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BGUARIN\MXS E INSUMOS HOSP\CARPETA DE TRABAJO\CONTRATACION\CONTRATACION 2021\CONTRATACION\SUBASTA\2021\"/>
    </mc:Choice>
  </mc:AlternateContent>
  <bookViews>
    <workbookView xWindow="0" yWindow="0" windowWidth="28800" windowHeight="12435" tabRatio="787" firstSheet="1" activeTab="4"/>
  </bookViews>
  <sheets>
    <sheet name="Copia revisión Anexo 9" sheetId="25" state="hidden" r:id="rId1"/>
    <sheet name="Información-CONTENIDO" sheetId="17" r:id="rId2"/>
    <sheet name="criterios de Revisión" sheetId="9" r:id="rId3"/>
    <sheet name="TD para paquetes" sheetId="20" state="hidden" r:id="rId4"/>
    <sheet name="CONSOLIDADO EVALUACION TEC. PRO" sheetId="34" r:id="rId5"/>
    <sheet name="Items duplicados-retirados" sheetId="18" state="hidden" r:id="rId6"/>
    <sheet name="Marcas en Descripción" sheetId="19" state="hidden" r:id="rId7"/>
  </sheets>
  <externalReferences>
    <externalReference r:id="rId8"/>
    <externalReference r:id="rId9"/>
    <externalReference r:id="rId10"/>
    <externalReference r:id="rId11"/>
  </externalReferences>
  <definedNames>
    <definedName name="_xlnm._FilterDatabase" localSheetId="4" hidden="1">'CONSOLIDADO EVALUACION TEC. PRO'!$A$7:$AG$852</definedName>
    <definedName name="_xlnm._FilterDatabase" localSheetId="0" hidden="1">'Copia revisión Anexo 9'!$A$3:$AY$3674</definedName>
    <definedName name="_xlnm._FilterDatabase" localSheetId="3" hidden="1">'TD para paquetes'!$F$3:$M$441</definedName>
    <definedName name="_xlcn.WorksheetConnection_Revisiones_Anexo9A3AO36741" hidden="1">'[4]Revisiones_Anexo 9'!$A$3:$AT$3674</definedName>
  </definedNames>
  <calcPr calcId="152511"/>
  <pivotCaches>
    <pivotCache cacheId="15" r:id="rId12"/>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e" name="Range" connection="WorksheetConnection_Revisiones_Anexo 9!$A$3:$AO$3674"/>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W3674" i="25" l="1"/>
  <c r="AV3674" i="25"/>
  <c r="AU3674" i="25"/>
  <c r="AT3674" i="25"/>
  <c r="AS3674" i="25"/>
  <c r="AR3674" i="25"/>
  <c r="AQ3674" i="25"/>
  <c r="AC3674" i="25"/>
  <c r="S3674" i="25"/>
  <c r="H3674" i="25"/>
  <c r="G3674" i="25"/>
  <c r="A3674" i="25"/>
  <c r="B3674" i="25" s="1"/>
  <c r="AU3673" i="25"/>
  <c r="AV3673" i="25" s="1"/>
  <c r="AT3673" i="25"/>
  <c r="AS3673" i="25"/>
  <c r="AW3673" i="25" s="1"/>
  <c r="AR3673" i="25"/>
  <c r="AQ3673" i="25"/>
  <c r="AC3673" i="25"/>
  <c r="S3673" i="25"/>
  <c r="H3673" i="25"/>
  <c r="G3673" i="25"/>
  <c r="A3673" i="25"/>
  <c r="B3673" i="25" s="1"/>
  <c r="AV3672" i="25"/>
  <c r="AU3672" i="25"/>
  <c r="AT3672" i="25"/>
  <c r="AS3672" i="25"/>
  <c r="AW3672" i="25" s="1"/>
  <c r="AR3672" i="25"/>
  <c r="AQ3672" i="25"/>
  <c r="AC3672" i="25"/>
  <c r="A3672" i="25"/>
  <c r="B3672" i="25" s="1"/>
  <c r="AU3671" i="25"/>
  <c r="AV3671" i="25" s="1"/>
  <c r="AT3671" i="25"/>
  <c r="AS3671" i="25"/>
  <c r="AW3671" i="25" s="1"/>
  <c r="AR3671" i="25"/>
  <c r="AQ3671" i="25"/>
  <c r="AC3671" i="25"/>
  <c r="B3671" i="25"/>
  <c r="A3671" i="25"/>
  <c r="AW3670" i="25"/>
  <c r="AU3670" i="25"/>
  <c r="AV3670" i="25" s="1"/>
  <c r="AT3670" i="25"/>
  <c r="AS3670" i="25"/>
  <c r="AR3670" i="25"/>
  <c r="AQ3670" i="25"/>
  <c r="AC3670" i="25"/>
  <c r="H3670" i="25"/>
  <c r="G3670" i="25"/>
  <c r="A3670" i="25"/>
  <c r="B3670" i="25" s="1"/>
  <c r="AU3669" i="25"/>
  <c r="AV3669" i="25" s="1"/>
  <c r="AT3669" i="25"/>
  <c r="AS3669" i="25"/>
  <c r="AW3669" i="25" s="1"/>
  <c r="AR3669" i="25"/>
  <c r="AQ3669" i="25"/>
  <c r="AC3669" i="25"/>
  <c r="A3669" i="25"/>
  <c r="B3669" i="25" s="1"/>
  <c r="AW3668" i="25"/>
  <c r="AU3668" i="25"/>
  <c r="AV3668" i="25" s="1"/>
  <c r="AT3668" i="25"/>
  <c r="AS3668" i="25"/>
  <c r="AR3668" i="25"/>
  <c r="AQ3668" i="25"/>
  <c r="AC3668" i="25"/>
  <c r="S3668" i="25"/>
  <c r="A3668" i="25"/>
  <c r="B3668" i="25" s="1"/>
  <c r="AU3667" i="25"/>
  <c r="AV3667" i="25" s="1"/>
  <c r="AT3667" i="25"/>
  <c r="AS3667" i="25"/>
  <c r="AW3667" i="25" s="1"/>
  <c r="AR3667" i="25"/>
  <c r="AQ3667" i="25"/>
  <c r="AC3667" i="25"/>
  <c r="S3667" i="25"/>
  <c r="H3667" i="25"/>
  <c r="G3667" i="25"/>
  <c r="A3667" i="25"/>
  <c r="B3667" i="25" s="1"/>
  <c r="AW3666" i="25"/>
  <c r="AU3666" i="25"/>
  <c r="AV3666" i="25" s="1"/>
  <c r="AT3666" i="25"/>
  <c r="AS3666" i="25"/>
  <c r="AR3666" i="25"/>
  <c r="AQ3666" i="25"/>
  <c r="AC3666" i="25"/>
  <c r="S3666" i="25"/>
  <c r="A3666" i="25"/>
  <c r="B3666" i="25" s="1"/>
  <c r="AU3665" i="25"/>
  <c r="AV3665" i="25" s="1"/>
  <c r="AT3665" i="25"/>
  <c r="AS3665" i="25"/>
  <c r="AW3665" i="25" s="1"/>
  <c r="AR3665" i="25"/>
  <c r="AQ3665" i="25"/>
  <c r="AC3665" i="25"/>
  <c r="S3665" i="25"/>
  <c r="A3665" i="25"/>
  <c r="B3665" i="25" s="1"/>
  <c r="AV3664" i="25"/>
  <c r="AU3664" i="25"/>
  <c r="AT3664" i="25"/>
  <c r="AS3664" i="25"/>
  <c r="AW3664" i="25" s="1"/>
  <c r="AR3664" i="25"/>
  <c r="AQ3664" i="25"/>
  <c r="AC3664" i="25"/>
  <c r="S3664" i="25"/>
  <c r="B3664" i="25"/>
  <c r="A3664" i="25"/>
  <c r="AV3663" i="25"/>
  <c r="AU3663" i="25"/>
  <c r="AT3663" i="25"/>
  <c r="AS3663" i="25"/>
  <c r="AW3663" i="25" s="1"/>
  <c r="AR3663" i="25"/>
  <c r="AQ3663" i="25"/>
  <c r="AC3663" i="25"/>
  <c r="S3663" i="25"/>
  <c r="B3663" i="25"/>
  <c r="A3663" i="25"/>
  <c r="AV3662" i="25"/>
  <c r="AU3662" i="25"/>
  <c r="AT3662" i="25"/>
  <c r="AS3662" i="25"/>
  <c r="AW3662" i="25" s="1"/>
  <c r="AR3662" i="25"/>
  <c r="AQ3662" i="25"/>
  <c r="AC3662" i="25"/>
  <c r="S3662" i="25"/>
  <c r="H3662" i="25"/>
  <c r="G3662" i="25"/>
  <c r="B3662" i="25"/>
  <c r="A3662" i="25"/>
  <c r="AV3661" i="25"/>
  <c r="AU3661" i="25"/>
  <c r="AT3661" i="25"/>
  <c r="AS3661" i="25"/>
  <c r="AW3661" i="25" s="1"/>
  <c r="AR3661" i="25"/>
  <c r="AQ3661" i="25"/>
  <c r="AC3661" i="25"/>
  <c r="S3661" i="25"/>
  <c r="B3661" i="25"/>
  <c r="A3661" i="25"/>
  <c r="AV3660" i="25"/>
  <c r="AU3660" i="25"/>
  <c r="AT3660" i="25"/>
  <c r="AS3660" i="25"/>
  <c r="AW3660" i="25" s="1"/>
  <c r="AR3660" i="25"/>
  <c r="AQ3660" i="25"/>
  <c r="AC3660" i="25"/>
  <c r="S3660" i="25"/>
  <c r="B3660" i="25"/>
  <c r="A3660" i="25"/>
  <c r="AW3659" i="25"/>
  <c r="AV3659" i="25"/>
  <c r="AU3659" i="25"/>
  <c r="AT3659" i="25"/>
  <c r="AS3659" i="25"/>
  <c r="AR3659" i="25"/>
  <c r="AQ3659" i="25"/>
  <c r="AC3659" i="25"/>
  <c r="S3659" i="25"/>
  <c r="B3659" i="25"/>
  <c r="A3659" i="25"/>
  <c r="AW3658" i="25"/>
  <c r="AV3658" i="25"/>
  <c r="AU3658" i="25"/>
  <c r="AT3658" i="25"/>
  <c r="AS3658" i="25"/>
  <c r="AR3658" i="25"/>
  <c r="AQ3658" i="25"/>
  <c r="AC3658" i="25"/>
  <c r="S3658" i="25"/>
  <c r="B3658" i="25"/>
  <c r="A3658" i="25"/>
  <c r="AW3657" i="25"/>
  <c r="AU3657" i="25"/>
  <c r="AV3657" i="25" s="1"/>
  <c r="AT3657" i="25"/>
  <c r="AS3657" i="25"/>
  <c r="AR3657" i="25"/>
  <c r="AQ3657" i="25"/>
  <c r="AC3657" i="25"/>
  <c r="S3657" i="25"/>
  <c r="A3657" i="25"/>
  <c r="B3657" i="25" s="1"/>
  <c r="AW3656" i="25"/>
  <c r="AU3656" i="25"/>
  <c r="AV3656" i="25" s="1"/>
  <c r="AT3656" i="25"/>
  <c r="AS3656" i="25"/>
  <c r="AR3656" i="25"/>
  <c r="AQ3656" i="25"/>
  <c r="AC3656" i="25"/>
  <c r="S3656" i="25"/>
  <c r="H3656" i="25"/>
  <c r="G3656" i="25"/>
  <c r="B3656" i="25"/>
  <c r="A3656" i="25"/>
  <c r="AW3655" i="25"/>
  <c r="AU3655" i="25"/>
  <c r="AV3655" i="25" s="1"/>
  <c r="AT3655" i="25"/>
  <c r="AS3655" i="25"/>
  <c r="AR3655" i="25"/>
  <c r="AQ3655" i="25"/>
  <c r="AC3655" i="25"/>
  <c r="S3655" i="25"/>
  <c r="H3655" i="25"/>
  <c r="G3655" i="25"/>
  <c r="B3655" i="25"/>
  <c r="A3655" i="25"/>
  <c r="AW3654" i="25"/>
  <c r="AV3654" i="25"/>
  <c r="AU3654" i="25"/>
  <c r="AT3654" i="25"/>
  <c r="AS3654" i="25"/>
  <c r="AR3654" i="25"/>
  <c r="AQ3654" i="25"/>
  <c r="AC3654" i="25"/>
  <c r="S3654" i="25"/>
  <c r="B3654" i="25"/>
  <c r="A3654" i="25"/>
  <c r="AW3653" i="25"/>
  <c r="AU3653" i="25"/>
  <c r="AV3653" i="25" s="1"/>
  <c r="AT3653" i="25"/>
  <c r="AS3653" i="25"/>
  <c r="AR3653" i="25"/>
  <c r="AQ3653" i="25"/>
  <c r="AC3653" i="25"/>
  <c r="H3653" i="25"/>
  <c r="G3653" i="25"/>
  <c r="B3653" i="25"/>
  <c r="A3653" i="25"/>
  <c r="AV3652" i="25"/>
  <c r="AU3652" i="25"/>
  <c r="AT3652" i="25"/>
  <c r="AS3652" i="25"/>
  <c r="AW3652" i="25" s="1"/>
  <c r="AR3652" i="25"/>
  <c r="AQ3652" i="25"/>
  <c r="AC3652" i="25"/>
  <c r="S3652" i="25"/>
  <c r="H3652" i="25"/>
  <c r="G3652" i="25"/>
  <c r="B3652" i="25"/>
  <c r="A3652" i="25"/>
  <c r="AU3651" i="25"/>
  <c r="AV3651" i="25" s="1"/>
  <c r="AT3651" i="25"/>
  <c r="AS3651" i="25"/>
  <c r="AW3651" i="25" s="1"/>
  <c r="AR3651" i="25"/>
  <c r="AQ3651" i="25"/>
  <c r="AC3651" i="25"/>
  <c r="S3651" i="25"/>
  <c r="A3651" i="25"/>
  <c r="B3651" i="25" s="1"/>
  <c r="AV3650" i="25"/>
  <c r="AU3650" i="25"/>
  <c r="AT3650" i="25"/>
  <c r="AS3650" i="25"/>
  <c r="AW3650" i="25" s="1"/>
  <c r="AR3650" i="25"/>
  <c r="AQ3650" i="25"/>
  <c r="AC3650" i="25"/>
  <c r="S3650" i="25"/>
  <c r="B3650" i="25"/>
  <c r="A3650" i="25"/>
  <c r="AV3649" i="25"/>
  <c r="AU3649" i="25"/>
  <c r="AT3649" i="25"/>
  <c r="AS3649" i="25"/>
  <c r="AW3649" i="25" s="1"/>
  <c r="AR3649" i="25"/>
  <c r="AQ3649" i="25"/>
  <c r="AC3649" i="25"/>
  <c r="S3649" i="25"/>
  <c r="B3649" i="25"/>
  <c r="A3649" i="25"/>
  <c r="AV3648" i="25"/>
  <c r="AU3648" i="25"/>
  <c r="AT3648" i="25"/>
  <c r="AS3648" i="25"/>
  <c r="AW3648" i="25" s="1"/>
  <c r="AR3648" i="25"/>
  <c r="AQ3648" i="25"/>
  <c r="AC3648" i="25"/>
  <c r="S3648" i="25"/>
  <c r="H3648" i="25"/>
  <c r="G3648" i="25"/>
  <c r="B3648" i="25"/>
  <c r="A3648" i="25"/>
  <c r="AV3647" i="25"/>
  <c r="AU3647" i="25"/>
  <c r="AT3647" i="25"/>
  <c r="AS3647" i="25"/>
  <c r="AW3647" i="25" s="1"/>
  <c r="AR3647" i="25"/>
  <c r="AQ3647" i="25"/>
  <c r="AC3647" i="25"/>
  <c r="S3647" i="25"/>
  <c r="H3647" i="25"/>
  <c r="G3647" i="25"/>
  <c r="A3647" i="25"/>
  <c r="B3647" i="25" s="1"/>
  <c r="AU3646" i="25"/>
  <c r="AV3646" i="25" s="1"/>
  <c r="AT3646" i="25"/>
  <c r="AS3646" i="25"/>
  <c r="AW3646" i="25" s="1"/>
  <c r="AR3646" i="25"/>
  <c r="AQ3646" i="25"/>
  <c r="AC3646" i="25"/>
  <c r="S3646" i="25"/>
  <c r="H3646" i="25"/>
  <c r="G3646" i="25"/>
  <c r="A3646" i="25"/>
  <c r="B3646" i="25" s="1"/>
  <c r="AU3645" i="25"/>
  <c r="AV3645" i="25" s="1"/>
  <c r="AT3645" i="25"/>
  <c r="AS3645" i="25"/>
  <c r="AW3645" i="25" s="1"/>
  <c r="AR3645" i="25"/>
  <c r="AQ3645" i="25"/>
  <c r="AC3645" i="25"/>
  <c r="S3645" i="25"/>
  <c r="H3645" i="25"/>
  <c r="G3645" i="25"/>
  <c r="A3645" i="25"/>
  <c r="B3645" i="25" s="1"/>
  <c r="AW3644" i="25"/>
  <c r="AU3644" i="25"/>
  <c r="AV3644" i="25" s="1"/>
  <c r="AT3644" i="25"/>
  <c r="AS3644" i="25"/>
  <c r="AR3644" i="25"/>
  <c r="AQ3644" i="25"/>
  <c r="AC3644" i="25"/>
  <c r="S3644" i="25"/>
  <c r="H3644" i="25"/>
  <c r="G3644" i="25"/>
  <c r="A3644" i="25"/>
  <c r="B3644" i="25" s="1"/>
  <c r="AW3643" i="25"/>
  <c r="AU3643" i="25"/>
  <c r="AV3643" i="25" s="1"/>
  <c r="AT3643" i="25"/>
  <c r="AS3643" i="25"/>
  <c r="AR3643" i="25"/>
  <c r="AQ3643" i="25"/>
  <c r="AC3643" i="25"/>
  <c r="S3643" i="25"/>
  <c r="H3643" i="25"/>
  <c r="G3643" i="25"/>
  <c r="B3643" i="25"/>
  <c r="A3643" i="25"/>
  <c r="AW3642" i="25"/>
  <c r="AU3642" i="25"/>
  <c r="AV3642" i="25" s="1"/>
  <c r="AT3642" i="25"/>
  <c r="AS3642" i="25"/>
  <c r="AR3642" i="25"/>
  <c r="AQ3642" i="25"/>
  <c r="AC3642" i="25"/>
  <c r="S3642" i="25"/>
  <c r="H3642" i="25"/>
  <c r="G3642" i="25"/>
  <c r="B3642" i="25"/>
  <c r="A3642" i="25"/>
  <c r="AW3641" i="25"/>
  <c r="AV3641" i="25"/>
  <c r="AU3641" i="25"/>
  <c r="AT3641" i="25"/>
  <c r="AS3641" i="25"/>
  <c r="AR3641" i="25"/>
  <c r="AQ3641" i="25"/>
  <c r="AC3641" i="25"/>
  <c r="S3641" i="25"/>
  <c r="H3641" i="25"/>
  <c r="G3641" i="25"/>
  <c r="B3641" i="25"/>
  <c r="A3641" i="25"/>
  <c r="AV3640" i="25"/>
  <c r="AU3640" i="25"/>
  <c r="AT3640" i="25"/>
  <c r="AS3640" i="25"/>
  <c r="AW3640" i="25" s="1"/>
  <c r="AR3640" i="25"/>
  <c r="AQ3640" i="25"/>
  <c r="AC3640" i="25"/>
  <c r="S3640" i="25"/>
  <c r="H3640" i="25"/>
  <c r="G3640" i="25"/>
  <c r="B3640" i="25"/>
  <c r="A3640" i="25"/>
  <c r="AV3639" i="25"/>
  <c r="AU3639" i="25"/>
  <c r="AT3639" i="25"/>
  <c r="AS3639" i="25"/>
  <c r="AW3639" i="25" s="1"/>
  <c r="AR3639" i="25"/>
  <c r="AQ3639" i="25"/>
  <c r="AC3639" i="25"/>
  <c r="S3639" i="25"/>
  <c r="H3639" i="25"/>
  <c r="G3639" i="25"/>
  <c r="A3639" i="25"/>
  <c r="B3639" i="25" s="1"/>
  <c r="AU3638" i="25"/>
  <c r="AV3638" i="25" s="1"/>
  <c r="AT3638" i="25"/>
  <c r="AS3638" i="25"/>
  <c r="AW3638" i="25" s="1"/>
  <c r="AR3638" i="25"/>
  <c r="AQ3638" i="25"/>
  <c r="AC3638" i="25"/>
  <c r="S3638" i="25"/>
  <c r="H3638" i="25"/>
  <c r="G3638" i="25"/>
  <c r="A3638" i="25"/>
  <c r="B3638" i="25" s="1"/>
  <c r="AU3637" i="25"/>
  <c r="AV3637" i="25" s="1"/>
  <c r="AT3637" i="25"/>
  <c r="AS3637" i="25"/>
  <c r="AW3637" i="25" s="1"/>
  <c r="AR3637" i="25"/>
  <c r="AQ3637" i="25"/>
  <c r="AC3637" i="25"/>
  <c r="S3637" i="25"/>
  <c r="H3637" i="25"/>
  <c r="G3637" i="25"/>
  <c r="A3637" i="25"/>
  <c r="B3637" i="25" s="1"/>
  <c r="AW3636" i="25"/>
  <c r="AU3636" i="25"/>
  <c r="AV3636" i="25" s="1"/>
  <c r="AT3636" i="25"/>
  <c r="AS3636" i="25"/>
  <c r="AR3636" i="25"/>
  <c r="AQ3636" i="25"/>
  <c r="AC3636" i="25"/>
  <c r="S3636" i="25"/>
  <c r="H3636" i="25"/>
  <c r="G3636" i="25"/>
  <c r="A3636" i="25"/>
  <c r="B3636" i="25" s="1"/>
  <c r="AW3635" i="25"/>
  <c r="AU3635" i="25"/>
  <c r="AV3635" i="25" s="1"/>
  <c r="AT3635" i="25"/>
  <c r="AS3635" i="25"/>
  <c r="AR3635" i="25"/>
  <c r="AQ3635" i="25"/>
  <c r="AC3635" i="25"/>
  <c r="S3635" i="25"/>
  <c r="H3635" i="25"/>
  <c r="G3635" i="25"/>
  <c r="B3635" i="25"/>
  <c r="A3635" i="25"/>
  <c r="AW3634" i="25"/>
  <c r="AU3634" i="25"/>
  <c r="AV3634" i="25" s="1"/>
  <c r="AT3634" i="25"/>
  <c r="AS3634" i="25"/>
  <c r="AR3634" i="25"/>
  <c r="AQ3634" i="25"/>
  <c r="AC3634" i="25"/>
  <c r="S3634" i="25"/>
  <c r="H3634" i="25"/>
  <c r="G3634" i="25"/>
  <c r="B3634" i="25"/>
  <c r="A3634" i="25"/>
  <c r="AW3633" i="25"/>
  <c r="AV3633" i="25"/>
  <c r="AU3633" i="25"/>
  <c r="AT3633" i="25"/>
  <c r="AS3633" i="25"/>
  <c r="AR3633" i="25"/>
  <c r="AQ3633" i="25"/>
  <c r="AC3633" i="25"/>
  <c r="S3633" i="25"/>
  <c r="H3633" i="25"/>
  <c r="G3633" i="25"/>
  <c r="B3633" i="25"/>
  <c r="A3633" i="25"/>
  <c r="AV3632" i="25"/>
  <c r="AU3632" i="25"/>
  <c r="AT3632" i="25"/>
  <c r="AS3632" i="25"/>
  <c r="AW3632" i="25" s="1"/>
  <c r="AR3632" i="25"/>
  <c r="AQ3632" i="25"/>
  <c r="AC3632" i="25"/>
  <c r="S3632" i="25"/>
  <c r="H3632" i="25"/>
  <c r="G3632" i="25"/>
  <c r="B3632" i="25"/>
  <c r="A3632" i="25"/>
  <c r="AV3631" i="25"/>
  <c r="AU3631" i="25"/>
  <c r="AT3631" i="25"/>
  <c r="AS3631" i="25"/>
  <c r="AW3631" i="25" s="1"/>
  <c r="AR3631" i="25"/>
  <c r="AQ3631" i="25"/>
  <c r="AC3631" i="25"/>
  <c r="S3631" i="25"/>
  <c r="H3631" i="25"/>
  <c r="G3631" i="25"/>
  <c r="A3631" i="25"/>
  <c r="B3631" i="25" s="1"/>
  <c r="AU3630" i="25"/>
  <c r="AV3630" i="25" s="1"/>
  <c r="AT3630" i="25"/>
  <c r="AS3630" i="25"/>
  <c r="AW3630" i="25" s="1"/>
  <c r="AR3630" i="25"/>
  <c r="AQ3630" i="25"/>
  <c r="AC3630" i="25"/>
  <c r="S3630" i="25"/>
  <c r="H3630" i="25"/>
  <c r="G3630" i="25"/>
  <c r="A3630" i="25"/>
  <c r="B3630" i="25" s="1"/>
  <c r="AU3629" i="25"/>
  <c r="AV3629" i="25" s="1"/>
  <c r="AT3629" i="25"/>
  <c r="AS3629" i="25"/>
  <c r="AW3629" i="25" s="1"/>
  <c r="AR3629" i="25"/>
  <c r="AQ3629" i="25"/>
  <c r="AC3629" i="25"/>
  <c r="S3629" i="25"/>
  <c r="H3629" i="25"/>
  <c r="G3629" i="25"/>
  <c r="A3629" i="25"/>
  <c r="B3629" i="25" s="1"/>
  <c r="AW3628" i="25"/>
  <c r="AU3628" i="25"/>
  <c r="AV3628" i="25" s="1"/>
  <c r="AT3628" i="25"/>
  <c r="AS3628" i="25"/>
  <c r="AR3628" i="25"/>
  <c r="AQ3628" i="25"/>
  <c r="AC3628" i="25"/>
  <c r="S3628" i="25"/>
  <c r="H3628" i="25"/>
  <c r="G3628" i="25"/>
  <c r="A3628" i="25"/>
  <c r="B3628" i="25" s="1"/>
  <c r="AW3627" i="25"/>
  <c r="AU3627" i="25"/>
  <c r="AV3627" i="25" s="1"/>
  <c r="AT3627" i="25"/>
  <c r="AS3627" i="25"/>
  <c r="AR3627" i="25"/>
  <c r="AQ3627" i="25"/>
  <c r="AC3627" i="25"/>
  <c r="S3627" i="25"/>
  <c r="H3627" i="25"/>
  <c r="G3627" i="25"/>
  <c r="B3627" i="25"/>
  <c r="A3627" i="25"/>
  <c r="AW3626" i="25"/>
  <c r="AU3626" i="25"/>
  <c r="AV3626" i="25" s="1"/>
  <c r="AT3626" i="25"/>
  <c r="AS3626" i="25"/>
  <c r="AR3626" i="25"/>
  <c r="AQ3626" i="25"/>
  <c r="AC3626" i="25"/>
  <c r="S3626" i="25"/>
  <c r="H3626" i="25"/>
  <c r="G3626" i="25"/>
  <c r="B3626" i="25"/>
  <c r="A3626" i="25"/>
  <c r="AW3625" i="25"/>
  <c r="AV3625" i="25"/>
  <c r="AU3625" i="25"/>
  <c r="AT3625" i="25"/>
  <c r="AS3625" i="25"/>
  <c r="AR3625" i="25"/>
  <c r="AQ3625" i="25"/>
  <c r="AC3625" i="25"/>
  <c r="S3625" i="25"/>
  <c r="H3625" i="25"/>
  <c r="G3625" i="25"/>
  <c r="B3625" i="25"/>
  <c r="A3625" i="25"/>
  <c r="AV3624" i="25"/>
  <c r="AU3624" i="25"/>
  <c r="AT3624" i="25"/>
  <c r="AS3624" i="25"/>
  <c r="AW3624" i="25" s="1"/>
  <c r="AR3624" i="25"/>
  <c r="AQ3624" i="25"/>
  <c r="AC3624" i="25"/>
  <c r="S3624" i="25"/>
  <c r="H3624" i="25"/>
  <c r="G3624" i="25"/>
  <c r="B3624" i="25"/>
  <c r="A3624" i="25"/>
  <c r="AV3623" i="25"/>
  <c r="AU3623" i="25"/>
  <c r="AT3623" i="25"/>
  <c r="AS3623" i="25"/>
  <c r="AW3623" i="25" s="1"/>
  <c r="AR3623" i="25"/>
  <c r="AQ3623" i="25"/>
  <c r="AC3623" i="25"/>
  <c r="S3623" i="25"/>
  <c r="H3623" i="25"/>
  <c r="G3623" i="25"/>
  <c r="A3623" i="25"/>
  <c r="B3623" i="25" s="1"/>
  <c r="AU3622" i="25"/>
  <c r="AV3622" i="25" s="1"/>
  <c r="AT3622" i="25"/>
  <c r="AS3622" i="25"/>
  <c r="AW3622" i="25" s="1"/>
  <c r="AR3622" i="25"/>
  <c r="AQ3622" i="25"/>
  <c r="AC3622" i="25"/>
  <c r="S3622" i="25"/>
  <c r="H3622" i="25"/>
  <c r="G3622" i="25"/>
  <c r="A3622" i="25"/>
  <c r="B3622" i="25" s="1"/>
  <c r="AU3621" i="25"/>
  <c r="AV3621" i="25" s="1"/>
  <c r="AT3621" i="25"/>
  <c r="AS3621" i="25"/>
  <c r="AW3621" i="25" s="1"/>
  <c r="AR3621" i="25"/>
  <c r="AQ3621" i="25"/>
  <c r="AC3621" i="25"/>
  <c r="S3621" i="25"/>
  <c r="H3621" i="25"/>
  <c r="G3621" i="25"/>
  <c r="A3621" i="25"/>
  <c r="B3621" i="25" s="1"/>
  <c r="AW3620" i="25"/>
  <c r="AU3620" i="25"/>
  <c r="AV3620" i="25" s="1"/>
  <c r="AT3620" i="25"/>
  <c r="AS3620" i="25"/>
  <c r="AR3620" i="25"/>
  <c r="AQ3620" i="25"/>
  <c r="AC3620" i="25"/>
  <c r="S3620" i="25"/>
  <c r="H3620" i="25"/>
  <c r="G3620" i="25"/>
  <c r="A3620" i="25"/>
  <c r="B3620" i="25" s="1"/>
  <c r="AW3619" i="25"/>
  <c r="AU3619" i="25"/>
  <c r="AV3619" i="25" s="1"/>
  <c r="AT3619" i="25"/>
  <c r="AS3619" i="25"/>
  <c r="AR3619" i="25"/>
  <c r="AQ3619" i="25"/>
  <c r="AC3619" i="25"/>
  <c r="S3619" i="25"/>
  <c r="H3619" i="25"/>
  <c r="G3619" i="25"/>
  <c r="B3619" i="25"/>
  <c r="A3619" i="25"/>
  <c r="AW3618" i="25"/>
  <c r="AU3618" i="25"/>
  <c r="AV3618" i="25" s="1"/>
  <c r="AT3618" i="25"/>
  <c r="AS3618" i="25"/>
  <c r="AR3618" i="25"/>
  <c r="AQ3618" i="25"/>
  <c r="AC3618" i="25"/>
  <c r="S3618" i="25"/>
  <c r="H3618" i="25"/>
  <c r="G3618" i="25"/>
  <c r="B3618" i="25"/>
  <c r="A3618" i="25"/>
  <c r="AW3617" i="25"/>
  <c r="AV3617" i="25"/>
  <c r="AU3617" i="25"/>
  <c r="AT3617" i="25"/>
  <c r="AS3617" i="25"/>
  <c r="AR3617" i="25"/>
  <c r="AQ3617" i="25"/>
  <c r="AC3617" i="25"/>
  <c r="S3617" i="25"/>
  <c r="H3617" i="25"/>
  <c r="G3617" i="25"/>
  <c r="B3617" i="25"/>
  <c r="A3617" i="25"/>
  <c r="AV3616" i="25"/>
  <c r="AU3616" i="25"/>
  <c r="AT3616" i="25"/>
  <c r="AS3616" i="25"/>
  <c r="AW3616" i="25" s="1"/>
  <c r="AR3616" i="25"/>
  <c r="AQ3616" i="25"/>
  <c r="AC3616" i="25"/>
  <c r="S3616" i="25"/>
  <c r="H3616" i="25"/>
  <c r="G3616" i="25"/>
  <c r="B3616" i="25"/>
  <c r="A3616" i="25"/>
  <c r="AV3615" i="25"/>
  <c r="AU3615" i="25"/>
  <c r="AT3615" i="25"/>
  <c r="AS3615" i="25"/>
  <c r="AW3615" i="25" s="1"/>
  <c r="AR3615" i="25"/>
  <c r="AQ3615" i="25"/>
  <c r="AC3615" i="25"/>
  <c r="S3615" i="25"/>
  <c r="H3615" i="25"/>
  <c r="G3615" i="25"/>
  <c r="A3615" i="25"/>
  <c r="B3615" i="25" s="1"/>
  <c r="AU3614" i="25"/>
  <c r="AV3614" i="25" s="1"/>
  <c r="AT3614" i="25"/>
  <c r="AS3614" i="25"/>
  <c r="AW3614" i="25" s="1"/>
  <c r="AR3614" i="25"/>
  <c r="AQ3614" i="25"/>
  <c r="AC3614" i="25"/>
  <c r="S3614" i="25"/>
  <c r="H3614" i="25"/>
  <c r="G3614" i="25"/>
  <c r="A3614" i="25"/>
  <c r="B3614" i="25" s="1"/>
  <c r="AU3613" i="25"/>
  <c r="AV3613" i="25" s="1"/>
  <c r="AT3613" i="25"/>
  <c r="AS3613" i="25"/>
  <c r="AW3613" i="25" s="1"/>
  <c r="AR3613" i="25"/>
  <c r="AQ3613" i="25"/>
  <c r="AC3613" i="25"/>
  <c r="S3613" i="25"/>
  <c r="H3613" i="25"/>
  <c r="G3613" i="25"/>
  <c r="A3613" i="25"/>
  <c r="B3613" i="25" s="1"/>
  <c r="AW3612" i="25"/>
  <c r="AU3612" i="25"/>
  <c r="AV3612" i="25" s="1"/>
  <c r="AT3612" i="25"/>
  <c r="AS3612" i="25"/>
  <c r="AR3612" i="25"/>
  <c r="AQ3612" i="25"/>
  <c r="AC3612" i="25"/>
  <c r="S3612" i="25"/>
  <c r="H3612" i="25"/>
  <c r="G3612" i="25"/>
  <c r="A3612" i="25"/>
  <c r="B3612" i="25" s="1"/>
  <c r="AW3611" i="25"/>
  <c r="AU3611" i="25"/>
  <c r="AV3611" i="25" s="1"/>
  <c r="AT3611" i="25"/>
  <c r="AS3611" i="25"/>
  <c r="AR3611" i="25"/>
  <c r="AQ3611" i="25"/>
  <c r="AC3611" i="25"/>
  <c r="S3611" i="25"/>
  <c r="H3611" i="25"/>
  <c r="G3611" i="25"/>
  <c r="B3611" i="25"/>
  <c r="A3611" i="25"/>
  <c r="AW3610" i="25"/>
  <c r="AU3610" i="25"/>
  <c r="AV3610" i="25" s="1"/>
  <c r="AT3610" i="25"/>
  <c r="AS3610" i="25"/>
  <c r="AR3610" i="25"/>
  <c r="AQ3610" i="25"/>
  <c r="AC3610" i="25"/>
  <c r="S3610" i="25"/>
  <c r="H3610" i="25"/>
  <c r="G3610" i="25"/>
  <c r="B3610" i="25"/>
  <c r="A3610" i="25"/>
  <c r="AW3609" i="25"/>
  <c r="AV3609" i="25"/>
  <c r="AU3609" i="25"/>
  <c r="AT3609" i="25"/>
  <c r="AS3609" i="25"/>
  <c r="AR3609" i="25"/>
  <c r="AQ3609" i="25"/>
  <c r="AC3609" i="25"/>
  <c r="S3609" i="25"/>
  <c r="H3609" i="25"/>
  <c r="G3609" i="25"/>
  <c r="B3609" i="25"/>
  <c r="A3609" i="25"/>
  <c r="AV3608" i="25"/>
  <c r="AU3608" i="25"/>
  <c r="AT3608" i="25"/>
  <c r="AS3608" i="25"/>
  <c r="AW3608" i="25" s="1"/>
  <c r="AR3608" i="25"/>
  <c r="AQ3608" i="25"/>
  <c r="AC3608" i="25"/>
  <c r="S3608" i="25"/>
  <c r="H3608" i="25"/>
  <c r="G3608" i="25"/>
  <c r="B3608" i="25"/>
  <c r="A3608" i="25"/>
  <c r="AV3607" i="25"/>
  <c r="AU3607" i="25"/>
  <c r="AT3607" i="25"/>
  <c r="AS3607" i="25"/>
  <c r="AW3607" i="25" s="1"/>
  <c r="AR3607" i="25"/>
  <c r="AQ3607" i="25"/>
  <c r="AC3607" i="25"/>
  <c r="S3607" i="25"/>
  <c r="H3607" i="25"/>
  <c r="G3607" i="25"/>
  <c r="A3607" i="25"/>
  <c r="B3607" i="25" s="1"/>
  <c r="AU3606" i="25"/>
  <c r="AV3606" i="25" s="1"/>
  <c r="AT3606" i="25"/>
  <c r="AS3606" i="25"/>
  <c r="AW3606" i="25" s="1"/>
  <c r="AR3606" i="25"/>
  <c r="AQ3606" i="25"/>
  <c r="AC3606" i="25"/>
  <c r="S3606" i="25"/>
  <c r="H3606" i="25"/>
  <c r="G3606" i="25"/>
  <c r="A3606" i="25"/>
  <c r="B3606" i="25" s="1"/>
  <c r="AU3605" i="25"/>
  <c r="AV3605" i="25" s="1"/>
  <c r="AT3605" i="25"/>
  <c r="AS3605" i="25"/>
  <c r="AW3605" i="25" s="1"/>
  <c r="AR3605" i="25"/>
  <c r="AQ3605" i="25"/>
  <c r="AC3605" i="25"/>
  <c r="S3605" i="25"/>
  <c r="H3605" i="25"/>
  <c r="G3605" i="25"/>
  <c r="A3605" i="25"/>
  <c r="B3605" i="25" s="1"/>
  <c r="AW3604" i="25"/>
  <c r="AU3604" i="25"/>
  <c r="AV3604" i="25" s="1"/>
  <c r="AT3604" i="25"/>
  <c r="AS3604" i="25"/>
  <c r="AR3604" i="25"/>
  <c r="AQ3604" i="25"/>
  <c r="AC3604" i="25"/>
  <c r="S3604" i="25"/>
  <c r="H3604" i="25"/>
  <c r="G3604" i="25"/>
  <c r="A3604" i="25"/>
  <c r="B3604" i="25" s="1"/>
  <c r="AW3603" i="25"/>
  <c r="AU3603" i="25"/>
  <c r="AV3603" i="25" s="1"/>
  <c r="AT3603" i="25"/>
  <c r="AS3603" i="25"/>
  <c r="AR3603" i="25"/>
  <c r="AQ3603" i="25"/>
  <c r="AC3603" i="25"/>
  <c r="S3603" i="25"/>
  <c r="H3603" i="25"/>
  <c r="G3603" i="25"/>
  <c r="B3603" i="25"/>
  <c r="A3603" i="25"/>
  <c r="AW3602" i="25"/>
  <c r="AU3602" i="25"/>
  <c r="AV3602" i="25" s="1"/>
  <c r="AT3602" i="25"/>
  <c r="AS3602" i="25"/>
  <c r="AR3602" i="25"/>
  <c r="AQ3602" i="25"/>
  <c r="AC3602" i="25"/>
  <c r="S3602" i="25"/>
  <c r="H3602" i="25"/>
  <c r="G3602" i="25"/>
  <c r="B3602" i="25"/>
  <c r="A3602" i="25"/>
  <c r="AW3601" i="25"/>
  <c r="AV3601" i="25"/>
  <c r="AU3601" i="25"/>
  <c r="AT3601" i="25"/>
  <c r="AS3601" i="25"/>
  <c r="AR3601" i="25"/>
  <c r="AQ3601" i="25"/>
  <c r="AC3601" i="25"/>
  <c r="S3601" i="25"/>
  <c r="H3601" i="25"/>
  <c r="G3601" i="25"/>
  <c r="B3601" i="25"/>
  <c r="A3601" i="25"/>
  <c r="AV3600" i="25"/>
  <c r="AU3600" i="25"/>
  <c r="AT3600" i="25"/>
  <c r="AS3600" i="25"/>
  <c r="AW3600" i="25" s="1"/>
  <c r="AR3600" i="25"/>
  <c r="AQ3600" i="25"/>
  <c r="AC3600" i="25"/>
  <c r="S3600" i="25"/>
  <c r="B3600" i="25"/>
  <c r="A3600" i="25"/>
  <c r="AW3599" i="25"/>
  <c r="AV3599" i="25"/>
  <c r="AU3599" i="25"/>
  <c r="AT3599" i="25"/>
  <c r="AS3599" i="25"/>
  <c r="AR3599" i="25"/>
  <c r="AQ3599" i="25"/>
  <c r="AC3599" i="25"/>
  <c r="S3599" i="25"/>
  <c r="B3599" i="25"/>
  <c r="A3599" i="25"/>
  <c r="AW3598" i="25"/>
  <c r="AU3598" i="25"/>
  <c r="AV3598" i="25" s="1"/>
  <c r="AT3598" i="25"/>
  <c r="AS3598" i="25"/>
  <c r="AR3598" i="25"/>
  <c r="AQ3598" i="25"/>
  <c r="AC3598" i="25"/>
  <c r="S3598" i="25"/>
  <c r="A3598" i="25"/>
  <c r="B3598" i="25" s="1"/>
  <c r="AW3597" i="25"/>
  <c r="AU3597" i="25"/>
  <c r="AV3597" i="25" s="1"/>
  <c r="AT3597" i="25"/>
  <c r="AS3597" i="25"/>
  <c r="AR3597" i="25"/>
  <c r="AQ3597" i="25"/>
  <c r="AC3597" i="25"/>
  <c r="S3597" i="25"/>
  <c r="H3597" i="25"/>
  <c r="G3597" i="25"/>
  <c r="B3597" i="25"/>
  <c r="A3597" i="25"/>
  <c r="AW3596" i="25"/>
  <c r="AU3596" i="25"/>
  <c r="AV3596" i="25" s="1"/>
  <c r="AT3596" i="25"/>
  <c r="AS3596" i="25"/>
  <c r="AR3596" i="25"/>
  <c r="AQ3596" i="25"/>
  <c r="AC3596" i="25"/>
  <c r="S3596" i="25"/>
  <c r="H3596" i="25"/>
  <c r="G3596" i="25"/>
  <c r="B3596" i="25"/>
  <c r="A3596" i="25"/>
  <c r="AW3595" i="25"/>
  <c r="AU3595" i="25"/>
  <c r="AV3595" i="25" s="1"/>
  <c r="AT3595" i="25"/>
  <c r="AS3595" i="25"/>
  <c r="AR3595" i="25"/>
  <c r="AQ3595" i="25"/>
  <c r="AC3595" i="25"/>
  <c r="S3595" i="25"/>
  <c r="H3595" i="25"/>
  <c r="G3595" i="25"/>
  <c r="B3595" i="25"/>
  <c r="A3595" i="25"/>
  <c r="AV3594" i="25"/>
  <c r="AU3594" i="25"/>
  <c r="AT3594" i="25"/>
  <c r="AS3594" i="25"/>
  <c r="AW3594" i="25" s="1"/>
  <c r="AR3594" i="25"/>
  <c r="AQ3594" i="25"/>
  <c r="AC3594" i="25"/>
  <c r="S3594" i="25"/>
  <c r="B3594" i="25"/>
  <c r="A3594" i="25"/>
  <c r="AW3593" i="25"/>
  <c r="AU3593" i="25"/>
  <c r="AV3593" i="25" s="1"/>
  <c r="AT3593" i="25"/>
  <c r="AS3593" i="25"/>
  <c r="AR3593" i="25"/>
  <c r="AQ3593" i="25"/>
  <c r="AC3593" i="25"/>
  <c r="S3593" i="25"/>
  <c r="A3593" i="25"/>
  <c r="B3593" i="25" s="1"/>
  <c r="AU3592" i="25"/>
  <c r="AV3592" i="25" s="1"/>
  <c r="AT3592" i="25"/>
  <c r="AS3592" i="25"/>
  <c r="AW3592" i="25" s="1"/>
  <c r="AR3592" i="25"/>
  <c r="AQ3592" i="25"/>
  <c r="AC3592" i="25"/>
  <c r="S3592" i="25"/>
  <c r="H3592" i="25"/>
  <c r="G3592" i="25"/>
  <c r="B3592" i="25"/>
  <c r="A3592" i="25"/>
  <c r="AW3591" i="25"/>
  <c r="AU3591" i="25"/>
  <c r="AV3591" i="25" s="1"/>
  <c r="AT3591" i="25"/>
  <c r="AS3591" i="25"/>
  <c r="AR3591" i="25"/>
  <c r="AQ3591" i="25"/>
  <c r="AC3591" i="25"/>
  <c r="S3591" i="25"/>
  <c r="H3591" i="25"/>
  <c r="G3591" i="25"/>
  <c r="B3591" i="25"/>
  <c r="A3591" i="25"/>
  <c r="AU3590" i="25"/>
  <c r="AV3590" i="25" s="1"/>
  <c r="AT3590" i="25"/>
  <c r="AS3590" i="25"/>
  <c r="AW3590" i="25" s="1"/>
  <c r="AR3590" i="25"/>
  <c r="AQ3590" i="25"/>
  <c r="AC3590" i="25"/>
  <c r="S3590" i="25"/>
  <c r="H3590" i="25"/>
  <c r="G3590" i="25"/>
  <c r="A3590" i="25"/>
  <c r="B3590" i="25" s="1"/>
  <c r="AW3589" i="25"/>
  <c r="AU3589" i="25"/>
  <c r="AV3589" i="25" s="1"/>
  <c r="AT3589" i="25"/>
  <c r="AS3589" i="25"/>
  <c r="AR3589" i="25"/>
  <c r="AQ3589" i="25"/>
  <c r="AC3589" i="25"/>
  <c r="S3589" i="25"/>
  <c r="H3589" i="25"/>
  <c r="G3589" i="25"/>
  <c r="A3589" i="25"/>
  <c r="B3589" i="25" s="1"/>
  <c r="AW3588" i="25"/>
  <c r="AU3588" i="25"/>
  <c r="AV3588" i="25" s="1"/>
  <c r="AT3588" i="25"/>
  <c r="AS3588" i="25"/>
  <c r="AR3588" i="25"/>
  <c r="AQ3588" i="25"/>
  <c r="AC3588" i="25"/>
  <c r="S3588" i="25"/>
  <c r="H3588" i="25"/>
  <c r="G3588" i="25"/>
  <c r="B3588" i="25"/>
  <c r="A3588" i="25"/>
  <c r="AW3587" i="25"/>
  <c r="AU3587" i="25"/>
  <c r="AV3587" i="25" s="1"/>
  <c r="AT3587" i="25"/>
  <c r="AS3587" i="25"/>
  <c r="AR3587" i="25"/>
  <c r="AQ3587" i="25"/>
  <c r="AC3587" i="25"/>
  <c r="S3587" i="25"/>
  <c r="H3587" i="25"/>
  <c r="G3587" i="25"/>
  <c r="B3587" i="25"/>
  <c r="A3587" i="25"/>
  <c r="AW3586" i="25"/>
  <c r="AV3586" i="25"/>
  <c r="AU3586" i="25"/>
  <c r="AT3586" i="25"/>
  <c r="AS3586" i="25"/>
  <c r="AR3586" i="25"/>
  <c r="AQ3586" i="25"/>
  <c r="AC3586" i="25"/>
  <c r="S3586" i="25"/>
  <c r="H3586" i="25"/>
  <c r="G3586" i="25"/>
  <c r="B3586" i="25"/>
  <c r="A3586" i="25"/>
  <c r="AW3585" i="25"/>
  <c r="AV3585" i="25"/>
  <c r="AU3585" i="25"/>
  <c r="AT3585" i="25"/>
  <c r="AS3585" i="25"/>
  <c r="AR3585" i="25"/>
  <c r="AQ3585" i="25"/>
  <c r="AC3585" i="25"/>
  <c r="S3585" i="25"/>
  <c r="H3585" i="25"/>
  <c r="G3585" i="25"/>
  <c r="A3585" i="25"/>
  <c r="B3585" i="25" s="1"/>
  <c r="AU3584" i="25"/>
  <c r="AV3584" i="25" s="1"/>
  <c r="AT3584" i="25"/>
  <c r="AS3584" i="25"/>
  <c r="AW3584" i="25" s="1"/>
  <c r="AR3584" i="25"/>
  <c r="AQ3584" i="25"/>
  <c r="AC3584" i="25"/>
  <c r="S3584" i="25"/>
  <c r="H3584" i="25"/>
  <c r="G3584" i="25"/>
  <c r="B3584" i="25"/>
  <c r="A3584" i="25"/>
  <c r="AW3583" i="25"/>
  <c r="AU3583" i="25"/>
  <c r="AV3583" i="25" s="1"/>
  <c r="AT3583" i="25"/>
  <c r="AS3583" i="25"/>
  <c r="AR3583" i="25"/>
  <c r="AQ3583" i="25"/>
  <c r="AC3583" i="25"/>
  <c r="S3583" i="25"/>
  <c r="H3583" i="25"/>
  <c r="G3583" i="25"/>
  <c r="B3583" i="25"/>
  <c r="A3583" i="25"/>
  <c r="AU3582" i="25"/>
  <c r="AV3582" i="25" s="1"/>
  <c r="AT3582" i="25"/>
  <c r="AS3582" i="25"/>
  <c r="AW3582" i="25" s="1"/>
  <c r="AR3582" i="25"/>
  <c r="AQ3582" i="25"/>
  <c r="AC3582" i="25"/>
  <c r="S3582" i="25"/>
  <c r="H3582" i="25"/>
  <c r="G3582" i="25"/>
  <c r="A3582" i="25"/>
  <c r="B3582" i="25" s="1"/>
  <c r="AU3581" i="25"/>
  <c r="AV3581" i="25" s="1"/>
  <c r="AT3581" i="25"/>
  <c r="AS3581" i="25"/>
  <c r="AW3581" i="25" s="1"/>
  <c r="AR3581" i="25"/>
  <c r="AQ3581" i="25"/>
  <c r="AC3581" i="25"/>
  <c r="S3581" i="25"/>
  <c r="H3581" i="25"/>
  <c r="G3581" i="25"/>
  <c r="A3581" i="25"/>
  <c r="B3581" i="25" s="1"/>
  <c r="AW3580" i="25"/>
  <c r="AU3580" i="25"/>
  <c r="AV3580" i="25" s="1"/>
  <c r="AT3580" i="25"/>
  <c r="AS3580" i="25"/>
  <c r="AR3580" i="25"/>
  <c r="AQ3580" i="25"/>
  <c r="AC3580" i="25"/>
  <c r="S3580" i="25"/>
  <c r="A3580" i="25"/>
  <c r="B3580" i="25" s="1"/>
  <c r="AU3579" i="25"/>
  <c r="AV3579" i="25" s="1"/>
  <c r="AT3579" i="25"/>
  <c r="AS3579" i="25"/>
  <c r="AW3579" i="25" s="1"/>
  <c r="AR3579" i="25"/>
  <c r="AQ3579" i="25"/>
  <c r="AC3579" i="25"/>
  <c r="S3579" i="25"/>
  <c r="A3579" i="25"/>
  <c r="B3579" i="25" s="1"/>
  <c r="AV3578" i="25"/>
  <c r="AU3578" i="25"/>
  <c r="AT3578" i="25"/>
  <c r="AS3578" i="25"/>
  <c r="AW3578" i="25" s="1"/>
  <c r="AR3578" i="25"/>
  <c r="AQ3578" i="25"/>
  <c r="AC3578" i="25"/>
  <c r="S3578" i="25"/>
  <c r="H3578" i="25"/>
  <c r="G3578" i="25"/>
  <c r="A3578" i="25"/>
  <c r="B3578" i="25" s="1"/>
  <c r="AU3577" i="25"/>
  <c r="AV3577" i="25" s="1"/>
  <c r="AT3577" i="25"/>
  <c r="AS3577" i="25"/>
  <c r="AW3577" i="25" s="1"/>
  <c r="AR3577" i="25"/>
  <c r="AQ3577" i="25"/>
  <c r="AC3577" i="25"/>
  <c r="S3577" i="25"/>
  <c r="H3577" i="25"/>
  <c r="G3577" i="25"/>
  <c r="A3577" i="25"/>
  <c r="B3577" i="25" s="1"/>
  <c r="AW3576" i="25"/>
  <c r="AU3576" i="25"/>
  <c r="AV3576" i="25" s="1"/>
  <c r="AT3576" i="25"/>
  <c r="AS3576" i="25"/>
  <c r="AR3576" i="25"/>
  <c r="AQ3576" i="25"/>
  <c r="AC3576" i="25"/>
  <c r="S3576" i="25"/>
  <c r="H3576" i="25"/>
  <c r="G3576" i="25"/>
  <c r="B3576" i="25"/>
  <c r="A3576" i="25"/>
  <c r="AW3575" i="25"/>
  <c r="AU3575" i="25"/>
  <c r="AV3575" i="25" s="1"/>
  <c r="AT3575" i="25"/>
  <c r="AS3575" i="25"/>
  <c r="AR3575" i="25"/>
  <c r="AQ3575" i="25"/>
  <c r="AC3575" i="25"/>
  <c r="S3575" i="25"/>
  <c r="H3575" i="25"/>
  <c r="G3575" i="25"/>
  <c r="B3575" i="25"/>
  <c r="A3575" i="25"/>
  <c r="AW3574" i="25"/>
  <c r="AV3574" i="25"/>
  <c r="AU3574" i="25"/>
  <c r="AT3574" i="25"/>
  <c r="AS3574" i="25"/>
  <c r="AR3574" i="25"/>
  <c r="AQ3574" i="25"/>
  <c r="AC3574" i="25"/>
  <c r="S3574" i="25"/>
  <c r="H3574" i="25"/>
  <c r="G3574" i="25"/>
  <c r="B3574" i="25"/>
  <c r="A3574" i="25"/>
  <c r="AW3573" i="25"/>
  <c r="AV3573" i="25"/>
  <c r="AU3573" i="25"/>
  <c r="AT3573" i="25"/>
  <c r="AS3573" i="25"/>
  <c r="AR3573" i="25"/>
  <c r="AQ3573" i="25"/>
  <c r="AC3573" i="25"/>
  <c r="S3573" i="25"/>
  <c r="H3573" i="25"/>
  <c r="G3573" i="25"/>
  <c r="B3573" i="25"/>
  <c r="A3573" i="25"/>
  <c r="AV3572" i="25"/>
  <c r="AU3572" i="25"/>
  <c r="AT3572" i="25"/>
  <c r="AS3572" i="25"/>
  <c r="AW3572" i="25" s="1"/>
  <c r="AR3572" i="25"/>
  <c r="AQ3572" i="25"/>
  <c r="AC3572" i="25"/>
  <c r="S3572" i="25"/>
  <c r="B3572" i="25"/>
  <c r="A3572" i="25"/>
  <c r="AW3571" i="25"/>
  <c r="AV3571" i="25"/>
  <c r="AU3571" i="25"/>
  <c r="AT3571" i="25"/>
  <c r="AS3571" i="25"/>
  <c r="AR3571" i="25"/>
  <c r="AQ3571" i="25"/>
  <c r="AC3571" i="25"/>
  <c r="S3571" i="25"/>
  <c r="H3571" i="25"/>
  <c r="G3571" i="25"/>
  <c r="B3571" i="25"/>
  <c r="A3571" i="25"/>
  <c r="AV3570" i="25"/>
  <c r="AU3570" i="25"/>
  <c r="AT3570" i="25"/>
  <c r="AS3570" i="25"/>
  <c r="AW3570" i="25" s="1"/>
  <c r="AR3570" i="25"/>
  <c r="AQ3570" i="25"/>
  <c r="AC3570" i="25"/>
  <c r="S3570" i="25"/>
  <c r="H3570" i="25"/>
  <c r="G3570" i="25"/>
  <c r="B3570" i="25"/>
  <c r="A3570" i="25"/>
  <c r="AV3569" i="25"/>
  <c r="AU3569" i="25"/>
  <c r="AT3569" i="25"/>
  <c r="AS3569" i="25"/>
  <c r="AW3569" i="25" s="1"/>
  <c r="AR3569" i="25"/>
  <c r="AQ3569" i="25"/>
  <c r="AC3569" i="25"/>
  <c r="S3569" i="25"/>
  <c r="H3569" i="25"/>
  <c r="G3569" i="25"/>
  <c r="A3569" i="25"/>
  <c r="B3569" i="25" s="1"/>
  <c r="AV3568" i="25"/>
  <c r="AU3568" i="25"/>
  <c r="AT3568" i="25"/>
  <c r="AS3568" i="25"/>
  <c r="AW3568" i="25" s="1"/>
  <c r="AR3568" i="25"/>
  <c r="AQ3568" i="25"/>
  <c r="AC3568" i="25"/>
  <c r="S3568" i="25"/>
  <c r="H3568" i="25"/>
  <c r="G3568" i="25"/>
  <c r="A3568" i="25"/>
  <c r="B3568" i="25" s="1"/>
  <c r="AU3567" i="25"/>
  <c r="AV3567" i="25" s="1"/>
  <c r="AT3567" i="25"/>
  <c r="AS3567" i="25"/>
  <c r="AW3567" i="25" s="1"/>
  <c r="AR3567" i="25"/>
  <c r="AQ3567" i="25"/>
  <c r="AC3567" i="25"/>
  <c r="S3567" i="25"/>
  <c r="H3567" i="25"/>
  <c r="G3567" i="25"/>
  <c r="A3567" i="25"/>
  <c r="B3567" i="25" s="1"/>
  <c r="AW3566" i="25"/>
  <c r="AU3566" i="25"/>
  <c r="AV3566" i="25" s="1"/>
  <c r="AT3566" i="25"/>
  <c r="AS3566" i="25"/>
  <c r="AR3566" i="25"/>
  <c r="AQ3566" i="25"/>
  <c r="AC3566" i="25"/>
  <c r="S3566" i="25"/>
  <c r="H3566" i="25"/>
  <c r="G3566" i="25"/>
  <c r="B3566" i="25"/>
  <c r="A3566" i="25"/>
  <c r="AW3565" i="25"/>
  <c r="AU3565" i="25"/>
  <c r="AV3565" i="25" s="1"/>
  <c r="AT3565" i="25"/>
  <c r="AS3565" i="25"/>
  <c r="AR3565" i="25"/>
  <c r="AQ3565" i="25"/>
  <c r="AC3565" i="25"/>
  <c r="S3565" i="25"/>
  <c r="H3565" i="25"/>
  <c r="G3565" i="25"/>
  <c r="B3565" i="25"/>
  <c r="A3565" i="25"/>
  <c r="AW3564" i="25"/>
  <c r="AV3564" i="25"/>
  <c r="AU3564" i="25"/>
  <c r="AT3564" i="25"/>
  <c r="AS3564" i="25"/>
  <c r="AR3564" i="25"/>
  <c r="AQ3564" i="25"/>
  <c r="AC3564" i="25"/>
  <c r="S3564" i="25"/>
  <c r="H3564" i="25"/>
  <c r="G3564" i="25"/>
  <c r="B3564" i="25"/>
  <c r="A3564" i="25"/>
  <c r="AW3563" i="25"/>
  <c r="AV3563" i="25"/>
  <c r="AU3563" i="25"/>
  <c r="AT3563" i="25"/>
  <c r="AS3563" i="25"/>
  <c r="AR3563" i="25"/>
  <c r="AQ3563" i="25"/>
  <c r="AC3563" i="25"/>
  <c r="S3563" i="25"/>
  <c r="B3563" i="25"/>
  <c r="A3563" i="25"/>
  <c r="AW3562" i="25"/>
  <c r="AV3562" i="25"/>
  <c r="AU3562" i="25"/>
  <c r="AT3562" i="25"/>
  <c r="AS3562" i="25"/>
  <c r="AR3562" i="25"/>
  <c r="AQ3562" i="25"/>
  <c r="AC3562" i="25"/>
  <c r="S3562" i="25"/>
  <c r="B3562" i="25"/>
  <c r="A3562" i="25"/>
  <c r="AU3561" i="25"/>
  <c r="AV3561" i="25" s="1"/>
  <c r="AT3561" i="25"/>
  <c r="AS3561" i="25"/>
  <c r="AW3561" i="25" s="1"/>
  <c r="AR3561" i="25"/>
  <c r="AQ3561" i="25"/>
  <c r="AC3561" i="25"/>
  <c r="S3561" i="25"/>
  <c r="A3561" i="25"/>
  <c r="B3561" i="25" s="1"/>
  <c r="AW3560" i="25"/>
  <c r="AU3560" i="25"/>
  <c r="AV3560" i="25" s="1"/>
  <c r="AT3560" i="25"/>
  <c r="AS3560" i="25"/>
  <c r="AR3560" i="25"/>
  <c r="AQ3560" i="25"/>
  <c r="AC3560" i="25"/>
  <c r="S3560" i="25"/>
  <c r="A3560" i="25"/>
  <c r="B3560" i="25" s="1"/>
  <c r="AV3559" i="25"/>
  <c r="AU3559" i="25"/>
  <c r="AT3559" i="25"/>
  <c r="AS3559" i="25"/>
  <c r="AW3559" i="25" s="1"/>
  <c r="AR3559" i="25"/>
  <c r="AQ3559" i="25"/>
  <c r="AC3559" i="25"/>
  <c r="S3559" i="25"/>
  <c r="B3559" i="25"/>
  <c r="A3559" i="25"/>
  <c r="AV3558" i="25"/>
  <c r="AU3558" i="25"/>
  <c r="AT3558" i="25"/>
  <c r="AS3558" i="25"/>
  <c r="AW3558" i="25" s="1"/>
  <c r="AR3558" i="25"/>
  <c r="AQ3558" i="25"/>
  <c r="AC3558" i="25"/>
  <c r="S3558" i="25"/>
  <c r="B3558" i="25"/>
  <c r="A3558" i="25"/>
  <c r="AV3557" i="25"/>
  <c r="AU3557" i="25"/>
  <c r="AT3557" i="25"/>
  <c r="AS3557" i="25"/>
  <c r="AW3557" i="25" s="1"/>
  <c r="AR3557" i="25"/>
  <c r="AQ3557" i="25"/>
  <c r="AC3557" i="25"/>
  <c r="S3557" i="25"/>
  <c r="B3557" i="25"/>
  <c r="A3557" i="25"/>
  <c r="AV3556" i="25"/>
  <c r="AU3556" i="25"/>
  <c r="AT3556" i="25"/>
  <c r="AS3556" i="25"/>
  <c r="AW3556" i="25" s="1"/>
  <c r="AR3556" i="25"/>
  <c r="AQ3556" i="25"/>
  <c r="AC3556" i="25"/>
  <c r="S3556" i="25"/>
  <c r="B3556" i="25"/>
  <c r="A3556" i="25"/>
  <c r="AW3555" i="25"/>
  <c r="AV3555" i="25"/>
  <c r="AU3555" i="25"/>
  <c r="AT3555" i="25"/>
  <c r="AS3555" i="25"/>
  <c r="AR3555" i="25"/>
  <c r="AQ3555" i="25"/>
  <c r="AC3555" i="25"/>
  <c r="S3555" i="25"/>
  <c r="B3555" i="25"/>
  <c r="A3555" i="25"/>
  <c r="AW3554" i="25"/>
  <c r="AV3554" i="25"/>
  <c r="AU3554" i="25"/>
  <c r="AT3554" i="25"/>
  <c r="AS3554" i="25"/>
  <c r="AR3554" i="25"/>
  <c r="AQ3554" i="25"/>
  <c r="AC3554" i="25"/>
  <c r="S3554" i="25"/>
  <c r="B3554" i="25"/>
  <c r="A3554" i="25"/>
  <c r="AU3553" i="25"/>
  <c r="AV3553" i="25" s="1"/>
  <c r="AT3553" i="25"/>
  <c r="AS3553" i="25"/>
  <c r="AW3553" i="25" s="1"/>
  <c r="AR3553" i="25"/>
  <c r="AQ3553" i="25"/>
  <c r="AC3553" i="25"/>
  <c r="S3553" i="25"/>
  <c r="A3553" i="25"/>
  <c r="B3553" i="25" s="1"/>
  <c r="AU3552" i="25"/>
  <c r="AV3552" i="25" s="1"/>
  <c r="AT3552" i="25"/>
  <c r="AS3552" i="25"/>
  <c r="AW3552" i="25" s="1"/>
  <c r="AR3552" i="25"/>
  <c r="AQ3552" i="25"/>
  <c r="AC3552" i="25"/>
  <c r="S3552" i="25"/>
  <c r="A3552" i="25"/>
  <c r="B3552" i="25" s="1"/>
  <c r="AV3551" i="25"/>
  <c r="AU3551" i="25"/>
  <c r="AT3551" i="25"/>
  <c r="AS3551" i="25"/>
  <c r="AW3551" i="25" s="1"/>
  <c r="AR3551" i="25"/>
  <c r="AQ3551" i="25"/>
  <c r="AC3551" i="25"/>
  <c r="S3551" i="25"/>
  <c r="B3551" i="25"/>
  <c r="A3551" i="25"/>
  <c r="AV3550" i="25"/>
  <c r="AU3550" i="25"/>
  <c r="AT3550" i="25"/>
  <c r="AS3550" i="25"/>
  <c r="AW3550" i="25" s="1"/>
  <c r="AR3550" i="25"/>
  <c r="AQ3550" i="25"/>
  <c r="AC3550" i="25"/>
  <c r="S3550" i="25"/>
  <c r="B3550" i="25"/>
  <c r="A3550" i="25"/>
  <c r="AV3549" i="25"/>
  <c r="AU3549" i="25"/>
  <c r="AT3549" i="25"/>
  <c r="AS3549" i="25"/>
  <c r="AW3549" i="25" s="1"/>
  <c r="AR3549" i="25"/>
  <c r="AQ3549" i="25"/>
  <c r="AC3549" i="25"/>
  <c r="S3549" i="25"/>
  <c r="B3549" i="25"/>
  <c r="A3549" i="25"/>
  <c r="AV3548" i="25"/>
  <c r="AU3548" i="25"/>
  <c r="AT3548" i="25"/>
  <c r="AS3548" i="25"/>
  <c r="AW3548" i="25" s="1"/>
  <c r="AR3548" i="25"/>
  <c r="AQ3548" i="25"/>
  <c r="AC3548" i="25"/>
  <c r="S3548" i="25"/>
  <c r="B3548" i="25"/>
  <c r="A3548" i="25"/>
  <c r="AW3547" i="25"/>
  <c r="AV3547" i="25"/>
  <c r="AU3547" i="25"/>
  <c r="AT3547" i="25"/>
  <c r="AS3547" i="25"/>
  <c r="AR3547" i="25"/>
  <c r="AQ3547" i="25"/>
  <c r="AC3547" i="25"/>
  <c r="S3547" i="25"/>
  <c r="B3547" i="25"/>
  <c r="A3547" i="25"/>
  <c r="AW3546" i="25"/>
  <c r="AV3546" i="25"/>
  <c r="AU3546" i="25"/>
  <c r="AT3546" i="25"/>
  <c r="AS3546" i="25"/>
  <c r="AR3546" i="25"/>
  <c r="AQ3546" i="25"/>
  <c r="AC3546" i="25"/>
  <c r="S3546" i="25"/>
  <c r="B3546" i="25"/>
  <c r="A3546" i="25"/>
  <c r="AU3545" i="25"/>
  <c r="AV3545" i="25" s="1"/>
  <c r="AT3545" i="25"/>
  <c r="AS3545" i="25"/>
  <c r="AW3545" i="25" s="1"/>
  <c r="AR3545" i="25"/>
  <c r="AQ3545" i="25"/>
  <c r="AC3545" i="25"/>
  <c r="S3545" i="25"/>
  <c r="A3545" i="25"/>
  <c r="B3545" i="25" s="1"/>
  <c r="AU3544" i="25"/>
  <c r="AV3544" i="25" s="1"/>
  <c r="AT3544" i="25"/>
  <c r="AS3544" i="25"/>
  <c r="AW3544" i="25" s="1"/>
  <c r="AR3544" i="25"/>
  <c r="AQ3544" i="25"/>
  <c r="AC3544" i="25"/>
  <c r="S3544" i="25"/>
  <c r="A3544" i="25"/>
  <c r="B3544" i="25" s="1"/>
  <c r="AV3543" i="25"/>
  <c r="AU3543" i="25"/>
  <c r="AT3543" i="25"/>
  <c r="AS3543" i="25"/>
  <c r="AW3543" i="25" s="1"/>
  <c r="AR3543" i="25"/>
  <c r="AQ3543" i="25"/>
  <c r="AC3543" i="25"/>
  <c r="S3543" i="25"/>
  <c r="B3543" i="25"/>
  <c r="A3543" i="25"/>
  <c r="AV3542" i="25"/>
  <c r="AU3542" i="25"/>
  <c r="AT3542" i="25"/>
  <c r="AS3542" i="25"/>
  <c r="AW3542" i="25" s="1"/>
  <c r="AR3542" i="25"/>
  <c r="AQ3542" i="25"/>
  <c r="AC3542" i="25"/>
  <c r="S3542" i="25"/>
  <c r="B3542" i="25"/>
  <c r="A3542" i="25"/>
  <c r="AW3541" i="25"/>
  <c r="AV3541" i="25"/>
  <c r="AU3541" i="25"/>
  <c r="AT3541" i="25"/>
  <c r="AS3541" i="25"/>
  <c r="AR3541" i="25"/>
  <c r="AQ3541" i="25"/>
  <c r="AC3541" i="25"/>
  <c r="S3541" i="25"/>
  <c r="B3541" i="25"/>
  <c r="A3541" i="25"/>
  <c r="AV3540" i="25"/>
  <c r="AU3540" i="25"/>
  <c r="AT3540" i="25"/>
  <c r="AS3540" i="25"/>
  <c r="AW3540" i="25" s="1"/>
  <c r="AR3540" i="25"/>
  <c r="AQ3540" i="25"/>
  <c r="AC3540" i="25"/>
  <c r="S3540" i="25"/>
  <c r="B3540" i="25"/>
  <c r="A3540" i="25"/>
  <c r="AW3539" i="25"/>
  <c r="AU3539" i="25"/>
  <c r="AV3539" i="25" s="1"/>
  <c r="AT3539" i="25"/>
  <c r="AS3539" i="25"/>
  <c r="AR3539" i="25"/>
  <c r="AQ3539" i="25"/>
  <c r="AC3539" i="25"/>
  <c r="S3539" i="25"/>
  <c r="A3539" i="25"/>
  <c r="B3539" i="25" s="1"/>
  <c r="AW3538" i="25"/>
  <c r="AV3538" i="25"/>
  <c r="AU3538" i="25"/>
  <c r="AT3538" i="25"/>
  <c r="AS3538" i="25"/>
  <c r="AR3538" i="25"/>
  <c r="AQ3538" i="25"/>
  <c r="AC3538" i="25"/>
  <c r="S3538" i="25"/>
  <c r="H3538" i="25"/>
  <c r="G3538" i="25"/>
  <c r="B3538" i="25"/>
  <c r="A3538" i="25"/>
  <c r="AW3537" i="25"/>
  <c r="AU3537" i="25"/>
  <c r="AV3537" i="25" s="1"/>
  <c r="AT3537" i="25"/>
  <c r="AS3537" i="25"/>
  <c r="AR3537" i="25"/>
  <c r="AQ3537" i="25"/>
  <c r="AC3537" i="25"/>
  <c r="S3537" i="25"/>
  <c r="H3537" i="25"/>
  <c r="G3537" i="25"/>
  <c r="B3537" i="25"/>
  <c r="A3537" i="25"/>
  <c r="AU3536" i="25"/>
  <c r="AV3536" i="25" s="1"/>
  <c r="AT3536" i="25"/>
  <c r="AS3536" i="25"/>
  <c r="AW3536" i="25" s="1"/>
  <c r="AR3536" i="25"/>
  <c r="AQ3536" i="25"/>
  <c r="AC3536" i="25"/>
  <c r="S3536" i="25"/>
  <c r="A3536" i="25"/>
  <c r="B3536" i="25" s="1"/>
  <c r="AW3535" i="25"/>
  <c r="AU3535" i="25"/>
  <c r="AV3535" i="25" s="1"/>
  <c r="AT3535" i="25"/>
  <c r="AS3535" i="25"/>
  <c r="AR3535" i="25"/>
  <c r="AQ3535" i="25"/>
  <c r="AC3535" i="25"/>
  <c r="S3535" i="25"/>
  <c r="A3535" i="25"/>
  <c r="B3535" i="25" s="1"/>
  <c r="AW3534" i="25"/>
  <c r="AV3534" i="25"/>
  <c r="AU3534" i="25"/>
  <c r="AT3534" i="25"/>
  <c r="AS3534" i="25"/>
  <c r="AR3534" i="25"/>
  <c r="AQ3534" i="25"/>
  <c r="AC3534" i="25"/>
  <c r="S3534" i="25"/>
  <c r="B3534" i="25"/>
  <c r="A3534" i="25"/>
  <c r="AU3533" i="25"/>
  <c r="AV3533" i="25" s="1"/>
  <c r="AT3533" i="25"/>
  <c r="AS3533" i="25"/>
  <c r="AW3533" i="25" s="1"/>
  <c r="AR3533" i="25"/>
  <c r="AQ3533" i="25"/>
  <c r="AC3533" i="25"/>
  <c r="S3533" i="25"/>
  <c r="A3533" i="25"/>
  <c r="B3533" i="25" s="1"/>
  <c r="AV3532" i="25"/>
  <c r="AU3532" i="25"/>
  <c r="AT3532" i="25"/>
  <c r="AS3532" i="25"/>
  <c r="AW3532" i="25" s="1"/>
  <c r="AR3532" i="25"/>
  <c r="AQ3532" i="25"/>
  <c r="AC3532" i="25"/>
  <c r="S3532" i="25"/>
  <c r="B3532" i="25"/>
  <c r="A3532" i="25"/>
  <c r="AV3531" i="25"/>
  <c r="AU3531" i="25"/>
  <c r="AT3531" i="25"/>
  <c r="AS3531" i="25"/>
  <c r="AW3531" i="25" s="1"/>
  <c r="AR3531" i="25"/>
  <c r="AQ3531" i="25"/>
  <c r="AC3531" i="25"/>
  <c r="S3531" i="25"/>
  <c r="B3531" i="25"/>
  <c r="A3531" i="25"/>
  <c r="AV3530" i="25"/>
  <c r="AU3530" i="25"/>
  <c r="AT3530" i="25"/>
  <c r="AS3530" i="25"/>
  <c r="AW3530" i="25" s="1"/>
  <c r="AR3530" i="25"/>
  <c r="AQ3530" i="25"/>
  <c r="AC3530" i="25"/>
  <c r="S3530" i="25"/>
  <c r="B3530" i="25"/>
  <c r="A3530" i="25"/>
  <c r="AW3529" i="25"/>
  <c r="AV3529" i="25"/>
  <c r="AU3529" i="25"/>
  <c r="AT3529" i="25"/>
  <c r="AS3529" i="25"/>
  <c r="AR3529" i="25"/>
  <c r="AQ3529" i="25"/>
  <c r="AC3529" i="25"/>
  <c r="S3529" i="25"/>
  <c r="B3529" i="25"/>
  <c r="A3529" i="25"/>
  <c r="AU3528" i="25"/>
  <c r="AV3528" i="25" s="1"/>
  <c r="AT3528" i="25"/>
  <c r="AS3528" i="25"/>
  <c r="AW3528" i="25" s="1"/>
  <c r="AR3528" i="25"/>
  <c r="AQ3528" i="25"/>
  <c r="AC3528" i="25"/>
  <c r="S3528" i="25"/>
  <c r="A3528" i="25"/>
  <c r="B3528" i="25" s="1"/>
  <c r="AW3527" i="25"/>
  <c r="AU3527" i="25"/>
  <c r="AV3527" i="25" s="1"/>
  <c r="AT3527" i="25"/>
  <c r="AS3527" i="25"/>
  <c r="AR3527" i="25"/>
  <c r="AQ3527" i="25"/>
  <c r="AC3527" i="25"/>
  <c r="S3527" i="25"/>
  <c r="A3527" i="25"/>
  <c r="B3527" i="25" s="1"/>
  <c r="AV3526" i="25"/>
  <c r="AU3526" i="25"/>
  <c r="AT3526" i="25"/>
  <c r="AS3526" i="25"/>
  <c r="AW3526" i="25" s="1"/>
  <c r="AR3526" i="25"/>
  <c r="AQ3526" i="25"/>
  <c r="AC3526" i="25"/>
  <c r="S3526" i="25"/>
  <c r="B3526" i="25"/>
  <c r="A3526" i="25"/>
  <c r="AV3525" i="25"/>
  <c r="AU3525" i="25"/>
  <c r="AT3525" i="25"/>
  <c r="AS3525" i="25"/>
  <c r="AW3525" i="25" s="1"/>
  <c r="AR3525" i="25"/>
  <c r="AQ3525" i="25"/>
  <c r="AC3525" i="25"/>
  <c r="S3525" i="25"/>
  <c r="H3525" i="25"/>
  <c r="G3525" i="25"/>
  <c r="A3525" i="25"/>
  <c r="B3525" i="25" s="1"/>
  <c r="AU3524" i="25"/>
  <c r="AV3524" i="25" s="1"/>
  <c r="AT3524" i="25"/>
  <c r="AS3524" i="25"/>
  <c r="AW3524" i="25" s="1"/>
  <c r="AR3524" i="25"/>
  <c r="AQ3524" i="25"/>
  <c r="AC3524" i="25"/>
  <c r="S3524" i="25"/>
  <c r="H3524" i="25"/>
  <c r="G3524" i="25"/>
  <c r="A3524" i="25"/>
  <c r="B3524" i="25" s="1"/>
  <c r="AW3523" i="25"/>
  <c r="AU3523" i="25"/>
  <c r="AV3523" i="25" s="1"/>
  <c r="AT3523" i="25"/>
  <c r="AS3523" i="25"/>
  <c r="AR3523" i="25"/>
  <c r="AQ3523" i="25"/>
  <c r="AC3523" i="25"/>
  <c r="S3523" i="25"/>
  <c r="H3523" i="25"/>
  <c r="G3523" i="25"/>
  <c r="B3523" i="25"/>
  <c r="A3523" i="25"/>
  <c r="AW3522" i="25"/>
  <c r="AU3522" i="25"/>
  <c r="AV3522" i="25" s="1"/>
  <c r="AT3522" i="25"/>
  <c r="AS3522" i="25"/>
  <c r="AR3522" i="25"/>
  <c r="AQ3522" i="25"/>
  <c r="AC3522" i="25"/>
  <c r="S3522" i="25"/>
  <c r="H3522" i="25"/>
  <c r="G3522" i="25"/>
  <c r="B3522" i="25"/>
  <c r="A3522" i="25"/>
  <c r="AW3521" i="25"/>
  <c r="AV3521" i="25"/>
  <c r="AU3521" i="25"/>
  <c r="AT3521" i="25"/>
  <c r="AS3521" i="25"/>
  <c r="AR3521" i="25"/>
  <c r="AQ3521" i="25"/>
  <c r="AC3521" i="25"/>
  <c r="S3521" i="25"/>
  <c r="H3521" i="25"/>
  <c r="G3521" i="25"/>
  <c r="B3521" i="25"/>
  <c r="A3521" i="25"/>
  <c r="AW3520" i="25"/>
  <c r="AV3520" i="25"/>
  <c r="AU3520" i="25"/>
  <c r="AT3520" i="25"/>
  <c r="AS3520" i="25"/>
  <c r="AR3520" i="25"/>
  <c r="AQ3520" i="25"/>
  <c r="AC3520" i="25"/>
  <c r="S3520" i="25"/>
  <c r="B3520" i="25"/>
  <c r="A3520" i="25"/>
  <c r="AW3519" i="25"/>
  <c r="AV3519" i="25"/>
  <c r="AU3519" i="25"/>
  <c r="AT3519" i="25"/>
  <c r="AS3519" i="25"/>
  <c r="AR3519" i="25"/>
  <c r="AQ3519" i="25"/>
  <c r="AC3519" i="25"/>
  <c r="S3519" i="25"/>
  <c r="B3519" i="25"/>
  <c r="A3519" i="25"/>
  <c r="AU3518" i="25"/>
  <c r="AV3518" i="25" s="1"/>
  <c r="AT3518" i="25"/>
  <c r="AS3518" i="25"/>
  <c r="AW3518" i="25" s="1"/>
  <c r="AR3518" i="25"/>
  <c r="AQ3518" i="25"/>
  <c r="AC3518" i="25"/>
  <c r="S3518" i="25"/>
  <c r="A3518" i="25"/>
  <c r="B3518" i="25" s="1"/>
  <c r="AU3517" i="25"/>
  <c r="AV3517" i="25" s="1"/>
  <c r="AT3517" i="25"/>
  <c r="AS3517" i="25"/>
  <c r="AW3517" i="25" s="1"/>
  <c r="AR3517" i="25"/>
  <c r="AQ3517" i="25"/>
  <c r="AC3517" i="25"/>
  <c r="S3517" i="25"/>
  <c r="A3517" i="25"/>
  <c r="B3517" i="25" s="1"/>
  <c r="AV3516" i="25"/>
  <c r="AU3516" i="25"/>
  <c r="AT3516" i="25"/>
  <c r="AS3516" i="25"/>
  <c r="AW3516" i="25" s="1"/>
  <c r="AR3516" i="25"/>
  <c r="AQ3516" i="25"/>
  <c r="AC3516" i="25"/>
  <c r="S3516" i="25"/>
  <c r="B3516" i="25"/>
  <c r="A3516" i="25"/>
  <c r="AV3515" i="25"/>
  <c r="AU3515" i="25"/>
  <c r="AT3515" i="25"/>
  <c r="AS3515" i="25"/>
  <c r="AW3515" i="25" s="1"/>
  <c r="AR3515" i="25"/>
  <c r="AQ3515" i="25"/>
  <c r="AC3515" i="25"/>
  <c r="S3515" i="25"/>
  <c r="B3515" i="25"/>
  <c r="A3515" i="25"/>
  <c r="AW3514" i="25"/>
  <c r="AV3514" i="25"/>
  <c r="AU3514" i="25"/>
  <c r="AT3514" i="25"/>
  <c r="AS3514" i="25"/>
  <c r="AR3514" i="25"/>
  <c r="AQ3514" i="25"/>
  <c r="AC3514" i="25"/>
  <c r="S3514" i="25"/>
  <c r="H3514" i="25"/>
  <c r="G3514" i="25"/>
  <c r="B3514" i="25"/>
  <c r="A3514" i="25"/>
  <c r="AV3513" i="25"/>
  <c r="AU3513" i="25"/>
  <c r="AT3513" i="25"/>
  <c r="AS3513" i="25"/>
  <c r="AW3513" i="25" s="1"/>
  <c r="AR3513" i="25"/>
  <c r="AQ3513" i="25"/>
  <c r="AC3513" i="25"/>
  <c r="S3513" i="25"/>
  <c r="H3513" i="25"/>
  <c r="G3513" i="25"/>
  <c r="A3513" i="25"/>
  <c r="B3513" i="25" s="1"/>
  <c r="AU3512" i="25"/>
  <c r="AV3512" i="25" s="1"/>
  <c r="AT3512" i="25"/>
  <c r="AS3512" i="25"/>
  <c r="AW3512" i="25" s="1"/>
  <c r="AR3512" i="25"/>
  <c r="AQ3512" i="25"/>
  <c r="AC3512" i="25"/>
  <c r="S3512" i="25"/>
  <c r="H3512" i="25"/>
  <c r="G3512" i="25"/>
  <c r="A3512" i="25"/>
  <c r="B3512" i="25" s="1"/>
  <c r="AW3511" i="25"/>
  <c r="AU3511" i="25"/>
  <c r="AV3511" i="25" s="1"/>
  <c r="AT3511" i="25"/>
  <c r="AS3511" i="25"/>
  <c r="AR3511" i="25"/>
  <c r="AQ3511" i="25"/>
  <c r="AC3511" i="25"/>
  <c r="S3511" i="25"/>
  <c r="H3511" i="25"/>
  <c r="G3511" i="25"/>
  <c r="A3511" i="25"/>
  <c r="B3511" i="25" s="1"/>
  <c r="AW3510" i="25"/>
  <c r="AU3510" i="25"/>
  <c r="AV3510" i="25" s="1"/>
  <c r="AT3510" i="25"/>
  <c r="AS3510" i="25"/>
  <c r="AR3510" i="25"/>
  <c r="AQ3510" i="25"/>
  <c r="AC3510" i="25"/>
  <c r="S3510" i="25"/>
  <c r="H3510" i="25"/>
  <c r="G3510" i="25"/>
  <c r="B3510" i="25"/>
  <c r="A3510" i="25"/>
  <c r="AW3509" i="25"/>
  <c r="AU3509" i="25"/>
  <c r="AV3509" i="25" s="1"/>
  <c r="AT3509" i="25"/>
  <c r="AS3509" i="25"/>
  <c r="AR3509" i="25"/>
  <c r="AQ3509" i="25"/>
  <c r="AC3509" i="25"/>
  <c r="S3509" i="25"/>
  <c r="H3509" i="25"/>
  <c r="G3509" i="25"/>
  <c r="B3509" i="25"/>
  <c r="A3509" i="25"/>
  <c r="AW3508" i="25"/>
  <c r="AU3508" i="25"/>
  <c r="AV3508" i="25" s="1"/>
  <c r="AT3508" i="25"/>
  <c r="AS3508" i="25"/>
  <c r="AR3508" i="25"/>
  <c r="AQ3508" i="25"/>
  <c r="AC3508" i="25"/>
  <c r="S3508" i="25"/>
  <c r="H3508" i="25"/>
  <c r="G3508" i="25"/>
  <c r="B3508" i="25"/>
  <c r="A3508" i="25"/>
  <c r="AW3507" i="25"/>
  <c r="AV3507" i="25"/>
  <c r="AU3507" i="25"/>
  <c r="AT3507" i="25"/>
  <c r="AS3507" i="25"/>
  <c r="AR3507" i="25"/>
  <c r="AQ3507" i="25"/>
  <c r="AC3507" i="25"/>
  <c r="S3507" i="25"/>
  <c r="H3507" i="25"/>
  <c r="G3507" i="25"/>
  <c r="B3507" i="25"/>
  <c r="A3507" i="25"/>
  <c r="AW3506" i="25"/>
  <c r="AV3506" i="25"/>
  <c r="AU3506" i="25"/>
  <c r="AT3506" i="25"/>
  <c r="AS3506" i="25"/>
  <c r="AR3506" i="25"/>
  <c r="AQ3506" i="25"/>
  <c r="AC3506" i="25"/>
  <c r="S3506" i="25"/>
  <c r="H3506" i="25"/>
  <c r="G3506" i="25"/>
  <c r="B3506" i="25"/>
  <c r="A3506" i="25"/>
  <c r="AV3505" i="25"/>
  <c r="AU3505" i="25"/>
  <c r="AT3505" i="25"/>
  <c r="AS3505" i="25"/>
  <c r="AW3505" i="25" s="1"/>
  <c r="AR3505" i="25"/>
  <c r="AQ3505" i="25"/>
  <c r="AC3505" i="25"/>
  <c r="S3505" i="25"/>
  <c r="H3505" i="25"/>
  <c r="G3505" i="25"/>
  <c r="A3505" i="25"/>
  <c r="B3505" i="25" s="1"/>
  <c r="AV3504" i="25"/>
  <c r="AU3504" i="25"/>
  <c r="AT3504" i="25"/>
  <c r="AS3504" i="25"/>
  <c r="AW3504" i="25" s="1"/>
  <c r="AR3504" i="25"/>
  <c r="AQ3504" i="25"/>
  <c r="AC3504" i="25"/>
  <c r="S3504" i="25"/>
  <c r="H3504" i="25"/>
  <c r="G3504" i="25"/>
  <c r="A3504" i="25"/>
  <c r="B3504" i="25" s="1"/>
  <c r="AU3503" i="25"/>
  <c r="AV3503" i="25" s="1"/>
  <c r="AT3503" i="25"/>
  <c r="AS3503" i="25"/>
  <c r="AW3503" i="25" s="1"/>
  <c r="AR3503" i="25"/>
  <c r="AQ3503" i="25"/>
  <c r="AC3503" i="25"/>
  <c r="S3503" i="25"/>
  <c r="A3503" i="25"/>
  <c r="B3503" i="25" s="1"/>
  <c r="AV3502" i="25"/>
  <c r="AU3502" i="25"/>
  <c r="AT3502" i="25"/>
  <c r="AS3502" i="25"/>
  <c r="AW3502" i="25" s="1"/>
  <c r="AR3502" i="25"/>
  <c r="AQ3502" i="25"/>
  <c r="AC3502" i="25"/>
  <c r="S3502" i="25"/>
  <c r="B3502" i="25"/>
  <c r="A3502" i="25"/>
  <c r="AV3501" i="25"/>
  <c r="AU3501" i="25"/>
  <c r="AT3501" i="25"/>
  <c r="AS3501" i="25"/>
  <c r="AW3501" i="25" s="1"/>
  <c r="AR3501" i="25"/>
  <c r="AQ3501" i="25"/>
  <c r="AC3501" i="25"/>
  <c r="S3501" i="25"/>
  <c r="B3501" i="25"/>
  <c r="A3501" i="25"/>
  <c r="AV3500" i="25"/>
  <c r="AU3500" i="25"/>
  <c r="AT3500" i="25"/>
  <c r="AS3500" i="25"/>
  <c r="AW3500" i="25" s="1"/>
  <c r="AR3500" i="25"/>
  <c r="AQ3500" i="25"/>
  <c r="AC3500" i="25"/>
  <c r="S3500" i="25"/>
  <c r="B3500" i="25"/>
  <c r="A3500" i="25"/>
  <c r="AV3499" i="25"/>
  <c r="AU3499" i="25"/>
  <c r="AT3499" i="25"/>
  <c r="AS3499" i="25"/>
  <c r="AW3499" i="25" s="1"/>
  <c r="AR3499" i="25"/>
  <c r="AQ3499" i="25"/>
  <c r="AC3499" i="25"/>
  <c r="S3499" i="25"/>
  <c r="B3499" i="25"/>
  <c r="A3499" i="25"/>
  <c r="AW3498" i="25"/>
  <c r="AV3498" i="25"/>
  <c r="AU3498" i="25"/>
  <c r="AT3498" i="25"/>
  <c r="AS3498" i="25"/>
  <c r="AR3498" i="25"/>
  <c r="AQ3498" i="25"/>
  <c r="AC3498" i="25"/>
  <c r="S3498" i="25"/>
  <c r="B3498" i="25"/>
  <c r="A3498" i="25"/>
  <c r="AW3497" i="25"/>
  <c r="AU3497" i="25"/>
  <c r="AV3497" i="25" s="1"/>
  <c r="AT3497" i="25"/>
  <c r="AS3497" i="25"/>
  <c r="AR3497" i="25"/>
  <c r="AQ3497" i="25"/>
  <c r="AC3497" i="25"/>
  <c r="S3497" i="25"/>
  <c r="A3497" i="25"/>
  <c r="B3497" i="25" s="1"/>
  <c r="AU3496" i="25"/>
  <c r="AV3496" i="25" s="1"/>
  <c r="AT3496" i="25"/>
  <c r="AS3496" i="25"/>
  <c r="AW3496" i="25" s="1"/>
  <c r="AR3496" i="25"/>
  <c r="AQ3496" i="25"/>
  <c r="AC3496" i="25"/>
  <c r="S3496" i="25"/>
  <c r="A3496" i="25"/>
  <c r="B3496" i="25" s="1"/>
  <c r="AU3495" i="25"/>
  <c r="AV3495" i="25" s="1"/>
  <c r="AT3495" i="25"/>
  <c r="AS3495" i="25"/>
  <c r="AW3495" i="25" s="1"/>
  <c r="AR3495" i="25"/>
  <c r="AQ3495" i="25"/>
  <c r="AC3495" i="25"/>
  <c r="S3495" i="25"/>
  <c r="A3495" i="25"/>
  <c r="B3495" i="25" s="1"/>
  <c r="AV3494" i="25"/>
  <c r="AU3494" i="25"/>
  <c r="AT3494" i="25"/>
  <c r="AS3494" i="25"/>
  <c r="AW3494" i="25" s="1"/>
  <c r="AR3494" i="25"/>
  <c r="AQ3494" i="25"/>
  <c r="AC3494" i="25"/>
  <c r="S3494" i="25"/>
  <c r="B3494" i="25"/>
  <c r="A3494" i="25"/>
  <c r="AV3493" i="25"/>
  <c r="AU3493" i="25"/>
  <c r="AT3493" i="25"/>
  <c r="AS3493" i="25"/>
  <c r="AW3493" i="25" s="1"/>
  <c r="AR3493" i="25"/>
  <c r="AQ3493" i="25"/>
  <c r="AC3493" i="25"/>
  <c r="S3493" i="25"/>
  <c r="B3493" i="25"/>
  <c r="A3493" i="25"/>
  <c r="AW3492" i="25"/>
  <c r="AV3492" i="25"/>
  <c r="AU3492" i="25"/>
  <c r="AT3492" i="25"/>
  <c r="AS3492" i="25"/>
  <c r="AR3492" i="25"/>
  <c r="AQ3492" i="25"/>
  <c r="AC3492" i="25"/>
  <c r="S3492" i="25"/>
  <c r="B3492" i="25"/>
  <c r="A3492" i="25"/>
  <c r="AV3491" i="25"/>
  <c r="AU3491" i="25"/>
  <c r="AT3491" i="25"/>
  <c r="AS3491" i="25"/>
  <c r="AW3491" i="25" s="1"/>
  <c r="AR3491" i="25"/>
  <c r="AQ3491" i="25"/>
  <c r="AC3491" i="25"/>
  <c r="S3491" i="25"/>
  <c r="B3491" i="25"/>
  <c r="A3491" i="25"/>
  <c r="AW3490" i="25"/>
  <c r="AV3490" i="25"/>
  <c r="AU3490" i="25"/>
  <c r="AT3490" i="25"/>
  <c r="AS3490" i="25"/>
  <c r="AR3490" i="25"/>
  <c r="AQ3490" i="25"/>
  <c r="AC3490" i="25"/>
  <c r="S3490" i="25"/>
  <c r="B3490" i="25"/>
  <c r="A3490" i="25"/>
  <c r="AW3489" i="25"/>
  <c r="AU3489" i="25"/>
  <c r="AV3489" i="25" s="1"/>
  <c r="AT3489" i="25"/>
  <c r="AS3489" i="25"/>
  <c r="AR3489" i="25"/>
  <c r="AQ3489" i="25"/>
  <c r="AC3489" i="25"/>
  <c r="S3489" i="25"/>
  <c r="A3489" i="25"/>
  <c r="B3489" i="25" s="1"/>
  <c r="AU3488" i="25"/>
  <c r="AV3488" i="25" s="1"/>
  <c r="AT3488" i="25"/>
  <c r="AS3488" i="25"/>
  <c r="AW3488" i="25" s="1"/>
  <c r="AR3488" i="25"/>
  <c r="AQ3488" i="25"/>
  <c r="AC3488" i="25"/>
  <c r="S3488" i="25"/>
  <c r="A3488" i="25"/>
  <c r="B3488" i="25" s="1"/>
  <c r="AU3487" i="25"/>
  <c r="AV3487" i="25" s="1"/>
  <c r="AT3487" i="25"/>
  <c r="AS3487" i="25"/>
  <c r="AW3487" i="25" s="1"/>
  <c r="AR3487" i="25"/>
  <c r="AQ3487" i="25"/>
  <c r="AC3487" i="25"/>
  <c r="S3487" i="25"/>
  <c r="A3487" i="25"/>
  <c r="B3487" i="25" s="1"/>
  <c r="AV3486" i="25"/>
  <c r="AU3486" i="25"/>
  <c r="AT3486" i="25"/>
  <c r="AS3486" i="25"/>
  <c r="AW3486" i="25" s="1"/>
  <c r="AR3486" i="25"/>
  <c r="AQ3486" i="25"/>
  <c r="AC3486" i="25"/>
  <c r="S3486" i="25"/>
  <c r="B3486" i="25"/>
  <c r="A3486" i="25"/>
  <c r="AV3485" i="25"/>
  <c r="AU3485" i="25"/>
  <c r="AT3485" i="25"/>
  <c r="AS3485" i="25"/>
  <c r="AW3485" i="25" s="1"/>
  <c r="AR3485" i="25"/>
  <c r="AQ3485" i="25"/>
  <c r="AC3485" i="25"/>
  <c r="S3485" i="25"/>
  <c r="B3485" i="25"/>
  <c r="A3485" i="25"/>
  <c r="AW3484" i="25"/>
  <c r="AV3484" i="25"/>
  <c r="AU3484" i="25"/>
  <c r="AT3484" i="25"/>
  <c r="AS3484" i="25"/>
  <c r="AR3484" i="25"/>
  <c r="AQ3484" i="25"/>
  <c r="AC3484" i="25"/>
  <c r="S3484" i="25"/>
  <c r="B3484" i="25"/>
  <c r="A3484" i="25"/>
  <c r="AV3483" i="25"/>
  <c r="AU3483" i="25"/>
  <c r="AT3483" i="25"/>
  <c r="AS3483" i="25"/>
  <c r="AW3483" i="25" s="1"/>
  <c r="AR3483" i="25"/>
  <c r="AQ3483" i="25"/>
  <c r="AC3483" i="25"/>
  <c r="S3483" i="25"/>
  <c r="B3483" i="25"/>
  <c r="A3483" i="25"/>
  <c r="AW3482" i="25"/>
  <c r="AV3482" i="25"/>
  <c r="AU3482" i="25"/>
  <c r="AT3482" i="25"/>
  <c r="AS3482" i="25"/>
  <c r="AR3482" i="25"/>
  <c r="AQ3482" i="25"/>
  <c r="AC3482" i="25"/>
  <c r="S3482" i="25"/>
  <c r="B3482" i="25"/>
  <c r="A3482" i="25"/>
  <c r="AW3481" i="25"/>
  <c r="AU3481" i="25"/>
  <c r="AV3481" i="25" s="1"/>
  <c r="AT3481" i="25"/>
  <c r="AS3481" i="25"/>
  <c r="AR3481" i="25"/>
  <c r="AQ3481" i="25"/>
  <c r="AC3481" i="25"/>
  <c r="S3481" i="25"/>
  <c r="A3481" i="25"/>
  <c r="B3481" i="25" s="1"/>
  <c r="AU3480" i="25"/>
  <c r="AV3480" i="25" s="1"/>
  <c r="AT3480" i="25"/>
  <c r="AS3480" i="25"/>
  <c r="AW3480" i="25" s="1"/>
  <c r="AR3480" i="25"/>
  <c r="AQ3480" i="25"/>
  <c r="AC3480" i="25"/>
  <c r="S3480" i="25"/>
  <c r="A3480" i="25"/>
  <c r="B3480" i="25" s="1"/>
  <c r="AU3479" i="25"/>
  <c r="AV3479" i="25" s="1"/>
  <c r="AT3479" i="25"/>
  <c r="AS3479" i="25"/>
  <c r="AW3479" i="25" s="1"/>
  <c r="AR3479" i="25"/>
  <c r="AQ3479" i="25"/>
  <c r="AC3479" i="25"/>
  <c r="S3479" i="25"/>
  <c r="A3479" i="25"/>
  <c r="B3479" i="25" s="1"/>
  <c r="AV3478" i="25"/>
  <c r="AU3478" i="25"/>
  <c r="AT3478" i="25"/>
  <c r="AS3478" i="25"/>
  <c r="AW3478" i="25" s="1"/>
  <c r="AR3478" i="25"/>
  <c r="AQ3478" i="25"/>
  <c r="AC3478" i="25"/>
  <c r="S3478" i="25"/>
  <c r="B3478" i="25"/>
  <c r="A3478" i="25"/>
  <c r="AV3477" i="25"/>
  <c r="AU3477" i="25"/>
  <c r="AT3477" i="25"/>
  <c r="AS3477" i="25"/>
  <c r="AW3477" i="25" s="1"/>
  <c r="AR3477" i="25"/>
  <c r="AQ3477" i="25"/>
  <c r="AC3477" i="25"/>
  <c r="S3477" i="25"/>
  <c r="B3477" i="25"/>
  <c r="A3477" i="25"/>
  <c r="AW3476" i="25"/>
  <c r="AV3476" i="25"/>
  <c r="AU3476" i="25"/>
  <c r="AT3476" i="25"/>
  <c r="AS3476" i="25"/>
  <c r="AR3476" i="25"/>
  <c r="AQ3476" i="25"/>
  <c r="AC3476" i="25"/>
  <c r="S3476" i="25"/>
  <c r="B3476" i="25"/>
  <c r="A3476" i="25"/>
  <c r="AV3475" i="25"/>
  <c r="AU3475" i="25"/>
  <c r="AT3475" i="25"/>
  <c r="AS3475" i="25"/>
  <c r="AW3475" i="25" s="1"/>
  <c r="AR3475" i="25"/>
  <c r="AQ3475" i="25"/>
  <c r="AC3475" i="25"/>
  <c r="S3475" i="25"/>
  <c r="B3475" i="25"/>
  <c r="A3475" i="25"/>
  <c r="AW3474" i="25"/>
  <c r="AV3474" i="25"/>
  <c r="AU3474" i="25"/>
  <c r="AT3474" i="25"/>
  <c r="AS3474" i="25"/>
  <c r="AR3474" i="25"/>
  <c r="AQ3474" i="25"/>
  <c r="AC3474" i="25"/>
  <c r="S3474" i="25"/>
  <c r="B3474" i="25"/>
  <c r="A3474" i="25"/>
  <c r="AW3473" i="25"/>
  <c r="AU3473" i="25"/>
  <c r="AV3473" i="25" s="1"/>
  <c r="AT3473" i="25"/>
  <c r="AS3473" i="25"/>
  <c r="AR3473" i="25"/>
  <c r="AQ3473" i="25"/>
  <c r="AC3473" i="25"/>
  <c r="S3473" i="25"/>
  <c r="A3473" i="25"/>
  <c r="B3473" i="25" s="1"/>
  <c r="AU3472" i="25"/>
  <c r="AV3472" i="25" s="1"/>
  <c r="AT3472" i="25"/>
  <c r="AS3472" i="25"/>
  <c r="AW3472" i="25" s="1"/>
  <c r="AR3472" i="25"/>
  <c r="AQ3472" i="25"/>
  <c r="AC3472" i="25"/>
  <c r="S3472" i="25"/>
  <c r="A3472" i="25"/>
  <c r="B3472" i="25" s="1"/>
  <c r="AU3471" i="25"/>
  <c r="AV3471" i="25" s="1"/>
  <c r="AT3471" i="25"/>
  <c r="AS3471" i="25"/>
  <c r="AW3471" i="25" s="1"/>
  <c r="AR3471" i="25"/>
  <c r="AQ3471" i="25"/>
  <c r="AC3471" i="25"/>
  <c r="S3471" i="25"/>
  <c r="A3471" i="25"/>
  <c r="B3471" i="25" s="1"/>
  <c r="AV3470" i="25"/>
  <c r="AU3470" i="25"/>
  <c r="AT3470" i="25"/>
  <c r="AS3470" i="25"/>
  <c r="AW3470" i="25" s="1"/>
  <c r="AR3470" i="25"/>
  <c r="AQ3470" i="25"/>
  <c r="AC3470" i="25"/>
  <c r="S3470" i="25"/>
  <c r="B3470" i="25"/>
  <c r="A3470" i="25"/>
  <c r="AV3469" i="25"/>
  <c r="AU3469" i="25"/>
  <c r="AT3469" i="25"/>
  <c r="AS3469" i="25"/>
  <c r="AW3469" i="25" s="1"/>
  <c r="AR3469" i="25"/>
  <c r="AQ3469" i="25"/>
  <c r="AC3469" i="25"/>
  <c r="S3469" i="25"/>
  <c r="B3469" i="25"/>
  <c r="A3469" i="25"/>
  <c r="AW3468" i="25"/>
  <c r="AV3468" i="25"/>
  <c r="AU3468" i="25"/>
  <c r="AT3468" i="25"/>
  <c r="AS3468" i="25"/>
  <c r="AR3468" i="25"/>
  <c r="AQ3468" i="25"/>
  <c r="AC3468" i="25"/>
  <c r="S3468" i="25"/>
  <c r="B3468" i="25"/>
  <c r="A3468" i="25"/>
  <c r="AV3467" i="25"/>
  <c r="AU3467" i="25"/>
  <c r="AT3467" i="25"/>
  <c r="AS3467" i="25"/>
  <c r="AW3467" i="25" s="1"/>
  <c r="AR3467" i="25"/>
  <c r="AQ3467" i="25"/>
  <c r="AC3467" i="25"/>
  <c r="S3467" i="25"/>
  <c r="B3467" i="25"/>
  <c r="A3467" i="25"/>
  <c r="AW3466" i="25"/>
  <c r="AU3466" i="25"/>
  <c r="AV3466" i="25" s="1"/>
  <c r="AT3466" i="25"/>
  <c r="AS3466" i="25"/>
  <c r="AR3466" i="25"/>
  <c r="AQ3466" i="25"/>
  <c r="AC3466" i="25"/>
  <c r="S3466" i="25"/>
  <c r="A3466" i="25"/>
  <c r="B3466" i="25" s="1"/>
  <c r="AW3465" i="25"/>
  <c r="AU3465" i="25"/>
  <c r="AV3465" i="25" s="1"/>
  <c r="AT3465" i="25"/>
  <c r="AS3465" i="25"/>
  <c r="AR3465" i="25"/>
  <c r="AQ3465" i="25"/>
  <c r="AC3465" i="25"/>
  <c r="S3465" i="25"/>
  <c r="A3465" i="25"/>
  <c r="B3465" i="25" s="1"/>
  <c r="AU3464" i="25"/>
  <c r="AV3464" i="25" s="1"/>
  <c r="AT3464" i="25"/>
  <c r="AS3464" i="25"/>
  <c r="AW3464" i="25" s="1"/>
  <c r="AR3464" i="25"/>
  <c r="AQ3464" i="25"/>
  <c r="AC3464" i="25"/>
  <c r="S3464" i="25"/>
  <c r="A3464" i="25"/>
  <c r="B3464" i="25" s="1"/>
  <c r="AU3463" i="25"/>
  <c r="AV3463" i="25" s="1"/>
  <c r="AT3463" i="25"/>
  <c r="AS3463" i="25"/>
  <c r="AW3463" i="25" s="1"/>
  <c r="AR3463" i="25"/>
  <c r="AQ3463" i="25"/>
  <c r="AC3463" i="25"/>
  <c r="S3463" i="25"/>
  <c r="A3463" i="25"/>
  <c r="B3463" i="25" s="1"/>
  <c r="AV3462" i="25"/>
  <c r="AU3462" i="25"/>
  <c r="AT3462" i="25"/>
  <c r="AS3462" i="25"/>
  <c r="AW3462" i="25" s="1"/>
  <c r="AR3462" i="25"/>
  <c r="AQ3462" i="25"/>
  <c r="AC3462" i="25"/>
  <c r="S3462" i="25"/>
  <c r="B3462" i="25"/>
  <c r="A3462" i="25"/>
  <c r="AV3461" i="25"/>
  <c r="AU3461" i="25"/>
  <c r="AT3461" i="25"/>
  <c r="AS3461" i="25"/>
  <c r="AW3461" i="25" s="1"/>
  <c r="AR3461" i="25"/>
  <c r="AQ3461" i="25"/>
  <c r="AC3461" i="25"/>
  <c r="S3461" i="25"/>
  <c r="B3461" i="25"/>
  <c r="A3461" i="25"/>
  <c r="AW3460" i="25"/>
  <c r="AV3460" i="25"/>
  <c r="AU3460" i="25"/>
  <c r="AT3460" i="25"/>
  <c r="AS3460" i="25"/>
  <c r="AR3460" i="25"/>
  <c r="AQ3460" i="25"/>
  <c r="AC3460" i="25"/>
  <c r="S3460" i="25"/>
  <c r="B3460" i="25"/>
  <c r="A3460" i="25"/>
  <c r="AW3459" i="25"/>
  <c r="AV3459" i="25"/>
  <c r="AU3459" i="25"/>
  <c r="AT3459" i="25"/>
  <c r="AS3459" i="25"/>
  <c r="AR3459" i="25"/>
  <c r="AQ3459" i="25"/>
  <c r="AC3459" i="25"/>
  <c r="S3459" i="25"/>
  <c r="B3459" i="25"/>
  <c r="A3459" i="25"/>
  <c r="AW3458" i="25"/>
  <c r="AU3458" i="25"/>
  <c r="AV3458" i="25" s="1"/>
  <c r="AT3458" i="25"/>
  <c r="AS3458" i="25"/>
  <c r="AR3458" i="25"/>
  <c r="AQ3458" i="25"/>
  <c r="AC3458" i="25"/>
  <c r="S3458" i="25"/>
  <c r="A3458" i="25"/>
  <c r="B3458" i="25" s="1"/>
  <c r="AW3457" i="25"/>
  <c r="AU3457" i="25"/>
  <c r="AV3457" i="25" s="1"/>
  <c r="AT3457" i="25"/>
  <c r="AS3457" i="25"/>
  <c r="AR3457" i="25"/>
  <c r="AQ3457" i="25"/>
  <c r="AC3457" i="25"/>
  <c r="S3457" i="25"/>
  <c r="A3457" i="25"/>
  <c r="B3457" i="25" s="1"/>
  <c r="AU3456" i="25"/>
  <c r="AV3456" i="25" s="1"/>
  <c r="AT3456" i="25"/>
  <c r="AS3456" i="25"/>
  <c r="AW3456" i="25" s="1"/>
  <c r="AR3456" i="25"/>
  <c r="AQ3456" i="25"/>
  <c r="AC3456" i="25"/>
  <c r="S3456" i="25"/>
  <c r="A3456" i="25"/>
  <c r="B3456" i="25" s="1"/>
  <c r="AU3455" i="25"/>
  <c r="AV3455" i="25" s="1"/>
  <c r="AT3455" i="25"/>
  <c r="AS3455" i="25"/>
  <c r="AW3455" i="25" s="1"/>
  <c r="AR3455" i="25"/>
  <c r="AQ3455" i="25"/>
  <c r="AC3455" i="25"/>
  <c r="S3455" i="25"/>
  <c r="A3455" i="25"/>
  <c r="B3455" i="25" s="1"/>
  <c r="AV3454" i="25"/>
  <c r="AU3454" i="25"/>
  <c r="AT3454" i="25"/>
  <c r="AS3454" i="25"/>
  <c r="AW3454" i="25" s="1"/>
  <c r="AR3454" i="25"/>
  <c r="AQ3454" i="25"/>
  <c r="AC3454" i="25"/>
  <c r="S3454" i="25"/>
  <c r="B3454" i="25"/>
  <c r="A3454" i="25"/>
  <c r="AV3453" i="25"/>
  <c r="AU3453" i="25"/>
  <c r="AT3453" i="25"/>
  <c r="AS3453" i="25"/>
  <c r="AW3453" i="25" s="1"/>
  <c r="AR3453" i="25"/>
  <c r="AQ3453" i="25"/>
  <c r="AC3453" i="25"/>
  <c r="S3453" i="25"/>
  <c r="B3453" i="25"/>
  <c r="A3453" i="25"/>
  <c r="AW3452" i="25"/>
  <c r="AV3452" i="25"/>
  <c r="AU3452" i="25"/>
  <c r="AT3452" i="25"/>
  <c r="AS3452" i="25"/>
  <c r="AR3452" i="25"/>
  <c r="AQ3452" i="25"/>
  <c r="AC3452" i="25"/>
  <c r="S3452" i="25"/>
  <c r="B3452" i="25"/>
  <c r="A3452" i="25"/>
  <c r="AW3451" i="25"/>
  <c r="AV3451" i="25"/>
  <c r="AU3451" i="25"/>
  <c r="AT3451" i="25"/>
  <c r="AS3451" i="25"/>
  <c r="AR3451" i="25"/>
  <c r="AQ3451" i="25"/>
  <c r="AC3451" i="25"/>
  <c r="S3451" i="25"/>
  <c r="B3451" i="25"/>
  <c r="A3451" i="25"/>
  <c r="AW3450" i="25"/>
  <c r="AU3450" i="25"/>
  <c r="AV3450" i="25" s="1"/>
  <c r="AT3450" i="25"/>
  <c r="AS3450" i="25"/>
  <c r="AR3450" i="25"/>
  <c r="AQ3450" i="25"/>
  <c r="AC3450" i="25"/>
  <c r="S3450" i="25"/>
  <c r="A3450" i="25"/>
  <c r="B3450" i="25" s="1"/>
  <c r="AW3449" i="25"/>
  <c r="AU3449" i="25"/>
  <c r="AV3449" i="25" s="1"/>
  <c r="AT3449" i="25"/>
  <c r="AS3449" i="25"/>
  <c r="AR3449" i="25"/>
  <c r="AQ3449" i="25"/>
  <c r="AC3449" i="25"/>
  <c r="S3449" i="25"/>
  <c r="A3449" i="25"/>
  <c r="B3449" i="25" s="1"/>
  <c r="AU3448" i="25"/>
  <c r="AV3448" i="25" s="1"/>
  <c r="AT3448" i="25"/>
  <c r="AS3448" i="25"/>
  <c r="AW3448" i="25" s="1"/>
  <c r="AR3448" i="25"/>
  <c r="AQ3448" i="25"/>
  <c r="AC3448" i="25"/>
  <c r="S3448" i="25"/>
  <c r="A3448" i="25"/>
  <c r="B3448" i="25" s="1"/>
  <c r="AU3447" i="25"/>
  <c r="AV3447" i="25" s="1"/>
  <c r="AT3447" i="25"/>
  <c r="AS3447" i="25"/>
  <c r="AW3447" i="25" s="1"/>
  <c r="AR3447" i="25"/>
  <c r="AQ3447" i="25"/>
  <c r="AC3447" i="25"/>
  <c r="S3447" i="25"/>
  <c r="A3447" i="25"/>
  <c r="B3447" i="25" s="1"/>
  <c r="AV3446" i="25"/>
  <c r="AU3446" i="25"/>
  <c r="AT3446" i="25"/>
  <c r="AS3446" i="25"/>
  <c r="AW3446" i="25" s="1"/>
  <c r="AR3446" i="25"/>
  <c r="AQ3446" i="25"/>
  <c r="AC3446" i="25"/>
  <c r="S3446" i="25"/>
  <c r="B3446" i="25"/>
  <c r="A3446" i="25"/>
  <c r="AV3445" i="25"/>
  <c r="AU3445" i="25"/>
  <c r="AT3445" i="25"/>
  <c r="AS3445" i="25"/>
  <c r="AW3445" i="25" s="1"/>
  <c r="AR3445" i="25"/>
  <c r="AQ3445" i="25"/>
  <c r="AC3445" i="25"/>
  <c r="S3445" i="25"/>
  <c r="B3445" i="25"/>
  <c r="A3445" i="25"/>
  <c r="AW3444" i="25"/>
  <c r="AV3444" i="25"/>
  <c r="AU3444" i="25"/>
  <c r="AT3444" i="25"/>
  <c r="AS3444" i="25"/>
  <c r="AR3444" i="25"/>
  <c r="AQ3444" i="25"/>
  <c r="AC3444" i="25"/>
  <c r="S3444" i="25"/>
  <c r="B3444" i="25"/>
  <c r="A3444" i="25"/>
  <c r="AW3443" i="25"/>
  <c r="AV3443" i="25"/>
  <c r="AU3443" i="25"/>
  <c r="AT3443" i="25"/>
  <c r="AS3443" i="25"/>
  <c r="AR3443" i="25"/>
  <c r="AQ3443" i="25"/>
  <c r="AC3443" i="25"/>
  <c r="S3443" i="25"/>
  <c r="H3443" i="25"/>
  <c r="G3443" i="25"/>
  <c r="B3443" i="25"/>
  <c r="A3443" i="25"/>
  <c r="AW3442" i="25"/>
  <c r="AV3442" i="25"/>
  <c r="AU3442" i="25"/>
  <c r="AT3442" i="25"/>
  <c r="AS3442" i="25"/>
  <c r="AR3442" i="25"/>
  <c r="AQ3442" i="25"/>
  <c r="AC3442" i="25"/>
  <c r="S3442" i="25"/>
  <c r="H3442" i="25"/>
  <c r="G3442" i="25"/>
  <c r="B3442" i="25"/>
  <c r="A3442" i="25"/>
  <c r="AV3441" i="25"/>
  <c r="AU3441" i="25"/>
  <c r="AT3441" i="25"/>
  <c r="AS3441" i="25"/>
  <c r="AW3441" i="25" s="1"/>
  <c r="AR3441" i="25"/>
  <c r="AQ3441" i="25"/>
  <c r="AC3441" i="25"/>
  <c r="S3441" i="25"/>
  <c r="B3441" i="25"/>
  <c r="A3441" i="25"/>
  <c r="AV3440" i="25"/>
  <c r="AU3440" i="25"/>
  <c r="AT3440" i="25"/>
  <c r="AS3440" i="25"/>
  <c r="AW3440" i="25" s="1"/>
  <c r="AR3440" i="25"/>
  <c r="AQ3440" i="25"/>
  <c r="AC3440" i="25"/>
  <c r="S3440" i="25"/>
  <c r="B3440" i="25"/>
  <c r="A3440" i="25"/>
  <c r="AV3439" i="25"/>
  <c r="AU3439" i="25"/>
  <c r="AT3439" i="25"/>
  <c r="AS3439" i="25"/>
  <c r="AW3439" i="25" s="1"/>
  <c r="AR3439" i="25"/>
  <c r="AQ3439" i="25"/>
  <c r="AC3439" i="25"/>
  <c r="S3439" i="25"/>
  <c r="B3439" i="25"/>
  <c r="A3439" i="25"/>
  <c r="AW3438" i="25"/>
  <c r="AV3438" i="25"/>
  <c r="AU3438" i="25"/>
  <c r="AT3438" i="25"/>
  <c r="AS3438" i="25"/>
  <c r="AR3438" i="25"/>
  <c r="AQ3438" i="25"/>
  <c r="AC3438" i="25"/>
  <c r="S3438" i="25"/>
  <c r="B3438" i="25"/>
  <c r="A3438" i="25"/>
  <c r="AW3437" i="25"/>
  <c r="AU3437" i="25"/>
  <c r="AV3437" i="25" s="1"/>
  <c r="AT3437" i="25"/>
  <c r="AS3437" i="25"/>
  <c r="AR3437" i="25"/>
  <c r="AQ3437" i="25"/>
  <c r="AC3437" i="25"/>
  <c r="S3437" i="25"/>
  <c r="A3437" i="25"/>
  <c r="B3437" i="25" s="1"/>
  <c r="AW3436" i="25"/>
  <c r="AU3436" i="25"/>
  <c r="AV3436" i="25" s="1"/>
  <c r="AT3436" i="25"/>
  <c r="AS3436" i="25"/>
  <c r="AR3436" i="25"/>
  <c r="AQ3436" i="25"/>
  <c r="AC3436" i="25"/>
  <c r="S3436" i="25"/>
  <c r="A3436" i="25"/>
  <c r="B3436" i="25" s="1"/>
  <c r="AW3435" i="25"/>
  <c r="AU3435" i="25"/>
  <c r="AV3435" i="25" s="1"/>
  <c r="AT3435" i="25"/>
  <c r="AS3435" i="25"/>
  <c r="AR3435" i="25"/>
  <c r="AQ3435" i="25"/>
  <c r="AC3435" i="25"/>
  <c r="S3435" i="25"/>
  <c r="A3435" i="25"/>
  <c r="B3435" i="25" s="1"/>
  <c r="AU3434" i="25"/>
  <c r="AV3434" i="25" s="1"/>
  <c r="AT3434" i="25"/>
  <c r="AS3434" i="25"/>
  <c r="AW3434" i="25" s="1"/>
  <c r="AR3434" i="25"/>
  <c r="AQ3434" i="25"/>
  <c r="AC3434" i="25"/>
  <c r="S3434" i="25"/>
  <c r="A3434" i="25"/>
  <c r="B3434" i="25" s="1"/>
  <c r="AV3433" i="25"/>
  <c r="AU3433" i="25"/>
  <c r="AT3433" i="25"/>
  <c r="AS3433" i="25"/>
  <c r="AW3433" i="25" s="1"/>
  <c r="AR3433" i="25"/>
  <c r="AQ3433" i="25"/>
  <c r="AC3433" i="25"/>
  <c r="S3433" i="25"/>
  <c r="B3433" i="25"/>
  <c r="A3433" i="25"/>
  <c r="AV3432" i="25"/>
  <c r="AU3432" i="25"/>
  <c r="AT3432" i="25"/>
  <c r="AS3432" i="25"/>
  <c r="AW3432" i="25" s="1"/>
  <c r="AR3432" i="25"/>
  <c r="AQ3432" i="25"/>
  <c r="AC3432" i="25"/>
  <c r="S3432" i="25"/>
  <c r="B3432" i="25"/>
  <c r="A3432" i="25"/>
  <c r="AV3431" i="25"/>
  <c r="AU3431" i="25"/>
  <c r="AT3431" i="25"/>
  <c r="AS3431" i="25"/>
  <c r="AW3431" i="25" s="1"/>
  <c r="AR3431" i="25"/>
  <c r="AQ3431" i="25"/>
  <c r="AC3431" i="25"/>
  <c r="S3431" i="25"/>
  <c r="B3431" i="25"/>
  <c r="A3431" i="25"/>
  <c r="AW3430" i="25"/>
  <c r="AV3430" i="25"/>
  <c r="AU3430" i="25"/>
  <c r="AT3430" i="25"/>
  <c r="AS3430" i="25"/>
  <c r="AR3430" i="25"/>
  <c r="AQ3430" i="25"/>
  <c r="AC3430" i="25"/>
  <c r="S3430" i="25"/>
  <c r="B3430" i="25"/>
  <c r="A3430" i="25"/>
  <c r="AW3429" i="25"/>
  <c r="AU3429" i="25"/>
  <c r="AV3429" i="25" s="1"/>
  <c r="AT3429" i="25"/>
  <c r="AS3429" i="25"/>
  <c r="AR3429" i="25"/>
  <c r="AQ3429" i="25"/>
  <c r="AC3429" i="25"/>
  <c r="S3429" i="25"/>
  <c r="A3429" i="25"/>
  <c r="B3429" i="25" s="1"/>
  <c r="AU3428" i="25"/>
  <c r="AV3428" i="25" s="1"/>
  <c r="AT3428" i="25"/>
  <c r="AS3428" i="25"/>
  <c r="AW3428" i="25" s="1"/>
  <c r="AR3428" i="25"/>
  <c r="AQ3428" i="25"/>
  <c r="AC3428" i="25"/>
  <c r="S3428" i="25"/>
  <c r="A3428" i="25"/>
  <c r="B3428" i="25" s="1"/>
  <c r="AU3427" i="25"/>
  <c r="AV3427" i="25" s="1"/>
  <c r="AT3427" i="25"/>
  <c r="AS3427" i="25"/>
  <c r="AW3427" i="25" s="1"/>
  <c r="AR3427" i="25"/>
  <c r="AQ3427" i="25"/>
  <c r="AC3427" i="25"/>
  <c r="S3427" i="25"/>
  <c r="A3427" i="25"/>
  <c r="B3427" i="25" s="1"/>
  <c r="AV3426" i="25"/>
  <c r="AU3426" i="25"/>
  <c r="AT3426" i="25"/>
  <c r="AS3426" i="25"/>
  <c r="AW3426" i="25" s="1"/>
  <c r="AR3426" i="25"/>
  <c r="AQ3426" i="25"/>
  <c r="AC3426" i="25"/>
  <c r="S3426" i="25"/>
  <c r="H3426" i="25"/>
  <c r="G3426" i="25"/>
  <c r="A3426" i="25"/>
  <c r="B3426" i="25" s="1"/>
  <c r="AV3425" i="25"/>
  <c r="AU3425" i="25"/>
  <c r="AT3425" i="25"/>
  <c r="AS3425" i="25"/>
  <c r="AW3425" i="25" s="1"/>
  <c r="AR3425" i="25"/>
  <c r="AQ3425" i="25"/>
  <c r="AC3425" i="25"/>
  <c r="S3425" i="25"/>
  <c r="H3425" i="25"/>
  <c r="G3425" i="25"/>
  <c r="A3425" i="25"/>
  <c r="B3425" i="25" s="1"/>
  <c r="AW3424" i="25"/>
  <c r="AU3424" i="25"/>
  <c r="AV3424" i="25" s="1"/>
  <c r="AT3424" i="25"/>
  <c r="AS3424" i="25"/>
  <c r="AR3424" i="25"/>
  <c r="AQ3424" i="25"/>
  <c r="AC3424" i="25"/>
  <c r="S3424" i="25"/>
  <c r="H3424" i="25"/>
  <c r="G3424" i="25"/>
  <c r="A3424" i="25"/>
  <c r="B3424" i="25" s="1"/>
  <c r="AW3423" i="25"/>
  <c r="AU3423" i="25"/>
  <c r="AV3423" i="25" s="1"/>
  <c r="AT3423" i="25"/>
  <c r="AS3423" i="25"/>
  <c r="AR3423" i="25"/>
  <c r="AQ3423" i="25"/>
  <c r="AC3423" i="25"/>
  <c r="S3423" i="25"/>
  <c r="H3423" i="25"/>
  <c r="G3423" i="25"/>
  <c r="B3423" i="25"/>
  <c r="A3423" i="25"/>
  <c r="AW3422" i="25"/>
  <c r="AU3422" i="25"/>
  <c r="AV3422" i="25" s="1"/>
  <c r="AT3422" i="25"/>
  <c r="AS3422" i="25"/>
  <c r="AR3422" i="25"/>
  <c r="AQ3422" i="25"/>
  <c r="AC3422" i="25"/>
  <c r="S3422" i="25"/>
  <c r="A3422" i="25"/>
  <c r="B3422" i="25" s="1"/>
  <c r="AW3421" i="25"/>
  <c r="AU3421" i="25"/>
  <c r="AV3421" i="25" s="1"/>
  <c r="AT3421" i="25"/>
  <c r="AS3421" i="25"/>
  <c r="AR3421" i="25"/>
  <c r="AQ3421" i="25"/>
  <c r="AC3421" i="25"/>
  <c r="S3421" i="25"/>
  <c r="A3421" i="25"/>
  <c r="B3421" i="25" s="1"/>
  <c r="AW3420" i="25"/>
  <c r="AU3420" i="25"/>
  <c r="AV3420" i="25" s="1"/>
  <c r="AT3420" i="25"/>
  <c r="AS3420" i="25"/>
  <c r="AR3420" i="25"/>
  <c r="AQ3420" i="25"/>
  <c r="AC3420" i="25"/>
  <c r="S3420" i="25"/>
  <c r="A3420" i="25"/>
  <c r="B3420" i="25" s="1"/>
  <c r="AW3419" i="25"/>
  <c r="AU3419" i="25"/>
  <c r="AV3419" i="25" s="1"/>
  <c r="AT3419" i="25"/>
  <c r="AS3419" i="25"/>
  <c r="AR3419" i="25"/>
  <c r="AQ3419" i="25"/>
  <c r="AC3419" i="25"/>
  <c r="S3419" i="25"/>
  <c r="A3419" i="25"/>
  <c r="B3419" i="25" s="1"/>
  <c r="AV3418" i="25"/>
  <c r="AU3418" i="25"/>
  <c r="AT3418" i="25"/>
  <c r="AS3418" i="25"/>
  <c r="AW3418" i="25" s="1"/>
  <c r="AR3418" i="25"/>
  <c r="AQ3418" i="25"/>
  <c r="AC3418" i="25"/>
  <c r="S3418" i="25"/>
  <c r="B3418" i="25"/>
  <c r="A3418" i="25"/>
  <c r="AW3417" i="25"/>
  <c r="AU3417" i="25"/>
  <c r="AV3417" i="25" s="1"/>
  <c r="AT3417" i="25"/>
  <c r="AS3417" i="25"/>
  <c r="AR3417" i="25"/>
  <c r="AQ3417" i="25"/>
  <c r="AC3417" i="25"/>
  <c r="S3417" i="25"/>
  <c r="A3417" i="25"/>
  <c r="B3417" i="25" s="1"/>
  <c r="AV3416" i="25"/>
  <c r="AU3416" i="25"/>
  <c r="AT3416" i="25"/>
  <c r="AS3416" i="25"/>
  <c r="AW3416" i="25" s="1"/>
  <c r="AR3416" i="25"/>
  <c r="AQ3416" i="25"/>
  <c r="AC3416" i="25"/>
  <c r="S3416" i="25"/>
  <c r="B3416" i="25"/>
  <c r="A3416" i="25"/>
  <c r="AU3415" i="25"/>
  <c r="AV3415" i="25" s="1"/>
  <c r="AT3415" i="25"/>
  <c r="AS3415" i="25"/>
  <c r="AW3415" i="25" s="1"/>
  <c r="AR3415" i="25"/>
  <c r="AQ3415" i="25"/>
  <c r="AC3415" i="25"/>
  <c r="S3415" i="25"/>
  <c r="A3415" i="25"/>
  <c r="B3415" i="25" s="1"/>
  <c r="AW3414" i="25"/>
  <c r="AV3414" i="25"/>
  <c r="AU3414" i="25"/>
  <c r="AT3414" i="25"/>
  <c r="AS3414" i="25"/>
  <c r="AR3414" i="25"/>
  <c r="AQ3414" i="25"/>
  <c r="AC3414" i="25"/>
  <c r="S3414" i="25"/>
  <c r="B3414" i="25"/>
  <c r="A3414" i="25"/>
  <c r="AU3413" i="25"/>
  <c r="AV3413" i="25" s="1"/>
  <c r="AT3413" i="25"/>
  <c r="AS3413" i="25"/>
  <c r="AW3413" i="25" s="1"/>
  <c r="AR3413" i="25"/>
  <c r="AQ3413" i="25"/>
  <c r="AC3413" i="25"/>
  <c r="S3413" i="25"/>
  <c r="A3413" i="25"/>
  <c r="B3413" i="25" s="1"/>
  <c r="AV3412" i="25"/>
  <c r="AU3412" i="25"/>
  <c r="AT3412" i="25"/>
  <c r="AS3412" i="25"/>
  <c r="AW3412" i="25" s="1"/>
  <c r="AR3412" i="25"/>
  <c r="AQ3412" i="25"/>
  <c r="AC3412" i="25"/>
  <c r="S3412" i="25"/>
  <c r="B3412" i="25"/>
  <c r="A3412" i="25"/>
  <c r="AW3411" i="25"/>
  <c r="AV3411" i="25"/>
  <c r="AU3411" i="25"/>
  <c r="AT3411" i="25"/>
  <c r="AS3411" i="25"/>
  <c r="AR3411" i="25"/>
  <c r="AQ3411" i="25"/>
  <c r="AC3411" i="25"/>
  <c r="S3411" i="25"/>
  <c r="B3411" i="25"/>
  <c r="A3411" i="25"/>
  <c r="AV3410" i="25"/>
  <c r="AU3410" i="25"/>
  <c r="AT3410" i="25"/>
  <c r="AS3410" i="25"/>
  <c r="AW3410" i="25" s="1"/>
  <c r="AR3410" i="25"/>
  <c r="AQ3410" i="25"/>
  <c r="AC3410" i="25"/>
  <c r="S3410" i="25"/>
  <c r="B3410" i="25"/>
  <c r="A3410" i="25"/>
  <c r="AW3409" i="25"/>
  <c r="AU3409" i="25"/>
  <c r="AV3409" i="25" s="1"/>
  <c r="AT3409" i="25"/>
  <c r="AS3409" i="25"/>
  <c r="AR3409" i="25"/>
  <c r="AQ3409" i="25"/>
  <c r="AC3409" i="25"/>
  <c r="S3409" i="25"/>
  <c r="A3409" i="25"/>
  <c r="B3409" i="25" s="1"/>
  <c r="AV3408" i="25"/>
  <c r="AU3408" i="25"/>
  <c r="AT3408" i="25"/>
  <c r="AS3408" i="25"/>
  <c r="AW3408" i="25" s="1"/>
  <c r="AR3408" i="25"/>
  <c r="AQ3408" i="25"/>
  <c r="AC3408" i="25"/>
  <c r="S3408" i="25"/>
  <c r="B3408" i="25"/>
  <c r="A3408" i="25"/>
  <c r="AU3407" i="25"/>
  <c r="AV3407" i="25" s="1"/>
  <c r="AT3407" i="25"/>
  <c r="AS3407" i="25"/>
  <c r="AW3407" i="25" s="1"/>
  <c r="AR3407" i="25"/>
  <c r="AQ3407" i="25"/>
  <c r="AC3407" i="25"/>
  <c r="S3407" i="25"/>
  <c r="A3407" i="25"/>
  <c r="B3407" i="25" s="1"/>
  <c r="AW3406" i="25"/>
  <c r="AV3406" i="25"/>
  <c r="AU3406" i="25"/>
  <c r="AT3406" i="25"/>
  <c r="AS3406" i="25"/>
  <c r="AR3406" i="25"/>
  <c r="AQ3406" i="25"/>
  <c r="AC3406" i="25"/>
  <c r="S3406" i="25"/>
  <c r="B3406" i="25"/>
  <c r="A3406" i="25"/>
  <c r="AU3405" i="25"/>
  <c r="AV3405" i="25" s="1"/>
  <c r="AT3405" i="25"/>
  <c r="AS3405" i="25"/>
  <c r="AW3405" i="25" s="1"/>
  <c r="AR3405" i="25"/>
  <c r="AQ3405" i="25"/>
  <c r="AC3405" i="25"/>
  <c r="S3405" i="25"/>
  <c r="A3405" i="25"/>
  <c r="B3405" i="25" s="1"/>
  <c r="AW3404" i="25"/>
  <c r="AV3404" i="25"/>
  <c r="AU3404" i="25"/>
  <c r="AT3404" i="25"/>
  <c r="AS3404" i="25"/>
  <c r="AR3404" i="25"/>
  <c r="AQ3404" i="25"/>
  <c r="AC3404" i="25"/>
  <c r="S3404" i="25"/>
  <c r="B3404" i="25"/>
  <c r="A3404" i="25"/>
  <c r="AW3403" i="25"/>
  <c r="AV3403" i="25"/>
  <c r="AU3403" i="25"/>
  <c r="AT3403" i="25"/>
  <c r="AS3403" i="25"/>
  <c r="AR3403" i="25"/>
  <c r="AQ3403" i="25"/>
  <c r="AC3403" i="25"/>
  <c r="S3403" i="25"/>
  <c r="B3403" i="25"/>
  <c r="A3403" i="25"/>
  <c r="AV3402" i="25"/>
  <c r="AU3402" i="25"/>
  <c r="AT3402" i="25"/>
  <c r="AS3402" i="25"/>
  <c r="AW3402" i="25" s="1"/>
  <c r="AR3402" i="25"/>
  <c r="AQ3402" i="25"/>
  <c r="AC3402" i="25"/>
  <c r="S3402" i="25"/>
  <c r="B3402" i="25"/>
  <c r="A3402" i="25"/>
  <c r="AU3401" i="25"/>
  <c r="AV3401" i="25" s="1"/>
  <c r="AT3401" i="25"/>
  <c r="AS3401" i="25"/>
  <c r="AW3401" i="25" s="1"/>
  <c r="AR3401" i="25"/>
  <c r="AQ3401" i="25"/>
  <c r="AC3401" i="25"/>
  <c r="S3401" i="25"/>
  <c r="A3401" i="25"/>
  <c r="B3401" i="25" s="1"/>
  <c r="AV3400" i="25"/>
  <c r="AU3400" i="25"/>
  <c r="AT3400" i="25"/>
  <c r="AS3400" i="25"/>
  <c r="AW3400" i="25" s="1"/>
  <c r="AR3400" i="25"/>
  <c r="AQ3400" i="25"/>
  <c r="AC3400" i="25"/>
  <c r="S3400" i="25"/>
  <c r="B3400" i="25"/>
  <c r="A3400" i="25"/>
  <c r="AV3399" i="25"/>
  <c r="AU3399" i="25"/>
  <c r="AT3399" i="25"/>
  <c r="AS3399" i="25"/>
  <c r="AW3399" i="25" s="1"/>
  <c r="AR3399" i="25"/>
  <c r="AQ3399" i="25"/>
  <c r="AC3399" i="25"/>
  <c r="S3399" i="25"/>
  <c r="B3399" i="25"/>
  <c r="A3399" i="25"/>
  <c r="AW3398" i="25"/>
  <c r="AV3398" i="25"/>
  <c r="AU3398" i="25"/>
  <c r="AT3398" i="25"/>
  <c r="AS3398" i="25"/>
  <c r="AR3398" i="25"/>
  <c r="AQ3398" i="25"/>
  <c r="AC3398" i="25"/>
  <c r="S3398" i="25"/>
  <c r="B3398" i="25"/>
  <c r="A3398" i="25"/>
  <c r="AU3397" i="25"/>
  <c r="AV3397" i="25" s="1"/>
  <c r="AT3397" i="25"/>
  <c r="AS3397" i="25"/>
  <c r="AW3397" i="25" s="1"/>
  <c r="AR3397" i="25"/>
  <c r="AQ3397" i="25"/>
  <c r="AC3397" i="25"/>
  <c r="S3397" i="25"/>
  <c r="A3397" i="25"/>
  <c r="B3397" i="25" s="1"/>
  <c r="AW3396" i="25"/>
  <c r="AV3396" i="25"/>
  <c r="AU3396" i="25"/>
  <c r="AT3396" i="25"/>
  <c r="AS3396" i="25"/>
  <c r="AR3396" i="25"/>
  <c r="AQ3396" i="25"/>
  <c r="AC3396" i="25"/>
  <c r="S3396" i="25"/>
  <c r="B3396" i="25"/>
  <c r="A3396" i="25"/>
  <c r="AW3395" i="25"/>
  <c r="AU3395" i="25"/>
  <c r="AV3395" i="25" s="1"/>
  <c r="AT3395" i="25"/>
  <c r="AS3395" i="25"/>
  <c r="AR3395" i="25"/>
  <c r="AQ3395" i="25"/>
  <c r="AC3395" i="25"/>
  <c r="S3395" i="25"/>
  <c r="A3395" i="25"/>
  <c r="B3395" i="25" s="1"/>
  <c r="AV3394" i="25"/>
  <c r="AU3394" i="25"/>
  <c r="AT3394" i="25"/>
  <c r="AS3394" i="25"/>
  <c r="AW3394" i="25" s="1"/>
  <c r="AR3394" i="25"/>
  <c r="AQ3394" i="25"/>
  <c r="AC3394" i="25"/>
  <c r="S3394" i="25"/>
  <c r="B3394" i="25"/>
  <c r="A3394" i="25"/>
  <c r="AW3393" i="25"/>
  <c r="AU3393" i="25"/>
  <c r="AV3393" i="25" s="1"/>
  <c r="AT3393" i="25"/>
  <c r="AS3393" i="25"/>
  <c r="AR3393" i="25"/>
  <c r="AQ3393" i="25"/>
  <c r="AC3393" i="25"/>
  <c r="S3393" i="25"/>
  <c r="A3393" i="25"/>
  <c r="B3393" i="25" s="1"/>
  <c r="AV3392" i="25"/>
  <c r="AU3392" i="25"/>
  <c r="AT3392" i="25"/>
  <c r="AS3392" i="25"/>
  <c r="AW3392" i="25" s="1"/>
  <c r="AR3392" i="25"/>
  <c r="AQ3392" i="25"/>
  <c r="AC3392" i="25"/>
  <c r="S3392" i="25"/>
  <c r="B3392" i="25"/>
  <c r="A3392" i="25"/>
  <c r="AU3391" i="25"/>
  <c r="AV3391" i="25" s="1"/>
  <c r="AT3391" i="25"/>
  <c r="AS3391" i="25"/>
  <c r="AW3391" i="25" s="1"/>
  <c r="AR3391" i="25"/>
  <c r="AQ3391" i="25"/>
  <c r="AC3391" i="25"/>
  <c r="S3391" i="25"/>
  <c r="A3391" i="25"/>
  <c r="B3391" i="25" s="1"/>
  <c r="AW3390" i="25"/>
  <c r="AV3390" i="25"/>
  <c r="AU3390" i="25"/>
  <c r="AT3390" i="25"/>
  <c r="AS3390" i="25"/>
  <c r="AR3390" i="25"/>
  <c r="AQ3390" i="25"/>
  <c r="AC3390" i="25"/>
  <c r="S3390" i="25"/>
  <c r="B3390" i="25"/>
  <c r="A3390" i="25"/>
  <c r="AU3389" i="25"/>
  <c r="AV3389" i="25" s="1"/>
  <c r="AT3389" i="25"/>
  <c r="AS3389" i="25"/>
  <c r="AW3389" i="25" s="1"/>
  <c r="AR3389" i="25"/>
  <c r="AQ3389" i="25"/>
  <c r="AC3389" i="25"/>
  <c r="S3389" i="25"/>
  <c r="A3389" i="25"/>
  <c r="B3389" i="25" s="1"/>
  <c r="AW3388" i="25"/>
  <c r="AV3388" i="25"/>
  <c r="AU3388" i="25"/>
  <c r="AT3388" i="25"/>
  <c r="AS3388" i="25"/>
  <c r="AR3388" i="25"/>
  <c r="AQ3388" i="25"/>
  <c r="AC3388" i="25"/>
  <c r="S3388" i="25"/>
  <c r="B3388" i="25"/>
  <c r="A3388" i="25"/>
  <c r="AW3387" i="25"/>
  <c r="AU3387" i="25"/>
  <c r="AV3387" i="25" s="1"/>
  <c r="AT3387" i="25"/>
  <c r="AS3387" i="25"/>
  <c r="AR3387" i="25"/>
  <c r="AQ3387" i="25"/>
  <c r="AC3387" i="25"/>
  <c r="S3387" i="25"/>
  <c r="A3387" i="25"/>
  <c r="B3387" i="25" s="1"/>
  <c r="AV3386" i="25"/>
  <c r="AU3386" i="25"/>
  <c r="AT3386" i="25"/>
  <c r="AS3386" i="25"/>
  <c r="AW3386" i="25" s="1"/>
  <c r="AR3386" i="25"/>
  <c r="AQ3386" i="25"/>
  <c r="AC3386" i="25"/>
  <c r="S3386" i="25"/>
  <c r="B3386" i="25"/>
  <c r="A3386" i="25"/>
  <c r="AW3385" i="25"/>
  <c r="AU3385" i="25"/>
  <c r="AV3385" i="25" s="1"/>
  <c r="AT3385" i="25"/>
  <c r="AS3385" i="25"/>
  <c r="AR3385" i="25"/>
  <c r="AQ3385" i="25"/>
  <c r="AC3385" i="25"/>
  <c r="S3385" i="25"/>
  <c r="A3385" i="25"/>
  <c r="B3385" i="25" s="1"/>
  <c r="AV3384" i="25"/>
  <c r="AU3384" i="25"/>
  <c r="AT3384" i="25"/>
  <c r="AS3384" i="25"/>
  <c r="AW3384" i="25" s="1"/>
  <c r="AR3384" i="25"/>
  <c r="AQ3384" i="25"/>
  <c r="AC3384" i="25"/>
  <c r="S3384" i="25"/>
  <c r="B3384" i="25"/>
  <c r="A3384" i="25"/>
  <c r="AU3383" i="25"/>
  <c r="AV3383" i="25" s="1"/>
  <c r="AT3383" i="25"/>
  <c r="AS3383" i="25"/>
  <c r="AW3383" i="25" s="1"/>
  <c r="AR3383" i="25"/>
  <c r="AQ3383" i="25"/>
  <c r="AC3383" i="25"/>
  <c r="S3383" i="25"/>
  <c r="A3383" i="25"/>
  <c r="B3383" i="25" s="1"/>
  <c r="AW3382" i="25"/>
  <c r="AV3382" i="25"/>
  <c r="AU3382" i="25"/>
  <c r="AT3382" i="25"/>
  <c r="AS3382" i="25"/>
  <c r="AR3382" i="25"/>
  <c r="AQ3382" i="25"/>
  <c r="AC3382" i="25"/>
  <c r="S3382" i="25"/>
  <c r="B3382" i="25"/>
  <c r="A3382" i="25"/>
  <c r="AU3381" i="25"/>
  <c r="AV3381" i="25" s="1"/>
  <c r="AT3381" i="25"/>
  <c r="AS3381" i="25"/>
  <c r="AW3381" i="25" s="1"/>
  <c r="AR3381" i="25"/>
  <c r="AQ3381" i="25"/>
  <c r="AC3381" i="25"/>
  <c r="S3381" i="25"/>
  <c r="A3381" i="25"/>
  <c r="B3381" i="25" s="1"/>
  <c r="AW3380" i="25"/>
  <c r="AV3380" i="25"/>
  <c r="AU3380" i="25"/>
  <c r="AT3380" i="25"/>
  <c r="AS3380" i="25"/>
  <c r="AR3380" i="25"/>
  <c r="AQ3380" i="25"/>
  <c r="AC3380" i="25"/>
  <c r="S3380" i="25"/>
  <c r="B3380" i="25"/>
  <c r="A3380" i="25"/>
  <c r="AU3379" i="25"/>
  <c r="AV3379" i="25" s="1"/>
  <c r="AT3379" i="25"/>
  <c r="AS3379" i="25"/>
  <c r="AW3379" i="25" s="1"/>
  <c r="AR3379" i="25"/>
  <c r="AQ3379" i="25"/>
  <c r="AC3379" i="25"/>
  <c r="S3379" i="25"/>
  <c r="A3379" i="25"/>
  <c r="B3379" i="25" s="1"/>
  <c r="AV3378" i="25"/>
  <c r="AU3378" i="25"/>
  <c r="AT3378" i="25"/>
  <c r="AS3378" i="25"/>
  <c r="AW3378" i="25" s="1"/>
  <c r="AR3378" i="25"/>
  <c r="AQ3378" i="25"/>
  <c r="AC3378" i="25"/>
  <c r="S3378" i="25"/>
  <c r="B3378" i="25"/>
  <c r="A3378" i="25"/>
  <c r="AW3377" i="25"/>
  <c r="AU3377" i="25"/>
  <c r="AV3377" i="25" s="1"/>
  <c r="AT3377" i="25"/>
  <c r="AS3377" i="25"/>
  <c r="AR3377" i="25"/>
  <c r="AQ3377" i="25"/>
  <c r="AC3377" i="25"/>
  <c r="S3377" i="25"/>
  <c r="A3377" i="25"/>
  <c r="B3377" i="25" s="1"/>
  <c r="AV3376" i="25"/>
  <c r="AU3376" i="25"/>
  <c r="AT3376" i="25"/>
  <c r="AS3376" i="25"/>
  <c r="AW3376" i="25" s="1"/>
  <c r="AR3376" i="25"/>
  <c r="AQ3376" i="25"/>
  <c r="AC3376" i="25"/>
  <c r="S3376" i="25"/>
  <c r="B3376" i="25"/>
  <c r="A3376" i="25"/>
  <c r="AW3375" i="25"/>
  <c r="AU3375" i="25"/>
  <c r="AV3375" i="25" s="1"/>
  <c r="AT3375" i="25"/>
  <c r="AS3375" i="25"/>
  <c r="AR3375" i="25"/>
  <c r="AQ3375" i="25"/>
  <c r="AC3375" i="25"/>
  <c r="S3375" i="25"/>
  <c r="A3375" i="25"/>
  <c r="B3375" i="25" s="1"/>
  <c r="AW3374" i="25"/>
  <c r="AV3374" i="25"/>
  <c r="AU3374" i="25"/>
  <c r="AT3374" i="25"/>
  <c r="AS3374" i="25"/>
  <c r="AR3374" i="25"/>
  <c r="AQ3374" i="25"/>
  <c r="AC3374" i="25"/>
  <c r="S3374" i="25"/>
  <c r="B3374" i="25"/>
  <c r="A3374" i="25"/>
  <c r="AU3373" i="25"/>
  <c r="AV3373" i="25" s="1"/>
  <c r="AT3373" i="25"/>
  <c r="AS3373" i="25"/>
  <c r="AW3373" i="25" s="1"/>
  <c r="AR3373" i="25"/>
  <c r="AQ3373" i="25"/>
  <c r="AC3373" i="25"/>
  <c r="S3373" i="25"/>
  <c r="A3373" i="25"/>
  <c r="B3373" i="25" s="1"/>
  <c r="AW3372" i="25"/>
  <c r="AV3372" i="25"/>
  <c r="AU3372" i="25"/>
  <c r="AT3372" i="25"/>
  <c r="AS3372" i="25"/>
  <c r="AR3372" i="25"/>
  <c r="AQ3372" i="25"/>
  <c r="AC3372" i="25"/>
  <c r="S3372" i="25"/>
  <c r="B3372" i="25"/>
  <c r="A3372" i="25"/>
  <c r="AU3371" i="25"/>
  <c r="AV3371" i="25" s="1"/>
  <c r="AT3371" i="25"/>
  <c r="AS3371" i="25"/>
  <c r="AW3371" i="25" s="1"/>
  <c r="AR3371" i="25"/>
  <c r="AQ3371" i="25"/>
  <c r="AC3371" i="25"/>
  <c r="S3371" i="25"/>
  <c r="A3371" i="25"/>
  <c r="B3371" i="25" s="1"/>
  <c r="AV3370" i="25"/>
  <c r="AU3370" i="25"/>
  <c r="AT3370" i="25"/>
  <c r="AS3370" i="25"/>
  <c r="AW3370" i="25" s="1"/>
  <c r="AR3370" i="25"/>
  <c r="AQ3370" i="25"/>
  <c r="AC3370" i="25"/>
  <c r="S3370" i="25"/>
  <c r="B3370" i="25"/>
  <c r="A3370" i="25"/>
  <c r="AW3369" i="25"/>
  <c r="AU3369" i="25"/>
  <c r="AV3369" i="25" s="1"/>
  <c r="AT3369" i="25"/>
  <c r="AS3369" i="25"/>
  <c r="AR3369" i="25"/>
  <c r="AQ3369" i="25"/>
  <c r="AC3369" i="25"/>
  <c r="S3369" i="25"/>
  <c r="A3369" i="25"/>
  <c r="B3369" i="25" s="1"/>
  <c r="AV3368" i="25"/>
  <c r="AU3368" i="25"/>
  <c r="AT3368" i="25"/>
  <c r="AS3368" i="25"/>
  <c r="AW3368" i="25" s="1"/>
  <c r="AR3368" i="25"/>
  <c r="AQ3368" i="25"/>
  <c r="AC3368" i="25"/>
  <c r="S3368" i="25"/>
  <c r="B3368" i="25"/>
  <c r="A3368" i="25"/>
  <c r="AW3367" i="25"/>
  <c r="AU3367" i="25"/>
  <c r="AV3367" i="25" s="1"/>
  <c r="AT3367" i="25"/>
  <c r="AS3367" i="25"/>
  <c r="AR3367" i="25"/>
  <c r="AQ3367" i="25"/>
  <c r="AC3367" i="25"/>
  <c r="S3367" i="25"/>
  <c r="A3367" i="25"/>
  <c r="B3367" i="25" s="1"/>
  <c r="AW3366" i="25"/>
  <c r="AV3366" i="25"/>
  <c r="AU3366" i="25"/>
  <c r="AT3366" i="25"/>
  <c r="AS3366" i="25"/>
  <c r="AR3366" i="25"/>
  <c r="AQ3366" i="25"/>
  <c r="AC3366" i="25"/>
  <c r="S3366" i="25"/>
  <c r="B3366" i="25"/>
  <c r="A3366" i="25"/>
  <c r="AU3365" i="25"/>
  <c r="AV3365" i="25" s="1"/>
  <c r="AT3365" i="25"/>
  <c r="AS3365" i="25"/>
  <c r="AW3365" i="25" s="1"/>
  <c r="AR3365" i="25"/>
  <c r="AQ3365" i="25"/>
  <c r="AC3365" i="25"/>
  <c r="S3365" i="25"/>
  <c r="A3365" i="25"/>
  <c r="B3365" i="25" s="1"/>
  <c r="AW3364" i="25"/>
  <c r="AV3364" i="25"/>
  <c r="AU3364" i="25"/>
  <c r="AT3364" i="25"/>
  <c r="AS3364" i="25"/>
  <c r="AR3364" i="25"/>
  <c r="AQ3364" i="25"/>
  <c r="AC3364" i="25"/>
  <c r="S3364" i="25"/>
  <c r="B3364" i="25"/>
  <c r="A3364" i="25"/>
  <c r="AU3363" i="25"/>
  <c r="AV3363" i="25" s="1"/>
  <c r="AT3363" i="25"/>
  <c r="AS3363" i="25"/>
  <c r="AW3363" i="25" s="1"/>
  <c r="AR3363" i="25"/>
  <c r="AQ3363" i="25"/>
  <c r="AC3363" i="25"/>
  <c r="S3363" i="25"/>
  <c r="A3363" i="25"/>
  <c r="B3363" i="25" s="1"/>
  <c r="AV3362" i="25"/>
  <c r="AU3362" i="25"/>
  <c r="AT3362" i="25"/>
  <c r="AS3362" i="25"/>
  <c r="AW3362" i="25" s="1"/>
  <c r="AR3362" i="25"/>
  <c r="AQ3362" i="25"/>
  <c r="AC3362" i="25"/>
  <c r="S3362" i="25"/>
  <c r="B3362" i="25"/>
  <c r="A3362" i="25"/>
  <c r="AW3361" i="25"/>
  <c r="AU3361" i="25"/>
  <c r="AV3361" i="25" s="1"/>
  <c r="AT3361" i="25"/>
  <c r="AS3361" i="25"/>
  <c r="AR3361" i="25"/>
  <c r="AQ3361" i="25"/>
  <c r="AC3361" i="25"/>
  <c r="S3361" i="25"/>
  <c r="A3361" i="25"/>
  <c r="B3361" i="25" s="1"/>
  <c r="AV3360" i="25"/>
  <c r="AU3360" i="25"/>
  <c r="AT3360" i="25"/>
  <c r="AS3360" i="25"/>
  <c r="AW3360" i="25" s="1"/>
  <c r="AR3360" i="25"/>
  <c r="AQ3360" i="25"/>
  <c r="AC3360" i="25"/>
  <c r="S3360" i="25"/>
  <c r="B3360" i="25"/>
  <c r="A3360" i="25"/>
  <c r="AW3359" i="25"/>
  <c r="AU3359" i="25"/>
  <c r="AV3359" i="25" s="1"/>
  <c r="AT3359" i="25"/>
  <c r="AS3359" i="25"/>
  <c r="AR3359" i="25"/>
  <c r="AQ3359" i="25"/>
  <c r="AC3359" i="25"/>
  <c r="S3359" i="25"/>
  <c r="A3359" i="25"/>
  <c r="B3359" i="25" s="1"/>
  <c r="AW3358" i="25"/>
  <c r="AV3358" i="25"/>
  <c r="AU3358" i="25"/>
  <c r="AT3358" i="25"/>
  <c r="AS3358" i="25"/>
  <c r="AR3358" i="25"/>
  <c r="AQ3358" i="25"/>
  <c r="AC3358" i="25"/>
  <c r="S3358" i="25"/>
  <c r="B3358" i="25"/>
  <c r="A3358" i="25"/>
  <c r="AU3357" i="25"/>
  <c r="AV3357" i="25" s="1"/>
  <c r="AT3357" i="25"/>
  <c r="AS3357" i="25"/>
  <c r="AW3357" i="25" s="1"/>
  <c r="AR3357" i="25"/>
  <c r="AQ3357" i="25"/>
  <c r="AC3357" i="25"/>
  <c r="S3357" i="25"/>
  <c r="A3357" i="25"/>
  <c r="B3357" i="25" s="1"/>
  <c r="AW3356" i="25"/>
  <c r="AV3356" i="25"/>
  <c r="AU3356" i="25"/>
  <c r="AT3356" i="25"/>
  <c r="AS3356" i="25"/>
  <c r="AR3356" i="25"/>
  <c r="AQ3356" i="25"/>
  <c r="AC3356" i="25"/>
  <c r="S3356" i="25"/>
  <c r="B3356" i="25"/>
  <c r="A3356" i="25"/>
  <c r="AU3355" i="25"/>
  <c r="AV3355" i="25" s="1"/>
  <c r="AT3355" i="25"/>
  <c r="AS3355" i="25"/>
  <c r="AW3355" i="25" s="1"/>
  <c r="AR3355" i="25"/>
  <c r="AQ3355" i="25"/>
  <c r="AC3355" i="25"/>
  <c r="S3355" i="25"/>
  <c r="A3355" i="25"/>
  <c r="B3355" i="25" s="1"/>
  <c r="AV3354" i="25"/>
  <c r="AU3354" i="25"/>
  <c r="AT3354" i="25"/>
  <c r="AS3354" i="25"/>
  <c r="AW3354" i="25" s="1"/>
  <c r="AR3354" i="25"/>
  <c r="AQ3354" i="25"/>
  <c r="AC3354" i="25"/>
  <c r="S3354" i="25"/>
  <c r="B3354" i="25"/>
  <c r="A3354" i="25"/>
  <c r="AU3353" i="25"/>
  <c r="AV3353" i="25" s="1"/>
  <c r="AT3353" i="25"/>
  <c r="AS3353" i="25"/>
  <c r="AW3353" i="25" s="1"/>
  <c r="AR3353" i="25"/>
  <c r="AQ3353" i="25"/>
  <c r="AC3353" i="25"/>
  <c r="S3353" i="25"/>
  <c r="A3353" i="25"/>
  <c r="B3353" i="25" s="1"/>
  <c r="AV3352" i="25"/>
  <c r="AU3352" i="25"/>
  <c r="AT3352" i="25"/>
  <c r="AS3352" i="25"/>
  <c r="AW3352" i="25" s="1"/>
  <c r="AR3352" i="25"/>
  <c r="AQ3352" i="25"/>
  <c r="AC3352" i="25"/>
  <c r="S3352" i="25"/>
  <c r="B3352" i="25"/>
  <c r="A3352" i="25"/>
  <c r="AW3351" i="25"/>
  <c r="AU3351" i="25"/>
  <c r="AV3351" i="25" s="1"/>
  <c r="AT3351" i="25"/>
  <c r="AS3351" i="25"/>
  <c r="AR3351" i="25"/>
  <c r="AQ3351" i="25"/>
  <c r="AC3351" i="25"/>
  <c r="S3351" i="25"/>
  <c r="A3351" i="25"/>
  <c r="B3351" i="25" s="1"/>
  <c r="AW3350" i="25"/>
  <c r="AV3350" i="25"/>
  <c r="AU3350" i="25"/>
  <c r="AT3350" i="25"/>
  <c r="AS3350" i="25"/>
  <c r="AR3350" i="25"/>
  <c r="AQ3350" i="25"/>
  <c r="AC3350" i="25"/>
  <c r="S3350" i="25"/>
  <c r="B3350" i="25"/>
  <c r="A3350" i="25"/>
  <c r="AU3349" i="25"/>
  <c r="AV3349" i="25" s="1"/>
  <c r="AT3349" i="25"/>
  <c r="AS3349" i="25"/>
  <c r="AW3349" i="25" s="1"/>
  <c r="AR3349" i="25"/>
  <c r="AQ3349" i="25"/>
  <c r="AC3349" i="25"/>
  <c r="S3349" i="25"/>
  <c r="A3349" i="25"/>
  <c r="B3349" i="25" s="1"/>
  <c r="AW3348" i="25"/>
  <c r="AV3348" i="25"/>
  <c r="AU3348" i="25"/>
  <c r="AT3348" i="25"/>
  <c r="AS3348" i="25"/>
  <c r="AR3348" i="25"/>
  <c r="AQ3348" i="25"/>
  <c r="AC3348" i="25"/>
  <c r="S3348" i="25"/>
  <c r="B3348" i="25"/>
  <c r="A3348" i="25"/>
  <c r="AU3347" i="25"/>
  <c r="AV3347" i="25" s="1"/>
  <c r="AT3347" i="25"/>
  <c r="AS3347" i="25"/>
  <c r="AW3347" i="25" s="1"/>
  <c r="AR3347" i="25"/>
  <c r="AQ3347" i="25"/>
  <c r="AC3347" i="25"/>
  <c r="S3347" i="25"/>
  <c r="A3347" i="25"/>
  <c r="B3347" i="25" s="1"/>
  <c r="AV3346" i="25"/>
  <c r="AU3346" i="25"/>
  <c r="AT3346" i="25"/>
  <c r="AS3346" i="25"/>
  <c r="AW3346" i="25" s="1"/>
  <c r="AR3346" i="25"/>
  <c r="AQ3346" i="25"/>
  <c r="AC3346" i="25"/>
  <c r="S3346" i="25"/>
  <c r="B3346" i="25"/>
  <c r="A3346" i="25"/>
  <c r="AU3345" i="25"/>
  <c r="AV3345" i="25" s="1"/>
  <c r="AT3345" i="25"/>
  <c r="AS3345" i="25"/>
  <c r="AW3345" i="25" s="1"/>
  <c r="AR3345" i="25"/>
  <c r="AQ3345" i="25"/>
  <c r="AC3345" i="25"/>
  <c r="S3345" i="25"/>
  <c r="A3345" i="25"/>
  <c r="B3345" i="25" s="1"/>
  <c r="AV3344" i="25"/>
  <c r="AU3344" i="25"/>
  <c r="AT3344" i="25"/>
  <c r="AS3344" i="25"/>
  <c r="AW3344" i="25" s="1"/>
  <c r="AR3344" i="25"/>
  <c r="AQ3344" i="25"/>
  <c r="AC3344" i="25"/>
  <c r="S3344" i="25"/>
  <c r="B3344" i="25"/>
  <c r="A3344" i="25"/>
  <c r="AW3343" i="25"/>
  <c r="AU3343" i="25"/>
  <c r="AV3343" i="25" s="1"/>
  <c r="AT3343" i="25"/>
  <c r="AS3343" i="25"/>
  <c r="AR3343" i="25"/>
  <c r="AQ3343" i="25"/>
  <c r="AC3343" i="25"/>
  <c r="S3343" i="25"/>
  <c r="A3343" i="25"/>
  <c r="B3343" i="25" s="1"/>
  <c r="AW3342" i="25"/>
  <c r="AV3342" i="25"/>
  <c r="AU3342" i="25"/>
  <c r="AT3342" i="25"/>
  <c r="AS3342" i="25"/>
  <c r="AR3342" i="25"/>
  <c r="AQ3342" i="25"/>
  <c r="AC3342" i="25"/>
  <c r="S3342" i="25"/>
  <c r="B3342" i="25"/>
  <c r="A3342" i="25"/>
  <c r="AW3341" i="25"/>
  <c r="AU3341" i="25"/>
  <c r="AV3341" i="25" s="1"/>
  <c r="AT3341" i="25"/>
  <c r="AS3341" i="25"/>
  <c r="AR3341" i="25"/>
  <c r="AQ3341" i="25"/>
  <c r="AC3341" i="25"/>
  <c r="S3341" i="25"/>
  <c r="A3341" i="25"/>
  <c r="B3341" i="25" s="1"/>
  <c r="AW3340" i="25"/>
  <c r="AV3340" i="25"/>
  <c r="AU3340" i="25"/>
  <c r="AT3340" i="25"/>
  <c r="AS3340" i="25"/>
  <c r="AR3340" i="25"/>
  <c r="AQ3340" i="25"/>
  <c r="AC3340" i="25"/>
  <c r="S3340" i="25"/>
  <c r="B3340" i="25"/>
  <c r="A3340" i="25"/>
  <c r="AU3339" i="25"/>
  <c r="AV3339" i="25" s="1"/>
  <c r="AT3339" i="25"/>
  <c r="AS3339" i="25"/>
  <c r="AW3339" i="25" s="1"/>
  <c r="AR3339" i="25"/>
  <c r="AQ3339" i="25"/>
  <c r="AC3339" i="25"/>
  <c r="S3339" i="25"/>
  <c r="A3339" i="25"/>
  <c r="B3339" i="25" s="1"/>
  <c r="AV3338" i="25"/>
  <c r="AU3338" i="25"/>
  <c r="AT3338" i="25"/>
  <c r="AS3338" i="25"/>
  <c r="AW3338" i="25" s="1"/>
  <c r="AR3338" i="25"/>
  <c r="AQ3338" i="25"/>
  <c r="AC3338" i="25"/>
  <c r="S3338" i="25"/>
  <c r="B3338" i="25"/>
  <c r="A3338" i="25"/>
  <c r="AU3337" i="25"/>
  <c r="AV3337" i="25" s="1"/>
  <c r="AT3337" i="25"/>
  <c r="AS3337" i="25"/>
  <c r="AW3337" i="25" s="1"/>
  <c r="AR3337" i="25"/>
  <c r="AQ3337" i="25"/>
  <c r="AC3337" i="25"/>
  <c r="S3337" i="25"/>
  <c r="A3337" i="25"/>
  <c r="B3337" i="25" s="1"/>
  <c r="AV3336" i="25"/>
  <c r="AU3336" i="25"/>
  <c r="AT3336" i="25"/>
  <c r="AS3336" i="25"/>
  <c r="AW3336" i="25" s="1"/>
  <c r="AR3336" i="25"/>
  <c r="AQ3336" i="25"/>
  <c r="AC3336" i="25"/>
  <c r="S3336" i="25"/>
  <c r="B3336" i="25"/>
  <c r="A3336" i="25"/>
  <c r="AW3335" i="25"/>
  <c r="AV3335" i="25"/>
  <c r="AU3335" i="25"/>
  <c r="AT3335" i="25"/>
  <c r="AS3335" i="25"/>
  <c r="AR3335" i="25"/>
  <c r="AQ3335" i="25"/>
  <c r="AC3335" i="25"/>
  <c r="B3335" i="25"/>
  <c r="A3335" i="25"/>
  <c r="AU3334" i="25"/>
  <c r="AV3334" i="25" s="1"/>
  <c r="AT3334" i="25"/>
  <c r="AS3334" i="25"/>
  <c r="AW3334" i="25" s="1"/>
  <c r="AR3334" i="25"/>
  <c r="AQ3334" i="25"/>
  <c r="AC3334" i="25"/>
  <c r="B3334" i="25"/>
  <c r="A3334" i="25"/>
  <c r="AU3333" i="25"/>
  <c r="AV3333" i="25" s="1"/>
  <c r="AT3333" i="25"/>
  <c r="AS3333" i="25"/>
  <c r="AW3333" i="25" s="1"/>
  <c r="AR3333" i="25"/>
  <c r="AQ3333" i="25"/>
  <c r="AC3333" i="25"/>
  <c r="S3333" i="25"/>
  <c r="A3333" i="25"/>
  <c r="B3333" i="25" s="1"/>
  <c r="AU3332" i="25"/>
  <c r="AV3332" i="25" s="1"/>
  <c r="AT3332" i="25"/>
  <c r="AS3332" i="25"/>
  <c r="AW3332" i="25" s="1"/>
  <c r="AR3332" i="25"/>
  <c r="AQ3332" i="25"/>
  <c r="AC3332" i="25"/>
  <c r="A3332" i="25"/>
  <c r="B3332" i="25" s="1"/>
  <c r="AW3331" i="25"/>
  <c r="AU3331" i="25"/>
  <c r="AV3331" i="25" s="1"/>
  <c r="AT3331" i="25"/>
  <c r="AS3331" i="25"/>
  <c r="AR3331" i="25"/>
  <c r="AQ3331" i="25"/>
  <c r="AC3331" i="25"/>
  <c r="S3331" i="25"/>
  <c r="H3331" i="25"/>
  <c r="G3331" i="25"/>
  <c r="B3331" i="25"/>
  <c r="A3331" i="25"/>
  <c r="AW3330" i="25"/>
  <c r="AU3330" i="25"/>
  <c r="AV3330" i="25" s="1"/>
  <c r="AT3330" i="25"/>
  <c r="AS3330" i="25"/>
  <c r="AR3330" i="25"/>
  <c r="AQ3330" i="25"/>
  <c r="AC3330" i="25"/>
  <c r="S3330" i="25"/>
  <c r="H3330" i="25"/>
  <c r="G3330" i="25"/>
  <c r="B3330" i="25"/>
  <c r="A3330" i="25"/>
  <c r="AW3329" i="25"/>
  <c r="AV3329" i="25"/>
  <c r="AU3329" i="25"/>
  <c r="AT3329" i="25"/>
  <c r="AS3329" i="25"/>
  <c r="AR3329" i="25"/>
  <c r="AQ3329" i="25"/>
  <c r="AC3329" i="25"/>
  <c r="S3329" i="25"/>
  <c r="B3329" i="25"/>
  <c r="A3329" i="25"/>
  <c r="AW3328" i="25"/>
  <c r="AU3328" i="25"/>
  <c r="AV3328" i="25" s="1"/>
  <c r="AT3328" i="25"/>
  <c r="AS3328" i="25"/>
  <c r="AR3328" i="25"/>
  <c r="AQ3328" i="25"/>
  <c r="AC3328" i="25"/>
  <c r="B3328" i="25"/>
  <c r="A3328" i="25"/>
  <c r="AW3327" i="25"/>
  <c r="AV3327" i="25"/>
  <c r="AU3327" i="25"/>
  <c r="AT3327" i="25"/>
  <c r="AS3327" i="25"/>
  <c r="AR3327" i="25"/>
  <c r="AQ3327" i="25"/>
  <c r="AC3327" i="25"/>
  <c r="B3327" i="25"/>
  <c r="A3327" i="25"/>
  <c r="AU3326" i="25"/>
  <c r="AV3326" i="25" s="1"/>
  <c r="AT3326" i="25"/>
  <c r="AS3326" i="25"/>
  <c r="AW3326" i="25" s="1"/>
  <c r="AR3326" i="25"/>
  <c r="AQ3326" i="25"/>
  <c r="AC3326" i="25"/>
  <c r="S3326" i="25"/>
  <c r="H3326" i="25"/>
  <c r="G3326" i="25"/>
  <c r="A3326" i="25"/>
  <c r="B3326" i="25" s="1"/>
  <c r="AU3325" i="25"/>
  <c r="AV3325" i="25" s="1"/>
  <c r="AT3325" i="25"/>
  <c r="AS3325" i="25"/>
  <c r="AW3325" i="25" s="1"/>
  <c r="AR3325" i="25"/>
  <c r="AQ3325" i="25"/>
  <c r="AC3325" i="25"/>
  <c r="S3325" i="25"/>
  <c r="H3325" i="25"/>
  <c r="G3325" i="25"/>
  <c r="B3325" i="25"/>
  <c r="A3325" i="25"/>
  <c r="AU3324" i="25"/>
  <c r="AV3324" i="25" s="1"/>
  <c r="AT3324" i="25"/>
  <c r="AS3324" i="25"/>
  <c r="AW3324" i="25" s="1"/>
  <c r="AR3324" i="25"/>
  <c r="AQ3324" i="25"/>
  <c r="AC3324" i="25"/>
  <c r="A3324" i="25"/>
  <c r="B3324" i="25" s="1"/>
  <c r="AW3323" i="25"/>
  <c r="AU3323" i="25"/>
  <c r="AV3323" i="25" s="1"/>
  <c r="AT3323" i="25"/>
  <c r="AS3323" i="25"/>
  <c r="AR3323" i="25"/>
  <c r="AQ3323" i="25"/>
  <c r="AC3323" i="25"/>
  <c r="S3323" i="25"/>
  <c r="A3323" i="25"/>
  <c r="B3323" i="25" s="1"/>
  <c r="AW3322" i="25"/>
  <c r="AU3322" i="25"/>
  <c r="AV3322" i="25" s="1"/>
  <c r="AT3322" i="25"/>
  <c r="AS3322" i="25"/>
  <c r="AR3322" i="25"/>
  <c r="AQ3322" i="25"/>
  <c r="AC3322" i="25"/>
  <c r="B3322" i="25"/>
  <c r="A3322" i="25"/>
  <c r="AW3321" i="25"/>
  <c r="AU3321" i="25"/>
  <c r="AV3321" i="25" s="1"/>
  <c r="AT3321" i="25"/>
  <c r="AS3321" i="25"/>
  <c r="AR3321" i="25"/>
  <c r="AQ3321" i="25"/>
  <c r="AC3321" i="25"/>
  <c r="H3321" i="25"/>
  <c r="G3321" i="25"/>
  <c r="A3321" i="25"/>
  <c r="B3321" i="25" s="1"/>
  <c r="AV3320" i="25"/>
  <c r="AU3320" i="25"/>
  <c r="AT3320" i="25"/>
  <c r="AS3320" i="25"/>
  <c r="AW3320" i="25" s="1"/>
  <c r="AR3320" i="25"/>
  <c r="AQ3320" i="25"/>
  <c r="AC3320" i="25"/>
  <c r="H3320" i="25"/>
  <c r="G3320" i="25"/>
  <c r="B3320" i="25"/>
  <c r="A3320" i="25"/>
  <c r="AW3319" i="25"/>
  <c r="AU3319" i="25"/>
  <c r="AV3319" i="25" s="1"/>
  <c r="AT3319" i="25"/>
  <c r="AS3319" i="25"/>
  <c r="AR3319" i="25"/>
  <c r="AQ3319" i="25"/>
  <c r="AC3319" i="25"/>
  <c r="H3319" i="25"/>
  <c r="G3319" i="25"/>
  <c r="A3319" i="25"/>
  <c r="B3319" i="25" s="1"/>
  <c r="AV3318" i="25"/>
  <c r="AU3318" i="25"/>
  <c r="AT3318" i="25"/>
  <c r="AS3318" i="25"/>
  <c r="AW3318" i="25" s="1"/>
  <c r="AR3318" i="25"/>
  <c r="AQ3318" i="25"/>
  <c r="AC3318" i="25"/>
  <c r="S3318" i="25"/>
  <c r="H3318" i="25"/>
  <c r="G3318" i="25"/>
  <c r="B3318" i="25"/>
  <c r="A3318" i="25"/>
  <c r="AU3317" i="25"/>
  <c r="AV3317" i="25" s="1"/>
  <c r="AT3317" i="25"/>
  <c r="AS3317" i="25"/>
  <c r="AW3317" i="25" s="1"/>
  <c r="AR3317" i="25"/>
  <c r="AQ3317" i="25"/>
  <c r="AC3317" i="25"/>
  <c r="S3317" i="25"/>
  <c r="H3317" i="25"/>
  <c r="G3317" i="25"/>
  <c r="A3317" i="25"/>
  <c r="B3317" i="25" s="1"/>
  <c r="AW3316" i="25"/>
  <c r="AV3316" i="25"/>
  <c r="AU3316" i="25"/>
  <c r="AT3316" i="25"/>
  <c r="AS3316" i="25"/>
  <c r="AR3316" i="25"/>
  <c r="AQ3316" i="25"/>
  <c r="AC3316" i="25"/>
  <c r="S3316" i="25"/>
  <c r="H3316" i="25"/>
  <c r="G3316" i="25"/>
  <c r="A3316" i="25"/>
  <c r="B3316" i="25" s="1"/>
  <c r="AW3315" i="25"/>
  <c r="AU3315" i="25"/>
  <c r="AV3315" i="25" s="1"/>
  <c r="AT3315" i="25"/>
  <c r="AS3315" i="25"/>
  <c r="AR3315" i="25"/>
  <c r="AQ3315" i="25"/>
  <c r="AC3315" i="25"/>
  <c r="S3315" i="25"/>
  <c r="H3315" i="25"/>
  <c r="G3315" i="25"/>
  <c r="A3315" i="25"/>
  <c r="B3315" i="25" s="1"/>
  <c r="AW3314" i="25"/>
  <c r="AU3314" i="25"/>
  <c r="AV3314" i="25" s="1"/>
  <c r="AT3314" i="25"/>
  <c r="AS3314" i="25"/>
  <c r="AR3314" i="25"/>
  <c r="AQ3314" i="25"/>
  <c r="AC3314" i="25"/>
  <c r="H3314" i="25"/>
  <c r="G3314" i="25"/>
  <c r="A3314" i="25"/>
  <c r="B3314" i="25" s="1"/>
  <c r="AV3313" i="25"/>
  <c r="AU3313" i="25"/>
  <c r="AT3313" i="25"/>
  <c r="AS3313" i="25"/>
  <c r="AW3313" i="25" s="1"/>
  <c r="AR3313" i="25"/>
  <c r="AQ3313" i="25"/>
  <c r="AC3313" i="25"/>
  <c r="H3313" i="25"/>
  <c r="G3313" i="25"/>
  <c r="A3313" i="25"/>
  <c r="B3313" i="25" s="1"/>
  <c r="AW3312" i="25"/>
  <c r="AU3312" i="25"/>
  <c r="AV3312" i="25" s="1"/>
  <c r="AT3312" i="25"/>
  <c r="AS3312" i="25"/>
  <c r="AR3312" i="25"/>
  <c r="AQ3312" i="25"/>
  <c r="AC3312" i="25"/>
  <c r="S3312" i="25"/>
  <c r="A3312" i="25"/>
  <c r="B3312" i="25" s="1"/>
  <c r="AW3311" i="25"/>
  <c r="AU3311" i="25"/>
  <c r="AV3311" i="25" s="1"/>
  <c r="AT3311" i="25"/>
  <c r="AS3311" i="25"/>
  <c r="AR3311" i="25"/>
  <c r="AQ3311" i="25"/>
  <c r="AC3311" i="25"/>
  <c r="S3311" i="25"/>
  <c r="H3311" i="25"/>
  <c r="G3311" i="25"/>
  <c r="A3311" i="25"/>
  <c r="B3311" i="25" s="1"/>
  <c r="AW3310" i="25"/>
  <c r="AU3310" i="25"/>
  <c r="AV3310" i="25" s="1"/>
  <c r="AT3310" i="25"/>
  <c r="AS3310" i="25"/>
  <c r="AR3310" i="25"/>
  <c r="AQ3310" i="25"/>
  <c r="AC3310" i="25"/>
  <c r="S3310" i="25"/>
  <c r="H3310" i="25"/>
  <c r="G3310" i="25"/>
  <c r="B3310" i="25"/>
  <c r="A3310" i="25"/>
  <c r="AW3309" i="25"/>
  <c r="AU3309" i="25"/>
  <c r="AV3309" i="25" s="1"/>
  <c r="AT3309" i="25"/>
  <c r="AS3309" i="25"/>
  <c r="AR3309" i="25"/>
  <c r="AQ3309" i="25"/>
  <c r="AC3309" i="25"/>
  <c r="S3309" i="25"/>
  <c r="H3309" i="25"/>
  <c r="G3309" i="25"/>
  <c r="B3309" i="25"/>
  <c r="A3309" i="25"/>
  <c r="AW3308" i="25"/>
  <c r="AV3308" i="25"/>
  <c r="AU3308" i="25"/>
  <c r="AT3308" i="25"/>
  <c r="AS3308" i="25"/>
  <c r="AR3308" i="25"/>
  <c r="AQ3308" i="25"/>
  <c r="AC3308" i="25"/>
  <c r="S3308" i="25"/>
  <c r="H3308" i="25"/>
  <c r="G3308" i="25"/>
  <c r="B3308" i="25"/>
  <c r="A3308" i="25"/>
  <c r="AV3307" i="25"/>
  <c r="AU3307" i="25"/>
  <c r="AT3307" i="25"/>
  <c r="AS3307" i="25"/>
  <c r="AW3307" i="25" s="1"/>
  <c r="AR3307" i="25"/>
  <c r="AQ3307" i="25"/>
  <c r="AC3307" i="25"/>
  <c r="H3307" i="25"/>
  <c r="G3307" i="25"/>
  <c r="A3307" i="25"/>
  <c r="B3307" i="25" s="1"/>
  <c r="AW3306" i="25"/>
  <c r="AU3306" i="25"/>
  <c r="AV3306" i="25" s="1"/>
  <c r="AT3306" i="25"/>
  <c r="AS3306" i="25"/>
  <c r="AR3306" i="25"/>
  <c r="AQ3306" i="25"/>
  <c r="AC3306" i="25"/>
  <c r="H3306" i="25"/>
  <c r="G3306" i="25"/>
  <c r="B3306" i="25"/>
  <c r="A3306" i="25"/>
  <c r="AV3305" i="25"/>
  <c r="AU3305" i="25"/>
  <c r="AT3305" i="25"/>
  <c r="AS3305" i="25"/>
  <c r="AW3305" i="25" s="1"/>
  <c r="AR3305" i="25"/>
  <c r="AQ3305" i="25"/>
  <c r="AC3305" i="25"/>
  <c r="H3305" i="25"/>
  <c r="G3305" i="25"/>
  <c r="A3305" i="25"/>
  <c r="B3305" i="25" s="1"/>
  <c r="AW3304" i="25"/>
  <c r="AU3304" i="25"/>
  <c r="AV3304" i="25" s="1"/>
  <c r="AT3304" i="25"/>
  <c r="AS3304" i="25"/>
  <c r="AR3304" i="25"/>
  <c r="AQ3304" i="25"/>
  <c r="AC3304" i="25"/>
  <c r="H3304" i="25"/>
  <c r="G3304" i="25"/>
  <c r="A3304" i="25"/>
  <c r="B3304" i="25" s="1"/>
  <c r="AV3303" i="25"/>
  <c r="AU3303" i="25"/>
  <c r="AT3303" i="25"/>
  <c r="AS3303" i="25"/>
  <c r="AW3303" i="25" s="1"/>
  <c r="AR3303" i="25"/>
  <c r="AQ3303" i="25"/>
  <c r="AC3303" i="25"/>
  <c r="H3303" i="25"/>
  <c r="G3303" i="25"/>
  <c r="A3303" i="25"/>
  <c r="B3303" i="25" s="1"/>
  <c r="AW3302" i="25"/>
  <c r="AU3302" i="25"/>
  <c r="AV3302" i="25" s="1"/>
  <c r="AT3302" i="25"/>
  <c r="AS3302" i="25"/>
  <c r="AR3302" i="25"/>
  <c r="AQ3302" i="25"/>
  <c r="AC3302" i="25"/>
  <c r="H3302" i="25"/>
  <c r="G3302" i="25"/>
  <c r="A3302" i="25"/>
  <c r="B3302" i="25" s="1"/>
  <c r="AV3301" i="25"/>
  <c r="AU3301" i="25"/>
  <c r="AT3301" i="25"/>
  <c r="AS3301" i="25"/>
  <c r="AW3301" i="25" s="1"/>
  <c r="AR3301" i="25"/>
  <c r="AQ3301" i="25"/>
  <c r="AC3301" i="25"/>
  <c r="H3301" i="25"/>
  <c r="G3301" i="25"/>
  <c r="A3301" i="25"/>
  <c r="B3301" i="25" s="1"/>
  <c r="AW3300" i="25"/>
  <c r="AU3300" i="25"/>
  <c r="AV3300" i="25" s="1"/>
  <c r="AT3300" i="25"/>
  <c r="AS3300" i="25"/>
  <c r="AR3300" i="25"/>
  <c r="AQ3300" i="25"/>
  <c r="AC3300" i="25"/>
  <c r="H3300" i="25"/>
  <c r="G3300" i="25"/>
  <c r="A3300" i="25"/>
  <c r="B3300" i="25" s="1"/>
  <c r="AV3299" i="25"/>
  <c r="AU3299" i="25"/>
  <c r="AT3299" i="25"/>
  <c r="AS3299" i="25"/>
  <c r="AW3299" i="25" s="1"/>
  <c r="AR3299" i="25"/>
  <c r="AQ3299" i="25"/>
  <c r="AC3299" i="25"/>
  <c r="H3299" i="25"/>
  <c r="G3299" i="25"/>
  <c r="A3299" i="25"/>
  <c r="B3299" i="25" s="1"/>
  <c r="AW3298" i="25"/>
  <c r="AU3298" i="25"/>
  <c r="AV3298" i="25" s="1"/>
  <c r="AT3298" i="25"/>
  <c r="AS3298" i="25"/>
  <c r="AR3298" i="25"/>
  <c r="AQ3298" i="25"/>
  <c r="AC3298" i="25"/>
  <c r="H3298" i="25"/>
  <c r="G3298" i="25"/>
  <c r="A3298" i="25"/>
  <c r="B3298" i="25" s="1"/>
  <c r="AV3297" i="25"/>
  <c r="AU3297" i="25"/>
  <c r="AT3297" i="25"/>
  <c r="AS3297" i="25"/>
  <c r="AW3297" i="25" s="1"/>
  <c r="AR3297" i="25"/>
  <c r="AQ3297" i="25"/>
  <c r="AC3297" i="25"/>
  <c r="H3297" i="25"/>
  <c r="G3297" i="25"/>
  <c r="A3297" i="25"/>
  <c r="B3297" i="25" s="1"/>
  <c r="AW3296" i="25"/>
  <c r="AU3296" i="25"/>
  <c r="AV3296" i="25" s="1"/>
  <c r="AT3296" i="25"/>
  <c r="AS3296" i="25"/>
  <c r="AR3296" i="25"/>
  <c r="AQ3296" i="25"/>
  <c r="AC3296" i="25"/>
  <c r="H3296" i="25"/>
  <c r="G3296" i="25"/>
  <c r="A3296" i="25"/>
  <c r="B3296" i="25" s="1"/>
  <c r="AV3295" i="25"/>
  <c r="AU3295" i="25"/>
  <c r="AT3295" i="25"/>
  <c r="AS3295" i="25"/>
  <c r="AW3295" i="25" s="1"/>
  <c r="AR3295" i="25"/>
  <c r="AQ3295" i="25"/>
  <c r="AC3295" i="25"/>
  <c r="H3295" i="25"/>
  <c r="G3295" i="25"/>
  <c r="A3295" i="25"/>
  <c r="B3295" i="25" s="1"/>
  <c r="AW3294" i="25"/>
  <c r="AU3294" i="25"/>
  <c r="AV3294" i="25" s="1"/>
  <c r="AT3294" i="25"/>
  <c r="AS3294" i="25"/>
  <c r="AR3294" i="25"/>
  <c r="AQ3294" i="25"/>
  <c r="AC3294" i="25"/>
  <c r="S3294" i="25"/>
  <c r="H3294" i="25"/>
  <c r="G3294" i="25"/>
  <c r="B3294" i="25"/>
  <c r="A3294" i="25"/>
  <c r="AW3293" i="25"/>
  <c r="AU3293" i="25"/>
  <c r="AV3293" i="25" s="1"/>
  <c r="AT3293" i="25"/>
  <c r="AS3293" i="25"/>
  <c r="AR3293" i="25"/>
  <c r="AQ3293" i="25"/>
  <c r="AC3293" i="25"/>
  <c r="S3293" i="25"/>
  <c r="H3293" i="25"/>
  <c r="G3293" i="25"/>
  <c r="B3293" i="25"/>
  <c r="A3293" i="25"/>
  <c r="AW3292" i="25"/>
  <c r="AV3292" i="25"/>
  <c r="AU3292" i="25"/>
  <c r="AT3292" i="25"/>
  <c r="AS3292" i="25"/>
  <c r="AR3292" i="25"/>
  <c r="AQ3292" i="25"/>
  <c r="AC3292" i="25"/>
  <c r="S3292" i="25"/>
  <c r="H3292" i="25"/>
  <c r="G3292" i="25"/>
  <c r="B3292" i="25"/>
  <c r="A3292" i="25"/>
  <c r="AW3291" i="25"/>
  <c r="AV3291" i="25"/>
  <c r="AU3291" i="25"/>
  <c r="AT3291" i="25"/>
  <c r="AS3291" i="25"/>
  <c r="AR3291" i="25"/>
  <c r="AQ3291" i="25"/>
  <c r="AC3291" i="25"/>
  <c r="S3291" i="25"/>
  <c r="H3291" i="25"/>
  <c r="G3291" i="25"/>
  <c r="A3291" i="25"/>
  <c r="B3291" i="25" s="1"/>
  <c r="AW3290" i="25"/>
  <c r="AU3290" i="25"/>
  <c r="AV3290" i="25" s="1"/>
  <c r="AT3290" i="25"/>
  <c r="AS3290" i="25"/>
  <c r="AR3290" i="25"/>
  <c r="AQ3290" i="25"/>
  <c r="AC3290" i="25"/>
  <c r="S3290" i="25"/>
  <c r="H3290" i="25"/>
  <c r="G3290" i="25"/>
  <c r="B3290" i="25"/>
  <c r="A3290" i="25"/>
  <c r="AW3289" i="25"/>
  <c r="AU3289" i="25"/>
  <c r="AV3289" i="25" s="1"/>
  <c r="AT3289" i="25"/>
  <c r="AS3289" i="25"/>
  <c r="AR3289" i="25"/>
  <c r="AQ3289" i="25"/>
  <c r="AC3289" i="25"/>
  <c r="S3289" i="25"/>
  <c r="H3289" i="25"/>
  <c r="G3289" i="25"/>
  <c r="B3289" i="25"/>
  <c r="A3289" i="25"/>
  <c r="AV3288" i="25"/>
  <c r="AU3288" i="25"/>
  <c r="AT3288" i="25"/>
  <c r="AS3288" i="25"/>
  <c r="AW3288" i="25" s="1"/>
  <c r="AR3288" i="25"/>
  <c r="AQ3288" i="25"/>
  <c r="AC3288" i="25"/>
  <c r="S3288" i="25"/>
  <c r="H3288" i="25"/>
  <c r="G3288" i="25"/>
  <c r="A3288" i="25"/>
  <c r="B3288" i="25" s="1"/>
  <c r="AW3287" i="25"/>
  <c r="AV3287" i="25"/>
  <c r="AU3287" i="25"/>
  <c r="AT3287" i="25"/>
  <c r="AS3287" i="25"/>
  <c r="AR3287" i="25"/>
  <c r="AQ3287" i="25"/>
  <c r="AC3287" i="25"/>
  <c r="S3287" i="25"/>
  <c r="H3287" i="25"/>
  <c r="G3287" i="25"/>
  <c r="A3287" i="25"/>
  <c r="B3287" i="25" s="1"/>
  <c r="AW3286" i="25"/>
  <c r="AU3286" i="25"/>
  <c r="AV3286" i="25" s="1"/>
  <c r="AT3286" i="25"/>
  <c r="AS3286" i="25"/>
  <c r="AR3286" i="25"/>
  <c r="AQ3286" i="25"/>
  <c r="AC3286" i="25"/>
  <c r="S3286" i="25"/>
  <c r="H3286" i="25"/>
  <c r="G3286" i="25"/>
  <c r="B3286" i="25"/>
  <c r="A3286" i="25"/>
  <c r="AW3285" i="25"/>
  <c r="AU3285" i="25"/>
  <c r="AV3285" i="25" s="1"/>
  <c r="AT3285" i="25"/>
  <c r="AS3285" i="25"/>
  <c r="AR3285" i="25"/>
  <c r="AQ3285" i="25"/>
  <c r="AC3285" i="25"/>
  <c r="S3285" i="25"/>
  <c r="H3285" i="25"/>
  <c r="G3285" i="25"/>
  <c r="B3285" i="25"/>
  <c r="A3285" i="25"/>
  <c r="AW3284" i="25"/>
  <c r="AV3284" i="25"/>
  <c r="AU3284" i="25"/>
  <c r="AT3284" i="25"/>
  <c r="AS3284" i="25"/>
  <c r="AR3284" i="25"/>
  <c r="AQ3284" i="25"/>
  <c r="AC3284" i="25"/>
  <c r="S3284" i="25"/>
  <c r="H3284" i="25"/>
  <c r="G3284" i="25"/>
  <c r="B3284" i="25"/>
  <c r="A3284" i="25"/>
  <c r="AV3283" i="25"/>
  <c r="AU3283" i="25"/>
  <c r="AT3283" i="25"/>
  <c r="AS3283" i="25"/>
  <c r="AW3283" i="25" s="1"/>
  <c r="AR3283" i="25"/>
  <c r="AQ3283" i="25"/>
  <c r="AC3283" i="25"/>
  <c r="S3283" i="25"/>
  <c r="H3283" i="25"/>
  <c r="G3283" i="25"/>
  <c r="A3283" i="25"/>
  <c r="B3283" i="25" s="1"/>
  <c r="AW3282" i="25"/>
  <c r="AU3282" i="25"/>
  <c r="AV3282" i="25" s="1"/>
  <c r="AT3282" i="25"/>
  <c r="AS3282" i="25"/>
  <c r="AR3282" i="25"/>
  <c r="AQ3282" i="25"/>
  <c r="AC3282" i="25"/>
  <c r="S3282" i="25"/>
  <c r="H3282" i="25"/>
  <c r="G3282" i="25"/>
  <c r="B3282" i="25"/>
  <c r="A3282" i="25"/>
  <c r="AW3281" i="25"/>
  <c r="AU3281" i="25"/>
  <c r="AV3281" i="25" s="1"/>
  <c r="AT3281" i="25"/>
  <c r="AS3281" i="25"/>
  <c r="AR3281" i="25"/>
  <c r="AQ3281" i="25"/>
  <c r="AC3281" i="25"/>
  <c r="S3281" i="25"/>
  <c r="H3281" i="25"/>
  <c r="G3281" i="25"/>
  <c r="B3281" i="25"/>
  <c r="A3281" i="25"/>
  <c r="AV3280" i="25"/>
  <c r="AU3280" i="25"/>
  <c r="AT3280" i="25"/>
  <c r="AS3280" i="25"/>
  <c r="AW3280" i="25" s="1"/>
  <c r="AR3280" i="25"/>
  <c r="AQ3280" i="25"/>
  <c r="AC3280" i="25"/>
  <c r="S3280" i="25"/>
  <c r="H3280" i="25"/>
  <c r="G3280" i="25"/>
  <c r="A3280" i="25"/>
  <c r="B3280" i="25" s="1"/>
  <c r="AW3279" i="25"/>
  <c r="AV3279" i="25"/>
  <c r="AU3279" i="25"/>
  <c r="AT3279" i="25"/>
  <c r="AS3279" i="25"/>
  <c r="AR3279" i="25"/>
  <c r="AQ3279" i="25"/>
  <c r="AC3279" i="25"/>
  <c r="S3279" i="25"/>
  <c r="H3279" i="25"/>
  <c r="G3279" i="25"/>
  <c r="A3279" i="25"/>
  <c r="B3279" i="25" s="1"/>
  <c r="AW3278" i="25"/>
  <c r="AU3278" i="25"/>
  <c r="AV3278" i="25" s="1"/>
  <c r="AT3278" i="25"/>
  <c r="AS3278" i="25"/>
  <c r="AR3278" i="25"/>
  <c r="AQ3278" i="25"/>
  <c r="AC3278" i="25"/>
  <c r="S3278" i="25"/>
  <c r="H3278" i="25"/>
  <c r="G3278" i="25"/>
  <c r="B3278" i="25"/>
  <c r="A3278" i="25"/>
  <c r="AW3277" i="25"/>
  <c r="AU3277" i="25"/>
  <c r="AV3277" i="25" s="1"/>
  <c r="AT3277" i="25"/>
  <c r="AS3277" i="25"/>
  <c r="AR3277" i="25"/>
  <c r="AQ3277" i="25"/>
  <c r="AC3277" i="25"/>
  <c r="S3277" i="25"/>
  <c r="H3277" i="25"/>
  <c r="G3277" i="25"/>
  <c r="B3277" i="25"/>
  <c r="A3277" i="25"/>
  <c r="AW3276" i="25"/>
  <c r="AV3276" i="25"/>
  <c r="AU3276" i="25"/>
  <c r="AT3276" i="25"/>
  <c r="AS3276" i="25"/>
  <c r="AR3276" i="25"/>
  <c r="AQ3276" i="25"/>
  <c r="AC3276" i="25"/>
  <c r="S3276" i="25"/>
  <c r="H3276" i="25"/>
  <c r="G3276" i="25"/>
  <c r="B3276" i="25"/>
  <c r="A3276" i="25"/>
  <c r="AV3275" i="25"/>
  <c r="AU3275" i="25"/>
  <c r="AT3275" i="25"/>
  <c r="AS3275" i="25"/>
  <c r="AW3275" i="25" s="1"/>
  <c r="AR3275" i="25"/>
  <c r="AQ3275" i="25"/>
  <c r="AC3275" i="25"/>
  <c r="H3275" i="25"/>
  <c r="G3275" i="25"/>
  <c r="A3275" i="25"/>
  <c r="B3275" i="25" s="1"/>
  <c r="AV3274" i="25"/>
  <c r="AU3274" i="25"/>
  <c r="AT3274" i="25"/>
  <c r="AS3274" i="25"/>
  <c r="AW3274" i="25" s="1"/>
  <c r="AR3274" i="25"/>
  <c r="AQ3274" i="25"/>
  <c r="AC3274" i="25"/>
  <c r="H3274" i="25"/>
  <c r="G3274" i="25"/>
  <c r="A3274" i="25"/>
  <c r="B3274" i="25" s="1"/>
  <c r="AV3273" i="25"/>
  <c r="AU3273" i="25"/>
  <c r="AT3273" i="25"/>
  <c r="AS3273" i="25"/>
  <c r="AW3273" i="25" s="1"/>
  <c r="AR3273" i="25"/>
  <c r="AQ3273" i="25"/>
  <c r="AC3273" i="25"/>
  <c r="H3273" i="25"/>
  <c r="G3273" i="25"/>
  <c r="A3273" i="25"/>
  <c r="B3273" i="25" s="1"/>
  <c r="AW3272" i="25"/>
  <c r="AV3272" i="25"/>
  <c r="AU3272" i="25"/>
  <c r="AT3272" i="25"/>
  <c r="AS3272" i="25"/>
  <c r="AR3272" i="25"/>
  <c r="AQ3272" i="25"/>
  <c r="AC3272" i="25"/>
  <c r="H3272" i="25"/>
  <c r="G3272" i="25"/>
  <c r="A3272" i="25"/>
  <c r="B3272" i="25" s="1"/>
  <c r="AW3271" i="25"/>
  <c r="AV3271" i="25"/>
  <c r="AU3271" i="25"/>
  <c r="AT3271" i="25"/>
  <c r="AS3271" i="25"/>
  <c r="AR3271" i="25"/>
  <c r="AQ3271" i="25"/>
  <c r="AC3271" i="25"/>
  <c r="H3271" i="25"/>
  <c r="G3271" i="25"/>
  <c r="A3271" i="25"/>
  <c r="B3271" i="25" s="1"/>
  <c r="AV3270" i="25"/>
  <c r="AU3270" i="25"/>
  <c r="AT3270" i="25"/>
  <c r="AS3270" i="25"/>
  <c r="AW3270" i="25" s="1"/>
  <c r="AR3270" i="25"/>
  <c r="AQ3270" i="25"/>
  <c r="AC3270" i="25"/>
  <c r="H3270" i="25"/>
  <c r="G3270" i="25"/>
  <c r="A3270" i="25"/>
  <c r="B3270" i="25" s="1"/>
  <c r="AW3269" i="25"/>
  <c r="AV3269" i="25"/>
  <c r="AU3269" i="25"/>
  <c r="AT3269" i="25"/>
  <c r="AS3269" i="25"/>
  <c r="AR3269" i="25"/>
  <c r="AQ3269" i="25"/>
  <c r="AC3269" i="25"/>
  <c r="H3269" i="25"/>
  <c r="G3269" i="25"/>
  <c r="A3269" i="25"/>
  <c r="B3269" i="25" s="1"/>
  <c r="AV3268" i="25"/>
  <c r="AU3268" i="25"/>
  <c r="AT3268" i="25"/>
  <c r="AS3268" i="25"/>
  <c r="AW3268" i="25" s="1"/>
  <c r="AR3268" i="25"/>
  <c r="AQ3268" i="25"/>
  <c r="AC3268" i="25"/>
  <c r="H3268" i="25"/>
  <c r="G3268" i="25"/>
  <c r="A3268" i="25"/>
  <c r="B3268" i="25" s="1"/>
  <c r="AV3267" i="25"/>
  <c r="AU3267" i="25"/>
  <c r="AT3267" i="25"/>
  <c r="AS3267" i="25"/>
  <c r="AW3267" i="25" s="1"/>
  <c r="AR3267" i="25"/>
  <c r="AQ3267" i="25"/>
  <c r="AC3267" i="25"/>
  <c r="H3267" i="25"/>
  <c r="G3267" i="25"/>
  <c r="A3267" i="25"/>
  <c r="B3267" i="25" s="1"/>
  <c r="AV3266" i="25"/>
  <c r="AU3266" i="25"/>
  <c r="AT3266" i="25"/>
  <c r="AS3266" i="25"/>
  <c r="AW3266" i="25" s="1"/>
  <c r="AR3266" i="25"/>
  <c r="AQ3266" i="25"/>
  <c r="AC3266" i="25"/>
  <c r="H3266" i="25"/>
  <c r="G3266" i="25"/>
  <c r="A3266" i="25"/>
  <c r="B3266" i="25" s="1"/>
  <c r="AV3265" i="25"/>
  <c r="AU3265" i="25"/>
  <c r="AT3265" i="25"/>
  <c r="AS3265" i="25"/>
  <c r="AW3265" i="25" s="1"/>
  <c r="AR3265" i="25"/>
  <c r="AQ3265" i="25"/>
  <c r="AC3265" i="25"/>
  <c r="H3265" i="25"/>
  <c r="G3265" i="25"/>
  <c r="A3265" i="25"/>
  <c r="B3265" i="25" s="1"/>
  <c r="AW3264" i="25"/>
  <c r="AV3264" i="25"/>
  <c r="AU3264" i="25"/>
  <c r="AT3264" i="25"/>
  <c r="AS3264" i="25"/>
  <c r="AR3264" i="25"/>
  <c r="AQ3264" i="25"/>
  <c r="AC3264" i="25"/>
  <c r="H3264" i="25"/>
  <c r="G3264" i="25"/>
  <c r="A3264" i="25"/>
  <c r="B3264" i="25" s="1"/>
  <c r="AV3263" i="25"/>
  <c r="AU3263" i="25"/>
  <c r="AT3263" i="25"/>
  <c r="AS3263" i="25"/>
  <c r="AW3263" i="25" s="1"/>
  <c r="AR3263" i="25"/>
  <c r="AQ3263" i="25"/>
  <c r="AC3263" i="25"/>
  <c r="H3263" i="25"/>
  <c r="G3263" i="25"/>
  <c r="A3263" i="25"/>
  <c r="B3263" i="25" s="1"/>
  <c r="AV3262" i="25"/>
  <c r="AU3262" i="25"/>
  <c r="AT3262" i="25"/>
  <c r="AS3262" i="25"/>
  <c r="AW3262" i="25" s="1"/>
  <c r="AR3262" i="25"/>
  <c r="AQ3262" i="25"/>
  <c r="AC3262" i="25"/>
  <c r="H3262" i="25"/>
  <c r="G3262" i="25"/>
  <c r="A3262" i="25"/>
  <c r="B3262" i="25" s="1"/>
  <c r="AW3261" i="25"/>
  <c r="AV3261" i="25"/>
  <c r="AU3261" i="25"/>
  <c r="AT3261" i="25"/>
  <c r="AS3261" i="25"/>
  <c r="AR3261" i="25"/>
  <c r="AQ3261" i="25"/>
  <c r="AC3261" i="25"/>
  <c r="S3261" i="25"/>
  <c r="H3261" i="25"/>
  <c r="G3261" i="25"/>
  <c r="A3261" i="25"/>
  <c r="B3261" i="25" s="1"/>
  <c r="AW3260" i="25"/>
  <c r="AU3260" i="25"/>
  <c r="AV3260" i="25" s="1"/>
  <c r="AT3260" i="25"/>
  <c r="AS3260" i="25"/>
  <c r="AR3260" i="25"/>
  <c r="AQ3260" i="25"/>
  <c r="AC3260" i="25"/>
  <c r="S3260" i="25"/>
  <c r="H3260" i="25"/>
  <c r="G3260" i="25"/>
  <c r="B3260" i="25"/>
  <c r="A3260" i="25"/>
  <c r="AW3259" i="25"/>
  <c r="AU3259" i="25"/>
  <c r="AV3259" i="25" s="1"/>
  <c r="AT3259" i="25"/>
  <c r="AS3259" i="25"/>
  <c r="AR3259" i="25"/>
  <c r="AQ3259" i="25"/>
  <c r="AC3259" i="25"/>
  <c r="S3259" i="25"/>
  <c r="H3259" i="25"/>
  <c r="G3259" i="25"/>
  <c r="B3259" i="25"/>
  <c r="A3259" i="25"/>
  <c r="AW3258" i="25"/>
  <c r="AV3258" i="25"/>
  <c r="AU3258" i="25"/>
  <c r="AT3258" i="25"/>
  <c r="AS3258" i="25"/>
  <c r="AR3258" i="25"/>
  <c r="AQ3258" i="25"/>
  <c r="AC3258" i="25"/>
  <c r="S3258" i="25"/>
  <c r="H3258" i="25"/>
  <c r="G3258" i="25"/>
  <c r="A3258" i="25"/>
  <c r="B3258" i="25" s="1"/>
  <c r="AV3257" i="25"/>
  <c r="AU3257" i="25"/>
  <c r="AT3257" i="25"/>
  <c r="AS3257" i="25"/>
  <c r="AW3257" i="25" s="1"/>
  <c r="AR3257" i="25"/>
  <c r="AQ3257" i="25"/>
  <c r="AC3257" i="25"/>
  <c r="S3257" i="25"/>
  <c r="H3257" i="25"/>
  <c r="G3257" i="25"/>
  <c r="A3257" i="25"/>
  <c r="B3257" i="25" s="1"/>
  <c r="AW3256" i="25"/>
  <c r="AU3256" i="25"/>
  <c r="AV3256" i="25" s="1"/>
  <c r="AT3256" i="25"/>
  <c r="AS3256" i="25"/>
  <c r="AR3256" i="25"/>
  <c r="AQ3256" i="25"/>
  <c r="AC3256" i="25"/>
  <c r="S3256" i="25"/>
  <c r="H3256" i="25"/>
  <c r="G3256" i="25"/>
  <c r="B3256" i="25"/>
  <c r="A3256" i="25"/>
  <c r="AW3255" i="25"/>
  <c r="AU3255" i="25"/>
  <c r="AV3255" i="25" s="1"/>
  <c r="AT3255" i="25"/>
  <c r="AS3255" i="25"/>
  <c r="AR3255" i="25"/>
  <c r="AQ3255" i="25"/>
  <c r="AC3255" i="25"/>
  <c r="S3255" i="25"/>
  <c r="H3255" i="25"/>
  <c r="G3255" i="25"/>
  <c r="B3255" i="25"/>
  <c r="A3255" i="25"/>
  <c r="AW3254" i="25"/>
  <c r="AV3254" i="25"/>
  <c r="AU3254" i="25"/>
  <c r="AT3254" i="25"/>
  <c r="AS3254" i="25"/>
  <c r="AR3254" i="25"/>
  <c r="AQ3254" i="25"/>
  <c r="AC3254" i="25"/>
  <c r="S3254" i="25"/>
  <c r="H3254" i="25"/>
  <c r="G3254" i="25"/>
  <c r="A3254" i="25"/>
  <c r="B3254" i="25" s="1"/>
  <c r="AV3253" i="25"/>
  <c r="AU3253" i="25"/>
  <c r="AT3253" i="25"/>
  <c r="AS3253" i="25"/>
  <c r="AW3253" i="25" s="1"/>
  <c r="AR3253" i="25"/>
  <c r="AQ3253" i="25"/>
  <c r="AC3253" i="25"/>
  <c r="S3253" i="25"/>
  <c r="H3253" i="25"/>
  <c r="G3253" i="25"/>
  <c r="B3253" i="25"/>
  <c r="A3253" i="25"/>
  <c r="AW3252" i="25"/>
  <c r="AU3252" i="25"/>
  <c r="AV3252" i="25" s="1"/>
  <c r="AT3252" i="25"/>
  <c r="AS3252" i="25"/>
  <c r="AR3252" i="25"/>
  <c r="AQ3252" i="25"/>
  <c r="AC3252" i="25"/>
  <c r="H3252" i="25"/>
  <c r="G3252" i="25"/>
  <c r="A3252" i="25"/>
  <c r="B3252" i="25" s="1"/>
  <c r="AU3251" i="25"/>
  <c r="AV3251" i="25" s="1"/>
  <c r="AT3251" i="25"/>
  <c r="AS3251" i="25"/>
  <c r="AW3251" i="25" s="1"/>
  <c r="AR3251" i="25"/>
  <c r="AQ3251" i="25"/>
  <c r="AC3251" i="25"/>
  <c r="H3251" i="25"/>
  <c r="G3251" i="25"/>
  <c r="B3251" i="25"/>
  <c r="A3251" i="25"/>
  <c r="AW3250" i="25"/>
  <c r="AU3250" i="25"/>
  <c r="AV3250" i="25" s="1"/>
  <c r="AT3250" i="25"/>
  <c r="AS3250" i="25"/>
  <c r="AR3250" i="25"/>
  <c r="AQ3250" i="25"/>
  <c r="AC3250" i="25"/>
  <c r="H3250" i="25"/>
  <c r="G3250" i="25"/>
  <c r="B3250" i="25"/>
  <c r="A3250" i="25"/>
  <c r="AU3249" i="25"/>
  <c r="AV3249" i="25" s="1"/>
  <c r="AT3249" i="25"/>
  <c r="AS3249" i="25"/>
  <c r="AW3249" i="25" s="1"/>
  <c r="AR3249" i="25"/>
  <c r="AQ3249" i="25"/>
  <c r="AC3249" i="25"/>
  <c r="S3249" i="25"/>
  <c r="A3249" i="25"/>
  <c r="B3249" i="25" s="1"/>
  <c r="AW3248" i="25"/>
  <c r="AV3248" i="25"/>
  <c r="AU3248" i="25"/>
  <c r="AT3248" i="25"/>
  <c r="AS3248" i="25"/>
  <c r="AR3248" i="25"/>
  <c r="AQ3248" i="25"/>
  <c r="AC3248" i="25"/>
  <c r="H3248" i="25"/>
  <c r="G3248" i="25"/>
  <c r="A3248" i="25"/>
  <c r="B3248" i="25" s="1"/>
  <c r="AV3247" i="25"/>
  <c r="AU3247" i="25"/>
  <c r="AT3247" i="25"/>
  <c r="AS3247" i="25"/>
  <c r="AW3247" i="25" s="1"/>
  <c r="AR3247" i="25"/>
  <c r="AQ3247" i="25"/>
  <c r="AC3247" i="25"/>
  <c r="H3247" i="25"/>
  <c r="G3247" i="25"/>
  <c r="A3247" i="25"/>
  <c r="B3247" i="25" s="1"/>
  <c r="AW3246" i="25"/>
  <c r="AV3246" i="25"/>
  <c r="AU3246" i="25"/>
  <c r="AT3246" i="25"/>
  <c r="AS3246" i="25"/>
  <c r="AR3246" i="25"/>
  <c r="AQ3246" i="25"/>
  <c r="AC3246" i="25"/>
  <c r="H3246" i="25"/>
  <c r="G3246" i="25"/>
  <c r="A3246" i="25"/>
  <c r="B3246" i="25" s="1"/>
  <c r="AV3245" i="25"/>
  <c r="AU3245" i="25"/>
  <c r="AT3245" i="25"/>
  <c r="AS3245" i="25"/>
  <c r="AW3245" i="25" s="1"/>
  <c r="AR3245" i="25"/>
  <c r="AQ3245" i="25"/>
  <c r="AC3245" i="25"/>
  <c r="H3245" i="25"/>
  <c r="G3245" i="25"/>
  <c r="A3245" i="25"/>
  <c r="B3245" i="25" s="1"/>
  <c r="AV3244" i="25"/>
  <c r="AU3244" i="25"/>
  <c r="AT3244" i="25"/>
  <c r="AS3244" i="25"/>
  <c r="AW3244" i="25" s="1"/>
  <c r="AR3244" i="25"/>
  <c r="AQ3244" i="25"/>
  <c r="AC3244" i="25"/>
  <c r="H3244" i="25"/>
  <c r="G3244" i="25"/>
  <c r="A3244" i="25"/>
  <c r="B3244" i="25" s="1"/>
  <c r="AV3243" i="25"/>
  <c r="AU3243" i="25"/>
  <c r="AT3243" i="25"/>
  <c r="AS3243" i="25"/>
  <c r="AW3243" i="25" s="1"/>
  <c r="AR3243" i="25"/>
  <c r="AQ3243" i="25"/>
  <c r="AC3243" i="25"/>
  <c r="H3243" i="25"/>
  <c r="G3243" i="25"/>
  <c r="A3243" i="25"/>
  <c r="B3243" i="25" s="1"/>
  <c r="AV3242" i="25"/>
  <c r="AU3242" i="25"/>
  <c r="AT3242" i="25"/>
  <c r="AS3242" i="25"/>
  <c r="AW3242" i="25" s="1"/>
  <c r="AR3242" i="25"/>
  <c r="AQ3242" i="25"/>
  <c r="AC3242" i="25"/>
  <c r="H3242" i="25"/>
  <c r="G3242" i="25"/>
  <c r="A3242" i="25"/>
  <c r="B3242" i="25" s="1"/>
  <c r="AW3241" i="25"/>
  <c r="AV3241" i="25"/>
  <c r="AU3241" i="25"/>
  <c r="AT3241" i="25"/>
  <c r="AS3241" i="25"/>
  <c r="AR3241" i="25"/>
  <c r="AQ3241" i="25"/>
  <c r="AC3241" i="25"/>
  <c r="H3241" i="25"/>
  <c r="G3241" i="25"/>
  <c r="A3241" i="25"/>
  <c r="B3241" i="25" s="1"/>
  <c r="AW3240" i="25"/>
  <c r="AV3240" i="25"/>
  <c r="AU3240" i="25"/>
  <c r="AT3240" i="25"/>
  <c r="AS3240" i="25"/>
  <c r="AR3240" i="25"/>
  <c r="AQ3240" i="25"/>
  <c r="AC3240" i="25"/>
  <c r="H3240" i="25"/>
  <c r="G3240" i="25"/>
  <c r="A3240" i="25"/>
  <c r="B3240" i="25" s="1"/>
  <c r="AV3239" i="25"/>
  <c r="AU3239" i="25"/>
  <c r="AT3239" i="25"/>
  <c r="AS3239" i="25"/>
  <c r="AW3239" i="25" s="1"/>
  <c r="AR3239" i="25"/>
  <c r="AQ3239" i="25"/>
  <c r="AC3239" i="25"/>
  <c r="B3239" i="25"/>
  <c r="A3239" i="25"/>
  <c r="AW3238" i="25"/>
  <c r="AV3238" i="25"/>
  <c r="AU3238" i="25"/>
  <c r="AT3238" i="25"/>
  <c r="AS3238" i="25"/>
  <c r="AR3238" i="25"/>
  <c r="AQ3238" i="25"/>
  <c r="AC3238" i="25"/>
  <c r="H3238" i="25"/>
  <c r="G3238" i="25"/>
  <c r="A3238" i="25"/>
  <c r="B3238" i="25" s="1"/>
  <c r="AU3237" i="25"/>
  <c r="AV3237" i="25" s="1"/>
  <c r="AT3237" i="25"/>
  <c r="AS3237" i="25"/>
  <c r="AW3237" i="25" s="1"/>
  <c r="AR3237" i="25"/>
  <c r="AQ3237" i="25"/>
  <c r="AC3237" i="25"/>
  <c r="A3237" i="25"/>
  <c r="B3237" i="25" s="1"/>
  <c r="AV3236" i="25"/>
  <c r="AU3236" i="25"/>
  <c r="AT3236" i="25"/>
  <c r="AS3236" i="25"/>
  <c r="AW3236" i="25" s="1"/>
  <c r="AR3236" i="25"/>
  <c r="AQ3236" i="25"/>
  <c r="AC3236" i="25"/>
  <c r="H3236" i="25"/>
  <c r="G3236" i="25"/>
  <c r="A3236" i="25"/>
  <c r="B3236" i="25" s="1"/>
  <c r="AV3235" i="25"/>
  <c r="AU3235" i="25"/>
  <c r="AT3235" i="25"/>
  <c r="AS3235" i="25"/>
  <c r="AW3235" i="25" s="1"/>
  <c r="AR3235" i="25"/>
  <c r="AQ3235" i="25"/>
  <c r="AC3235" i="25"/>
  <c r="H3235" i="25"/>
  <c r="G3235" i="25"/>
  <c r="A3235" i="25"/>
  <c r="B3235" i="25" s="1"/>
  <c r="AW3234" i="25"/>
  <c r="AV3234" i="25"/>
  <c r="AU3234" i="25"/>
  <c r="AT3234" i="25"/>
  <c r="AS3234" i="25"/>
  <c r="AR3234" i="25"/>
  <c r="AQ3234" i="25"/>
  <c r="AC3234" i="25"/>
  <c r="H3234" i="25"/>
  <c r="G3234" i="25"/>
  <c r="A3234" i="25"/>
  <c r="B3234" i="25" s="1"/>
  <c r="AV3233" i="25"/>
  <c r="AU3233" i="25"/>
  <c r="AT3233" i="25"/>
  <c r="AS3233" i="25"/>
  <c r="AW3233" i="25" s="1"/>
  <c r="AR3233" i="25"/>
  <c r="AQ3233" i="25"/>
  <c r="AC3233" i="25"/>
  <c r="S3233" i="25"/>
  <c r="H3233" i="25"/>
  <c r="G3233" i="25"/>
  <c r="A3233" i="25"/>
  <c r="B3233" i="25" s="1"/>
  <c r="AW3232" i="25"/>
  <c r="AU3232" i="25"/>
  <c r="AV3232" i="25" s="1"/>
  <c r="AT3232" i="25"/>
  <c r="AS3232" i="25"/>
  <c r="AR3232" i="25"/>
  <c r="AQ3232" i="25"/>
  <c r="AC3232" i="25"/>
  <c r="S3232" i="25"/>
  <c r="H3232" i="25"/>
  <c r="G3232" i="25"/>
  <c r="A3232" i="25"/>
  <c r="B3232" i="25" s="1"/>
  <c r="AV3231" i="25"/>
  <c r="AU3231" i="25"/>
  <c r="AT3231" i="25"/>
  <c r="AS3231" i="25"/>
  <c r="AW3231" i="25" s="1"/>
  <c r="AR3231" i="25"/>
  <c r="AQ3231" i="25"/>
  <c r="AC3231" i="25"/>
  <c r="S3231" i="25"/>
  <c r="H3231" i="25"/>
  <c r="G3231" i="25"/>
  <c r="B3231" i="25"/>
  <c r="A3231" i="25"/>
  <c r="AW3230" i="25"/>
  <c r="AV3230" i="25"/>
  <c r="AU3230" i="25"/>
  <c r="AT3230" i="25"/>
  <c r="AS3230" i="25"/>
  <c r="AR3230" i="25"/>
  <c r="AQ3230" i="25"/>
  <c r="AC3230" i="25"/>
  <c r="S3230" i="25"/>
  <c r="H3230" i="25"/>
  <c r="G3230" i="25"/>
  <c r="A3230" i="25"/>
  <c r="B3230" i="25" s="1"/>
  <c r="AV3229" i="25"/>
  <c r="AU3229" i="25"/>
  <c r="AT3229" i="25"/>
  <c r="AS3229" i="25"/>
  <c r="AW3229" i="25" s="1"/>
  <c r="AR3229" i="25"/>
  <c r="AQ3229" i="25"/>
  <c r="AC3229" i="25"/>
  <c r="S3229" i="25"/>
  <c r="H3229" i="25"/>
  <c r="G3229" i="25"/>
  <c r="B3229" i="25"/>
  <c r="A3229" i="25"/>
  <c r="AW3228" i="25"/>
  <c r="AU3228" i="25"/>
  <c r="AV3228" i="25" s="1"/>
  <c r="AT3228" i="25"/>
  <c r="AS3228" i="25"/>
  <c r="AR3228" i="25"/>
  <c r="AQ3228" i="25"/>
  <c r="AC3228" i="25"/>
  <c r="B3228" i="25"/>
  <c r="A3228" i="25"/>
  <c r="AV3227" i="25"/>
  <c r="AU3227" i="25"/>
  <c r="AT3227" i="25"/>
  <c r="AS3227" i="25"/>
  <c r="AW3227" i="25" s="1"/>
  <c r="AR3227" i="25"/>
  <c r="AQ3227" i="25"/>
  <c r="AC3227" i="25"/>
  <c r="S3227" i="25"/>
  <c r="H3227" i="25"/>
  <c r="G3227" i="25"/>
  <c r="A3227" i="25"/>
  <c r="B3227" i="25" s="1"/>
  <c r="AW3226" i="25"/>
  <c r="AV3226" i="25"/>
  <c r="AU3226" i="25"/>
  <c r="AT3226" i="25"/>
  <c r="AS3226" i="25"/>
  <c r="AR3226" i="25"/>
  <c r="AQ3226" i="25"/>
  <c r="AC3226" i="25"/>
  <c r="A3226" i="25"/>
  <c r="B3226" i="25" s="1"/>
  <c r="AU3225" i="25"/>
  <c r="AV3225" i="25" s="1"/>
  <c r="AT3225" i="25"/>
  <c r="AS3225" i="25"/>
  <c r="AW3225" i="25" s="1"/>
  <c r="AR3225" i="25"/>
  <c r="AQ3225" i="25"/>
  <c r="AC3225" i="25"/>
  <c r="H3225" i="25"/>
  <c r="G3225" i="25"/>
  <c r="B3225" i="25"/>
  <c r="A3225" i="25"/>
  <c r="AW3224" i="25"/>
  <c r="AV3224" i="25"/>
  <c r="AU3224" i="25"/>
  <c r="AT3224" i="25"/>
  <c r="AS3224" i="25"/>
  <c r="AR3224" i="25"/>
  <c r="AQ3224" i="25"/>
  <c r="AC3224" i="25"/>
  <c r="H3224" i="25"/>
  <c r="G3224" i="25"/>
  <c r="A3224" i="25"/>
  <c r="B3224" i="25" s="1"/>
  <c r="AV3223" i="25"/>
  <c r="AU3223" i="25"/>
  <c r="AT3223" i="25"/>
  <c r="AS3223" i="25"/>
  <c r="AW3223" i="25" s="1"/>
  <c r="AR3223" i="25"/>
  <c r="AQ3223" i="25"/>
  <c r="AC3223" i="25"/>
  <c r="A3223" i="25"/>
  <c r="B3223" i="25" s="1"/>
  <c r="AW3222" i="25"/>
  <c r="AV3222" i="25"/>
  <c r="AU3222" i="25"/>
  <c r="AT3222" i="25"/>
  <c r="AS3222" i="25"/>
  <c r="AR3222" i="25"/>
  <c r="AQ3222" i="25"/>
  <c r="AC3222" i="25"/>
  <c r="B3222" i="25"/>
  <c r="A3222" i="25"/>
  <c r="AW3221" i="25"/>
  <c r="AU3221" i="25"/>
  <c r="AV3221" i="25" s="1"/>
  <c r="AT3221" i="25"/>
  <c r="AS3221" i="25"/>
  <c r="AR3221" i="25"/>
  <c r="AQ3221" i="25"/>
  <c r="AC3221" i="25"/>
  <c r="S3221" i="25"/>
  <c r="H3221" i="25"/>
  <c r="G3221" i="25"/>
  <c r="B3221" i="25"/>
  <c r="A3221" i="25"/>
  <c r="AW3220" i="25"/>
  <c r="AV3220" i="25"/>
  <c r="AU3220" i="25"/>
  <c r="AT3220" i="25"/>
  <c r="AS3220" i="25"/>
  <c r="AR3220" i="25"/>
  <c r="AQ3220" i="25"/>
  <c r="AC3220" i="25"/>
  <c r="S3220" i="25"/>
  <c r="H3220" i="25"/>
  <c r="G3220" i="25"/>
  <c r="A3220" i="25"/>
  <c r="B3220" i="25" s="1"/>
  <c r="AV3219" i="25"/>
  <c r="AU3219" i="25"/>
  <c r="AT3219" i="25"/>
  <c r="AS3219" i="25"/>
  <c r="AW3219" i="25" s="1"/>
  <c r="AR3219" i="25"/>
  <c r="AQ3219" i="25"/>
  <c r="AC3219" i="25"/>
  <c r="S3219" i="25"/>
  <c r="H3219" i="25"/>
  <c r="G3219" i="25"/>
  <c r="A3219" i="25"/>
  <c r="B3219" i="25" s="1"/>
  <c r="AW3218" i="25"/>
  <c r="AU3218" i="25"/>
  <c r="AV3218" i="25" s="1"/>
  <c r="AT3218" i="25"/>
  <c r="AS3218" i="25"/>
  <c r="AR3218" i="25"/>
  <c r="AQ3218" i="25"/>
  <c r="AC3218" i="25"/>
  <c r="S3218" i="25"/>
  <c r="H3218" i="25"/>
  <c r="G3218" i="25"/>
  <c r="B3218" i="25"/>
  <c r="A3218" i="25"/>
  <c r="AW3217" i="25"/>
  <c r="AU3217" i="25"/>
  <c r="AV3217" i="25" s="1"/>
  <c r="AT3217" i="25"/>
  <c r="AS3217" i="25"/>
  <c r="AR3217" i="25"/>
  <c r="AQ3217" i="25"/>
  <c r="AC3217" i="25"/>
  <c r="S3217" i="25"/>
  <c r="H3217" i="25"/>
  <c r="G3217" i="25"/>
  <c r="B3217" i="25"/>
  <c r="A3217" i="25"/>
  <c r="AW3216" i="25"/>
  <c r="AV3216" i="25"/>
  <c r="AU3216" i="25"/>
  <c r="AT3216" i="25"/>
  <c r="AS3216" i="25"/>
  <c r="AR3216" i="25"/>
  <c r="AQ3216" i="25"/>
  <c r="AC3216" i="25"/>
  <c r="S3216" i="25"/>
  <c r="H3216" i="25"/>
  <c r="G3216" i="25"/>
  <c r="A3216" i="25"/>
  <c r="B3216" i="25" s="1"/>
  <c r="AV3215" i="25"/>
  <c r="AU3215" i="25"/>
  <c r="AT3215" i="25"/>
  <c r="AS3215" i="25"/>
  <c r="AW3215" i="25" s="1"/>
  <c r="AR3215" i="25"/>
  <c r="AQ3215" i="25"/>
  <c r="AC3215" i="25"/>
  <c r="S3215" i="25"/>
  <c r="H3215" i="25"/>
  <c r="G3215" i="25"/>
  <c r="B3215" i="25"/>
  <c r="A3215" i="25"/>
  <c r="AW3214" i="25"/>
  <c r="AU3214" i="25"/>
  <c r="AV3214" i="25" s="1"/>
  <c r="AT3214" i="25"/>
  <c r="AS3214" i="25"/>
  <c r="AR3214" i="25"/>
  <c r="AQ3214" i="25"/>
  <c r="AC3214" i="25"/>
  <c r="S3214" i="25"/>
  <c r="H3214" i="25"/>
  <c r="G3214" i="25"/>
  <c r="B3214" i="25"/>
  <c r="A3214" i="25"/>
  <c r="AW3213" i="25"/>
  <c r="AU3213" i="25"/>
  <c r="AV3213" i="25" s="1"/>
  <c r="AT3213" i="25"/>
  <c r="AS3213" i="25"/>
  <c r="AR3213" i="25"/>
  <c r="AQ3213" i="25"/>
  <c r="AC3213" i="25"/>
  <c r="S3213" i="25"/>
  <c r="A3213" i="25"/>
  <c r="B3213" i="25" s="1"/>
  <c r="AW3212" i="25"/>
  <c r="AU3212" i="25"/>
  <c r="AV3212" i="25" s="1"/>
  <c r="AT3212" i="25"/>
  <c r="AS3212" i="25"/>
  <c r="AR3212" i="25"/>
  <c r="AQ3212" i="25"/>
  <c r="AC3212" i="25"/>
  <c r="B3212" i="25"/>
  <c r="A3212" i="25"/>
  <c r="AW3211" i="25"/>
  <c r="AU3211" i="25"/>
  <c r="AV3211" i="25" s="1"/>
  <c r="AT3211" i="25"/>
  <c r="AS3211" i="25"/>
  <c r="AR3211" i="25"/>
  <c r="AQ3211" i="25"/>
  <c r="AC3211" i="25"/>
  <c r="S3211" i="25"/>
  <c r="A3211" i="25"/>
  <c r="B3211" i="25" s="1"/>
  <c r="AV3210" i="25"/>
  <c r="AU3210" i="25"/>
  <c r="AT3210" i="25"/>
  <c r="AS3210" i="25"/>
  <c r="AW3210" i="25" s="1"/>
  <c r="AR3210" i="25"/>
  <c r="AQ3210" i="25"/>
  <c r="AC3210" i="25"/>
  <c r="S3210" i="25"/>
  <c r="B3210" i="25"/>
  <c r="A3210" i="25"/>
  <c r="AW3209" i="25"/>
  <c r="AU3209" i="25"/>
  <c r="AV3209" i="25" s="1"/>
  <c r="AT3209" i="25"/>
  <c r="AS3209" i="25"/>
  <c r="AR3209" i="25"/>
  <c r="AQ3209" i="25"/>
  <c r="AC3209" i="25"/>
  <c r="S3209" i="25"/>
  <c r="A3209" i="25"/>
  <c r="B3209" i="25" s="1"/>
  <c r="AW3208" i="25"/>
  <c r="AV3208" i="25"/>
  <c r="AU3208" i="25"/>
  <c r="AT3208" i="25"/>
  <c r="AS3208" i="25"/>
  <c r="AR3208" i="25"/>
  <c r="AQ3208" i="25"/>
  <c r="AC3208" i="25"/>
  <c r="S3208" i="25"/>
  <c r="B3208" i="25"/>
  <c r="A3208" i="25"/>
  <c r="AU3207" i="25"/>
  <c r="AV3207" i="25" s="1"/>
  <c r="AT3207" i="25"/>
  <c r="AS3207" i="25"/>
  <c r="AW3207" i="25" s="1"/>
  <c r="AR3207" i="25"/>
  <c r="AQ3207" i="25"/>
  <c r="AC3207" i="25"/>
  <c r="S3207" i="25"/>
  <c r="A3207" i="25"/>
  <c r="B3207" i="25" s="1"/>
  <c r="AU3206" i="25"/>
  <c r="AV3206" i="25" s="1"/>
  <c r="AT3206" i="25"/>
  <c r="AS3206" i="25"/>
  <c r="AW3206" i="25" s="1"/>
  <c r="AR3206" i="25"/>
  <c r="AQ3206" i="25"/>
  <c r="AC3206" i="25"/>
  <c r="S3206" i="25"/>
  <c r="A3206" i="25"/>
  <c r="B3206" i="25" s="1"/>
  <c r="AW3205" i="25"/>
  <c r="AU3205" i="25"/>
  <c r="AV3205" i="25" s="1"/>
  <c r="AT3205" i="25"/>
  <c r="AS3205" i="25"/>
  <c r="AR3205" i="25"/>
  <c r="AQ3205" i="25"/>
  <c r="AC3205" i="25"/>
  <c r="S3205" i="25"/>
  <c r="A3205" i="25"/>
  <c r="B3205" i="25" s="1"/>
  <c r="AV3204" i="25"/>
  <c r="AU3204" i="25"/>
  <c r="AT3204" i="25"/>
  <c r="AS3204" i="25"/>
  <c r="AW3204" i="25" s="1"/>
  <c r="AR3204" i="25"/>
  <c r="AQ3204" i="25"/>
  <c r="AC3204" i="25"/>
  <c r="S3204" i="25"/>
  <c r="B3204" i="25"/>
  <c r="A3204" i="25"/>
  <c r="AV3203" i="25"/>
  <c r="AU3203" i="25"/>
  <c r="AT3203" i="25"/>
  <c r="AS3203" i="25"/>
  <c r="AW3203" i="25" s="1"/>
  <c r="AR3203" i="25"/>
  <c r="AQ3203" i="25"/>
  <c r="AC3203" i="25"/>
  <c r="S3203" i="25"/>
  <c r="B3203" i="25"/>
  <c r="A3203" i="25"/>
  <c r="AU3202" i="25"/>
  <c r="AV3202" i="25" s="1"/>
  <c r="AT3202" i="25"/>
  <c r="AS3202" i="25"/>
  <c r="AW3202" i="25" s="1"/>
  <c r="AR3202" i="25"/>
  <c r="AQ3202" i="25"/>
  <c r="AC3202" i="25"/>
  <c r="S3202" i="25"/>
  <c r="A3202" i="25"/>
  <c r="B3202" i="25" s="1"/>
  <c r="AU3201" i="25"/>
  <c r="AV3201" i="25" s="1"/>
  <c r="AT3201" i="25"/>
  <c r="AS3201" i="25"/>
  <c r="AW3201" i="25" s="1"/>
  <c r="AR3201" i="25"/>
  <c r="AQ3201" i="25"/>
  <c r="AC3201" i="25"/>
  <c r="S3201" i="25"/>
  <c r="A3201" i="25"/>
  <c r="B3201" i="25" s="1"/>
  <c r="AW3200" i="25"/>
  <c r="AV3200" i="25"/>
  <c r="AU3200" i="25"/>
  <c r="AT3200" i="25"/>
  <c r="AS3200" i="25"/>
  <c r="AR3200" i="25"/>
  <c r="AQ3200" i="25"/>
  <c r="AC3200" i="25"/>
  <c r="S3200" i="25"/>
  <c r="B3200" i="25"/>
  <c r="A3200" i="25"/>
  <c r="AW3199" i="25"/>
  <c r="AU3199" i="25"/>
  <c r="AV3199" i="25" s="1"/>
  <c r="AT3199" i="25"/>
  <c r="AS3199" i="25"/>
  <c r="AR3199" i="25"/>
  <c r="AQ3199" i="25"/>
  <c r="AC3199" i="25"/>
  <c r="S3199" i="25"/>
  <c r="A3199" i="25"/>
  <c r="B3199" i="25" s="1"/>
  <c r="AV3198" i="25"/>
  <c r="AU3198" i="25"/>
  <c r="AT3198" i="25"/>
  <c r="AS3198" i="25"/>
  <c r="AW3198" i="25" s="1"/>
  <c r="AR3198" i="25"/>
  <c r="AQ3198" i="25"/>
  <c r="AC3198" i="25"/>
  <c r="S3198" i="25"/>
  <c r="B3198" i="25"/>
  <c r="A3198" i="25"/>
  <c r="AU3197" i="25"/>
  <c r="AV3197" i="25" s="1"/>
  <c r="AT3197" i="25"/>
  <c r="AS3197" i="25"/>
  <c r="AW3197" i="25" s="1"/>
  <c r="AR3197" i="25"/>
  <c r="AQ3197" i="25"/>
  <c r="AC3197" i="25"/>
  <c r="S3197" i="25"/>
  <c r="A3197" i="25"/>
  <c r="B3197" i="25" s="1"/>
  <c r="AV3196" i="25"/>
  <c r="AU3196" i="25"/>
  <c r="AT3196" i="25"/>
  <c r="AS3196" i="25"/>
  <c r="AW3196" i="25" s="1"/>
  <c r="AR3196" i="25"/>
  <c r="AQ3196" i="25"/>
  <c r="AC3196" i="25"/>
  <c r="S3196" i="25"/>
  <c r="B3196" i="25"/>
  <c r="A3196" i="25"/>
  <c r="AW3195" i="25"/>
  <c r="AU3195" i="25"/>
  <c r="AV3195" i="25" s="1"/>
  <c r="AT3195" i="25"/>
  <c r="AS3195" i="25"/>
  <c r="AR3195" i="25"/>
  <c r="AQ3195" i="25"/>
  <c r="AC3195" i="25"/>
  <c r="S3195" i="25"/>
  <c r="A3195" i="25"/>
  <c r="B3195" i="25" s="1"/>
  <c r="AU3194" i="25"/>
  <c r="AV3194" i="25" s="1"/>
  <c r="AT3194" i="25"/>
  <c r="AS3194" i="25"/>
  <c r="AW3194" i="25" s="1"/>
  <c r="AR3194" i="25"/>
  <c r="AQ3194" i="25"/>
  <c r="AC3194" i="25"/>
  <c r="S3194" i="25"/>
  <c r="A3194" i="25"/>
  <c r="B3194" i="25" s="1"/>
  <c r="AU3193" i="25"/>
  <c r="AV3193" i="25" s="1"/>
  <c r="AT3193" i="25"/>
  <c r="AS3193" i="25"/>
  <c r="AW3193" i="25" s="1"/>
  <c r="AR3193" i="25"/>
  <c r="AQ3193" i="25"/>
  <c r="AC3193" i="25"/>
  <c r="S3193" i="25"/>
  <c r="A3193" i="25"/>
  <c r="B3193" i="25" s="1"/>
  <c r="AU3192" i="25"/>
  <c r="AV3192" i="25" s="1"/>
  <c r="AT3192" i="25"/>
  <c r="AS3192" i="25"/>
  <c r="AW3192" i="25" s="1"/>
  <c r="AR3192" i="25"/>
  <c r="AQ3192" i="25"/>
  <c r="AC3192" i="25"/>
  <c r="S3192" i="25"/>
  <c r="A3192" i="25"/>
  <c r="B3192" i="25" s="1"/>
  <c r="AV3191" i="25"/>
  <c r="AU3191" i="25"/>
  <c r="AT3191" i="25"/>
  <c r="AS3191" i="25"/>
  <c r="AW3191" i="25" s="1"/>
  <c r="AR3191" i="25"/>
  <c r="AQ3191" i="25"/>
  <c r="AC3191" i="25"/>
  <c r="S3191" i="25"/>
  <c r="B3191" i="25"/>
  <c r="A3191" i="25"/>
  <c r="AV3190" i="25"/>
  <c r="AU3190" i="25"/>
  <c r="AT3190" i="25"/>
  <c r="AS3190" i="25"/>
  <c r="AW3190" i="25" s="1"/>
  <c r="AR3190" i="25"/>
  <c r="AQ3190" i="25"/>
  <c r="AC3190" i="25"/>
  <c r="S3190" i="25"/>
  <c r="B3190" i="25"/>
  <c r="A3190" i="25"/>
  <c r="AW3189" i="25"/>
  <c r="AV3189" i="25"/>
  <c r="AU3189" i="25"/>
  <c r="AT3189" i="25"/>
  <c r="AS3189" i="25"/>
  <c r="AR3189" i="25"/>
  <c r="AQ3189" i="25"/>
  <c r="AC3189" i="25"/>
  <c r="S3189" i="25"/>
  <c r="B3189" i="25"/>
  <c r="A3189" i="25"/>
  <c r="AU3188" i="25"/>
  <c r="AV3188" i="25" s="1"/>
  <c r="AT3188" i="25"/>
  <c r="AS3188" i="25"/>
  <c r="AW3188" i="25" s="1"/>
  <c r="AR3188" i="25"/>
  <c r="AQ3188" i="25"/>
  <c r="AC3188" i="25"/>
  <c r="S3188" i="25"/>
  <c r="A3188" i="25"/>
  <c r="B3188" i="25" s="1"/>
  <c r="AW3187" i="25"/>
  <c r="AU3187" i="25"/>
  <c r="AV3187" i="25" s="1"/>
  <c r="AT3187" i="25"/>
  <c r="AS3187" i="25"/>
  <c r="AR3187" i="25"/>
  <c r="AQ3187" i="25"/>
  <c r="AC3187" i="25"/>
  <c r="S3187" i="25"/>
  <c r="A3187" i="25"/>
  <c r="B3187" i="25" s="1"/>
  <c r="AW3186" i="25"/>
  <c r="AU3186" i="25"/>
  <c r="AV3186" i="25" s="1"/>
  <c r="AT3186" i="25"/>
  <c r="AS3186" i="25"/>
  <c r="AR3186" i="25"/>
  <c r="AQ3186" i="25"/>
  <c r="AC3186" i="25"/>
  <c r="S3186" i="25"/>
  <c r="A3186" i="25"/>
  <c r="B3186" i="25" s="1"/>
  <c r="AU3185" i="25"/>
  <c r="AV3185" i="25" s="1"/>
  <c r="AT3185" i="25"/>
  <c r="AS3185" i="25"/>
  <c r="AW3185" i="25" s="1"/>
  <c r="AR3185" i="25"/>
  <c r="AQ3185" i="25"/>
  <c r="AC3185" i="25"/>
  <c r="S3185" i="25"/>
  <c r="A3185" i="25"/>
  <c r="B3185" i="25" s="1"/>
  <c r="AU3184" i="25"/>
  <c r="AV3184" i="25" s="1"/>
  <c r="AT3184" i="25"/>
  <c r="AS3184" i="25"/>
  <c r="AW3184" i="25" s="1"/>
  <c r="AR3184" i="25"/>
  <c r="AQ3184" i="25"/>
  <c r="AC3184" i="25"/>
  <c r="S3184" i="25"/>
  <c r="A3184" i="25"/>
  <c r="B3184" i="25" s="1"/>
  <c r="AV3183" i="25"/>
  <c r="AU3183" i="25"/>
  <c r="AT3183" i="25"/>
  <c r="AS3183" i="25"/>
  <c r="AW3183" i="25" s="1"/>
  <c r="AR3183" i="25"/>
  <c r="AQ3183" i="25"/>
  <c r="AC3183" i="25"/>
  <c r="S3183" i="25"/>
  <c r="B3183" i="25"/>
  <c r="A3183" i="25"/>
  <c r="AV3182" i="25"/>
  <c r="AU3182" i="25"/>
  <c r="AT3182" i="25"/>
  <c r="AS3182" i="25"/>
  <c r="AW3182" i="25" s="1"/>
  <c r="AR3182" i="25"/>
  <c r="AQ3182" i="25"/>
  <c r="AC3182" i="25"/>
  <c r="S3182" i="25"/>
  <c r="B3182" i="25"/>
  <c r="A3182" i="25"/>
  <c r="AW3181" i="25"/>
  <c r="AV3181" i="25"/>
  <c r="AU3181" i="25"/>
  <c r="AT3181" i="25"/>
  <c r="AS3181" i="25"/>
  <c r="AR3181" i="25"/>
  <c r="AQ3181" i="25"/>
  <c r="AC3181" i="25"/>
  <c r="S3181" i="25"/>
  <c r="H3181" i="25"/>
  <c r="G3181" i="25"/>
  <c r="B3181" i="25"/>
  <c r="A3181" i="25"/>
  <c r="AU3180" i="25"/>
  <c r="AV3180" i="25" s="1"/>
  <c r="AT3180" i="25"/>
  <c r="AS3180" i="25"/>
  <c r="AW3180" i="25" s="1"/>
  <c r="AR3180" i="25"/>
  <c r="AQ3180" i="25"/>
  <c r="AC3180" i="25"/>
  <c r="S3180" i="25"/>
  <c r="H3180" i="25"/>
  <c r="G3180" i="25"/>
  <c r="A3180" i="25"/>
  <c r="B3180" i="25" s="1"/>
  <c r="AV3179" i="25"/>
  <c r="AU3179" i="25"/>
  <c r="AT3179" i="25"/>
  <c r="AS3179" i="25"/>
  <c r="AW3179" i="25" s="1"/>
  <c r="AR3179" i="25"/>
  <c r="AQ3179" i="25"/>
  <c r="AC3179" i="25"/>
  <c r="S3179" i="25"/>
  <c r="B3179" i="25"/>
  <c r="A3179" i="25"/>
  <c r="AU3178" i="25"/>
  <c r="AV3178" i="25" s="1"/>
  <c r="AT3178" i="25"/>
  <c r="AS3178" i="25"/>
  <c r="AW3178" i="25" s="1"/>
  <c r="AR3178" i="25"/>
  <c r="AQ3178" i="25"/>
  <c r="AC3178" i="25"/>
  <c r="S3178" i="25"/>
  <c r="A3178" i="25"/>
  <c r="B3178" i="25" s="1"/>
  <c r="AW3177" i="25"/>
  <c r="AV3177" i="25"/>
  <c r="AU3177" i="25"/>
  <c r="AT3177" i="25"/>
  <c r="AS3177" i="25"/>
  <c r="AR3177" i="25"/>
  <c r="AQ3177" i="25"/>
  <c r="AC3177" i="25"/>
  <c r="S3177" i="25"/>
  <c r="B3177" i="25"/>
  <c r="A3177" i="25"/>
  <c r="AV3176" i="25"/>
  <c r="AU3176" i="25"/>
  <c r="AT3176" i="25"/>
  <c r="AS3176" i="25"/>
  <c r="AW3176" i="25" s="1"/>
  <c r="AR3176" i="25"/>
  <c r="AQ3176" i="25"/>
  <c r="AC3176" i="25"/>
  <c r="S3176" i="25"/>
  <c r="B3176" i="25"/>
  <c r="A3176" i="25"/>
  <c r="AW3175" i="25"/>
  <c r="AU3175" i="25"/>
  <c r="AV3175" i="25" s="1"/>
  <c r="AT3175" i="25"/>
  <c r="AS3175" i="25"/>
  <c r="AR3175" i="25"/>
  <c r="AQ3175" i="25"/>
  <c r="AC3175" i="25"/>
  <c r="S3175" i="25"/>
  <c r="A3175" i="25"/>
  <c r="B3175" i="25" s="1"/>
  <c r="AW3174" i="25"/>
  <c r="AU3174" i="25"/>
  <c r="AV3174" i="25" s="1"/>
  <c r="AT3174" i="25"/>
  <c r="AS3174" i="25"/>
  <c r="AR3174" i="25"/>
  <c r="AQ3174" i="25"/>
  <c r="AC3174" i="25"/>
  <c r="S3174" i="25"/>
  <c r="A3174" i="25"/>
  <c r="B3174" i="25" s="1"/>
  <c r="AU3173" i="25"/>
  <c r="AV3173" i="25" s="1"/>
  <c r="AT3173" i="25"/>
  <c r="AS3173" i="25"/>
  <c r="AW3173" i="25" s="1"/>
  <c r="AR3173" i="25"/>
  <c r="AQ3173" i="25"/>
  <c r="AC3173" i="25"/>
  <c r="S3173" i="25"/>
  <c r="A3173" i="25"/>
  <c r="B3173" i="25" s="1"/>
  <c r="AW3172" i="25"/>
  <c r="AU3172" i="25"/>
  <c r="AV3172" i="25" s="1"/>
  <c r="AT3172" i="25"/>
  <c r="AS3172" i="25"/>
  <c r="AR3172" i="25"/>
  <c r="AQ3172" i="25"/>
  <c r="AC3172" i="25"/>
  <c r="S3172" i="25"/>
  <c r="A3172" i="25"/>
  <c r="B3172" i="25" s="1"/>
  <c r="AV3171" i="25"/>
  <c r="AU3171" i="25"/>
  <c r="AT3171" i="25"/>
  <c r="AS3171" i="25"/>
  <c r="AW3171" i="25" s="1"/>
  <c r="AR3171" i="25"/>
  <c r="AQ3171" i="25"/>
  <c r="AC3171" i="25"/>
  <c r="S3171" i="25"/>
  <c r="B3171" i="25"/>
  <c r="A3171" i="25"/>
  <c r="AU3170" i="25"/>
  <c r="AV3170" i="25" s="1"/>
  <c r="AT3170" i="25"/>
  <c r="AS3170" i="25"/>
  <c r="AW3170" i="25" s="1"/>
  <c r="AR3170" i="25"/>
  <c r="AQ3170" i="25"/>
  <c r="AC3170" i="25"/>
  <c r="S3170" i="25"/>
  <c r="A3170" i="25"/>
  <c r="B3170" i="25" s="1"/>
  <c r="AW3169" i="25"/>
  <c r="AV3169" i="25"/>
  <c r="AU3169" i="25"/>
  <c r="AT3169" i="25"/>
  <c r="AS3169" i="25"/>
  <c r="AR3169" i="25"/>
  <c r="AQ3169" i="25"/>
  <c r="AC3169" i="25"/>
  <c r="S3169" i="25"/>
  <c r="B3169" i="25"/>
  <c r="A3169" i="25"/>
  <c r="AV3168" i="25"/>
  <c r="AU3168" i="25"/>
  <c r="AT3168" i="25"/>
  <c r="AS3168" i="25"/>
  <c r="AW3168" i="25" s="1"/>
  <c r="AR3168" i="25"/>
  <c r="AQ3168" i="25"/>
  <c r="AC3168" i="25"/>
  <c r="S3168" i="25"/>
  <c r="B3168" i="25"/>
  <c r="A3168" i="25"/>
  <c r="AU3167" i="25"/>
  <c r="AV3167" i="25" s="1"/>
  <c r="AT3167" i="25"/>
  <c r="AS3167" i="25"/>
  <c r="AW3167" i="25" s="1"/>
  <c r="AR3167" i="25"/>
  <c r="AQ3167" i="25"/>
  <c r="AC3167" i="25"/>
  <c r="S3167" i="25"/>
  <c r="A3167" i="25"/>
  <c r="B3167" i="25" s="1"/>
  <c r="AW3166" i="25"/>
  <c r="AV3166" i="25"/>
  <c r="AU3166" i="25"/>
  <c r="AT3166" i="25"/>
  <c r="AS3166" i="25"/>
  <c r="AR3166" i="25"/>
  <c r="AQ3166" i="25"/>
  <c r="AC3166" i="25"/>
  <c r="S3166" i="25"/>
  <c r="B3166" i="25"/>
  <c r="A3166" i="25"/>
  <c r="AV3165" i="25"/>
  <c r="AU3165" i="25"/>
  <c r="AT3165" i="25"/>
  <c r="AS3165" i="25"/>
  <c r="AW3165" i="25" s="1"/>
  <c r="AR3165" i="25"/>
  <c r="AQ3165" i="25"/>
  <c r="AC3165" i="25"/>
  <c r="S3165" i="25"/>
  <c r="B3165" i="25"/>
  <c r="A3165" i="25"/>
  <c r="AW3164" i="25"/>
  <c r="AU3164" i="25"/>
  <c r="AV3164" i="25" s="1"/>
  <c r="AT3164" i="25"/>
  <c r="AS3164" i="25"/>
  <c r="AR3164" i="25"/>
  <c r="AQ3164" i="25"/>
  <c r="AC3164" i="25"/>
  <c r="S3164" i="25"/>
  <c r="A3164" i="25"/>
  <c r="B3164" i="25" s="1"/>
  <c r="AV3163" i="25"/>
  <c r="AU3163" i="25"/>
  <c r="AT3163" i="25"/>
  <c r="AS3163" i="25"/>
  <c r="AW3163" i="25" s="1"/>
  <c r="AR3163" i="25"/>
  <c r="AQ3163" i="25"/>
  <c r="AC3163" i="25"/>
  <c r="S3163" i="25"/>
  <c r="H3163" i="25"/>
  <c r="G3163" i="25"/>
  <c r="A3163" i="25"/>
  <c r="B3163" i="25" s="1"/>
  <c r="AW3162" i="25"/>
  <c r="AU3162" i="25"/>
  <c r="AV3162" i="25" s="1"/>
  <c r="AT3162" i="25"/>
  <c r="AS3162" i="25"/>
  <c r="AR3162" i="25"/>
  <c r="AQ3162" i="25"/>
  <c r="AC3162" i="25"/>
  <c r="S3162" i="25"/>
  <c r="H3162" i="25"/>
  <c r="G3162" i="25"/>
  <c r="A3162" i="25"/>
  <c r="B3162" i="25" s="1"/>
  <c r="AU3161" i="25"/>
  <c r="AV3161" i="25" s="1"/>
  <c r="AT3161" i="25"/>
  <c r="AS3161" i="25"/>
  <c r="AW3161" i="25" s="1"/>
  <c r="AR3161" i="25"/>
  <c r="AQ3161" i="25"/>
  <c r="AC3161" i="25"/>
  <c r="S3161" i="25"/>
  <c r="H3161" i="25"/>
  <c r="G3161" i="25"/>
  <c r="A3161" i="25"/>
  <c r="B3161" i="25" s="1"/>
  <c r="AW3160" i="25"/>
  <c r="AU3160" i="25"/>
  <c r="AV3160" i="25" s="1"/>
  <c r="AT3160" i="25"/>
  <c r="AS3160" i="25"/>
  <c r="AR3160" i="25"/>
  <c r="AQ3160" i="25"/>
  <c r="AC3160" i="25"/>
  <c r="S3160" i="25"/>
  <c r="H3160" i="25"/>
  <c r="G3160" i="25"/>
  <c r="B3160" i="25"/>
  <c r="A3160" i="25"/>
  <c r="AW3159" i="25"/>
  <c r="AU3159" i="25"/>
  <c r="AV3159" i="25" s="1"/>
  <c r="AT3159" i="25"/>
  <c r="AS3159" i="25"/>
  <c r="AR3159" i="25"/>
  <c r="AQ3159" i="25"/>
  <c r="AC3159" i="25"/>
  <c r="S3159" i="25"/>
  <c r="H3159" i="25"/>
  <c r="G3159" i="25"/>
  <c r="B3159" i="25"/>
  <c r="A3159" i="25"/>
  <c r="AW3158" i="25"/>
  <c r="AU3158" i="25"/>
  <c r="AV3158" i="25" s="1"/>
  <c r="AT3158" i="25"/>
  <c r="AS3158" i="25"/>
  <c r="AR3158" i="25"/>
  <c r="AQ3158" i="25"/>
  <c r="AC3158" i="25"/>
  <c r="S3158" i="25"/>
  <c r="A3158" i="25"/>
  <c r="B3158" i="25" s="1"/>
  <c r="AW3157" i="25"/>
  <c r="AU3157" i="25"/>
  <c r="AV3157" i="25" s="1"/>
  <c r="AT3157" i="25"/>
  <c r="AS3157" i="25"/>
  <c r="AR3157" i="25"/>
  <c r="AQ3157" i="25"/>
  <c r="AC3157" i="25"/>
  <c r="S3157" i="25"/>
  <c r="A3157" i="25"/>
  <c r="B3157" i="25" s="1"/>
  <c r="AW3156" i="25"/>
  <c r="AU3156" i="25"/>
  <c r="AV3156" i="25" s="1"/>
  <c r="AT3156" i="25"/>
  <c r="AS3156" i="25"/>
  <c r="AR3156" i="25"/>
  <c r="AQ3156" i="25"/>
  <c r="AC3156" i="25"/>
  <c r="S3156" i="25"/>
  <c r="A3156" i="25"/>
  <c r="B3156" i="25" s="1"/>
  <c r="AU3155" i="25"/>
  <c r="AV3155" i="25" s="1"/>
  <c r="AT3155" i="25"/>
  <c r="AS3155" i="25"/>
  <c r="AW3155" i="25" s="1"/>
  <c r="AR3155" i="25"/>
  <c r="AQ3155" i="25"/>
  <c r="AC3155" i="25"/>
  <c r="S3155" i="25"/>
  <c r="A3155" i="25"/>
  <c r="B3155" i="25" s="1"/>
  <c r="AU3154" i="25"/>
  <c r="AV3154" i="25" s="1"/>
  <c r="AT3154" i="25"/>
  <c r="AS3154" i="25"/>
  <c r="AW3154" i="25" s="1"/>
  <c r="AR3154" i="25"/>
  <c r="AQ3154" i="25"/>
  <c r="AC3154" i="25"/>
  <c r="S3154" i="25"/>
  <c r="A3154" i="25"/>
  <c r="B3154" i="25" s="1"/>
  <c r="AV3153" i="25"/>
  <c r="AU3153" i="25"/>
  <c r="AT3153" i="25"/>
  <c r="AS3153" i="25"/>
  <c r="AW3153" i="25" s="1"/>
  <c r="AR3153" i="25"/>
  <c r="AQ3153" i="25"/>
  <c r="AC3153" i="25"/>
  <c r="S3153" i="25"/>
  <c r="B3153" i="25"/>
  <c r="A3153" i="25"/>
  <c r="AV3152" i="25"/>
  <c r="AU3152" i="25"/>
  <c r="AT3152" i="25"/>
  <c r="AS3152" i="25"/>
  <c r="AW3152" i="25" s="1"/>
  <c r="AR3152" i="25"/>
  <c r="AQ3152" i="25"/>
  <c r="AC3152" i="25"/>
  <c r="S3152" i="25"/>
  <c r="H3152" i="25"/>
  <c r="G3152" i="25"/>
  <c r="A3152" i="25"/>
  <c r="B3152" i="25" s="1"/>
  <c r="AV3151" i="25"/>
  <c r="AU3151" i="25"/>
  <c r="AT3151" i="25"/>
  <c r="AS3151" i="25"/>
  <c r="AW3151" i="25" s="1"/>
  <c r="AR3151" i="25"/>
  <c r="AQ3151" i="25"/>
  <c r="AC3151" i="25"/>
  <c r="S3151" i="25"/>
  <c r="H3151" i="25"/>
  <c r="G3151" i="25"/>
  <c r="A3151" i="25"/>
  <c r="B3151" i="25" s="1"/>
  <c r="AU3150" i="25"/>
  <c r="AV3150" i="25" s="1"/>
  <c r="AT3150" i="25"/>
  <c r="AS3150" i="25"/>
  <c r="AW3150" i="25" s="1"/>
  <c r="AR3150" i="25"/>
  <c r="AQ3150" i="25"/>
  <c r="AC3150" i="25"/>
  <c r="S3150" i="25"/>
  <c r="H3150" i="25"/>
  <c r="G3150" i="25"/>
  <c r="A3150" i="25"/>
  <c r="B3150" i="25" s="1"/>
  <c r="AU3149" i="25"/>
  <c r="AV3149" i="25" s="1"/>
  <c r="AT3149" i="25"/>
  <c r="AS3149" i="25"/>
  <c r="AW3149" i="25" s="1"/>
  <c r="AR3149" i="25"/>
  <c r="AQ3149" i="25"/>
  <c r="AC3149" i="25"/>
  <c r="S3149" i="25"/>
  <c r="H3149" i="25"/>
  <c r="G3149" i="25"/>
  <c r="A3149" i="25"/>
  <c r="B3149" i="25" s="1"/>
  <c r="AW3148" i="25"/>
  <c r="AU3148" i="25"/>
  <c r="AV3148" i="25" s="1"/>
  <c r="AT3148" i="25"/>
  <c r="AS3148" i="25"/>
  <c r="AR3148" i="25"/>
  <c r="AQ3148" i="25"/>
  <c r="AC3148" i="25"/>
  <c r="S3148" i="25"/>
  <c r="H3148" i="25"/>
  <c r="G3148" i="25"/>
  <c r="A3148" i="25"/>
  <c r="B3148" i="25" s="1"/>
  <c r="AW3147" i="25"/>
  <c r="AU3147" i="25"/>
  <c r="AV3147" i="25" s="1"/>
  <c r="AT3147" i="25"/>
  <c r="AS3147" i="25"/>
  <c r="AR3147" i="25"/>
  <c r="AQ3147" i="25"/>
  <c r="AC3147" i="25"/>
  <c r="S3147" i="25"/>
  <c r="H3147" i="25"/>
  <c r="G3147" i="25"/>
  <c r="B3147" i="25"/>
  <c r="A3147" i="25"/>
  <c r="AW3146" i="25"/>
  <c r="AU3146" i="25"/>
  <c r="AV3146" i="25" s="1"/>
  <c r="AT3146" i="25"/>
  <c r="AS3146" i="25"/>
  <c r="AR3146" i="25"/>
  <c r="AQ3146" i="25"/>
  <c r="AC3146" i="25"/>
  <c r="S3146" i="25"/>
  <c r="H3146" i="25"/>
  <c r="G3146" i="25"/>
  <c r="B3146" i="25"/>
  <c r="A3146" i="25"/>
  <c r="AW3145" i="25"/>
  <c r="AV3145" i="25"/>
  <c r="AU3145" i="25"/>
  <c r="AT3145" i="25"/>
  <c r="AS3145" i="25"/>
  <c r="AR3145" i="25"/>
  <c r="AQ3145" i="25"/>
  <c r="AC3145" i="25"/>
  <c r="S3145" i="25"/>
  <c r="H3145" i="25"/>
  <c r="G3145" i="25"/>
  <c r="B3145" i="25"/>
  <c r="A3145" i="25"/>
  <c r="AV3144" i="25"/>
  <c r="AU3144" i="25"/>
  <c r="AT3144" i="25"/>
  <c r="AS3144" i="25"/>
  <c r="AW3144" i="25" s="1"/>
  <c r="AR3144" i="25"/>
  <c r="AQ3144" i="25"/>
  <c r="AC3144" i="25"/>
  <c r="S3144" i="25"/>
  <c r="H3144" i="25"/>
  <c r="G3144" i="25"/>
  <c r="A3144" i="25"/>
  <c r="B3144" i="25" s="1"/>
  <c r="AV3143" i="25"/>
  <c r="AU3143" i="25"/>
  <c r="AT3143" i="25"/>
  <c r="AS3143" i="25"/>
  <c r="AW3143" i="25" s="1"/>
  <c r="AR3143" i="25"/>
  <c r="AQ3143" i="25"/>
  <c r="AC3143" i="25"/>
  <c r="S3143" i="25"/>
  <c r="H3143" i="25"/>
  <c r="G3143" i="25"/>
  <c r="A3143" i="25"/>
  <c r="B3143" i="25" s="1"/>
  <c r="AU3142" i="25"/>
  <c r="AV3142" i="25" s="1"/>
  <c r="AT3142" i="25"/>
  <c r="AS3142" i="25"/>
  <c r="AW3142" i="25" s="1"/>
  <c r="AR3142" i="25"/>
  <c r="AQ3142" i="25"/>
  <c r="AC3142" i="25"/>
  <c r="S3142" i="25"/>
  <c r="A3142" i="25"/>
  <c r="B3142" i="25" s="1"/>
  <c r="AV3141" i="25"/>
  <c r="AU3141" i="25"/>
  <c r="AT3141" i="25"/>
  <c r="AS3141" i="25"/>
  <c r="AW3141" i="25" s="1"/>
  <c r="AR3141" i="25"/>
  <c r="AQ3141" i="25"/>
  <c r="AC3141" i="25"/>
  <c r="S3141" i="25"/>
  <c r="B3141" i="25"/>
  <c r="A3141" i="25"/>
  <c r="AV3140" i="25"/>
  <c r="AU3140" i="25"/>
  <c r="AT3140" i="25"/>
  <c r="AS3140" i="25"/>
  <c r="AW3140" i="25" s="1"/>
  <c r="AR3140" i="25"/>
  <c r="AQ3140" i="25"/>
  <c r="AC3140" i="25"/>
  <c r="S3140" i="25"/>
  <c r="B3140" i="25"/>
  <c r="A3140" i="25"/>
  <c r="AW3139" i="25"/>
  <c r="AV3139" i="25"/>
  <c r="AU3139" i="25"/>
  <c r="AT3139" i="25"/>
  <c r="AS3139" i="25"/>
  <c r="AR3139" i="25"/>
  <c r="AQ3139" i="25"/>
  <c r="AC3139" i="25"/>
  <c r="S3139" i="25"/>
  <c r="B3139" i="25"/>
  <c r="A3139" i="25"/>
  <c r="AW3138" i="25"/>
  <c r="AV3138" i="25"/>
  <c r="AU3138" i="25"/>
  <c r="AT3138" i="25"/>
  <c r="AS3138" i="25"/>
  <c r="AR3138" i="25"/>
  <c r="AQ3138" i="25"/>
  <c r="AC3138" i="25"/>
  <c r="S3138" i="25"/>
  <c r="B3138" i="25"/>
  <c r="A3138" i="25"/>
  <c r="AW3137" i="25"/>
  <c r="AU3137" i="25"/>
  <c r="AV3137" i="25" s="1"/>
  <c r="AT3137" i="25"/>
  <c r="AS3137" i="25"/>
  <c r="AR3137" i="25"/>
  <c r="AQ3137" i="25"/>
  <c r="AC3137" i="25"/>
  <c r="S3137" i="25"/>
  <c r="A3137" i="25"/>
  <c r="B3137" i="25" s="1"/>
  <c r="AW3136" i="25"/>
  <c r="AU3136" i="25"/>
  <c r="AV3136" i="25" s="1"/>
  <c r="AT3136" i="25"/>
  <c r="AS3136" i="25"/>
  <c r="AR3136" i="25"/>
  <c r="AQ3136" i="25"/>
  <c r="AC3136" i="25"/>
  <c r="S3136" i="25"/>
  <c r="A3136" i="25"/>
  <c r="B3136" i="25" s="1"/>
  <c r="AU3135" i="25"/>
  <c r="AV3135" i="25" s="1"/>
  <c r="AT3135" i="25"/>
  <c r="AS3135" i="25"/>
  <c r="AW3135" i="25" s="1"/>
  <c r="AR3135" i="25"/>
  <c r="AQ3135" i="25"/>
  <c r="AC3135" i="25"/>
  <c r="S3135" i="25"/>
  <c r="A3135" i="25"/>
  <c r="B3135" i="25" s="1"/>
  <c r="AU3134" i="25"/>
  <c r="AV3134" i="25" s="1"/>
  <c r="AT3134" i="25"/>
  <c r="AS3134" i="25"/>
  <c r="AW3134" i="25" s="1"/>
  <c r="AR3134" i="25"/>
  <c r="AQ3134" i="25"/>
  <c r="AC3134" i="25"/>
  <c r="S3134" i="25"/>
  <c r="A3134" i="25"/>
  <c r="B3134" i="25" s="1"/>
  <c r="AV3133" i="25"/>
  <c r="AU3133" i="25"/>
  <c r="AT3133" i="25"/>
  <c r="AS3133" i="25"/>
  <c r="AW3133" i="25" s="1"/>
  <c r="AR3133" i="25"/>
  <c r="AQ3133" i="25"/>
  <c r="AC3133" i="25"/>
  <c r="S3133" i="25"/>
  <c r="B3133" i="25"/>
  <c r="A3133" i="25"/>
  <c r="AV3132" i="25"/>
  <c r="AU3132" i="25"/>
  <c r="AT3132" i="25"/>
  <c r="AS3132" i="25"/>
  <c r="AW3132" i="25" s="1"/>
  <c r="AR3132" i="25"/>
  <c r="AQ3132" i="25"/>
  <c r="AC3132" i="25"/>
  <c r="S3132" i="25"/>
  <c r="B3132" i="25"/>
  <c r="A3132" i="25"/>
  <c r="AW3131" i="25"/>
  <c r="AV3131" i="25"/>
  <c r="AU3131" i="25"/>
  <c r="AT3131" i="25"/>
  <c r="AS3131" i="25"/>
  <c r="AR3131" i="25"/>
  <c r="AQ3131" i="25"/>
  <c r="AC3131" i="25"/>
  <c r="S3131" i="25"/>
  <c r="B3131" i="25"/>
  <c r="A3131" i="25"/>
  <c r="AW3130" i="25"/>
  <c r="AV3130" i="25"/>
  <c r="AU3130" i="25"/>
  <c r="AT3130" i="25"/>
  <c r="AS3130" i="25"/>
  <c r="AR3130" i="25"/>
  <c r="AQ3130" i="25"/>
  <c r="AC3130" i="25"/>
  <c r="B3130" i="25"/>
  <c r="A3130" i="25"/>
  <c r="AV3129" i="25"/>
  <c r="AU3129" i="25"/>
  <c r="AT3129" i="25"/>
  <c r="AS3129" i="25"/>
  <c r="AW3129" i="25" s="1"/>
  <c r="AR3129" i="25"/>
  <c r="AQ3129" i="25"/>
  <c r="AC3129" i="25"/>
  <c r="S3129" i="25"/>
  <c r="B3129" i="25"/>
  <c r="A3129" i="25"/>
  <c r="AW3128" i="25"/>
  <c r="AV3128" i="25"/>
  <c r="AU3128" i="25"/>
  <c r="AT3128" i="25"/>
  <c r="AS3128" i="25"/>
  <c r="AR3128" i="25"/>
  <c r="AQ3128" i="25"/>
  <c r="AC3128" i="25"/>
  <c r="S3128" i="25"/>
  <c r="B3128" i="25"/>
  <c r="A3128" i="25"/>
  <c r="AW3127" i="25"/>
  <c r="AV3127" i="25"/>
  <c r="AU3127" i="25"/>
  <c r="AT3127" i="25"/>
  <c r="AS3127" i="25"/>
  <c r="AR3127" i="25"/>
  <c r="AQ3127" i="25"/>
  <c r="AC3127" i="25"/>
  <c r="S3127" i="25"/>
  <c r="B3127" i="25"/>
  <c r="A3127" i="25"/>
  <c r="AW3126" i="25"/>
  <c r="AU3126" i="25"/>
  <c r="AV3126" i="25" s="1"/>
  <c r="AT3126" i="25"/>
  <c r="AS3126" i="25"/>
  <c r="AR3126" i="25"/>
  <c r="AQ3126" i="25"/>
  <c r="AC3126" i="25"/>
  <c r="S3126" i="25"/>
  <c r="A3126" i="25"/>
  <c r="B3126" i="25" s="1"/>
  <c r="AW3125" i="25"/>
  <c r="AU3125" i="25"/>
  <c r="AV3125" i="25" s="1"/>
  <c r="AT3125" i="25"/>
  <c r="AS3125" i="25"/>
  <c r="AR3125" i="25"/>
  <c r="AQ3125" i="25"/>
  <c r="AC3125" i="25"/>
  <c r="S3125" i="25"/>
  <c r="A3125" i="25"/>
  <c r="B3125" i="25" s="1"/>
  <c r="AU3124" i="25"/>
  <c r="AV3124" i="25" s="1"/>
  <c r="AT3124" i="25"/>
  <c r="AS3124" i="25"/>
  <c r="AW3124" i="25" s="1"/>
  <c r="AR3124" i="25"/>
  <c r="AQ3124" i="25"/>
  <c r="AC3124" i="25"/>
  <c r="S3124" i="25"/>
  <c r="A3124" i="25"/>
  <c r="B3124" i="25" s="1"/>
  <c r="AU3123" i="25"/>
  <c r="AV3123" i="25" s="1"/>
  <c r="AT3123" i="25"/>
  <c r="AS3123" i="25"/>
  <c r="AW3123" i="25" s="1"/>
  <c r="AR3123" i="25"/>
  <c r="AQ3123" i="25"/>
  <c r="AC3123" i="25"/>
  <c r="S3123" i="25"/>
  <c r="A3123" i="25"/>
  <c r="B3123" i="25" s="1"/>
  <c r="AV3122" i="25"/>
  <c r="AU3122" i="25"/>
  <c r="AT3122" i="25"/>
  <c r="AS3122" i="25"/>
  <c r="AW3122" i="25" s="1"/>
  <c r="AR3122" i="25"/>
  <c r="AQ3122" i="25"/>
  <c r="AC3122" i="25"/>
  <c r="S3122" i="25"/>
  <c r="B3122" i="25"/>
  <c r="A3122" i="25"/>
  <c r="AV3121" i="25"/>
  <c r="AU3121" i="25"/>
  <c r="AT3121" i="25"/>
  <c r="AS3121" i="25"/>
  <c r="AW3121" i="25" s="1"/>
  <c r="AR3121" i="25"/>
  <c r="AQ3121" i="25"/>
  <c r="AC3121" i="25"/>
  <c r="S3121" i="25"/>
  <c r="B3121" i="25"/>
  <c r="A3121" i="25"/>
  <c r="AW3120" i="25"/>
  <c r="AV3120" i="25"/>
  <c r="AU3120" i="25"/>
  <c r="AT3120" i="25"/>
  <c r="AS3120" i="25"/>
  <c r="AR3120" i="25"/>
  <c r="AQ3120" i="25"/>
  <c r="AC3120" i="25"/>
  <c r="S3120" i="25"/>
  <c r="B3120" i="25"/>
  <c r="A3120" i="25"/>
  <c r="AW3119" i="25"/>
  <c r="AV3119" i="25"/>
  <c r="AU3119" i="25"/>
  <c r="AT3119" i="25"/>
  <c r="AS3119" i="25"/>
  <c r="AR3119" i="25"/>
  <c r="AQ3119" i="25"/>
  <c r="AC3119" i="25"/>
  <c r="S3119" i="25"/>
  <c r="B3119" i="25"/>
  <c r="A3119" i="25"/>
  <c r="AW3118" i="25"/>
  <c r="AU3118" i="25"/>
  <c r="AV3118" i="25" s="1"/>
  <c r="AT3118" i="25"/>
  <c r="AS3118" i="25"/>
  <c r="AR3118" i="25"/>
  <c r="AQ3118" i="25"/>
  <c r="AC3118" i="25"/>
  <c r="S3118" i="25"/>
  <c r="A3118" i="25"/>
  <c r="B3118" i="25" s="1"/>
  <c r="AW3117" i="25"/>
  <c r="AU3117" i="25"/>
  <c r="AV3117" i="25" s="1"/>
  <c r="AT3117" i="25"/>
  <c r="AS3117" i="25"/>
  <c r="AR3117" i="25"/>
  <c r="AQ3117" i="25"/>
  <c r="AC3117" i="25"/>
  <c r="S3117" i="25"/>
  <c r="A3117" i="25"/>
  <c r="B3117" i="25" s="1"/>
  <c r="AU3116" i="25"/>
  <c r="AV3116" i="25" s="1"/>
  <c r="AT3116" i="25"/>
  <c r="AS3116" i="25"/>
  <c r="AW3116" i="25" s="1"/>
  <c r="AR3116" i="25"/>
  <c r="AQ3116" i="25"/>
  <c r="AC3116" i="25"/>
  <c r="S3116" i="25"/>
  <c r="A3116" i="25"/>
  <c r="B3116" i="25" s="1"/>
  <c r="AU3115" i="25"/>
  <c r="AV3115" i="25" s="1"/>
  <c r="AT3115" i="25"/>
  <c r="AS3115" i="25"/>
  <c r="AW3115" i="25" s="1"/>
  <c r="AR3115" i="25"/>
  <c r="AQ3115" i="25"/>
  <c r="AC3115" i="25"/>
  <c r="S3115" i="25"/>
  <c r="A3115" i="25"/>
  <c r="B3115" i="25" s="1"/>
  <c r="AV3114" i="25"/>
  <c r="AU3114" i="25"/>
  <c r="AT3114" i="25"/>
  <c r="AS3114" i="25"/>
  <c r="AW3114" i="25" s="1"/>
  <c r="AR3114" i="25"/>
  <c r="AQ3114" i="25"/>
  <c r="AC3114" i="25"/>
  <c r="S3114" i="25"/>
  <c r="B3114" i="25"/>
  <c r="A3114" i="25"/>
  <c r="AV3113" i="25"/>
  <c r="AU3113" i="25"/>
  <c r="AT3113" i="25"/>
  <c r="AS3113" i="25"/>
  <c r="AW3113" i="25" s="1"/>
  <c r="AR3113" i="25"/>
  <c r="AQ3113" i="25"/>
  <c r="AC3113" i="25"/>
  <c r="S3113" i="25"/>
  <c r="B3113" i="25"/>
  <c r="A3113" i="25"/>
  <c r="AW3112" i="25"/>
  <c r="AV3112" i="25"/>
  <c r="AU3112" i="25"/>
  <c r="AT3112" i="25"/>
  <c r="AS3112" i="25"/>
  <c r="AR3112" i="25"/>
  <c r="AQ3112" i="25"/>
  <c r="AC3112" i="25"/>
  <c r="S3112" i="25"/>
  <c r="B3112" i="25"/>
  <c r="A3112" i="25"/>
  <c r="AW3111" i="25"/>
  <c r="AV3111" i="25"/>
  <c r="AU3111" i="25"/>
  <c r="AT3111" i="25"/>
  <c r="AS3111" i="25"/>
  <c r="AR3111" i="25"/>
  <c r="AQ3111" i="25"/>
  <c r="AC3111" i="25"/>
  <c r="S3111" i="25"/>
  <c r="B3111" i="25"/>
  <c r="A3111" i="25"/>
  <c r="AW3110" i="25"/>
  <c r="AU3110" i="25"/>
  <c r="AV3110" i="25" s="1"/>
  <c r="AT3110" i="25"/>
  <c r="AS3110" i="25"/>
  <c r="AR3110" i="25"/>
  <c r="AQ3110" i="25"/>
  <c r="AC3110" i="25"/>
  <c r="S3110" i="25"/>
  <c r="A3110" i="25"/>
  <c r="B3110" i="25" s="1"/>
  <c r="AW3109" i="25"/>
  <c r="AU3109" i="25"/>
  <c r="AV3109" i="25" s="1"/>
  <c r="AT3109" i="25"/>
  <c r="AS3109" i="25"/>
  <c r="AR3109" i="25"/>
  <c r="AQ3109" i="25"/>
  <c r="AC3109" i="25"/>
  <c r="S3109" i="25"/>
  <c r="A3109" i="25"/>
  <c r="B3109" i="25" s="1"/>
  <c r="AU3108" i="25"/>
  <c r="AV3108" i="25" s="1"/>
  <c r="AT3108" i="25"/>
  <c r="AS3108" i="25"/>
  <c r="AW3108" i="25" s="1"/>
  <c r="AR3108" i="25"/>
  <c r="AQ3108" i="25"/>
  <c r="AC3108" i="25"/>
  <c r="S3108" i="25"/>
  <c r="A3108" i="25"/>
  <c r="B3108" i="25" s="1"/>
  <c r="AU3107" i="25"/>
  <c r="AV3107" i="25" s="1"/>
  <c r="AT3107" i="25"/>
  <c r="AS3107" i="25"/>
  <c r="AW3107" i="25" s="1"/>
  <c r="AR3107" i="25"/>
  <c r="AQ3107" i="25"/>
  <c r="AC3107" i="25"/>
  <c r="S3107" i="25"/>
  <c r="A3107" i="25"/>
  <c r="B3107" i="25" s="1"/>
  <c r="AV3106" i="25"/>
  <c r="AU3106" i="25"/>
  <c r="AT3106" i="25"/>
  <c r="AS3106" i="25"/>
  <c r="AW3106" i="25" s="1"/>
  <c r="AR3106" i="25"/>
  <c r="AQ3106" i="25"/>
  <c r="AC3106" i="25"/>
  <c r="S3106" i="25"/>
  <c r="B3106" i="25"/>
  <c r="A3106" i="25"/>
  <c r="AV3105" i="25"/>
  <c r="AU3105" i="25"/>
  <c r="AT3105" i="25"/>
  <c r="AS3105" i="25"/>
  <c r="AW3105" i="25" s="1"/>
  <c r="AR3105" i="25"/>
  <c r="AQ3105" i="25"/>
  <c r="AC3105" i="25"/>
  <c r="S3105" i="25"/>
  <c r="B3105" i="25"/>
  <c r="A3105" i="25"/>
  <c r="AW3104" i="25"/>
  <c r="AV3104" i="25"/>
  <c r="AU3104" i="25"/>
  <c r="AT3104" i="25"/>
  <c r="AS3104" i="25"/>
  <c r="AR3104" i="25"/>
  <c r="AQ3104" i="25"/>
  <c r="AC3104" i="25"/>
  <c r="S3104" i="25"/>
  <c r="B3104" i="25"/>
  <c r="A3104" i="25"/>
  <c r="AW3103" i="25"/>
  <c r="AV3103" i="25"/>
  <c r="AU3103" i="25"/>
  <c r="AT3103" i="25"/>
  <c r="AS3103" i="25"/>
  <c r="AR3103" i="25"/>
  <c r="AQ3103" i="25"/>
  <c r="AC3103" i="25"/>
  <c r="S3103" i="25"/>
  <c r="B3103" i="25"/>
  <c r="A3103" i="25"/>
  <c r="AW3102" i="25"/>
  <c r="AU3102" i="25"/>
  <c r="AV3102" i="25" s="1"/>
  <c r="AT3102" i="25"/>
  <c r="AS3102" i="25"/>
  <c r="AR3102" i="25"/>
  <c r="AQ3102" i="25"/>
  <c r="AC3102" i="25"/>
  <c r="S3102" i="25"/>
  <c r="A3102" i="25"/>
  <c r="B3102" i="25" s="1"/>
  <c r="AW3101" i="25"/>
  <c r="AU3101" i="25"/>
  <c r="AV3101" i="25" s="1"/>
  <c r="AT3101" i="25"/>
  <c r="AS3101" i="25"/>
  <c r="AR3101" i="25"/>
  <c r="AQ3101" i="25"/>
  <c r="AC3101" i="25"/>
  <c r="S3101" i="25"/>
  <c r="A3101" i="25"/>
  <c r="B3101" i="25" s="1"/>
  <c r="AU3100" i="25"/>
  <c r="AV3100" i="25" s="1"/>
  <c r="AT3100" i="25"/>
  <c r="AS3100" i="25"/>
  <c r="AW3100" i="25" s="1"/>
  <c r="AR3100" i="25"/>
  <c r="AQ3100" i="25"/>
  <c r="AC3100" i="25"/>
  <c r="S3100" i="25"/>
  <c r="A3100" i="25"/>
  <c r="B3100" i="25" s="1"/>
  <c r="AU3099" i="25"/>
  <c r="AV3099" i="25" s="1"/>
  <c r="AT3099" i="25"/>
  <c r="AS3099" i="25"/>
  <c r="AW3099" i="25" s="1"/>
  <c r="AR3099" i="25"/>
  <c r="AQ3099" i="25"/>
  <c r="AC3099" i="25"/>
  <c r="S3099" i="25"/>
  <c r="A3099" i="25"/>
  <c r="B3099" i="25" s="1"/>
  <c r="AV3098" i="25"/>
  <c r="AU3098" i="25"/>
  <c r="AT3098" i="25"/>
  <c r="AS3098" i="25"/>
  <c r="AW3098" i="25" s="1"/>
  <c r="AR3098" i="25"/>
  <c r="AQ3098" i="25"/>
  <c r="AC3098" i="25"/>
  <c r="S3098" i="25"/>
  <c r="B3098" i="25"/>
  <c r="A3098" i="25"/>
  <c r="AV3097" i="25"/>
  <c r="AU3097" i="25"/>
  <c r="AT3097" i="25"/>
  <c r="AS3097" i="25"/>
  <c r="AW3097" i="25" s="1"/>
  <c r="AR3097" i="25"/>
  <c r="AQ3097" i="25"/>
  <c r="AC3097" i="25"/>
  <c r="S3097" i="25"/>
  <c r="B3097" i="25"/>
  <c r="A3097" i="25"/>
  <c r="AW3096" i="25"/>
  <c r="AV3096" i="25"/>
  <c r="AU3096" i="25"/>
  <c r="AT3096" i="25"/>
  <c r="AS3096" i="25"/>
  <c r="AR3096" i="25"/>
  <c r="AQ3096" i="25"/>
  <c r="AC3096" i="25"/>
  <c r="S3096" i="25"/>
  <c r="B3096" i="25"/>
  <c r="A3096" i="25"/>
  <c r="AW3095" i="25"/>
  <c r="AV3095" i="25"/>
  <c r="AU3095" i="25"/>
  <c r="AT3095" i="25"/>
  <c r="AS3095" i="25"/>
  <c r="AR3095" i="25"/>
  <c r="AQ3095" i="25"/>
  <c r="AC3095" i="25"/>
  <c r="S3095" i="25"/>
  <c r="B3095" i="25"/>
  <c r="A3095" i="25"/>
  <c r="AW3094" i="25"/>
  <c r="AU3094" i="25"/>
  <c r="AV3094" i="25" s="1"/>
  <c r="AT3094" i="25"/>
  <c r="AS3094" i="25"/>
  <c r="AR3094" i="25"/>
  <c r="AQ3094" i="25"/>
  <c r="AC3094" i="25"/>
  <c r="S3094" i="25"/>
  <c r="A3094" i="25"/>
  <c r="B3094" i="25" s="1"/>
  <c r="AW3093" i="25"/>
  <c r="AU3093" i="25"/>
  <c r="AV3093" i="25" s="1"/>
  <c r="AT3093" i="25"/>
  <c r="AS3093" i="25"/>
  <c r="AR3093" i="25"/>
  <c r="AQ3093" i="25"/>
  <c r="AC3093" i="25"/>
  <c r="S3093" i="25"/>
  <c r="A3093" i="25"/>
  <c r="B3093" i="25" s="1"/>
  <c r="AU3092" i="25"/>
  <c r="AV3092" i="25" s="1"/>
  <c r="AT3092" i="25"/>
  <c r="AS3092" i="25"/>
  <c r="AW3092" i="25" s="1"/>
  <c r="AR3092" i="25"/>
  <c r="AQ3092" i="25"/>
  <c r="AC3092" i="25"/>
  <c r="S3092" i="25"/>
  <c r="A3092" i="25"/>
  <c r="B3092" i="25" s="1"/>
  <c r="AU3091" i="25"/>
  <c r="AV3091" i="25" s="1"/>
  <c r="AT3091" i="25"/>
  <c r="AS3091" i="25"/>
  <c r="AW3091" i="25" s="1"/>
  <c r="AR3091" i="25"/>
  <c r="AQ3091" i="25"/>
  <c r="AC3091" i="25"/>
  <c r="S3091" i="25"/>
  <c r="A3091" i="25"/>
  <c r="B3091" i="25" s="1"/>
  <c r="AV3090" i="25"/>
  <c r="AU3090" i="25"/>
  <c r="AT3090" i="25"/>
  <c r="AS3090" i="25"/>
  <c r="AW3090" i="25" s="1"/>
  <c r="AR3090" i="25"/>
  <c r="AQ3090" i="25"/>
  <c r="AC3090" i="25"/>
  <c r="S3090" i="25"/>
  <c r="B3090" i="25"/>
  <c r="A3090" i="25"/>
  <c r="AV3089" i="25"/>
  <c r="AU3089" i="25"/>
  <c r="AT3089" i="25"/>
  <c r="AS3089" i="25"/>
  <c r="AW3089" i="25" s="1"/>
  <c r="AR3089" i="25"/>
  <c r="AQ3089" i="25"/>
  <c r="AC3089" i="25"/>
  <c r="S3089" i="25"/>
  <c r="B3089" i="25"/>
  <c r="A3089" i="25"/>
  <c r="AW3088" i="25"/>
  <c r="AV3088" i="25"/>
  <c r="AU3088" i="25"/>
  <c r="AT3088" i="25"/>
  <c r="AS3088" i="25"/>
  <c r="AR3088" i="25"/>
  <c r="AQ3088" i="25"/>
  <c r="AC3088" i="25"/>
  <c r="S3088" i="25"/>
  <c r="B3088" i="25"/>
  <c r="A3088" i="25"/>
  <c r="AW3087" i="25"/>
  <c r="AV3087" i="25"/>
  <c r="AU3087" i="25"/>
  <c r="AT3087" i="25"/>
  <c r="AS3087" i="25"/>
  <c r="AR3087" i="25"/>
  <c r="AQ3087" i="25"/>
  <c r="AC3087" i="25"/>
  <c r="S3087" i="25"/>
  <c r="B3087" i="25"/>
  <c r="A3087" i="25"/>
  <c r="AW3086" i="25"/>
  <c r="AU3086" i="25"/>
  <c r="AV3086" i="25" s="1"/>
  <c r="AT3086" i="25"/>
  <c r="AS3086" i="25"/>
  <c r="AR3086" i="25"/>
  <c r="AQ3086" i="25"/>
  <c r="AC3086" i="25"/>
  <c r="S3086" i="25"/>
  <c r="A3086" i="25"/>
  <c r="B3086" i="25" s="1"/>
  <c r="AW3085" i="25"/>
  <c r="AU3085" i="25"/>
  <c r="AV3085" i="25" s="1"/>
  <c r="AT3085" i="25"/>
  <c r="AS3085" i="25"/>
  <c r="AR3085" i="25"/>
  <c r="AQ3085" i="25"/>
  <c r="AC3085" i="25"/>
  <c r="S3085" i="25"/>
  <c r="A3085" i="25"/>
  <c r="B3085" i="25" s="1"/>
  <c r="AU3084" i="25"/>
  <c r="AV3084" i="25" s="1"/>
  <c r="AT3084" i="25"/>
  <c r="AS3084" i="25"/>
  <c r="AW3084" i="25" s="1"/>
  <c r="AR3084" i="25"/>
  <c r="AQ3084" i="25"/>
  <c r="AC3084" i="25"/>
  <c r="S3084" i="25"/>
  <c r="A3084" i="25"/>
  <c r="B3084" i="25" s="1"/>
  <c r="AU3083" i="25"/>
  <c r="AV3083" i="25" s="1"/>
  <c r="AT3083" i="25"/>
  <c r="AS3083" i="25"/>
  <c r="AW3083" i="25" s="1"/>
  <c r="AR3083" i="25"/>
  <c r="AQ3083" i="25"/>
  <c r="AC3083" i="25"/>
  <c r="S3083" i="25"/>
  <c r="A3083" i="25"/>
  <c r="B3083" i="25" s="1"/>
  <c r="AV3082" i="25"/>
  <c r="AU3082" i="25"/>
  <c r="AT3082" i="25"/>
  <c r="AS3082" i="25"/>
  <c r="AW3082" i="25" s="1"/>
  <c r="AR3082" i="25"/>
  <c r="AQ3082" i="25"/>
  <c r="AC3082" i="25"/>
  <c r="S3082" i="25"/>
  <c r="B3082" i="25"/>
  <c r="A3082" i="25"/>
  <c r="AV3081" i="25"/>
  <c r="AU3081" i="25"/>
  <c r="AT3081" i="25"/>
  <c r="AS3081" i="25"/>
  <c r="AW3081" i="25" s="1"/>
  <c r="AR3081" i="25"/>
  <c r="AQ3081" i="25"/>
  <c r="AC3081" i="25"/>
  <c r="S3081" i="25"/>
  <c r="B3081" i="25"/>
  <c r="A3081" i="25"/>
  <c r="AW3080" i="25"/>
  <c r="AV3080" i="25"/>
  <c r="AU3080" i="25"/>
  <c r="AT3080" i="25"/>
  <c r="AS3080" i="25"/>
  <c r="AR3080" i="25"/>
  <c r="AQ3080" i="25"/>
  <c r="AC3080" i="25"/>
  <c r="S3080" i="25"/>
  <c r="B3080" i="25"/>
  <c r="A3080" i="25"/>
  <c r="AW3079" i="25"/>
  <c r="AV3079" i="25"/>
  <c r="AU3079" i="25"/>
  <c r="AT3079" i="25"/>
  <c r="AS3079" i="25"/>
  <c r="AR3079" i="25"/>
  <c r="AQ3079" i="25"/>
  <c r="AC3079" i="25"/>
  <c r="S3079" i="25"/>
  <c r="B3079" i="25"/>
  <c r="A3079" i="25"/>
  <c r="AW3078" i="25"/>
  <c r="AU3078" i="25"/>
  <c r="AV3078" i="25" s="1"/>
  <c r="AT3078" i="25"/>
  <c r="AS3078" i="25"/>
  <c r="AR3078" i="25"/>
  <c r="AQ3078" i="25"/>
  <c r="AC3078" i="25"/>
  <c r="S3078" i="25"/>
  <c r="A3078" i="25"/>
  <c r="B3078" i="25" s="1"/>
  <c r="AW3077" i="25"/>
  <c r="AU3077" i="25"/>
  <c r="AV3077" i="25" s="1"/>
  <c r="AT3077" i="25"/>
  <c r="AS3077" i="25"/>
  <c r="AR3077" i="25"/>
  <c r="AQ3077" i="25"/>
  <c r="AC3077" i="25"/>
  <c r="S3077" i="25"/>
  <c r="A3077" i="25"/>
  <c r="B3077" i="25" s="1"/>
  <c r="AU3076" i="25"/>
  <c r="AV3076" i="25" s="1"/>
  <c r="AT3076" i="25"/>
  <c r="AS3076" i="25"/>
  <c r="AW3076" i="25" s="1"/>
  <c r="AR3076" i="25"/>
  <c r="AQ3076" i="25"/>
  <c r="AC3076" i="25"/>
  <c r="S3076" i="25"/>
  <c r="A3076" i="25"/>
  <c r="B3076" i="25" s="1"/>
  <c r="AU3075" i="25"/>
  <c r="AV3075" i="25" s="1"/>
  <c r="AT3075" i="25"/>
  <c r="AS3075" i="25"/>
  <c r="AW3075" i="25" s="1"/>
  <c r="AR3075" i="25"/>
  <c r="AQ3075" i="25"/>
  <c r="AC3075" i="25"/>
  <c r="S3075" i="25"/>
  <c r="A3075" i="25"/>
  <c r="B3075" i="25" s="1"/>
  <c r="AV3074" i="25"/>
  <c r="AU3074" i="25"/>
  <c r="AT3074" i="25"/>
  <c r="AS3074" i="25"/>
  <c r="AW3074" i="25" s="1"/>
  <c r="AR3074" i="25"/>
  <c r="AQ3074" i="25"/>
  <c r="AC3074" i="25"/>
  <c r="S3074" i="25"/>
  <c r="B3074" i="25"/>
  <c r="A3074" i="25"/>
  <c r="AV3073" i="25"/>
  <c r="AU3073" i="25"/>
  <c r="AT3073" i="25"/>
  <c r="AS3073" i="25"/>
  <c r="AW3073" i="25" s="1"/>
  <c r="AR3073" i="25"/>
  <c r="AQ3073" i="25"/>
  <c r="AC3073" i="25"/>
  <c r="S3073" i="25"/>
  <c r="B3073" i="25"/>
  <c r="A3073" i="25"/>
  <c r="AW3072" i="25"/>
  <c r="AV3072" i="25"/>
  <c r="AU3072" i="25"/>
  <c r="AT3072" i="25"/>
  <c r="AS3072" i="25"/>
  <c r="AR3072" i="25"/>
  <c r="AQ3072" i="25"/>
  <c r="AC3072" i="25"/>
  <c r="S3072" i="25"/>
  <c r="B3072" i="25"/>
  <c r="A3072" i="25"/>
  <c r="AW3071" i="25"/>
  <c r="AV3071" i="25"/>
  <c r="AU3071" i="25"/>
  <c r="AT3071" i="25"/>
  <c r="AS3071" i="25"/>
  <c r="AR3071" i="25"/>
  <c r="AQ3071" i="25"/>
  <c r="AC3071" i="25"/>
  <c r="S3071" i="25"/>
  <c r="B3071" i="25"/>
  <c r="A3071" i="25"/>
  <c r="AW3070" i="25"/>
  <c r="AU3070" i="25"/>
  <c r="AV3070" i="25" s="1"/>
  <c r="AT3070" i="25"/>
  <c r="AS3070" i="25"/>
  <c r="AR3070" i="25"/>
  <c r="AQ3070" i="25"/>
  <c r="AC3070" i="25"/>
  <c r="S3070" i="25"/>
  <c r="A3070" i="25"/>
  <c r="B3070" i="25" s="1"/>
  <c r="AW3069" i="25"/>
  <c r="AU3069" i="25"/>
  <c r="AV3069" i="25" s="1"/>
  <c r="AT3069" i="25"/>
  <c r="AS3069" i="25"/>
  <c r="AR3069" i="25"/>
  <c r="AQ3069" i="25"/>
  <c r="AC3069" i="25"/>
  <c r="S3069" i="25"/>
  <c r="A3069" i="25"/>
  <c r="B3069" i="25" s="1"/>
  <c r="AU3068" i="25"/>
  <c r="AV3068" i="25" s="1"/>
  <c r="AT3068" i="25"/>
  <c r="AS3068" i="25"/>
  <c r="AW3068" i="25" s="1"/>
  <c r="AR3068" i="25"/>
  <c r="AQ3068" i="25"/>
  <c r="AC3068" i="25"/>
  <c r="S3068" i="25"/>
  <c r="A3068" i="25"/>
  <c r="B3068" i="25" s="1"/>
  <c r="AU3067" i="25"/>
  <c r="AV3067" i="25" s="1"/>
  <c r="AT3067" i="25"/>
  <c r="AS3067" i="25"/>
  <c r="AW3067" i="25" s="1"/>
  <c r="AR3067" i="25"/>
  <c r="AQ3067" i="25"/>
  <c r="AC3067" i="25"/>
  <c r="S3067" i="25"/>
  <c r="A3067" i="25"/>
  <c r="B3067" i="25" s="1"/>
  <c r="AV3066" i="25"/>
  <c r="AU3066" i="25"/>
  <c r="AT3066" i="25"/>
  <c r="AS3066" i="25"/>
  <c r="AW3066" i="25" s="1"/>
  <c r="AR3066" i="25"/>
  <c r="AQ3066" i="25"/>
  <c r="AC3066" i="25"/>
  <c r="S3066" i="25"/>
  <c r="B3066" i="25"/>
  <c r="A3066" i="25"/>
  <c r="AV3065" i="25"/>
  <c r="AU3065" i="25"/>
  <c r="AT3065" i="25"/>
  <c r="AS3065" i="25"/>
  <c r="AW3065" i="25" s="1"/>
  <c r="AR3065" i="25"/>
  <c r="AQ3065" i="25"/>
  <c r="AC3065" i="25"/>
  <c r="S3065" i="25"/>
  <c r="B3065" i="25"/>
  <c r="A3065" i="25"/>
  <c r="AW3064" i="25"/>
  <c r="AV3064" i="25"/>
  <c r="AU3064" i="25"/>
  <c r="AT3064" i="25"/>
  <c r="AS3064" i="25"/>
  <c r="AR3064" i="25"/>
  <c r="AQ3064" i="25"/>
  <c r="AC3064" i="25"/>
  <c r="S3064" i="25"/>
  <c r="B3064" i="25"/>
  <c r="A3064" i="25"/>
  <c r="AW3063" i="25"/>
  <c r="AV3063" i="25"/>
  <c r="AU3063" i="25"/>
  <c r="AT3063" i="25"/>
  <c r="AS3063" i="25"/>
  <c r="AR3063" i="25"/>
  <c r="AQ3063" i="25"/>
  <c r="AC3063" i="25"/>
  <c r="S3063" i="25"/>
  <c r="B3063" i="25"/>
  <c r="A3063" i="25"/>
  <c r="AW3062" i="25"/>
  <c r="AU3062" i="25"/>
  <c r="AV3062" i="25" s="1"/>
  <c r="AT3062" i="25"/>
  <c r="AS3062" i="25"/>
  <c r="AR3062" i="25"/>
  <c r="AQ3062" i="25"/>
  <c r="AC3062" i="25"/>
  <c r="S3062" i="25"/>
  <c r="H3062" i="25"/>
  <c r="G3062" i="25"/>
  <c r="B3062" i="25"/>
  <c r="A3062" i="25"/>
  <c r="AW3061" i="25"/>
  <c r="AV3061" i="25"/>
  <c r="AU3061" i="25"/>
  <c r="AT3061" i="25"/>
  <c r="AS3061" i="25"/>
  <c r="AR3061" i="25"/>
  <c r="AQ3061" i="25"/>
  <c r="AC3061" i="25"/>
  <c r="S3061" i="25"/>
  <c r="H3061" i="25"/>
  <c r="G3061" i="25"/>
  <c r="B3061" i="25"/>
  <c r="A3061" i="25"/>
  <c r="AW3060" i="25"/>
  <c r="AV3060" i="25"/>
  <c r="AU3060" i="25"/>
  <c r="AT3060" i="25"/>
  <c r="AS3060" i="25"/>
  <c r="AR3060" i="25"/>
  <c r="AQ3060" i="25"/>
  <c r="AC3060" i="25"/>
  <c r="S3060" i="25"/>
  <c r="B3060" i="25"/>
  <c r="A3060" i="25"/>
  <c r="AW3059" i="25"/>
  <c r="AV3059" i="25"/>
  <c r="AU3059" i="25"/>
  <c r="AT3059" i="25"/>
  <c r="AS3059" i="25"/>
  <c r="AR3059" i="25"/>
  <c r="AQ3059" i="25"/>
  <c r="AC3059" i="25"/>
  <c r="S3059" i="25"/>
  <c r="B3059" i="25"/>
  <c r="A3059" i="25"/>
  <c r="AW3058" i="25"/>
  <c r="AU3058" i="25"/>
  <c r="AV3058" i="25" s="1"/>
  <c r="AT3058" i="25"/>
  <c r="AS3058" i="25"/>
  <c r="AR3058" i="25"/>
  <c r="AQ3058" i="25"/>
  <c r="AC3058" i="25"/>
  <c r="S3058" i="25"/>
  <c r="A3058" i="25"/>
  <c r="B3058" i="25" s="1"/>
  <c r="AW3057" i="25"/>
  <c r="AV3057" i="25"/>
  <c r="AU3057" i="25"/>
  <c r="AT3057" i="25"/>
  <c r="AS3057" i="25"/>
  <c r="AR3057" i="25"/>
  <c r="AQ3057" i="25"/>
  <c r="AC3057" i="25"/>
  <c r="S3057" i="25"/>
  <c r="B3057" i="25"/>
  <c r="A3057" i="25"/>
  <c r="AU3056" i="25"/>
  <c r="AV3056" i="25" s="1"/>
  <c r="AT3056" i="25"/>
  <c r="AS3056" i="25"/>
  <c r="AW3056" i="25" s="1"/>
  <c r="AR3056" i="25"/>
  <c r="AQ3056" i="25"/>
  <c r="AC3056" i="25"/>
  <c r="S3056" i="25"/>
  <c r="A3056" i="25"/>
  <c r="B3056" i="25" s="1"/>
  <c r="AU3055" i="25"/>
  <c r="AV3055" i="25" s="1"/>
  <c r="AT3055" i="25"/>
  <c r="AS3055" i="25"/>
  <c r="AW3055" i="25" s="1"/>
  <c r="AR3055" i="25"/>
  <c r="AQ3055" i="25"/>
  <c r="AC3055" i="25"/>
  <c r="S3055" i="25"/>
  <c r="A3055" i="25"/>
  <c r="B3055" i="25" s="1"/>
  <c r="AV3054" i="25"/>
  <c r="AU3054" i="25"/>
  <c r="AT3054" i="25"/>
  <c r="AS3054" i="25"/>
  <c r="AW3054" i="25" s="1"/>
  <c r="AR3054" i="25"/>
  <c r="AQ3054" i="25"/>
  <c r="AC3054" i="25"/>
  <c r="S3054" i="25"/>
  <c r="B3054" i="25"/>
  <c r="A3054" i="25"/>
  <c r="AV3053" i="25"/>
  <c r="AU3053" i="25"/>
  <c r="AT3053" i="25"/>
  <c r="AS3053" i="25"/>
  <c r="AW3053" i="25" s="1"/>
  <c r="AR3053" i="25"/>
  <c r="AQ3053" i="25"/>
  <c r="AC3053" i="25"/>
  <c r="S3053" i="25"/>
  <c r="B3053" i="25"/>
  <c r="A3053" i="25"/>
  <c r="AW3052" i="25"/>
  <c r="AV3052" i="25"/>
  <c r="AU3052" i="25"/>
  <c r="AT3052" i="25"/>
  <c r="AS3052" i="25"/>
  <c r="AR3052" i="25"/>
  <c r="AQ3052" i="25"/>
  <c r="AC3052" i="25"/>
  <c r="S3052" i="25"/>
  <c r="B3052" i="25"/>
  <c r="A3052" i="25"/>
  <c r="AV3051" i="25"/>
  <c r="AU3051" i="25"/>
  <c r="AT3051" i="25"/>
  <c r="AS3051" i="25"/>
  <c r="AW3051" i="25" s="1"/>
  <c r="AR3051" i="25"/>
  <c r="AQ3051" i="25"/>
  <c r="AC3051" i="25"/>
  <c r="S3051" i="25"/>
  <c r="B3051" i="25"/>
  <c r="A3051" i="25"/>
  <c r="AW3050" i="25"/>
  <c r="AU3050" i="25"/>
  <c r="AV3050" i="25" s="1"/>
  <c r="AT3050" i="25"/>
  <c r="AS3050" i="25"/>
  <c r="AR3050" i="25"/>
  <c r="AQ3050" i="25"/>
  <c r="AC3050" i="25"/>
  <c r="S3050" i="25"/>
  <c r="A3050" i="25"/>
  <c r="B3050" i="25" s="1"/>
  <c r="AW3049" i="25"/>
  <c r="AV3049" i="25"/>
  <c r="AU3049" i="25"/>
  <c r="AT3049" i="25"/>
  <c r="AS3049" i="25"/>
  <c r="AR3049" i="25"/>
  <c r="AQ3049" i="25"/>
  <c r="AC3049" i="25"/>
  <c r="S3049" i="25"/>
  <c r="B3049" i="25"/>
  <c r="A3049" i="25"/>
  <c r="AU3048" i="25"/>
  <c r="AV3048" i="25" s="1"/>
  <c r="AT3048" i="25"/>
  <c r="AS3048" i="25"/>
  <c r="AW3048" i="25" s="1"/>
  <c r="AR3048" i="25"/>
  <c r="AQ3048" i="25"/>
  <c r="AC3048" i="25"/>
  <c r="S3048" i="25"/>
  <c r="A3048" i="25"/>
  <c r="B3048" i="25" s="1"/>
  <c r="AW3047" i="25"/>
  <c r="AU3047" i="25"/>
  <c r="AV3047" i="25" s="1"/>
  <c r="AT3047" i="25"/>
  <c r="AS3047" i="25"/>
  <c r="AR3047" i="25"/>
  <c r="AQ3047" i="25"/>
  <c r="AC3047" i="25"/>
  <c r="S3047" i="25"/>
  <c r="A3047" i="25"/>
  <c r="B3047" i="25" s="1"/>
  <c r="AV3046" i="25"/>
  <c r="AU3046" i="25"/>
  <c r="AT3046" i="25"/>
  <c r="AS3046" i="25"/>
  <c r="AW3046" i="25" s="1"/>
  <c r="AR3046" i="25"/>
  <c r="AQ3046" i="25"/>
  <c r="AC3046" i="25"/>
  <c r="S3046" i="25"/>
  <c r="B3046" i="25"/>
  <c r="A3046" i="25"/>
  <c r="AV3045" i="25"/>
  <c r="AU3045" i="25"/>
  <c r="AT3045" i="25"/>
  <c r="AS3045" i="25"/>
  <c r="AW3045" i="25" s="1"/>
  <c r="AR3045" i="25"/>
  <c r="AQ3045" i="25"/>
  <c r="AC3045" i="25"/>
  <c r="S3045" i="25"/>
  <c r="B3045" i="25"/>
  <c r="A3045" i="25"/>
  <c r="AW3044" i="25"/>
  <c r="AV3044" i="25"/>
  <c r="AU3044" i="25"/>
  <c r="AT3044" i="25"/>
  <c r="AS3044" i="25"/>
  <c r="AR3044" i="25"/>
  <c r="AQ3044" i="25"/>
  <c r="AC3044" i="25"/>
  <c r="S3044" i="25"/>
  <c r="B3044" i="25"/>
  <c r="A3044" i="25"/>
  <c r="AV3043" i="25"/>
  <c r="AU3043" i="25"/>
  <c r="AT3043" i="25"/>
  <c r="AS3043" i="25"/>
  <c r="AW3043" i="25" s="1"/>
  <c r="AR3043" i="25"/>
  <c r="AQ3043" i="25"/>
  <c r="AC3043" i="25"/>
  <c r="S3043" i="25"/>
  <c r="B3043" i="25"/>
  <c r="A3043" i="25"/>
  <c r="AW3042" i="25"/>
  <c r="AU3042" i="25"/>
  <c r="AV3042" i="25" s="1"/>
  <c r="AT3042" i="25"/>
  <c r="AS3042" i="25"/>
  <c r="AR3042" i="25"/>
  <c r="AQ3042" i="25"/>
  <c r="AC3042" i="25"/>
  <c r="S3042" i="25"/>
  <c r="H3042" i="25"/>
  <c r="G3042" i="25"/>
  <c r="B3042" i="25"/>
  <c r="A3042" i="25"/>
  <c r="AV3041" i="25"/>
  <c r="AU3041" i="25"/>
  <c r="AT3041" i="25"/>
  <c r="AS3041" i="25"/>
  <c r="AW3041" i="25" s="1"/>
  <c r="AR3041" i="25"/>
  <c r="AQ3041" i="25"/>
  <c r="AC3041" i="25"/>
  <c r="S3041" i="25"/>
  <c r="H3041" i="25"/>
  <c r="G3041" i="25"/>
  <c r="B3041" i="25"/>
  <c r="A3041" i="25"/>
  <c r="AW3040" i="25"/>
  <c r="AV3040" i="25"/>
  <c r="AU3040" i="25"/>
  <c r="AT3040" i="25"/>
  <c r="AS3040" i="25"/>
  <c r="AR3040" i="25"/>
  <c r="AQ3040" i="25"/>
  <c r="AC3040" i="25"/>
  <c r="S3040" i="25"/>
  <c r="H3040" i="25"/>
  <c r="G3040" i="25"/>
  <c r="B3040" i="25"/>
  <c r="A3040" i="25"/>
  <c r="AV3039" i="25"/>
  <c r="AU3039" i="25"/>
  <c r="AT3039" i="25"/>
  <c r="AS3039" i="25"/>
  <c r="AW3039" i="25" s="1"/>
  <c r="AR3039" i="25"/>
  <c r="AQ3039" i="25"/>
  <c r="AC3039" i="25"/>
  <c r="S3039" i="25"/>
  <c r="H3039" i="25"/>
  <c r="G3039" i="25"/>
  <c r="A3039" i="25"/>
  <c r="B3039" i="25" s="1"/>
  <c r="AV3038" i="25"/>
  <c r="AU3038" i="25"/>
  <c r="AT3038" i="25"/>
  <c r="AS3038" i="25"/>
  <c r="AW3038" i="25" s="1"/>
  <c r="AR3038" i="25"/>
  <c r="AQ3038" i="25"/>
  <c r="AC3038" i="25"/>
  <c r="S3038" i="25"/>
  <c r="B3038" i="25"/>
  <c r="A3038" i="25"/>
  <c r="AV3037" i="25"/>
  <c r="AU3037" i="25"/>
  <c r="AT3037" i="25"/>
  <c r="AS3037" i="25"/>
  <c r="AW3037" i="25" s="1"/>
  <c r="AR3037" i="25"/>
  <c r="AQ3037" i="25"/>
  <c r="AC3037" i="25"/>
  <c r="S3037" i="25"/>
  <c r="B3037" i="25"/>
  <c r="A3037" i="25"/>
  <c r="AW3036" i="25"/>
  <c r="AV3036" i="25"/>
  <c r="AU3036" i="25"/>
  <c r="AT3036" i="25"/>
  <c r="AS3036" i="25"/>
  <c r="AR3036" i="25"/>
  <c r="AQ3036" i="25"/>
  <c r="AC3036" i="25"/>
  <c r="S3036" i="25"/>
  <c r="B3036" i="25"/>
  <c r="A3036" i="25"/>
  <c r="AV3035" i="25"/>
  <c r="AU3035" i="25"/>
  <c r="AT3035" i="25"/>
  <c r="AS3035" i="25"/>
  <c r="AW3035" i="25" s="1"/>
  <c r="AR3035" i="25"/>
  <c r="AQ3035" i="25"/>
  <c r="AC3035" i="25"/>
  <c r="S3035" i="25"/>
  <c r="B3035" i="25"/>
  <c r="A3035" i="25"/>
  <c r="AW3034" i="25"/>
  <c r="AU3034" i="25"/>
  <c r="AV3034" i="25" s="1"/>
  <c r="AT3034" i="25"/>
  <c r="AS3034" i="25"/>
  <c r="AR3034" i="25"/>
  <c r="AQ3034" i="25"/>
  <c r="AC3034" i="25"/>
  <c r="S3034" i="25"/>
  <c r="A3034" i="25"/>
  <c r="B3034" i="25" s="1"/>
  <c r="AW3033" i="25"/>
  <c r="AV3033" i="25"/>
  <c r="AU3033" i="25"/>
  <c r="AT3033" i="25"/>
  <c r="AS3033" i="25"/>
  <c r="AR3033" i="25"/>
  <c r="AQ3033" i="25"/>
  <c r="AC3033" i="25"/>
  <c r="S3033" i="25"/>
  <c r="B3033" i="25"/>
  <c r="A3033" i="25"/>
  <c r="AU3032" i="25"/>
  <c r="AV3032" i="25" s="1"/>
  <c r="AT3032" i="25"/>
  <c r="AS3032" i="25"/>
  <c r="AW3032" i="25" s="1"/>
  <c r="AR3032" i="25"/>
  <c r="AQ3032" i="25"/>
  <c r="AC3032" i="25"/>
  <c r="S3032" i="25"/>
  <c r="A3032" i="25"/>
  <c r="B3032" i="25" s="1"/>
  <c r="AW3031" i="25"/>
  <c r="AU3031" i="25"/>
  <c r="AV3031" i="25" s="1"/>
  <c r="AT3031" i="25"/>
  <c r="AS3031" i="25"/>
  <c r="AR3031" i="25"/>
  <c r="AQ3031" i="25"/>
  <c r="AC3031" i="25"/>
  <c r="S3031" i="25"/>
  <c r="A3031" i="25"/>
  <c r="B3031" i="25" s="1"/>
  <c r="AV3030" i="25"/>
  <c r="AU3030" i="25"/>
  <c r="AT3030" i="25"/>
  <c r="AS3030" i="25"/>
  <c r="AW3030" i="25" s="1"/>
  <c r="AR3030" i="25"/>
  <c r="AQ3030" i="25"/>
  <c r="AC3030" i="25"/>
  <c r="S3030" i="25"/>
  <c r="B3030" i="25"/>
  <c r="A3030" i="25"/>
  <c r="AV3029" i="25"/>
  <c r="AU3029" i="25"/>
  <c r="AT3029" i="25"/>
  <c r="AS3029" i="25"/>
  <c r="AW3029" i="25" s="1"/>
  <c r="AR3029" i="25"/>
  <c r="AQ3029" i="25"/>
  <c r="AC3029" i="25"/>
  <c r="S3029" i="25"/>
  <c r="B3029" i="25"/>
  <c r="A3029" i="25"/>
  <c r="AW3028" i="25"/>
  <c r="AV3028" i="25"/>
  <c r="AU3028" i="25"/>
  <c r="AT3028" i="25"/>
  <c r="AS3028" i="25"/>
  <c r="AR3028" i="25"/>
  <c r="AQ3028" i="25"/>
  <c r="AC3028" i="25"/>
  <c r="S3028" i="25"/>
  <c r="B3028" i="25"/>
  <c r="A3028" i="25"/>
  <c r="AV3027" i="25"/>
  <c r="AU3027" i="25"/>
  <c r="AT3027" i="25"/>
  <c r="AS3027" i="25"/>
  <c r="AW3027" i="25" s="1"/>
  <c r="AR3027" i="25"/>
  <c r="AQ3027" i="25"/>
  <c r="AC3027" i="25"/>
  <c r="S3027" i="25"/>
  <c r="B3027" i="25"/>
  <c r="A3027" i="25"/>
  <c r="AW3026" i="25"/>
  <c r="AU3026" i="25"/>
  <c r="AV3026" i="25" s="1"/>
  <c r="AT3026" i="25"/>
  <c r="AS3026" i="25"/>
  <c r="AR3026" i="25"/>
  <c r="AQ3026" i="25"/>
  <c r="AC3026" i="25"/>
  <c r="S3026" i="25"/>
  <c r="A3026" i="25"/>
  <c r="B3026" i="25" s="1"/>
  <c r="AW3025" i="25"/>
  <c r="AV3025" i="25"/>
  <c r="AU3025" i="25"/>
  <c r="AT3025" i="25"/>
  <c r="AS3025" i="25"/>
  <c r="AR3025" i="25"/>
  <c r="AQ3025" i="25"/>
  <c r="AC3025" i="25"/>
  <c r="S3025" i="25"/>
  <c r="B3025" i="25"/>
  <c r="A3025" i="25"/>
  <c r="AU3024" i="25"/>
  <c r="AV3024" i="25" s="1"/>
  <c r="AT3024" i="25"/>
  <c r="AS3024" i="25"/>
  <c r="AW3024" i="25" s="1"/>
  <c r="AR3024" i="25"/>
  <c r="AQ3024" i="25"/>
  <c r="AC3024" i="25"/>
  <c r="S3024" i="25"/>
  <c r="A3024" i="25"/>
  <c r="B3024" i="25" s="1"/>
  <c r="AW3023" i="25"/>
  <c r="AU3023" i="25"/>
  <c r="AV3023" i="25" s="1"/>
  <c r="AT3023" i="25"/>
  <c r="AS3023" i="25"/>
  <c r="AR3023" i="25"/>
  <c r="AQ3023" i="25"/>
  <c r="AC3023" i="25"/>
  <c r="S3023" i="25"/>
  <c r="A3023" i="25"/>
  <c r="B3023" i="25" s="1"/>
  <c r="AV3022" i="25"/>
  <c r="AU3022" i="25"/>
  <c r="AT3022" i="25"/>
  <c r="AS3022" i="25"/>
  <c r="AW3022" i="25" s="1"/>
  <c r="AR3022" i="25"/>
  <c r="AQ3022" i="25"/>
  <c r="AC3022" i="25"/>
  <c r="S3022" i="25"/>
  <c r="B3022" i="25"/>
  <c r="A3022" i="25"/>
  <c r="AV3021" i="25"/>
  <c r="AU3021" i="25"/>
  <c r="AT3021" i="25"/>
  <c r="AS3021" i="25"/>
  <c r="AW3021" i="25" s="1"/>
  <c r="AR3021" i="25"/>
  <c r="AQ3021" i="25"/>
  <c r="AC3021" i="25"/>
  <c r="S3021" i="25"/>
  <c r="B3021" i="25"/>
  <c r="A3021" i="25"/>
  <c r="AW3020" i="25"/>
  <c r="AV3020" i="25"/>
  <c r="AU3020" i="25"/>
  <c r="AT3020" i="25"/>
  <c r="AS3020" i="25"/>
  <c r="AR3020" i="25"/>
  <c r="AQ3020" i="25"/>
  <c r="AC3020" i="25"/>
  <c r="S3020" i="25"/>
  <c r="B3020" i="25"/>
  <c r="A3020" i="25"/>
  <c r="AV3019" i="25"/>
  <c r="AU3019" i="25"/>
  <c r="AT3019" i="25"/>
  <c r="AS3019" i="25"/>
  <c r="AW3019" i="25" s="1"/>
  <c r="AR3019" i="25"/>
  <c r="AQ3019" i="25"/>
  <c r="AC3019" i="25"/>
  <c r="S3019" i="25"/>
  <c r="B3019" i="25"/>
  <c r="A3019" i="25"/>
  <c r="AW3018" i="25"/>
  <c r="AU3018" i="25"/>
  <c r="AV3018" i="25" s="1"/>
  <c r="AT3018" i="25"/>
  <c r="AS3018" i="25"/>
  <c r="AR3018" i="25"/>
  <c r="AQ3018" i="25"/>
  <c r="AC3018" i="25"/>
  <c r="S3018" i="25"/>
  <c r="A3018" i="25"/>
  <c r="B3018" i="25" s="1"/>
  <c r="AW3017" i="25"/>
  <c r="AV3017" i="25"/>
  <c r="AU3017" i="25"/>
  <c r="AT3017" i="25"/>
  <c r="AS3017" i="25"/>
  <c r="AR3017" i="25"/>
  <c r="AQ3017" i="25"/>
  <c r="AC3017" i="25"/>
  <c r="S3017" i="25"/>
  <c r="B3017" i="25"/>
  <c r="A3017" i="25"/>
  <c r="AU3016" i="25"/>
  <c r="AV3016" i="25" s="1"/>
  <c r="AT3016" i="25"/>
  <c r="AS3016" i="25"/>
  <c r="AW3016" i="25" s="1"/>
  <c r="AR3016" i="25"/>
  <c r="AQ3016" i="25"/>
  <c r="AC3016" i="25"/>
  <c r="S3016" i="25"/>
  <c r="A3016" i="25"/>
  <c r="B3016" i="25" s="1"/>
  <c r="AW3015" i="25"/>
  <c r="AU3015" i="25"/>
  <c r="AV3015" i="25" s="1"/>
  <c r="AT3015" i="25"/>
  <c r="AS3015" i="25"/>
  <c r="AR3015" i="25"/>
  <c r="AQ3015" i="25"/>
  <c r="AC3015" i="25"/>
  <c r="S3015" i="25"/>
  <c r="A3015" i="25"/>
  <c r="B3015" i="25" s="1"/>
  <c r="AV3014" i="25"/>
  <c r="AU3014" i="25"/>
  <c r="AT3014" i="25"/>
  <c r="AS3014" i="25"/>
  <c r="AW3014" i="25" s="1"/>
  <c r="AR3014" i="25"/>
  <c r="AQ3014" i="25"/>
  <c r="AC3014" i="25"/>
  <c r="S3014" i="25"/>
  <c r="B3014" i="25"/>
  <c r="A3014" i="25"/>
  <c r="AV3013" i="25"/>
  <c r="AU3013" i="25"/>
  <c r="AT3013" i="25"/>
  <c r="AS3013" i="25"/>
  <c r="AW3013" i="25" s="1"/>
  <c r="AR3013" i="25"/>
  <c r="AQ3013" i="25"/>
  <c r="AC3013" i="25"/>
  <c r="S3013" i="25"/>
  <c r="B3013" i="25"/>
  <c r="A3013" i="25"/>
  <c r="AW3012" i="25"/>
  <c r="AV3012" i="25"/>
  <c r="AU3012" i="25"/>
  <c r="AT3012" i="25"/>
  <c r="AS3012" i="25"/>
  <c r="AR3012" i="25"/>
  <c r="AQ3012" i="25"/>
  <c r="AC3012" i="25"/>
  <c r="S3012" i="25"/>
  <c r="B3012" i="25"/>
  <c r="A3012" i="25"/>
  <c r="AV3011" i="25"/>
  <c r="AU3011" i="25"/>
  <c r="AT3011" i="25"/>
  <c r="AS3011" i="25"/>
  <c r="AW3011" i="25" s="1"/>
  <c r="AR3011" i="25"/>
  <c r="AQ3011" i="25"/>
  <c r="AC3011" i="25"/>
  <c r="S3011" i="25"/>
  <c r="B3011" i="25"/>
  <c r="A3011" i="25"/>
  <c r="AW3010" i="25"/>
  <c r="AV3010" i="25"/>
  <c r="AU3010" i="25"/>
  <c r="AT3010" i="25"/>
  <c r="AS3010" i="25"/>
  <c r="AR3010" i="25"/>
  <c r="AQ3010" i="25"/>
  <c r="AC3010" i="25"/>
  <c r="S3010" i="25"/>
  <c r="B3010" i="25"/>
  <c r="A3010" i="25"/>
  <c r="AW3009" i="25"/>
  <c r="AV3009" i="25"/>
  <c r="AU3009" i="25"/>
  <c r="AT3009" i="25"/>
  <c r="AS3009" i="25"/>
  <c r="AR3009" i="25"/>
  <c r="AQ3009" i="25"/>
  <c r="AC3009" i="25"/>
  <c r="S3009" i="25"/>
  <c r="B3009" i="25"/>
  <c r="A3009" i="25"/>
  <c r="AU3008" i="25"/>
  <c r="AV3008" i="25" s="1"/>
  <c r="AT3008" i="25"/>
  <c r="AS3008" i="25"/>
  <c r="AW3008" i="25" s="1"/>
  <c r="AR3008" i="25"/>
  <c r="AQ3008" i="25"/>
  <c r="AC3008" i="25"/>
  <c r="S3008" i="25"/>
  <c r="A3008" i="25"/>
  <c r="B3008" i="25" s="1"/>
  <c r="AW3007" i="25"/>
  <c r="AU3007" i="25"/>
  <c r="AV3007" i="25" s="1"/>
  <c r="AT3007" i="25"/>
  <c r="AS3007" i="25"/>
  <c r="AR3007" i="25"/>
  <c r="AQ3007" i="25"/>
  <c r="AC3007" i="25"/>
  <c r="S3007" i="25"/>
  <c r="A3007" i="25"/>
  <c r="B3007" i="25" s="1"/>
  <c r="AV3006" i="25"/>
  <c r="AU3006" i="25"/>
  <c r="AT3006" i="25"/>
  <c r="AS3006" i="25"/>
  <c r="AW3006" i="25" s="1"/>
  <c r="AR3006" i="25"/>
  <c r="AQ3006" i="25"/>
  <c r="AC3006" i="25"/>
  <c r="S3006" i="25"/>
  <c r="B3006" i="25"/>
  <c r="A3006" i="25"/>
  <c r="AU3005" i="25"/>
  <c r="AV3005" i="25" s="1"/>
  <c r="AT3005" i="25"/>
  <c r="AS3005" i="25"/>
  <c r="AW3005" i="25" s="1"/>
  <c r="AR3005" i="25"/>
  <c r="AQ3005" i="25"/>
  <c r="AC3005" i="25"/>
  <c r="S3005" i="25"/>
  <c r="A3005" i="25"/>
  <c r="B3005" i="25" s="1"/>
  <c r="AW3004" i="25"/>
  <c r="AV3004" i="25"/>
  <c r="AU3004" i="25"/>
  <c r="AT3004" i="25"/>
  <c r="AS3004" i="25"/>
  <c r="AR3004" i="25"/>
  <c r="AQ3004" i="25"/>
  <c r="AC3004" i="25"/>
  <c r="S3004" i="25"/>
  <c r="B3004" i="25"/>
  <c r="A3004" i="25"/>
  <c r="AV3003" i="25"/>
  <c r="AU3003" i="25"/>
  <c r="AT3003" i="25"/>
  <c r="AS3003" i="25"/>
  <c r="AW3003" i="25" s="1"/>
  <c r="AR3003" i="25"/>
  <c r="AQ3003" i="25"/>
  <c r="AC3003" i="25"/>
  <c r="S3003" i="25"/>
  <c r="B3003" i="25"/>
  <c r="A3003" i="25"/>
  <c r="AW3002" i="25"/>
  <c r="AV3002" i="25"/>
  <c r="AU3002" i="25"/>
  <c r="AT3002" i="25"/>
  <c r="AS3002" i="25"/>
  <c r="AR3002" i="25"/>
  <c r="AQ3002" i="25"/>
  <c r="AC3002" i="25"/>
  <c r="S3002" i="25"/>
  <c r="B3002" i="25"/>
  <c r="A3002" i="25"/>
  <c r="AW3001" i="25"/>
  <c r="AV3001" i="25"/>
  <c r="AU3001" i="25"/>
  <c r="AT3001" i="25"/>
  <c r="AS3001" i="25"/>
  <c r="AR3001" i="25"/>
  <c r="AQ3001" i="25"/>
  <c r="AC3001" i="25"/>
  <c r="S3001" i="25"/>
  <c r="B3001" i="25"/>
  <c r="A3001" i="25"/>
  <c r="AU3000" i="25"/>
  <c r="AV3000" i="25" s="1"/>
  <c r="AT3000" i="25"/>
  <c r="AS3000" i="25"/>
  <c r="AW3000" i="25" s="1"/>
  <c r="AR3000" i="25"/>
  <c r="AQ3000" i="25"/>
  <c r="AC3000" i="25"/>
  <c r="S3000" i="25"/>
  <c r="A3000" i="25"/>
  <c r="B3000" i="25" s="1"/>
  <c r="AW2999" i="25"/>
  <c r="AU2999" i="25"/>
  <c r="AV2999" i="25" s="1"/>
  <c r="AT2999" i="25"/>
  <c r="AS2999" i="25"/>
  <c r="AR2999" i="25"/>
  <c r="AQ2999" i="25"/>
  <c r="AC2999" i="25"/>
  <c r="S2999" i="25"/>
  <c r="A2999" i="25"/>
  <c r="B2999" i="25" s="1"/>
  <c r="AV2998" i="25"/>
  <c r="AU2998" i="25"/>
  <c r="AT2998" i="25"/>
  <c r="AS2998" i="25"/>
  <c r="AW2998" i="25" s="1"/>
  <c r="AR2998" i="25"/>
  <c r="AQ2998" i="25"/>
  <c r="AC2998" i="25"/>
  <c r="S2998" i="25"/>
  <c r="B2998" i="25"/>
  <c r="A2998" i="25"/>
  <c r="AU2997" i="25"/>
  <c r="AV2997" i="25" s="1"/>
  <c r="AT2997" i="25"/>
  <c r="AS2997" i="25"/>
  <c r="AW2997" i="25" s="1"/>
  <c r="AR2997" i="25"/>
  <c r="AQ2997" i="25"/>
  <c r="AC2997" i="25"/>
  <c r="S2997" i="25"/>
  <c r="A2997" i="25"/>
  <c r="B2997" i="25" s="1"/>
  <c r="AW2996" i="25"/>
  <c r="AV2996" i="25"/>
  <c r="AU2996" i="25"/>
  <c r="AT2996" i="25"/>
  <c r="AS2996" i="25"/>
  <c r="AR2996" i="25"/>
  <c r="AQ2996" i="25"/>
  <c r="AC2996" i="25"/>
  <c r="S2996" i="25"/>
  <c r="B2996" i="25"/>
  <c r="A2996" i="25"/>
  <c r="AV2995" i="25"/>
  <c r="AU2995" i="25"/>
  <c r="AT2995" i="25"/>
  <c r="AS2995" i="25"/>
  <c r="AW2995" i="25" s="1"/>
  <c r="AR2995" i="25"/>
  <c r="AQ2995" i="25"/>
  <c r="AC2995" i="25"/>
  <c r="S2995" i="25"/>
  <c r="B2995" i="25"/>
  <c r="A2995" i="25"/>
  <c r="AW2994" i="25"/>
  <c r="AV2994" i="25"/>
  <c r="AU2994" i="25"/>
  <c r="AT2994" i="25"/>
  <c r="AS2994" i="25"/>
  <c r="AR2994" i="25"/>
  <c r="AQ2994" i="25"/>
  <c r="AC2994" i="25"/>
  <c r="S2994" i="25"/>
  <c r="B2994" i="25"/>
  <c r="A2994" i="25"/>
  <c r="AW2993" i="25"/>
  <c r="AV2993" i="25"/>
  <c r="AU2993" i="25"/>
  <c r="AT2993" i="25"/>
  <c r="AS2993" i="25"/>
  <c r="AR2993" i="25"/>
  <c r="AQ2993" i="25"/>
  <c r="AC2993" i="25"/>
  <c r="S2993" i="25"/>
  <c r="B2993" i="25"/>
  <c r="A2993" i="25"/>
  <c r="AU2992" i="25"/>
  <c r="AV2992" i="25" s="1"/>
  <c r="AT2992" i="25"/>
  <c r="AS2992" i="25"/>
  <c r="AW2992" i="25" s="1"/>
  <c r="AR2992" i="25"/>
  <c r="AQ2992" i="25"/>
  <c r="AC2992" i="25"/>
  <c r="S2992" i="25"/>
  <c r="A2992" i="25"/>
  <c r="B2992" i="25" s="1"/>
  <c r="AW2991" i="25"/>
  <c r="AU2991" i="25"/>
  <c r="AV2991" i="25" s="1"/>
  <c r="AT2991" i="25"/>
  <c r="AS2991" i="25"/>
  <c r="AR2991" i="25"/>
  <c r="AQ2991" i="25"/>
  <c r="AC2991" i="25"/>
  <c r="S2991" i="25"/>
  <c r="A2991" i="25"/>
  <c r="B2991" i="25" s="1"/>
  <c r="AV2990" i="25"/>
  <c r="AU2990" i="25"/>
  <c r="AT2990" i="25"/>
  <c r="AS2990" i="25"/>
  <c r="AW2990" i="25" s="1"/>
  <c r="AR2990" i="25"/>
  <c r="AQ2990" i="25"/>
  <c r="AC2990" i="25"/>
  <c r="S2990" i="25"/>
  <c r="B2990" i="25"/>
  <c r="A2990" i="25"/>
  <c r="AU2989" i="25"/>
  <c r="AV2989" i="25" s="1"/>
  <c r="AT2989" i="25"/>
  <c r="AS2989" i="25"/>
  <c r="AW2989" i="25" s="1"/>
  <c r="AR2989" i="25"/>
  <c r="AQ2989" i="25"/>
  <c r="AC2989" i="25"/>
  <c r="S2989" i="25"/>
  <c r="A2989" i="25"/>
  <c r="B2989" i="25" s="1"/>
  <c r="AW2988" i="25"/>
  <c r="AV2988" i="25"/>
  <c r="AU2988" i="25"/>
  <c r="AT2988" i="25"/>
  <c r="AS2988" i="25"/>
  <c r="AR2988" i="25"/>
  <c r="AQ2988" i="25"/>
  <c r="AC2988" i="25"/>
  <c r="S2988" i="25"/>
  <c r="B2988" i="25"/>
  <c r="A2988" i="25"/>
  <c r="AV2987" i="25"/>
  <c r="AU2987" i="25"/>
  <c r="AT2987" i="25"/>
  <c r="AS2987" i="25"/>
  <c r="AW2987" i="25" s="1"/>
  <c r="AR2987" i="25"/>
  <c r="AQ2987" i="25"/>
  <c r="AC2987" i="25"/>
  <c r="S2987" i="25"/>
  <c r="B2987" i="25"/>
  <c r="A2987" i="25"/>
  <c r="AW2986" i="25"/>
  <c r="AV2986" i="25"/>
  <c r="AU2986" i="25"/>
  <c r="AT2986" i="25"/>
  <c r="AS2986" i="25"/>
  <c r="AR2986" i="25"/>
  <c r="AQ2986" i="25"/>
  <c r="AC2986" i="25"/>
  <c r="S2986" i="25"/>
  <c r="B2986" i="25"/>
  <c r="A2986" i="25"/>
  <c r="AW2985" i="25"/>
  <c r="AV2985" i="25"/>
  <c r="AU2985" i="25"/>
  <c r="AT2985" i="25"/>
  <c r="AS2985" i="25"/>
  <c r="AR2985" i="25"/>
  <c r="AQ2985" i="25"/>
  <c r="AC2985" i="25"/>
  <c r="S2985" i="25"/>
  <c r="B2985" i="25"/>
  <c r="A2985" i="25"/>
  <c r="AU2984" i="25"/>
  <c r="AV2984" i="25" s="1"/>
  <c r="AT2984" i="25"/>
  <c r="AS2984" i="25"/>
  <c r="AW2984" i="25" s="1"/>
  <c r="AR2984" i="25"/>
  <c r="AQ2984" i="25"/>
  <c r="AC2984" i="25"/>
  <c r="S2984" i="25"/>
  <c r="A2984" i="25"/>
  <c r="B2984" i="25" s="1"/>
  <c r="AW2983" i="25"/>
  <c r="AU2983" i="25"/>
  <c r="AV2983" i="25" s="1"/>
  <c r="AT2983" i="25"/>
  <c r="AS2983" i="25"/>
  <c r="AR2983" i="25"/>
  <c r="AQ2983" i="25"/>
  <c r="AC2983" i="25"/>
  <c r="S2983" i="25"/>
  <c r="A2983" i="25"/>
  <c r="B2983" i="25" s="1"/>
  <c r="AV2982" i="25"/>
  <c r="AU2982" i="25"/>
  <c r="AT2982" i="25"/>
  <c r="AS2982" i="25"/>
  <c r="AW2982" i="25" s="1"/>
  <c r="AR2982" i="25"/>
  <c r="AQ2982" i="25"/>
  <c r="AC2982" i="25"/>
  <c r="S2982" i="25"/>
  <c r="B2982" i="25"/>
  <c r="A2982" i="25"/>
  <c r="AU2981" i="25"/>
  <c r="AV2981" i="25" s="1"/>
  <c r="AT2981" i="25"/>
  <c r="AS2981" i="25"/>
  <c r="AW2981" i="25" s="1"/>
  <c r="AR2981" i="25"/>
  <c r="AQ2981" i="25"/>
  <c r="AC2981" i="25"/>
  <c r="S2981" i="25"/>
  <c r="A2981" i="25"/>
  <c r="B2981" i="25" s="1"/>
  <c r="AW2980" i="25"/>
  <c r="AV2980" i="25"/>
  <c r="AU2980" i="25"/>
  <c r="AT2980" i="25"/>
  <c r="AS2980" i="25"/>
  <c r="AR2980" i="25"/>
  <c r="AQ2980" i="25"/>
  <c r="AC2980" i="25"/>
  <c r="S2980" i="25"/>
  <c r="B2980" i="25"/>
  <c r="A2980" i="25"/>
  <c r="AV2979" i="25"/>
  <c r="AU2979" i="25"/>
  <c r="AT2979" i="25"/>
  <c r="AS2979" i="25"/>
  <c r="AW2979" i="25" s="1"/>
  <c r="AR2979" i="25"/>
  <c r="AQ2979" i="25"/>
  <c r="AC2979" i="25"/>
  <c r="S2979" i="25"/>
  <c r="B2979" i="25"/>
  <c r="A2979" i="25"/>
  <c r="AW2978" i="25"/>
  <c r="AV2978" i="25"/>
  <c r="AU2978" i="25"/>
  <c r="AT2978" i="25"/>
  <c r="AS2978" i="25"/>
  <c r="AR2978" i="25"/>
  <c r="AQ2978" i="25"/>
  <c r="AC2978" i="25"/>
  <c r="S2978" i="25"/>
  <c r="B2978" i="25"/>
  <c r="A2978" i="25"/>
  <c r="AW2977" i="25"/>
  <c r="AV2977" i="25"/>
  <c r="AU2977" i="25"/>
  <c r="AT2977" i="25"/>
  <c r="AS2977" i="25"/>
  <c r="AR2977" i="25"/>
  <c r="AQ2977" i="25"/>
  <c r="AC2977" i="25"/>
  <c r="S2977" i="25"/>
  <c r="B2977" i="25"/>
  <c r="A2977" i="25"/>
  <c r="AU2976" i="25"/>
  <c r="AV2976" i="25" s="1"/>
  <c r="AT2976" i="25"/>
  <c r="AS2976" i="25"/>
  <c r="AW2976" i="25" s="1"/>
  <c r="AR2976" i="25"/>
  <c r="AQ2976" i="25"/>
  <c r="AC2976" i="25"/>
  <c r="S2976" i="25"/>
  <c r="A2976" i="25"/>
  <c r="B2976" i="25" s="1"/>
  <c r="AW2975" i="25"/>
  <c r="AU2975" i="25"/>
  <c r="AV2975" i="25" s="1"/>
  <c r="AT2975" i="25"/>
  <c r="AS2975" i="25"/>
  <c r="AR2975" i="25"/>
  <c r="AQ2975" i="25"/>
  <c r="AC2975" i="25"/>
  <c r="S2975" i="25"/>
  <c r="A2975" i="25"/>
  <c r="B2975" i="25" s="1"/>
  <c r="AV2974" i="25"/>
  <c r="AU2974" i="25"/>
  <c r="AT2974" i="25"/>
  <c r="AS2974" i="25"/>
  <c r="AW2974" i="25" s="1"/>
  <c r="AR2974" i="25"/>
  <c r="AQ2974" i="25"/>
  <c r="AC2974" i="25"/>
  <c r="S2974" i="25"/>
  <c r="B2974" i="25"/>
  <c r="A2974" i="25"/>
  <c r="AU2973" i="25"/>
  <c r="AV2973" i="25" s="1"/>
  <c r="AT2973" i="25"/>
  <c r="AS2973" i="25"/>
  <c r="AW2973" i="25" s="1"/>
  <c r="AR2973" i="25"/>
  <c r="AQ2973" i="25"/>
  <c r="AC2973" i="25"/>
  <c r="S2973" i="25"/>
  <c r="A2973" i="25"/>
  <c r="B2973" i="25" s="1"/>
  <c r="AW2972" i="25"/>
  <c r="AV2972" i="25"/>
  <c r="AU2972" i="25"/>
  <c r="AT2972" i="25"/>
  <c r="AS2972" i="25"/>
  <c r="AR2972" i="25"/>
  <c r="AQ2972" i="25"/>
  <c r="AC2972" i="25"/>
  <c r="S2972" i="25"/>
  <c r="B2972" i="25"/>
  <c r="A2972" i="25"/>
  <c r="AV2971" i="25"/>
  <c r="AU2971" i="25"/>
  <c r="AT2971" i="25"/>
  <c r="AS2971" i="25"/>
  <c r="AW2971" i="25" s="1"/>
  <c r="AR2971" i="25"/>
  <c r="AQ2971" i="25"/>
  <c r="AC2971" i="25"/>
  <c r="S2971" i="25"/>
  <c r="B2971" i="25"/>
  <c r="A2971" i="25"/>
  <c r="AW2970" i="25"/>
  <c r="AV2970" i="25"/>
  <c r="AU2970" i="25"/>
  <c r="AT2970" i="25"/>
  <c r="AS2970" i="25"/>
  <c r="AR2970" i="25"/>
  <c r="AQ2970" i="25"/>
  <c r="AC2970" i="25"/>
  <c r="S2970" i="25"/>
  <c r="B2970" i="25"/>
  <c r="A2970" i="25"/>
  <c r="AW2969" i="25"/>
  <c r="AV2969" i="25"/>
  <c r="AU2969" i="25"/>
  <c r="AT2969" i="25"/>
  <c r="AS2969" i="25"/>
  <c r="AR2969" i="25"/>
  <c r="AQ2969" i="25"/>
  <c r="AC2969" i="25"/>
  <c r="S2969" i="25"/>
  <c r="B2969" i="25"/>
  <c r="A2969" i="25"/>
  <c r="AU2968" i="25"/>
  <c r="AV2968" i="25" s="1"/>
  <c r="AT2968" i="25"/>
  <c r="AS2968" i="25"/>
  <c r="AW2968" i="25" s="1"/>
  <c r="AR2968" i="25"/>
  <c r="AQ2968" i="25"/>
  <c r="AC2968" i="25"/>
  <c r="S2968" i="25"/>
  <c r="A2968" i="25"/>
  <c r="B2968" i="25" s="1"/>
  <c r="AW2967" i="25"/>
  <c r="AU2967" i="25"/>
  <c r="AV2967" i="25" s="1"/>
  <c r="AT2967" i="25"/>
  <c r="AS2967" i="25"/>
  <c r="AR2967" i="25"/>
  <c r="AQ2967" i="25"/>
  <c r="AC2967" i="25"/>
  <c r="S2967" i="25"/>
  <c r="A2967" i="25"/>
  <c r="B2967" i="25" s="1"/>
  <c r="AV2966" i="25"/>
  <c r="AU2966" i="25"/>
  <c r="AT2966" i="25"/>
  <c r="AS2966" i="25"/>
  <c r="AW2966" i="25" s="1"/>
  <c r="AR2966" i="25"/>
  <c r="AQ2966" i="25"/>
  <c r="AC2966" i="25"/>
  <c r="S2966" i="25"/>
  <c r="B2966" i="25"/>
  <c r="A2966" i="25"/>
  <c r="AU2965" i="25"/>
  <c r="AV2965" i="25" s="1"/>
  <c r="AT2965" i="25"/>
  <c r="AS2965" i="25"/>
  <c r="AW2965" i="25" s="1"/>
  <c r="AR2965" i="25"/>
  <c r="AQ2965" i="25"/>
  <c r="AC2965" i="25"/>
  <c r="S2965" i="25"/>
  <c r="A2965" i="25"/>
  <c r="B2965" i="25" s="1"/>
  <c r="AW2964" i="25"/>
  <c r="AV2964" i="25"/>
  <c r="AU2964" i="25"/>
  <c r="AT2964" i="25"/>
  <c r="AS2964" i="25"/>
  <c r="AR2964" i="25"/>
  <c r="AQ2964" i="25"/>
  <c r="AC2964" i="25"/>
  <c r="S2964" i="25"/>
  <c r="B2964" i="25"/>
  <c r="A2964" i="25"/>
  <c r="AV2963" i="25"/>
  <c r="AU2963" i="25"/>
  <c r="AT2963" i="25"/>
  <c r="AS2963" i="25"/>
  <c r="AW2963" i="25" s="1"/>
  <c r="AR2963" i="25"/>
  <c r="AQ2963" i="25"/>
  <c r="AC2963" i="25"/>
  <c r="S2963" i="25"/>
  <c r="B2963" i="25"/>
  <c r="A2963" i="25"/>
  <c r="AW2962" i="25"/>
  <c r="AV2962" i="25"/>
  <c r="AU2962" i="25"/>
  <c r="AT2962" i="25"/>
  <c r="AS2962" i="25"/>
  <c r="AR2962" i="25"/>
  <c r="AQ2962" i="25"/>
  <c r="AC2962" i="25"/>
  <c r="S2962" i="25"/>
  <c r="B2962" i="25"/>
  <c r="A2962" i="25"/>
  <c r="AW2961" i="25"/>
  <c r="AV2961" i="25"/>
  <c r="AU2961" i="25"/>
  <c r="AT2961" i="25"/>
  <c r="AS2961" i="25"/>
  <c r="AR2961" i="25"/>
  <c r="AQ2961" i="25"/>
  <c r="AC2961" i="25"/>
  <c r="S2961" i="25"/>
  <c r="B2961" i="25"/>
  <c r="A2961" i="25"/>
  <c r="AU2960" i="25"/>
  <c r="AV2960" i="25" s="1"/>
  <c r="AT2960" i="25"/>
  <c r="AS2960" i="25"/>
  <c r="AW2960" i="25" s="1"/>
  <c r="AR2960" i="25"/>
  <c r="AQ2960" i="25"/>
  <c r="AC2960" i="25"/>
  <c r="S2960" i="25"/>
  <c r="A2960" i="25"/>
  <c r="B2960" i="25" s="1"/>
  <c r="AW2959" i="25"/>
  <c r="AU2959" i="25"/>
  <c r="AV2959" i="25" s="1"/>
  <c r="AT2959" i="25"/>
  <c r="AS2959" i="25"/>
  <c r="AR2959" i="25"/>
  <c r="AQ2959" i="25"/>
  <c r="AC2959" i="25"/>
  <c r="S2959" i="25"/>
  <c r="A2959" i="25"/>
  <c r="B2959" i="25" s="1"/>
  <c r="AU2958" i="25"/>
  <c r="AV2958" i="25" s="1"/>
  <c r="AT2958" i="25"/>
  <c r="AS2958" i="25"/>
  <c r="AW2958" i="25" s="1"/>
  <c r="AR2958" i="25"/>
  <c r="AQ2958" i="25"/>
  <c r="AC2958" i="25"/>
  <c r="S2958" i="25"/>
  <c r="A2958" i="25"/>
  <c r="B2958" i="25" s="1"/>
  <c r="AU2957" i="25"/>
  <c r="AV2957" i="25" s="1"/>
  <c r="AT2957" i="25"/>
  <c r="AS2957" i="25"/>
  <c r="AW2957" i="25" s="1"/>
  <c r="AR2957" i="25"/>
  <c r="AQ2957" i="25"/>
  <c r="AC2957" i="25"/>
  <c r="S2957" i="25"/>
  <c r="A2957" i="25"/>
  <c r="B2957" i="25" s="1"/>
  <c r="AW2956" i="25"/>
  <c r="AV2956" i="25"/>
  <c r="AU2956" i="25"/>
  <c r="AT2956" i="25"/>
  <c r="AS2956" i="25"/>
  <c r="AR2956" i="25"/>
  <c r="AQ2956" i="25"/>
  <c r="AC2956" i="25"/>
  <c r="S2956" i="25"/>
  <c r="B2956" i="25"/>
  <c r="A2956" i="25"/>
  <c r="AV2955" i="25"/>
  <c r="AU2955" i="25"/>
  <c r="AT2955" i="25"/>
  <c r="AS2955" i="25"/>
  <c r="AW2955" i="25" s="1"/>
  <c r="AR2955" i="25"/>
  <c r="AQ2955" i="25"/>
  <c r="AC2955" i="25"/>
  <c r="S2955" i="25"/>
  <c r="B2955" i="25"/>
  <c r="A2955" i="25"/>
  <c r="AW2954" i="25"/>
  <c r="AV2954" i="25"/>
  <c r="AU2954" i="25"/>
  <c r="AT2954" i="25"/>
  <c r="AS2954" i="25"/>
  <c r="AR2954" i="25"/>
  <c r="AQ2954" i="25"/>
  <c r="AC2954" i="25"/>
  <c r="S2954" i="25"/>
  <c r="B2954" i="25"/>
  <c r="A2954" i="25"/>
  <c r="AW2953" i="25"/>
  <c r="AV2953" i="25"/>
  <c r="AU2953" i="25"/>
  <c r="AT2953" i="25"/>
  <c r="AS2953" i="25"/>
  <c r="AR2953" i="25"/>
  <c r="AQ2953" i="25"/>
  <c r="AC2953" i="25"/>
  <c r="S2953" i="25"/>
  <c r="B2953" i="25"/>
  <c r="A2953" i="25"/>
  <c r="AU2952" i="25"/>
  <c r="AV2952" i="25" s="1"/>
  <c r="AT2952" i="25"/>
  <c r="AS2952" i="25"/>
  <c r="AW2952" i="25" s="1"/>
  <c r="AR2952" i="25"/>
  <c r="AQ2952" i="25"/>
  <c r="AC2952" i="25"/>
  <c r="S2952" i="25"/>
  <c r="A2952" i="25"/>
  <c r="B2952" i="25" s="1"/>
  <c r="AW2951" i="25"/>
  <c r="AU2951" i="25"/>
  <c r="AV2951" i="25" s="1"/>
  <c r="AT2951" i="25"/>
  <c r="AS2951" i="25"/>
  <c r="AR2951" i="25"/>
  <c r="AQ2951" i="25"/>
  <c r="AC2951" i="25"/>
  <c r="S2951" i="25"/>
  <c r="A2951" i="25"/>
  <c r="B2951" i="25" s="1"/>
  <c r="AU2950" i="25"/>
  <c r="AV2950" i="25" s="1"/>
  <c r="AT2950" i="25"/>
  <c r="AS2950" i="25"/>
  <c r="AW2950" i="25" s="1"/>
  <c r="AR2950" i="25"/>
  <c r="AQ2950" i="25"/>
  <c r="AC2950" i="25"/>
  <c r="S2950" i="25"/>
  <c r="A2950" i="25"/>
  <c r="B2950" i="25" s="1"/>
  <c r="AU2949" i="25"/>
  <c r="AV2949" i="25" s="1"/>
  <c r="AT2949" i="25"/>
  <c r="AS2949" i="25"/>
  <c r="AW2949" i="25" s="1"/>
  <c r="AR2949" i="25"/>
  <c r="AQ2949" i="25"/>
  <c r="AC2949" i="25"/>
  <c r="S2949" i="25"/>
  <c r="A2949" i="25"/>
  <c r="B2949" i="25" s="1"/>
  <c r="AW2948" i="25"/>
  <c r="AV2948" i="25"/>
  <c r="AU2948" i="25"/>
  <c r="AT2948" i="25"/>
  <c r="AS2948" i="25"/>
  <c r="AR2948" i="25"/>
  <c r="AQ2948" i="25"/>
  <c r="AC2948" i="25"/>
  <c r="S2948" i="25"/>
  <c r="B2948" i="25"/>
  <c r="A2948" i="25"/>
  <c r="AV2947" i="25"/>
  <c r="AU2947" i="25"/>
  <c r="AT2947" i="25"/>
  <c r="AS2947" i="25"/>
  <c r="AW2947" i="25" s="1"/>
  <c r="AR2947" i="25"/>
  <c r="AQ2947" i="25"/>
  <c r="AC2947" i="25"/>
  <c r="S2947" i="25"/>
  <c r="B2947" i="25"/>
  <c r="A2947" i="25"/>
  <c r="AW2946" i="25"/>
  <c r="AV2946" i="25"/>
  <c r="AU2946" i="25"/>
  <c r="AT2946" i="25"/>
  <c r="AS2946" i="25"/>
  <c r="AR2946" i="25"/>
  <c r="AQ2946" i="25"/>
  <c r="AC2946" i="25"/>
  <c r="S2946" i="25"/>
  <c r="B2946" i="25"/>
  <c r="A2946" i="25"/>
  <c r="AW2945" i="25"/>
  <c r="AV2945" i="25"/>
  <c r="AU2945" i="25"/>
  <c r="AT2945" i="25"/>
  <c r="AS2945" i="25"/>
  <c r="AR2945" i="25"/>
  <c r="AQ2945" i="25"/>
  <c r="AC2945" i="25"/>
  <c r="S2945" i="25"/>
  <c r="B2945" i="25"/>
  <c r="A2945" i="25"/>
  <c r="AU2944" i="25"/>
  <c r="AV2944" i="25" s="1"/>
  <c r="AT2944" i="25"/>
  <c r="AS2944" i="25"/>
  <c r="AW2944" i="25" s="1"/>
  <c r="AR2944" i="25"/>
  <c r="AQ2944" i="25"/>
  <c r="AC2944" i="25"/>
  <c r="S2944" i="25"/>
  <c r="A2944" i="25"/>
  <c r="B2944" i="25" s="1"/>
  <c r="AW2943" i="25"/>
  <c r="AU2943" i="25"/>
  <c r="AV2943" i="25" s="1"/>
  <c r="AT2943" i="25"/>
  <c r="AS2943" i="25"/>
  <c r="AR2943" i="25"/>
  <c r="AQ2943" i="25"/>
  <c r="AC2943" i="25"/>
  <c r="S2943" i="25"/>
  <c r="A2943" i="25"/>
  <c r="B2943" i="25" s="1"/>
  <c r="AU2942" i="25"/>
  <c r="AV2942" i="25" s="1"/>
  <c r="AT2942" i="25"/>
  <c r="AS2942" i="25"/>
  <c r="AW2942" i="25" s="1"/>
  <c r="AR2942" i="25"/>
  <c r="AQ2942" i="25"/>
  <c r="AC2942" i="25"/>
  <c r="S2942" i="25"/>
  <c r="A2942" i="25"/>
  <c r="B2942" i="25" s="1"/>
  <c r="AU2941" i="25"/>
  <c r="AV2941" i="25" s="1"/>
  <c r="AT2941" i="25"/>
  <c r="AS2941" i="25"/>
  <c r="AW2941" i="25" s="1"/>
  <c r="AR2941" i="25"/>
  <c r="AQ2941" i="25"/>
  <c r="AC2941" i="25"/>
  <c r="S2941" i="25"/>
  <c r="A2941" i="25"/>
  <c r="B2941" i="25" s="1"/>
  <c r="AW2940" i="25"/>
  <c r="AV2940" i="25"/>
  <c r="AU2940" i="25"/>
  <c r="AT2940" i="25"/>
  <c r="AS2940" i="25"/>
  <c r="AR2940" i="25"/>
  <c r="AQ2940" i="25"/>
  <c r="AC2940" i="25"/>
  <c r="S2940" i="25"/>
  <c r="B2940" i="25"/>
  <c r="A2940" i="25"/>
  <c r="AV2939" i="25"/>
  <c r="AU2939" i="25"/>
  <c r="AT2939" i="25"/>
  <c r="AS2939" i="25"/>
  <c r="AW2939" i="25" s="1"/>
  <c r="AR2939" i="25"/>
  <c r="AQ2939" i="25"/>
  <c r="AC2939" i="25"/>
  <c r="S2939" i="25"/>
  <c r="B2939" i="25"/>
  <c r="A2939" i="25"/>
  <c r="AW2938" i="25"/>
  <c r="AV2938" i="25"/>
  <c r="AU2938" i="25"/>
  <c r="AT2938" i="25"/>
  <c r="AS2938" i="25"/>
  <c r="AR2938" i="25"/>
  <c r="AQ2938" i="25"/>
  <c r="AC2938" i="25"/>
  <c r="S2938" i="25"/>
  <c r="B2938" i="25"/>
  <c r="A2938" i="25"/>
  <c r="AW2937" i="25"/>
  <c r="AV2937" i="25"/>
  <c r="AU2937" i="25"/>
  <c r="AT2937" i="25"/>
  <c r="AS2937" i="25"/>
  <c r="AR2937" i="25"/>
  <c r="AQ2937" i="25"/>
  <c r="AC2937" i="25"/>
  <c r="S2937" i="25"/>
  <c r="H2937" i="25"/>
  <c r="G2937" i="25"/>
  <c r="B2937" i="25"/>
  <c r="A2937" i="25"/>
  <c r="AW2936" i="25"/>
  <c r="AV2936" i="25"/>
  <c r="AU2936" i="25"/>
  <c r="AT2936" i="25"/>
  <c r="AS2936" i="25"/>
  <c r="AR2936" i="25"/>
  <c r="AQ2936" i="25"/>
  <c r="AC2936" i="25"/>
  <c r="S2936" i="25"/>
  <c r="H2936" i="25"/>
  <c r="G2936" i="25"/>
  <c r="B2936" i="25"/>
  <c r="A2936" i="25"/>
  <c r="AV2935" i="25"/>
  <c r="AU2935" i="25"/>
  <c r="AT2935" i="25"/>
  <c r="AS2935" i="25"/>
  <c r="AW2935" i="25" s="1"/>
  <c r="AR2935" i="25"/>
  <c r="AQ2935" i="25"/>
  <c r="AC2935" i="25"/>
  <c r="S2935" i="25"/>
  <c r="B2935" i="25"/>
  <c r="A2935" i="25"/>
  <c r="AV2934" i="25"/>
  <c r="AU2934" i="25"/>
  <c r="AT2934" i="25"/>
  <c r="AS2934" i="25"/>
  <c r="AW2934" i="25" s="1"/>
  <c r="AR2934" i="25"/>
  <c r="AQ2934" i="25"/>
  <c r="AC2934" i="25"/>
  <c r="S2934" i="25"/>
  <c r="B2934" i="25"/>
  <c r="A2934" i="25"/>
  <c r="AW2933" i="25"/>
  <c r="AV2933" i="25"/>
  <c r="AU2933" i="25"/>
  <c r="AT2933" i="25"/>
  <c r="AS2933" i="25"/>
  <c r="AR2933" i="25"/>
  <c r="AQ2933" i="25"/>
  <c r="AC2933" i="25"/>
  <c r="S2933" i="25"/>
  <c r="B2933" i="25"/>
  <c r="A2933" i="25"/>
  <c r="AU2932" i="25"/>
  <c r="AV2932" i="25" s="1"/>
  <c r="AT2932" i="25"/>
  <c r="AS2932" i="25"/>
  <c r="AW2932" i="25" s="1"/>
  <c r="AR2932" i="25"/>
  <c r="AQ2932" i="25"/>
  <c r="AC2932" i="25"/>
  <c r="S2932" i="25"/>
  <c r="A2932" i="25"/>
  <c r="B2932" i="25" s="1"/>
  <c r="AW2931" i="25"/>
  <c r="AU2931" i="25"/>
  <c r="AV2931" i="25" s="1"/>
  <c r="AT2931" i="25"/>
  <c r="AS2931" i="25"/>
  <c r="AR2931" i="25"/>
  <c r="AQ2931" i="25"/>
  <c r="AC2931" i="25"/>
  <c r="S2931" i="25"/>
  <c r="H2931" i="25"/>
  <c r="G2931" i="25"/>
  <c r="B2931" i="25"/>
  <c r="A2931" i="25"/>
  <c r="AU2930" i="25"/>
  <c r="AV2930" i="25" s="1"/>
  <c r="AT2930" i="25"/>
  <c r="AS2930" i="25"/>
  <c r="AW2930" i="25" s="1"/>
  <c r="AR2930" i="25"/>
  <c r="AQ2930" i="25"/>
  <c r="AC2930" i="25"/>
  <c r="S2930" i="25"/>
  <c r="H2930" i="25"/>
  <c r="G2930" i="25"/>
  <c r="B2930" i="25"/>
  <c r="A2930" i="25"/>
  <c r="AW2929" i="25"/>
  <c r="AV2929" i="25"/>
  <c r="AU2929" i="25"/>
  <c r="AT2929" i="25"/>
  <c r="AS2929" i="25"/>
  <c r="AR2929" i="25"/>
  <c r="AQ2929" i="25"/>
  <c r="AC2929" i="25"/>
  <c r="S2929" i="25"/>
  <c r="H2929" i="25"/>
  <c r="G2929" i="25"/>
  <c r="B2929" i="25"/>
  <c r="A2929" i="25"/>
  <c r="AW2928" i="25"/>
  <c r="AU2928" i="25"/>
  <c r="AV2928" i="25" s="1"/>
  <c r="AT2928" i="25"/>
  <c r="AS2928" i="25"/>
  <c r="AR2928" i="25"/>
  <c r="AQ2928" i="25"/>
  <c r="AC2928" i="25"/>
  <c r="S2928" i="25"/>
  <c r="H2928" i="25"/>
  <c r="G2928" i="25"/>
  <c r="B2928" i="25"/>
  <c r="A2928" i="25"/>
  <c r="AU2927" i="25"/>
  <c r="AV2927" i="25" s="1"/>
  <c r="AT2927" i="25"/>
  <c r="AS2927" i="25"/>
  <c r="AW2927" i="25" s="1"/>
  <c r="AR2927" i="25"/>
  <c r="AQ2927" i="25"/>
  <c r="AC2927" i="25"/>
  <c r="S2927" i="25"/>
  <c r="H2927" i="25"/>
  <c r="G2927" i="25"/>
  <c r="A2927" i="25"/>
  <c r="B2927" i="25" s="1"/>
  <c r="AW2926" i="25"/>
  <c r="AV2926" i="25"/>
  <c r="AU2926" i="25"/>
  <c r="AT2926" i="25"/>
  <c r="AS2926" i="25"/>
  <c r="AR2926" i="25"/>
  <c r="AQ2926" i="25"/>
  <c r="AC2926" i="25"/>
  <c r="S2926" i="25"/>
  <c r="H2926" i="25"/>
  <c r="G2926" i="25"/>
  <c r="B2926" i="25"/>
  <c r="A2926" i="25"/>
  <c r="AU2925" i="25"/>
  <c r="AV2925" i="25" s="1"/>
  <c r="AT2925" i="25"/>
  <c r="AS2925" i="25"/>
  <c r="AW2925" i="25" s="1"/>
  <c r="AR2925" i="25"/>
  <c r="AQ2925" i="25"/>
  <c r="AC2925" i="25"/>
  <c r="S2925" i="25"/>
  <c r="H2925" i="25"/>
  <c r="G2925" i="25"/>
  <c r="A2925" i="25"/>
  <c r="B2925" i="25" s="1"/>
  <c r="AW2924" i="25"/>
  <c r="AV2924" i="25"/>
  <c r="AU2924" i="25"/>
  <c r="AT2924" i="25"/>
  <c r="AS2924" i="25"/>
  <c r="AR2924" i="25"/>
  <c r="AQ2924" i="25"/>
  <c r="AC2924" i="25"/>
  <c r="S2924" i="25"/>
  <c r="H2924" i="25"/>
  <c r="G2924" i="25"/>
  <c r="A2924" i="25"/>
  <c r="B2924" i="25" s="1"/>
  <c r="AW2923" i="25"/>
  <c r="AU2923" i="25"/>
  <c r="AV2923" i="25" s="1"/>
  <c r="AT2923" i="25"/>
  <c r="AS2923" i="25"/>
  <c r="AR2923" i="25"/>
  <c r="AQ2923" i="25"/>
  <c r="AC2923" i="25"/>
  <c r="S2923" i="25"/>
  <c r="H2923" i="25"/>
  <c r="G2923" i="25"/>
  <c r="B2923" i="25"/>
  <c r="A2923" i="25"/>
  <c r="AU2922" i="25"/>
  <c r="AV2922" i="25" s="1"/>
  <c r="AT2922" i="25"/>
  <c r="AS2922" i="25"/>
  <c r="AW2922" i="25" s="1"/>
  <c r="AR2922" i="25"/>
  <c r="AQ2922" i="25"/>
  <c r="AC2922" i="25"/>
  <c r="S2922" i="25"/>
  <c r="H2922" i="25"/>
  <c r="G2922" i="25"/>
  <c r="B2922" i="25"/>
  <c r="A2922" i="25"/>
  <c r="AW2921" i="25"/>
  <c r="AV2921" i="25"/>
  <c r="AU2921" i="25"/>
  <c r="AT2921" i="25"/>
  <c r="AS2921" i="25"/>
  <c r="AR2921" i="25"/>
  <c r="AQ2921" i="25"/>
  <c r="AC2921" i="25"/>
  <c r="S2921" i="25"/>
  <c r="H2921" i="25"/>
  <c r="G2921" i="25"/>
  <c r="B2921" i="25"/>
  <c r="A2921" i="25"/>
  <c r="AW2920" i="25"/>
  <c r="AU2920" i="25"/>
  <c r="AV2920" i="25" s="1"/>
  <c r="AT2920" i="25"/>
  <c r="AS2920" i="25"/>
  <c r="AR2920" i="25"/>
  <c r="AQ2920" i="25"/>
  <c r="AC2920" i="25"/>
  <c r="S2920" i="25"/>
  <c r="H2920" i="25"/>
  <c r="G2920" i="25"/>
  <c r="B2920" i="25"/>
  <c r="A2920" i="25"/>
  <c r="AV2919" i="25"/>
  <c r="AU2919" i="25"/>
  <c r="AT2919" i="25"/>
  <c r="AS2919" i="25"/>
  <c r="AW2919" i="25" s="1"/>
  <c r="AR2919" i="25"/>
  <c r="AQ2919" i="25"/>
  <c r="AC2919" i="25"/>
  <c r="S2919" i="25"/>
  <c r="H2919" i="25"/>
  <c r="G2919" i="25"/>
  <c r="A2919" i="25"/>
  <c r="B2919" i="25" s="1"/>
  <c r="AW2918" i="25"/>
  <c r="AV2918" i="25"/>
  <c r="AU2918" i="25"/>
  <c r="AT2918" i="25"/>
  <c r="AS2918" i="25"/>
  <c r="AR2918" i="25"/>
  <c r="AQ2918" i="25"/>
  <c r="AC2918" i="25"/>
  <c r="S2918" i="25"/>
  <c r="H2918" i="25"/>
  <c r="G2918" i="25"/>
  <c r="B2918" i="25"/>
  <c r="A2918" i="25"/>
  <c r="AU2917" i="25"/>
  <c r="AV2917" i="25" s="1"/>
  <c r="AT2917" i="25"/>
  <c r="AS2917" i="25"/>
  <c r="AW2917" i="25" s="1"/>
  <c r="AR2917" i="25"/>
  <c r="AQ2917" i="25"/>
  <c r="AC2917" i="25"/>
  <c r="S2917" i="25"/>
  <c r="H2917" i="25"/>
  <c r="G2917" i="25"/>
  <c r="A2917" i="25"/>
  <c r="B2917" i="25" s="1"/>
  <c r="AW2916" i="25"/>
  <c r="AV2916" i="25"/>
  <c r="AU2916" i="25"/>
  <c r="AT2916" i="25"/>
  <c r="AS2916" i="25"/>
  <c r="AR2916" i="25"/>
  <c r="AQ2916" i="25"/>
  <c r="AC2916" i="25"/>
  <c r="S2916" i="25"/>
  <c r="H2916" i="25"/>
  <c r="G2916" i="25"/>
  <c r="A2916" i="25"/>
  <c r="B2916" i="25" s="1"/>
  <c r="AW2915" i="25"/>
  <c r="AU2915" i="25"/>
  <c r="AV2915" i="25" s="1"/>
  <c r="AT2915" i="25"/>
  <c r="AS2915" i="25"/>
  <c r="AR2915" i="25"/>
  <c r="AQ2915" i="25"/>
  <c r="AC2915" i="25"/>
  <c r="S2915" i="25"/>
  <c r="H2915" i="25"/>
  <c r="G2915" i="25"/>
  <c r="B2915" i="25"/>
  <c r="A2915" i="25"/>
  <c r="AU2914" i="25"/>
  <c r="AV2914" i="25" s="1"/>
  <c r="AT2914" i="25"/>
  <c r="AS2914" i="25"/>
  <c r="AW2914" i="25" s="1"/>
  <c r="AR2914" i="25"/>
  <c r="AQ2914" i="25"/>
  <c r="AC2914" i="25"/>
  <c r="S2914" i="25"/>
  <c r="H2914" i="25"/>
  <c r="G2914" i="25"/>
  <c r="B2914" i="25"/>
  <c r="A2914" i="25"/>
  <c r="AW2913" i="25"/>
  <c r="AV2913" i="25"/>
  <c r="AU2913" i="25"/>
  <c r="AT2913" i="25"/>
  <c r="AS2913" i="25"/>
  <c r="AR2913" i="25"/>
  <c r="AQ2913" i="25"/>
  <c r="AC2913" i="25"/>
  <c r="S2913" i="25"/>
  <c r="H2913" i="25"/>
  <c r="G2913" i="25"/>
  <c r="B2913" i="25"/>
  <c r="A2913" i="25"/>
  <c r="AW2912" i="25"/>
  <c r="AU2912" i="25"/>
  <c r="AV2912" i="25" s="1"/>
  <c r="AT2912" i="25"/>
  <c r="AS2912" i="25"/>
  <c r="AR2912" i="25"/>
  <c r="AQ2912" i="25"/>
  <c r="AC2912" i="25"/>
  <c r="S2912" i="25"/>
  <c r="H2912" i="25"/>
  <c r="G2912" i="25"/>
  <c r="B2912" i="25"/>
  <c r="A2912" i="25"/>
  <c r="AV2911" i="25"/>
  <c r="AU2911" i="25"/>
  <c r="AT2911" i="25"/>
  <c r="AS2911" i="25"/>
  <c r="AW2911" i="25" s="1"/>
  <c r="AR2911" i="25"/>
  <c r="AQ2911" i="25"/>
  <c r="AC2911" i="25"/>
  <c r="S2911" i="25"/>
  <c r="H2911" i="25"/>
  <c r="G2911" i="25"/>
  <c r="A2911" i="25"/>
  <c r="B2911" i="25" s="1"/>
  <c r="AW2910" i="25"/>
  <c r="AV2910" i="25"/>
  <c r="AU2910" i="25"/>
  <c r="AT2910" i="25"/>
  <c r="AS2910" i="25"/>
  <c r="AR2910" i="25"/>
  <c r="AQ2910" i="25"/>
  <c r="AC2910" i="25"/>
  <c r="S2910" i="25"/>
  <c r="H2910" i="25"/>
  <c r="G2910" i="25"/>
  <c r="B2910" i="25"/>
  <c r="A2910" i="25"/>
  <c r="AU2909" i="25"/>
  <c r="AV2909" i="25" s="1"/>
  <c r="AT2909" i="25"/>
  <c r="AS2909" i="25"/>
  <c r="AW2909" i="25" s="1"/>
  <c r="AR2909" i="25"/>
  <c r="AQ2909" i="25"/>
  <c r="AC2909" i="25"/>
  <c r="S2909" i="25"/>
  <c r="H2909" i="25"/>
  <c r="G2909" i="25"/>
  <c r="A2909" i="25"/>
  <c r="B2909" i="25" s="1"/>
  <c r="AW2908" i="25"/>
  <c r="AV2908" i="25"/>
  <c r="AU2908" i="25"/>
  <c r="AT2908" i="25"/>
  <c r="AS2908" i="25"/>
  <c r="AR2908" i="25"/>
  <c r="AQ2908" i="25"/>
  <c r="AC2908" i="25"/>
  <c r="S2908" i="25"/>
  <c r="H2908" i="25"/>
  <c r="G2908" i="25"/>
  <c r="A2908" i="25"/>
  <c r="B2908" i="25" s="1"/>
  <c r="AW2907" i="25"/>
  <c r="AU2907" i="25"/>
  <c r="AV2907" i="25" s="1"/>
  <c r="AT2907" i="25"/>
  <c r="AS2907" i="25"/>
  <c r="AR2907" i="25"/>
  <c r="AQ2907" i="25"/>
  <c r="AC2907" i="25"/>
  <c r="S2907" i="25"/>
  <c r="H2907" i="25"/>
  <c r="G2907" i="25"/>
  <c r="B2907" i="25"/>
  <c r="A2907" i="25"/>
  <c r="AU2906" i="25"/>
  <c r="AV2906" i="25" s="1"/>
  <c r="AT2906" i="25"/>
  <c r="AS2906" i="25"/>
  <c r="AW2906" i="25" s="1"/>
  <c r="AR2906" i="25"/>
  <c r="AQ2906" i="25"/>
  <c r="AC2906" i="25"/>
  <c r="S2906" i="25"/>
  <c r="H2906" i="25"/>
  <c r="G2906" i="25"/>
  <c r="B2906" i="25"/>
  <c r="A2906" i="25"/>
  <c r="AW2905" i="25"/>
  <c r="AV2905" i="25"/>
  <c r="AU2905" i="25"/>
  <c r="AT2905" i="25"/>
  <c r="AS2905" i="25"/>
  <c r="AR2905" i="25"/>
  <c r="AQ2905" i="25"/>
  <c r="AC2905" i="25"/>
  <c r="S2905" i="25"/>
  <c r="H2905" i="25"/>
  <c r="G2905" i="25"/>
  <c r="B2905" i="25"/>
  <c r="A2905" i="25"/>
  <c r="AW2904" i="25"/>
  <c r="AU2904" i="25"/>
  <c r="AV2904" i="25" s="1"/>
  <c r="AT2904" i="25"/>
  <c r="AS2904" i="25"/>
  <c r="AR2904" i="25"/>
  <c r="AQ2904" i="25"/>
  <c r="AC2904" i="25"/>
  <c r="S2904" i="25"/>
  <c r="H2904" i="25"/>
  <c r="G2904" i="25"/>
  <c r="B2904" i="25"/>
  <c r="A2904" i="25"/>
  <c r="AV2903" i="25"/>
  <c r="AU2903" i="25"/>
  <c r="AT2903" i="25"/>
  <c r="AS2903" i="25"/>
  <c r="AW2903" i="25" s="1"/>
  <c r="AR2903" i="25"/>
  <c r="AQ2903" i="25"/>
  <c r="AC2903" i="25"/>
  <c r="S2903" i="25"/>
  <c r="H2903" i="25"/>
  <c r="G2903" i="25"/>
  <c r="A2903" i="25"/>
  <c r="B2903" i="25" s="1"/>
  <c r="AW2902" i="25"/>
  <c r="AV2902" i="25"/>
  <c r="AU2902" i="25"/>
  <c r="AT2902" i="25"/>
  <c r="AS2902" i="25"/>
  <c r="AR2902" i="25"/>
  <c r="AQ2902" i="25"/>
  <c r="AC2902" i="25"/>
  <c r="S2902" i="25"/>
  <c r="H2902" i="25"/>
  <c r="G2902" i="25"/>
  <c r="B2902" i="25"/>
  <c r="A2902" i="25"/>
  <c r="AU2901" i="25"/>
  <c r="AV2901" i="25" s="1"/>
  <c r="AT2901" i="25"/>
  <c r="AS2901" i="25"/>
  <c r="AW2901" i="25" s="1"/>
  <c r="AR2901" i="25"/>
  <c r="AQ2901" i="25"/>
  <c r="AC2901" i="25"/>
  <c r="S2901" i="25"/>
  <c r="H2901" i="25"/>
  <c r="G2901" i="25"/>
  <c r="A2901" i="25"/>
  <c r="B2901" i="25" s="1"/>
  <c r="AW2900" i="25"/>
  <c r="AV2900" i="25"/>
  <c r="AU2900" i="25"/>
  <c r="AT2900" i="25"/>
  <c r="AS2900" i="25"/>
  <c r="AR2900" i="25"/>
  <c r="AQ2900" i="25"/>
  <c r="AC2900" i="25"/>
  <c r="S2900" i="25"/>
  <c r="H2900" i="25"/>
  <c r="G2900" i="25"/>
  <c r="A2900" i="25"/>
  <c r="B2900" i="25" s="1"/>
  <c r="AW2899" i="25"/>
  <c r="AU2899" i="25"/>
  <c r="AV2899" i="25" s="1"/>
  <c r="AT2899" i="25"/>
  <c r="AS2899" i="25"/>
  <c r="AR2899" i="25"/>
  <c r="AQ2899" i="25"/>
  <c r="AC2899" i="25"/>
  <c r="S2899" i="25"/>
  <c r="H2899" i="25"/>
  <c r="G2899" i="25"/>
  <c r="B2899" i="25"/>
  <c r="A2899" i="25"/>
  <c r="AU2898" i="25"/>
  <c r="AV2898" i="25" s="1"/>
  <c r="AT2898" i="25"/>
  <c r="AS2898" i="25"/>
  <c r="AW2898" i="25" s="1"/>
  <c r="AR2898" i="25"/>
  <c r="AQ2898" i="25"/>
  <c r="AC2898" i="25"/>
  <c r="S2898" i="25"/>
  <c r="H2898" i="25"/>
  <c r="G2898" i="25"/>
  <c r="B2898" i="25"/>
  <c r="A2898" i="25"/>
  <c r="AW2897" i="25"/>
  <c r="AV2897" i="25"/>
  <c r="AU2897" i="25"/>
  <c r="AT2897" i="25"/>
  <c r="AS2897" i="25"/>
  <c r="AR2897" i="25"/>
  <c r="AQ2897" i="25"/>
  <c r="AC2897" i="25"/>
  <c r="S2897" i="25"/>
  <c r="H2897" i="25"/>
  <c r="G2897" i="25"/>
  <c r="B2897" i="25"/>
  <c r="A2897" i="25"/>
  <c r="AU2896" i="25"/>
  <c r="AV2896" i="25" s="1"/>
  <c r="AT2896" i="25"/>
  <c r="AS2896" i="25"/>
  <c r="AW2896" i="25" s="1"/>
  <c r="AR2896" i="25"/>
  <c r="AQ2896" i="25"/>
  <c r="AC2896" i="25"/>
  <c r="S2896" i="25"/>
  <c r="H2896" i="25"/>
  <c r="G2896" i="25"/>
  <c r="B2896" i="25"/>
  <c r="A2896" i="25"/>
  <c r="AV2895" i="25"/>
  <c r="AU2895" i="25"/>
  <c r="AT2895" i="25"/>
  <c r="AS2895" i="25"/>
  <c r="AW2895" i="25" s="1"/>
  <c r="AR2895" i="25"/>
  <c r="AQ2895" i="25"/>
  <c r="AC2895" i="25"/>
  <c r="S2895" i="25"/>
  <c r="H2895" i="25"/>
  <c r="G2895" i="25"/>
  <c r="A2895" i="25"/>
  <c r="B2895" i="25" s="1"/>
  <c r="AW2894" i="25"/>
  <c r="AV2894" i="25"/>
  <c r="AU2894" i="25"/>
  <c r="AT2894" i="25"/>
  <c r="AS2894" i="25"/>
  <c r="AR2894" i="25"/>
  <c r="AQ2894" i="25"/>
  <c r="AC2894" i="25"/>
  <c r="S2894" i="25"/>
  <c r="H2894" i="25"/>
  <c r="G2894" i="25"/>
  <c r="B2894" i="25"/>
  <c r="A2894" i="25"/>
  <c r="AU2893" i="25"/>
  <c r="AV2893" i="25" s="1"/>
  <c r="AT2893" i="25"/>
  <c r="AS2893" i="25"/>
  <c r="AW2893" i="25" s="1"/>
  <c r="AR2893" i="25"/>
  <c r="AQ2893" i="25"/>
  <c r="AC2893" i="25"/>
  <c r="S2893" i="25"/>
  <c r="H2893" i="25"/>
  <c r="G2893" i="25"/>
  <c r="A2893" i="25"/>
  <c r="B2893" i="25" s="1"/>
  <c r="AW2892" i="25"/>
  <c r="AV2892" i="25"/>
  <c r="AU2892" i="25"/>
  <c r="AT2892" i="25"/>
  <c r="AS2892" i="25"/>
  <c r="AR2892" i="25"/>
  <c r="AQ2892" i="25"/>
  <c r="AC2892" i="25"/>
  <c r="S2892" i="25"/>
  <c r="H2892" i="25"/>
  <c r="G2892" i="25"/>
  <c r="A2892" i="25"/>
  <c r="B2892" i="25" s="1"/>
  <c r="AW2891" i="25"/>
  <c r="AV2891" i="25"/>
  <c r="AU2891" i="25"/>
  <c r="AT2891" i="25"/>
  <c r="AS2891" i="25"/>
  <c r="AR2891" i="25"/>
  <c r="AQ2891" i="25"/>
  <c r="AC2891" i="25"/>
  <c r="S2891" i="25"/>
  <c r="H2891" i="25"/>
  <c r="G2891" i="25"/>
  <c r="B2891" i="25"/>
  <c r="A2891" i="25"/>
  <c r="AU2890" i="25"/>
  <c r="AV2890" i="25" s="1"/>
  <c r="AT2890" i="25"/>
  <c r="AS2890" i="25"/>
  <c r="AW2890" i="25" s="1"/>
  <c r="AR2890" i="25"/>
  <c r="AQ2890" i="25"/>
  <c r="AC2890" i="25"/>
  <c r="S2890" i="25"/>
  <c r="H2890" i="25"/>
  <c r="G2890" i="25"/>
  <c r="A2890" i="25"/>
  <c r="B2890" i="25" s="1"/>
  <c r="AW2889" i="25"/>
  <c r="AV2889" i="25"/>
  <c r="AU2889" i="25"/>
  <c r="AT2889" i="25"/>
  <c r="AS2889" i="25"/>
  <c r="AR2889" i="25"/>
  <c r="AQ2889" i="25"/>
  <c r="AC2889" i="25"/>
  <c r="S2889" i="25"/>
  <c r="H2889" i="25"/>
  <c r="G2889" i="25"/>
  <c r="B2889" i="25"/>
  <c r="A2889" i="25"/>
  <c r="AV2888" i="25"/>
  <c r="AU2888" i="25"/>
  <c r="AT2888" i="25"/>
  <c r="AS2888" i="25"/>
  <c r="AW2888" i="25" s="1"/>
  <c r="AR2888" i="25"/>
  <c r="AQ2888" i="25"/>
  <c r="AC2888" i="25"/>
  <c r="S2888" i="25"/>
  <c r="H2888" i="25"/>
  <c r="G2888" i="25"/>
  <c r="B2888" i="25"/>
  <c r="A2888" i="25"/>
  <c r="AV2887" i="25"/>
  <c r="AU2887" i="25"/>
  <c r="AT2887" i="25"/>
  <c r="AS2887" i="25"/>
  <c r="AW2887" i="25" s="1"/>
  <c r="AR2887" i="25"/>
  <c r="AQ2887" i="25"/>
  <c r="AC2887" i="25"/>
  <c r="S2887" i="25"/>
  <c r="B2887" i="25"/>
  <c r="A2887" i="25"/>
  <c r="AV2886" i="25"/>
  <c r="AU2886" i="25"/>
  <c r="AT2886" i="25"/>
  <c r="AS2886" i="25"/>
  <c r="AW2886" i="25" s="1"/>
  <c r="AR2886" i="25"/>
  <c r="AQ2886" i="25"/>
  <c r="AC2886" i="25"/>
  <c r="S2886" i="25"/>
  <c r="H2886" i="25"/>
  <c r="G2886" i="25"/>
  <c r="B2886" i="25"/>
  <c r="A2886" i="25"/>
  <c r="AV2885" i="25"/>
  <c r="AU2885" i="25"/>
  <c r="AT2885" i="25"/>
  <c r="AS2885" i="25"/>
  <c r="AW2885" i="25" s="1"/>
  <c r="AR2885" i="25"/>
  <c r="AQ2885" i="25"/>
  <c r="AC2885" i="25"/>
  <c r="S2885" i="25"/>
  <c r="H2885" i="25"/>
  <c r="G2885" i="25"/>
  <c r="A2885" i="25"/>
  <c r="B2885" i="25" s="1"/>
  <c r="AW2884" i="25"/>
  <c r="AV2884" i="25"/>
  <c r="AU2884" i="25"/>
  <c r="AT2884" i="25"/>
  <c r="AS2884" i="25"/>
  <c r="AR2884" i="25"/>
  <c r="AQ2884" i="25"/>
  <c r="AC2884" i="25"/>
  <c r="S2884" i="25"/>
  <c r="H2884" i="25"/>
  <c r="G2884" i="25"/>
  <c r="B2884" i="25"/>
  <c r="A2884" i="25"/>
  <c r="AU2883" i="25"/>
  <c r="AV2883" i="25" s="1"/>
  <c r="AT2883" i="25"/>
  <c r="AS2883" i="25"/>
  <c r="AW2883" i="25" s="1"/>
  <c r="AR2883" i="25"/>
  <c r="AQ2883" i="25"/>
  <c r="AC2883" i="25"/>
  <c r="S2883" i="25"/>
  <c r="H2883" i="25"/>
  <c r="G2883" i="25"/>
  <c r="A2883" i="25"/>
  <c r="B2883" i="25" s="1"/>
  <c r="AW2882" i="25"/>
  <c r="AV2882" i="25"/>
  <c r="AU2882" i="25"/>
  <c r="AT2882" i="25"/>
  <c r="AS2882" i="25"/>
  <c r="AR2882" i="25"/>
  <c r="AQ2882" i="25"/>
  <c r="AC2882" i="25"/>
  <c r="S2882" i="25"/>
  <c r="H2882" i="25"/>
  <c r="G2882" i="25"/>
  <c r="A2882" i="25"/>
  <c r="B2882" i="25" s="1"/>
  <c r="AW2881" i="25"/>
  <c r="AV2881" i="25"/>
  <c r="AU2881" i="25"/>
  <c r="AT2881" i="25"/>
  <c r="AS2881" i="25"/>
  <c r="AR2881" i="25"/>
  <c r="AQ2881" i="25"/>
  <c r="AC2881" i="25"/>
  <c r="S2881" i="25"/>
  <c r="H2881" i="25"/>
  <c r="G2881" i="25"/>
  <c r="B2881" i="25"/>
  <c r="A2881" i="25"/>
  <c r="AU2880" i="25"/>
  <c r="AV2880" i="25" s="1"/>
  <c r="AT2880" i="25"/>
  <c r="AS2880" i="25"/>
  <c r="AW2880" i="25" s="1"/>
  <c r="AR2880" i="25"/>
  <c r="AQ2880" i="25"/>
  <c r="AC2880" i="25"/>
  <c r="S2880" i="25"/>
  <c r="H2880" i="25"/>
  <c r="G2880" i="25"/>
  <c r="A2880" i="25"/>
  <c r="B2880" i="25" s="1"/>
  <c r="AW2879" i="25"/>
  <c r="AV2879" i="25"/>
  <c r="AU2879" i="25"/>
  <c r="AT2879" i="25"/>
  <c r="AS2879" i="25"/>
  <c r="AR2879" i="25"/>
  <c r="AQ2879" i="25"/>
  <c r="AC2879" i="25"/>
  <c r="S2879" i="25"/>
  <c r="H2879" i="25"/>
  <c r="G2879" i="25"/>
  <c r="B2879" i="25"/>
  <c r="A2879" i="25"/>
  <c r="AV2878" i="25"/>
  <c r="AU2878" i="25"/>
  <c r="AT2878" i="25"/>
  <c r="AS2878" i="25"/>
  <c r="AW2878" i="25" s="1"/>
  <c r="AR2878" i="25"/>
  <c r="AQ2878" i="25"/>
  <c r="AC2878" i="25"/>
  <c r="S2878" i="25"/>
  <c r="B2878" i="25"/>
  <c r="A2878" i="25"/>
  <c r="AW2877" i="25"/>
  <c r="AV2877" i="25"/>
  <c r="AU2877" i="25"/>
  <c r="AT2877" i="25"/>
  <c r="AS2877" i="25"/>
  <c r="AR2877" i="25"/>
  <c r="AQ2877" i="25"/>
  <c r="AC2877" i="25"/>
  <c r="S2877" i="25"/>
  <c r="B2877" i="25"/>
  <c r="A2877" i="25"/>
  <c r="AU2876" i="25"/>
  <c r="AV2876" i="25" s="1"/>
  <c r="AT2876" i="25"/>
  <c r="AS2876" i="25"/>
  <c r="AW2876" i="25" s="1"/>
  <c r="AR2876" i="25"/>
  <c r="AQ2876" i="25"/>
  <c r="AC2876" i="25"/>
  <c r="B2876" i="25"/>
  <c r="A2876" i="25"/>
  <c r="AU2875" i="25"/>
  <c r="AV2875" i="25" s="1"/>
  <c r="AT2875" i="25"/>
  <c r="AS2875" i="25"/>
  <c r="AW2875" i="25" s="1"/>
  <c r="AR2875" i="25"/>
  <c r="AQ2875" i="25"/>
  <c r="AC2875" i="25"/>
  <c r="H2875" i="25"/>
  <c r="G2875" i="25"/>
  <c r="B2875" i="25"/>
  <c r="A2875" i="25"/>
  <c r="AW2874" i="25"/>
  <c r="AV2874" i="25"/>
  <c r="AU2874" i="25"/>
  <c r="AT2874" i="25"/>
  <c r="AS2874" i="25"/>
  <c r="AR2874" i="25"/>
  <c r="AQ2874" i="25"/>
  <c r="AC2874" i="25"/>
  <c r="H2874" i="25"/>
  <c r="G2874" i="25"/>
  <c r="B2874" i="25"/>
  <c r="A2874" i="25"/>
  <c r="AV2873" i="25"/>
  <c r="AU2873" i="25"/>
  <c r="AT2873" i="25"/>
  <c r="AS2873" i="25"/>
  <c r="AW2873" i="25" s="1"/>
  <c r="AR2873" i="25"/>
  <c r="AQ2873" i="25"/>
  <c r="AC2873" i="25"/>
  <c r="H2873" i="25"/>
  <c r="G2873" i="25"/>
  <c r="A2873" i="25"/>
  <c r="B2873" i="25" s="1"/>
  <c r="AW2872" i="25"/>
  <c r="AV2872" i="25"/>
  <c r="AU2872" i="25"/>
  <c r="AT2872" i="25"/>
  <c r="AS2872" i="25"/>
  <c r="AR2872" i="25"/>
  <c r="AQ2872" i="25"/>
  <c r="AC2872" i="25"/>
  <c r="H2872" i="25"/>
  <c r="G2872" i="25"/>
  <c r="B2872" i="25"/>
  <c r="A2872" i="25"/>
  <c r="AU2871" i="25"/>
  <c r="AV2871" i="25" s="1"/>
  <c r="AT2871" i="25"/>
  <c r="AS2871" i="25"/>
  <c r="AW2871" i="25" s="1"/>
  <c r="AR2871" i="25"/>
  <c r="AQ2871" i="25"/>
  <c r="AC2871" i="25"/>
  <c r="H2871" i="25"/>
  <c r="G2871" i="25"/>
  <c r="B2871" i="25"/>
  <c r="A2871" i="25"/>
  <c r="AW2870" i="25"/>
  <c r="AV2870" i="25"/>
  <c r="AU2870" i="25"/>
  <c r="AT2870" i="25"/>
  <c r="AS2870" i="25"/>
  <c r="AR2870" i="25"/>
  <c r="AQ2870" i="25"/>
  <c r="AC2870" i="25"/>
  <c r="S2870" i="25"/>
  <c r="H2870" i="25"/>
  <c r="G2870" i="25"/>
  <c r="A2870" i="25"/>
  <c r="B2870" i="25" s="1"/>
  <c r="AW2869" i="25"/>
  <c r="AU2869" i="25"/>
  <c r="AV2869" i="25" s="1"/>
  <c r="AT2869" i="25"/>
  <c r="AS2869" i="25"/>
  <c r="AR2869" i="25"/>
  <c r="AQ2869" i="25"/>
  <c r="AC2869" i="25"/>
  <c r="H2869" i="25"/>
  <c r="G2869" i="25"/>
  <c r="B2869" i="25"/>
  <c r="A2869" i="25"/>
  <c r="AV2868" i="25"/>
  <c r="AU2868" i="25"/>
  <c r="AT2868" i="25"/>
  <c r="AS2868" i="25"/>
  <c r="AW2868" i="25" s="1"/>
  <c r="AR2868" i="25"/>
  <c r="AQ2868" i="25"/>
  <c r="AC2868" i="25"/>
  <c r="H2868" i="25"/>
  <c r="G2868" i="25"/>
  <c r="A2868" i="25"/>
  <c r="B2868" i="25" s="1"/>
  <c r="AW2867" i="25"/>
  <c r="AU2867" i="25"/>
  <c r="AV2867" i="25" s="1"/>
  <c r="AT2867" i="25"/>
  <c r="AS2867" i="25"/>
  <c r="AR2867" i="25"/>
  <c r="AQ2867" i="25"/>
  <c r="AC2867" i="25"/>
  <c r="H2867" i="25"/>
  <c r="G2867" i="25"/>
  <c r="B2867" i="25"/>
  <c r="A2867" i="25"/>
  <c r="AV2866" i="25"/>
  <c r="AU2866" i="25"/>
  <c r="AT2866" i="25"/>
  <c r="AS2866" i="25"/>
  <c r="AW2866" i="25" s="1"/>
  <c r="AR2866" i="25"/>
  <c r="AQ2866" i="25"/>
  <c r="AC2866" i="25"/>
  <c r="S2866" i="25"/>
  <c r="B2866" i="25"/>
  <c r="A2866" i="25"/>
  <c r="AV2865" i="25"/>
  <c r="AU2865" i="25"/>
  <c r="AT2865" i="25"/>
  <c r="AS2865" i="25"/>
  <c r="AW2865" i="25" s="1"/>
  <c r="AR2865" i="25"/>
  <c r="AQ2865" i="25"/>
  <c r="AC2865" i="25"/>
  <c r="S2865" i="25"/>
  <c r="H2865" i="25"/>
  <c r="G2865" i="25"/>
  <c r="B2865" i="25"/>
  <c r="A2865" i="25"/>
  <c r="AU2864" i="25"/>
  <c r="AV2864" i="25" s="1"/>
  <c r="AT2864" i="25"/>
  <c r="AS2864" i="25"/>
  <c r="AW2864" i="25" s="1"/>
  <c r="AR2864" i="25"/>
  <c r="AQ2864" i="25"/>
  <c r="AC2864" i="25"/>
  <c r="S2864" i="25"/>
  <c r="H2864" i="25"/>
  <c r="G2864" i="25"/>
  <c r="A2864" i="25"/>
  <c r="B2864" i="25" s="1"/>
  <c r="AW2863" i="25"/>
  <c r="AU2863" i="25"/>
  <c r="AV2863" i="25" s="1"/>
  <c r="AT2863" i="25"/>
  <c r="AS2863" i="25"/>
  <c r="AR2863" i="25"/>
  <c r="AQ2863" i="25"/>
  <c r="AC2863" i="25"/>
  <c r="H2863" i="25"/>
  <c r="G2863" i="25"/>
  <c r="B2863" i="25"/>
  <c r="A2863" i="25"/>
  <c r="AU2862" i="25"/>
  <c r="AV2862" i="25" s="1"/>
  <c r="AT2862" i="25"/>
  <c r="AS2862" i="25"/>
  <c r="AW2862" i="25" s="1"/>
  <c r="AR2862" i="25"/>
  <c r="AQ2862" i="25"/>
  <c r="AC2862" i="25"/>
  <c r="H2862" i="25"/>
  <c r="G2862" i="25"/>
  <c r="A2862" i="25"/>
  <c r="B2862" i="25" s="1"/>
  <c r="AW2861" i="25"/>
  <c r="AU2861" i="25"/>
  <c r="AV2861" i="25" s="1"/>
  <c r="AT2861" i="25"/>
  <c r="AS2861" i="25"/>
  <c r="AR2861" i="25"/>
  <c r="AQ2861" i="25"/>
  <c r="AC2861" i="25"/>
  <c r="H2861" i="25"/>
  <c r="G2861" i="25"/>
  <c r="B2861" i="25"/>
  <c r="A2861" i="25"/>
  <c r="AU2860" i="25"/>
  <c r="AV2860" i="25" s="1"/>
  <c r="AT2860" i="25"/>
  <c r="AS2860" i="25"/>
  <c r="AW2860" i="25" s="1"/>
  <c r="AR2860" i="25"/>
  <c r="AQ2860" i="25"/>
  <c r="AC2860" i="25"/>
  <c r="H2860" i="25"/>
  <c r="G2860" i="25"/>
  <c r="A2860" i="25"/>
  <c r="B2860" i="25" s="1"/>
  <c r="AW2859" i="25"/>
  <c r="AU2859" i="25"/>
  <c r="AV2859" i="25" s="1"/>
  <c r="AT2859" i="25"/>
  <c r="AS2859" i="25"/>
  <c r="AR2859" i="25"/>
  <c r="AQ2859" i="25"/>
  <c r="AC2859" i="25"/>
  <c r="H2859" i="25"/>
  <c r="G2859" i="25"/>
  <c r="B2859" i="25"/>
  <c r="A2859" i="25"/>
  <c r="AU2858" i="25"/>
  <c r="AV2858" i="25" s="1"/>
  <c r="AT2858" i="25"/>
  <c r="AS2858" i="25"/>
  <c r="AW2858" i="25" s="1"/>
  <c r="AR2858" i="25"/>
  <c r="AQ2858" i="25"/>
  <c r="AC2858" i="25"/>
  <c r="H2858" i="25"/>
  <c r="G2858" i="25"/>
  <c r="A2858" i="25"/>
  <c r="B2858" i="25" s="1"/>
  <c r="AW2857" i="25"/>
  <c r="AU2857" i="25"/>
  <c r="AV2857" i="25" s="1"/>
  <c r="AT2857" i="25"/>
  <c r="AS2857" i="25"/>
  <c r="AR2857" i="25"/>
  <c r="AQ2857" i="25"/>
  <c r="AC2857" i="25"/>
  <c r="H2857" i="25"/>
  <c r="G2857" i="25"/>
  <c r="B2857" i="25"/>
  <c r="A2857" i="25"/>
  <c r="AU2856" i="25"/>
  <c r="AV2856" i="25" s="1"/>
  <c r="AT2856" i="25"/>
  <c r="AS2856" i="25"/>
  <c r="AW2856" i="25" s="1"/>
  <c r="AR2856" i="25"/>
  <c r="AQ2856" i="25"/>
  <c r="AC2856" i="25"/>
  <c r="H2856" i="25"/>
  <c r="G2856" i="25"/>
  <c r="A2856" i="25"/>
  <c r="B2856" i="25" s="1"/>
  <c r="AW2855" i="25"/>
  <c r="AU2855" i="25"/>
  <c r="AV2855" i="25" s="1"/>
  <c r="AT2855" i="25"/>
  <c r="AS2855" i="25"/>
  <c r="AR2855" i="25"/>
  <c r="AQ2855" i="25"/>
  <c r="AC2855" i="25"/>
  <c r="H2855" i="25"/>
  <c r="G2855" i="25"/>
  <c r="B2855" i="25"/>
  <c r="A2855" i="25"/>
  <c r="AU2854" i="25"/>
  <c r="AV2854" i="25" s="1"/>
  <c r="AT2854" i="25"/>
  <c r="AS2854" i="25"/>
  <c r="AW2854" i="25" s="1"/>
  <c r="AR2854" i="25"/>
  <c r="AQ2854" i="25"/>
  <c r="AC2854" i="25"/>
  <c r="H2854" i="25"/>
  <c r="G2854" i="25"/>
  <c r="A2854" i="25"/>
  <c r="B2854" i="25" s="1"/>
  <c r="AW2853" i="25"/>
  <c r="AU2853" i="25"/>
  <c r="AV2853" i="25" s="1"/>
  <c r="AT2853" i="25"/>
  <c r="AS2853" i="25"/>
  <c r="AR2853" i="25"/>
  <c r="AQ2853" i="25"/>
  <c r="AC2853" i="25"/>
  <c r="H2853" i="25"/>
  <c r="G2853" i="25"/>
  <c r="B2853" i="25"/>
  <c r="A2853" i="25"/>
  <c r="AU2852" i="25"/>
  <c r="AV2852" i="25" s="1"/>
  <c r="AT2852" i="25"/>
  <c r="AS2852" i="25"/>
  <c r="AW2852" i="25" s="1"/>
  <c r="AR2852" i="25"/>
  <c r="AQ2852" i="25"/>
  <c r="AC2852" i="25"/>
  <c r="H2852" i="25"/>
  <c r="G2852" i="25"/>
  <c r="A2852" i="25"/>
  <c r="B2852" i="25" s="1"/>
  <c r="AW2851" i="25"/>
  <c r="AU2851" i="25"/>
  <c r="AV2851" i="25" s="1"/>
  <c r="AT2851" i="25"/>
  <c r="AS2851" i="25"/>
  <c r="AR2851" i="25"/>
  <c r="AQ2851" i="25"/>
  <c r="AC2851" i="25"/>
  <c r="H2851" i="25"/>
  <c r="G2851" i="25"/>
  <c r="B2851" i="25"/>
  <c r="A2851" i="25"/>
  <c r="AU2850" i="25"/>
  <c r="AV2850" i="25" s="1"/>
  <c r="AT2850" i="25"/>
  <c r="AS2850" i="25"/>
  <c r="AW2850" i="25" s="1"/>
  <c r="AR2850" i="25"/>
  <c r="AQ2850" i="25"/>
  <c r="AC2850" i="25"/>
  <c r="H2850" i="25"/>
  <c r="G2850" i="25"/>
  <c r="A2850" i="25"/>
  <c r="B2850" i="25" s="1"/>
  <c r="AW2849" i="25"/>
  <c r="AU2849" i="25"/>
  <c r="AV2849" i="25" s="1"/>
  <c r="AT2849" i="25"/>
  <c r="AS2849" i="25"/>
  <c r="AR2849" i="25"/>
  <c r="AQ2849" i="25"/>
  <c r="AC2849" i="25"/>
  <c r="H2849" i="25"/>
  <c r="G2849" i="25"/>
  <c r="B2849" i="25"/>
  <c r="A2849" i="25"/>
  <c r="AU2848" i="25"/>
  <c r="AV2848" i="25" s="1"/>
  <c r="AT2848" i="25"/>
  <c r="AS2848" i="25"/>
  <c r="AW2848" i="25" s="1"/>
  <c r="AR2848" i="25"/>
  <c r="AQ2848" i="25"/>
  <c r="AC2848" i="25"/>
  <c r="H2848" i="25"/>
  <c r="G2848" i="25"/>
  <c r="A2848" i="25"/>
  <c r="B2848" i="25" s="1"/>
  <c r="AW2847" i="25"/>
  <c r="AU2847" i="25"/>
  <c r="AV2847" i="25" s="1"/>
  <c r="AT2847" i="25"/>
  <c r="AS2847" i="25"/>
  <c r="AR2847" i="25"/>
  <c r="AQ2847" i="25"/>
  <c r="AC2847" i="25"/>
  <c r="H2847" i="25"/>
  <c r="G2847" i="25"/>
  <c r="A2847" i="25"/>
  <c r="B2847" i="25" s="1"/>
  <c r="AU2846" i="25"/>
  <c r="AV2846" i="25" s="1"/>
  <c r="AT2846" i="25"/>
  <c r="AS2846" i="25"/>
  <c r="AW2846" i="25" s="1"/>
  <c r="AR2846" i="25"/>
  <c r="AQ2846" i="25"/>
  <c r="AC2846" i="25"/>
  <c r="H2846" i="25"/>
  <c r="G2846" i="25"/>
  <c r="A2846" i="25"/>
  <c r="B2846" i="25" s="1"/>
  <c r="AW2845" i="25"/>
  <c r="AU2845" i="25"/>
  <c r="AV2845" i="25" s="1"/>
  <c r="AT2845" i="25"/>
  <c r="AS2845" i="25"/>
  <c r="AR2845" i="25"/>
  <c r="AQ2845" i="25"/>
  <c r="AC2845" i="25"/>
  <c r="H2845" i="25"/>
  <c r="G2845" i="25"/>
  <c r="B2845" i="25"/>
  <c r="A2845" i="25"/>
  <c r="AU2844" i="25"/>
  <c r="AV2844" i="25" s="1"/>
  <c r="AT2844" i="25"/>
  <c r="AS2844" i="25"/>
  <c r="AW2844" i="25" s="1"/>
  <c r="AR2844" i="25"/>
  <c r="AQ2844" i="25"/>
  <c r="AC2844" i="25"/>
  <c r="H2844" i="25"/>
  <c r="G2844" i="25"/>
  <c r="A2844" i="25"/>
  <c r="B2844" i="25" s="1"/>
  <c r="AW2843" i="25"/>
  <c r="AU2843" i="25"/>
  <c r="AV2843" i="25" s="1"/>
  <c r="AT2843" i="25"/>
  <c r="AS2843" i="25"/>
  <c r="AR2843" i="25"/>
  <c r="AQ2843" i="25"/>
  <c r="AC2843" i="25"/>
  <c r="H2843" i="25"/>
  <c r="G2843" i="25"/>
  <c r="B2843" i="25"/>
  <c r="A2843" i="25"/>
  <c r="AU2842" i="25"/>
  <c r="AV2842" i="25" s="1"/>
  <c r="AT2842" i="25"/>
  <c r="AS2842" i="25"/>
  <c r="AW2842" i="25" s="1"/>
  <c r="AR2842" i="25"/>
  <c r="AQ2842" i="25"/>
  <c r="AC2842" i="25"/>
  <c r="H2842" i="25"/>
  <c r="G2842" i="25"/>
  <c r="A2842" i="25"/>
  <c r="B2842" i="25" s="1"/>
  <c r="AW2841" i="25"/>
  <c r="AU2841" i="25"/>
  <c r="AV2841" i="25" s="1"/>
  <c r="AT2841" i="25"/>
  <c r="AS2841" i="25"/>
  <c r="AR2841" i="25"/>
  <c r="AQ2841" i="25"/>
  <c r="AC2841" i="25"/>
  <c r="H2841" i="25"/>
  <c r="G2841" i="25"/>
  <c r="B2841" i="25"/>
  <c r="A2841" i="25"/>
  <c r="AU2840" i="25"/>
  <c r="AV2840" i="25" s="1"/>
  <c r="AT2840" i="25"/>
  <c r="AS2840" i="25"/>
  <c r="AW2840" i="25" s="1"/>
  <c r="AR2840" i="25"/>
  <c r="AQ2840" i="25"/>
  <c r="AC2840" i="25"/>
  <c r="H2840" i="25"/>
  <c r="G2840" i="25"/>
  <c r="A2840" i="25"/>
  <c r="B2840" i="25" s="1"/>
  <c r="AW2839" i="25"/>
  <c r="AU2839" i="25"/>
  <c r="AV2839" i="25" s="1"/>
  <c r="AT2839" i="25"/>
  <c r="AS2839" i="25"/>
  <c r="AR2839" i="25"/>
  <c r="AQ2839" i="25"/>
  <c r="AC2839" i="25"/>
  <c r="B2839" i="25"/>
  <c r="A2839" i="25"/>
  <c r="AW2838" i="25"/>
  <c r="AV2838" i="25"/>
  <c r="AU2838" i="25"/>
  <c r="AT2838" i="25"/>
  <c r="AS2838" i="25"/>
  <c r="AR2838" i="25"/>
  <c r="AQ2838" i="25"/>
  <c r="AC2838" i="25"/>
  <c r="S2838" i="25"/>
  <c r="B2838" i="25"/>
  <c r="A2838" i="25"/>
  <c r="AU2837" i="25"/>
  <c r="AV2837" i="25" s="1"/>
  <c r="AT2837" i="25"/>
  <c r="AS2837" i="25"/>
  <c r="AW2837" i="25" s="1"/>
  <c r="AR2837" i="25"/>
  <c r="AQ2837" i="25"/>
  <c r="AC2837" i="25"/>
  <c r="S2837" i="25"/>
  <c r="H2837" i="25"/>
  <c r="G2837" i="25"/>
  <c r="A2837" i="25"/>
  <c r="B2837" i="25" s="1"/>
  <c r="AW2836" i="25"/>
  <c r="AV2836" i="25"/>
  <c r="AU2836" i="25"/>
  <c r="AT2836" i="25"/>
  <c r="AS2836" i="25"/>
  <c r="AR2836" i="25"/>
  <c r="AQ2836" i="25"/>
  <c r="AC2836" i="25"/>
  <c r="H2836" i="25"/>
  <c r="G2836" i="25"/>
  <c r="A2836" i="25"/>
  <c r="B2836" i="25" s="1"/>
  <c r="AU2835" i="25"/>
  <c r="AV2835" i="25" s="1"/>
  <c r="AT2835" i="25"/>
  <c r="AS2835" i="25"/>
  <c r="AW2835" i="25" s="1"/>
  <c r="AR2835" i="25"/>
  <c r="AQ2835" i="25"/>
  <c r="AC2835" i="25"/>
  <c r="H2835" i="25"/>
  <c r="G2835" i="25"/>
  <c r="B2835" i="25"/>
  <c r="A2835" i="25"/>
  <c r="AW2834" i="25"/>
  <c r="AV2834" i="25"/>
  <c r="AU2834" i="25"/>
  <c r="AT2834" i="25"/>
  <c r="AS2834" i="25"/>
  <c r="AR2834" i="25"/>
  <c r="AQ2834" i="25"/>
  <c r="AC2834" i="25"/>
  <c r="A2834" i="25"/>
  <c r="B2834" i="25" s="1"/>
  <c r="AU2833" i="25"/>
  <c r="AV2833" i="25" s="1"/>
  <c r="AT2833" i="25"/>
  <c r="AS2833" i="25"/>
  <c r="AW2833" i="25" s="1"/>
  <c r="AR2833" i="25"/>
  <c r="AQ2833" i="25"/>
  <c r="AC2833" i="25"/>
  <c r="A2833" i="25"/>
  <c r="B2833" i="25" s="1"/>
  <c r="AV2832" i="25"/>
  <c r="AU2832" i="25"/>
  <c r="AT2832" i="25"/>
  <c r="AS2832" i="25"/>
  <c r="AW2832" i="25" s="1"/>
  <c r="AR2832" i="25"/>
  <c r="AQ2832" i="25"/>
  <c r="AC2832" i="25"/>
  <c r="S2832" i="25"/>
  <c r="H2832" i="25"/>
  <c r="G2832" i="25"/>
  <c r="A2832" i="25"/>
  <c r="B2832" i="25" s="1"/>
  <c r="AW2831" i="25"/>
  <c r="AU2831" i="25"/>
  <c r="AV2831" i="25" s="1"/>
  <c r="AT2831" i="25"/>
  <c r="AS2831" i="25"/>
  <c r="AR2831" i="25"/>
  <c r="AQ2831" i="25"/>
  <c r="AC2831" i="25"/>
  <c r="S2831" i="25"/>
  <c r="H2831" i="25"/>
  <c r="G2831" i="25"/>
  <c r="A2831" i="25"/>
  <c r="B2831" i="25" s="1"/>
  <c r="AW2830" i="25"/>
  <c r="AV2830" i="25"/>
  <c r="AU2830" i="25"/>
  <c r="AT2830" i="25"/>
  <c r="AS2830" i="25"/>
  <c r="AR2830" i="25"/>
  <c r="AQ2830" i="25"/>
  <c r="AC2830" i="25"/>
  <c r="S2830" i="25"/>
  <c r="H2830" i="25"/>
  <c r="G2830" i="25"/>
  <c r="B2830" i="25"/>
  <c r="A2830" i="25"/>
  <c r="AW2829" i="25"/>
  <c r="AU2829" i="25"/>
  <c r="AV2829" i="25" s="1"/>
  <c r="AT2829" i="25"/>
  <c r="AS2829" i="25"/>
  <c r="AR2829" i="25"/>
  <c r="AQ2829" i="25"/>
  <c r="AC2829" i="25"/>
  <c r="S2829" i="25"/>
  <c r="H2829" i="25"/>
  <c r="G2829" i="25"/>
  <c r="B2829" i="25"/>
  <c r="A2829" i="25"/>
  <c r="AW2828" i="25"/>
  <c r="AV2828" i="25"/>
  <c r="AU2828" i="25"/>
  <c r="AT2828" i="25"/>
  <c r="AS2828" i="25"/>
  <c r="AR2828" i="25"/>
  <c r="AQ2828" i="25"/>
  <c r="AC2828" i="25"/>
  <c r="S2828" i="25"/>
  <c r="H2828" i="25"/>
  <c r="G2828" i="25"/>
  <c r="B2828" i="25"/>
  <c r="A2828" i="25"/>
  <c r="AW2827" i="25"/>
  <c r="AV2827" i="25"/>
  <c r="AU2827" i="25"/>
  <c r="AT2827" i="25"/>
  <c r="AS2827" i="25"/>
  <c r="AR2827" i="25"/>
  <c r="AQ2827" i="25"/>
  <c r="AC2827" i="25"/>
  <c r="S2827" i="25"/>
  <c r="H2827" i="25"/>
  <c r="G2827" i="25"/>
  <c r="B2827" i="25"/>
  <c r="A2827" i="25"/>
  <c r="AV2826" i="25"/>
  <c r="AU2826" i="25"/>
  <c r="AT2826" i="25"/>
  <c r="AS2826" i="25"/>
  <c r="AW2826" i="25" s="1"/>
  <c r="AR2826" i="25"/>
  <c r="AQ2826" i="25"/>
  <c r="AC2826" i="25"/>
  <c r="S2826" i="25"/>
  <c r="B2826" i="25"/>
  <c r="A2826" i="25"/>
  <c r="AU2825" i="25"/>
  <c r="AV2825" i="25" s="1"/>
  <c r="AT2825" i="25"/>
  <c r="AS2825" i="25"/>
  <c r="AW2825" i="25" s="1"/>
  <c r="AR2825" i="25"/>
  <c r="AQ2825" i="25"/>
  <c r="AC2825" i="25"/>
  <c r="S2825" i="25"/>
  <c r="A2825" i="25"/>
  <c r="B2825" i="25" s="1"/>
  <c r="AV2824" i="25"/>
  <c r="AU2824" i="25"/>
  <c r="AT2824" i="25"/>
  <c r="AS2824" i="25"/>
  <c r="AW2824" i="25" s="1"/>
  <c r="AR2824" i="25"/>
  <c r="AQ2824" i="25"/>
  <c r="AC2824" i="25"/>
  <c r="S2824" i="25"/>
  <c r="B2824" i="25"/>
  <c r="A2824" i="25"/>
  <c r="AV2823" i="25"/>
  <c r="AU2823" i="25"/>
  <c r="AT2823" i="25"/>
  <c r="AS2823" i="25"/>
  <c r="AW2823" i="25" s="1"/>
  <c r="AR2823" i="25"/>
  <c r="AQ2823" i="25"/>
  <c r="AC2823" i="25"/>
  <c r="S2823" i="25"/>
  <c r="B2823" i="25"/>
  <c r="A2823" i="25"/>
  <c r="AW2822" i="25"/>
  <c r="AV2822" i="25"/>
  <c r="AU2822" i="25"/>
  <c r="AT2822" i="25"/>
  <c r="AS2822" i="25"/>
  <c r="AR2822" i="25"/>
  <c r="AQ2822" i="25"/>
  <c r="AC2822" i="25"/>
  <c r="S2822" i="25"/>
  <c r="B2822" i="25"/>
  <c r="A2822" i="25"/>
  <c r="AW2821" i="25"/>
  <c r="AU2821" i="25"/>
  <c r="AV2821" i="25" s="1"/>
  <c r="AT2821" i="25"/>
  <c r="AS2821" i="25"/>
  <c r="AR2821" i="25"/>
  <c r="AQ2821" i="25"/>
  <c r="AC2821" i="25"/>
  <c r="S2821" i="25"/>
  <c r="A2821" i="25"/>
  <c r="B2821" i="25" s="1"/>
  <c r="AW2820" i="25"/>
  <c r="AV2820" i="25"/>
  <c r="AU2820" i="25"/>
  <c r="AT2820" i="25"/>
  <c r="AS2820" i="25"/>
  <c r="AR2820" i="25"/>
  <c r="AQ2820" i="25"/>
  <c r="AC2820" i="25"/>
  <c r="S2820" i="25"/>
  <c r="B2820" i="25"/>
  <c r="A2820" i="25"/>
  <c r="AW2819" i="25"/>
  <c r="AU2819" i="25"/>
  <c r="AV2819" i="25" s="1"/>
  <c r="AT2819" i="25"/>
  <c r="AS2819" i="25"/>
  <c r="AR2819" i="25"/>
  <c r="AQ2819" i="25"/>
  <c r="AC2819" i="25"/>
  <c r="S2819" i="25"/>
  <c r="A2819" i="25"/>
  <c r="B2819" i="25" s="1"/>
  <c r="AV2818" i="25"/>
  <c r="AU2818" i="25"/>
  <c r="AT2818" i="25"/>
  <c r="AS2818" i="25"/>
  <c r="AW2818" i="25" s="1"/>
  <c r="AR2818" i="25"/>
  <c r="AQ2818" i="25"/>
  <c r="AC2818" i="25"/>
  <c r="S2818" i="25"/>
  <c r="H2818" i="25"/>
  <c r="G2818" i="25"/>
  <c r="A2818" i="25"/>
  <c r="B2818" i="25" s="1"/>
  <c r="AW2817" i="25"/>
  <c r="AU2817" i="25"/>
  <c r="AV2817" i="25" s="1"/>
  <c r="AT2817" i="25"/>
  <c r="AS2817" i="25"/>
  <c r="AR2817" i="25"/>
  <c r="AQ2817" i="25"/>
  <c r="AC2817" i="25"/>
  <c r="S2817" i="25"/>
  <c r="H2817" i="25"/>
  <c r="G2817" i="25"/>
  <c r="A2817" i="25"/>
  <c r="B2817" i="25" s="1"/>
  <c r="AW2816" i="25"/>
  <c r="AU2816" i="25"/>
  <c r="AV2816" i="25" s="1"/>
  <c r="AT2816" i="25"/>
  <c r="AS2816" i="25"/>
  <c r="AR2816" i="25"/>
  <c r="AQ2816" i="25"/>
  <c r="AC2816" i="25"/>
  <c r="S2816" i="25"/>
  <c r="A2816" i="25"/>
  <c r="B2816" i="25" s="1"/>
  <c r="AW2815" i="25"/>
  <c r="AU2815" i="25"/>
  <c r="AV2815" i="25" s="1"/>
  <c r="AT2815" i="25"/>
  <c r="AS2815" i="25"/>
  <c r="AR2815" i="25"/>
  <c r="AQ2815" i="25"/>
  <c r="AC2815" i="25"/>
  <c r="S2815" i="25"/>
  <c r="A2815" i="25"/>
  <c r="B2815" i="25" s="1"/>
  <c r="AV2814" i="25"/>
  <c r="AU2814" i="25"/>
  <c r="AT2814" i="25"/>
  <c r="AS2814" i="25"/>
  <c r="AW2814" i="25" s="1"/>
  <c r="AR2814" i="25"/>
  <c r="AQ2814" i="25"/>
  <c r="AC2814" i="25"/>
  <c r="S2814" i="25"/>
  <c r="B2814" i="25"/>
  <c r="A2814" i="25"/>
  <c r="AU2813" i="25"/>
  <c r="AV2813" i="25" s="1"/>
  <c r="AT2813" i="25"/>
  <c r="AS2813" i="25"/>
  <c r="AW2813" i="25" s="1"/>
  <c r="AR2813" i="25"/>
  <c r="AQ2813" i="25"/>
  <c r="AC2813" i="25"/>
  <c r="S2813" i="25"/>
  <c r="A2813" i="25"/>
  <c r="B2813" i="25" s="1"/>
  <c r="AV2812" i="25"/>
  <c r="AU2812" i="25"/>
  <c r="AT2812" i="25"/>
  <c r="AS2812" i="25"/>
  <c r="AW2812" i="25" s="1"/>
  <c r="AR2812" i="25"/>
  <c r="AQ2812" i="25"/>
  <c r="AC2812" i="25"/>
  <c r="S2812" i="25"/>
  <c r="B2812" i="25"/>
  <c r="A2812" i="25"/>
  <c r="AV2811" i="25"/>
  <c r="AU2811" i="25"/>
  <c r="AT2811" i="25"/>
  <c r="AS2811" i="25"/>
  <c r="AW2811" i="25" s="1"/>
  <c r="AR2811" i="25"/>
  <c r="AQ2811" i="25"/>
  <c r="AC2811" i="25"/>
  <c r="S2811" i="25"/>
  <c r="B2811" i="25"/>
  <c r="A2811" i="25"/>
  <c r="AW2810" i="25"/>
  <c r="AV2810" i="25"/>
  <c r="AU2810" i="25"/>
  <c r="AT2810" i="25"/>
  <c r="AS2810" i="25"/>
  <c r="AR2810" i="25"/>
  <c r="AQ2810" i="25"/>
  <c r="AC2810" i="25"/>
  <c r="S2810" i="25"/>
  <c r="B2810" i="25"/>
  <c r="A2810" i="25"/>
  <c r="AW2809" i="25"/>
  <c r="AU2809" i="25"/>
  <c r="AV2809" i="25" s="1"/>
  <c r="AT2809" i="25"/>
  <c r="AS2809" i="25"/>
  <c r="AR2809" i="25"/>
  <c r="AQ2809" i="25"/>
  <c r="AC2809" i="25"/>
  <c r="S2809" i="25"/>
  <c r="H2809" i="25"/>
  <c r="G2809" i="25"/>
  <c r="B2809" i="25"/>
  <c r="A2809" i="25"/>
  <c r="AW2808" i="25"/>
  <c r="AV2808" i="25"/>
  <c r="AU2808" i="25"/>
  <c r="AT2808" i="25"/>
  <c r="AS2808" i="25"/>
  <c r="AR2808" i="25"/>
  <c r="AQ2808" i="25"/>
  <c r="AC2808" i="25"/>
  <c r="S2808" i="25"/>
  <c r="H2808" i="25"/>
  <c r="G2808" i="25"/>
  <c r="B2808" i="25"/>
  <c r="A2808" i="25"/>
  <c r="AU2807" i="25"/>
  <c r="AV2807" i="25" s="1"/>
  <c r="AT2807" i="25"/>
  <c r="AS2807" i="25"/>
  <c r="AW2807" i="25" s="1"/>
  <c r="AR2807" i="25"/>
  <c r="AQ2807" i="25"/>
  <c r="AC2807" i="25"/>
  <c r="S2807" i="25"/>
  <c r="H2807" i="25"/>
  <c r="G2807" i="25"/>
  <c r="A2807" i="25"/>
  <c r="B2807" i="25" s="1"/>
  <c r="AV2806" i="25"/>
  <c r="AU2806" i="25"/>
  <c r="AT2806" i="25"/>
  <c r="AS2806" i="25"/>
  <c r="AW2806" i="25" s="1"/>
  <c r="AR2806" i="25"/>
  <c r="AQ2806" i="25"/>
  <c r="AC2806" i="25"/>
  <c r="S2806" i="25"/>
  <c r="H2806" i="25"/>
  <c r="G2806" i="25"/>
  <c r="B2806" i="25"/>
  <c r="A2806" i="25"/>
  <c r="AU2805" i="25"/>
  <c r="AV2805" i="25" s="1"/>
  <c r="AT2805" i="25"/>
  <c r="AS2805" i="25"/>
  <c r="AW2805" i="25" s="1"/>
  <c r="AR2805" i="25"/>
  <c r="AQ2805" i="25"/>
  <c r="AC2805" i="25"/>
  <c r="S2805" i="25"/>
  <c r="H2805" i="25"/>
  <c r="G2805" i="25"/>
  <c r="A2805" i="25"/>
  <c r="B2805" i="25" s="1"/>
  <c r="AV2804" i="25"/>
  <c r="AU2804" i="25"/>
  <c r="AT2804" i="25"/>
  <c r="AS2804" i="25"/>
  <c r="AW2804" i="25" s="1"/>
  <c r="AR2804" i="25"/>
  <c r="AQ2804" i="25"/>
  <c r="AC2804" i="25"/>
  <c r="S2804" i="25"/>
  <c r="B2804" i="25"/>
  <c r="A2804" i="25"/>
  <c r="AU2803" i="25"/>
  <c r="AV2803" i="25" s="1"/>
  <c r="AT2803" i="25"/>
  <c r="AS2803" i="25"/>
  <c r="AW2803" i="25" s="1"/>
  <c r="AR2803" i="25"/>
  <c r="AQ2803" i="25"/>
  <c r="AC2803" i="25"/>
  <c r="S2803" i="25"/>
  <c r="A2803" i="25"/>
  <c r="B2803" i="25" s="1"/>
  <c r="AV2802" i="25"/>
  <c r="AU2802" i="25"/>
  <c r="AT2802" i="25"/>
  <c r="AS2802" i="25"/>
  <c r="AW2802" i="25" s="1"/>
  <c r="AR2802" i="25"/>
  <c r="AQ2802" i="25"/>
  <c r="AC2802" i="25"/>
  <c r="S2802" i="25"/>
  <c r="B2802" i="25"/>
  <c r="A2802" i="25"/>
  <c r="AV2801" i="25"/>
  <c r="AU2801" i="25"/>
  <c r="AT2801" i="25"/>
  <c r="AS2801" i="25"/>
  <c r="AW2801" i="25" s="1"/>
  <c r="AR2801" i="25"/>
  <c r="AQ2801" i="25"/>
  <c r="AC2801" i="25"/>
  <c r="S2801" i="25"/>
  <c r="B2801" i="25"/>
  <c r="A2801" i="25"/>
  <c r="AV2800" i="25"/>
  <c r="AU2800" i="25"/>
  <c r="AT2800" i="25"/>
  <c r="AS2800" i="25"/>
  <c r="AW2800" i="25" s="1"/>
  <c r="AR2800" i="25"/>
  <c r="AQ2800" i="25"/>
  <c r="AC2800" i="25"/>
  <c r="S2800" i="25"/>
  <c r="B2800" i="25"/>
  <c r="A2800" i="25"/>
  <c r="AW2799" i="25"/>
  <c r="AV2799" i="25"/>
  <c r="AU2799" i="25"/>
  <c r="AT2799" i="25"/>
  <c r="AS2799" i="25"/>
  <c r="AR2799" i="25"/>
  <c r="AQ2799" i="25"/>
  <c r="AC2799" i="25"/>
  <c r="S2799" i="25"/>
  <c r="H2799" i="25"/>
  <c r="G2799" i="25"/>
  <c r="A2799" i="25"/>
  <c r="B2799" i="25" s="1"/>
  <c r="AV2798" i="25"/>
  <c r="AU2798" i="25"/>
  <c r="AT2798" i="25"/>
  <c r="AS2798" i="25"/>
  <c r="AW2798" i="25" s="1"/>
  <c r="AR2798" i="25"/>
  <c r="AQ2798" i="25"/>
  <c r="AC2798" i="25"/>
  <c r="S2798" i="25"/>
  <c r="H2798" i="25"/>
  <c r="G2798" i="25"/>
  <c r="B2798" i="25"/>
  <c r="A2798" i="25"/>
  <c r="AU2797" i="25"/>
  <c r="AV2797" i="25" s="1"/>
  <c r="AT2797" i="25"/>
  <c r="AS2797" i="25"/>
  <c r="AW2797" i="25" s="1"/>
  <c r="AR2797" i="25"/>
  <c r="AQ2797" i="25"/>
  <c r="AC2797" i="25"/>
  <c r="S2797" i="25"/>
  <c r="H2797" i="25"/>
  <c r="G2797" i="25"/>
  <c r="A2797" i="25"/>
  <c r="B2797" i="25" s="1"/>
  <c r="AV2796" i="25"/>
  <c r="AU2796" i="25"/>
  <c r="AT2796" i="25"/>
  <c r="AS2796" i="25"/>
  <c r="AW2796" i="25" s="1"/>
  <c r="AR2796" i="25"/>
  <c r="AQ2796" i="25"/>
  <c r="AC2796" i="25"/>
  <c r="S2796" i="25"/>
  <c r="H2796" i="25"/>
  <c r="G2796" i="25"/>
  <c r="A2796" i="25"/>
  <c r="B2796" i="25" s="1"/>
  <c r="AU2795" i="25"/>
  <c r="AV2795" i="25" s="1"/>
  <c r="AT2795" i="25"/>
  <c r="AS2795" i="25"/>
  <c r="AW2795" i="25" s="1"/>
  <c r="AR2795" i="25"/>
  <c r="AQ2795" i="25"/>
  <c r="AC2795" i="25"/>
  <c r="S2795" i="25"/>
  <c r="H2795" i="25"/>
  <c r="G2795" i="25"/>
  <c r="A2795" i="25"/>
  <c r="B2795" i="25" s="1"/>
  <c r="AW2794" i="25"/>
  <c r="AU2794" i="25"/>
  <c r="AV2794" i="25" s="1"/>
  <c r="AT2794" i="25"/>
  <c r="AS2794" i="25"/>
  <c r="AR2794" i="25"/>
  <c r="AQ2794" i="25"/>
  <c r="AC2794" i="25"/>
  <c r="S2794" i="25"/>
  <c r="H2794" i="25"/>
  <c r="G2794" i="25"/>
  <c r="B2794" i="25"/>
  <c r="A2794" i="25"/>
  <c r="AW2793" i="25"/>
  <c r="AU2793" i="25"/>
  <c r="AV2793" i="25" s="1"/>
  <c r="AT2793" i="25"/>
  <c r="AS2793" i="25"/>
  <c r="AR2793" i="25"/>
  <c r="AQ2793" i="25"/>
  <c r="AC2793" i="25"/>
  <c r="S2793" i="25"/>
  <c r="H2793" i="25"/>
  <c r="G2793" i="25"/>
  <c r="B2793" i="25"/>
  <c r="A2793" i="25"/>
  <c r="AW2792" i="25"/>
  <c r="AV2792" i="25"/>
  <c r="AU2792" i="25"/>
  <c r="AT2792" i="25"/>
  <c r="AS2792" i="25"/>
  <c r="AR2792" i="25"/>
  <c r="AQ2792" i="25"/>
  <c r="AC2792" i="25"/>
  <c r="S2792" i="25"/>
  <c r="H2792" i="25"/>
  <c r="G2792" i="25"/>
  <c r="B2792" i="25"/>
  <c r="A2792" i="25"/>
  <c r="AW2791" i="25"/>
  <c r="AV2791" i="25"/>
  <c r="AU2791" i="25"/>
  <c r="AT2791" i="25"/>
  <c r="AS2791" i="25"/>
  <c r="AR2791" i="25"/>
  <c r="AQ2791" i="25"/>
  <c r="AC2791" i="25"/>
  <c r="S2791" i="25"/>
  <c r="H2791" i="25"/>
  <c r="G2791" i="25"/>
  <c r="A2791" i="25"/>
  <c r="B2791" i="25" s="1"/>
  <c r="AV2790" i="25"/>
  <c r="AU2790" i="25"/>
  <c r="AT2790" i="25"/>
  <c r="AS2790" i="25"/>
  <c r="AW2790" i="25" s="1"/>
  <c r="AR2790" i="25"/>
  <c r="AQ2790" i="25"/>
  <c r="AC2790" i="25"/>
  <c r="S2790" i="25"/>
  <c r="H2790" i="25"/>
  <c r="G2790" i="25"/>
  <c r="B2790" i="25"/>
  <c r="A2790" i="25"/>
  <c r="AU2789" i="25"/>
  <c r="AV2789" i="25" s="1"/>
  <c r="AT2789" i="25"/>
  <c r="AS2789" i="25"/>
  <c r="AW2789" i="25" s="1"/>
  <c r="AR2789" i="25"/>
  <c r="AQ2789" i="25"/>
  <c r="AC2789" i="25"/>
  <c r="S2789" i="25"/>
  <c r="H2789" i="25"/>
  <c r="G2789" i="25"/>
  <c r="A2789" i="25"/>
  <c r="B2789" i="25" s="1"/>
  <c r="AV2788" i="25"/>
  <c r="AU2788" i="25"/>
  <c r="AT2788" i="25"/>
  <c r="AS2788" i="25"/>
  <c r="AW2788" i="25" s="1"/>
  <c r="AR2788" i="25"/>
  <c r="AQ2788" i="25"/>
  <c r="AC2788" i="25"/>
  <c r="S2788" i="25"/>
  <c r="H2788" i="25"/>
  <c r="G2788" i="25"/>
  <c r="A2788" i="25"/>
  <c r="B2788" i="25" s="1"/>
  <c r="AU2787" i="25"/>
  <c r="AV2787" i="25" s="1"/>
  <c r="AT2787" i="25"/>
  <c r="AS2787" i="25"/>
  <c r="AW2787" i="25" s="1"/>
  <c r="AR2787" i="25"/>
  <c r="AQ2787" i="25"/>
  <c r="AC2787" i="25"/>
  <c r="S2787" i="25"/>
  <c r="H2787" i="25"/>
  <c r="G2787" i="25"/>
  <c r="A2787" i="25"/>
  <c r="B2787" i="25" s="1"/>
  <c r="AW2786" i="25"/>
  <c r="AU2786" i="25"/>
  <c r="AV2786" i="25" s="1"/>
  <c r="AT2786" i="25"/>
  <c r="AS2786" i="25"/>
  <c r="AR2786" i="25"/>
  <c r="AQ2786" i="25"/>
  <c r="AC2786" i="25"/>
  <c r="S2786" i="25"/>
  <c r="H2786" i="25"/>
  <c r="G2786" i="25"/>
  <c r="B2786" i="25"/>
  <c r="A2786" i="25"/>
  <c r="AW2785" i="25"/>
  <c r="AU2785" i="25"/>
  <c r="AV2785" i="25" s="1"/>
  <c r="AT2785" i="25"/>
  <c r="AS2785" i="25"/>
  <c r="AR2785" i="25"/>
  <c r="AQ2785" i="25"/>
  <c r="AC2785" i="25"/>
  <c r="S2785" i="25"/>
  <c r="H2785" i="25"/>
  <c r="G2785" i="25"/>
  <c r="B2785" i="25"/>
  <c r="A2785" i="25"/>
  <c r="AW2784" i="25"/>
  <c r="AV2784" i="25"/>
  <c r="AU2784" i="25"/>
  <c r="AT2784" i="25"/>
  <c r="AS2784" i="25"/>
  <c r="AR2784" i="25"/>
  <c r="AQ2784" i="25"/>
  <c r="AC2784" i="25"/>
  <c r="S2784" i="25"/>
  <c r="H2784" i="25"/>
  <c r="G2784" i="25"/>
  <c r="B2784" i="25"/>
  <c r="A2784" i="25"/>
  <c r="AW2783" i="25"/>
  <c r="AV2783" i="25"/>
  <c r="AU2783" i="25"/>
  <c r="AT2783" i="25"/>
  <c r="AS2783" i="25"/>
  <c r="AR2783" i="25"/>
  <c r="AQ2783" i="25"/>
  <c r="AC2783" i="25"/>
  <c r="S2783" i="25"/>
  <c r="H2783" i="25"/>
  <c r="G2783" i="25"/>
  <c r="A2783" i="25"/>
  <c r="B2783" i="25" s="1"/>
  <c r="AV2782" i="25"/>
  <c r="AU2782" i="25"/>
  <c r="AT2782" i="25"/>
  <c r="AS2782" i="25"/>
  <c r="AW2782" i="25" s="1"/>
  <c r="AR2782" i="25"/>
  <c r="AQ2782" i="25"/>
  <c r="AC2782" i="25"/>
  <c r="S2782" i="25"/>
  <c r="H2782" i="25"/>
  <c r="G2782" i="25"/>
  <c r="B2782" i="25"/>
  <c r="A2782" i="25"/>
  <c r="AU2781" i="25"/>
  <c r="AV2781" i="25" s="1"/>
  <c r="AT2781" i="25"/>
  <c r="AS2781" i="25"/>
  <c r="AW2781" i="25" s="1"/>
  <c r="AR2781" i="25"/>
  <c r="AQ2781" i="25"/>
  <c r="AC2781" i="25"/>
  <c r="S2781" i="25"/>
  <c r="H2781" i="25"/>
  <c r="G2781" i="25"/>
  <c r="A2781" i="25"/>
  <c r="B2781" i="25" s="1"/>
  <c r="AV2780" i="25"/>
  <c r="AU2780" i="25"/>
  <c r="AT2780" i="25"/>
  <c r="AS2780" i="25"/>
  <c r="AW2780" i="25" s="1"/>
  <c r="AR2780" i="25"/>
  <c r="AQ2780" i="25"/>
  <c r="AC2780" i="25"/>
  <c r="S2780" i="25"/>
  <c r="H2780" i="25"/>
  <c r="G2780" i="25"/>
  <c r="A2780" i="25"/>
  <c r="B2780" i="25" s="1"/>
  <c r="AU2779" i="25"/>
  <c r="AV2779" i="25" s="1"/>
  <c r="AT2779" i="25"/>
  <c r="AS2779" i="25"/>
  <c r="AW2779" i="25" s="1"/>
  <c r="AR2779" i="25"/>
  <c r="AQ2779" i="25"/>
  <c r="AC2779" i="25"/>
  <c r="S2779" i="25"/>
  <c r="H2779" i="25"/>
  <c r="G2779" i="25"/>
  <c r="A2779" i="25"/>
  <c r="B2779" i="25" s="1"/>
  <c r="AW2778" i="25"/>
  <c r="AU2778" i="25"/>
  <c r="AV2778" i="25" s="1"/>
  <c r="AT2778" i="25"/>
  <c r="AS2778" i="25"/>
  <c r="AR2778" i="25"/>
  <c r="AQ2778" i="25"/>
  <c r="AC2778" i="25"/>
  <c r="S2778" i="25"/>
  <c r="H2778" i="25"/>
  <c r="G2778" i="25"/>
  <c r="B2778" i="25"/>
  <c r="A2778" i="25"/>
  <c r="AW2777" i="25"/>
  <c r="AU2777" i="25"/>
  <c r="AV2777" i="25" s="1"/>
  <c r="AT2777" i="25"/>
  <c r="AS2777" i="25"/>
  <c r="AR2777" i="25"/>
  <c r="AQ2777" i="25"/>
  <c r="AC2777" i="25"/>
  <c r="S2777" i="25"/>
  <c r="A2777" i="25"/>
  <c r="B2777" i="25" s="1"/>
  <c r="AW2776" i="25"/>
  <c r="AU2776" i="25"/>
  <c r="AV2776" i="25" s="1"/>
  <c r="AT2776" i="25"/>
  <c r="AS2776" i="25"/>
  <c r="AR2776" i="25"/>
  <c r="AQ2776" i="25"/>
  <c r="AC2776" i="25"/>
  <c r="S2776" i="25"/>
  <c r="A2776" i="25"/>
  <c r="B2776" i="25" s="1"/>
  <c r="AU2775" i="25"/>
  <c r="AV2775" i="25" s="1"/>
  <c r="AT2775" i="25"/>
  <c r="AS2775" i="25"/>
  <c r="AW2775" i="25" s="1"/>
  <c r="AR2775" i="25"/>
  <c r="AQ2775" i="25"/>
  <c r="AC2775" i="25"/>
  <c r="S2775" i="25"/>
  <c r="A2775" i="25"/>
  <c r="B2775" i="25" s="1"/>
  <c r="AV2774" i="25"/>
  <c r="AU2774" i="25"/>
  <c r="AT2774" i="25"/>
  <c r="AS2774" i="25"/>
  <c r="AW2774" i="25" s="1"/>
  <c r="AR2774" i="25"/>
  <c r="AQ2774" i="25"/>
  <c r="AC2774" i="25"/>
  <c r="S2774" i="25"/>
  <c r="B2774" i="25"/>
  <c r="A2774" i="25"/>
  <c r="AV2773" i="25"/>
  <c r="AU2773" i="25"/>
  <c r="AT2773" i="25"/>
  <c r="AS2773" i="25"/>
  <c r="AW2773" i="25" s="1"/>
  <c r="AR2773" i="25"/>
  <c r="AQ2773" i="25"/>
  <c r="AC2773" i="25"/>
  <c r="S2773" i="25"/>
  <c r="B2773" i="25"/>
  <c r="A2773" i="25"/>
  <c r="AV2772" i="25"/>
  <c r="AU2772" i="25"/>
  <c r="AT2772" i="25"/>
  <c r="AS2772" i="25"/>
  <c r="AW2772" i="25" s="1"/>
  <c r="AR2772" i="25"/>
  <c r="AQ2772" i="25"/>
  <c r="AC2772" i="25"/>
  <c r="S2772" i="25"/>
  <c r="B2772" i="25"/>
  <c r="A2772" i="25"/>
  <c r="AW2771" i="25"/>
  <c r="AV2771" i="25"/>
  <c r="AU2771" i="25"/>
  <c r="AT2771" i="25"/>
  <c r="AS2771" i="25"/>
  <c r="AR2771" i="25"/>
  <c r="AQ2771" i="25"/>
  <c r="AC2771" i="25"/>
  <c r="S2771" i="25"/>
  <c r="H2771" i="25"/>
  <c r="G2771" i="25"/>
  <c r="A2771" i="25"/>
  <c r="B2771" i="25" s="1"/>
  <c r="AV2770" i="25"/>
  <c r="AU2770" i="25"/>
  <c r="AT2770" i="25"/>
  <c r="AS2770" i="25"/>
  <c r="AW2770" i="25" s="1"/>
  <c r="AR2770" i="25"/>
  <c r="AQ2770" i="25"/>
  <c r="AC2770" i="25"/>
  <c r="S2770" i="25"/>
  <c r="B2770" i="25"/>
  <c r="A2770" i="25"/>
  <c r="AW2769" i="25"/>
  <c r="AV2769" i="25"/>
  <c r="AU2769" i="25"/>
  <c r="AT2769" i="25"/>
  <c r="AS2769" i="25"/>
  <c r="AR2769" i="25"/>
  <c r="AQ2769" i="25"/>
  <c r="AC2769" i="25"/>
  <c r="S2769" i="25"/>
  <c r="H2769" i="25"/>
  <c r="G2769" i="25"/>
  <c r="A2769" i="25"/>
  <c r="B2769" i="25" s="1"/>
  <c r="AV2768" i="25"/>
  <c r="AU2768" i="25"/>
  <c r="AT2768" i="25"/>
  <c r="AS2768" i="25"/>
  <c r="AW2768" i="25" s="1"/>
  <c r="AR2768" i="25"/>
  <c r="AQ2768" i="25"/>
  <c r="AC2768" i="25"/>
  <c r="S2768" i="25"/>
  <c r="B2768" i="25"/>
  <c r="A2768" i="25"/>
  <c r="AW2767" i="25"/>
  <c r="AV2767" i="25"/>
  <c r="AU2767" i="25"/>
  <c r="AT2767" i="25"/>
  <c r="AS2767" i="25"/>
  <c r="AR2767" i="25"/>
  <c r="AQ2767" i="25"/>
  <c r="AC2767" i="25"/>
  <c r="S2767" i="25"/>
  <c r="B2767" i="25"/>
  <c r="A2767" i="25"/>
  <c r="AW2766" i="25"/>
  <c r="AV2766" i="25"/>
  <c r="AU2766" i="25"/>
  <c r="AT2766" i="25"/>
  <c r="AS2766" i="25"/>
  <c r="AR2766" i="25"/>
  <c r="AQ2766" i="25"/>
  <c r="AC2766" i="25"/>
  <c r="A2766" i="25"/>
  <c r="B2766" i="25" s="1"/>
  <c r="AV2765" i="25"/>
  <c r="AU2765" i="25"/>
  <c r="AT2765" i="25"/>
  <c r="AS2765" i="25"/>
  <c r="AW2765" i="25" s="1"/>
  <c r="AR2765" i="25"/>
  <c r="AQ2765" i="25"/>
  <c r="AC2765" i="25"/>
  <c r="S2765" i="25"/>
  <c r="B2765" i="25"/>
  <c r="A2765" i="25"/>
  <c r="AW2764" i="25"/>
  <c r="AV2764" i="25"/>
  <c r="AU2764" i="25"/>
  <c r="AT2764" i="25"/>
  <c r="AS2764" i="25"/>
  <c r="AR2764" i="25"/>
  <c r="AQ2764" i="25"/>
  <c r="AC2764" i="25"/>
  <c r="S2764" i="25"/>
  <c r="B2764" i="25"/>
  <c r="A2764" i="25"/>
  <c r="AW2763" i="25"/>
  <c r="AV2763" i="25"/>
  <c r="AU2763" i="25"/>
  <c r="AT2763" i="25"/>
  <c r="AS2763" i="25"/>
  <c r="AR2763" i="25"/>
  <c r="AQ2763" i="25"/>
  <c r="AC2763" i="25"/>
  <c r="S2763" i="25"/>
  <c r="H2763" i="25"/>
  <c r="G2763" i="25"/>
  <c r="B2763" i="25"/>
  <c r="A2763" i="25"/>
  <c r="AW2762" i="25"/>
  <c r="AV2762" i="25"/>
  <c r="AU2762" i="25"/>
  <c r="AT2762" i="25"/>
  <c r="AS2762" i="25"/>
  <c r="AR2762" i="25"/>
  <c r="AQ2762" i="25"/>
  <c r="AC2762" i="25"/>
  <c r="S2762" i="25"/>
  <c r="B2762" i="25"/>
  <c r="A2762" i="25"/>
  <c r="AV2761" i="25"/>
  <c r="AU2761" i="25"/>
  <c r="AT2761" i="25"/>
  <c r="AS2761" i="25"/>
  <c r="AW2761" i="25" s="1"/>
  <c r="AR2761" i="25"/>
  <c r="AQ2761" i="25"/>
  <c r="AC2761" i="25"/>
  <c r="S2761" i="25"/>
  <c r="B2761" i="25"/>
  <c r="A2761" i="25"/>
  <c r="AW2760" i="25"/>
  <c r="AU2760" i="25"/>
  <c r="AV2760" i="25" s="1"/>
  <c r="AT2760" i="25"/>
  <c r="AS2760" i="25"/>
  <c r="AR2760" i="25"/>
  <c r="AQ2760" i="25"/>
  <c r="AC2760" i="25"/>
  <c r="S2760" i="25"/>
  <c r="A2760" i="25"/>
  <c r="B2760" i="25" s="1"/>
  <c r="AW2759" i="25"/>
  <c r="AU2759" i="25"/>
  <c r="AV2759" i="25" s="1"/>
  <c r="AT2759" i="25"/>
  <c r="AS2759" i="25"/>
  <c r="AR2759" i="25"/>
  <c r="AQ2759" i="25"/>
  <c r="AC2759" i="25"/>
  <c r="S2759" i="25"/>
  <c r="A2759" i="25"/>
  <c r="B2759" i="25" s="1"/>
  <c r="AU2758" i="25"/>
  <c r="AV2758" i="25" s="1"/>
  <c r="AT2758" i="25"/>
  <c r="AS2758" i="25"/>
  <c r="AW2758" i="25" s="1"/>
  <c r="AR2758" i="25"/>
  <c r="AQ2758" i="25"/>
  <c r="AC2758" i="25"/>
  <c r="S2758" i="25"/>
  <c r="H2758" i="25"/>
  <c r="G2758" i="25"/>
  <c r="A2758" i="25"/>
  <c r="B2758" i="25" s="1"/>
  <c r="AW2757" i="25"/>
  <c r="AU2757" i="25"/>
  <c r="AV2757" i="25" s="1"/>
  <c r="AT2757" i="25"/>
  <c r="AS2757" i="25"/>
  <c r="AR2757" i="25"/>
  <c r="AQ2757" i="25"/>
  <c r="AC2757" i="25"/>
  <c r="S2757" i="25"/>
  <c r="A2757" i="25"/>
  <c r="B2757" i="25" s="1"/>
  <c r="AU2756" i="25"/>
  <c r="AV2756" i="25" s="1"/>
  <c r="AT2756" i="25"/>
  <c r="AS2756" i="25"/>
  <c r="AW2756" i="25" s="1"/>
  <c r="AR2756" i="25"/>
  <c r="AQ2756" i="25"/>
  <c r="AC2756" i="25"/>
  <c r="S2756" i="25"/>
  <c r="A2756" i="25"/>
  <c r="B2756" i="25" s="1"/>
  <c r="AV2755" i="25"/>
  <c r="AU2755" i="25"/>
  <c r="AT2755" i="25"/>
  <c r="AS2755" i="25"/>
  <c r="AW2755" i="25" s="1"/>
  <c r="AR2755" i="25"/>
  <c r="AQ2755" i="25"/>
  <c r="AC2755" i="25"/>
  <c r="S2755" i="25"/>
  <c r="B2755" i="25"/>
  <c r="A2755" i="25"/>
  <c r="AU2754" i="25"/>
  <c r="AV2754" i="25" s="1"/>
  <c r="AT2754" i="25"/>
  <c r="AS2754" i="25"/>
  <c r="AW2754" i="25" s="1"/>
  <c r="AR2754" i="25"/>
  <c r="AQ2754" i="25"/>
  <c r="AC2754" i="25"/>
  <c r="S2754" i="25"/>
  <c r="H2754" i="25"/>
  <c r="G2754" i="25"/>
  <c r="A2754" i="25"/>
  <c r="B2754" i="25" s="1"/>
  <c r="AV2753" i="25"/>
  <c r="AU2753" i="25"/>
  <c r="AT2753" i="25"/>
  <c r="AS2753" i="25"/>
  <c r="AW2753" i="25" s="1"/>
  <c r="AR2753" i="25"/>
  <c r="AQ2753" i="25"/>
  <c r="AC2753" i="25"/>
  <c r="S2753" i="25"/>
  <c r="B2753" i="25"/>
  <c r="A2753" i="25"/>
  <c r="AU2752" i="25"/>
  <c r="AV2752" i="25" s="1"/>
  <c r="AT2752" i="25"/>
  <c r="AS2752" i="25"/>
  <c r="AW2752" i="25" s="1"/>
  <c r="AR2752" i="25"/>
  <c r="AQ2752" i="25"/>
  <c r="AC2752" i="25"/>
  <c r="S2752" i="25"/>
  <c r="A2752" i="25"/>
  <c r="B2752" i="25" s="1"/>
  <c r="AV2751" i="25"/>
  <c r="AU2751" i="25"/>
  <c r="AT2751" i="25"/>
  <c r="AS2751" i="25"/>
  <c r="AW2751" i="25" s="1"/>
  <c r="AR2751" i="25"/>
  <c r="AQ2751" i="25"/>
  <c r="AC2751" i="25"/>
  <c r="S2751" i="25"/>
  <c r="B2751" i="25"/>
  <c r="A2751" i="25"/>
  <c r="AW2750" i="25"/>
  <c r="AV2750" i="25"/>
  <c r="AU2750" i="25"/>
  <c r="AT2750" i="25"/>
  <c r="AS2750" i="25"/>
  <c r="AR2750" i="25"/>
  <c r="AQ2750" i="25"/>
  <c r="AC2750" i="25"/>
  <c r="S2750" i="25"/>
  <c r="H2750" i="25"/>
  <c r="G2750" i="25"/>
  <c r="A2750" i="25"/>
  <c r="B2750" i="25" s="1"/>
  <c r="AV2749" i="25"/>
  <c r="AU2749" i="25"/>
  <c r="AT2749" i="25"/>
  <c r="AS2749" i="25"/>
  <c r="AW2749" i="25" s="1"/>
  <c r="AR2749" i="25"/>
  <c r="AQ2749" i="25"/>
  <c r="AC2749" i="25"/>
  <c r="S2749" i="25"/>
  <c r="B2749" i="25"/>
  <c r="A2749" i="25"/>
  <c r="AW2748" i="25"/>
  <c r="AV2748" i="25"/>
  <c r="AU2748" i="25"/>
  <c r="AT2748" i="25"/>
  <c r="AS2748" i="25"/>
  <c r="AR2748" i="25"/>
  <c r="AQ2748" i="25"/>
  <c r="AC2748" i="25"/>
  <c r="S2748" i="25"/>
  <c r="B2748" i="25"/>
  <c r="A2748" i="25"/>
  <c r="AV2747" i="25"/>
  <c r="AU2747" i="25"/>
  <c r="AT2747" i="25"/>
  <c r="AS2747" i="25"/>
  <c r="AW2747" i="25" s="1"/>
  <c r="AR2747" i="25"/>
  <c r="AQ2747" i="25"/>
  <c r="AC2747" i="25"/>
  <c r="S2747" i="25"/>
  <c r="B2747" i="25"/>
  <c r="A2747" i="25"/>
  <c r="AW2746" i="25"/>
  <c r="AU2746" i="25"/>
  <c r="AV2746" i="25" s="1"/>
  <c r="AT2746" i="25"/>
  <c r="AS2746" i="25"/>
  <c r="AR2746" i="25"/>
  <c r="AQ2746" i="25"/>
  <c r="AC2746" i="25"/>
  <c r="S2746" i="25"/>
  <c r="A2746" i="25"/>
  <c r="B2746" i="25" s="1"/>
  <c r="AW2745" i="25"/>
  <c r="AU2745" i="25"/>
  <c r="AV2745" i="25" s="1"/>
  <c r="AT2745" i="25"/>
  <c r="AS2745" i="25"/>
  <c r="AR2745" i="25"/>
  <c r="AQ2745" i="25"/>
  <c r="AC2745" i="25"/>
  <c r="S2745" i="25"/>
  <c r="A2745" i="25"/>
  <c r="B2745" i="25" s="1"/>
  <c r="AU2744" i="25"/>
  <c r="AV2744" i="25" s="1"/>
  <c r="AT2744" i="25"/>
  <c r="AS2744" i="25"/>
  <c r="AW2744" i="25" s="1"/>
  <c r="AR2744" i="25"/>
  <c r="AQ2744" i="25"/>
  <c r="AC2744" i="25"/>
  <c r="S2744" i="25"/>
  <c r="A2744" i="25"/>
  <c r="B2744" i="25" s="1"/>
  <c r="AW2743" i="25"/>
  <c r="AV2743" i="25"/>
  <c r="AU2743" i="25"/>
  <c r="AT2743" i="25"/>
  <c r="AS2743" i="25"/>
  <c r="AR2743" i="25"/>
  <c r="AQ2743" i="25"/>
  <c r="AC2743" i="25"/>
  <c r="S2743" i="25"/>
  <c r="B2743" i="25"/>
  <c r="A2743" i="25"/>
  <c r="AU2742" i="25"/>
  <c r="AV2742" i="25" s="1"/>
  <c r="AT2742" i="25"/>
  <c r="AS2742" i="25"/>
  <c r="AW2742" i="25" s="1"/>
  <c r="AR2742" i="25"/>
  <c r="AQ2742" i="25"/>
  <c r="AC2742" i="25"/>
  <c r="S2742" i="25"/>
  <c r="A2742" i="25"/>
  <c r="B2742" i="25" s="1"/>
  <c r="AV2741" i="25"/>
  <c r="AU2741" i="25"/>
  <c r="AT2741" i="25"/>
  <c r="AS2741" i="25"/>
  <c r="AW2741" i="25" s="1"/>
  <c r="AR2741" i="25"/>
  <c r="AQ2741" i="25"/>
  <c r="AC2741" i="25"/>
  <c r="S2741" i="25"/>
  <c r="B2741" i="25"/>
  <c r="A2741" i="25"/>
  <c r="AW2740" i="25"/>
  <c r="AV2740" i="25"/>
  <c r="AU2740" i="25"/>
  <c r="AT2740" i="25"/>
  <c r="AS2740" i="25"/>
  <c r="AR2740" i="25"/>
  <c r="AQ2740" i="25"/>
  <c r="AC2740" i="25"/>
  <c r="S2740" i="25"/>
  <c r="B2740" i="25"/>
  <c r="A2740" i="25"/>
  <c r="AV2739" i="25"/>
  <c r="AU2739" i="25"/>
  <c r="AT2739" i="25"/>
  <c r="AS2739" i="25"/>
  <c r="AW2739" i="25" s="1"/>
  <c r="AR2739" i="25"/>
  <c r="AQ2739" i="25"/>
  <c r="AC2739" i="25"/>
  <c r="S2739" i="25"/>
  <c r="B2739" i="25"/>
  <c r="A2739" i="25"/>
  <c r="AW2738" i="25"/>
  <c r="AU2738" i="25"/>
  <c r="AV2738" i="25" s="1"/>
  <c r="AT2738" i="25"/>
  <c r="AS2738" i="25"/>
  <c r="AR2738" i="25"/>
  <c r="AQ2738" i="25"/>
  <c r="AC2738" i="25"/>
  <c r="S2738" i="25"/>
  <c r="A2738" i="25"/>
  <c r="B2738" i="25" s="1"/>
  <c r="AW2737" i="25"/>
  <c r="AU2737" i="25"/>
  <c r="AV2737" i="25" s="1"/>
  <c r="AT2737" i="25"/>
  <c r="AS2737" i="25"/>
  <c r="AR2737" i="25"/>
  <c r="AQ2737" i="25"/>
  <c r="AC2737" i="25"/>
  <c r="S2737" i="25"/>
  <c r="A2737" i="25"/>
  <c r="B2737" i="25" s="1"/>
  <c r="AU2736" i="25"/>
  <c r="AV2736" i="25" s="1"/>
  <c r="AT2736" i="25"/>
  <c r="AS2736" i="25"/>
  <c r="AW2736" i="25" s="1"/>
  <c r="AR2736" i="25"/>
  <c r="AQ2736" i="25"/>
  <c r="AC2736" i="25"/>
  <c r="S2736" i="25"/>
  <c r="A2736" i="25"/>
  <c r="B2736" i="25" s="1"/>
  <c r="AW2735" i="25"/>
  <c r="AV2735" i="25"/>
  <c r="AU2735" i="25"/>
  <c r="AT2735" i="25"/>
  <c r="AS2735" i="25"/>
  <c r="AR2735" i="25"/>
  <c r="AQ2735" i="25"/>
  <c r="AC2735" i="25"/>
  <c r="S2735" i="25"/>
  <c r="B2735" i="25"/>
  <c r="A2735" i="25"/>
  <c r="AU2734" i="25"/>
  <c r="AV2734" i="25" s="1"/>
  <c r="AT2734" i="25"/>
  <c r="AS2734" i="25"/>
  <c r="AW2734" i="25" s="1"/>
  <c r="AR2734" i="25"/>
  <c r="AQ2734" i="25"/>
  <c r="AC2734" i="25"/>
  <c r="S2734" i="25"/>
  <c r="H2734" i="25"/>
  <c r="G2734" i="25"/>
  <c r="A2734" i="25"/>
  <c r="B2734" i="25" s="1"/>
  <c r="AW2733" i="25"/>
  <c r="AV2733" i="25"/>
  <c r="AU2733" i="25"/>
  <c r="AT2733" i="25"/>
  <c r="AS2733" i="25"/>
  <c r="AR2733" i="25"/>
  <c r="AQ2733" i="25"/>
  <c r="AC2733" i="25"/>
  <c r="S2733" i="25"/>
  <c r="H2733" i="25"/>
  <c r="G2733" i="25"/>
  <c r="A2733" i="25"/>
  <c r="B2733" i="25" s="1"/>
  <c r="AU2732" i="25"/>
  <c r="AV2732" i="25" s="1"/>
  <c r="AT2732" i="25"/>
  <c r="AS2732" i="25"/>
  <c r="AW2732" i="25" s="1"/>
  <c r="AR2732" i="25"/>
  <c r="AQ2732" i="25"/>
  <c r="AC2732" i="25"/>
  <c r="S2732" i="25"/>
  <c r="A2732" i="25"/>
  <c r="B2732" i="25" s="1"/>
  <c r="AV2731" i="25"/>
  <c r="AU2731" i="25"/>
  <c r="AT2731" i="25"/>
  <c r="AS2731" i="25"/>
  <c r="AW2731" i="25" s="1"/>
  <c r="AR2731" i="25"/>
  <c r="AQ2731" i="25"/>
  <c r="AC2731" i="25"/>
  <c r="S2731" i="25"/>
  <c r="B2731" i="25"/>
  <c r="A2731" i="25"/>
  <c r="AU2730" i="25"/>
  <c r="AV2730" i="25" s="1"/>
  <c r="AT2730" i="25"/>
  <c r="AS2730" i="25"/>
  <c r="AW2730" i="25" s="1"/>
  <c r="AR2730" i="25"/>
  <c r="AQ2730" i="25"/>
  <c r="AC2730" i="25"/>
  <c r="S2730" i="25"/>
  <c r="A2730" i="25"/>
  <c r="B2730" i="25" s="1"/>
  <c r="AV2729" i="25"/>
  <c r="AU2729" i="25"/>
  <c r="AT2729" i="25"/>
  <c r="AS2729" i="25"/>
  <c r="AW2729" i="25" s="1"/>
  <c r="AR2729" i="25"/>
  <c r="AQ2729" i="25"/>
  <c r="AC2729" i="25"/>
  <c r="S2729" i="25"/>
  <c r="B2729" i="25"/>
  <c r="A2729" i="25"/>
  <c r="AW2728" i="25"/>
  <c r="AV2728" i="25"/>
  <c r="AU2728" i="25"/>
  <c r="AT2728" i="25"/>
  <c r="AS2728" i="25"/>
  <c r="AR2728" i="25"/>
  <c r="AQ2728" i="25"/>
  <c r="AC2728" i="25"/>
  <c r="S2728" i="25"/>
  <c r="B2728" i="25"/>
  <c r="A2728" i="25"/>
  <c r="AV2727" i="25"/>
  <c r="AU2727" i="25"/>
  <c r="AT2727" i="25"/>
  <c r="AS2727" i="25"/>
  <c r="AW2727" i="25" s="1"/>
  <c r="AR2727" i="25"/>
  <c r="AQ2727" i="25"/>
  <c r="AC2727" i="25"/>
  <c r="S2727" i="25"/>
  <c r="B2727" i="25"/>
  <c r="A2727" i="25"/>
  <c r="AW2726" i="25"/>
  <c r="AU2726" i="25"/>
  <c r="AV2726" i="25" s="1"/>
  <c r="AT2726" i="25"/>
  <c r="AS2726" i="25"/>
  <c r="AR2726" i="25"/>
  <c r="AQ2726" i="25"/>
  <c r="AC2726" i="25"/>
  <c r="S2726" i="25"/>
  <c r="A2726" i="25"/>
  <c r="B2726" i="25" s="1"/>
  <c r="AW2725" i="25"/>
  <c r="AU2725" i="25"/>
  <c r="AV2725" i="25" s="1"/>
  <c r="AT2725" i="25"/>
  <c r="AS2725" i="25"/>
  <c r="AR2725" i="25"/>
  <c r="AQ2725" i="25"/>
  <c r="AC2725" i="25"/>
  <c r="S2725" i="25"/>
  <c r="H2725" i="25"/>
  <c r="G2725" i="25"/>
  <c r="B2725" i="25"/>
  <c r="A2725" i="25"/>
  <c r="AW2724" i="25"/>
  <c r="AU2724" i="25"/>
  <c r="AV2724" i="25" s="1"/>
  <c r="AT2724" i="25"/>
  <c r="AS2724" i="25"/>
  <c r="AR2724" i="25"/>
  <c r="AQ2724" i="25"/>
  <c r="AC2724" i="25"/>
  <c r="S2724" i="25"/>
  <c r="H2724" i="25"/>
  <c r="G2724" i="25"/>
  <c r="B2724" i="25"/>
  <c r="A2724" i="25"/>
  <c r="AV2723" i="25"/>
  <c r="AU2723" i="25"/>
  <c r="AT2723" i="25"/>
  <c r="AS2723" i="25"/>
  <c r="AW2723" i="25" s="1"/>
  <c r="AR2723" i="25"/>
  <c r="AQ2723" i="25"/>
  <c r="AC2723" i="25"/>
  <c r="S2723" i="25"/>
  <c r="B2723" i="25"/>
  <c r="A2723" i="25"/>
  <c r="AW2722" i="25"/>
  <c r="AU2722" i="25"/>
  <c r="AV2722" i="25" s="1"/>
  <c r="AT2722" i="25"/>
  <c r="AS2722" i="25"/>
  <c r="AR2722" i="25"/>
  <c r="AQ2722" i="25"/>
  <c r="AC2722" i="25"/>
  <c r="S2722" i="25"/>
  <c r="A2722" i="25"/>
  <c r="B2722" i="25" s="1"/>
  <c r="AW2721" i="25"/>
  <c r="AV2721" i="25"/>
  <c r="AU2721" i="25"/>
  <c r="AT2721" i="25"/>
  <c r="AS2721" i="25"/>
  <c r="AR2721" i="25"/>
  <c r="AQ2721" i="25"/>
  <c r="AC2721" i="25"/>
  <c r="S2721" i="25"/>
  <c r="B2721" i="25"/>
  <c r="A2721" i="25"/>
  <c r="AU2720" i="25"/>
  <c r="AV2720" i="25" s="1"/>
  <c r="AT2720" i="25"/>
  <c r="AS2720" i="25"/>
  <c r="AW2720" i="25" s="1"/>
  <c r="AR2720" i="25"/>
  <c r="AQ2720" i="25"/>
  <c r="AC2720" i="25"/>
  <c r="S2720" i="25"/>
  <c r="A2720" i="25"/>
  <c r="B2720" i="25" s="1"/>
  <c r="AV2719" i="25"/>
  <c r="AU2719" i="25"/>
  <c r="AT2719" i="25"/>
  <c r="AS2719" i="25"/>
  <c r="AW2719" i="25" s="1"/>
  <c r="AR2719" i="25"/>
  <c r="AQ2719" i="25"/>
  <c r="AC2719" i="25"/>
  <c r="S2719" i="25"/>
  <c r="B2719" i="25"/>
  <c r="A2719" i="25"/>
  <c r="AU2718" i="25"/>
  <c r="AV2718" i="25" s="1"/>
  <c r="AT2718" i="25"/>
  <c r="AS2718" i="25"/>
  <c r="AW2718" i="25" s="1"/>
  <c r="AR2718" i="25"/>
  <c r="AQ2718" i="25"/>
  <c r="AC2718" i="25"/>
  <c r="S2718" i="25"/>
  <c r="A2718" i="25"/>
  <c r="B2718" i="25" s="1"/>
  <c r="AV2717" i="25"/>
  <c r="AU2717" i="25"/>
  <c r="AT2717" i="25"/>
  <c r="AS2717" i="25"/>
  <c r="AW2717" i="25" s="1"/>
  <c r="AR2717" i="25"/>
  <c r="AQ2717" i="25"/>
  <c r="AC2717" i="25"/>
  <c r="S2717" i="25"/>
  <c r="B2717" i="25"/>
  <c r="A2717" i="25"/>
  <c r="AW2716" i="25"/>
  <c r="AU2716" i="25"/>
  <c r="AV2716" i="25" s="1"/>
  <c r="AT2716" i="25"/>
  <c r="AS2716" i="25"/>
  <c r="AR2716" i="25"/>
  <c r="AQ2716" i="25"/>
  <c r="AC2716" i="25"/>
  <c r="S2716" i="25"/>
  <c r="A2716" i="25"/>
  <c r="B2716" i="25" s="1"/>
  <c r="AV2715" i="25"/>
  <c r="AU2715" i="25"/>
  <c r="AT2715" i="25"/>
  <c r="AS2715" i="25"/>
  <c r="AW2715" i="25" s="1"/>
  <c r="AR2715" i="25"/>
  <c r="AQ2715" i="25"/>
  <c r="AC2715" i="25"/>
  <c r="S2715" i="25"/>
  <c r="H2715" i="25"/>
  <c r="G2715" i="25"/>
  <c r="B2715" i="25"/>
  <c r="A2715" i="25"/>
  <c r="AU2714" i="25"/>
  <c r="AV2714" i="25" s="1"/>
  <c r="AT2714" i="25"/>
  <c r="AS2714" i="25"/>
  <c r="AW2714" i="25" s="1"/>
  <c r="AR2714" i="25"/>
  <c r="AQ2714" i="25"/>
  <c r="AC2714" i="25"/>
  <c r="S2714" i="25"/>
  <c r="H2714" i="25"/>
  <c r="G2714" i="25"/>
  <c r="A2714" i="25"/>
  <c r="B2714" i="25" s="1"/>
  <c r="AV2713" i="25"/>
  <c r="AU2713" i="25"/>
  <c r="AT2713" i="25"/>
  <c r="AS2713" i="25"/>
  <c r="AW2713" i="25" s="1"/>
  <c r="AR2713" i="25"/>
  <c r="AQ2713" i="25"/>
  <c r="AC2713" i="25"/>
  <c r="S2713" i="25"/>
  <c r="H2713" i="25"/>
  <c r="G2713" i="25"/>
  <c r="B2713" i="25"/>
  <c r="A2713" i="25"/>
  <c r="AU2712" i="25"/>
  <c r="AV2712" i="25" s="1"/>
  <c r="AT2712" i="25"/>
  <c r="AS2712" i="25"/>
  <c r="AW2712" i="25" s="1"/>
  <c r="AR2712" i="25"/>
  <c r="AQ2712" i="25"/>
  <c r="AC2712" i="25"/>
  <c r="S2712" i="25"/>
  <c r="A2712" i="25"/>
  <c r="B2712" i="25" s="1"/>
  <c r="AV2711" i="25"/>
  <c r="AU2711" i="25"/>
  <c r="AT2711" i="25"/>
  <c r="AS2711" i="25"/>
  <c r="AW2711" i="25" s="1"/>
  <c r="AR2711" i="25"/>
  <c r="AQ2711" i="25"/>
  <c r="AC2711" i="25"/>
  <c r="S2711" i="25"/>
  <c r="B2711" i="25"/>
  <c r="A2711" i="25"/>
  <c r="AV2710" i="25"/>
  <c r="AU2710" i="25"/>
  <c r="AT2710" i="25"/>
  <c r="AS2710" i="25"/>
  <c r="AW2710" i="25" s="1"/>
  <c r="AR2710" i="25"/>
  <c r="AQ2710" i="25"/>
  <c r="AC2710" i="25"/>
  <c r="S2710" i="25"/>
  <c r="H2710" i="25"/>
  <c r="G2710" i="25"/>
  <c r="A2710" i="25"/>
  <c r="B2710" i="25" s="1"/>
  <c r="AV2709" i="25"/>
  <c r="AU2709" i="25"/>
  <c r="AT2709" i="25"/>
  <c r="AS2709" i="25"/>
  <c r="AW2709" i="25" s="1"/>
  <c r="AR2709" i="25"/>
  <c r="AQ2709" i="25"/>
  <c r="AC2709" i="25"/>
  <c r="S2709" i="25"/>
  <c r="B2709" i="25"/>
  <c r="A2709" i="25"/>
  <c r="AV2708" i="25"/>
  <c r="AU2708" i="25"/>
  <c r="AT2708" i="25"/>
  <c r="AS2708" i="25"/>
  <c r="AW2708" i="25" s="1"/>
  <c r="AR2708" i="25"/>
  <c r="AQ2708" i="25"/>
  <c r="AC2708" i="25"/>
  <c r="S2708" i="25"/>
  <c r="B2708" i="25"/>
  <c r="A2708" i="25"/>
  <c r="AV2707" i="25"/>
  <c r="AU2707" i="25"/>
  <c r="AT2707" i="25"/>
  <c r="AS2707" i="25"/>
  <c r="AW2707" i="25" s="1"/>
  <c r="AR2707" i="25"/>
  <c r="AQ2707" i="25"/>
  <c r="AC2707" i="25"/>
  <c r="S2707" i="25"/>
  <c r="B2707" i="25"/>
  <c r="A2707" i="25"/>
  <c r="AW2706" i="25"/>
  <c r="AU2706" i="25"/>
  <c r="AV2706" i="25" s="1"/>
  <c r="AT2706" i="25"/>
  <c r="AS2706" i="25"/>
  <c r="AR2706" i="25"/>
  <c r="AQ2706" i="25"/>
  <c r="AC2706" i="25"/>
  <c r="S2706" i="25"/>
  <c r="A2706" i="25"/>
  <c r="B2706" i="25" s="1"/>
  <c r="AW2705" i="25"/>
  <c r="AV2705" i="25"/>
  <c r="AU2705" i="25"/>
  <c r="AT2705" i="25"/>
  <c r="AS2705" i="25"/>
  <c r="AR2705" i="25"/>
  <c r="AQ2705" i="25"/>
  <c r="AC2705" i="25"/>
  <c r="S2705" i="25"/>
  <c r="B2705" i="25"/>
  <c r="A2705" i="25"/>
  <c r="AU2704" i="25"/>
  <c r="AV2704" i="25" s="1"/>
  <c r="AT2704" i="25"/>
  <c r="AS2704" i="25"/>
  <c r="AW2704" i="25" s="1"/>
  <c r="AR2704" i="25"/>
  <c r="AQ2704" i="25"/>
  <c r="AC2704" i="25"/>
  <c r="S2704" i="25"/>
  <c r="A2704" i="25"/>
  <c r="B2704" i="25" s="1"/>
  <c r="AW2703" i="25"/>
  <c r="AV2703" i="25"/>
  <c r="AU2703" i="25"/>
  <c r="AT2703" i="25"/>
  <c r="AS2703" i="25"/>
  <c r="AR2703" i="25"/>
  <c r="AQ2703" i="25"/>
  <c r="AC2703" i="25"/>
  <c r="S2703" i="25"/>
  <c r="B2703" i="25"/>
  <c r="A2703" i="25"/>
  <c r="AU2702" i="25"/>
  <c r="AV2702" i="25" s="1"/>
  <c r="AT2702" i="25"/>
  <c r="AS2702" i="25"/>
  <c r="AW2702" i="25" s="1"/>
  <c r="AR2702" i="25"/>
  <c r="AQ2702" i="25"/>
  <c r="AC2702" i="25"/>
  <c r="S2702" i="25"/>
  <c r="A2702" i="25"/>
  <c r="B2702" i="25" s="1"/>
  <c r="AV2701" i="25"/>
  <c r="AU2701" i="25"/>
  <c r="AT2701" i="25"/>
  <c r="AS2701" i="25"/>
  <c r="AW2701" i="25" s="1"/>
  <c r="AR2701" i="25"/>
  <c r="AQ2701" i="25"/>
  <c r="AC2701" i="25"/>
  <c r="S2701" i="25"/>
  <c r="B2701" i="25"/>
  <c r="A2701" i="25"/>
  <c r="AV2700" i="25"/>
  <c r="AU2700" i="25"/>
  <c r="AT2700" i="25"/>
  <c r="AS2700" i="25"/>
  <c r="AW2700" i="25" s="1"/>
  <c r="AR2700" i="25"/>
  <c r="AQ2700" i="25"/>
  <c r="AC2700" i="25"/>
  <c r="S2700" i="25"/>
  <c r="B2700" i="25"/>
  <c r="A2700" i="25"/>
  <c r="AV2699" i="25"/>
  <c r="AU2699" i="25"/>
  <c r="AT2699" i="25"/>
  <c r="AS2699" i="25"/>
  <c r="AW2699" i="25" s="1"/>
  <c r="AR2699" i="25"/>
  <c r="AQ2699" i="25"/>
  <c r="AC2699" i="25"/>
  <c r="S2699" i="25"/>
  <c r="B2699" i="25"/>
  <c r="A2699" i="25"/>
  <c r="AW2698" i="25"/>
  <c r="AU2698" i="25"/>
  <c r="AV2698" i="25" s="1"/>
  <c r="AT2698" i="25"/>
  <c r="AS2698" i="25"/>
  <c r="AR2698" i="25"/>
  <c r="AQ2698" i="25"/>
  <c r="AC2698" i="25"/>
  <c r="S2698" i="25"/>
  <c r="A2698" i="25"/>
  <c r="B2698" i="25" s="1"/>
  <c r="AW2697" i="25"/>
  <c r="AV2697" i="25"/>
  <c r="AU2697" i="25"/>
  <c r="AT2697" i="25"/>
  <c r="AS2697" i="25"/>
  <c r="AR2697" i="25"/>
  <c r="AQ2697" i="25"/>
  <c r="AC2697" i="25"/>
  <c r="S2697" i="25"/>
  <c r="B2697" i="25"/>
  <c r="A2697" i="25"/>
  <c r="AU2696" i="25"/>
  <c r="AV2696" i="25" s="1"/>
  <c r="AT2696" i="25"/>
  <c r="AS2696" i="25"/>
  <c r="AW2696" i="25" s="1"/>
  <c r="AR2696" i="25"/>
  <c r="AQ2696" i="25"/>
  <c r="AC2696" i="25"/>
  <c r="S2696" i="25"/>
  <c r="A2696" i="25"/>
  <c r="B2696" i="25" s="1"/>
  <c r="AW2695" i="25"/>
  <c r="AV2695" i="25"/>
  <c r="AU2695" i="25"/>
  <c r="AT2695" i="25"/>
  <c r="AS2695" i="25"/>
  <c r="AR2695" i="25"/>
  <c r="AQ2695" i="25"/>
  <c r="AC2695" i="25"/>
  <c r="S2695" i="25"/>
  <c r="B2695" i="25"/>
  <c r="A2695" i="25"/>
  <c r="AU2694" i="25"/>
  <c r="AV2694" i="25" s="1"/>
  <c r="AT2694" i="25"/>
  <c r="AS2694" i="25"/>
  <c r="AW2694" i="25" s="1"/>
  <c r="AR2694" i="25"/>
  <c r="AQ2694" i="25"/>
  <c r="AC2694" i="25"/>
  <c r="S2694" i="25"/>
  <c r="A2694" i="25"/>
  <c r="B2694" i="25" s="1"/>
  <c r="AV2693" i="25"/>
  <c r="AU2693" i="25"/>
  <c r="AT2693" i="25"/>
  <c r="AS2693" i="25"/>
  <c r="AW2693" i="25" s="1"/>
  <c r="AR2693" i="25"/>
  <c r="AQ2693" i="25"/>
  <c r="AC2693" i="25"/>
  <c r="S2693" i="25"/>
  <c r="B2693" i="25"/>
  <c r="A2693" i="25"/>
  <c r="AW2692" i="25"/>
  <c r="AV2692" i="25"/>
  <c r="AU2692" i="25"/>
  <c r="AT2692" i="25"/>
  <c r="AS2692" i="25"/>
  <c r="AR2692" i="25"/>
  <c r="AQ2692" i="25"/>
  <c r="AC2692" i="25"/>
  <c r="S2692" i="25"/>
  <c r="B2692" i="25"/>
  <c r="A2692" i="25"/>
  <c r="AV2691" i="25"/>
  <c r="AU2691" i="25"/>
  <c r="AT2691" i="25"/>
  <c r="AS2691" i="25"/>
  <c r="AW2691" i="25" s="1"/>
  <c r="AR2691" i="25"/>
  <c r="AQ2691" i="25"/>
  <c r="AC2691" i="25"/>
  <c r="S2691" i="25"/>
  <c r="B2691" i="25"/>
  <c r="A2691" i="25"/>
  <c r="AW2690" i="25"/>
  <c r="AU2690" i="25"/>
  <c r="AV2690" i="25" s="1"/>
  <c r="AT2690" i="25"/>
  <c r="AS2690" i="25"/>
  <c r="AR2690" i="25"/>
  <c r="AQ2690" i="25"/>
  <c r="AC2690" i="25"/>
  <c r="S2690" i="25"/>
  <c r="A2690" i="25"/>
  <c r="B2690" i="25" s="1"/>
  <c r="AW2689" i="25"/>
  <c r="AV2689" i="25"/>
  <c r="AU2689" i="25"/>
  <c r="AT2689" i="25"/>
  <c r="AS2689" i="25"/>
  <c r="AR2689" i="25"/>
  <c r="AQ2689" i="25"/>
  <c r="AC2689" i="25"/>
  <c r="S2689" i="25"/>
  <c r="B2689" i="25"/>
  <c r="A2689" i="25"/>
  <c r="AU2688" i="25"/>
  <c r="AV2688" i="25" s="1"/>
  <c r="AT2688" i="25"/>
  <c r="AS2688" i="25"/>
  <c r="AW2688" i="25" s="1"/>
  <c r="AR2688" i="25"/>
  <c r="AQ2688" i="25"/>
  <c r="AC2688" i="25"/>
  <c r="S2688" i="25"/>
  <c r="A2688" i="25"/>
  <c r="B2688" i="25" s="1"/>
  <c r="AW2687" i="25"/>
  <c r="AV2687" i="25"/>
  <c r="AU2687" i="25"/>
  <c r="AT2687" i="25"/>
  <c r="AS2687" i="25"/>
  <c r="AR2687" i="25"/>
  <c r="AQ2687" i="25"/>
  <c r="AC2687" i="25"/>
  <c r="S2687" i="25"/>
  <c r="B2687" i="25"/>
  <c r="A2687" i="25"/>
  <c r="AU2686" i="25"/>
  <c r="AV2686" i="25" s="1"/>
  <c r="AT2686" i="25"/>
  <c r="AS2686" i="25"/>
  <c r="AW2686" i="25" s="1"/>
  <c r="AR2686" i="25"/>
  <c r="AQ2686" i="25"/>
  <c r="AC2686" i="25"/>
  <c r="S2686" i="25"/>
  <c r="A2686" i="25"/>
  <c r="B2686" i="25" s="1"/>
  <c r="AV2685" i="25"/>
  <c r="AU2685" i="25"/>
  <c r="AT2685" i="25"/>
  <c r="AS2685" i="25"/>
  <c r="AW2685" i="25" s="1"/>
  <c r="AR2685" i="25"/>
  <c r="AQ2685" i="25"/>
  <c r="AC2685" i="25"/>
  <c r="S2685" i="25"/>
  <c r="B2685" i="25"/>
  <c r="A2685" i="25"/>
  <c r="AV2684" i="25"/>
  <c r="AU2684" i="25"/>
  <c r="AT2684" i="25"/>
  <c r="AS2684" i="25"/>
  <c r="AW2684" i="25" s="1"/>
  <c r="AR2684" i="25"/>
  <c r="AQ2684" i="25"/>
  <c r="AC2684" i="25"/>
  <c r="S2684" i="25"/>
  <c r="B2684" i="25"/>
  <c r="A2684" i="25"/>
  <c r="AV2683" i="25"/>
  <c r="AU2683" i="25"/>
  <c r="AT2683" i="25"/>
  <c r="AS2683" i="25"/>
  <c r="AW2683" i="25" s="1"/>
  <c r="AR2683" i="25"/>
  <c r="AQ2683" i="25"/>
  <c r="AC2683" i="25"/>
  <c r="S2683" i="25"/>
  <c r="B2683" i="25"/>
  <c r="A2683" i="25"/>
  <c r="AW2682" i="25"/>
  <c r="AU2682" i="25"/>
  <c r="AV2682" i="25" s="1"/>
  <c r="AT2682" i="25"/>
  <c r="AS2682" i="25"/>
  <c r="AR2682" i="25"/>
  <c r="AQ2682" i="25"/>
  <c r="AC2682" i="25"/>
  <c r="S2682" i="25"/>
  <c r="A2682" i="25"/>
  <c r="B2682" i="25" s="1"/>
  <c r="AW2681" i="25"/>
  <c r="AV2681" i="25"/>
  <c r="AU2681" i="25"/>
  <c r="AT2681" i="25"/>
  <c r="AS2681" i="25"/>
  <c r="AR2681" i="25"/>
  <c r="AQ2681" i="25"/>
  <c r="AC2681" i="25"/>
  <c r="S2681" i="25"/>
  <c r="B2681" i="25"/>
  <c r="A2681" i="25"/>
  <c r="AW2680" i="25"/>
  <c r="AU2680" i="25"/>
  <c r="AV2680" i="25" s="1"/>
  <c r="AT2680" i="25"/>
  <c r="AS2680" i="25"/>
  <c r="AR2680" i="25"/>
  <c r="AQ2680" i="25"/>
  <c r="AC2680" i="25"/>
  <c r="S2680" i="25"/>
  <c r="A2680" i="25"/>
  <c r="B2680" i="25" s="1"/>
  <c r="AW2679" i="25"/>
  <c r="AV2679" i="25"/>
  <c r="AU2679" i="25"/>
  <c r="AT2679" i="25"/>
  <c r="AS2679" i="25"/>
  <c r="AR2679" i="25"/>
  <c r="AQ2679" i="25"/>
  <c r="AC2679" i="25"/>
  <c r="S2679" i="25"/>
  <c r="B2679" i="25"/>
  <c r="A2679" i="25"/>
  <c r="AU2678" i="25"/>
  <c r="AV2678" i="25" s="1"/>
  <c r="AT2678" i="25"/>
  <c r="AS2678" i="25"/>
  <c r="AW2678" i="25" s="1"/>
  <c r="AR2678" i="25"/>
  <c r="AQ2678" i="25"/>
  <c r="AC2678" i="25"/>
  <c r="S2678" i="25"/>
  <c r="A2678" i="25"/>
  <c r="B2678" i="25" s="1"/>
  <c r="AV2677" i="25"/>
  <c r="AU2677" i="25"/>
  <c r="AT2677" i="25"/>
  <c r="AS2677" i="25"/>
  <c r="AW2677" i="25" s="1"/>
  <c r="AR2677" i="25"/>
  <c r="AQ2677" i="25"/>
  <c r="AC2677" i="25"/>
  <c r="S2677" i="25"/>
  <c r="B2677" i="25"/>
  <c r="A2677" i="25"/>
  <c r="AW2676" i="25"/>
  <c r="AV2676" i="25"/>
  <c r="AU2676" i="25"/>
  <c r="AT2676" i="25"/>
  <c r="AS2676" i="25"/>
  <c r="AR2676" i="25"/>
  <c r="AQ2676" i="25"/>
  <c r="AC2676" i="25"/>
  <c r="S2676" i="25"/>
  <c r="B2676" i="25"/>
  <c r="A2676" i="25"/>
  <c r="AV2675" i="25"/>
  <c r="AU2675" i="25"/>
  <c r="AT2675" i="25"/>
  <c r="AS2675" i="25"/>
  <c r="AW2675" i="25" s="1"/>
  <c r="AR2675" i="25"/>
  <c r="AQ2675" i="25"/>
  <c r="AC2675" i="25"/>
  <c r="S2675" i="25"/>
  <c r="B2675" i="25"/>
  <c r="A2675" i="25"/>
  <c r="AW2674" i="25"/>
  <c r="AU2674" i="25"/>
  <c r="AV2674" i="25" s="1"/>
  <c r="AT2674" i="25"/>
  <c r="AS2674" i="25"/>
  <c r="AR2674" i="25"/>
  <c r="AQ2674" i="25"/>
  <c r="AC2674" i="25"/>
  <c r="S2674" i="25"/>
  <c r="A2674" i="25"/>
  <c r="B2674" i="25" s="1"/>
  <c r="AW2673" i="25"/>
  <c r="AV2673" i="25"/>
  <c r="AU2673" i="25"/>
  <c r="AT2673" i="25"/>
  <c r="AS2673" i="25"/>
  <c r="AR2673" i="25"/>
  <c r="AQ2673" i="25"/>
  <c r="AC2673" i="25"/>
  <c r="S2673" i="25"/>
  <c r="B2673" i="25"/>
  <c r="A2673" i="25"/>
  <c r="AU2672" i="25"/>
  <c r="AV2672" i="25" s="1"/>
  <c r="AT2672" i="25"/>
  <c r="AS2672" i="25"/>
  <c r="AW2672" i="25" s="1"/>
  <c r="AR2672" i="25"/>
  <c r="AQ2672" i="25"/>
  <c r="AC2672" i="25"/>
  <c r="S2672" i="25"/>
  <c r="A2672" i="25"/>
  <c r="B2672" i="25" s="1"/>
  <c r="AW2671" i="25"/>
  <c r="AV2671" i="25"/>
  <c r="AU2671" i="25"/>
  <c r="AT2671" i="25"/>
  <c r="AS2671" i="25"/>
  <c r="AR2671" i="25"/>
  <c r="AQ2671" i="25"/>
  <c r="AC2671" i="25"/>
  <c r="S2671" i="25"/>
  <c r="B2671" i="25"/>
  <c r="A2671" i="25"/>
  <c r="AU2670" i="25"/>
  <c r="AV2670" i="25" s="1"/>
  <c r="AT2670" i="25"/>
  <c r="AS2670" i="25"/>
  <c r="AW2670" i="25" s="1"/>
  <c r="AR2670" i="25"/>
  <c r="AQ2670" i="25"/>
  <c r="AC2670" i="25"/>
  <c r="S2670" i="25"/>
  <c r="A2670" i="25"/>
  <c r="B2670" i="25" s="1"/>
  <c r="AV2669" i="25"/>
  <c r="AU2669" i="25"/>
  <c r="AT2669" i="25"/>
  <c r="AS2669" i="25"/>
  <c r="AW2669" i="25" s="1"/>
  <c r="AR2669" i="25"/>
  <c r="AQ2669" i="25"/>
  <c r="AC2669" i="25"/>
  <c r="S2669" i="25"/>
  <c r="B2669" i="25"/>
  <c r="A2669" i="25"/>
  <c r="AW2668" i="25"/>
  <c r="AV2668" i="25"/>
  <c r="AU2668" i="25"/>
  <c r="AT2668" i="25"/>
  <c r="AS2668" i="25"/>
  <c r="AR2668" i="25"/>
  <c r="AQ2668" i="25"/>
  <c r="AC2668" i="25"/>
  <c r="S2668" i="25"/>
  <c r="B2668" i="25"/>
  <c r="A2668" i="25"/>
  <c r="AV2667" i="25"/>
  <c r="AU2667" i="25"/>
  <c r="AT2667" i="25"/>
  <c r="AS2667" i="25"/>
  <c r="AW2667" i="25" s="1"/>
  <c r="AR2667" i="25"/>
  <c r="AQ2667" i="25"/>
  <c r="AC2667" i="25"/>
  <c r="S2667" i="25"/>
  <c r="B2667" i="25"/>
  <c r="A2667" i="25"/>
  <c r="AW2666" i="25"/>
  <c r="AU2666" i="25"/>
  <c r="AV2666" i="25" s="1"/>
  <c r="AT2666" i="25"/>
  <c r="AS2666" i="25"/>
  <c r="AR2666" i="25"/>
  <c r="AQ2666" i="25"/>
  <c r="AC2666" i="25"/>
  <c r="S2666" i="25"/>
  <c r="A2666" i="25"/>
  <c r="B2666" i="25" s="1"/>
  <c r="AW2665" i="25"/>
  <c r="AV2665" i="25"/>
  <c r="AU2665" i="25"/>
  <c r="AT2665" i="25"/>
  <c r="AS2665" i="25"/>
  <c r="AR2665" i="25"/>
  <c r="AQ2665" i="25"/>
  <c r="AC2665" i="25"/>
  <c r="S2665" i="25"/>
  <c r="B2665" i="25"/>
  <c r="A2665" i="25"/>
  <c r="AW2664" i="25"/>
  <c r="AU2664" i="25"/>
  <c r="AV2664" i="25" s="1"/>
  <c r="AT2664" i="25"/>
  <c r="AS2664" i="25"/>
  <c r="AR2664" i="25"/>
  <c r="AQ2664" i="25"/>
  <c r="AC2664" i="25"/>
  <c r="S2664" i="25"/>
  <c r="A2664" i="25"/>
  <c r="B2664" i="25" s="1"/>
  <c r="AW2663" i="25"/>
  <c r="AV2663" i="25"/>
  <c r="AU2663" i="25"/>
  <c r="AT2663" i="25"/>
  <c r="AS2663" i="25"/>
  <c r="AR2663" i="25"/>
  <c r="AQ2663" i="25"/>
  <c r="AC2663" i="25"/>
  <c r="S2663" i="25"/>
  <c r="B2663" i="25"/>
  <c r="A2663" i="25"/>
  <c r="AU2662" i="25"/>
  <c r="AV2662" i="25" s="1"/>
  <c r="AT2662" i="25"/>
  <c r="AS2662" i="25"/>
  <c r="AW2662" i="25" s="1"/>
  <c r="AR2662" i="25"/>
  <c r="AQ2662" i="25"/>
  <c r="AC2662" i="25"/>
  <c r="S2662" i="25"/>
  <c r="A2662" i="25"/>
  <c r="B2662" i="25" s="1"/>
  <c r="AV2661" i="25"/>
  <c r="AU2661" i="25"/>
  <c r="AT2661" i="25"/>
  <c r="AS2661" i="25"/>
  <c r="AW2661" i="25" s="1"/>
  <c r="AR2661" i="25"/>
  <c r="AQ2661" i="25"/>
  <c r="AC2661" i="25"/>
  <c r="S2661" i="25"/>
  <c r="B2661" i="25"/>
  <c r="A2661" i="25"/>
  <c r="AV2660" i="25"/>
  <c r="AU2660" i="25"/>
  <c r="AT2660" i="25"/>
  <c r="AS2660" i="25"/>
  <c r="AW2660" i="25" s="1"/>
  <c r="AR2660" i="25"/>
  <c r="AQ2660" i="25"/>
  <c r="AC2660" i="25"/>
  <c r="S2660" i="25"/>
  <c r="B2660" i="25"/>
  <c r="A2660" i="25"/>
  <c r="AV2659" i="25"/>
  <c r="AU2659" i="25"/>
  <c r="AT2659" i="25"/>
  <c r="AS2659" i="25"/>
  <c r="AW2659" i="25" s="1"/>
  <c r="AR2659" i="25"/>
  <c r="AQ2659" i="25"/>
  <c r="AC2659" i="25"/>
  <c r="S2659" i="25"/>
  <c r="B2659" i="25"/>
  <c r="A2659" i="25"/>
  <c r="AW2658" i="25"/>
  <c r="AU2658" i="25"/>
  <c r="AV2658" i="25" s="1"/>
  <c r="AT2658" i="25"/>
  <c r="AS2658" i="25"/>
  <c r="AR2658" i="25"/>
  <c r="AQ2658" i="25"/>
  <c r="AC2658" i="25"/>
  <c r="S2658" i="25"/>
  <c r="A2658" i="25"/>
  <c r="B2658" i="25" s="1"/>
  <c r="AW2657" i="25"/>
  <c r="AV2657" i="25"/>
  <c r="AU2657" i="25"/>
  <c r="AT2657" i="25"/>
  <c r="AS2657" i="25"/>
  <c r="AR2657" i="25"/>
  <c r="AQ2657" i="25"/>
  <c r="AC2657" i="25"/>
  <c r="B2657" i="25"/>
  <c r="A2657" i="25"/>
  <c r="AV2656" i="25"/>
  <c r="AU2656" i="25"/>
  <c r="AT2656" i="25"/>
  <c r="AS2656" i="25"/>
  <c r="AW2656" i="25" s="1"/>
  <c r="AR2656" i="25"/>
  <c r="AQ2656" i="25"/>
  <c r="AC2656" i="25"/>
  <c r="A2656" i="25"/>
  <c r="B2656" i="25" s="1"/>
  <c r="AV2655" i="25"/>
  <c r="AU2655" i="25"/>
  <c r="AT2655" i="25"/>
  <c r="AS2655" i="25"/>
  <c r="AW2655" i="25" s="1"/>
  <c r="AR2655" i="25"/>
  <c r="AQ2655" i="25"/>
  <c r="AC2655" i="25"/>
  <c r="A2655" i="25"/>
  <c r="B2655" i="25" s="1"/>
  <c r="AW2654" i="25"/>
  <c r="AV2654" i="25"/>
  <c r="AU2654" i="25"/>
  <c r="AT2654" i="25"/>
  <c r="AS2654" i="25"/>
  <c r="AR2654" i="25"/>
  <c r="AQ2654" i="25"/>
  <c r="AC2654" i="25"/>
  <c r="B2654" i="25"/>
  <c r="A2654" i="25"/>
  <c r="AW2653" i="25"/>
  <c r="AV2653" i="25"/>
  <c r="AU2653" i="25"/>
  <c r="AT2653" i="25"/>
  <c r="AS2653" i="25"/>
  <c r="AR2653" i="25"/>
  <c r="AQ2653" i="25"/>
  <c r="AC2653" i="25"/>
  <c r="H2653" i="25"/>
  <c r="G2653" i="25"/>
  <c r="A2653" i="25"/>
  <c r="B2653" i="25" s="1"/>
  <c r="AV2652" i="25"/>
  <c r="AU2652" i="25"/>
  <c r="AT2652" i="25"/>
  <c r="AS2652" i="25"/>
  <c r="AW2652" i="25" s="1"/>
  <c r="AR2652" i="25"/>
  <c r="AQ2652" i="25"/>
  <c r="AC2652" i="25"/>
  <c r="H2652" i="25"/>
  <c r="G2652" i="25"/>
  <c r="A2652" i="25"/>
  <c r="B2652" i="25" s="1"/>
  <c r="AW2651" i="25"/>
  <c r="AV2651" i="25"/>
  <c r="AU2651" i="25"/>
  <c r="AT2651" i="25"/>
  <c r="AS2651" i="25"/>
  <c r="AR2651" i="25"/>
  <c r="AQ2651" i="25"/>
  <c r="AC2651" i="25"/>
  <c r="A2651" i="25"/>
  <c r="B2651" i="25" s="1"/>
  <c r="AV2650" i="25"/>
  <c r="AU2650" i="25"/>
  <c r="AT2650" i="25"/>
  <c r="AS2650" i="25"/>
  <c r="AW2650" i="25" s="1"/>
  <c r="AR2650" i="25"/>
  <c r="AQ2650" i="25"/>
  <c r="AC2650" i="25"/>
  <c r="H2650" i="25"/>
  <c r="G2650" i="25"/>
  <c r="A2650" i="25"/>
  <c r="B2650" i="25" s="1"/>
  <c r="AW2649" i="25"/>
  <c r="AV2649" i="25"/>
  <c r="AU2649" i="25"/>
  <c r="AT2649" i="25"/>
  <c r="AS2649" i="25"/>
  <c r="AR2649" i="25"/>
  <c r="AQ2649" i="25"/>
  <c r="AC2649" i="25"/>
  <c r="B2649" i="25"/>
  <c r="A2649" i="25"/>
  <c r="AW2648" i="25"/>
  <c r="AV2648" i="25"/>
  <c r="AU2648" i="25"/>
  <c r="AT2648" i="25"/>
  <c r="AS2648" i="25"/>
  <c r="AR2648" i="25"/>
  <c r="AQ2648" i="25"/>
  <c r="AC2648" i="25"/>
  <c r="A2648" i="25"/>
  <c r="B2648" i="25" s="1"/>
  <c r="AV2647" i="25"/>
  <c r="AU2647" i="25"/>
  <c r="AT2647" i="25"/>
  <c r="AS2647" i="25"/>
  <c r="AW2647" i="25" s="1"/>
  <c r="AR2647" i="25"/>
  <c r="AQ2647" i="25"/>
  <c r="AC2647" i="25"/>
  <c r="A2647" i="25"/>
  <c r="B2647" i="25" s="1"/>
  <c r="AU2646" i="25"/>
  <c r="AV2646" i="25" s="1"/>
  <c r="AT2646" i="25"/>
  <c r="AS2646" i="25"/>
  <c r="AW2646" i="25" s="1"/>
  <c r="AR2646" i="25"/>
  <c r="AQ2646" i="25"/>
  <c r="AC2646" i="25"/>
  <c r="S2646" i="25"/>
  <c r="A2646" i="25"/>
  <c r="B2646" i="25" s="1"/>
  <c r="AU2645" i="25"/>
  <c r="AV2645" i="25" s="1"/>
  <c r="AT2645" i="25"/>
  <c r="AS2645" i="25"/>
  <c r="AW2645" i="25" s="1"/>
  <c r="AR2645" i="25"/>
  <c r="AQ2645" i="25"/>
  <c r="AC2645" i="25"/>
  <c r="S2645" i="25"/>
  <c r="H2645" i="25"/>
  <c r="G2645" i="25"/>
  <c r="A2645" i="25"/>
  <c r="B2645" i="25" s="1"/>
  <c r="AU2644" i="25"/>
  <c r="AV2644" i="25" s="1"/>
  <c r="AT2644" i="25"/>
  <c r="AS2644" i="25"/>
  <c r="AW2644" i="25" s="1"/>
  <c r="AR2644" i="25"/>
  <c r="AQ2644" i="25"/>
  <c r="AC2644" i="25"/>
  <c r="S2644" i="25"/>
  <c r="H2644" i="25"/>
  <c r="G2644" i="25"/>
  <c r="A2644" i="25"/>
  <c r="B2644" i="25" s="1"/>
  <c r="AU2643" i="25"/>
  <c r="AV2643" i="25" s="1"/>
  <c r="AT2643" i="25"/>
  <c r="AS2643" i="25"/>
  <c r="AW2643" i="25" s="1"/>
  <c r="AR2643" i="25"/>
  <c r="AQ2643" i="25"/>
  <c r="AC2643" i="25"/>
  <c r="S2643" i="25"/>
  <c r="H2643" i="25"/>
  <c r="G2643" i="25"/>
  <c r="A2643" i="25"/>
  <c r="B2643" i="25" s="1"/>
  <c r="AW2642" i="25"/>
  <c r="AU2642" i="25"/>
  <c r="AV2642" i="25" s="1"/>
  <c r="AT2642" i="25"/>
  <c r="AS2642" i="25"/>
  <c r="AR2642" i="25"/>
  <c r="AQ2642" i="25"/>
  <c r="AC2642" i="25"/>
  <c r="B2642" i="25"/>
  <c r="A2642" i="25"/>
  <c r="AW2641" i="25"/>
  <c r="AV2641" i="25"/>
  <c r="AU2641" i="25"/>
  <c r="AT2641" i="25"/>
  <c r="AS2641" i="25"/>
  <c r="AR2641" i="25"/>
  <c r="AQ2641" i="25"/>
  <c r="AC2641" i="25"/>
  <c r="B2641" i="25"/>
  <c r="A2641" i="25"/>
  <c r="AV2640" i="25"/>
  <c r="AU2640" i="25"/>
  <c r="AT2640" i="25"/>
  <c r="AS2640" i="25"/>
  <c r="AW2640" i="25" s="1"/>
  <c r="AR2640" i="25"/>
  <c r="AQ2640" i="25"/>
  <c r="AC2640" i="25"/>
  <c r="A2640" i="25"/>
  <c r="B2640" i="25" s="1"/>
  <c r="AU2639" i="25"/>
  <c r="AV2639" i="25" s="1"/>
  <c r="AT2639" i="25"/>
  <c r="AS2639" i="25"/>
  <c r="AW2639" i="25" s="1"/>
  <c r="AR2639" i="25"/>
  <c r="AQ2639" i="25"/>
  <c r="AC2639" i="25"/>
  <c r="H2639" i="25"/>
  <c r="G2639" i="25"/>
  <c r="B2639" i="25"/>
  <c r="A2639" i="25"/>
  <c r="AW2638" i="25"/>
  <c r="AV2638" i="25"/>
  <c r="AU2638" i="25"/>
  <c r="AT2638" i="25"/>
  <c r="AS2638" i="25"/>
  <c r="AR2638" i="25"/>
  <c r="AQ2638" i="25"/>
  <c r="AC2638" i="25"/>
  <c r="H2638" i="25"/>
  <c r="G2638" i="25"/>
  <c r="A2638" i="25"/>
  <c r="B2638" i="25" s="1"/>
  <c r="AV2637" i="25"/>
  <c r="AU2637" i="25"/>
  <c r="AT2637" i="25"/>
  <c r="AS2637" i="25"/>
  <c r="AW2637" i="25" s="1"/>
  <c r="AR2637" i="25"/>
  <c r="AQ2637" i="25"/>
  <c r="AC2637" i="25"/>
  <c r="A2637" i="25"/>
  <c r="B2637" i="25" s="1"/>
  <c r="AW2636" i="25"/>
  <c r="AV2636" i="25"/>
  <c r="AU2636" i="25"/>
  <c r="AT2636" i="25"/>
  <c r="AS2636" i="25"/>
  <c r="AR2636" i="25"/>
  <c r="AQ2636" i="25"/>
  <c r="AC2636" i="25"/>
  <c r="H2636" i="25"/>
  <c r="G2636" i="25"/>
  <c r="A2636" i="25"/>
  <c r="B2636" i="25" s="1"/>
  <c r="AV2635" i="25"/>
  <c r="AU2635" i="25"/>
  <c r="AT2635" i="25"/>
  <c r="AS2635" i="25"/>
  <c r="AW2635" i="25" s="1"/>
  <c r="AR2635" i="25"/>
  <c r="AQ2635" i="25"/>
  <c r="AC2635" i="25"/>
  <c r="A2635" i="25"/>
  <c r="B2635" i="25" s="1"/>
  <c r="AU2634" i="25"/>
  <c r="AV2634" i="25" s="1"/>
  <c r="AT2634" i="25"/>
  <c r="AS2634" i="25"/>
  <c r="AW2634" i="25" s="1"/>
  <c r="AR2634" i="25"/>
  <c r="AQ2634" i="25"/>
  <c r="AC2634" i="25"/>
  <c r="A2634" i="25"/>
  <c r="B2634" i="25" s="1"/>
  <c r="AW2633" i="25"/>
  <c r="AU2633" i="25"/>
  <c r="AV2633" i="25" s="1"/>
  <c r="AT2633" i="25"/>
  <c r="AS2633" i="25"/>
  <c r="AR2633" i="25"/>
  <c r="AQ2633" i="25"/>
  <c r="AC2633" i="25"/>
  <c r="A2633" i="25"/>
  <c r="B2633" i="25" s="1"/>
  <c r="AW2632" i="25"/>
  <c r="AV2632" i="25"/>
  <c r="AU2632" i="25"/>
  <c r="AT2632" i="25"/>
  <c r="AS2632" i="25"/>
  <c r="AR2632" i="25"/>
  <c r="AQ2632" i="25"/>
  <c r="AC2632" i="25"/>
  <c r="B2632" i="25"/>
  <c r="A2632" i="25"/>
  <c r="AV2631" i="25"/>
  <c r="AU2631" i="25"/>
  <c r="AT2631" i="25"/>
  <c r="AS2631" i="25"/>
  <c r="AW2631" i="25" s="1"/>
  <c r="AR2631" i="25"/>
  <c r="AQ2631" i="25"/>
  <c r="AC2631" i="25"/>
  <c r="A2631" i="25"/>
  <c r="B2631" i="25" s="1"/>
  <c r="AV2630" i="25"/>
  <c r="AU2630" i="25"/>
  <c r="AT2630" i="25"/>
  <c r="AS2630" i="25"/>
  <c r="AW2630" i="25" s="1"/>
  <c r="AR2630" i="25"/>
  <c r="AQ2630" i="25"/>
  <c r="AC2630" i="25"/>
  <c r="A2630" i="25"/>
  <c r="B2630" i="25" s="1"/>
  <c r="AW2629" i="25"/>
  <c r="AU2629" i="25"/>
  <c r="AV2629" i="25" s="1"/>
  <c r="AT2629" i="25"/>
  <c r="AS2629" i="25"/>
  <c r="AR2629" i="25"/>
  <c r="AQ2629" i="25"/>
  <c r="AC2629" i="25"/>
  <c r="B2629" i="25"/>
  <c r="A2629" i="25"/>
  <c r="AW2628" i="25"/>
  <c r="AV2628" i="25"/>
  <c r="AU2628" i="25"/>
  <c r="AT2628" i="25"/>
  <c r="AS2628" i="25"/>
  <c r="AR2628" i="25"/>
  <c r="AQ2628" i="25"/>
  <c r="AC2628" i="25"/>
  <c r="A2628" i="25"/>
  <c r="B2628" i="25" s="1"/>
  <c r="AV2627" i="25"/>
  <c r="AU2627" i="25"/>
  <c r="AT2627" i="25"/>
  <c r="AS2627" i="25"/>
  <c r="AW2627" i="25" s="1"/>
  <c r="AR2627" i="25"/>
  <c r="AQ2627" i="25"/>
  <c r="AC2627" i="25"/>
  <c r="A2627" i="25"/>
  <c r="B2627" i="25" s="1"/>
  <c r="AU2626" i="25"/>
  <c r="AV2626" i="25" s="1"/>
  <c r="AT2626" i="25"/>
  <c r="AS2626" i="25"/>
  <c r="AW2626" i="25" s="1"/>
  <c r="AR2626" i="25"/>
  <c r="AQ2626" i="25"/>
  <c r="AC2626" i="25"/>
  <c r="S2626" i="25"/>
  <c r="A2626" i="25"/>
  <c r="B2626" i="25" s="1"/>
  <c r="AW2625" i="25"/>
  <c r="AU2625" i="25"/>
  <c r="AV2625" i="25" s="1"/>
  <c r="AT2625" i="25"/>
  <c r="AS2625" i="25"/>
  <c r="AR2625" i="25"/>
  <c r="AQ2625" i="25"/>
  <c r="AC2625" i="25"/>
  <c r="B2625" i="25"/>
  <c r="A2625" i="25"/>
  <c r="AW2624" i="25"/>
  <c r="AU2624" i="25"/>
  <c r="AV2624" i="25" s="1"/>
  <c r="AT2624" i="25"/>
  <c r="AS2624" i="25"/>
  <c r="AR2624" i="25"/>
  <c r="AQ2624" i="25"/>
  <c r="AC2624" i="25"/>
  <c r="B2624" i="25"/>
  <c r="A2624" i="25"/>
  <c r="AW2623" i="25"/>
  <c r="AU2623" i="25"/>
  <c r="AV2623" i="25" s="1"/>
  <c r="AT2623" i="25"/>
  <c r="AS2623" i="25"/>
  <c r="AR2623" i="25"/>
  <c r="AQ2623" i="25"/>
  <c r="AC2623" i="25"/>
  <c r="B2623" i="25"/>
  <c r="A2623" i="25"/>
  <c r="AV2622" i="25"/>
  <c r="AU2622" i="25"/>
  <c r="AT2622" i="25"/>
  <c r="AS2622" i="25"/>
  <c r="AW2622" i="25" s="1"/>
  <c r="AR2622" i="25"/>
  <c r="AQ2622" i="25"/>
  <c r="AC2622" i="25"/>
  <c r="B2622" i="25"/>
  <c r="A2622" i="25"/>
  <c r="AU2621" i="25"/>
  <c r="AV2621" i="25" s="1"/>
  <c r="AT2621" i="25"/>
  <c r="AS2621" i="25"/>
  <c r="AW2621" i="25" s="1"/>
  <c r="AR2621" i="25"/>
  <c r="AQ2621" i="25"/>
  <c r="AC2621" i="25"/>
  <c r="A2621" i="25"/>
  <c r="B2621" i="25" s="1"/>
  <c r="AW2620" i="25"/>
  <c r="AU2620" i="25"/>
  <c r="AV2620" i="25" s="1"/>
  <c r="AT2620" i="25"/>
  <c r="AS2620" i="25"/>
  <c r="AR2620" i="25"/>
  <c r="AQ2620" i="25"/>
  <c r="AC2620" i="25"/>
  <c r="B2620" i="25"/>
  <c r="A2620" i="25"/>
  <c r="AU2619" i="25"/>
  <c r="AV2619" i="25" s="1"/>
  <c r="AT2619" i="25"/>
  <c r="AS2619" i="25"/>
  <c r="AW2619" i="25" s="1"/>
  <c r="AR2619" i="25"/>
  <c r="AQ2619" i="25"/>
  <c r="AC2619" i="25"/>
  <c r="B2619" i="25"/>
  <c r="A2619" i="25"/>
  <c r="AW2618" i="25"/>
  <c r="AU2618" i="25"/>
  <c r="AV2618" i="25" s="1"/>
  <c r="AT2618" i="25"/>
  <c r="AS2618" i="25"/>
  <c r="AR2618" i="25"/>
  <c r="AQ2618" i="25"/>
  <c r="AC2618" i="25"/>
  <c r="B2618" i="25"/>
  <c r="A2618" i="25"/>
  <c r="AV2617" i="25"/>
  <c r="AU2617" i="25"/>
  <c r="AT2617" i="25"/>
  <c r="AS2617" i="25"/>
  <c r="AW2617" i="25" s="1"/>
  <c r="AR2617" i="25"/>
  <c r="AQ2617" i="25"/>
  <c r="AC2617" i="25"/>
  <c r="S2617" i="25"/>
  <c r="H2617" i="25"/>
  <c r="G2617" i="25"/>
  <c r="A2617" i="25"/>
  <c r="B2617" i="25" s="1"/>
  <c r="AU2616" i="25"/>
  <c r="AV2616" i="25" s="1"/>
  <c r="AT2616" i="25"/>
  <c r="AS2616" i="25"/>
  <c r="AW2616" i="25" s="1"/>
  <c r="AR2616" i="25"/>
  <c r="AQ2616" i="25"/>
  <c r="AC2616" i="25"/>
  <c r="S2616" i="25"/>
  <c r="H2616" i="25"/>
  <c r="G2616" i="25"/>
  <c r="A2616" i="25"/>
  <c r="B2616" i="25" s="1"/>
  <c r="AW2615" i="25"/>
  <c r="AU2615" i="25"/>
  <c r="AV2615" i="25" s="1"/>
  <c r="AT2615" i="25"/>
  <c r="AS2615" i="25"/>
  <c r="AR2615" i="25"/>
  <c r="AQ2615" i="25"/>
  <c r="AC2615" i="25"/>
  <c r="S2615" i="25"/>
  <c r="H2615" i="25"/>
  <c r="G2615" i="25"/>
  <c r="A2615" i="25"/>
  <c r="B2615" i="25" s="1"/>
  <c r="AV2614" i="25"/>
  <c r="AU2614" i="25"/>
  <c r="AT2614" i="25"/>
  <c r="AS2614" i="25"/>
  <c r="AW2614" i="25" s="1"/>
  <c r="AR2614" i="25"/>
  <c r="AQ2614" i="25"/>
  <c r="AC2614" i="25"/>
  <c r="S2614" i="25"/>
  <c r="H2614" i="25"/>
  <c r="G2614" i="25"/>
  <c r="B2614" i="25"/>
  <c r="A2614" i="25"/>
  <c r="AU2613" i="25"/>
  <c r="AV2613" i="25" s="1"/>
  <c r="AT2613" i="25"/>
  <c r="AS2613" i="25"/>
  <c r="AW2613" i="25" s="1"/>
  <c r="AR2613" i="25"/>
  <c r="AQ2613" i="25"/>
  <c r="AC2613" i="25"/>
  <c r="S2613" i="25"/>
  <c r="H2613" i="25"/>
  <c r="G2613" i="25"/>
  <c r="B2613" i="25"/>
  <c r="A2613" i="25"/>
  <c r="AW2612" i="25"/>
  <c r="AU2612" i="25"/>
  <c r="AV2612" i="25" s="1"/>
  <c r="AT2612" i="25"/>
  <c r="AS2612" i="25"/>
  <c r="AR2612" i="25"/>
  <c r="AQ2612" i="25"/>
  <c r="AC2612" i="25"/>
  <c r="S2612" i="25"/>
  <c r="H2612" i="25"/>
  <c r="G2612" i="25"/>
  <c r="B2612" i="25"/>
  <c r="A2612" i="25"/>
  <c r="AW2611" i="25"/>
  <c r="AV2611" i="25"/>
  <c r="AU2611" i="25"/>
  <c r="AT2611" i="25"/>
  <c r="AS2611" i="25"/>
  <c r="AR2611" i="25"/>
  <c r="AQ2611" i="25"/>
  <c r="AC2611" i="25"/>
  <c r="S2611" i="25"/>
  <c r="B2611" i="25"/>
  <c r="A2611" i="25"/>
  <c r="AW2610" i="25"/>
  <c r="AU2610" i="25"/>
  <c r="AV2610" i="25" s="1"/>
  <c r="AT2610" i="25"/>
  <c r="AS2610" i="25"/>
  <c r="AR2610" i="25"/>
  <c r="AQ2610" i="25"/>
  <c r="AC2610" i="25"/>
  <c r="B2610" i="25"/>
  <c r="A2610" i="25"/>
  <c r="AV2609" i="25"/>
  <c r="AU2609" i="25"/>
  <c r="AT2609" i="25"/>
  <c r="AS2609" i="25"/>
  <c r="AW2609" i="25" s="1"/>
  <c r="AR2609" i="25"/>
  <c r="AQ2609" i="25"/>
  <c r="AC2609" i="25"/>
  <c r="S2609" i="25"/>
  <c r="B2609" i="25"/>
  <c r="A2609" i="25"/>
  <c r="AW2608" i="25"/>
  <c r="AV2608" i="25"/>
  <c r="AU2608" i="25"/>
  <c r="AT2608" i="25"/>
  <c r="AS2608" i="25"/>
  <c r="AR2608" i="25"/>
  <c r="AQ2608" i="25"/>
  <c r="AC2608" i="25"/>
  <c r="A2608" i="25"/>
  <c r="B2608" i="25" s="1"/>
  <c r="AV2607" i="25"/>
  <c r="AU2607" i="25"/>
  <c r="AT2607" i="25"/>
  <c r="AS2607" i="25"/>
  <c r="AW2607" i="25" s="1"/>
  <c r="AR2607" i="25"/>
  <c r="AQ2607" i="25"/>
  <c r="AC2607" i="25"/>
  <c r="A2607" i="25"/>
  <c r="B2607" i="25" s="1"/>
  <c r="AV2606" i="25"/>
  <c r="AU2606" i="25"/>
  <c r="AT2606" i="25"/>
  <c r="AS2606" i="25"/>
  <c r="AW2606" i="25" s="1"/>
  <c r="AR2606" i="25"/>
  <c r="AQ2606" i="25"/>
  <c r="AC2606" i="25"/>
  <c r="A2606" i="25"/>
  <c r="B2606" i="25" s="1"/>
  <c r="AW2605" i="25"/>
  <c r="AU2605" i="25"/>
  <c r="AV2605" i="25" s="1"/>
  <c r="AT2605" i="25"/>
  <c r="AS2605" i="25"/>
  <c r="AR2605" i="25"/>
  <c r="AQ2605" i="25"/>
  <c r="AC2605" i="25"/>
  <c r="B2605" i="25"/>
  <c r="A2605" i="25"/>
  <c r="AW2604" i="25"/>
  <c r="AV2604" i="25"/>
  <c r="AU2604" i="25"/>
  <c r="AT2604" i="25"/>
  <c r="AS2604" i="25"/>
  <c r="AR2604" i="25"/>
  <c r="AQ2604" i="25"/>
  <c r="AC2604" i="25"/>
  <c r="A2604" i="25"/>
  <c r="B2604" i="25" s="1"/>
  <c r="AV2603" i="25"/>
  <c r="AU2603" i="25"/>
  <c r="AT2603" i="25"/>
  <c r="AS2603" i="25"/>
  <c r="AW2603" i="25" s="1"/>
  <c r="AR2603" i="25"/>
  <c r="AQ2603" i="25"/>
  <c r="AC2603" i="25"/>
  <c r="S2603" i="25"/>
  <c r="H2603" i="25"/>
  <c r="G2603" i="25"/>
  <c r="B2603" i="25"/>
  <c r="A2603" i="25"/>
  <c r="AU2602" i="25"/>
  <c r="AV2602" i="25" s="1"/>
  <c r="AT2602" i="25"/>
  <c r="AS2602" i="25"/>
  <c r="AW2602" i="25" s="1"/>
  <c r="AR2602" i="25"/>
  <c r="AQ2602" i="25"/>
  <c r="AC2602" i="25"/>
  <c r="S2602" i="25"/>
  <c r="H2602" i="25"/>
  <c r="G2602" i="25"/>
  <c r="A2602" i="25"/>
  <c r="B2602" i="25" s="1"/>
  <c r="AV2601" i="25"/>
  <c r="AU2601" i="25"/>
  <c r="AT2601" i="25"/>
  <c r="AS2601" i="25"/>
  <c r="AW2601" i="25" s="1"/>
  <c r="AR2601" i="25"/>
  <c r="AQ2601" i="25"/>
  <c r="AC2601" i="25"/>
  <c r="S2601" i="25"/>
  <c r="H2601" i="25"/>
  <c r="G2601" i="25"/>
  <c r="A2601" i="25"/>
  <c r="B2601" i="25" s="1"/>
  <c r="AW2600" i="25"/>
  <c r="AU2600" i="25"/>
  <c r="AV2600" i="25" s="1"/>
  <c r="AT2600" i="25"/>
  <c r="AS2600" i="25"/>
  <c r="AR2600" i="25"/>
  <c r="AQ2600" i="25"/>
  <c r="AC2600" i="25"/>
  <c r="H2600" i="25"/>
  <c r="G2600" i="25"/>
  <c r="B2600" i="25"/>
  <c r="A2600" i="25"/>
  <c r="AV2599" i="25"/>
  <c r="AU2599" i="25"/>
  <c r="AT2599" i="25"/>
  <c r="AS2599" i="25"/>
  <c r="AW2599" i="25" s="1"/>
  <c r="AR2599" i="25"/>
  <c r="AQ2599" i="25"/>
  <c r="AC2599" i="25"/>
  <c r="H2599" i="25"/>
  <c r="G2599" i="25"/>
  <c r="A2599" i="25"/>
  <c r="B2599" i="25" s="1"/>
  <c r="AW2598" i="25"/>
  <c r="AU2598" i="25"/>
  <c r="AV2598" i="25" s="1"/>
  <c r="AT2598" i="25"/>
  <c r="AS2598" i="25"/>
  <c r="AR2598" i="25"/>
  <c r="AQ2598" i="25"/>
  <c r="AC2598" i="25"/>
  <c r="H2598" i="25"/>
  <c r="G2598" i="25"/>
  <c r="B2598" i="25"/>
  <c r="A2598" i="25"/>
  <c r="AV2597" i="25"/>
  <c r="AU2597" i="25"/>
  <c r="AT2597" i="25"/>
  <c r="AS2597" i="25"/>
  <c r="AW2597" i="25" s="1"/>
  <c r="AR2597" i="25"/>
  <c r="AQ2597" i="25"/>
  <c r="AC2597" i="25"/>
  <c r="H2597" i="25"/>
  <c r="G2597" i="25"/>
  <c r="A2597" i="25"/>
  <c r="B2597" i="25" s="1"/>
  <c r="AW2596" i="25"/>
  <c r="AU2596" i="25"/>
  <c r="AV2596" i="25" s="1"/>
  <c r="AT2596" i="25"/>
  <c r="AS2596" i="25"/>
  <c r="AR2596" i="25"/>
  <c r="AQ2596" i="25"/>
  <c r="AC2596" i="25"/>
  <c r="H2596" i="25"/>
  <c r="G2596" i="25"/>
  <c r="B2596" i="25"/>
  <c r="A2596" i="25"/>
  <c r="AV2595" i="25"/>
  <c r="AU2595" i="25"/>
  <c r="AT2595" i="25"/>
  <c r="AS2595" i="25"/>
  <c r="AW2595" i="25" s="1"/>
  <c r="AR2595" i="25"/>
  <c r="AQ2595" i="25"/>
  <c r="AC2595" i="25"/>
  <c r="H2595" i="25"/>
  <c r="G2595" i="25"/>
  <c r="A2595" i="25"/>
  <c r="B2595" i="25" s="1"/>
  <c r="AW2594" i="25"/>
  <c r="AU2594" i="25"/>
  <c r="AV2594" i="25" s="1"/>
  <c r="AT2594" i="25"/>
  <c r="AS2594" i="25"/>
  <c r="AR2594" i="25"/>
  <c r="AQ2594" i="25"/>
  <c r="AC2594" i="25"/>
  <c r="S2594" i="25"/>
  <c r="H2594" i="25"/>
  <c r="G2594" i="25"/>
  <c r="A2594" i="25"/>
  <c r="B2594" i="25" s="1"/>
  <c r="AW2593" i="25"/>
  <c r="AU2593" i="25"/>
  <c r="AV2593" i="25" s="1"/>
  <c r="AT2593" i="25"/>
  <c r="AS2593" i="25"/>
  <c r="AR2593" i="25"/>
  <c r="AQ2593" i="25"/>
  <c r="AC2593" i="25"/>
  <c r="S2593" i="25"/>
  <c r="H2593" i="25"/>
  <c r="G2593" i="25"/>
  <c r="B2593" i="25"/>
  <c r="A2593" i="25"/>
  <c r="AW2592" i="25"/>
  <c r="AU2592" i="25"/>
  <c r="AV2592" i="25" s="1"/>
  <c r="AT2592" i="25"/>
  <c r="AS2592" i="25"/>
  <c r="AR2592" i="25"/>
  <c r="AQ2592" i="25"/>
  <c r="AC2592" i="25"/>
  <c r="S2592" i="25"/>
  <c r="H2592" i="25"/>
  <c r="G2592" i="25"/>
  <c r="B2592" i="25"/>
  <c r="A2592" i="25"/>
  <c r="AW2591" i="25"/>
  <c r="AV2591" i="25"/>
  <c r="AU2591" i="25"/>
  <c r="AT2591" i="25"/>
  <c r="AS2591" i="25"/>
  <c r="AR2591" i="25"/>
  <c r="AQ2591" i="25"/>
  <c r="AC2591" i="25"/>
  <c r="S2591" i="25"/>
  <c r="H2591" i="25"/>
  <c r="G2591" i="25"/>
  <c r="A2591" i="25"/>
  <c r="B2591" i="25" s="1"/>
  <c r="AV2590" i="25"/>
  <c r="AU2590" i="25"/>
  <c r="AT2590" i="25"/>
  <c r="AS2590" i="25"/>
  <c r="AW2590" i="25" s="1"/>
  <c r="AR2590" i="25"/>
  <c r="AQ2590" i="25"/>
  <c r="AC2590" i="25"/>
  <c r="S2590" i="25"/>
  <c r="H2590" i="25"/>
  <c r="G2590" i="25"/>
  <c r="A2590" i="25"/>
  <c r="B2590" i="25" s="1"/>
  <c r="AU2589" i="25"/>
  <c r="AV2589" i="25" s="1"/>
  <c r="AT2589" i="25"/>
  <c r="AS2589" i="25"/>
  <c r="AW2589" i="25" s="1"/>
  <c r="AR2589" i="25"/>
  <c r="AQ2589" i="25"/>
  <c r="AC2589" i="25"/>
  <c r="S2589" i="25"/>
  <c r="H2589" i="25"/>
  <c r="G2589" i="25"/>
  <c r="B2589" i="25"/>
  <c r="A2589" i="25"/>
  <c r="AU2588" i="25"/>
  <c r="AV2588" i="25" s="1"/>
  <c r="AT2588" i="25"/>
  <c r="AS2588" i="25"/>
  <c r="AW2588" i="25" s="1"/>
  <c r="AR2588" i="25"/>
  <c r="AQ2588" i="25"/>
  <c r="AC2588" i="25"/>
  <c r="S2588" i="25"/>
  <c r="H2588" i="25"/>
  <c r="G2588" i="25"/>
  <c r="A2588" i="25"/>
  <c r="B2588" i="25" s="1"/>
  <c r="AV2587" i="25"/>
  <c r="AU2587" i="25"/>
  <c r="AT2587" i="25"/>
  <c r="AS2587" i="25"/>
  <c r="AW2587" i="25" s="1"/>
  <c r="AR2587" i="25"/>
  <c r="AQ2587" i="25"/>
  <c r="AC2587" i="25"/>
  <c r="S2587" i="25"/>
  <c r="H2587" i="25"/>
  <c r="G2587" i="25"/>
  <c r="A2587" i="25"/>
  <c r="B2587" i="25" s="1"/>
  <c r="AW2586" i="25"/>
  <c r="AU2586" i="25"/>
  <c r="AV2586" i="25" s="1"/>
  <c r="AT2586" i="25"/>
  <c r="AS2586" i="25"/>
  <c r="AR2586" i="25"/>
  <c r="AQ2586" i="25"/>
  <c r="AC2586" i="25"/>
  <c r="S2586" i="25"/>
  <c r="H2586" i="25"/>
  <c r="G2586" i="25"/>
  <c r="A2586" i="25"/>
  <c r="B2586" i="25" s="1"/>
  <c r="AW2585" i="25"/>
  <c r="AU2585" i="25"/>
  <c r="AV2585" i="25" s="1"/>
  <c r="AT2585" i="25"/>
  <c r="AS2585" i="25"/>
  <c r="AR2585" i="25"/>
  <c r="AQ2585" i="25"/>
  <c r="AC2585" i="25"/>
  <c r="S2585" i="25"/>
  <c r="H2585" i="25"/>
  <c r="G2585" i="25"/>
  <c r="B2585" i="25"/>
  <c r="A2585" i="25"/>
  <c r="AW2584" i="25"/>
  <c r="AU2584" i="25"/>
  <c r="AV2584" i="25" s="1"/>
  <c r="AT2584" i="25"/>
  <c r="AS2584" i="25"/>
  <c r="AR2584" i="25"/>
  <c r="AQ2584" i="25"/>
  <c r="AC2584" i="25"/>
  <c r="S2584" i="25"/>
  <c r="H2584" i="25"/>
  <c r="G2584" i="25"/>
  <c r="B2584" i="25"/>
  <c r="A2584" i="25"/>
  <c r="AW2583" i="25"/>
  <c r="AV2583" i="25"/>
  <c r="AU2583" i="25"/>
  <c r="AT2583" i="25"/>
  <c r="AS2583" i="25"/>
  <c r="AR2583" i="25"/>
  <c r="AQ2583" i="25"/>
  <c r="AC2583" i="25"/>
  <c r="S2583" i="25"/>
  <c r="H2583" i="25"/>
  <c r="G2583" i="25"/>
  <c r="A2583" i="25"/>
  <c r="B2583" i="25" s="1"/>
  <c r="AV2582" i="25"/>
  <c r="AU2582" i="25"/>
  <c r="AT2582" i="25"/>
  <c r="AS2582" i="25"/>
  <c r="AW2582" i="25" s="1"/>
  <c r="AR2582" i="25"/>
  <c r="AQ2582" i="25"/>
  <c r="AC2582" i="25"/>
  <c r="S2582" i="25"/>
  <c r="H2582" i="25"/>
  <c r="G2582" i="25"/>
  <c r="A2582" i="25"/>
  <c r="B2582" i="25" s="1"/>
  <c r="AU2581" i="25"/>
  <c r="AV2581" i="25" s="1"/>
  <c r="AT2581" i="25"/>
  <c r="AS2581" i="25"/>
  <c r="AW2581" i="25" s="1"/>
  <c r="AR2581" i="25"/>
  <c r="AQ2581" i="25"/>
  <c r="AC2581" i="25"/>
  <c r="S2581" i="25"/>
  <c r="H2581" i="25"/>
  <c r="G2581" i="25"/>
  <c r="B2581" i="25"/>
  <c r="A2581" i="25"/>
  <c r="AU2580" i="25"/>
  <c r="AV2580" i="25" s="1"/>
  <c r="AT2580" i="25"/>
  <c r="AS2580" i="25"/>
  <c r="AW2580" i="25" s="1"/>
  <c r="AR2580" i="25"/>
  <c r="AQ2580" i="25"/>
  <c r="AC2580" i="25"/>
  <c r="S2580" i="25"/>
  <c r="H2580" i="25"/>
  <c r="G2580" i="25"/>
  <c r="A2580" i="25"/>
  <c r="B2580" i="25" s="1"/>
  <c r="AV2579" i="25"/>
  <c r="AU2579" i="25"/>
  <c r="AT2579" i="25"/>
  <c r="AS2579" i="25"/>
  <c r="AW2579" i="25" s="1"/>
  <c r="AR2579" i="25"/>
  <c r="AQ2579" i="25"/>
  <c r="AC2579" i="25"/>
  <c r="S2579" i="25"/>
  <c r="H2579" i="25"/>
  <c r="G2579" i="25"/>
  <c r="A2579" i="25"/>
  <c r="B2579" i="25" s="1"/>
  <c r="AW2578" i="25"/>
  <c r="AU2578" i="25"/>
  <c r="AV2578" i="25" s="1"/>
  <c r="AT2578" i="25"/>
  <c r="AS2578" i="25"/>
  <c r="AR2578" i="25"/>
  <c r="AQ2578" i="25"/>
  <c r="AC2578" i="25"/>
  <c r="B2578" i="25"/>
  <c r="A2578" i="25"/>
  <c r="AW2577" i="25"/>
  <c r="AU2577" i="25"/>
  <c r="AV2577" i="25" s="1"/>
  <c r="AT2577" i="25"/>
  <c r="AS2577" i="25"/>
  <c r="AR2577" i="25"/>
  <c r="AQ2577" i="25"/>
  <c r="AC2577" i="25"/>
  <c r="H2577" i="25"/>
  <c r="G2577" i="25"/>
  <c r="B2577" i="25"/>
  <c r="A2577" i="25"/>
  <c r="AU2576" i="25"/>
  <c r="AV2576" i="25" s="1"/>
  <c r="AT2576" i="25"/>
  <c r="AS2576" i="25"/>
  <c r="AW2576" i="25" s="1"/>
  <c r="AR2576" i="25"/>
  <c r="AQ2576" i="25"/>
  <c r="AC2576" i="25"/>
  <c r="H2576" i="25"/>
  <c r="G2576" i="25"/>
  <c r="B2576" i="25"/>
  <c r="A2576" i="25"/>
  <c r="AW2575" i="25"/>
  <c r="AU2575" i="25"/>
  <c r="AV2575" i="25" s="1"/>
  <c r="AT2575" i="25"/>
  <c r="AS2575" i="25"/>
  <c r="AR2575" i="25"/>
  <c r="AQ2575" i="25"/>
  <c r="AC2575" i="25"/>
  <c r="H2575" i="25"/>
  <c r="G2575" i="25"/>
  <c r="B2575" i="25"/>
  <c r="A2575" i="25"/>
  <c r="AU2574" i="25"/>
  <c r="AV2574" i="25" s="1"/>
  <c r="AT2574" i="25"/>
  <c r="AS2574" i="25"/>
  <c r="AW2574" i="25" s="1"/>
  <c r="AR2574" i="25"/>
  <c r="AQ2574" i="25"/>
  <c r="AC2574" i="25"/>
  <c r="H2574" i="25"/>
  <c r="G2574" i="25"/>
  <c r="B2574" i="25"/>
  <c r="A2574" i="25"/>
  <c r="AW2573" i="25"/>
  <c r="AU2573" i="25"/>
  <c r="AV2573" i="25" s="1"/>
  <c r="AT2573" i="25"/>
  <c r="AS2573" i="25"/>
  <c r="AR2573" i="25"/>
  <c r="AQ2573" i="25"/>
  <c r="AC2573" i="25"/>
  <c r="H2573" i="25"/>
  <c r="G2573" i="25"/>
  <c r="B2573" i="25"/>
  <c r="A2573" i="25"/>
  <c r="AU2572" i="25"/>
  <c r="AV2572" i="25" s="1"/>
  <c r="AT2572" i="25"/>
  <c r="AS2572" i="25"/>
  <c r="AW2572" i="25" s="1"/>
  <c r="AR2572" i="25"/>
  <c r="AQ2572" i="25"/>
  <c r="AC2572" i="25"/>
  <c r="H2572" i="25"/>
  <c r="G2572" i="25"/>
  <c r="B2572" i="25"/>
  <c r="A2572" i="25"/>
  <c r="AW2571" i="25"/>
  <c r="AU2571" i="25"/>
  <c r="AV2571" i="25" s="1"/>
  <c r="AT2571" i="25"/>
  <c r="AS2571" i="25"/>
  <c r="AR2571" i="25"/>
  <c r="AQ2571" i="25"/>
  <c r="AC2571" i="25"/>
  <c r="S2571" i="25"/>
  <c r="H2571" i="25"/>
  <c r="G2571" i="25"/>
  <c r="B2571" i="25"/>
  <c r="A2571" i="25"/>
  <c r="AW2570" i="25"/>
  <c r="AV2570" i="25"/>
  <c r="AU2570" i="25"/>
  <c r="AT2570" i="25"/>
  <c r="AS2570" i="25"/>
  <c r="AR2570" i="25"/>
  <c r="AQ2570" i="25"/>
  <c r="AC2570" i="25"/>
  <c r="S2570" i="25"/>
  <c r="H2570" i="25"/>
  <c r="G2570" i="25"/>
  <c r="A2570" i="25"/>
  <c r="B2570" i="25" s="1"/>
  <c r="AV2569" i="25"/>
  <c r="AU2569" i="25"/>
  <c r="AT2569" i="25"/>
  <c r="AS2569" i="25"/>
  <c r="AW2569" i="25" s="1"/>
  <c r="AR2569" i="25"/>
  <c r="AQ2569" i="25"/>
  <c r="AC2569" i="25"/>
  <c r="S2569" i="25"/>
  <c r="H2569" i="25"/>
  <c r="G2569" i="25"/>
  <c r="A2569" i="25"/>
  <c r="B2569" i="25" s="1"/>
  <c r="AU2568" i="25"/>
  <c r="AV2568" i="25" s="1"/>
  <c r="AT2568" i="25"/>
  <c r="AS2568" i="25"/>
  <c r="AW2568" i="25" s="1"/>
  <c r="AR2568" i="25"/>
  <c r="AQ2568" i="25"/>
  <c r="AC2568" i="25"/>
  <c r="H2568" i="25"/>
  <c r="G2568" i="25"/>
  <c r="A2568" i="25"/>
  <c r="B2568" i="25" s="1"/>
  <c r="AW2567" i="25"/>
  <c r="AU2567" i="25"/>
  <c r="AV2567" i="25" s="1"/>
  <c r="AT2567" i="25"/>
  <c r="AS2567" i="25"/>
  <c r="AR2567" i="25"/>
  <c r="AQ2567" i="25"/>
  <c r="AC2567" i="25"/>
  <c r="H2567" i="25"/>
  <c r="G2567" i="25"/>
  <c r="A2567" i="25"/>
  <c r="B2567" i="25" s="1"/>
  <c r="AU2566" i="25"/>
  <c r="AV2566" i="25" s="1"/>
  <c r="AT2566" i="25"/>
  <c r="AS2566" i="25"/>
  <c r="AW2566" i="25" s="1"/>
  <c r="AR2566" i="25"/>
  <c r="AQ2566" i="25"/>
  <c r="AC2566" i="25"/>
  <c r="S2566" i="25"/>
  <c r="H2566" i="25"/>
  <c r="G2566" i="25"/>
  <c r="B2566" i="25"/>
  <c r="A2566" i="25"/>
  <c r="AU2565" i="25"/>
  <c r="AV2565" i="25" s="1"/>
  <c r="AT2565" i="25"/>
  <c r="AS2565" i="25"/>
  <c r="AW2565" i="25" s="1"/>
  <c r="AR2565" i="25"/>
  <c r="AQ2565" i="25"/>
  <c r="AC2565" i="25"/>
  <c r="S2565" i="25"/>
  <c r="H2565" i="25"/>
  <c r="G2565" i="25"/>
  <c r="A2565" i="25"/>
  <c r="B2565" i="25" s="1"/>
  <c r="AV2564" i="25"/>
  <c r="AU2564" i="25"/>
  <c r="AT2564" i="25"/>
  <c r="AS2564" i="25"/>
  <c r="AW2564" i="25" s="1"/>
  <c r="AR2564" i="25"/>
  <c r="AQ2564" i="25"/>
  <c r="AC2564" i="25"/>
  <c r="S2564" i="25"/>
  <c r="H2564" i="25"/>
  <c r="G2564" i="25"/>
  <c r="A2564" i="25"/>
  <c r="B2564" i="25" s="1"/>
  <c r="AU2563" i="25"/>
  <c r="AV2563" i="25" s="1"/>
  <c r="AT2563" i="25"/>
  <c r="AS2563" i="25"/>
  <c r="AW2563" i="25" s="1"/>
  <c r="AR2563" i="25"/>
  <c r="AQ2563" i="25"/>
  <c r="AC2563" i="25"/>
  <c r="S2563" i="25"/>
  <c r="H2563" i="25"/>
  <c r="G2563" i="25"/>
  <c r="A2563" i="25"/>
  <c r="B2563" i="25" s="1"/>
  <c r="AW2562" i="25"/>
  <c r="AU2562" i="25"/>
  <c r="AV2562" i="25" s="1"/>
  <c r="AT2562" i="25"/>
  <c r="AS2562" i="25"/>
  <c r="AR2562" i="25"/>
  <c r="AQ2562" i="25"/>
  <c r="AC2562" i="25"/>
  <c r="S2562" i="25"/>
  <c r="H2562" i="25"/>
  <c r="G2562" i="25"/>
  <c r="B2562" i="25"/>
  <c r="A2562" i="25"/>
  <c r="AW2561" i="25"/>
  <c r="AU2561" i="25"/>
  <c r="AV2561" i="25" s="1"/>
  <c r="AT2561" i="25"/>
  <c r="AS2561" i="25"/>
  <c r="AR2561" i="25"/>
  <c r="AQ2561" i="25"/>
  <c r="AC2561" i="25"/>
  <c r="S2561" i="25"/>
  <c r="H2561" i="25"/>
  <c r="G2561" i="25"/>
  <c r="B2561" i="25"/>
  <c r="A2561" i="25"/>
  <c r="AW2560" i="25"/>
  <c r="AV2560" i="25"/>
  <c r="AU2560" i="25"/>
  <c r="AT2560" i="25"/>
  <c r="AS2560" i="25"/>
  <c r="AR2560" i="25"/>
  <c r="AQ2560" i="25"/>
  <c r="AC2560" i="25"/>
  <c r="S2560" i="25"/>
  <c r="H2560" i="25"/>
  <c r="G2560" i="25"/>
  <c r="A2560" i="25"/>
  <c r="B2560" i="25" s="1"/>
  <c r="AW2559" i="25"/>
  <c r="AV2559" i="25"/>
  <c r="AU2559" i="25"/>
  <c r="AT2559" i="25"/>
  <c r="AS2559" i="25"/>
  <c r="AR2559" i="25"/>
  <c r="AQ2559" i="25"/>
  <c r="AC2559" i="25"/>
  <c r="S2559" i="25"/>
  <c r="H2559" i="25"/>
  <c r="G2559" i="25"/>
  <c r="A2559" i="25"/>
  <c r="B2559" i="25" s="1"/>
  <c r="AU2558" i="25"/>
  <c r="AV2558" i="25" s="1"/>
  <c r="AT2558" i="25"/>
  <c r="AS2558" i="25"/>
  <c r="AW2558" i="25" s="1"/>
  <c r="AR2558" i="25"/>
  <c r="AQ2558" i="25"/>
  <c r="AC2558" i="25"/>
  <c r="S2558" i="25"/>
  <c r="H2558" i="25"/>
  <c r="G2558" i="25"/>
  <c r="B2558" i="25"/>
  <c r="A2558" i="25"/>
  <c r="AU2557" i="25"/>
  <c r="AV2557" i="25" s="1"/>
  <c r="AT2557" i="25"/>
  <c r="AS2557" i="25"/>
  <c r="AW2557" i="25" s="1"/>
  <c r="AR2557" i="25"/>
  <c r="AQ2557" i="25"/>
  <c r="AC2557" i="25"/>
  <c r="H2557" i="25"/>
  <c r="G2557" i="25"/>
  <c r="B2557" i="25"/>
  <c r="A2557" i="25"/>
  <c r="AW2556" i="25"/>
  <c r="AU2556" i="25"/>
  <c r="AV2556" i="25" s="1"/>
  <c r="AT2556" i="25"/>
  <c r="AS2556" i="25"/>
  <c r="AR2556" i="25"/>
  <c r="AQ2556" i="25"/>
  <c r="AC2556" i="25"/>
  <c r="S2556" i="25"/>
  <c r="H2556" i="25"/>
  <c r="G2556" i="25"/>
  <c r="B2556" i="25"/>
  <c r="A2556" i="25"/>
  <c r="AW2555" i="25"/>
  <c r="AV2555" i="25"/>
  <c r="AU2555" i="25"/>
  <c r="AT2555" i="25"/>
  <c r="AS2555" i="25"/>
  <c r="AR2555" i="25"/>
  <c r="AQ2555" i="25"/>
  <c r="AC2555" i="25"/>
  <c r="H2555" i="25"/>
  <c r="G2555" i="25"/>
  <c r="B2555" i="25"/>
  <c r="A2555" i="25"/>
  <c r="AV2554" i="25"/>
  <c r="AU2554" i="25"/>
  <c r="AT2554" i="25"/>
  <c r="AS2554" i="25"/>
  <c r="AW2554" i="25" s="1"/>
  <c r="AR2554" i="25"/>
  <c r="AQ2554" i="25"/>
  <c r="AC2554" i="25"/>
  <c r="H2554" i="25"/>
  <c r="G2554" i="25"/>
  <c r="B2554" i="25"/>
  <c r="A2554" i="25"/>
  <c r="AW2553" i="25"/>
  <c r="AV2553" i="25"/>
  <c r="AU2553" i="25"/>
  <c r="AT2553" i="25"/>
  <c r="AS2553" i="25"/>
  <c r="AR2553" i="25"/>
  <c r="AQ2553" i="25"/>
  <c r="AC2553" i="25"/>
  <c r="H2553" i="25"/>
  <c r="G2553" i="25"/>
  <c r="A2553" i="25"/>
  <c r="B2553" i="25" s="1"/>
  <c r="AV2552" i="25"/>
  <c r="AU2552" i="25"/>
  <c r="AT2552" i="25"/>
  <c r="AS2552" i="25"/>
  <c r="AW2552" i="25" s="1"/>
  <c r="AR2552" i="25"/>
  <c r="AQ2552" i="25"/>
  <c r="AC2552" i="25"/>
  <c r="H2552" i="25"/>
  <c r="G2552" i="25"/>
  <c r="B2552" i="25"/>
  <c r="A2552" i="25"/>
  <c r="AW2551" i="25"/>
  <c r="AV2551" i="25"/>
  <c r="AU2551" i="25"/>
  <c r="AT2551" i="25"/>
  <c r="AS2551" i="25"/>
  <c r="AR2551" i="25"/>
  <c r="AQ2551" i="25"/>
  <c r="AC2551" i="25"/>
  <c r="H2551" i="25"/>
  <c r="G2551" i="25"/>
  <c r="A2551" i="25"/>
  <c r="B2551" i="25" s="1"/>
  <c r="AV2550" i="25"/>
  <c r="AU2550" i="25"/>
  <c r="AT2550" i="25"/>
  <c r="AS2550" i="25"/>
  <c r="AW2550" i="25" s="1"/>
  <c r="AR2550" i="25"/>
  <c r="AQ2550" i="25"/>
  <c r="AC2550" i="25"/>
  <c r="H2550" i="25"/>
  <c r="G2550" i="25"/>
  <c r="B2550" i="25"/>
  <c r="A2550" i="25"/>
  <c r="AW2549" i="25"/>
  <c r="AV2549" i="25"/>
  <c r="AU2549" i="25"/>
  <c r="AT2549" i="25"/>
  <c r="AS2549" i="25"/>
  <c r="AR2549" i="25"/>
  <c r="AQ2549" i="25"/>
  <c r="AC2549" i="25"/>
  <c r="H2549" i="25"/>
  <c r="G2549" i="25"/>
  <c r="A2549" i="25"/>
  <c r="B2549" i="25" s="1"/>
  <c r="AV2548" i="25"/>
  <c r="AU2548" i="25"/>
  <c r="AT2548" i="25"/>
  <c r="AS2548" i="25"/>
  <c r="AW2548" i="25" s="1"/>
  <c r="AR2548" i="25"/>
  <c r="AQ2548" i="25"/>
  <c r="AC2548" i="25"/>
  <c r="H2548" i="25"/>
  <c r="G2548" i="25"/>
  <c r="B2548" i="25"/>
  <c r="A2548" i="25"/>
  <c r="AW2547" i="25"/>
  <c r="AV2547" i="25"/>
  <c r="AU2547" i="25"/>
  <c r="AT2547" i="25"/>
  <c r="AS2547" i="25"/>
  <c r="AR2547" i="25"/>
  <c r="AQ2547" i="25"/>
  <c r="AC2547" i="25"/>
  <c r="H2547" i="25"/>
  <c r="G2547" i="25"/>
  <c r="A2547" i="25"/>
  <c r="B2547" i="25" s="1"/>
  <c r="AV2546" i="25"/>
  <c r="AU2546" i="25"/>
  <c r="AT2546" i="25"/>
  <c r="AS2546" i="25"/>
  <c r="AW2546" i="25" s="1"/>
  <c r="AR2546" i="25"/>
  <c r="AQ2546" i="25"/>
  <c r="AC2546" i="25"/>
  <c r="H2546" i="25"/>
  <c r="G2546" i="25"/>
  <c r="B2546" i="25"/>
  <c r="A2546" i="25"/>
  <c r="AW2545" i="25"/>
  <c r="AV2545" i="25"/>
  <c r="AU2545" i="25"/>
  <c r="AT2545" i="25"/>
  <c r="AS2545" i="25"/>
  <c r="AR2545" i="25"/>
  <c r="AQ2545" i="25"/>
  <c r="AC2545" i="25"/>
  <c r="S2545" i="25"/>
  <c r="H2545" i="25"/>
  <c r="G2545" i="25"/>
  <c r="B2545" i="25"/>
  <c r="A2545" i="25"/>
  <c r="AW2544" i="25"/>
  <c r="AV2544" i="25"/>
  <c r="AU2544" i="25"/>
  <c r="AT2544" i="25"/>
  <c r="AS2544" i="25"/>
  <c r="AR2544" i="25"/>
  <c r="AQ2544" i="25"/>
  <c r="AC2544" i="25"/>
  <c r="S2544" i="25"/>
  <c r="H2544" i="25"/>
  <c r="G2544" i="25"/>
  <c r="A2544" i="25"/>
  <c r="B2544" i="25" s="1"/>
  <c r="AV2543" i="25"/>
  <c r="AU2543" i="25"/>
  <c r="AT2543" i="25"/>
  <c r="AS2543" i="25"/>
  <c r="AW2543" i="25" s="1"/>
  <c r="AR2543" i="25"/>
  <c r="AQ2543" i="25"/>
  <c r="AC2543" i="25"/>
  <c r="S2543" i="25"/>
  <c r="H2543" i="25"/>
  <c r="G2543" i="25"/>
  <c r="B2543" i="25"/>
  <c r="A2543" i="25"/>
  <c r="AU2542" i="25"/>
  <c r="AV2542" i="25" s="1"/>
  <c r="AT2542" i="25"/>
  <c r="AS2542" i="25"/>
  <c r="AW2542" i="25" s="1"/>
  <c r="AR2542" i="25"/>
  <c r="AQ2542" i="25"/>
  <c r="AC2542" i="25"/>
  <c r="S2542" i="25"/>
  <c r="H2542" i="25"/>
  <c r="G2542" i="25"/>
  <c r="A2542" i="25"/>
  <c r="B2542" i="25" s="1"/>
  <c r="AV2541" i="25"/>
  <c r="AU2541" i="25"/>
  <c r="AT2541" i="25"/>
  <c r="AS2541" i="25"/>
  <c r="AW2541" i="25" s="1"/>
  <c r="AR2541" i="25"/>
  <c r="AQ2541" i="25"/>
  <c r="AC2541" i="25"/>
  <c r="S2541" i="25"/>
  <c r="H2541" i="25"/>
  <c r="G2541" i="25"/>
  <c r="A2541" i="25"/>
  <c r="B2541" i="25" s="1"/>
  <c r="AW2540" i="25"/>
  <c r="AU2540" i="25"/>
  <c r="AV2540" i="25" s="1"/>
  <c r="AT2540" i="25"/>
  <c r="AS2540" i="25"/>
  <c r="AR2540" i="25"/>
  <c r="AQ2540" i="25"/>
  <c r="AC2540" i="25"/>
  <c r="S2540" i="25"/>
  <c r="H2540" i="25"/>
  <c r="G2540" i="25"/>
  <c r="A2540" i="25"/>
  <c r="B2540" i="25" s="1"/>
  <c r="AW2539" i="25"/>
  <c r="AU2539" i="25"/>
  <c r="AV2539" i="25" s="1"/>
  <c r="AT2539" i="25"/>
  <c r="AS2539" i="25"/>
  <c r="AR2539" i="25"/>
  <c r="AQ2539" i="25"/>
  <c r="AC2539" i="25"/>
  <c r="S2539" i="25"/>
  <c r="H2539" i="25"/>
  <c r="G2539" i="25"/>
  <c r="B2539" i="25"/>
  <c r="A2539" i="25"/>
  <c r="AW2538" i="25"/>
  <c r="AU2538" i="25"/>
  <c r="AV2538" i="25" s="1"/>
  <c r="AT2538" i="25"/>
  <c r="AS2538" i="25"/>
  <c r="AR2538" i="25"/>
  <c r="AQ2538" i="25"/>
  <c r="AC2538" i="25"/>
  <c r="S2538" i="25"/>
  <c r="H2538" i="25"/>
  <c r="G2538" i="25"/>
  <c r="B2538" i="25"/>
  <c r="A2538" i="25"/>
  <c r="AW2537" i="25"/>
  <c r="AV2537" i="25"/>
  <c r="AU2537" i="25"/>
  <c r="AT2537" i="25"/>
  <c r="AS2537" i="25"/>
  <c r="AR2537" i="25"/>
  <c r="AQ2537" i="25"/>
  <c r="AC2537" i="25"/>
  <c r="S2537" i="25"/>
  <c r="H2537" i="25"/>
  <c r="G2537" i="25"/>
  <c r="B2537" i="25"/>
  <c r="A2537" i="25"/>
  <c r="AW2536" i="25"/>
  <c r="AV2536" i="25"/>
  <c r="AU2536" i="25"/>
  <c r="AT2536" i="25"/>
  <c r="AS2536" i="25"/>
  <c r="AR2536" i="25"/>
  <c r="AQ2536" i="25"/>
  <c r="AC2536" i="25"/>
  <c r="S2536" i="25"/>
  <c r="H2536" i="25"/>
  <c r="G2536" i="25"/>
  <c r="A2536" i="25"/>
  <c r="B2536" i="25" s="1"/>
  <c r="AV2535" i="25"/>
  <c r="AU2535" i="25"/>
  <c r="AT2535" i="25"/>
  <c r="AS2535" i="25"/>
  <c r="AW2535" i="25" s="1"/>
  <c r="AR2535" i="25"/>
  <c r="AQ2535" i="25"/>
  <c r="AC2535" i="25"/>
  <c r="S2535" i="25"/>
  <c r="H2535" i="25"/>
  <c r="G2535" i="25"/>
  <c r="B2535" i="25"/>
  <c r="A2535" i="25"/>
  <c r="AU2534" i="25"/>
  <c r="AV2534" i="25" s="1"/>
  <c r="AT2534" i="25"/>
  <c r="AS2534" i="25"/>
  <c r="AW2534" i="25" s="1"/>
  <c r="AR2534" i="25"/>
  <c r="AQ2534" i="25"/>
  <c r="AC2534" i="25"/>
  <c r="S2534" i="25"/>
  <c r="H2534" i="25"/>
  <c r="G2534" i="25"/>
  <c r="A2534" i="25"/>
  <c r="B2534" i="25" s="1"/>
  <c r="AV2533" i="25"/>
  <c r="AU2533" i="25"/>
  <c r="AT2533" i="25"/>
  <c r="AS2533" i="25"/>
  <c r="AW2533" i="25" s="1"/>
  <c r="AR2533" i="25"/>
  <c r="AQ2533" i="25"/>
  <c r="AC2533" i="25"/>
  <c r="H2533" i="25"/>
  <c r="G2533" i="25"/>
  <c r="B2533" i="25"/>
  <c r="A2533" i="25"/>
  <c r="AW2532" i="25"/>
  <c r="AV2532" i="25"/>
  <c r="AU2532" i="25"/>
  <c r="AT2532" i="25"/>
  <c r="AS2532" i="25"/>
  <c r="AR2532" i="25"/>
  <c r="AQ2532" i="25"/>
  <c r="AC2532" i="25"/>
  <c r="H2532" i="25"/>
  <c r="G2532" i="25"/>
  <c r="A2532" i="25"/>
  <c r="B2532" i="25" s="1"/>
  <c r="AV2531" i="25"/>
  <c r="AU2531" i="25"/>
  <c r="AT2531" i="25"/>
  <c r="AS2531" i="25"/>
  <c r="AW2531" i="25" s="1"/>
  <c r="AR2531" i="25"/>
  <c r="AQ2531" i="25"/>
  <c r="AC2531" i="25"/>
  <c r="H2531" i="25"/>
  <c r="G2531" i="25"/>
  <c r="B2531" i="25"/>
  <c r="A2531" i="25"/>
  <c r="AW2530" i="25"/>
  <c r="AV2530" i="25"/>
  <c r="AU2530" i="25"/>
  <c r="AT2530" i="25"/>
  <c r="AS2530" i="25"/>
  <c r="AR2530" i="25"/>
  <c r="AQ2530" i="25"/>
  <c r="AC2530" i="25"/>
  <c r="H2530" i="25"/>
  <c r="G2530" i="25"/>
  <c r="A2530" i="25"/>
  <c r="B2530" i="25" s="1"/>
  <c r="AV2529" i="25"/>
  <c r="AU2529" i="25"/>
  <c r="AT2529" i="25"/>
  <c r="AS2529" i="25"/>
  <c r="AW2529" i="25" s="1"/>
  <c r="AR2529" i="25"/>
  <c r="AQ2529" i="25"/>
  <c r="AC2529" i="25"/>
  <c r="S2529" i="25"/>
  <c r="B2529" i="25"/>
  <c r="A2529" i="25"/>
  <c r="AV2528" i="25"/>
  <c r="AU2528" i="25"/>
  <c r="AT2528" i="25"/>
  <c r="AS2528" i="25"/>
  <c r="AW2528" i="25" s="1"/>
  <c r="AR2528" i="25"/>
  <c r="AQ2528" i="25"/>
  <c r="AC2528" i="25"/>
  <c r="S2528" i="25"/>
  <c r="B2528" i="25"/>
  <c r="A2528" i="25"/>
  <c r="AV2527" i="25"/>
  <c r="AU2527" i="25"/>
  <c r="AT2527" i="25"/>
  <c r="AS2527" i="25"/>
  <c r="AW2527" i="25" s="1"/>
  <c r="AR2527" i="25"/>
  <c r="AQ2527" i="25"/>
  <c r="AC2527" i="25"/>
  <c r="S2527" i="25"/>
  <c r="B2527" i="25"/>
  <c r="A2527" i="25"/>
  <c r="AV2526" i="25"/>
  <c r="AU2526" i="25"/>
  <c r="AT2526" i="25"/>
  <c r="AS2526" i="25"/>
  <c r="AW2526" i="25" s="1"/>
  <c r="AR2526" i="25"/>
  <c r="AQ2526" i="25"/>
  <c r="AC2526" i="25"/>
  <c r="S2526" i="25"/>
  <c r="B2526" i="25"/>
  <c r="A2526" i="25"/>
  <c r="AV2525" i="25"/>
  <c r="AU2525" i="25"/>
  <c r="AT2525" i="25"/>
  <c r="AS2525" i="25"/>
  <c r="AW2525" i="25" s="1"/>
  <c r="AR2525" i="25"/>
  <c r="AQ2525" i="25"/>
  <c r="AC2525" i="25"/>
  <c r="S2525" i="25"/>
  <c r="B2525" i="25"/>
  <c r="A2525" i="25"/>
  <c r="AW2524" i="25"/>
  <c r="AV2524" i="25"/>
  <c r="AU2524" i="25"/>
  <c r="AT2524" i="25"/>
  <c r="AS2524" i="25"/>
  <c r="AR2524" i="25"/>
  <c r="AQ2524" i="25"/>
  <c r="AC2524" i="25"/>
  <c r="S2524" i="25"/>
  <c r="H2524" i="25"/>
  <c r="G2524" i="25"/>
  <c r="B2524" i="25"/>
  <c r="A2524" i="25"/>
  <c r="AV2523" i="25"/>
  <c r="AU2523" i="25"/>
  <c r="AT2523" i="25"/>
  <c r="AS2523" i="25"/>
  <c r="AW2523" i="25" s="1"/>
  <c r="AR2523" i="25"/>
  <c r="AQ2523" i="25"/>
  <c r="AC2523" i="25"/>
  <c r="S2523" i="25"/>
  <c r="H2523" i="25"/>
  <c r="G2523" i="25"/>
  <c r="A2523" i="25"/>
  <c r="B2523" i="25" s="1"/>
  <c r="AV2522" i="25"/>
  <c r="AU2522" i="25"/>
  <c r="AT2522" i="25"/>
  <c r="AS2522" i="25"/>
  <c r="AW2522" i="25" s="1"/>
  <c r="AR2522" i="25"/>
  <c r="AQ2522" i="25"/>
  <c r="AC2522" i="25"/>
  <c r="S2522" i="25"/>
  <c r="H2522" i="25"/>
  <c r="G2522" i="25"/>
  <c r="A2522" i="25"/>
  <c r="B2522" i="25" s="1"/>
  <c r="AU2521" i="25"/>
  <c r="AV2521" i="25" s="1"/>
  <c r="AT2521" i="25"/>
  <c r="AS2521" i="25"/>
  <c r="AW2521" i="25" s="1"/>
  <c r="AR2521" i="25"/>
  <c r="AQ2521" i="25"/>
  <c r="AC2521" i="25"/>
  <c r="S2521" i="25"/>
  <c r="H2521" i="25"/>
  <c r="G2521" i="25"/>
  <c r="B2521" i="25"/>
  <c r="A2521" i="25"/>
  <c r="AU2520" i="25"/>
  <c r="AV2520" i="25" s="1"/>
  <c r="AT2520" i="25"/>
  <c r="AS2520" i="25"/>
  <c r="AW2520" i="25" s="1"/>
  <c r="AR2520" i="25"/>
  <c r="AQ2520" i="25"/>
  <c r="AC2520" i="25"/>
  <c r="S2520" i="25"/>
  <c r="H2520" i="25"/>
  <c r="G2520" i="25"/>
  <c r="A2520" i="25"/>
  <c r="B2520" i="25" s="1"/>
  <c r="AW2519" i="25"/>
  <c r="AV2519" i="25"/>
  <c r="AU2519" i="25"/>
  <c r="AT2519" i="25"/>
  <c r="AS2519" i="25"/>
  <c r="AR2519" i="25"/>
  <c r="AQ2519" i="25"/>
  <c r="AC2519" i="25"/>
  <c r="S2519" i="25"/>
  <c r="H2519" i="25"/>
  <c r="G2519" i="25"/>
  <c r="A2519" i="25"/>
  <c r="B2519" i="25" s="1"/>
  <c r="AU2518" i="25"/>
  <c r="AV2518" i="25" s="1"/>
  <c r="AT2518" i="25"/>
  <c r="AS2518" i="25"/>
  <c r="AW2518" i="25" s="1"/>
  <c r="AR2518" i="25"/>
  <c r="AQ2518" i="25"/>
  <c r="AC2518" i="25"/>
  <c r="S2518" i="25"/>
  <c r="H2518" i="25"/>
  <c r="G2518" i="25"/>
  <c r="A2518" i="25"/>
  <c r="B2518" i="25" s="1"/>
  <c r="AW2517" i="25"/>
  <c r="AU2517" i="25"/>
  <c r="AV2517" i="25" s="1"/>
  <c r="AT2517" i="25"/>
  <c r="AS2517" i="25"/>
  <c r="AR2517" i="25"/>
  <c r="AQ2517" i="25"/>
  <c r="AC2517" i="25"/>
  <c r="S2517" i="25"/>
  <c r="H2517" i="25"/>
  <c r="G2517" i="25"/>
  <c r="B2517" i="25"/>
  <c r="A2517" i="25"/>
  <c r="AW2516" i="25"/>
  <c r="AU2516" i="25"/>
  <c r="AV2516" i="25" s="1"/>
  <c r="AT2516" i="25"/>
  <c r="AS2516" i="25"/>
  <c r="AR2516" i="25"/>
  <c r="AQ2516" i="25"/>
  <c r="AC2516" i="25"/>
  <c r="S2516" i="25"/>
  <c r="H2516" i="25"/>
  <c r="G2516" i="25"/>
  <c r="B2516" i="25"/>
  <c r="A2516" i="25"/>
  <c r="AW2515" i="25"/>
  <c r="AU2515" i="25"/>
  <c r="AT2515" i="25"/>
  <c r="AS2515" i="25"/>
  <c r="AR2515" i="25"/>
  <c r="AQ2515" i="25"/>
  <c r="AC2515" i="25"/>
  <c r="S2515" i="25"/>
  <c r="H2515" i="25"/>
  <c r="G2515" i="25"/>
  <c r="A2515" i="25"/>
  <c r="B2515" i="25" s="1"/>
  <c r="AU2514" i="25"/>
  <c r="AV2514" i="25" s="1"/>
  <c r="AT2514" i="25"/>
  <c r="AS2514" i="25"/>
  <c r="AW2514" i="25" s="1"/>
  <c r="AR2514" i="25"/>
  <c r="AQ2514" i="25"/>
  <c r="AC2514" i="25"/>
  <c r="S2514" i="25"/>
  <c r="A2514" i="25"/>
  <c r="B2514" i="25" s="1"/>
  <c r="AU2513" i="25"/>
  <c r="AV2513" i="25" s="1"/>
  <c r="AT2513" i="25"/>
  <c r="AS2513" i="25"/>
  <c r="AW2513" i="25" s="1"/>
  <c r="AR2513" i="25"/>
  <c r="AQ2513" i="25"/>
  <c r="AC2513" i="25"/>
  <c r="S2513" i="25"/>
  <c r="A2513" i="25"/>
  <c r="B2513" i="25" s="1"/>
  <c r="AU2512" i="25"/>
  <c r="AV2512" i="25" s="1"/>
  <c r="AT2512" i="25"/>
  <c r="AS2512" i="25"/>
  <c r="AW2512" i="25" s="1"/>
  <c r="AR2512" i="25"/>
  <c r="AQ2512" i="25"/>
  <c r="AC2512" i="25"/>
  <c r="S2512" i="25"/>
  <c r="H2512" i="25"/>
  <c r="G2512" i="25"/>
  <c r="B2512" i="25"/>
  <c r="A2512" i="25"/>
  <c r="AU2511" i="25"/>
  <c r="AV2511" i="25" s="1"/>
  <c r="AT2511" i="25"/>
  <c r="AS2511" i="25"/>
  <c r="AW2511" i="25" s="1"/>
  <c r="AR2511" i="25"/>
  <c r="AQ2511" i="25"/>
  <c r="AC2511" i="25"/>
  <c r="S2511" i="25"/>
  <c r="H2511" i="25"/>
  <c r="G2511" i="25"/>
  <c r="A2511" i="25"/>
  <c r="B2511" i="25" s="1"/>
  <c r="AW2510" i="25"/>
  <c r="AU2510" i="25"/>
  <c r="AV2510" i="25" s="1"/>
  <c r="AT2510" i="25"/>
  <c r="AS2510" i="25"/>
  <c r="AR2510" i="25"/>
  <c r="AQ2510" i="25"/>
  <c r="AC2510" i="25"/>
  <c r="S2510" i="25"/>
  <c r="H2510" i="25"/>
  <c r="G2510" i="25"/>
  <c r="A2510" i="25"/>
  <c r="B2510" i="25" s="1"/>
  <c r="AU2509" i="25"/>
  <c r="AV2509" i="25" s="1"/>
  <c r="AT2509" i="25"/>
  <c r="AS2509" i="25"/>
  <c r="AW2509" i="25" s="1"/>
  <c r="AR2509" i="25"/>
  <c r="AQ2509" i="25"/>
  <c r="AC2509" i="25"/>
  <c r="S2509" i="25"/>
  <c r="A2509" i="25"/>
  <c r="B2509" i="25" s="1"/>
  <c r="AU2508" i="25"/>
  <c r="AV2508" i="25" s="1"/>
  <c r="AT2508" i="25"/>
  <c r="AS2508" i="25"/>
  <c r="AW2508" i="25" s="1"/>
  <c r="AR2508" i="25"/>
  <c r="AQ2508" i="25"/>
  <c r="AC2508" i="25"/>
  <c r="S2508" i="25"/>
  <c r="H2508" i="25"/>
  <c r="G2508" i="25"/>
  <c r="A2508" i="25"/>
  <c r="B2508" i="25" s="1"/>
  <c r="AW2507" i="25"/>
  <c r="AU2507" i="25"/>
  <c r="AV2507" i="25" s="1"/>
  <c r="AT2507" i="25"/>
  <c r="AS2507" i="25"/>
  <c r="AR2507" i="25"/>
  <c r="AQ2507" i="25"/>
  <c r="AC2507" i="25"/>
  <c r="S2507" i="25"/>
  <c r="H2507" i="25"/>
  <c r="G2507" i="25"/>
  <c r="B2507" i="25"/>
  <c r="A2507" i="25"/>
  <c r="AW2506" i="25"/>
  <c r="AU2506" i="25"/>
  <c r="AV2506" i="25" s="1"/>
  <c r="AT2506" i="25"/>
  <c r="AS2506" i="25"/>
  <c r="AR2506" i="25"/>
  <c r="AQ2506" i="25"/>
  <c r="AC2506" i="25"/>
  <c r="S2506" i="25"/>
  <c r="H2506" i="25"/>
  <c r="G2506" i="25"/>
  <c r="B2506" i="25"/>
  <c r="A2506" i="25"/>
  <c r="AW2505" i="25"/>
  <c r="AU2505" i="25"/>
  <c r="AV2505" i="25" s="1"/>
  <c r="AT2505" i="25"/>
  <c r="AS2505" i="25"/>
  <c r="AR2505" i="25"/>
  <c r="AQ2505" i="25"/>
  <c r="AC2505" i="25"/>
  <c r="S2505" i="25"/>
  <c r="H2505" i="25"/>
  <c r="G2505" i="25"/>
  <c r="B2505" i="25"/>
  <c r="A2505" i="25"/>
  <c r="AV2504" i="25"/>
  <c r="AU2504" i="25"/>
  <c r="AT2504" i="25"/>
  <c r="AS2504" i="25"/>
  <c r="AW2504" i="25" s="1"/>
  <c r="AR2504" i="25"/>
  <c r="AQ2504" i="25"/>
  <c r="AC2504" i="25"/>
  <c r="S2504" i="25"/>
  <c r="H2504" i="25"/>
  <c r="G2504" i="25"/>
  <c r="A2504" i="25"/>
  <c r="B2504" i="25" s="1"/>
  <c r="AW2503" i="25"/>
  <c r="AV2503" i="25"/>
  <c r="AU2503" i="25"/>
  <c r="AT2503" i="25"/>
  <c r="AS2503" i="25"/>
  <c r="AR2503" i="25"/>
  <c r="AQ2503" i="25"/>
  <c r="AC2503" i="25"/>
  <c r="S2503" i="25"/>
  <c r="H2503" i="25"/>
  <c r="G2503" i="25"/>
  <c r="A2503" i="25"/>
  <c r="B2503" i="25" s="1"/>
  <c r="AV2502" i="25"/>
  <c r="AU2502" i="25"/>
  <c r="AT2502" i="25"/>
  <c r="AS2502" i="25"/>
  <c r="AW2502" i="25" s="1"/>
  <c r="AR2502" i="25"/>
  <c r="AQ2502" i="25"/>
  <c r="AC2502" i="25"/>
  <c r="S2502" i="25"/>
  <c r="H2502" i="25"/>
  <c r="G2502" i="25"/>
  <c r="A2502" i="25"/>
  <c r="B2502" i="25" s="1"/>
  <c r="AU2501" i="25"/>
  <c r="AV2501" i="25" s="1"/>
  <c r="AT2501" i="25"/>
  <c r="AS2501" i="25"/>
  <c r="AW2501" i="25" s="1"/>
  <c r="AR2501" i="25"/>
  <c r="AQ2501" i="25"/>
  <c r="AC2501" i="25"/>
  <c r="S2501" i="25"/>
  <c r="H2501" i="25"/>
  <c r="G2501" i="25"/>
  <c r="A2501" i="25"/>
  <c r="B2501" i="25" s="1"/>
  <c r="AV2500" i="25"/>
  <c r="AU2500" i="25"/>
  <c r="AT2500" i="25"/>
  <c r="AS2500" i="25"/>
  <c r="AW2500" i="25" s="1"/>
  <c r="AR2500" i="25"/>
  <c r="AQ2500" i="25"/>
  <c r="AC2500" i="25"/>
  <c r="S2500" i="25"/>
  <c r="H2500" i="25"/>
  <c r="G2500" i="25"/>
  <c r="A2500" i="25"/>
  <c r="B2500" i="25" s="1"/>
  <c r="AW2499" i="25"/>
  <c r="AU2499" i="25"/>
  <c r="AT2499" i="25"/>
  <c r="AS2499" i="25"/>
  <c r="AR2499" i="25"/>
  <c r="AQ2499" i="25"/>
  <c r="AC2499" i="25"/>
  <c r="S2499" i="25"/>
  <c r="H2499" i="25"/>
  <c r="G2499" i="25"/>
  <c r="A2499" i="25"/>
  <c r="B2499" i="25" s="1"/>
  <c r="AV2498" i="25"/>
  <c r="AU2498" i="25"/>
  <c r="AT2498" i="25"/>
  <c r="AS2498" i="25"/>
  <c r="AW2498" i="25" s="1"/>
  <c r="AR2498" i="25"/>
  <c r="AQ2498" i="25"/>
  <c r="AC2498" i="25"/>
  <c r="S2498" i="25"/>
  <c r="H2498" i="25"/>
  <c r="G2498" i="25"/>
  <c r="A2498" i="25"/>
  <c r="B2498" i="25" s="1"/>
  <c r="AU2497" i="25"/>
  <c r="AV2497" i="25" s="1"/>
  <c r="AT2497" i="25"/>
  <c r="AS2497" i="25"/>
  <c r="AW2497" i="25" s="1"/>
  <c r="AR2497" i="25"/>
  <c r="AQ2497" i="25"/>
  <c r="AC2497" i="25"/>
  <c r="S2497" i="25"/>
  <c r="H2497" i="25"/>
  <c r="G2497" i="25"/>
  <c r="A2497" i="25"/>
  <c r="B2497" i="25" s="1"/>
  <c r="AV2496" i="25"/>
  <c r="AU2496" i="25"/>
  <c r="AT2496" i="25"/>
  <c r="AS2496" i="25"/>
  <c r="AW2496" i="25" s="1"/>
  <c r="AR2496" i="25"/>
  <c r="AQ2496" i="25"/>
  <c r="AC2496" i="25"/>
  <c r="S2496" i="25"/>
  <c r="H2496" i="25"/>
  <c r="G2496" i="25"/>
  <c r="A2496" i="25"/>
  <c r="B2496" i="25" s="1"/>
  <c r="AW2495" i="25"/>
  <c r="AU2495" i="25"/>
  <c r="AV2495" i="25" s="1"/>
  <c r="AT2495" i="25"/>
  <c r="AS2495" i="25"/>
  <c r="AR2495" i="25"/>
  <c r="AQ2495" i="25"/>
  <c r="AC2495" i="25"/>
  <c r="S2495" i="25"/>
  <c r="H2495" i="25"/>
  <c r="G2495" i="25"/>
  <c r="A2495" i="25"/>
  <c r="B2495" i="25" s="1"/>
  <c r="AW2494" i="25"/>
  <c r="AU2494" i="25"/>
  <c r="AV2494" i="25" s="1"/>
  <c r="AT2494" i="25"/>
  <c r="AS2494" i="25"/>
  <c r="AR2494" i="25"/>
  <c r="AQ2494" i="25"/>
  <c r="AC2494" i="25"/>
  <c r="S2494" i="25"/>
  <c r="H2494" i="25"/>
  <c r="G2494" i="25"/>
  <c r="A2494" i="25"/>
  <c r="B2494" i="25" s="1"/>
  <c r="AW2493" i="25"/>
  <c r="AU2493" i="25"/>
  <c r="AV2493" i="25" s="1"/>
  <c r="AT2493" i="25"/>
  <c r="AS2493" i="25"/>
  <c r="AR2493" i="25"/>
  <c r="AQ2493" i="25"/>
  <c r="AC2493" i="25"/>
  <c r="S2493" i="25"/>
  <c r="H2493" i="25"/>
  <c r="G2493" i="25"/>
  <c r="B2493" i="25"/>
  <c r="A2493" i="25"/>
  <c r="AW2492" i="25"/>
  <c r="AV2492" i="25"/>
  <c r="AU2492" i="25"/>
  <c r="AT2492" i="25"/>
  <c r="AS2492" i="25"/>
  <c r="AR2492" i="25"/>
  <c r="AQ2492" i="25"/>
  <c r="AC2492" i="25"/>
  <c r="B2492" i="25"/>
  <c r="A2492" i="25"/>
  <c r="AW2491" i="25"/>
  <c r="AV2491" i="25"/>
  <c r="AU2491" i="25"/>
  <c r="AT2491" i="25"/>
  <c r="AS2491" i="25"/>
  <c r="AR2491" i="25"/>
  <c r="AQ2491" i="25"/>
  <c r="AC2491" i="25"/>
  <c r="S2491" i="25"/>
  <c r="B2491" i="25"/>
  <c r="A2491" i="25"/>
  <c r="AV2490" i="25"/>
  <c r="AU2490" i="25"/>
  <c r="AT2490" i="25"/>
  <c r="AS2490" i="25"/>
  <c r="AW2490" i="25" s="1"/>
  <c r="AR2490" i="25"/>
  <c r="AQ2490" i="25"/>
  <c r="AC2490" i="25"/>
  <c r="A2490" i="25"/>
  <c r="B2490" i="25" s="1"/>
  <c r="AU2489" i="25"/>
  <c r="AV2489" i="25" s="1"/>
  <c r="AT2489" i="25"/>
  <c r="AS2489" i="25"/>
  <c r="AW2489" i="25" s="1"/>
  <c r="AR2489" i="25"/>
  <c r="AQ2489" i="25"/>
  <c r="AC2489" i="25"/>
  <c r="A2489" i="25"/>
  <c r="B2489" i="25" s="1"/>
  <c r="AU2488" i="25"/>
  <c r="AV2488" i="25" s="1"/>
  <c r="AT2488" i="25"/>
  <c r="AS2488" i="25"/>
  <c r="AW2488" i="25" s="1"/>
  <c r="AR2488" i="25"/>
  <c r="AQ2488" i="25"/>
  <c r="AC2488" i="25"/>
  <c r="H2488" i="25"/>
  <c r="G2488" i="25"/>
  <c r="B2488" i="25"/>
  <c r="A2488" i="25"/>
  <c r="AW2487" i="25"/>
  <c r="AV2487" i="25"/>
  <c r="AU2487" i="25"/>
  <c r="AT2487" i="25"/>
  <c r="AS2487" i="25"/>
  <c r="AR2487" i="25"/>
  <c r="AQ2487" i="25"/>
  <c r="AC2487" i="25"/>
  <c r="A2487" i="25"/>
  <c r="B2487" i="25" s="1"/>
  <c r="AU2486" i="25"/>
  <c r="AV2486" i="25" s="1"/>
  <c r="AT2486" i="25"/>
  <c r="AS2486" i="25"/>
  <c r="AW2486" i="25" s="1"/>
  <c r="AR2486" i="25"/>
  <c r="AQ2486" i="25"/>
  <c r="AC2486" i="25"/>
  <c r="A2486" i="25"/>
  <c r="B2486" i="25" s="1"/>
  <c r="AU2485" i="25"/>
  <c r="AV2485" i="25" s="1"/>
  <c r="AT2485" i="25"/>
  <c r="AS2485" i="25"/>
  <c r="AW2485" i="25" s="1"/>
  <c r="AR2485" i="25"/>
  <c r="AQ2485" i="25"/>
  <c r="AC2485" i="25"/>
  <c r="S2485" i="25"/>
  <c r="A2485" i="25"/>
  <c r="B2485" i="25" s="1"/>
  <c r="AU2484" i="25"/>
  <c r="AV2484" i="25" s="1"/>
  <c r="AT2484" i="25"/>
  <c r="AS2484" i="25"/>
  <c r="AW2484" i="25" s="1"/>
  <c r="AR2484" i="25"/>
  <c r="AQ2484" i="25"/>
  <c r="AC2484" i="25"/>
  <c r="S2484" i="25"/>
  <c r="H2484" i="25"/>
  <c r="G2484" i="25"/>
  <c r="A2484" i="25"/>
  <c r="B2484" i="25" s="1"/>
  <c r="AW2483" i="25"/>
  <c r="AV2483" i="25"/>
  <c r="AU2483" i="25"/>
  <c r="AT2483" i="25"/>
  <c r="AS2483" i="25"/>
  <c r="AR2483" i="25"/>
  <c r="AQ2483" i="25"/>
  <c r="AC2483" i="25"/>
  <c r="S2483" i="25"/>
  <c r="H2483" i="25"/>
  <c r="G2483" i="25"/>
  <c r="A2483" i="25"/>
  <c r="B2483" i="25" s="1"/>
  <c r="AW2482" i="25"/>
  <c r="AU2482" i="25"/>
  <c r="AV2482" i="25" s="1"/>
  <c r="AT2482" i="25"/>
  <c r="AS2482" i="25"/>
  <c r="AR2482" i="25"/>
  <c r="AQ2482" i="25"/>
  <c r="AC2482" i="25"/>
  <c r="S2482" i="25"/>
  <c r="H2482" i="25"/>
  <c r="G2482" i="25"/>
  <c r="B2482" i="25"/>
  <c r="A2482" i="25"/>
  <c r="AW2481" i="25"/>
  <c r="AU2481" i="25"/>
  <c r="AV2481" i="25" s="1"/>
  <c r="AT2481" i="25"/>
  <c r="AS2481" i="25"/>
  <c r="AR2481" i="25"/>
  <c r="AQ2481" i="25"/>
  <c r="AC2481" i="25"/>
  <c r="B2481" i="25"/>
  <c r="A2481" i="25"/>
  <c r="AW2480" i="25"/>
  <c r="AV2480" i="25"/>
  <c r="AU2480" i="25"/>
  <c r="AT2480" i="25"/>
  <c r="AS2480" i="25"/>
  <c r="AR2480" i="25"/>
  <c r="AQ2480" i="25"/>
  <c r="AC2480" i="25"/>
  <c r="B2480" i="25"/>
  <c r="A2480" i="25"/>
  <c r="AV2479" i="25"/>
  <c r="AU2479" i="25"/>
  <c r="AT2479" i="25"/>
  <c r="AS2479" i="25"/>
  <c r="AW2479" i="25" s="1"/>
  <c r="AR2479" i="25"/>
  <c r="AQ2479" i="25"/>
  <c r="AC2479" i="25"/>
  <c r="H2479" i="25"/>
  <c r="G2479" i="25"/>
  <c r="A2479" i="25"/>
  <c r="B2479" i="25" s="1"/>
  <c r="AW2478" i="25"/>
  <c r="AU2478" i="25"/>
  <c r="AV2478" i="25" s="1"/>
  <c r="AT2478" i="25"/>
  <c r="AS2478" i="25"/>
  <c r="AR2478" i="25"/>
  <c r="AQ2478" i="25"/>
  <c r="AC2478" i="25"/>
  <c r="H2478" i="25"/>
  <c r="G2478" i="25"/>
  <c r="A2478" i="25"/>
  <c r="B2478" i="25" s="1"/>
  <c r="AV2477" i="25"/>
  <c r="AU2477" i="25"/>
  <c r="AT2477" i="25"/>
  <c r="AS2477" i="25"/>
  <c r="AW2477" i="25" s="1"/>
  <c r="AR2477" i="25"/>
  <c r="AQ2477" i="25"/>
  <c r="AC2477" i="25"/>
  <c r="H2477" i="25"/>
  <c r="G2477" i="25"/>
  <c r="A2477" i="25"/>
  <c r="B2477" i="25" s="1"/>
  <c r="AW2476" i="25"/>
  <c r="AU2476" i="25"/>
  <c r="AV2476" i="25" s="1"/>
  <c r="AT2476" i="25"/>
  <c r="AS2476" i="25"/>
  <c r="AR2476" i="25"/>
  <c r="AQ2476" i="25"/>
  <c r="AC2476" i="25"/>
  <c r="B2476" i="25"/>
  <c r="A2476" i="25"/>
  <c r="AV2475" i="25"/>
  <c r="AU2475" i="25"/>
  <c r="AT2475" i="25"/>
  <c r="AS2475" i="25"/>
  <c r="AW2475" i="25" s="1"/>
  <c r="AR2475" i="25"/>
  <c r="AQ2475" i="25"/>
  <c r="AC2475" i="25"/>
  <c r="H2475" i="25"/>
  <c r="G2475" i="25"/>
  <c r="A2475" i="25"/>
  <c r="B2475" i="25" s="1"/>
  <c r="AW2474" i="25"/>
  <c r="AV2474" i="25"/>
  <c r="AU2474" i="25"/>
  <c r="AT2474" i="25"/>
  <c r="AS2474" i="25"/>
  <c r="AR2474" i="25"/>
  <c r="AQ2474" i="25"/>
  <c r="AC2474" i="25"/>
  <c r="A2474" i="25"/>
  <c r="B2474" i="25" s="1"/>
  <c r="AW2473" i="25"/>
  <c r="AU2473" i="25"/>
  <c r="AV2473" i="25" s="1"/>
  <c r="AT2473" i="25"/>
  <c r="AS2473" i="25"/>
  <c r="AR2473" i="25"/>
  <c r="AQ2473" i="25"/>
  <c r="AC2473" i="25"/>
  <c r="B2473" i="25"/>
  <c r="A2473" i="25"/>
  <c r="AV2472" i="25"/>
  <c r="AU2472" i="25"/>
  <c r="AT2472" i="25"/>
  <c r="AS2472" i="25"/>
  <c r="AW2472" i="25" s="1"/>
  <c r="AR2472" i="25"/>
  <c r="AQ2472" i="25"/>
  <c r="AC2472" i="25"/>
  <c r="A2472" i="25"/>
  <c r="B2472" i="25" s="1"/>
  <c r="AV2471" i="25"/>
  <c r="AU2471" i="25"/>
  <c r="AT2471" i="25"/>
  <c r="AS2471" i="25"/>
  <c r="AW2471" i="25" s="1"/>
  <c r="AR2471" i="25"/>
  <c r="AQ2471" i="25"/>
  <c r="AC2471" i="25"/>
  <c r="A2471" i="25"/>
  <c r="B2471" i="25" s="1"/>
  <c r="AW2470" i="25"/>
  <c r="AV2470" i="25"/>
  <c r="AU2470" i="25"/>
  <c r="AT2470" i="25"/>
  <c r="AS2470" i="25"/>
  <c r="AR2470" i="25"/>
  <c r="AQ2470" i="25"/>
  <c r="AC2470" i="25"/>
  <c r="B2470" i="25"/>
  <c r="A2470" i="25"/>
  <c r="AW2469" i="25"/>
  <c r="AV2469" i="25"/>
  <c r="AU2469" i="25"/>
  <c r="AT2469" i="25"/>
  <c r="AS2469" i="25"/>
  <c r="AR2469" i="25"/>
  <c r="AQ2469" i="25"/>
  <c r="AC2469" i="25"/>
  <c r="A2469" i="25"/>
  <c r="B2469" i="25" s="1"/>
  <c r="AV2468" i="25"/>
  <c r="AU2468" i="25"/>
  <c r="AT2468" i="25"/>
  <c r="AS2468" i="25"/>
  <c r="AW2468" i="25" s="1"/>
  <c r="AR2468" i="25"/>
  <c r="AQ2468" i="25"/>
  <c r="AC2468" i="25"/>
  <c r="H2468" i="25"/>
  <c r="G2468" i="25"/>
  <c r="A2468" i="25"/>
  <c r="B2468" i="25" s="1"/>
  <c r="AU2467" i="25"/>
  <c r="AV2467" i="25" s="1"/>
  <c r="AT2467" i="25"/>
  <c r="AS2467" i="25"/>
  <c r="AW2467" i="25" s="1"/>
  <c r="AR2467" i="25"/>
  <c r="AQ2467" i="25"/>
  <c r="AC2467" i="25"/>
  <c r="H2467" i="25"/>
  <c r="G2467" i="25"/>
  <c r="B2467" i="25"/>
  <c r="A2467" i="25"/>
  <c r="AW2466" i="25"/>
  <c r="AV2466" i="25"/>
  <c r="AU2466" i="25"/>
  <c r="AT2466" i="25"/>
  <c r="AS2466" i="25"/>
  <c r="AR2466" i="25"/>
  <c r="AQ2466" i="25"/>
  <c r="AC2466" i="25"/>
  <c r="B2466" i="25"/>
  <c r="A2466" i="25"/>
  <c r="AU2465" i="25"/>
  <c r="AV2465" i="25" s="1"/>
  <c r="AT2465" i="25"/>
  <c r="AS2465" i="25"/>
  <c r="AW2465" i="25" s="1"/>
  <c r="AR2465" i="25"/>
  <c r="AQ2465" i="25"/>
  <c r="AC2465" i="25"/>
  <c r="A2465" i="25"/>
  <c r="B2465" i="25" s="1"/>
  <c r="AV2464" i="25"/>
  <c r="AU2464" i="25"/>
  <c r="AT2464" i="25"/>
  <c r="AS2464" i="25"/>
  <c r="AW2464" i="25" s="1"/>
  <c r="AR2464" i="25"/>
  <c r="AQ2464" i="25"/>
  <c r="AC2464" i="25"/>
  <c r="A2464" i="25"/>
  <c r="B2464" i="25" s="1"/>
  <c r="AW2463" i="25"/>
  <c r="AU2463" i="25"/>
  <c r="AV2463" i="25" s="1"/>
  <c r="AT2463" i="25"/>
  <c r="AS2463" i="25"/>
  <c r="AR2463" i="25"/>
  <c r="AQ2463" i="25"/>
  <c r="AC2463" i="25"/>
  <c r="B2463" i="25"/>
  <c r="A2463" i="25"/>
  <c r="AW2462" i="25"/>
  <c r="AV2462" i="25"/>
  <c r="AU2462" i="25"/>
  <c r="AT2462" i="25"/>
  <c r="AS2462" i="25"/>
  <c r="AR2462" i="25"/>
  <c r="AQ2462" i="25"/>
  <c r="AC2462" i="25"/>
  <c r="B2462" i="25"/>
  <c r="A2462" i="25"/>
  <c r="AV2461" i="25"/>
  <c r="AU2461" i="25"/>
  <c r="AT2461" i="25"/>
  <c r="AS2461" i="25"/>
  <c r="AW2461" i="25" s="1"/>
  <c r="AR2461" i="25"/>
  <c r="AQ2461" i="25"/>
  <c r="AC2461" i="25"/>
  <c r="A2461" i="25"/>
  <c r="B2461" i="25" s="1"/>
  <c r="AW2460" i="25"/>
  <c r="AU2460" i="25"/>
  <c r="AV2460" i="25" s="1"/>
  <c r="AT2460" i="25"/>
  <c r="AS2460" i="25"/>
  <c r="AR2460" i="25"/>
  <c r="AQ2460" i="25"/>
  <c r="AC2460" i="25"/>
  <c r="B2460" i="25"/>
  <c r="A2460" i="25"/>
  <c r="AW2459" i="25"/>
  <c r="AV2459" i="25"/>
  <c r="AU2459" i="25"/>
  <c r="AT2459" i="25"/>
  <c r="AS2459" i="25"/>
  <c r="AR2459" i="25"/>
  <c r="AQ2459" i="25"/>
  <c r="AC2459" i="25"/>
  <c r="S2459" i="25"/>
  <c r="B2459" i="25"/>
  <c r="A2459" i="25"/>
  <c r="AU2458" i="25"/>
  <c r="AV2458" i="25" s="1"/>
  <c r="AT2458" i="25"/>
  <c r="AS2458" i="25"/>
  <c r="AW2458" i="25" s="1"/>
  <c r="AR2458" i="25"/>
  <c r="AQ2458" i="25"/>
  <c r="AC2458" i="25"/>
  <c r="B2458" i="25"/>
  <c r="A2458" i="25"/>
  <c r="AW2457" i="25"/>
  <c r="AU2457" i="25"/>
  <c r="AV2457" i="25" s="1"/>
  <c r="AT2457" i="25"/>
  <c r="AS2457" i="25"/>
  <c r="AR2457" i="25"/>
  <c r="AQ2457" i="25"/>
  <c r="AC2457" i="25"/>
  <c r="S2457" i="25"/>
  <c r="H2457" i="25"/>
  <c r="G2457" i="25"/>
  <c r="B2457" i="25"/>
  <c r="A2457" i="25"/>
  <c r="AW2456" i="25"/>
  <c r="AV2456" i="25"/>
  <c r="AU2456" i="25"/>
  <c r="AT2456" i="25"/>
  <c r="AS2456" i="25"/>
  <c r="AR2456" i="25"/>
  <c r="AQ2456" i="25"/>
  <c r="AC2456" i="25"/>
  <c r="S2456" i="25"/>
  <c r="H2456" i="25"/>
  <c r="G2456" i="25"/>
  <c r="B2456" i="25"/>
  <c r="A2456" i="25"/>
  <c r="AW2455" i="25"/>
  <c r="AV2455" i="25"/>
  <c r="AU2455" i="25"/>
  <c r="AT2455" i="25"/>
  <c r="AS2455" i="25"/>
  <c r="AR2455" i="25"/>
  <c r="AQ2455" i="25"/>
  <c r="AC2455" i="25"/>
  <c r="S2455" i="25"/>
  <c r="H2455" i="25"/>
  <c r="G2455" i="25"/>
  <c r="B2455" i="25"/>
  <c r="A2455" i="25"/>
  <c r="AU2454" i="25"/>
  <c r="AV2454" i="25" s="1"/>
  <c r="AT2454" i="25"/>
  <c r="AS2454" i="25"/>
  <c r="AW2454" i="25" s="1"/>
  <c r="AR2454" i="25"/>
  <c r="AQ2454" i="25"/>
  <c r="AC2454" i="25"/>
  <c r="S2454" i="25"/>
  <c r="H2454" i="25"/>
  <c r="G2454" i="25"/>
  <c r="A2454" i="25"/>
  <c r="B2454" i="25" s="1"/>
  <c r="AW2453" i="25"/>
  <c r="AU2453" i="25"/>
  <c r="AV2453" i="25" s="1"/>
  <c r="AT2453" i="25"/>
  <c r="AS2453" i="25"/>
  <c r="AR2453" i="25"/>
  <c r="AQ2453" i="25"/>
  <c r="AC2453" i="25"/>
  <c r="S2453" i="25"/>
  <c r="H2453" i="25"/>
  <c r="G2453" i="25"/>
  <c r="A2453" i="25"/>
  <c r="B2453" i="25" s="1"/>
  <c r="AU2452" i="25"/>
  <c r="AV2452" i="25" s="1"/>
  <c r="AT2452" i="25"/>
  <c r="AS2452" i="25"/>
  <c r="AW2452" i="25" s="1"/>
  <c r="AR2452" i="25"/>
  <c r="AQ2452" i="25"/>
  <c r="AC2452" i="25"/>
  <c r="S2452" i="25"/>
  <c r="H2452" i="25"/>
  <c r="G2452" i="25"/>
  <c r="B2452" i="25"/>
  <c r="A2452" i="25"/>
  <c r="AU2451" i="25"/>
  <c r="AV2451" i="25" s="1"/>
  <c r="AT2451" i="25"/>
  <c r="AS2451" i="25"/>
  <c r="AW2451" i="25" s="1"/>
  <c r="AR2451" i="25"/>
  <c r="AQ2451" i="25"/>
  <c r="AC2451" i="25"/>
  <c r="S2451" i="25"/>
  <c r="A2451" i="25"/>
  <c r="B2451" i="25" s="1"/>
  <c r="AW2450" i="25"/>
  <c r="AU2450" i="25"/>
  <c r="AV2450" i="25" s="1"/>
  <c r="AT2450" i="25"/>
  <c r="AS2450" i="25"/>
  <c r="AR2450" i="25"/>
  <c r="AQ2450" i="25"/>
  <c r="AC2450" i="25"/>
  <c r="B2450" i="25"/>
  <c r="A2450" i="25"/>
  <c r="AW2449" i="25"/>
  <c r="AV2449" i="25"/>
  <c r="AU2449" i="25"/>
  <c r="AT2449" i="25"/>
  <c r="AS2449" i="25"/>
  <c r="AR2449" i="25"/>
  <c r="AQ2449" i="25"/>
  <c r="AC2449" i="25"/>
  <c r="A2449" i="25"/>
  <c r="B2449" i="25" s="1"/>
  <c r="AV2448" i="25"/>
  <c r="AU2448" i="25"/>
  <c r="AT2448" i="25"/>
  <c r="AS2448" i="25"/>
  <c r="AW2448" i="25" s="1"/>
  <c r="AR2448" i="25"/>
  <c r="AQ2448" i="25"/>
  <c r="AC2448" i="25"/>
  <c r="A2448" i="25"/>
  <c r="B2448" i="25" s="1"/>
  <c r="AU2447" i="25"/>
  <c r="AV2447" i="25" s="1"/>
  <c r="AT2447" i="25"/>
  <c r="AS2447" i="25"/>
  <c r="AW2447" i="25" s="1"/>
  <c r="AR2447" i="25"/>
  <c r="AQ2447" i="25"/>
  <c r="AC2447" i="25"/>
  <c r="A2447" i="25"/>
  <c r="B2447" i="25" s="1"/>
  <c r="AW2446" i="25"/>
  <c r="AU2446" i="25"/>
  <c r="AV2446" i="25" s="1"/>
  <c r="AT2446" i="25"/>
  <c r="AS2446" i="25"/>
  <c r="AR2446" i="25"/>
  <c r="AQ2446" i="25"/>
  <c r="AC2446" i="25"/>
  <c r="A2446" i="25"/>
  <c r="B2446" i="25" s="1"/>
  <c r="AW2445" i="25"/>
  <c r="AV2445" i="25"/>
  <c r="AU2445" i="25"/>
  <c r="AT2445" i="25"/>
  <c r="AS2445" i="25"/>
  <c r="AR2445" i="25"/>
  <c r="AQ2445" i="25"/>
  <c r="AC2445" i="25"/>
  <c r="B2445" i="25"/>
  <c r="A2445" i="25"/>
  <c r="AV2444" i="25"/>
  <c r="AU2444" i="25"/>
  <c r="AT2444" i="25"/>
  <c r="AS2444" i="25"/>
  <c r="AW2444" i="25" s="1"/>
  <c r="AR2444" i="25"/>
  <c r="AQ2444" i="25"/>
  <c r="AC2444" i="25"/>
  <c r="H2444" i="25"/>
  <c r="G2444" i="25"/>
  <c r="A2444" i="25"/>
  <c r="B2444" i="25" s="1"/>
  <c r="AW2443" i="25"/>
  <c r="AU2443" i="25"/>
  <c r="AV2443" i="25" s="1"/>
  <c r="AT2443" i="25"/>
  <c r="AS2443" i="25"/>
  <c r="AR2443" i="25"/>
  <c r="AQ2443" i="25"/>
  <c r="AC2443" i="25"/>
  <c r="H2443" i="25"/>
  <c r="G2443" i="25"/>
  <c r="A2443" i="25"/>
  <c r="B2443" i="25" s="1"/>
  <c r="AV2442" i="25"/>
  <c r="AU2442" i="25"/>
  <c r="AT2442" i="25"/>
  <c r="AS2442" i="25"/>
  <c r="AW2442" i="25" s="1"/>
  <c r="AR2442" i="25"/>
  <c r="AQ2442" i="25"/>
  <c r="AC2442" i="25"/>
  <c r="H2442" i="25"/>
  <c r="G2442" i="25"/>
  <c r="A2442" i="25"/>
  <c r="B2442" i="25" s="1"/>
  <c r="AV2441" i="25"/>
  <c r="AU2441" i="25"/>
  <c r="AT2441" i="25"/>
  <c r="AS2441" i="25"/>
  <c r="AW2441" i="25" s="1"/>
  <c r="AR2441" i="25"/>
  <c r="AQ2441" i="25"/>
  <c r="AC2441" i="25"/>
  <c r="H2441" i="25"/>
  <c r="G2441" i="25"/>
  <c r="A2441" i="25"/>
  <c r="B2441" i="25" s="1"/>
  <c r="AW2440" i="25"/>
  <c r="AV2440" i="25"/>
  <c r="AU2440" i="25"/>
  <c r="AT2440" i="25"/>
  <c r="AS2440" i="25"/>
  <c r="AR2440" i="25"/>
  <c r="AQ2440" i="25"/>
  <c r="AC2440" i="25"/>
  <c r="H2440" i="25"/>
  <c r="G2440" i="25"/>
  <c r="A2440" i="25"/>
  <c r="B2440" i="25" s="1"/>
  <c r="AW2439" i="25"/>
  <c r="AU2439" i="25"/>
  <c r="AV2439" i="25" s="1"/>
  <c r="AT2439" i="25"/>
  <c r="AS2439" i="25"/>
  <c r="AR2439" i="25"/>
  <c r="AQ2439" i="25"/>
  <c r="AC2439" i="25"/>
  <c r="H2439" i="25"/>
  <c r="G2439" i="25"/>
  <c r="B2439" i="25"/>
  <c r="A2439" i="25"/>
  <c r="AV2438" i="25"/>
  <c r="AU2438" i="25"/>
  <c r="AT2438" i="25"/>
  <c r="AS2438" i="25"/>
  <c r="AW2438" i="25" s="1"/>
  <c r="AR2438" i="25"/>
  <c r="AQ2438" i="25"/>
  <c r="AC2438" i="25"/>
  <c r="H2438" i="25"/>
  <c r="G2438" i="25"/>
  <c r="A2438" i="25"/>
  <c r="B2438" i="25" s="1"/>
  <c r="AV2437" i="25"/>
  <c r="AU2437" i="25"/>
  <c r="AT2437" i="25"/>
  <c r="AS2437" i="25"/>
  <c r="AW2437" i="25" s="1"/>
  <c r="AR2437" i="25"/>
  <c r="AQ2437" i="25"/>
  <c r="AC2437" i="25"/>
  <c r="H2437" i="25"/>
  <c r="G2437" i="25"/>
  <c r="A2437" i="25"/>
  <c r="B2437" i="25" s="1"/>
  <c r="AV2436" i="25"/>
  <c r="AU2436" i="25"/>
  <c r="AT2436" i="25"/>
  <c r="AS2436" i="25"/>
  <c r="AW2436" i="25" s="1"/>
  <c r="AR2436" i="25"/>
  <c r="AQ2436" i="25"/>
  <c r="AC2436" i="25"/>
  <c r="H2436" i="25"/>
  <c r="G2436" i="25"/>
  <c r="A2436" i="25"/>
  <c r="B2436" i="25" s="1"/>
  <c r="AU2435" i="25"/>
  <c r="AV2435" i="25" s="1"/>
  <c r="AT2435" i="25"/>
  <c r="AS2435" i="25"/>
  <c r="AW2435" i="25" s="1"/>
  <c r="AR2435" i="25"/>
  <c r="AQ2435" i="25"/>
  <c r="AC2435" i="25"/>
  <c r="H2435" i="25"/>
  <c r="G2435" i="25"/>
  <c r="B2435" i="25"/>
  <c r="A2435" i="25"/>
  <c r="AW2434" i="25"/>
  <c r="AV2434" i="25"/>
  <c r="AU2434" i="25"/>
  <c r="AT2434" i="25"/>
  <c r="AS2434" i="25"/>
  <c r="AR2434" i="25"/>
  <c r="AQ2434" i="25"/>
  <c r="AC2434" i="25"/>
  <c r="H2434" i="25"/>
  <c r="G2434" i="25"/>
  <c r="A2434" i="25"/>
  <c r="B2434" i="25" s="1"/>
  <c r="AW2433" i="25"/>
  <c r="AV2433" i="25"/>
  <c r="AU2433" i="25"/>
  <c r="AT2433" i="25"/>
  <c r="AS2433" i="25"/>
  <c r="AR2433" i="25"/>
  <c r="AQ2433" i="25"/>
  <c r="AC2433" i="25"/>
  <c r="S2433" i="25"/>
  <c r="H2433" i="25"/>
  <c r="G2433" i="25"/>
  <c r="A2433" i="25"/>
  <c r="B2433" i="25" s="1"/>
  <c r="AW2432" i="25"/>
  <c r="AU2432" i="25"/>
  <c r="AV2432" i="25" s="1"/>
  <c r="AT2432" i="25"/>
  <c r="AS2432" i="25"/>
  <c r="AR2432" i="25"/>
  <c r="AQ2432" i="25"/>
  <c r="AC2432" i="25"/>
  <c r="H2432" i="25"/>
  <c r="G2432" i="25"/>
  <c r="A2432" i="25"/>
  <c r="B2432" i="25" s="1"/>
  <c r="AW2431" i="25"/>
  <c r="AV2431" i="25"/>
  <c r="AU2431" i="25"/>
  <c r="AT2431" i="25"/>
  <c r="AS2431" i="25"/>
  <c r="AR2431" i="25"/>
  <c r="AQ2431" i="25"/>
  <c r="AC2431" i="25"/>
  <c r="H2431" i="25"/>
  <c r="G2431" i="25"/>
  <c r="A2431" i="25"/>
  <c r="B2431" i="25" s="1"/>
  <c r="AU2430" i="25"/>
  <c r="AV2430" i="25" s="1"/>
  <c r="AT2430" i="25"/>
  <c r="AS2430" i="25"/>
  <c r="AW2430" i="25" s="1"/>
  <c r="AR2430" i="25"/>
  <c r="AQ2430" i="25"/>
  <c r="AC2430" i="25"/>
  <c r="H2430" i="25"/>
  <c r="G2430" i="25"/>
  <c r="B2430" i="25"/>
  <c r="A2430" i="25"/>
  <c r="AV2429" i="25"/>
  <c r="AU2429" i="25"/>
  <c r="AT2429" i="25"/>
  <c r="AS2429" i="25"/>
  <c r="AW2429" i="25" s="1"/>
  <c r="AR2429" i="25"/>
  <c r="AQ2429" i="25"/>
  <c r="AC2429" i="25"/>
  <c r="H2429" i="25"/>
  <c r="G2429" i="25"/>
  <c r="B2429" i="25"/>
  <c r="A2429" i="25"/>
  <c r="AW2428" i="25"/>
  <c r="AU2428" i="25"/>
  <c r="AV2428" i="25" s="1"/>
  <c r="AT2428" i="25"/>
  <c r="AS2428" i="25"/>
  <c r="AR2428" i="25"/>
  <c r="AQ2428" i="25"/>
  <c r="AC2428" i="25"/>
  <c r="H2428" i="25"/>
  <c r="G2428" i="25"/>
  <c r="A2428" i="25"/>
  <c r="B2428" i="25" s="1"/>
  <c r="AU2427" i="25"/>
  <c r="AV2427" i="25" s="1"/>
  <c r="AT2427" i="25"/>
  <c r="AS2427" i="25"/>
  <c r="AW2427" i="25" s="1"/>
  <c r="AR2427" i="25"/>
  <c r="AQ2427" i="25"/>
  <c r="AC2427" i="25"/>
  <c r="H2427" i="25"/>
  <c r="G2427" i="25"/>
  <c r="B2427" i="25"/>
  <c r="A2427" i="25"/>
  <c r="AW2426" i="25"/>
  <c r="AV2426" i="25"/>
  <c r="AU2426" i="25"/>
  <c r="AT2426" i="25"/>
  <c r="AS2426" i="25"/>
  <c r="AR2426" i="25"/>
  <c r="AQ2426" i="25"/>
  <c r="AC2426" i="25"/>
  <c r="H2426" i="25"/>
  <c r="G2426" i="25"/>
  <c r="A2426" i="25"/>
  <c r="B2426" i="25" s="1"/>
  <c r="AU2425" i="25"/>
  <c r="AV2425" i="25" s="1"/>
  <c r="AT2425" i="25"/>
  <c r="AS2425" i="25"/>
  <c r="AW2425" i="25" s="1"/>
  <c r="AR2425" i="25"/>
  <c r="AQ2425" i="25"/>
  <c r="AC2425" i="25"/>
  <c r="H2425" i="25"/>
  <c r="G2425" i="25"/>
  <c r="A2425" i="25"/>
  <c r="B2425" i="25" s="1"/>
  <c r="AW2424" i="25"/>
  <c r="AV2424" i="25"/>
  <c r="AU2424" i="25"/>
  <c r="AT2424" i="25"/>
  <c r="AS2424" i="25"/>
  <c r="AR2424" i="25"/>
  <c r="AQ2424" i="25"/>
  <c r="AC2424" i="25"/>
  <c r="H2424" i="25"/>
  <c r="G2424" i="25"/>
  <c r="A2424" i="25"/>
  <c r="B2424" i="25" s="1"/>
  <c r="AU2423" i="25"/>
  <c r="AV2423" i="25" s="1"/>
  <c r="AT2423" i="25"/>
  <c r="AS2423" i="25"/>
  <c r="AW2423" i="25" s="1"/>
  <c r="AR2423" i="25"/>
  <c r="AQ2423" i="25"/>
  <c r="AC2423" i="25"/>
  <c r="H2423" i="25"/>
  <c r="G2423" i="25"/>
  <c r="A2423" i="25"/>
  <c r="B2423" i="25" s="1"/>
  <c r="AW2422" i="25"/>
  <c r="AV2422" i="25"/>
  <c r="AU2422" i="25"/>
  <c r="AT2422" i="25"/>
  <c r="AS2422" i="25"/>
  <c r="AR2422" i="25"/>
  <c r="AQ2422" i="25"/>
  <c r="AC2422" i="25"/>
  <c r="A2422" i="25"/>
  <c r="B2422" i="25" s="1"/>
  <c r="AV2421" i="25"/>
  <c r="AU2421" i="25"/>
  <c r="AT2421" i="25"/>
  <c r="AS2421" i="25"/>
  <c r="AW2421" i="25" s="1"/>
  <c r="AR2421" i="25"/>
  <c r="AQ2421" i="25"/>
  <c r="AC2421" i="25"/>
  <c r="H2421" i="25"/>
  <c r="G2421" i="25"/>
  <c r="A2421" i="25"/>
  <c r="B2421" i="25" s="1"/>
  <c r="AW2420" i="25"/>
  <c r="AV2420" i="25"/>
  <c r="AU2420" i="25"/>
  <c r="AT2420" i="25"/>
  <c r="AS2420" i="25"/>
  <c r="AR2420" i="25"/>
  <c r="AQ2420" i="25"/>
  <c r="AC2420" i="25"/>
  <c r="H2420" i="25"/>
  <c r="G2420" i="25"/>
  <c r="A2420" i="25"/>
  <c r="B2420" i="25" s="1"/>
  <c r="AV2419" i="25"/>
  <c r="AU2419" i="25"/>
  <c r="AT2419" i="25"/>
  <c r="AS2419" i="25"/>
  <c r="AW2419" i="25" s="1"/>
  <c r="AR2419" i="25"/>
  <c r="AQ2419" i="25"/>
  <c r="AC2419" i="25"/>
  <c r="H2419" i="25"/>
  <c r="G2419" i="25"/>
  <c r="A2419" i="25"/>
  <c r="B2419" i="25" s="1"/>
  <c r="AW2418" i="25"/>
  <c r="AV2418" i="25"/>
  <c r="AU2418" i="25"/>
  <c r="AT2418" i="25"/>
  <c r="AS2418" i="25"/>
  <c r="AR2418" i="25"/>
  <c r="AQ2418" i="25"/>
  <c r="AC2418" i="25"/>
  <c r="H2418" i="25"/>
  <c r="G2418" i="25"/>
  <c r="A2418" i="25"/>
  <c r="B2418" i="25" s="1"/>
  <c r="AV2417" i="25"/>
  <c r="AU2417" i="25"/>
  <c r="AT2417" i="25"/>
  <c r="AS2417" i="25"/>
  <c r="AW2417" i="25" s="1"/>
  <c r="AR2417" i="25"/>
  <c r="AQ2417" i="25"/>
  <c r="AC2417" i="25"/>
  <c r="H2417" i="25"/>
  <c r="G2417" i="25"/>
  <c r="A2417" i="25"/>
  <c r="B2417" i="25" s="1"/>
  <c r="AW2416" i="25"/>
  <c r="AV2416" i="25"/>
  <c r="AU2416" i="25"/>
  <c r="AT2416" i="25"/>
  <c r="AS2416" i="25"/>
  <c r="AR2416" i="25"/>
  <c r="AQ2416" i="25"/>
  <c r="AC2416" i="25"/>
  <c r="H2416" i="25"/>
  <c r="G2416" i="25"/>
  <c r="A2416" i="25"/>
  <c r="B2416" i="25" s="1"/>
  <c r="AV2415" i="25"/>
  <c r="AU2415" i="25"/>
  <c r="AT2415" i="25"/>
  <c r="AS2415" i="25"/>
  <c r="AW2415" i="25" s="1"/>
  <c r="AR2415" i="25"/>
  <c r="AQ2415" i="25"/>
  <c r="AC2415" i="25"/>
  <c r="H2415" i="25"/>
  <c r="G2415" i="25"/>
  <c r="A2415" i="25"/>
  <c r="B2415" i="25" s="1"/>
  <c r="AW2414" i="25"/>
  <c r="AV2414" i="25"/>
  <c r="AU2414" i="25"/>
  <c r="AT2414" i="25"/>
  <c r="AS2414" i="25"/>
  <c r="AR2414" i="25"/>
  <c r="AQ2414" i="25"/>
  <c r="AC2414" i="25"/>
  <c r="H2414" i="25"/>
  <c r="G2414" i="25"/>
  <c r="A2414" i="25"/>
  <c r="B2414" i="25" s="1"/>
  <c r="AV2413" i="25"/>
  <c r="AU2413" i="25"/>
  <c r="AT2413" i="25"/>
  <c r="AS2413" i="25"/>
  <c r="AW2413" i="25" s="1"/>
  <c r="AR2413" i="25"/>
  <c r="AQ2413" i="25"/>
  <c r="AC2413" i="25"/>
  <c r="H2413" i="25"/>
  <c r="G2413" i="25"/>
  <c r="A2413" i="25"/>
  <c r="B2413" i="25" s="1"/>
  <c r="AW2412" i="25"/>
  <c r="AV2412" i="25"/>
  <c r="AU2412" i="25"/>
  <c r="AT2412" i="25"/>
  <c r="AS2412" i="25"/>
  <c r="AR2412" i="25"/>
  <c r="AQ2412" i="25"/>
  <c r="AC2412" i="25"/>
  <c r="H2412" i="25"/>
  <c r="G2412" i="25"/>
  <c r="A2412" i="25"/>
  <c r="B2412" i="25" s="1"/>
  <c r="AV2411" i="25"/>
  <c r="AU2411" i="25"/>
  <c r="AT2411" i="25"/>
  <c r="AS2411" i="25"/>
  <c r="AW2411" i="25" s="1"/>
  <c r="AR2411" i="25"/>
  <c r="AQ2411" i="25"/>
  <c r="AC2411" i="25"/>
  <c r="H2411" i="25"/>
  <c r="G2411" i="25"/>
  <c r="A2411" i="25"/>
  <c r="B2411" i="25" s="1"/>
  <c r="AW2410" i="25"/>
  <c r="AV2410" i="25"/>
  <c r="AU2410" i="25"/>
  <c r="AT2410" i="25"/>
  <c r="AS2410" i="25"/>
  <c r="AR2410" i="25"/>
  <c r="AQ2410" i="25"/>
  <c r="AC2410" i="25"/>
  <c r="H2410" i="25"/>
  <c r="G2410" i="25"/>
  <c r="A2410" i="25"/>
  <c r="B2410" i="25" s="1"/>
  <c r="AV2409" i="25"/>
  <c r="AU2409" i="25"/>
  <c r="AT2409" i="25"/>
  <c r="AS2409" i="25"/>
  <c r="AW2409" i="25" s="1"/>
  <c r="AR2409" i="25"/>
  <c r="AQ2409" i="25"/>
  <c r="AC2409" i="25"/>
  <c r="H2409" i="25"/>
  <c r="G2409" i="25"/>
  <c r="A2409" i="25"/>
  <c r="B2409" i="25" s="1"/>
  <c r="AW2408" i="25"/>
  <c r="AV2408" i="25"/>
  <c r="AU2408" i="25"/>
  <c r="AT2408" i="25"/>
  <c r="AS2408" i="25"/>
  <c r="AR2408" i="25"/>
  <c r="AQ2408" i="25"/>
  <c r="AC2408" i="25"/>
  <c r="H2408" i="25"/>
  <c r="G2408" i="25"/>
  <c r="A2408" i="25"/>
  <c r="B2408" i="25" s="1"/>
  <c r="AV2407" i="25"/>
  <c r="AU2407" i="25"/>
  <c r="AT2407" i="25"/>
  <c r="AS2407" i="25"/>
  <c r="AW2407" i="25" s="1"/>
  <c r="AR2407" i="25"/>
  <c r="AQ2407" i="25"/>
  <c r="AC2407" i="25"/>
  <c r="H2407" i="25"/>
  <c r="G2407" i="25"/>
  <c r="A2407" i="25"/>
  <c r="B2407" i="25" s="1"/>
  <c r="AW2406" i="25"/>
  <c r="AV2406" i="25"/>
  <c r="AU2406" i="25"/>
  <c r="AT2406" i="25"/>
  <c r="AS2406" i="25"/>
  <c r="AR2406" i="25"/>
  <c r="AQ2406" i="25"/>
  <c r="AC2406" i="25"/>
  <c r="H2406" i="25"/>
  <c r="G2406" i="25"/>
  <c r="A2406" i="25"/>
  <c r="B2406" i="25" s="1"/>
  <c r="AV2405" i="25"/>
  <c r="AU2405" i="25"/>
  <c r="AT2405" i="25"/>
  <c r="AS2405" i="25"/>
  <c r="AW2405" i="25" s="1"/>
  <c r="AR2405" i="25"/>
  <c r="AQ2405" i="25"/>
  <c r="AC2405" i="25"/>
  <c r="H2405" i="25"/>
  <c r="G2405" i="25"/>
  <c r="A2405" i="25"/>
  <c r="B2405" i="25" s="1"/>
  <c r="AW2404" i="25"/>
  <c r="AV2404" i="25"/>
  <c r="AU2404" i="25"/>
  <c r="AT2404" i="25"/>
  <c r="AS2404" i="25"/>
  <c r="AR2404" i="25"/>
  <c r="AQ2404" i="25"/>
  <c r="AC2404" i="25"/>
  <c r="H2404" i="25"/>
  <c r="G2404" i="25"/>
  <c r="A2404" i="25"/>
  <c r="B2404" i="25" s="1"/>
  <c r="AV2403" i="25"/>
  <c r="AU2403" i="25"/>
  <c r="AT2403" i="25"/>
  <c r="AS2403" i="25"/>
  <c r="AW2403" i="25" s="1"/>
  <c r="AR2403" i="25"/>
  <c r="AQ2403" i="25"/>
  <c r="AC2403" i="25"/>
  <c r="H2403" i="25"/>
  <c r="G2403" i="25"/>
  <c r="A2403" i="25"/>
  <c r="B2403" i="25" s="1"/>
  <c r="AW2402" i="25"/>
  <c r="AV2402" i="25"/>
  <c r="AU2402" i="25"/>
  <c r="AT2402" i="25"/>
  <c r="AS2402" i="25"/>
  <c r="AR2402" i="25"/>
  <c r="AQ2402" i="25"/>
  <c r="AC2402" i="25"/>
  <c r="H2402" i="25"/>
  <c r="G2402" i="25"/>
  <c r="A2402" i="25"/>
  <c r="B2402" i="25" s="1"/>
  <c r="AV2401" i="25"/>
  <c r="AU2401" i="25"/>
  <c r="AT2401" i="25"/>
  <c r="AS2401" i="25"/>
  <c r="AW2401" i="25" s="1"/>
  <c r="AR2401" i="25"/>
  <c r="AQ2401" i="25"/>
  <c r="AC2401" i="25"/>
  <c r="H2401" i="25"/>
  <c r="G2401" i="25"/>
  <c r="A2401" i="25"/>
  <c r="B2401" i="25" s="1"/>
  <c r="AW2400" i="25"/>
  <c r="AV2400" i="25"/>
  <c r="AU2400" i="25"/>
  <c r="AT2400" i="25"/>
  <c r="AS2400" i="25"/>
  <c r="AR2400" i="25"/>
  <c r="AQ2400" i="25"/>
  <c r="AC2400" i="25"/>
  <c r="H2400" i="25"/>
  <c r="G2400" i="25"/>
  <c r="A2400" i="25"/>
  <c r="B2400" i="25" s="1"/>
  <c r="AV2399" i="25"/>
  <c r="AU2399" i="25"/>
  <c r="AT2399" i="25"/>
  <c r="AS2399" i="25"/>
  <c r="AW2399" i="25" s="1"/>
  <c r="AR2399" i="25"/>
  <c r="AQ2399" i="25"/>
  <c r="AC2399" i="25"/>
  <c r="H2399" i="25"/>
  <c r="G2399" i="25"/>
  <c r="A2399" i="25"/>
  <c r="B2399" i="25" s="1"/>
  <c r="AW2398" i="25"/>
  <c r="AV2398" i="25"/>
  <c r="AU2398" i="25"/>
  <c r="AT2398" i="25"/>
  <c r="AS2398" i="25"/>
  <c r="AR2398" i="25"/>
  <c r="AQ2398" i="25"/>
  <c r="AC2398" i="25"/>
  <c r="H2398" i="25"/>
  <c r="G2398" i="25"/>
  <c r="A2398" i="25"/>
  <c r="B2398" i="25" s="1"/>
  <c r="AV2397" i="25"/>
  <c r="AU2397" i="25"/>
  <c r="AT2397" i="25"/>
  <c r="AS2397" i="25"/>
  <c r="AW2397" i="25" s="1"/>
  <c r="AR2397" i="25"/>
  <c r="AQ2397" i="25"/>
  <c r="AC2397" i="25"/>
  <c r="S2397" i="25"/>
  <c r="H2397" i="25"/>
  <c r="G2397" i="25"/>
  <c r="B2397" i="25"/>
  <c r="A2397" i="25"/>
  <c r="AU2396" i="25"/>
  <c r="AV2396" i="25" s="1"/>
  <c r="AT2396" i="25"/>
  <c r="AS2396" i="25"/>
  <c r="AW2396" i="25" s="1"/>
  <c r="AR2396" i="25"/>
  <c r="AQ2396" i="25"/>
  <c r="AC2396" i="25"/>
  <c r="S2396" i="25"/>
  <c r="H2396" i="25"/>
  <c r="G2396" i="25"/>
  <c r="A2396" i="25"/>
  <c r="B2396" i="25" s="1"/>
  <c r="AV2395" i="25"/>
  <c r="AU2395" i="25"/>
  <c r="AT2395" i="25"/>
  <c r="AS2395" i="25"/>
  <c r="AW2395" i="25" s="1"/>
  <c r="AR2395" i="25"/>
  <c r="AQ2395" i="25"/>
  <c r="AC2395" i="25"/>
  <c r="S2395" i="25"/>
  <c r="H2395" i="25"/>
  <c r="G2395" i="25"/>
  <c r="B2395" i="25"/>
  <c r="A2395" i="25"/>
  <c r="AW2394" i="25"/>
  <c r="AU2394" i="25"/>
  <c r="AV2394" i="25" s="1"/>
  <c r="AT2394" i="25"/>
  <c r="AS2394" i="25"/>
  <c r="AR2394" i="25"/>
  <c r="AQ2394" i="25"/>
  <c r="AC2394" i="25"/>
  <c r="S2394" i="25"/>
  <c r="H2394" i="25"/>
  <c r="G2394" i="25"/>
  <c r="A2394" i="25"/>
  <c r="B2394" i="25" s="1"/>
  <c r="AW2393" i="25"/>
  <c r="AV2393" i="25"/>
  <c r="AU2393" i="25"/>
  <c r="AT2393" i="25"/>
  <c r="AS2393" i="25"/>
  <c r="AR2393" i="25"/>
  <c r="AQ2393" i="25"/>
  <c r="AC2393" i="25"/>
  <c r="S2393" i="25"/>
  <c r="H2393" i="25"/>
  <c r="G2393" i="25"/>
  <c r="B2393" i="25"/>
  <c r="A2393" i="25"/>
  <c r="AW2392" i="25"/>
  <c r="AU2392" i="25"/>
  <c r="AV2392" i="25" s="1"/>
  <c r="AT2392" i="25"/>
  <c r="AS2392" i="25"/>
  <c r="AR2392" i="25"/>
  <c r="AQ2392" i="25"/>
  <c r="AC2392" i="25"/>
  <c r="S2392" i="25"/>
  <c r="H2392" i="25"/>
  <c r="G2392" i="25"/>
  <c r="B2392" i="25"/>
  <c r="A2392" i="25"/>
  <c r="AW2391" i="25"/>
  <c r="AV2391" i="25"/>
  <c r="AU2391" i="25"/>
  <c r="AT2391" i="25"/>
  <c r="AS2391" i="25"/>
  <c r="AR2391" i="25"/>
  <c r="AQ2391" i="25"/>
  <c r="AC2391" i="25"/>
  <c r="S2391" i="25"/>
  <c r="H2391" i="25"/>
  <c r="G2391" i="25"/>
  <c r="B2391" i="25"/>
  <c r="A2391" i="25"/>
  <c r="AU2390" i="25"/>
  <c r="AV2390" i="25" s="1"/>
  <c r="AT2390" i="25"/>
  <c r="AS2390" i="25"/>
  <c r="AW2390" i="25" s="1"/>
  <c r="AR2390" i="25"/>
  <c r="AQ2390" i="25"/>
  <c r="AC2390" i="25"/>
  <c r="S2390" i="25"/>
  <c r="H2390" i="25"/>
  <c r="G2390" i="25"/>
  <c r="A2390" i="25"/>
  <c r="B2390" i="25" s="1"/>
  <c r="AV2389" i="25"/>
  <c r="AU2389" i="25"/>
  <c r="AT2389" i="25"/>
  <c r="AS2389" i="25"/>
  <c r="AW2389" i="25" s="1"/>
  <c r="AR2389" i="25"/>
  <c r="AQ2389" i="25"/>
  <c r="AC2389" i="25"/>
  <c r="S2389" i="25"/>
  <c r="H2389" i="25"/>
  <c r="G2389" i="25"/>
  <c r="B2389" i="25"/>
  <c r="A2389" i="25"/>
  <c r="AU2388" i="25"/>
  <c r="AV2388" i="25" s="1"/>
  <c r="AT2388" i="25"/>
  <c r="AS2388" i="25"/>
  <c r="AW2388" i="25" s="1"/>
  <c r="AR2388" i="25"/>
  <c r="AQ2388" i="25"/>
  <c r="AC2388" i="25"/>
  <c r="S2388" i="25"/>
  <c r="H2388" i="25"/>
  <c r="G2388" i="25"/>
  <c r="A2388" i="25"/>
  <c r="B2388" i="25" s="1"/>
  <c r="AV2387" i="25"/>
  <c r="AU2387" i="25"/>
  <c r="AT2387" i="25"/>
  <c r="AS2387" i="25"/>
  <c r="AW2387" i="25" s="1"/>
  <c r="AR2387" i="25"/>
  <c r="AQ2387" i="25"/>
  <c r="AC2387" i="25"/>
  <c r="S2387" i="25"/>
  <c r="H2387" i="25"/>
  <c r="G2387" i="25"/>
  <c r="B2387" i="25"/>
  <c r="A2387" i="25"/>
  <c r="AW2386" i="25"/>
  <c r="AU2386" i="25"/>
  <c r="AV2386" i="25" s="1"/>
  <c r="AT2386" i="25"/>
  <c r="AS2386" i="25"/>
  <c r="AR2386" i="25"/>
  <c r="AQ2386" i="25"/>
  <c r="AC2386" i="25"/>
  <c r="S2386" i="25"/>
  <c r="H2386" i="25"/>
  <c r="G2386" i="25"/>
  <c r="A2386" i="25"/>
  <c r="B2386" i="25" s="1"/>
  <c r="AW2385" i="25"/>
  <c r="AV2385" i="25"/>
  <c r="AU2385" i="25"/>
  <c r="AT2385" i="25"/>
  <c r="AS2385" i="25"/>
  <c r="AR2385" i="25"/>
  <c r="AQ2385" i="25"/>
  <c r="AC2385" i="25"/>
  <c r="H2385" i="25"/>
  <c r="G2385" i="25"/>
  <c r="A2385" i="25"/>
  <c r="B2385" i="25" s="1"/>
  <c r="AV2384" i="25"/>
  <c r="AU2384" i="25"/>
  <c r="AT2384" i="25"/>
  <c r="AS2384" i="25"/>
  <c r="AW2384" i="25" s="1"/>
  <c r="AR2384" i="25"/>
  <c r="AQ2384" i="25"/>
  <c r="AC2384" i="25"/>
  <c r="H2384" i="25"/>
  <c r="G2384" i="25"/>
  <c r="A2384" i="25"/>
  <c r="B2384" i="25" s="1"/>
  <c r="AW2383" i="25"/>
  <c r="AV2383" i="25"/>
  <c r="AU2383" i="25"/>
  <c r="AT2383" i="25"/>
  <c r="AS2383" i="25"/>
  <c r="AR2383" i="25"/>
  <c r="AQ2383" i="25"/>
  <c r="AC2383" i="25"/>
  <c r="H2383" i="25"/>
  <c r="G2383" i="25"/>
  <c r="A2383" i="25"/>
  <c r="B2383" i="25" s="1"/>
  <c r="AV2382" i="25"/>
  <c r="AU2382" i="25"/>
  <c r="AT2382" i="25"/>
  <c r="AS2382" i="25"/>
  <c r="AW2382" i="25" s="1"/>
  <c r="AR2382" i="25"/>
  <c r="AQ2382" i="25"/>
  <c r="AC2382" i="25"/>
  <c r="H2382" i="25"/>
  <c r="G2382" i="25"/>
  <c r="A2382" i="25"/>
  <c r="B2382" i="25" s="1"/>
  <c r="AW2381" i="25"/>
  <c r="AV2381" i="25"/>
  <c r="AU2381" i="25"/>
  <c r="AT2381" i="25"/>
  <c r="AS2381" i="25"/>
  <c r="AR2381" i="25"/>
  <c r="AQ2381" i="25"/>
  <c r="AC2381" i="25"/>
  <c r="S2381" i="25"/>
  <c r="H2381" i="25"/>
  <c r="G2381" i="25"/>
  <c r="B2381" i="25"/>
  <c r="A2381" i="25"/>
  <c r="AW2380" i="25"/>
  <c r="AU2380" i="25"/>
  <c r="AV2380" i="25" s="1"/>
  <c r="AT2380" i="25"/>
  <c r="AS2380" i="25"/>
  <c r="AR2380" i="25"/>
  <c r="AQ2380" i="25"/>
  <c r="AC2380" i="25"/>
  <c r="S2380" i="25"/>
  <c r="A2380" i="25"/>
  <c r="B2380" i="25" s="1"/>
  <c r="AW2379" i="25"/>
  <c r="AV2379" i="25"/>
  <c r="AU2379" i="25"/>
  <c r="AT2379" i="25"/>
  <c r="AS2379" i="25"/>
  <c r="AR2379" i="25"/>
  <c r="AQ2379" i="25"/>
  <c r="AC2379" i="25"/>
  <c r="H2379" i="25"/>
  <c r="G2379" i="25"/>
  <c r="A2379" i="25"/>
  <c r="B2379" i="25" s="1"/>
  <c r="AV2378" i="25"/>
  <c r="AU2378" i="25"/>
  <c r="AT2378" i="25"/>
  <c r="AS2378" i="25"/>
  <c r="AW2378" i="25" s="1"/>
  <c r="AR2378" i="25"/>
  <c r="AQ2378" i="25"/>
  <c r="AC2378" i="25"/>
  <c r="S2378" i="25"/>
  <c r="B2378" i="25"/>
  <c r="A2378" i="25"/>
  <c r="AW2377" i="25"/>
  <c r="AV2377" i="25"/>
  <c r="AU2377" i="25"/>
  <c r="AT2377" i="25"/>
  <c r="AS2377" i="25"/>
  <c r="AR2377" i="25"/>
  <c r="AQ2377" i="25"/>
  <c r="AC2377" i="25"/>
  <c r="S2377" i="25"/>
  <c r="H2377" i="25"/>
  <c r="G2377" i="25"/>
  <c r="A2377" i="25"/>
  <c r="B2377" i="25" s="1"/>
  <c r="AV2376" i="25"/>
  <c r="AU2376" i="25"/>
  <c r="AT2376" i="25"/>
  <c r="AS2376" i="25"/>
  <c r="AW2376" i="25" s="1"/>
  <c r="AR2376" i="25"/>
  <c r="AQ2376" i="25"/>
  <c r="AC2376" i="25"/>
  <c r="S2376" i="25"/>
  <c r="H2376" i="25"/>
  <c r="G2376" i="25"/>
  <c r="B2376" i="25"/>
  <c r="A2376" i="25"/>
  <c r="AU2375" i="25"/>
  <c r="AV2375" i="25" s="1"/>
  <c r="AT2375" i="25"/>
  <c r="AS2375" i="25"/>
  <c r="AW2375" i="25" s="1"/>
  <c r="AR2375" i="25"/>
  <c r="AQ2375" i="25"/>
  <c r="AC2375" i="25"/>
  <c r="S2375" i="25"/>
  <c r="H2375" i="25"/>
  <c r="G2375" i="25"/>
  <c r="A2375" i="25"/>
  <c r="B2375" i="25" s="1"/>
  <c r="AV2374" i="25"/>
  <c r="AU2374" i="25"/>
  <c r="AT2374" i="25"/>
  <c r="AS2374" i="25"/>
  <c r="AW2374" i="25" s="1"/>
  <c r="AR2374" i="25"/>
  <c r="AQ2374" i="25"/>
  <c r="AC2374" i="25"/>
  <c r="S2374" i="25"/>
  <c r="H2374" i="25"/>
  <c r="G2374" i="25"/>
  <c r="B2374" i="25"/>
  <c r="A2374" i="25"/>
  <c r="AU2373" i="25"/>
  <c r="AV2373" i="25" s="1"/>
  <c r="AT2373" i="25"/>
  <c r="AS2373" i="25"/>
  <c r="AW2373" i="25" s="1"/>
  <c r="AR2373" i="25"/>
  <c r="AQ2373" i="25"/>
  <c r="AC2373" i="25"/>
  <c r="S2373" i="25"/>
  <c r="H2373" i="25"/>
  <c r="G2373" i="25"/>
  <c r="A2373" i="25"/>
  <c r="B2373" i="25" s="1"/>
  <c r="AW2372" i="25"/>
  <c r="AV2372" i="25"/>
  <c r="AU2372" i="25"/>
  <c r="AT2372" i="25"/>
  <c r="AS2372" i="25"/>
  <c r="AR2372" i="25"/>
  <c r="AQ2372" i="25"/>
  <c r="AC2372" i="25"/>
  <c r="S2372" i="25"/>
  <c r="H2372" i="25"/>
  <c r="G2372" i="25"/>
  <c r="B2372" i="25"/>
  <c r="A2372" i="25"/>
  <c r="AW2371" i="25"/>
  <c r="AU2371" i="25"/>
  <c r="AV2371" i="25" s="1"/>
  <c r="AT2371" i="25"/>
  <c r="AS2371" i="25"/>
  <c r="AR2371" i="25"/>
  <c r="AQ2371" i="25"/>
  <c r="AC2371" i="25"/>
  <c r="S2371" i="25"/>
  <c r="A2371" i="25"/>
  <c r="B2371" i="25" s="1"/>
  <c r="AW2370" i="25"/>
  <c r="AV2370" i="25"/>
  <c r="AU2370" i="25"/>
  <c r="AT2370" i="25"/>
  <c r="AS2370" i="25"/>
  <c r="AR2370" i="25"/>
  <c r="AQ2370" i="25"/>
  <c r="AC2370" i="25"/>
  <c r="S2370" i="25"/>
  <c r="B2370" i="25"/>
  <c r="A2370" i="25"/>
  <c r="AU2369" i="25"/>
  <c r="AV2369" i="25" s="1"/>
  <c r="AT2369" i="25"/>
  <c r="AS2369" i="25"/>
  <c r="AW2369" i="25" s="1"/>
  <c r="AR2369" i="25"/>
  <c r="AQ2369" i="25"/>
  <c r="AC2369" i="25"/>
  <c r="B2369" i="25"/>
  <c r="A2369" i="25"/>
  <c r="AW2368" i="25"/>
  <c r="AU2368" i="25"/>
  <c r="AV2368" i="25" s="1"/>
  <c r="AT2368" i="25"/>
  <c r="AS2368" i="25"/>
  <c r="AR2368" i="25"/>
  <c r="AQ2368" i="25"/>
  <c r="AC2368" i="25"/>
  <c r="B2368" i="25"/>
  <c r="A2368" i="25"/>
  <c r="AW2367" i="25"/>
  <c r="AV2367" i="25"/>
  <c r="AU2367" i="25"/>
  <c r="AT2367" i="25"/>
  <c r="AS2367" i="25"/>
  <c r="AR2367" i="25"/>
  <c r="AQ2367" i="25"/>
  <c r="AC2367" i="25"/>
  <c r="S2367" i="25"/>
  <c r="B2367" i="25"/>
  <c r="A2367" i="25"/>
  <c r="AW2366" i="25"/>
  <c r="AV2366" i="25"/>
  <c r="AU2366" i="25"/>
  <c r="AT2366" i="25"/>
  <c r="AS2366" i="25"/>
  <c r="AR2366" i="25"/>
  <c r="AQ2366" i="25"/>
  <c r="AC2366" i="25"/>
  <c r="S2366" i="25"/>
  <c r="B2366" i="25"/>
  <c r="A2366" i="25"/>
  <c r="AW2365" i="25"/>
  <c r="AU2365" i="25"/>
  <c r="AV2365" i="25" s="1"/>
  <c r="AT2365" i="25"/>
  <c r="AS2365" i="25"/>
  <c r="AR2365" i="25"/>
  <c r="AQ2365" i="25"/>
  <c r="AC2365" i="25"/>
  <c r="S2365" i="25"/>
  <c r="A2365" i="25"/>
  <c r="B2365" i="25" s="1"/>
  <c r="AV2364" i="25"/>
  <c r="AU2364" i="25"/>
  <c r="AT2364" i="25"/>
  <c r="AS2364" i="25"/>
  <c r="AW2364" i="25" s="1"/>
  <c r="AR2364" i="25"/>
  <c r="AQ2364" i="25"/>
  <c r="AC2364" i="25"/>
  <c r="B2364" i="25"/>
  <c r="A2364" i="25"/>
  <c r="AW2363" i="25"/>
  <c r="AV2363" i="25"/>
  <c r="AU2363" i="25"/>
  <c r="AT2363" i="25"/>
  <c r="AS2363" i="25"/>
  <c r="AR2363" i="25"/>
  <c r="AQ2363" i="25"/>
  <c r="AC2363" i="25"/>
  <c r="S2363" i="25"/>
  <c r="B2363" i="25"/>
  <c r="A2363" i="25"/>
  <c r="AW2362" i="25"/>
  <c r="AU2362" i="25"/>
  <c r="AV2362" i="25" s="1"/>
  <c r="AT2362" i="25"/>
  <c r="AS2362" i="25"/>
  <c r="AR2362" i="25"/>
  <c r="AQ2362" i="25"/>
  <c r="AC2362" i="25"/>
  <c r="S2362" i="25"/>
  <c r="H2362" i="25"/>
  <c r="G2362" i="25"/>
  <c r="A2362" i="25"/>
  <c r="B2362" i="25" s="1"/>
  <c r="AW2361" i="25"/>
  <c r="AV2361" i="25"/>
  <c r="AU2361" i="25"/>
  <c r="AT2361" i="25"/>
  <c r="AS2361" i="25"/>
  <c r="AR2361" i="25"/>
  <c r="AQ2361" i="25"/>
  <c r="AC2361" i="25"/>
  <c r="S2361" i="25"/>
  <c r="H2361" i="25"/>
  <c r="G2361" i="25"/>
  <c r="B2361" i="25"/>
  <c r="A2361" i="25"/>
  <c r="AW2360" i="25"/>
  <c r="AU2360" i="25"/>
  <c r="AV2360" i="25" s="1"/>
  <c r="AT2360" i="25"/>
  <c r="AS2360" i="25"/>
  <c r="AR2360" i="25"/>
  <c r="AQ2360" i="25"/>
  <c r="AC2360" i="25"/>
  <c r="S2360" i="25"/>
  <c r="H2360" i="25"/>
  <c r="G2360" i="25"/>
  <c r="A2360" i="25"/>
  <c r="B2360" i="25" s="1"/>
  <c r="AW2359" i="25"/>
  <c r="AV2359" i="25"/>
  <c r="AU2359" i="25"/>
  <c r="AT2359" i="25"/>
  <c r="AS2359" i="25"/>
  <c r="AR2359" i="25"/>
  <c r="AQ2359" i="25"/>
  <c r="AC2359" i="25"/>
  <c r="S2359" i="25"/>
  <c r="B2359" i="25"/>
  <c r="A2359" i="25"/>
  <c r="AW2358" i="25"/>
  <c r="AU2358" i="25"/>
  <c r="AV2358" i="25" s="1"/>
  <c r="AT2358" i="25"/>
  <c r="AS2358" i="25"/>
  <c r="AR2358" i="25"/>
  <c r="AQ2358" i="25"/>
  <c r="AC2358" i="25"/>
  <c r="S2358" i="25"/>
  <c r="H2358" i="25"/>
  <c r="G2358" i="25"/>
  <c r="A2358" i="25"/>
  <c r="B2358" i="25" s="1"/>
  <c r="AW2357" i="25"/>
  <c r="AV2357" i="25"/>
  <c r="AU2357" i="25"/>
  <c r="AT2357" i="25"/>
  <c r="AS2357" i="25"/>
  <c r="AR2357" i="25"/>
  <c r="AQ2357" i="25"/>
  <c r="AC2357" i="25"/>
  <c r="S2357" i="25"/>
  <c r="H2357" i="25"/>
  <c r="G2357" i="25"/>
  <c r="B2357" i="25"/>
  <c r="A2357" i="25"/>
  <c r="AU2356" i="25"/>
  <c r="AV2356" i="25" s="1"/>
  <c r="AT2356" i="25"/>
  <c r="AS2356" i="25"/>
  <c r="AW2356" i="25" s="1"/>
  <c r="AR2356" i="25"/>
  <c r="AQ2356" i="25"/>
  <c r="AC2356" i="25"/>
  <c r="S2356" i="25"/>
  <c r="H2356" i="25"/>
  <c r="G2356" i="25"/>
  <c r="A2356" i="25"/>
  <c r="B2356" i="25" s="1"/>
  <c r="AW2355" i="25"/>
  <c r="AV2355" i="25"/>
  <c r="AU2355" i="25"/>
  <c r="AT2355" i="25"/>
  <c r="AS2355" i="25"/>
  <c r="AR2355" i="25"/>
  <c r="AQ2355" i="25"/>
  <c r="AC2355" i="25"/>
  <c r="S2355" i="25"/>
  <c r="H2355" i="25"/>
  <c r="G2355" i="25"/>
  <c r="B2355" i="25"/>
  <c r="A2355" i="25"/>
  <c r="AU2354" i="25"/>
  <c r="AV2354" i="25" s="1"/>
  <c r="AT2354" i="25"/>
  <c r="AS2354" i="25"/>
  <c r="AW2354" i="25" s="1"/>
  <c r="AR2354" i="25"/>
  <c r="AQ2354" i="25"/>
  <c r="AC2354" i="25"/>
  <c r="S2354" i="25"/>
  <c r="A2354" i="25"/>
  <c r="B2354" i="25" s="1"/>
  <c r="AV2353" i="25"/>
  <c r="AU2353" i="25"/>
  <c r="AT2353" i="25"/>
  <c r="AS2353" i="25"/>
  <c r="AW2353" i="25" s="1"/>
  <c r="AR2353" i="25"/>
  <c r="AQ2353" i="25"/>
  <c r="AC2353" i="25"/>
  <c r="S2353" i="25"/>
  <c r="B2353" i="25"/>
  <c r="A2353" i="25"/>
  <c r="AU2352" i="25"/>
  <c r="AV2352" i="25" s="1"/>
  <c r="AT2352" i="25"/>
  <c r="AS2352" i="25"/>
  <c r="AW2352" i="25" s="1"/>
  <c r="AR2352" i="25"/>
  <c r="AQ2352" i="25"/>
  <c r="AC2352" i="25"/>
  <c r="S2352" i="25"/>
  <c r="A2352" i="25"/>
  <c r="B2352" i="25" s="1"/>
  <c r="AV2351" i="25"/>
  <c r="AU2351" i="25"/>
  <c r="AT2351" i="25"/>
  <c r="AS2351" i="25"/>
  <c r="AW2351" i="25" s="1"/>
  <c r="AR2351" i="25"/>
  <c r="AQ2351" i="25"/>
  <c r="AC2351" i="25"/>
  <c r="S2351" i="25"/>
  <c r="B2351" i="25"/>
  <c r="A2351" i="25"/>
  <c r="AV2350" i="25"/>
  <c r="AU2350" i="25"/>
  <c r="AT2350" i="25"/>
  <c r="AS2350" i="25"/>
  <c r="AW2350" i="25" s="1"/>
  <c r="AR2350" i="25"/>
  <c r="AQ2350" i="25"/>
  <c r="AC2350" i="25"/>
  <c r="B2350" i="25"/>
  <c r="A2350" i="25"/>
  <c r="AU2349" i="25"/>
  <c r="AV2349" i="25" s="1"/>
  <c r="AT2349" i="25"/>
  <c r="AS2349" i="25"/>
  <c r="AW2349" i="25" s="1"/>
  <c r="AR2349" i="25"/>
  <c r="AQ2349" i="25"/>
  <c r="AC2349" i="25"/>
  <c r="S2349" i="25"/>
  <c r="A2349" i="25"/>
  <c r="B2349" i="25" s="1"/>
  <c r="AV2348" i="25"/>
  <c r="AU2348" i="25"/>
  <c r="AT2348" i="25"/>
  <c r="AS2348" i="25"/>
  <c r="AW2348" i="25" s="1"/>
  <c r="AR2348" i="25"/>
  <c r="AQ2348" i="25"/>
  <c r="AC2348" i="25"/>
  <c r="S2348" i="25"/>
  <c r="B2348" i="25"/>
  <c r="A2348" i="25"/>
  <c r="AV2347" i="25"/>
  <c r="AU2347" i="25"/>
  <c r="AT2347" i="25"/>
  <c r="AS2347" i="25"/>
  <c r="AW2347" i="25" s="1"/>
  <c r="AR2347" i="25"/>
  <c r="AQ2347" i="25"/>
  <c r="AC2347" i="25"/>
  <c r="S2347" i="25"/>
  <c r="B2347" i="25"/>
  <c r="A2347" i="25"/>
  <c r="AV2346" i="25"/>
  <c r="AU2346" i="25"/>
  <c r="AT2346" i="25"/>
  <c r="AS2346" i="25"/>
  <c r="AW2346" i="25" s="1"/>
  <c r="AR2346" i="25"/>
  <c r="AQ2346" i="25"/>
  <c r="AC2346" i="25"/>
  <c r="S2346" i="25"/>
  <c r="H2346" i="25"/>
  <c r="G2346" i="25"/>
  <c r="B2346" i="25"/>
  <c r="A2346" i="25"/>
  <c r="AV2345" i="25"/>
  <c r="AU2345" i="25"/>
  <c r="AT2345" i="25"/>
  <c r="AS2345" i="25"/>
  <c r="AW2345" i="25" s="1"/>
  <c r="AR2345" i="25"/>
  <c r="AQ2345" i="25"/>
  <c r="AC2345" i="25"/>
  <c r="S2345" i="25"/>
  <c r="H2345" i="25"/>
  <c r="G2345" i="25"/>
  <c r="A2345" i="25"/>
  <c r="B2345" i="25" s="1"/>
  <c r="AV2344" i="25"/>
  <c r="AU2344" i="25"/>
  <c r="AT2344" i="25"/>
  <c r="AS2344" i="25"/>
  <c r="AW2344" i="25" s="1"/>
  <c r="AR2344" i="25"/>
  <c r="AQ2344" i="25"/>
  <c r="AC2344" i="25"/>
  <c r="S2344" i="25"/>
  <c r="H2344" i="25"/>
  <c r="G2344" i="25"/>
  <c r="B2344" i="25"/>
  <c r="A2344" i="25"/>
  <c r="AU2343" i="25"/>
  <c r="AV2343" i="25" s="1"/>
  <c r="AT2343" i="25"/>
  <c r="AS2343" i="25"/>
  <c r="AW2343" i="25" s="1"/>
  <c r="AR2343" i="25"/>
  <c r="AQ2343" i="25"/>
  <c r="AC2343" i="25"/>
  <c r="S2343" i="25"/>
  <c r="H2343" i="25"/>
  <c r="G2343" i="25"/>
  <c r="A2343" i="25"/>
  <c r="B2343" i="25" s="1"/>
  <c r="AW2342" i="25"/>
  <c r="AV2342" i="25"/>
  <c r="AU2342" i="25"/>
  <c r="AT2342" i="25"/>
  <c r="AS2342" i="25"/>
  <c r="AR2342" i="25"/>
  <c r="AQ2342" i="25"/>
  <c r="AC2342" i="25"/>
  <c r="S2342" i="25"/>
  <c r="H2342" i="25"/>
  <c r="G2342" i="25"/>
  <c r="B2342" i="25"/>
  <c r="A2342" i="25"/>
  <c r="AW2341" i="25"/>
  <c r="AU2341" i="25"/>
  <c r="AV2341" i="25" s="1"/>
  <c r="AT2341" i="25"/>
  <c r="AS2341" i="25"/>
  <c r="AR2341" i="25"/>
  <c r="AQ2341" i="25"/>
  <c r="AC2341" i="25"/>
  <c r="S2341" i="25"/>
  <c r="H2341" i="25"/>
  <c r="G2341" i="25"/>
  <c r="A2341" i="25"/>
  <c r="B2341" i="25" s="1"/>
  <c r="AW2340" i="25"/>
  <c r="AV2340" i="25"/>
  <c r="AU2340" i="25"/>
  <c r="AT2340" i="25"/>
  <c r="AS2340" i="25"/>
  <c r="AR2340" i="25"/>
  <c r="AQ2340" i="25"/>
  <c r="AC2340" i="25"/>
  <c r="S2340" i="25"/>
  <c r="H2340" i="25"/>
  <c r="G2340" i="25"/>
  <c r="B2340" i="25"/>
  <c r="A2340" i="25"/>
  <c r="AW2339" i="25"/>
  <c r="AU2339" i="25"/>
  <c r="AV2339" i="25" s="1"/>
  <c r="AT2339" i="25"/>
  <c r="AS2339" i="25"/>
  <c r="AR2339" i="25"/>
  <c r="AQ2339" i="25"/>
  <c r="AC2339" i="25"/>
  <c r="H2339" i="25"/>
  <c r="G2339" i="25"/>
  <c r="B2339" i="25"/>
  <c r="A2339" i="25"/>
  <c r="AU2338" i="25"/>
  <c r="AV2338" i="25" s="1"/>
  <c r="AT2338" i="25"/>
  <c r="AS2338" i="25"/>
  <c r="AW2338" i="25" s="1"/>
  <c r="AR2338" i="25"/>
  <c r="AQ2338" i="25"/>
  <c r="AC2338" i="25"/>
  <c r="H2338" i="25"/>
  <c r="G2338" i="25"/>
  <c r="B2338" i="25"/>
  <c r="A2338" i="25"/>
  <c r="AW2337" i="25"/>
  <c r="AU2337" i="25"/>
  <c r="AV2337" i="25" s="1"/>
  <c r="AT2337" i="25"/>
  <c r="AS2337" i="25"/>
  <c r="AR2337" i="25"/>
  <c r="AQ2337" i="25"/>
  <c r="AC2337" i="25"/>
  <c r="B2337" i="25"/>
  <c r="A2337" i="25"/>
  <c r="AV2336" i="25"/>
  <c r="AU2336" i="25"/>
  <c r="AT2336" i="25"/>
  <c r="AS2336" i="25"/>
  <c r="AW2336" i="25" s="1"/>
  <c r="AR2336" i="25"/>
  <c r="AQ2336" i="25"/>
  <c r="AC2336" i="25"/>
  <c r="B2336" i="25"/>
  <c r="A2336" i="25"/>
  <c r="AU2335" i="25"/>
  <c r="AV2335" i="25" s="1"/>
  <c r="AT2335" i="25"/>
  <c r="AS2335" i="25"/>
  <c r="AW2335" i="25" s="1"/>
  <c r="AR2335" i="25"/>
  <c r="AQ2335" i="25"/>
  <c r="AC2335" i="25"/>
  <c r="B2335" i="25"/>
  <c r="A2335" i="25"/>
  <c r="AW2334" i="25"/>
  <c r="AU2334" i="25"/>
  <c r="AV2334" i="25" s="1"/>
  <c r="AT2334" i="25"/>
  <c r="AS2334" i="25"/>
  <c r="AR2334" i="25"/>
  <c r="AQ2334" i="25"/>
  <c r="AC2334" i="25"/>
  <c r="B2334" i="25"/>
  <c r="A2334" i="25"/>
  <c r="AW2333" i="25"/>
  <c r="AU2333" i="25"/>
  <c r="AV2333" i="25" s="1"/>
  <c r="AT2333" i="25"/>
  <c r="AS2333" i="25"/>
  <c r="AR2333" i="25"/>
  <c r="AQ2333" i="25"/>
  <c r="AC2333" i="25"/>
  <c r="B2333" i="25"/>
  <c r="A2333" i="25"/>
  <c r="AV2332" i="25"/>
  <c r="AU2332" i="25"/>
  <c r="AT2332" i="25"/>
  <c r="AS2332" i="25"/>
  <c r="AW2332" i="25" s="1"/>
  <c r="AR2332" i="25"/>
  <c r="AQ2332" i="25"/>
  <c r="AC2332" i="25"/>
  <c r="B2332" i="25"/>
  <c r="A2332" i="25"/>
  <c r="AU2331" i="25"/>
  <c r="AV2331" i="25" s="1"/>
  <c r="AT2331" i="25"/>
  <c r="AS2331" i="25"/>
  <c r="AW2331" i="25" s="1"/>
  <c r="AR2331" i="25"/>
  <c r="AQ2331" i="25"/>
  <c r="AC2331" i="25"/>
  <c r="B2331" i="25"/>
  <c r="A2331" i="25"/>
  <c r="AW2330" i="25"/>
  <c r="AU2330" i="25"/>
  <c r="AV2330" i="25" s="1"/>
  <c r="AT2330" i="25"/>
  <c r="AS2330" i="25"/>
  <c r="AR2330" i="25"/>
  <c r="AQ2330" i="25"/>
  <c r="AC2330" i="25"/>
  <c r="B2330" i="25"/>
  <c r="A2330" i="25"/>
  <c r="AW2329" i="25"/>
  <c r="AU2329" i="25"/>
  <c r="AV2329" i="25" s="1"/>
  <c r="AT2329" i="25"/>
  <c r="AS2329" i="25"/>
  <c r="AR2329" i="25"/>
  <c r="AQ2329" i="25"/>
  <c r="AC2329" i="25"/>
  <c r="B2329" i="25"/>
  <c r="A2329" i="25"/>
  <c r="AV2328" i="25"/>
  <c r="AU2328" i="25"/>
  <c r="AT2328" i="25"/>
  <c r="AS2328" i="25"/>
  <c r="AW2328" i="25" s="1"/>
  <c r="AR2328" i="25"/>
  <c r="AQ2328" i="25"/>
  <c r="AC2328" i="25"/>
  <c r="S2328" i="25"/>
  <c r="B2328" i="25"/>
  <c r="A2328" i="25"/>
  <c r="AV2327" i="25"/>
  <c r="AU2327" i="25"/>
  <c r="AT2327" i="25"/>
  <c r="AS2327" i="25"/>
  <c r="AW2327" i="25" s="1"/>
  <c r="AR2327" i="25"/>
  <c r="AQ2327" i="25"/>
  <c r="AC2327" i="25"/>
  <c r="S2327" i="25"/>
  <c r="H2327" i="25"/>
  <c r="G2327" i="25"/>
  <c r="B2327" i="25"/>
  <c r="A2327" i="25"/>
  <c r="AV2326" i="25"/>
  <c r="AU2326" i="25"/>
  <c r="AT2326" i="25"/>
  <c r="AS2326" i="25"/>
  <c r="AW2326" i="25" s="1"/>
  <c r="AR2326" i="25"/>
  <c r="AQ2326" i="25"/>
  <c r="AC2326" i="25"/>
  <c r="S2326" i="25"/>
  <c r="H2326" i="25"/>
  <c r="G2326" i="25"/>
  <c r="A2326" i="25"/>
  <c r="B2326" i="25" s="1"/>
  <c r="AV2325" i="25"/>
  <c r="AU2325" i="25"/>
  <c r="AT2325" i="25"/>
  <c r="AS2325" i="25"/>
  <c r="AW2325" i="25" s="1"/>
  <c r="AR2325" i="25"/>
  <c r="AQ2325" i="25"/>
  <c r="AC2325" i="25"/>
  <c r="A2325" i="25"/>
  <c r="B2325" i="25" s="1"/>
  <c r="AW2324" i="25"/>
  <c r="AV2324" i="25"/>
  <c r="AU2324" i="25"/>
  <c r="AT2324" i="25"/>
  <c r="AS2324" i="25"/>
  <c r="AR2324" i="25"/>
  <c r="AQ2324" i="25"/>
  <c r="AC2324" i="25"/>
  <c r="A2324" i="25"/>
  <c r="B2324" i="25" s="1"/>
  <c r="AW2323" i="25"/>
  <c r="AV2323" i="25"/>
  <c r="AU2323" i="25"/>
  <c r="AT2323" i="25"/>
  <c r="AS2323" i="25"/>
  <c r="AR2323" i="25"/>
  <c r="AQ2323" i="25"/>
  <c r="AC2323" i="25"/>
  <c r="S2323" i="25"/>
  <c r="B2323" i="25"/>
  <c r="A2323" i="25"/>
  <c r="AW2322" i="25"/>
  <c r="AU2322" i="25"/>
  <c r="AV2322" i="25" s="1"/>
  <c r="AT2322" i="25"/>
  <c r="AS2322" i="25"/>
  <c r="AR2322" i="25"/>
  <c r="AQ2322" i="25"/>
  <c r="AC2322" i="25"/>
  <c r="S2322" i="25"/>
  <c r="A2322" i="25"/>
  <c r="B2322" i="25" s="1"/>
  <c r="AW2321" i="25"/>
  <c r="AV2321" i="25"/>
  <c r="AU2321" i="25"/>
  <c r="AT2321" i="25"/>
  <c r="AS2321" i="25"/>
  <c r="AR2321" i="25"/>
  <c r="AQ2321" i="25"/>
  <c r="AC2321" i="25"/>
  <c r="A2321" i="25"/>
  <c r="B2321" i="25" s="1"/>
  <c r="AW2320" i="25"/>
  <c r="AV2320" i="25"/>
  <c r="AU2320" i="25"/>
  <c r="AT2320" i="25"/>
  <c r="AS2320" i="25"/>
  <c r="AR2320" i="25"/>
  <c r="AQ2320" i="25"/>
  <c r="AC2320" i="25"/>
  <c r="S2320" i="25"/>
  <c r="B2320" i="25"/>
  <c r="A2320" i="25"/>
  <c r="AW2319" i="25"/>
  <c r="AU2319" i="25"/>
  <c r="AV2319" i="25" s="1"/>
  <c r="AT2319" i="25"/>
  <c r="AS2319" i="25"/>
  <c r="AR2319" i="25"/>
  <c r="AQ2319" i="25"/>
  <c r="AC2319" i="25"/>
  <c r="S2319" i="25"/>
  <c r="A2319" i="25"/>
  <c r="B2319" i="25" s="1"/>
  <c r="AW2318" i="25"/>
  <c r="AV2318" i="25"/>
  <c r="AU2318" i="25"/>
  <c r="AT2318" i="25"/>
  <c r="AS2318" i="25"/>
  <c r="AR2318" i="25"/>
  <c r="AQ2318" i="25"/>
  <c r="AC2318" i="25"/>
  <c r="A2318" i="25"/>
  <c r="B2318" i="25" s="1"/>
  <c r="AW2317" i="25"/>
  <c r="AV2317" i="25"/>
  <c r="AU2317" i="25"/>
  <c r="AT2317" i="25"/>
  <c r="AS2317" i="25"/>
  <c r="AR2317" i="25"/>
  <c r="AQ2317" i="25"/>
  <c r="AC2317" i="25"/>
  <c r="S2317" i="25"/>
  <c r="B2317" i="25"/>
  <c r="A2317" i="25"/>
  <c r="AW2316" i="25"/>
  <c r="AU2316" i="25"/>
  <c r="AV2316" i="25" s="1"/>
  <c r="AT2316" i="25"/>
  <c r="AS2316" i="25"/>
  <c r="AR2316" i="25"/>
  <c r="AQ2316" i="25"/>
  <c r="AC2316" i="25"/>
  <c r="S2316" i="25"/>
  <c r="H2316" i="25"/>
  <c r="G2316" i="25"/>
  <c r="A2316" i="25"/>
  <c r="B2316" i="25" s="1"/>
  <c r="AW2315" i="25"/>
  <c r="AV2315" i="25"/>
  <c r="AU2315" i="25"/>
  <c r="AT2315" i="25"/>
  <c r="AS2315" i="25"/>
  <c r="AR2315" i="25"/>
  <c r="AQ2315" i="25"/>
  <c r="AC2315" i="25"/>
  <c r="S2315" i="25"/>
  <c r="H2315" i="25"/>
  <c r="G2315" i="25"/>
  <c r="B2315" i="25"/>
  <c r="A2315" i="25"/>
  <c r="AW2314" i="25"/>
  <c r="AU2314" i="25"/>
  <c r="AV2314" i="25" s="1"/>
  <c r="AT2314" i="25"/>
  <c r="AS2314" i="25"/>
  <c r="AR2314" i="25"/>
  <c r="AQ2314" i="25"/>
  <c r="AC2314" i="25"/>
  <c r="S2314" i="25"/>
  <c r="H2314" i="25"/>
  <c r="G2314" i="25"/>
  <c r="B2314" i="25"/>
  <c r="A2314" i="25"/>
  <c r="AW2313" i="25"/>
  <c r="AV2313" i="25"/>
  <c r="AU2313" i="25"/>
  <c r="AT2313" i="25"/>
  <c r="AS2313" i="25"/>
  <c r="AR2313" i="25"/>
  <c r="AQ2313" i="25"/>
  <c r="AC2313" i="25"/>
  <c r="S2313" i="25"/>
  <c r="H2313" i="25"/>
  <c r="G2313" i="25"/>
  <c r="B2313" i="25"/>
  <c r="A2313" i="25"/>
  <c r="AW2312" i="25"/>
  <c r="AU2312" i="25"/>
  <c r="AV2312" i="25" s="1"/>
  <c r="AT2312" i="25"/>
  <c r="AS2312" i="25"/>
  <c r="AR2312" i="25"/>
  <c r="AQ2312" i="25"/>
  <c r="AC2312" i="25"/>
  <c r="S2312" i="25"/>
  <c r="H2312" i="25"/>
  <c r="G2312" i="25"/>
  <c r="A2312" i="25"/>
  <c r="B2312" i="25" s="1"/>
  <c r="AW2311" i="25"/>
  <c r="AV2311" i="25"/>
  <c r="AU2311" i="25"/>
  <c r="AT2311" i="25"/>
  <c r="AS2311" i="25"/>
  <c r="AR2311" i="25"/>
  <c r="AQ2311" i="25"/>
  <c r="AC2311" i="25"/>
  <c r="S2311" i="25"/>
  <c r="H2311" i="25"/>
  <c r="G2311" i="25"/>
  <c r="B2311" i="25"/>
  <c r="A2311" i="25"/>
  <c r="AU2310" i="25"/>
  <c r="AV2310" i="25" s="1"/>
  <c r="AT2310" i="25"/>
  <c r="AS2310" i="25"/>
  <c r="AW2310" i="25" s="1"/>
  <c r="AR2310" i="25"/>
  <c r="AQ2310" i="25"/>
  <c r="AC2310" i="25"/>
  <c r="H2310" i="25"/>
  <c r="G2310" i="25"/>
  <c r="B2310" i="25"/>
  <c r="A2310" i="25"/>
  <c r="AU2309" i="25"/>
  <c r="AV2309" i="25" s="1"/>
  <c r="AT2309" i="25"/>
  <c r="AS2309" i="25"/>
  <c r="AW2309" i="25" s="1"/>
  <c r="AR2309" i="25"/>
  <c r="AQ2309" i="25"/>
  <c r="AC2309" i="25"/>
  <c r="H2309" i="25"/>
  <c r="G2309" i="25"/>
  <c r="B2309" i="25"/>
  <c r="A2309" i="25"/>
  <c r="AU2308" i="25"/>
  <c r="AV2308" i="25" s="1"/>
  <c r="AT2308" i="25"/>
  <c r="AS2308" i="25"/>
  <c r="AW2308" i="25" s="1"/>
  <c r="AR2308" i="25"/>
  <c r="AQ2308" i="25"/>
  <c r="AC2308" i="25"/>
  <c r="H2308" i="25"/>
  <c r="G2308" i="25"/>
  <c r="B2308" i="25"/>
  <c r="A2308" i="25"/>
  <c r="AU2307" i="25"/>
  <c r="AV2307" i="25" s="1"/>
  <c r="AT2307" i="25"/>
  <c r="AS2307" i="25"/>
  <c r="AW2307" i="25" s="1"/>
  <c r="AR2307" i="25"/>
  <c r="AQ2307" i="25"/>
  <c r="AC2307" i="25"/>
  <c r="H2307" i="25"/>
  <c r="G2307" i="25"/>
  <c r="B2307" i="25"/>
  <c r="A2307" i="25"/>
  <c r="AU2306" i="25"/>
  <c r="AV2306" i="25" s="1"/>
  <c r="AT2306" i="25"/>
  <c r="AS2306" i="25"/>
  <c r="AW2306" i="25" s="1"/>
  <c r="AR2306" i="25"/>
  <c r="AQ2306" i="25"/>
  <c r="AC2306" i="25"/>
  <c r="H2306" i="25"/>
  <c r="G2306" i="25"/>
  <c r="B2306" i="25"/>
  <c r="A2306" i="25"/>
  <c r="AU2305" i="25"/>
  <c r="AV2305" i="25" s="1"/>
  <c r="AT2305" i="25"/>
  <c r="AS2305" i="25"/>
  <c r="AW2305" i="25" s="1"/>
  <c r="AR2305" i="25"/>
  <c r="AQ2305" i="25"/>
  <c r="AC2305" i="25"/>
  <c r="H2305" i="25"/>
  <c r="G2305" i="25"/>
  <c r="A2305" i="25"/>
  <c r="B2305" i="25" s="1"/>
  <c r="AU2304" i="25"/>
  <c r="AV2304" i="25" s="1"/>
  <c r="AT2304" i="25"/>
  <c r="AS2304" i="25"/>
  <c r="AW2304" i="25" s="1"/>
  <c r="AR2304" i="25"/>
  <c r="AQ2304" i="25"/>
  <c r="AC2304" i="25"/>
  <c r="H2304" i="25"/>
  <c r="G2304" i="25"/>
  <c r="A2304" i="25"/>
  <c r="B2304" i="25" s="1"/>
  <c r="AU2303" i="25"/>
  <c r="AV2303" i="25" s="1"/>
  <c r="AT2303" i="25"/>
  <c r="AS2303" i="25"/>
  <c r="AW2303" i="25" s="1"/>
  <c r="AR2303" i="25"/>
  <c r="AQ2303" i="25"/>
  <c r="AC2303" i="25"/>
  <c r="H2303" i="25"/>
  <c r="G2303" i="25"/>
  <c r="A2303" i="25"/>
  <c r="B2303" i="25" s="1"/>
  <c r="AU2302" i="25"/>
  <c r="AV2302" i="25" s="1"/>
  <c r="AT2302" i="25"/>
  <c r="AS2302" i="25"/>
  <c r="AW2302" i="25" s="1"/>
  <c r="AR2302" i="25"/>
  <c r="AQ2302" i="25"/>
  <c r="AC2302" i="25"/>
  <c r="H2302" i="25"/>
  <c r="G2302" i="25"/>
  <c r="A2302" i="25"/>
  <c r="B2302" i="25" s="1"/>
  <c r="AU2301" i="25"/>
  <c r="AV2301" i="25" s="1"/>
  <c r="AT2301" i="25"/>
  <c r="AS2301" i="25"/>
  <c r="AW2301" i="25" s="1"/>
  <c r="AR2301" i="25"/>
  <c r="AQ2301" i="25"/>
  <c r="AC2301" i="25"/>
  <c r="H2301" i="25"/>
  <c r="G2301" i="25"/>
  <c r="A2301" i="25"/>
  <c r="B2301" i="25" s="1"/>
  <c r="AU2300" i="25"/>
  <c r="AV2300" i="25" s="1"/>
  <c r="AT2300" i="25"/>
  <c r="AS2300" i="25"/>
  <c r="AW2300" i="25" s="1"/>
  <c r="AR2300" i="25"/>
  <c r="AQ2300" i="25"/>
  <c r="AC2300" i="25"/>
  <c r="H2300" i="25"/>
  <c r="G2300" i="25"/>
  <c r="A2300" i="25"/>
  <c r="B2300" i="25" s="1"/>
  <c r="AU2299" i="25"/>
  <c r="AV2299" i="25" s="1"/>
  <c r="AT2299" i="25"/>
  <c r="AS2299" i="25"/>
  <c r="AW2299" i="25" s="1"/>
  <c r="AR2299" i="25"/>
  <c r="AQ2299" i="25"/>
  <c r="AC2299" i="25"/>
  <c r="H2299" i="25"/>
  <c r="G2299" i="25"/>
  <c r="A2299" i="25"/>
  <c r="B2299" i="25" s="1"/>
  <c r="AU2298" i="25"/>
  <c r="AV2298" i="25" s="1"/>
  <c r="AT2298" i="25"/>
  <c r="AS2298" i="25"/>
  <c r="AW2298" i="25" s="1"/>
  <c r="AR2298" i="25"/>
  <c r="AQ2298" i="25"/>
  <c r="AC2298" i="25"/>
  <c r="H2298" i="25"/>
  <c r="G2298" i="25"/>
  <c r="A2298" i="25"/>
  <c r="B2298" i="25" s="1"/>
  <c r="AU2297" i="25"/>
  <c r="AV2297" i="25" s="1"/>
  <c r="AT2297" i="25"/>
  <c r="AS2297" i="25"/>
  <c r="AW2297" i="25" s="1"/>
  <c r="AR2297" i="25"/>
  <c r="AQ2297" i="25"/>
  <c r="AC2297" i="25"/>
  <c r="H2297" i="25"/>
  <c r="G2297" i="25"/>
  <c r="A2297" i="25"/>
  <c r="B2297" i="25" s="1"/>
  <c r="AU2296" i="25"/>
  <c r="AV2296" i="25" s="1"/>
  <c r="AT2296" i="25"/>
  <c r="AS2296" i="25"/>
  <c r="AW2296" i="25" s="1"/>
  <c r="AR2296" i="25"/>
  <c r="AQ2296" i="25"/>
  <c r="AC2296" i="25"/>
  <c r="H2296" i="25"/>
  <c r="G2296" i="25"/>
  <c r="A2296" i="25"/>
  <c r="B2296" i="25" s="1"/>
  <c r="AU2295" i="25"/>
  <c r="AV2295" i="25" s="1"/>
  <c r="AT2295" i="25"/>
  <c r="AS2295" i="25"/>
  <c r="AW2295" i="25" s="1"/>
  <c r="AR2295" i="25"/>
  <c r="AQ2295" i="25"/>
  <c r="AC2295" i="25"/>
  <c r="H2295" i="25"/>
  <c r="G2295" i="25"/>
  <c r="A2295" i="25"/>
  <c r="B2295" i="25" s="1"/>
  <c r="AU2294" i="25"/>
  <c r="AV2294" i="25" s="1"/>
  <c r="AT2294" i="25"/>
  <c r="AS2294" i="25"/>
  <c r="AW2294" i="25" s="1"/>
  <c r="AR2294" i="25"/>
  <c r="AQ2294" i="25"/>
  <c r="AC2294" i="25"/>
  <c r="H2294" i="25"/>
  <c r="G2294" i="25"/>
  <c r="A2294" i="25"/>
  <c r="B2294" i="25" s="1"/>
  <c r="AU2293" i="25"/>
  <c r="AV2293" i="25" s="1"/>
  <c r="AT2293" i="25"/>
  <c r="AS2293" i="25"/>
  <c r="AW2293" i="25" s="1"/>
  <c r="AR2293" i="25"/>
  <c r="AQ2293" i="25"/>
  <c r="AC2293" i="25"/>
  <c r="H2293" i="25"/>
  <c r="G2293" i="25"/>
  <c r="A2293" i="25"/>
  <c r="B2293" i="25" s="1"/>
  <c r="AU2292" i="25"/>
  <c r="AV2292" i="25" s="1"/>
  <c r="AT2292" i="25"/>
  <c r="AS2292" i="25"/>
  <c r="AW2292" i="25" s="1"/>
  <c r="AR2292" i="25"/>
  <c r="AQ2292" i="25"/>
  <c r="AC2292" i="25"/>
  <c r="H2292" i="25"/>
  <c r="G2292" i="25"/>
  <c r="A2292" i="25"/>
  <c r="B2292" i="25" s="1"/>
  <c r="AU2291" i="25"/>
  <c r="AV2291" i="25" s="1"/>
  <c r="AT2291" i="25"/>
  <c r="AS2291" i="25"/>
  <c r="AW2291" i="25" s="1"/>
  <c r="AR2291" i="25"/>
  <c r="AQ2291" i="25"/>
  <c r="AC2291" i="25"/>
  <c r="B2291" i="25"/>
  <c r="A2291" i="25"/>
  <c r="AV2290" i="25"/>
  <c r="AU2290" i="25"/>
  <c r="AT2290" i="25"/>
  <c r="AS2290" i="25"/>
  <c r="AW2290" i="25" s="1"/>
  <c r="AR2290" i="25"/>
  <c r="AQ2290" i="25"/>
  <c r="AC2290" i="25"/>
  <c r="H2290" i="25"/>
  <c r="G2290" i="25"/>
  <c r="B2290" i="25"/>
  <c r="A2290" i="25"/>
  <c r="AW2289" i="25"/>
  <c r="AV2289" i="25"/>
  <c r="AU2289" i="25"/>
  <c r="AT2289" i="25"/>
  <c r="AS2289" i="25"/>
  <c r="AR2289" i="25"/>
  <c r="AQ2289" i="25"/>
  <c r="AC2289" i="25"/>
  <c r="H2289" i="25"/>
  <c r="G2289" i="25"/>
  <c r="A2289" i="25"/>
  <c r="B2289" i="25" s="1"/>
  <c r="AV2288" i="25"/>
  <c r="AU2288" i="25"/>
  <c r="AT2288" i="25"/>
  <c r="AS2288" i="25"/>
  <c r="AW2288" i="25" s="1"/>
  <c r="AR2288" i="25"/>
  <c r="AQ2288" i="25"/>
  <c r="AC2288" i="25"/>
  <c r="H2288" i="25"/>
  <c r="G2288" i="25"/>
  <c r="A2288" i="25"/>
  <c r="B2288" i="25" s="1"/>
  <c r="AW2287" i="25"/>
  <c r="AV2287" i="25"/>
  <c r="AU2287" i="25"/>
  <c r="AT2287" i="25"/>
  <c r="AS2287" i="25"/>
  <c r="AR2287" i="25"/>
  <c r="AQ2287" i="25"/>
  <c r="AC2287" i="25"/>
  <c r="H2287" i="25"/>
  <c r="G2287" i="25"/>
  <c r="A2287" i="25"/>
  <c r="B2287" i="25" s="1"/>
  <c r="AV2286" i="25"/>
  <c r="AU2286" i="25"/>
  <c r="AT2286" i="25"/>
  <c r="AS2286" i="25"/>
  <c r="AW2286" i="25" s="1"/>
  <c r="AR2286" i="25"/>
  <c r="AQ2286" i="25"/>
  <c r="AC2286" i="25"/>
  <c r="H2286" i="25"/>
  <c r="G2286" i="25"/>
  <c r="A2286" i="25"/>
  <c r="B2286" i="25" s="1"/>
  <c r="AW2285" i="25"/>
  <c r="AV2285" i="25"/>
  <c r="AU2285" i="25"/>
  <c r="AT2285" i="25"/>
  <c r="AS2285" i="25"/>
  <c r="AR2285" i="25"/>
  <c r="AQ2285" i="25"/>
  <c r="AC2285" i="25"/>
  <c r="H2285" i="25"/>
  <c r="G2285" i="25"/>
  <c r="A2285" i="25"/>
  <c r="B2285" i="25" s="1"/>
  <c r="AV2284" i="25"/>
  <c r="AU2284" i="25"/>
  <c r="AT2284" i="25"/>
  <c r="AS2284" i="25"/>
  <c r="AW2284" i="25" s="1"/>
  <c r="AR2284" i="25"/>
  <c r="AQ2284" i="25"/>
  <c r="AC2284" i="25"/>
  <c r="H2284" i="25"/>
  <c r="G2284" i="25"/>
  <c r="A2284" i="25"/>
  <c r="B2284" i="25" s="1"/>
  <c r="AW2283" i="25"/>
  <c r="AV2283" i="25"/>
  <c r="AU2283" i="25"/>
  <c r="AT2283" i="25"/>
  <c r="AS2283" i="25"/>
  <c r="AR2283" i="25"/>
  <c r="AQ2283" i="25"/>
  <c r="AC2283" i="25"/>
  <c r="H2283" i="25"/>
  <c r="G2283" i="25"/>
  <c r="A2283" i="25"/>
  <c r="B2283" i="25" s="1"/>
  <c r="AV2282" i="25"/>
  <c r="AU2282" i="25"/>
  <c r="AT2282" i="25"/>
  <c r="AS2282" i="25"/>
  <c r="AW2282" i="25" s="1"/>
  <c r="AR2282" i="25"/>
  <c r="AQ2282" i="25"/>
  <c r="AC2282" i="25"/>
  <c r="H2282" i="25"/>
  <c r="G2282" i="25"/>
  <c r="A2282" i="25"/>
  <c r="B2282" i="25" s="1"/>
  <c r="AW2281" i="25"/>
  <c r="AV2281" i="25"/>
  <c r="AU2281" i="25"/>
  <c r="AT2281" i="25"/>
  <c r="AS2281" i="25"/>
  <c r="AR2281" i="25"/>
  <c r="AQ2281" i="25"/>
  <c r="AC2281" i="25"/>
  <c r="H2281" i="25"/>
  <c r="G2281" i="25"/>
  <c r="A2281" i="25"/>
  <c r="B2281" i="25" s="1"/>
  <c r="AV2280" i="25"/>
  <c r="AU2280" i="25"/>
  <c r="AT2280" i="25"/>
  <c r="AS2280" i="25"/>
  <c r="AW2280" i="25" s="1"/>
  <c r="AR2280" i="25"/>
  <c r="AQ2280" i="25"/>
  <c r="AC2280" i="25"/>
  <c r="H2280" i="25"/>
  <c r="G2280" i="25"/>
  <c r="A2280" i="25"/>
  <c r="B2280" i="25" s="1"/>
  <c r="AW2279" i="25"/>
  <c r="AV2279" i="25"/>
  <c r="AU2279" i="25"/>
  <c r="AT2279" i="25"/>
  <c r="AS2279" i="25"/>
  <c r="AR2279" i="25"/>
  <c r="AQ2279" i="25"/>
  <c r="AC2279" i="25"/>
  <c r="H2279" i="25"/>
  <c r="G2279" i="25"/>
  <c r="A2279" i="25"/>
  <c r="B2279" i="25" s="1"/>
  <c r="AV2278" i="25"/>
  <c r="AU2278" i="25"/>
  <c r="AT2278" i="25"/>
  <c r="AS2278" i="25"/>
  <c r="AW2278" i="25" s="1"/>
  <c r="AR2278" i="25"/>
  <c r="AQ2278" i="25"/>
  <c r="AC2278" i="25"/>
  <c r="H2278" i="25"/>
  <c r="G2278" i="25"/>
  <c r="A2278" i="25"/>
  <c r="B2278" i="25" s="1"/>
  <c r="AW2277" i="25"/>
  <c r="AV2277" i="25"/>
  <c r="AU2277" i="25"/>
  <c r="AT2277" i="25"/>
  <c r="AS2277" i="25"/>
  <c r="AR2277" i="25"/>
  <c r="AQ2277" i="25"/>
  <c r="AC2277" i="25"/>
  <c r="H2277" i="25"/>
  <c r="G2277" i="25"/>
  <c r="A2277" i="25"/>
  <c r="B2277" i="25" s="1"/>
  <c r="AV2276" i="25"/>
  <c r="AU2276" i="25"/>
  <c r="AT2276" i="25"/>
  <c r="AS2276" i="25"/>
  <c r="AW2276" i="25" s="1"/>
  <c r="AR2276" i="25"/>
  <c r="AQ2276" i="25"/>
  <c r="AC2276" i="25"/>
  <c r="H2276" i="25"/>
  <c r="G2276" i="25"/>
  <c r="A2276" i="25"/>
  <c r="B2276" i="25" s="1"/>
  <c r="AW2275" i="25"/>
  <c r="AV2275" i="25"/>
  <c r="AU2275" i="25"/>
  <c r="AT2275" i="25"/>
  <c r="AS2275" i="25"/>
  <c r="AR2275" i="25"/>
  <c r="AQ2275" i="25"/>
  <c r="AC2275" i="25"/>
  <c r="H2275" i="25"/>
  <c r="G2275" i="25"/>
  <c r="A2275" i="25"/>
  <c r="B2275" i="25" s="1"/>
  <c r="AV2274" i="25"/>
  <c r="AU2274" i="25"/>
  <c r="AT2274" i="25"/>
  <c r="AS2274" i="25"/>
  <c r="AW2274" i="25" s="1"/>
  <c r="AR2274" i="25"/>
  <c r="AQ2274" i="25"/>
  <c r="AC2274" i="25"/>
  <c r="H2274" i="25"/>
  <c r="G2274" i="25"/>
  <c r="A2274" i="25"/>
  <c r="B2274" i="25" s="1"/>
  <c r="AW2273" i="25"/>
  <c r="AV2273" i="25"/>
  <c r="AU2273" i="25"/>
  <c r="AT2273" i="25"/>
  <c r="AS2273" i="25"/>
  <c r="AR2273" i="25"/>
  <c r="AQ2273" i="25"/>
  <c r="AC2273" i="25"/>
  <c r="H2273" i="25"/>
  <c r="G2273" i="25"/>
  <c r="A2273" i="25"/>
  <c r="B2273" i="25" s="1"/>
  <c r="AV2272" i="25"/>
  <c r="AU2272" i="25"/>
  <c r="AT2272" i="25"/>
  <c r="AS2272" i="25"/>
  <c r="AW2272" i="25" s="1"/>
  <c r="AR2272" i="25"/>
  <c r="AQ2272" i="25"/>
  <c r="AC2272" i="25"/>
  <c r="S2272" i="25"/>
  <c r="H2272" i="25"/>
  <c r="G2272" i="25"/>
  <c r="B2272" i="25"/>
  <c r="A2272" i="25"/>
  <c r="AW2271" i="25"/>
  <c r="AU2271" i="25"/>
  <c r="AV2271" i="25" s="1"/>
  <c r="AT2271" i="25"/>
  <c r="AS2271" i="25"/>
  <c r="AR2271" i="25"/>
  <c r="AQ2271" i="25"/>
  <c r="AC2271" i="25"/>
  <c r="S2271" i="25"/>
  <c r="H2271" i="25"/>
  <c r="G2271" i="25"/>
  <c r="A2271" i="25"/>
  <c r="B2271" i="25" s="1"/>
  <c r="AV2270" i="25"/>
  <c r="AU2270" i="25"/>
  <c r="AT2270" i="25"/>
  <c r="AS2270" i="25"/>
  <c r="AW2270" i="25" s="1"/>
  <c r="AR2270" i="25"/>
  <c r="AQ2270" i="25"/>
  <c r="AC2270" i="25"/>
  <c r="S2270" i="25"/>
  <c r="H2270" i="25"/>
  <c r="G2270" i="25"/>
  <c r="B2270" i="25"/>
  <c r="A2270" i="25"/>
  <c r="AU2269" i="25"/>
  <c r="AV2269" i="25" s="1"/>
  <c r="AT2269" i="25"/>
  <c r="AS2269" i="25"/>
  <c r="AW2269" i="25" s="1"/>
  <c r="AR2269" i="25"/>
  <c r="AQ2269" i="25"/>
  <c r="AC2269" i="25"/>
  <c r="S2269" i="25"/>
  <c r="H2269" i="25"/>
  <c r="G2269" i="25"/>
  <c r="A2269" i="25"/>
  <c r="B2269" i="25" s="1"/>
  <c r="AW2268" i="25"/>
  <c r="AV2268" i="25"/>
  <c r="AU2268" i="25"/>
  <c r="AT2268" i="25"/>
  <c r="AS2268" i="25"/>
  <c r="AR2268" i="25"/>
  <c r="AQ2268" i="25"/>
  <c r="AC2268" i="25"/>
  <c r="S2268" i="25"/>
  <c r="H2268" i="25"/>
  <c r="G2268" i="25"/>
  <c r="B2268" i="25"/>
  <c r="A2268" i="25"/>
  <c r="AW2267" i="25"/>
  <c r="AU2267" i="25"/>
  <c r="AV2267" i="25" s="1"/>
  <c r="AT2267" i="25"/>
  <c r="AS2267" i="25"/>
  <c r="AR2267" i="25"/>
  <c r="AQ2267" i="25"/>
  <c r="AC2267" i="25"/>
  <c r="S2267" i="25"/>
  <c r="H2267" i="25"/>
  <c r="G2267" i="25"/>
  <c r="A2267" i="25"/>
  <c r="B2267" i="25" s="1"/>
  <c r="AW2266" i="25"/>
  <c r="AV2266" i="25"/>
  <c r="AU2266" i="25"/>
  <c r="AT2266" i="25"/>
  <c r="AS2266" i="25"/>
  <c r="AR2266" i="25"/>
  <c r="AQ2266" i="25"/>
  <c r="AC2266" i="25"/>
  <c r="S2266" i="25"/>
  <c r="H2266" i="25"/>
  <c r="G2266" i="25"/>
  <c r="B2266" i="25"/>
  <c r="A2266" i="25"/>
  <c r="AU2265" i="25"/>
  <c r="AV2265" i="25" s="1"/>
  <c r="AT2265" i="25"/>
  <c r="AS2265" i="25"/>
  <c r="AW2265" i="25" s="1"/>
  <c r="AR2265" i="25"/>
  <c r="AQ2265" i="25"/>
  <c r="AC2265" i="25"/>
  <c r="S2265" i="25"/>
  <c r="H2265" i="25"/>
  <c r="G2265" i="25"/>
  <c r="A2265" i="25"/>
  <c r="B2265" i="25" s="1"/>
  <c r="AV2264" i="25"/>
  <c r="AU2264" i="25"/>
  <c r="AT2264" i="25"/>
  <c r="AS2264" i="25"/>
  <c r="AW2264" i="25" s="1"/>
  <c r="AR2264" i="25"/>
  <c r="AQ2264" i="25"/>
  <c r="AC2264" i="25"/>
  <c r="S2264" i="25"/>
  <c r="H2264" i="25"/>
  <c r="G2264" i="25"/>
  <c r="B2264" i="25"/>
  <c r="A2264" i="25"/>
  <c r="AW2263" i="25"/>
  <c r="AU2263" i="25"/>
  <c r="AV2263" i="25" s="1"/>
  <c r="AT2263" i="25"/>
  <c r="AS2263" i="25"/>
  <c r="AR2263" i="25"/>
  <c r="AQ2263" i="25"/>
  <c r="AC2263" i="25"/>
  <c r="S2263" i="25"/>
  <c r="H2263" i="25"/>
  <c r="G2263" i="25"/>
  <c r="A2263" i="25"/>
  <c r="B2263" i="25" s="1"/>
  <c r="AV2262" i="25"/>
  <c r="AU2262" i="25"/>
  <c r="AT2262" i="25"/>
  <c r="AS2262" i="25"/>
  <c r="AW2262" i="25" s="1"/>
  <c r="AR2262" i="25"/>
  <c r="AQ2262" i="25"/>
  <c r="AC2262" i="25"/>
  <c r="S2262" i="25"/>
  <c r="H2262" i="25"/>
  <c r="G2262" i="25"/>
  <c r="B2262" i="25"/>
  <c r="A2262" i="25"/>
  <c r="AU2261" i="25"/>
  <c r="AV2261" i="25" s="1"/>
  <c r="AT2261" i="25"/>
  <c r="AS2261" i="25"/>
  <c r="AW2261" i="25" s="1"/>
  <c r="AR2261" i="25"/>
  <c r="AQ2261" i="25"/>
  <c r="AC2261" i="25"/>
  <c r="H2261" i="25"/>
  <c r="G2261" i="25"/>
  <c r="B2261" i="25"/>
  <c r="A2261" i="25"/>
  <c r="AW2260" i="25"/>
  <c r="AU2260" i="25"/>
  <c r="AV2260" i="25" s="1"/>
  <c r="AT2260" i="25"/>
  <c r="AS2260" i="25"/>
  <c r="AR2260" i="25"/>
  <c r="AQ2260" i="25"/>
  <c r="AC2260" i="25"/>
  <c r="H2260" i="25"/>
  <c r="G2260" i="25"/>
  <c r="B2260" i="25"/>
  <c r="A2260" i="25"/>
  <c r="AU2259" i="25"/>
  <c r="AV2259" i="25" s="1"/>
  <c r="AT2259" i="25"/>
  <c r="AS2259" i="25"/>
  <c r="AW2259" i="25" s="1"/>
  <c r="AR2259" i="25"/>
  <c r="AQ2259" i="25"/>
  <c r="AC2259" i="25"/>
  <c r="H2259" i="25"/>
  <c r="G2259" i="25"/>
  <c r="B2259" i="25"/>
  <c r="A2259" i="25"/>
  <c r="AW2258" i="25"/>
  <c r="AU2258" i="25"/>
  <c r="AV2258" i="25" s="1"/>
  <c r="AT2258" i="25"/>
  <c r="AS2258" i="25"/>
  <c r="AR2258" i="25"/>
  <c r="AQ2258" i="25"/>
  <c r="AC2258" i="25"/>
  <c r="H2258" i="25"/>
  <c r="G2258" i="25"/>
  <c r="B2258" i="25"/>
  <c r="A2258" i="25"/>
  <c r="AW2257" i="25"/>
  <c r="AU2257" i="25"/>
  <c r="AV2257" i="25" s="1"/>
  <c r="AT2257" i="25"/>
  <c r="AS2257" i="25"/>
  <c r="AR2257" i="25"/>
  <c r="AQ2257" i="25"/>
  <c r="AC2257" i="25"/>
  <c r="S2257" i="25"/>
  <c r="A2257" i="25"/>
  <c r="B2257" i="25" s="1"/>
  <c r="AV2256" i="25"/>
  <c r="AU2256" i="25"/>
  <c r="AT2256" i="25"/>
  <c r="AS2256" i="25"/>
  <c r="AW2256" i="25" s="1"/>
  <c r="AR2256" i="25"/>
  <c r="AQ2256" i="25"/>
  <c r="AC2256" i="25"/>
  <c r="S2256" i="25"/>
  <c r="H2256" i="25"/>
  <c r="G2256" i="25"/>
  <c r="B2256" i="25"/>
  <c r="A2256" i="25"/>
  <c r="AW2255" i="25"/>
  <c r="AU2255" i="25"/>
  <c r="AV2255" i="25" s="1"/>
  <c r="AT2255" i="25"/>
  <c r="AS2255" i="25"/>
  <c r="AR2255" i="25"/>
  <c r="AQ2255" i="25"/>
  <c r="AC2255" i="25"/>
  <c r="S2255" i="25"/>
  <c r="H2255" i="25"/>
  <c r="G2255" i="25"/>
  <c r="A2255" i="25"/>
  <c r="B2255" i="25" s="1"/>
  <c r="AW2254" i="25"/>
  <c r="AV2254" i="25"/>
  <c r="AU2254" i="25"/>
  <c r="AT2254" i="25"/>
  <c r="AS2254" i="25"/>
  <c r="AR2254" i="25"/>
  <c r="AQ2254" i="25"/>
  <c r="AC2254" i="25"/>
  <c r="S2254" i="25"/>
  <c r="H2254" i="25"/>
  <c r="G2254" i="25"/>
  <c r="B2254" i="25"/>
  <c r="A2254" i="25"/>
  <c r="AW2253" i="25"/>
  <c r="AU2253" i="25"/>
  <c r="AV2253" i="25" s="1"/>
  <c r="AT2253" i="25"/>
  <c r="AS2253" i="25"/>
  <c r="AR2253" i="25"/>
  <c r="AQ2253" i="25"/>
  <c r="AC2253" i="25"/>
  <c r="S2253" i="25"/>
  <c r="H2253" i="25"/>
  <c r="G2253" i="25"/>
  <c r="A2253" i="25"/>
  <c r="B2253" i="25" s="1"/>
  <c r="AW2252" i="25"/>
  <c r="AV2252" i="25"/>
  <c r="AU2252" i="25"/>
  <c r="AT2252" i="25"/>
  <c r="AS2252" i="25"/>
  <c r="AR2252" i="25"/>
  <c r="AQ2252" i="25"/>
  <c r="AC2252" i="25"/>
  <c r="S2252" i="25"/>
  <c r="H2252" i="25"/>
  <c r="G2252" i="25"/>
  <c r="B2252" i="25"/>
  <c r="A2252" i="25"/>
  <c r="AW2251" i="25"/>
  <c r="AU2251" i="25"/>
  <c r="AV2251" i="25" s="1"/>
  <c r="AT2251" i="25"/>
  <c r="AS2251" i="25"/>
  <c r="AR2251" i="25"/>
  <c r="AQ2251" i="25"/>
  <c r="AC2251" i="25"/>
  <c r="B2251" i="25"/>
  <c r="A2251" i="25"/>
  <c r="AU2250" i="25"/>
  <c r="AV2250" i="25" s="1"/>
  <c r="AT2250" i="25"/>
  <c r="AS2250" i="25"/>
  <c r="AW2250" i="25" s="1"/>
  <c r="AR2250" i="25"/>
  <c r="AQ2250" i="25"/>
  <c r="AC2250" i="25"/>
  <c r="B2250" i="25"/>
  <c r="A2250" i="25"/>
  <c r="AW2249" i="25"/>
  <c r="AU2249" i="25"/>
  <c r="AV2249" i="25" s="1"/>
  <c r="AT2249" i="25"/>
  <c r="AS2249" i="25"/>
  <c r="AR2249" i="25"/>
  <c r="AQ2249" i="25"/>
  <c r="AC2249" i="25"/>
  <c r="H2249" i="25"/>
  <c r="G2249" i="25"/>
  <c r="B2249" i="25"/>
  <c r="A2249" i="25"/>
  <c r="AU2248" i="25"/>
  <c r="AV2248" i="25" s="1"/>
  <c r="AT2248" i="25"/>
  <c r="AS2248" i="25"/>
  <c r="AW2248" i="25" s="1"/>
  <c r="AR2248" i="25"/>
  <c r="AQ2248" i="25"/>
  <c r="AC2248" i="25"/>
  <c r="H2248" i="25"/>
  <c r="G2248" i="25"/>
  <c r="B2248" i="25"/>
  <c r="A2248" i="25"/>
  <c r="AW2247" i="25"/>
  <c r="AU2247" i="25"/>
  <c r="AV2247" i="25" s="1"/>
  <c r="AT2247" i="25"/>
  <c r="AS2247" i="25"/>
  <c r="AR2247" i="25"/>
  <c r="AQ2247" i="25"/>
  <c r="AC2247" i="25"/>
  <c r="B2247" i="25"/>
  <c r="A2247" i="25"/>
  <c r="AU2246" i="25"/>
  <c r="AV2246" i="25" s="1"/>
  <c r="AT2246" i="25"/>
  <c r="AS2246" i="25"/>
  <c r="AW2246" i="25" s="1"/>
  <c r="AR2246" i="25"/>
  <c r="AQ2246" i="25"/>
  <c r="AC2246" i="25"/>
  <c r="H2246" i="25"/>
  <c r="G2246" i="25"/>
  <c r="B2246" i="25"/>
  <c r="A2246" i="25"/>
  <c r="AW2245" i="25"/>
  <c r="AU2245" i="25"/>
  <c r="AV2245" i="25" s="1"/>
  <c r="AT2245" i="25"/>
  <c r="AS2245" i="25"/>
  <c r="AR2245" i="25"/>
  <c r="AQ2245" i="25"/>
  <c r="AC2245" i="25"/>
  <c r="H2245" i="25"/>
  <c r="G2245" i="25"/>
  <c r="B2245" i="25"/>
  <c r="A2245" i="25"/>
  <c r="AU2244" i="25"/>
  <c r="AV2244" i="25" s="1"/>
  <c r="AT2244" i="25"/>
  <c r="AS2244" i="25"/>
  <c r="AW2244" i="25" s="1"/>
  <c r="AR2244" i="25"/>
  <c r="AQ2244" i="25"/>
  <c r="AC2244" i="25"/>
  <c r="H2244" i="25"/>
  <c r="G2244" i="25"/>
  <c r="B2244" i="25"/>
  <c r="A2244" i="25"/>
  <c r="AW2243" i="25"/>
  <c r="AU2243" i="25"/>
  <c r="AV2243" i="25" s="1"/>
  <c r="AT2243" i="25"/>
  <c r="AS2243" i="25"/>
  <c r="AR2243" i="25"/>
  <c r="AQ2243" i="25"/>
  <c r="AC2243" i="25"/>
  <c r="H2243" i="25"/>
  <c r="G2243" i="25"/>
  <c r="B2243" i="25"/>
  <c r="A2243" i="25"/>
  <c r="AU2242" i="25"/>
  <c r="AV2242" i="25" s="1"/>
  <c r="AT2242" i="25"/>
  <c r="AS2242" i="25"/>
  <c r="AW2242" i="25" s="1"/>
  <c r="AR2242" i="25"/>
  <c r="AQ2242" i="25"/>
  <c r="AC2242" i="25"/>
  <c r="H2242" i="25"/>
  <c r="G2242" i="25"/>
  <c r="B2242" i="25"/>
  <c r="A2242" i="25"/>
  <c r="AW2241" i="25"/>
  <c r="AU2241" i="25"/>
  <c r="AV2241" i="25" s="1"/>
  <c r="AT2241" i="25"/>
  <c r="AS2241" i="25"/>
  <c r="AR2241" i="25"/>
  <c r="AQ2241" i="25"/>
  <c r="AC2241" i="25"/>
  <c r="H2241" i="25"/>
  <c r="G2241" i="25"/>
  <c r="B2241" i="25"/>
  <c r="A2241" i="25"/>
  <c r="AW2240" i="25"/>
  <c r="AU2240" i="25"/>
  <c r="AV2240" i="25" s="1"/>
  <c r="AT2240" i="25"/>
  <c r="AS2240" i="25"/>
  <c r="AR2240" i="25"/>
  <c r="AQ2240" i="25"/>
  <c r="AC2240" i="25"/>
  <c r="H2240" i="25"/>
  <c r="G2240" i="25"/>
  <c r="B2240" i="25"/>
  <c r="A2240" i="25"/>
  <c r="AU2239" i="25"/>
  <c r="AV2239" i="25" s="1"/>
  <c r="AT2239" i="25"/>
  <c r="AS2239" i="25"/>
  <c r="AW2239" i="25" s="1"/>
  <c r="AR2239" i="25"/>
  <c r="AQ2239" i="25"/>
  <c r="AC2239" i="25"/>
  <c r="H2239" i="25"/>
  <c r="G2239" i="25"/>
  <c r="B2239" i="25"/>
  <c r="A2239" i="25"/>
  <c r="AU2238" i="25"/>
  <c r="AV2238" i="25" s="1"/>
  <c r="AT2238" i="25"/>
  <c r="AS2238" i="25"/>
  <c r="AW2238" i="25" s="1"/>
  <c r="AR2238" i="25"/>
  <c r="AQ2238" i="25"/>
  <c r="AC2238" i="25"/>
  <c r="H2238" i="25"/>
  <c r="G2238" i="25"/>
  <c r="B2238" i="25"/>
  <c r="A2238" i="25"/>
  <c r="AW2237" i="25"/>
  <c r="AU2237" i="25"/>
  <c r="AV2237" i="25" s="1"/>
  <c r="AT2237" i="25"/>
  <c r="AS2237" i="25"/>
  <c r="AR2237" i="25"/>
  <c r="AQ2237" i="25"/>
  <c r="AC2237" i="25"/>
  <c r="H2237" i="25"/>
  <c r="G2237" i="25"/>
  <c r="B2237" i="25"/>
  <c r="A2237" i="25"/>
  <c r="AU2236" i="25"/>
  <c r="AV2236" i="25" s="1"/>
  <c r="AT2236" i="25"/>
  <c r="AS2236" i="25"/>
  <c r="AW2236" i="25" s="1"/>
  <c r="AR2236" i="25"/>
  <c r="AQ2236" i="25"/>
  <c r="AC2236" i="25"/>
  <c r="H2236" i="25"/>
  <c r="G2236" i="25"/>
  <c r="B2236" i="25"/>
  <c r="A2236" i="25"/>
  <c r="AW2235" i="25"/>
  <c r="AU2235" i="25"/>
  <c r="AV2235" i="25" s="1"/>
  <c r="AT2235" i="25"/>
  <c r="AS2235" i="25"/>
  <c r="AR2235" i="25"/>
  <c r="AQ2235" i="25"/>
  <c r="AC2235" i="25"/>
  <c r="H2235" i="25"/>
  <c r="G2235" i="25"/>
  <c r="B2235" i="25"/>
  <c r="A2235" i="25"/>
  <c r="AU2234" i="25"/>
  <c r="AV2234" i="25" s="1"/>
  <c r="AT2234" i="25"/>
  <c r="AS2234" i="25"/>
  <c r="AW2234" i="25" s="1"/>
  <c r="AR2234" i="25"/>
  <c r="AQ2234" i="25"/>
  <c r="AC2234" i="25"/>
  <c r="H2234" i="25"/>
  <c r="G2234" i="25"/>
  <c r="A2234" i="25"/>
  <c r="B2234" i="25" s="1"/>
  <c r="AW2233" i="25"/>
  <c r="AU2233" i="25"/>
  <c r="AV2233" i="25" s="1"/>
  <c r="AT2233" i="25"/>
  <c r="AS2233" i="25"/>
  <c r="AR2233" i="25"/>
  <c r="AQ2233" i="25"/>
  <c r="AC2233" i="25"/>
  <c r="H2233" i="25"/>
  <c r="G2233" i="25"/>
  <c r="A2233" i="25"/>
  <c r="B2233" i="25" s="1"/>
  <c r="AU2232" i="25"/>
  <c r="AV2232" i="25" s="1"/>
  <c r="AT2232" i="25"/>
  <c r="AS2232" i="25"/>
  <c r="AW2232" i="25" s="1"/>
  <c r="AR2232" i="25"/>
  <c r="AQ2232" i="25"/>
  <c r="AC2232" i="25"/>
  <c r="H2232" i="25"/>
  <c r="G2232" i="25"/>
  <c r="B2232" i="25"/>
  <c r="A2232" i="25"/>
  <c r="AU2231" i="25"/>
  <c r="AV2231" i="25" s="1"/>
  <c r="AT2231" i="25"/>
  <c r="AS2231" i="25"/>
  <c r="AW2231" i="25" s="1"/>
  <c r="AR2231" i="25"/>
  <c r="AQ2231" i="25"/>
  <c r="AC2231" i="25"/>
  <c r="S2231" i="25"/>
  <c r="A2231" i="25"/>
  <c r="B2231" i="25" s="1"/>
  <c r="AW2230" i="25"/>
  <c r="AV2230" i="25"/>
  <c r="AU2230" i="25"/>
  <c r="AT2230" i="25"/>
  <c r="AS2230" i="25"/>
  <c r="AR2230" i="25"/>
  <c r="AQ2230" i="25"/>
  <c r="AC2230" i="25"/>
  <c r="H2230" i="25"/>
  <c r="G2230" i="25"/>
  <c r="A2230" i="25"/>
  <c r="B2230" i="25" s="1"/>
  <c r="AW2229" i="25"/>
  <c r="AV2229" i="25"/>
  <c r="AU2229" i="25"/>
  <c r="AT2229" i="25"/>
  <c r="AS2229" i="25"/>
  <c r="AR2229" i="25"/>
  <c r="AQ2229" i="25"/>
  <c r="AC2229" i="25"/>
  <c r="H2229" i="25"/>
  <c r="G2229" i="25"/>
  <c r="A2229" i="25"/>
  <c r="B2229" i="25" s="1"/>
  <c r="AV2228" i="25"/>
  <c r="AU2228" i="25"/>
  <c r="AT2228" i="25"/>
  <c r="AS2228" i="25"/>
  <c r="AW2228" i="25" s="1"/>
  <c r="AR2228" i="25"/>
  <c r="AQ2228" i="25"/>
  <c r="AC2228" i="25"/>
  <c r="A2228" i="25"/>
  <c r="B2228" i="25" s="1"/>
  <c r="AU2227" i="25"/>
  <c r="AV2227" i="25" s="1"/>
  <c r="AT2227" i="25"/>
  <c r="AS2227" i="25"/>
  <c r="AW2227" i="25" s="1"/>
  <c r="AR2227" i="25"/>
  <c r="AQ2227" i="25"/>
  <c r="AC2227" i="25"/>
  <c r="S2227" i="25"/>
  <c r="A2227" i="25"/>
  <c r="B2227" i="25" s="1"/>
  <c r="AU2226" i="25"/>
  <c r="AV2226" i="25" s="1"/>
  <c r="AT2226" i="25"/>
  <c r="AS2226" i="25"/>
  <c r="AW2226" i="25" s="1"/>
  <c r="AR2226" i="25"/>
  <c r="AQ2226" i="25"/>
  <c r="AC2226" i="25"/>
  <c r="S2226" i="25"/>
  <c r="A2226" i="25"/>
  <c r="B2226" i="25" s="1"/>
  <c r="AW2225" i="25"/>
  <c r="AV2225" i="25"/>
  <c r="AU2225" i="25"/>
  <c r="AT2225" i="25"/>
  <c r="AS2225" i="25"/>
  <c r="AR2225" i="25"/>
  <c r="AQ2225" i="25"/>
  <c r="AC2225" i="25"/>
  <c r="S2225" i="25"/>
  <c r="B2225" i="25"/>
  <c r="A2225" i="25"/>
  <c r="AV2224" i="25"/>
  <c r="AU2224" i="25"/>
  <c r="AT2224" i="25"/>
  <c r="AS2224" i="25"/>
  <c r="AW2224" i="25" s="1"/>
  <c r="AR2224" i="25"/>
  <c r="AQ2224" i="25"/>
  <c r="AC2224" i="25"/>
  <c r="S2224" i="25"/>
  <c r="H2224" i="25"/>
  <c r="G2224" i="25"/>
  <c r="A2224" i="25"/>
  <c r="B2224" i="25" s="1"/>
  <c r="AW2223" i="25"/>
  <c r="AV2223" i="25"/>
  <c r="AU2223" i="25"/>
  <c r="AT2223" i="25"/>
  <c r="AS2223" i="25"/>
  <c r="AR2223" i="25"/>
  <c r="AQ2223" i="25"/>
  <c r="AC2223" i="25"/>
  <c r="B2223" i="25"/>
  <c r="A2223" i="25"/>
  <c r="AU2222" i="25"/>
  <c r="AV2222" i="25" s="1"/>
  <c r="AT2222" i="25"/>
  <c r="AS2222" i="25"/>
  <c r="AW2222" i="25" s="1"/>
  <c r="AR2222" i="25"/>
  <c r="AQ2222" i="25"/>
  <c r="AC2222" i="25"/>
  <c r="S2222" i="25"/>
  <c r="A2222" i="25"/>
  <c r="B2222" i="25" s="1"/>
  <c r="AU2221" i="25"/>
  <c r="AV2221" i="25" s="1"/>
  <c r="AT2221" i="25"/>
  <c r="AS2221" i="25"/>
  <c r="AW2221" i="25" s="1"/>
  <c r="AR2221" i="25"/>
  <c r="AQ2221" i="25"/>
  <c r="AC2221" i="25"/>
  <c r="B2221" i="25"/>
  <c r="A2221" i="25"/>
  <c r="AU2220" i="25"/>
  <c r="AV2220" i="25" s="1"/>
  <c r="AT2220" i="25"/>
  <c r="AS2220" i="25"/>
  <c r="AW2220" i="25" s="1"/>
  <c r="AR2220" i="25"/>
  <c r="AQ2220" i="25"/>
  <c r="AC2220" i="25"/>
  <c r="B2220" i="25"/>
  <c r="A2220" i="25"/>
  <c r="AW2219" i="25"/>
  <c r="AU2219" i="25"/>
  <c r="AV2219" i="25" s="1"/>
  <c r="AT2219" i="25"/>
  <c r="AS2219" i="25"/>
  <c r="AR2219" i="25"/>
  <c r="AQ2219" i="25"/>
  <c r="AC2219" i="25"/>
  <c r="H2219" i="25"/>
  <c r="G2219" i="25"/>
  <c r="B2219" i="25"/>
  <c r="A2219" i="25"/>
  <c r="AU2218" i="25"/>
  <c r="AV2218" i="25" s="1"/>
  <c r="AT2218" i="25"/>
  <c r="AS2218" i="25"/>
  <c r="AW2218" i="25" s="1"/>
  <c r="AR2218" i="25"/>
  <c r="AQ2218" i="25"/>
  <c r="AC2218" i="25"/>
  <c r="H2218" i="25"/>
  <c r="G2218" i="25"/>
  <c r="B2218" i="25"/>
  <c r="A2218" i="25"/>
  <c r="AU2217" i="25"/>
  <c r="AV2217" i="25" s="1"/>
  <c r="AT2217" i="25"/>
  <c r="AS2217" i="25"/>
  <c r="AW2217" i="25" s="1"/>
  <c r="AR2217" i="25"/>
  <c r="AQ2217" i="25"/>
  <c r="AC2217" i="25"/>
  <c r="S2217" i="25"/>
  <c r="H2217" i="25"/>
  <c r="G2217" i="25"/>
  <c r="A2217" i="25"/>
  <c r="B2217" i="25" s="1"/>
  <c r="AW2216" i="25"/>
  <c r="AU2216" i="25"/>
  <c r="AV2216" i="25" s="1"/>
  <c r="AT2216" i="25"/>
  <c r="AS2216" i="25"/>
  <c r="AR2216" i="25"/>
  <c r="AQ2216" i="25"/>
  <c r="AC2216" i="25"/>
  <c r="S2216" i="25"/>
  <c r="H2216" i="25"/>
  <c r="G2216" i="25"/>
  <c r="B2216" i="25"/>
  <c r="A2216" i="25"/>
  <c r="AU2215" i="25"/>
  <c r="AV2215" i="25" s="1"/>
  <c r="AT2215" i="25"/>
  <c r="AS2215" i="25"/>
  <c r="AW2215" i="25" s="1"/>
  <c r="AR2215" i="25"/>
  <c r="AQ2215" i="25"/>
  <c r="AC2215" i="25"/>
  <c r="H2215" i="25"/>
  <c r="G2215" i="25"/>
  <c r="B2215" i="25"/>
  <c r="A2215" i="25"/>
  <c r="AW2214" i="25"/>
  <c r="AV2214" i="25"/>
  <c r="AU2214" i="25"/>
  <c r="AT2214" i="25"/>
  <c r="AS2214" i="25"/>
  <c r="AR2214" i="25"/>
  <c r="AQ2214" i="25"/>
  <c r="AC2214" i="25"/>
  <c r="H2214" i="25"/>
  <c r="G2214" i="25"/>
  <c r="B2214" i="25"/>
  <c r="A2214" i="25"/>
  <c r="AU2213" i="25"/>
  <c r="AV2213" i="25" s="1"/>
  <c r="AT2213" i="25"/>
  <c r="AS2213" i="25"/>
  <c r="AW2213" i="25" s="1"/>
  <c r="AR2213" i="25"/>
  <c r="AQ2213" i="25"/>
  <c r="AC2213" i="25"/>
  <c r="A2213" i="25"/>
  <c r="B2213" i="25" s="1"/>
  <c r="AW2212" i="25"/>
  <c r="AU2212" i="25"/>
  <c r="AV2212" i="25" s="1"/>
  <c r="AT2212" i="25"/>
  <c r="AS2212" i="25"/>
  <c r="AR2212" i="25"/>
  <c r="AQ2212" i="25"/>
  <c r="AC2212" i="25"/>
  <c r="S2212" i="25"/>
  <c r="A2212" i="25"/>
  <c r="B2212" i="25" s="1"/>
  <c r="AV2211" i="25"/>
  <c r="AU2211" i="25"/>
  <c r="AT2211" i="25"/>
  <c r="AS2211" i="25"/>
  <c r="AW2211" i="25" s="1"/>
  <c r="AR2211" i="25"/>
  <c r="AQ2211" i="25"/>
  <c r="AC2211" i="25"/>
  <c r="B2211" i="25"/>
  <c r="A2211" i="25"/>
  <c r="AV2210" i="25"/>
  <c r="AU2210" i="25"/>
  <c r="AT2210" i="25"/>
  <c r="AS2210" i="25"/>
  <c r="AW2210" i="25" s="1"/>
  <c r="AR2210" i="25"/>
  <c r="AQ2210" i="25"/>
  <c r="AC2210" i="25"/>
  <c r="S2210" i="25"/>
  <c r="B2210" i="25"/>
  <c r="A2210" i="25"/>
  <c r="AU2209" i="25"/>
  <c r="AV2209" i="25" s="1"/>
  <c r="AT2209" i="25"/>
  <c r="AS2209" i="25"/>
  <c r="AW2209" i="25" s="1"/>
  <c r="AR2209" i="25"/>
  <c r="AQ2209" i="25"/>
  <c r="AC2209" i="25"/>
  <c r="H2209" i="25"/>
  <c r="G2209" i="25"/>
  <c r="A2209" i="25"/>
  <c r="B2209" i="25" s="1"/>
  <c r="AW2208" i="25"/>
  <c r="AU2208" i="25"/>
  <c r="AV2208" i="25" s="1"/>
  <c r="AT2208" i="25"/>
  <c r="AS2208" i="25"/>
  <c r="AR2208" i="25"/>
  <c r="AQ2208" i="25"/>
  <c r="AC2208" i="25"/>
  <c r="H2208" i="25"/>
  <c r="G2208" i="25"/>
  <c r="B2208" i="25"/>
  <c r="A2208" i="25"/>
  <c r="AW2207" i="25"/>
  <c r="AU2207" i="25"/>
  <c r="AV2207" i="25" s="1"/>
  <c r="AT2207" i="25"/>
  <c r="AS2207" i="25"/>
  <c r="AR2207" i="25"/>
  <c r="AQ2207" i="25"/>
  <c r="AC2207" i="25"/>
  <c r="H2207" i="25"/>
  <c r="G2207" i="25"/>
  <c r="A2207" i="25"/>
  <c r="B2207" i="25" s="1"/>
  <c r="AU2206" i="25"/>
  <c r="AV2206" i="25" s="1"/>
  <c r="AT2206" i="25"/>
  <c r="AS2206" i="25"/>
  <c r="AW2206" i="25" s="1"/>
  <c r="AR2206" i="25"/>
  <c r="AQ2206" i="25"/>
  <c r="AC2206" i="25"/>
  <c r="H2206" i="25"/>
  <c r="G2206" i="25"/>
  <c r="A2206" i="25"/>
  <c r="B2206" i="25" s="1"/>
  <c r="AW2205" i="25"/>
  <c r="AU2205" i="25"/>
  <c r="AV2205" i="25" s="1"/>
  <c r="AT2205" i="25"/>
  <c r="AS2205" i="25"/>
  <c r="AR2205" i="25"/>
  <c r="AQ2205" i="25"/>
  <c r="AC2205" i="25"/>
  <c r="H2205" i="25"/>
  <c r="G2205" i="25"/>
  <c r="A2205" i="25"/>
  <c r="B2205" i="25" s="1"/>
  <c r="AU2204" i="25"/>
  <c r="AV2204" i="25" s="1"/>
  <c r="AT2204" i="25"/>
  <c r="AS2204" i="25"/>
  <c r="AW2204" i="25" s="1"/>
  <c r="AR2204" i="25"/>
  <c r="AQ2204" i="25"/>
  <c r="AC2204" i="25"/>
  <c r="H2204" i="25"/>
  <c r="G2204" i="25"/>
  <c r="B2204" i="25"/>
  <c r="A2204" i="25"/>
  <c r="AW2203" i="25"/>
  <c r="AU2203" i="25"/>
  <c r="AV2203" i="25" s="1"/>
  <c r="AT2203" i="25"/>
  <c r="AS2203" i="25"/>
  <c r="AR2203" i="25"/>
  <c r="AQ2203" i="25"/>
  <c r="AC2203" i="25"/>
  <c r="H2203" i="25"/>
  <c r="G2203" i="25"/>
  <c r="B2203" i="25"/>
  <c r="A2203" i="25"/>
  <c r="AU2202" i="25"/>
  <c r="AV2202" i="25" s="1"/>
  <c r="AT2202" i="25"/>
  <c r="AS2202" i="25"/>
  <c r="AW2202" i="25" s="1"/>
  <c r="AR2202" i="25"/>
  <c r="AQ2202" i="25"/>
  <c r="AC2202" i="25"/>
  <c r="S2202" i="25"/>
  <c r="H2202" i="25"/>
  <c r="G2202" i="25"/>
  <c r="A2202" i="25"/>
  <c r="B2202" i="25" s="1"/>
  <c r="AW2201" i="25"/>
  <c r="AU2201" i="25"/>
  <c r="AV2201" i="25" s="1"/>
  <c r="AT2201" i="25"/>
  <c r="AS2201" i="25"/>
  <c r="AR2201" i="25"/>
  <c r="AQ2201" i="25"/>
  <c r="AC2201" i="25"/>
  <c r="S2201" i="25"/>
  <c r="H2201" i="25"/>
  <c r="G2201" i="25"/>
  <c r="B2201" i="25"/>
  <c r="A2201" i="25"/>
  <c r="AW2200" i="25"/>
  <c r="AU2200" i="25"/>
  <c r="AV2200" i="25" s="1"/>
  <c r="AT2200" i="25"/>
  <c r="AS2200" i="25"/>
  <c r="AR2200" i="25"/>
  <c r="AQ2200" i="25"/>
  <c r="AC2200" i="25"/>
  <c r="S2200" i="25"/>
  <c r="H2200" i="25"/>
  <c r="G2200" i="25"/>
  <c r="A2200" i="25"/>
  <c r="B2200" i="25" s="1"/>
  <c r="AV2199" i="25"/>
  <c r="AU2199" i="25"/>
  <c r="AT2199" i="25"/>
  <c r="AS2199" i="25"/>
  <c r="AW2199" i="25" s="1"/>
  <c r="AR2199" i="25"/>
  <c r="AQ2199" i="25"/>
  <c r="AC2199" i="25"/>
  <c r="S2199" i="25"/>
  <c r="H2199" i="25"/>
  <c r="G2199" i="25"/>
  <c r="A2199" i="25"/>
  <c r="B2199" i="25" s="1"/>
  <c r="AU2198" i="25"/>
  <c r="AV2198" i="25" s="1"/>
  <c r="AT2198" i="25"/>
  <c r="AS2198" i="25"/>
  <c r="AW2198" i="25" s="1"/>
  <c r="AR2198" i="25"/>
  <c r="AQ2198" i="25"/>
  <c r="AC2198" i="25"/>
  <c r="S2198" i="25"/>
  <c r="A2198" i="25"/>
  <c r="B2198" i="25" s="1"/>
  <c r="AW2197" i="25"/>
  <c r="AV2197" i="25"/>
  <c r="AU2197" i="25"/>
  <c r="AT2197" i="25"/>
  <c r="AS2197" i="25"/>
  <c r="AR2197" i="25"/>
  <c r="AQ2197" i="25"/>
  <c r="AC2197" i="25"/>
  <c r="B2197" i="25"/>
  <c r="A2197" i="25"/>
  <c r="AU2196" i="25"/>
  <c r="AV2196" i="25" s="1"/>
  <c r="AT2196" i="25"/>
  <c r="AS2196" i="25"/>
  <c r="AW2196" i="25" s="1"/>
  <c r="AR2196" i="25"/>
  <c r="AQ2196" i="25"/>
  <c r="AC2196" i="25"/>
  <c r="H2196" i="25"/>
  <c r="G2196" i="25"/>
  <c r="B2196" i="25"/>
  <c r="A2196" i="25"/>
  <c r="AW2195" i="25"/>
  <c r="AV2195" i="25"/>
  <c r="AU2195" i="25"/>
  <c r="AT2195" i="25"/>
  <c r="AS2195" i="25"/>
  <c r="AR2195" i="25"/>
  <c r="AQ2195" i="25"/>
  <c r="AC2195" i="25"/>
  <c r="H2195" i="25"/>
  <c r="G2195" i="25"/>
  <c r="A2195" i="25"/>
  <c r="B2195" i="25" s="1"/>
  <c r="AU2194" i="25"/>
  <c r="AV2194" i="25" s="1"/>
  <c r="AT2194" i="25"/>
  <c r="AS2194" i="25"/>
  <c r="AW2194" i="25" s="1"/>
  <c r="AR2194" i="25"/>
  <c r="AQ2194" i="25"/>
  <c r="AC2194" i="25"/>
  <c r="S2194" i="25"/>
  <c r="H2194" i="25"/>
  <c r="G2194" i="25"/>
  <c r="B2194" i="25"/>
  <c r="A2194" i="25"/>
  <c r="AW2193" i="25"/>
  <c r="AV2193" i="25"/>
  <c r="AU2193" i="25"/>
  <c r="AT2193" i="25"/>
  <c r="AS2193" i="25"/>
  <c r="AR2193" i="25"/>
  <c r="AQ2193" i="25"/>
  <c r="AC2193" i="25"/>
  <c r="H2193" i="25"/>
  <c r="G2193" i="25"/>
  <c r="B2193" i="25"/>
  <c r="A2193" i="25"/>
  <c r="AU2192" i="25"/>
  <c r="AV2192" i="25" s="1"/>
  <c r="AT2192" i="25"/>
  <c r="AS2192" i="25"/>
  <c r="AW2192" i="25" s="1"/>
  <c r="AR2192" i="25"/>
  <c r="AQ2192" i="25"/>
  <c r="AC2192" i="25"/>
  <c r="H2192" i="25"/>
  <c r="G2192" i="25"/>
  <c r="B2192" i="25"/>
  <c r="A2192" i="25"/>
  <c r="AW2191" i="25"/>
  <c r="AV2191" i="25"/>
  <c r="AU2191" i="25"/>
  <c r="AT2191" i="25"/>
  <c r="AS2191" i="25"/>
  <c r="AR2191" i="25"/>
  <c r="AQ2191" i="25"/>
  <c r="AC2191" i="25"/>
  <c r="H2191" i="25"/>
  <c r="G2191" i="25"/>
  <c r="B2191" i="25"/>
  <c r="A2191" i="25"/>
  <c r="AU2190" i="25"/>
  <c r="AV2190" i="25" s="1"/>
  <c r="AT2190" i="25"/>
  <c r="AS2190" i="25"/>
  <c r="AW2190" i="25" s="1"/>
  <c r="AR2190" i="25"/>
  <c r="AQ2190" i="25"/>
  <c r="AC2190" i="25"/>
  <c r="H2190" i="25"/>
  <c r="G2190" i="25"/>
  <c r="B2190" i="25"/>
  <c r="A2190" i="25"/>
  <c r="AW2189" i="25"/>
  <c r="AV2189" i="25"/>
  <c r="AU2189" i="25"/>
  <c r="AT2189" i="25"/>
  <c r="AS2189" i="25"/>
  <c r="AR2189" i="25"/>
  <c r="AQ2189" i="25"/>
  <c r="AC2189" i="25"/>
  <c r="S2189" i="25"/>
  <c r="B2189" i="25"/>
  <c r="A2189" i="25"/>
  <c r="AV2188" i="25"/>
  <c r="AU2188" i="25"/>
  <c r="AT2188" i="25"/>
  <c r="AS2188" i="25"/>
  <c r="AW2188" i="25" s="1"/>
  <c r="AR2188" i="25"/>
  <c r="AQ2188" i="25"/>
  <c r="AC2188" i="25"/>
  <c r="S2188" i="25"/>
  <c r="B2188" i="25"/>
  <c r="A2188" i="25"/>
  <c r="AV2187" i="25"/>
  <c r="AU2187" i="25"/>
  <c r="AT2187" i="25"/>
  <c r="AS2187" i="25"/>
  <c r="AW2187" i="25" s="1"/>
  <c r="AR2187" i="25"/>
  <c r="AQ2187" i="25"/>
  <c r="AC2187" i="25"/>
  <c r="A2187" i="25"/>
  <c r="B2187" i="25" s="1"/>
  <c r="AW2186" i="25"/>
  <c r="AU2186" i="25"/>
  <c r="AV2186" i="25" s="1"/>
  <c r="AT2186" i="25"/>
  <c r="AS2186" i="25"/>
  <c r="AR2186" i="25"/>
  <c r="AQ2186" i="25"/>
  <c r="AC2186" i="25"/>
  <c r="S2186" i="25"/>
  <c r="A2186" i="25"/>
  <c r="B2186" i="25" s="1"/>
  <c r="AU2185" i="25"/>
  <c r="AV2185" i="25" s="1"/>
  <c r="AT2185" i="25"/>
  <c r="AS2185" i="25"/>
  <c r="AW2185" i="25" s="1"/>
  <c r="AR2185" i="25"/>
  <c r="AQ2185" i="25"/>
  <c r="AC2185" i="25"/>
  <c r="S2185" i="25"/>
  <c r="A2185" i="25"/>
  <c r="B2185" i="25" s="1"/>
  <c r="AU2184" i="25"/>
  <c r="AV2184" i="25" s="1"/>
  <c r="AT2184" i="25"/>
  <c r="AS2184" i="25"/>
  <c r="AW2184" i="25" s="1"/>
  <c r="AR2184" i="25"/>
  <c r="AQ2184" i="25"/>
  <c r="AC2184" i="25"/>
  <c r="B2184" i="25"/>
  <c r="A2184" i="25"/>
  <c r="AW2183" i="25"/>
  <c r="AV2183" i="25"/>
  <c r="AU2183" i="25"/>
  <c r="AT2183" i="25"/>
  <c r="AS2183" i="25"/>
  <c r="AR2183" i="25"/>
  <c r="AQ2183" i="25"/>
  <c r="AC2183" i="25"/>
  <c r="S2183" i="25"/>
  <c r="B2183" i="25"/>
  <c r="A2183" i="25"/>
  <c r="AV2182" i="25"/>
  <c r="AU2182" i="25"/>
  <c r="AT2182" i="25"/>
  <c r="AS2182" i="25"/>
  <c r="AW2182" i="25" s="1"/>
  <c r="AR2182" i="25"/>
  <c r="AQ2182" i="25"/>
  <c r="AC2182" i="25"/>
  <c r="A2182" i="25"/>
  <c r="B2182" i="25" s="1"/>
  <c r="AW2181" i="25"/>
  <c r="AU2181" i="25"/>
  <c r="AV2181" i="25" s="1"/>
  <c r="AT2181" i="25"/>
  <c r="AS2181" i="25"/>
  <c r="AR2181" i="25"/>
  <c r="AQ2181" i="25"/>
  <c r="AC2181" i="25"/>
  <c r="S2181" i="25"/>
  <c r="H2181" i="25"/>
  <c r="G2181" i="25"/>
  <c r="A2181" i="25"/>
  <c r="B2181" i="25" s="1"/>
  <c r="AW2180" i="25"/>
  <c r="AU2180" i="25"/>
  <c r="AV2180" i="25" s="1"/>
  <c r="AT2180" i="25"/>
  <c r="AS2180" i="25"/>
  <c r="AR2180" i="25"/>
  <c r="AQ2180" i="25"/>
  <c r="AC2180" i="25"/>
  <c r="S2180" i="25"/>
  <c r="H2180" i="25"/>
  <c r="G2180" i="25"/>
  <c r="B2180" i="25"/>
  <c r="A2180" i="25"/>
  <c r="AW2179" i="25"/>
  <c r="AV2179" i="25"/>
  <c r="AU2179" i="25"/>
  <c r="AT2179" i="25"/>
  <c r="AS2179" i="25"/>
  <c r="AR2179" i="25"/>
  <c r="AQ2179" i="25"/>
  <c r="AC2179" i="25"/>
  <c r="A2179" i="25"/>
  <c r="B2179" i="25" s="1"/>
  <c r="AV2178" i="25"/>
  <c r="AU2178" i="25"/>
  <c r="AT2178" i="25"/>
  <c r="AS2178" i="25"/>
  <c r="AW2178" i="25" s="1"/>
  <c r="AR2178" i="25"/>
  <c r="AQ2178" i="25"/>
  <c r="AC2178" i="25"/>
  <c r="S2178" i="25"/>
  <c r="H2178" i="25"/>
  <c r="G2178" i="25"/>
  <c r="B2178" i="25"/>
  <c r="A2178" i="25"/>
  <c r="AW2177" i="25"/>
  <c r="AU2177" i="25"/>
  <c r="AV2177" i="25" s="1"/>
  <c r="AT2177" i="25"/>
  <c r="AS2177" i="25"/>
  <c r="AR2177" i="25"/>
  <c r="AQ2177" i="25"/>
  <c r="AC2177" i="25"/>
  <c r="S2177" i="25"/>
  <c r="H2177" i="25"/>
  <c r="G2177" i="25"/>
  <c r="A2177" i="25"/>
  <c r="B2177" i="25" s="1"/>
  <c r="AV2176" i="25"/>
  <c r="AU2176" i="25"/>
  <c r="AT2176" i="25"/>
  <c r="AS2176" i="25"/>
  <c r="AW2176" i="25" s="1"/>
  <c r="AR2176" i="25"/>
  <c r="AQ2176" i="25"/>
  <c r="AC2176" i="25"/>
  <c r="S2176" i="25"/>
  <c r="H2176" i="25"/>
  <c r="G2176" i="25"/>
  <c r="B2176" i="25"/>
  <c r="A2176" i="25"/>
  <c r="AV2175" i="25"/>
  <c r="AU2175" i="25"/>
  <c r="AT2175" i="25"/>
  <c r="AS2175" i="25"/>
  <c r="AW2175" i="25" s="1"/>
  <c r="AR2175" i="25"/>
  <c r="AQ2175" i="25"/>
  <c r="AC2175" i="25"/>
  <c r="S2175" i="25"/>
  <c r="H2175" i="25"/>
  <c r="G2175" i="25"/>
  <c r="A2175" i="25"/>
  <c r="B2175" i="25" s="1"/>
  <c r="AW2174" i="25"/>
  <c r="AV2174" i="25"/>
  <c r="AU2174" i="25"/>
  <c r="AT2174" i="25"/>
  <c r="AS2174" i="25"/>
  <c r="AR2174" i="25"/>
  <c r="AQ2174" i="25"/>
  <c r="AC2174" i="25"/>
  <c r="S2174" i="25"/>
  <c r="H2174" i="25"/>
  <c r="G2174" i="25"/>
  <c r="B2174" i="25"/>
  <c r="A2174" i="25"/>
  <c r="AU2173" i="25"/>
  <c r="AV2173" i="25" s="1"/>
  <c r="AT2173" i="25"/>
  <c r="AS2173" i="25"/>
  <c r="AW2173" i="25" s="1"/>
  <c r="AR2173" i="25"/>
  <c r="AQ2173" i="25"/>
  <c r="AC2173" i="25"/>
  <c r="S2173" i="25"/>
  <c r="H2173" i="25"/>
  <c r="G2173" i="25"/>
  <c r="A2173" i="25"/>
  <c r="B2173" i="25" s="1"/>
  <c r="AW2172" i="25"/>
  <c r="AU2172" i="25"/>
  <c r="AV2172" i="25" s="1"/>
  <c r="AT2172" i="25"/>
  <c r="AS2172" i="25"/>
  <c r="AR2172" i="25"/>
  <c r="AQ2172" i="25"/>
  <c r="AC2172" i="25"/>
  <c r="S2172" i="25"/>
  <c r="A2172" i="25"/>
  <c r="B2172" i="25" s="1"/>
  <c r="AU2171" i="25"/>
  <c r="AV2171" i="25" s="1"/>
  <c r="AT2171" i="25"/>
  <c r="AS2171" i="25"/>
  <c r="AW2171" i="25" s="1"/>
  <c r="AR2171" i="25"/>
  <c r="AQ2171" i="25"/>
  <c r="AC2171" i="25"/>
  <c r="S2171" i="25"/>
  <c r="A2171" i="25"/>
  <c r="B2171" i="25" s="1"/>
  <c r="AU2170" i="25"/>
  <c r="AV2170" i="25" s="1"/>
  <c r="AT2170" i="25"/>
  <c r="AS2170" i="25"/>
  <c r="AW2170" i="25" s="1"/>
  <c r="AR2170" i="25"/>
  <c r="AQ2170" i="25"/>
  <c r="AC2170" i="25"/>
  <c r="S2170" i="25"/>
  <c r="A2170" i="25"/>
  <c r="B2170" i="25" s="1"/>
  <c r="AW2169" i="25"/>
  <c r="AV2169" i="25"/>
  <c r="AU2169" i="25"/>
  <c r="AT2169" i="25"/>
  <c r="AS2169" i="25"/>
  <c r="AR2169" i="25"/>
  <c r="AQ2169" i="25"/>
  <c r="AC2169" i="25"/>
  <c r="S2169" i="25"/>
  <c r="B2169" i="25"/>
  <c r="A2169" i="25"/>
  <c r="AV2168" i="25"/>
  <c r="AU2168" i="25"/>
  <c r="AT2168" i="25"/>
  <c r="AS2168" i="25"/>
  <c r="AW2168" i="25" s="1"/>
  <c r="AR2168" i="25"/>
  <c r="AQ2168" i="25"/>
  <c r="AC2168" i="25"/>
  <c r="S2168" i="25"/>
  <c r="B2168" i="25"/>
  <c r="A2168" i="25"/>
  <c r="AU2167" i="25"/>
  <c r="AV2167" i="25" s="1"/>
  <c r="AT2167" i="25"/>
  <c r="AS2167" i="25"/>
  <c r="AW2167" i="25" s="1"/>
  <c r="AR2167" i="25"/>
  <c r="AQ2167" i="25"/>
  <c r="AC2167" i="25"/>
  <c r="S2167" i="25"/>
  <c r="A2167" i="25"/>
  <c r="B2167" i="25" s="1"/>
  <c r="AW2166" i="25"/>
  <c r="AV2166" i="25"/>
  <c r="AU2166" i="25"/>
  <c r="AT2166" i="25"/>
  <c r="AS2166" i="25"/>
  <c r="AR2166" i="25"/>
  <c r="AQ2166" i="25"/>
  <c r="AC2166" i="25"/>
  <c r="S2166" i="25"/>
  <c r="B2166" i="25"/>
  <c r="A2166" i="25"/>
  <c r="AW2165" i="25"/>
  <c r="AU2165" i="25"/>
  <c r="AV2165" i="25" s="1"/>
  <c r="AT2165" i="25"/>
  <c r="AS2165" i="25"/>
  <c r="AR2165" i="25"/>
  <c r="AQ2165" i="25"/>
  <c r="AC2165" i="25"/>
  <c r="S2165" i="25"/>
  <c r="A2165" i="25"/>
  <c r="B2165" i="25" s="1"/>
  <c r="AW2164" i="25"/>
  <c r="AU2164" i="25"/>
  <c r="AV2164" i="25" s="1"/>
  <c r="AT2164" i="25"/>
  <c r="AS2164" i="25"/>
  <c r="AR2164" i="25"/>
  <c r="AQ2164" i="25"/>
  <c r="AC2164" i="25"/>
  <c r="S2164" i="25"/>
  <c r="A2164" i="25"/>
  <c r="B2164" i="25" s="1"/>
  <c r="AW2163" i="25"/>
  <c r="AU2163" i="25"/>
  <c r="AV2163" i="25" s="1"/>
  <c r="AT2163" i="25"/>
  <c r="AS2163" i="25"/>
  <c r="AR2163" i="25"/>
  <c r="AQ2163" i="25"/>
  <c r="AC2163" i="25"/>
  <c r="S2163" i="25"/>
  <c r="A2163" i="25"/>
  <c r="B2163" i="25" s="1"/>
  <c r="AW2162" i="25"/>
  <c r="AV2162" i="25"/>
  <c r="AU2162" i="25"/>
  <c r="AT2162" i="25"/>
  <c r="AS2162" i="25"/>
  <c r="AR2162" i="25"/>
  <c r="AQ2162" i="25"/>
  <c r="AC2162" i="25"/>
  <c r="S2162" i="25"/>
  <c r="B2162" i="25"/>
  <c r="A2162" i="25"/>
  <c r="AU2161" i="25"/>
  <c r="AV2161" i="25" s="1"/>
  <c r="AT2161" i="25"/>
  <c r="AS2161" i="25"/>
  <c r="AW2161" i="25" s="1"/>
  <c r="AR2161" i="25"/>
  <c r="AQ2161" i="25"/>
  <c r="AC2161" i="25"/>
  <c r="S2161" i="25"/>
  <c r="A2161" i="25"/>
  <c r="B2161" i="25" s="1"/>
  <c r="AV2160" i="25"/>
  <c r="AU2160" i="25"/>
  <c r="AT2160" i="25"/>
  <c r="AS2160" i="25"/>
  <c r="AW2160" i="25" s="1"/>
  <c r="AR2160" i="25"/>
  <c r="AQ2160" i="25"/>
  <c r="AC2160" i="25"/>
  <c r="S2160" i="25"/>
  <c r="B2160" i="25"/>
  <c r="A2160" i="25"/>
  <c r="AW2159" i="25"/>
  <c r="AV2159" i="25"/>
  <c r="AU2159" i="25"/>
  <c r="AT2159" i="25"/>
  <c r="AS2159" i="25"/>
  <c r="AR2159" i="25"/>
  <c r="AQ2159" i="25"/>
  <c r="AC2159" i="25"/>
  <c r="S2159" i="25"/>
  <c r="B2159" i="25"/>
  <c r="A2159" i="25"/>
  <c r="AV2158" i="25"/>
  <c r="AU2158" i="25"/>
  <c r="AT2158" i="25"/>
  <c r="AS2158" i="25"/>
  <c r="AW2158" i="25" s="1"/>
  <c r="AR2158" i="25"/>
  <c r="AQ2158" i="25"/>
  <c r="AC2158" i="25"/>
  <c r="S2158" i="25"/>
  <c r="B2158" i="25"/>
  <c r="A2158" i="25"/>
  <c r="AW2157" i="25"/>
  <c r="AV2157" i="25"/>
  <c r="AU2157" i="25"/>
  <c r="AT2157" i="25"/>
  <c r="AS2157" i="25"/>
  <c r="AR2157" i="25"/>
  <c r="AQ2157" i="25"/>
  <c r="AC2157" i="25"/>
  <c r="S2157" i="25"/>
  <c r="B2157" i="25"/>
  <c r="A2157" i="25"/>
  <c r="AW2156" i="25"/>
  <c r="AU2156" i="25"/>
  <c r="AV2156" i="25" s="1"/>
  <c r="AT2156" i="25"/>
  <c r="AS2156" i="25"/>
  <c r="AR2156" i="25"/>
  <c r="AQ2156" i="25"/>
  <c r="AC2156" i="25"/>
  <c r="S2156" i="25"/>
  <c r="H2156" i="25"/>
  <c r="G2156" i="25"/>
  <c r="B2156" i="25"/>
  <c r="A2156" i="25"/>
  <c r="AW2155" i="25"/>
  <c r="AV2155" i="25"/>
  <c r="AU2155" i="25"/>
  <c r="AT2155" i="25"/>
  <c r="AS2155" i="25"/>
  <c r="AR2155" i="25"/>
  <c r="AQ2155" i="25"/>
  <c r="AC2155" i="25"/>
  <c r="S2155" i="25"/>
  <c r="B2155" i="25"/>
  <c r="A2155" i="25"/>
  <c r="AW2154" i="25"/>
  <c r="AU2154" i="25"/>
  <c r="AV2154" i="25" s="1"/>
  <c r="AT2154" i="25"/>
  <c r="AS2154" i="25"/>
  <c r="AR2154" i="25"/>
  <c r="AQ2154" i="25"/>
  <c r="AC2154" i="25"/>
  <c r="S2154" i="25"/>
  <c r="A2154" i="25"/>
  <c r="B2154" i="25" s="1"/>
  <c r="AU2153" i="25"/>
  <c r="AV2153" i="25" s="1"/>
  <c r="AT2153" i="25"/>
  <c r="AS2153" i="25"/>
  <c r="AW2153" i="25" s="1"/>
  <c r="AR2153" i="25"/>
  <c r="AQ2153" i="25"/>
  <c r="AC2153" i="25"/>
  <c r="S2153" i="25"/>
  <c r="A2153" i="25"/>
  <c r="B2153" i="25" s="1"/>
  <c r="AW2152" i="25"/>
  <c r="AV2152" i="25"/>
  <c r="AU2152" i="25"/>
  <c r="AT2152" i="25"/>
  <c r="AS2152" i="25"/>
  <c r="AR2152" i="25"/>
  <c r="AQ2152" i="25"/>
  <c r="AC2152" i="25"/>
  <c r="S2152" i="25"/>
  <c r="B2152" i="25"/>
  <c r="A2152" i="25"/>
  <c r="AU2151" i="25"/>
  <c r="AV2151" i="25" s="1"/>
  <c r="AT2151" i="25"/>
  <c r="AS2151" i="25"/>
  <c r="AW2151" i="25" s="1"/>
  <c r="AR2151" i="25"/>
  <c r="AQ2151" i="25"/>
  <c r="AC2151" i="25"/>
  <c r="S2151" i="25"/>
  <c r="A2151" i="25"/>
  <c r="B2151" i="25" s="1"/>
  <c r="AU2150" i="25"/>
  <c r="AV2150" i="25" s="1"/>
  <c r="AT2150" i="25"/>
  <c r="AS2150" i="25"/>
  <c r="AW2150" i="25" s="1"/>
  <c r="AR2150" i="25"/>
  <c r="AQ2150" i="25"/>
  <c r="AC2150" i="25"/>
  <c r="S2150" i="25"/>
  <c r="A2150" i="25"/>
  <c r="B2150" i="25" s="1"/>
  <c r="AW2149" i="25"/>
  <c r="AV2149" i="25"/>
  <c r="AU2149" i="25"/>
  <c r="AT2149" i="25"/>
  <c r="AS2149" i="25"/>
  <c r="AR2149" i="25"/>
  <c r="AQ2149" i="25"/>
  <c r="AC2149" i="25"/>
  <c r="S2149" i="25"/>
  <c r="B2149" i="25"/>
  <c r="A2149" i="25"/>
  <c r="AV2148" i="25"/>
  <c r="AU2148" i="25"/>
  <c r="AT2148" i="25"/>
  <c r="AS2148" i="25"/>
  <c r="AW2148" i="25" s="1"/>
  <c r="AR2148" i="25"/>
  <c r="AQ2148" i="25"/>
  <c r="AC2148" i="25"/>
  <c r="S2148" i="25"/>
  <c r="B2148" i="25"/>
  <c r="A2148" i="25"/>
  <c r="AW2147" i="25"/>
  <c r="AV2147" i="25"/>
  <c r="AU2147" i="25"/>
  <c r="AT2147" i="25"/>
  <c r="AS2147" i="25"/>
  <c r="AR2147" i="25"/>
  <c r="AQ2147" i="25"/>
  <c r="AC2147" i="25"/>
  <c r="S2147" i="25"/>
  <c r="B2147" i="25"/>
  <c r="A2147" i="25"/>
  <c r="AW2146" i="25"/>
  <c r="AV2146" i="25"/>
  <c r="AU2146" i="25"/>
  <c r="AT2146" i="25"/>
  <c r="AS2146" i="25"/>
  <c r="AR2146" i="25"/>
  <c r="AQ2146" i="25"/>
  <c r="AC2146" i="25"/>
  <c r="S2146" i="25"/>
  <c r="B2146" i="25"/>
  <c r="A2146" i="25"/>
  <c r="AU2145" i="25"/>
  <c r="AV2145" i="25" s="1"/>
  <c r="AT2145" i="25"/>
  <c r="AS2145" i="25"/>
  <c r="AW2145" i="25" s="1"/>
  <c r="AR2145" i="25"/>
  <c r="AQ2145" i="25"/>
  <c r="AC2145" i="25"/>
  <c r="S2145" i="25"/>
  <c r="A2145" i="25"/>
  <c r="B2145" i="25" s="1"/>
  <c r="AW2144" i="25"/>
  <c r="AV2144" i="25"/>
  <c r="AU2144" i="25"/>
  <c r="AT2144" i="25"/>
  <c r="AS2144" i="25"/>
  <c r="AR2144" i="25"/>
  <c r="AQ2144" i="25"/>
  <c r="AC2144" i="25"/>
  <c r="S2144" i="25"/>
  <c r="B2144" i="25"/>
  <c r="A2144" i="25"/>
  <c r="AU2143" i="25"/>
  <c r="AV2143" i="25" s="1"/>
  <c r="AT2143" i="25"/>
  <c r="AS2143" i="25"/>
  <c r="AW2143" i="25" s="1"/>
  <c r="AR2143" i="25"/>
  <c r="AQ2143" i="25"/>
  <c r="AC2143" i="25"/>
  <c r="S2143" i="25"/>
  <c r="A2143" i="25"/>
  <c r="B2143" i="25" s="1"/>
  <c r="AU2142" i="25"/>
  <c r="AV2142" i="25" s="1"/>
  <c r="AT2142" i="25"/>
  <c r="AS2142" i="25"/>
  <c r="AW2142" i="25" s="1"/>
  <c r="AR2142" i="25"/>
  <c r="AQ2142" i="25"/>
  <c r="AC2142" i="25"/>
  <c r="S2142" i="25"/>
  <c r="A2142" i="25"/>
  <c r="B2142" i="25" s="1"/>
  <c r="AW2141" i="25"/>
  <c r="AV2141" i="25"/>
  <c r="AU2141" i="25"/>
  <c r="AT2141" i="25"/>
  <c r="AS2141" i="25"/>
  <c r="AR2141" i="25"/>
  <c r="AQ2141" i="25"/>
  <c r="AC2141" i="25"/>
  <c r="S2141" i="25"/>
  <c r="B2141" i="25"/>
  <c r="A2141" i="25"/>
  <c r="AV2140" i="25"/>
  <c r="AU2140" i="25"/>
  <c r="AT2140" i="25"/>
  <c r="AS2140" i="25"/>
  <c r="AW2140" i="25" s="1"/>
  <c r="AR2140" i="25"/>
  <c r="AQ2140" i="25"/>
  <c r="AC2140" i="25"/>
  <c r="S2140" i="25"/>
  <c r="B2140" i="25"/>
  <c r="A2140" i="25"/>
  <c r="AW2139" i="25"/>
  <c r="AV2139" i="25"/>
  <c r="AU2139" i="25"/>
  <c r="AT2139" i="25"/>
  <c r="AS2139" i="25"/>
  <c r="AR2139" i="25"/>
  <c r="AQ2139" i="25"/>
  <c r="AC2139" i="25"/>
  <c r="S2139" i="25"/>
  <c r="B2139" i="25"/>
  <c r="A2139" i="25"/>
  <c r="AW2138" i="25"/>
  <c r="AV2138" i="25"/>
  <c r="AU2138" i="25"/>
  <c r="AT2138" i="25"/>
  <c r="AS2138" i="25"/>
  <c r="AR2138" i="25"/>
  <c r="AQ2138" i="25"/>
  <c r="AC2138" i="25"/>
  <c r="S2138" i="25"/>
  <c r="B2138" i="25"/>
  <c r="A2138" i="25"/>
  <c r="AU2137" i="25"/>
  <c r="AV2137" i="25" s="1"/>
  <c r="AT2137" i="25"/>
  <c r="AS2137" i="25"/>
  <c r="AW2137" i="25" s="1"/>
  <c r="AR2137" i="25"/>
  <c r="AQ2137" i="25"/>
  <c r="AC2137" i="25"/>
  <c r="S2137" i="25"/>
  <c r="A2137" i="25"/>
  <c r="B2137" i="25" s="1"/>
  <c r="AW2136" i="25"/>
  <c r="AV2136" i="25"/>
  <c r="AU2136" i="25"/>
  <c r="AT2136" i="25"/>
  <c r="AS2136" i="25"/>
  <c r="AR2136" i="25"/>
  <c r="AQ2136" i="25"/>
  <c r="AC2136" i="25"/>
  <c r="S2136" i="25"/>
  <c r="B2136" i="25"/>
  <c r="A2136" i="25"/>
  <c r="AU2135" i="25"/>
  <c r="AV2135" i="25" s="1"/>
  <c r="AT2135" i="25"/>
  <c r="AS2135" i="25"/>
  <c r="AW2135" i="25" s="1"/>
  <c r="AR2135" i="25"/>
  <c r="AQ2135" i="25"/>
  <c r="AC2135" i="25"/>
  <c r="S2135" i="25"/>
  <c r="A2135" i="25"/>
  <c r="B2135" i="25" s="1"/>
  <c r="AU2134" i="25"/>
  <c r="AV2134" i="25" s="1"/>
  <c r="AT2134" i="25"/>
  <c r="AS2134" i="25"/>
  <c r="AW2134" i="25" s="1"/>
  <c r="AR2134" i="25"/>
  <c r="AQ2134" i="25"/>
  <c r="AC2134" i="25"/>
  <c r="S2134" i="25"/>
  <c r="A2134" i="25"/>
  <c r="B2134" i="25" s="1"/>
  <c r="AW2133" i="25"/>
  <c r="AV2133" i="25"/>
  <c r="AU2133" i="25"/>
  <c r="AT2133" i="25"/>
  <c r="AS2133" i="25"/>
  <c r="AR2133" i="25"/>
  <c r="AQ2133" i="25"/>
  <c r="AC2133" i="25"/>
  <c r="S2133" i="25"/>
  <c r="B2133" i="25"/>
  <c r="A2133" i="25"/>
  <c r="AV2132" i="25"/>
  <c r="AU2132" i="25"/>
  <c r="AT2132" i="25"/>
  <c r="AS2132" i="25"/>
  <c r="AW2132" i="25" s="1"/>
  <c r="AR2132" i="25"/>
  <c r="AQ2132" i="25"/>
  <c r="AC2132" i="25"/>
  <c r="S2132" i="25"/>
  <c r="B2132" i="25"/>
  <c r="A2132" i="25"/>
  <c r="AW2131" i="25"/>
  <c r="AU2131" i="25"/>
  <c r="AV2131" i="25" s="1"/>
  <c r="AT2131" i="25"/>
  <c r="AS2131" i="25"/>
  <c r="AR2131" i="25"/>
  <c r="AQ2131" i="25"/>
  <c r="AC2131" i="25"/>
  <c r="S2131" i="25"/>
  <c r="A2131" i="25"/>
  <c r="B2131" i="25" s="1"/>
  <c r="AW2130" i="25"/>
  <c r="AV2130" i="25"/>
  <c r="AU2130" i="25"/>
  <c r="AT2130" i="25"/>
  <c r="AS2130" i="25"/>
  <c r="AR2130" i="25"/>
  <c r="AQ2130" i="25"/>
  <c r="AC2130" i="25"/>
  <c r="S2130" i="25"/>
  <c r="B2130" i="25"/>
  <c r="A2130" i="25"/>
  <c r="AU2129" i="25"/>
  <c r="AV2129" i="25" s="1"/>
  <c r="AT2129" i="25"/>
  <c r="AS2129" i="25"/>
  <c r="AW2129" i="25" s="1"/>
  <c r="AR2129" i="25"/>
  <c r="AQ2129" i="25"/>
  <c r="AC2129" i="25"/>
  <c r="S2129" i="25"/>
  <c r="A2129" i="25"/>
  <c r="B2129" i="25" s="1"/>
  <c r="AW2128" i="25"/>
  <c r="AV2128" i="25"/>
  <c r="AU2128" i="25"/>
  <c r="AT2128" i="25"/>
  <c r="AS2128" i="25"/>
  <c r="AR2128" i="25"/>
  <c r="AQ2128" i="25"/>
  <c r="AC2128" i="25"/>
  <c r="S2128" i="25"/>
  <c r="B2128" i="25"/>
  <c r="A2128" i="25"/>
  <c r="AU2127" i="25"/>
  <c r="AV2127" i="25" s="1"/>
  <c r="AT2127" i="25"/>
  <c r="AS2127" i="25"/>
  <c r="AW2127" i="25" s="1"/>
  <c r="AR2127" i="25"/>
  <c r="AQ2127" i="25"/>
  <c r="AC2127" i="25"/>
  <c r="S2127" i="25"/>
  <c r="A2127" i="25"/>
  <c r="B2127" i="25" s="1"/>
  <c r="AU2126" i="25"/>
  <c r="AV2126" i="25" s="1"/>
  <c r="AT2126" i="25"/>
  <c r="AS2126" i="25"/>
  <c r="AW2126" i="25" s="1"/>
  <c r="AR2126" i="25"/>
  <c r="AQ2126" i="25"/>
  <c r="AC2126" i="25"/>
  <c r="S2126" i="25"/>
  <c r="A2126" i="25"/>
  <c r="B2126" i="25" s="1"/>
  <c r="AW2125" i="25"/>
  <c r="AV2125" i="25"/>
  <c r="AU2125" i="25"/>
  <c r="AT2125" i="25"/>
  <c r="AS2125" i="25"/>
  <c r="AR2125" i="25"/>
  <c r="AQ2125" i="25"/>
  <c r="AC2125" i="25"/>
  <c r="S2125" i="25"/>
  <c r="H2125" i="25"/>
  <c r="G2125" i="25"/>
  <c r="A2125" i="25"/>
  <c r="B2125" i="25" s="1"/>
  <c r="AU2124" i="25"/>
  <c r="AV2124" i="25" s="1"/>
  <c r="AT2124" i="25"/>
  <c r="AS2124" i="25"/>
  <c r="AW2124" i="25" s="1"/>
  <c r="AR2124" i="25"/>
  <c r="AQ2124" i="25"/>
  <c r="AC2124" i="25"/>
  <c r="S2124" i="25"/>
  <c r="A2124" i="25"/>
  <c r="B2124" i="25" s="1"/>
  <c r="AW2123" i="25"/>
  <c r="AV2123" i="25"/>
  <c r="AU2123" i="25"/>
  <c r="AT2123" i="25"/>
  <c r="AS2123" i="25"/>
  <c r="AR2123" i="25"/>
  <c r="AQ2123" i="25"/>
  <c r="AC2123" i="25"/>
  <c r="S2123" i="25"/>
  <c r="B2123" i="25"/>
  <c r="A2123" i="25"/>
  <c r="AV2122" i="25"/>
  <c r="AU2122" i="25"/>
  <c r="AT2122" i="25"/>
  <c r="AS2122" i="25"/>
  <c r="AW2122" i="25" s="1"/>
  <c r="AR2122" i="25"/>
  <c r="AQ2122" i="25"/>
  <c r="AC2122" i="25"/>
  <c r="S2122" i="25"/>
  <c r="B2122" i="25"/>
  <c r="A2122" i="25"/>
  <c r="AW2121" i="25"/>
  <c r="AU2121" i="25"/>
  <c r="AV2121" i="25" s="1"/>
  <c r="AT2121" i="25"/>
  <c r="AS2121" i="25"/>
  <c r="AR2121" i="25"/>
  <c r="AQ2121" i="25"/>
  <c r="AC2121" i="25"/>
  <c r="S2121" i="25"/>
  <c r="A2121" i="25"/>
  <c r="B2121" i="25" s="1"/>
  <c r="AW2120" i="25"/>
  <c r="AV2120" i="25"/>
  <c r="AU2120" i="25"/>
  <c r="AT2120" i="25"/>
  <c r="AS2120" i="25"/>
  <c r="AR2120" i="25"/>
  <c r="AQ2120" i="25"/>
  <c r="AC2120" i="25"/>
  <c r="S2120" i="25"/>
  <c r="B2120" i="25"/>
  <c r="A2120" i="25"/>
  <c r="AU2119" i="25"/>
  <c r="AV2119" i="25" s="1"/>
  <c r="AT2119" i="25"/>
  <c r="AS2119" i="25"/>
  <c r="AW2119" i="25" s="1"/>
  <c r="AR2119" i="25"/>
  <c r="AQ2119" i="25"/>
  <c r="AC2119" i="25"/>
  <c r="S2119" i="25"/>
  <c r="A2119" i="25"/>
  <c r="B2119" i="25" s="1"/>
  <c r="AW2118" i="25"/>
  <c r="AV2118" i="25"/>
  <c r="AU2118" i="25"/>
  <c r="AT2118" i="25"/>
  <c r="AS2118" i="25"/>
  <c r="AR2118" i="25"/>
  <c r="AQ2118" i="25"/>
  <c r="AC2118" i="25"/>
  <c r="S2118" i="25"/>
  <c r="B2118" i="25"/>
  <c r="A2118" i="25"/>
  <c r="AU2117" i="25"/>
  <c r="AV2117" i="25" s="1"/>
  <c r="AT2117" i="25"/>
  <c r="AS2117" i="25"/>
  <c r="AW2117" i="25" s="1"/>
  <c r="AR2117" i="25"/>
  <c r="AQ2117" i="25"/>
  <c r="AC2117" i="25"/>
  <c r="S2117" i="25"/>
  <c r="A2117" i="25"/>
  <c r="B2117" i="25" s="1"/>
  <c r="AU2116" i="25"/>
  <c r="AV2116" i="25" s="1"/>
  <c r="AT2116" i="25"/>
  <c r="AS2116" i="25"/>
  <c r="AW2116" i="25" s="1"/>
  <c r="AR2116" i="25"/>
  <c r="AQ2116" i="25"/>
  <c r="AC2116" i="25"/>
  <c r="S2116" i="25"/>
  <c r="A2116" i="25"/>
  <c r="B2116" i="25" s="1"/>
  <c r="AW2115" i="25"/>
  <c r="AV2115" i="25"/>
  <c r="AU2115" i="25"/>
  <c r="AT2115" i="25"/>
  <c r="AS2115" i="25"/>
  <c r="AR2115" i="25"/>
  <c r="AQ2115" i="25"/>
  <c r="AC2115" i="25"/>
  <c r="S2115" i="25"/>
  <c r="B2115" i="25"/>
  <c r="A2115" i="25"/>
  <c r="AV2114" i="25"/>
  <c r="AU2114" i="25"/>
  <c r="AT2114" i="25"/>
  <c r="AS2114" i="25"/>
  <c r="AW2114" i="25" s="1"/>
  <c r="AR2114" i="25"/>
  <c r="AQ2114" i="25"/>
  <c r="AC2114" i="25"/>
  <c r="S2114" i="25"/>
  <c r="B2114" i="25"/>
  <c r="A2114" i="25"/>
  <c r="AW2113" i="25"/>
  <c r="AU2113" i="25"/>
  <c r="AV2113" i="25" s="1"/>
  <c r="AT2113" i="25"/>
  <c r="AS2113" i="25"/>
  <c r="AR2113" i="25"/>
  <c r="AQ2113" i="25"/>
  <c r="AC2113" i="25"/>
  <c r="S2113" i="25"/>
  <c r="A2113" i="25"/>
  <c r="B2113" i="25" s="1"/>
  <c r="AW2112" i="25"/>
  <c r="AU2112" i="25"/>
  <c r="AV2112" i="25" s="1"/>
  <c r="AT2112" i="25"/>
  <c r="AS2112" i="25"/>
  <c r="AR2112" i="25"/>
  <c r="AQ2112" i="25"/>
  <c r="AC2112" i="25"/>
  <c r="S2112" i="25"/>
  <c r="A2112" i="25"/>
  <c r="B2112" i="25" s="1"/>
  <c r="AU2111" i="25"/>
  <c r="AV2111" i="25" s="1"/>
  <c r="AT2111" i="25"/>
  <c r="AS2111" i="25"/>
  <c r="AW2111" i="25" s="1"/>
  <c r="AR2111" i="25"/>
  <c r="AQ2111" i="25"/>
  <c r="AC2111" i="25"/>
  <c r="S2111" i="25"/>
  <c r="A2111" i="25"/>
  <c r="B2111" i="25" s="1"/>
  <c r="AW2110" i="25"/>
  <c r="AV2110" i="25"/>
  <c r="AU2110" i="25"/>
  <c r="AT2110" i="25"/>
  <c r="AS2110" i="25"/>
  <c r="AR2110" i="25"/>
  <c r="AQ2110" i="25"/>
  <c r="AC2110" i="25"/>
  <c r="S2110" i="25"/>
  <c r="B2110" i="25"/>
  <c r="A2110" i="25"/>
  <c r="AU2109" i="25"/>
  <c r="AV2109" i="25" s="1"/>
  <c r="AT2109" i="25"/>
  <c r="AS2109" i="25"/>
  <c r="AW2109" i="25" s="1"/>
  <c r="AR2109" i="25"/>
  <c r="AQ2109" i="25"/>
  <c r="AC2109" i="25"/>
  <c r="S2109" i="25"/>
  <c r="A2109" i="25"/>
  <c r="B2109" i="25" s="1"/>
  <c r="AU2108" i="25"/>
  <c r="AV2108" i="25" s="1"/>
  <c r="AT2108" i="25"/>
  <c r="AS2108" i="25"/>
  <c r="AW2108" i="25" s="1"/>
  <c r="AR2108" i="25"/>
  <c r="AQ2108" i="25"/>
  <c r="AC2108" i="25"/>
  <c r="S2108" i="25"/>
  <c r="A2108" i="25"/>
  <c r="B2108" i="25" s="1"/>
  <c r="AW2107" i="25"/>
  <c r="AV2107" i="25"/>
  <c r="AU2107" i="25"/>
  <c r="AT2107" i="25"/>
  <c r="AS2107" i="25"/>
  <c r="AR2107" i="25"/>
  <c r="AQ2107" i="25"/>
  <c r="AC2107" i="25"/>
  <c r="S2107" i="25"/>
  <c r="B2107" i="25"/>
  <c r="A2107" i="25"/>
  <c r="AV2106" i="25"/>
  <c r="AU2106" i="25"/>
  <c r="AT2106" i="25"/>
  <c r="AS2106" i="25"/>
  <c r="AW2106" i="25" s="1"/>
  <c r="AR2106" i="25"/>
  <c r="AQ2106" i="25"/>
  <c r="AC2106" i="25"/>
  <c r="S2106" i="25"/>
  <c r="B2106" i="25"/>
  <c r="A2106" i="25"/>
  <c r="AW2105" i="25"/>
  <c r="AU2105" i="25"/>
  <c r="AV2105" i="25" s="1"/>
  <c r="AT2105" i="25"/>
  <c r="AS2105" i="25"/>
  <c r="AR2105" i="25"/>
  <c r="AQ2105" i="25"/>
  <c r="AC2105" i="25"/>
  <c r="S2105" i="25"/>
  <c r="A2105" i="25"/>
  <c r="B2105" i="25" s="1"/>
  <c r="AW2104" i="25"/>
  <c r="AU2104" i="25"/>
  <c r="AV2104" i="25" s="1"/>
  <c r="AT2104" i="25"/>
  <c r="AS2104" i="25"/>
  <c r="AR2104" i="25"/>
  <c r="AQ2104" i="25"/>
  <c r="AC2104" i="25"/>
  <c r="S2104" i="25"/>
  <c r="A2104" i="25"/>
  <c r="B2104" i="25" s="1"/>
  <c r="AU2103" i="25"/>
  <c r="AV2103" i="25" s="1"/>
  <c r="AT2103" i="25"/>
  <c r="AS2103" i="25"/>
  <c r="AW2103" i="25" s="1"/>
  <c r="AR2103" i="25"/>
  <c r="AQ2103" i="25"/>
  <c r="AC2103" i="25"/>
  <c r="S2103" i="25"/>
  <c r="A2103" i="25"/>
  <c r="B2103" i="25" s="1"/>
  <c r="AW2102" i="25"/>
  <c r="AV2102" i="25"/>
  <c r="AU2102" i="25"/>
  <c r="AT2102" i="25"/>
  <c r="AS2102" i="25"/>
  <c r="AR2102" i="25"/>
  <c r="AQ2102" i="25"/>
  <c r="AC2102" i="25"/>
  <c r="S2102" i="25"/>
  <c r="B2102" i="25"/>
  <c r="A2102" i="25"/>
  <c r="AU2101" i="25"/>
  <c r="AV2101" i="25" s="1"/>
  <c r="AT2101" i="25"/>
  <c r="AS2101" i="25"/>
  <c r="AW2101" i="25" s="1"/>
  <c r="AR2101" i="25"/>
  <c r="AQ2101" i="25"/>
  <c r="AC2101" i="25"/>
  <c r="S2101" i="25"/>
  <c r="A2101" i="25"/>
  <c r="B2101" i="25" s="1"/>
  <c r="AU2100" i="25"/>
  <c r="AV2100" i="25" s="1"/>
  <c r="AT2100" i="25"/>
  <c r="AS2100" i="25"/>
  <c r="AW2100" i="25" s="1"/>
  <c r="AR2100" i="25"/>
  <c r="AQ2100" i="25"/>
  <c r="AC2100" i="25"/>
  <c r="S2100" i="25"/>
  <c r="A2100" i="25"/>
  <c r="B2100" i="25" s="1"/>
  <c r="AW2099" i="25"/>
  <c r="AV2099" i="25"/>
  <c r="AU2099" i="25"/>
  <c r="AT2099" i="25"/>
  <c r="AS2099" i="25"/>
  <c r="AR2099" i="25"/>
  <c r="AQ2099" i="25"/>
  <c r="AC2099" i="25"/>
  <c r="S2099" i="25"/>
  <c r="B2099" i="25"/>
  <c r="A2099" i="25"/>
  <c r="AV2098" i="25"/>
  <c r="AU2098" i="25"/>
  <c r="AT2098" i="25"/>
  <c r="AS2098" i="25"/>
  <c r="AW2098" i="25" s="1"/>
  <c r="AR2098" i="25"/>
  <c r="AQ2098" i="25"/>
  <c r="AC2098" i="25"/>
  <c r="S2098" i="25"/>
  <c r="B2098" i="25"/>
  <c r="A2098" i="25"/>
  <c r="AU2097" i="25"/>
  <c r="AV2097" i="25" s="1"/>
  <c r="AT2097" i="25"/>
  <c r="AS2097" i="25"/>
  <c r="AW2097" i="25" s="1"/>
  <c r="AR2097" i="25"/>
  <c r="AQ2097" i="25"/>
  <c r="AC2097" i="25"/>
  <c r="S2097" i="25"/>
  <c r="A2097" i="25"/>
  <c r="B2097" i="25" s="1"/>
  <c r="AW2096" i="25"/>
  <c r="AV2096" i="25"/>
  <c r="AU2096" i="25"/>
  <c r="AT2096" i="25"/>
  <c r="AS2096" i="25"/>
  <c r="AR2096" i="25"/>
  <c r="AQ2096" i="25"/>
  <c r="AC2096" i="25"/>
  <c r="S2096" i="25"/>
  <c r="B2096" i="25"/>
  <c r="A2096" i="25"/>
  <c r="AU2095" i="25"/>
  <c r="AV2095" i="25" s="1"/>
  <c r="AT2095" i="25"/>
  <c r="AS2095" i="25"/>
  <c r="AW2095" i="25" s="1"/>
  <c r="AR2095" i="25"/>
  <c r="AQ2095" i="25"/>
  <c r="AC2095" i="25"/>
  <c r="S2095" i="25"/>
  <c r="A2095" i="25"/>
  <c r="B2095" i="25" s="1"/>
  <c r="AW2094" i="25"/>
  <c r="AV2094" i="25"/>
  <c r="AU2094" i="25"/>
  <c r="AT2094" i="25"/>
  <c r="AS2094" i="25"/>
  <c r="AR2094" i="25"/>
  <c r="AQ2094" i="25"/>
  <c r="AC2094" i="25"/>
  <c r="S2094" i="25"/>
  <c r="B2094" i="25"/>
  <c r="A2094" i="25"/>
  <c r="AW2093" i="25"/>
  <c r="AU2093" i="25"/>
  <c r="AV2093" i="25" s="1"/>
  <c r="AT2093" i="25"/>
  <c r="AS2093" i="25"/>
  <c r="AR2093" i="25"/>
  <c r="AQ2093" i="25"/>
  <c r="AC2093" i="25"/>
  <c r="S2093" i="25"/>
  <c r="A2093" i="25"/>
  <c r="B2093" i="25" s="1"/>
  <c r="AU2092" i="25"/>
  <c r="AV2092" i="25" s="1"/>
  <c r="AT2092" i="25"/>
  <c r="AS2092" i="25"/>
  <c r="AW2092" i="25" s="1"/>
  <c r="AR2092" i="25"/>
  <c r="AQ2092" i="25"/>
  <c r="AC2092" i="25"/>
  <c r="S2092" i="25"/>
  <c r="A2092" i="25"/>
  <c r="B2092" i="25" s="1"/>
  <c r="AW2091" i="25"/>
  <c r="AV2091" i="25"/>
  <c r="AU2091" i="25"/>
  <c r="AT2091" i="25"/>
  <c r="AS2091" i="25"/>
  <c r="AR2091" i="25"/>
  <c r="AQ2091" i="25"/>
  <c r="AC2091" i="25"/>
  <c r="S2091" i="25"/>
  <c r="B2091" i="25"/>
  <c r="A2091" i="25"/>
  <c r="AV2090" i="25"/>
  <c r="AU2090" i="25"/>
  <c r="AT2090" i="25"/>
  <c r="AS2090" i="25"/>
  <c r="AW2090" i="25" s="1"/>
  <c r="AR2090" i="25"/>
  <c r="AQ2090" i="25"/>
  <c r="AC2090" i="25"/>
  <c r="S2090" i="25"/>
  <c r="B2090" i="25"/>
  <c r="A2090" i="25"/>
  <c r="AU2089" i="25"/>
  <c r="AV2089" i="25" s="1"/>
  <c r="AT2089" i="25"/>
  <c r="AS2089" i="25"/>
  <c r="AW2089" i="25" s="1"/>
  <c r="AR2089" i="25"/>
  <c r="AQ2089" i="25"/>
  <c r="AC2089" i="25"/>
  <c r="S2089" i="25"/>
  <c r="A2089" i="25"/>
  <c r="B2089" i="25" s="1"/>
  <c r="AW2088" i="25"/>
  <c r="AV2088" i="25"/>
  <c r="AU2088" i="25"/>
  <c r="AT2088" i="25"/>
  <c r="AS2088" i="25"/>
  <c r="AR2088" i="25"/>
  <c r="AQ2088" i="25"/>
  <c r="AC2088" i="25"/>
  <c r="S2088" i="25"/>
  <c r="B2088" i="25"/>
  <c r="A2088" i="25"/>
  <c r="AW2087" i="25"/>
  <c r="AU2087" i="25"/>
  <c r="AV2087" i="25" s="1"/>
  <c r="AT2087" i="25"/>
  <c r="AS2087" i="25"/>
  <c r="AR2087" i="25"/>
  <c r="AQ2087" i="25"/>
  <c r="AC2087" i="25"/>
  <c r="S2087" i="25"/>
  <c r="A2087" i="25"/>
  <c r="B2087" i="25" s="1"/>
  <c r="AW2086" i="25"/>
  <c r="AV2086" i="25"/>
  <c r="AU2086" i="25"/>
  <c r="AT2086" i="25"/>
  <c r="AS2086" i="25"/>
  <c r="AR2086" i="25"/>
  <c r="AQ2086" i="25"/>
  <c r="AC2086" i="25"/>
  <c r="S2086" i="25"/>
  <c r="B2086" i="25"/>
  <c r="A2086" i="25"/>
  <c r="AW2085" i="25"/>
  <c r="AU2085" i="25"/>
  <c r="AV2085" i="25" s="1"/>
  <c r="AT2085" i="25"/>
  <c r="AS2085" i="25"/>
  <c r="AR2085" i="25"/>
  <c r="AQ2085" i="25"/>
  <c r="AC2085" i="25"/>
  <c r="S2085" i="25"/>
  <c r="A2085" i="25"/>
  <c r="B2085" i="25" s="1"/>
  <c r="AU2084" i="25"/>
  <c r="AV2084" i="25" s="1"/>
  <c r="AT2084" i="25"/>
  <c r="AS2084" i="25"/>
  <c r="AW2084" i="25" s="1"/>
  <c r="AR2084" i="25"/>
  <c r="AQ2084" i="25"/>
  <c r="AC2084" i="25"/>
  <c r="S2084" i="25"/>
  <c r="A2084" i="25"/>
  <c r="B2084" i="25" s="1"/>
  <c r="AW2083" i="25"/>
  <c r="AU2083" i="25"/>
  <c r="AV2083" i="25" s="1"/>
  <c r="AT2083" i="25"/>
  <c r="AS2083" i="25"/>
  <c r="AR2083" i="25"/>
  <c r="AQ2083" i="25"/>
  <c r="AC2083" i="25"/>
  <c r="S2083" i="25"/>
  <c r="A2083" i="25"/>
  <c r="B2083" i="25" s="1"/>
  <c r="AV2082" i="25"/>
  <c r="AU2082" i="25"/>
  <c r="AT2082" i="25"/>
  <c r="AS2082" i="25"/>
  <c r="AW2082" i="25" s="1"/>
  <c r="AR2082" i="25"/>
  <c r="AQ2082" i="25"/>
  <c r="AC2082" i="25"/>
  <c r="S2082" i="25"/>
  <c r="B2082" i="25"/>
  <c r="A2082" i="25"/>
  <c r="AV2081" i="25"/>
  <c r="AU2081" i="25"/>
  <c r="AT2081" i="25"/>
  <c r="AS2081" i="25"/>
  <c r="AW2081" i="25" s="1"/>
  <c r="AR2081" i="25"/>
  <c r="AQ2081" i="25"/>
  <c r="AC2081" i="25"/>
  <c r="S2081" i="25"/>
  <c r="B2081" i="25"/>
  <c r="A2081" i="25"/>
  <c r="AW2080" i="25"/>
  <c r="AV2080" i="25"/>
  <c r="AU2080" i="25"/>
  <c r="AT2080" i="25"/>
  <c r="AS2080" i="25"/>
  <c r="AR2080" i="25"/>
  <c r="AQ2080" i="25"/>
  <c r="AC2080" i="25"/>
  <c r="S2080" i="25"/>
  <c r="B2080" i="25"/>
  <c r="A2080" i="25"/>
  <c r="AW2079" i="25"/>
  <c r="AU2079" i="25"/>
  <c r="AV2079" i="25" s="1"/>
  <c r="AT2079" i="25"/>
  <c r="AS2079" i="25"/>
  <c r="AR2079" i="25"/>
  <c r="AQ2079" i="25"/>
  <c r="AC2079" i="25"/>
  <c r="S2079" i="25"/>
  <c r="A2079" i="25"/>
  <c r="B2079" i="25" s="1"/>
  <c r="AW2078" i="25"/>
  <c r="AV2078" i="25"/>
  <c r="AU2078" i="25"/>
  <c r="AT2078" i="25"/>
  <c r="AS2078" i="25"/>
  <c r="AR2078" i="25"/>
  <c r="AQ2078" i="25"/>
  <c r="AC2078" i="25"/>
  <c r="S2078" i="25"/>
  <c r="B2078" i="25"/>
  <c r="A2078" i="25"/>
  <c r="AW2077" i="25"/>
  <c r="AU2077" i="25"/>
  <c r="AV2077" i="25" s="1"/>
  <c r="AT2077" i="25"/>
  <c r="AS2077" i="25"/>
  <c r="AR2077" i="25"/>
  <c r="AQ2077" i="25"/>
  <c r="AC2077" i="25"/>
  <c r="S2077" i="25"/>
  <c r="A2077" i="25"/>
  <c r="B2077" i="25" s="1"/>
  <c r="AU2076" i="25"/>
  <c r="AV2076" i="25" s="1"/>
  <c r="AT2076" i="25"/>
  <c r="AS2076" i="25"/>
  <c r="AW2076" i="25" s="1"/>
  <c r="AR2076" i="25"/>
  <c r="AQ2076" i="25"/>
  <c r="AC2076" i="25"/>
  <c r="S2076" i="25"/>
  <c r="A2076" i="25"/>
  <c r="B2076" i="25" s="1"/>
  <c r="AU2075" i="25"/>
  <c r="AV2075" i="25" s="1"/>
  <c r="AT2075" i="25"/>
  <c r="AS2075" i="25"/>
  <c r="AW2075" i="25" s="1"/>
  <c r="AR2075" i="25"/>
  <c r="AQ2075" i="25"/>
  <c r="AC2075" i="25"/>
  <c r="S2075" i="25"/>
  <c r="A2075" i="25"/>
  <c r="B2075" i="25" s="1"/>
  <c r="AV2074" i="25"/>
  <c r="AU2074" i="25"/>
  <c r="AT2074" i="25"/>
  <c r="AS2074" i="25"/>
  <c r="AW2074" i="25" s="1"/>
  <c r="AR2074" i="25"/>
  <c r="AQ2074" i="25"/>
  <c r="AC2074" i="25"/>
  <c r="S2074" i="25"/>
  <c r="B2074" i="25"/>
  <c r="A2074" i="25"/>
  <c r="AV2073" i="25"/>
  <c r="AU2073" i="25"/>
  <c r="AT2073" i="25"/>
  <c r="AS2073" i="25"/>
  <c r="AW2073" i="25" s="1"/>
  <c r="AR2073" i="25"/>
  <c r="AQ2073" i="25"/>
  <c r="AC2073" i="25"/>
  <c r="S2073" i="25"/>
  <c r="B2073" i="25"/>
  <c r="A2073" i="25"/>
  <c r="AW2072" i="25"/>
  <c r="AV2072" i="25"/>
  <c r="AU2072" i="25"/>
  <c r="AT2072" i="25"/>
  <c r="AS2072" i="25"/>
  <c r="AR2072" i="25"/>
  <c r="AQ2072" i="25"/>
  <c r="AC2072" i="25"/>
  <c r="S2072" i="25"/>
  <c r="B2072" i="25"/>
  <c r="A2072" i="25"/>
  <c r="AU2071" i="25"/>
  <c r="AV2071" i="25" s="1"/>
  <c r="AT2071" i="25"/>
  <c r="AS2071" i="25"/>
  <c r="AW2071" i="25" s="1"/>
  <c r="AR2071" i="25"/>
  <c r="AQ2071" i="25"/>
  <c r="AC2071" i="25"/>
  <c r="S2071" i="25"/>
  <c r="A2071" i="25"/>
  <c r="B2071" i="25" s="1"/>
  <c r="AW2070" i="25"/>
  <c r="AV2070" i="25"/>
  <c r="AU2070" i="25"/>
  <c r="AT2070" i="25"/>
  <c r="AS2070" i="25"/>
  <c r="AR2070" i="25"/>
  <c r="AQ2070" i="25"/>
  <c r="AC2070" i="25"/>
  <c r="S2070" i="25"/>
  <c r="B2070" i="25"/>
  <c r="A2070" i="25"/>
  <c r="AW2069" i="25"/>
  <c r="AU2069" i="25"/>
  <c r="AV2069" i="25" s="1"/>
  <c r="AT2069" i="25"/>
  <c r="AS2069" i="25"/>
  <c r="AR2069" i="25"/>
  <c r="AQ2069" i="25"/>
  <c r="AC2069" i="25"/>
  <c r="S2069" i="25"/>
  <c r="A2069" i="25"/>
  <c r="B2069" i="25" s="1"/>
  <c r="AU2068" i="25"/>
  <c r="AV2068" i="25" s="1"/>
  <c r="AT2068" i="25"/>
  <c r="AS2068" i="25"/>
  <c r="AW2068" i="25" s="1"/>
  <c r="AR2068" i="25"/>
  <c r="AQ2068" i="25"/>
  <c r="AC2068" i="25"/>
  <c r="S2068" i="25"/>
  <c r="A2068" i="25"/>
  <c r="B2068" i="25" s="1"/>
  <c r="AV2067" i="25"/>
  <c r="AU2067" i="25"/>
  <c r="AT2067" i="25"/>
  <c r="AS2067" i="25"/>
  <c r="AW2067" i="25" s="1"/>
  <c r="AR2067" i="25"/>
  <c r="AQ2067" i="25"/>
  <c r="AC2067" i="25"/>
  <c r="S2067" i="25"/>
  <c r="B2067" i="25"/>
  <c r="A2067" i="25"/>
  <c r="AV2066" i="25"/>
  <c r="AU2066" i="25"/>
  <c r="AT2066" i="25"/>
  <c r="AS2066" i="25"/>
  <c r="AW2066" i="25" s="1"/>
  <c r="AR2066" i="25"/>
  <c r="AQ2066" i="25"/>
  <c r="AC2066" i="25"/>
  <c r="S2066" i="25"/>
  <c r="B2066" i="25"/>
  <c r="A2066" i="25"/>
  <c r="AU2065" i="25"/>
  <c r="AV2065" i="25" s="1"/>
  <c r="AT2065" i="25"/>
  <c r="AS2065" i="25"/>
  <c r="AW2065" i="25" s="1"/>
  <c r="AR2065" i="25"/>
  <c r="AQ2065" i="25"/>
  <c r="AC2065" i="25"/>
  <c r="S2065" i="25"/>
  <c r="A2065" i="25"/>
  <c r="B2065" i="25" s="1"/>
  <c r="AW2064" i="25"/>
  <c r="AV2064" i="25"/>
  <c r="AU2064" i="25"/>
  <c r="AT2064" i="25"/>
  <c r="AS2064" i="25"/>
  <c r="AR2064" i="25"/>
  <c r="AQ2064" i="25"/>
  <c r="AC2064" i="25"/>
  <c r="S2064" i="25"/>
  <c r="B2064" i="25"/>
  <c r="A2064" i="25"/>
  <c r="AU2063" i="25"/>
  <c r="AV2063" i="25" s="1"/>
  <c r="AT2063" i="25"/>
  <c r="AS2063" i="25"/>
  <c r="AW2063" i="25" s="1"/>
  <c r="AR2063" i="25"/>
  <c r="AQ2063" i="25"/>
  <c r="AC2063" i="25"/>
  <c r="S2063" i="25"/>
  <c r="A2063" i="25"/>
  <c r="B2063" i="25" s="1"/>
  <c r="AW2062" i="25"/>
  <c r="AU2062" i="25"/>
  <c r="AV2062" i="25" s="1"/>
  <c r="AT2062" i="25"/>
  <c r="AS2062" i="25"/>
  <c r="AR2062" i="25"/>
  <c r="AQ2062" i="25"/>
  <c r="AC2062" i="25"/>
  <c r="S2062" i="25"/>
  <c r="A2062" i="25"/>
  <c r="B2062" i="25" s="1"/>
  <c r="AW2061" i="25"/>
  <c r="AU2061" i="25"/>
  <c r="AV2061" i="25" s="1"/>
  <c r="AT2061" i="25"/>
  <c r="AS2061" i="25"/>
  <c r="AR2061" i="25"/>
  <c r="AQ2061" i="25"/>
  <c r="AC2061" i="25"/>
  <c r="S2061" i="25"/>
  <c r="A2061" i="25"/>
  <c r="B2061" i="25" s="1"/>
  <c r="AU2060" i="25"/>
  <c r="AV2060" i="25" s="1"/>
  <c r="AT2060" i="25"/>
  <c r="AS2060" i="25"/>
  <c r="AW2060" i="25" s="1"/>
  <c r="AR2060" i="25"/>
  <c r="AQ2060" i="25"/>
  <c r="AC2060" i="25"/>
  <c r="S2060" i="25"/>
  <c r="A2060" i="25"/>
  <c r="B2060" i="25" s="1"/>
  <c r="AW2059" i="25"/>
  <c r="AU2059" i="25"/>
  <c r="AV2059" i="25" s="1"/>
  <c r="AT2059" i="25"/>
  <c r="AS2059" i="25"/>
  <c r="AR2059" i="25"/>
  <c r="AQ2059" i="25"/>
  <c r="AC2059" i="25"/>
  <c r="S2059" i="25"/>
  <c r="A2059" i="25"/>
  <c r="B2059" i="25" s="1"/>
  <c r="AV2058" i="25"/>
  <c r="AU2058" i="25"/>
  <c r="AT2058" i="25"/>
  <c r="AS2058" i="25"/>
  <c r="AW2058" i="25" s="1"/>
  <c r="AR2058" i="25"/>
  <c r="AQ2058" i="25"/>
  <c r="AC2058" i="25"/>
  <c r="S2058" i="25"/>
  <c r="B2058" i="25"/>
  <c r="A2058" i="25"/>
  <c r="AU2057" i="25"/>
  <c r="AV2057" i="25" s="1"/>
  <c r="AT2057" i="25"/>
  <c r="AS2057" i="25"/>
  <c r="AW2057" i="25" s="1"/>
  <c r="AR2057" i="25"/>
  <c r="AQ2057" i="25"/>
  <c r="AC2057" i="25"/>
  <c r="S2057" i="25"/>
  <c r="A2057" i="25"/>
  <c r="B2057" i="25" s="1"/>
  <c r="AW2056" i="25"/>
  <c r="AV2056" i="25"/>
  <c r="AU2056" i="25"/>
  <c r="AT2056" i="25"/>
  <c r="AS2056" i="25"/>
  <c r="AR2056" i="25"/>
  <c r="AQ2056" i="25"/>
  <c r="AC2056" i="25"/>
  <c r="S2056" i="25"/>
  <c r="B2056" i="25"/>
  <c r="A2056" i="25"/>
  <c r="AW2055" i="25"/>
  <c r="AU2055" i="25"/>
  <c r="AV2055" i="25" s="1"/>
  <c r="AT2055" i="25"/>
  <c r="AS2055" i="25"/>
  <c r="AR2055" i="25"/>
  <c r="AQ2055" i="25"/>
  <c r="AC2055" i="25"/>
  <c r="S2055" i="25"/>
  <c r="A2055" i="25"/>
  <c r="B2055" i="25" s="1"/>
  <c r="AU2054" i="25"/>
  <c r="AV2054" i="25" s="1"/>
  <c r="AT2054" i="25"/>
  <c r="AS2054" i="25"/>
  <c r="AW2054" i="25" s="1"/>
  <c r="AR2054" i="25"/>
  <c r="AQ2054" i="25"/>
  <c r="AC2054" i="25"/>
  <c r="S2054" i="25"/>
  <c r="A2054" i="25"/>
  <c r="B2054" i="25" s="1"/>
  <c r="AW2053" i="25"/>
  <c r="AV2053" i="25"/>
  <c r="AU2053" i="25"/>
  <c r="AT2053" i="25"/>
  <c r="AS2053" i="25"/>
  <c r="AR2053" i="25"/>
  <c r="AQ2053" i="25"/>
  <c r="AC2053" i="25"/>
  <c r="S2053" i="25"/>
  <c r="B2053" i="25"/>
  <c r="A2053" i="25"/>
  <c r="AU2052" i="25"/>
  <c r="AV2052" i="25" s="1"/>
  <c r="AT2052" i="25"/>
  <c r="AS2052" i="25"/>
  <c r="AW2052" i="25" s="1"/>
  <c r="AR2052" i="25"/>
  <c r="AQ2052" i="25"/>
  <c r="AC2052" i="25"/>
  <c r="S2052" i="25"/>
  <c r="A2052" i="25"/>
  <c r="B2052" i="25" s="1"/>
  <c r="AV2051" i="25"/>
  <c r="AU2051" i="25"/>
  <c r="AT2051" i="25"/>
  <c r="AS2051" i="25"/>
  <c r="AW2051" i="25" s="1"/>
  <c r="AR2051" i="25"/>
  <c r="AQ2051" i="25"/>
  <c r="AC2051" i="25"/>
  <c r="S2051" i="25"/>
  <c r="B2051" i="25"/>
  <c r="A2051" i="25"/>
  <c r="AV2050" i="25"/>
  <c r="AU2050" i="25"/>
  <c r="AT2050" i="25"/>
  <c r="AS2050" i="25"/>
  <c r="AW2050" i="25" s="1"/>
  <c r="AR2050" i="25"/>
  <c r="AQ2050" i="25"/>
  <c r="AC2050" i="25"/>
  <c r="S2050" i="25"/>
  <c r="B2050" i="25"/>
  <c r="A2050" i="25"/>
  <c r="AV2049" i="25"/>
  <c r="AU2049" i="25"/>
  <c r="AT2049" i="25"/>
  <c r="AS2049" i="25"/>
  <c r="AW2049" i="25" s="1"/>
  <c r="AR2049" i="25"/>
  <c r="AQ2049" i="25"/>
  <c r="AC2049" i="25"/>
  <c r="S2049" i="25"/>
  <c r="B2049" i="25"/>
  <c r="A2049" i="25"/>
  <c r="AW2048" i="25"/>
  <c r="AV2048" i="25"/>
  <c r="AU2048" i="25"/>
  <c r="AT2048" i="25"/>
  <c r="AS2048" i="25"/>
  <c r="AR2048" i="25"/>
  <c r="AQ2048" i="25"/>
  <c r="AC2048" i="25"/>
  <c r="A2048" i="25"/>
  <c r="B2048" i="25" s="1"/>
  <c r="AV2047" i="25"/>
  <c r="AU2047" i="25"/>
  <c r="AT2047" i="25"/>
  <c r="AS2047" i="25"/>
  <c r="AW2047" i="25" s="1"/>
  <c r="AR2047" i="25"/>
  <c r="AQ2047" i="25"/>
  <c r="AC2047" i="25"/>
  <c r="B2047" i="25"/>
  <c r="A2047" i="25"/>
  <c r="AU2046" i="25"/>
  <c r="AV2046" i="25" s="1"/>
  <c r="AT2046" i="25"/>
  <c r="AS2046" i="25"/>
  <c r="AW2046" i="25" s="1"/>
  <c r="AR2046" i="25"/>
  <c r="AQ2046" i="25"/>
  <c r="AC2046" i="25"/>
  <c r="A2046" i="25"/>
  <c r="B2046" i="25" s="1"/>
  <c r="AV2045" i="25"/>
  <c r="AU2045" i="25"/>
  <c r="AT2045" i="25"/>
  <c r="AS2045" i="25"/>
  <c r="AW2045" i="25" s="1"/>
  <c r="AR2045" i="25"/>
  <c r="AQ2045" i="25"/>
  <c r="AC2045" i="25"/>
  <c r="A2045" i="25"/>
  <c r="B2045" i="25" s="1"/>
  <c r="AW2044" i="25"/>
  <c r="AV2044" i="25"/>
  <c r="AU2044" i="25"/>
  <c r="AT2044" i="25"/>
  <c r="AS2044" i="25"/>
  <c r="AR2044" i="25"/>
  <c r="AQ2044" i="25"/>
  <c r="AC2044" i="25"/>
  <c r="S2044" i="25"/>
  <c r="B2044" i="25"/>
  <c r="A2044" i="25"/>
  <c r="AU2043" i="25"/>
  <c r="AV2043" i="25" s="1"/>
  <c r="AT2043" i="25"/>
  <c r="AS2043" i="25"/>
  <c r="AW2043" i="25" s="1"/>
  <c r="AR2043" i="25"/>
  <c r="AQ2043" i="25"/>
  <c r="AC2043" i="25"/>
  <c r="S2043" i="25"/>
  <c r="A2043" i="25"/>
  <c r="B2043" i="25" s="1"/>
  <c r="AW2042" i="25"/>
  <c r="AV2042" i="25"/>
  <c r="AU2042" i="25"/>
  <c r="AT2042" i="25"/>
  <c r="AS2042" i="25"/>
  <c r="AR2042" i="25"/>
  <c r="AQ2042" i="25"/>
  <c r="AC2042" i="25"/>
  <c r="S2042" i="25"/>
  <c r="B2042" i="25"/>
  <c r="A2042" i="25"/>
  <c r="AW2041" i="25"/>
  <c r="AU2041" i="25"/>
  <c r="AV2041" i="25" s="1"/>
  <c r="AT2041" i="25"/>
  <c r="AS2041" i="25"/>
  <c r="AR2041" i="25"/>
  <c r="AQ2041" i="25"/>
  <c r="AC2041" i="25"/>
  <c r="B2041" i="25"/>
  <c r="A2041" i="25"/>
  <c r="AW2040" i="25"/>
  <c r="AU2040" i="25"/>
  <c r="AV2040" i="25" s="1"/>
  <c r="AT2040" i="25"/>
  <c r="AS2040" i="25"/>
  <c r="AR2040" i="25"/>
  <c r="AQ2040" i="25"/>
  <c r="AC2040" i="25"/>
  <c r="B2040" i="25"/>
  <c r="A2040" i="25"/>
  <c r="AV2039" i="25"/>
  <c r="AU2039" i="25"/>
  <c r="AT2039" i="25"/>
  <c r="AS2039" i="25"/>
  <c r="AW2039" i="25" s="1"/>
  <c r="AR2039" i="25"/>
  <c r="AQ2039" i="25"/>
  <c r="AC2039" i="25"/>
  <c r="H2039" i="25"/>
  <c r="G2039" i="25"/>
  <c r="A2039" i="25"/>
  <c r="B2039" i="25" s="1"/>
  <c r="AW2038" i="25"/>
  <c r="AU2038" i="25"/>
  <c r="AV2038" i="25" s="1"/>
  <c r="AT2038" i="25"/>
  <c r="AS2038" i="25"/>
  <c r="AR2038" i="25"/>
  <c r="AQ2038" i="25"/>
  <c r="AC2038" i="25"/>
  <c r="H2038" i="25"/>
  <c r="G2038" i="25"/>
  <c r="B2038" i="25"/>
  <c r="A2038" i="25"/>
  <c r="AV2037" i="25"/>
  <c r="AU2037" i="25"/>
  <c r="AT2037" i="25"/>
  <c r="AS2037" i="25"/>
  <c r="AW2037" i="25" s="1"/>
  <c r="AR2037" i="25"/>
  <c r="AQ2037" i="25"/>
  <c r="AC2037" i="25"/>
  <c r="H2037" i="25"/>
  <c r="G2037" i="25"/>
  <c r="B2037" i="25"/>
  <c r="A2037" i="25"/>
  <c r="AW2036" i="25"/>
  <c r="AV2036" i="25"/>
  <c r="AU2036" i="25"/>
  <c r="AT2036" i="25"/>
  <c r="AS2036" i="25"/>
  <c r="AR2036" i="25"/>
  <c r="AQ2036" i="25"/>
  <c r="AC2036" i="25"/>
  <c r="B2036" i="25"/>
  <c r="A2036" i="25"/>
  <c r="AU2035" i="25"/>
  <c r="AV2035" i="25" s="1"/>
  <c r="AT2035" i="25"/>
  <c r="AS2035" i="25"/>
  <c r="AW2035" i="25" s="1"/>
  <c r="AR2035" i="25"/>
  <c r="AQ2035" i="25"/>
  <c r="AC2035" i="25"/>
  <c r="H2035" i="25"/>
  <c r="G2035" i="25"/>
  <c r="A2035" i="25"/>
  <c r="B2035" i="25" s="1"/>
  <c r="AV2034" i="25"/>
  <c r="AU2034" i="25"/>
  <c r="AT2034" i="25"/>
  <c r="AS2034" i="25"/>
  <c r="AW2034" i="25" s="1"/>
  <c r="AR2034" i="25"/>
  <c r="AQ2034" i="25"/>
  <c r="AC2034" i="25"/>
  <c r="H2034" i="25"/>
  <c r="G2034" i="25"/>
  <c r="B2034" i="25"/>
  <c r="A2034" i="25"/>
  <c r="AW2033" i="25"/>
  <c r="AU2033" i="25"/>
  <c r="AV2033" i="25" s="1"/>
  <c r="AT2033" i="25"/>
  <c r="AS2033" i="25"/>
  <c r="AR2033" i="25"/>
  <c r="AQ2033" i="25"/>
  <c r="AC2033" i="25"/>
  <c r="H2033" i="25"/>
  <c r="G2033" i="25"/>
  <c r="A2033" i="25"/>
  <c r="B2033" i="25" s="1"/>
  <c r="AV2032" i="25"/>
  <c r="AU2032" i="25"/>
  <c r="AT2032" i="25"/>
  <c r="AS2032" i="25"/>
  <c r="AW2032" i="25" s="1"/>
  <c r="AR2032" i="25"/>
  <c r="AQ2032" i="25"/>
  <c r="AC2032" i="25"/>
  <c r="H2032" i="25"/>
  <c r="G2032" i="25"/>
  <c r="A2032" i="25"/>
  <c r="B2032" i="25" s="1"/>
  <c r="AW2031" i="25"/>
  <c r="AU2031" i="25"/>
  <c r="AV2031" i="25" s="1"/>
  <c r="AT2031" i="25"/>
  <c r="AS2031" i="25"/>
  <c r="AR2031" i="25"/>
  <c r="AQ2031" i="25"/>
  <c r="AC2031" i="25"/>
  <c r="S2031" i="25"/>
  <c r="A2031" i="25"/>
  <c r="B2031" i="25" s="1"/>
  <c r="AV2030" i="25"/>
  <c r="AU2030" i="25"/>
  <c r="AT2030" i="25"/>
  <c r="AS2030" i="25"/>
  <c r="AW2030" i="25" s="1"/>
  <c r="AR2030" i="25"/>
  <c r="AQ2030" i="25"/>
  <c r="AC2030" i="25"/>
  <c r="A2030" i="25"/>
  <c r="B2030" i="25" s="1"/>
  <c r="AW2029" i="25"/>
  <c r="AU2029" i="25"/>
  <c r="AV2029" i="25" s="1"/>
  <c r="AT2029" i="25"/>
  <c r="AS2029" i="25"/>
  <c r="AR2029" i="25"/>
  <c r="AQ2029" i="25"/>
  <c r="AC2029" i="25"/>
  <c r="S2029" i="25"/>
  <c r="A2029" i="25"/>
  <c r="B2029" i="25" s="1"/>
  <c r="AW2028" i="25"/>
  <c r="AU2028" i="25"/>
  <c r="AV2028" i="25" s="1"/>
  <c r="AT2028" i="25"/>
  <c r="AS2028" i="25"/>
  <c r="AR2028" i="25"/>
  <c r="AQ2028" i="25"/>
  <c r="AC2028" i="25"/>
  <c r="S2028" i="25"/>
  <c r="A2028" i="25"/>
  <c r="B2028" i="25" s="1"/>
  <c r="AW2027" i="25"/>
  <c r="AV2027" i="25"/>
  <c r="AU2027" i="25"/>
  <c r="AT2027" i="25"/>
  <c r="AS2027" i="25"/>
  <c r="AR2027" i="25"/>
  <c r="AQ2027" i="25"/>
  <c r="AC2027" i="25"/>
  <c r="S2027" i="25"/>
  <c r="B2027" i="25"/>
  <c r="A2027" i="25"/>
  <c r="AW2026" i="25"/>
  <c r="AV2026" i="25"/>
  <c r="AU2026" i="25"/>
  <c r="AT2026" i="25"/>
  <c r="AS2026" i="25"/>
  <c r="AR2026" i="25"/>
  <c r="AQ2026" i="25"/>
  <c r="AC2026" i="25"/>
  <c r="S2026" i="25"/>
  <c r="B2026" i="25"/>
  <c r="A2026" i="25"/>
  <c r="AU2025" i="25"/>
  <c r="AV2025" i="25" s="1"/>
  <c r="AT2025" i="25"/>
  <c r="AS2025" i="25"/>
  <c r="AW2025" i="25" s="1"/>
  <c r="AR2025" i="25"/>
  <c r="AQ2025" i="25"/>
  <c r="AC2025" i="25"/>
  <c r="S2025" i="25"/>
  <c r="A2025" i="25"/>
  <c r="B2025" i="25" s="1"/>
  <c r="AW2024" i="25"/>
  <c r="AU2024" i="25"/>
  <c r="AV2024" i="25" s="1"/>
  <c r="AT2024" i="25"/>
  <c r="AS2024" i="25"/>
  <c r="AR2024" i="25"/>
  <c r="AQ2024" i="25"/>
  <c r="AC2024" i="25"/>
  <c r="S2024" i="25"/>
  <c r="A2024" i="25"/>
  <c r="B2024" i="25" s="1"/>
  <c r="AW2023" i="25"/>
  <c r="AV2023" i="25"/>
  <c r="AU2023" i="25"/>
  <c r="AT2023" i="25"/>
  <c r="AS2023" i="25"/>
  <c r="AR2023" i="25"/>
  <c r="AQ2023" i="25"/>
  <c r="AC2023" i="25"/>
  <c r="S2023" i="25"/>
  <c r="B2023" i="25"/>
  <c r="A2023" i="25"/>
  <c r="AV2022" i="25"/>
  <c r="AU2022" i="25"/>
  <c r="AT2022" i="25"/>
  <c r="AS2022" i="25"/>
  <c r="AW2022" i="25" s="1"/>
  <c r="AR2022" i="25"/>
  <c r="AQ2022" i="25"/>
  <c r="AC2022" i="25"/>
  <c r="S2022" i="25"/>
  <c r="B2022" i="25"/>
  <c r="A2022" i="25"/>
  <c r="AW2021" i="25"/>
  <c r="AU2021" i="25"/>
  <c r="AV2021" i="25" s="1"/>
  <c r="AT2021" i="25"/>
  <c r="AS2021" i="25"/>
  <c r="AR2021" i="25"/>
  <c r="AQ2021" i="25"/>
  <c r="AC2021" i="25"/>
  <c r="S2021" i="25"/>
  <c r="A2021" i="25"/>
  <c r="B2021" i="25" s="1"/>
  <c r="AW2020" i="25"/>
  <c r="AU2020" i="25"/>
  <c r="AV2020" i="25" s="1"/>
  <c r="AT2020" i="25"/>
  <c r="AS2020" i="25"/>
  <c r="AR2020" i="25"/>
  <c r="AQ2020" i="25"/>
  <c r="AC2020" i="25"/>
  <c r="S2020" i="25"/>
  <c r="A2020" i="25"/>
  <c r="B2020" i="25" s="1"/>
  <c r="AV2019" i="25"/>
  <c r="AU2019" i="25"/>
  <c r="AT2019" i="25"/>
  <c r="AS2019" i="25"/>
  <c r="AW2019" i="25" s="1"/>
  <c r="AR2019" i="25"/>
  <c r="AQ2019" i="25"/>
  <c r="AC2019" i="25"/>
  <c r="S2019" i="25"/>
  <c r="B2019" i="25"/>
  <c r="A2019" i="25"/>
  <c r="AW2018" i="25"/>
  <c r="AV2018" i="25"/>
  <c r="AU2018" i="25"/>
  <c r="AT2018" i="25"/>
  <c r="AS2018" i="25"/>
  <c r="AR2018" i="25"/>
  <c r="AQ2018" i="25"/>
  <c r="AC2018" i="25"/>
  <c r="S2018" i="25"/>
  <c r="B2018" i="25"/>
  <c r="A2018" i="25"/>
  <c r="AU2017" i="25"/>
  <c r="AV2017" i="25" s="1"/>
  <c r="AT2017" i="25"/>
  <c r="AS2017" i="25"/>
  <c r="AW2017" i="25" s="1"/>
  <c r="AR2017" i="25"/>
  <c r="AQ2017" i="25"/>
  <c r="AC2017" i="25"/>
  <c r="S2017" i="25"/>
  <c r="A2017" i="25"/>
  <c r="B2017" i="25" s="1"/>
  <c r="AW2016" i="25"/>
  <c r="AV2016" i="25"/>
  <c r="AU2016" i="25"/>
  <c r="AT2016" i="25"/>
  <c r="AS2016" i="25"/>
  <c r="AR2016" i="25"/>
  <c r="AQ2016" i="25"/>
  <c r="AC2016" i="25"/>
  <c r="S2016" i="25"/>
  <c r="B2016" i="25"/>
  <c r="A2016" i="25"/>
  <c r="AW2015" i="25"/>
  <c r="AV2015" i="25"/>
  <c r="AU2015" i="25"/>
  <c r="AT2015" i="25"/>
  <c r="AS2015" i="25"/>
  <c r="AR2015" i="25"/>
  <c r="AQ2015" i="25"/>
  <c r="AC2015" i="25"/>
  <c r="S2015" i="25"/>
  <c r="B2015" i="25"/>
  <c r="A2015" i="25"/>
  <c r="AV2014" i="25"/>
  <c r="AU2014" i="25"/>
  <c r="AT2014" i="25"/>
  <c r="AS2014" i="25"/>
  <c r="AW2014" i="25" s="1"/>
  <c r="AR2014" i="25"/>
  <c r="AQ2014" i="25"/>
  <c r="AC2014" i="25"/>
  <c r="S2014" i="25"/>
  <c r="B2014" i="25"/>
  <c r="A2014" i="25"/>
  <c r="AW2013" i="25"/>
  <c r="AV2013" i="25"/>
  <c r="AU2013" i="25"/>
  <c r="AT2013" i="25"/>
  <c r="AS2013" i="25"/>
  <c r="AR2013" i="25"/>
  <c r="AQ2013" i="25"/>
  <c r="AC2013" i="25"/>
  <c r="S2013" i="25"/>
  <c r="B2013" i="25"/>
  <c r="A2013" i="25"/>
  <c r="AW2012" i="25"/>
  <c r="AU2012" i="25"/>
  <c r="AV2012" i="25" s="1"/>
  <c r="AT2012" i="25"/>
  <c r="AS2012" i="25"/>
  <c r="AR2012" i="25"/>
  <c r="AQ2012" i="25"/>
  <c r="AC2012" i="25"/>
  <c r="S2012" i="25"/>
  <c r="A2012" i="25"/>
  <c r="B2012" i="25" s="1"/>
  <c r="AU2011" i="25"/>
  <c r="AV2011" i="25" s="1"/>
  <c r="AT2011" i="25"/>
  <c r="AS2011" i="25"/>
  <c r="AW2011" i="25" s="1"/>
  <c r="AR2011" i="25"/>
  <c r="AQ2011" i="25"/>
  <c r="AC2011" i="25"/>
  <c r="S2011" i="25"/>
  <c r="A2011" i="25"/>
  <c r="B2011" i="25" s="1"/>
  <c r="AW2010" i="25"/>
  <c r="AV2010" i="25"/>
  <c r="AU2010" i="25"/>
  <c r="AT2010" i="25"/>
  <c r="AS2010" i="25"/>
  <c r="AR2010" i="25"/>
  <c r="AQ2010" i="25"/>
  <c r="AC2010" i="25"/>
  <c r="S2010" i="25"/>
  <c r="B2010" i="25"/>
  <c r="A2010" i="25"/>
  <c r="AU2009" i="25"/>
  <c r="AV2009" i="25" s="1"/>
  <c r="AT2009" i="25"/>
  <c r="AS2009" i="25"/>
  <c r="AW2009" i="25" s="1"/>
  <c r="AR2009" i="25"/>
  <c r="AQ2009" i="25"/>
  <c r="AC2009" i="25"/>
  <c r="S2009" i="25"/>
  <c r="A2009" i="25"/>
  <c r="B2009" i="25" s="1"/>
  <c r="AV2008" i="25"/>
  <c r="AU2008" i="25"/>
  <c r="AT2008" i="25"/>
  <c r="AS2008" i="25"/>
  <c r="AW2008" i="25" s="1"/>
  <c r="AR2008" i="25"/>
  <c r="AQ2008" i="25"/>
  <c r="AC2008" i="25"/>
  <c r="S2008" i="25"/>
  <c r="B2008" i="25"/>
  <c r="A2008" i="25"/>
  <c r="AV2007" i="25"/>
  <c r="AU2007" i="25"/>
  <c r="AT2007" i="25"/>
  <c r="AS2007" i="25"/>
  <c r="AW2007" i="25" s="1"/>
  <c r="AR2007" i="25"/>
  <c r="AQ2007" i="25"/>
  <c r="AC2007" i="25"/>
  <c r="A2007" i="25"/>
  <c r="B2007" i="25" s="1"/>
  <c r="AU2006" i="25"/>
  <c r="AV2006" i="25" s="1"/>
  <c r="AT2006" i="25"/>
  <c r="AS2006" i="25"/>
  <c r="AW2006" i="25" s="1"/>
  <c r="AR2006" i="25"/>
  <c r="AQ2006" i="25"/>
  <c r="AC2006" i="25"/>
  <c r="S2006" i="25"/>
  <c r="A2006" i="25"/>
  <c r="B2006" i="25" s="1"/>
  <c r="AV2005" i="25"/>
  <c r="AU2005" i="25"/>
  <c r="AT2005" i="25"/>
  <c r="AS2005" i="25"/>
  <c r="AW2005" i="25" s="1"/>
  <c r="AR2005" i="25"/>
  <c r="AQ2005" i="25"/>
  <c r="AC2005" i="25"/>
  <c r="S2005" i="25"/>
  <c r="B2005" i="25"/>
  <c r="A2005" i="25"/>
  <c r="AV2004" i="25"/>
  <c r="AU2004" i="25"/>
  <c r="AT2004" i="25"/>
  <c r="AS2004" i="25"/>
  <c r="AW2004" i="25" s="1"/>
  <c r="AR2004" i="25"/>
  <c r="AQ2004" i="25"/>
  <c r="AC2004" i="25"/>
  <c r="S2004" i="25"/>
  <c r="H2004" i="25"/>
  <c r="G2004" i="25"/>
  <c r="A2004" i="25"/>
  <c r="B2004" i="25" s="1"/>
  <c r="AW2003" i="25"/>
  <c r="AU2003" i="25"/>
  <c r="AV2003" i="25" s="1"/>
  <c r="AT2003" i="25"/>
  <c r="AS2003" i="25"/>
  <c r="AR2003" i="25"/>
  <c r="AQ2003" i="25"/>
  <c r="AC2003" i="25"/>
  <c r="S2003" i="25"/>
  <c r="H2003" i="25"/>
  <c r="G2003" i="25"/>
  <c r="B2003" i="25"/>
  <c r="A2003" i="25"/>
  <c r="AU2002" i="25"/>
  <c r="AV2002" i="25" s="1"/>
  <c r="AT2002" i="25"/>
  <c r="AS2002" i="25"/>
  <c r="AW2002" i="25" s="1"/>
  <c r="AR2002" i="25"/>
  <c r="AQ2002" i="25"/>
  <c r="AC2002" i="25"/>
  <c r="S2002" i="25"/>
  <c r="H2002" i="25"/>
  <c r="G2002" i="25"/>
  <c r="B2002" i="25"/>
  <c r="A2002" i="25"/>
  <c r="AW2001" i="25"/>
  <c r="AU2001" i="25"/>
  <c r="AV2001" i="25" s="1"/>
  <c r="AT2001" i="25"/>
  <c r="AS2001" i="25"/>
  <c r="AR2001" i="25"/>
  <c r="AQ2001" i="25"/>
  <c r="AC2001" i="25"/>
  <c r="S2001" i="25"/>
  <c r="H2001" i="25"/>
  <c r="G2001" i="25"/>
  <c r="A2001" i="25"/>
  <c r="B2001" i="25" s="1"/>
  <c r="AV2000" i="25"/>
  <c r="AU2000" i="25"/>
  <c r="AT2000" i="25"/>
  <c r="AS2000" i="25"/>
  <c r="AW2000" i="25" s="1"/>
  <c r="AR2000" i="25"/>
  <c r="AQ2000" i="25"/>
  <c r="AC2000" i="25"/>
  <c r="S2000" i="25"/>
  <c r="H2000" i="25"/>
  <c r="G2000" i="25"/>
  <c r="A2000" i="25"/>
  <c r="B2000" i="25" s="1"/>
  <c r="AW1999" i="25"/>
  <c r="AU1999" i="25"/>
  <c r="AV1999" i="25" s="1"/>
  <c r="AT1999" i="25"/>
  <c r="AS1999" i="25"/>
  <c r="AR1999" i="25"/>
  <c r="AQ1999" i="25"/>
  <c r="AC1999" i="25"/>
  <c r="S1999" i="25"/>
  <c r="H1999" i="25"/>
  <c r="G1999" i="25"/>
  <c r="B1999" i="25"/>
  <c r="A1999" i="25"/>
  <c r="AW1998" i="25"/>
  <c r="AV1998" i="25"/>
  <c r="AU1998" i="25"/>
  <c r="AT1998" i="25"/>
  <c r="AS1998" i="25"/>
  <c r="AR1998" i="25"/>
  <c r="AQ1998" i="25"/>
  <c r="AC1998" i="25"/>
  <c r="S1998" i="25"/>
  <c r="H1998" i="25"/>
  <c r="G1998" i="25"/>
  <c r="B1998" i="25"/>
  <c r="A1998" i="25"/>
  <c r="AV1997" i="25"/>
  <c r="AU1997" i="25"/>
  <c r="AT1997" i="25"/>
  <c r="AS1997" i="25"/>
  <c r="AW1997" i="25" s="1"/>
  <c r="AR1997" i="25"/>
  <c r="AQ1997" i="25"/>
  <c r="AC1997" i="25"/>
  <c r="S1997" i="25"/>
  <c r="H1997" i="25"/>
  <c r="G1997" i="25"/>
  <c r="A1997" i="25"/>
  <c r="B1997" i="25" s="1"/>
  <c r="AV1996" i="25"/>
  <c r="AU1996" i="25"/>
  <c r="AT1996" i="25"/>
  <c r="AS1996" i="25"/>
  <c r="AW1996" i="25" s="1"/>
  <c r="AR1996" i="25"/>
  <c r="AQ1996" i="25"/>
  <c r="AC1996" i="25"/>
  <c r="B1996" i="25"/>
  <c r="A1996" i="25"/>
  <c r="AU1995" i="25"/>
  <c r="AV1995" i="25" s="1"/>
  <c r="AT1995" i="25"/>
  <c r="AS1995" i="25"/>
  <c r="AW1995" i="25" s="1"/>
  <c r="AR1995" i="25"/>
  <c r="AQ1995" i="25"/>
  <c r="AC1995" i="25"/>
  <c r="H1995" i="25"/>
  <c r="G1995" i="25"/>
  <c r="B1995" i="25"/>
  <c r="A1995" i="25"/>
  <c r="AW1994" i="25"/>
  <c r="AV1994" i="25"/>
  <c r="AU1994" i="25"/>
  <c r="AT1994" i="25"/>
  <c r="AS1994" i="25"/>
  <c r="AR1994" i="25"/>
  <c r="AQ1994" i="25"/>
  <c r="AC1994" i="25"/>
  <c r="H1994" i="25"/>
  <c r="G1994" i="25"/>
  <c r="A1994" i="25"/>
  <c r="B1994" i="25" s="1"/>
  <c r="AU1993" i="25"/>
  <c r="AV1993" i="25" s="1"/>
  <c r="AT1993" i="25"/>
  <c r="AS1993" i="25"/>
  <c r="AW1993" i="25" s="1"/>
  <c r="AR1993" i="25"/>
  <c r="AQ1993" i="25"/>
  <c r="AC1993" i="25"/>
  <c r="A1993" i="25"/>
  <c r="B1993" i="25" s="1"/>
  <c r="AW1992" i="25"/>
  <c r="AV1992" i="25"/>
  <c r="AU1992" i="25"/>
  <c r="AT1992" i="25"/>
  <c r="AS1992" i="25"/>
  <c r="AR1992" i="25"/>
  <c r="AQ1992" i="25"/>
  <c r="AC1992" i="25"/>
  <c r="B1992" i="25"/>
  <c r="A1992" i="25"/>
  <c r="AW1991" i="25"/>
  <c r="AV1991" i="25"/>
  <c r="AU1991" i="25"/>
  <c r="AT1991" i="25"/>
  <c r="AS1991" i="25"/>
  <c r="AR1991" i="25"/>
  <c r="AQ1991" i="25"/>
  <c r="AC1991" i="25"/>
  <c r="A1991" i="25"/>
  <c r="B1991" i="25" s="1"/>
  <c r="AV1990" i="25"/>
  <c r="AU1990" i="25"/>
  <c r="AT1990" i="25"/>
  <c r="AS1990" i="25"/>
  <c r="AW1990" i="25" s="1"/>
  <c r="AR1990" i="25"/>
  <c r="AQ1990" i="25"/>
  <c r="AC1990" i="25"/>
  <c r="A1990" i="25"/>
  <c r="B1990" i="25" s="1"/>
  <c r="AU1989" i="25"/>
  <c r="AV1989" i="25" s="1"/>
  <c r="AT1989" i="25"/>
  <c r="AS1989" i="25"/>
  <c r="AW1989" i="25" s="1"/>
  <c r="AR1989" i="25"/>
  <c r="AQ1989" i="25"/>
  <c r="AC1989" i="25"/>
  <c r="A1989" i="25"/>
  <c r="B1989" i="25" s="1"/>
  <c r="AW1988" i="25"/>
  <c r="AV1988" i="25"/>
  <c r="AU1988" i="25"/>
  <c r="AT1988" i="25"/>
  <c r="AS1988" i="25"/>
  <c r="AR1988" i="25"/>
  <c r="AQ1988" i="25"/>
  <c r="AC1988" i="25"/>
  <c r="B1988" i="25"/>
  <c r="A1988" i="25"/>
  <c r="AW1987" i="25"/>
  <c r="AV1987" i="25"/>
  <c r="AU1987" i="25"/>
  <c r="AT1987" i="25"/>
  <c r="AS1987" i="25"/>
  <c r="AR1987" i="25"/>
  <c r="AQ1987" i="25"/>
  <c r="AC1987" i="25"/>
  <c r="A1987" i="25"/>
  <c r="B1987" i="25" s="1"/>
  <c r="AV1986" i="25"/>
  <c r="AU1986" i="25"/>
  <c r="AT1986" i="25"/>
  <c r="AS1986" i="25"/>
  <c r="AW1986" i="25" s="1"/>
  <c r="AR1986" i="25"/>
  <c r="AQ1986" i="25"/>
  <c r="AC1986" i="25"/>
  <c r="B1986" i="25"/>
  <c r="A1986" i="25"/>
  <c r="AU1985" i="25"/>
  <c r="AV1985" i="25" s="1"/>
  <c r="AT1985" i="25"/>
  <c r="AS1985" i="25"/>
  <c r="AW1985" i="25" s="1"/>
  <c r="AR1985" i="25"/>
  <c r="AQ1985" i="25"/>
  <c r="AC1985" i="25"/>
  <c r="A1985" i="25"/>
  <c r="B1985" i="25" s="1"/>
  <c r="AV1984" i="25"/>
  <c r="AU1984" i="25"/>
  <c r="AT1984" i="25"/>
  <c r="AS1984" i="25"/>
  <c r="AW1984" i="25" s="1"/>
  <c r="AR1984" i="25"/>
  <c r="AQ1984" i="25"/>
  <c r="AC1984" i="25"/>
  <c r="A1984" i="25"/>
  <c r="B1984" i="25" s="1"/>
  <c r="AW1983" i="25"/>
  <c r="AV1983" i="25"/>
  <c r="AU1983" i="25"/>
  <c r="AT1983" i="25"/>
  <c r="AS1983" i="25"/>
  <c r="AR1983" i="25"/>
  <c r="AQ1983" i="25"/>
  <c r="AC1983" i="25"/>
  <c r="A1983" i="25"/>
  <c r="B1983" i="25" s="1"/>
  <c r="AW1982" i="25"/>
  <c r="AV1982" i="25"/>
  <c r="AU1982" i="25"/>
  <c r="AT1982" i="25"/>
  <c r="AS1982" i="25"/>
  <c r="AR1982" i="25"/>
  <c r="AQ1982" i="25"/>
  <c r="AC1982" i="25"/>
  <c r="B1982" i="25"/>
  <c r="A1982" i="25"/>
  <c r="AU1981" i="25"/>
  <c r="AV1981" i="25" s="1"/>
  <c r="AT1981" i="25"/>
  <c r="AS1981" i="25"/>
  <c r="AW1981" i="25" s="1"/>
  <c r="AR1981" i="25"/>
  <c r="AQ1981" i="25"/>
  <c r="AC1981" i="25"/>
  <c r="A1981" i="25"/>
  <c r="B1981" i="25" s="1"/>
  <c r="AV1980" i="25"/>
  <c r="AU1980" i="25"/>
  <c r="AT1980" i="25"/>
  <c r="AS1980" i="25"/>
  <c r="AW1980" i="25" s="1"/>
  <c r="AR1980" i="25"/>
  <c r="AQ1980" i="25"/>
  <c r="AC1980" i="25"/>
  <c r="S1980" i="25"/>
  <c r="B1980" i="25"/>
  <c r="A1980" i="25"/>
  <c r="AW1979" i="25"/>
  <c r="AV1979" i="25"/>
  <c r="AU1979" i="25"/>
  <c r="AT1979" i="25"/>
  <c r="AS1979" i="25"/>
  <c r="AR1979" i="25"/>
  <c r="AQ1979" i="25"/>
  <c r="AC1979" i="25"/>
  <c r="S1979" i="25"/>
  <c r="B1979" i="25"/>
  <c r="A1979" i="25"/>
  <c r="AU1978" i="25"/>
  <c r="AV1978" i="25" s="1"/>
  <c r="AT1978" i="25"/>
  <c r="AS1978" i="25"/>
  <c r="AW1978" i="25" s="1"/>
  <c r="AR1978" i="25"/>
  <c r="AQ1978" i="25"/>
  <c r="AC1978" i="25"/>
  <c r="A1978" i="25"/>
  <c r="B1978" i="25" s="1"/>
  <c r="AV1977" i="25"/>
  <c r="AU1977" i="25"/>
  <c r="AT1977" i="25"/>
  <c r="AS1977" i="25"/>
  <c r="AW1977" i="25" s="1"/>
  <c r="AR1977" i="25"/>
  <c r="AQ1977" i="25"/>
  <c r="AC1977" i="25"/>
  <c r="S1977" i="25"/>
  <c r="B1977" i="25"/>
  <c r="A1977" i="25"/>
  <c r="AW1976" i="25"/>
  <c r="AV1976" i="25"/>
  <c r="AU1976" i="25"/>
  <c r="AT1976" i="25"/>
  <c r="AS1976" i="25"/>
  <c r="AR1976" i="25"/>
  <c r="AQ1976" i="25"/>
  <c r="AC1976" i="25"/>
  <c r="A1976" i="25"/>
  <c r="B1976" i="25" s="1"/>
  <c r="AU1975" i="25"/>
  <c r="AV1975" i="25" s="1"/>
  <c r="AT1975" i="25"/>
  <c r="AS1975" i="25"/>
  <c r="AW1975" i="25" s="1"/>
  <c r="AR1975" i="25"/>
  <c r="AQ1975" i="25"/>
  <c r="AC1975" i="25"/>
  <c r="S1975" i="25"/>
  <c r="A1975" i="25"/>
  <c r="B1975" i="25" s="1"/>
  <c r="AV1974" i="25"/>
  <c r="AU1974" i="25"/>
  <c r="AT1974" i="25"/>
  <c r="AS1974" i="25"/>
  <c r="AW1974" i="25" s="1"/>
  <c r="AR1974" i="25"/>
  <c r="AQ1974" i="25"/>
  <c r="AC1974" i="25"/>
  <c r="S1974" i="25"/>
  <c r="B1974" i="25"/>
  <c r="A1974" i="25"/>
  <c r="AW1973" i="25"/>
  <c r="AV1973" i="25"/>
  <c r="AU1973" i="25"/>
  <c r="AT1973" i="25"/>
  <c r="AS1973" i="25"/>
  <c r="AR1973" i="25"/>
  <c r="AQ1973" i="25"/>
  <c r="AC1973" i="25"/>
  <c r="S1973" i="25"/>
  <c r="B1973" i="25"/>
  <c r="A1973" i="25"/>
  <c r="AU1972" i="25"/>
  <c r="AV1972" i="25" s="1"/>
  <c r="AT1972" i="25"/>
  <c r="AS1972" i="25"/>
  <c r="AW1972" i="25" s="1"/>
  <c r="AR1972" i="25"/>
  <c r="AQ1972" i="25"/>
  <c r="AC1972" i="25"/>
  <c r="S1972" i="25"/>
  <c r="H1972" i="25"/>
  <c r="G1972" i="25"/>
  <c r="B1972" i="25"/>
  <c r="A1972" i="25"/>
  <c r="AW1971" i="25"/>
  <c r="AU1971" i="25"/>
  <c r="AV1971" i="25" s="1"/>
  <c r="AT1971" i="25"/>
  <c r="AS1971" i="25"/>
  <c r="AR1971" i="25"/>
  <c r="AQ1971" i="25"/>
  <c r="AC1971" i="25"/>
  <c r="S1971" i="25"/>
  <c r="H1971" i="25"/>
  <c r="G1971" i="25"/>
  <c r="A1971" i="25"/>
  <c r="B1971" i="25" s="1"/>
  <c r="AV1970" i="25"/>
  <c r="AU1970" i="25"/>
  <c r="AT1970" i="25"/>
  <c r="AS1970" i="25"/>
  <c r="AW1970" i="25" s="1"/>
  <c r="AR1970" i="25"/>
  <c r="AQ1970" i="25"/>
  <c r="AC1970" i="25"/>
  <c r="S1970" i="25"/>
  <c r="B1970" i="25"/>
  <c r="A1970" i="25"/>
  <c r="AW1969" i="25"/>
  <c r="AV1969" i="25"/>
  <c r="AU1969" i="25"/>
  <c r="AT1969" i="25"/>
  <c r="AS1969" i="25"/>
  <c r="AR1969" i="25"/>
  <c r="AQ1969" i="25"/>
  <c r="AC1969" i="25"/>
  <c r="S1969" i="25"/>
  <c r="B1969" i="25"/>
  <c r="A1969" i="25"/>
  <c r="AU1968" i="25"/>
  <c r="AV1968" i="25" s="1"/>
  <c r="AT1968" i="25"/>
  <c r="AS1968" i="25"/>
  <c r="AW1968" i="25" s="1"/>
  <c r="AR1968" i="25"/>
  <c r="AQ1968" i="25"/>
  <c r="AC1968" i="25"/>
  <c r="S1968" i="25"/>
  <c r="A1968" i="25"/>
  <c r="B1968" i="25" s="1"/>
  <c r="AW1967" i="25"/>
  <c r="AV1967" i="25"/>
  <c r="AU1967" i="25"/>
  <c r="AT1967" i="25"/>
  <c r="AS1967" i="25"/>
  <c r="AR1967" i="25"/>
  <c r="AQ1967" i="25"/>
  <c r="AC1967" i="25"/>
  <c r="S1967" i="25"/>
  <c r="B1967" i="25"/>
  <c r="A1967" i="25"/>
  <c r="AW1966" i="25"/>
  <c r="AV1966" i="25"/>
  <c r="AU1966" i="25"/>
  <c r="AT1966" i="25"/>
  <c r="AS1966" i="25"/>
  <c r="AR1966" i="25"/>
  <c r="AQ1966" i="25"/>
  <c r="AC1966" i="25"/>
  <c r="S1966" i="25"/>
  <c r="B1966" i="25"/>
  <c r="A1966" i="25"/>
  <c r="AV1965" i="25"/>
  <c r="AU1965" i="25"/>
  <c r="AT1965" i="25"/>
  <c r="AS1965" i="25"/>
  <c r="AW1965" i="25" s="1"/>
  <c r="AR1965" i="25"/>
  <c r="AQ1965" i="25"/>
  <c r="AC1965" i="25"/>
  <c r="S1965" i="25"/>
  <c r="B1965" i="25"/>
  <c r="A1965" i="25"/>
  <c r="AW1964" i="25"/>
  <c r="AV1964" i="25"/>
  <c r="AU1964" i="25"/>
  <c r="AT1964" i="25"/>
  <c r="AS1964" i="25"/>
  <c r="AR1964" i="25"/>
  <c r="AQ1964" i="25"/>
  <c r="AC1964" i="25"/>
  <c r="B1964" i="25"/>
  <c r="A1964" i="25"/>
  <c r="AV1963" i="25"/>
  <c r="AU1963" i="25"/>
  <c r="AT1963" i="25"/>
  <c r="AS1963" i="25"/>
  <c r="AW1963" i="25" s="1"/>
  <c r="AR1963" i="25"/>
  <c r="AQ1963" i="25"/>
  <c r="AC1963" i="25"/>
  <c r="S1963" i="25"/>
  <c r="B1963" i="25"/>
  <c r="A1963" i="25"/>
  <c r="AU1962" i="25"/>
  <c r="AV1962" i="25" s="1"/>
  <c r="AT1962" i="25"/>
  <c r="AS1962" i="25"/>
  <c r="AW1962" i="25" s="1"/>
  <c r="AR1962" i="25"/>
  <c r="AQ1962" i="25"/>
  <c r="AC1962" i="25"/>
  <c r="S1962" i="25"/>
  <c r="A1962" i="25"/>
  <c r="B1962" i="25" s="1"/>
  <c r="AW1961" i="25"/>
  <c r="AV1961" i="25"/>
  <c r="AU1961" i="25"/>
  <c r="AT1961" i="25"/>
  <c r="AS1961" i="25"/>
  <c r="AR1961" i="25"/>
  <c r="AQ1961" i="25"/>
  <c r="AC1961" i="25"/>
  <c r="S1961" i="25"/>
  <c r="B1961" i="25"/>
  <c r="A1961" i="25"/>
  <c r="AU1960" i="25"/>
  <c r="AV1960" i="25" s="1"/>
  <c r="AT1960" i="25"/>
  <c r="AS1960" i="25"/>
  <c r="AW1960" i="25" s="1"/>
  <c r="AR1960" i="25"/>
  <c r="AQ1960" i="25"/>
  <c r="AC1960" i="25"/>
  <c r="S1960" i="25"/>
  <c r="A1960" i="25"/>
  <c r="B1960" i="25" s="1"/>
  <c r="AW1959" i="25"/>
  <c r="AV1959" i="25"/>
  <c r="AU1959" i="25"/>
  <c r="AT1959" i="25"/>
  <c r="AS1959" i="25"/>
  <c r="AR1959" i="25"/>
  <c r="AQ1959" i="25"/>
  <c r="AC1959" i="25"/>
  <c r="H1959" i="25"/>
  <c r="G1959" i="25"/>
  <c r="A1959" i="25"/>
  <c r="B1959" i="25" s="1"/>
  <c r="AV1958" i="25"/>
  <c r="AU1958" i="25"/>
  <c r="AT1958" i="25"/>
  <c r="AS1958" i="25"/>
  <c r="AW1958" i="25" s="1"/>
  <c r="AR1958" i="25"/>
  <c r="AQ1958" i="25"/>
  <c r="AC1958" i="25"/>
  <c r="H1958" i="25"/>
  <c r="G1958" i="25"/>
  <c r="A1958" i="25"/>
  <c r="B1958" i="25" s="1"/>
  <c r="AV1957" i="25"/>
  <c r="AU1957" i="25"/>
  <c r="AT1957" i="25"/>
  <c r="AS1957" i="25"/>
  <c r="AW1957" i="25" s="1"/>
  <c r="AR1957" i="25"/>
  <c r="AQ1957" i="25"/>
  <c r="AC1957" i="25"/>
  <c r="S1957" i="25"/>
  <c r="B1957" i="25"/>
  <c r="A1957" i="25"/>
  <c r="AW1956" i="25"/>
  <c r="AV1956" i="25"/>
  <c r="AU1956" i="25"/>
  <c r="AT1956" i="25"/>
  <c r="AS1956" i="25"/>
  <c r="AR1956" i="25"/>
  <c r="AQ1956" i="25"/>
  <c r="AC1956" i="25"/>
  <c r="A1956" i="25"/>
  <c r="B1956" i="25" s="1"/>
  <c r="AW1955" i="25"/>
  <c r="AU1955" i="25"/>
  <c r="AV1955" i="25" s="1"/>
  <c r="AT1955" i="25"/>
  <c r="AS1955" i="25"/>
  <c r="AR1955" i="25"/>
  <c r="AQ1955" i="25"/>
  <c r="AC1955" i="25"/>
  <c r="S1955" i="25"/>
  <c r="A1955" i="25"/>
  <c r="B1955" i="25" s="1"/>
  <c r="AW1954" i="25"/>
  <c r="AV1954" i="25"/>
  <c r="AU1954" i="25"/>
  <c r="AT1954" i="25"/>
  <c r="AS1954" i="25"/>
  <c r="AR1954" i="25"/>
  <c r="AQ1954" i="25"/>
  <c r="AC1954" i="25"/>
  <c r="S1954" i="25"/>
  <c r="B1954" i="25"/>
  <c r="A1954" i="25"/>
  <c r="AW1953" i="25"/>
  <c r="AV1953" i="25"/>
  <c r="AU1953" i="25"/>
  <c r="AT1953" i="25"/>
  <c r="AS1953" i="25"/>
  <c r="AR1953" i="25"/>
  <c r="AQ1953" i="25"/>
  <c r="AC1953" i="25"/>
  <c r="B1953" i="25"/>
  <c r="A1953" i="25"/>
  <c r="AU1952" i="25"/>
  <c r="AV1952" i="25" s="1"/>
  <c r="AT1952" i="25"/>
  <c r="AS1952" i="25"/>
  <c r="AW1952" i="25" s="1"/>
  <c r="AR1952" i="25"/>
  <c r="AQ1952" i="25"/>
  <c r="AC1952" i="25"/>
  <c r="B1952" i="25"/>
  <c r="A1952" i="25"/>
  <c r="AV1951" i="25"/>
  <c r="AU1951" i="25"/>
  <c r="AT1951" i="25"/>
  <c r="AS1951" i="25"/>
  <c r="AW1951" i="25" s="1"/>
  <c r="AR1951" i="25"/>
  <c r="AQ1951" i="25"/>
  <c r="AC1951" i="25"/>
  <c r="A1951" i="25"/>
  <c r="B1951" i="25" s="1"/>
  <c r="AW1950" i="25"/>
  <c r="AU1950" i="25"/>
  <c r="AV1950" i="25" s="1"/>
  <c r="AT1950" i="25"/>
  <c r="AS1950" i="25"/>
  <c r="AR1950" i="25"/>
  <c r="AQ1950" i="25"/>
  <c r="AC1950" i="25"/>
  <c r="S1950" i="25"/>
  <c r="A1950" i="25"/>
  <c r="B1950" i="25" s="1"/>
  <c r="AW1949" i="25"/>
  <c r="AV1949" i="25"/>
  <c r="AU1949" i="25"/>
  <c r="AT1949" i="25"/>
  <c r="AS1949" i="25"/>
  <c r="AR1949" i="25"/>
  <c r="AQ1949" i="25"/>
  <c r="AC1949" i="25"/>
  <c r="S1949" i="25"/>
  <c r="B1949" i="25"/>
  <c r="A1949" i="25"/>
  <c r="AV1948" i="25"/>
  <c r="AU1948" i="25"/>
  <c r="AT1948" i="25"/>
  <c r="AS1948" i="25"/>
  <c r="AW1948" i="25" s="1"/>
  <c r="AR1948" i="25"/>
  <c r="AQ1948" i="25"/>
  <c r="AC1948" i="25"/>
  <c r="H1948" i="25"/>
  <c r="G1948" i="25"/>
  <c r="A1948" i="25"/>
  <c r="B1948" i="25" s="1"/>
  <c r="AW1947" i="25"/>
  <c r="AV1947" i="25"/>
  <c r="AU1947" i="25"/>
  <c r="AT1947" i="25"/>
  <c r="AS1947" i="25"/>
  <c r="AR1947" i="25"/>
  <c r="AQ1947" i="25"/>
  <c r="AC1947" i="25"/>
  <c r="H1947" i="25"/>
  <c r="G1947" i="25"/>
  <c r="B1947" i="25"/>
  <c r="A1947" i="25"/>
  <c r="AV1946" i="25"/>
  <c r="AU1946" i="25"/>
  <c r="AT1946" i="25"/>
  <c r="AS1946" i="25"/>
  <c r="AW1946" i="25" s="1"/>
  <c r="AR1946" i="25"/>
  <c r="AQ1946" i="25"/>
  <c r="AC1946" i="25"/>
  <c r="H1946" i="25"/>
  <c r="G1946" i="25"/>
  <c r="B1946" i="25"/>
  <c r="A1946" i="25"/>
  <c r="AW1945" i="25"/>
  <c r="AU1945" i="25"/>
  <c r="AV1945" i="25" s="1"/>
  <c r="AT1945" i="25"/>
  <c r="AS1945" i="25"/>
  <c r="AR1945" i="25"/>
  <c r="AQ1945" i="25"/>
  <c r="AC1945" i="25"/>
  <c r="H1945" i="25"/>
  <c r="G1945" i="25"/>
  <c r="B1945" i="25"/>
  <c r="A1945" i="25"/>
  <c r="AU1944" i="25"/>
  <c r="AV1944" i="25" s="1"/>
  <c r="AT1944" i="25"/>
  <c r="AS1944" i="25"/>
  <c r="AW1944" i="25" s="1"/>
  <c r="AR1944" i="25"/>
  <c r="AQ1944" i="25"/>
  <c r="AC1944" i="25"/>
  <c r="H1944" i="25"/>
  <c r="G1944" i="25"/>
  <c r="B1944" i="25"/>
  <c r="A1944" i="25"/>
  <c r="AW1943" i="25"/>
  <c r="AV1943" i="25"/>
  <c r="AU1943" i="25"/>
  <c r="AT1943" i="25"/>
  <c r="AS1943" i="25"/>
  <c r="AR1943" i="25"/>
  <c r="AQ1943" i="25"/>
  <c r="AC1943" i="25"/>
  <c r="H1943" i="25"/>
  <c r="G1943" i="25"/>
  <c r="B1943" i="25"/>
  <c r="A1943" i="25"/>
  <c r="AV1942" i="25"/>
  <c r="AU1942" i="25"/>
  <c r="AT1942" i="25"/>
  <c r="AS1942" i="25"/>
  <c r="AW1942" i="25" s="1"/>
  <c r="AR1942" i="25"/>
  <c r="AQ1942" i="25"/>
  <c r="AC1942" i="25"/>
  <c r="H1942" i="25"/>
  <c r="G1942" i="25"/>
  <c r="A1942" i="25"/>
  <c r="B1942" i="25" s="1"/>
  <c r="AU1941" i="25"/>
  <c r="AV1941" i="25" s="1"/>
  <c r="AT1941" i="25"/>
  <c r="AS1941" i="25"/>
  <c r="AW1941" i="25" s="1"/>
  <c r="AR1941" i="25"/>
  <c r="AQ1941" i="25"/>
  <c r="AC1941" i="25"/>
  <c r="H1941" i="25"/>
  <c r="G1941" i="25"/>
  <c r="B1941" i="25"/>
  <c r="A1941" i="25"/>
  <c r="AW1940" i="25"/>
  <c r="AV1940" i="25"/>
  <c r="AU1940" i="25"/>
  <c r="AT1940" i="25"/>
  <c r="AS1940" i="25"/>
  <c r="AR1940" i="25"/>
  <c r="AQ1940" i="25"/>
  <c r="AC1940" i="25"/>
  <c r="H1940" i="25"/>
  <c r="G1940" i="25"/>
  <c r="A1940" i="25"/>
  <c r="B1940" i="25" s="1"/>
  <c r="AU1939" i="25"/>
  <c r="AV1939" i="25" s="1"/>
  <c r="AT1939" i="25"/>
  <c r="AS1939" i="25"/>
  <c r="AW1939" i="25" s="1"/>
  <c r="AR1939" i="25"/>
  <c r="AQ1939" i="25"/>
  <c r="AC1939" i="25"/>
  <c r="H1939" i="25"/>
  <c r="G1939" i="25"/>
  <c r="B1939" i="25"/>
  <c r="A1939" i="25"/>
  <c r="AW1938" i="25"/>
  <c r="AV1938" i="25"/>
  <c r="AU1938" i="25"/>
  <c r="AT1938" i="25"/>
  <c r="AS1938" i="25"/>
  <c r="AR1938" i="25"/>
  <c r="AQ1938" i="25"/>
  <c r="AC1938" i="25"/>
  <c r="H1938" i="25"/>
  <c r="G1938" i="25"/>
  <c r="A1938" i="25"/>
  <c r="B1938" i="25" s="1"/>
  <c r="AU1937" i="25"/>
  <c r="AV1937" i="25" s="1"/>
  <c r="AT1937" i="25"/>
  <c r="AS1937" i="25"/>
  <c r="AW1937" i="25" s="1"/>
  <c r="AR1937" i="25"/>
  <c r="AQ1937" i="25"/>
  <c r="AC1937" i="25"/>
  <c r="H1937" i="25"/>
  <c r="G1937" i="25"/>
  <c r="B1937" i="25"/>
  <c r="A1937" i="25"/>
  <c r="AW1936" i="25"/>
  <c r="AV1936" i="25"/>
  <c r="AU1936" i="25"/>
  <c r="AT1936" i="25"/>
  <c r="AS1936" i="25"/>
  <c r="AR1936" i="25"/>
  <c r="AQ1936" i="25"/>
  <c r="AC1936" i="25"/>
  <c r="H1936" i="25"/>
  <c r="G1936" i="25"/>
  <c r="A1936" i="25"/>
  <c r="B1936" i="25" s="1"/>
  <c r="AU1935" i="25"/>
  <c r="AV1935" i="25" s="1"/>
  <c r="AT1935" i="25"/>
  <c r="AS1935" i="25"/>
  <c r="AW1935" i="25" s="1"/>
  <c r="AR1935" i="25"/>
  <c r="AQ1935" i="25"/>
  <c r="AC1935" i="25"/>
  <c r="B1935" i="25"/>
  <c r="A1935" i="25"/>
  <c r="AW1934" i="25"/>
  <c r="AU1934" i="25"/>
  <c r="AV1934" i="25" s="1"/>
  <c r="AT1934" i="25"/>
  <c r="AS1934" i="25"/>
  <c r="AR1934" i="25"/>
  <c r="AQ1934" i="25"/>
  <c r="AC1934" i="25"/>
  <c r="H1934" i="25"/>
  <c r="G1934" i="25"/>
  <c r="A1934" i="25"/>
  <c r="B1934" i="25" s="1"/>
  <c r="AW1933" i="25"/>
  <c r="AU1933" i="25"/>
  <c r="AV1933" i="25" s="1"/>
  <c r="AT1933" i="25"/>
  <c r="AS1933" i="25"/>
  <c r="AR1933" i="25"/>
  <c r="AQ1933" i="25"/>
  <c r="AC1933" i="25"/>
  <c r="H1933" i="25"/>
  <c r="G1933" i="25"/>
  <c r="B1933" i="25"/>
  <c r="A1933" i="25"/>
  <c r="AU1932" i="25"/>
  <c r="AV1932" i="25" s="1"/>
  <c r="AT1932" i="25"/>
  <c r="AS1932" i="25"/>
  <c r="AW1932" i="25" s="1"/>
  <c r="AR1932" i="25"/>
  <c r="AQ1932" i="25"/>
  <c r="AC1932" i="25"/>
  <c r="H1932" i="25"/>
  <c r="G1932" i="25"/>
  <c r="B1932" i="25"/>
  <c r="A1932" i="25"/>
  <c r="AW1931" i="25"/>
  <c r="AV1931" i="25"/>
  <c r="AU1931" i="25"/>
  <c r="AT1931" i="25"/>
  <c r="AS1931" i="25"/>
  <c r="AR1931" i="25"/>
  <c r="AQ1931" i="25"/>
  <c r="AC1931" i="25"/>
  <c r="H1931" i="25"/>
  <c r="G1931" i="25"/>
  <c r="A1931" i="25"/>
  <c r="B1931" i="25" s="1"/>
  <c r="AU1930" i="25"/>
  <c r="AV1930" i="25" s="1"/>
  <c r="AT1930" i="25"/>
  <c r="AS1930" i="25"/>
  <c r="AW1930" i="25" s="1"/>
  <c r="AR1930" i="25"/>
  <c r="AQ1930" i="25"/>
  <c r="AC1930" i="25"/>
  <c r="H1930" i="25"/>
  <c r="G1930" i="25"/>
  <c r="A1930" i="25"/>
  <c r="B1930" i="25" s="1"/>
  <c r="AV1929" i="25"/>
  <c r="AU1929" i="25"/>
  <c r="AT1929" i="25"/>
  <c r="AS1929" i="25"/>
  <c r="AW1929" i="25" s="1"/>
  <c r="AR1929" i="25"/>
  <c r="AQ1929" i="25"/>
  <c r="AC1929" i="25"/>
  <c r="H1929" i="25"/>
  <c r="G1929" i="25"/>
  <c r="B1929" i="25"/>
  <c r="A1929" i="25"/>
  <c r="AW1928" i="25"/>
  <c r="AU1928" i="25"/>
  <c r="AV1928" i="25" s="1"/>
  <c r="AT1928" i="25"/>
  <c r="AS1928" i="25"/>
  <c r="AR1928" i="25"/>
  <c r="AQ1928" i="25"/>
  <c r="AC1928" i="25"/>
  <c r="H1928" i="25"/>
  <c r="G1928" i="25"/>
  <c r="B1928" i="25"/>
  <c r="A1928" i="25"/>
  <c r="AW1927" i="25"/>
  <c r="AU1927" i="25"/>
  <c r="AV1927" i="25" s="1"/>
  <c r="AT1927" i="25"/>
  <c r="AS1927" i="25"/>
  <c r="AR1927" i="25"/>
  <c r="AQ1927" i="25"/>
  <c r="AC1927" i="25"/>
  <c r="H1927" i="25"/>
  <c r="G1927" i="25"/>
  <c r="B1927" i="25"/>
  <c r="A1927" i="25"/>
  <c r="AU1926" i="25"/>
  <c r="AV1926" i="25" s="1"/>
  <c r="AT1926" i="25"/>
  <c r="AS1926" i="25"/>
  <c r="AW1926" i="25" s="1"/>
  <c r="AR1926" i="25"/>
  <c r="AQ1926" i="25"/>
  <c r="AC1926" i="25"/>
  <c r="H1926" i="25"/>
  <c r="G1926" i="25"/>
  <c r="B1926" i="25"/>
  <c r="A1926" i="25"/>
  <c r="AV1925" i="25"/>
  <c r="AU1925" i="25"/>
  <c r="AT1925" i="25"/>
  <c r="AS1925" i="25"/>
  <c r="AW1925" i="25" s="1"/>
  <c r="AR1925" i="25"/>
  <c r="AQ1925" i="25"/>
  <c r="AC1925" i="25"/>
  <c r="H1925" i="25"/>
  <c r="G1925" i="25"/>
  <c r="A1925" i="25"/>
  <c r="B1925" i="25" s="1"/>
  <c r="AW1924" i="25"/>
  <c r="AU1924" i="25"/>
  <c r="AV1924" i="25" s="1"/>
  <c r="AT1924" i="25"/>
  <c r="AS1924" i="25"/>
  <c r="AR1924" i="25"/>
  <c r="AQ1924" i="25"/>
  <c r="AC1924" i="25"/>
  <c r="H1924" i="25"/>
  <c r="G1924" i="25"/>
  <c r="A1924" i="25"/>
  <c r="B1924" i="25" s="1"/>
  <c r="AU1923" i="25"/>
  <c r="AV1923" i="25" s="1"/>
  <c r="AT1923" i="25"/>
  <c r="AS1923" i="25"/>
  <c r="AW1923" i="25" s="1"/>
  <c r="AR1923" i="25"/>
  <c r="AQ1923" i="25"/>
  <c r="AC1923" i="25"/>
  <c r="H1923" i="25"/>
  <c r="G1923" i="25"/>
  <c r="B1923" i="25"/>
  <c r="A1923" i="25"/>
  <c r="AW1922" i="25"/>
  <c r="AU1922" i="25"/>
  <c r="AV1922" i="25" s="1"/>
  <c r="AT1922" i="25"/>
  <c r="AS1922" i="25"/>
  <c r="AR1922" i="25"/>
  <c r="AQ1922" i="25"/>
  <c r="AC1922" i="25"/>
  <c r="H1922" i="25"/>
  <c r="G1922" i="25"/>
  <c r="B1922" i="25"/>
  <c r="A1922" i="25"/>
  <c r="AW1921" i="25"/>
  <c r="AV1921" i="25"/>
  <c r="AU1921" i="25"/>
  <c r="AT1921" i="25"/>
  <c r="AS1921" i="25"/>
  <c r="AR1921" i="25"/>
  <c r="AQ1921" i="25"/>
  <c r="AC1921" i="25"/>
  <c r="H1921" i="25"/>
  <c r="G1921" i="25"/>
  <c r="A1921" i="25"/>
  <c r="B1921" i="25" s="1"/>
  <c r="AW1920" i="25"/>
  <c r="AU1920" i="25"/>
  <c r="AV1920" i="25" s="1"/>
  <c r="AT1920" i="25"/>
  <c r="AS1920" i="25"/>
  <c r="AR1920" i="25"/>
  <c r="AQ1920" i="25"/>
  <c r="AC1920" i="25"/>
  <c r="H1920" i="25"/>
  <c r="G1920" i="25"/>
  <c r="B1920" i="25"/>
  <c r="A1920" i="25"/>
  <c r="AV1919" i="25"/>
  <c r="AU1919" i="25"/>
  <c r="AT1919" i="25"/>
  <c r="AS1919" i="25"/>
  <c r="AW1919" i="25" s="1"/>
  <c r="AR1919" i="25"/>
  <c r="AQ1919" i="25"/>
  <c r="AC1919" i="25"/>
  <c r="H1919" i="25"/>
  <c r="G1919" i="25"/>
  <c r="B1919" i="25"/>
  <c r="A1919" i="25"/>
  <c r="AW1918" i="25"/>
  <c r="AU1918" i="25"/>
  <c r="AV1918" i="25" s="1"/>
  <c r="AT1918" i="25"/>
  <c r="AS1918" i="25"/>
  <c r="AR1918" i="25"/>
  <c r="AQ1918" i="25"/>
  <c r="AC1918" i="25"/>
  <c r="H1918" i="25"/>
  <c r="G1918" i="25"/>
  <c r="A1918" i="25"/>
  <c r="B1918" i="25" s="1"/>
  <c r="AW1917" i="25"/>
  <c r="AU1917" i="25"/>
  <c r="AV1917" i="25" s="1"/>
  <c r="AT1917" i="25"/>
  <c r="AS1917" i="25"/>
  <c r="AR1917" i="25"/>
  <c r="AQ1917" i="25"/>
  <c r="AC1917" i="25"/>
  <c r="H1917" i="25"/>
  <c r="G1917" i="25"/>
  <c r="B1917" i="25"/>
  <c r="A1917" i="25"/>
  <c r="AU1916" i="25"/>
  <c r="AV1916" i="25" s="1"/>
  <c r="AT1916" i="25"/>
  <c r="AS1916" i="25"/>
  <c r="AW1916" i="25" s="1"/>
  <c r="AR1916" i="25"/>
  <c r="AQ1916" i="25"/>
  <c r="AC1916" i="25"/>
  <c r="H1916" i="25"/>
  <c r="G1916" i="25"/>
  <c r="B1916" i="25"/>
  <c r="A1916" i="25"/>
  <c r="AW1915" i="25"/>
  <c r="AV1915" i="25"/>
  <c r="AU1915" i="25"/>
  <c r="AT1915" i="25"/>
  <c r="AS1915" i="25"/>
  <c r="AR1915" i="25"/>
  <c r="AQ1915" i="25"/>
  <c r="AC1915" i="25"/>
  <c r="H1915" i="25"/>
  <c r="G1915" i="25"/>
  <c r="A1915" i="25"/>
  <c r="B1915" i="25" s="1"/>
  <c r="AU1914" i="25"/>
  <c r="AV1914" i="25" s="1"/>
  <c r="AT1914" i="25"/>
  <c r="AS1914" i="25"/>
  <c r="AW1914" i="25" s="1"/>
  <c r="AR1914" i="25"/>
  <c r="AQ1914" i="25"/>
  <c r="AC1914" i="25"/>
  <c r="H1914" i="25"/>
  <c r="G1914" i="25"/>
  <c r="A1914" i="25"/>
  <c r="B1914" i="25" s="1"/>
  <c r="AV1913" i="25"/>
  <c r="AU1913" i="25"/>
  <c r="AT1913" i="25"/>
  <c r="AS1913" i="25"/>
  <c r="AW1913" i="25" s="1"/>
  <c r="AR1913" i="25"/>
  <c r="AQ1913" i="25"/>
  <c r="AC1913" i="25"/>
  <c r="H1913" i="25"/>
  <c r="G1913" i="25"/>
  <c r="B1913" i="25"/>
  <c r="A1913" i="25"/>
  <c r="AW1912" i="25"/>
  <c r="AU1912" i="25"/>
  <c r="AV1912" i="25" s="1"/>
  <c r="AT1912" i="25"/>
  <c r="AS1912" i="25"/>
  <c r="AR1912" i="25"/>
  <c r="AQ1912" i="25"/>
  <c r="AC1912" i="25"/>
  <c r="H1912" i="25"/>
  <c r="G1912" i="25"/>
  <c r="B1912" i="25"/>
  <c r="A1912" i="25"/>
  <c r="AW1911" i="25"/>
  <c r="AU1911" i="25"/>
  <c r="AV1911" i="25" s="1"/>
  <c r="AT1911" i="25"/>
  <c r="AS1911" i="25"/>
  <c r="AR1911" i="25"/>
  <c r="AQ1911" i="25"/>
  <c r="AC1911" i="25"/>
  <c r="H1911" i="25"/>
  <c r="G1911" i="25"/>
  <c r="B1911" i="25"/>
  <c r="A1911" i="25"/>
  <c r="AU1910" i="25"/>
  <c r="AV1910" i="25" s="1"/>
  <c r="AT1910" i="25"/>
  <c r="AS1910" i="25"/>
  <c r="AW1910" i="25" s="1"/>
  <c r="AR1910" i="25"/>
  <c r="AQ1910" i="25"/>
  <c r="AC1910" i="25"/>
  <c r="H1910" i="25"/>
  <c r="G1910" i="25"/>
  <c r="B1910" i="25"/>
  <c r="A1910" i="25"/>
  <c r="AV1909" i="25"/>
  <c r="AU1909" i="25"/>
  <c r="AT1909" i="25"/>
  <c r="AS1909" i="25"/>
  <c r="AW1909" i="25" s="1"/>
  <c r="AR1909" i="25"/>
  <c r="AQ1909" i="25"/>
  <c r="AC1909" i="25"/>
  <c r="H1909" i="25"/>
  <c r="G1909" i="25"/>
  <c r="A1909" i="25"/>
  <c r="B1909" i="25" s="1"/>
  <c r="AW1908" i="25"/>
  <c r="AU1908" i="25"/>
  <c r="AV1908" i="25" s="1"/>
  <c r="AT1908" i="25"/>
  <c r="AS1908" i="25"/>
  <c r="AR1908" i="25"/>
  <c r="AQ1908" i="25"/>
  <c r="AC1908" i="25"/>
  <c r="H1908" i="25"/>
  <c r="G1908" i="25"/>
  <c r="A1908" i="25"/>
  <c r="B1908" i="25" s="1"/>
  <c r="AU1907" i="25"/>
  <c r="AV1907" i="25" s="1"/>
  <c r="AT1907" i="25"/>
  <c r="AS1907" i="25"/>
  <c r="AW1907" i="25" s="1"/>
  <c r="AR1907" i="25"/>
  <c r="AQ1907" i="25"/>
  <c r="AC1907" i="25"/>
  <c r="H1907" i="25"/>
  <c r="G1907" i="25"/>
  <c r="B1907" i="25"/>
  <c r="A1907" i="25"/>
  <c r="AW1906" i="25"/>
  <c r="AU1906" i="25"/>
  <c r="AV1906" i="25" s="1"/>
  <c r="AT1906" i="25"/>
  <c r="AS1906" i="25"/>
  <c r="AR1906" i="25"/>
  <c r="AQ1906" i="25"/>
  <c r="AC1906" i="25"/>
  <c r="H1906" i="25"/>
  <c r="G1906" i="25"/>
  <c r="B1906" i="25"/>
  <c r="A1906" i="25"/>
  <c r="AW1905" i="25"/>
  <c r="AV1905" i="25"/>
  <c r="AU1905" i="25"/>
  <c r="AT1905" i="25"/>
  <c r="AS1905" i="25"/>
  <c r="AR1905" i="25"/>
  <c r="AQ1905" i="25"/>
  <c r="AC1905" i="25"/>
  <c r="H1905" i="25"/>
  <c r="G1905" i="25"/>
  <c r="A1905" i="25"/>
  <c r="B1905" i="25" s="1"/>
  <c r="AW1904" i="25"/>
  <c r="AU1904" i="25"/>
  <c r="AV1904" i="25" s="1"/>
  <c r="AT1904" i="25"/>
  <c r="AS1904" i="25"/>
  <c r="AR1904" i="25"/>
  <c r="AQ1904" i="25"/>
  <c r="AC1904" i="25"/>
  <c r="H1904" i="25"/>
  <c r="G1904" i="25"/>
  <c r="B1904" i="25"/>
  <c r="A1904" i="25"/>
  <c r="AV1903" i="25"/>
  <c r="AU1903" i="25"/>
  <c r="AT1903" i="25"/>
  <c r="AS1903" i="25"/>
  <c r="AW1903" i="25" s="1"/>
  <c r="AR1903" i="25"/>
  <c r="AQ1903" i="25"/>
  <c r="AC1903" i="25"/>
  <c r="H1903" i="25"/>
  <c r="G1903" i="25"/>
  <c r="B1903" i="25"/>
  <c r="A1903" i="25"/>
  <c r="AW1902" i="25"/>
  <c r="AU1902" i="25"/>
  <c r="AV1902" i="25" s="1"/>
  <c r="AT1902" i="25"/>
  <c r="AS1902" i="25"/>
  <c r="AR1902" i="25"/>
  <c r="AQ1902" i="25"/>
  <c r="AC1902" i="25"/>
  <c r="H1902" i="25"/>
  <c r="G1902" i="25"/>
  <c r="A1902" i="25"/>
  <c r="B1902" i="25" s="1"/>
  <c r="AW1901" i="25"/>
  <c r="AU1901" i="25"/>
  <c r="AV1901" i="25" s="1"/>
  <c r="AT1901" i="25"/>
  <c r="AS1901" i="25"/>
  <c r="AR1901" i="25"/>
  <c r="AQ1901" i="25"/>
  <c r="AC1901" i="25"/>
  <c r="H1901" i="25"/>
  <c r="G1901" i="25"/>
  <c r="B1901" i="25"/>
  <c r="A1901" i="25"/>
  <c r="AU1900" i="25"/>
  <c r="AV1900" i="25" s="1"/>
  <c r="AT1900" i="25"/>
  <c r="AS1900" i="25"/>
  <c r="AW1900" i="25" s="1"/>
  <c r="AR1900" i="25"/>
  <c r="AQ1900" i="25"/>
  <c r="AC1900" i="25"/>
  <c r="H1900" i="25"/>
  <c r="G1900" i="25"/>
  <c r="B1900" i="25"/>
  <c r="A1900" i="25"/>
  <c r="AW1899" i="25"/>
  <c r="AV1899" i="25"/>
  <c r="AU1899" i="25"/>
  <c r="AT1899" i="25"/>
  <c r="AS1899" i="25"/>
  <c r="AR1899" i="25"/>
  <c r="AQ1899" i="25"/>
  <c r="AC1899" i="25"/>
  <c r="H1899" i="25"/>
  <c r="G1899" i="25"/>
  <c r="A1899" i="25"/>
  <c r="B1899" i="25" s="1"/>
  <c r="AU1898" i="25"/>
  <c r="AV1898" i="25" s="1"/>
  <c r="AT1898" i="25"/>
  <c r="AS1898" i="25"/>
  <c r="AW1898" i="25" s="1"/>
  <c r="AR1898" i="25"/>
  <c r="AQ1898" i="25"/>
  <c r="AC1898" i="25"/>
  <c r="S1898" i="25"/>
  <c r="H1898" i="25"/>
  <c r="G1898" i="25"/>
  <c r="B1898" i="25"/>
  <c r="A1898" i="25"/>
  <c r="AW1897" i="25"/>
  <c r="AV1897" i="25"/>
  <c r="AU1897" i="25"/>
  <c r="AT1897" i="25"/>
  <c r="AS1897" i="25"/>
  <c r="AR1897" i="25"/>
  <c r="AQ1897" i="25"/>
  <c r="AC1897" i="25"/>
  <c r="H1897" i="25"/>
  <c r="G1897" i="25"/>
  <c r="A1897" i="25"/>
  <c r="B1897" i="25" s="1"/>
  <c r="AV1896" i="25"/>
  <c r="AU1896" i="25"/>
  <c r="AT1896" i="25"/>
  <c r="AS1896" i="25"/>
  <c r="AW1896" i="25" s="1"/>
  <c r="AR1896" i="25"/>
  <c r="AQ1896" i="25"/>
  <c r="AC1896" i="25"/>
  <c r="H1896" i="25"/>
  <c r="G1896" i="25"/>
  <c r="A1896" i="25"/>
  <c r="B1896" i="25" s="1"/>
  <c r="AW1895" i="25"/>
  <c r="AV1895" i="25"/>
  <c r="AU1895" i="25"/>
  <c r="AT1895" i="25"/>
  <c r="AS1895" i="25"/>
  <c r="AR1895" i="25"/>
  <c r="AQ1895" i="25"/>
  <c r="AC1895" i="25"/>
  <c r="H1895" i="25"/>
  <c r="G1895" i="25"/>
  <c r="B1895" i="25"/>
  <c r="A1895" i="25"/>
  <c r="AV1894" i="25"/>
  <c r="AU1894" i="25"/>
  <c r="AT1894" i="25"/>
  <c r="AS1894" i="25"/>
  <c r="AW1894" i="25" s="1"/>
  <c r="AR1894" i="25"/>
  <c r="AQ1894" i="25"/>
  <c r="AC1894" i="25"/>
  <c r="H1894" i="25"/>
  <c r="G1894" i="25"/>
  <c r="B1894" i="25"/>
  <c r="A1894" i="25"/>
  <c r="AW1893" i="25"/>
  <c r="AU1893" i="25"/>
  <c r="AV1893" i="25" s="1"/>
  <c r="AT1893" i="25"/>
  <c r="AS1893" i="25"/>
  <c r="AR1893" i="25"/>
  <c r="AQ1893" i="25"/>
  <c r="AC1893" i="25"/>
  <c r="H1893" i="25"/>
  <c r="G1893" i="25"/>
  <c r="B1893" i="25"/>
  <c r="A1893" i="25"/>
  <c r="AU1892" i="25"/>
  <c r="AV1892" i="25" s="1"/>
  <c r="AT1892" i="25"/>
  <c r="AS1892" i="25"/>
  <c r="AW1892" i="25" s="1"/>
  <c r="AR1892" i="25"/>
  <c r="AQ1892" i="25"/>
  <c r="AC1892" i="25"/>
  <c r="H1892" i="25"/>
  <c r="G1892" i="25"/>
  <c r="B1892" i="25"/>
  <c r="A1892" i="25"/>
  <c r="AW1891" i="25"/>
  <c r="AV1891" i="25"/>
  <c r="AU1891" i="25"/>
  <c r="AT1891" i="25"/>
  <c r="AS1891" i="25"/>
  <c r="AR1891" i="25"/>
  <c r="AQ1891" i="25"/>
  <c r="AC1891" i="25"/>
  <c r="H1891" i="25"/>
  <c r="G1891" i="25"/>
  <c r="A1891" i="25"/>
  <c r="B1891" i="25" s="1"/>
  <c r="AV1890" i="25"/>
  <c r="AU1890" i="25"/>
  <c r="AT1890" i="25"/>
  <c r="AS1890" i="25"/>
  <c r="AW1890" i="25" s="1"/>
  <c r="AR1890" i="25"/>
  <c r="AQ1890" i="25"/>
  <c r="AC1890" i="25"/>
  <c r="H1890" i="25"/>
  <c r="G1890" i="25"/>
  <c r="A1890" i="25"/>
  <c r="B1890" i="25" s="1"/>
  <c r="AW1889" i="25"/>
  <c r="AU1889" i="25"/>
  <c r="AV1889" i="25" s="1"/>
  <c r="AT1889" i="25"/>
  <c r="AS1889" i="25"/>
  <c r="AR1889" i="25"/>
  <c r="AQ1889" i="25"/>
  <c r="AC1889" i="25"/>
  <c r="H1889" i="25"/>
  <c r="G1889" i="25"/>
  <c r="B1889" i="25"/>
  <c r="A1889" i="25"/>
  <c r="AV1888" i="25"/>
  <c r="AU1888" i="25"/>
  <c r="AT1888" i="25"/>
  <c r="AS1888" i="25"/>
  <c r="AW1888" i="25" s="1"/>
  <c r="AR1888" i="25"/>
  <c r="AQ1888" i="25"/>
  <c r="AC1888" i="25"/>
  <c r="H1888" i="25"/>
  <c r="G1888" i="25"/>
  <c r="B1888" i="25"/>
  <c r="A1888" i="25"/>
  <c r="AW1887" i="25"/>
  <c r="AV1887" i="25"/>
  <c r="AU1887" i="25"/>
  <c r="AT1887" i="25"/>
  <c r="AS1887" i="25"/>
  <c r="AR1887" i="25"/>
  <c r="AQ1887" i="25"/>
  <c r="AC1887" i="25"/>
  <c r="H1887" i="25"/>
  <c r="G1887" i="25"/>
  <c r="A1887" i="25"/>
  <c r="B1887" i="25" s="1"/>
  <c r="AU1886" i="25"/>
  <c r="AV1886" i="25" s="1"/>
  <c r="AT1886" i="25"/>
  <c r="AS1886" i="25"/>
  <c r="AW1886" i="25" s="1"/>
  <c r="AR1886" i="25"/>
  <c r="AQ1886" i="25"/>
  <c r="AC1886" i="25"/>
  <c r="H1886" i="25"/>
  <c r="G1886" i="25"/>
  <c r="B1886" i="25"/>
  <c r="A1886" i="25"/>
  <c r="AW1885" i="25"/>
  <c r="AV1885" i="25"/>
  <c r="AU1885" i="25"/>
  <c r="AT1885" i="25"/>
  <c r="AS1885" i="25"/>
  <c r="AR1885" i="25"/>
  <c r="AQ1885" i="25"/>
  <c r="AC1885" i="25"/>
  <c r="H1885" i="25"/>
  <c r="G1885" i="25"/>
  <c r="B1885" i="25"/>
  <c r="A1885" i="25"/>
  <c r="AV1884" i="25"/>
  <c r="AU1884" i="25"/>
  <c r="AT1884" i="25"/>
  <c r="AS1884" i="25"/>
  <c r="AW1884" i="25" s="1"/>
  <c r="AR1884" i="25"/>
  <c r="AQ1884" i="25"/>
  <c r="AC1884" i="25"/>
  <c r="H1884" i="25"/>
  <c r="G1884" i="25"/>
  <c r="A1884" i="25"/>
  <c r="B1884" i="25" s="1"/>
  <c r="AW1883" i="25"/>
  <c r="AU1883" i="25"/>
  <c r="AV1883" i="25" s="1"/>
  <c r="AT1883" i="25"/>
  <c r="AS1883" i="25"/>
  <c r="AR1883" i="25"/>
  <c r="AQ1883" i="25"/>
  <c r="AC1883" i="25"/>
  <c r="H1883" i="25"/>
  <c r="G1883" i="25"/>
  <c r="B1883" i="25"/>
  <c r="A1883" i="25"/>
  <c r="AU1882" i="25"/>
  <c r="AV1882" i="25" s="1"/>
  <c r="AT1882" i="25"/>
  <c r="AS1882" i="25"/>
  <c r="AW1882" i="25" s="1"/>
  <c r="AR1882" i="25"/>
  <c r="AQ1882" i="25"/>
  <c r="AC1882" i="25"/>
  <c r="H1882" i="25"/>
  <c r="G1882" i="25"/>
  <c r="B1882" i="25"/>
  <c r="A1882" i="25"/>
  <c r="AW1881" i="25"/>
  <c r="AV1881" i="25"/>
  <c r="AU1881" i="25"/>
  <c r="AT1881" i="25"/>
  <c r="AS1881" i="25"/>
  <c r="AR1881" i="25"/>
  <c r="AQ1881" i="25"/>
  <c r="AC1881" i="25"/>
  <c r="H1881" i="25"/>
  <c r="G1881" i="25"/>
  <c r="A1881" i="25"/>
  <c r="B1881" i="25" s="1"/>
  <c r="AV1880" i="25"/>
  <c r="AU1880" i="25"/>
  <c r="AT1880" i="25"/>
  <c r="AS1880" i="25"/>
  <c r="AW1880" i="25" s="1"/>
  <c r="AR1880" i="25"/>
  <c r="AQ1880" i="25"/>
  <c r="AC1880" i="25"/>
  <c r="H1880" i="25"/>
  <c r="G1880" i="25"/>
  <c r="A1880" i="25"/>
  <c r="B1880" i="25" s="1"/>
  <c r="AW1879" i="25"/>
  <c r="AV1879" i="25"/>
  <c r="AU1879" i="25"/>
  <c r="AT1879" i="25"/>
  <c r="AS1879" i="25"/>
  <c r="AR1879" i="25"/>
  <c r="AQ1879" i="25"/>
  <c r="AC1879" i="25"/>
  <c r="H1879" i="25"/>
  <c r="G1879" i="25"/>
  <c r="B1879" i="25"/>
  <c r="A1879" i="25"/>
  <c r="AV1878" i="25"/>
  <c r="AU1878" i="25"/>
  <c r="AT1878" i="25"/>
  <c r="AS1878" i="25"/>
  <c r="AW1878" i="25" s="1"/>
  <c r="AR1878" i="25"/>
  <c r="AQ1878" i="25"/>
  <c r="AC1878" i="25"/>
  <c r="H1878" i="25"/>
  <c r="G1878" i="25"/>
  <c r="B1878" i="25"/>
  <c r="A1878" i="25"/>
  <c r="AW1877" i="25"/>
  <c r="AU1877" i="25"/>
  <c r="AV1877" i="25" s="1"/>
  <c r="AT1877" i="25"/>
  <c r="AS1877" i="25"/>
  <c r="AR1877" i="25"/>
  <c r="AQ1877" i="25"/>
  <c r="AC1877" i="25"/>
  <c r="H1877" i="25"/>
  <c r="G1877" i="25"/>
  <c r="B1877" i="25"/>
  <c r="A1877" i="25"/>
  <c r="AU1876" i="25"/>
  <c r="AV1876" i="25" s="1"/>
  <c r="AT1876" i="25"/>
  <c r="AS1876" i="25"/>
  <c r="AW1876" i="25" s="1"/>
  <c r="AR1876" i="25"/>
  <c r="AQ1876" i="25"/>
  <c r="AC1876" i="25"/>
  <c r="H1876" i="25"/>
  <c r="G1876" i="25"/>
  <c r="B1876" i="25"/>
  <c r="A1876" i="25"/>
  <c r="AW1875" i="25"/>
  <c r="AV1875" i="25"/>
  <c r="AU1875" i="25"/>
  <c r="AT1875" i="25"/>
  <c r="AS1875" i="25"/>
  <c r="AR1875" i="25"/>
  <c r="AQ1875" i="25"/>
  <c r="AC1875" i="25"/>
  <c r="H1875" i="25"/>
  <c r="G1875" i="25"/>
  <c r="A1875" i="25"/>
  <c r="B1875" i="25" s="1"/>
  <c r="AV1874" i="25"/>
  <c r="AU1874" i="25"/>
  <c r="AT1874" i="25"/>
  <c r="AS1874" i="25"/>
  <c r="AW1874" i="25" s="1"/>
  <c r="AR1874" i="25"/>
  <c r="AQ1874" i="25"/>
  <c r="AC1874" i="25"/>
  <c r="H1874" i="25"/>
  <c r="G1874" i="25"/>
  <c r="A1874" i="25"/>
  <c r="B1874" i="25" s="1"/>
  <c r="AU1873" i="25"/>
  <c r="AV1873" i="25" s="1"/>
  <c r="AT1873" i="25"/>
  <c r="AS1873" i="25"/>
  <c r="AW1873" i="25" s="1"/>
  <c r="AR1873" i="25"/>
  <c r="AQ1873" i="25"/>
  <c r="AC1873" i="25"/>
  <c r="H1873" i="25"/>
  <c r="G1873" i="25"/>
  <c r="B1873" i="25"/>
  <c r="A1873" i="25"/>
  <c r="AW1872" i="25"/>
  <c r="AV1872" i="25"/>
  <c r="AU1872" i="25"/>
  <c r="AT1872" i="25"/>
  <c r="AS1872" i="25"/>
  <c r="AR1872" i="25"/>
  <c r="AQ1872" i="25"/>
  <c r="AC1872" i="25"/>
  <c r="H1872" i="25"/>
  <c r="G1872" i="25"/>
  <c r="A1872" i="25"/>
  <c r="B1872" i="25" s="1"/>
  <c r="AU1871" i="25"/>
  <c r="AV1871" i="25" s="1"/>
  <c r="AT1871" i="25"/>
  <c r="AS1871" i="25"/>
  <c r="AW1871" i="25" s="1"/>
  <c r="AR1871" i="25"/>
  <c r="AQ1871" i="25"/>
  <c r="AC1871" i="25"/>
  <c r="H1871" i="25"/>
  <c r="G1871" i="25"/>
  <c r="B1871" i="25"/>
  <c r="A1871" i="25"/>
  <c r="AW1870" i="25"/>
  <c r="AV1870" i="25"/>
  <c r="AU1870" i="25"/>
  <c r="AT1870" i="25"/>
  <c r="AS1870" i="25"/>
  <c r="AR1870" i="25"/>
  <c r="AQ1870" i="25"/>
  <c r="AC1870" i="25"/>
  <c r="S1870" i="25"/>
  <c r="B1870" i="25"/>
  <c r="A1870" i="25"/>
  <c r="AW1869" i="25"/>
  <c r="AV1869" i="25"/>
  <c r="AU1869" i="25"/>
  <c r="AT1869" i="25"/>
  <c r="AS1869" i="25"/>
  <c r="AR1869" i="25"/>
  <c r="AQ1869" i="25"/>
  <c r="AC1869" i="25"/>
  <c r="S1869" i="25"/>
  <c r="B1869" i="25"/>
  <c r="A1869" i="25"/>
  <c r="AW1868" i="25"/>
  <c r="AU1868" i="25"/>
  <c r="AV1868" i="25" s="1"/>
  <c r="AT1868" i="25"/>
  <c r="AS1868" i="25"/>
  <c r="AR1868" i="25"/>
  <c r="AQ1868" i="25"/>
  <c r="AC1868" i="25"/>
  <c r="H1868" i="25"/>
  <c r="G1868" i="25"/>
  <c r="B1868" i="25"/>
  <c r="A1868" i="25"/>
  <c r="AV1867" i="25"/>
  <c r="AU1867" i="25"/>
  <c r="AT1867" i="25"/>
  <c r="AS1867" i="25"/>
  <c r="AW1867" i="25" s="1"/>
  <c r="AR1867" i="25"/>
  <c r="AQ1867" i="25"/>
  <c r="AC1867" i="25"/>
  <c r="H1867" i="25"/>
  <c r="G1867" i="25"/>
  <c r="B1867" i="25"/>
  <c r="A1867" i="25"/>
  <c r="AW1866" i="25"/>
  <c r="AU1866" i="25"/>
  <c r="AV1866" i="25" s="1"/>
  <c r="AT1866" i="25"/>
  <c r="AS1866" i="25"/>
  <c r="AR1866" i="25"/>
  <c r="AQ1866" i="25"/>
  <c r="AC1866" i="25"/>
  <c r="H1866" i="25"/>
  <c r="G1866" i="25"/>
  <c r="B1866" i="25"/>
  <c r="A1866" i="25"/>
  <c r="AV1865" i="25"/>
  <c r="AU1865" i="25"/>
  <c r="AT1865" i="25"/>
  <c r="AS1865" i="25"/>
  <c r="AW1865" i="25" s="1"/>
  <c r="AR1865" i="25"/>
  <c r="AQ1865" i="25"/>
  <c r="AC1865" i="25"/>
  <c r="S1865" i="25"/>
  <c r="B1865" i="25"/>
  <c r="A1865" i="25"/>
  <c r="AV1864" i="25"/>
  <c r="AU1864" i="25"/>
  <c r="AT1864" i="25"/>
  <c r="AS1864" i="25"/>
  <c r="AW1864" i="25" s="1"/>
  <c r="AR1864" i="25"/>
  <c r="AQ1864" i="25"/>
  <c r="AC1864" i="25"/>
  <c r="H1864" i="25"/>
  <c r="G1864" i="25"/>
  <c r="A1864" i="25"/>
  <c r="B1864" i="25" s="1"/>
  <c r="AW1863" i="25"/>
  <c r="AU1863" i="25"/>
  <c r="AV1863" i="25" s="1"/>
  <c r="AT1863" i="25"/>
  <c r="AS1863" i="25"/>
  <c r="AR1863" i="25"/>
  <c r="AQ1863" i="25"/>
  <c r="AC1863" i="25"/>
  <c r="H1863" i="25"/>
  <c r="G1863" i="25"/>
  <c r="B1863" i="25"/>
  <c r="A1863" i="25"/>
  <c r="AV1862" i="25"/>
  <c r="AU1862" i="25"/>
  <c r="AT1862" i="25"/>
  <c r="AS1862" i="25"/>
  <c r="AW1862" i="25" s="1"/>
  <c r="AR1862" i="25"/>
  <c r="AQ1862" i="25"/>
  <c r="AC1862" i="25"/>
  <c r="H1862" i="25"/>
  <c r="G1862" i="25"/>
  <c r="A1862" i="25"/>
  <c r="B1862" i="25" s="1"/>
  <c r="AW1861" i="25"/>
  <c r="AU1861" i="25"/>
  <c r="AV1861" i="25" s="1"/>
  <c r="AT1861" i="25"/>
  <c r="AS1861" i="25"/>
  <c r="AR1861" i="25"/>
  <c r="AQ1861" i="25"/>
  <c r="AC1861" i="25"/>
  <c r="H1861" i="25"/>
  <c r="G1861" i="25"/>
  <c r="B1861" i="25"/>
  <c r="A1861" i="25"/>
  <c r="AV1860" i="25"/>
  <c r="AU1860" i="25"/>
  <c r="AT1860" i="25"/>
  <c r="AS1860" i="25"/>
  <c r="AW1860" i="25" s="1"/>
  <c r="AR1860" i="25"/>
  <c r="AQ1860" i="25"/>
  <c r="AC1860" i="25"/>
  <c r="H1860" i="25"/>
  <c r="G1860" i="25"/>
  <c r="A1860" i="25"/>
  <c r="B1860" i="25" s="1"/>
  <c r="AW1859" i="25"/>
  <c r="AU1859" i="25"/>
  <c r="AV1859" i="25" s="1"/>
  <c r="AT1859" i="25"/>
  <c r="AS1859" i="25"/>
  <c r="AR1859" i="25"/>
  <c r="AQ1859" i="25"/>
  <c r="AC1859" i="25"/>
  <c r="H1859" i="25"/>
  <c r="G1859" i="25"/>
  <c r="B1859" i="25"/>
  <c r="A1859" i="25"/>
  <c r="AV1858" i="25"/>
  <c r="AU1858" i="25"/>
  <c r="AT1858" i="25"/>
  <c r="AS1858" i="25"/>
  <c r="AW1858" i="25" s="1"/>
  <c r="AR1858" i="25"/>
  <c r="AQ1858" i="25"/>
  <c r="AC1858" i="25"/>
  <c r="H1858" i="25"/>
  <c r="G1858" i="25"/>
  <c r="A1858" i="25"/>
  <c r="B1858" i="25" s="1"/>
  <c r="AW1857" i="25"/>
  <c r="AU1857" i="25"/>
  <c r="AV1857" i="25" s="1"/>
  <c r="AT1857" i="25"/>
  <c r="AS1857" i="25"/>
  <c r="AR1857" i="25"/>
  <c r="AQ1857" i="25"/>
  <c r="AC1857" i="25"/>
  <c r="H1857" i="25"/>
  <c r="G1857" i="25"/>
  <c r="B1857" i="25"/>
  <c r="A1857" i="25"/>
  <c r="AV1856" i="25"/>
  <c r="AU1856" i="25"/>
  <c r="AT1856" i="25"/>
  <c r="AS1856" i="25"/>
  <c r="AW1856" i="25" s="1"/>
  <c r="AR1856" i="25"/>
  <c r="AQ1856" i="25"/>
  <c r="AC1856" i="25"/>
  <c r="H1856" i="25"/>
  <c r="G1856" i="25"/>
  <c r="A1856" i="25"/>
  <c r="B1856" i="25" s="1"/>
  <c r="AW1855" i="25"/>
  <c r="AU1855" i="25"/>
  <c r="AV1855" i="25" s="1"/>
  <c r="AT1855" i="25"/>
  <c r="AS1855" i="25"/>
  <c r="AR1855" i="25"/>
  <c r="AQ1855" i="25"/>
  <c r="AC1855" i="25"/>
  <c r="H1855" i="25"/>
  <c r="G1855" i="25"/>
  <c r="B1855" i="25"/>
  <c r="A1855" i="25"/>
  <c r="AV1854" i="25"/>
  <c r="AU1854" i="25"/>
  <c r="AT1854" i="25"/>
  <c r="AS1854" i="25"/>
  <c r="AW1854" i="25" s="1"/>
  <c r="AR1854" i="25"/>
  <c r="AQ1854" i="25"/>
  <c r="AC1854" i="25"/>
  <c r="A1854" i="25"/>
  <c r="B1854" i="25" s="1"/>
  <c r="AV1853" i="25"/>
  <c r="AU1853" i="25"/>
  <c r="AT1853" i="25"/>
  <c r="AS1853" i="25"/>
  <c r="AW1853" i="25" s="1"/>
  <c r="AR1853" i="25"/>
  <c r="AQ1853" i="25"/>
  <c r="AC1853" i="25"/>
  <c r="H1853" i="25"/>
  <c r="G1853" i="25"/>
  <c r="B1853" i="25"/>
  <c r="A1853" i="25"/>
  <c r="AW1852" i="25"/>
  <c r="AV1852" i="25"/>
  <c r="AU1852" i="25"/>
  <c r="AT1852" i="25"/>
  <c r="AS1852" i="25"/>
  <c r="AR1852" i="25"/>
  <c r="AQ1852" i="25"/>
  <c r="AC1852" i="25"/>
  <c r="H1852" i="25"/>
  <c r="G1852" i="25"/>
  <c r="A1852" i="25"/>
  <c r="B1852" i="25" s="1"/>
  <c r="AV1851" i="25"/>
  <c r="AU1851" i="25"/>
  <c r="AT1851" i="25"/>
  <c r="AS1851" i="25"/>
  <c r="AW1851" i="25" s="1"/>
  <c r="AR1851" i="25"/>
  <c r="AQ1851" i="25"/>
  <c r="AC1851" i="25"/>
  <c r="H1851" i="25"/>
  <c r="G1851" i="25"/>
  <c r="B1851" i="25"/>
  <c r="A1851" i="25"/>
  <c r="AW1850" i="25"/>
  <c r="AV1850" i="25"/>
  <c r="AU1850" i="25"/>
  <c r="AT1850" i="25"/>
  <c r="AS1850" i="25"/>
  <c r="AR1850" i="25"/>
  <c r="AQ1850" i="25"/>
  <c r="AC1850" i="25"/>
  <c r="H1850" i="25"/>
  <c r="G1850" i="25"/>
  <c r="A1850" i="25"/>
  <c r="B1850" i="25" s="1"/>
  <c r="AV1849" i="25"/>
  <c r="AU1849" i="25"/>
  <c r="AT1849" i="25"/>
  <c r="AS1849" i="25"/>
  <c r="AW1849" i="25" s="1"/>
  <c r="AR1849" i="25"/>
  <c r="AQ1849" i="25"/>
  <c r="AC1849" i="25"/>
  <c r="H1849" i="25"/>
  <c r="G1849" i="25"/>
  <c r="B1849" i="25"/>
  <c r="A1849" i="25"/>
  <c r="AW1848" i="25"/>
  <c r="AV1848" i="25"/>
  <c r="AU1848" i="25"/>
  <c r="AT1848" i="25"/>
  <c r="AS1848" i="25"/>
  <c r="AR1848" i="25"/>
  <c r="AQ1848" i="25"/>
  <c r="AC1848" i="25"/>
  <c r="B1848" i="25"/>
  <c r="A1848" i="25"/>
  <c r="AV1847" i="25"/>
  <c r="AU1847" i="25"/>
  <c r="AT1847" i="25"/>
  <c r="AS1847" i="25"/>
  <c r="AW1847" i="25" s="1"/>
  <c r="AR1847" i="25"/>
  <c r="AQ1847" i="25"/>
  <c r="AC1847" i="25"/>
  <c r="H1847" i="25"/>
  <c r="G1847" i="25"/>
  <c r="A1847" i="25"/>
  <c r="B1847" i="25" s="1"/>
  <c r="AW1846" i="25"/>
  <c r="AU1846" i="25"/>
  <c r="AV1846" i="25" s="1"/>
  <c r="AT1846" i="25"/>
  <c r="AS1846" i="25"/>
  <c r="AR1846" i="25"/>
  <c r="AQ1846" i="25"/>
  <c r="AC1846" i="25"/>
  <c r="B1846" i="25"/>
  <c r="A1846" i="25"/>
  <c r="AW1845" i="25"/>
  <c r="AV1845" i="25"/>
  <c r="AU1845" i="25"/>
  <c r="AT1845" i="25"/>
  <c r="AS1845" i="25"/>
  <c r="AR1845" i="25"/>
  <c r="AQ1845" i="25"/>
  <c r="AC1845" i="25"/>
  <c r="S1845" i="25"/>
  <c r="B1845" i="25"/>
  <c r="A1845" i="25"/>
  <c r="AW1844" i="25"/>
  <c r="AU1844" i="25"/>
  <c r="AV1844" i="25" s="1"/>
  <c r="AT1844" i="25"/>
  <c r="AS1844" i="25"/>
  <c r="AR1844" i="25"/>
  <c r="AQ1844" i="25"/>
  <c r="AC1844" i="25"/>
  <c r="S1844" i="25"/>
  <c r="H1844" i="25"/>
  <c r="G1844" i="25"/>
  <c r="B1844" i="25"/>
  <c r="A1844" i="25"/>
  <c r="AW1843" i="25"/>
  <c r="AV1843" i="25"/>
  <c r="AU1843" i="25"/>
  <c r="AT1843" i="25"/>
  <c r="AS1843" i="25"/>
  <c r="AR1843" i="25"/>
  <c r="AQ1843" i="25"/>
  <c r="AC1843" i="25"/>
  <c r="H1843" i="25"/>
  <c r="G1843" i="25"/>
  <c r="A1843" i="25"/>
  <c r="B1843" i="25" s="1"/>
  <c r="AV1842" i="25"/>
  <c r="AU1842" i="25"/>
  <c r="AT1842" i="25"/>
  <c r="AS1842" i="25"/>
  <c r="AW1842" i="25" s="1"/>
  <c r="AR1842" i="25"/>
  <c r="AQ1842" i="25"/>
  <c r="AC1842" i="25"/>
  <c r="H1842" i="25"/>
  <c r="G1842" i="25"/>
  <c r="B1842" i="25"/>
  <c r="A1842" i="25"/>
  <c r="AW1841" i="25"/>
  <c r="AV1841" i="25"/>
  <c r="AU1841" i="25"/>
  <c r="AT1841" i="25"/>
  <c r="AS1841" i="25"/>
  <c r="AR1841" i="25"/>
  <c r="AQ1841" i="25"/>
  <c r="AC1841" i="25"/>
  <c r="H1841" i="25"/>
  <c r="G1841" i="25"/>
  <c r="A1841" i="25"/>
  <c r="B1841" i="25" s="1"/>
  <c r="AV1840" i="25"/>
  <c r="AU1840" i="25"/>
  <c r="AT1840" i="25"/>
  <c r="AS1840" i="25"/>
  <c r="AW1840" i="25" s="1"/>
  <c r="AR1840" i="25"/>
  <c r="AQ1840" i="25"/>
  <c r="AC1840" i="25"/>
  <c r="H1840" i="25"/>
  <c r="G1840" i="25"/>
  <c r="B1840" i="25"/>
  <c r="A1840" i="25"/>
  <c r="AW1839" i="25"/>
  <c r="AV1839" i="25"/>
  <c r="AU1839" i="25"/>
  <c r="AT1839" i="25"/>
  <c r="AS1839" i="25"/>
  <c r="AR1839" i="25"/>
  <c r="AQ1839" i="25"/>
  <c r="AC1839" i="25"/>
  <c r="H1839" i="25"/>
  <c r="G1839" i="25"/>
  <c r="A1839" i="25"/>
  <c r="B1839" i="25" s="1"/>
  <c r="AV1838" i="25"/>
  <c r="AU1838" i="25"/>
  <c r="AT1838" i="25"/>
  <c r="AS1838" i="25"/>
  <c r="AW1838" i="25" s="1"/>
  <c r="AR1838" i="25"/>
  <c r="AQ1838" i="25"/>
  <c r="AC1838" i="25"/>
  <c r="H1838" i="25"/>
  <c r="G1838" i="25"/>
  <c r="B1838" i="25"/>
  <c r="A1838" i="25"/>
  <c r="AW1837" i="25"/>
  <c r="AV1837" i="25"/>
  <c r="AU1837" i="25"/>
  <c r="AT1837" i="25"/>
  <c r="AS1837" i="25"/>
  <c r="AR1837" i="25"/>
  <c r="AQ1837" i="25"/>
  <c r="AC1837" i="25"/>
  <c r="S1837" i="25"/>
  <c r="B1837" i="25"/>
  <c r="A1837" i="25"/>
  <c r="AW1836" i="25"/>
  <c r="AU1836" i="25"/>
  <c r="AV1836" i="25" s="1"/>
  <c r="AT1836" i="25"/>
  <c r="AS1836" i="25"/>
  <c r="AR1836" i="25"/>
  <c r="AQ1836" i="25"/>
  <c r="AC1836" i="25"/>
  <c r="S1836" i="25"/>
  <c r="A1836" i="25"/>
  <c r="B1836" i="25" s="1"/>
  <c r="AW1835" i="25"/>
  <c r="AU1835" i="25"/>
  <c r="AV1835" i="25" s="1"/>
  <c r="AT1835" i="25"/>
  <c r="AS1835" i="25"/>
  <c r="AR1835" i="25"/>
  <c r="AQ1835" i="25"/>
  <c r="AC1835" i="25"/>
  <c r="S1835" i="25"/>
  <c r="A1835" i="25"/>
  <c r="B1835" i="25" s="1"/>
  <c r="AU1834" i="25"/>
  <c r="AV1834" i="25" s="1"/>
  <c r="AT1834" i="25"/>
  <c r="AS1834" i="25"/>
  <c r="AW1834" i="25" s="1"/>
  <c r="AR1834" i="25"/>
  <c r="AQ1834" i="25"/>
  <c r="AC1834" i="25"/>
  <c r="S1834" i="25"/>
  <c r="A1834" i="25"/>
  <c r="B1834" i="25" s="1"/>
  <c r="AV1833" i="25"/>
  <c r="AU1833" i="25"/>
  <c r="AT1833" i="25"/>
  <c r="AS1833" i="25"/>
  <c r="AW1833" i="25" s="1"/>
  <c r="AR1833" i="25"/>
  <c r="AQ1833" i="25"/>
  <c r="AC1833" i="25"/>
  <c r="S1833" i="25"/>
  <c r="B1833" i="25"/>
  <c r="A1833" i="25"/>
  <c r="AV1832" i="25"/>
  <c r="AU1832" i="25"/>
  <c r="AT1832" i="25"/>
  <c r="AS1832" i="25"/>
  <c r="AW1832" i="25" s="1"/>
  <c r="AR1832" i="25"/>
  <c r="AQ1832" i="25"/>
  <c r="AC1832" i="25"/>
  <c r="H1832" i="25"/>
  <c r="G1832" i="25"/>
  <c r="B1832" i="25"/>
  <c r="A1832" i="25"/>
  <c r="AW1831" i="25"/>
  <c r="AU1831" i="25"/>
  <c r="AV1831" i="25" s="1"/>
  <c r="AT1831" i="25"/>
  <c r="AS1831" i="25"/>
  <c r="AR1831" i="25"/>
  <c r="AQ1831" i="25"/>
  <c r="AC1831" i="25"/>
  <c r="S1831" i="25"/>
  <c r="A1831" i="25"/>
  <c r="B1831" i="25" s="1"/>
  <c r="AW1830" i="25"/>
  <c r="AU1830" i="25"/>
  <c r="AV1830" i="25" s="1"/>
  <c r="AT1830" i="25"/>
  <c r="AS1830" i="25"/>
  <c r="AR1830" i="25"/>
  <c r="AQ1830" i="25"/>
  <c r="AC1830" i="25"/>
  <c r="S1830" i="25"/>
  <c r="A1830" i="25"/>
  <c r="B1830" i="25" s="1"/>
  <c r="AU1829" i="25"/>
  <c r="AV1829" i="25" s="1"/>
  <c r="AT1829" i="25"/>
  <c r="AS1829" i="25"/>
  <c r="AW1829" i="25" s="1"/>
  <c r="AR1829" i="25"/>
  <c r="AQ1829" i="25"/>
  <c r="AC1829" i="25"/>
  <c r="S1829" i="25"/>
  <c r="H1829" i="25"/>
  <c r="G1829" i="25"/>
  <c r="A1829" i="25"/>
  <c r="B1829" i="25" s="1"/>
  <c r="AW1828" i="25"/>
  <c r="AU1828" i="25"/>
  <c r="AV1828" i="25" s="1"/>
  <c r="AT1828" i="25"/>
  <c r="AS1828" i="25"/>
  <c r="AR1828" i="25"/>
  <c r="AQ1828" i="25"/>
  <c r="AC1828" i="25"/>
  <c r="S1828" i="25"/>
  <c r="A1828" i="25"/>
  <c r="B1828" i="25" s="1"/>
  <c r="AU1827" i="25"/>
  <c r="AV1827" i="25" s="1"/>
  <c r="AT1827" i="25"/>
  <c r="AS1827" i="25"/>
  <c r="AW1827" i="25" s="1"/>
  <c r="AR1827" i="25"/>
  <c r="AQ1827" i="25"/>
  <c r="AC1827" i="25"/>
  <c r="S1827" i="25"/>
  <c r="H1827" i="25"/>
  <c r="G1827" i="25"/>
  <c r="A1827" i="25"/>
  <c r="B1827" i="25" s="1"/>
  <c r="AW1826" i="25"/>
  <c r="AU1826" i="25"/>
  <c r="AV1826" i="25" s="1"/>
  <c r="AT1826" i="25"/>
  <c r="AS1826" i="25"/>
  <c r="AR1826" i="25"/>
  <c r="AQ1826" i="25"/>
  <c r="AC1826" i="25"/>
  <c r="S1826" i="25"/>
  <c r="H1826" i="25"/>
  <c r="G1826" i="25"/>
  <c r="A1826" i="25"/>
  <c r="B1826" i="25" s="1"/>
  <c r="AW1825" i="25"/>
  <c r="AU1825" i="25"/>
  <c r="AV1825" i="25" s="1"/>
  <c r="AT1825" i="25"/>
  <c r="AS1825" i="25"/>
  <c r="AR1825" i="25"/>
  <c r="AQ1825" i="25"/>
  <c r="AC1825" i="25"/>
  <c r="S1825" i="25"/>
  <c r="A1825" i="25"/>
  <c r="B1825" i="25" s="1"/>
  <c r="AW1824" i="25"/>
  <c r="AU1824" i="25"/>
  <c r="AV1824" i="25" s="1"/>
  <c r="AT1824" i="25"/>
  <c r="AS1824" i="25"/>
  <c r="AR1824" i="25"/>
  <c r="AQ1824" i="25"/>
  <c r="AC1824" i="25"/>
  <c r="S1824" i="25"/>
  <c r="A1824" i="25"/>
  <c r="B1824" i="25" s="1"/>
  <c r="AU1823" i="25"/>
  <c r="AV1823" i="25" s="1"/>
  <c r="AT1823" i="25"/>
  <c r="AS1823" i="25"/>
  <c r="AW1823" i="25" s="1"/>
  <c r="AR1823" i="25"/>
  <c r="AQ1823" i="25"/>
  <c r="AC1823" i="25"/>
  <c r="S1823" i="25"/>
  <c r="A1823" i="25"/>
  <c r="B1823" i="25" s="1"/>
  <c r="AV1822" i="25"/>
  <c r="AU1822" i="25"/>
  <c r="AT1822" i="25"/>
  <c r="AS1822" i="25"/>
  <c r="AW1822" i="25" s="1"/>
  <c r="AR1822" i="25"/>
  <c r="AQ1822" i="25"/>
  <c r="AC1822" i="25"/>
  <c r="S1822" i="25"/>
  <c r="B1822" i="25"/>
  <c r="A1822" i="25"/>
  <c r="AV1821" i="25"/>
  <c r="AU1821" i="25"/>
  <c r="AT1821" i="25"/>
  <c r="AS1821" i="25"/>
  <c r="AW1821" i="25" s="1"/>
  <c r="AR1821" i="25"/>
  <c r="AQ1821" i="25"/>
  <c r="AC1821" i="25"/>
  <c r="S1821" i="25"/>
  <c r="H1821" i="25"/>
  <c r="G1821" i="25"/>
  <c r="A1821" i="25"/>
  <c r="B1821" i="25" s="1"/>
  <c r="AV1820" i="25"/>
  <c r="AU1820" i="25"/>
  <c r="AT1820" i="25"/>
  <c r="AS1820" i="25"/>
  <c r="AW1820" i="25" s="1"/>
  <c r="AR1820" i="25"/>
  <c r="AQ1820" i="25"/>
  <c r="AC1820" i="25"/>
  <c r="S1820" i="25"/>
  <c r="H1820" i="25"/>
  <c r="G1820" i="25"/>
  <c r="A1820" i="25"/>
  <c r="B1820" i="25" s="1"/>
  <c r="AU1819" i="25"/>
  <c r="AV1819" i="25" s="1"/>
  <c r="AT1819" i="25"/>
  <c r="AS1819" i="25"/>
  <c r="AW1819" i="25" s="1"/>
  <c r="AR1819" i="25"/>
  <c r="AQ1819" i="25"/>
  <c r="AC1819" i="25"/>
  <c r="S1819" i="25"/>
  <c r="H1819" i="25"/>
  <c r="G1819" i="25"/>
  <c r="A1819" i="25"/>
  <c r="B1819" i="25" s="1"/>
  <c r="AW1818" i="25"/>
  <c r="AU1818" i="25"/>
  <c r="AV1818" i="25" s="1"/>
  <c r="AT1818" i="25"/>
  <c r="AS1818" i="25"/>
  <c r="AR1818" i="25"/>
  <c r="AQ1818" i="25"/>
  <c r="AC1818" i="25"/>
  <c r="S1818" i="25"/>
  <c r="H1818" i="25"/>
  <c r="G1818" i="25"/>
  <c r="A1818" i="25"/>
  <c r="B1818" i="25" s="1"/>
  <c r="AW1817" i="25"/>
  <c r="AU1817" i="25"/>
  <c r="AV1817" i="25" s="1"/>
  <c r="AT1817" i="25"/>
  <c r="AS1817" i="25"/>
  <c r="AR1817" i="25"/>
  <c r="AQ1817" i="25"/>
  <c r="AC1817" i="25"/>
  <c r="S1817" i="25"/>
  <c r="H1817" i="25"/>
  <c r="G1817" i="25"/>
  <c r="B1817" i="25"/>
  <c r="A1817" i="25"/>
  <c r="AW1816" i="25"/>
  <c r="AU1816" i="25"/>
  <c r="AV1816" i="25" s="1"/>
  <c r="AT1816" i="25"/>
  <c r="AS1816" i="25"/>
  <c r="AR1816" i="25"/>
  <c r="AQ1816" i="25"/>
  <c r="AC1816" i="25"/>
  <c r="S1816" i="25"/>
  <c r="H1816" i="25"/>
  <c r="G1816" i="25"/>
  <c r="B1816" i="25"/>
  <c r="A1816" i="25"/>
  <c r="AW1815" i="25"/>
  <c r="AV1815" i="25"/>
  <c r="AU1815" i="25"/>
  <c r="AT1815" i="25"/>
  <c r="AS1815" i="25"/>
  <c r="AR1815" i="25"/>
  <c r="AQ1815" i="25"/>
  <c r="AC1815" i="25"/>
  <c r="S1815" i="25"/>
  <c r="H1815" i="25"/>
  <c r="G1815" i="25"/>
  <c r="B1815" i="25"/>
  <c r="A1815" i="25"/>
  <c r="AV1814" i="25"/>
  <c r="AU1814" i="25"/>
  <c r="AT1814" i="25"/>
  <c r="AS1814" i="25"/>
  <c r="AW1814" i="25" s="1"/>
  <c r="AR1814" i="25"/>
  <c r="AQ1814" i="25"/>
  <c r="AC1814" i="25"/>
  <c r="S1814" i="25"/>
  <c r="H1814" i="25"/>
  <c r="G1814" i="25"/>
  <c r="B1814" i="25"/>
  <c r="A1814" i="25"/>
  <c r="AV1813" i="25"/>
  <c r="AU1813" i="25"/>
  <c r="AT1813" i="25"/>
  <c r="AS1813" i="25"/>
  <c r="AW1813" i="25" s="1"/>
  <c r="AR1813" i="25"/>
  <c r="AQ1813" i="25"/>
  <c r="AC1813" i="25"/>
  <c r="S1813" i="25"/>
  <c r="H1813" i="25"/>
  <c r="G1813" i="25"/>
  <c r="A1813" i="25"/>
  <c r="B1813" i="25" s="1"/>
  <c r="AV1812" i="25"/>
  <c r="AU1812" i="25"/>
  <c r="AT1812" i="25"/>
  <c r="AS1812" i="25"/>
  <c r="AW1812" i="25" s="1"/>
  <c r="AR1812" i="25"/>
  <c r="AQ1812" i="25"/>
  <c r="AC1812" i="25"/>
  <c r="S1812" i="25"/>
  <c r="H1812" i="25"/>
  <c r="G1812" i="25"/>
  <c r="A1812" i="25"/>
  <c r="B1812" i="25" s="1"/>
  <c r="AU1811" i="25"/>
  <c r="AV1811" i="25" s="1"/>
  <c r="AT1811" i="25"/>
  <c r="AS1811" i="25"/>
  <c r="AW1811" i="25" s="1"/>
  <c r="AR1811" i="25"/>
  <c r="AQ1811" i="25"/>
  <c r="AC1811" i="25"/>
  <c r="S1811" i="25"/>
  <c r="A1811" i="25"/>
  <c r="B1811" i="25" s="1"/>
  <c r="AV1810" i="25"/>
  <c r="AU1810" i="25"/>
  <c r="AT1810" i="25"/>
  <c r="AS1810" i="25"/>
  <c r="AW1810" i="25" s="1"/>
  <c r="AR1810" i="25"/>
  <c r="AQ1810" i="25"/>
  <c r="AC1810" i="25"/>
  <c r="S1810" i="25"/>
  <c r="B1810" i="25"/>
  <c r="A1810" i="25"/>
  <c r="AV1809" i="25"/>
  <c r="AU1809" i="25"/>
  <c r="AT1809" i="25"/>
  <c r="AS1809" i="25"/>
  <c r="AW1809" i="25" s="1"/>
  <c r="AR1809" i="25"/>
  <c r="AQ1809" i="25"/>
  <c r="AC1809" i="25"/>
  <c r="S1809" i="25"/>
  <c r="B1809" i="25"/>
  <c r="A1809" i="25"/>
  <c r="AV1808" i="25"/>
  <c r="AU1808" i="25"/>
  <c r="AT1808" i="25"/>
  <c r="AS1808" i="25"/>
  <c r="AW1808" i="25" s="1"/>
  <c r="AR1808" i="25"/>
  <c r="AQ1808" i="25"/>
  <c r="AC1808" i="25"/>
  <c r="S1808" i="25"/>
  <c r="B1808" i="25"/>
  <c r="A1808" i="25"/>
  <c r="AW1807" i="25"/>
  <c r="AV1807" i="25"/>
  <c r="AU1807" i="25"/>
  <c r="AT1807" i="25"/>
  <c r="AS1807" i="25"/>
  <c r="AR1807" i="25"/>
  <c r="AQ1807" i="25"/>
  <c r="AC1807" i="25"/>
  <c r="B1807" i="25"/>
  <c r="A1807" i="25"/>
  <c r="AV1806" i="25"/>
  <c r="AU1806" i="25"/>
  <c r="AT1806" i="25"/>
  <c r="AS1806" i="25"/>
  <c r="AW1806" i="25" s="1"/>
  <c r="AR1806" i="25"/>
  <c r="AQ1806" i="25"/>
  <c r="AC1806" i="25"/>
  <c r="H1806" i="25"/>
  <c r="G1806" i="25"/>
  <c r="A1806" i="25"/>
  <c r="B1806" i="25" s="1"/>
  <c r="AW1805" i="25"/>
  <c r="AU1805" i="25"/>
  <c r="AV1805" i="25" s="1"/>
  <c r="AT1805" i="25"/>
  <c r="AS1805" i="25"/>
  <c r="AR1805" i="25"/>
  <c r="AQ1805" i="25"/>
  <c r="AC1805" i="25"/>
  <c r="H1805" i="25"/>
  <c r="G1805" i="25"/>
  <c r="B1805" i="25"/>
  <c r="A1805" i="25"/>
  <c r="AV1804" i="25"/>
  <c r="AU1804" i="25"/>
  <c r="AT1804" i="25"/>
  <c r="AS1804" i="25"/>
  <c r="AW1804" i="25" s="1"/>
  <c r="AR1804" i="25"/>
  <c r="AQ1804" i="25"/>
  <c r="AC1804" i="25"/>
  <c r="H1804" i="25"/>
  <c r="G1804" i="25"/>
  <c r="A1804" i="25"/>
  <c r="B1804" i="25" s="1"/>
  <c r="AW1803" i="25"/>
  <c r="AU1803" i="25"/>
  <c r="AV1803" i="25" s="1"/>
  <c r="AT1803" i="25"/>
  <c r="AS1803" i="25"/>
  <c r="AR1803" i="25"/>
  <c r="AQ1803" i="25"/>
  <c r="AC1803" i="25"/>
  <c r="H1803" i="25"/>
  <c r="G1803" i="25"/>
  <c r="B1803" i="25"/>
  <c r="A1803" i="25"/>
  <c r="AV1802" i="25"/>
  <c r="AU1802" i="25"/>
  <c r="AT1802" i="25"/>
  <c r="AS1802" i="25"/>
  <c r="AW1802" i="25" s="1"/>
  <c r="AR1802" i="25"/>
  <c r="AQ1802" i="25"/>
  <c r="AC1802" i="25"/>
  <c r="A1802" i="25"/>
  <c r="B1802" i="25" s="1"/>
  <c r="AU1801" i="25"/>
  <c r="AV1801" i="25" s="1"/>
  <c r="AT1801" i="25"/>
  <c r="AS1801" i="25"/>
  <c r="AW1801" i="25" s="1"/>
  <c r="AR1801" i="25"/>
  <c r="AQ1801" i="25"/>
  <c r="AC1801" i="25"/>
  <c r="S1801" i="25"/>
  <c r="A1801" i="25"/>
  <c r="B1801" i="25" s="1"/>
  <c r="AV1800" i="25"/>
  <c r="AU1800" i="25"/>
  <c r="AT1800" i="25"/>
  <c r="AS1800" i="25"/>
  <c r="AW1800" i="25" s="1"/>
  <c r="AR1800" i="25"/>
  <c r="AQ1800" i="25"/>
  <c r="AC1800" i="25"/>
  <c r="S1800" i="25"/>
  <c r="H1800" i="25"/>
  <c r="G1800" i="25"/>
  <c r="A1800" i="25"/>
  <c r="B1800" i="25" s="1"/>
  <c r="AU1799" i="25"/>
  <c r="AV1799" i="25" s="1"/>
  <c r="AT1799" i="25"/>
  <c r="AS1799" i="25"/>
  <c r="AW1799" i="25" s="1"/>
  <c r="AR1799" i="25"/>
  <c r="AQ1799" i="25"/>
  <c r="AC1799" i="25"/>
  <c r="S1799" i="25"/>
  <c r="A1799" i="25"/>
  <c r="B1799" i="25" s="1"/>
  <c r="AV1798" i="25"/>
  <c r="AU1798" i="25"/>
  <c r="AT1798" i="25"/>
  <c r="AS1798" i="25"/>
  <c r="AW1798" i="25" s="1"/>
  <c r="AR1798" i="25"/>
  <c r="AQ1798" i="25"/>
  <c r="AC1798" i="25"/>
  <c r="A1798" i="25"/>
  <c r="B1798" i="25" s="1"/>
  <c r="AW1797" i="25"/>
  <c r="AU1797" i="25"/>
  <c r="AV1797" i="25" s="1"/>
  <c r="AT1797" i="25"/>
  <c r="AS1797" i="25"/>
  <c r="AR1797" i="25"/>
  <c r="AQ1797" i="25"/>
  <c r="AC1797" i="25"/>
  <c r="S1797" i="25"/>
  <c r="A1797" i="25"/>
  <c r="B1797" i="25" s="1"/>
  <c r="AU1796" i="25"/>
  <c r="AV1796" i="25" s="1"/>
  <c r="AT1796" i="25"/>
  <c r="AS1796" i="25"/>
  <c r="AW1796" i="25" s="1"/>
  <c r="AR1796" i="25"/>
  <c r="AQ1796" i="25"/>
  <c r="AC1796" i="25"/>
  <c r="S1796" i="25"/>
  <c r="A1796" i="25"/>
  <c r="B1796" i="25" s="1"/>
  <c r="AV1795" i="25"/>
  <c r="AU1795" i="25"/>
  <c r="AT1795" i="25"/>
  <c r="AS1795" i="25"/>
  <c r="AW1795" i="25" s="1"/>
  <c r="AR1795" i="25"/>
  <c r="AQ1795" i="25"/>
  <c r="AC1795" i="25"/>
  <c r="S1795" i="25"/>
  <c r="B1795" i="25"/>
  <c r="A1795" i="25"/>
  <c r="AV1794" i="25"/>
  <c r="AU1794" i="25"/>
  <c r="AT1794" i="25"/>
  <c r="AS1794" i="25"/>
  <c r="AW1794" i="25" s="1"/>
  <c r="AR1794" i="25"/>
  <c r="AQ1794" i="25"/>
  <c r="AC1794" i="25"/>
  <c r="H1794" i="25"/>
  <c r="G1794" i="25"/>
  <c r="A1794" i="25"/>
  <c r="B1794" i="25" s="1"/>
  <c r="AW1793" i="25"/>
  <c r="AU1793" i="25"/>
  <c r="AV1793" i="25" s="1"/>
  <c r="AT1793" i="25"/>
  <c r="AS1793" i="25"/>
  <c r="AR1793" i="25"/>
  <c r="AQ1793" i="25"/>
  <c r="AC1793" i="25"/>
  <c r="H1793" i="25"/>
  <c r="G1793" i="25"/>
  <c r="B1793" i="25"/>
  <c r="A1793" i="25"/>
  <c r="AV1792" i="25"/>
  <c r="AU1792" i="25"/>
  <c r="AT1792" i="25"/>
  <c r="AS1792" i="25"/>
  <c r="AW1792" i="25" s="1"/>
  <c r="AR1792" i="25"/>
  <c r="AQ1792" i="25"/>
  <c r="AC1792" i="25"/>
  <c r="S1792" i="25"/>
  <c r="B1792" i="25"/>
  <c r="A1792" i="25"/>
  <c r="AV1791" i="25"/>
  <c r="AU1791" i="25"/>
  <c r="AT1791" i="25"/>
  <c r="AS1791" i="25"/>
  <c r="AW1791" i="25" s="1"/>
  <c r="AR1791" i="25"/>
  <c r="AQ1791" i="25"/>
  <c r="AC1791" i="25"/>
  <c r="S1791" i="25"/>
  <c r="B1791" i="25"/>
  <c r="A1791" i="25"/>
  <c r="AW1790" i="25"/>
  <c r="AV1790" i="25"/>
  <c r="AU1790" i="25"/>
  <c r="AT1790" i="25"/>
  <c r="AS1790" i="25"/>
  <c r="AR1790" i="25"/>
  <c r="AQ1790" i="25"/>
  <c r="AC1790" i="25"/>
  <c r="H1790" i="25"/>
  <c r="G1790" i="25"/>
  <c r="A1790" i="25"/>
  <c r="B1790" i="25" s="1"/>
  <c r="AU1789" i="25"/>
  <c r="AV1789" i="25" s="1"/>
  <c r="AT1789" i="25"/>
  <c r="AS1789" i="25"/>
  <c r="AW1789" i="25" s="1"/>
  <c r="AR1789" i="25"/>
  <c r="AQ1789" i="25"/>
  <c r="AC1789" i="25"/>
  <c r="H1789" i="25"/>
  <c r="G1789" i="25"/>
  <c r="B1789" i="25"/>
  <c r="A1789" i="25"/>
  <c r="AW1788" i="25"/>
  <c r="AV1788" i="25"/>
  <c r="AU1788" i="25"/>
  <c r="AT1788" i="25"/>
  <c r="AS1788" i="25"/>
  <c r="AR1788" i="25"/>
  <c r="AQ1788" i="25"/>
  <c r="AC1788" i="25"/>
  <c r="H1788" i="25"/>
  <c r="G1788" i="25"/>
  <c r="A1788" i="25"/>
  <c r="B1788" i="25" s="1"/>
  <c r="AU1787" i="25"/>
  <c r="AV1787" i="25" s="1"/>
  <c r="AT1787" i="25"/>
  <c r="AS1787" i="25"/>
  <c r="AW1787" i="25" s="1"/>
  <c r="AR1787" i="25"/>
  <c r="AQ1787" i="25"/>
  <c r="AC1787" i="25"/>
  <c r="H1787" i="25"/>
  <c r="G1787" i="25"/>
  <c r="B1787" i="25"/>
  <c r="A1787" i="25"/>
  <c r="AW1786" i="25"/>
  <c r="AV1786" i="25"/>
  <c r="AU1786" i="25"/>
  <c r="AT1786" i="25"/>
  <c r="AS1786" i="25"/>
  <c r="AR1786" i="25"/>
  <c r="AQ1786" i="25"/>
  <c r="AC1786" i="25"/>
  <c r="H1786" i="25"/>
  <c r="G1786" i="25"/>
  <c r="A1786" i="25"/>
  <c r="B1786" i="25" s="1"/>
  <c r="AU1785" i="25"/>
  <c r="AV1785" i="25" s="1"/>
  <c r="AT1785" i="25"/>
  <c r="AS1785" i="25"/>
  <c r="AW1785" i="25" s="1"/>
  <c r="AR1785" i="25"/>
  <c r="AQ1785" i="25"/>
  <c r="AC1785" i="25"/>
  <c r="H1785" i="25"/>
  <c r="G1785" i="25"/>
  <c r="B1785" i="25"/>
  <c r="A1785" i="25"/>
  <c r="AW1784" i="25"/>
  <c r="AV1784" i="25"/>
  <c r="AU1784" i="25"/>
  <c r="AT1784" i="25"/>
  <c r="AS1784" i="25"/>
  <c r="AR1784" i="25"/>
  <c r="AQ1784" i="25"/>
  <c r="AC1784" i="25"/>
  <c r="H1784" i="25"/>
  <c r="G1784" i="25"/>
  <c r="A1784" i="25"/>
  <c r="B1784" i="25" s="1"/>
  <c r="AU1783" i="25"/>
  <c r="AV1783" i="25" s="1"/>
  <c r="AT1783" i="25"/>
  <c r="AS1783" i="25"/>
  <c r="AW1783" i="25" s="1"/>
  <c r="AR1783" i="25"/>
  <c r="AQ1783" i="25"/>
  <c r="AC1783" i="25"/>
  <c r="H1783" i="25"/>
  <c r="G1783" i="25"/>
  <c r="B1783" i="25"/>
  <c r="A1783" i="25"/>
  <c r="AW1782" i="25"/>
  <c r="AV1782" i="25"/>
  <c r="AU1782" i="25"/>
  <c r="AT1782" i="25"/>
  <c r="AS1782" i="25"/>
  <c r="AR1782" i="25"/>
  <c r="AQ1782" i="25"/>
  <c r="AC1782" i="25"/>
  <c r="H1782" i="25"/>
  <c r="G1782" i="25"/>
  <c r="A1782" i="25"/>
  <c r="B1782" i="25" s="1"/>
  <c r="AU1781" i="25"/>
  <c r="AV1781" i="25" s="1"/>
  <c r="AT1781" i="25"/>
  <c r="AS1781" i="25"/>
  <c r="AW1781" i="25" s="1"/>
  <c r="AR1781" i="25"/>
  <c r="AQ1781" i="25"/>
  <c r="AC1781" i="25"/>
  <c r="H1781" i="25"/>
  <c r="G1781" i="25"/>
  <c r="B1781" i="25"/>
  <c r="A1781" i="25"/>
  <c r="AW1780" i="25"/>
  <c r="AV1780" i="25"/>
  <c r="AU1780" i="25"/>
  <c r="AT1780" i="25"/>
  <c r="AS1780" i="25"/>
  <c r="AR1780" i="25"/>
  <c r="AQ1780" i="25"/>
  <c r="AC1780" i="25"/>
  <c r="H1780" i="25"/>
  <c r="G1780" i="25"/>
  <c r="A1780" i="25"/>
  <c r="B1780" i="25" s="1"/>
  <c r="AU1779" i="25"/>
  <c r="AV1779" i="25" s="1"/>
  <c r="AT1779" i="25"/>
  <c r="AS1779" i="25"/>
  <c r="AW1779" i="25" s="1"/>
  <c r="AR1779" i="25"/>
  <c r="AQ1779" i="25"/>
  <c r="AC1779" i="25"/>
  <c r="H1779" i="25"/>
  <c r="G1779" i="25"/>
  <c r="B1779" i="25"/>
  <c r="A1779" i="25"/>
  <c r="AW1778" i="25"/>
  <c r="AV1778" i="25"/>
  <c r="AU1778" i="25"/>
  <c r="AT1778" i="25"/>
  <c r="AS1778" i="25"/>
  <c r="AR1778" i="25"/>
  <c r="AQ1778" i="25"/>
  <c r="AC1778" i="25"/>
  <c r="H1778" i="25"/>
  <c r="G1778" i="25"/>
  <c r="A1778" i="25"/>
  <c r="B1778" i="25" s="1"/>
  <c r="AU1777" i="25"/>
  <c r="AV1777" i="25" s="1"/>
  <c r="AT1777" i="25"/>
  <c r="AS1777" i="25"/>
  <c r="AW1777" i="25" s="1"/>
  <c r="AR1777" i="25"/>
  <c r="AQ1777" i="25"/>
  <c r="AC1777" i="25"/>
  <c r="H1777" i="25"/>
  <c r="G1777" i="25"/>
  <c r="B1777" i="25"/>
  <c r="A1777" i="25"/>
  <c r="AW1776" i="25"/>
  <c r="AV1776" i="25"/>
  <c r="AU1776" i="25"/>
  <c r="AT1776" i="25"/>
  <c r="AS1776" i="25"/>
  <c r="AR1776" i="25"/>
  <c r="AQ1776" i="25"/>
  <c r="AC1776" i="25"/>
  <c r="H1776" i="25"/>
  <c r="G1776" i="25"/>
  <c r="A1776" i="25"/>
  <c r="B1776" i="25" s="1"/>
  <c r="AU1775" i="25"/>
  <c r="AV1775" i="25" s="1"/>
  <c r="AT1775" i="25"/>
  <c r="AS1775" i="25"/>
  <c r="AW1775" i="25" s="1"/>
  <c r="AR1775" i="25"/>
  <c r="AQ1775" i="25"/>
  <c r="AC1775" i="25"/>
  <c r="H1775" i="25"/>
  <c r="G1775" i="25"/>
  <c r="B1775" i="25"/>
  <c r="A1775" i="25"/>
  <c r="AW1774" i="25"/>
  <c r="AV1774" i="25"/>
  <c r="AU1774" i="25"/>
  <c r="AT1774" i="25"/>
  <c r="AS1774" i="25"/>
  <c r="AR1774" i="25"/>
  <c r="AQ1774" i="25"/>
  <c r="AC1774" i="25"/>
  <c r="H1774" i="25"/>
  <c r="G1774" i="25"/>
  <c r="A1774" i="25"/>
  <c r="B1774" i="25" s="1"/>
  <c r="AU1773" i="25"/>
  <c r="AV1773" i="25" s="1"/>
  <c r="AT1773" i="25"/>
  <c r="AS1773" i="25"/>
  <c r="AW1773" i="25" s="1"/>
  <c r="AR1773" i="25"/>
  <c r="AQ1773" i="25"/>
  <c r="AC1773" i="25"/>
  <c r="H1773" i="25"/>
  <c r="G1773" i="25"/>
  <c r="B1773" i="25"/>
  <c r="A1773" i="25"/>
  <c r="AW1772" i="25"/>
  <c r="AV1772" i="25"/>
  <c r="AU1772" i="25"/>
  <c r="AT1772" i="25"/>
  <c r="AS1772" i="25"/>
  <c r="AR1772" i="25"/>
  <c r="AQ1772" i="25"/>
  <c r="AC1772" i="25"/>
  <c r="H1772" i="25"/>
  <c r="G1772" i="25"/>
  <c r="A1772" i="25"/>
  <c r="B1772" i="25" s="1"/>
  <c r="AU1771" i="25"/>
  <c r="AV1771" i="25" s="1"/>
  <c r="AT1771" i="25"/>
  <c r="AS1771" i="25"/>
  <c r="AW1771" i="25" s="1"/>
  <c r="AR1771" i="25"/>
  <c r="AQ1771" i="25"/>
  <c r="AC1771" i="25"/>
  <c r="H1771" i="25"/>
  <c r="G1771" i="25"/>
  <c r="A1771" i="25"/>
  <c r="B1771" i="25" s="1"/>
  <c r="AW1770" i="25"/>
  <c r="AV1770" i="25"/>
  <c r="AU1770" i="25"/>
  <c r="AT1770" i="25"/>
  <c r="AS1770" i="25"/>
  <c r="AR1770" i="25"/>
  <c r="AQ1770" i="25"/>
  <c r="AC1770" i="25"/>
  <c r="H1770" i="25"/>
  <c r="G1770" i="25"/>
  <c r="A1770" i="25"/>
  <c r="B1770" i="25" s="1"/>
  <c r="AU1769" i="25"/>
  <c r="AV1769" i="25" s="1"/>
  <c r="AT1769" i="25"/>
  <c r="AS1769" i="25"/>
  <c r="AW1769" i="25" s="1"/>
  <c r="AR1769" i="25"/>
  <c r="AQ1769" i="25"/>
  <c r="AC1769" i="25"/>
  <c r="H1769" i="25"/>
  <c r="G1769" i="25"/>
  <c r="A1769" i="25"/>
  <c r="B1769" i="25" s="1"/>
  <c r="AW1768" i="25"/>
  <c r="AV1768" i="25"/>
  <c r="AU1768" i="25"/>
  <c r="AT1768" i="25"/>
  <c r="AS1768" i="25"/>
  <c r="AR1768" i="25"/>
  <c r="AQ1768" i="25"/>
  <c r="AC1768" i="25"/>
  <c r="H1768" i="25"/>
  <c r="G1768" i="25"/>
  <c r="A1768" i="25"/>
  <c r="B1768" i="25" s="1"/>
  <c r="AU1767" i="25"/>
  <c r="AV1767" i="25" s="1"/>
  <c r="AT1767" i="25"/>
  <c r="AS1767" i="25"/>
  <c r="AW1767" i="25" s="1"/>
  <c r="AR1767" i="25"/>
  <c r="AQ1767" i="25"/>
  <c r="AC1767" i="25"/>
  <c r="H1767" i="25"/>
  <c r="G1767" i="25"/>
  <c r="A1767" i="25"/>
  <c r="B1767" i="25" s="1"/>
  <c r="AW1766" i="25"/>
  <c r="AV1766" i="25"/>
  <c r="AU1766" i="25"/>
  <c r="AT1766" i="25"/>
  <c r="AS1766" i="25"/>
  <c r="AR1766" i="25"/>
  <c r="AQ1766" i="25"/>
  <c r="AC1766" i="25"/>
  <c r="H1766" i="25"/>
  <c r="G1766" i="25"/>
  <c r="A1766" i="25"/>
  <c r="B1766" i="25" s="1"/>
  <c r="AU1765" i="25"/>
  <c r="AV1765" i="25" s="1"/>
  <c r="AT1765" i="25"/>
  <c r="AS1765" i="25"/>
  <c r="AW1765" i="25" s="1"/>
  <c r="AR1765" i="25"/>
  <c r="AQ1765" i="25"/>
  <c r="AC1765" i="25"/>
  <c r="H1765" i="25"/>
  <c r="G1765" i="25"/>
  <c r="A1765" i="25"/>
  <c r="B1765" i="25" s="1"/>
  <c r="AW1764" i="25"/>
  <c r="AV1764" i="25"/>
  <c r="AU1764" i="25"/>
  <c r="AT1764" i="25"/>
  <c r="AS1764" i="25"/>
  <c r="AR1764" i="25"/>
  <c r="AQ1764" i="25"/>
  <c r="AC1764" i="25"/>
  <c r="H1764" i="25"/>
  <c r="G1764" i="25"/>
  <c r="A1764" i="25"/>
  <c r="B1764" i="25" s="1"/>
  <c r="AU1763" i="25"/>
  <c r="AV1763" i="25" s="1"/>
  <c r="AT1763" i="25"/>
  <c r="AS1763" i="25"/>
  <c r="AW1763" i="25" s="1"/>
  <c r="AR1763" i="25"/>
  <c r="AQ1763" i="25"/>
  <c r="AC1763" i="25"/>
  <c r="H1763" i="25"/>
  <c r="G1763" i="25"/>
  <c r="A1763" i="25"/>
  <c r="B1763" i="25" s="1"/>
  <c r="AW1762" i="25"/>
  <c r="AV1762" i="25"/>
  <c r="AU1762" i="25"/>
  <c r="AT1762" i="25"/>
  <c r="AS1762" i="25"/>
  <c r="AR1762" i="25"/>
  <c r="AQ1762" i="25"/>
  <c r="AC1762" i="25"/>
  <c r="H1762" i="25"/>
  <c r="G1762" i="25"/>
  <c r="A1762" i="25"/>
  <c r="B1762" i="25" s="1"/>
  <c r="AU1761" i="25"/>
  <c r="AV1761" i="25" s="1"/>
  <c r="AT1761" i="25"/>
  <c r="AS1761" i="25"/>
  <c r="AW1761" i="25" s="1"/>
  <c r="AR1761" i="25"/>
  <c r="AQ1761" i="25"/>
  <c r="AC1761" i="25"/>
  <c r="H1761" i="25"/>
  <c r="G1761" i="25"/>
  <c r="A1761" i="25"/>
  <c r="B1761" i="25" s="1"/>
  <c r="AW1760" i="25"/>
  <c r="AV1760" i="25"/>
  <c r="AU1760" i="25"/>
  <c r="AT1760" i="25"/>
  <c r="AS1760" i="25"/>
  <c r="AR1760" i="25"/>
  <c r="AQ1760" i="25"/>
  <c r="AC1760" i="25"/>
  <c r="S1760" i="25"/>
  <c r="H1760" i="25"/>
  <c r="G1760" i="25"/>
  <c r="B1760" i="25"/>
  <c r="A1760" i="25"/>
  <c r="AU1759" i="25"/>
  <c r="AV1759" i="25" s="1"/>
  <c r="AT1759" i="25"/>
  <c r="AS1759" i="25"/>
  <c r="AW1759" i="25" s="1"/>
  <c r="AR1759" i="25"/>
  <c r="AQ1759" i="25"/>
  <c r="AC1759" i="25"/>
  <c r="H1759" i="25"/>
  <c r="G1759" i="25"/>
  <c r="B1759" i="25"/>
  <c r="A1759" i="25"/>
  <c r="AW1758" i="25"/>
  <c r="AU1758" i="25"/>
  <c r="AV1758" i="25" s="1"/>
  <c r="AT1758" i="25"/>
  <c r="AS1758" i="25"/>
  <c r="AR1758" i="25"/>
  <c r="AQ1758" i="25"/>
  <c r="AC1758" i="25"/>
  <c r="S1758" i="25"/>
  <c r="H1758" i="25"/>
  <c r="G1758" i="25"/>
  <c r="A1758" i="25"/>
  <c r="B1758" i="25" s="1"/>
  <c r="AW1757" i="25"/>
  <c r="AV1757" i="25"/>
  <c r="AU1757" i="25"/>
  <c r="AT1757" i="25"/>
  <c r="AS1757" i="25"/>
  <c r="AR1757" i="25"/>
  <c r="AQ1757" i="25"/>
  <c r="AC1757" i="25"/>
  <c r="S1757" i="25"/>
  <c r="H1757" i="25"/>
  <c r="G1757" i="25"/>
  <c r="B1757" i="25"/>
  <c r="A1757" i="25"/>
  <c r="AW1756" i="25"/>
  <c r="AU1756" i="25"/>
  <c r="AV1756" i="25" s="1"/>
  <c r="AT1756" i="25"/>
  <c r="AS1756" i="25"/>
  <c r="AR1756" i="25"/>
  <c r="AQ1756" i="25"/>
  <c r="AC1756" i="25"/>
  <c r="S1756" i="25"/>
  <c r="H1756" i="25"/>
  <c r="G1756" i="25"/>
  <c r="A1756" i="25"/>
  <c r="B1756" i="25" s="1"/>
  <c r="AW1755" i="25"/>
  <c r="AV1755" i="25"/>
  <c r="AU1755" i="25"/>
  <c r="AT1755" i="25"/>
  <c r="AS1755" i="25"/>
  <c r="AR1755" i="25"/>
  <c r="AQ1755" i="25"/>
  <c r="AC1755" i="25"/>
  <c r="S1755" i="25"/>
  <c r="H1755" i="25"/>
  <c r="G1755" i="25"/>
  <c r="B1755" i="25"/>
  <c r="A1755" i="25"/>
  <c r="AU1754" i="25"/>
  <c r="AV1754" i="25" s="1"/>
  <c r="AT1754" i="25"/>
  <c r="AS1754" i="25"/>
  <c r="AW1754" i="25" s="1"/>
  <c r="AR1754" i="25"/>
  <c r="AQ1754" i="25"/>
  <c r="AC1754" i="25"/>
  <c r="S1754" i="25"/>
  <c r="H1754" i="25"/>
  <c r="G1754" i="25"/>
  <c r="B1754" i="25"/>
  <c r="A1754" i="25"/>
  <c r="AV1753" i="25"/>
  <c r="AU1753" i="25"/>
  <c r="AT1753" i="25"/>
  <c r="AS1753" i="25"/>
  <c r="AW1753" i="25" s="1"/>
  <c r="AR1753" i="25"/>
  <c r="AQ1753" i="25"/>
  <c r="AC1753" i="25"/>
  <c r="S1753" i="25"/>
  <c r="H1753" i="25"/>
  <c r="G1753" i="25"/>
  <c r="A1753" i="25"/>
  <c r="B1753" i="25" s="1"/>
  <c r="AV1752" i="25"/>
  <c r="AU1752" i="25"/>
  <c r="AT1752" i="25"/>
  <c r="AS1752" i="25"/>
  <c r="AW1752" i="25" s="1"/>
  <c r="AR1752" i="25"/>
  <c r="AQ1752" i="25"/>
  <c r="AC1752" i="25"/>
  <c r="S1752" i="25"/>
  <c r="H1752" i="25"/>
  <c r="G1752" i="25"/>
  <c r="A1752" i="25"/>
  <c r="B1752" i="25" s="1"/>
  <c r="AU1751" i="25"/>
  <c r="AV1751" i="25" s="1"/>
  <c r="AT1751" i="25"/>
  <c r="AS1751" i="25"/>
  <c r="AW1751" i="25" s="1"/>
  <c r="AR1751" i="25"/>
  <c r="AQ1751" i="25"/>
  <c r="AC1751" i="25"/>
  <c r="S1751" i="25"/>
  <c r="H1751" i="25"/>
  <c r="G1751" i="25"/>
  <c r="A1751" i="25"/>
  <c r="B1751" i="25" s="1"/>
  <c r="AW1750" i="25"/>
  <c r="AU1750" i="25"/>
  <c r="AV1750" i="25" s="1"/>
  <c r="AT1750" i="25"/>
  <c r="AS1750" i="25"/>
  <c r="AR1750" i="25"/>
  <c r="AQ1750" i="25"/>
  <c r="AC1750" i="25"/>
  <c r="S1750" i="25"/>
  <c r="H1750" i="25"/>
  <c r="G1750" i="25"/>
  <c r="A1750" i="25"/>
  <c r="B1750" i="25" s="1"/>
  <c r="AW1749" i="25"/>
  <c r="AU1749" i="25"/>
  <c r="AV1749" i="25" s="1"/>
  <c r="AT1749" i="25"/>
  <c r="AS1749" i="25"/>
  <c r="AR1749" i="25"/>
  <c r="AQ1749" i="25"/>
  <c r="AC1749" i="25"/>
  <c r="S1749" i="25"/>
  <c r="H1749" i="25"/>
  <c r="G1749" i="25"/>
  <c r="B1749" i="25"/>
  <c r="A1749" i="25"/>
  <c r="AW1748" i="25"/>
  <c r="AU1748" i="25"/>
  <c r="AV1748" i="25" s="1"/>
  <c r="AT1748" i="25"/>
  <c r="AS1748" i="25"/>
  <c r="AR1748" i="25"/>
  <c r="AQ1748" i="25"/>
  <c r="AC1748" i="25"/>
  <c r="S1748" i="25"/>
  <c r="H1748" i="25"/>
  <c r="G1748" i="25"/>
  <c r="A1748" i="25"/>
  <c r="B1748" i="25" s="1"/>
  <c r="AW1747" i="25"/>
  <c r="AV1747" i="25"/>
  <c r="AU1747" i="25"/>
  <c r="AT1747" i="25"/>
  <c r="AS1747" i="25"/>
  <c r="AR1747" i="25"/>
  <c r="AQ1747" i="25"/>
  <c r="AC1747" i="25"/>
  <c r="S1747" i="25"/>
  <c r="H1747" i="25"/>
  <c r="G1747" i="25"/>
  <c r="B1747" i="25"/>
  <c r="A1747" i="25"/>
  <c r="AV1746" i="25"/>
  <c r="AU1746" i="25"/>
  <c r="AT1746" i="25"/>
  <c r="AS1746" i="25"/>
  <c r="AW1746" i="25" s="1"/>
  <c r="AR1746" i="25"/>
  <c r="AQ1746" i="25"/>
  <c r="AC1746" i="25"/>
  <c r="S1746" i="25"/>
  <c r="H1746" i="25"/>
  <c r="G1746" i="25"/>
  <c r="B1746" i="25"/>
  <c r="A1746" i="25"/>
  <c r="AV1745" i="25"/>
  <c r="AU1745" i="25"/>
  <c r="AT1745" i="25"/>
  <c r="AS1745" i="25"/>
  <c r="AW1745" i="25" s="1"/>
  <c r="AR1745" i="25"/>
  <c r="AQ1745" i="25"/>
  <c r="AC1745" i="25"/>
  <c r="S1745" i="25"/>
  <c r="H1745" i="25"/>
  <c r="G1745" i="25"/>
  <c r="A1745" i="25"/>
  <c r="B1745" i="25" s="1"/>
  <c r="AW1744" i="25"/>
  <c r="AV1744" i="25"/>
  <c r="AU1744" i="25"/>
  <c r="AT1744" i="25"/>
  <c r="AS1744" i="25"/>
  <c r="AR1744" i="25"/>
  <c r="AQ1744" i="25"/>
  <c r="AC1744" i="25"/>
  <c r="H1744" i="25"/>
  <c r="G1744" i="25"/>
  <c r="B1744" i="25"/>
  <c r="A1744" i="25"/>
  <c r="AU1743" i="25"/>
  <c r="AV1743" i="25" s="1"/>
  <c r="AT1743" i="25"/>
  <c r="AS1743" i="25"/>
  <c r="AW1743" i="25" s="1"/>
  <c r="AR1743" i="25"/>
  <c r="AQ1743" i="25"/>
  <c r="AC1743" i="25"/>
  <c r="H1743" i="25"/>
  <c r="G1743" i="25"/>
  <c r="A1743" i="25"/>
  <c r="B1743" i="25" s="1"/>
  <c r="AV1742" i="25"/>
  <c r="AU1742" i="25"/>
  <c r="AT1742" i="25"/>
  <c r="AS1742" i="25"/>
  <c r="AW1742" i="25" s="1"/>
  <c r="AR1742" i="25"/>
  <c r="AQ1742" i="25"/>
  <c r="AC1742" i="25"/>
  <c r="H1742" i="25"/>
  <c r="G1742" i="25"/>
  <c r="B1742" i="25"/>
  <c r="A1742" i="25"/>
  <c r="AU1741" i="25"/>
  <c r="AV1741" i="25" s="1"/>
  <c r="AT1741" i="25"/>
  <c r="AS1741" i="25"/>
  <c r="AW1741" i="25" s="1"/>
  <c r="AR1741" i="25"/>
  <c r="AQ1741" i="25"/>
  <c r="AC1741" i="25"/>
  <c r="H1741" i="25"/>
  <c r="G1741" i="25"/>
  <c r="A1741" i="25"/>
  <c r="B1741" i="25" s="1"/>
  <c r="AV1740" i="25"/>
  <c r="AU1740" i="25"/>
  <c r="AT1740" i="25"/>
  <c r="AS1740" i="25"/>
  <c r="AW1740" i="25" s="1"/>
  <c r="AR1740" i="25"/>
  <c r="AQ1740" i="25"/>
  <c r="AC1740" i="25"/>
  <c r="H1740" i="25"/>
  <c r="G1740" i="25"/>
  <c r="B1740" i="25"/>
  <c r="A1740" i="25"/>
  <c r="AU1739" i="25"/>
  <c r="AV1739" i="25" s="1"/>
  <c r="AT1739" i="25"/>
  <c r="AS1739" i="25"/>
  <c r="AW1739" i="25" s="1"/>
  <c r="AR1739" i="25"/>
  <c r="AQ1739" i="25"/>
  <c r="AC1739" i="25"/>
  <c r="H1739" i="25"/>
  <c r="G1739" i="25"/>
  <c r="A1739" i="25"/>
  <c r="B1739" i="25" s="1"/>
  <c r="AV1738" i="25"/>
  <c r="AU1738" i="25"/>
  <c r="AT1738" i="25"/>
  <c r="AS1738" i="25"/>
  <c r="AW1738" i="25" s="1"/>
  <c r="AR1738" i="25"/>
  <c r="AQ1738" i="25"/>
  <c r="AC1738" i="25"/>
  <c r="H1738" i="25"/>
  <c r="G1738" i="25"/>
  <c r="B1738" i="25"/>
  <c r="A1738" i="25"/>
  <c r="AU1737" i="25"/>
  <c r="AV1737" i="25" s="1"/>
  <c r="AT1737" i="25"/>
  <c r="AS1737" i="25"/>
  <c r="AW1737" i="25" s="1"/>
  <c r="AR1737" i="25"/>
  <c r="AQ1737" i="25"/>
  <c r="AC1737" i="25"/>
  <c r="H1737" i="25"/>
  <c r="G1737" i="25"/>
  <c r="A1737" i="25"/>
  <c r="B1737" i="25" s="1"/>
  <c r="AW1736" i="25"/>
  <c r="AV1736" i="25"/>
  <c r="AU1736" i="25"/>
  <c r="AT1736" i="25"/>
  <c r="AS1736" i="25"/>
  <c r="AR1736" i="25"/>
  <c r="AQ1736" i="25"/>
  <c r="AC1736" i="25"/>
  <c r="H1736" i="25"/>
  <c r="G1736" i="25"/>
  <c r="B1736" i="25"/>
  <c r="A1736" i="25"/>
  <c r="AU1735" i="25"/>
  <c r="AV1735" i="25" s="1"/>
  <c r="AT1735" i="25"/>
  <c r="AS1735" i="25"/>
  <c r="AW1735" i="25" s="1"/>
  <c r="AR1735" i="25"/>
  <c r="AQ1735" i="25"/>
  <c r="AC1735" i="25"/>
  <c r="H1735" i="25"/>
  <c r="G1735" i="25"/>
  <c r="A1735" i="25"/>
  <c r="B1735" i="25" s="1"/>
  <c r="AV1734" i="25"/>
  <c r="AU1734" i="25"/>
  <c r="AT1734" i="25"/>
  <c r="AS1734" i="25"/>
  <c r="AW1734" i="25" s="1"/>
  <c r="AR1734" i="25"/>
  <c r="AQ1734" i="25"/>
  <c r="AC1734" i="25"/>
  <c r="A1734" i="25"/>
  <c r="B1734" i="25" s="1"/>
  <c r="AW1733" i="25"/>
  <c r="AU1733" i="25"/>
  <c r="AV1733" i="25" s="1"/>
  <c r="AT1733" i="25"/>
  <c r="AS1733" i="25"/>
  <c r="AR1733" i="25"/>
  <c r="AQ1733" i="25"/>
  <c r="AC1733" i="25"/>
  <c r="H1733" i="25"/>
  <c r="G1733" i="25"/>
  <c r="B1733" i="25"/>
  <c r="A1733" i="25"/>
  <c r="AV1732" i="25"/>
  <c r="AU1732" i="25"/>
  <c r="AT1732" i="25"/>
  <c r="AS1732" i="25"/>
  <c r="AW1732" i="25" s="1"/>
  <c r="AR1732" i="25"/>
  <c r="AQ1732" i="25"/>
  <c r="AC1732" i="25"/>
  <c r="H1732" i="25"/>
  <c r="G1732" i="25"/>
  <c r="A1732" i="25"/>
  <c r="B1732" i="25" s="1"/>
  <c r="AW1731" i="25"/>
  <c r="AU1731" i="25"/>
  <c r="AV1731" i="25" s="1"/>
  <c r="AT1731" i="25"/>
  <c r="AS1731" i="25"/>
  <c r="AR1731" i="25"/>
  <c r="AQ1731" i="25"/>
  <c r="AC1731" i="25"/>
  <c r="H1731" i="25"/>
  <c r="G1731" i="25"/>
  <c r="B1731" i="25"/>
  <c r="A1731" i="25"/>
  <c r="AV1730" i="25"/>
  <c r="AU1730" i="25"/>
  <c r="AT1730" i="25"/>
  <c r="AS1730" i="25"/>
  <c r="AW1730" i="25" s="1"/>
  <c r="AR1730" i="25"/>
  <c r="AQ1730" i="25"/>
  <c r="AC1730" i="25"/>
  <c r="H1730" i="25"/>
  <c r="G1730" i="25"/>
  <c r="A1730" i="25"/>
  <c r="B1730" i="25" s="1"/>
  <c r="AW1729" i="25"/>
  <c r="AU1729" i="25"/>
  <c r="AV1729" i="25" s="1"/>
  <c r="AT1729" i="25"/>
  <c r="AS1729" i="25"/>
  <c r="AR1729" i="25"/>
  <c r="AQ1729" i="25"/>
  <c r="AC1729" i="25"/>
  <c r="H1729" i="25"/>
  <c r="G1729" i="25"/>
  <c r="B1729" i="25"/>
  <c r="A1729" i="25"/>
  <c r="AV1728" i="25"/>
  <c r="AU1728" i="25"/>
  <c r="AT1728" i="25"/>
  <c r="AS1728" i="25"/>
  <c r="AW1728" i="25" s="1"/>
  <c r="AR1728" i="25"/>
  <c r="AQ1728" i="25"/>
  <c r="AC1728" i="25"/>
  <c r="H1728" i="25"/>
  <c r="G1728" i="25"/>
  <c r="B1728" i="25"/>
  <c r="A1728" i="25"/>
  <c r="AW1727" i="25"/>
  <c r="AU1727" i="25"/>
  <c r="AV1727" i="25" s="1"/>
  <c r="AT1727" i="25"/>
  <c r="AS1727" i="25"/>
  <c r="AR1727" i="25"/>
  <c r="AQ1727" i="25"/>
  <c r="AC1727" i="25"/>
  <c r="H1727" i="25"/>
  <c r="G1727" i="25"/>
  <c r="B1727" i="25"/>
  <c r="A1727" i="25"/>
  <c r="AV1726" i="25"/>
  <c r="AU1726" i="25"/>
  <c r="AT1726" i="25"/>
  <c r="AS1726" i="25"/>
  <c r="AW1726" i="25" s="1"/>
  <c r="AR1726" i="25"/>
  <c r="AQ1726" i="25"/>
  <c r="AC1726" i="25"/>
  <c r="H1726" i="25"/>
  <c r="G1726" i="25"/>
  <c r="A1726" i="25"/>
  <c r="B1726" i="25" s="1"/>
  <c r="AW1725" i="25"/>
  <c r="AU1725" i="25"/>
  <c r="AV1725" i="25" s="1"/>
  <c r="AT1725" i="25"/>
  <c r="AS1725" i="25"/>
  <c r="AR1725" i="25"/>
  <c r="AQ1725" i="25"/>
  <c r="AC1725" i="25"/>
  <c r="H1725" i="25"/>
  <c r="G1725" i="25"/>
  <c r="B1725" i="25"/>
  <c r="A1725" i="25"/>
  <c r="AV1724" i="25"/>
  <c r="AU1724" i="25"/>
  <c r="AT1724" i="25"/>
  <c r="AS1724" i="25"/>
  <c r="AW1724" i="25" s="1"/>
  <c r="AR1724" i="25"/>
  <c r="AQ1724" i="25"/>
  <c r="AC1724" i="25"/>
  <c r="H1724" i="25"/>
  <c r="G1724" i="25"/>
  <c r="A1724" i="25"/>
  <c r="B1724" i="25" s="1"/>
  <c r="AW1723" i="25"/>
  <c r="AU1723" i="25"/>
  <c r="AV1723" i="25" s="1"/>
  <c r="AT1723" i="25"/>
  <c r="AS1723" i="25"/>
  <c r="AR1723" i="25"/>
  <c r="AQ1723" i="25"/>
  <c r="AC1723" i="25"/>
  <c r="H1723" i="25"/>
  <c r="G1723" i="25"/>
  <c r="B1723" i="25"/>
  <c r="A1723" i="25"/>
  <c r="AV1722" i="25"/>
  <c r="AU1722" i="25"/>
  <c r="AT1722" i="25"/>
  <c r="AS1722" i="25"/>
  <c r="AW1722" i="25" s="1"/>
  <c r="AR1722" i="25"/>
  <c r="AQ1722" i="25"/>
  <c r="AC1722" i="25"/>
  <c r="H1722" i="25"/>
  <c r="G1722" i="25"/>
  <c r="A1722" i="25"/>
  <c r="B1722" i="25" s="1"/>
  <c r="AW1721" i="25"/>
  <c r="AU1721" i="25"/>
  <c r="AV1721" i="25" s="1"/>
  <c r="AT1721" i="25"/>
  <c r="AS1721" i="25"/>
  <c r="AR1721" i="25"/>
  <c r="AQ1721" i="25"/>
  <c r="AC1721" i="25"/>
  <c r="H1721" i="25"/>
  <c r="G1721" i="25"/>
  <c r="B1721" i="25"/>
  <c r="A1721" i="25"/>
  <c r="AV1720" i="25"/>
  <c r="AU1720" i="25"/>
  <c r="AT1720" i="25"/>
  <c r="AS1720" i="25"/>
  <c r="AW1720" i="25" s="1"/>
  <c r="AR1720" i="25"/>
  <c r="AQ1720" i="25"/>
  <c r="AC1720" i="25"/>
  <c r="H1720" i="25"/>
  <c r="G1720" i="25"/>
  <c r="B1720" i="25"/>
  <c r="A1720" i="25"/>
  <c r="AW1719" i="25"/>
  <c r="AU1719" i="25"/>
  <c r="AV1719" i="25" s="1"/>
  <c r="AT1719" i="25"/>
  <c r="AS1719" i="25"/>
  <c r="AR1719" i="25"/>
  <c r="AQ1719" i="25"/>
  <c r="AC1719" i="25"/>
  <c r="H1719" i="25"/>
  <c r="G1719" i="25"/>
  <c r="B1719" i="25"/>
  <c r="A1719" i="25"/>
  <c r="AV1718" i="25"/>
  <c r="AU1718" i="25"/>
  <c r="AT1718" i="25"/>
  <c r="AS1718" i="25"/>
  <c r="AW1718" i="25" s="1"/>
  <c r="AR1718" i="25"/>
  <c r="AQ1718" i="25"/>
  <c r="AC1718" i="25"/>
  <c r="S1718" i="25"/>
  <c r="B1718" i="25"/>
  <c r="A1718" i="25"/>
  <c r="AW1717" i="25"/>
  <c r="AV1717" i="25"/>
  <c r="AU1717" i="25"/>
  <c r="AT1717" i="25"/>
  <c r="AS1717" i="25"/>
  <c r="AR1717" i="25"/>
  <c r="AQ1717" i="25"/>
  <c r="AC1717" i="25"/>
  <c r="S1717" i="25"/>
  <c r="B1717" i="25"/>
  <c r="A1717" i="25"/>
  <c r="AU1716" i="25"/>
  <c r="AV1716" i="25" s="1"/>
  <c r="AT1716" i="25"/>
  <c r="AS1716" i="25"/>
  <c r="AW1716" i="25" s="1"/>
  <c r="AR1716" i="25"/>
  <c r="AQ1716" i="25"/>
  <c r="AC1716" i="25"/>
  <c r="S1716" i="25"/>
  <c r="A1716" i="25"/>
  <c r="B1716" i="25" s="1"/>
  <c r="AW1715" i="25"/>
  <c r="AU1715" i="25"/>
  <c r="AV1715" i="25" s="1"/>
  <c r="AT1715" i="25"/>
  <c r="AS1715" i="25"/>
  <c r="AR1715" i="25"/>
  <c r="AQ1715" i="25"/>
  <c r="AC1715" i="25"/>
  <c r="B1715" i="25"/>
  <c r="A1715" i="25"/>
  <c r="AW1714" i="25"/>
  <c r="AV1714" i="25"/>
  <c r="AU1714" i="25"/>
  <c r="AT1714" i="25"/>
  <c r="AS1714" i="25"/>
  <c r="AR1714" i="25"/>
  <c r="AQ1714" i="25"/>
  <c r="AC1714" i="25"/>
  <c r="B1714" i="25"/>
  <c r="A1714" i="25"/>
  <c r="AV1713" i="25"/>
  <c r="AU1713" i="25"/>
  <c r="AT1713" i="25"/>
  <c r="AS1713" i="25"/>
  <c r="AW1713" i="25" s="1"/>
  <c r="AR1713" i="25"/>
  <c r="AQ1713" i="25"/>
  <c r="AC1713" i="25"/>
  <c r="A1713" i="25"/>
  <c r="B1713" i="25" s="1"/>
  <c r="AU1712" i="25"/>
  <c r="AV1712" i="25" s="1"/>
  <c r="AT1712" i="25"/>
  <c r="AS1712" i="25"/>
  <c r="AR1712" i="25"/>
  <c r="AQ1712" i="25"/>
  <c r="AN1712" i="25"/>
  <c r="AC1712" i="25"/>
  <c r="S1712" i="25"/>
  <c r="B1712" i="25"/>
  <c r="A1712" i="25"/>
  <c r="AU1711" i="25"/>
  <c r="AT1711" i="25"/>
  <c r="AS1711" i="25"/>
  <c r="AR1711" i="25"/>
  <c r="AQ1711" i="25"/>
  <c r="AN1711" i="25"/>
  <c r="AW1711" i="25" s="1"/>
  <c r="AC1711" i="25"/>
  <c r="S1711" i="25"/>
  <c r="A1711" i="25"/>
  <c r="B1711" i="25" s="1"/>
  <c r="AU1710" i="25"/>
  <c r="AV1710" i="25" s="1"/>
  <c r="AT1710" i="25"/>
  <c r="AS1710" i="25"/>
  <c r="AR1710" i="25"/>
  <c r="AQ1710" i="25"/>
  <c r="AN1710" i="25"/>
  <c r="AC1710" i="25"/>
  <c r="S1710" i="25"/>
  <c r="A1710" i="25"/>
  <c r="B1710" i="25" s="1"/>
  <c r="AU1709" i="25"/>
  <c r="AT1709" i="25"/>
  <c r="AS1709" i="25"/>
  <c r="AR1709" i="25"/>
  <c r="AQ1709" i="25"/>
  <c r="AN1709" i="25"/>
  <c r="AW1709" i="25" s="1"/>
  <c r="AC1709" i="25"/>
  <c r="B1709" i="25"/>
  <c r="A1709" i="25"/>
  <c r="AU1708" i="25"/>
  <c r="AV1708" i="25" s="1"/>
  <c r="AT1708" i="25"/>
  <c r="AS1708" i="25"/>
  <c r="AW1708" i="25" s="1"/>
  <c r="AR1708" i="25"/>
  <c r="AQ1708" i="25"/>
  <c r="AN1708" i="25"/>
  <c r="AC1708" i="25"/>
  <c r="A1708" i="25"/>
  <c r="B1708" i="25" s="1"/>
  <c r="AW1707" i="25"/>
  <c r="AV1707" i="25"/>
  <c r="AU1707" i="25"/>
  <c r="AT1707" i="25"/>
  <c r="AS1707" i="25"/>
  <c r="AR1707" i="25"/>
  <c r="AQ1707" i="25"/>
  <c r="AN1707" i="25"/>
  <c r="AC1707" i="25"/>
  <c r="H1707" i="25"/>
  <c r="G1707" i="25"/>
  <c r="B1707" i="25"/>
  <c r="A1707" i="25"/>
  <c r="AW1706" i="25"/>
  <c r="AU1706" i="25"/>
  <c r="AV1706" i="25" s="1"/>
  <c r="AT1706" i="25"/>
  <c r="AS1706" i="25"/>
  <c r="AR1706" i="25"/>
  <c r="AQ1706" i="25"/>
  <c r="AN1706" i="25"/>
  <c r="AC1706" i="25"/>
  <c r="H1706" i="25"/>
  <c r="G1706" i="25"/>
  <c r="B1706" i="25"/>
  <c r="A1706" i="25"/>
  <c r="AW1705" i="25"/>
  <c r="AV1705" i="25"/>
  <c r="AU1705" i="25"/>
  <c r="AT1705" i="25"/>
  <c r="AS1705" i="25"/>
  <c r="AR1705" i="25"/>
  <c r="AQ1705" i="25"/>
  <c r="AN1705" i="25"/>
  <c r="AC1705" i="25"/>
  <c r="H1705" i="25"/>
  <c r="G1705" i="25"/>
  <c r="B1705" i="25"/>
  <c r="A1705" i="25"/>
  <c r="AV1704" i="25"/>
  <c r="AU1704" i="25"/>
  <c r="AT1704" i="25"/>
  <c r="AS1704" i="25"/>
  <c r="AW1704" i="25" s="1"/>
  <c r="AR1704" i="25"/>
  <c r="AQ1704" i="25"/>
  <c r="AN1704" i="25"/>
  <c r="AC1704" i="25"/>
  <c r="B1704" i="25"/>
  <c r="A1704" i="25"/>
  <c r="AV1703" i="25"/>
  <c r="AU1703" i="25"/>
  <c r="AT1703" i="25"/>
  <c r="AS1703" i="25"/>
  <c r="AR1703" i="25"/>
  <c r="AQ1703" i="25"/>
  <c r="AN1703" i="25"/>
  <c r="AW1703" i="25" s="1"/>
  <c r="AC1703" i="25"/>
  <c r="H1703" i="25"/>
  <c r="G1703" i="25"/>
  <c r="B1703" i="25"/>
  <c r="A1703" i="25"/>
  <c r="AV1702" i="25"/>
  <c r="AU1702" i="25"/>
  <c r="AT1702" i="25"/>
  <c r="AS1702" i="25"/>
  <c r="AW1702" i="25" s="1"/>
  <c r="AR1702" i="25"/>
  <c r="AQ1702" i="25"/>
  <c r="AN1702" i="25"/>
  <c r="AC1702" i="25"/>
  <c r="H1702" i="25"/>
  <c r="G1702" i="25"/>
  <c r="B1702" i="25"/>
  <c r="A1702" i="25"/>
  <c r="AV1701" i="25"/>
  <c r="AU1701" i="25"/>
  <c r="AT1701" i="25"/>
  <c r="AS1701" i="25"/>
  <c r="AR1701" i="25"/>
  <c r="AQ1701" i="25"/>
  <c r="AN1701" i="25"/>
  <c r="AC1701" i="25"/>
  <c r="H1701" i="25"/>
  <c r="G1701" i="25"/>
  <c r="A1701" i="25"/>
  <c r="B1701" i="25" s="1"/>
  <c r="AU1700" i="25"/>
  <c r="AT1700" i="25"/>
  <c r="AS1700" i="25"/>
  <c r="AR1700" i="25"/>
  <c r="AQ1700" i="25"/>
  <c r="AN1700" i="25"/>
  <c r="AW1700" i="25" s="1"/>
  <c r="AC1700" i="25"/>
  <c r="H1700" i="25"/>
  <c r="G1700" i="25"/>
  <c r="A1700" i="25"/>
  <c r="B1700" i="25" s="1"/>
  <c r="AU1699" i="25"/>
  <c r="AT1699" i="25"/>
  <c r="AS1699" i="25"/>
  <c r="AR1699" i="25"/>
  <c r="AQ1699" i="25"/>
  <c r="AN1699" i="25"/>
  <c r="AC1699" i="25"/>
  <c r="S1699" i="25"/>
  <c r="A1699" i="25"/>
  <c r="B1699" i="25" s="1"/>
  <c r="AV1698" i="25"/>
  <c r="AU1698" i="25"/>
  <c r="AT1698" i="25"/>
  <c r="AS1698" i="25"/>
  <c r="AR1698" i="25"/>
  <c r="AQ1698" i="25"/>
  <c r="AN1698" i="25"/>
  <c r="AW1698" i="25" s="1"/>
  <c r="AC1698" i="25"/>
  <c r="S1698" i="25"/>
  <c r="A1698" i="25"/>
  <c r="B1698" i="25" s="1"/>
  <c r="AU1697" i="25"/>
  <c r="AV1697" i="25" s="1"/>
  <c r="AT1697" i="25"/>
  <c r="AS1697" i="25"/>
  <c r="AR1697" i="25"/>
  <c r="AQ1697" i="25"/>
  <c r="AN1697" i="25"/>
  <c r="AC1697" i="25"/>
  <c r="S1697" i="25"/>
  <c r="B1697" i="25"/>
  <c r="A1697" i="25"/>
  <c r="AU1696" i="25"/>
  <c r="AT1696" i="25"/>
  <c r="AS1696" i="25"/>
  <c r="AR1696" i="25"/>
  <c r="AQ1696" i="25"/>
  <c r="AN1696" i="25"/>
  <c r="AW1696" i="25" s="1"/>
  <c r="AC1696" i="25"/>
  <c r="S1696" i="25"/>
  <c r="A1696" i="25"/>
  <c r="B1696" i="25" s="1"/>
  <c r="AU1695" i="25"/>
  <c r="AV1695" i="25" s="1"/>
  <c r="AT1695" i="25"/>
  <c r="AS1695" i="25"/>
  <c r="AR1695" i="25"/>
  <c r="AQ1695" i="25"/>
  <c r="AN1695" i="25"/>
  <c r="AC1695" i="25"/>
  <c r="S1695" i="25"/>
  <c r="A1695" i="25"/>
  <c r="B1695" i="25" s="1"/>
  <c r="AU1694" i="25"/>
  <c r="AT1694" i="25"/>
  <c r="AS1694" i="25"/>
  <c r="AR1694" i="25"/>
  <c r="AQ1694" i="25"/>
  <c r="AN1694" i="25"/>
  <c r="AW1694" i="25" s="1"/>
  <c r="AC1694" i="25"/>
  <c r="S1694" i="25"/>
  <c r="A1694" i="25"/>
  <c r="B1694" i="25" s="1"/>
  <c r="AU1693" i="25"/>
  <c r="AV1693" i="25" s="1"/>
  <c r="AT1693" i="25"/>
  <c r="AS1693" i="25"/>
  <c r="AW1693" i="25" s="1"/>
  <c r="AR1693" i="25"/>
  <c r="AQ1693" i="25"/>
  <c r="AN1693" i="25"/>
  <c r="AC1693" i="25"/>
  <c r="A1693" i="25"/>
  <c r="B1693" i="25" s="1"/>
  <c r="AU1692" i="25"/>
  <c r="AV1692" i="25" s="1"/>
  <c r="AT1692" i="25"/>
  <c r="AS1692" i="25"/>
  <c r="AW1692" i="25" s="1"/>
  <c r="AR1692" i="25"/>
  <c r="AQ1692" i="25"/>
  <c r="AN1692" i="25"/>
  <c r="AC1692" i="25"/>
  <c r="S1692" i="25"/>
  <c r="B1692" i="25"/>
  <c r="A1692" i="25"/>
  <c r="AW1691" i="25"/>
  <c r="AV1691" i="25"/>
  <c r="AU1691" i="25"/>
  <c r="AT1691" i="25"/>
  <c r="AS1691" i="25"/>
  <c r="AR1691" i="25"/>
  <c r="AQ1691" i="25"/>
  <c r="AN1691" i="25"/>
  <c r="AC1691" i="25"/>
  <c r="S1691" i="25"/>
  <c r="A1691" i="25"/>
  <c r="B1691" i="25" s="1"/>
  <c r="AU1690" i="25"/>
  <c r="AT1690" i="25"/>
  <c r="AS1690" i="25"/>
  <c r="AW1690" i="25" s="1"/>
  <c r="AR1690" i="25"/>
  <c r="AQ1690" i="25"/>
  <c r="AN1690" i="25"/>
  <c r="AV1690" i="25" s="1"/>
  <c r="AC1690" i="25"/>
  <c r="S1690" i="25"/>
  <c r="B1690" i="25"/>
  <c r="A1690" i="25"/>
  <c r="AW1689" i="25"/>
  <c r="AV1689" i="25"/>
  <c r="AU1689" i="25"/>
  <c r="AT1689" i="25"/>
  <c r="AS1689" i="25"/>
  <c r="AR1689" i="25"/>
  <c r="AQ1689" i="25"/>
  <c r="AN1689" i="25"/>
  <c r="AC1689" i="25"/>
  <c r="B1689" i="25"/>
  <c r="A1689" i="25"/>
  <c r="AW1688" i="25"/>
  <c r="AV1688" i="25"/>
  <c r="AU1688" i="25"/>
  <c r="AT1688" i="25"/>
  <c r="AS1688" i="25"/>
  <c r="AR1688" i="25"/>
  <c r="AQ1688" i="25"/>
  <c r="AN1688" i="25"/>
  <c r="AC1688" i="25"/>
  <c r="B1688" i="25"/>
  <c r="A1688" i="25"/>
  <c r="AU1687" i="25"/>
  <c r="AV1687" i="25" s="1"/>
  <c r="AT1687" i="25"/>
  <c r="AS1687" i="25"/>
  <c r="AR1687" i="25"/>
  <c r="AQ1687" i="25"/>
  <c r="AN1687" i="25"/>
  <c r="AW1687" i="25" s="1"/>
  <c r="AC1687" i="25"/>
  <c r="A1687" i="25"/>
  <c r="B1687" i="25" s="1"/>
  <c r="AU1686" i="25"/>
  <c r="AV1686" i="25" s="1"/>
  <c r="AT1686" i="25"/>
  <c r="AS1686" i="25"/>
  <c r="AW1686" i="25" s="1"/>
  <c r="AR1686" i="25"/>
  <c r="AQ1686" i="25"/>
  <c r="AN1686" i="25"/>
  <c r="AC1686" i="25"/>
  <c r="H1686" i="25"/>
  <c r="G1686" i="25"/>
  <c r="A1686" i="25"/>
  <c r="B1686" i="25" s="1"/>
  <c r="AU1685" i="25"/>
  <c r="AV1685" i="25" s="1"/>
  <c r="AT1685" i="25"/>
  <c r="AS1685" i="25"/>
  <c r="AR1685" i="25"/>
  <c r="AQ1685" i="25"/>
  <c r="AN1685" i="25"/>
  <c r="AW1685" i="25" s="1"/>
  <c r="AC1685" i="25"/>
  <c r="H1685" i="25"/>
  <c r="G1685" i="25"/>
  <c r="B1685" i="25"/>
  <c r="A1685" i="25"/>
  <c r="AW1684" i="25"/>
  <c r="AV1684" i="25"/>
  <c r="AU1684" i="25"/>
  <c r="AT1684" i="25"/>
  <c r="AS1684" i="25"/>
  <c r="AR1684" i="25"/>
  <c r="AQ1684" i="25"/>
  <c r="AN1684" i="25"/>
  <c r="AC1684" i="25"/>
  <c r="H1684" i="25"/>
  <c r="G1684" i="25"/>
  <c r="B1684" i="25"/>
  <c r="A1684" i="25"/>
  <c r="AW1683" i="25"/>
  <c r="AV1683" i="25"/>
  <c r="AU1683" i="25"/>
  <c r="AT1683" i="25"/>
  <c r="AS1683" i="25"/>
  <c r="AR1683" i="25"/>
  <c r="AQ1683" i="25"/>
  <c r="AN1683" i="25"/>
  <c r="AC1683" i="25"/>
  <c r="B1683" i="25"/>
  <c r="A1683" i="25"/>
  <c r="AW1682" i="25"/>
  <c r="AV1682" i="25"/>
  <c r="AU1682" i="25"/>
  <c r="AT1682" i="25"/>
  <c r="AS1682" i="25"/>
  <c r="AR1682" i="25"/>
  <c r="AQ1682" i="25"/>
  <c r="AN1682" i="25"/>
  <c r="AC1682" i="25"/>
  <c r="B1682" i="25"/>
  <c r="A1682" i="25"/>
  <c r="AW1681" i="25"/>
  <c r="AU1681" i="25"/>
  <c r="AT1681" i="25"/>
  <c r="AS1681" i="25"/>
  <c r="AR1681" i="25"/>
  <c r="AQ1681" i="25"/>
  <c r="AN1681" i="25"/>
  <c r="AC1681" i="25"/>
  <c r="A1681" i="25"/>
  <c r="B1681" i="25" s="1"/>
  <c r="AU1680" i="25"/>
  <c r="AT1680" i="25"/>
  <c r="AS1680" i="25"/>
  <c r="AR1680" i="25"/>
  <c r="AQ1680" i="25"/>
  <c r="AN1680" i="25"/>
  <c r="AC1680" i="25"/>
  <c r="A1680" i="25"/>
  <c r="B1680" i="25" s="1"/>
  <c r="AU1679" i="25"/>
  <c r="AT1679" i="25"/>
  <c r="AS1679" i="25"/>
  <c r="AW1679" i="25" s="1"/>
  <c r="AR1679" i="25"/>
  <c r="AQ1679" i="25"/>
  <c r="AN1679" i="25"/>
  <c r="AV1679" i="25" s="1"/>
  <c r="AC1679" i="25"/>
  <c r="B1679" i="25"/>
  <c r="A1679" i="25"/>
  <c r="AU1678" i="25"/>
  <c r="AT1678" i="25"/>
  <c r="AS1678" i="25"/>
  <c r="AW1678" i="25" s="1"/>
  <c r="AR1678" i="25"/>
  <c r="AQ1678" i="25"/>
  <c r="AN1678" i="25"/>
  <c r="AV1678" i="25" s="1"/>
  <c r="AC1678" i="25"/>
  <c r="S1678" i="25"/>
  <c r="B1678" i="25"/>
  <c r="A1678" i="25"/>
  <c r="AW1677" i="25"/>
  <c r="AV1677" i="25"/>
  <c r="AU1677" i="25"/>
  <c r="AT1677" i="25"/>
  <c r="AS1677" i="25"/>
  <c r="AR1677" i="25"/>
  <c r="AQ1677" i="25"/>
  <c r="AN1677" i="25"/>
  <c r="AC1677" i="25"/>
  <c r="B1677" i="25"/>
  <c r="A1677" i="25"/>
  <c r="AU1676" i="25"/>
  <c r="AT1676" i="25"/>
  <c r="AS1676" i="25"/>
  <c r="AR1676" i="25"/>
  <c r="AQ1676" i="25"/>
  <c r="AN1676" i="25"/>
  <c r="AW1676" i="25" s="1"/>
  <c r="AC1676" i="25"/>
  <c r="A1676" i="25"/>
  <c r="B1676" i="25" s="1"/>
  <c r="AU1675" i="25"/>
  <c r="AT1675" i="25"/>
  <c r="AS1675" i="25"/>
  <c r="AR1675" i="25"/>
  <c r="AQ1675" i="25"/>
  <c r="AN1675" i="25"/>
  <c r="AC1675" i="25"/>
  <c r="S1675" i="25"/>
  <c r="B1675" i="25"/>
  <c r="A1675" i="25"/>
  <c r="AV1674" i="25"/>
  <c r="AU1674" i="25"/>
  <c r="AT1674" i="25"/>
  <c r="AS1674" i="25"/>
  <c r="AR1674" i="25"/>
  <c r="AQ1674" i="25"/>
  <c r="AN1674" i="25"/>
  <c r="AW1674" i="25" s="1"/>
  <c r="AC1674" i="25"/>
  <c r="S1674" i="25"/>
  <c r="H1674" i="25"/>
  <c r="G1674" i="25"/>
  <c r="B1674" i="25"/>
  <c r="A1674" i="25"/>
  <c r="AW1673" i="25"/>
  <c r="AV1673" i="25"/>
  <c r="AU1673" i="25"/>
  <c r="AT1673" i="25"/>
  <c r="AS1673" i="25"/>
  <c r="AR1673" i="25"/>
  <c r="AQ1673" i="25"/>
  <c r="AN1673" i="25"/>
  <c r="AC1673" i="25"/>
  <c r="S1673" i="25"/>
  <c r="H1673" i="25"/>
  <c r="G1673" i="25"/>
  <c r="A1673" i="25"/>
  <c r="B1673" i="25" s="1"/>
  <c r="AU1672" i="25"/>
  <c r="AV1672" i="25" s="1"/>
  <c r="AT1672" i="25"/>
  <c r="AS1672" i="25"/>
  <c r="AW1672" i="25" s="1"/>
  <c r="AR1672" i="25"/>
  <c r="AQ1672" i="25"/>
  <c r="AN1672" i="25"/>
  <c r="AC1672" i="25"/>
  <c r="S1672" i="25"/>
  <c r="H1672" i="25"/>
  <c r="G1672" i="25"/>
  <c r="B1672" i="25"/>
  <c r="A1672" i="25"/>
  <c r="AU1671" i="25"/>
  <c r="AT1671" i="25"/>
  <c r="AS1671" i="25"/>
  <c r="AW1671" i="25" s="1"/>
  <c r="AR1671" i="25"/>
  <c r="AQ1671" i="25"/>
  <c r="AN1671" i="25"/>
  <c r="AV1671" i="25" s="1"/>
  <c r="AC1671" i="25"/>
  <c r="S1671" i="25"/>
  <c r="H1671" i="25"/>
  <c r="G1671" i="25"/>
  <c r="B1671" i="25"/>
  <c r="A1671" i="25"/>
  <c r="AU1670" i="25"/>
  <c r="AT1670" i="25"/>
  <c r="AS1670" i="25"/>
  <c r="AR1670" i="25"/>
  <c r="AQ1670" i="25"/>
  <c r="AN1670" i="25"/>
  <c r="AW1670" i="25" s="1"/>
  <c r="AC1670" i="25"/>
  <c r="S1670" i="25"/>
  <c r="H1670" i="25"/>
  <c r="G1670" i="25"/>
  <c r="B1670" i="25"/>
  <c r="A1670" i="25"/>
  <c r="AW1669" i="25"/>
  <c r="AV1669" i="25"/>
  <c r="AU1669" i="25"/>
  <c r="AT1669" i="25"/>
  <c r="AS1669" i="25"/>
  <c r="AR1669" i="25"/>
  <c r="AQ1669" i="25"/>
  <c r="AN1669" i="25"/>
  <c r="AC1669" i="25"/>
  <c r="S1669" i="25"/>
  <c r="H1669" i="25"/>
  <c r="G1669" i="25"/>
  <c r="A1669" i="25"/>
  <c r="B1669" i="25" s="1"/>
  <c r="AU1668" i="25"/>
  <c r="AT1668" i="25"/>
  <c r="AS1668" i="25"/>
  <c r="AW1668" i="25" s="1"/>
  <c r="AR1668" i="25"/>
  <c r="AQ1668" i="25"/>
  <c r="AN1668" i="25"/>
  <c r="AC1668" i="25"/>
  <c r="S1668" i="25"/>
  <c r="H1668" i="25"/>
  <c r="G1668" i="25"/>
  <c r="A1668" i="25"/>
  <c r="B1668" i="25" s="1"/>
  <c r="AV1667" i="25"/>
  <c r="AU1667" i="25"/>
  <c r="AT1667" i="25"/>
  <c r="AS1667" i="25"/>
  <c r="AR1667" i="25"/>
  <c r="AQ1667" i="25"/>
  <c r="AN1667" i="25"/>
  <c r="AC1667" i="25"/>
  <c r="S1667" i="25"/>
  <c r="H1667" i="25"/>
  <c r="G1667" i="25"/>
  <c r="B1667" i="25"/>
  <c r="A1667" i="25"/>
  <c r="AV1666" i="25"/>
  <c r="AU1666" i="25"/>
  <c r="AT1666" i="25"/>
  <c r="AS1666" i="25"/>
  <c r="AW1666" i="25" s="1"/>
  <c r="AR1666" i="25"/>
  <c r="AQ1666" i="25"/>
  <c r="AN1666" i="25"/>
  <c r="AC1666" i="25"/>
  <c r="S1666" i="25"/>
  <c r="H1666" i="25"/>
  <c r="G1666" i="25"/>
  <c r="B1666" i="25"/>
  <c r="A1666" i="25"/>
  <c r="AW1665" i="25"/>
  <c r="AV1665" i="25"/>
  <c r="AU1665" i="25"/>
  <c r="AT1665" i="25"/>
  <c r="AS1665" i="25"/>
  <c r="AR1665" i="25"/>
  <c r="AQ1665" i="25"/>
  <c r="AN1665" i="25"/>
  <c r="AC1665" i="25"/>
  <c r="B1665" i="25"/>
  <c r="A1665" i="25"/>
  <c r="AW1664" i="25"/>
  <c r="AU1664" i="25"/>
  <c r="AV1664" i="25" s="1"/>
  <c r="AT1664" i="25"/>
  <c r="AS1664" i="25"/>
  <c r="AR1664" i="25"/>
  <c r="AQ1664" i="25"/>
  <c r="AN1664" i="25"/>
  <c r="AC1664" i="25"/>
  <c r="A1664" i="25"/>
  <c r="B1664" i="25" s="1"/>
  <c r="AW1663" i="25"/>
  <c r="AU1663" i="25"/>
  <c r="AV1663" i="25" s="1"/>
  <c r="AT1663" i="25"/>
  <c r="AS1663" i="25"/>
  <c r="AR1663" i="25"/>
  <c r="AQ1663" i="25"/>
  <c r="AN1663" i="25"/>
  <c r="AC1663" i="25"/>
  <c r="A1663" i="25"/>
  <c r="B1663" i="25" s="1"/>
  <c r="AU1662" i="25"/>
  <c r="AV1662" i="25" s="1"/>
  <c r="AT1662" i="25"/>
  <c r="AS1662" i="25"/>
  <c r="AR1662" i="25"/>
  <c r="AQ1662" i="25"/>
  <c r="AN1662" i="25"/>
  <c r="AW1662" i="25" s="1"/>
  <c r="AC1662" i="25"/>
  <c r="A1662" i="25"/>
  <c r="B1662" i="25" s="1"/>
  <c r="AV1661" i="25"/>
  <c r="AU1661" i="25"/>
  <c r="AT1661" i="25"/>
  <c r="AS1661" i="25"/>
  <c r="AW1661" i="25" s="1"/>
  <c r="AR1661" i="25"/>
  <c r="AQ1661" i="25"/>
  <c r="AN1661" i="25"/>
  <c r="AC1661" i="25"/>
  <c r="B1661" i="25"/>
  <c r="A1661" i="25"/>
  <c r="AU1660" i="25"/>
  <c r="AV1660" i="25" s="1"/>
  <c r="AT1660" i="25"/>
  <c r="AS1660" i="25"/>
  <c r="AW1660" i="25" s="1"/>
  <c r="AR1660" i="25"/>
  <c r="AQ1660" i="25"/>
  <c r="AN1660" i="25"/>
  <c r="AC1660" i="25"/>
  <c r="A1660" i="25"/>
  <c r="B1660" i="25" s="1"/>
  <c r="AW1659" i="25"/>
  <c r="AV1659" i="25"/>
  <c r="AU1659" i="25"/>
  <c r="AT1659" i="25"/>
  <c r="AS1659" i="25"/>
  <c r="AR1659" i="25"/>
  <c r="AQ1659" i="25"/>
  <c r="AN1659" i="25"/>
  <c r="AC1659" i="25"/>
  <c r="B1659" i="25"/>
  <c r="A1659" i="25"/>
  <c r="AW1658" i="25"/>
  <c r="AV1658" i="25"/>
  <c r="AU1658" i="25"/>
  <c r="AT1658" i="25"/>
  <c r="AS1658" i="25"/>
  <c r="AR1658" i="25"/>
  <c r="AQ1658" i="25"/>
  <c r="AN1658" i="25"/>
  <c r="AC1658" i="25"/>
  <c r="B1658" i="25"/>
  <c r="A1658" i="25"/>
  <c r="AW1657" i="25"/>
  <c r="AU1657" i="25"/>
  <c r="AV1657" i="25" s="1"/>
  <c r="AT1657" i="25"/>
  <c r="AS1657" i="25"/>
  <c r="AR1657" i="25"/>
  <c r="AQ1657" i="25"/>
  <c r="AN1657" i="25"/>
  <c r="AC1657" i="25"/>
  <c r="H1657" i="25"/>
  <c r="G1657" i="25"/>
  <c r="B1657" i="25"/>
  <c r="A1657" i="25"/>
  <c r="AW1656" i="25"/>
  <c r="AV1656" i="25"/>
  <c r="AU1656" i="25"/>
  <c r="AT1656" i="25"/>
  <c r="AS1656" i="25"/>
  <c r="AR1656" i="25"/>
  <c r="AQ1656" i="25"/>
  <c r="AN1656" i="25"/>
  <c r="AC1656" i="25"/>
  <c r="H1656" i="25"/>
  <c r="G1656" i="25"/>
  <c r="A1656" i="25"/>
  <c r="B1656" i="25" s="1"/>
  <c r="AW1655" i="25"/>
  <c r="AV1655" i="25"/>
  <c r="AU1655" i="25"/>
  <c r="AT1655" i="25"/>
  <c r="AS1655" i="25"/>
  <c r="AR1655" i="25"/>
  <c r="AQ1655" i="25"/>
  <c r="AN1655" i="25"/>
  <c r="AC1655" i="25"/>
  <c r="H1655" i="25"/>
  <c r="G1655" i="25"/>
  <c r="B1655" i="25"/>
  <c r="A1655" i="25"/>
  <c r="AU1654" i="25"/>
  <c r="AV1654" i="25" s="1"/>
  <c r="AT1654" i="25"/>
  <c r="AS1654" i="25"/>
  <c r="AW1654" i="25" s="1"/>
  <c r="AR1654" i="25"/>
  <c r="AQ1654" i="25"/>
  <c r="AN1654" i="25"/>
  <c r="AC1654" i="25"/>
  <c r="S1654" i="25"/>
  <c r="A1654" i="25"/>
  <c r="B1654" i="25" s="1"/>
  <c r="AW1653" i="25"/>
  <c r="AU1653" i="25"/>
  <c r="AV1653" i="25" s="1"/>
  <c r="AT1653" i="25"/>
  <c r="AS1653" i="25"/>
  <c r="AR1653" i="25"/>
  <c r="AQ1653" i="25"/>
  <c r="AN1653" i="25"/>
  <c r="AC1653" i="25"/>
  <c r="A1653" i="25"/>
  <c r="B1653" i="25" s="1"/>
  <c r="AW1652" i="25"/>
  <c r="AU1652" i="25"/>
  <c r="AT1652" i="25"/>
  <c r="AS1652" i="25"/>
  <c r="AR1652" i="25"/>
  <c r="AQ1652" i="25"/>
  <c r="AN1652" i="25"/>
  <c r="AC1652" i="25"/>
  <c r="A1652" i="25"/>
  <c r="B1652" i="25" s="1"/>
  <c r="AU1651" i="25"/>
  <c r="AT1651" i="25"/>
  <c r="AS1651" i="25"/>
  <c r="AW1651" i="25" s="1"/>
  <c r="AR1651" i="25"/>
  <c r="AQ1651" i="25"/>
  <c r="AN1651" i="25"/>
  <c r="AV1651" i="25" s="1"/>
  <c r="AC1651" i="25"/>
  <c r="B1651" i="25"/>
  <c r="A1651" i="25"/>
  <c r="AU1650" i="25"/>
  <c r="AV1650" i="25" s="1"/>
  <c r="AT1650" i="25"/>
  <c r="AS1650" i="25"/>
  <c r="AW1650" i="25" s="1"/>
  <c r="AR1650" i="25"/>
  <c r="AQ1650" i="25"/>
  <c r="AN1650" i="25"/>
  <c r="AC1650" i="25"/>
  <c r="A1650" i="25"/>
  <c r="B1650" i="25" s="1"/>
  <c r="AU1649" i="25"/>
  <c r="AV1649" i="25" s="1"/>
  <c r="AT1649" i="25"/>
  <c r="AS1649" i="25"/>
  <c r="AW1649" i="25" s="1"/>
  <c r="AR1649" i="25"/>
  <c r="AQ1649" i="25"/>
  <c r="AN1649" i="25"/>
  <c r="AC1649" i="25"/>
  <c r="A1649" i="25"/>
  <c r="B1649" i="25" s="1"/>
  <c r="AU1648" i="25"/>
  <c r="AT1648" i="25"/>
  <c r="AS1648" i="25"/>
  <c r="AR1648" i="25"/>
  <c r="AQ1648" i="25"/>
  <c r="AN1648" i="25"/>
  <c r="AC1648" i="25"/>
  <c r="B1648" i="25"/>
  <c r="A1648" i="25"/>
  <c r="AV1647" i="25"/>
  <c r="AU1647" i="25"/>
  <c r="AT1647" i="25"/>
  <c r="AS1647" i="25"/>
  <c r="AW1647" i="25" s="1"/>
  <c r="AR1647" i="25"/>
  <c r="AQ1647" i="25"/>
  <c r="AN1647" i="25"/>
  <c r="AC1647" i="25"/>
  <c r="B1647" i="25"/>
  <c r="A1647" i="25"/>
  <c r="AW1646" i="25"/>
  <c r="AV1646" i="25"/>
  <c r="AU1646" i="25"/>
  <c r="AT1646" i="25"/>
  <c r="AS1646" i="25"/>
  <c r="AR1646" i="25"/>
  <c r="AQ1646" i="25"/>
  <c r="AN1646" i="25"/>
  <c r="AC1646" i="25"/>
  <c r="B1646" i="25"/>
  <c r="A1646" i="25"/>
  <c r="AU1645" i="25"/>
  <c r="AT1645" i="25"/>
  <c r="AS1645" i="25"/>
  <c r="AR1645" i="25"/>
  <c r="AQ1645" i="25"/>
  <c r="AN1645" i="25"/>
  <c r="AW1645" i="25" s="1"/>
  <c r="AC1645" i="25"/>
  <c r="A1645" i="25"/>
  <c r="B1645" i="25" s="1"/>
  <c r="AU1644" i="25"/>
  <c r="AT1644" i="25"/>
  <c r="AS1644" i="25"/>
  <c r="AR1644" i="25"/>
  <c r="AQ1644" i="25"/>
  <c r="AN1644" i="25"/>
  <c r="AW1644" i="25" s="1"/>
  <c r="AC1644" i="25"/>
  <c r="A1644" i="25"/>
  <c r="B1644" i="25" s="1"/>
  <c r="AU1643" i="25"/>
  <c r="AV1643" i="25" s="1"/>
  <c r="AT1643" i="25"/>
  <c r="AS1643" i="25"/>
  <c r="AW1643" i="25" s="1"/>
  <c r="AR1643" i="25"/>
  <c r="AQ1643" i="25"/>
  <c r="AN1643" i="25"/>
  <c r="AC1643" i="25"/>
  <c r="A1643" i="25"/>
  <c r="B1643" i="25" s="1"/>
  <c r="AU1642" i="25"/>
  <c r="AV1642" i="25" s="1"/>
  <c r="AT1642" i="25"/>
  <c r="AS1642" i="25"/>
  <c r="AW1642" i="25" s="1"/>
  <c r="AR1642" i="25"/>
  <c r="AQ1642" i="25"/>
  <c r="AN1642" i="25"/>
  <c r="AC1642" i="25"/>
  <c r="A1642" i="25"/>
  <c r="B1642" i="25" s="1"/>
  <c r="AV1641" i="25"/>
  <c r="AU1641" i="25"/>
  <c r="AT1641" i="25"/>
  <c r="AS1641" i="25"/>
  <c r="AR1641" i="25"/>
  <c r="AQ1641" i="25"/>
  <c r="AN1641" i="25"/>
  <c r="AC1641" i="25"/>
  <c r="B1641" i="25"/>
  <c r="A1641" i="25"/>
  <c r="AW1640" i="25"/>
  <c r="AV1640" i="25"/>
  <c r="AU1640" i="25"/>
  <c r="AT1640" i="25"/>
  <c r="AS1640" i="25"/>
  <c r="AR1640" i="25"/>
  <c r="AQ1640" i="25"/>
  <c r="AN1640" i="25"/>
  <c r="AC1640" i="25"/>
  <c r="B1640" i="25"/>
  <c r="A1640" i="25"/>
  <c r="AV1639" i="25"/>
  <c r="AU1639" i="25"/>
  <c r="AT1639" i="25"/>
  <c r="AS1639" i="25"/>
  <c r="AW1639" i="25" s="1"/>
  <c r="AR1639" i="25"/>
  <c r="AQ1639" i="25"/>
  <c r="AN1639" i="25"/>
  <c r="AC1639" i="25"/>
  <c r="B1639" i="25"/>
  <c r="A1639" i="25"/>
  <c r="AW1638" i="25"/>
  <c r="AU1638" i="25"/>
  <c r="AV1638" i="25" s="1"/>
  <c r="AT1638" i="25"/>
  <c r="AS1638" i="25"/>
  <c r="AR1638" i="25"/>
  <c r="AQ1638" i="25"/>
  <c r="AN1638" i="25"/>
  <c r="AC1638" i="25"/>
  <c r="A1638" i="25"/>
  <c r="B1638" i="25" s="1"/>
  <c r="AW1637" i="25"/>
  <c r="AU1637" i="25"/>
  <c r="AT1637" i="25"/>
  <c r="AS1637" i="25"/>
  <c r="AR1637" i="25"/>
  <c r="AQ1637" i="25"/>
  <c r="AN1637" i="25"/>
  <c r="AC1637" i="25"/>
  <c r="S1637" i="25"/>
  <c r="A1637" i="25"/>
  <c r="B1637" i="25" s="1"/>
  <c r="AU1636" i="25"/>
  <c r="AV1636" i="25" s="1"/>
  <c r="AT1636" i="25"/>
  <c r="AS1636" i="25"/>
  <c r="AW1636" i="25" s="1"/>
  <c r="AR1636" i="25"/>
  <c r="AQ1636" i="25"/>
  <c r="AN1636" i="25"/>
  <c r="AC1636" i="25"/>
  <c r="H1636" i="25"/>
  <c r="G1636" i="25"/>
  <c r="B1636" i="25"/>
  <c r="A1636" i="25"/>
  <c r="AU1635" i="25"/>
  <c r="AT1635" i="25"/>
  <c r="AS1635" i="25"/>
  <c r="AR1635" i="25"/>
  <c r="AQ1635" i="25"/>
  <c r="AN1635" i="25"/>
  <c r="AV1635" i="25" s="1"/>
  <c r="AC1635" i="25"/>
  <c r="H1635" i="25"/>
  <c r="G1635" i="25"/>
  <c r="A1635" i="25"/>
  <c r="B1635" i="25" s="1"/>
  <c r="AU1634" i="25"/>
  <c r="AV1634" i="25" s="1"/>
  <c r="AT1634" i="25"/>
  <c r="AS1634" i="25"/>
  <c r="AW1634" i="25" s="1"/>
  <c r="AR1634" i="25"/>
  <c r="AQ1634" i="25"/>
  <c r="AN1634" i="25"/>
  <c r="AC1634" i="25"/>
  <c r="H1634" i="25"/>
  <c r="G1634" i="25"/>
  <c r="A1634" i="25"/>
  <c r="B1634" i="25" s="1"/>
  <c r="AU1633" i="25"/>
  <c r="AT1633" i="25"/>
  <c r="AS1633" i="25"/>
  <c r="AR1633" i="25"/>
  <c r="AQ1633" i="25"/>
  <c r="AN1633" i="25"/>
  <c r="AW1633" i="25" s="1"/>
  <c r="AC1633" i="25"/>
  <c r="H1633" i="25"/>
  <c r="G1633" i="25"/>
  <c r="B1633" i="25"/>
  <c r="A1633" i="25"/>
  <c r="AU1632" i="25"/>
  <c r="AV1632" i="25" s="1"/>
  <c r="AT1632" i="25"/>
  <c r="AS1632" i="25"/>
  <c r="AR1632" i="25"/>
  <c r="AQ1632" i="25"/>
  <c r="AN1632" i="25"/>
  <c r="AW1632" i="25" s="1"/>
  <c r="AC1632" i="25"/>
  <c r="H1632" i="25"/>
  <c r="G1632" i="25"/>
  <c r="B1632" i="25"/>
  <c r="A1632" i="25"/>
  <c r="AW1631" i="25"/>
  <c r="AV1631" i="25"/>
  <c r="AU1631" i="25"/>
  <c r="AT1631" i="25"/>
  <c r="AS1631" i="25"/>
  <c r="AR1631" i="25"/>
  <c r="AQ1631" i="25"/>
  <c r="AN1631" i="25"/>
  <c r="AC1631" i="25"/>
  <c r="H1631" i="25"/>
  <c r="G1631" i="25"/>
  <c r="B1631" i="25"/>
  <c r="A1631" i="25"/>
  <c r="AV1630" i="25"/>
  <c r="AU1630" i="25"/>
  <c r="AT1630" i="25"/>
  <c r="AS1630" i="25"/>
  <c r="AW1630" i="25" s="1"/>
  <c r="AR1630" i="25"/>
  <c r="AQ1630" i="25"/>
  <c r="AN1630" i="25"/>
  <c r="AC1630" i="25"/>
  <c r="H1630" i="25"/>
  <c r="G1630" i="25"/>
  <c r="A1630" i="25"/>
  <c r="B1630" i="25" s="1"/>
  <c r="AU1629" i="25"/>
  <c r="AT1629" i="25"/>
  <c r="AS1629" i="25"/>
  <c r="AW1629" i="25" s="1"/>
  <c r="AR1629" i="25"/>
  <c r="AQ1629" i="25"/>
  <c r="AN1629" i="25"/>
  <c r="AV1629" i="25" s="1"/>
  <c r="AC1629" i="25"/>
  <c r="H1629" i="25"/>
  <c r="G1629" i="25"/>
  <c r="A1629" i="25"/>
  <c r="B1629" i="25" s="1"/>
  <c r="AV1628" i="25"/>
  <c r="AU1628" i="25"/>
  <c r="AT1628" i="25"/>
  <c r="AS1628" i="25"/>
  <c r="AR1628" i="25"/>
  <c r="AQ1628" i="25"/>
  <c r="AN1628" i="25"/>
  <c r="AC1628" i="25"/>
  <c r="H1628" i="25"/>
  <c r="G1628" i="25"/>
  <c r="B1628" i="25"/>
  <c r="A1628" i="25"/>
  <c r="AU1627" i="25"/>
  <c r="AV1627" i="25" s="1"/>
  <c r="AT1627" i="25"/>
  <c r="AS1627" i="25"/>
  <c r="AW1627" i="25" s="1"/>
  <c r="AR1627" i="25"/>
  <c r="AQ1627" i="25"/>
  <c r="AN1627" i="25"/>
  <c r="AC1627" i="25"/>
  <c r="H1627" i="25"/>
  <c r="G1627" i="25"/>
  <c r="A1627" i="25"/>
  <c r="B1627" i="25" s="1"/>
  <c r="AW1626" i="25"/>
  <c r="AV1626" i="25"/>
  <c r="AU1626" i="25"/>
  <c r="AT1626" i="25"/>
  <c r="AS1626" i="25"/>
  <c r="AR1626" i="25"/>
  <c r="AQ1626" i="25"/>
  <c r="AN1626" i="25"/>
  <c r="AC1626" i="25"/>
  <c r="H1626" i="25"/>
  <c r="G1626" i="25"/>
  <c r="A1626" i="25"/>
  <c r="B1626" i="25" s="1"/>
  <c r="AU1625" i="25"/>
  <c r="AT1625" i="25"/>
  <c r="AS1625" i="25"/>
  <c r="AW1625" i="25" s="1"/>
  <c r="AR1625" i="25"/>
  <c r="AQ1625" i="25"/>
  <c r="AN1625" i="25"/>
  <c r="AC1625" i="25"/>
  <c r="H1625" i="25"/>
  <c r="G1625" i="25"/>
  <c r="A1625" i="25"/>
  <c r="B1625" i="25" s="1"/>
  <c r="AW1624" i="25"/>
  <c r="AU1624" i="25"/>
  <c r="AV1624" i="25" s="1"/>
  <c r="AT1624" i="25"/>
  <c r="AS1624" i="25"/>
  <c r="AR1624" i="25"/>
  <c r="AQ1624" i="25"/>
  <c r="AN1624" i="25"/>
  <c r="AC1624" i="25"/>
  <c r="H1624" i="25"/>
  <c r="G1624" i="25"/>
  <c r="B1624" i="25"/>
  <c r="A1624" i="25"/>
  <c r="AW1623" i="25"/>
  <c r="AU1623" i="25"/>
  <c r="AV1623" i="25" s="1"/>
  <c r="AT1623" i="25"/>
  <c r="AS1623" i="25"/>
  <c r="AR1623" i="25"/>
  <c r="AQ1623" i="25"/>
  <c r="AN1623" i="25"/>
  <c r="AC1623" i="25"/>
  <c r="H1623" i="25"/>
  <c r="G1623" i="25"/>
  <c r="B1623" i="25"/>
  <c r="A1623" i="25"/>
  <c r="AW1622" i="25"/>
  <c r="AV1622" i="25"/>
  <c r="AU1622" i="25"/>
  <c r="AT1622" i="25"/>
  <c r="AS1622" i="25"/>
  <c r="AR1622" i="25"/>
  <c r="AQ1622" i="25"/>
  <c r="AN1622" i="25"/>
  <c r="AC1622" i="25"/>
  <c r="H1622" i="25"/>
  <c r="G1622" i="25"/>
  <c r="B1622" i="25"/>
  <c r="A1622" i="25"/>
  <c r="AV1621" i="25"/>
  <c r="AU1621" i="25"/>
  <c r="AT1621" i="25"/>
  <c r="AS1621" i="25"/>
  <c r="AW1621" i="25" s="1"/>
  <c r="AR1621" i="25"/>
  <c r="AQ1621" i="25"/>
  <c r="AN1621" i="25"/>
  <c r="AC1621" i="25"/>
  <c r="H1621" i="25"/>
  <c r="G1621" i="25"/>
  <c r="B1621" i="25"/>
  <c r="A1621" i="25"/>
  <c r="AU1620" i="25"/>
  <c r="AT1620" i="25"/>
  <c r="AS1620" i="25"/>
  <c r="AR1620" i="25"/>
  <c r="AQ1620" i="25"/>
  <c r="AN1620" i="25"/>
  <c r="AV1620" i="25" s="1"/>
  <c r="AC1620" i="25"/>
  <c r="H1620" i="25"/>
  <c r="G1620" i="25"/>
  <c r="A1620" i="25"/>
  <c r="B1620" i="25" s="1"/>
  <c r="AU1619" i="25"/>
  <c r="AV1619" i="25" s="1"/>
  <c r="AT1619" i="25"/>
  <c r="AS1619" i="25"/>
  <c r="AW1619" i="25" s="1"/>
  <c r="AR1619" i="25"/>
  <c r="AQ1619" i="25"/>
  <c r="AN1619" i="25"/>
  <c r="AC1619" i="25"/>
  <c r="H1619" i="25"/>
  <c r="G1619" i="25"/>
  <c r="A1619" i="25"/>
  <c r="B1619" i="25" s="1"/>
  <c r="AU1618" i="25"/>
  <c r="AT1618" i="25"/>
  <c r="AS1618" i="25"/>
  <c r="AW1618" i="25" s="1"/>
  <c r="AR1618" i="25"/>
  <c r="AQ1618" i="25"/>
  <c r="AN1618" i="25"/>
  <c r="AV1618" i="25" s="1"/>
  <c r="AC1618" i="25"/>
  <c r="H1618" i="25"/>
  <c r="G1618" i="25"/>
  <c r="A1618" i="25"/>
  <c r="B1618" i="25" s="1"/>
  <c r="AU1617" i="25"/>
  <c r="AV1617" i="25" s="1"/>
  <c r="AT1617" i="25"/>
  <c r="AS1617" i="25"/>
  <c r="AW1617" i="25" s="1"/>
  <c r="AR1617" i="25"/>
  <c r="AQ1617" i="25"/>
  <c r="AN1617" i="25"/>
  <c r="AC1617" i="25"/>
  <c r="S1617" i="25"/>
  <c r="H1617" i="25"/>
  <c r="G1617" i="25"/>
  <c r="B1617" i="25"/>
  <c r="A1617" i="25"/>
  <c r="AU1616" i="25"/>
  <c r="AT1616" i="25"/>
  <c r="AS1616" i="25"/>
  <c r="AR1616" i="25"/>
  <c r="AQ1616" i="25"/>
  <c r="AN1616" i="25"/>
  <c r="AV1616" i="25" s="1"/>
  <c r="AC1616" i="25"/>
  <c r="S1616" i="25"/>
  <c r="H1616" i="25"/>
  <c r="G1616" i="25"/>
  <c r="A1616" i="25"/>
  <c r="B1616" i="25" s="1"/>
  <c r="AW1615" i="25"/>
  <c r="AV1615" i="25"/>
  <c r="AU1615" i="25"/>
  <c r="AT1615" i="25"/>
  <c r="AS1615" i="25"/>
  <c r="AR1615" i="25"/>
  <c r="AQ1615" i="25"/>
  <c r="AN1615" i="25"/>
  <c r="AC1615" i="25"/>
  <c r="S1615" i="25"/>
  <c r="H1615" i="25"/>
  <c r="G1615" i="25"/>
  <c r="B1615" i="25"/>
  <c r="A1615" i="25"/>
  <c r="AW1614" i="25"/>
  <c r="AU1614" i="25"/>
  <c r="AV1614" i="25" s="1"/>
  <c r="AT1614" i="25"/>
  <c r="AS1614" i="25"/>
  <c r="AR1614" i="25"/>
  <c r="AQ1614" i="25"/>
  <c r="AN1614" i="25"/>
  <c r="AC1614" i="25"/>
  <c r="S1614" i="25"/>
  <c r="H1614" i="25"/>
  <c r="G1614" i="25"/>
  <c r="A1614" i="25"/>
  <c r="B1614" i="25" s="1"/>
  <c r="AU1613" i="25"/>
  <c r="AT1613" i="25"/>
  <c r="AS1613" i="25"/>
  <c r="AR1613" i="25"/>
  <c r="AQ1613" i="25"/>
  <c r="AN1613" i="25"/>
  <c r="AW1613" i="25" s="1"/>
  <c r="AC1613" i="25"/>
  <c r="S1613" i="25"/>
  <c r="H1613" i="25"/>
  <c r="G1613" i="25"/>
  <c r="A1613" i="25"/>
  <c r="B1613" i="25" s="1"/>
  <c r="AV1612" i="25"/>
  <c r="AU1612" i="25"/>
  <c r="AT1612" i="25"/>
  <c r="AS1612" i="25"/>
  <c r="AW1612" i="25" s="1"/>
  <c r="AR1612" i="25"/>
  <c r="AQ1612" i="25"/>
  <c r="AN1612" i="25"/>
  <c r="AC1612" i="25"/>
  <c r="S1612" i="25"/>
  <c r="H1612" i="25"/>
  <c r="G1612" i="25"/>
  <c r="B1612" i="25"/>
  <c r="A1612" i="25"/>
  <c r="AU1611" i="25"/>
  <c r="AT1611" i="25"/>
  <c r="AS1611" i="25"/>
  <c r="AW1611" i="25" s="1"/>
  <c r="AR1611" i="25"/>
  <c r="AQ1611" i="25"/>
  <c r="AN1611" i="25"/>
  <c r="AV1611" i="25" s="1"/>
  <c r="AC1611" i="25"/>
  <c r="S1611" i="25"/>
  <c r="H1611" i="25"/>
  <c r="G1611" i="25"/>
  <c r="B1611" i="25"/>
  <c r="A1611" i="25"/>
  <c r="AW1610" i="25"/>
  <c r="AV1610" i="25"/>
  <c r="AU1610" i="25"/>
  <c r="AT1610" i="25"/>
  <c r="AS1610" i="25"/>
  <c r="AR1610" i="25"/>
  <c r="AQ1610" i="25"/>
  <c r="AN1610" i="25"/>
  <c r="AC1610" i="25"/>
  <c r="S1610" i="25"/>
  <c r="H1610" i="25"/>
  <c r="G1610" i="25"/>
  <c r="A1610" i="25"/>
  <c r="B1610" i="25" s="1"/>
  <c r="AW1609" i="25"/>
  <c r="AU1609" i="25"/>
  <c r="AV1609" i="25" s="1"/>
  <c r="AT1609" i="25"/>
  <c r="AS1609" i="25"/>
  <c r="AR1609" i="25"/>
  <c r="AQ1609" i="25"/>
  <c r="AN1609" i="25"/>
  <c r="AC1609" i="25"/>
  <c r="S1609" i="25"/>
  <c r="H1609" i="25"/>
  <c r="G1609" i="25"/>
  <c r="B1609" i="25"/>
  <c r="A1609" i="25"/>
  <c r="AU1608" i="25"/>
  <c r="AV1608" i="25" s="1"/>
  <c r="AT1608" i="25"/>
  <c r="AS1608" i="25"/>
  <c r="AW1608" i="25" s="1"/>
  <c r="AR1608" i="25"/>
  <c r="AQ1608" i="25"/>
  <c r="AN1608" i="25"/>
  <c r="AC1608" i="25"/>
  <c r="S1608" i="25"/>
  <c r="B1608" i="25"/>
  <c r="A1608" i="25"/>
  <c r="AW1607" i="25"/>
  <c r="AV1607" i="25"/>
  <c r="AU1607" i="25"/>
  <c r="AT1607" i="25"/>
  <c r="AS1607" i="25"/>
  <c r="AR1607" i="25"/>
  <c r="AQ1607" i="25"/>
  <c r="AN1607" i="25"/>
  <c r="AC1607" i="25"/>
  <c r="H1607" i="25"/>
  <c r="G1607" i="25"/>
  <c r="B1607" i="25"/>
  <c r="A1607" i="25"/>
  <c r="AV1606" i="25"/>
  <c r="AU1606" i="25"/>
  <c r="AT1606" i="25"/>
  <c r="AS1606" i="25"/>
  <c r="AW1606" i="25" s="1"/>
  <c r="AR1606" i="25"/>
  <c r="AQ1606" i="25"/>
  <c r="AN1606" i="25"/>
  <c r="AC1606" i="25"/>
  <c r="H1606" i="25"/>
  <c r="G1606" i="25"/>
  <c r="B1606" i="25"/>
  <c r="A1606" i="25"/>
  <c r="AU1605" i="25"/>
  <c r="AT1605" i="25"/>
  <c r="AS1605" i="25"/>
  <c r="AW1605" i="25" s="1"/>
  <c r="AR1605" i="25"/>
  <c r="AQ1605" i="25"/>
  <c r="AN1605" i="25"/>
  <c r="AV1605" i="25" s="1"/>
  <c r="AC1605" i="25"/>
  <c r="H1605" i="25"/>
  <c r="G1605" i="25"/>
  <c r="A1605" i="25"/>
  <c r="B1605" i="25" s="1"/>
  <c r="AU1604" i="25"/>
  <c r="AV1604" i="25" s="1"/>
  <c r="AT1604" i="25"/>
  <c r="AS1604" i="25"/>
  <c r="AW1604" i="25" s="1"/>
  <c r="AR1604" i="25"/>
  <c r="AQ1604" i="25"/>
  <c r="AN1604" i="25"/>
  <c r="AC1604" i="25"/>
  <c r="S1604" i="25"/>
  <c r="H1604" i="25"/>
  <c r="G1604" i="25"/>
  <c r="B1604" i="25"/>
  <c r="A1604" i="25"/>
  <c r="AU1603" i="25"/>
  <c r="AV1603" i="25" s="1"/>
  <c r="AT1603" i="25"/>
  <c r="AS1603" i="25"/>
  <c r="AW1603" i="25" s="1"/>
  <c r="AR1603" i="25"/>
  <c r="AQ1603" i="25"/>
  <c r="AN1603" i="25"/>
  <c r="AC1603" i="25"/>
  <c r="S1603" i="25"/>
  <c r="H1603" i="25"/>
  <c r="G1603" i="25"/>
  <c r="B1603" i="25"/>
  <c r="A1603" i="25"/>
  <c r="AU1602" i="25"/>
  <c r="AT1602" i="25"/>
  <c r="AS1602" i="25"/>
  <c r="AR1602" i="25"/>
  <c r="AQ1602" i="25"/>
  <c r="AN1602" i="25"/>
  <c r="AW1602" i="25" s="1"/>
  <c r="AC1602" i="25"/>
  <c r="S1602" i="25"/>
  <c r="H1602" i="25"/>
  <c r="G1602" i="25"/>
  <c r="A1602" i="25"/>
  <c r="B1602" i="25" s="1"/>
  <c r="AV1601" i="25"/>
  <c r="AU1601" i="25"/>
  <c r="AT1601" i="25"/>
  <c r="AS1601" i="25"/>
  <c r="AW1601" i="25" s="1"/>
  <c r="AR1601" i="25"/>
  <c r="AQ1601" i="25"/>
  <c r="AN1601" i="25"/>
  <c r="AC1601" i="25"/>
  <c r="S1601" i="25"/>
  <c r="H1601" i="25"/>
  <c r="G1601" i="25"/>
  <c r="B1601" i="25"/>
  <c r="A1601" i="25"/>
  <c r="AU1600" i="25"/>
  <c r="AV1600" i="25" s="1"/>
  <c r="AT1600" i="25"/>
  <c r="AS1600" i="25"/>
  <c r="AW1600" i="25" s="1"/>
  <c r="AR1600" i="25"/>
  <c r="AQ1600" i="25"/>
  <c r="AN1600" i="25"/>
  <c r="AC1600" i="25"/>
  <c r="S1600" i="25"/>
  <c r="H1600" i="25"/>
  <c r="G1600" i="25"/>
  <c r="B1600" i="25"/>
  <c r="A1600" i="25"/>
  <c r="AW1599" i="25"/>
  <c r="AV1599" i="25"/>
  <c r="AU1599" i="25"/>
  <c r="AT1599" i="25"/>
  <c r="AS1599" i="25"/>
  <c r="AR1599" i="25"/>
  <c r="AQ1599" i="25"/>
  <c r="AN1599" i="25"/>
  <c r="AC1599" i="25"/>
  <c r="S1599" i="25"/>
  <c r="H1599" i="25"/>
  <c r="G1599" i="25"/>
  <c r="A1599" i="25"/>
  <c r="B1599" i="25" s="1"/>
  <c r="AW1598" i="25"/>
  <c r="AU1598" i="25"/>
  <c r="AT1598" i="25"/>
  <c r="AS1598" i="25"/>
  <c r="AR1598" i="25"/>
  <c r="AQ1598" i="25"/>
  <c r="AN1598" i="25"/>
  <c r="AC1598" i="25"/>
  <c r="S1598" i="25"/>
  <c r="H1598" i="25"/>
  <c r="G1598" i="25"/>
  <c r="B1598" i="25"/>
  <c r="A1598" i="25"/>
  <c r="AU1597" i="25"/>
  <c r="AV1597" i="25" s="1"/>
  <c r="AT1597" i="25"/>
  <c r="AS1597" i="25"/>
  <c r="AW1597" i="25" s="1"/>
  <c r="AR1597" i="25"/>
  <c r="AQ1597" i="25"/>
  <c r="AN1597" i="25"/>
  <c r="AC1597" i="25"/>
  <c r="S1597" i="25"/>
  <c r="H1597" i="25"/>
  <c r="G1597" i="25"/>
  <c r="A1597" i="25"/>
  <c r="B1597" i="25" s="1"/>
  <c r="AU1596" i="25"/>
  <c r="AV1596" i="25" s="1"/>
  <c r="AT1596" i="25"/>
  <c r="AS1596" i="25"/>
  <c r="AW1596" i="25" s="1"/>
  <c r="AR1596" i="25"/>
  <c r="AQ1596" i="25"/>
  <c r="AN1596" i="25"/>
  <c r="AC1596" i="25"/>
  <c r="S1596" i="25"/>
  <c r="H1596" i="25"/>
  <c r="G1596" i="25"/>
  <c r="B1596" i="25"/>
  <c r="A1596" i="25"/>
  <c r="AW1595" i="25"/>
  <c r="AV1595" i="25"/>
  <c r="AU1595" i="25"/>
  <c r="AT1595" i="25"/>
  <c r="AS1595" i="25"/>
  <c r="AR1595" i="25"/>
  <c r="AQ1595" i="25"/>
  <c r="AN1595" i="25"/>
  <c r="AC1595" i="25"/>
  <c r="S1595" i="25"/>
  <c r="H1595" i="25"/>
  <c r="G1595" i="25"/>
  <c r="A1595" i="25"/>
  <c r="B1595" i="25" s="1"/>
  <c r="AW1594" i="25"/>
  <c r="AU1594" i="25"/>
  <c r="AV1594" i="25" s="1"/>
  <c r="AT1594" i="25"/>
  <c r="AS1594" i="25"/>
  <c r="AR1594" i="25"/>
  <c r="AQ1594" i="25"/>
  <c r="AN1594" i="25"/>
  <c r="AC1594" i="25"/>
  <c r="S1594" i="25"/>
  <c r="B1594" i="25"/>
  <c r="A1594" i="25"/>
  <c r="AW1593" i="25"/>
  <c r="AV1593" i="25"/>
  <c r="AU1593" i="25"/>
  <c r="AT1593" i="25"/>
  <c r="AS1593" i="25"/>
  <c r="AR1593" i="25"/>
  <c r="AQ1593" i="25"/>
  <c r="AN1593" i="25"/>
  <c r="AC1593" i="25"/>
  <c r="S1593" i="25"/>
  <c r="A1593" i="25"/>
  <c r="B1593" i="25" s="1"/>
  <c r="AW1592" i="25"/>
  <c r="AU1592" i="25"/>
  <c r="AV1592" i="25" s="1"/>
  <c r="AT1592" i="25"/>
  <c r="AS1592" i="25"/>
  <c r="AR1592" i="25"/>
  <c r="AQ1592" i="25"/>
  <c r="AN1592" i="25"/>
  <c r="AC1592" i="25"/>
  <c r="S1592" i="25"/>
  <c r="B1592" i="25"/>
  <c r="A1592" i="25"/>
  <c r="AU1591" i="25"/>
  <c r="AT1591" i="25"/>
  <c r="AS1591" i="25"/>
  <c r="AR1591" i="25"/>
  <c r="AQ1591" i="25"/>
  <c r="AN1591" i="25"/>
  <c r="AW1591" i="25" s="1"/>
  <c r="AC1591" i="25"/>
  <c r="S1591" i="25"/>
  <c r="B1591" i="25"/>
  <c r="A1591" i="25"/>
  <c r="AU1590" i="25"/>
  <c r="AV1590" i="25" s="1"/>
  <c r="AT1590" i="25"/>
  <c r="AS1590" i="25"/>
  <c r="AW1590" i="25" s="1"/>
  <c r="AR1590" i="25"/>
  <c r="AQ1590" i="25"/>
  <c r="AN1590" i="25"/>
  <c r="AC1590" i="25"/>
  <c r="S1590" i="25"/>
  <c r="A1590" i="25"/>
  <c r="B1590" i="25" s="1"/>
  <c r="AU1589" i="25"/>
  <c r="AT1589" i="25"/>
  <c r="AS1589" i="25"/>
  <c r="AR1589" i="25"/>
  <c r="AQ1589" i="25"/>
  <c r="AN1589" i="25"/>
  <c r="AW1589" i="25" s="1"/>
  <c r="AC1589" i="25"/>
  <c r="S1589" i="25"/>
  <c r="B1589" i="25"/>
  <c r="A1589" i="25"/>
  <c r="AU1588" i="25"/>
  <c r="AT1588" i="25"/>
  <c r="AS1588" i="25"/>
  <c r="AW1588" i="25" s="1"/>
  <c r="AR1588" i="25"/>
  <c r="AQ1588" i="25"/>
  <c r="AN1588" i="25"/>
  <c r="AC1588" i="25"/>
  <c r="S1588" i="25"/>
  <c r="A1588" i="25"/>
  <c r="B1588" i="25" s="1"/>
  <c r="AW1587" i="25"/>
  <c r="AV1587" i="25"/>
  <c r="AU1587" i="25"/>
  <c r="AT1587" i="25"/>
  <c r="AS1587" i="25"/>
  <c r="AR1587" i="25"/>
  <c r="AQ1587" i="25"/>
  <c r="AN1587" i="25"/>
  <c r="AC1587" i="25"/>
  <c r="S1587" i="25"/>
  <c r="A1587" i="25"/>
  <c r="B1587" i="25" s="1"/>
  <c r="AU1586" i="25"/>
  <c r="AT1586" i="25"/>
  <c r="AS1586" i="25"/>
  <c r="AW1586" i="25" s="1"/>
  <c r="AR1586" i="25"/>
  <c r="AQ1586" i="25"/>
  <c r="AN1586" i="25"/>
  <c r="AC1586" i="25"/>
  <c r="S1586" i="25"/>
  <c r="B1586" i="25"/>
  <c r="A1586" i="25"/>
  <c r="AV1585" i="25"/>
  <c r="AU1585" i="25"/>
  <c r="AT1585" i="25"/>
  <c r="AS1585" i="25"/>
  <c r="AW1585" i="25" s="1"/>
  <c r="AR1585" i="25"/>
  <c r="AQ1585" i="25"/>
  <c r="AN1585" i="25"/>
  <c r="AC1585" i="25"/>
  <c r="S1585" i="25"/>
  <c r="B1585" i="25"/>
  <c r="A1585" i="25"/>
  <c r="AU1584" i="25"/>
  <c r="AT1584" i="25"/>
  <c r="AS1584" i="25"/>
  <c r="AR1584" i="25"/>
  <c r="AQ1584" i="25"/>
  <c r="AN1584" i="25"/>
  <c r="AW1584" i="25" s="1"/>
  <c r="AC1584" i="25"/>
  <c r="S1584" i="25"/>
  <c r="B1584" i="25"/>
  <c r="A1584" i="25"/>
  <c r="AU1583" i="25"/>
  <c r="AV1583" i="25" s="1"/>
  <c r="AT1583" i="25"/>
  <c r="AS1583" i="25"/>
  <c r="AW1583" i="25" s="1"/>
  <c r="AR1583" i="25"/>
  <c r="AQ1583" i="25"/>
  <c r="AN1583" i="25"/>
  <c r="AC1583" i="25"/>
  <c r="S1583" i="25"/>
  <c r="B1583" i="25"/>
  <c r="A1583" i="25"/>
  <c r="AU1582" i="25"/>
  <c r="AT1582" i="25"/>
  <c r="AS1582" i="25"/>
  <c r="AR1582" i="25"/>
  <c r="AQ1582" i="25"/>
  <c r="AN1582" i="25"/>
  <c r="AW1582" i="25" s="1"/>
  <c r="AC1582" i="25"/>
  <c r="S1582" i="25"/>
  <c r="B1582" i="25"/>
  <c r="A1582" i="25"/>
  <c r="AU1581" i="25"/>
  <c r="AV1581" i="25" s="1"/>
  <c r="AT1581" i="25"/>
  <c r="AS1581" i="25"/>
  <c r="AW1581" i="25" s="1"/>
  <c r="AR1581" i="25"/>
  <c r="AQ1581" i="25"/>
  <c r="AN1581" i="25"/>
  <c r="AC1581" i="25"/>
  <c r="S1581" i="25"/>
  <c r="A1581" i="25"/>
  <c r="B1581" i="25" s="1"/>
  <c r="AW1580" i="25"/>
  <c r="AU1580" i="25"/>
  <c r="AT1580" i="25"/>
  <c r="AS1580" i="25"/>
  <c r="AR1580" i="25"/>
  <c r="AQ1580" i="25"/>
  <c r="AN1580" i="25"/>
  <c r="AC1580" i="25"/>
  <c r="S1580" i="25"/>
  <c r="A1580" i="25"/>
  <c r="B1580" i="25" s="1"/>
  <c r="AU1579" i="25"/>
  <c r="AT1579" i="25"/>
  <c r="AS1579" i="25"/>
  <c r="AW1579" i="25" s="1"/>
  <c r="AR1579" i="25"/>
  <c r="AQ1579" i="25"/>
  <c r="AN1579" i="25"/>
  <c r="AV1579" i="25" s="1"/>
  <c r="AC1579" i="25"/>
  <c r="S1579" i="25"/>
  <c r="A1579" i="25"/>
  <c r="B1579" i="25" s="1"/>
  <c r="AW1578" i="25"/>
  <c r="AU1578" i="25"/>
  <c r="AV1578" i="25" s="1"/>
  <c r="AT1578" i="25"/>
  <c r="AS1578" i="25"/>
  <c r="AR1578" i="25"/>
  <c r="AQ1578" i="25"/>
  <c r="AN1578" i="25"/>
  <c r="AC1578" i="25"/>
  <c r="S1578" i="25"/>
  <c r="B1578" i="25"/>
  <c r="A1578" i="25"/>
  <c r="AW1577" i="25"/>
  <c r="AV1577" i="25"/>
  <c r="AU1577" i="25"/>
  <c r="AT1577" i="25"/>
  <c r="AS1577" i="25"/>
  <c r="AR1577" i="25"/>
  <c r="AQ1577" i="25"/>
  <c r="AN1577" i="25"/>
  <c r="AC1577" i="25"/>
  <c r="S1577" i="25"/>
  <c r="B1577" i="25"/>
  <c r="A1577" i="25"/>
  <c r="AW1576" i="25"/>
  <c r="AU1576" i="25"/>
  <c r="AV1576" i="25" s="1"/>
  <c r="AT1576" i="25"/>
  <c r="AS1576" i="25"/>
  <c r="AR1576" i="25"/>
  <c r="AQ1576" i="25"/>
  <c r="AN1576" i="25"/>
  <c r="AC1576" i="25"/>
  <c r="S1576" i="25"/>
  <c r="B1576" i="25"/>
  <c r="A1576" i="25"/>
  <c r="AU1575" i="25"/>
  <c r="AT1575" i="25"/>
  <c r="AS1575" i="25"/>
  <c r="AW1575" i="25" s="1"/>
  <c r="AR1575" i="25"/>
  <c r="AQ1575" i="25"/>
  <c r="AN1575" i="25"/>
  <c r="AV1575" i="25" s="1"/>
  <c r="AC1575" i="25"/>
  <c r="S1575" i="25"/>
  <c r="H1575" i="25"/>
  <c r="G1575" i="25"/>
  <c r="B1575" i="25"/>
  <c r="A1575" i="25"/>
  <c r="AW1574" i="25"/>
  <c r="AV1574" i="25"/>
  <c r="AU1574" i="25"/>
  <c r="AT1574" i="25"/>
  <c r="AS1574" i="25"/>
  <c r="AR1574" i="25"/>
  <c r="AQ1574" i="25"/>
  <c r="AN1574" i="25"/>
  <c r="AC1574" i="25"/>
  <c r="S1574" i="25"/>
  <c r="H1574" i="25"/>
  <c r="G1574" i="25"/>
  <c r="B1574" i="25"/>
  <c r="A1574" i="25"/>
  <c r="AU1573" i="25"/>
  <c r="AV1573" i="25" s="1"/>
  <c r="AT1573" i="25"/>
  <c r="AS1573" i="25"/>
  <c r="AW1573" i="25" s="1"/>
  <c r="AR1573" i="25"/>
  <c r="AQ1573" i="25"/>
  <c r="AN1573" i="25"/>
  <c r="AC1573" i="25"/>
  <c r="S1573" i="25"/>
  <c r="A1573" i="25"/>
  <c r="B1573" i="25" s="1"/>
  <c r="AU1572" i="25"/>
  <c r="AT1572" i="25"/>
  <c r="AS1572" i="25"/>
  <c r="AR1572" i="25"/>
  <c r="AQ1572" i="25"/>
  <c r="AN1572" i="25"/>
  <c r="AW1572" i="25" s="1"/>
  <c r="AC1572" i="25"/>
  <c r="S1572" i="25"/>
  <c r="B1572" i="25"/>
  <c r="A1572" i="25"/>
  <c r="AU1571" i="25"/>
  <c r="AT1571" i="25"/>
  <c r="AS1571" i="25"/>
  <c r="AW1571" i="25" s="1"/>
  <c r="AR1571" i="25"/>
  <c r="AQ1571" i="25"/>
  <c r="AN1571" i="25"/>
  <c r="AC1571" i="25"/>
  <c r="S1571" i="25"/>
  <c r="A1571" i="25"/>
  <c r="B1571" i="25" s="1"/>
  <c r="AW1570" i="25"/>
  <c r="AV1570" i="25"/>
  <c r="AU1570" i="25"/>
  <c r="AT1570" i="25"/>
  <c r="AS1570" i="25"/>
  <c r="AR1570" i="25"/>
  <c r="AQ1570" i="25"/>
  <c r="AN1570" i="25"/>
  <c r="AC1570" i="25"/>
  <c r="S1570" i="25"/>
  <c r="H1570" i="25"/>
  <c r="G1570" i="25"/>
  <c r="B1570" i="25"/>
  <c r="A1570" i="25"/>
  <c r="AU1569" i="25"/>
  <c r="AV1569" i="25" s="1"/>
  <c r="AT1569" i="25"/>
  <c r="AS1569" i="25"/>
  <c r="AW1569" i="25" s="1"/>
  <c r="AR1569" i="25"/>
  <c r="AQ1569" i="25"/>
  <c r="AN1569" i="25"/>
  <c r="AC1569" i="25"/>
  <c r="S1569" i="25"/>
  <c r="H1569" i="25"/>
  <c r="G1569" i="25"/>
  <c r="A1569" i="25"/>
  <c r="B1569" i="25" s="1"/>
  <c r="AU1568" i="25"/>
  <c r="AT1568" i="25"/>
  <c r="AS1568" i="25"/>
  <c r="AW1568" i="25" s="1"/>
  <c r="AR1568" i="25"/>
  <c r="AQ1568" i="25"/>
  <c r="AN1568" i="25"/>
  <c r="AC1568" i="25"/>
  <c r="S1568" i="25"/>
  <c r="H1568" i="25"/>
  <c r="G1568" i="25"/>
  <c r="A1568" i="25"/>
  <c r="B1568" i="25" s="1"/>
  <c r="AU1567" i="25"/>
  <c r="AV1567" i="25" s="1"/>
  <c r="AT1567" i="25"/>
  <c r="AS1567" i="25"/>
  <c r="AR1567" i="25"/>
  <c r="AQ1567" i="25"/>
  <c r="AN1567" i="25"/>
  <c r="AW1567" i="25" s="1"/>
  <c r="AC1567" i="25"/>
  <c r="S1567" i="25"/>
  <c r="H1567" i="25"/>
  <c r="G1567" i="25"/>
  <c r="A1567" i="25"/>
  <c r="B1567" i="25" s="1"/>
  <c r="AV1566" i="25"/>
  <c r="AU1566" i="25"/>
  <c r="AT1566" i="25"/>
  <c r="AS1566" i="25"/>
  <c r="AW1566" i="25" s="1"/>
  <c r="AR1566" i="25"/>
  <c r="AQ1566" i="25"/>
  <c r="AN1566" i="25"/>
  <c r="AC1566" i="25"/>
  <c r="S1566" i="25"/>
  <c r="H1566" i="25"/>
  <c r="G1566" i="25"/>
  <c r="B1566" i="25"/>
  <c r="A1566" i="25"/>
  <c r="AU1565" i="25"/>
  <c r="AV1565" i="25" s="1"/>
  <c r="AT1565" i="25"/>
  <c r="AS1565" i="25"/>
  <c r="AW1565" i="25" s="1"/>
  <c r="AR1565" i="25"/>
  <c r="AQ1565" i="25"/>
  <c r="AN1565" i="25"/>
  <c r="AC1565" i="25"/>
  <c r="S1565" i="25"/>
  <c r="H1565" i="25"/>
  <c r="G1565" i="25"/>
  <c r="B1565" i="25"/>
  <c r="A1565" i="25"/>
  <c r="AU1564" i="25"/>
  <c r="AT1564" i="25"/>
  <c r="AS1564" i="25"/>
  <c r="AR1564" i="25"/>
  <c r="AQ1564" i="25"/>
  <c r="AN1564" i="25"/>
  <c r="AW1564" i="25" s="1"/>
  <c r="AC1564" i="25"/>
  <c r="S1564" i="25"/>
  <c r="H1564" i="25"/>
  <c r="G1564" i="25"/>
  <c r="A1564" i="25"/>
  <c r="B1564" i="25" s="1"/>
  <c r="AW1563" i="25"/>
  <c r="AV1563" i="25"/>
  <c r="AU1563" i="25"/>
  <c r="AT1563" i="25"/>
  <c r="AS1563" i="25"/>
  <c r="AR1563" i="25"/>
  <c r="AQ1563" i="25"/>
  <c r="AN1563" i="25"/>
  <c r="AC1563" i="25"/>
  <c r="S1563" i="25"/>
  <c r="B1563" i="25"/>
  <c r="A1563" i="25"/>
  <c r="AV1562" i="25"/>
  <c r="AU1562" i="25"/>
  <c r="AT1562" i="25"/>
  <c r="AS1562" i="25"/>
  <c r="AW1562" i="25" s="1"/>
  <c r="AR1562" i="25"/>
  <c r="AQ1562" i="25"/>
  <c r="AN1562" i="25"/>
  <c r="AC1562" i="25"/>
  <c r="S1562" i="25"/>
  <c r="A1562" i="25"/>
  <c r="B1562" i="25" s="1"/>
  <c r="AW1561" i="25"/>
  <c r="AV1561" i="25"/>
  <c r="AU1561" i="25"/>
  <c r="AT1561" i="25"/>
  <c r="AS1561" i="25"/>
  <c r="AR1561" i="25"/>
  <c r="AQ1561" i="25"/>
  <c r="AN1561" i="25"/>
  <c r="AC1561" i="25"/>
  <c r="S1561" i="25"/>
  <c r="B1561" i="25"/>
  <c r="A1561" i="25"/>
  <c r="AV1560" i="25"/>
  <c r="AU1560" i="25"/>
  <c r="AT1560" i="25"/>
  <c r="AS1560" i="25"/>
  <c r="AW1560" i="25" s="1"/>
  <c r="AR1560" i="25"/>
  <c r="AQ1560" i="25"/>
  <c r="AN1560" i="25"/>
  <c r="AC1560" i="25"/>
  <c r="S1560" i="25"/>
  <c r="A1560" i="25"/>
  <c r="B1560" i="25" s="1"/>
  <c r="AW1559" i="25"/>
  <c r="AV1559" i="25"/>
  <c r="AU1559" i="25"/>
  <c r="AT1559" i="25"/>
  <c r="AS1559" i="25"/>
  <c r="AR1559" i="25"/>
  <c r="AQ1559" i="25"/>
  <c r="AN1559" i="25"/>
  <c r="AC1559" i="25"/>
  <c r="S1559" i="25"/>
  <c r="B1559" i="25"/>
  <c r="A1559" i="25"/>
  <c r="AV1558" i="25"/>
  <c r="AU1558" i="25"/>
  <c r="AT1558" i="25"/>
  <c r="AS1558" i="25"/>
  <c r="AW1558" i="25" s="1"/>
  <c r="AR1558" i="25"/>
  <c r="AQ1558" i="25"/>
  <c r="AN1558" i="25"/>
  <c r="AC1558" i="25"/>
  <c r="S1558" i="25"/>
  <c r="A1558" i="25"/>
  <c r="B1558" i="25" s="1"/>
  <c r="AW1557" i="25"/>
  <c r="AV1557" i="25"/>
  <c r="AU1557" i="25"/>
  <c r="AT1557" i="25"/>
  <c r="AS1557" i="25"/>
  <c r="AR1557" i="25"/>
  <c r="AQ1557" i="25"/>
  <c r="AN1557" i="25"/>
  <c r="AC1557" i="25"/>
  <c r="S1557" i="25"/>
  <c r="B1557" i="25"/>
  <c r="A1557" i="25"/>
  <c r="AV1556" i="25"/>
  <c r="AU1556" i="25"/>
  <c r="AT1556" i="25"/>
  <c r="AS1556" i="25"/>
  <c r="AW1556" i="25" s="1"/>
  <c r="AR1556" i="25"/>
  <c r="AQ1556" i="25"/>
  <c r="AN1556" i="25"/>
  <c r="AC1556" i="25"/>
  <c r="S1556" i="25"/>
  <c r="A1556" i="25"/>
  <c r="B1556" i="25" s="1"/>
  <c r="AW1555" i="25"/>
  <c r="AV1555" i="25"/>
  <c r="AU1555" i="25"/>
  <c r="AT1555" i="25"/>
  <c r="AS1555" i="25"/>
  <c r="AR1555" i="25"/>
  <c r="AQ1555" i="25"/>
  <c r="AN1555" i="25"/>
  <c r="AC1555" i="25"/>
  <c r="S1555" i="25"/>
  <c r="B1555" i="25"/>
  <c r="A1555" i="25"/>
  <c r="AV1554" i="25"/>
  <c r="AU1554" i="25"/>
  <c r="AT1554" i="25"/>
  <c r="AS1554" i="25"/>
  <c r="AW1554" i="25" s="1"/>
  <c r="AR1554" i="25"/>
  <c r="AQ1554" i="25"/>
  <c r="AN1554" i="25"/>
  <c r="AC1554" i="25"/>
  <c r="S1554" i="25"/>
  <c r="A1554" i="25"/>
  <c r="B1554" i="25" s="1"/>
  <c r="AW1553" i="25"/>
  <c r="AV1553" i="25"/>
  <c r="AU1553" i="25"/>
  <c r="AT1553" i="25"/>
  <c r="AS1553" i="25"/>
  <c r="AR1553" i="25"/>
  <c r="AQ1553" i="25"/>
  <c r="AN1553" i="25"/>
  <c r="AC1553" i="25"/>
  <c r="S1553" i="25"/>
  <c r="B1553" i="25"/>
  <c r="A1553" i="25"/>
  <c r="AV1552" i="25"/>
  <c r="AU1552" i="25"/>
  <c r="AT1552" i="25"/>
  <c r="AS1552" i="25"/>
  <c r="AW1552" i="25" s="1"/>
  <c r="AR1552" i="25"/>
  <c r="AQ1552" i="25"/>
  <c r="AN1552" i="25"/>
  <c r="AC1552" i="25"/>
  <c r="S1552" i="25"/>
  <c r="A1552" i="25"/>
  <c r="B1552" i="25" s="1"/>
  <c r="AW1551" i="25"/>
  <c r="AV1551" i="25"/>
  <c r="AU1551" i="25"/>
  <c r="AT1551" i="25"/>
  <c r="AS1551" i="25"/>
  <c r="AR1551" i="25"/>
  <c r="AQ1551" i="25"/>
  <c r="AN1551" i="25"/>
  <c r="AC1551" i="25"/>
  <c r="H1551" i="25"/>
  <c r="G1551" i="25"/>
  <c r="A1551" i="25"/>
  <c r="B1551" i="25" s="1"/>
  <c r="AU1550" i="25"/>
  <c r="AT1550" i="25"/>
  <c r="AS1550" i="25"/>
  <c r="AW1550" i="25" s="1"/>
  <c r="AR1550" i="25"/>
  <c r="AQ1550" i="25"/>
  <c r="AN1550" i="25"/>
  <c r="AV1550" i="25" s="1"/>
  <c r="AC1550" i="25"/>
  <c r="H1550" i="25"/>
  <c r="G1550" i="25"/>
  <c r="A1550" i="25"/>
  <c r="B1550" i="25" s="1"/>
  <c r="AU1549" i="25"/>
  <c r="AV1549" i="25" s="1"/>
  <c r="AT1549" i="25"/>
  <c r="AS1549" i="25"/>
  <c r="AR1549" i="25"/>
  <c r="AQ1549" i="25"/>
  <c r="AN1549" i="25"/>
  <c r="AW1549" i="25" s="1"/>
  <c r="AC1549" i="25"/>
  <c r="S1549" i="25"/>
  <c r="A1549" i="25"/>
  <c r="B1549" i="25" s="1"/>
  <c r="AU1548" i="25"/>
  <c r="AV1548" i="25" s="1"/>
  <c r="AT1548" i="25"/>
  <c r="AS1548" i="25"/>
  <c r="AW1548" i="25" s="1"/>
  <c r="AR1548" i="25"/>
  <c r="AQ1548" i="25"/>
  <c r="AN1548" i="25"/>
  <c r="AC1548" i="25"/>
  <c r="S1548" i="25"/>
  <c r="A1548" i="25"/>
  <c r="B1548" i="25" s="1"/>
  <c r="AU1547" i="25"/>
  <c r="AT1547" i="25"/>
  <c r="AS1547" i="25"/>
  <c r="AR1547" i="25"/>
  <c r="AQ1547" i="25"/>
  <c r="AN1547" i="25"/>
  <c r="AW1547" i="25" s="1"/>
  <c r="AC1547" i="25"/>
  <c r="S1547" i="25"/>
  <c r="A1547" i="25"/>
  <c r="B1547" i="25" s="1"/>
  <c r="AU1546" i="25"/>
  <c r="AV1546" i="25" s="1"/>
  <c r="AT1546" i="25"/>
  <c r="AS1546" i="25"/>
  <c r="AW1546" i="25" s="1"/>
  <c r="AR1546" i="25"/>
  <c r="AQ1546" i="25"/>
  <c r="AN1546" i="25"/>
  <c r="AC1546" i="25"/>
  <c r="S1546" i="25"/>
  <c r="A1546" i="25"/>
  <c r="B1546" i="25" s="1"/>
  <c r="AU1545" i="25"/>
  <c r="AT1545" i="25"/>
  <c r="AS1545" i="25"/>
  <c r="AR1545" i="25"/>
  <c r="AQ1545" i="25"/>
  <c r="AN1545" i="25"/>
  <c r="AW1545" i="25" s="1"/>
  <c r="AC1545" i="25"/>
  <c r="S1545" i="25"/>
  <c r="A1545" i="25"/>
  <c r="B1545" i="25" s="1"/>
  <c r="AU1544" i="25"/>
  <c r="AV1544" i="25" s="1"/>
  <c r="AT1544" i="25"/>
  <c r="AS1544" i="25"/>
  <c r="AW1544" i="25" s="1"/>
  <c r="AR1544" i="25"/>
  <c r="AQ1544" i="25"/>
  <c r="AN1544" i="25"/>
  <c r="AC1544" i="25"/>
  <c r="S1544" i="25"/>
  <c r="A1544" i="25"/>
  <c r="B1544" i="25" s="1"/>
  <c r="AU1543" i="25"/>
  <c r="AT1543" i="25"/>
  <c r="AS1543" i="25"/>
  <c r="AR1543" i="25"/>
  <c r="AQ1543" i="25"/>
  <c r="AN1543" i="25"/>
  <c r="AW1543" i="25" s="1"/>
  <c r="AC1543" i="25"/>
  <c r="S1543" i="25"/>
  <c r="A1543" i="25"/>
  <c r="B1543" i="25" s="1"/>
  <c r="AU1542" i="25"/>
  <c r="AV1542" i="25" s="1"/>
  <c r="AT1542" i="25"/>
  <c r="AS1542" i="25"/>
  <c r="AW1542" i="25" s="1"/>
  <c r="AR1542" i="25"/>
  <c r="AQ1542" i="25"/>
  <c r="AN1542" i="25"/>
  <c r="AC1542" i="25"/>
  <c r="S1542" i="25"/>
  <c r="A1542" i="25"/>
  <c r="B1542" i="25" s="1"/>
  <c r="AU1541" i="25"/>
  <c r="AV1541" i="25" s="1"/>
  <c r="AT1541" i="25"/>
  <c r="AS1541" i="25"/>
  <c r="AR1541" i="25"/>
  <c r="AQ1541" i="25"/>
  <c r="AN1541" i="25"/>
  <c r="AW1541" i="25" s="1"/>
  <c r="AC1541" i="25"/>
  <c r="S1541" i="25"/>
  <c r="A1541" i="25"/>
  <c r="B1541" i="25" s="1"/>
  <c r="AU1540" i="25"/>
  <c r="AV1540" i="25" s="1"/>
  <c r="AT1540" i="25"/>
  <c r="AS1540" i="25"/>
  <c r="AW1540" i="25" s="1"/>
  <c r="AR1540" i="25"/>
  <c r="AQ1540" i="25"/>
  <c r="AN1540" i="25"/>
  <c r="AC1540" i="25"/>
  <c r="S1540" i="25"/>
  <c r="A1540" i="25"/>
  <c r="B1540" i="25" s="1"/>
  <c r="AU1539" i="25"/>
  <c r="AT1539" i="25"/>
  <c r="AS1539" i="25"/>
  <c r="AR1539" i="25"/>
  <c r="AQ1539" i="25"/>
  <c r="AN1539" i="25"/>
  <c r="AW1539" i="25" s="1"/>
  <c r="AC1539" i="25"/>
  <c r="S1539" i="25"/>
  <c r="A1539" i="25"/>
  <c r="B1539" i="25" s="1"/>
  <c r="AU1538" i="25"/>
  <c r="AV1538" i="25" s="1"/>
  <c r="AT1538" i="25"/>
  <c r="AS1538" i="25"/>
  <c r="AW1538" i="25" s="1"/>
  <c r="AR1538" i="25"/>
  <c r="AQ1538" i="25"/>
  <c r="AN1538" i="25"/>
  <c r="AC1538" i="25"/>
  <c r="S1538" i="25"/>
  <c r="A1538" i="25"/>
  <c r="B1538" i="25" s="1"/>
  <c r="AU1537" i="25"/>
  <c r="AT1537" i="25"/>
  <c r="AS1537" i="25"/>
  <c r="AR1537" i="25"/>
  <c r="AQ1537" i="25"/>
  <c r="AN1537" i="25"/>
  <c r="AW1537" i="25" s="1"/>
  <c r="AC1537" i="25"/>
  <c r="S1537" i="25"/>
  <c r="H1537" i="25"/>
  <c r="G1537" i="25"/>
  <c r="B1537" i="25"/>
  <c r="A1537" i="25"/>
  <c r="AV1536" i="25"/>
  <c r="AU1536" i="25"/>
  <c r="AT1536" i="25"/>
  <c r="AS1536" i="25"/>
  <c r="AW1536" i="25" s="1"/>
  <c r="AR1536" i="25"/>
  <c r="AQ1536" i="25"/>
  <c r="AN1536" i="25"/>
  <c r="AC1536" i="25"/>
  <c r="S1536" i="25"/>
  <c r="H1536" i="25"/>
  <c r="G1536" i="25"/>
  <c r="A1536" i="25"/>
  <c r="B1536" i="25" s="1"/>
  <c r="AU1535" i="25"/>
  <c r="AV1535" i="25" s="1"/>
  <c r="AT1535" i="25"/>
  <c r="AS1535" i="25"/>
  <c r="AW1535" i="25" s="1"/>
  <c r="AR1535" i="25"/>
  <c r="AQ1535" i="25"/>
  <c r="AN1535" i="25"/>
  <c r="AC1535" i="25"/>
  <c r="S1535" i="25"/>
  <c r="H1535" i="25"/>
  <c r="G1535" i="25"/>
  <c r="B1535" i="25"/>
  <c r="A1535" i="25"/>
  <c r="AV1534" i="25"/>
  <c r="AU1534" i="25"/>
  <c r="AT1534" i="25"/>
  <c r="AS1534" i="25"/>
  <c r="AW1534" i="25" s="1"/>
  <c r="AR1534" i="25"/>
  <c r="AQ1534" i="25"/>
  <c r="AN1534" i="25"/>
  <c r="AC1534" i="25"/>
  <c r="S1534" i="25"/>
  <c r="H1534" i="25"/>
  <c r="G1534" i="25"/>
  <c r="A1534" i="25"/>
  <c r="B1534" i="25" s="1"/>
  <c r="AU1533" i="25"/>
  <c r="AT1533" i="25"/>
  <c r="AS1533" i="25"/>
  <c r="AR1533" i="25"/>
  <c r="AQ1533" i="25"/>
  <c r="AN1533" i="25"/>
  <c r="AW1533" i="25" s="1"/>
  <c r="AC1533" i="25"/>
  <c r="H1533" i="25"/>
  <c r="G1533" i="25"/>
  <c r="B1533" i="25"/>
  <c r="A1533" i="25"/>
  <c r="AU1532" i="25"/>
  <c r="AV1532" i="25" s="1"/>
  <c r="AT1532" i="25"/>
  <c r="AS1532" i="25"/>
  <c r="AW1532" i="25" s="1"/>
  <c r="AR1532" i="25"/>
  <c r="AQ1532" i="25"/>
  <c r="AN1532" i="25"/>
  <c r="AC1532" i="25"/>
  <c r="H1532" i="25"/>
  <c r="G1532" i="25"/>
  <c r="B1532" i="25"/>
  <c r="A1532" i="25"/>
  <c r="AW1531" i="25"/>
  <c r="AV1531" i="25"/>
  <c r="AU1531" i="25"/>
  <c r="AT1531" i="25"/>
  <c r="AS1531" i="25"/>
  <c r="AR1531" i="25"/>
  <c r="AQ1531" i="25"/>
  <c r="AN1531" i="25"/>
  <c r="AC1531" i="25"/>
  <c r="S1531" i="25"/>
  <c r="B1531" i="25"/>
  <c r="A1531" i="25"/>
  <c r="AV1530" i="25"/>
  <c r="AU1530" i="25"/>
  <c r="AT1530" i="25"/>
  <c r="AS1530" i="25"/>
  <c r="AW1530" i="25" s="1"/>
  <c r="AR1530" i="25"/>
  <c r="AQ1530" i="25"/>
  <c r="AN1530" i="25"/>
  <c r="AC1530" i="25"/>
  <c r="B1530" i="25"/>
  <c r="A1530" i="25"/>
  <c r="AU1529" i="25"/>
  <c r="AT1529" i="25"/>
  <c r="AS1529" i="25"/>
  <c r="AW1529" i="25" s="1"/>
  <c r="AR1529" i="25"/>
  <c r="AQ1529" i="25"/>
  <c r="AN1529" i="25"/>
  <c r="AV1529" i="25" s="1"/>
  <c r="AC1529" i="25"/>
  <c r="H1529" i="25"/>
  <c r="G1529" i="25"/>
  <c r="B1529" i="25"/>
  <c r="A1529" i="25"/>
  <c r="AV1528" i="25"/>
  <c r="AU1528" i="25"/>
  <c r="AT1528" i="25"/>
  <c r="AS1528" i="25"/>
  <c r="AW1528" i="25" s="1"/>
  <c r="AR1528" i="25"/>
  <c r="AQ1528" i="25"/>
  <c r="AN1528" i="25"/>
  <c r="AC1528" i="25"/>
  <c r="H1528" i="25"/>
  <c r="G1528" i="25"/>
  <c r="A1528" i="25"/>
  <c r="B1528" i="25" s="1"/>
  <c r="AU1527" i="25"/>
  <c r="AT1527" i="25"/>
  <c r="AS1527" i="25"/>
  <c r="AW1527" i="25" s="1"/>
  <c r="AR1527" i="25"/>
  <c r="AQ1527" i="25"/>
  <c r="AN1527" i="25"/>
  <c r="AV1527" i="25" s="1"/>
  <c r="AC1527" i="25"/>
  <c r="H1527" i="25"/>
  <c r="G1527" i="25"/>
  <c r="A1527" i="25"/>
  <c r="B1527" i="25" s="1"/>
  <c r="AU1526" i="25"/>
  <c r="AV1526" i="25" s="1"/>
  <c r="AT1526" i="25"/>
  <c r="AS1526" i="25"/>
  <c r="AR1526" i="25"/>
  <c r="AQ1526" i="25"/>
  <c r="AN1526" i="25"/>
  <c r="AW1526" i="25" s="1"/>
  <c r="AC1526" i="25"/>
  <c r="H1526" i="25"/>
  <c r="G1526" i="25"/>
  <c r="B1526" i="25"/>
  <c r="A1526" i="25"/>
  <c r="AU1525" i="25"/>
  <c r="AV1525" i="25" s="1"/>
  <c r="AT1525" i="25"/>
  <c r="AS1525" i="25"/>
  <c r="AR1525" i="25"/>
  <c r="AQ1525" i="25"/>
  <c r="AN1525" i="25"/>
  <c r="AW1525" i="25" s="1"/>
  <c r="AC1525" i="25"/>
  <c r="H1525" i="25"/>
  <c r="G1525" i="25"/>
  <c r="B1525" i="25"/>
  <c r="A1525" i="25"/>
  <c r="AW1524" i="25"/>
  <c r="AV1524" i="25"/>
  <c r="AU1524" i="25"/>
  <c r="AT1524" i="25"/>
  <c r="AS1524" i="25"/>
  <c r="AR1524" i="25"/>
  <c r="AQ1524" i="25"/>
  <c r="AN1524" i="25"/>
  <c r="AC1524" i="25"/>
  <c r="H1524" i="25"/>
  <c r="G1524" i="25"/>
  <c r="A1524" i="25"/>
  <c r="B1524" i="25" s="1"/>
  <c r="AW1523" i="25"/>
  <c r="AV1523" i="25"/>
  <c r="AU1523" i="25"/>
  <c r="AT1523" i="25"/>
  <c r="AS1523" i="25"/>
  <c r="AR1523" i="25"/>
  <c r="AQ1523" i="25"/>
  <c r="AN1523" i="25"/>
  <c r="AC1523" i="25"/>
  <c r="H1523" i="25"/>
  <c r="G1523" i="25"/>
  <c r="B1523" i="25"/>
  <c r="A1523" i="25"/>
  <c r="AU1522" i="25"/>
  <c r="AV1522" i="25" s="1"/>
  <c r="AT1522" i="25"/>
  <c r="AS1522" i="25"/>
  <c r="AW1522" i="25" s="1"/>
  <c r="AR1522" i="25"/>
  <c r="AQ1522" i="25"/>
  <c r="AN1522" i="25"/>
  <c r="AC1522" i="25"/>
  <c r="H1522" i="25"/>
  <c r="G1522" i="25"/>
  <c r="B1522" i="25"/>
  <c r="A1522" i="25"/>
  <c r="AU1521" i="25"/>
  <c r="AT1521" i="25"/>
  <c r="AS1521" i="25"/>
  <c r="AW1521" i="25" s="1"/>
  <c r="AR1521" i="25"/>
  <c r="AQ1521" i="25"/>
  <c r="AN1521" i="25"/>
  <c r="AV1521" i="25" s="1"/>
  <c r="AC1521" i="25"/>
  <c r="H1521" i="25"/>
  <c r="G1521" i="25"/>
  <c r="A1521" i="25"/>
  <c r="B1521" i="25" s="1"/>
  <c r="AV1520" i="25"/>
  <c r="AU1520" i="25"/>
  <c r="AT1520" i="25"/>
  <c r="AS1520" i="25"/>
  <c r="AW1520" i="25" s="1"/>
  <c r="AR1520" i="25"/>
  <c r="AQ1520" i="25"/>
  <c r="AN1520" i="25"/>
  <c r="AC1520" i="25"/>
  <c r="H1520" i="25"/>
  <c r="G1520" i="25"/>
  <c r="A1520" i="25"/>
  <c r="B1520" i="25" s="1"/>
  <c r="AU1519" i="25"/>
  <c r="AV1519" i="25" s="1"/>
  <c r="AT1519" i="25"/>
  <c r="AS1519" i="25"/>
  <c r="AW1519" i="25" s="1"/>
  <c r="AR1519" i="25"/>
  <c r="AQ1519" i="25"/>
  <c r="AN1519" i="25"/>
  <c r="AC1519" i="25"/>
  <c r="H1519" i="25"/>
  <c r="G1519" i="25"/>
  <c r="A1519" i="25"/>
  <c r="B1519" i="25" s="1"/>
  <c r="AU1518" i="25"/>
  <c r="AV1518" i="25" s="1"/>
  <c r="AT1518" i="25"/>
  <c r="AS1518" i="25"/>
  <c r="AR1518" i="25"/>
  <c r="AQ1518" i="25"/>
  <c r="AN1518" i="25"/>
  <c r="AW1518" i="25" s="1"/>
  <c r="AC1518" i="25"/>
  <c r="H1518" i="25"/>
  <c r="G1518" i="25"/>
  <c r="B1518" i="25"/>
  <c r="A1518" i="25"/>
  <c r="AW1517" i="25"/>
  <c r="AU1517" i="25"/>
  <c r="AV1517" i="25" s="1"/>
  <c r="AT1517" i="25"/>
  <c r="AS1517" i="25"/>
  <c r="AR1517" i="25"/>
  <c r="AQ1517" i="25"/>
  <c r="AN1517" i="25"/>
  <c r="AC1517" i="25"/>
  <c r="H1517" i="25"/>
  <c r="G1517" i="25"/>
  <c r="B1517" i="25"/>
  <c r="A1517" i="25"/>
  <c r="AV1516" i="25"/>
  <c r="AU1516" i="25"/>
  <c r="AT1516" i="25"/>
  <c r="AS1516" i="25"/>
  <c r="AW1516" i="25" s="1"/>
  <c r="AR1516" i="25"/>
  <c r="AQ1516" i="25"/>
  <c r="AN1516" i="25"/>
  <c r="AC1516" i="25"/>
  <c r="H1516" i="25"/>
  <c r="G1516" i="25"/>
  <c r="A1516" i="25"/>
  <c r="B1516" i="25" s="1"/>
  <c r="AW1515" i="25"/>
  <c r="AV1515" i="25"/>
  <c r="AU1515" i="25"/>
  <c r="AT1515" i="25"/>
  <c r="AS1515" i="25"/>
  <c r="AR1515" i="25"/>
  <c r="AQ1515" i="25"/>
  <c r="AN1515" i="25"/>
  <c r="AC1515" i="25"/>
  <c r="H1515" i="25"/>
  <c r="G1515" i="25"/>
  <c r="B1515" i="25"/>
  <c r="A1515" i="25"/>
  <c r="AU1514" i="25"/>
  <c r="AV1514" i="25" s="1"/>
  <c r="AT1514" i="25"/>
  <c r="AS1514" i="25"/>
  <c r="AW1514" i="25" s="1"/>
  <c r="AR1514" i="25"/>
  <c r="AQ1514" i="25"/>
  <c r="AN1514" i="25"/>
  <c r="AC1514" i="25"/>
  <c r="H1514" i="25"/>
  <c r="G1514" i="25"/>
  <c r="B1514" i="25"/>
  <c r="A1514" i="25"/>
  <c r="AU1513" i="25"/>
  <c r="AT1513" i="25"/>
  <c r="AS1513" i="25"/>
  <c r="AW1513" i="25" s="1"/>
  <c r="AR1513" i="25"/>
  <c r="AQ1513" i="25"/>
  <c r="AN1513" i="25"/>
  <c r="AV1513" i="25" s="1"/>
  <c r="AC1513" i="25"/>
  <c r="H1513" i="25"/>
  <c r="G1513" i="25"/>
  <c r="A1513" i="25"/>
  <c r="B1513" i="25" s="1"/>
  <c r="AV1512" i="25"/>
  <c r="AU1512" i="25"/>
  <c r="AT1512" i="25"/>
  <c r="AS1512" i="25"/>
  <c r="AW1512" i="25" s="1"/>
  <c r="AR1512" i="25"/>
  <c r="AQ1512" i="25"/>
  <c r="AN1512" i="25"/>
  <c r="AC1512" i="25"/>
  <c r="H1512" i="25"/>
  <c r="G1512" i="25"/>
  <c r="A1512" i="25"/>
  <c r="B1512" i="25" s="1"/>
  <c r="AU1511" i="25"/>
  <c r="AV1511" i="25" s="1"/>
  <c r="AT1511" i="25"/>
  <c r="AS1511" i="25"/>
  <c r="AW1511" i="25" s="1"/>
  <c r="AR1511" i="25"/>
  <c r="AQ1511" i="25"/>
  <c r="AN1511" i="25"/>
  <c r="AC1511" i="25"/>
  <c r="H1511" i="25"/>
  <c r="G1511" i="25"/>
  <c r="A1511" i="25"/>
  <c r="B1511" i="25" s="1"/>
  <c r="AU1510" i="25"/>
  <c r="AT1510" i="25"/>
  <c r="AS1510" i="25"/>
  <c r="AR1510" i="25"/>
  <c r="AQ1510" i="25"/>
  <c r="AN1510" i="25"/>
  <c r="AW1510" i="25" s="1"/>
  <c r="AC1510" i="25"/>
  <c r="H1510" i="25"/>
  <c r="G1510" i="25"/>
  <c r="B1510" i="25"/>
  <c r="A1510" i="25"/>
  <c r="AW1509" i="25"/>
  <c r="AU1509" i="25"/>
  <c r="AV1509" i="25" s="1"/>
  <c r="AT1509" i="25"/>
  <c r="AS1509" i="25"/>
  <c r="AR1509" i="25"/>
  <c r="AQ1509" i="25"/>
  <c r="AN1509" i="25"/>
  <c r="AC1509" i="25"/>
  <c r="S1509" i="25"/>
  <c r="B1509" i="25"/>
  <c r="A1509" i="25"/>
  <c r="AU1508" i="25"/>
  <c r="AV1508" i="25" s="1"/>
  <c r="AT1508" i="25"/>
  <c r="AS1508" i="25"/>
  <c r="AW1508" i="25" s="1"/>
  <c r="AR1508" i="25"/>
  <c r="AQ1508" i="25"/>
  <c r="AN1508" i="25"/>
  <c r="AC1508" i="25"/>
  <c r="H1508" i="25"/>
  <c r="G1508" i="25"/>
  <c r="A1508" i="25"/>
  <c r="B1508" i="25" s="1"/>
  <c r="AW1507" i="25"/>
  <c r="AV1507" i="25"/>
  <c r="AU1507" i="25"/>
  <c r="AT1507" i="25"/>
  <c r="AS1507" i="25"/>
  <c r="AR1507" i="25"/>
  <c r="AQ1507" i="25"/>
  <c r="AN1507" i="25"/>
  <c r="AC1507" i="25"/>
  <c r="H1507" i="25"/>
  <c r="G1507" i="25"/>
  <c r="A1507" i="25"/>
  <c r="B1507" i="25" s="1"/>
  <c r="AU1506" i="25"/>
  <c r="AV1506" i="25" s="1"/>
  <c r="AT1506" i="25"/>
  <c r="AS1506" i="25"/>
  <c r="AW1506" i="25" s="1"/>
  <c r="AR1506" i="25"/>
  <c r="AQ1506" i="25"/>
  <c r="AN1506" i="25"/>
  <c r="AC1506" i="25"/>
  <c r="S1506" i="25"/>
  <c r="A1506" i="25"/>
  <c r="B1506" i="25" s="1"/>
  <c r="AW1505" i="25"/>
  <c r="AV1505" i="25"/>
  <c r="AU1505" i="25"/>
  <c r="AT1505" i="25"/>
  <c r="AS1505" i="25"/>
  <c r="AR1505" i="25"/>
  <c r="AQ1505" i="25"/>
  <c r="AN1505" i="25"/>
  <c r="AC1505" i="25"/>
  <c r="S1505" i="25"/>
  <c r="A1505" i="25"/>
  <c r="B1505" i="25" s="1"/>
  <c r="AU1504" i="25"/>
  <c r="AV1504" i="25" s="1"/>
  <c r="AT1504" i="25"/>
  <c r="AS1504" i="25"/>
  <c r="AW1504" i="25" s="1"/>
  <c r="AR1504" i="25"/>
  <c r="AQ1504" i="25"/>
  <c r="AN1504" i="25"/>
  <c r="AC1504" i="25"/>
  <c r="S1504" i="25"/>
  <c r="A1504" i="25"/>
  <c r="B1504" i="25" s="1"/>
  <c r="AW1503" i="25"/>
  <c r="AV1503" i="25"/>
  <c r="AU1503" i="25"/>
  <c r="AT1503" i="25"/>
  <c r="AS1503" i="25"/>
  <c r="AR1503" i="25"/>
  <c r="AQ1503" i="25"/>
  <c r="AN1503" i="25"/>
  <c r="AC1503" i="25"/>
  <c r="S1503" i="25"/>
  <c r="H1503" i="25"/>
  <c r="G1503" i="25"/>
  <c r="B1503" i="25"/>
  <c r="A1503" i="25"/>
  <c r="AW1502" i="25"/>
  <c r="AU1502" i="25"/>
  <c r="AV1502" i="25" s="1"/>
  <c r="AT1502" i="25"/>
  <c r="AS1502" i="25"/>
  <c r="AR1502" i="25"/>
  <c r="AQ1502" i="25"/>
  <c r="AN1502" i="25"/>
  <c r="AC1502" i="25"/>
  <c r="S1502" i="25"/>
  <c r="H1502" i="25"/>
  <c r="G1502" i="25"/>
  <c r="A1502" i="25"/>
  <c r="B1502" i="25" s="1"/>
  <c r="AU1501" i="25"/>
  <c r="AV1501" i="25" s="1"/>
  <c r="AT1501" i="25"/>
  <c r="AS1501" i="25"/>
  <c r="AW1501" i="25" s="1"/>
  <c r="AR1501" i="25"/>
  <c r="AQ1501" i="25"/>
  <c r="AN1501" i="25"/>
  <c r="AC1501" i="25"/>
  <c r="S1501" i="25"/>
  <c r="A1501" i="25"/>
  <c r="B1501" i="25" s="1"/>
  <c r="AW1500" i="25"/>
  <c r="AV1500" i="25"/>
  <c r="AU1500" i="25"/>
  <c r="AT1500" i="25"/>
  <c r="AS1500" i="25"/>
  <c r="AR1500" i="25"/>
  <c r="AQ1500" i="25"/>
  <c r="AN1500" i="25"/>
  <c r="AC1500" i="25"/>
  <c r="S1500" i="25"/>
  <c r="A1500" i="25"/>
  <c r="B1500" i="25" s="1"/>
  <c r="AU1499" i="25"/>
  <c r="AV1499" i="25" s="1"/>
  <c r="AT1499" i="25"/>
  <c r="AS1499" i="25"/>
  <c r="AW1499" i="25" s="1"/>
  <c r="AR1499" i="25"/>
  <c r="AQ1499" i="25"/>
  <c r="AN1499" i="25"/>
  <c r="AC1499" i="25"/>
  <c r="A1499" i="25"/>
  <c r="B1499" i="25" s="1"/>
  <c r="AW1498" i="25"/>
  <c r="AV1498" i="25"/>
  <c r="AU1498" i="25"/>
  <c r="AT1498" i="25"/>
  <c r="AS1498" i="25"/>
  <c r="AR1498" i="25"/>
  <c r="AQ1498" i="25"/>
  <c r="AN1498" i="25"/>
  <c r="AC1498" i="25"/>
  <c r="B1498" i="25"/>
  <c r="A1498" i="25"/>
  <c r="AU1497" i="25"/>
  <c r="AV1497" i="25" s="1"/>
  <c r="AT1497" i="25"/>
  <c r="AS1497" i="25"/>
  <c r="AW1497" i="25" s="1"/>
  <c r="AR1497" i="25"/>
  <c r="AQ1497" i="25"/>
  <c r="AN1497" i="25"/>
  <c r="AC1497" i="25"/>
  <c r="H1497" i="25"/>
  <c r="G1497" i="25"/>
  <c r="A1497" i="25"/>
  <c r="B1497" i="25" s="1"/>
  <c r="AW1496" i="25"/>
  <c r="AV1496" i="25"/>
  <c r="AU1496" i="25"/>
  <c r="AT1496" i="25"/>
  <c r="AS1496" i="25"/>
  <c r="AR1496" i="25"/>
  <c r="AQ1496" i="25"/>
  <c r="AN1496" i="25"/>
  <c r="AC1496" i="25"/>
  <c r="H1496" i="25"/>
  <c r="G1496" i="25"/>
  <c r="A1496" i="25"/>
  <c r="B1496" i="25" s="1"/>
  <c r="AU1495" i="25"/>
  <c r="AV1495" i="25" s="1"/>
  <c r="AT1495" i="25"/>
  <c r="AS1495" i="25"/>
  <c r="AW1495" i="25" s="1"/>
  <c r="AR1495" i="25"/>
  <c r="AQ1495" i="25"/>
  <c r="AN1495" i="25"/>
  <c r="AC1495" i="25"/>
  <c r="S1495" i="25"/>
  <c r="A1495" i="25"/>
  <c r="B1495" i="25" s="1"/>
  <c r="AW1494" i="25"/>
  <c r="AV1494" i="25"/>
  <c r="AU1494" i="25"/>
  <c r="AT1494" i="25"/>
  <c r="AS1494" i="25"/>
  <c r="AR1494" i="25"/>
  <c r="AQ1494" i="25"/>
  <c r="AN1494" i="25"/>
  <c r="AC1494" i="25"/>
  <c r="S1494" i="25"/>
  <c r="A1494" i="25"/>
  <c r="B1494" i="25" s="1"/>
  <c r="AU1493" i="25"/>
  <c r="AV1493" i="25" s="1"/>
  <c r="AT1493" i="25"/>
  <c r="AS1493" i="25"/>
  <c r="AW1493" i="25" s="1"/>
  <c r="AR1493" i="25"/>
  <c r="AQ1493" i="25"/>
  <c r="AN1493" i="25"/>
  <c r="AC1493" i="25"/>
  <c r="A1493" i="25"/>
  <c r="B1493" i="25" s="1"/>
  <c r="AW1492" i="25"/>
  <c r="AV1492" i="25"/>
  <c r="AU1492" i="25"/>
  <c r="AT1492" i="25"/>
  <c r="AS1492" i="25"/>
  <c r="AR1492" i="25"/>
  <c r="AQ1492" i="25"/>
  <c r="AN1492" i="25"/>
  <c r="AC1492" i="25"/>
  <c r="H1492" i="25"/>
  <c r="G1492" i="25"/>
  <c r="A1492" i="25"/>
  <c r="B1492" i="25" s="1"/>
  <c r="AU1491" i="25"/>
  <c r="AV1491" i="25" s="1"/>
  <c r="AT1491" i="25"/>
  <c r="AS1491" i="25"/>
  <c r="AW1491" i="25" s="1"/>
  <c r="AR1491" i="25"/>
  <c r="AQ1491" i="25"/>
  <c r="AN1491" i="25"/>
  <c r="AC1491" i="25"/>
  <c r="H1491" i="25"/>
  <c r="G1491" i="25"/>
  <c r="A1491" i="25"/>
  <c r="B1491" i="25" s="1"/>
  <c r="AU1490" i="25"/>
  <c r="AT1490" i="25"/>
  <c r="AS1490" i="25"/>
  <c r="AR1490" i="25"/>
  <c r="AQ1490" i="25"/>
  <c r="AN1490" i="25"/>
  <c r="AW1490" i="25" s="1"/>
  <c r="AC1490" i="25"/>
  <c r="H1490" i="25"/>
  <c r="G1490" i="25"/>
  <c r="B1490" i="25"/>
  <c r="A1490" i="25"/>
  <c r="AW1489" i="25"/>
  <c r="AU1489" i="25"/>
  <c r="AV1489" i="25" s="1"/>
  <c r="AT1489" i="25"/>
  <c r="AS1489" i="25"/>
  <c r="AR1489" i="25"/>
  <c r="AQ1489" i="25"/>
  <c r="AN1489" i="25"/>
  <c r="AC1489" i="25"/>
  <c r="H1489" i="25"/>
  <c r="G1489" i="25"/>
  <c r="B1489" i="25"/>
  <c r="A1489" i="25"/>
  <c r="AV1488" i="25"/>
  <c r="AU1488" i="25"/>
  <c r="AT1488" i="25"/>
  <c r="AS1488" i="25"/>
  <c r="AW1488" i="25" s="1"/>
  <c r="AR1488" i="25"/>
  <c r="AQ1488" i="25"/>
  <c r="AN1488" i="25"/>
  <c r="AC1488" i="25"/>
  <c r="H1488" i="25"/>
  <c r="G1488" i="25"/>
  <c r="A1488" i="25"/>
  <c r="B1488" i="25" s="1"/>
  <c r="AW1487" i="25"/>
  <c r="AV1487" i="25"/>
  <c r="AU1487" i="25"/>
  <c r="AT1487" i="25"/>
  <c r="AS1487" i="25"/>
  <c r="AR1487" i="25"/>
  <c r="AQ1487" i="25"/>
  <c r="AN1487" i="25"/>
  <c r="AC1487" i="25"/>
  <c r="H1487" i="25"/>
  <c r="G1487" i="25"/>
  <c r="A1487" i="25"/>
  <c r="B1487" i="25" s="1"/>
  <c r="AU1486" i="25"/>
  <c r="AV1486" i="25" s="1"/>
  <c r="AT1486" i="25"/>
  <c r="AS1486" i="25"/>
  <c r="AW1486" i="25" s="1"/>
  <c r="AR1486" i="25"/>
  <c r="AQ1486" i="25"/>
  <c r="AN1486" i="25"/>
  <c r="AC1486" i="25"/>
  <c r="H1486" i="25"/>
  <c r="G1486" i="25"/>
  <c r="B1486" i="25"/>
  <c r="A1486" i="25"/>
  <c r="AU1485" i="25"/>
  <c r="AV1485" i="25" s="1"/>
  <c r="AT1485" i="25"/>
  <c r="AS1485" i="25"/>
  <c r="AW1485" i="25" s="1"/>
  <c r="AR1485" i="25"/>
  <c r="AQ1485" i="25"/>
  <c r="AN1485" i="25"/>
  <c r="AC1485" i="25"/>
  <c r="H1485" i="25"/>
  <c r="G1485" i="25"/>
  <c r="A1485" i="25"/>
  <c r="B1485" i="25" s="1"/>
  <c r="AW1484" i="25"/>
  <c r="AV1484" i="25"/>
  <c r="AU1484" i="25"/>
  <c r="AT1484" i="25"/>
  <c r="AS1484" i="25"/>
  <c r="AR1484" i="25"/>
  <c r="AQ1484" i="25"/>
  <c r="AN1484" i="25"/>
  <c r="AC1484" i="25"/>
  <c r="H1484" i="25"/>
  <c r="G1484" i="25"/>
  <c r="A1484" i="25"/>
  <c r="B1484" i="25" s="1"/>
  <c r="AU1483" i="25"/>
  <c r="AV1483" i="25" s="1"/>
  <c r="AT1483" i="25"/>
  <c r="AS1483" i="25"/>
  <c r="AW1483" i="25" s="1"/>
  <c r="AR1483" i="25"/>
  <c r="AQ1483" i="25"/>
  <c r="AN1483" i="25"/>
  <c r="AC1483" i="25"/>
  <c r="H1483" i="25"/>
  <c r="G1483" i="25"/>
  <c r="A1483" i="25"/>
  <c r="B1483" i="25" s="1"/>
  <c r="AU1482" i="25"/>
  <c r="AT1482" i="25"/>
  <c r="AS1482" i="25"/>
  <c r="AR1482" i="25"/>
  <c r="AQ1482" i="25"/>
  <c r="AN1482" i="25"/>
  <c r="AW1482" i="25" s="1"/>
  <c r="AC1482" i="25"/>
  <c r="H1482" i="25"/>
  <c r="G1482" i="25"/>
  <c r="B1482" i="25"/>
  <c r="A1482" i="25"/>
  <c r="AW1481" i="25"/>
  <c r="AU1481" i="25"/>
  <c r="AV1481" i="25" s="1"/>
  <c r="AT1481" i="25"/>
  <c r="AS1481" i="25"/>
  <c r="AR1481" i="25"/>
  <c r="AQ1481" i="25"/>
  <c r="AN1481" i="25"/>
  <c r="AC1481" i="25"/>
  <c r="A1481" i="25"/>
  <c r="B1481" i="25" s="1"/>
  <c r="AU1480" i="25"/>
  <c r="AV1480" i="25" s="1"/>
  <c r="AT1480" i="25"/>
  <c r="AS1480" i="25"/>
  <c r="AR1480" i="25"/>
  <c r="AQ1480" i="25"/>
  <c r="AN1480" i="25"/>
  <c r="AW1480" i="25" s="1"/>
  <c r="AC1480" i="25"/>
  <c r="A1480" i="25"/>
  <c r="B1480" i="25" s="1"/>
  <c r="AU1479" i="25"/>
  <c r="AV1479" i="25" s="1"/>
  <c r="AT1479" i="25"/>
  <c r="AS1479" i="25"/>
  <c r="AW1479" i="25" s="1"/>
  <c r="AR1479" i="25"/>
  <c r="AQ1479" i="25"/>
  <c r="AN1479" i="25"/>
  <c r="AC1479" i="25"/>
  <c r="S1479" i="25"/>
  <c r="A1479" i="25"/>
  <c r="B1479" i="25" s="1"/>
  <c r="AW1478" i="25"/>
  <c r="AV1478" i="25"/>
  <c r="AU1478" i="25"/>
  <c r="AT1478" i="25"/>
  <c r="AS1478" i="25"/>
  <c r="AR1478" i="25"/>
  <c r="AQ1478" i="25"/>
  <c r="AN1478" i="25"/>
  <c r="AC1478" i="25"/>
  <c r="S1478" i="25"/>
  <c r="H1478" i="25"/>
  <c r="G1478" i="25"/>
  <c r="B1478" i="25"/>
  <c r="A1478" i="25"/>
  <c r="AW1477" i="25"/>
  <c r="AU1477" i="25"/>
  <c r="AV1477" i="25" s="1"/>
  <c r="AT1477" i="25"/>
  <c r="AS1477" i="25"/>
  <c r="AR1477" i="25"/>
  <c r="AQ1477" i="25"/>
  <c r="AN1477" i="25"/>
  <c r="AC1477" i="25"/>
  <c r="S1477" i="25"/>
  <c r="H1477" i="25"/>
  <c r="G1477" i="25"/>
  <c r="A1477" i="25"/>
  <c r="B1477" i="25" s="1"/>
  <c r="AU1476" i="25"/>
  <c r="AV1476" i="25" s="1"/>
  <c r="AT1476" i="25"/>
  <c r="AS1476" i="25"/>
  <c r="AW1476" i="25" s="1"/>
  <c r="AR1476" i="25"/>
  <c r="AQ1476" i="25"/>
  <c r="AN1476" i="25"/>
  <c r="AC1476" i="25"/>
  <c r="S1476" i="25"/>
  <c r="H1476" i="25"/>
  <c r="G1476" i="25"/>
  <c r="B1476" i="25"/>
  <c r="A1476" i="25"/>
  <c r="AU1475" i="25"/>
  <c r="AV1475" i="25" s="1"/>
  <c r="AT1475" i="25"/>
  <c r="AS1475" i="25"/>
  <c r="AW1475" i="25" s="1"/>
  <c r="AR1475" i="25"/>
  <c r="AQ1475" i="25"/>
  <c r="AN1475" i="25"/>
  <c r="AC1475" i="25"/>
  <c r="S1475" i="25"/>
  <c r="H1475" i="25"/>
  <c r="G1475" i="25"/>
  <c r="A1475" i="25"/>
  <c r="B1475" i="25" s="1"/>
  <c r="AW1474" i="25"/>
  <c r="AV1474" i="25"/>
  <c r="AU1474" i="25"/>
  <c r="AT1474" i="25"/>
  <c r="AS1474" i="25"/>
  <c r="AR1474" i="25"/>
  <c r="AQ1474" i="25"/>
  <c r="AN1474" i="25"/>
  <c r="AC1474" i="25"/>
  <c r="S1474" i="25"/>
  <c r="B1474" i="25"/>
  <c r="A1474" i="25"/>
  <c r="AU1473" i="25"/>
  <c r="AV1473" i="25" s="1"/>
  <c r="AT1473" i="25"/>
  <c r="AS1473" i="25"/>
  <c r="AW1473" i="25" s="1"/>
  <c r="AR1473" i="25"/>
  <c r="AQ1473" i="25"/>
  <c r="AN1473" i="25"/>
  <c r="AC1473" i="25"/>
  <c r="A1473" i="25"/>
  <c r="B1473" i="25" s="1"/>
  <c r="AW1472" i="25"/>
  <c r="AV1472" i="25"/>
  <c r="AU1472" i="25"/>
  <c r="AT1472" i="25"/>
  <c r="AS1472" i="25"/>
  <c r="AR1472" i="25"/>
  <c r="AQ1472" i="25"/>
  <c r="AN1472" i="25"/>
  <c r="AC1472" i="25"/>
  <c r="S1472" i="25"/>
  <c r="B1472" i="25"/>
  <c r="A1472" i="25"/>
  <c r="AV1471" i="25"/>
  <c r="AU1471" i="25"/>
  <c r="AT1471" i="25"/>
  <c r="AS1471" i="25"/>
  <c r="AW1471" i="25" s="1"/>
  <c r="AR1471" i="25"/>
  <c r="AQ1471" i="25"/>
  <c r="AN1471" i="25"/>
  <c r="AC1471" i="25"/>
  <c r="S1471" i="25"/>
  <c r="A1471" i="25"/>
  <c r="B1471" i="25" s="1"/>
  <c r="AW1470" i="25"/>
  <c r="AV1470" i="25"/>
  <c r="AU1470" i="25"/>
  <c r="AT1470" i="25"/>
  <c r="AS1470" i="25"/>
  <c r="AR1470" i="25"/>
  <c r="AQ1470" i="25"/>
  <c r="AN1470" i="25"/>
  <c r="AC1470" i="25"/>
  <c r="H1470" i="25"/>
  <c r="G1470" i="25"/>
  <c r="A1470" i="25"/>
  <c r="B1470" i="25" s="1"/>
  <c r="AU1469" i="25"/>
  <c r="AV1469" i="25" s="1"/>
  <c r="AT1469" i="25"/>
  <c r="AS1469" i="25"/>
  <c r="AW1469" i="25" s="1"/>
  <c r="AR1469" i="25"/>
  <c r="AQ1469" i="25"/>
  <c r="AN1469" i="25"/>
  <c r="AC1469" i="25"/>
  <c r="H1469" i="25"/>
  <c r="G1469" i="25"/>
  <c r="A1469" i="25"/>
  <c r="B1469" i="25" s="1"/>
  <c r="AU1468" i="25"/>
  <c r="AV1468" i="25" s="1"/>
  <c r="AT1468" i="25"/>
  <c r="AS1468" i="25"/>
  <c r="AR1468" i="25"/>
  <c r="AQ1468" i="25"/>
  <c r="AN1468" i="25"/>
  <c r="AW1468" i="25" s="1"/>
  <c r="AC1468" i="25"/>
  <c r="S1468" i="25"/>
  <c r="A1468" i="25"/>
  <c r="B1468" i="25" s="1"/>
  <c r="AU1467" i="25"/>
  <c r="AV1467" i="25" s="1"/>
  <c r="AT1467" i="25"/>
  <c r="AS1467" i="25"/>
  <c r="AW1467" i="25" s="1"/>
  <c r="AR1467" i="25"/>
  <c r="AQ1467" i="25"/>
  <c r="AN1467" i="25"/>
  <c r="AC1467" i="25"/>
  <c r="S1467" i="25"/>
  <c r="H1467" i="25"/>
  <c r="G1467" i="25"/>
  <c r="B1467" i="25"/>
  <c r="A1467" i="25"/>
  <c r="AV1466" i="25"/>
  <c r="AU1466" i="25"/>
  <c r="AT1466" i="25"/>
  <c r="AS1466" i="25"/>
  <c r="AW1466" i="25" s="1"/>
  <c r="AR1466" i="25"/>
  <c r="AQ1466" i="25"/>
  <c r="AN1466" i="25"/>
  <c r="AC1466" i="25"/>
  <c r="S1466" i="25"/>
  <c r="H1466" i="25"/>
  <c r="G1466" i="25"/>
  <c r="A1466" i="25"/>
  <c r="B1466" i="25" s="1"/>
  <c r="AU1465" i="25"/>
  <c r="AT1465" i="25"/>
  <c r="AS1465" i="25"/>
  <c r="AR1465" i="25"/>
  <c r="AQ1465" i="25"/>
  <c r="AN1465" i="25"/>
  <c r="AW1465" i="25" s="1"/>
  <c r="AC1465" i="25"/>
  <c r="S1465" i="25"/>
  <c r="A1465" i="25"/>
  <c r="B1465" i="25" s="1"/>
  <c r="AU1464" i="25"/>
  <c r="AV1464" i="25" s="1"/>
  <c r="AT1464" i="25"/>
  <c r="AS1464" i="25"/>
  <c r="AW1464" i="25" s="1"/>
  <c r="AR1464" i="25"/>
  <c r="AQ1464" i="25"/>
  <c r="AN1464" i="25"/>
  <c r="AC1464" i="25"/>
  <c r="S1464" i="25"/>
  <c r="A1464" i="25"/>
  <c r="B1464" i="25" s="1"/>
  <c r="AU1463" i="25"/>
  <c r="AT1463" i="25"/>
  <c r="AS1463" i="25"/>
  <c r="AR1463" i="25"/>
  <c r="AQ1463" i="25"/>
  <c r="AN1463" i="25"/>
  <c r="AW1463" i="25" s="1"/>
  <c r="AC1463" i="25"/>
  <c r="S1463" i="25"/>
  <c r="A1463" i="25"/>
  <c r="B1463" i="25" s="1"/>
  <c r="AU1462" i="25"/>
  <c r="AV1462" i="25" s="1"/>
  <c r="AT1462" i="25"/>
  <c r="AS1462" i="25"/>
  <c r="AW1462" i="25" s="1"/>
  <c r="AR1462" i="25"/>
  <c r="AQ1462" i="25"/>
  <c r="AN1462" i="25"/>
  <c r="AC1462" i="25"/>
  <c r="H1462" i="25"/>
  <c r="G1462" i="25"/>
  <c r="B1462" i="25"/>
  <c r="A1462" i="25"/>
  <c r="AU1461" i="25"/>
  <c r="AV1461" i="25" s="1"/>
  <c r="AT1461" i="25"/>
  <c r="AS1461" i="25"/>
  <c r="AW1461" i="25" s="1"/>
  <c r="AR1461" i="25"/>
  <c r="AQ1461" i="25"/>
  <c r="AN1461" i="25"/>
  <c r="AC1461" i="25"/>
  <c r="H1461" i="25"/>
  <c r="G1461" i="25"/>
  <c r="A1461" i="25"/>
  <c r="B1461" i="25" s="1"/>
  <c r="AW1460" i="25"/>
  <c r="AV1460" i="25"/>
  <c r="AU1460" i="25"/>
  <c r="AT1460" i="25"/>
  <c r="AS1460" i="25"/>
  <c r="AR1460" i="25"/>
  <c r="AQ1460" i="25"/>
  <c r="AN1460" i="25"/>
  <c r="AC1460" i="25"/>
  <c r="S1460" i="25"/>
  <c r="H1460" i="25"/>
  <c r="G1460" i="25"/>
  <c r="A1460" i="25"/>
  <c r="B1460" i="25" s="1"/>
  <c r="AU1459" i="25"/>
  <c r="AV1459" i="25" s="1"/>
  <c r="AT1459" i="25"/>
  <c r="AS1459" i="25"/>
  <c r="AW1459" i="25" s="1"/>
  <c r="AR1459" i="25"/>
  <c r="AQ1459" i="25"/>
  <c r="AN1459" i="25"/>
  <c r="AC1459" i="25"/>
  <c r="S1459" i="25"/>
  <c r="H1459" i="25"/>
  <c r="G1459" i="25"/>
  <c r="B1459" i="25"/>
  <c r="A1459" i="25"/>
  <c r="AV1458" i="25"/>
  <c r="AU1458" i="25"/>
  <c r="AT1458" i="25"/>
  <c r="AS1458" i="25"/>
  <c r="AW1458" i="25" s="1"/>
  <c r="AR1458" i="25"/>
  <c r="AQ1458" i="25"/>
  <c r="AN1458" i="25"/>
  <c r="AC1458" i="25"/>
  <c r="S1458" i="25"/>
  <c r="H1458" i="25"/>
  <c r="G1458" i="25"/>
  <c r="A1458" i="25"/>
  <c r="B1458" i="25" s="1"/>
  <c r="AU1457" i="25"/>
  <c r="AV1457" i="25" s="1"/>
  <c r="AT1457" i="25"/>
  <c r="AS1457" i="25"/>
  <c r="AR1457" i="25"/>
  <c r="AQ1457" i="25"/>
  <c r="AN1457" i="25"/>
  <c r="AW1457" i="25" s="1"/>
  <c r="AC1457" i="25"/>
  <c r="S1457" i="25"/>
  <c r="A1457" i="25"/>
  <c r="B1457" i="25" s="1"/>
  <c r="AU1456" i="25"/>
  <c r="AV1456" i="25" s="1"/>
  <c r="AT1456" i="25"/>
  <c r="AS1456" i="25"/>
  <c r="AW1456" i="25" s="1"/>
  <c r="AR1456" i="25"/>
  <c r="AQ1456" i="25"/>
  <c r="AN1456" i="25"/>
  <c r="AC1456" i="25"/>
  <c r="S1456" i="25"/>
  <c r="H1456" i="25"/>
  <c r="G1456" i="25"/>
  <c r="B1456" i="25"/>
  <c r="A1456" i="25"/>
  <c r="AV1455" i="25"/>
  <c r="AU1455" i="25"/>
  <c r="AT1455" i="25"/>
  <c r="AS1455" i="25"/>
  <c r="AW1455" i="25" s="1"/>
  <c r="AR1455" i="25"/>
  <c r="AQ1455" i="25"/>
  <c r="AN1455" i="25"/>
  <c r="AC1455" i="25"/>
  <c r="S1455" i="25"/>
  <c r="H1455" i="25"/>
  <c r="G1455" i="25"/>
  <c r="A1455" i="25"/>
  <c r="B1455" i="25" s="1"/>
  <c r="AU1454" i="25"/>
  <c r="AV1454" i="25" s="1"/>
  <c r="AT1454" i="25"/>
  <c r="AS1454" i="25"/>
  <c r="AR1454" i="25"/>
  <c r="AQ1454" i="25"/>
  <c r="AN1454" i="25"/>
  <c r="AW1454" i="25" s="1"/>
  <c r="AC1454" i="25"/>
  <c r="S1454" i="25"/>
  <c r="H1454" i="25"/>
  <c r="G1454" i="25"/>
  <c r="B1454" i="25"/>
  <c r="A1454" i="25"/>
  <c r="AW1453" i="25"/>
  <c r="AV1453" i="25"/>
  <c r="AU1453" i="25"/>
  <c r="AT1453" i="25"/>
  <c r="AS1453" i="25"/>
  <c r="AR1453" i="25"/>
  <c r="AQ1453" i="25"/>
  <c r="AN1453" i="25"/>
  <c r="AC1453" i="25"/>
  <c r="S1453" i="25"/>
  <c r="H1453" i="25"/>
  <c r="G1453" i="25"/>
  <c r="A1453" i="25"/>
  <c r="B1453" i="25" s="1"/>
  <c r="AU1452" i="25"/>
  <c r="AV1452" i="25" s="1"/>
  <c r="AT1452" i="25"/>
  <c r="AS1452" i="25"/>
  <c r="AW1452" i="25" s="1"/>
  <c r="AR1452" i="25"/>
  <c r="AQ1452" i="25"/>
  <c r="AN1452" i="25"/>
  <c r="AC1452" i="25"/>
  <c r="S1452" i="25"/>
  <c r="A1452" i="25"/>
  <c r="B1452" i="25" s="1"/>
  <c r="AU1451" i="25"/>
  <c r="AT1451" i="25"/>
  <c r="AS1451" i="25"/>
  <c r="AR1451" i="25"/>
  <c r="AQ1451" i="25"/>
  <c r="AN1451" i="25"/>
  <c r="AW1451" i="25" s="1"/>
  <c r="AC1451" i="25"/>
  <c r="S1451" i="25"/>
  <c r="A1451" i="25"/>
  <c r="B1451" i="25" s="1"/>
  <c r="AU1450" i="25"/>
  <c r="AV1450" i="25" s="1"/>
  <c r="AT1450" i="25"/>
  <c r="AS1450" i="25"/>
  <c r="AW1450" i="25" s="1"/>
  <c r="AR1450" i="25"/>
  <c r="AQ1450" i="25"/>
  <c r="AN1450" i="25"/>
  <c r="AC1450" i="25"/>
  <c r="A1450" i="25"/>
  <c r="B1450" i="25" s="1"/>
  <c r="AW1449" i="25"/>
  <c r="AV1449" i="25"/>
  <c r="AU1449" i="25"/>
  <c r="AT1449" i="25"/>
  <c r="AS1449" i="25"/>
  <c r="AR1449" i="25"/>
  <c r="AQ1449" i="25"/>
  <c r="AN1449" i="25"/>
  <c r="AC1449" i="25"/>
  <c r="S1449" i="25"/>
  <c r="A1449" i="25"/>
  <c r="B1449" i="25" s="1"/>
  <c r="AU1448" i="25"/>
  <c r="AT1448" i="25"/>
  <c r="AS1448" i="25"/>
  <c r="AW1448" i="25" s="1"/>
  <c r="AR1448" i="25"/>
  <c r="AQ1448" i="25"/>
  <c r="AN1448" i="25"/>
  <c r="AV1448" i="25" s="1"/>
  <c r="AC1448" i="25"/>
  <c r="B1448" i="25"/>
  <c r="A1448" i="25"/>
  <c r="AW1447" i="25"/>
  <c r="AV1447" i="25"/>
  <c r="AU1447" i="25"/>
  <c r="AT1447" i="25"/>
  <c r="AS1447" i="25"/>
  <c r="AR1447" i="25"/>
  <c r="AQ1447" i="25"/>
  <c r="AN1447" i="25"/>
  <c r="AC1447" i="25"/>
  <c r="S1447" i="25"/>
  <c r="B1447" i="25"/>
  <c r="A1447" i="25"/>
  <c r="AV1446" i="25"/>
  <c r="AU1446" i="25"/>
  <c r="AT1446" i="25"/>
  <c r="AS1446" i="25"/>
  <c r="AW1446" i="25" s="1"/>
  <c r="AR1446" i="25"/>
  <c r="AQ1446" i="25"/>
  <c r="AN1446" i="25"/>
  <c r="AC1446" i="25"/>
  <c r="B1446" i="25"/>
  <c r="A1446" i="25"/>
  <c r="AU1445" i="25"/>
  <c r="AV1445" i="25" s="1"/>
  <c r="AT1445" i="25"/>
  <c r="AS1445" i="25"/>
  <c r="AR1445" i="25"/>
  <c r="AQ1445" i="25"/>
  <c r="AN1445" i="25"/>
  <c r="AW1445" i="25" s="1"/>
  <c r="AC1445" i="25"/>
  <c r="A1445" i="25"/>
  <c r="B1445" i="25" s="1"/>
  <c r="AU1444" i="25"/>
  <c r="AV1444" i="25" s="1"/>
  <c r="AT1444" i="25"/>
  <c r="AS1444" i="25"/>
  <c r="AR1444" i="25"/>
  <c r="AQ1444" i="25"/>
  <c r="AN1444" i="25"/>
  <c r="AW1444" i="25" s="1"/>
  <c r="AC1444" i="25"/>
  <c r="S1444" i="25"/>
  <c r="A1444" i="25"/>
  <c r="B1444" i="25" s="1"/>
  <c r="AU1443" i="25"/>
  <c r="AV1443" i="25" s="1"/>
  <c r="AT1443" i="25"/>
  <c r="AS1443" i="25"/>
  <c r="AW1443" i="25" s="1"/>
  <c r="AR1443" i="25"/>
  <c r="AQ1443" i="25"/>
  <c r="AN1443" i="25"/>
  <c r="AC1443" i="25"/>
  <c r="S1443" i="25"/>
  <c r="A1443" i="25"/>
  <c r="B1443" i="25" s="1"/>
  <c r="AU1442" i="25"/>
  <c r="AV1442" i="25" s="1"/>
  <c r="AT1442" i="25"/>
  <c r="AS1442" i="25"/>
  <c r="AR1442" i="25"/>
  <c r="AQ1442" i="25"/>
  <c r="AN1442" i="25"/>
  <c r="AW1442" i="25" s="1"/>
  <c r="AC1442" i="25"/>
  <c r="S1442" i="25"/>
  <c r="A1442" i="25"/>
  <c r="B1442" i="25" s="1"/>
  <c r="AU1441" i="25"/>
  <c r="AV1441" i="25" s="1"/>
  <c r="AT1441" i="25"/>
  <c r="AS1441" i="25"/>
  <c r="AW1441" i="25" s="1"/>
  <c r="AR1441" i="25"/>
  <c r="AQ1441" i="25"/>
  <c r="AN1441" i="25"/>
  <c r="AC1441" i="25"/>
  <c r="H1441" i="25"/>
  <c r="G1441" i="25"/>
  <c r="B1441" i="25"/>
  <c r="A1441" i="25"/>
  <c r="AU1440" i="25"/>
  <c r="AV1440" i="25" s="1"/>
  <c r="AT1440" i="25"/>
  <c r="AS1440" i="25"/>
  <c r="AW1440" i="25" s="1"/>
  <c r="AR1440" i="25"/>
  <c r="AQ1440" i="25"/>
  <c r="AN1440" i="25"/>
  <c r="AC1440" i="25"/>
  <c r="H1440" i="25"/>
  <c r="G1440" i="25"/>
  <c r="B1440" i="25"/>
  <c r="A1440" i="25"/>
  <c r="AW1439" i="25"/>
  <c r="AV1439" i="25"/>
  <c r="AU1439" i="25"/>
  <c r="AT1439" i="25"/>
  <c r="AS1439" i="25"/>
  <c r="AR1439" i="25"/>
  <c r="AQ1439" i="25"/>
  <c r="AN1439" i="25"/>
  <c r="AC1439" i="25"/>
  <c r="H1439" i="25"/>
  <c r="G1439" i="25"/>
  <c r="A1439" i="25"/>
  <c r="B1439" i="25" s="1"/>
  <c r="AV1438" i="25"/>
  <c r="AU1438" i="25"/>
  <c r="AT1438" i="25"/>
  <c r="AS1438" i="25"/>
  <c r="AW1438" i="25" s="1"/>
  <c r="AR1438" i="25"/>
  <c r="AQ1438" i="25"/>
  <c r="AN1438" i="25"/>
  <c r="AC1438" i="25"/>
  <c r="H1438" i="25"/>
  <c r="G1438" i="25"/>
  <c r="A1438" i="25"/>
  <c r="B1438" i="25" s="1"/>
  <c r="AU1437" i="25"/>
  <c r="AV1437" i="25" s="1"/>
  <c r="AT1437" i="25"/>
  <c r="AS1437" i="25"/>
  <c r="AR1437" i="25"/>
  <c r="AQ1437" i="25"/>
  <c r="AN1437" i="25"/>
  <c r="AW1437" i="25" s="1"/>
  <c r="AC1437" i="25"/>
  <c r="A1437" i="25"/>
  <c r="B1437" i="25" s="1"/>
  <c r="AV1436" i="25"/>
  <c r="AU1436" i="25"/>
  <c r="AT1436" i="25"/>
  <c r="AS1436" i="25"/>
  <c r="AW1436" i="25" s="1"/>
  <c r="AR1436" i="25"/>
  <c r="AQ1436" i="25"/>
  <c r="AN1436" i="25"/>
  <c r="AC1436" i="25"/>
  <c r="S1436" i="25"/>
  <c r="H1436" i="25"/>
  <c r="G1436" i="25"/>
  <c r="B1436" i="25"/>
  <c r="A1436" i="25"/>
  <c r="AU1435" i="25"/>
  <c r="AV1435" i="25" s="1"/>
  <c r="AT1435" i="25"/>
  <c r="AS1435" i="25"/>
  <c r="AW1435" i="25" s="1"/>
  <c r="AR1435" i="25"/>
  <c r="AQ1435" i="25"/>
  <c r="AN1435" i="25"/>
  <c r="AC1435" i="25"/>
  <c r="S1435" i="25"/>
  <c r="H1435" i="25"/>
  <c r="G1435" i="25"/>
  <c r="A1435" i="25"/>
  <c r="B1435" i="25" s="1"/>
  <c r="AW1434" i="25"/>
  <c r="AV1434" i="25"/>
  <c r="AU1434" i="25"/>
  <c r="AT1434" i="25"/>
  <c r="AS1434" i="25"/>
  <c r="AR1434" i="25"/>
  <c r="AQ1434" i="25"/>
  <c r="AN1434" i="25"/>
  <c r="AC1434" i="25"/>
  <c r="S1434" i="25"/>
  <c r="H1434" i="25"/>
  <c r="G1434" i="25"/>
  <c r="B1434" i="25"/>
  <c r="A1434" i="25"/>
  <c r="AU1433" i="25"/>
  <c r="AV1433" i="25" s="1"/>
  <c r="AT1433" i="25"/>
  <c r="AS1433" i="25"/>
  <c r="AW1433" i="25" s="1"/>
  <c r="AR1433" i="25"/>
  <c r="AQ1433" i="25"/>
  <c r="AN1433" i="25"/>
  <c r="AC1433" i="25"/>
  <c r="S1433" i="25"/>
  <c r="H1433" i="25"/>
  <c r="G1433" i="25"/>
  <c r="A1433" i="25"/>
  <c r="B1433" i="25" s="1"/>
  <c r="AV1432" i="25"/>
  <c r="AU1432" i="25"/>
  <c r="AT1432" i="25"/>
  <c r="AS1432" i="25"/>
  <c r="AW1432" i="25" s="1"/>
  <c r="AR1432" i="25"/>
  <c r="AQ1432" i="25"/>
  <c r="AN1432" i="25"/>
  <c r="AC1432" i="25"/>
  <c r="S1432" i="25"/>
  <c r="H1432" i="25"/>
  <c r="G1432" i="25"/>
  <c r="B1432" i="25"/>
  <c r="A1432" i="25"/>
  <c r="AU1431" i="25"/>
  <c r="AV1431" i="25" s="1"/>
  <c r="AT1431" i="25"/>
  <c r="AS1431" i="25"/>
  <c r="AW1431" i="25" s="1"/>
  <c r="AR1431" i="25"/>
  <c r="AQ1431" i="25"/>
  <c r="AN1431" i="25"/>
  <c r="AC1431" i="25"/>
  <c r="S1431" i="25"/>
  <c r="H1431" i="25"/>
  <c r="G1431" i="25"/>
  <c r="A1431" i="25"/>
  <c r="B1431" i="25" s="1"/>
  <c r="AW1430" i="25"/>
  <c r="AV1430" i="25"/>
  <c r="AU1430" i="25"/>
  <c r="AT1430" i="25"/>
  <c r="AS1430" i="25"/>
  <c r="AR1430" i="25"/>
  <c r="AQ1430" i="25"/>
  <c r="AN1430" i="25"/>
  <c r="AC1430" i="25"/>
  <c r="S1430" i="25"/>
  <c r="A1430" i="25"/>
  <c r="B1430" i="25" s="1"/>
  <c r="AV1429" i="25"/>
  <c r="AU1429" i="25"/>
  <c r="AT1429" i="25"/>
  <c r="AS1429" i="25"/>
  <c r="AW1429" i="25" s="1"/>
  <c r="AR1429" i="25"/>
  <c r="AQ1429" i="25"/>
  <c r="AN1429" i="25"/>
  <c r="AC1429" i="25"/>
  <c r="B1429" i="25"/>
  <c r="A1429" i="25"/>
  <c r="AW1428" i="25"/>
  <c r="AV1428" i="25"/>
  <c r="AU1428" i="25"/>
  <c r="AT1428" i="25"/>
  <c r="AS1428" i="25"/>
  <c r="AR1428" i="25"/>
  <c r="AQ1428" i="25"/>
  <c r="AN1428" i="25"/>
  <c r="AC1428" i="25"/>
  <c r="B1428" i="25"/>
  <c r="A1428" i="25"/>
  <c r="AU1427" i="25"/>
  <c r="AV1427" i="25" s="1"/>
  <c r="AT1427" i="25"/>
  <c r="AS1427" i="25"/>
  <c r="AW1427" i="25" s="1"/>
  <c r="AR1427" i="25"/>
  <c r="AQ1427" i="25"/>
  <c r="AN1427" i="25"/>
  <c r="AC1427" i="25"/>
  <c r="A1427" i="25"/>
  <c r="B1427" i="25" s="1"/>
  <c r="AU1426" i="25"/>
  <c r="AV1426" i="25" s="1"/>
  <c r="AT1426" i="25"/>
  <c r="AS1426" i="25"/>
  <c r="AW1426" i="25" s="1"/>
  <c r="AR1426" i="25"/>
  <c r="AQ1426" i="25"/>
  <c r="AN1426" i="25"/>
  <c r="AC1426" i="25"/>
  <c r="A1426" i="25"/>
  <c r="B1426" i="25" s="1"/>
  <c r="AW1425" i="25"/>
  <c r="AV1425" i="25"/>
  <c r="AU1425" i="25"/>
  <c r="AT1425" i="25"/>
  <c r="AS1425" i="25"/>
  <c r="AR1425" i="25"/>
  <c r="AQ1425" i="25"/>
  <c r="AN1425" i="25"/>
  <c r="AC1425" i="25"/>
  <c r="H1425" i="25"/>
  <c r="G1425" i="25"/>
  <c r="A1425" i="25"/>
  <c r="B1425" i="25" s="1"/>
  <c r="AU1424" i="25"/>
  <c r="AV1424" i="25" s="1"/>
  <c r="AT1424" i="25"/>
  <c r="AS1424" i="25"/>
  <c r="AW1424" i="25" s="1"/>
  <c r="AR1424" i="25"/>
  <c r="AQ1424" i="25"/>
  <c r="AN1424" i="25"/>
  <c r="AC1424" i="25"/>
  <c r="H1424" i="25"/>
  <c r="G1424" i="25"/>
  <c r="B1424" i="25"/>
  <c r="A1424" i="25"/>
  <c r="AU1423" i="25"/>
  <c r="AV1423" i="25" s="1"/>
  <c r="AT1423" i="25"/>
  <c r="AS1423" i="25"/>
  <c r="AR1423" i="25"/>
  <c r="AQ1423" i="25"/>
  <c r="AN1423" i="25"/>
  <c r="AW1423" i="25" s="1"/>
  <c r="AC1423" i="25"/>
  <c r="A1423" i="25"/>
  <c r="B1423" i="25" s="1"/>
  <c r="AU1422" i="25"/>
  <c r="AV1422" i="25" s="1"/>
  <c r="AT1422" i="25"/>
  <c r="AS1422" i="25"/>
  <c r="AW1422" i="25" s="1"/>
  <c r="AR1422" i="25"/>
  <c r="AQ1422" i="25"/>
  <c r="AN1422" i="25"/>
  <c r="AC1422" i="25"/>
  <c r="H1422" i="25"/>
  <c r="G1422" i="25"/>
  <c r="B1422" i="25"/>
  <c r="A1422" i="25"/>
  <c r="AU1421" i="25"/>
  <c r="AV1421" i="25" s="1"/>
  <c r="AT1421" i="25"/>
  <c r="AS1421" i="25"/>
  <c r="AR1421" i="25"/>
  <c r="AQ1421" i="25"/>
  <c r="AN1421" i="25"/>
  <c r="AW1421" i="25" s="1"/>
  <c r="AC1421" i="25"/>
  <c r="A1421" i="25"/>
  <c r="B1421" i="25" s="1"/>
  <c r="AU1420" i="25"/>
  <c r="AV1420" i="25" s="1"/>
  <c r="AT1420" i="25"/>
  <c r="AS1420" i="25"/>
  <c r="AW1420" i="25" s="1"/>
  <c r="AR1420" i="25"/>
  <c r="AQ1420" i="25"/>
  <c r="AN1420" i="25"/>
  <c r="AC1420" i="25"/>
  <c r="A1420" i="25"/>
  <c r="B1420" i="25" s="1"/>
  <c r="AW1419" i="25"/>
  <c r="AV1419" i="25"/>
  <c r="AU1419" i="25"/>
  <c r="AT1419" i="25"/>
  <c r="AS1419" i="25"/>
  <c r="AR1419" i="25"/>
  <c r="AQ1419" i="25"/>
  <c r="AN1419" i="25"/>
  <c r="AC1419" i="25"/>
  <c r="B1419" i="25"/>
  <c r="A1419" i="25"/>
  <c r="AV1418" i="25"/>
  <c r="AU1418" i="25"/>
  <c r="AT1418" i="25"/>
  <c r="AS1418" i="25"/>
  <c r="AW1418" i="25" s="1"/>
  <c r="AR1418" i="25"/>
  <c r="AQ1418" i="25"/>
  <c r="AN1418" i="25"/>
  <c r="AC1418" i="25"/>
  <c r="S1418" i="25"/>
  <c r="B1418" i="25"/>
  <c r="A1418" i="25"/>
  <c r="AW1417" i="25"/>
  <c r="AV1417" i="25"/>
  <c r="AU1417" i="25"/>
  <c r="AT1417" i="25"/>
  <c r="AS1417" i="25"/>
  <c r="AR1417" i="25"/>
  <c r="AQ1417" i="25"/>
  <c r="AN1417" i="25"/>
  <c r="AC1417" i="25"/>
  <c r="B1417" i="25"/>
  <c r="A1417" i="25"/>
  <c r="AU1416" i="25"/>
  <c r="AV1416" i="25" s="1"/>
  <c r="AT1416" i="25"/>
  <c r="AS1416" i="25"/>
  <c r="AR1416" i="25"/>
  <c r="AQ1416" i="25"/>
  <c r="AN1416" i="25"/>
  <c r="AW1416" i="25" s="1"/>
  <c r="AC1416" i="25"/>
  <c r="S1416" i="25"/>
  <c r="H1416" i="25"/>
  <c r="G1416" i="25"/>
  <c r="A1416" i="25"/>
  <c r="B1416" i="25" s="1"/>
  <c r="AW1415" i="25"/>
  <c r="AV1415" i="25"/>
  <c r="AU1415" i="25"/>
  <c r="AT1415" i="25"/>
  <c r="AS1415" i="25"/>
  <c r="AR1415" i="25"/>
  <c r="AQ1415" i="25"/>
  <c r="AN1415" i="25"/>
  <c r="AC1415" i="25"/>
  <c r="S1415" i="25"/>
  <c r="H1415" i="25"/>
  <c r="G1415" i="25"/>
  <c r="B1415" i="25"/>
  <c r="A1415" i="25"/>
  <c r="AU1414" i="25"/>
  <c r="AV1414" i="25" s="1"/>
  <c r="AT1414" i="25"/>
  <c r="AS1414" i="25"/>
  <c r="AW1414" i="25" s="1"/>
  <c r="AR1414" i="25"/>
  <c r="AQ1414" i="25"/>
  <c r="AN1414" i="25"/>
  <c r="AC1414" i="25"/>
  <c r="S1414" i="25"/>
  <c r="H1414" i="25"/>
  <c r="G1414" i="25"/>
  <c r="A1414" i="25"/>
  <c r="B1414" i="25" s="1"/>
  <c r="AV1413" i="25"/>
  <c r="AU1413" i="25"/>
  <c r="AT1413" i="25"/>
  <c r="AS1413" i="25"/>
  <c r="AW1413" i="25" s="1"/>
  <c r="AR1413" i="25"/>
  <c r="AQ1413" i="25"/>
  <c r="AN1413" i="25"/>
  <c r="AC1413" i="25"/>
  <c r="B1413" i="25"/>
  <c r="A1413" i="25"/>
  <c r="AW1412" i="25"/>
  <c r="AV1412" i="25"/>
  <c r="AU1412" i="25"/>
  <c r="AT1412" i="25"/>
  <c r="AS1412" i="25"/>
  <c r="AR1412" i="25"/>
  <c r="AQ1412" i="25"/>
  <c r="AN1412" i="25"/>
  <c r="AC1412" i="25"/>
  <c r="B1412" i="25"/>
  <c r="A1412" i="25"/>
  <c r="AU1411" i="25"/>
  <c r="AV1411" i="25" s="1"/>
  <c r="AT1411" i="25"/>
  <c r="AS1411" i="25"/>
  <c r="AR1411" i="25"/>
  <c r="AQ1411" i="25"/>
  <c r="AN1411" i="25"/>
  <c r="AW1411" i="25" s="1"/>
  <c r="AC1411" i="25"/>
  <c r="A1411" i="25"/>
  <c r="B1411" i="25" s="1"/>
  <c r="AU1410" i="25"/>
  <c r="AV1410" i="25" s="1"/>
  <c r="AT1410" i="25"/>
  <c r="AS1410" i="25"/>
  <c r="AW1410" i="25" s="1"/>
  <c r="AR1410" i="25"/>
  <c r="AQ1410" i="25"/>
  <c r="AN1410" i="25"/>
  <c r="AC1410" i="25"/>
  <c r="H1410" i="25"/>
  <c r="G1410" i="25"/>
  <c r="B1410" i="25"/>
  <c r="A1410" i="25"/>
  <c r="AU1409" i="25"/>
  <c r="AV1409" i="25" s="1"/>
  <c r="AT1409" i="25"/>
  <c r="AS1409" i="25"/>
  <c r="AR1409" i="25"/>
  <c r="AQ1409" i="25"/>
  <c r="AN1409" i="25"/>
  <c r="AW1409" i="25" s="1"/>
  <c r="AC1409" i="25"/>
  <c r="H1409" i="25"/>
  <c r="G1409" i="25"/>
  <c r="B1409" i="25"/>
  <c r="A1409" i="25"/>
  <c r="AW1408" i="25"/>
  <c r="AV1408" i="25"/>
  <c r="AU1408" i="25"/>
  <c r="AT1408" i="25"/>
  <c r="AS1408" i="25"/>
  <c r="AR1408" i="25"/>
  <c r="AQ1408" i="25"/>
  <c r="AN1408" i="25"/>
  <c r="AC1408" i="25"/>
  <c r="H1408" i="25"/>
  <c r="G1408" i="25"/>
  <c r="B1408" i="25"/>
  <c r="A1408" i="25"/>
  <c r="AV1407" i="25"/>
  <c r="AU1407" i="25"/>
  <c r="AT1407" i="25"/>
  <c r="AS1407" i="25"/>
  <c r="AW1407" i="25" s="1"/>
  <c r="AR1407" i="25"/>
  <c r="AQ1407" i="25"/>
  <c r="AN1407" i="25"/>
  <c r="AC1407" i="25"/>
  <c r="B1407" i="25"/>
  <c r="A1407" i="25"/>
  <c r="AW1406" i="25"/>
  <c r="AV1406" i="25"/>
  <c r="AU1406" i="25"/>
  <c r="AT1406" i="25"/>
  <c r="AS1406" i="25"/>
  <c r="AR1406" i="25"/>
  <c r="AQ1406" i="25"/>
  <c r="AN1406" i="25"/>
  <c r="AC1406" i="25"/>
  <c r="H1406" i="25"/>
  <c r="G1406" i="25"/>
  <c r="B1406" i="25"/>
  <c r="A1406" i="25"/>
  <c r="AV1405" i="25"/>
  <c r="AU1405" i="25"/>
  <c r="AT1405" i="25"/>
  <c r="AS1405" i="25"/>
  <c r="AW1405" i="25" s="1"/>
  <c r="AR1405" i="25"/>
  <c r="AQ1405" i="25"/>
  <c r="AN1405" i="25"/>
  <c r="AC1405" i="25"/>
  <c r="B1405" i="25"/>
  <c r="A1405" i="25"/>
  <c r="AW1404" i="25"/>
  <c r="AV1404" i="25"/>
  <c r="AU1404" i="25"/>
  <c r="AT1404" i="25"/>
  <c r="AS1404" i="25"/>
  <c r="AR1404" i="25"/>
  <c r="AQ1404" i="25"/>
  <c r="AN1404" i="25"/>
  <c r="AC1404" i="25"/>
  <c r="B1404" i="25"/>
  <c r="A1404" i="25"/>
  <c r="AU1403" i="25"/>
  <c r="AV1403" i="25" s="1"/>
  <c r="AT1403" i="25"/>
  <c r="AS1403" i="25"/>
  <c r="AR1403" i="25"/>
  <c r="AQ1403" i="25"/>
  <c r="AN1403" i="25"/>
  <c r="AW1403" i="25" s="1"/>
  <c r="AC1403" i="25"/>
  <c r="A1403" i="25"/>
  <c r="B1403" i="25" s="1"/>
  <c r="AU1402" i="25"/>
  <c r="AV1402" i="25" s="1"/>
  <c r="AT1402" i="25"/>
  <c r="AS1402" i="25"/>
  <c r="AW1402" i="25" s="1"/>
  <c r="AR1402" i="25"/>
  <c r="AQ1402" i="25"/>
  <c r="AN1402" i="25"/>
  <c r="AC1402" i="25"/>
  <c r="A1402" i="25"/>
  <c r="B1402" i="25" s="1"/>
  <c r="AW1401" i="25"/>
  <c r="AV1401" i="25"/>
  <c r="AU1401" i="25"/>
  <c r="AT1401" i="25"/>
  <c r="AS1401" i="25"/>
  <c r="AR1401" i="25"/>
  <c r="AQ1401" i="25"/>
  <c r="AN1401" i="25"/>
  <c r="AC1401" i="25"/>
  <c r="B1401" i="25"/>
  <c r="A1401" i="25"/>
  <c r="AV1400" i="25"/>
  <c r="AU1400" i="25"/>
  <c r="AT1400" i="25"/>
  <c r="AS1400" i="25"/>
  <c r="AW1400" i="25" s="1"/>
  <c r="AR1400" i="25"/>
  <c r="AQ1400" i="25"/>
  <c r="AN1400" i="25"/>
  <c r="AC1400" i="25"/>
  <c r="B1400" i="25"/>
  <c r="A1400" i="25"/>
  <c r="AU1399" i="25"/>
  <c r="AV1399" i="25" s="1"/>
  <c r="AT1399" i="25"/>
  <c r="AS1399" i="25"/>
  <c r="AW1399" i="25" s="1"/>
  <c r="AR1399" i="25"/>
  <c r="AQ1399" i="25"/>
  <c r="AN1399" i="25"/>
  <c r="AC1399" i="25"/>
  <c r="A1399" i="25"/>
  <c r="B1399" i="25" s="1"/>
  <c r="AU1398" i="25"/>
  <c r="AT1398" i="25"/>
  <c r="AS1398" i="25"/>
  <c r="AR1398" i="25"/>
  <c r="AQ1398" i="25"/>
  <c r="AN1398" i="25"/>
  <c r="AC1398" i="25"/>
  <c r="H1398" i="25"/>
  <c r="G1398" i="25"/>
  <c r="B1398" i="25"/>
  <c r="A1398" i="25"/>
  <c r="AU1397" i="25"/>
  <c r="AV1397" i="25" s="1"/>
  <c r="AT1397" i="25"/>
  <c r="AS1397" i="25"/>
  <c r="AW1397" i="25" s="1"/>
  <c r="AR1397" i="25"/>
  <c r="AQ1397" i="25"/>
  <c r="AN1397" i="25"/>
  <c r="AC1397" i="25"/>
  <c r="H1397" i="25"/>
  <c r="G1397" i="25"/>
  <c r="B1397" i="25"/>
  <c r="A1397" i="25"/>
  <c r="AV1396" i="25"/>
  <c r="AU1396" i="25"/>
  <c r="AT1396" i="25"/>
  <c r="AS1396" i="25"/>
  <c r="AW1396" i="25" s="1"/>
  <c r="AR1396" i="25"/>
  <c r="AQ1396" i="25"/>
  <c r="AN1396" i="25"/>
  <c r="AC1396" i="25"/>
  <c r="B1396" i="25"/>
  <c r="A1396" i="25"/>
  <c r="AU1395" i="25"/>
  <c r="AV1395" i="25" s="1"/>
  <c r="AT1395" i="25"/>
  <c r="AS1395" i="25"/>
  <c r="AW1395" i="25" s="1"/>
  <c r="AR1395" i="25"/>
  <c r="AQ1395" i="25"/>
  <c r="AN1395" i="25"/>
  <c r="AC1395" i="25"/>
  <c r="A1395" i="25"/>
  <c r="B1395" i="25" s="1"/>
  <c r="AU1394" i="25"/>
  <c r="AT1394" i="25"/>
  <c r="AS1394" i="25"/>
  <c r="AR1394" i="25"/>
  <c r="AQ1394" i="25"/>
  <c r="AN1394" i="25"/>
  <c r="AC1394" i="25"/>
  <c r="B1394" i="25"/>
  <c r="A1394" i="25"/>
  <c r="AV1393" i="25"/>
  <c r="AU1393" i="25"/>
  <c r="AT1393" i="25"/>
  <c r="AS1393" i="25"/>
  <c r="AW1393" i="25" s="1"/>
  <c r="AR1393" i="25"/>
  <c r="AQ1393" i="25"/>
  <c r="AN1393" i="25"/>
  <c r="AC1393" i="25"/>
  <c r="S1393" i="25"/>
  <c r="A1393" i="25"/>
  <c r="B1393" i="25" s="1"/>
  <c r="AW1392" i="25"/>
  <c r="AV1392" i="25"/>
  <c r="AU1392" i="25"/>
  <c r="AT1392" i="25"/>
  <c r="AS1392" i="25"/>
  <c r="AR1392" i="25"/>
  <c r="AQ1392" i="25"/>
  <c r="AN1392" i="25"/>
  <c r="AC1392" i="25"/>
  <c r="B1392" i="25"/>
  <c r="A1392" i="25"/>
  <c r="AV1391" i="25"/>
  <c r="AU1391" i="25"/>
  <c r="AT1391" i="25"/>
  <c r="AS1391" i="25"/>
  <c r="AW1391" i="25" s="1"/>
  <c r="AR1391" i="25"/>
  <c r="AQ1391" i="25"/>
  <c r="AN1391" i="25"/>
  <c r="AC1391" i="25"/>
  <c r="B1391" i="25"/>
  <c r="A1391" i="25"/>
  <c r="AU1390" i="25"/>
  <c r="AV1390" i="25" s="1"/>
  <c r="AT1390" i="25"/>
  <c r="AS1390" i="25"/>
  <c r="AW1390" i="25" s="1"/>
  <c r="AR1390" i="25"/>
  <c r="AQ1390" i="25"/>
  <c r="AN1390" i="25"/>
  <c r="AC1390" i="25"/>
  <c r="A1390" i="25"/>
  <c r="B1390" i="25" s="1"/>
  <c r="AU1389" i="25"/>
  <c r="AT1389" i="25"/>
  <c r="AS1389" i="25"/>
  <c r="AR1389" i="25"/>
  <c r="AQ1389" i="25"/>
  <c r="AN1389" i="25"/>
  <c r="AW1389" i="25" s="1"/>
  <c r="AC1389" i="25"/>
  <c r="A1389" i="25"/>
  <c r="B1389" i="25" s="1"/>
  <c r="AU1388" i="25"/>
  <c r="AT1388" i="25"/>
  <c r="AS1388" i="25"/>
  <c r="AW1388" i="25" s="1"/>
  <c r="AR1388" i="25"/>
  <c r="AQ1388" i="25"/>
  <c r="AN1388" i="25"/>
  <c r="AV1388" i="25" s="1"/>
  <c r="AC1388" i="25"/>
  <c r="B1388" i="25"/>
  <c r="A1388" i="25"/>
  <c r="AW1387" i="25"/>
  <c r="AV1387" i="25"/>
  <c r="AU1387" i="25"/>
  <c r="AT1387" i="25"/>
  <c r="AS1387" i="25"/>
  <c r="AR1387" i="25"/>
  <c r="AQ1387" i="25"/>
  <c r="AN1387" i="25"/>
  <c r="AC1387" i="25"/>
  <c r="B1387" i="25"/>
  <c r="A1387" i="25"/>
  <c r="AU1386" i="25"/>
  <c r="AV1386" i="25" s="1"/>
  <c r="AT1386" i="25"/>
  <c r="AS1386" i="25"/>
  <c r="AR1386" i="25"/>
  <c r="AQ1386" i="25"/>
  <c r="AN1386" i="25"/>
  <c r="AW1386" i="25" s="1"/>
  <c r="AC1386" i="25"/>
  <c r="A1386" i="25"/>
  <c r="B1386" i="25" s="1"/>
  <c r="AU1385" i="25"/>
  <c r="AV1385" i="25" s="1"/>
  <c r="AT1385" i="25"/>
  <c r="AS1385" i="25"/>
  <c r="AW1385" i="25" s="1"/>
  <c r="AR1385" i="25"/>
  <c r="AQ1385" i="25"/>
  <c r="AN1385" i="25"/>
  <c r="AC1385" i="25"/>
  <c r="A1385" i="25"/>
  <c r="B1385" i="25" s="1"/>
  <c r="AW1384" i="25"/>
  <c r="AV1384" i="25"/>
  <c r="AU1384" i="25"/>
  <c r="AT1384" i="25"/>
  <c r="AS1384" i="25"/>
  <c r="AR1384" i="25"/>
  <c r="AQ1384" i="25"/>
  <c r="AN1384" i="25"/>
  <c r="AC1384" i="25"/>
  <c r="S1384" i="25"/>
  <c r="H1384" i="25"/>
  <c r="G1384" i="25"/>
  <c r="B1384" i="25"/>
  <c r="A1384" i="25"/>
  <c r="AU1383" i="25"/>
  <c r="AV1383" i="25" s="1"/>
  <c r="AT1383" i="25"/>
  <c r="AS1383" i="25"/>
  <c r="AW1383" i="25" s="1"/>
  <c r="AR1383" i="25"/>
  <c r="AQ1383" i="25"/>
  <c r="AN1383" i="25"/>
  <c r="AC1383" i="25"/>
  <c r="S1383" i="25"/>
  <c r="H1383" i="25"/>
  <c r="G1383" i="25"/>
  <c r="B1383" i="25"/>
  <c r="A1383" i="25"/>
  <c r="AV1382" i="25"/>
  <c r="AU1382" i="25"/>
  <c r="AT1382" i="25"/>
  <c r="AS1382" i="25"/>
  <c r="AW1382" i="25" s="1"/>
  <c r="AR1382" i="25"/>
  <c r="AQ1382" i="25"/>
  <c r="AN1382" i="25"/>
  <c r="AC1382" i="25"/>
  <c r="S1382" i="25"/>
  <c r="H1382" i="25"/>
  <c r="G1382" i="25"/>
  <c r="B1382" i="25"/>
  <c r="A1382" i="25"/>
  <c r="AU1381" i="25"/>
  <c r="AV1381" i="25" s="1"/>
  <c r="AT1381" i="25"/>
  <c r="AS1381" i="25"/>
  <c r="AW1381" i="25" s="1"/>
  <c r="AR1381" i="25"/>
  <c r="AQ1381" i="25"/>
  <c r="AN1381" i="25"/>
  <c r="AC1381" i="25"/>
  <c r="S1381" i="25"/>
  <c r="H1381" i="25"/>
  <c r="G1381" i="25"/>
  <c r="A1381" i="25"/>
  <c r="B1381" i="25" s="1"/>
  <c r="AW1380" i="25"/>
  <c r="AV1380" i="25"/>
  <c r="AU1380" i="25"/>
  <c r="AT1380" i="25"/>
  <c r="AS1380" i="25"/>
  <c r="AR1380" i="25"/>
  <c r="AQ1380" i="25"/>
  <c r="AN1380" i="25"/>
  <c r="AC1380" i="25"/>
  <c r="S1380" i="25"/>
  <c r="H1380" i="25"/>
  <c r="G1380" i="25"/>
  <c r="B1380" i="25"/>
  <c r="A1380" i="25"/>
  <c r="AU1379" i="25"/>
  <c r="AV1379" i="25" s="1"/>
  <c r="AT1379" i="25"/>
  <c r="AS1379" i="25"/>
  <c r="AW1379" i="25" s="1"/>
  <c r="AR1379" i="25"/>
  <c r="AQ1379" i="25"/>
  <c r="AN1379" i="25"/>
  <c r="AC1379" i="25"/>
  <c r="S1379" i="25"/>
  <c r="H1379" i="25"/>
  <c r="G1379" i="25"/>
  <c r="B1379" i="25"/>
  <c r="A1379" i="25"/>
  <c r="AU1378" i="25"/>
  <c r="AV1378" i="25" s="1"/>
  <c r="AT1378" i="25"/>
  <c r="AS1378" i="25"/>
  <c r="AW1378" i="25" s="1"/>
  <c r="AR1378" i="25"/>
  <c r="AQ1378" i="25"/>
  <c r="AN1378" i="25"/>
  <c r="AC1378" i="25"/>
  <c r="S1378" i="25"/>
  <c r="A1378" i="25"/>
  <c r="B1378" i="25" s="1"/>
  <c r="AW1377" i="25"/>
  <c r="AV1377" i="25"/>
  <c r="AU1377" i="25"/>
  <c r="AT1377" i="25"/>
  <c r="AS1377" i="25"/>
  <c r="AR1377" i="25"/>
  <c r="AQ1377" i="25"/>
  <c r="AN1377" i="25"/>
  <c r="AC1377" i="25"/>
  <c r="B1377" i="25"/>
  <c r="A1377" i="25"/>
  <c r="AV1376" i="25"/>
  <c r="AU1376" i="25"/>
  <c r="AT1376" i="25"/>
  <c r="AS1376" i="25"/>
  <c r="AW1376" i="25" s="1"/>
  <c r="AR1376" i="25"/>
  <c r="AQ1376" i="25"/>
  <c r="AN1376" i="25"/>
  <c r="AC1376" i="25"/>
  <c r="S1376" i="25"/>
  <c r="A1376" i="25"/>
  <c r="B1376" i="25" s="1"/>
  <c r="AW1375" i="25"/>
  <c r="AV1375" i="25"/>
  <c r="AU1375" i="25"/>
  <c r="AT1375" i="25"/>
  <c r="AS1375" i="25"/>
  <c r="AR1375" i="25"/>
  <c r="AQ1375" i="25"/>
  <c r="AN1375" i="25"/>
  <c r="AC1375" i="25"/>
  <c r="B1375" i="25"/>
  <c r="A1375" i="25"/>
  <c r="AU1374" i="25"/>
  <c r="AV1374" i="25" s="1"/>
  <c r="AT1374" i="25"/>
  <c r="AS1374" i="25"/>
  <c r="AW1374" i="25" s="1"/>
  <c r="AR1374" i="25"/>
  <c r="AQ1374" i="25"/>
  <c r="AN1374" i="25"/>
  <c r="AC1374" i="25"/>
  <c r="A1374" i="25"/>
  <c r="B1374" i="25" s="1"/>
  <c r="AU1373" i="25"/>
  <c r="AV1373" i="25" s="1"/>
  <c r="AT1373" i="25"/>
  <c r="AS1373" i="25"/>
  <c r="AW1373" i="25" s="1"/>
  <c r="AR1373" i="25"/>
  <c r="AQ1373" i="25"/>
  <c r="AN1373" i="25"/>
  <c r="AC1373" i="25"/>
  <c r="A1373" i="25"/>
  <c r="B1373" i="25" s="1"/>
  <c r="AW1372" i="25"/>
  <c r="AV1372" i="25"/>
  <c r="AU1372" i="25"/>
  <c r="AT1372" i="25"/>
  <c r="AS1372" i="25"/>
  <c r="AR1372" i="25"/>
  <c r="AQ1372" i="25"/>
  <c r="AN1372" i="25"/>
  <c r="AC1372" i="25"/>
  <c r="B1372" i="25"/>
  <c r="A1372" i="25"/>
  <c r="AV1371" i="25"/>
  <c r="AU1371" i="25"/>
  <c r="AT1371" i="25"/>
  <c r="AS1371" i="25"/>
  <c r="AW1371" i="25" s="1"/>
  <c r="AR1371" i="25"/>
  <c r="AQ1371" i="25"/>
  <c r="AN1371" i="25"/>
  <c r="AC1371" i="25"/>
  <c r="B1371" i="25"/>
  <c r="A1371" i="25"/>
  <c r="AU1370" i="25"/>
  <c r="AV1370" i="25" s="1"/>
  <c r="AT1370" i="25"/>
  <c r="AS1370" i="25"/>
  <c r="AW1370" i="25" s="1"/>
  <c r="AR1370" i="25"/>
  <c r="AQ1370" i="25"/>
  <c r="AN1370" i="25"/>
  <c r="AC1370" i="25"/>
  <c r="H1370" i="25"/>
  <c r="G1370" i="25"/>
  <c r="B1370" i="25"/>
  <c r="A1370" i="25"/>
  <c r="AV1369" i="25"/>
  <c r="AU1369" i="25"/>
  <c r="AT1369" i="25"/>
  <c r="AS1369" i="25"/>
  <c r="AW1369" i="25" s="1"/>
  <c r="AR1369" i="25"/>
  <c r="AQ1369" i="25"/>
  <c r="AN1369" i="25"/>
  <c r="AC1369" i="25"/>
  <c r="H1369" i="25"/>
  <c r="G1369" i="25"/>
  <c r="A1369" i="25"/>
  <c r="B1369" i="25" s="1"/>
  <c r="AW1368" i="25"/>
  <c r="AV1368" i="25"/>
  <c r="AU1368" i="25"/>
  <c r="AT1368" i="25"/>
  <c r="AS1368" i="25"/>
  <c r="AR1368" i="25"/>
  <c r="AQ1368" i="25"/>
  <c r="AN1368" i="25"/>
  <c r="AC1368" i="25"/>
  <c r="H1368" i="25"/>
  <c r="G1368" i="25"/>
  <c r="A1368" i="25"/>
  <c r="B1368" i="25" s="1"/>
  <c r="AU1367" i="25"/>
  <c r="AV1367" i="25" s="1"/>
  <c r="AT1367" i="25"/>
  <c r="AS1367" i="25"/>
  <c r="AW1367" i="25" s="1"/>
  <c r="AR1367" i="25"/>
  <c r="AQ1367" i="25"/>
  <c r="AN1367" i="25"/>
  <c r="AC1367" i="25"/>
  <c r="H1367" i="25"/>
  <c r="G1367" i="25"/>
  <c r="B1367" i="25"/>
  <c r="A1367" i="25"/>
  <c r="AU1366" i="25"/>
  <c r="AV1366" i="25" s="1"/>
  <c r="AT1366" i="25"/>
  <c r="AS1366" i="25"/>
  <c r="AW1366" i="25" s="1"/>
  <c r="AR1366" i="25"/>
  <c r="AQ1366" i="25"/>
  <c r="AN1366" i="25"/>
  <c r="AC1366" i="25"/>
  <c r="H1366" i="25"/>
  <c r="G1366" i="25"/>
  <c r="B1366" i="25"/>
  <c r="A1366" i="25"/>
  <c r="AW1365" i="25"/>
  <c r="AV1365" i="25"/>
  <c r="AU1365" i="25"/>
  <c r="AT1365" i="25"/>
  <c r="AS1365" i="25"/>
  <c r="AR1365" i="25"/>
  <c r="AQ1365" i="25"/>
  <c r="AN1365" i="25"/>
  <c r="AC1365" i="25"/>
  <c r="H1365" i="25"/>
  <c r="G1365" i="25"/>
  <c r="A1365" i="25"/>
  <c r="B1365" i="25" s="1"/>
  <c r="AU1364" i="25"/>
  <c r="AT1364" i="25"/>
  <c r="AS1364" i="25"/>
  <c r="AW1364" i="25" s="1"/>
  <c r="AR1364" i="25"/>
  <c r="AQ1364" i="25"/>
  <c r="AN1364" i="25"/>
  <c r="AV1364" i="25" s="1"/>
  <c r="AC1364" i="25"/>
  <c r="H1364" i="25"/>
  <c r="G1364" i="25"/>
  <c r="A1364" i="25"/>
  <c r="B1364" i="25" s="1"/>
  <c r="AU1363" i="25"/>
  <c r="AT1363" i="25"/>
  <c r="AS1363" i="25"/>
  <c r="AR1363" i="25"/>
  <c r="AQ1363" i="25"/>
  <c r="AN1363" i="25"/>
  <c r="AW1363" i="25" s="1"/>
  <c r="AC1363" i="25"/>
  <c r="H1363" i="25"/>
  <c r="G1363" i="25"/>
  <c r="B1363" i="25"/>
  <c r="A1363" i="25"/>
  <c r="AU1362" i="25"/>
  <c r="AV1362" i="25" s="1"/>
  <c r="AT1362" i="25"/>
  <c r="AS1362" i="25"/>
  <c r="AW1362" i="25" s="1"/>
  <c r="AR1362" i="25"/>
  <c r="AQ1362" i="25"/>
  <c r="AN1362" i="25"/>
  <c r="AC1362" i="25"/>
  <c r="H1362" i="25"/>
  <c r="G1362" i="25"/>
  <c r="B1362" i="25"/>
  <c r="A1362" i="25"/>
  <c r="AV1361" i="25"/>
  <c r="AU1361" i="25"/>
  <c r="AT1361" i="25"/>
  <c r="AS1361" i="25"/>
  <c r="AW1361" i="25" s="1"/>
  <c r="AR1361" i="25"/>
  <c r="AQ1361" i="25"/>
  <c r="AN1361" i="25"/>
  <c r="AC1361" i="25"/>
  <c r="H1361" i="25"/>
  <c r="G1361" i="25"/>
  <c r="A1361" i="25"/>
  <c r="B1361" i="25" s="1"/>
  <c r="AW1360" i="25"/>
  <c r="AV1360" i="25"/>
  <c r="AU1360" i="25"/>
  <c r="AT1360" i="25"/>
  <c r="AS1360" i="25"/>
  <c r="AR1360" i="25"/>
  <c r="AQ1360" i="25"/>
  <c r="AN1360" i="25"/>
  <c r="AC1360" i="25"/>
  <c r="H1360" i="25"/>
  <c r="G1360" i="25"/>
  <c r="A1360" i="25"/>
  <c r="B1360" i="25" s="1"/>
  <c r="AU1359" i="25"/>
  <c r="AV1359" i="25" s="1"/>
  <c r="AT1359" i="25"/>
  <c r="AS1359" i="25"/>
  <c r="AW1359" i="25" s="1"/>
  <c r="AR1359" i="25"/>
  <c r="AQ1359" i="25"/>
  <c r="AN1359" i="25"/>
  <c r="AC1359" i="25"/>
  <c r="H1359" i="25"/>
  <c r="G1359" i="25"/>
  <c r="B1359" i="25"/>
  <c r="A1359" i="25"/>
  <c r="AU1358" i="25"/>
  <c r="AV1358" i="25" s="1"/>
  <c r="AT1358" i="25"/>
  <c r="AS1358" i="25"/>
  <c r="AW1358" i="25" s="1"/>
  <c r="AR1358" i="25"/>
  <c r="AQ1358" i="25"/>
  <c r="AN1358" i="25"/>
  <c r="AC1358" i="25"/>
  <c r="H1358" i="25"/>
  <c r="G1358" i="25"/>
  <c r="A1358" i="25"/>
  <c r="B1358" i="25" s="1"/>
  <c r="AW1357" i="25"/>
  <c r="AV1357" i="25"/>
  <c r="AU1357" i="25"/>
  <c r="AT1357" i="25"/>
  <c r="AS1357" i="25"/>
  <c r="AR1357" i="25"/>
  <c r="AQ1357" i="25"/>
  <c r="AN1357" i="25"/>
  <c r="AC1357" i="25"/>
  <c r="H1357" i="25"/>
  <c r="G1357" i="25"/>
  <c r="A1357" i="25"/>
  <c r="B1357" i="25" s="1"/>
  <c r="AU1356" i="25"/>
  <c r="AV1356" i="25" s="1"/>
  <c r="AT1356" i="25"/>
  <c r="AS1356" i="25"/>
  <c r="AW1356" i="25" s="1"/>
  <c r="AR1356" i="25"/>
  <c r="AQ1356" i="25"/>
  <c r="AN1356" i="25"/>
  <c r="AC1356" i="25"/>
  <c r="H1356" i="25"/>
  <c r="G1356" i="25"/>
  <c r="A1356" i="25"/>
  <c r="B1356" i="25" s="1"/>
  <c r="AU1355" i="25"/>
  <c r="AT1355" i="25"/>
  <c r="AS1355" i="25"/>
  <c r="AR1355" i="25"/>
  <c r="AQ1355" i="25"/>
  <c r="AN1355" i="25"/>
  <c r="AW1355" i="25" s="1"/>
  <c r="AC1355" i="25"/>
  <c r="H1355" i="25"/>
  <c r="G1355" i="25"/>
  <c r="B1355" i="25"/>
  <c r="A1355" i="25"/>
  <c r="AU1354" i="25"/>
  <c r="AV1354" i="25" s="1"/>
  <c r="AT1354" i="25"/>
  <c r="AS1354" i="25"/>
  <c r="AW1354" i="25" s="1"/>
  <c r="AR1354" i="25"/>
  <c r="AQ1354" i="25"/>
  <c r="AN1354" i="25"/>
  <c r="AC1354" i="25"/>
  <c r="H1354" i="25"/>
  <c r="G1354" i="25"/>
  <c r="B1354" i="25"/>
  <c r="A1354" i="25"/>
  <c r="AV1353" i="25"/>
  <c r="AU1353" i="25"/>
  <c r="AT1353" i="25"/>
  <c r="AS1353" i="25"/>
  <c r="AW1353" i="25" s="1"/>
  <c r="AR1353" i="25"/>
  <c r="AQ1353" i="25"/>
  <c r="AN1353" i="25"/>
  <c r="AC1353" i="25"/>
  <c r="H1353" i="25"/>
  <c r="G1353" i="25"/>
  <c r="A1353" i="25"/>
  <c r="B1353" i="25" s="1"/>
  <c r="AW1352" i="25"/>
  <c r="AV1352" i="25"/>
  <c r="AU1352" i="25"/>
  <c r="AT1352" i="25"/>
  <c r="AS1352" i="25"/>
  <c r="AR1352" i="25"/>
  <c r="AQ1352" i="25"/>
  <c r="AN1352" i="25"/>
  <c r="AC1352" i="25"/>
  <c r="H1352" i="25"/>
  <c r="G1352" i="25"/>
  <c r="A1352" i="25"/>
  <c r="B1352" i="25" s="1"/>
  <c r="AU1351" i="25"/>
  <c r="AV1351" i="25" s="1"/>
  <c r="AT1351" i="25"/>
  <c r="AS1351" i="25"/>
  <c r="AW1351" i="25" s="1"/>
  <c r="AR1351" i="25"/>
  <c r="AQ1351" i="25"/>
  <c r="AN1351" i="25"/>
  <c r="AC1351" i="25"/>
  <c r="H1351" i="25"/>
  <c r="G1351" i="25"/>
  <c r="B1351" i="25"/>
  <c r="A1351" i="25"/>
  <c r="AU1350" i="25"/>
  <c r="AV1350" i="25" s="1"/>
  <c r="AT1350" i="25"/>
  <c r="AS1350" i="25"/>
  <c r="AW1350" i="25" s="1"/>
  <c r="AR1350" i="25"/>
  <c r="AQ1350" i="25"/>
  <c r="AN1350" i="25"/>
  <c r="AC1350" i="25"/>
  <c r="H1350" i="25"/>
  <c r="G1350" i="25"/>
  <c r="A1350" i="25"/>
  <c r="B1350" i="25" s="1"/>
  <c r="AW1349" i="25"/>
  <c r="AV1349" i="25"/>
  <c r="AU1349" i="25"/>
  <c r="AT1349" i="25"/>
  <c r="AS1349" i="25"/>
  <c r="AR1349" i="25"/>
  <c r="AQ1349" i="25"/>
  <c r="AN1349" i="25"/>
  <c r="AC1349" i="25"/>
  <c r="H1349" i="25"/>
  <c r="G1349" i="25"/>
  <c r="A1349" i="25"/>
  <c r="B1349" i="25" s="1"/>
  <c r="AU1348" i="25"/>
  <c r="AV1348" i="25" s="1"/>
  <c r="AT1348" i="25"/>
  <c r="AS1348" i="25"/>
  <c r="AW1348" i="25" s="1"/>
  <c r="AR1348" i="25"/>
  <c r="AQ1348" i="25"/>
  <c r="AN1348" i="25"/>
  <c r="AC1348" i="25"/>
  <c r="H1348" i="25"/>
  <c r="G1348" i="25"/>
  <c r="A1348" i="25"/>
  <c r="B1348" i="25" s="1"/>
  <c r="AU1347" i="25"/>
  <c r="AT1347" i="25"/>
  <c r="AS1347" i="25"/>
  <c r="AR1347" i="25"/>
  <c r="AQ1347" i="25"/>
  <c r="AN1347" i="25"/>
  <c r="AW1347" i="25" s="1"/>
  <c r="AC1347" i="25"/>
  <c r="H1347" i="25"/>
  <c r="G1347" i="25"/>
  <c r="B1347" i="25"/>
  <c r="A1347" i="25"/>
  <c r="AU1346" i="25"/>
  <c r="AV1346" i="25" s="1"/>
  <c r="AT1346" i="25"/>
  <c r="AS1346" i="25"/>
  <c r="AW1346" i="25" s="1"/>
  <c r="AR1346" i="25"/>
  <c r="AQ1346" i="25"/>
  <c r="AN1346" i="25"/>
  <c r="AC1346" i="25"/>
  <c r="H1346" i="25"/>
  <c r="G1346" i="25"/>
  <c r="B1346" i="25"/>
  <c r="A1346" i="25"/>
  <c r="AV1345" i="25"/>
  <c r="AU1345" i="25"/>
  <c r="AT1345" i="25"/>
  <c r="AS1345" i="25"/>
  <c r="AW1345" i="25" s="1"/>
  <c r="AR1345" i="25"/>
  <c r="AQ1345" i="25"/>
  <c r="AN1345" i="25"/>
  <c r="AC1345" i="25"/>
  <c r="B1345" i="25"/>
  <c r="A1345" i="25"/>
  <c r="AW1344" i="25"/>
  <c r="AU1344" i="25"/>
  <c r="AV1344" i="25" s="1"/>
  <c r="AT1344" i="25"/>
  <c r="AS1344" i="25"/>
  <c r="AR1344" i="25"/>
  <c r="AQ1344" i="25"/>
  <c r="AN1344" i="25"/>
  <c r="AC1344" i="25"/>
  <c r="H1344" i="25"/>
  <c r="G1344" i="25"/>
  <c r="B1344" i="25"/>
  <c r="A1344" i="25"/>
  <c r="AV1343" i="25"/>
  <c r="AU1343" i="25"/>
  <c r="AT1343" i="25"/>
  <c r="AS1343" i="25"/>
  <c r="AW1343" i="25" s="1"/>
  <c r="AR1343" i="25"/>
  <c r="AQ1343" i="25"/>
  <c r="AN1343" i="25"/>
  <c r="AC1343" i="25"/>
  <c r="H1343" i="25"/>
  <c r="G1343" i="25"/>
  <c r="A1343" i="25"/>
  <c r="B1343" i="25" s="1"/>
  <c r="AW1342" i="25"/>
  <c r="AV1342" i="25"/>
  <c r="AU1342" i="25"/>
  <c r="AT1342" i="25"/>
  <c r="AS1342" i="25"/>
  <c r="AR1342" i="25"/>
  <c r="AQ1342" i="25"/>
  <c r="AN1342" i="25"/>
  <c r="AC1342" i="25"/>
  <c r="H1342" i="25"/>
  <c r="G1342" i="25"/>
  <c r="A1342" i="25"/>
  <c r="B1342" i="25" s="1"/>
  <c r="AU1341" i="25"/>
  <c r="AV1341" i="25" s="1"/>
  <c r="AT1341" i="25"/>
  <c r="AS1341" i="25"/>
  <c r="AW1341" i="25" s="1"/>
  <c r="AR1341" i="25"/>
  <c r="AQ1341" i="25"/>
  <c r="AN1341" i="25"/>
  <c r="AC1341" i="25"/>
  <c r="H1341" i="25"/>
  <c r="G1341" i="25"/>
  <c r="B1341" i="25"/>
  <c r="A1341" i="25"/>
  <c r="AU1340" i="25"/>
  <c r="AV1340" i="25" s="1"/>
  <c r="AT1340" i="25"/>
  <c r="AS1340" i="25"/>
  <c r="AW1340" i="25" s="1"/>
  <c r="AR1340" i="25"/>
  <c r="AQ1340" i="25"/>
  <c r="AN1340" i="25"/>
  <c r="AC1340" i="25"/>
  <c r="H1340" i="25"/>
  <c r="G1340" i="25"/>
  <c r="A1340" i="25"/>
  <c r="B1340" i="25" s="1"/>
  <c r="AW1339" i="25"/>
  <c r="AV1339" i="25"/>
  <c r="AU1339" i="25"/>
  <c r="AT1339" i="25"/>
  <c r="AS1339" i="25"/>
  <c r="AR1339" i="25"/>
  <c r="AQ1339" i="25"/>
  <c r="AN1339" i="25"/>
  <c r="AC1339" i="25"/>
  <c r="H1339" i="25"/>
  <c r="G1339" i="25"/>
  <c r="A1339" i="25"/>
  <c r="B1339" i="25" s="1"/>
  <c r="AU1338" i="25"/>
  <c r="AV1338" i="25" s="1"/>
  <c r="AT1338" i="25"/>
  <c r="AS1338" i="25"/>
  <c r="AW1338" i="25" s="1"/>
  <c r="AR1338" i="25"/>
  <c r="AQ1338" i="25"/>
  <c r="AN1338" i="25"/>
  <c r="AC1338" i="25"/>
  <c r="H1338" i="25"/>
  <c r="G1338" i="25"/>
  <c r="A1338" i="25"/>
  <c r="B1338" i="25" s="1"/>
  <c r="AU1337" i="25"/>
  <c r="AT1337" i="25"/>
  <c r="AS1337" i="25"/>
  <c r="AR1337" i="25"/>
  <c r="AQ1337" i="25"/>
  <c r="AN1337" i="25"/>
  <c r="AW1337" i="25" s="1"/>
  <c r="AC1337" i="25"/>
  <c r="H1337" i="25"/>
  <c r="G1337" i="25"/>
  <c r="B1337" i="25"/>
  <c r="A1337" i="25"/>
  <c r="AW1336" i="25"/>
  <c r="AU1336" i="25"/>
  <c r="AV1336" i="25" s="1"/>
  <c r="AT1336" i="25"/>
  <c r="AS1336" i="25"/>
  <c r="AR1336" i="25"/>
  <c r="AQ1336" i="25"/>
  <c r="AN1336" i="25"/>
  <c r="AC1336" i="25"/>
  <c r="H1336" i="25"/>
  <c r="G1336" i="25"/>
  <c r="B1336" i="25"/>
  <c r="A1336" i="25"/>
  <c r="AV1335" i="25"/>
  <c r="AU1335" i="25"/>
  <c r="AT1335" i="25"/>
  <c r="AS1335" i="25"/>
  <c r="AW1335" i="25" s="1"/>
  <c r="AR1335" i="25"/>
  <c r="AQ1335" i="25"/>
  <c r="AN1335" i="25"/>
  <c r="AC1335" i="25"/>
  <c r="H1335" i="25"/>
  <c r="G1335" i="25"/>
  <c r="A1335" i="25"/>
  <c r="B1335" i="25" s="1"/>
  <c r="AW1334" i="25"/>
  <c r="AV1334" i="25"/>
  <c r="AU1334" i="25"/>
  <c r="AT1334" i="25"/>
  <c r="AS1334" i="25"/>
  <c r="AR1334" i="25"/>
  <c r="AQ1334" i="25"/>
  <c r="AN1334" i="25"/>
  <c r="AC1334" i="25"/>
  <c r="H1334" i="25"/>
  <c r="G1334" i="25"/>
  <c r="A1334" i="25"/>
  <c r="B1334" i="25" s="1"/>
  <c r="AU1333" i="25"/>
  <c r="AV1333" i="25" s="1"/>
  <c r="AT1333" i="25"/>
  <c r="AS1333" i="25"/>
  <c r="AW1333" i="25" s="1"/>
  <c r="AR1333" i="25"/>
  <c r="AQ1333" i="25"/>
  <c r="AN1333" i="25"/>
  <c r="AC1333" i="25"/>
  <c r="H1333" i="25"/>
  <c r="G1333" i="25"/>
  <c r="B1333" i="25"/>
  <c r="A1333" i="25"/>
  <c r="AU1332" i="25"/>
  <c r="AV1332" i="25" s="1"/>
  <c r="AT1332" i="25"/>
  <c r="AS1332" i="25"/>
  <c r="AW1332" i="25" s="1"/>
  <c r="AR1332" i="25"/>
  <c r="AQ1332" i="25"/>
  <c r="AN1332" i="25"/>
  <c r="AC1332" i="25"/>
  <c r="H1332" i="25"/>
  <c r="G1332" i="25"/>
  <c r="A1332" i="25"/>
  <c r="B1332" i="25" s="1"/>
  <c r="AW1331" i="25"/>
  <c r="AV1331" i="25"/>
  <c r="AU1331" i="25"/>
  <c r="AT1331" i="25"/>
  <c r="AS1331" i="25"/>
  <c r="AR1331" i="25"/>
  <c r="AQ1331" i="25"/>
  <c r="AN1331" i="25"/>
  <c r="AC1331" i="25"/>
  <c r="H1331" i="25"/>
  <c r="G1331" i="25"/>
  <c r="A1331" i="25"/>
  <c r="B1331" i="25" s="1"/>
  <c r="AU1330" i="25"/>
  <c r="AV1330" i="25" s="1"/>
  <c r="AT1330" i="25"/>
  <c r="AS1330" i="25"/>
  <c r="AW1330" i="25" s="1"/>
  <c r="AR1330" i="25"/>
  <c r="AQ1330" i="25"/>
  <c r="AN1330" i="25"/>
  <c r="AC1330" i="25"/>
  <c r="H1330" i="25"/>
  <c r="G1330" i="25"/>
  <c r="A1330" i="25"/>
  <c r="B1330" i="25" s="1"/>
  <c r="AU1329" i="25"/>
  <c r="AV1329" i="25" s="1"/>
  <c r="AT1329" i="25"/>
  <c r="AS1329" i="25"/>
  <c r="AR1329" i="25"/>
  <c r="AQ1329" i="25"/>
  <c r="AN1329" i="25"/>
  <c r="AW1329" i="25" s="1"/>
  <c r="AC1329" i="25"/>
  <c r="H1329" i="25"/>
  <c r="G1329" i="25"/>
  <c r="B1329" i="25"/>
  <c r="A1329" i="25"/>
  <c r="AW1328" i="25"/>
  <c r="AU1328" i="25"/>
  <c r="AV1328" i="25" s="1"/>
  <c r="AT1328" i="25"/>
  <c r="AS1328" i="25"/>
  <c r="AR1328" i="25"/>
  <c r="AQ1328" i="25"/>
  <c r="AN1328" i="25"/>
  <c r="AC1328" i="25"/>
  <c r="H1328" i="25"/>
  <c r="G1328" i="25"/>
  <c r="B1328" i="25"/>
  <c r="A1328" i="25"/>
  <c r="AV1327" i="25"/>
  <c r="AU1327" i="25"/>
  <c r="AT1327" i="25"/>
  <c r="AS1327" i="25"/>
  <c r="AW1327" i="25" s="1"/>
  <c r="AR1327" i="25"/>
  <c r="AQ1327" i="25"/>
  <c r="AN1327" i="25"/>
  <c r="AC1327" i="25"/>
  <c r="H1327" i="25"/>
  <c r="G1327" i="25"/>
  <c r="A1327" i="25"/>
  <c r="B1327" i="25" s="1"/>
  <c r="AW1326" i="25"/>
  <c r="AV1326" i="25"/>
  <c r="AU1326" i="25"/>
  <c r="AT1326" i="25"/>
  <c r="AS1326" i="25"/>
  <c r="AR1326" i="25"/>
  <c r="AQ1326" i="25"/>
  <c r="AN1326" i="25"/>
  <c r="AC1326" i="25"/>
  <c r="H1326" i="25"/>
  <c r="G1326" i="25"/>
  <c r="A1326" i="25"/>
  <c r="B1326" i="25" s="1"/>
  <c r="AU1325" i="25"/>
  <c r="AV1325" i="25" s="1"/>
  <c r="AT1325" i="25"/>
  <c r="AS1325" i="25"/>
  <c r="AW1325" i="25" s="1"/>
  <c r="AR1325" i="25"/>
  <c r="AQ1325" i="25"/>
  <c r="AN1325" i="25"/>
  <c r="AC1325" i="25"/>
  <c r="H1325" i="25"/>
  <c r="G1325" i="25"/>
  <c r="B1325" i="25"/>
  <c r="A1325" i="25"/>
  <c r="AU1324" i="25"/>
  <c r="AV1324" i="25" s="1"/>
  <c r="AT1324" i="25"/>
  <c r="AS1324" i="25"/>
  <c r="AW1324" i="25" s="1"/>
  <c r="AR1324" i="25"/>
  <c r="AQ1324" i="25"/>
  <c r="AN1324" i="25"/>
  <c r="AC1324" i="25"/>
  <c r="H1324" i="25"/>
  <c r="G1324" i="25"/>
  <c r="A1324" i="25"/>
  <c r="B1324" i="25" s="1"/>
  <c r="AW1323" i="25"/>
  <c r="AV1323" i="25"/>
  <c r="AU1323" i="25"/>
  <c r="AT1323" i="25"/>
  <c r="AS1323" i="25"/>
  <c r="AR1323" i="25"/>
  <c r="AQ1323" i="25"/>
  <c r="AN1323" i="25"/>
  <c r="AC1323" i="25"/>
  <c r="H1323" i="25"/>
  <c r="G1323" i="25"/>
  <c r="A1323" i="25"/>
  <c r="B1323" i="25" s="1"/>
  <c r="AU1322" i="25"/>
  <c r="AV1322" i="25" s="1"/>
  <c r="AT1322" i="25"/>
  <c r="AS1322" i="25"/>
  <c r="AW1322" i="25" s="1"/>
  <c r="AR1322" i="25"/>
  <c r="AQ1322" i="25"/>
  <c r="AN1322" i="25"/>
  <c r="AC1322" i="25"/>
  <c r="H1322" i="25"/>
  <c r="G1322" i="25"/>
  <c r="A1322" i="25"/>
  <c r="B1322" i="25" s="1"/>
  <c r="AU1321" i="25"/>
  <c r="AT1321" i="25"/>
  <c r="AS1321" i="25"/>
  <c r="AR1321" i="25"/>
  <c r="AQ1321" i="25"/>
  <c r="AN1321" i="25"/>
  <c r="AW1321" i="25" s="1"/>
  <c r="AC1321" i="25"/>
  <c r="H1321" i="25"/>
  <c r="G1321" i="25"/>
  <c r="B1321" i="25"/>
  <c r="A1321" i="25"/>
  <c r="AW1320" i="25"/>
  <c r="AU1320" i="25"/>
  <c r="AV1320" i="25" s="1"/>
  <c r="AT1320" i="25"/>
  <c r="AS1320" i="25"/>
  <c r="AR1320" i="25"/>
  <c r="AQ1320" i="25"/>
  <c r="AN1320" i="25"/>
  <c r="AC1320" i="25"/>
  <c r="H1320" i="25"/>
  <c r="G1320" i="25"/>
  <c r="B1320" i="25"/>
  <c r="A1320" i="25"/>
  <c r="AV1319" i="25"/>
  <c r="AU1319" i="25"/>
  <c r="AT1319" i="25"/>
  <c r="AS1319" i="25"/>
  <c r="AW1319" i="25" s="1"/>
  <c r="AR1319" i="25"/>
  <c r="AQ1319" i="25"/>
  <c r="AN1319" i="25"/>
  <c r="AC1319" i="25"/>
  <c r="H1319" i="25"/>
  <c r="G1319" i="25"/>
  <c r="A1319" i="25"/>
  <c r="B1319" i="25" s="1"/>
  <c r="AW1318" i="25"/>
  <c r="AV1318" i="25"/>
  <c r="AU1318" i="25"/>
  <c r="AT1318" i="25"/>
  <c r="AS1318" i="25"/>
  <c r="AR1318" i="25"/>
  <c r="AQ1318" i="25"/>
  <c r="AN1318" i="25"/>
  <c r="AC1318" i="25"/>
  <c r="H1318" i="25"/>
  <c r="G1318" i="25"/>
  <c r="A1318" i="25"/>
  <c r="B1318" i="25" s="1"/>
  <c r="AU1317" i="25"/>
  <c r="AV1317" i="25" s="1"/>
  <c r="AT1317" i="25"/>
  <c r="AS1317" i="25"/>
  <c r="AW1317" i="25" s="1"/>
  <c r="AR1317" i="25"/>
  <c r="AQ1317" i="25"/>
  <c r="AN1317" i="25"/>
  <c r="AC1317" i="25"/>
  <c r="H1317" i="25"/>
  <c r="G1317" i="25"/>
  <c r="B1317" i="25"/>
  <c r="A1317" i="25"/>
  <c r="AU1316" i="25"/>
  <c r="AV1316" i="25" s="1"/>
  <c r="AT1316" i="25"/>
  <c r="AS1316" i="25"/>
  <c r="AW1316" i="25" s="1"/>
  <c r="AR1316" i="25"/>
  <c r="AQ1316" i="25"/>
  <c r="AN1316" i="25"/>
  <c r="AC1316" i="25"/>
  <c r="H1316" i="25"/>
  <c r="G1316" i="25"/>
  <c r="A1316" i="25"/>
  <c r="B1316" i="25" s="1"/>
  <c r="AW1315" i="25"/>
  <c r="AV1315" i="25"/>
  <c r="AU1315" i="25"/>
  <c r="AT1315" i="25"/>
  <c r="AS1315" i="25"/>
  <c r="AR1315" i="25"/>
  <c r="AQ1315" i="25"/>
  <c r="AN1315" i="25"/>
  <c r="AC1315" i="25"/>
  <c r="H1315" i="25"/>
  <c r="G1315" i="25"/>
  <c r="A1315" i="25"/>
  <c r="B1315" i="25" s="1"/>
  <c r="AU1314" i="25"/>
  <c r="AV1314" i="25" s="1"/>
  <c r="AT1314" i="25"/>
  <c r="AS1314" i="25"/>
  <c r="AW1314" i="25" s="1"/>
  <c r="AR1314" i="25"/>
  <c r="AQ1314" i="25"/>
  <c r="AN1314" i="25"/>
  <c r="AC1314" i="25"/>
  <c r="H1314" i="25"/>
  <c r="G1314" i="25"/>
  <c r="A1314" i="25"/>
  <c r="B1314" i="25" s="1"/>
  <c r="AU1313" i="25"/>
  <c r="AV1313" i="25" s="1"/>
  <c r="AT1313" i="25"/>
  <c r="AS1313" i="25"/>
  <c r="AR1313" i="25"/>
  <c r="AQ1313" i="25"/>
  <c r="AN1313" i="25"/>
  <c r="AW1313" i="25" s="1"/>
  <c r="AC1313" i="25"/>
  <c r="H1313" i="25"/>
  <c r="G1313" i="25"/>
  <c r="B1313" i="25"/>
  <c r="A1313" i="25"/>
  <c r="AW1312" i="25"/>
  <c r="AU1312" i="25"/>
  <c r="AV1312" i="25" s="1"/>
  <c r="AT1312" i="25"/>
  <c r="AS1312" i="25"/>
  <c r="AR1312" i="25"/>
  <c r="AQ1312" i="25"/>
  <c r="AN1312" i="25"/>
  <c r="AC1312" i="25"/>
  <c r="H1312" i="25"/>
  <c r="G1312" i="25"/>
  <c r="B1312" i="25"/>
  <c r="A1312" i="25"/>
  <c r="AV1311" i="25"/>
  <c r="AU1311" i="25"/>
  <c r="AT1311" i="25"/>
  <c r="AS1311" i="25"/>
  <c r="AW1311" i="25" s="1"/>
  <c r="AR1311" i="25"/>
  <c r="AQ1311" i="25"/>
  <c r="AN1311" i="25"/>
  <c r="AC1311" i="25"/>
  <c r="H1311" i="25"/>
  <c r="G1311" i="25"/>
  <c r="A1311" i="25"/>
  <c r="B1311" i="25" s="1"/>
  <c r="AW1310" i="25"/>
  <c r="AV1310" i="25"/>
  <c r="AU1310" i="25"/>
  <c r="AT1310" i="25"/>
  <c r="AS1310" i="25"/>
  <c r="AR1310" i="25"/>
  <c r="AQ1310" i="25"/>
  <c r="AN1310" i="25"/>
  <c r="AC1310" i="25"/>
  <c r="H1310" i="25"/>
  <c r="G1310" i="25"/>
  <c r="A1310" i="25"/>
  <c r="B1310" i="25" s="1"/>
  <c r="AU1309" i="25"/>
  <c r="AV1309" i="25" s="1"/>
  <c r="AT1309" i="25"/>
  <c r="AS1309" i="25"/>
  <c r="AW1309" i="25" s="1"/>
  <c r="AR1309" i="25"/>
  <c r="AQ1309" i="25"/>
  <c r="AN1309" i="25"/>
  <c r="AC1309" i="25"/>
  <c r="H1309" i="25"/>
  <c r="G1309" i="25"/>
  <c r="B1309" i="25"/>
  <c r="A1309" i="25"/>
  <c r="AU1308" i="25"/>
  <c r="AV1308" i="25" s="1"/>
  <c r="AT1308" i="25"/>
  <c r="AS1308" i="25"/>
  <c r="AW1308" i="25" s="1"/>
  <c r="AR1308" i="25"/>
  <c r="AQ1308" i="25"/>
  <c r="AN1308" i="25"/>
  <c r="AC1308" i="25"/>
  <c r="A1308" i="25"/>
  <c r="B1308" i="25" s="1"/>
  <c r="AU1307" i="25"/>
  <c r="AV1307" i="25" s="1"/>
  <c r="AT1307" i="25"/>
  <c r="AS1307" i="25"/>
  <c r="AW1307" i="25" s="1"/>
  <c r="AR1307" i="25"/>
  <c r="AQ1307" i="25"/>
  <c r="AN1307" i="25"/>
  <c r="AC1307" i="25"/>
  <c r="S1307" i="25"/>
  <c r="A1307" i="25"/>
  <c r="B1307" i="25" s="1"/>
  <c r="AU1306" i="25"/>
  <c r="AV1306" i="25" s="1"/>
  <c r="AT1306" i="25"/>
  <c r="AS1306" i="25"/>
  <c r="AR1306" i="25"/>
  <c r="AQ1306" i="25"/>
  <c r="AN1306" i="25"/>
  <c r="AW1306" i="25" s="1"/>
  <c r="AC1306" i="25"/>
  <c r="S1306" i="25"/>
  <c r="H1306" i="25"/>
  <c r="G1306" i="25"/>
  <c r="A1306" i="25"/>
  <c r="B1306" i="25" s="1"/>
  <c r="AW1305" i="25"/>
  <c r="AV1305" i="25"/>
  <c r="AU1305" i="25"/>
  <c r="AT1305" i="25"/>
  <c r="AS1305" i="25"/>
  <c r="AR1305" i="25"/>
  <c r="AQ1305" i="25"/>
  <c r="AN1305" i="25"/>
  <c r="AC1305" i="25"/>
  <c r="S1305" i="25"/>
  <c r="H1305" i="25"/>
  <c r="G1305" i="25"/>
  <c r="A1305" i="25"/>
  <c r="B1305" i="25" s="1"/>
  <c r="AU1304" i="25"/>
  <c r="AV1304" i="25" s="1"/>
  <c r="AT1304" i="25"/>
  <c r="AS1304" i="25"/>
  <c r="AW1304" i="25" s="1"/>
  <c r="AR1304" i="25"/>
  <c r="AQ1304" i="25"/>
  <c r="AN1304" i="25"/>
  <c r="AC1304" i="25"/>
  <c r="H1304" i="25"/>
  <c r="G1304" i="25"/>
  <c r="B1304" i="25"/>
  <c r="A1304" i="25"/>
  <c r="AU1303" i="25"/>
  <c r="AV1303" i="25" s="1"/>
  <c r="AT1303" i="25"/>
  <c r="AS1303" i="25"/>
  <c r="AW1303" i="25" s="1"/>
  <c r="AR1303" i="25"/>
  <c r="AQ1303" i="25"/>
  <c r="AN1303" i="25"/>
  <c r="AC1303" i="25"/>
  <c r="A1303" i="25"/>
  <c r="B1303" i="25" s="1"/>
  <c r="AU1302" i="25"/>
  <c r="AV1302" i="25" s="1"/>
  <c r="AT1302" i="25"/>
  <c r="AS1302" i="25"/>
  <c r="AW1302" i="25" s="1"/>
  <c r="AR1302" i="25"/>
  <c r="AQ1302" i="25"/>
  <c r="AN1302" i="25"/>
  <c r="AC1302" i="25"/>
  <c r="H1302" i="25"/>
  <c r="G1302" i="25"/>
  <c r="B1302" i="25"/>
  <c r="A1302" i="25"/>
  <c r="AU1301" i="25"/>
  <c r="AV1301" i="25" s="1"/>
  <c r="AT1301" i="25"/>
  <c r="AS1301" i="25"/>
  <c r="AW1301" i="25" s="1"/>
  <c r="AR1301" i="25"/>
  <c r="AQ1301" i="25"/>
  <c r="AN1301" i="25"/>
  <c r="AC1301" i="25"/>
  <c r="A1301" i="25"/>
  <c r="B1301" i="25" s="1"/>
  <c r="AU1300" i="25"/>
  <c r="AV1300" i="25" s="1"/>
  <c r="AT1300" i="25"/>
  <c r="AS1300" i="25"/>
  <c r="AW1300" i="25" s="1"/>
  <c r="AR1300" i="25"/>
  <c r="AQ1300" i="25"/>
  <c r="AN1300" i="25"/>
  <c r="AC1300" i="25"/>
  <c r="H1300" i="25"/>
  <c r="G1300" i="25"/>
  <c r="B1300" i="25"/>
  <c r="A1300" i="25"/>
  <c r="AU1299" i="25"/>
  <c r="AV1299" i="25" s="1"/>
  <c r="AT1299" i="25"/>
  <c r="AS1299" i="25"/>
  <c r="AW1299" i="25" s="1"/>
  <c r="AR1299" i="25"/>
  <c r="AQ1299" i="25"/>
  <c r="AN1299" i="25"/>
  <c r="AC1299" i="25"/>
  <c r="H1299" i="25"/>
  <c r="G1299" i="25"/>
  <c r="A1299" i="25"/>
  <c r="B1299" i="25" s="1"/>
  <c r="AW1298" i="25"/>
  <c r="AV1298" i="25"/>
  <c r="AU1298" i="25"/>
  <c r="AT1298" i="25"/>
  <c r="AS1298" i="25"/>
  <c r="AR1298" i="25"/>
  <c r="AQ1298" i="25"/>
  <c r="AN1298" i="25"/>
  <c r="AC1298" i="25"/>
  <c r="H1298" i="25"/>
  <c r="G1298" i="25"/>
  <c r="A1298" i="25"/>
  <c r="B1298" i="25" s="1"/>
  <c r="AU1297" i="25"/>
  <c r="AV1297" i="25" s="1"/>
  <c r="AT1297" i="25"/>
  <c r="AS1297" i="25"/>
  <c r="AW1297" i="25" s="1"/>
  <c r="AR1297" i="25"/>
  <c r="AQ1297" i="25"/>
  <c r="AN1297" i="25"/>
  <c r="AC1297" i="25"/>
  <c r="A1297" i="25"/>
  <c r="B1297" i="25" s="1"/>
  <c r="AW1296" i="25"/>
  <c r="AV1296" i="25"/>
  <c r="AU1296" i="25"/>
  <c r="AT1296" i="25"/>
  <c r="AS1296" i="25"/>
  <c r="AR1296" i="25"/>
  <c r="AQ1296" i="25"/>
  <c r="AN1296" i="25"/>
  <c r="AC1296" i="25"/>
  <c r="B1296" i="25"/>
  <c r="A1296" i="25"/>
  <c r="AU1295" i="25"/>
  <c r="AV1295" i="25" s="1"/>
  <c r="AT1295" i="25"/>
  <c r="AS1295" i="25"/>
  <c r="AW1295" i="25" s="1"/>
  <c r="AR1295" i="25"/>
  <c r="AQ1295" i="25"/>
  <c r="AN1295" i="25"/>
  <c r="AC1295" i="25"/>
  <c r="H1295" i="25"/>
  <c r="G1295" i="25"/>
  <c r="A1295" i="25"/>
  <c r="B1295" i="25" s="1"/>
  <c r="AW1294" i="25"/>
  <c r="AV1294" i="25"/>
  <c r="AU1294" i="25"/>
  <c r="AT1294" i="25"/>
  <c r="AS1294" i="25"/>
  <c r="AR1294" i="25"/>
  <c r="AQ1294" i="25"/>
  <c r="AN1294" i="25"/>
  <c r="AC1294" i="25"/>
  <c r="H1294" i="25"/>
  <c r="G1294" i="25"/>
  <c r="A1294" i="25"/>
  <c r="B1294" i="25" s="1"/>
  <c r="AU1293" i="25"/>
  <c r="AV1293" i="25" s="1"/>
  <c r="AT1293" i="25"/>
  <c r="AS1293" i="25"/>
  <c r="AW1293" i="25" s="1"/>
  <c r="AR1293" i="25"/>
  <c r="AQ1293" i="25"/>
  <c r="AN1293" i="25"/>
  <c r="AC1293" i="25"/>
  <c r="S1293" i="25"/>
  <c r="A1293" i="25"/>
  <c r="B1293" i="25" s="1"/>
  <c r="AW1292" i="25"/>
  <c r="AV1292" i="25"/>
  <c r="AU1292" i="25"/>
  <c r="AT1292" i="25"/>
  <c r="AS1292" i="25"/>
  <c r="AR1292" i="25"/>
  <c r="AQ1292" i="25"/>
  <c r="AN1292" i="25"/>
  <c r="AC1292" i="25"/>
  <c r="S1292" i="25"/>
  <c r="H1292" i="25"/>
  <c r="G1292" i="25"/>
  <c r="B1292" i="25"/>
  <c r="A1292" i="25"/>
  <c r="AW1291" i="25"/>
  <c r="AU1291" i="25"/>
  <c r="AV1291" i="25" s="1"/>
  <c r="AT1291" i="25"/>
  <c r="AS1291" i="25"/>
  <c r="AR1291" i="25"/>
  <c r="AQ1291" i="25"/>
  <c r="AN1291" i="25"/>
  <c r="AC1291" i="25"/>
  <c r="S1291" i="25"/>
  <c r="H1291" i="25"/>
  <c r="G1291" i="25"/>
  <c r="A1291" i="25"/>
  <c r="B1291" i="25" s="1"/>
  <c r="AU1290" i="25"/>
  <c r="AV1290" i="25" s="1"/>
  <c r="AT1290" i="25"/>
  <c r="AS1290" i="25"/>
  <c r="AW1290" i="25" s="1"/>
  <c r="AR1290" i="25"/>
  <c r="AQ1290" i="25"/>
  <c r="AN1290" i="25"/>
  <c r="AC1290" i="25"/>
  <c r="S1290" i="25"/>
  <c r="B1290" i="25"/>
  <c r="A1290" i="25"/>
  <c r="AW1289" i="25"/>
  <c r="AV1289" i="25"/>
  <c r="AU1289" i="25"/>
  <c r="AT1289" i="25"/>
  <c r="AS1289" i="25"/>
  <c r="AR1289" i="25"/>
  <c r="AQ1289" i="25"/>
  <c r="AN1289" i="25"/>
  <c r="AC1289" i="25"/>
  <c r="S1289" i="25"/>
  <c r="A1289" i="25"/>
  <c r="B1289" i="25" s="1"/>
  <c r="AU1288" i="25"/>
  <c r="AV1288" i="25" s="1"/>
  <c r="AT1288" i="25"/>
  <c r="AS1288" i="25"/>
  <c r="AW1288" i="25" s="1"/>
  <c r="AR1288" i="25"/>
  <c r="AQ1288" i="25"/>
  <c r="AN1288" i="25"/>
  <c r="AC1288" i="25"/>
  <c r="S1288" i="25"/>
  <c r="B1288" i="25"/>
  <c r="A1288" i="25"/>
  <c r="AW1287" i="25"/>
  <c r="AV1287" i="25"/>
  <c r="AU1287" i="25"/>
  <c r="AT1287" i="25"/>
  <c r="AS1287" i="25"/>
  <c r="AR1287" i="25"/>
  <c r="AQ1287" i="25"/>
  <c r="AN1287" i="25"/>
  <c r="AC1287" i="25"/>
  <c r="S1287" i="25"/>
  <c r="A1287" i="25"/>
  <c r="B1287" i="25" s="1"/>
  <c r="AU1286" i="25"/>
  <c r="AV1286" i="25" s="1"/>
  <c r="AT1286" i="25"/>
  <c r="AS1286" i="25"/>
  <c r="AW1286" i="25" s="1"/>
  <c r="AR1286" i="25"/>
  <c r="AQ1286" i="25"/>
  <c r="AN1286" i="25"/>
  <c r="AC1286" i="25"/>
  <c r="S1286" i="25"/>
  <c r="B1286" i="25"/>
  <c r="A1286" i="25"/>
  <c r="AW1285" i="25"/>
  <c r="AV1285" i="25"/>
  <c r="AU1285" i="25"/>
  <c r="AT1285" i="25"/>
  <c r="AS1285" i="25"/>
  <c r="AR1285" i="25"/>
  <c r="AQ1285" i="25"/>
  <c r="AN1285" i="25"/>
  <c r="AC1285" i="25"/>
  <c r="S1285" i="25"/>
  <c r="A1285" i="25"/>
  <c r="B1285" i="25" s="1"/>
  <c r="AU1284" i="25"/>
  <c r="AV1284" i="25" s="1"/>
  <c r="AT1284" i="25"/>
  <c r="AS1284" i="25"/>
  <c r="AW1284" i="25" s="1"/>
  <c r="AR1284" i="25"/>
  <c r="AQ1284" i="25"/>
  <c r="AN1284" i="25"/>
  <c r="AC1284" i="25"/>
  <c r="S1284" i="25"/>
  <c r="B1284" i="25"/>
  <c r="A1284" i="25"/>
  <c r="AW1283" i="25"/>
  <c r="AV1283" i="25"/>
  <c r="AU1283" i="25"/>
  <c r="AT1283" i="25"/>
  <c r="AS1283" i="25"/>
  <c r="AR1283" i="25"/>
  <c r="AQ1283" i="25"/>
  <c r="AN1283" i="25"/>
  <c r="AC1283" i="25"/>
  <c r="S1283" i="25"/>
  <c r="A1283" i="25"/>
  <c r="B1283" i="25" s="1"/>
  <c r="AU1282" i="25"/>
  <c r="AV1282" i="25" s="1"/>
  <c r="AT1282" i="25"/>
  <c r="AS1282" i="25"/>
  <c r="AW1282" i="25" s="1"/>
  <c r="AR1282" i="25"/>
  <c r="AQ1282" i="25"/>
  <c r="AN1282" i="25"/>
  <c r="AC1282" i="25"/>
  <c r="S1282" i="25"/>
  <c r="B1282" i="25"/>
  <c r="A1282" i="25"/>
  <c r="AV1281" i="25"/>
  <c r="AU1281" i="25"/>
  <c r="AT1281" i="25"/>
  <c r="AS1281" i="25"/>
  <c r="AW1281" i="25" s="1"/>
  <c r="AR1281" i="25"/>
  <c r="AQ1281" i="25"/>
  <c r="AN1281" i="25"/>
  <c r="AC1281" i="25"/>
  <c r="S1281" i="25"/>
  <c r="A1281" i="25"/>
  <c r="B1281" i="25" s="1"/>
  <c r="AW1280" i="25"/>
  <c r="AU1280" i="25"/>
  <c r="AV1280" i="25" s="1"/>
  <c r="AT1280" i="25"/>
  <c r="AS1280" i="25"/>
  <c r="AR1280" i="25"/>
  <c r="AQ1280" i="25"/>
  <c r="AN1280" i="25"/>
  <c r="AC1280" i="25"/>
  <c r="S1280" i="25"/>
  <c r="B1280" i="25"/>
  <c r="A1280" i="25"/>
  <c r="AW1279" i="25"/>
  <c r="AV1279" i="25"/>
  <c r="AU1279" i="25"/>
  <c r="AT1279" i="25"/>
  <c r="AS1279" i="25"/>
  <c r="AR1279" i="25"/>
  <c r="AQ1279" i="25"/>
  <c r="AN1279" i="25"/>
  <c r="AC1279" i="25"/>
  <c r="S1279" i="25"/>
  <c r="A1279" i="25"/>
  <c r="B1279" i="25" s="1"/>
  <c r="AW1278" i="25"/>
  <c r="AU1278" i="25"/>
  <c r="AV1278" i="25" s="1"/>
  <c r="AT1278" i="25"/>
  <c r="AS1278" i="25"/>
  <c r="AR1278" i="25"/>
  <c r="AQ1278" i="25"/>
  <c r="AN1278" i="25"/>
  <c r="AC1278" i="25"/>
  <c r="S1278" i="25"/>
  <c r="H1278" i="25"/>
  <c r="G1278" i="25"/>
  <c r="B1278" i="25"/>
  <c r="A1278" i="25"/>
  <c r="AU1277" i="25"/>
  <c r="AV1277" i="25" s="1"/>
  <c r="AT1277" i="25"/>
  <c r="AS1277" i="25"/>
  <c r="AW1277" i="25" s="1"/>
  <c r="AR1277" i="25"/>
  <c r="AQ1277" i="25"/>
  <c r="AN1277" i="25"/>
  <c r="AC1277" i="25"/>
  <c r="S1277" i="25"/>
  <c r="H1277" i="25"/>
  <c r="G1277" i="25"/>
  <c r="B1277" i="25"/>
  <c r="A1277" i="25"/>
  <c r="AV1276" i="25"/>
  <c r="AU1276" i="25"/>
  <c r="AT1276" i="25"/>
  <c r="AS1276" i="25"/>
  <c r="AW1276" i="25" s="1"/>
  <c r="AR1276" i="25"/>
  <c r="AQ1276" i="25"/>
  <c r="AN1276" i="25"/>
  <c r="AC1276" i="25"/>
  <c r="S1276" i="25"/>
  <c r="B1276" i="25"/>
  <c r="A1276" i="25"/>
  <c r="AW1275" i="25"/>
  <c r="AU1275" i="25"/>
  <c r="AV1275" i="25" s="1"/>
  <c r="AT1275" i="25"/>
  <c r="AS1275" i="25"/>
  <c r="AR1275" i="25"/>
  <c r="AQ1275" i="25"/>
  <c r="AN1275" i="25"/>
  <c r="AC1275" i="25"/>
  <c r="S1275" i="25"/>
  <c r="B1275" i="25"/>
  <c r="A1275" i="25"/>
  <c r="AW1274" i="25"/>
  <c r="AV1274" i="25"/>
  <c r="AU1274" i="25"/>
  <c r="AT1274" i="25"/>
  <c r="AS1274" i="25"/>
  <c r="AR1274" i="25"/>
  <c r="AQ1274" i="25"/>
  <c r="AN1274" i="25"/>
  <c r="AC1274" i="25"/>
  <c r="S1274" i="25"/>
  <c r="B1274" i="25"/>
  <c r="A1274" i="25"/>
  <c r="AU1273" i="25"/>
  <c r="AV1273" i="25" s="1"/>
  <c r="AT1273" i="25"/>
  <c r="AS1273" i="25"/>
  <c r="AW1273" i="25" s="1"/>
  <c r="AR1273" i="25"/>
  <c r="AQ1273" i="25"/>
  <c r="AN1273" i="25"/>
  <c r="AC1273" i="25"/>
  <c r="S1273" i="25"/>
  <c r="B1273" i="25"/>
  <c r="A1273" i="25"/>
  <c r="AW1272" i="25"/>
  <c r="AV1272" i="25"/>
  <c r="AU1272" i="25"/>
  <c r="AT1272" i="25"/>
  <c r="AS1272" i="25"/>
  <c r="AR1272" i="25"/>
  <c r="AQ1272" i="25"/>
  <c r="AN1272" i="25"/>
  <c r="AC1272" i="25"/>
  <c r="S1272" i="25"/>
  <c r="B1272" i="25"/>
  <c r="A1272" i="25"/>
  <c r="AW1271" i="25"/>
  <c r="AU1271" i="25"/>
  <c r="AV1271" i="25" s="1"/>
  <c r="AT1271" i="25"/>
  <c r="AS1271" i="25"/>
  <c r="AR1271" i="25"/>
  <c r="AQ1271" i="25"/>
  <c r="AN1271" i="25"/>
  <c r="AC1271" i="25"/>
  <c r="S1271" i="25"/>
  <c r="B1271" i="25"/>
  <c r="A1271" i="25"/>
  <c r="AV1270" i="25"/>
  <c r="AU1270" i="25"/>
  <c r="AT1270" i="25"/>
  <c r="AS1270" i="25"/>
  <c r="AW1270" i="25" s="1"/>
  <c r="AR1270" i="25"/>
  <c r="AQ1270" i="25"/>
  <c r="AN1270" i="25"/>
  <c r="AC1270" i="25"/>
  <c r="B1270" i="25"/>
  <c r="A1270" i="25"/>
  <c r="AV1269" i="25"/>
  <c r="AU1269" i="25"/>
  <c r="AT1269" i="25"/>
  <c r="AS1269" i="25"/>
  <c r="AW1269" i="25" s="1"/>
  <c r="AR1269" i="25"/>
  <c r="AQ1269" i="25"/>
  <c r="AN1269" i="25"/>
  <c r="AC1269" i="25"/>
  <c r="S1269" i="25"/>
  <c r="A1269" i="25"/>
  <c r="B1269" i="25" s="1"/>
  <c r="AV1268" i="25"/>
  <c r="AU1268" i="25"/>
  <c r="AT1268" i="25"/>
  <c r="AS1268" i="25"/>
  <c r="AW1268" i="25" s="1"/>
  <c r="AR1268" i="25"/>
  <c r="AQ1268" i="25"/>
  <c r="AN1268" i="25"/>
  <c r="AC1268" i="25"/>
  <c r="S1268" i="25"/>
  <c r="B1268" i="25"/>
  <c r="A1268" i="25"/>
  <c r="AV1267" i="25"/>
  <c r="AU1267" i="25"/>
  <c r="AT1267" i="25"/>
  <c r="AS1267" i="25"/>
  <c r="AW1267" i="25" s="1"/>
  <c r="AR1267" i="25"/>
  <c r="AQ1267" i="25"/>
  <c r="AN1267" i="25"/>
  <c r="AC1267" i="25"/>
  <c r="S1267" i="25"/>
  <c r="A1267" i="25"/>
  <c r="B1267" i="25" s="1"/>
  <c r="AV1266" i="25"/>
  <c r="AU1266" i="25"/>
  <c r="AT1266" i="25"/>
  <c r="AS1266" i="25"/>
  <c r="AW1266" i="25" s="1"/>
  <c r="AR1266" i="25"/>
  <c r="AQ1266" i="25"/>
  <c r="AN1266" i="25"/>
  <c r="AC1266" i="25"/>
  <c r="B1266" i="25"/>
  <c r="A1266" i="25"/>
  <c r="AU1265" i="25"/>
  <c r="AV1265" i="25" s="1"/>
  <c r="AT1265" i="25"/>
  <c r="AS1265" i="25"/>
  <c r="AW1265" i="25" s="1"/>
  <c r="AR1265" i="25"/>
  <c r="AQ1265" i="25"/>
  <c r="AN1265" i="25"/>
  <c r="AC1265" i="25"/>
  <c r="S1265" i="25"/>
  <c r="B1265" i="25"/>
  <c r="A1265" i="25"/>
  <c r="AU1264" i="25"/>
  <c r="AV1264" i="25" s="1"/>
  <c r="AT1264" i="25"/>
  <c r="AS1264" i="25"/>
  <c r="AW1264" i="25" s="1"/>
  <c r="AR1264" i="25"/>
  <c r="AQ1264" i="25"/>
  <c r="AN1264" i="25"/>
  <c r="AC1264" i="25"/>
  <c r="S1264" i="25"/>
  <c r="H1264" i="25"/>
  <c r="G1264" i="25"/>
  <c r="A1264" i="25"/>
  <c r="B1264" i="25" s="1"/>
  <c r="AW1263" i="25"/>
  <c r="AU1263" i="25"/>
  <c r="AV1263" i="25" s="1"/>
  <c r="AT1263" i="25"/>
  <c r="AS1263" i="25"/>
  <c r="AR1263" i="25"/>
  <c r="AQ1263" i="25"/>
  <c r="AN1263" i="25"/>
  <c r="AC1263" i="25"/>
  <c r="S1263" i="25"/>
  <c r="H1263" i="25"/>
  <c r="G1263" i="25"/>
  <c r="B1263" i="25"/>
  <c r="A1263" i="25"/>
  <c r="AU1262" i="25"/>
  <c r="AV1262" i="25" s="1"/>
  <c r="AT1262" i="25"/>
  <c r="AS1262" i="25"/>
  <c r="AW1262" i="25" s="1"/>
  <c r="AR1262" i="25"/>
  <c r="AQ1262" i="25"/>
  <c r="AN1262" i="25"/>
  <c r="AC1262" i="25"/>
  <c r="S1262" i="25"/>
  <c r="H1262" i="25"/>
  <c r="G1262" i="25"/>
  <c r="A1262" i="25"/>
  <c r="B1262" i="25" s="1"/>
  <c r="AW1261" i="25"/>
  <c r="AU1261" i="25"/>
  <c r="AV1261" i="25" s="1"/>
  <c r="AT1261" i="25"/>
  <c r="AS1261" i="25"/>
  <c r="AR1261" i="25"/>
  <c r="AQ1261" i="25"/>
  <c r="AN1261" i="25"/>
  <c r="AC1261" i="25"/>
  <c r="S1261" i="25"/>
  <c r="H1261" i="25"/>
  <c r="G1261" i="25"/>
  <c r="B1261" i="25"/>
  <c r="A1261" i="25"/>
  <c r="AU1260" i="25"/>
  <c r="AV1260" i="25" s="1"/>
  <c r="AT1260" i="25"/>
  <c r="AS1260" i="25"/>
  <c r="AW1260" i="25" s="1"/>
  <c r="AR1260" i="25"/>
  <c r="AQ1260" i="25"/>
  <c r="AN1260" i="25"/>
  <c r="AC1260" i="25"/>
  <c r="S1260" i="25"/>
  <c r="B1260" i="25"/>
  <c r="A1260" i="25"/>
  <c r="AU1259" i="25"/>
  <c r="AV1259" i="25" s="1"/>
  <c r="AT1259" i="25"/>
  <c r="AS1259" i="25"/>
  <c r="AW1259" i="25" s="1"/>
  <c r="AR1259" i="25"/>
  <c r="AQ1259" i="25"/>
  <c r="AN1259" i="25"/>
  <c r="AC1259" i="25"/>
  <c r="S1259" i="25"/>
  <c r="B1259" i="25"/>
  <c r="A1259" i="25"/>
  <c r="AU1258" i="25"/>
  <c r="AV1258" i="25" s="1"/>
  <c r="AT1258" i="25"/>
  <c r="AS1258" i="25"/>
  <c r="AW1258" i="25" s="1"/>
  <c r="AR1258" i="25"/>
  <c r="AQ1258" i="25"/>
  <c r="AN1258" i="25"/>
  <c r="AC1258" i="25"/>
  <c r="S1258" i="25"/>
  <c r="B1258" i="25"/>
  <c r="A1258" i="25"/>
  <c r="AU1257" i="25"/>
  <c r="AV1257" i="25" s="1"/>
  <c r="AT1257" i="25"/>
  <c r="AS1257" i="25"/>
  <c r="AW1257" i="25" s="1"/>
  <c r="AR1257" i="25"/>
  <c r="AQ1257" i="25"/>
  <c r="AN1257" i="25"/>
  <c r="AC1257" i="25"/>
  <c r="S1257" i="25"/>
  <c r="B1257" i="25"/>
  <c r="A1257" i="25"/>
  <c r="AU1256" i="25"/>
  <c r="AV1256" i="25" s="1"/>
  <c r="AT1256" i="25"/>
  <c r="AS1256" i="25"/>
  <c r="AW1256" i="25" s="1"/>
  <c r="AR1256" i="25"/>
  <c r="AQ1256" i="25"/>
  <c r="AN1256" i="25"/>
  <c r="AC1256" i="25"/>
  <c r="S1256" i="25"/>
  <c r="B1256" i="25"/>
  <c r="A1256" i="25"/>
  <c r="AU1255" i="25"/>
  <c r="AV1255" i="25" s="1"/>
  <c r="AT1255" i="25"/>
  <c r="AS1255" i="25"/>
  <c r="AW1255" i="25" s="1"/>
  <c r="AR1255" i="25"/>
  <c r="AQ1255" i="25"/>
  <c r="AN1255" i="25"/>
  <c r="AC1255" i="25"/>
  <c r="S1255" i="25"/>
  <c r="B1255" i="25"/>
  <c r="A1255" i="25"/>
  <c r="AU1254" i="25"/>
  <c r="AV1254" i="25" s="1"/>
  <c r="AT1254" i="25"/>
  <c r="AS1254" i="25"/>
  <c r="AW1254" i="25" s="1"/>
  <c r="AR1254" i="25"/>
  <c r="AQ1254" i="25"/>
  <c r="AN1254" i="25"/>
  <c r="AC1254" i="25"/>
  <c r="S1254" i="25"/>
  <c r="H1254" i="25"/>
  <c r="G1254" i="25"/>
  <c r="B1254" i="25"/>
  <c r="A1254" i="25"/>
  <c r="AU1253" i="25"/>
  <c r="AV1253" i="25" s="1"/>
  <c r="AT1253" i="25"/>
  <c r="AS1253" i="25"/>
  <c r="AW1253" i="25" s="1"/>
  <c r="AR1253" i="25"/>
  <c r="AQ1253" i="25"/>
  <c r="AN1253" i="25"/>
  <c r="AC1253" i="25"/>
  <c r="S1253" i="25"/>
  <c r="H1253" i="25"/>
  <c r="G1253" i="25"/>
  <c r="B1253" i="25"/>
  <c r="A1253" i="25"/>
  <c r="AU1252" i="25"/>
  <c r="AV1252" i="25" s="1"/>
  <c r="AT1252" i="25"/>
  <c r="AS1252" i="25"/>
  <c r="AW1252" i="25" s="1"/>
  <c r="AR1252" i="25"/>
  <c r="AQ1252" i="25"/>
  <c r="AN1252" i="25"/>
  <c r="AC1252" i="25"/>
  <c r="S1252" i="25"/>
  <c r="H1252" i="25"/>
  <c r="G1252" i="25"/>
  <c r="B1252" i="25"/>
  <c r="A1252" i="25"/>
  <c r="AW1251" i="25"/>
  <c r="AU1251" i="25"/>
  <c r="AV1251" i="25" s="1"/>
  <c r="AT1251" i="25"/>
  <c r="AS1251" i="25"/>
  <c r="AR1251" i="25"/>
  <c r="AQ1251" i="25"/>
  <c r="AN1251" i="25"/>
  <c r="AC1251" i="25"/>
  <c r="S1251" i="25"/>
  <c r="H1251" i="25"/>
  <c r="G1251" i="25"/>
  <c r="B1251" i="25"/>
  <c r="A1251" i="25"/>
  <c r="AU1250" i="25"/>
  <c r="AV1250" i="25" s="1"/>
  <c r="AT1250" i="25"/>
  <c r="AS1250" i="25"/>
  <c r="AW1250" i="25" s="1"/>
  <c r="AR1250" i="25"/>
  <c r="AQ1250" i="25"/>
  <c r="AN1250" i="25"/>
  <c r="AC1250" i="25"/>
  <c r="S1250" i="25"/>
  <c r="H1250" i="25"/>
  <c r="G1250" i="25"/>
  <c r="B1250" i="25"/>
  <c r="A1250" i="25"/>
  <c r="AW1249" i="25"/>
  <c r="AU1249" i="25"/>
  <c r="AV1249" i="25" s="1"/>
  <c r="AT1249" i="25"/>
  <c r="AS1249" i="25"/>
  <c r="AR1249" i="25"/>
  <c r="AQ1249" i="25"/>
  <c r="AN1249" i="25"/>
  <c r="AC1249" i="25"/>
  <c r="S1249" i="25"/>
  <c r="H1249" i="25"/>
  <c r="G1249" i="25"/>
  <c r="B1249" i="25"/>
  <c r="A1249" i="25"/>
  <c r="AU1248" i="25"/>
  <c r="AV1248" i="25" s="1"/>
  <c r="AT1248" i="25"/>
  <c r="AS1248" i="25"/>
  <c r="AW1248" i="25" s="1"/>
  <c r="AR1248" i="25"/>
  <c r="AQ1248" i="25"/>
  <c r="AN1248" i="25"/>
  <c r="AC1248" i="25"/>
  <c r="S1248" i="25"/>
  <c r="H1248" i="25"/>
  <c r="G1248" i="25"/>
  <c r="B1248" i="25"/>
  <c r="A1248" i="25"/>
  <c r="AW1247" i="25"/>
  <c r="AU1247" i="25"/>
  <c r="AV1247" i="25" s="1"/>
  <c r="AT1247" i="25"/>
  <c r="AS1247" i="25"/>
  <c r="AR1247" i="25"/>
  <c r="AQ1247" i="25"/>
  <c r="AN1247" i="25"/>
  <c r="AC1247" i="25"/>
  <c r="S1247" i="25"/>
  <c r="H1247" i="25"/>
  <c r="G1247" i="25"/>
  <c r="B1247" i="25"/>
  <c r="A1247" i="25"/>
  <c r="AU1246" i="25"/>
  <c r="AV1246" i="25" s="1"/>
  <c r="AT1246" i="25"/>
  <c r="AS1246" i="25"/>
  <c r="AW1246" i="25" s="1"/>
  <c r="AR1246" i="25"/>
  <c r="AQ1246" i="25"/>
  <c r="AN1246" i="25"/>
  <c r="AC1246" i="25"/>
  <c r="S1246" i="25"/>
  <c r="H1246" i="25"/>
  <c r="G1246" i="25"/>
  <c r="B1246" i="25"/>
  <c r="A1246" i="25"/>
  <c r="AU1245" i="25"/>
  <c r="AV1245" i="25" s="1"/>
  <c r="AT1245" i="25"/>
  <c r="AS1245" i="25"/>
  <c r="AW1245" i="25" s="1"/>
  <c r="AR1245" i="25"/>
  <c r="AQ1245" i="25"/>
  <c r="AN1245" i="25"/>
  <c r="AC1245" i="25"/>
  <c r="S1245" i="25"/>
  <c r="H1245" i="25"/>
  <c r="G1245" i="25"/>
  <c r="B1245" i="25"/>
  <c r="A1245" i="25"/>
  <c r="AW1244" i="25"/>
  <c r="AU1244" i="25"/>
  <c r="AV1244" i="25" s="1"/>
  <c r="AT1244" i="25"/>
  <c r="AS1244" i="25"/>
  <c r="AR1244" i="25"/>
  <c r="AQ1244" i="25"/>
  <c r="AN1244" i="25"/>
  <c r="AC1244" i="25"/>
  <c r="S1244" i="25"/>
  <c r="H1244" i="25"/>
  <c r="G1244" i="25"/>
  <c r="B1244" i="25"/>
  <c r="A1244" i="25"/>
  <c r="AU1243" i="25"/>
  <c r="AV1243" i="25" s="1"/>
  <c r="AT1243" i="25"/>
  <c r="AS1243" i="25"/>
  <c r="AW1243" i="25" s="1"/>
  <c r="AR1243" i="25"/>
  <c r="AQ1243" i="25"/>
  <c r="AN1243" i="25"/>
  <c r="AC1243" i="25"/>
  <c r="S1243" i="25"/>
  <c r="H1243" i="25"/>
  <c r="G1243" i="25"/>
  <c r="B1243" i="25"/>
  <c r="A1243" i="25"/>
  <c r="AW1242" i="25"/>
  <c r="AU1242" i="25"/>
  <c r="AV1242" i="25" s="1"/>
  <c r="AT1242" i="25"/>
  <c r="AS1242" i="25"/>
  <c r="AR1242" i="25"/>
  <c r="AQ1242" i="25"/>
  <c r="AN1242" i="25"/>
  <c r="AC1242" i="25"/>
  <c r="S1242" i="25"/>
  <c r="H1242" i="25"/>
  <c r="G1242" i="25"/>
  <c r="B1242" i="25"/>
  <c r="A1242" i="25"/>
  <c r="AU1241" i="25"/>
  <c r="AV1241" i="25" s="1"/>
  <c r="AT1241" i="25"/>
  <c r="AS1241" i="25"/>
  <c r="AW1241" i="25" s="1"/>
  <c r="AR1241" i="25"/>
  <c r="AQ1241" i="25"/>
  <c r="AN1241" i="25"/>
  <c r="AC1241" i="25"/>
  <c r="S1241" i="25"/>
  <c r="B1241" i="25"/>
  <c r="A1241" i="25"/>
  <c r="AW1240" i="25"/>
  <c r="AU1240" i="25"/>
  <c r="AV1240" i="25" s="1"/>
  <c r="AT1240" i="25"/>
  <c r="AS1240" i="25"/>
  <c r="AR1240" i="25"/>
  <c r="AQ1240" i="25"/>
  <c r="AN1240" i="25"/>
  <c r="AC1240" i="25"/>
  <c r="S1240" i="25"/>
  <c r="H1240" i="25"/>
  <c r="G1240" i="25"/>
  <c r="B1240" i="25"/>
  <c r="A1240" i="25"/>
  <c r="AU1239" i="25"/>
  <c r="AV1239" i="25" s="1"/>
  <c r="AT1239" i="25"/>
  <c r="AS1239" i="25"/>
  <c r="AW1239" i="25" s="1"/>
  <c r="AR1239" i="25"/>
  <c r="AQ1239" i="25"/>
  <c r="AN1239" i="25"/>
  <c r="AC1239" i="25"/>
  <c r="S1239" i="25"/>
  <c r="H1239" i="25"/>
  <c r="G1239" i="25"/>
  <c r="B1239" i="25"/>
  <c r="A1239" i="25"/>
  <c r="AU1238" i="25"/>
  <c r="AV1238" i="25" s="1"/>
  <c r="AT1238" i="25"/>
  <c r="AS1238" i="25"/>
  <c r="AW1238" i="25" s="1"/>
  <c r="AR1238" i="25"/>
  <c r="AQ1238" i="25"/>
  <c r="AN1238" i="25"/>
  <c r="AC1238" i="25"/>
  <c r="S1238" i="25"/>
  <c r="H1238" i="25"/>
  <c r="G1238" i="25"/>
  <c r="B1238" i="25"/>
  <c r="A1238" i="25"/>
  <c r="AW1237" i="25"/>
  <c r="AU1237" i="25"/>
  <c r="AV1237" i="25" s="1"/>
  <c r="AT1237" i="25"/>
  <c r="AS1237" i="25"/>
  <c r="AR1237" i="25"/>
  <c r="AQ1237" i="25"/>
  <c r="AN1237" i="25"/>
  <c r="AC1237" i="25"/>
  <c r="S1237" i="25"/>
  <c r="H1237" i="25"/>
  <c r="G1237" i="25"/>
  <c r="B1237" i="25"/>
  <c r="A1237" i="25"/>
  <c r="AU1236" i="25"/>
  <c r="AV1236" i="25" s="1"/>
  <c r="AT1236" i="25"/>
  <c r="AS1236" i="25"/>
  <c r="AW1236" i="25" s="1"/>
  <c r="AR1236" i="25"/>
  <c r="AQ1236" i="25"/>
  <c r="AN1236" i="25"/>
  <c r="AC1236" i="25"/>
  <c r="S1236" i="25"/>
  <c r="H1236" i="25"/>
  <c r="G1236" i="25"/>
  <c r="B1236" i="25"/>
  <c r="A1236" i="25"/>
  <c r="AU1235" i="25"/>
  <c r="AV1235" i="25" s="1"/>
  <c r="AT1235" i="25"/>
  <c r="AS1235" i="25"/>
  <c r="AW1235" i="25" s="1"/>
  <c r="AR1235" i="25"/>
  <c r="AQ1235" i="25"/>
  <c r="AN1235" i="25"/>
  <c r="AC1235" i="25"/>
  <c r="S1235" i="25"/>
  <c r="H1235" i="25"/>
  <c r="G1235" i="25"/>
  <c r="B1235" i="25"/>
  <c r="A1235" i="25"/>
  <c r="AW1234" i="25"/>
  <c r="AU1234" i="25"/>
  <c r="AV1234" i="25" s="1"/>
  <c r="AT1234" i="25"/>
  <c r="AS1234" i="25"/>
  <c r="AR1234" i="25"/>
  <c r="AQ1234" i="25"/>
  <c r="AN1234" i="25"/>
  <c r="AC1234" i="25"/>
  <c r="S1234" i="25"/>
  <c r="H1234" i="25"/>
  <c r="G1234" i="25"/>
  <c r="B1234" i="25"/>
  <c r="A1234" i="25"/>
  <c r="AU1233" i="25"/>
  <c r="AV1233" i="25" s="1"/>
  <c r="AT1233" i="25"/>
  <c r="AS1233" i="25"/>
  <c r="AW1233" i="25" s="1"/>
  <c r="AR1233" i="25"/>
  <c r="AQ1233" i="25"/>
  <c r="AN1233" i="25"/>
  <c r="AC1233" i="25"/>
  <c r="S1233" i="25"/>
  <c r="H1233" i="25"/>
  <c r="G1233" i="25"/>
  <c r="B1233" i="25"/>
  <c r="A1233" i="25"/>
  <c r="AW1232" i="25"/>
  <c r="AU1232" i="25"/>
  <c r="AV1232" i="25" s="1"/>
  <c r="AT1232" i="25"/>
  <c r="AS1232" i="25"/>
  <c r="AR1232" i="25"/>
  <c r="AQ1232" i="25"/>
  <c r="AN1232" i="25"/>
  <c r="AC1232" i="25"/>
  <c r="S1232" i="25"/>
  <c r="H1232" i="25"/>
  <c r="G1232" i="25"/>
  <c r="B1232" i="25"/>
  <c r="A1232" i="25"/>
  <c r="AU1231" i="25"/>
  <c r="AV1231" i="25" s="1"/>
  <c r="AT1231" i="25"/>
  <c r="AS1231" i="25"/>
  <c r="AW1231" i="25" s="1"/>
  <c r="AR1231" i="25"/>
  <c r="AQ1231" i="25"/>
  <c r="AN1231" i="25"/>
  <c r="AC1231" i="25"/>
  <c r="S1231" i="25"/>
  <c r="H1231" i="25"/>
  <c r="G1231" i="25"/>
  <c r="B1231" i="25"/>
  <c r="A1231" i="25"/>
  <c r="AU1230" i="25"/>
  <c r="AV1230" i="25" s="1"/>
  <c r="AT1230" i="25"/>
  <c r="AS1230" i="25"/>
  <c r="AW1230" i="25" s="1"/>
  <c r="AR1230" i="25"/>
  <c r="AQ1230" i="25"/>
  <c r="AN1230" i="25"/>
  <c r="AC1230" i="25"/>
  <c r="S1230" i="25"/>
  <c r="H1230" i="25"/>
  <c r="G1230" i="25"/>
  <c r="B1230" i="25"/>
  <c r="A1230" i="25"/>
  <c r="AW1229" i="25"/>
  <c r="AU1229" i="25"/>
  <c r="AV1229" i="25" s="1"/>
  <c r="AT1229" i="25"/>
  <c r="AS1229" i="25"/>
  <c r="AR1229" i="25"/>
  <c r="AQ1229" i="25"/>
  <c r="AN1229" i="25"/>
  <c r="AC1229" i="25"/>
  <c r="S1229" i="25"/>
  <c r="H1229" i="25"/>
  <c r="G1229" i="25"/>
  <c r="B1229" i="25"/>
  <c r="A1229" i="25"/>
  <c r="AU1228" i="25"/>
  <c r="AV1228" i="25" s="1"/>
  <c r="AT1228" i="25"/>
  <c r="AS1228" i="25"/>
  <c r="AW1228" i="25" s="1"/>
  <c r="AR1228" i="25"/>
  <c r="AQ1228" i="25"/>
  <c r="AN1228" i="25"/>
  <c r="AC1228" i="25"/>
  <c r="S1228" i="25"/>
  <c r="H1228" i="25"/>
  <c r="G1228" i="25"/>
  <c r="B1228" i="25"/>
  <c r="A1228" i="25"/>
  <c r="AU1227" i="25"/>
  <c r="AV1227" i="25" s="1"/>
  <c r="AT1227" i="25"/>
  <c r="AS1227" i="25"/>
  <c r="AW1227" i="25" s="1"/>
  <c r="AR1227" i="25"/>
  <c r="AQ1227" i="25"/>
  <c r="AN1227" i="25"/>
  <c r="AC1227" i="25"/>
  <c r="S1227" i="25"/>
  <c r="H1227" i="25"/>
  <c r="G1227" i="25"/>
  <c r="B1227" i="25"/>
  <c r="A1227" i="25"/>
  <c r="AW1226" i="25"/>
  <c r="AU1226" i="25"/>
  <c r="AV1226" i="25" s="1"/>
  <c r="AT1226" i="25"/>
  <c r="AS1226" i="25"/>
  <c r="AR1226" i="25"/>
  <c r="AQ1226" i="25"/>
  <c r="AN1226" i="25"/>
  <c r="AC1226" i="25"/>
  <c r="S1226" i="25"/>
  <c r="H1226" i="25"/>
  <c r="G1226" i="25"/>
  <c r="B1226" i="25"/>
  <c r="A1226" i="25"/>
  <c r="AW1225" i="25"/>
  <c r="AU1225" i="25"/>
  <c r="AV1225" i="25" s="1"/>
  <c r="AT1225" i="25"/>
  <c r="AS1225" i="25"/>
  <c r="AR1225" i="25"/>
  <c r="AQ1225" i="25"/>
  <c r="AN1225" i="25"/>
  <c r="AC1225" i="25"/>
  <c r="S1225" i="25"/>
  <c r="H1225" i="25"/>
  <c r="G1225" i="25"/>
  <c r="B1225" i="25"/>
  <c r="A1225" i="25"/>
  <c r="AW1224" i="25"/>
  <c r="AU1224" i="25"/>
  <c r="AV1224" i="25" s="1"/>
  <c r="AT1224" i="25"/>
  <c r="AS1224" i="25"/>
  <c r="AR1224" i="25"/>
  <c r="AQ1224" i="25"/>
  <c r="AN1224" i="25"/>
  <c r="AC1224" i="25"/>
  <c r="S1224" i="25"/>
  <c r="H1224" i="25"/>
  <c r="G1224" i="25"/>
  <c r="B1224" i="25"/>
  <c r="A1224" i="25"/>
  <c r="AU1223" i="25"/>
  <c r="AV1223" i="25" s="1"/>
  <c r="AT1223" i="25"/>
  <c r="AS1223" i="25"/>
  <c r="AW1223" i="25" s="1"/>
  <c r="AR1223" i="25"/>
  <c r="AQ1223" i="25"/>
  <c r="AN1223" i="25"/>
  <c r="AC1223" i="25"/>
  <c r="S1223" i="25"/>
  <c r="H1223" i="25"/>
  <c r="G1223" i="25"/>
  <c r="B1223" i="25"/>
  <c r="A1223" i="25"/>
  <c r="AU1222" i="25"/>
  <c r="AV1222" i="25" s="1"/>
  <c r="AT1222" i="25"/>
  <c r="AS1222" i="25"/>
  <c r="AW1222" i="25" s="1"/>
  <c r="AR1222" i="25"/>
  <c r="AQ1222" i="25"/>
  <c r="AN1222" i="25"/>
  <c r="AC1222" i="25"/>
  <c r="S1222" i="25"/>
  <c r="H1222" i="25"/>
  <c r="G1222" i="25"/>
  <c r="B1222" i="25"/>
  <c r="A1222" i="25"/>
  <c r="AW1221" i="25"/>
  <c r="AU1221" i="25"/>
  <c r="AV1221" i="25" s="1"/>
  <c r="AT1221" i="25"/>
  <c r="AS1221" i="25"/>
  <c r="AR1221" i="25"/>
  <c r="AQ1221" i="25"/>
  <c r="AN1221" i="25"/>
  <c r="AC1221" i="25"/>
  <c r="S1221" i="25"/>
  <c r="H1221" i="25"/>
  <c r="G1221" i="25"/>
  <c r="B1221" i="25"/>
  <c r="A1221" i="25"/>
  <c r="AU1220" i="25"/>
  <c r="AV1220" i="25" s="1"/>
  <c r="AT1220" i="25"/>
  <c r="AS1220" i="25"/>
  <c r="AW1220" i="25" s="1"/>
  <c r="AR1220" i="25"/>
  <c r="AQ1220" i="25"/>
  <c r="AN1220" i="25"/>
  <c r="AC1220" i="25"/>
  <c r="S1220" i="25"/>
  <c r="H1220" i="25"/>
  <c r="G1220" i="25"/>
  <c r="B1220" i="25"/>
  <c r="A1220" i="25"/>
  <c r="AU1219" i="25"/>
  <c r="AV1219" i="25" s="1"/>
  <c r="AT1219" i="25"/>
  <c r="AS1219" i="25"/>
  <c r="AW1219" i="25" s="1"/>
  <c r="AR1219" i="25"/>
  <c r="AQ1219" i="25"/>
  <c r="AN1219" i="25"/>
  <c r="AC1219" i="25"/>
  <c r="S1219" i="25"/>
  <c r="H1219" i="25"/>
  <c r="G1219" i="25"/>
  <c r="B1219" i="25"/>
  <c r="A1219" i="25"/>
  <c r="AW1218" i="25"/>
  <c r="AU1218" i="25"/>
  <c r="AV1218" i="25" s="1"/>
  <c r="AT1218" i="25"/>
  <c r="AS1218" i="25"/>
  <c r="AR1218" i="25"/>
  <c r="AQ1218" i="25"/>
  <c r="AN1218" i="25"/>
  <c r="AC1218" i="25"/>
  <c r="S1218" i="25"/>
  <c r="H1218" i="25"/>
  <c r="G1218" i="25"/>
  <c r="B1218" i="25"/>
  <c r="A1218" i="25"/>
  <c r="AW1217" i="25"/>
  <c r="AU1217" i="25"/>
  <c r="AV1217" i="25" s="1"/>
  <c r="AT1217" i="25"/>
  <c r="AS1217" i="25"/>
  <c r="AR1217" i="25"/>
  <c r="AQ1217" i="25"/>
  <c r="AN1217" i="25"/>
  <c r="AC1217" i="25"/>
  <c r="S1217" i="25"/>
  <c r="H1217" i="25"/>
  <c r="G1217" i="25"/>
  <c r="B1217" i="25"/>
  <c r="A1217" i="25"/>
  <c r="AW1216" i="25"/>
  <c r="AU1216" i="25"/>
  <c r="AV1216" i="25" s="1"/>
  <c r="AT1216" i="25"/>
  <c r="AS1216" i="25"/>
  <c r="AR1216" i="25"/>
  <c r="AQ1216" i="25"/>
  <c r="AN1216" i="25"/>
  <c r="AC1216" i="25"/>
  <c r="S1216" i="25"/>
  <c r="H1216" i="25"/>
  <c r="G1216" i="25"/>
  <c r="B1216" i="25"/>
  <c r="A1216" i="25"/>
  <c r="AU1215" i="25"/>
  <c r="AV1215" i="25" s="1"/>
  <c r="AT1215" i="25"/>
  <c r="AS1215" i="25"/>
  <c r="AW1215" i="25" s="1"/>
  <c r="AR1215" i="25"/>
  <c r="AQ1215" i="25"/>
  <c r="AN1215" i="25"/>
  <c r="AC1215" i="25"/>
  <c r="S1215" i="25"/>
  <c r="H1215" i="25"/>
  <c r="G1215" i="25"/>
  <c r="B1215" i="25"/>
  <c r="A1215" i="25"/>
  <c r="AU1214" i="25"/>
  <c r="AV1214" i="25" s="1"/>
  <c r="AT1214" i="25"/>
  <c r="AS1214" i="25"/>
  <c r="AW1214" i="25" s="1"/>
  <c r="AR1214" i="25"/>
  <c r="AQ1214" i="25"/>
  <c r="AN1214" i="25"/>
  <c r="AC1214" i="25"/>
  <c r="S1214" i="25"/>
  <c r="H1214" i="25"/>
  <c r="G1214" i="25"/>
  <c r="B1214" i="25"/>
  <c r="A1214" i="25"/>
  <c r="AW1213" i="25"/>
  <c r="AU1213" i="25"/>
  <c r="AV1213" i="25" s="1"/>
  <c r="AT1213" i="25"/>
  <c r="AS1213" i="25"/>
  <c r="AR1213" i="25"/>
  <c r="AQ1213" i="25"/>
  <c r="AN1213" i="25"/>
  <c r="AC1213" i="25"/>
  <c r="S1213" i="25"/>
  <c r="H1213" i="25"/>
  <c r="G1213" i="25"/>
  <c r="B1213" i="25"/>
  <c r="A1213" i="25"/>
  <c r="AU1212" i="25"/>
  <c r="AV1212" i="25" s="1"/>
  <c r="AT1212" i="25"/>
  <c r="AS1212" i="25"/>
  <c r="AW1212" i="25" s="1"/>
  <c r="AR1212" i="25"/>
  <c r="AQ1212" i="25"/>
  <c r="AN1212" i="25"/>
  <c r="AC1212" i="25"/>
  <c r="S1212" i="25"/>
  <c r="H1212" i="25"/>
  <c r="G1212" i="25"/>
  <c r="B1212" i="25"/>
  <c r="A1212" i="25"/>
  <c r="AU1211" i="25"/>
  <c r="AV1211" i="25" s="1"/>
  <c r="AT1211" i="25"/>
  <c r="AS1211" i="25"/>
  <c r="AW1211" i="25" s="1"/>
  <c r="AR1211" i="25"/>
  <c r="AQ1211" i="25"/>
  <c r="AN1211" i="25"/>
  <c r="AC1211" i="25"/>
  <c r="S1211" i="25"/>
  <c r="H1211" i="25"/>
  <c r="G1211" i="25"/>
  <c r="B1211" i="25"/>
  <c r="A1211" i="25"/>
  <c r="AW1210" i="25"/>
  <c r="AU1210" i="25"/>
  <c r="AV1210" i="25" s="1"/>
  <c r="AT1210" i="25"/>
  <c r="AS1210" i="25"/>
  <c r="AR1210" i="25"/>
  <c r="AQ1210" i="25"/>
  <c r="AN1210" i="25"/>
  <c r="AC1210" i="25"/>
  <c r="H1210" i="25"/>
  <c r="G1210" i="25"/>
  <c r="A1210" i="25"/>
  <c r="B1210" i="25" s="1"/>
  <c r="AU1209" i="25"/>
  <c r="AT1209" i="25"/>
  <c r="AS1209" i="25"/>
  <c r="AR1209" i="25"/>
  <c r="AQ1209" i="25"/>
  <c r="AN1209" i="25"/>
  <c r="AW1209" i="25" s="1"/>
  <c r="AC1209" i="25"/>
  <c r="S1209" i="25"/>
  <c r="H1209" i="25"/>
  <c r="G1209" i="25"/>
  <c r="A1209" i="25"/>
  <c r="B1209" i="25" s="1"/>
  <c r="AV1208" i="25"/>
  <c r="AU1208" i="25"/>
  <c r="AT1208" i="25"/>
  <c r="AS1208" i="25"/>
  <c r="AR1208" i="25"/>
  <c r="AQ1208" i="25"/>
  <c r="AN1208" i="25"/>
  <c r="AW1208" i="25" s="1"/>
  <c r="AC1208" i="25"/>
  <c r="S1208" i="25"/>
  <c r="H1208" i="25"/>
  <c r="G1208" i="25"/>
  <c r="A1208" i="25"/>
  <c r="B1208" i="25" s="1"/>
  <c r="AU1207" i="25"/>
  <c r="AT1207" i="25"/>
  <c r="AS1207" i="25"/>
  <c r="AR1207" i="25"/>
  <c r="AQ1207" i="25"/>
  <c r="AN1207" i="25"/>
  <c r="AV1207" i="25" s="1"/>
  <c r="AC1207" i="25"/>
  <c r="S1207" i="25"/>
  <c r="H1207" i="25"/>
  <c r="G1207" i="25"/>
  <c r="A1207" i="25"/>
  <c r="B1207" i="25" s="1"/>
  <c r="AV1206" i="25"/>
  <c r="AU1206" i="25"/>
  <c r="AT1206" i="25"/>
  <c r="AS1206" i="25"/>
  <c r="AW1206" i="25" s="1"/>
  <c r="AR1206" i="25"/>
  <c r="AQ1206" i="25"/>
  <c r="AN1206" i="25"/>
  <c r="AC1206" i="25"/>
  <c r="S1206" i="25"/>
  <c r="H1206" i="25"/>
  <c r="G1206" i="25"/>
  <c r="A1206" i="25"/>
  <c r="B1206" i="25" s="1"/>
  <c r="AU1205" i="25"/>
  <c r="AT1205" i="25"/>
  <c r="AS1205" i="25"/>
  <c r="AR1205" i="25"/>
  <c r="AQ1205" i="25"/>
  <c r="AN1205" i="25"/>
  <c r="AW1205" i="25" s="1"/>
  <c r="AC1205" i="25"/>
  <c r="S1205" i="25"/>
  <c r="H1205" i="25"/>
  <c r="G1205" i="25"/>
  <c r="A1205" i="25"/>
  <c r="B1205" i="25" s="1"/>
  <c r="AV1204" i="25"/>
  <c r="AU1204" i="25"/>
  <c r="AT1204" i="25"/>
  <c r="AS1204" i="25"/>
  <c r="AR1204" i="25"/>
  <c r="AQ1204" i="25"/>
  <c r="AN1204" i="25"/>
  <c r="AW1204" i="25" s="1"/>
  <c r="AC1204" i="25"/>
  <c r="S1204" i="25"/>
  <c r="H1204" i="25"/>
  <c r="G1204" i="25"/>
  <c r="A1204" i="25"/>
  <c r="B1204" i="25" s="1"/>
  <c r="AU1203" i="25"/>
  <c r="AT1203" i="25"/>
  <c r="AS1203" i="25"/>
  <c r="AR1203" i="25"/>
  <c r="AQ1203" i="25"/>
  <c r="AN1203" i="25"/>
  <c r="AV1203" i="25" s="1"/>
  <c r="AC1203" i="25"/>
  <c r="S1203" i="25"/>
  <c r="H1203" i="25"/>
  <c r="G1203" i="25"/>
  <c r="A1203" i="25"/>
  <c r="B1203" i="25" s="1"/>
  <c r="AV1202" i="25"/>
  <c r="AU1202" i="25"/>
  <c r="AT1202" i="25"/>
  <c r="AS1202" i="25"/>
  <c r="AW1202" i="25" s="1"/>
  <c r="AR1202" i="25"/>
  <c r="AQ1202" i="25"/>
  <c r="AN1202" i="25"/>
  <c r="AC1202" i="25"/>
  <c r="S1202" i="25"/>
  <c r="H1202" i="25"/>
  <c r="G1202" i="25"/>
  <c r="A1202" i="25"/>
  <c r="B1202" i="25" s="1"/>
  <c r="AU1201" i="25"/>
  <c r="AT1201" i="25"/>
  <c r="AS1201" i="25"/>
  <c r="AR1201" i="25"/>
  <c r="AQ1201" i="25"/>
  <c r="AN1201" i="25"/>
  <c r="AW1201" i="25" s="1"/>
  <c r="AC1201" i="25"/>
  <c r="S1201" i="25"/>
  <c r="H1201" i="25"/>
  <c r="G1201" i="25"/>
  <c r="A1201" i="25"/>
  <c r="B1201" i="25" s="1"/>
  <c r="AV1200" i="25"/>
  <c r="AU1200" i="25"/>
  <c r="AT1200" i="25"/>
  <c r="AS1200" i="25"/>
  <c r="AR1200" i="25"/>
  <c r="AQ1200" i="25"/>
  <c r="AN1200" i="25"/>
  <c r="AW1200" i="25" s="1"/>
  <c r="AC1200" i="25"/>
  <c r="S1200" i="25"/>
  <c r="H1200" i="25"/>
  <c r="G1200" i="25"/>
  <c r="A1200" i="25"/>
  <c r="B1200" i="25" s="1"/>
  <c r="AU1199" i="25"/>
  <c r="AT1199" i="25"/>
  <c r="AS1199" i="25"/>
  <c r="AR1199" i="25"/>
  <c r="AQ1199" i="25"/>
  <c r="AN1199" i="25"/>
  <c r="AV1199" i="25" s="1"/>
  <c r="AC1199" i="25"/>
  <c r="S1199" i="25"/>
  <c r="H1199" i="25"/>
  <c r="G1199" i="25"/>
  <c r="A1199" i="25"/>
  <c r="B1199" i="25" s="1"/>
  <c r="AV1198" i="25"/>
  <c r="AU1198" i="25"/>
  <c r="AT1198" i="25"/>
  <c r="AS1198" i="25"/>
  <c r="AW1198" i="25" s="1"/>
  <c r="AR1198" i="25"/>
  <c r="AQ1198" i="25"/>
  <c r="AN1198" i="25"/>
  <c r="AC1198" i="25"/>
  <c r="S1198" i="25"/>
  <c r="H1198" i="25"/>
  <c r="G1198" i="25"/>
  <c r="A1198" i="25"/>
  <c r="B1198" i="25" s="1"/>
  <c r="AU1197" i="25"/>
  <c r="AT1197" i="25"/>
  <c r="AS1197" i="25"/>
  <c r="AR1197" i="25"/>
  <c r="AQ1197" i="25"/>
  <c r="AN1197" i="25"/>
  <c r="AW1197" i="25" s="1"/>
  <c r="AC1197" i="25"/>
  <c r="S1197" i="25"/>
  <c r="H1197" i="25"/>
  <c r="G1197" i="25"/>
  <c r="A1197" i="25"/>
  <c r="B1197" i="25" s="1"/>
  <c r="AV1196" i="25"/>
  <c r="AU1196" i="25"/>
  <c r="AT1196" i="25"/>
  <c r="AS1196" i="25"/>
  <c r="AR1196" i="25"/>
  <c r="AQ1196" i="25"/>
  <c r="AN1196" i="25"/>
  <c r="AW1196" i="25" s="1"/>
  <c r="AC1196" i="25"/>
  <c r="S1196" i="25"/>
  <c r="H1196" i="25"/>
  <c r="G1196" i="25"/>
  <c r="A1196" i="25"/>
  <c r="B1196" i="25" s="1"/>
  <c r="AU1195" i="25"/>
  <c r="AT1195" i="25"/>
  <c r="AS1195" i="25"/>
  <c r="AR1195" i="25"/>
  <c r="AQ1195" i="25"/>
  <c r="AN1195" i="25"/>
  <c r="AV1195" i="25" s="1"/>
  <c r="AC1195" i="25"/>
  <c r="S1195" i="25"/>
  <c r="H1195" i="25"/>
  <c r="G1195" i="25"/>
  <c r="A1195" i="25"/>
  <c r="B1195" i="25" s="1"/>
  <c r="AV1194" i="25"/>
  <c r="AU1194" i="25"/>
  <c r="AT1194" i="25"/>
  <c r="AS1194" i="25"/>
  <c r="AW1194" i="25" s="1"/>
  <c r="AR1194" i="25"/>
  <c r="AQ1194" i="25"/>
  <c r="AN1194" i="25"/>
  <c r="AC1194" i="25"/>
  <c r="S1194" i="25"/>
  <c r="H1194" i="25"/>
  <c r="G1194" i="25"/>
  <c r="A1194" i="25"/>
  <c r="B1194" i="25" s="1"/>
  <c r="AU1193" i="25"/>
  <c r="AT1193" i="25"/>
  <c r="AS1193" i="25"/>
  <c r="AR1193" i="25"/>
  <c r="AQ1193" i="25"/>
  <c r="AN1193" i="25"/>
  <c r="AW1193" i="25" s="1"/>
  <c r="AC1193" i="25"/>
  <c r="S1193" i="25"/>
  <c r="H1193" i="25"/>
  <c r="G1193" i="25"/>
  <c r="A1193" i="25"/>
  <c r="B1193" i="25" s="1"/>
  <c r="AV1192" i="25"/>
  <c r="AU1192" i="25"/>
  <c r="AT1192" i="25"/>
  <c r="AS1192" i="25"/>
  <c r="AR1192" i="25"/>
  <c r="AQ1192" i="25"/>
  <c r="AN1192" i="25"/>
  <c r="AW1192" i="25" s="1"/>
  <c r="AC1192" i="25"/>
  <c r="S1192" i="25"/>
  <c r="H1192" i="25"/>
  <c r="G1192" i="25"/>
  <c r="A1192" i="25"/>
  <c r="B1192" i="25" s="1"/>
  <c r="AU1191" i="25"/>
  <c r="AT1191" i="25"/>
  <c r="AS1191" i="25"/>
  <c r="AR1191" i="25"/>
  <c r="AQ1191" i="25"/>
  <c r="AN1191" i="25"/>
  <c r="AV1191" i="25" s="1"/>
  <c r="AC1191" i="25"/>
  <c r="S1191" i="25"/>
  <c r="H1191" i="25"/>
  <c r="G1191" i="25"/>
  <c r="A1191" i="25"/>
  <c r="B1191" i="25" s="1"/>
  <c r="AV1190" i="25"/>
  <c r="AU1190" i="25"/>
  <c r="AT1190" i="25"/>
  <c r="AS1190" i="25"/>
  <c r="AW1190" i="25" s="1"/>
  <c r="AR1190" i="25"/>
  <c r="AQ1190" i="25"/>
  <c r="AN1190" i="25"/>
  <c r="AC1190" i="25"/>
  <c r="S1190" i="25"/>
  <c r="H1190" i="25"/>
  <c r="G1190" i="25"/>
  <c r="B1190" i="25"/>
  <c r="A1190" i="25"/>
  <c r="AU1189" i="25"/>
  <c r="AV1189" i="25" s="1"/>
  <c r="AT1189" i="25"/>
  <c r="AS1189" i="25"/>
  <c r="AR1189" i="25"/>
  <c r="AQ1189" i="25"/>
  <c r="AN1189" i="25"/>
  <c r="AW1189" i="25" s="1"/>
  <c r="AC1189" i="25"/>
  <c r="S1189" i="25"/>
  <c r="H1189" i="25"/>
  <c r="G1189" i="25"/>
  <c r="A1189" i="25"/>
  <c r="B1189" i="25" s="1"/>
  <c r="AU1188" i="25"/>
  <c r="AV1188" i="25" s="1"/>
  <c r="AT1188" i="25"/>
  <c r="AS1188" i="25"/>
  <c r="AR1188" i="25"/>
  <c r="AQ1188" i="25"/>
  <c r="AN1188" i="25"/>
  <c r="AW1188" i="25" s="1"/>
  <c r="AC1188" i="25"/>
  <c r="S1188" i="25"/>
  <c r="H1188" i="25"/>
  <c r="G1188" i="25"/>
  <c r="A1188" i="25"/>
  <c r="B1188" i="25" s="1"/>
  <c r="AV1187" i="25"/>
  <c r="AU1187" i="25"/>
  <c r="AT1187" i="25"/>
  <c r="AS1187" i="25"/>
  <c r="AW1187" i="25" s="1"/>
  <c r="AR1187" i="25"/>
  <c r="AQ1187" i="25"/>
  <c r="AN1187" i="25"/>
  <c r="AC1187" i="25"/>
  <c r="S1187" i="25"/>
  <c r="H1187" i="25"/>
  <c r="G1187" i="25"/>
  <c r="A1187" i="25"/>
  <c r="B1187" i="25" s="1"/>
  <c r="AU1186" i="25"/>
  <c r="AT1186" i="25"/>
  <c r="AS1186" i="25"/>
  <c r="AW1186" i="25" s="1"/>
  <c r="AR1186" i="25"/>
  <c r="AQ1186" i="25"/>
  <c r="AN1186" i="25"/>
  <c r="AV1186" i="25" s="1"/>
  <c r="AC1186" i="25"/>
  <c r="S1186" i="25"/>
  <c r="H1186" i="25"/>
  <c r="G1186" i="25"/>
  <c r="A1186" i="25"/>
  <c r="B1186" i="25" s="1"/>
  <c r="AW1185" i="25"/>
  <c r="AV1185" i="25"/>
  <c r="AU1185" i="25"/>
  <c r="AT1185" i="25"/>
  <c r="AS1185" i="25"/>
  <c r="AR1185" i="25"/>
  <c r="AQ1185" i="25"/>
  <c r="AN1185" i="25"/>
  <c r="AC1185" i="25"/>
  <c r="S1185" i="25"/>
  <c r="H1185" i="25"/>
  <c r="G1185" i="25"/>
  <c r="A1185" i="25"/>
  <c r="B1185" i="25" s="1"/>
  <c r="AU1184" i="25"/>
  <c r="AV1184" i="25" s="1"/>
  <c r="AT1184" i="25"/>
  <c r="AS1184" i="25"/>
  <c r="AW1184" i="25" s="1"/>
  <c r="AR1184" i="25"/>
  <c r="AQ1184" i="25"/>
  <c r="AN1184" i="25"/>
  <c r="AC1184" i="25"/>
  <c r="S1184" i="25"/>
  <c r="H1184" i="25"/>
  <c r="G1184" i="25"/>
  <c r="B1184" i="25"/>
  <c r="A1184" i="25"/>
  <c r="AU1183" i="25"/>
  <c r="AV1183" i="25" s="1"/>
  <c r="AT1183" i="25"/>
  <c r="AS1183" i="25"/>
  <c r="AR1183" i="25"/>
  <c r="AQ1183" i="25"/>
  <c r="AN1183" i="25"/>
  <c r="AC1183" i="25"/>
  <c r="S1183" i="25"/>
  <c r="H1183" i="25"/>
  <c r="G1183" i="25"/>
  <c r="A1183" i="25"/>
  <c r="B1183" i="25" s="1"/>
  <c r="AW1182" i="25"/>
  <c r="AV1182" i="25"/>
  <c r="AU1182" i="25"/>
  <c r="AT1182" i="25"/>
  <c r="AS1182" i="25"/>
  <c r="AR1182" i="25"/>
  <c r="AQ1182" i="25"/>
  <c r="AN1182" i="25"/>
  <c r="AC1182" i="25"/>
  <c r="S1182" i="25"/>
  <c r="H1182" i="25"/>
  <c r="G1182" i="25"/>
  <c r="A1182" i="25"/>
  <c r="B1182" i="25" s="1"/>
  <c r="AU1181" i="25"/>
  <c r="AV1181" i="25" s="1"/>
  <c r="AT1181" i="25"/>
  <c r="AS1181" i="25"/>
  <c r="AR1181" i="25"/>
  <c r="AQ1181" i="25"/>
  <c r="AN1181" i="25"/>
  <c r="AW1181" i="25" s="1"/>
  <c r="AC1181" i="25"/>
  <c r="S1181" i="25"/>
  <c r="H1181" i="25"/>
  <c r="G1181" i="25"/>
  <c r="A1181" i="25"/>
  <c r="B1181" i="25" s="1"/>
  <c r="AU1180" i="25"/>
  <c r="AV1180" i="25" s="1"/>
  <c r="AT1180" i="25"/>
  <c r="AS1180" i="25"/>
  <c r="AW1180" i="25" s="1"/>
  <c r="AR1180" i="25"/>
  <c r="AQ1180" i="25"/>
  <c r="AN1180" i="25"/>
  <c r="AC1180" i="25"/>
  <c r="S1180" i="25"/>
  <c r="B1180" i="25"/>
  <c r="A1180" i="25"/>
  <c r="AV1179" i="25"/>
  <c r="AU1179" i="25"/>
  <c r="AT1179" i="25"/>
  <c r="AS1179" i="25"/>
  <c r="AR1179" i="25"/>
  <c r="AQ1179" i="25"/>
  <c r="AN1179" i="25"/>
  <c r="AW1179" i="25" s="1"/>
  <c r="AC1179" i="25"/>
  <c r="S1179" i="25"/>
  <c r="A1179" i="25"/>
  <c r="B1179" i="25" s="1"/>
  <c r="AU1178" i="25"/>
  <c r="AV1178" i="25" s="1"/>
  <c r="AT1178" i="25"/>
  <c r="AS1178" i="25"/>
  <c r="AW1178" i="25" s="1"/>
  <c r="AR1178" i="25"/>
  <c r="AQ1178" i="25"/>
  <c r="AN1178" i="25"/>
  <c r="AC1178" i="25"/>
  <c r="S1178" i="25"/>
  <c r="A1178" i="25"/>
  <c r="B1178" i="25" s="1"/>
  <c r="AV1177" i="25"/>
  <c r="AU1177" i="25"/>
  <c r="AT1177" i="25"/>
  <c r="AS1177" i="25"/>
  <c r="AR1177" i="25"/>
  <c r="AQ1177" i="25"/>
  <c r="AN1177" i="25"/>
  <c r="AW1177" i="25" s="1"/>
  <c r="AC1177" i="25"/>
  <c r="S1177" i="25"/>
  <c r="H1177" i="25"/>
  <c r="G1177" i="25"/>
  <c r="B1177" i="25"/>
  <c r="A1177" i="25"/>
  <c r="AW1176" i="25"/>
  <c r="AU1176" i="25"/>
  <c r="AV1176" i="25" s="1"/>
  <c r="AT1176" i="25"/>
  <c r="AS1176" i="25"/>
  <c r="AR1176" i="25"/>
  <c r="AQ1176" i="25"/>
  <c r="AN1176" i="25"/>
  <c r="AC1176" i="25"/>
  <c r="H1176" i="25"/>
  <c r="G1176" i="25"/>
  <c r="B1176" i="25"/>
  <c r="A1176" i="25"/>
  <c r="AW1175" i="25"/>
  <c r="AV1175" i="25"/>
  <c r="AU1175" i="25"/>
  <c r="AT1175" i="25"/>
  <c r="AS1175" i="25"/>
  <c r="AR1175" i="25"/>
  <c r="AQ1175" i="25"/>
  <c r="AN1175" i="25"/>
  <c r="AC1175" i="25"/>
  <c r="H1175" i="25"/>
  <c r="G1175" i="25"/>
  <c r="A1175" i="25"/>
  <c r="B1175" i="25" s="1"/>
  <c r="AW1174" i="25"/>
  <c r="AV1174" i="25"/>
  <c r="AU1174" i="25"/>
  <c r="AT1174" i="25"/>
  <c r="AS1174" i="25"/>
  <c r="AR1174" i="25"/>
  <c r="AQ1174" i="25"/>
  <c r="AN1174" i="25"/>
  <c r="AC1174" i="25"/>
  <c r="S1174" i="25"/>
  <c r="A1174" i="25"/>
  <c r="B1174" i="25" s="1"/>
  <c r="AU1173" i="25"/>
  <c r="AT1173" i="25"/>
  <c r="AS1173" i="25"/>
  <c r="AR1173" i="25"/>
  <c r="AQ1173" i="25"/>
  <c r="AN1173" i="25"/>
  <c r="AW1173" i="25" s="1"/>
  <c r="AC1173" i="25"/>
  <c r="S1173" i="25"/>
  <c r="A1173" i="25"/>
  <c r="B1173" i="25" s="1"/>
  <c r="AV1172" i="25"/>
  <c r="AU1172" i="25"/>
  <c r="AT1172" i="25"/>
  <c r="AS1172" i="25"/>
  <c r="AW1172" i="25" s="1"/>
  <c r="AR1172" i="25"/>
  <c r="AQ1172" i="25"/>
  <c r="AN1172" i="25"/>
  <c r="AC1172" i="25"/>
  <c r="S1172" i="25"/>
  <c r="H1172" i="25"/>
  <c r="G1172" i="25"/>
  <c r="B1172" i="25"/>
  <c r="A1172" i="25"/>
  <c r="AU1171" i="25"/>
  <c r="AV1171" i="25" s="1"/>
  <c r="AT1171" i="25"/>
  <c r="AS1171" i="25"/>
  <c r="AW1171" i="25" s="1"/>
  <c r="AR1171" i="25"/>
  <c r="AQ1171" i="25"/>
  <c r="AN1171" i="25"/>
  <c r="AC1171" i="25"/>
  <c r="S1171" i="25"/>
  <c r="H1171" i="25"/>
  <c r="G1171" i="25"/>
  <c r="A1171" i="25"/>
  <c r="B1171" i="25" s="1"/>
  <c r="AU1170" i="25"/>
  <c r="AT1170" i="25"/>
  <c r="AS1170" i="25"/>
  <c r="AR1170" i="25"/>
  <c r="AQ1170" i="25"/>
  <c r="AN1170" i="25"/>
  <c r="AW1170" i="25" s="1"/>
  <c r="AC1170" i="25"/>
  <c r="S1170" i="25"/>
  <c r="H1170" i="25"/>
  <c r="G1170" i="25"/>
  <c r="A1170" i="25"/>
  <c r="B1170" i="25" s="1"/>
  <c r="AU1169" i="25"/>
  <c r="AV1169" i="25" s="1"/>
  <c r="AT1169" i="25"/>
  <c r="AS1169" i="25"/>
  <c r="AR1169" i="25"/>
  <c r="AQ1169" i="25"/>
  <c r="AN1169" i="25"/>
  <c r="AW1169" i="25" s="1"/>
  <c r="AC1169" i="25"/>
  <c r="S1169" i="25"/>
  <c r="H1169" i="25"/>
  <c r="G1169" i="25"/>
  <c r="A1169" i="25"/>
  <c r="B1169" i="25" s="1"/>
  <c r="AV1168" i="25"/>
  <c r="AU1168" i="25"/>
  <c r="AT1168" i="25"/>
  <c r="AS1168" i="25"/>
  <c r="AW1168" i="25" s="1"/>
  <c r="AR1168" i="25"/>
  <c r="AQ1168" i="25"/>
  <c r="AN1168" i="25"/>
  <c r="AC1168" i="25"/>
  <c r="S1168" i="25"/>
  <c r="H1168" i="25"/>
  <c r="G1168" i="25"/>
  <c r="B1168" i="25"/>
  <c r="A1168" i="25"/>
  <c r="AU1167" i="25"/>
  <c r="AV1167" i="25" s="1"/>
  <c r="AT1167" i="25"/>
  <c r="AS1167" i="25"/>
  <c r="AW1167" i="25" s="1"/>
  <c r="AR1167" i="25"/>
  <c r="AQ1167" i="25"/>
  <c r="AN1167" i="25"/>
  <c r="AC1167" i="25"/>
  <c r="S1167" i="25"/>
  <c r="H1167" i="25"/>
  <c r="G1167" i="25"/>
  <c r="A1167" i="25"/>
  <c r="B1167" i="25" s="1"/>
  <c r="AW1166" i="25"/>
  <c r="AU1166" i="25"/>
  <c r="AV1166" i="25" s="1"/>
  <c r="AT1166" i="25"/>
  <c r="AS1166" i="25"/>
  <c r="AR1166" i="25"/>
  <c r="AQ1166" i="25"/>
  <c r="AN1166" i="25"/>
  <c r="AC1166" i="25"/>
  <c r="S1166" i="25"/>
  <c r="B1166" i="25"/>
  <c r="A1166" i="25"/>
  <c r="AV1165" i="25"/>
  <c r="AU1165" i="25"/>
  <c r="AT1165" i="25"/>
  <c r="AS1165" i="25"/>
  <c r="AW1165" i="25" s="1"/>
  <c r="AR1165" i="25"/>
  <c r="AQ1165" i="25"/>
  <c r="AN1165" i="25"/>
  <c r="AC1165" i="25"/>
  <c r="S1165" i="25"/>
  <c r="A1165" i="25"/>
  <c r="B1165" i="25" s="1"/>
  <c r="AW1164" i="25"/>
  <c r="AU1164" i="25"/>
  <c r="AV1164" i="25" s="1"/>
  <c r="AT1164" i="25"/>
  <c r="AS1164" i="25"/>
  <c r="AR1164" i="25"/>
  <c r="AQ1164" i="25"/>
  <c r="AN1164" i="25"/>
  <c r="AC1164" i="25"/>
  <c r="S1164" i="25"/>
  <c r="B1164" i="25"/>
  <c r="A1164" i="25"/>
  <c r="AV1163" i="25"/>
  <c r="AU1163" i="25"/>
  <c r="AT1163" i="25"/>
  <c r="AS1163" i="25"/>
  <c r="AW1163" i="25" s="1"/>
  <c r="AR1163" i="25"/>
  <c r="AQ1163" i="25"/>
  <c r="AN1163" i="25"/>
  <c r="AC1163" i="25"/>
  <c r="S1163" i="25"/>
  <c r="A1163" i="25"/>
  <c r="B1163" i="25" s="1"/>
  <c r="AW1162" i="25"/>
  <c r="AU1162" i="25"/>
  <c r="AV1162" i="25" s="1"/>
  <c r="AT1162" i="25"/>
  <c r="AS1162" i="25"/>
  <c r="AR1162" i="25"/>
  <c r="AQ1162" i="25"/>
  <c r="AN1162" i="25"/>
  <c r="AC1162" i="25"/>
  <c r="S1162" i="25"/>
  <c r="H1162" i="25"/>
  <c r="G1162" i="25"/>
  <c r="B1162" i="25"/>
  <c r="A1162" i="25"/>
  <c r="AU1161" i="25"/>
  <c r="AV1161" i="25" s="1"/>
  <c r="AT1161" i="25"/>
  <c r="AS1161" i="25"/>
  <c r="AR1161" i="25"/>
  <c r="AQ1161" i="25"/>
  <c r="AN1161" i="25"/>
  <c r="AW1161" i="25" s="1"/>
  <c r="AC1161" i="25"/>
  <c r="S1161" i="25"/>
  <c r="B1161" i="25"/>
  <c r="A1161" i="25"/>
  <c r="AU1160" i="25"/>
  <c r="AV1160" i="25" s="1"/>
  <c r="AT1160" i="25"/>
  <c r="AS1160" i="25"/>
  <c r="AW1160" i="25" s="1"/>
  <c r="AR1160" i="25"/>
  <c r="AQ1160" i="25"/>
  <c r="AN1160" i="25"/>
  <c r="AC1160" i="25"/>
  <c r="S1160" i="25"/>
  <c r="H1160" i="25"/>
  <c r="G1160" i="25"/>
  <c r="B1160" i="25"/>
  <c r="A1160" i="25"/>
  <c r="AW1159" i="25"/>
  <c r="AU1159" i="25"/>
  <c r="AV1159" i="25" s="1"/>
  <c r="AT1159" i="25"/>
  <c r="AS1159" i="25"/>
  <c r="AR1159" i="25"/>
  <c r="AQ1159" i="25"/>
  <c r="AN1159" i="25"/>
  <c r="AC1159" i="25"/>
  <c r="S1159" i="25"/>
  <c r="H1159" i="25"/>
  <c r="G1159" i="25"/>
  <c r="B1159" i="25"/>
  <c r="A1159" i="25"/>
  <c r="AW1158" i="25"/>
  <c r="AU1158" i="25"/>
  <c r="AV1158" i="25" s="1"/>
  <c r="AT1158" i="25"/>
  <c r="AS1158" i="25"/>
  <c r="AR1158" i="25"/>
  <c r="AQ1158" i="25"/>
  <c r="AN1158" i="25"/>
  <c r="AC1158" i="25"/>
  <c r="S1158" i="25"/>
  <c r="H1158" i="25"/>
  <c r="G1158" i="25"/>
  <c r="B1158" i="25"/>
  <c r="A1158" i="25"/>
  <c r="AU1157" i="25"/>
  <c r="AV1157" i="25" s="1"/>
  <c r="AT1157" i="25"/>
  <c r="AS1157" i="25"/>
  <c r="AW1157" i="25" s="1"/>
  <c r="AR1157" i="25"/>
  <c r="AQ1157" i="25"/>
  <c r="AN1157" i="25"/>
  <c r="AC1157" i="25"/>
  <c r="S1157" i="25"/>
  <c r="B1157" i="25"/>
  <c r="A1157" i="25"/>
  <c r="AW1156" i="25"/>
  <c r="AU1156" i="25"/>
  <c r="AV1156" i="25" s="1"/>
  <c r="AT1156" i="25"/>
  <c r="AS1156" i="25"/>
  <c r="AR1156" i="25"/>
  <c r="AQ1156" i="25"/>
  <c r="AN1156" i="25"/>
  <c r="AC1156" i="25"/>
  <c r="S1156" i="25"/>
  <c r="B1156" i="25"/>
  <c r="A1156" i="25"/>
  <c r="AU1155" i="25"/>
  <c r="AV1155" i="25" s="1"/>
  <c r="AT1155" i="25"/>
  <c r="AS1155" i="25"/>
  <c r="AW1155" i="25" s="1"/>
  <c r="AR1155" i="25"/>
  <c r="AQ1155" i="25"/>
  <c r="AN1155" i="25"/>
  <c r="AC1155" i="25"/>
  <c r="S1155" i="25"/>
  <c r="H1155" i="25"/>
  <c r="G1155" i="25"/>
  <c r="B1155" i="25"/>
  <c r="A1155" i="25"/>
  <c r="AU1154" i="25"/>
  <c r="AV1154" i="25" s="1"/>
  <c r="AT1154" i="25"/>
  <c r="AS1154" i="25"/>
  <c r="AW1154" i="25" s="1"/>
  <c r="AR1154" i="25"/>
  <c r="AQ1154" i="25"/>
  <c r="AN1154" i="25"/>
  <c r="AC1154" i="25"/>
  <c r="S1154" i="25"/>
  <c r="H1154" i="25"/>
  <c r="G1154" i="25"/>
  <c r="B1154" i="25"/>
  <c r="A1154" i="25"/>
  <c r="AW1153" i="25"/>
  <c r="AU1153" i="25"/>
  <c r="AV1153" i="25" s="1"/>
  <c r="AT1153" i="25"/>
  <c r="AS1153" i="25"/>
  <c r="AR1153" i="25"/>
  <c r="AQ1153" i="25"/>
  <c r="AN1153" i="25"/>
  <c r="AC1153" i="25"/>
  <c r="S1153" i="25"/>
  <c r="H1153" i="25"/>
  <c r="G1153" i="25"/>
  <c r="B1153" i="25"/>
  <c r="A1153" i="25"/>
  <c r="AW1152" i="25"/>
  <c r="AU1152" i="25"/>
  <c r="AV1152" i="25" s="1"/>
  <c r="AT1152" i="25"/>
  <c r="AS1152" i="25"/>
  <c r="AR1152" i="25"/>
  <c r="AQ1152" i="25"/>
  <c r="AN1152" i="25"/>
  <c r="AC1152" i="25"/>
  <c r="S1152" i="25"/>
  <c r="H1152" i="25"/>
  <c r="G1152" i="25"/>
  <c r="B1152" i="25"/>
  <c r="A1152" i="25"/>
  <c r="AU1151" i="25"/>
  <c r="AV1151" i="25" s="1"/>
  <c r="AT1151" i="25"/>
  <c r="AS1151" i="25"/>
  <c r="AW1151" i="25" s="1"/>
  <c r="AR1151" i="25"/>
  <c r="AQ1151" i="25"/>
  <c r="AN1151" i="25"/>
  <c r="AC1151" i="25"/>
  <c r="S1151" i="25"/>
  <c r="H1151" i="25"/>
  <c r="G1151" i="25"/>
  <c r="B1151" i="25"/>
  <c r="A1151" i="25"/>
  <c r="AU1150" i="25"/>
  <c r="AV1150" i="25" s="1"/>
  <c r="AT1150" i="25"/>
  <c r="AS1150" i="25"/>
  <c r="AW1150" i="25" s="1"/>
  <c r="AR1150" i="25"/>
  <c r="AQ1150" i="25"/>
  <c r="AN1150" i="25"/>
  <c r="AC1150" i="25"/>
  <c r="S1150" i="25"/>
  <c r="B1150" i="25"/>
  <c r="A1150" i="25"/>
  <c r="AW1149" i="25"/>
  <c r="AU1149" i="25"/>
  <c r="AV1149" i="25" s="1"/>
  <c r="AT1149" i="25"/>
  <c r="AS1149" i="25"/>
  <c r="AR1149" i="25"/>
  <c r="AQ1149" i="25"/>
  <c r="AN1149" i="25"/>
  <c r="AC1149" i="25"/>
  <c r="S1149" i="25"/>
  <c r="H1149" i="25"/>
  <c r="G1149" i="25"/>
  <c r="B1149" i="25"/>
  <c r="A1149" i="25"/>
  <c r="AU1148" i="25"/>
  <c r="AV1148" i="25" s="1"/>
  <c r="AT1148" i="25"/>
  <c r="AS1148" i="25"/>
  <c r="AW1148" i="25" s="1"/>
  <c r="AR1148" i="25"/>
  <c r="AQ1148" i="25"/>
  <c r="AN1148" i="25"/>
  <c r="AC1148" i="25"/>
  <c r="S1148" i="25"/>
  <c r="B1148" i="25"/>
  <c r="A1148" i="25"/>
  <c r="AW1147" i="25"/>
  <c r="AU1147" i="25"/>
  <c r="AV1147" i="25" s="1"/>
  <c r="AT1147" i="25"/>
  <c r="AS1147" i="25"/>
  <c r="AR1147" i="25"/>
  <c r="AQ1147" i="25"/>
  <c r="AN1147" i="25"/>
  <c r="AC1147" i="25"/>
  <c r="S1147" i="25"/>
  <c r="B1147" i="25"/>
  <c r="A1147" i="25"/>
  <c r="AU1146" i="25"/>
  <c r="AV1146" i="25" s="1"/>
  <c r="AT1146" i="25"/>
  <c r="AS1146" i="25"/>
  <c r="AW1146" i="25" s="1"/>
  <c r="AR1146" i="25"/>
  <c r="AQ1146" i="25"/>
  <c r="AN1146" i="25"/>
  <c r="AC1146" i="25"/>
  <c r="S1146" i="25"/>
  <c r="B1146" i="25"/>
  <c r="A1146" i="25"/>
  <c r="AW1145" i="25"/>
  <c r="AU1145" i="25"/>
  <c r="AV1145" i="25" s="1"/>
  <c r="AT1145" i="25"/>
  <c r="AS1145" i="25"/>
  <c r="AR1145" i="25"/>
  <c r="AQ1145" i="25"/>
  <c r="AN1145" i="25"/>
  <c r="AC1145" i="25"/>
  <c r="S1145" i="25"/>
  <c r="B1145" i="25"/>
  <c r="A1145" i="25"/>
  <c r="AU1144" i="25"/>
  <c r="AV1144" i="25" s="1"/>
  <c r="AT1144" i="25"/>
  <c r="AS1144" i="25"/>
  <c r="AW1144" i="25" s="1"/>
  <c r="AR1144" i="25"/>
  <c r="AQ1144" i="25"/>
  <c r="AN1144" i="25"/>
  <c r="AC1144" i="25"/>
  <c r="S1144" i="25"/>
  <c r="B1144" i="25"/>
  <c r="A1144" i="25"/>
  <c r="AW1143" i="25"/>
  <c r="AU1143" i="25"/>
  <c r="AV1143" i="25" s="1"/>
  <c r="AT1143" i="25"/>
  <c r="AS1143" i="25"/>
  <c r="AR1143" i="25"/>
  <c r="AQ1143" i="25"/>
  <c r="AN1143" i="25"/>
  <c r="AC1143" i="25"/>
  <c r="S1143" i="25"/>
  <c r="H1143" i="25"/>
  <c r="G1143" i="25"/>
  <c r="B1143" i="25"/>
  <c r="A1143" i="25"/>
  <c r="AW1142" i="25"/>
  <c r="AU1142" i="25"/>
  <c r="AV1142" i="25" s="1"/>
  <c r="AT1142" i="25"/>
  <c r="AS1142" i="25"/>
  <c r="AR1142" i="25"/>
  <c r="AQ1142" i="25"/>
  <c r="AN1142" i="25"/>
  <c r="AC1142" i="25"/>
  <c r="S1142" i="25"/>
  <c r="H1142" i="25"/>
  <c r="G1142" i="25"/>
  <c r="B1142" i="25"/>
  <c r="A1142" i="25"/>
  <c r="AU1141" i="25"/>
  <c r="AV1141" i="25" s="1"/>
  <c r="AT1141" i="25"/>
  <c r="AS1141" i="25"/>
  <c r="AW1141" i="25" s="1"/>
  <c r="AR1141" i="25"/>
  <c r="AQ1141" i="25"/>
  <c r="AN1141" i="25"/>
  <c r="AC1141" i="25"/>
  <c r="S1141" i="25"/>
  <c r="H1141" i="25"/>
  <c r="G1141" i="25"/>
  <c r="B1141" i="25"/>
  <c r="A1141" i="25"/>
  <c r="AU1140" i="25"/>
  <c r="AV1140" i="25" s="1"/>
  <c r="AT1140" i="25"/>
  <c r="AS1140" i="25"/>
  <c r="AW1140" i="25" s="1"/>
  <c r="AR1140" i="25"/>
  <c r="AQ1140" i="25"/>
  <c r="AN1140" i="25"/>
  <c r="AC1140" i="25"/>
  <c r="S1140" i="25"/>
  <c r="H1140" i="25"/>
  <c r="G1140" i="25"/>
  <c r="B1140" i="25"/>
  <c r="A1140" i="25"/>
  <c r="AW1139" i="25"/>
  <c r="AU1139" i="25"/>
  <c r="AV1139" i="25" s="1"/>
  <c r="AT1139" i="25"/>
  <c r="AS1139" i="25"/>
  <c r="AR1139" i="25"/>
  <c r="AQ1139" i="25"/>
  <c r="AN1139" i="25"/>
  <c r="AC1139" i="25"/>
  <c r="S1139" i="25"/>
  <c r="H1139" i="25"/>
  <c r="G1139" i="25"/>
  <c r="B1139" i="25"/>
  <c r="A1139" i="25"/>
  <c r="AW1138" i="25"/>
  <c r="AU1138" i="25"/>
  <c r="AV1138" i="25" s="1"/>
  <c r="AT1138" i="25"/>
  <c r="AS1138" i="25"/>
  <c r="AR1138" i="25"/>
  <c r="AQ1138" i="25"/>
  <c r="AN1138" i="25"/>
  <c r="AC1138" i="25"/>
  <c r="S1138" i="25"/>
  <c r="H1138" i="25"/>
  <c r="G1138" i="25"/>
  <c r="B1138" i="25"/>
  <c r="A1138" i="25"/>
  <c r="AU1137" i="25"/>
  <c r="AV1137" i="25" s="1"/>
  <c r="AT1137" i="25"/>
  <c r="AS1137" i="25"/>
  <c r="AW1137" i="25" s="1"/>
  <c r="AR1137" i="25"/>
  <c r="AQ1137" i="25"/>
  <c r="AN1137" i="25"/>
  <c r="AC1137" i="25"/>
  <c r="S1137" i="25"/>
  <c r="H1137" i="25"/>
  <c r="G1137" i="25"/>
  <c r="B1137" i="25"/>
  <c r="A1137" i="25"/>
  <c r="AU1136" i="25"/>
  <c r="AV1136" i="25" s="1"/>
  <c r="AT1136" i="25"/>
  <c r="AS1136" i="25"/>
  <c r="AW1136" i="25" s="1"/>
  <c r="AR1136" i="25"/>
  <c r="AQ1136" i="25"/>
  <c r="AN1136" i="25"/>
  <c r="AC1136" i="25"/>
  <c r="S1136" i="25"/>
  <c r="H1136" i="25"/>
  <c r="G1136" i="25"/>
  <c r="B1136" i="25"/>
  <c r="A1136" i="25"/>
  <c r="AW1135" i="25"/>
  <c r="AU1135" i="25"/>
  <c r="AV1135" i="25" s="1"/>
  <c r="AT1135" i="25"/>
  <c r="AS1135" i="25"/>
  <c r="AR1135" i="25"/>
  <c r="AQ1135" i="25"/>
  <c r="AN1135" i="25"/>
  <c r="AC1135" i="25"/>
  <c r="S1135" i="25"/>
  <c r="H1135" i="25"/>
  <c r="G1135" i="25"/>
  <c r="B1135" i="25"/>
  <c r="A1135" i="25"/>
  <c r="AW1134" i="25"/>
  <c r="AU1134" i="25"/>
  <c r="AV1134" i="25" s="1"/>
  <c r="AT1134" i="25"/>
  <c r="AS1134" i="25"/>
  <c r="AR1134" i="25"/>
  <c r="AQ1134" i="25"/>
  <c r="AN1134" i="25"/>
  <c r="AC1134" i="25"/>
  <c r="S1134" i="25"/>
  <c r="B1134" i="25"/>
  <c r="A1134" i="25"/>
  <c r="AU1133" i="25"/>
  <c r="AV1133" i="25" s="1"/>
  <c r="AT1133" i="25"/>
  <c r="AS1133" i="25"/>
  <c r="AW1133" i="25" s="1"/>
  <c r="AR1133" i="25"/>
  <c r="AQ1133" i="25"/>
  <c r="AN1133" i="25"/>
  <c r="AC1133" i="25"/>
  <c r="S1133" i="25"/>
  <c r="B1133" i="25"/>
  <c r="A1133" i="25"/>
  <c r="AW1132" i="25"/>
  <c r="AU1132" i="25"/>
  <c r="AV1132" i="25" s="1"/>
  <c r="AT1132" i="25"/>
  <c r="AS1132" i="25"/>
  <c r="AR1132" i="25"/>
  <c r="AQ1132" i="25"/>
  <c r="AN1132" i="25"/>
  <c r="AC1132" i="25"/>
  <c r="S1132" i="25"/>
  <c r="B1132" i="25"/>
  <c r="A1132" i="25"/>
  <c r="AU1131" i="25"/>
  <c r="AV1131" i="25" s="1"/>
  <c r="AT1131" i="25"/>
  <c r="AS1131" i="25"/>
  <c r="AW1131" i="25" s="1"/>
  <c r="AR1131" i="25"/>
  <c r="AQ1131" i="25"/>
  <c r="AN1131" i="25"/>
  <c r="AC1131" i="25"/>
  <c r="S1131" i="25"/>
  <c r="B1131" i="25"/>
  <c r="A1131" i="25"/>
  <c r="AW1130" i="25"/>
  <c r="AU1130" i="25"/>
  <c r="AV1130" i="25" s="1"/>
  <c r="AT1130" i="25"/>
  <c r="AS1130" i="25"/>
  <c r="AR1130" i="25"/>
  <c r="AQ1130" i="25"/>
  <c r="AN1130" i="25"/>
  <c r="AC1130" i="25"/>
  <c r="S1130" i="25"/>
  <c r="B1130" i="25"/>
  <c r="A1130" i="25"/>
  <c r="AU1129" i="25"/>
  <c r="AV1129" i="25" s="1"/>
  <c r="AT1129" i="25"/>
  <c r="AS1129" i="25"/>
  <c r="AW1129" i="25" s="1"/>
  <c r="AR1129" i="25"/>
  <c r="AQ1129" i="25"/>
  <c r="AN1129" i="25"/>
  <c r="AC1129" i="25"/>
  <c r="S1129" i="25"/>
  <c r="B1129" i="25"/>
  <c r="A1129" i="25"/>
  <c r="AW1128" i="25"/>
  <c r="AU1128" i="25"/>
  <c r="AV1128" i="25" s="1"/>
  <c r="AT1128" i="25"/>
  <c r="AS1128" i="25"/>
  <c r="AR1128" i="25"/>
  <c r="AQ1128" i="25"/>
  <c r="AN1128" i="25"/>
  <c r="AC1128" i="25"/>
  <c r="S1128" i="25"/>
  <c r="B1128" i="25"/>
  <c r="A1128" i="25"/>
  <c r="AU1127" i="25"/>
  <c r="AV1127" i="25" s="1"/>
  <c r="AT1127" i="25"/>
  <c r="AS1127" i="25"/>
  <c r="AW1127" i="25" s="1"/>
  <c r="AR1127" i="25"/>
  <c r="AQ1127" i="25"/>
  <c r="AN1127" i="25"/>
  <c r="AC1127" i="25"/>
  <c r="A1127" i="25"/>
  <c r="B1127" i="25" s="1"/>
  <c r="AU1126" i="25"/>
  <c r="AT1126" i="25"/>
  <c r="AS1126" i="25"/>
  <c r="AR1126" i="25"/>
  <c r="AQ1126" i="25"/>
  <c r="AN1126" i="25"/>
  <c r="AW1126" i="25" s="1"/>
  <c r="AC1126" i="25"/>
  <c r="S1126" i="25"/>
  <c r="A1126" i="25"/>
  <c r="B1126" i="25" s="1"/>
  <c r="AU1125" i="25"/>
  <c r="AT1125" i="25"/>
  <c r="AS1125" i="25"/>
  <c r="AW1125" i="25" s="1"/>
  <c r="AR1125" i="25"/>
  <c r="AQ1125" i="25"/>
  <c r="AN1125" i="25"/>
  <c r="AV1125" i="25" s="1"/>
  <c r="AC1125" i="25"/>
  <c r="S1125" i="25"/>
  <c r="A1125" i="25"/>
  <c r="B1125" i="25" s="1"/>
  <c r="AU1124" i="25"/>
  <c r="AT1124" i="25"/>
  <c r="AS1124" i="25"/>
  <c r="AR1124" i="25"/>
  <c r="AQ1124" i="25"/>
  <c r="AN1124" i="25"/>
  <c r="AW1124" i="25" s="1"/>
  <c r="AC1124" i="25"/>
  <c r="S1124" i="25"/>
  <c r="A1124" i="25"/>
  <c r="B1124" i="25" s="1"/>
  <c r="AU1123" i="25"/>
  <c r="AT1123" i="25"/>
  <c r="AS1123" i="25"/>
  <c r="AW1123" i="25" s="1"/>
  <c r="AR1123" i="25"/>
  <c r="AQ1123" i="25"/>
  <c r="AN1123" i="25"/>
  <c r="AV1123" i="25" s="1"/>
  <c r="AC1123" i="25"/>
  <c r="S1123" i="25"/>
  <c r="A1123" i="25"/>
  <c r="B1123" i="25" s="1"/>
  <c r="AU1122" i="25"/>
  <c r="AT1122" i="25"/>
  <c r="AS1122" i="25"/>
  <c r="AR1122" i="25"/>
  <c r="AQ1122" i="25"/>
  <c r="AN1122" i="25"/>
  <c r="AW1122" i="25" s="1"/>
  <c r="AC1122" i="25"/>
  <c r="S1122" i="25"/>
  <c r="A1122" i="25"/>
  <c r="B1122" i="25" s="1"/>
  <c r="AU1121" i="25"/>
  <c r="AT1121" i="25"/>
  <c r="AS1121" i="25"/>
  <c r="AW1121" i="25" s="1"/>
  <c r="AR1121" i="25"/>
  <c r="AQ1121" i="25"/>
  <c r="AN1121" i="25"/>
  <c r="AV1121" i="25" s="1"/>
  <c r="AC1121" i="25"/>
  <c r="S1121" i="25"/>
  <c r="A1121" i="25"/>
  <c r="B1121" i="25" s="1"/>
  <c r="AU1120" i="25"/>
  <c r="AT1120" i="25"/>
  <c r="AS1120" i="25"/>
  <c r="AR1120" i="25"/>
  <c r="AQ1120" i="25"/>
  <c r="AN1120" i="25"/>
  <c r="AW1120" i="25" s="1"/>
  <c r="AC1120" i="25"/>
  <c r="B1120" i="25"/>
  <c r="A1120" i="25"/>
  <c r="AW1119" i="25"/>
  <c r="AU1119" i="25"/>
  <c r="AV1119" i="25" s="1"/>
  <c r="AT1119" i="25"/>
  <c r="AS1119" i="25"/>
  <c r="AR1119" i="25"/>
  <c r="AQ1119" i="25"/>
  <c r="AN1119" i="25"/>
  <c r="AC1119" i="25"/>
  <c r="A1119" i="25"/>
  <c r="B1119" i="25" s="1"/>
  <c r="AV1118" i="25"/>
  <c r="AU1118" i="25"/>
  <c r="AT1118" i="25"/>
  <c r="AS1118" i="25"/>
  <c r="AW1118" i="25" s="1"/>
  <c r="AR1118" i="25"/>
  <c r="AQ1118" i="25"/>
  <c r="AN1118" i="25"/>
  <c r="AC1118" i="25"/>
  <c r="B1118" i="25"/>
  <c r="A1118" i="25"/>
  <c r="AW1117" i="25"/>
  <c r="AU1117" i="25"/>
  <c r="AV1117" i="25" s="1"/>
  <c r="AT1117" i="25"/>
  <c r="AS1117" i="25"/>
  <c r="AR1117" i="25"/>
  <c r="AQ1117" i="25"/>
  <c r="AN1117" i="25"/>
  <c r="AC1117" i="25"/>
  <c r="S1117" i="25"/>
  <c r="B1117" i="25"/>
  <c r="A1117" i="25"/>
  <c r="AU1116" i="25"/>
  <c r="AV1116" i="25" s="1"/>
  <c r="AT1116" i="25"/>
  <c r="AS1116" i="25"/>
  <c r="AW1116" i="25" s="1"/>
  <c r="AR1116" i="25"/>
  <c r="AQ1116" i="25"/>
  <c r="AN1116" i="25"/>
  <c r="AC1116" i="25"/>
  <c r="S1116" i="25"/>
  <c r="B1116" i="25"/>
  <c r="A1116" i="25"/>
  <c r="AW1115" i="25"/>
  <c r="AU1115" i="25"/>
  <c r="AV1115" i="25" s="1"/>
  <c r="AT1115" i="25"/>
  <c r="AS1115" i="25"/>
  <c r="AR1115" i="25"/>
  <c r="AQ1115" i="25"/>
  <c r="AN1115" i="25"/>
  <c r="AC1115" i="25"/>
  <c r="S1115" i="25"/>
  <c r="B1115" i="25"/>
  <c r="A1115" i="25"/>
  <c r="AU1114" i="25"/>
  <c r="AV1114" i="25" s="1"/>
  <c r="AT1114" i="25"/>
  <c r="AS1114" i="25"/>
  <c r="AW1114" i="25" s="1"/>
  <c r="AR1114" i="25"/>
  <c r="AQ1114" i="25"/>
  <c r="AN1114" i="25"/>
  <c r="AC1114" i="25"/>
  <c r="S1114" i="25"/>
  <c r="B1114" i="25"/>
  <c r="A1114" i="25"/>
  <c r="AW1113" i="25"/>
  <c r="AU1113" i="25"/>
  <c r="AV1113" i="25" s="1"/>
  <c r="AT1113" i="25"/>
  <c r="AS1113" i="25"/>
  <c r="AR1113" i="25"/>
  <c r="AQ1113" i="25"/>
  <c r="AN1113" i="25"/>
  <c r="AC1113" i="25"/>
  <c r="A1113" i="25"/>
  <c r="B1113" i="25" s="1"/>
  <c r="AU1112" i="25"/>
  <c r="AT1112" i="25"/>
  <c r="AS1112" i="25"/>
  <c r="AW1112" i="25" s="1"/>
  <c r="AR1112" i="25"/>
  <c r="AQ1112" i="25"/>
  <c r="AN1112" i="25"/>
  <c r="AV1112" i="25" s="1"/>
  <c r="AC1112" i="25"/>
  <c r="S1112" i="25"/>
  <c r="A1112" i="25"/>
  <c r="B1112" i="25" s="1"/>
  <c r="AV1111" i="25"/>
  <c r="AU1111" i="25"/>
  <c r="AT1111" i="25"/>
  <c r="AS1111" i="25"/>
  <c r="AR1111" i="25"/>
  <c r="AQ1111" i="25"/>
  <c r="AN1111" i="25"/>
  <c r="AW1111" i="25" s="1"/>
  <c r="AC1111" i="25"/>
  <c r="S1111" i="25"/>
  <c r="A1111" i="25"/>
  <c r="B1111" i="25" s="1"/>
  <c r="AU1110" i="25"/>
  <c r="AT1110" i="25"/>
  <c r="AS1110" i="25"/>
  <c r="AW1110" i="25" s="1"/>
  <c r="AR1110" i="25"/>
  <c r="AQ1110" i="25"/>
  <c r="AN1110" i="25"/>
  <c r="AV1110" i="25" s="1"/>
  <c r="AC1110" i="25"/>
  <c r="S1110" i="25"/>
  <c r="A1110" i="25"/>
  <c r="B1110" i="25" s="1"/>
  <c r="AV1109" i="25"/>
  <c r="AU1109" i="25"/>
  <c r="AT1109" i="25"/>
  <c r="AS1109" i="25"/>
  <c r="AR1109" i="25"/>
  <c r="AQ1109" i="25"/>
  <c r="AN1109" i="25"/>
  <c r="AW1109" i="25" s="1"/>
  <c r="AC1109" i="25"/>
  <c r="S1109" i="25"/>
  <c r="A1109" i="25"/>
  <c r="B1109" i="25" s="1"/>
  <c r="AU1108" i="25"/>
  <c r="AT1108" i="25"/>
  <c r="AS1108" i="25"/>
  <c r="AW1108" i="25" s="1"/>
  <c r="AR1108" i="25"/>
  <c r="AQ1108" i="25"/>
  <c r="AN1108" i="25"/>
  <c r="AV1108" i="25" s="1"/>
  <c r="AC1108" i="25"/>
  <c r="S1108" i="25"/>
  <c r="A1108" i="25"/>
  <c r="B1108" i="25" s="1"/>
  <c r="AV1107" i="25"/>
  <c r="AU1107" i="25"/>
  <c r="AT1107" i="25"/>
  <c r="AS1107" i="25"/>
  <c r="AR1107" i="25"/>
  <c r="AQ1107" i="25"/>
  <c r="AN1107" i="25"/>
  <c r="AW1107" i="25" s="1"/>
  <c r="AC1107" i="25"/>
  <c r="S1107" i="25"/>
  <c r="A1107" i="25"/>
  <c r="B1107" i="25" s="1"/>
  <c r="AU1106" i="25"/>
  <c r="AT1106" i="25"/>
  <c r="AS1106" i="25"/>
  <c r="AW1106" i="25" s="1"/>
  <c r="AR1106" i="25"/>
  <c r="AQ1106" i="25"/>
  <c r="AN1106" i="25"/>
  <c r="AV1106" i="25" s="1"/>
  <c r="AC1106" i="25"/>
  <c r="S1106" i="25"/>
  <c r="A1106" i="25"/>
  <c r="B1106" i="25" s="1"/>
  <c r="AV1105" i="25"/>
  <c r="AU1105" i="25"/>
  <c r="AT1105" i="25"/>
  <c r="AS1105" i="25"/>
  <c r="AR1105" i="25"/>
  <c r="AQ1105" i="25"/>
  <c r="AN1105" i="25"/>
  <c r="AW1105" i="25" s="1"/>
  <c r="AC1105" i="25"/>
  <c r="S1105" i="25"/>
  <c r="A1105" i="25"/>
  <c r="B1105" i="25" s="1"/>
  <c r="AU1104" i="25"/>
  <c r="AT1104" i="25"/>
  <c r="AS1104" i="25"/>
  <c r="AW1104" i="25" s="1"/>
  <c r="AR1104" i="25"/>
  <c r="AQ1104" i="25"/>
  <c r="AN1104" i="25"/>
  <c r="AV1104" i="25" s="1"/>
  <c r="AC1104" i="25"/>
  <c r="S1104" i="25"/>
  <c r="A1104" i="25"/>
  <c r="B1104" i="25" s="1"/>
  <c r="AV1103" i="25"/>
  <c r="AU1103" i="25"/>
  <c r="AT1103" i="25"/>
  <c r="AS1103" i="25"/>
  <c r="AR1103" i="25"/>
  <c r="AQ1103" i="25"/>
  <c r="AN1103" i="25"/>
  <c r="AW1103" i="25" s="1"/>
  <c r="AC1103" i="25"/>
  <c r="S1103" i="25"/>
  <c r="A1103" i="25"/>
  <c r="B1103" i="25" s="1"/>
  <c r="AU1102" i="25"/>
  <c r="AT1102" i="25"/>
  <c r="AS1102" i="25"/>
  <c r="AW1102" i="25" s="1"/>
  <c r="AR1102" i="25"/>
  <c r="AQ1102" i="25"/>
  <c r="AN1102" i="25"/>
  <c r="AV1102" i="25" s="1"/>
  <c r="AC1102" i="25"/>
  <c r="S1102" i="25"/>
  <c r="A1102" i="25"/>
  <c r="B1102" i="25" s="1"/>
  <c r="AV1101" i="25"/>
  <c r="AU1101" i="25"/>
  <c r="AT1101" i="25"/>
  <c r="AS1101" i="25"/>
  <c r="AR1101" i="25"/>
  <c r="AQ1101" i="25"/>
  <c r="AN1101" i="25"/>
  <c r="AW1101" i="25" s="1"/>
  <c r="AC1101" i="25"/>
  <c r="S1101" i="25"/>
  <c r="A1101" i="25"/>
  <c r="B1101" i="25" s="1"/>
  <c r="AU1100" i="25"/>
  <c r="AT1100" i="25"/>
  <c r="AS1100" i="25"/>
  <c r="AW1100" i="25" s="1"/>
  <c r="AR1100" i="25"/>
  <c r="AQ1100" i="25"/>
  <c r="AN1100" i="25"/>
  <c r="AV1100" i="25" s="1"/>
  <c r="AC1100" i="25"/>
  <c r="B1100" i="25"/>
  <c r="A1100" i="25"/>
  <c r="AU1099" i="25"/>
  <c r="AV1099" i="25" s="1"/>
  <c r="AT1099" i="25"/>
  <c r="AS1099" i="25"/>
  <c r="AW1099" i="25" s="1"/>
  <c r="AR1099" i="25"/>
  <c r="AQ1099" i="25"/>
  <c r="AN1099" i="25"/>
  <c r="AC1099" i="25"/>
  <c r="S1099" i="25"/>
  <c r="B1099" i="25"/>
  <c r="A1099" i="25"/>
  <c r="AW1098" i="25"/>
  <c r="AU1098" i="25"/>
  <c r="AV1098" i="25" s="1"/>
  <c r="AT1098" i="25"/>
  <c r="AS1098" i="25"/>
  <c r="AR1098" i="25"/>
  <c r="AQ1098" i="25"/>
  <c r="AN1098" i="25"/>
  <c r="AC1098" i="25"/>
  <c r="S1098" i="25"/>
  <c r="B1098" i="25"/>
  <c r="A1098" i="25"/>
  <c r="AU1097" i="25"/>
  <c r="AV1097" i="25" s="1"/>
  <c r="AT1097" i="25"/>
  <c r="AS1097" i="25"/>
  <c r="AW1097" i="25" s="1"/>
  <c r="AR1097" i="25"/>
  <c r="AQ1097" i="25"/>
  <c r="AN1097" i="25"/>
  <c r="AC1097" i="25"/>
  <c r="S1097" i="25"/>
  <c r="B1097" i="25"/>
  <c r="A1097" i="25"/>
  <c r="AW1096" i="25"/>
  <c r="AU1096" i="25"/>
  <c r="AV1096" i="25" s="1"/>
  <c r="AT1096" i="25"/>
  <c r="AS1096" i="25"/>
  <c r="AR1096" i="25"/>
  <c r="AQ1096" i="25"/>
  <c r="AN1096" i="25"/>
  <c r="AC1096" i="25"/>
  <c r="S1096" i="25"/>
  <c r="H1096" i="25"/>
  <c r="G1096" i="25"/>
  <c r="B1096" i="25"/>
  <c r="A1096" i="25"/>
  <c r="AW1095" i="25"/>
  <c r="AU1095" i="25"/>
  <c r="AV1095" i="25" s="1"/>
  <c r="AT1095" i="25"/>
  <c r="AS1095" i="25"/>
  <c r="AR1095" i="25"/>
  <c r="AQ1095" i="25"/>
  <c r="AN1095" i="25"/>
  <c r="AC1095" i="25"/>
  <c r="S1095" i="25"/>
  <c r="H1095" i="25"/>
  <c r="G1095" i="25"/>
  <c r="B1095" i="25"/>
  <c r="A1095" i="25"/>
  <c r="AU1094" i="25"/>
  <c r="AV1094" i="25" s="1"/>
  <c r="AT1094" i="25"/>
  <c r="AS1094" i="25"/>
  <c r="AW1094" i="25" s="1"/>
  <c r="AR1094" i="25"/>
  <c r="AQ1094" i="25"/>
  <c r="AN1094" i="25"/>
  <c r="AC1094" i="25"/>
  <c r="S1094" i="25"/>
  <c r="B1094" i="25"/>
  <c r="A1094" i="25"/>
  <c r="AW1093" i="25"/>
  <c r="AU1093" i="25"/>
  <c r="AV1093" i="25" s="1"/>
  <c r="AT1093" i="25"/>
  <c r="AS1093" i="25"/>
  <c r="AR1093" i="25"/>
  <c r="AQ1093" i="25"/>
  <c r="AN1093" i="25"/>
  <c r="AC1093" i="25"/>
  <c r="S1093" i="25"/>
  <c r="B1093" i="25"/>
  <c r="A1093" i="25"/>
  <c r="AU1092" i="25"/>
  <c r="AV1092" i="25" s="1"/>
  <c r="AT1092" i="25"/>
  <c r="AS1092" i="25"/>
  <c r="AW1092" i="25" s="1"/>
  <c r="AR1092" i="25"/>
  <c r="AQ1092" i="25"/>
  <c r="AN1092" i="25"/>
  <c r="AC1092" i="25"/>
  <c r="S1092" i="25"/>
  <c r="B1092" i="25"/>
  <c r="A1092" i="25"/>
  <c r="AW1091" i="25"/>
  <c r="AU1091" i="25"/>
  <c r="AV1091" i="25" s="1"/>
  <c r="AT1091" i="25"/>
  <c r="AS1091" i="25"/>
  <c r="AR1091" i="25"/>
  <c r="AQ1091" i="25"/>
  <c r="AN1091" i="25"/>
  <c r="AC1091" i="25"/>
  <c r="A1091" i="25"/>
  <c r="B1091" i="25" s="1"/>
  <c r="AV1090" i="25"/>
  <c r="AU1090" i="25"/>
  <c r="AT1090" i="25"/>
  <c r="AS1090" i="25"/>
  <c r="AW1090" i="25" s="1"/>
  <c r="AR1090" i="25"/>
  <c r="AQ1090" i="25"/>
  <c r="AN1090" i="25"/>
  <c r="AC1090" i="25"/>
  <c r="S1090" i="25"/>
  <c r="A1090" i="25"/>
  <c r="B1090" i="25" s="1"/>
  <c r="AV1089" i="25"/>
  <c r="AU1089" i="25"/>
  <c r="AT1089" i="25"/>
  <c r="AS1089" i="25"/>
  <c r="AR1089" i="25"/>
  <c r="AQ1089" i="25"/>
  <c r="AN1089" i="25"/>
  <c r="AW1089" i="25" s="1"/>
  <c r="AC1089" i="25"/>
  <c r="S1089" i="25"/>
  <c r="A1089" i="25"/>
  <c r="B1089" i="25" s="1"/>
  <c r="AV1088" i="25"/>
  <c r="AU1088" i="25"/>
  <c r="AT1088" i="25"/>
  <c r="AS1088" i="25"/>
  <c r="AW1088" i="25" s="1"/>
  <c r="AR1088" i="25"/>
  <c r="AQ1088" i="25"/>
  <c r="AN1088" i="25"/>
  <c r="AC1088" i="25"/>
  <c r="S1088" i="25"/>
  <c r="A1088" i="25"/>
  <c r="B1088" i="25" s="1"/>
  <c r="AV1087" i="25"/>
  <c r="AU1087" i="25"/>
  <c r="AT1087" i="25"/>
  <c r="AS1087" i="25"/>
  <c r="AR1087" i="25"/>
  <c r="AQ1087" i="25"/>
  <c r="AN1087" i="25"/>
  <c r="AW1087" i="25" s="1"/>
  <c r="AC1087" i="25"/>
  <c r="S1087" i="25"/>
  <c r="A1087" i="25"/>
  <c r="B1087" i="25" s="1"/>
  <c r="AV1086" i="25"/>
  <c r="AU1086" i="25"/>
  <c r="AT1086" i="25"/>
  <c r="AS1086" i="25"/>
  <c r="AW1086" i="25" s="1"/>
  <c r="AR1086" i="25"/>
  <c r="AQ1086" i="25"/>
  <c r="AN1086" i="25"/>
  <c r="AC1086" i="25"/>
  <c r="S1086" i="25"/>
  <c r="A1086" i="25"/>
  <c r="B1086" i="25" s="1"/>
  <c r="AV1085" i="25"/>
  <c r="AU1085" i="25"/>
  <c r="AT1085" i="25"/>
  <c r="AS1085" i="25"/>
  <c r="AR1085" i="25"/>
  <c r="AQ1085" i="25"/>
  <c r="AN1085" i="25"/>
  <c r="AW1085" i="25" s="1"/>
  <c r="AC1085" i="25"/>
  <c r="S1085" i="25"/>
  <c r="A1085" i="25"/>
  <c r="B1085" i="25" s="1"/>
  <c r="AV1084" i="25"/>
  <c r="AU1084" i="25"/>
  <c r="AT1084" i="25"/>
  <c r="AS1084" i="25"/>
  <c r="AW1084" i="25" s="1"/>
  <c r="AR1084" i="25"/>
  <c r="AQ1084" i="25"/>
  <c r="AN1084" i="25"/>
  <c r="AC1084" i="25"/>
  <c r="B1084" i="25"/>
  <c r="A1084" i="25"/>
  <c r="AW1083" i="25"/>
  <c r="AU1083" i="25"/>
  <c r="AV1083" i="25" s="1"/>
  <c r="AT1083" i="25"/>
  <c r="AS1083" i="25"/>
  <c r="AR1083" i="25"/>
  <c r="AQ1083" i="25"/>
  <c r="AN1083" i="25"/>
  <c r="AC1083" i="25"/>
  <c r="S1083" i="25"/>
  <c r="B1083" i="25"/>
  <c r="A1083" i="25"/>
  <c r="AU1082" i="25"/>
  <c r="AV1082" i="25" s="1"/>
  <c r="AT1082" i="25"/>
  <c r="AS1082" i="25"/>
  <c r="AW1082" i="25" s="1"/>
  <c r="AR1082" i="25"/>
  <c r="AQ1082" i="25"/>
  <c r="AN1082" i="25"/>
  <c r="AC1082" i="25"/>
  <c r="S1082" i="25"/>
  <c r="B1082" i="25"/>
  <c r="A1082" i="25"/>
  <c r="AW1081" i="25"/>
  <c r="AU1081" i="25"/>
  <c r="AV1081" i="25" s="1"/>
  <c r="AT1081" i="25"/>
  <c r="AS1081" i="25"/>
  <c r="AR1081" i="25"/>
  <c r="AQ1081" i="25"/>
  <c r="AN1081" i="25"/>
  <c r="AC1081" i="25"/>
  <c r="S1081" i="25"/>
  <c r="B1081" i="25"/>
  <c r="A1081" i="25"/>
  <c r="AU1080" i="25"/>
  <c r="AV1080" i="25" s="1"/>
  <c r="AT1080" i="25"/>
  <c r="AS1080" i="25"/>
  <c r="AW1080" i="25" s="1"/>
  <c r="AR1080" i="25"/>
  <c r="AQ1080" i="25"/>
  <c r="AN1080" i="25"/>
  <c r="AC1080" i="25"/>
  <c r="S1080" i="25"/>
  <c r="B1080" i="25"/>
  <c r="A1080" i="25"/>
  <c r="AW1079" i="25"/>
  <c r="AU1079" i="25"/>
  <c r="AV1079" i="25" s="1"/>
  <c r="AT1079" i="25"/>
  <c r="AS1079" i="25"/>
  <c r="AR1079" i="25"/>
  <c r="AQ1079" i="25"/>
  <c r="AN1079" i="25"/>
  <c r="AC1079" i="25"/>
  <c r="S1079" i="25"/>
  <c r="B1079" i="25"/>
  <c r="A1079" i="25"/>
  <c r="AU1078" i="25"/>
  <c r="AV1078" i="25" s="1"/>
  <c r="AT1078" i="25"/>
  <c r="AS1078" i="25"/>
  <c r="AW1078" i="25" s="1"/>
  <c r="AR1078" i="25"/>
  <c r="AQ1078" i="25"/>
  <c r="AN1078" i="25"/>
  <c r="AC1078" i="25"/>
  <c r="S1078" i="25"/>
  <c r="H1078" i="25"/>
  <c r="G1078" i="25"/>
  <c r="B1078" i="25"/>
  <c r="A1078" i="25"/>
  <c r="AW1077" i="25"/>
  <c r="AU1077" i="25"/>
  <c r="AV1077" i="25" s="1"/>
  <c r="AT1077" i="25"/>
  <c r="AS1077" i="25"/>
  <c r="AR1077" i="25"/>
  <c r="AQ1077" i="25"/>
  <c r="AN1077" i="25"/>
  <c r="AC1077" i="25"/>
  <c r="S1077" i="25"/>
  <c r="H1077" i="25"/>
  <c r="G1077" i="25"/>
  <c r="B1077" i="25"/>
  <c r="A1077" i="25"/>
  <c r="AW1076" i="25"/>
  <c r="AU1076" i="25"/>
  <c r="AV1076" i="25" s="1"/>
  <c r="AT1076" i="25"/>
  <c r="AS1076" i="25"/>
  <c r="AR1076" i="25"/>
  <c r="AQ1076" i="25"/>
  <c r="AN1076" i="25"/>
  <c r="AC1076" i="25"/>
  <c r="S1076" i="25"/>
  <c r="H1076" i="25"/>
  <c r="G1076" i="25"/>
  <c r="B1076" i="25"/>
  <c r="A1076" i="25"/>
  <c r="AU1075" i="25"/>
  <c r="AV1075" i="25" s="1"/>
  <c r="AT1075" i="25"/>
  <c r="AS1075" i="25"/>
  <c r="AW1075" i="25" s="1"/>
  <c r="AR1075" i="25"/>
  <c r="AQ1075" i="25"/>
  <c r="AN1075" i="25"/>
  <c r="AC1075" i="25"/>
  <c r="S1075" i="25"/>
  <c r="H1075" i="25"/>
  <c r="G1075" i="25"/>
  <c r="B1075" i="25"/>
  <c r="A1075" i="25"/>
  <c r="AU1074" i="25"/>
  <c r="AV1074" i="25" s="1"/>
  <c r="AT1074" i="25"/>
  <c r="AS1074" i="25"/>
  <c r="AW1074" i="25" s="1"/>
  <c r="AR1074" i="25"/>
  <c r="AQ1074" i="25"/>
  <c r="AN1074" i="25"/>
  <c r="AC1074" i="25"/>
  <c r="S1074" i="25"/>
  <c r="H1074" i="25"/>
  <c r="G1074" i="25"/>
  <c r="B1074" i="25"/>
  <c r="A1074" i="25"/>
  <c r="AW1073" i="25"/>
  <c r="AU1073" i="25"/>
  <c r="AV1073" i="25" s="1"/>
  <c r="AT1073" i="25"/>
  <c r="AS1073" i="25"/>
  <c r="AR1073" i="25"/>
  <c r="AQ1073" i="25"/>
  <c r="AN1073" i="25"/>
  <c r="AC1073" i="25"/>
  <c r="S1073" i="25"/>
  <c r="B1073" i="25"/>
  <c r="A1073" i="25"/>
  <c r="AU1072" i="25"/>
  <c r="AV1072" i="25" s="1"/>
  <c r="AT1072" i="25"/>
  <c r="AS1072" i="25"/>
  <c r="AW1072" i="25" s="1"/>
  <c r="AR1072" i="25"/>
  <c r="AQ1072" i="25"/>
  <c r="AN1072" i="25"/>
  <c r="AC1072" i="25"/>
  <c r="S1072" i="25"/>
  <c r="B1072" i="25"/>
  <c r="A1072" i="25"/>
  <c r="AW1071" i="25"/>
  <c r="AU1071" i="25"/>
  <c r="AV1071" i="25" s="1"/>
  <c r="AT1071" i="25"/>
  <c r="AS1071" i="25"/>
  <c r="AR1071" i="25"/>
  <c r="AQ1071" i="25"/>
  <c r="AN1071" i="25"/>
  <c r="AC1071" i="25"/>
  <c r="A1071" i="25"/>
  <c r="B1071" i="25" s="1"/>
  <c r="AV1070" i="25"/>
  <c r="AU1070" i="25"/>
  <c r="AT1070" i="25"/>
  <c r="AS1070" i="25"/>
  <c r="AW1070" i="25" s="1"/>
  <c r="AR1070" i="25"/>
  <c r="AQ1070" i="25"/>
  <c r="AN1070" i="25"/>
  <c r="AC1070" i="25"/>
  <c r="S1070" i="25"/>
  <c r="A1070" i="25"/>
  <c r="B1070" i="25" s="1"/>
  <c r="AV1069" i="25"/>
  <c r="AU1069" i="25"/>
  <c r="AT1069" i="25"/>
  <c r="AS1069" i="25"/>
  <c r="AR1069" i="25"/>
  <c r="AQ1069" i="25"/>
  <c r="AN1069" i="25"/>
  <c r="AW1069" i="25" s="1"/>
  <c r="AC1069" i="25"/>
  <c r="S1069" i="25"/>
  <c r="A1069" i="25"/>
  <c r="B1069" i="25" s="1"/>
  <c r="AV1068" i="25"/>
  <c r="AU1068" i="25"/>
  <c r="AT1068" i="25"/>
  <c r="AS1068" i="25"/>
  <c r="AW1068" i="25" s="1"/>
  <c r="AR1068" i="25"/>
  <c r="AQ1068" i="25"/>
  <c r="AN1068" i="25"/>
  <c r="AC1068" i="25"/>
  <c r="S1068" i="25"/>
  <c r="A1068" i="25"/>
  <c r="B1068" i="25" s="1"/>
  <c r="AV1067" i="25"/>
  <c r="AU1067" i="25"/>
  <c r="AT1067" i="25"/>
  <c r="AS1067" i="25"/>
  <c r="AR1067" i="25"/>
  <c r="AQ1067" i="25"/>
  <c r="AN1067" i="25"/>
  <c r="AW1067" i="25" s="1"/>
  <c r="AC1067" i="25"/>
  <c r="S1067" i="25"/>
  <c r="H1067" i="25"/>
  <c r="G1067" i="25"/>
  <c r="A1067" i="25"/>
  <c r="B1067" i="25" s="1"/>
  <c r="AV1066" i="25"/>
  <c r="AU1066" i="25"/>
  <c r="AT1066" i="25"/>
  <c r="AS1066" i="25"/>
  <c r="AR1066" i="25"/>
  <c r="AQ1066" i="25"/>
  <c r="AN1066" i="25"/>
  <c r="AW1066" i="25" s="1"/>
  <c r="AC1066" i="25"/>
  <c r="S1066" i="25"/>
  <c r="H1066" i="25"/>
  <c r="G1066" i="25"/>
  <c r="A1066" i="25"/>
  <c r="B1066" i="25" s="1"/>
  <c r="AV1065" i="25"/>
  <c r="AU1065" i="25"/>
  <c r="AT1065" i="25"/>
  <c r="AS1065" i="25"/>
  <c r="AW1065" i="25" s="1"/>
  <c r="AR1065" i="25"/>
  <c r="AQ1065" i="25"/>
  <c r="AN1065" i="25"/>
  <c r="AC1065" i="25"/>
  <c r="S1065" i="25"/>
  <c r="H1065" i="25"/>
  <c r="G1065" i="25"/>
  <c r="A1065" i="25"/>
  <c r="B1065" i="25" s="1"/>
  <c r="AU1064" i="25"/>
  <c r="AT1064" i="25"/>
  <c r="AS1064" i="25"/>
  <c r="AW1064" i="25" s="1"/>
  <c r="AR1064" i="25"/>
  <c r="AQ1064" i="25"/>
  <c r="AN1064" i="25"/>
  <c r="AV1064" i="25" s="1"/>
  <c r="AC1064" i="25"/>
  <c r="S1064" i="25"/>
  <c r="H1064" i="25"/>
  <c r="G1064" i="25"/>
  <c r="A1064" i="25"/>
  <c r="B1064" i="25" s="1"/>
  <c r="AV1063" i="25"/>
  <c r="AU1063" i="25"/>
  <c r="AT1063" i="25"/>
  <c r="AS1063" i="25"/>
  <c r="AW1063" i="25" s="1"/>
  <c r="AR1063" i="25"/>
  <c r="AQ1063" i="25"/>
  <c r="AN1063" i="25"/>
  <c r="AC1063" i="25"/>
  <c r="S1063" i="25"/>
  <c r="H1063" i="25"/>
  <c r="G1063" i="25"/>
  <c r="A1063" i="25"/>
  <c r="B1063" i="25" s="1"/>
  <c r="AV1062" i="25"/>
  <c r="AU1062" i="25"/>
  <c r="AT1062" i="25"/>
  <c r="AS1062" i="25"/>
  <c r="AR1062" i="25"/>
  <c r="AQ1062" i="25"/>
  <c r="AN1062" i="25"/>
  <c r="AW1062" i="25" s="1"/>
  <c r="AC1062" i="25"/>
  <c r="S1062" i="25"/>
  <c r="H1062" i="25"/>
  <c r="G1062" i="25"/>
  <c r="A1062" i="25"/>
  <c r="B1062" i="25" s="1"/>
  <c r="AV1061" i="25"/>
  <c r="AU1061" i="25"/>
  <c r="AT1061" i="25"/>
  <c r="AS1061" i="25"/>
  <c r="AR1061" i="25"/>
  <c r="AQ1061" i="25"/>
  <c r="AN1061" i="25"/>
  <c r="AW1061" i="25" s="1"/>
  <c r="AC1061" i="25"/>
  <c r="H1061" i="25"/>
  <c r="G1061" i="25"/>
  <c r="B1061" i="25"/>
  <c r="A1061" i="25"/>
  <c r="AW1060" i="25"/>
  <c r="AU1060" i="25"/>
  <c r="AV1060" i="25" s="1"/>
  <c r="AT1060" i="25"/>
  <c r="AS1060" i="25"/>
  <c r="AR1060" i="25"/>
  <c r="AQ1060" i="25"/>
  <c r="AN1060" i="25"/>
  <c r="AC1060" i="25"/>
  <c r="S1060" i="25"/>
  <c r="H1060" i="25"/>
  <c r="G1060" i="25"/>
  <c r="B1060" i="25"/>
  <c r="A1060" i="25"/>
  <c r="AW1059" i="25"/>
  <c r="AU1059" i="25"/>
  <c r="AV1059" i="25" s="1"/>
  <c r="AT1059" i="25"/>
  <c r="AS1059" i="25"/>
  <c r="AR1059" i="25"/>
  <c r="AQ1059" i="25"/>
  <c r="AN1059" i="25"/>
  <c r="AC1059" i="25"/>
  <c r="S1059" i="25"/>
  <c r="H1059" i="25"/>
  <c r="G1059" i="25"/>
  <c r="B1059" i="25"/>
  <c r="A1059" i="25"/>
  <c r="AU1058" i="25"/>
  <c r="AV1058" i="25" s="1"/>
  <c r="AT1058" i="25"/>
  <c r="AS1058" i="25"/>
  <c r="AW1058" i="25" s="1"/>
  <c r="AR1058" i="25"/>
  <c r="AQ1058" i="25"/>
  <c r="AN1058" i="25"/>
  <c r="AC1058" i="25"/>
  <c r="S1058" i="25"/>
  <c r="H1058" i="25"/>
  <c r="G1058" i="25"/>
  <c r="B1058" i="25"/>
  <c r="A1058" i="25"/>
  <c r="AU1057" i="25"/>
  <c r="AV1057" i="25" s="1"/>
  <c r="AT1057" i="25"/>
  <c r="AS1057" i="25"/>
  <c r="AW1057" i="25" s="1"/>
  <c r="AR1057" i="25"/>
  <c r="AQ1057" i="25"/>
  <c r="AN1057" i="25"/>
  <c r="AC1057" i="25"/>
  <c r="S1057" i="25"/>
  <c r="H1057" i="25"/>
  <c r="G1057" i="25"/>
  <c r="B1057" i="25"/>
  <c r="A1057" i="25"/>
  <c r="AW1056" i="25"/>
  <c r="AU1056" i="25"/>
  <c r="AV1056" i="25" s="1"/>
  <c r="AT1056" i="25"/>
  <c r="AS1056" i="25"/>
  <c r="AR1056" i="25"/>
  <c r="AQ1056" i="25"/>
  <c r="AN1056" i="25"/>
  <c r="AC1056" i="25"/>
  <c r="S1056" i="25"/>
  <c r="H1056" i="25"/>
  <c r="G1056" i="25"/>
  <c r="B1056" i="25"/>
  <c r="A1056" i="25"/>
  <c r="AW1055" i="25"/>
  <c r="AU1055" i="25"/>
  <c r="AV1055" i="25" s="1"/>
  <c r="AT1055" i="25"/>
  <c r="AS1055" i="25"/>
  <c r="AR1055" i="25"/>
  <c r="AQ1055" i="25"/>
  <c r="AN1055" i="25"/>
  <c r="AC1055" i="25"/>
  <c r="S1055" i="25"/>
  <c r="H1055" i="25"/>
  <c r="G1055" i="25"/>
  <c r="B1055" i="25"/>
  <c r="A1055" i="25"/>
  <c r="AU1054" i="25"/>
  <c r="AV1054" i="25" s="1"/>
  <c r="AT1054" i="25"/>
  <c r="AS1054" i="25"/>
  <c r="AW1054" i="25" s="1"/>
  <c r="AR1054" i="25"/>
  <c r="AQ1054" i="25"/>
  <c r="AN1054" i="25"/>
  <c r="AC1054" i="25"/>
  <c r="S1054" i="25"/>
  <c r="H1054" i="25"/>
  <c r="G1054" i="25"/>
  <c r="B1054" i="25"/>
  <c r="A1054" i="25"/>
  <c r="AU1053" i="25"/>
  <c r="AV1053" i="25" s="1"/>
  <c r="AT1053" i="25"/>
  <c r="AS1053" i="25"/>
  <c r="AW1053" i="25" s="1"/>
  <c r="AR1053" i="25"/>
  <c r="AQ1053" i="25"/>
  <c r="AN1053" i="25"/>
  <c r="AC1053" i="25"/>
  <c r="S1053" i="25"/>
  <c r="H1053" i="25"/>
  <c r="G1053" i="25"/>
  <c r="B1053" i="25"/>
  <c r="A1053" i="25"/>
  <c r="AW1052" i="25"/>
  <c r="AU1052" i="25"/>
  <c r="AV1052" i="25" s="1"/>
  <c r="AT1052" i="25"/>
  <c r="AS1052" i="25"/>
  <c r="AR1052" i="25"/>
  <c r="AQ1052" i="25"/>
  <c r="AN1052" i="25"/>
  <c r="AC1052" i="25"/>
  <c r="S1052" i="25"/>
  <c r="H1052" i="25"/>
  <c r="G1052" i="25"/>
  <c r="B1052" i="25"/>
  <c r="A1052" i="25"/>
  <c r="AW1051" i="25"/>
  <c r="AU1051" i="25"/>
  <c r="AV1051" i="25" s="1"/>
  <c r="AT1051" i="25"/>
  <c r="AS1051" i="25"/>
  <c r="AR1051" i="25"/>
  <c r="AQ1051" i="25"/>
  <c r="AN1051" i="25"/>
  <c r="AC1051" i="25"/>
  <c r="S1051" i="25"/>
  <c r="H1051" i="25"/>
  <c r="G1051" i="25"/>
  <c r="B1051" i="25"/>
  <c r="A1051" i="25"/>
  <c r="AU1050" i="25"/>
  <c r="AV1050" i="25" s="1"/>
  <c r="AT1050" i="25"/>
  <c r="AS1050" i="25"/>
  <c r="AW1050" i="25" s="1"/>
  <c r="AR1050" i="25"/>
  <c r="AQ1050" i="25"/>
  <c r="AN1050" i="25"/>
  <c r="AC1050" i="25"/>
  <c r="S1050" i="25"/>
  <c r="H1050" i="25"/>
  <c r="G1050" i="25"/>
  <c r="B1050" i="25"/>
  <c r="A1050" i="25"/>
  <c r="AU1049" i="25"/>
  <c r="AV1049" i="25" s="1"/>
  <c r="AT1049" i="25"/>
  <c r="AS1049" i="25"/>
  <c r="AW1049" i="25" s="1"/>
  <c r="AR1049" i="25"/>
  <c r="AQ1049" i="25"/>
  <c r="AN1049" i="25"/>
  <c r="AC1049" i="25"/>
  <c r="S1049" i="25"/>
  <c r="H1049" i="25"/>
  <c r="G1049" i="25"/>
  <c r="B1049" i="25"/>
  <c r="A1049" i="25"/>
  <c r="AW1048" i="25"/>
  <c r="AU1048" i="25"/>
  <c r="AV1048" i="25" s="1"/>
  <c r="AT1048" i="25"/>
  <c r="AS1048" i="25"/>
  <c r="AR1048" i="25"/>
  <c r="AQ1048" i="25"/>
  <c r="AN1048" i="25"/>
  <c r="AC1048" i="25"/>
  <c r="S1048" i="25"/>
  <c r="H1048" i="25"/>
  <c r="G1048" i="25"/>
  <c r="B1048" i="25"/>
  <c r="A1048" i="25"/>
  <c r="AW1047" i="25"/>
  <c r="AU1047" i="25"/>
  <c r="AV1047" i="25" s="1"/>
  <c r="AT1047" i="25"/>
  <c r="AS1047" i="25"/>
  <c r="AR1047" i="25"/>
  <c r="AQ1047" i="25"/>
  <c r="AN1047" i="25"/>
  <c r="AC1047" i="25"/>
  <c r="S1047" i="25"/>
  <c r="H1047" i="25"/>
  <c r="G1047" i="25"/>
  <c r="B1047" i="25"/>
  <c r="A1047" i="25"/>
  <c r="AU1046" i="25"/>
  <c r="AV1046" i="25" s="1"/>
  <c r="AT1046" i="25"/>
  <c r="AS1046" i="25"/>
  <c r="AW1046" i="25" s="1"/>
  <c r="AR1046" i="25"/>
  <c r="AQ1046" i="25"/>
  <c r="AN1046" i="25"/>
  <c r="AC1046" i="25"/>
  <c r="S1046" i="25"/>
  <c r="H1046" i="25"/>
  <c r="G1046" i="25"/>
  <c r="B1046" i="25"/>
  <c r="A1046" i="25"/>
  <c r="AU1045" i="25"/>
  <c r="AV1045" i="25" s="1"/>
  <c r="AT1045" i="25"/>
  <c r="AS1045" i="25"/>
  <c r="AW1045" i="25" s="1"/>
  <c r="AR1045" i="25"/>
  <c r="AQ1045" i="25"/>
  <c r="AN1045" i="25"/>
  <c r="AC1045" i="25"/>
  <c r="S1045" i="25"/>
  <c r="H1045" i="25"/>
  <c r="G1045" i="25"/>
  <c r="B1045" i="25"/>
  <c r="A1045" i="25"/>
  <c r="AW1044" i="25"/>
  <c r="AU1044" i="25"/>
  <c r="AV1044" i="25" s="1"/>
  <c r="AT1044" i="25"/>
  <c r="AS1044" i="25"/>
  <c r="AR1044" i="25"/>
  <c r="AQ1044" i="25"/>
  <c r="AN1044" i="25"/>
  <c r="AC1044" i="25"/>
  <c r="S1044" i="25"/>
  <c r="B1044" i="25"/>
  <c r="A1044" i="25"/>
  <c r="AU1043" i="25"/>
  <c r="AV1043" i="25" s="1"/>
  <c r="AT1043" i="25"/>
  <c r="AS1043" i="25"/>
  <c r="AW1043" i="25" s="1"/>
  <c r="AR1043" i="25"/>
  <c r="AQ1043" i="25"/>
  <c r="AN1043" i="25"/>
  <c r="AC1043" i="25"/>
  <c r="S1043" i="25"/>
  <c r="B1043" i="25"/>
  <c r="A1043" i="25"/>
  <c r="AW1042" i="25"/>
  <c r="AU1042" i="25"/>
  <c r="AV1042" i="25" s="1"/>
  <c r="AT1042" i="25"/>
  <c r="AS1042" i="25"/>
  <c r="AR1042" i="25"/>
  <c r="AQ1042" i="25"/>
  <c r="AN1042" i="25"/>
  <c r="AC1042" i="25"/>
  <c r="S1042" i="25"/>
  <c r="B1042" i="25"/>
  <c r="A1042" i="25"/>
  <c r="AU1041" i="25"/>
  <c r="AV1041" i="25" s="1"/>
  <c r="AT1041" i="25"/>
  <c r="AS1041" i="25"/>
  <c r="AW1041" i="25" s="1"/>
  <c r="AR1041" i="25"/>
  <c r="AQ1041" i="25"/>
  <c r="AN1041" i="25"/>
  <c r="AC1041" i="25"/>
  <c r="S1041" i="25"/>
  <c r="B1041" i="25"/>
  <c r="A1041" i="25"/>
  <c r="AW1040" i="25"/>
  <c r="AU1040" i="25"/>
  <c r="AV1040" i="25" s="1"/>
  <c r="AT1040" i="25"/>
  <c r="AS1040" i="25"/>
  <c r="AR1040" i="25"/>
  <c r="AQ1040" i="25"/>
  <c r="AN1040" i="25"/>
  <c r="AC1040" i="25"/>
  <c r="S1040" i="25"/>
  <c r="B1040" i="25"/>
  <c r="A1040" i="25"/>
  <c r="AW1039" i="25"/>
  <c r="AU1039" i="25"/>
  <c r="AV1039" i="25" s="1"/>
  <c r="AT1039" i="25"/>
  <c r="AS1039" i="25"/>
  <c r="AR1039" i="25"/>
  <c r="AQ1039" i="25"/>
  <c r="AN1039" i="25"/>
  <c r="AC1039" i="25"/>
  <c r="S1039" i="25"/>
  <c r="B1039" i="25"/>
  <c r="A1039" i="25"/>
  <c r="AU1038" i="25"/>
  <c r="AV1038" i="25" s="1"/>
  <c r="AT1038" i="25"/>
  <c r="AS1038" i="25"/>
  <c r="AW1038" i="25" s="1"/>
  <c r="AR1038" i="25"/>
  <c r="AQ1038" i="25"/>
  <c r="AN1038" i="25"/>
  <c r="AC1038" i="25"/>
  <c r="S1038" i="25"/>
  <c r="H1038" i="25"/>
  <c r="G1038" i="25"/>
  <c r="B1038" i="25"/>
  <c r="A1038" i="25"/>
  <c r="AW1037" i="25"/>
  <c r="AU1037" i="25"/>
  <c r="AV1037" i="25" s="1"/>
  <c r="AT1037" i="25"/>
  <c r="AS1037" i="25"/>
  <c r="AR1037" i="25"/>
  <c r="AQ1037" i="25"/>
  <c r="AN1037" i="25"/>
  <c r="AC1037" i="25"/>
  <c r="S1037" i="25"/>
  <c r="B1037" i="25"/>
  <c r="A1037" i="25"/>
  <c r="AU1036" i="25"/>
  <c r="AV1036" i="25" s="1"/>
  <c r="AT1036" i="25"/>
  <c r="AS1036" i="25"/>
  <c r="AW1036" i="25" s="1"/>
  <c r="AR1036" i="25"/>
  <c r="AQ1036" i="25"/>
  <c r="AN1036" i="25"/>
  <c r="AC1036" i="25"/>
  <c r="S1036" i="25"/>
  <c r="H1036" i="25"/>
  <c r="G1036" i="25"/>
  <c r="B1036" i="25"/>
  <c r="A1036" i="25"/>
  <c r="AW1035" i="25"/>
  <c r="AU1035" i="25"/>
  <c r="AV1035" i="25" s="1"/>
  <c r="AT1035" i="25"/>
  <c r="AS1035" i="25"/>
  <c r="AR1035" i="25"/>
  <c r="AQ1035" i="25"/>
  <c r="AN1035" i="25"/>
  <c r="AC1035" i="25"/>
  <c r="S1035" i="25"/>
  <c r="B1035" i="25"/>
  <c r="A1035" i="25"/>
  <c r="AU1034" i="25"/>
  <c r="AV1034" i="25" s="1"/>
  <c r="AT1034" i="25"/>
  <c r="AS1034" i="25"/>
  <c r="AW1034" i="25" s="1"/>
  <c r="AR1034" i="25"/>
  <c r="AQ1034" i="25"/>
  <c r="AN1034" i="25"/>
  <c r="AC1034" i="25"/>
  <c r="S1034" i="25"/>
  <c r="B1034" i="25"/>
  <c r="A1034" i="25"/>
  <c r="AW1033" i="25"/>
  <c r="AU1033" i="25"/>
  <c r="AV1033" i="25" s="1"/>
  <c r="AT1033" i="25"/>
  <c r="AS1033" i="25"/>
  <c r="AR1033" i="25"/>
  <c r="AQ1033" i="25"/>
  <c r="AN1033" i="25"/>
  <c r="AC1033" i="25"/>
  <c r="S1033" i="25"/>
  <c r="B1033" i="25"/>
  <c r="A1033" i="25"/>
  <c r="AU1032" i="25"/>
  <c r="AV1032" i="25" s="1"/>
  <c r="AT1032" i="25"/>
  <c r="AS1032" i="25"/>
  <c r="AW1032" i="25" s="1"/>
  <c r="AR1032" i="25"/>
  <c r="AQ1032" i="25"/>
  <c r="AN1032" i="25"/>
  <c r="AC1032" i="25"/>
  <c r="S1032" i="25"/>
  <c r="B1032" i="25"/>
  <c r="A1032" i="25"/>
  <c r="AU1031" i="25"/>
  <c r="AV1031" i="25" s="1"/>
  <c r="AT1031" i="25"/>
  <c r="AS1031" i="25"/>
  <c r="AW1031" i="25" s="1"/>
  <c r="AR1031" i="25"/>
  <c r="AQ1031" i="25"/>
  <c r="AN1031" i="25"/>
  <c r="AC1031" i="25"/>
  <c r="S1031" i="25"/>
  <c r="B1031" i="25"/>
  <c r="A1031" i="25"/>
  <c r="AU1030" i="25"/>
  <c r="AV1030" i="25" s="1"/>
  <c r="AT1030" i="25"/>
  <c r="AS1030" i="25"/>
  <c r="AW1030" i="25" s="1"/>
  <c r="AR1030" i="25"/>
  <c r="AQ1030" i="25"/>
  <c r="AN1030" i="25"/>
  <c r="AC1030" i="25"/>
  <c r="S1030" i="25"/>
  <c r="B1030" i="25"/>
  <c r="A1030" i="25"/>
  <c r="AW1029" i="25"/>
  <c r="AU1029" i="25"/>
  <c r="AV1029" i="25" s="1"/>
  <c r="AT1029" i="25"/>
  <c r="AS1029" i="25"/>
  <c r="AR1029" i="25"/>
  <c r="AQ1029" i="25"/>
  <c r="AN1029" i="25"/>
  <c r="AC1029" i="25"/>
  <c r="S1029" i="25"/>
  <c r="B1029" i="25"/>
  <c r="A1029" i="25"/>
  <c r="AU1028" i="25"/>
  <c r="AV1028" i="25" s="1"/>
  <c r="AT1028" i="25"/>
  <c r="AS1028" i="25"/>
  <c r="AW1028" i="25" s="1"/>
  <c r="AR1028" i="25"/>
  <c r="AQ1028" i="25"/>
  <c r="AN1028" i="25"/>
  <c r="AC1028" i="25"/>
  <c r="S1028" i="25"/>
  <c r="B1028" i="25"/>
  <c r="A1028" i="25"/>
  <c r="AW1027" i="25"/>
  <c r="AU1027" i="25"/>
  <c r="AV1027" i="25" s="1"/>
  <c r="AT1027" i="25"/>
  <c r="AS1027" i="25"/>
  <c r="AR1027" i="25"/>
  <c r="AQ1027" i="25"/>
  <c r="AN1027" i="25"/>
  <c r="AC1027" i="25"/>
  <c r="S1027" i="25"/>
  <c r="B1027" i="25"/>
  <c r="A1027" i="25"/>
  <c r="AW1026" i="25"/>
  <c r="AU1026" i="25"/>
  <c r="AV1026" i="25" s="1"/>
  <c r="AT1026" i="25"/>
  <c r="AS1026" i="25"/>
  <c r="AR1026" i="25"/>
  <c r="AQ1026" i="25"/>
  <c r="AN1026" i="25"/>
  <c r="AC1026" i="25"/>
  <c r="S1026" i="25"/>
  <c r="H1026" i="25"/>
  <c r="G1026" i="25"/>
  <c r="B1026" i="25"/>
  <c r="A1026" i="25"/>
  <c r="AU1025" i="25"/>
  <c r="AV1025" i="25" s="1"/>
  <c r="AT1025" i="25"/>
  <c r="AS1025" i="25"/>
  <c r="AW1025" i="25" s="1"/>
  <c r="AR1025" i="25"/>
  <c r="AQ1025" i="25"/>
  <c r="AN1025" i="25"/>
  <c r="AC1025" i="25"/>
  <c r="S1025" i="25"/>
  <c r="B1025" i="25"/>
  <c r="A1025" i="25"/>
  <c r="AW1024" i="25"/>
  <c r="AU1024" i="25"/>
  <c r="AV1024" i="25" s="1"/>
  <c r="AT1024" i="25"/>
  <c r="AS1024" i="25"/>
  <c r="AR1024" i="25"/>
  <c r="AQ1024" i="25"/>
  <c r="AN1024" i="25"/>
  <c r="AC1024" i="25"/>
  <c r="S1024" i="25"/>
  <c r="B1024" i="25"/>
  <c r="A1024" i="25"/>
  <c r="AU1023" i="25"/>
  <c r="AV1023" i="25" s="1"/>
  <c r="AT1023" i="25"/>
  <c r="AS1023" i="25"/>
  <c r="AW1023" i="25" s="1"/>
  <c r="AR1023" i="25"/>
  <c r="AQ1023" i="25"/>
  <c r="AN1023" i="25"/>
  <c r="AC1023" i="25"/>
  <c r="S1023" i="25"/>
  <c r="B1023" i="25"/>
  <c r="A1023" i="25"/>
  <c r="AW1022" i="25"/>
  <c r="AU1022" i="25"/>
  <c r="AV1022" i="25" s="1"/>
  <c r="AT1022" i="25"/>
  <c r="AS1022" i="25"/>
  <c r="AR1022" i="25"/>
  <c r="AQ1022" i="25"/>
  <c r="AN1022" i="25"/>
  <c r="AC1022" i="25"/>
  <c r="S1022" i="25"/>
  <c r="B1022" i="25"/>
  <c r="A1022" i="25"/>
  <c r="AU1021" i="25"/>
  <c r="AV1021" i="25" s="1"/>
  <c r="AT1021" i="25"/>
  <c r="AS1021" i="25"/>
  <c r="AW1021" i="25" s="1"/>
  <c r="AR1021" i="25"/>
  <c r="AQ1021" i="25"/>
  <c r="AN1021" i="25"/>
  <c r="AC1021" i="25"/>
  <c r="S1021" i="25"/>
  <c r="B1021" i="25"/>
  <c r="A1021" i="25"/>
  <c r="AW1020" i="25"/>
  <c r="AU1020" i="25"/>
  <c r="AV1020" i="25" s="1"/>
  <c r="AT1020" i="25"/>
  <c r="AS1020" i="25"/>
  <c r="AR1020" i="25"/>
  <c r="AQ1020" i="25"/>
  <c r="AN1020" i="25"/>
  <c r="AC1020" i="25"/>
  <c r="S1020" i="25"/>
  <c r="B1020" i="25"/>
  <c r="A1020" i="25"/>
  <c r="AU1019" i="25"/>
  <c r="AV1019" i="25" s="1"/>
  <c r="AT1019" i="25"/>
  <c r="AS1019" i="25"/>
  <c r="AW1019" i="25" s="1"/>
  <c r="AR1019" i="25"/>
  <c r="AQ1019" i="25"/>
  <c r="AN1019" i="25"/>
  <c r="AC1019" i="25"/>
  <c r="S1019" i="25"/>
  <c r="H1019" i="25"/>
  <c r="G1019" i="25"/>
  <c r="B1019" i="25"/>
  <c r="A1019" i="25"/>
  <c r="AW1018" i="25"/>
  <c r="AU1018" i="25"/>
  <c r="AV1018" i="25" s="1"/>
  <c r="AT1018" i="25"/>
  <c r="AS1018" i="25"/>
  <c r="AR1018" i="25"/>
  <c r="AQ1018" i="25"/>
  <c r="AN1018" i="25"/>
  <c r="AC1018" i="25"/>
  <c r="S1018" i="25"/>
  <c r="B1018" i="25"/>
  <c r="A1018" i="25"/>
  <c r="AW1017" i="25"/>
  <c r="AU1017" i="25"/>
  <c r="AV1017" i="25" s="1"/>
  <c r="AT1017" i="25"/>
  <c r="AS1017" i="25"/>
  <c r="AR1017" i="25"/>
  <c r="AQ1017" i="25"/>
  <c r="AN1017" i="25"/>
  <c r="AC1017" i="25"/>
  <c r="S1017" i="25"/>
  <c r="B1017" i="25"/>
  <c r="A1017" i="25"/>
  <c r="AU1016" i="25"/>
  <c r="AV1016" i="25" s="1"/>
  <c r="AT1016" i="25"/>
  <c r="AS1016" i="25"/>
  <c r="AW1016" i="25" s="1"/>
  <c r="AR1016" i="25"/>
  <c r="AQ1016" i="25"/>
  <c r="AN1016" i="25"/>
  <c r="AC1016" i="25"/>
  <c r="S1016" i="25"/>
  <c r="B1016" i="25"/>
  <c r="A1016" i="25"/>
  <c r="AU1015" i="25"/>
  <c r="AV1015" i="25" s="1"/>
  <c r="AT1015" i="25"/>
  <c r="AS1015" i="25"/>
  <c r="AW1015" i="25" s="1"/>
  <c r="AR1015" i="25"/>
  <c r="AQ1015" i="25"/>
  <c r="AN1015" i="25"/>
  <c r="AC1015" i="25"/>
  <c r="S1015" i="25"/>
  <c r="B1015" i="25"/>
  <c r="A1015" i="25"/>
  <c r="AU1014" i="25"/>
  <c r="AV1014" i="25" s="1"/>
  <c r="AT1014" i="25"/>
  <c r="AS1014" i="25"/>
  <c r="AW1014" i="25" s="1"/>
  <c r="AR1014" i="25"/>
  <c r="AQ1014" i="25"/>
  <c r="AN1014" i="25"/>
  <c r="AC1014" i="25"/>
  <c r="S1014" i="25"/>
  <c r="B1014" i="25"/>
  <c r="A1014" i="25"/>
  <c r="AW1013" i="25"/>
  <c r="AU1013" i="25"/>
  <c r="AV1013" i="25" s="1"/>
  <c r="AT1013" i="25"/>
  <c r="AS1013" i="25"/>
  <c r="AR1013" i="25"/>
  <c r="AQ1013" i="25"/>
  <c r="AN1013" i="25"/>
  <c r="AC1013" i="25"/>
  <c r="S1013" i="25"/>
  <c r="B1013" i="25"/>
  <c r="A1013" i="25"/>
  <c r="AU1012" i="25"/>
  <c r="AV1012" i="25" s="1"/>
  <c r="AT1012" i="25"/>
  <c r="AS1012" i="25"/>
  <c r="AW1012" i="25" s="1"/>
  <c r="AR1012" i="25"/>
  <c r="AQ1012" i="25"/>
  <c r="AN1012" i="25"/>
  <c r="AC1012" i="25"/>
  <c r="S1012" i="25"/>
  <c r="H1012" i="25"/>
  <c r="G1012" i="25"/>
  <c r="B1012" i="25"/>
  <c r="A1012" i="25"/>
  <c r="AW1011" i="25"/>
  <c r="AU1011" i="25"/>
  <c r="AV1011" i="25" s="1"/>
  <c r="AT1011" i="25"/>
  <c r="AS1011" i="25"/>
  <c r="AR1011" i="25"/>
  <c r="AQ1011" i="25"/>
  <c r="AN1011" i="25"/>
  <c r="AC1011" i="25"/>
  <c r="S1011" i="25"/>
  <c r="B1011" i="25"/>
  <c r="A1011" i="25"/>
  <c r="AU1010" i="25"/>
  <c r="AV1010" i="25" s="1"/>
  <c r="AT1010" i="25"/>
  <c r="AS1010" i="25"/>
  <c r="AW1010" i="25" s="1"/>
  <c r="AR1010" i="25"/>
  <c r="AQ1010" i="25"/>
  <c r="AN1010" i="25"/>
  <c r="AC1010" i="25"/>
  <c r="S1010" i="25"/>
  <c r="B1010" i="25"/>
  <c r="A1010" i="25"/>
  <c r="AW1009" i="25"/>
  <c r="AU1009" i="25"/>
  <c r="AV1009" i="25" s="1"/>
  <c r="AT1009" i="25"/>
  <c r="AS1009" i="25"/>
  <c r="AR1009" i="25"/>
  <c r="AQ1009" i="25"/>
  <c r="AN1009" i="25"/>
  <c r="AC1009" i="25"/>
  <c r="S1009" i="25"/>
  <c r="B1009" i="25"/>
  <c r="A1009" i="25"/>
  <c r="AU1008" i="25"/>
  <c r="AV1008" i="25" s="1"/>
  <c r="AT1008" i="25"/>
  <c r="AS1008" i="25"/>
  <c r="AW1008" i="25" s="1"/>
  <c r="AR1008" i="25"/>
  <c r="AQ1008" i="25"/>
  <c r="AN1008" i="25"/>
  <c r="AC1008" i="25"/>
  <c r="S1008" i="25"/>
  <c r="H1008" i="25"/>
  <c r="G1008" i="25"/>
  <c r="B1008" i="25"/>
  <c r="A1008" i="25"/>
  <c r="AW1007" i="25"/>
  <c r="AU1007" i="25"/>
  <c r="AV1007" i="25" s="1"/>
  <c r="AT1007" i="25"/>
  <c r="AS1007" i="25"/>
  <c r="AR1007" i="25"/>
  <c r="AQ1007" i="25"/>
  <c r="AN1007" i="25"/>
  <c r="AC1007" i="25"/>
  <c r="S1007" i="25"/>
  <c r="B1007" i="25"/>
  <c r="A1007" i="25"/>
  <c r="AU1006" i="25"/>
  <c r="AV1006" i="25" s="1"/>
  <c r="AT1006" i="25"/>
  <c r="AS1006" i="25"/>
  <c r="AW1006" i="25" s="1"/>
  <c r="AR1006" i="25"/>
  <c r="AQ1006" i="25"/>
  <c r="AN1006" i="25"/>
  <c r="AC1006" i="25"/>
  <c r="S1006" i="25"/>
  <c r="B1006" i="25"/>
  <c r="A1006" i="25"/>
  <c r="AU1005" i="25"/>
  <c r="AV1005" i="25" s="1"/>
  <c r="AT1005" i="25"/>
  <c r="AS1005" i="25"/>
  <c r="AW1005" i="25" s="1"/>
  <c r="AR1005" i="25"/>
  <c r="AQ1005" i="25"/>
  <c r="AN1005" i="25"/>
  <c r="AC1005" i="25"/>
  <c r="A1005" i="25"/>
  <c r="B1005" i="25" s="1"/>
  <c r="AV1004" i="25"/>
  <c r="AU1004" i="25"/>
  <c r="AT1004" i="25"/>
  <c r="AS1004" i="25"/>
  <c r="AR1004" i="25"/>
  <c r="AQ1004" i="25"/>
  <c r="AN1004" i="25"/>
  <c r="AW1004" i="25" s="1"/>
  <c r="AC1004" i="25"/>
  <c r="B1004" i="25"/>
  <c r="A1004" i="25"/>
  <c r="AW1003" i="25"/>
  <c r="AU1003" i="25"/>
  <c r="AV1003" i="25" s="1"/>
  <c r="AT1003" i="25"/>
  <c r="AS1003" i="25"/>
  <c r="AR1003" i="25"/>
  <c r="AQ1003" i="25"/>
  <c r="AN1003" i="25"/>
  <c r="AC1003" i="25"/>
  <c r="A1003" i="25"/>
  <c r="B1003" i="25" s="1"/>
  <c r="AU1002" i="25"/>
  <c r="AT1002" i="25"/>
  <c r="AS1002" i="25"/>
  <c r="AW1002" i="25" s="1"/>
  <c r="AR1002" i="25"/>
  <c r="AQ1002" i="25"/>
  <c r="AN1002" i="25"/>
  <c r="AV1002" i="25" s="1"/>
  <c r="AC1002" i="25"/>
  <c r="S1002" i="25"/>
  <c r="A1002" i="25"/>
  <c r="B1002" i="25" s="1"/>
  <c r="AU1001" i="25"/>
  <c r="AT1001" i="25"/>
  <c r="AS1001" i="25"/>
  <c r="AR1001" i="25"/>
  <c r="AQ1001" i="25"/>
  <c r="AN1001" i="25"/>
  <c r="AW1001" i="25" s="1"/>
  <c r="AC1001" i="25"/>
  <c r="B1001" i="25"/>
  <c r="A1001" i="25"/>
  <c r="AW1000" i="25"/>
  <c r="AU1000" i="25"/>
  <c r="AV1000" i="25" s="1"/>
  <c r="AT1000" i="25"/>
  <c r="AS1000" i="25"/>
  <c r="AR1000" i="25"/>
  <c r="AQ1000" i="25"/>
  <c r="AN1000" i="25"/>
  <c r="AC1000" i="25"/>
  <c r="A1000" i="25"/>
  <c r="B1000" i="25" s="1"/>
  <c r="AV999" i="25"/>
  <c r="AU999" i="25"/>
  <c r="AT999" i="25"/>
  <c r="AS999" i="25"/>
  <c r="AR999" i="25"/>
  <c r="AQ999" i="25"/>
  <c r="AN999" i="25"/>
  <c r="AW999" i="25" s="1"/>
  <c r="AC999" i="25"/>
  <c r="B999" i="25"/>
  <c r="A999" i="25"/>
  <c r="AW998" i="25"/>
  <c r="AU998" i="25"/>
  <c r="AV998" i="25" s="1"/>
  <c r="AT998" i="25"/>
  <c r="AS998" i="25"/>
  <c r="AR998" i="25"/>
  <c r="AQ998" i="25"/>
  <c r="AN998" i="25"/>
  <c r="AC998" i="25"/>
  <c r="S998" i="25"/>
  <c r="B998" i="25"/>
  <c r="A998" i="25"/>
  <c r="AU997" i="25"/>
  <c r="AV997" i="25" s="1"/>
  <c r="AT997" i="25"/>
  <c r="AS997" i="25"/>
  <c r="AW997" i="25" s="1"/>
  <c r="AR997" i="25"/>
  <c r="AQ997" i="25"/>
  <c r="AN997" i="25"/>
  <c r="AC997" i="25"/>
  <c r="S997" i="25"/>
  <c r="B997" i="25"/>
  <c r="A997" i="25"/>
  <c r="AW996" i="25"/>
  <c r="AU996" i="25"/>
  <c r="AV996" i="25" s="1"/>
  <c r="AT996" i="25"/>
  <c r="AS996" i="25"/>
  <c r="AR996" i="25"/>
  <c r="AQ996" i="25"/>
  <c r="AN996" i="25"/>
  <c r="AC996" i="25"/>
  <c r="S996" i="25"/>
  <c r="B996" i="25"/>
  <c r="A996" i="25"/>
  <c r="AU995" i="25"/>
  <c r="AV995" i="25" s="1"/>
  <c r="AT995" i="25"/>
  <c r="AS995" i="25"/>
  <c r="AW995" i="25" s="1"/>
  <c r="AR995" i="25"/>
  <c r="AQ995" i="25"/>
  <c r="AN995" i="25"/>
  <c r="AC995" i="25"/>
  <c r="S995" i="25"/>
  <c r="B995" i="25"/>
  <c r="A995" i="25"/>
  <c r="AW994" i="25"/>
  <c r="AU994" i="25"/>
  <c r="AV994" i="25" s="1"/>
  <c r="AT994" i="25"/>
  <c r="AS994" i="25"/>
  <c r="AR994" i="25"/>
  <c r="AQ994" i="25"/>
  <c r="AN994" i="25"/>
  <c r="AC994" i="25"/>
  <c r="A994" i="25"/>
  <c r="B994" i="25" s="1"/>
  <c r="AU993" i="25"/>
  <c r="AT993" i="25"/>
  <c r="AS993" i="25"/>
  <c r="AW993" i="25" s="1"/>
  <c r="AR993" i="25"/>
  <c r="AQ993" i="25"/>
  <c r="AN993" i="25"/>
  <c r="AV993" i="25" s="1"/>
  <c r="AC993" i="25"/>
  <c r="B993" i="25"/>
  <c r="A993" i="25"/>
  <c r="AW992" i="25"/>
  <c r="AU992" i="25"/>
  <c r="AV992" i="25" s="1"/>
  <c r="AT992" i="25"/>
  <c r="AS992" i="25"/>
  <c r="AR992" i="25"/>
  <c r="AQ992" i="25"/>
  <c r="AN992" i="25"/>
  <c r="AC992" i="25"/>
  <c r="S992" i="25"/>
  <c r="B992" i="25"/>
  <c r="A992" i="25"/>
  <c r="AW991" i="25"/>
  <c r="AU991" i="25"/>
  <c r="AV991" i="25" s="1"/>
  <c r="AT991" i="25"/>
  <c r="AS991" i="25"/>
  <c r="AR991" i="25"/>
  <c r="AQ991" i="25"/>
  <c r="AN991" i="25"/>
  <c r="AC991" i="25"/>
  <c r="S991" i="25"/>
  <c r="B991" i="25"/>
  <c r="A991" i="25"/>
  <c r="AW990" i="25"/>
  <c r="AU990" i="25"/>
  <c r="AV990" i="25" s="1"/>
  <c r="AT990" i="25"/>
  <c r="AS990" i="25"/>
  <c r="AR990" i="25"/>
  <c r="AQ990" i="25"/>
  <c r="AN990" i="25"/>
  <c r="AC990" i="25"/>
  <c r="S990" i="25"/>
  <c r="B990" i="25"/>
  <c r="A990" i="25"/>
  <c r="AW989" i="25"/>
  <c r="AU989" i="25"/>
  <c r="AV989" i="25" s="1"/>
  <c r="AT989" i="25"/>
  <c r="AS989" i="25"/>
  <c r="AR989" i="25"/>
  <c r="AQ989" i="25"/>
  <c r="AN989" i="25"/>
  <c r="AC989" i="25"/>
  <c r="S989" i="25"/>
  <c r="B989" i="25"/>
  <c r="A989" i="25"/>
  <c r="AW988" i="25"/>
  <c r="AU988" i="25"/>
  <c r="AV988" i="25" s="1"/>
  <c r="AT988" i="25"/>
  <c r="AS988" i="25"/>
  <c r="AR988" i="25"/>
  <c r="AQ988" i="25"/>
  <c r="AN988" i="25"/>
  <c r="AC988" i="25"/>
  <c r="S988" i="25"/>
  <c r="B988" i="25"/>
  <c r="A988" i="25"/>
  <c r="AW987" i="25"/>
  <c r="AU987" i="25"/>
  <c r="AV987" i="25" s="1"/>
  <c r="AT987" i="25"/>
  <c r="AS987" i="25"/>
  <c r="AR987" i="25"/>
  <c r="AQ987" i="25"/>
  <c r="AN987" i="25"/>
  <c r="AC987" i="25"/>
  <c r="S987" i="25"/>
  <c r="B987" i="25"/>
  <c r="A987" i="25"/>
  <c r="AU986" i="25"/>
  <c r="AV986" i="25" s="1"/>
  <c r="AT986" i="25"/>
  <c r="AS986" i="25"/>
  <c r="AW986" i="25" s="1"/>
  <c r="AR986" i="25"/>
  <c r="AQ986" i="25"/>
  <c r="AN986" i="25"/>
  <c r="AC986" i="25"/>
  <c r="A986" i="25"/>
  <c r="B986" i="25" s="1"/>
  <c r="AV985" i="25"/>
  <c r="AU985" i="25"/>
  <c r="AT985" i="25"/>
  <c r="AS985" i="25"/>
  <c r="AW985" i="25" s="1"/>
  <c r="AR985" i="25"/>
  <c r="AQ985" i="25"/>
  <c r="AN985" i="25"/>
  <c r="AC985" i="25"/>
  <c r="B985" i="25"/>
  <c r="A985" i="25"/>
  <c r="AU984" i="25"/>
  <c r="AV984" i="25" s="1"/>
  <c r="AT984" i="25"/>
  <c r="AS984" i="25"/>
  <c r="AW984" i="25" s="1"/>
  <c r="AR984" i="25"/>
  <c r="AQ984" i="25"/>
  <c r="AN984" i="25"/>
  <c r="AC984" i="25"/>
  <c r="A984" i="25"/>
  <c r="B984" i="25" s="1"/>
  <c r="AV983" i="25"/>
  <c r="AU983" i="25"/>
  <c r="AT983" i="25"/>
  <c r="AS983" i="25"/>
  <c r="AR983" i="25"/>
  <c r="AQ983" i="25"/>
  <c r="AN983" i="25"/>
  <c r="AW983" i="25" s="1"/>
  <c r="AC983" i="25"/>
  <c r="S983" i="25"/>
  <c r="A983" i="25"/>
  <c r="B983" i="25" s="1"/>
  <c r="AU982" i="25"/>
  <c r="AT982" i="25"/>
  <c r="AS982" i="25"/>
  <c r="AW982" i="25" s="1"/>
  <c r="AR982" i="25"/>
  <c r="AQ982" i="25"/>
  <c r="AN982" i="25"/>
  <c r="AV982" i="25" s="1"/>
  <c r="AC982" i="25"/>
  <c r="S982" i="25"/>
  <c r="A982" i="25"/>
  <c r="B982" i="25" s="1"/>
  <c r="AV981" i="25"/>
  <c r="AU981" i="25"/>
  <c r="AT981" i="25"/>
  <c r="AS981" i="25"/>
  <c r="AR981" i="25"/>
  <c r="AQ981" i="25"/>
  <c r="AN981" i="25"/>
  <c r="AW981" i="25" s="1"/>
  <c r="AC981" i="25"/>
  <c r="S981" i="25"/>
  <c r="A981" i="25"/>
  <c r="B981" i="25" s="1"/>
  <c r="AU980" i="25"/>
  <c r="AT980" i="25"/>
  <c r="AS980" i="25"/>
  <c r="AW980" i="25" s="1"/>
  <c r="AR980" i="25"/>
  <c r="AQ980" i="25"/>
  <c r="AN980" i="25"/>
  <c r="AV980" i="25" s="1"/>
  <c r="AC980" i="25"/>
  <c r="B980" i="25"/>
  <c r="A980" i="25"/>
  <c r="AW979" i="25"/>
  <c r="AU979" i="25"/>
  <c r="AV979" i="25" s="1"/>
  <c r="AT979" i="25"/>
  <c r="AS979" i="25"/>
  <c r="AR979" i="25"/>
  <c r="AQ979" i="25"/>
  <c r="AN979" i="25"/>
  <c r="AC979" i="25"/>
  <c r="S979" i="25"/>
  <c r="B979" i="25"/>
  <c r="A979" i="25"/>
  <c r="AW978" i="25"/>
  <c r="AU978" i="25"/>
  <c r="AV978" i="25" s="1"/>
  <c r="AT978" i="25"/>
  <c r="AS978" i="25"/>
  <c r="AR978" i="25"/>
  <c r="AQ978" i="25"/>
  <c r="AN978" i="25"/>
  <c r="AC978" i="25"/>
  <c r="S978" i="25"/>
  <c r="B978" i="25"/>
  <c r="A978" i="25"/>
  <c r="AW977" i="25"/>
  <c r="AU977" i="25"/>
  <c r="AV977" i="25" s="1"/>
  <c r="AT977" i="25"/>
  <c r="AS977" i="25"/>
  <c r="AR977" i="25"/>
  <c r="AQ977" i="25"/>
  <c r="AN977" i="25"/>
  <c r="AC977" i="25"/>
  <c r="S977" i="25"/>
  <c r="B977" i="25"/>
  <c r="A977" i="25"/>
  <c r="AW976" i="25"/>
  <c r="AU976" i="25"/>
  <c r="AV976" i="25" s="1"/>
  <c r="AT976" i="25"/>
  <c r="AS976" i="25"/>
  <c r="AR976" i="25"/>
  <c r="AQ976" i="25"/>
  <c r="AN976" i="25"/>
  <c r="AC976" i="25"/>
  <c r="S976" i="25"/>
  <c r="B976" i="25"/>
  <c r="A976" i="25"/>
  <c r="AW975" i="25"/>
  <c r="AU975" i="25"/>
  <c r="AV975" i="25" s="1"/>
  <c r="AT975" i="25"/>
  <c r="AS975" i="25"/>
  <c r="AR975" i="25"/>
  <c r="AQ975" i="25"/>
  <c r="AN975" i="25"/>
  <c r="AC975" i="25"/>
  <c r="S975" i="25"/>
  <c r="B975" i="25"/>
  <c r="A975" i="25"/>
  <c r="AU974" i="25"/>
  <c r="AV974" i="25" s="1"/>
  <c r="AT974" i="25"/>
  <c r="AS974" i="25"/>
  <c r="AW974" i="25" s="1"/>
  <c r="AR974" i="25"/>
  <c r="AQ974" i="25"/>
  <c r="AN974" i="25"/>
  <c r="AC974" i="25"/>
  <c r="S974" i="25"/>
  <c r="B974" i="25"/>
  <c r="A974" i="25"/>
  <c r="AU973" i="25"/>
  <c r="AV973" i="25" s="1"/>
  <c r="AT973" i="25"/>
  <c r="AS973" i="25"/>
  <c r="AW973" i="25" s="1"/>
  <c r="AR973" i="25"/>
  <c r="AQ973" i="25"/>
  <c r="AN973" i="25"/>
  <c r="AC973" i="25"/>
  <c r="A973" i="25"/>
  <c r="B973" i="25" s="1"/>
  <c r="AV972" i="25"/>
  <c r="AU972" i="25"/>
  <c r="AT972" i="25"/>
  <c r="AS972" i="25"/>
  <c r="AW972" i="25" s="1"/>
  <c r="AR972" i="25"/>
  <c r="AQ972" i="25"/>
  <c r="AN972" i="25"/>
  <c r="AC972" i="25"/>
  <c r="B972" i="25"/>
  <c r="A972" i="25"/>
  <c r="AU971" i="25"/>
  <c r="AV971" i="25" s="1"/>
  <c r="AT971" i="25"/>
  <c r="AS971" i="25"/>
  <c r="AW971" i="25" s="1"/>
  <c r="AR971" i="25"/>
  <c r="AQ971" i="25"/>
  <c r="AN971" i="25"/>
  <c r="AC971" i="25"/>
  <c r="A971" i="25"/>
  <c r="B971" i="25" s="1"/>
  <c r="AV970" i="25"/>
  <c r="AU970" i="25"/>
  <c r="AT970" i="25"/>
  <c r="AS970" i="25"/>
  <c r="AR970" i="25"/>
  <c r="AQ970" i="25"/>
  <c r="AN970" i="25"/>
  <c r="AW970" i="25" s="1"/>
  <c r="AC970" i="25"/>
  <c r="S970" i="25"/>
  <c r="H970" i="25"/>
  <c r="G970" i="25"/>
  <c r="A970" i="25"/>
  <c r="B970" i="25" s="1"/>
  <c r="AV969" i="25"/>
  <c r="AU969" i="25"/>
  <c r="AT969" i="25"/>
  <c r="AS969" i="25"/>
  <c r="AR969" i="25"/>
  <c r="AQ969" i="25"/>
  <c r="AN969" i="25"/>
  <c r="AW969" i="25" s="1"/>
  <c r="AC969" i="25"/>
  <c r="S969" i="25"/>
  <c r="H969" i="25"/>
  <c r="G969" i="25"/>
  <c r="A969" i="25"/>
  <c r="B969" i="25" s="1"/>
  <c r="AV968" i="25"/>
  <c r="AU968" i="25"/>
  <c r="AT968" i="25"/>
  <c r="AS968" i="25"/>
  <c r="AW968" i="25" s="1"/>
  <c r="AR968" i="25"/>
  <c r="AQ968" i="25"/>
  <c r="AN968" i="25"/>
  <c r="AC968" i="25"/>
  <c r="S968" i="25"/>
  <c r="A968" i="25"/>
  <c r="B968" i="25" s="1"/>
  <c r="AU967" i="25"/>
  <c r="AT967" i="25"/>
  <c r="AS967" i="25"/>
  <c r="AR967" i="25"/>
  <c r="AQ967" i="25"/>
  <c r="AN967" i="25"/>
  <c r="AW967" i="25" s="1"/>
  <c r="AC967" i="25"/>
  <c r="S967" i="25"/>
  <c r="A967" i="25"/>
  <c r="B967" i="25" s="1"/>
  <c r="AV966" i="25"/>
  <c r="AU966" i="25"/>
  <c r="AT966" i="25"/>
  <c r="AS966" i="25"/>
  <c r="AW966" i="25" s="1"/>
  <c r="AR966" i="25"/>
  <c r="AQ966" i="25"/>
  <c r="AN966" i="25"/>
  <c r="AC966" i="25"/>
  <c r="S966" i="25"/>
  <c r="A966" i="25"/>
  <c r="B966" i="25" s="1"/>
  <c r="AV965" i="25"/>
  <c r="AU965" i="25"/>
  <c r="AT965" i="25"/>
  <c r="AS965" i="25"/>
  <c r="AR965" i="25"/>
  <c r="AQ965" i="25"/>
  <c r="AN965" i="25"/>
  <c r="AW965" i="25" s="1"/>
  <c r="AC965" i="25"/>
  <c r="S965" i="25"/>
  <c r="A965" i="25"/>
  <c r="B965" i="25" s="1"/>
  <c r="AV964" i="25"/>
  <c r="AU964" i="25"/>
  <c r="AT964" i="25"/>
  <c r="AS964" i="25"/>
  <c r="AW964" i="25" s="1"/>
  <c r="AR964" i="25"/>
  <c r="AQ964" i="25"/>
  <c r="AN964" i="25"/>
  <c r="AC964" i="25"/>
  <c r="S964" i="25"/>
  <c r="A964" i="25"/>
  <c r="B964" i="25" s="1"/>
  <c r="AU963" i="25"/>
  <c r="AT963" i="25"/>
  <c r="AS963" i="25"/>
  <c r="AR963" i="25"/>
  <c r="AQ963" i="25"/>
  <c r="AN963" i="25"/>
  <c r="AW963" i="25" s="1"/>
  <c r="AC963" i="25"/>
  <c r="S963" i="25"/>
  <c r="A963" i="25"/>
  <c r="B963" i="25" s="1"/>
  <c r="AV962" i="25"/>
  <c r="AU962" i="25"/>
  <c r="AT962" i="25"/>
  <c r="AS962" i="25"/>
  <c r="AW962" i="25" s="1"/>
  <c r="AR962" i="25"/>
  <c r="AQ962" i="25"/>
  <c r="AN962" i="25"/>
  <c r="AC962" i="25"/>
  <c r="S962" i="25"/>
  <c r="A962" i="25"/>
  <c r="B962" i="25" s="1"/>
  <c r="AV961" i="25"/>
  <c r="AU961" i="25"/>
  <c r="AT961" i="25"/>
  <c r="AS961" i="25"/>
  <c r="AR961" i="25"/>
  <c r="AQ961" i="25"/>
  <c r="AN961" i="25"/>
  <c r="AW961" i="25" s="1"/>
  <c r="AC961" i="25"/>
  <c r="S961" i="25"/>
  <c r="A961" i="25"/>
  <c r="B961" i="25" s="1"/>
  <c r="AV960" i="25"/>
  <c r="AU960" i="25"/>
  <c r="AT960" i="25"/>
  <c r="AS960" i="25"/>
  <c r="AW960" i="25" s="1"/>
  <c r="AR960" i="25"/>
  <c r="AQ960" i="25"/>
  <c r="AN960" i="25"/>
  <c r="AC960" i="25"/>
  <c r="S960" i="25"/>
  <c r="A960" i="25"/>
  <c r="B960" i="25" s="1"/>
  <c r="AU959" i="25"/>
  <c r="AT959" i="25"/>
  <c r="AS959" i="25"/>
  <c r="AR959" i="25"/>
  <c r="AQ959" i="25"/>
  <c r="AN959" i="25"/>
  <c r="AW959" i="25" s="1"/>
  <c r="AC959" i="25"/>
  <c r="S959" i="25"/>
  <c r="A959" i="25"/>
  <c r="B959" i="25" s="1"/>
  <c r="AV958" i="25"/>
  <c r="AU958" i="25"/>
  <c r="AT958" i="25"/>
  <c r="AS958" i="25"/>
  <c r="AW958" i="25" s="1"/>
  <c r="AR958" i="25"/>
  <c r="AQ958" i="25"/>
  <c r="AN958" i="25"/>
  <c r="AC958" i="25"/>
  <c r="S958" i="25"/>
  <c r="A958" i="25"/>
  <c r="B958" i="25" s="1"/>
  <c r="AV957" i="25"/>
  <c r="AU957" i="25"/>
  <c r="AT957" i="25"/>
  <c r="AS957" i="25"/>
  <c r="AR957" i="25"/>
  <c r="AQ957" i="25"/>
  <c r="AN957" i="25"/>
  <c r="AW957" i="25" s="1"/>
  <c r="AC957" i="25"/>
  <c r="S957" i="25"/>
  <c r="A957" i="25"/>
  <c r="B957" i="25" s="1"/>
  <c r="AV956" i="25"/>
  <c r="AU956" i="25"/>
  <c r="AT956" i="25"/>
  <c r="AS956" i="25"/>
  <c r="AW956" i="25" s="1"/>
  <c r="AR956" i="25"/>
  <c r="AQ956" i="25"/>
  <c r="AN956" i="25"/>
  <c r="AC956" i="25"/>
  <c r="S956" i="25"/>
  <c r="A956" i="25"/>
  <c r="B956" i="25" s="1"/>
  <c r="AU955" i="25"/>
  <c r="AT955" i="25"/>
  <c r="AS955" i="25"/>
  <c r="AR955" i="25"/>
  <c r="AQ955" i="25"/>
  <c r="AN955" i="25"/>
  <c r="AW955" i="25" s="1"/>
  <c r="AC955" i="25"/>
  <c r="S955" i="25"/>
  <c r="A955" i="25"/>
  <c r="B955" i="25" s="1"/>
  <c r="AV954" i="25"/>
  <c r="AU954" i="25"/>
  <c r="AT954" i="25"/>
  <c r="AS954" i="25"/>
  <c r="AW954" i="25" s="1"/>
  <c r="AR954" i="25"/>
  <c r="AQ954" i="25"/>
  <c r="AN954" i="25"/>
  <c r="AC954" i="25"/>
  <c r="S954" i="25"/>
  <c r="A954" i="25"/>
  <c r="B954" i="25" s="1"/>
  <c r="AV953" i="25"/>
  <c r="AU953" i="25"/>
  <c r="AT953" i="25"/>
  <c r="AS953" i="25"/>
  <c r="AR953" i="25"/>
  <c r="AQ953" i="25"/>
  <c r="AN953" i="25"/>
  <c r="AW953" i="25" s="1"/>
  <c r="AC953" i="25"/>
  <c r="S953" i="25"/>
  <c r="A953" i="25"/>
  <c r="B953" i="25" s="1"/>
  <c r="AV952" i="25"/>
  <c r="AU952" i="25"/>
  <c r="AT952" i="25"/>
  <c r="AS952" i="25"/>
  <c r="AW952" i="25" s="1"/>
  <c r="AR952" i="25"/>
  <c r="AQ952" i="25"/>
  <c r="AN952" i="25"/>
  <c r="AC952" i="25"/>
  <c r="S952" i="25"/>
  <c r="A952" i="25"/>
  <c r="B952" i="25" s="1"/>
  <c r="AU951" i="25"/>
  <c r="AT951" i="25"/>
  <c r="AS951" i="25"/>
  <c r="AR951" i="25"/>
  <c r="AQ951" i="25"/>
  <c r="AN951" i="25"/>
  <c r="AW951" i="25" s="1"/>
  <c r="AC951" i="25"/>
  <c r="S951" i="25"/>
  <c r="A951" i="25"/>
  <c r="B951" i="25" s="1"/>
  <c r="AV950" i="25"/>
  <c r="AU950" i="25"/>
  <c r="AT950" i="25"/>
  <c r="AS950" i="25"/>
  <c r="AW950" i="25" s="1"/>
  <c r="AR950" i="25"/>
  <c r="AQ950" i="25"/>
  <c r="AN950" i="25"/>
  <c r="AC950" i="25"/>
  <c r="S950" i="25"/>
  <c r="H950" i="25"/>
  <c r="G950" i="25"/>
  <c r="A950" i="25"/>
  <c r="B950" i="25" s="1"/>
  <c r="AV949" i="25"/>
  <c r="AU949" i="25"/>
  <c r="AT949" i="25"/>
  <c r="AS949" i="25"/>
  <c r="AW949" i="25" s="1"/>
  <c r="AR949" i="25"/>
  <c r="AQ949" i="25"/>
  <c r="AN949" i="25"/>
  <c r="AC949" i="25"/>
  <c r="S949" i="25"/>
  <c r="H949" i="25"/>
  <c r="G949" i="25"/>
  <c r="A949" i="25"/>
  <c r="B949" i="25" s="1"/>
  <c r="AV948" i="25"/>
  <c r="AU948" i="25"/>
  <c r="AT948" i="25"/>
  <c r="AS948" i="25"/>
  <c r="AR948" i="25"/>
  <c r="AQ948" i="25"/>
  <c r="AN948" i="25"/>
  <c r="AW948" i="25" s="1"/>
  <c r="AC948" i="25"/>
  <c r="S948" i="25"/>
  <c r="A948" i="25"/>
  <c r="B948" i="25" s="1"/>
  <c r="AV947" i="25"/>
  <c r="AU947" i="25"/>
  <c r="AT947" i="25"/>
  <c r="AS947" i="25"/>
  <c r="AW947" i="25" s="1"/>
  <c r="AR947" i="25"/>
  <c r="AQ947" i="25"/>
  <c r="AN947" i="25"/>
  <c r="AC947" i="25"/>
  <c r="S947" i="25"/>
  <c r="A947" i="25"/>
  <c r="B947" i="25" s="1"/>
  <c r="AV946" i="25"/>
  <c r="AU946" i="25"/>
  <c r="AT946" i="25"/>
  <c r="AS946" i="25"/>
  <c r="AR946" i="25"/>
  <c r="AQ946" i="25"/>
  <c r="AN946" i="25"/>
  <c r="AW946" i="25" s="1"/>
  <c r="AC946" i="25"/>
  <c r="S946" i="25"/>
  <c r="A946" i="25"/>
  <c r="B946" i="25" s="1"/>
  <c r="AU945" i="25"/>
  <c r="AT945" i="25"/>
  <c r="AS945" i="25"/>
  <c r="AR945" i="25"/>
  <c r="AQ945" i="25"/>
  <c r="AN945" i="25"/>
  <c r="AV945" i="25" s="1"/>
  <c r="AC945" i="25"/>
  <c r="S945" i="25"/>
  <c r="A945" i="25"/>
  <c r="B945" i="25" s="1"/>
  <c r="AV944" i="25"/>
  <c r="AU944" i="25"/>
  <c r="AT944" i="25"/>
  <c r="AS944" i="25"/>
  <c r="AR944" i="25"/>
  <c r="AQ944" i="25"/>
  <c r="AN944" i="25"/>
  <c r="AW944" i="25" s="1"/>
  <c r="AC944" i="25"/>
  <c r="S944" i="25"/>
  <c r="A944" i="25"/>
  <c r="B944" i="25" s="1"/>
  <c r="AV943" i="25"/>
  <c r="AU943" i="25"/>
  <c r="AT943" i="25"/>
  <c r="AS943" i="25"/>
  <c r="AW943" i="25" s="1"/>
  <c r="AR943" i="25"/>
  <c r="AQ943" i="25"/>
  <c r="AN943" i="25"/>
  <c r="AC943" i="25"/>
  <c r="S943" i="25"/>
  <c r="A943" i="25"/>
  <c r="B943" i="25" s="1"/>
  <c r="AV942" i="25"/>
  <c r="AU942" i="25"/>
  <c r="AT942" i="25"/>
  <c r="AS942" i="25"/>
  <c r="AR942" i="25"/>
  <c r="AQ942" i="25"/>
  <c r="AN942" i="25"/>
  <c r="AW942" i="25" s="1"/>
  <c r="AC942" i="25"/>
  <c r="S942" i="25"/>
  <c r="A942" i="25"/>
  <c r="B942" i="25" s="1"/>
  <c r="AU941" i="25"/>
  <c r="AT941" i="25"/>
  <c r="AS941" i="25"/>
  <c r="AR941" i="25"/>
  <c r="AQ941" i="25"/>
  <c r="AN941" i="25"/>
  <c r="AV941" i="25" s="1"/>
  <c r="AC941" i="25"/>
  <c r="S941" i="25"/>
  <c r="A941" i="25"/>
  <c r="B941" i="25" s="1"/>
  <c r="AV940" i="25"/>
  <c r="AU940" i="25"/>
  <c r="AT940" i="25"/>
  <c r="AS940" i="25"/>
  <c r="AR940" i="25"/>
  <c r="AQ940" i="25"/>
  <c r="AN940" i="25"/>
  <c r="AW940" i="25" s="1"/>
  <c r="AC940" i="25"/>
  <c r="S940" i="25"/>
  <c r="A940" i="25"/>
  <c r="B940" i="25" s="1"/>
  <c r="AV939" i="25"/>
  <c r="AU939" i="25"/>
  <c r="AT939" i="25"/>
  <c r="AS939" i="25"/>
  <c r="AW939" i="25" s="1"/>
  <c r="AR939" i="25"/>
  <c r="AQ939" i="25"/>
  <c r="AN939" i="25"/>
  <c r="AC939" i="25"/>
  <c r="S939" i="25"/>
  <c r="A939" i="25"/>
  <c r="B939" i="25" s="1"/>
  <c r="AV938" i="25"/>
  <c r="AU938" i="25"/>
  <c r="AT938" i="25"/>
  <c r="AS938" i="25"/>
  <c r="AR938" i="25"/>
  <c r="AQ938" i="25"/>
  <c r="AN938" i="25"/>
  <c r="AW938" i="25" s="1"/>
  <c r="AC938" i="25"/>
  <c r="S938" i="25"/>
  <c r="A938" i="25"/>
  <c r="B938" i="25" s="1"/>
  <c r="AU937" i="25"/>
  <c r="AT937" i="25"/>
  <c r="AS937" i="25"/>
  <c r="AR937" i="25"/>
  <c r="AQ937" i="25"/>
  <c r="AN937" i="25"/>
  <c r="AV937" i="25" s="1"/>
  <c r="AC937" i="25"/>
  <c r="S937" i="25"/>
  <c r="A937" i="25"/>
  <c r="B937" i="25" s="1"/>
  <c r="AV936" i="25"/>
  <c r="AU936" i="25"/>
  <c r="AT936" i="25"/>
  <c r="AS936" i="25"/>
  <c r="AR936" i="25"/>
  <c r="AQ936" i="25"/>
  <c r="AN936" i="25"/>
  <c r="AW936" i="25" s="1"/>
  <c r="AC936" i="25"/>
  <c r="S936" i="25"/>
  <c r="A936" i="25"/>
  <c r="B936" i="25" s="1"/>
  <c r="AV935" i="25"/>
  <c r="AU935" i="25"/>
  <c r="AT935" i="25"/>
  <c r="AS935" i="25"/>
  <c r="AW935" i="25" s="1"/>
  <c r="AR935" i="25"/>
  <c r="AQ935" i="25"/>
  <c r="AN935" i="25"/>
  <c r="AC935" i="25"/>
  <c r="S935" i="25"/>
  <c r="A935" i="25"/>
  <c r="B935" i="25" s="1"/>
  <c r="AV934" i="25"/>
  <c r="AU934" i="25"/>
  <c r="AT934" i="25"/>
  <c r="AS934" i="25"/>
  <c r="AR934" i="25"/>
  <c r="AQ934" i="25"/>
  <c r="AN934" i="25"/>
  <c r="AW934" i="25" s="1"/>
  <c r="AC934" i="25"/>
  <c r="S934" i="25"/>
  <c r="A934" i="25"/>
  <c r="B934" i="25" s="1"/>
  <c r="AU933" i="25"/>
  <c r="AT933" i="25"/>
  <c r="AS933" i="25"/>
  <c r="AR933" i="25"/>
  <c r="AQ933" i="25"/>
  <c r="AN933" i="25"/>
  <c r="AV933" i="25" s="1"/>
  <c r="AC933" i="25"/>
  <c r="S933" i="25"/>
  <c r="A933" i="25"/>
  <c r="B933" i="25" s="1"/>
  <c r="AV932" i="25"/>
  <c r="AU932" i="25"/>
  <c r="AT932" i="25"/>
  <c r="AS932" i="25"/>
  <c r="AR932" i="25"/>
  <c r="AQ932" i="25"/>
  <c r="AN932" i="25"/>
  <c r="AW932" i="25" s="1"/>
  <c r="AC932" i="25"/>
  <c r="S932" i="25"/>
  <c r="A932" i="25"/>
  <c r="B932" i="25" s="1"/>
  <c r="AV931" i="25"/>
  <c r="AU931" i="25"/>
  <c r="AT931" i="25"/>
  <c r="AS931" i="25"/>
  <c r="AW931" i="25" s="1"/>
  <c r="AR931" i="25"/>
  <c r="AQ931" i="25"/>
  <c r="AN931" i="25"/>
  <c r="AC931" i="25"/>
  <c r="S931" i="25"/>
  <c r="A931" i="25"/>
  <c r="B931" i="25" s="1"/>
  <c r="AV930" i="25"/>
  <c r="AU930" i="25"/>
  <c r="AT930" i="25"/>
  <c r="AS930" i="25"/>
  <c r="AR930" i="25"/>
  <c r="AQ930" i="25"/>
  <c r="AN930" i="25"/>
  <c r="AW930" i="25" s="1"/>
  <c r="AC930" i="25"/>
  <c r="S930" i="25"/>
  <c r="A930" i="25"/>
  <c r="B930" i="25" s="1"/>
  <c r="AU929" i="25"/>
  <c r="AT929" i="25"/>
  <c r="AS929" i="25"/>
  <c r="AR929" i="25"/>
  <c r="AQ929" i="25"/>
  <c r="AN929" i="25"/>
  <c r="AV929" i="25" s="1"/>
  <c r="AC929" i="25"/>
  <c r="S929" i="25"/>
  <c r="H929" i="25"/>
  <c r="G929" i="25"/>
  <c r="A929" i="25"/>
  <c r="B929" i="25" s="1"/>
  <c r="AV928" i="25"/>
  <c r="AU928" i="25"/>
  <c r="AT928" i="25"/>
  <c r="AS928" i="25"/>
  <c r="AR928" i="25"/>
  <c r="AQ928" i="25"/>
  <c r="AN928" i="25"/>
  <c r="AW928" i="25" s="1"/>
  <c r="AC928" i="25"/>
  <c r="S928" i="25"/>
  <c r="H928" i="25"/>
  <c r="G928" i="25"/>
  <c r="A928" i="25"/>
  <c r="B928" i="25" s="1"/>
  <c r="AU927" i="25"/>
  <c r="AT927" i="25"/>
  <c r="AS927" i="25"/>
  <c r="AR927" i="25"/>
  <c r="AQ927" i="25"/>
  <c r="AN927" i="25"/>
  <c r="AW927" i="25" s="1"/>
  <c r="AC927" i="25"/>
  <c r="S927" i="25"/>
  <c r="H927" i="25"/>
  <c r="G927" i="25"/>
  <c r="A927" i="25"/>
  <c r="B927" i="25" s="1"/>
  <c r="AV926" i="25"/>
  <c r="AU926" i="25"/>
  <c r="AT926" i="25"/>
  <c r="AS926" i="25"/>
  <c r="AW926" i="25" s="1"/>
  <c r="AR926" i="25"/>
  <c r="AQ926" i="25"/>
  <c r="AN926" i="25"/>
  <c r="AC926" i="25"/>
  <c r="S926" i="25"/>
  <c r="H926" i="25"/>
  <c r="G926" i="25"/>
  <c r="A926" i="25"/>
  <c r="B926" i="25" s="1"/>
  <c r="AU925" i="25"/>
  <c r="AT925" i="25"/>
  <c r="AS925" i="25"/>
  <c r="AR925" i="25"/>
  <c r="AQ925" i="25"/>
  <c r="AN925" i="25"/>
  <c r="AV925" i="25" s="1"/>
  <c r="AC925" i="25"/>
  <c r="S925" i="25"/>
  <c r="A925" i="25"/>
  <c r="B925" i="25" s="1"/>
  <c r="AV924" i="25"/>
  <c r="AU924" i="25"/>
  <c r="AT924" i="25"/>
  <c r="AS924" i="25"/>
  <c r="AR924" i="25"/>
  <c r="AQ924" i="25"/>
  <c r="AN924" i="25"/>
  <c r="AW924" i="25" s="1"/>
  <c r="AC924" i="25"/>
  <c r="S924" i="25"/>
  <c r="A924" i="25"/>
  <c r="B924" i="25" s="1"/>
  <c r="AV923" i="25"/>
  <c r="AU923" i="25"/>
  <c r="AT923" i="25"/>
  <c r="AS923" i="25"/>
  <c r="AW923" i="25" s="1"/>
  <c r="AR923" i="25"/>
  <c r="AQ923" i="25"/>
  <c r="AN923" i="25"/>
  <c r="AC923" i="25"/>
  <c r="S923" i="25"/>
  <c r="A923" i="25"/>
  <c r="B923" i="25" s="1"/>
  <c r="AV922" i="25"/>
  <c r="AU922" i="25"/>
  <c r="AT922" i="25"/>
  <c r="AS922" i="25"/>
  <c r="AR922" i="25"/>
  <c r="AQ922" i="25"/>
  <c r="AN922" i="25"/>
  <c r="AW922" i="25" s="1"/>
  <c r="AC922" i="25"/>
  <c r="S922" i="25"/>
  <c r="A922" i="25"/>
  <c r="B922" i="25" s="1"/>
  <c r="AU921" i="25"/>
  <c r="AT921" i="25"/>
  <c r="AS921" i="25"/>
  <c r="AR921" i="25"/>
  <c r="AQ921" i="25"/>
  <c r="AN921" i="25"/>
  <c r="AV921" i="25" s="1"/>
  <c r="AC921" i="25"/>
  <c r="S921" i="25"/>
  <c r="H921" i="25"/>
  <c r="G921" i="25"/>
  <c r="B921" i="25"/>
  <c r="A921" i="25"/>
  <c r="AU920" i="25"/>
  <c r="AT920" i="25"/>
  <c r="AS920" i="25"/>
  <c r="AR920" i="25"/>
  <c r="AQ920" i="25"/>
  <c r="AN920" i="25"/>
  <c r="AW920" i="25" s="1"/>
  <c r="AC920" i="25"/>
  <c r="S920" i="25"/>
  <c r="A920" i="25"/>
  <c r="B920" i="25" s="1"/>
  <c r="AV919" i="25"/>
  <c r="AU919" i="25"/>
  <c r="AT919" i="25"/>
  <c r="AS919" i="25"/>
  <c r="AW919" i="25" s="1"/>
  <c r="AR919" i="25"/>
  <c r="AQ919" i="25"/>
  <c r="AN919" i="25"/>
  <c r="AC919" i="25"/>
  <c r="S919" i="25"/>
  <c r="A919" i="25"/>
  <c r="B919" i="25" s="1"/>
  <c r="AV918" i="25"/>
  <c r="AU918" i="25"/>
  <c r="AT918" i="25"/>
  <c r="AS918" i="25"/>
  <c r="AR918" i="25"/>
  <c r="AQ918" i="25"/>
  <c r="AN918" i="25"/>
  <c r="AW918" i="25" s="1"/>
  <c r="AC918" i="25"/>
  <c r="S918" i="25"/>
  <c r="A918" i="25"/>
  <c r="B918" i="25" s="1"/>
  <c r="AV917" i="25"/>
  <c r="AU917" i="25"/>
  <c r="AT917" i="25"/>
  <c r="AS917" i="25"/>
  <c r="AW917" i="25" s="1"/>
  <c r="AR917" i="25"/>
  <c r="AQ917" i="25"/>
  <c r="AN917" i="25"/>
  <c r="AC917" i="25"/>
  <c r="S917" i="25"/>
  <c r="A917" i="25"/>
  <c r="B917" i="25" s="1"/>
  <c r="AV916" i="25"/>
  <c r="AU916" i="25"/>
  <c r="AT916" i="25"/>
  <c r="AS916" i="25"/>
  <c r="AR916" i="25"/>
  <c r="AQ916" i="25"/>
  <c r="AN916" i="25"/>
  <c r="AW916" i="25" s="1"/>
  <c r="AC916" i="25"/>
  <c r="S916" i="25"/>
  <c r="A916" i="25"/>
  <c r="B916" i="25" s="1"/>
  <c r="AV915" i="25"/>
  <c r="AU915" i="25"/>
  <c r="AT915" i="25"/>
  <c r="AS915" i="25"/>
  <c r="AW915" i="25" s="1"/>
  <c r="AR915" i="25"/>
  <c r="AQ915" i="25"/>
  <c r="AN915" i="25"/>
  <c r="AC915" i="25"/>
  <c r="S915" i="25"/>
  <c r="A915" i="25"/>
  <c r="B915" i="25" s="1"/>
  <c r="AV914" i="25"/>
  <c r="AU914" i="25"/>
  <c r="AT914" i="25"/>
  <c r="AS914" i="25"/>
  <c r="AR914" i="25"/>
  <c r="AQ914" i="25"/>
  <c r="AN914" i="25"/>
  <c r="AW914" i="25" s="1"/>
  <c r="AC914" i="25"/>
  <c r="S914" i="25"/>
  <c r="A914" i="25"/>
  <c r="B914" i="25" s="1"/>
  <c r="AV913" i="25"/>
  <c r="AU913" i="25"/>
  <c r="AT913" i="25"/>
  <c r="AS913" i="25"/>
  <c r="AW913" i="25" s="1"/>
  <c r="AR913" i="25"/>
  <c r="AQ913" i="25"/>
  <c r="AN913" i="25"/>
  <c r="AC913" i="25"/>
  <c r="S913" i="25"/>
  <c r="B913" i="25"/>
  <c r="A913" i="25"/>
  <c r="AV912" i="25"/>
  <c r="AU912" i="25"/>
  <c r="AT912" i="25"/>
  <c r="AS912" i="25"/>
  <c r="AR912" i="25"/>
  <c r="AQ912" i="25"/>
  <c r="AN912" i="25"/>
  <c r="AW912" i="25" s="1"/>
  <c r="AC912" i="25"/>
  <c r="S912" i="25"/>
  <c r="A912" i="25"/>
  <c r="B912" i="25" s="1"/>
  <c r="AV911" i="25"/>
  <c r="AU911" i="25"/>
  <c r="AT911" i="25"/>
  <c r="AS911" i="25"/>
  <c r="AW911" i="25" s="1"/>
  <c r="AR911" i="25"/>
  <c r="AQ911" i="25"/>
  <c r="AN911" i="25"/>
  <c r="AC911" i="25"/>
  <c r="B911" i="25"/>
  <c r="A911" i="25"/>
  <c r="AU910" i="25"/>
  <c r="AV910" i="25" s="1"/>
  <c r="AT910" i="25"/>
  <c r="AS910" i="25"/>
  <c r="AR910" i="25"/>
  <c r="AQ910" i="25"/>
  <c r="AN910" i="25"/>
  <c r="AW910" i="25" s="1"/>
  <c r="AC910" i="25"/>
  <c r="S910" i="25"/>
  <c r="B910" i="25"/>
  <c r="A910" i="25"/>
  <c r="AU909" i="25"/>
  <c r="AV909" i="25" s="1"/>
  <c r="AT909" i="25"/>
  <c r="AS909" i="25"/>
  <c r="AW909" i="25" s="1"/>
  <c r="AR909" i="25"/>
  <c r="AQ909" i="25"/>
  <c r="AN909" i="25"/>
  <c r="AC909" i="25"/>
  <c r="S909" i="25"/>
  <c r="B909" i="25"/>
  <c r="A909" i="25"/>
  <c r="AU908" i="25"/>
  <c r="AV908" i="25" s="1"/>
  <c r="AT908" i="25"/>
  <c r="AS908" i="25"/>
  <c r="AW908" i="25" s="1"/>
  <c r="AR908" i="25"/>
  <c r="AQ908" i="25"/>
  <c r="AN908" i="25"/>
  <c r="AC908" i="25"/>
  <c r="S908" i="25"/>
  <c r="B908" i="25"/>
  <c r="A908" i="25"/>
  <c r="AW907" i="25"/>
  <c r="AU907" i="25"/>
  <c r="AV907" i="25" s="1"/>
  <c r="AT907" i="25"/>
  <c r="AS907" i="25"/>
  <c r="AR907" i="25"/>
  <c r="AQ907" i="25"/>
  <c r="AN907" i="25"/>
  <c r="AC907" i="25"/>
  <c r="S907" i="25"/>
  <c r="B907" i="25"/>
  <c r="A907" i="25"/>
  <c r="AU906" i="25"/>
  <c r="AT906" i="25"/>
  <c r="AS906" i="25"/>
  <c r="AW906" i="25" s="1"/>
  <c r="AR906" i="25"/>
  <c r="AQ906" i="25"/>
  <c r="AN906" i="25"/>
  <c r="AC906" i="25"/>
  <c r="S906" i="25"/>
  <c r="B906" i="25"/>
  <c r="A906" i="25"/>
  <c r="AU905" i="25"/>
  <c r="AV905" i="25" s="1"/>
  <c r="AT905" i="25"/>
  <c r="AS905" i="25"/>
  <c r="AW905" i="25" s="1"/>
  <c r="AR905" i="25"/>
  <c r="AQ905" i="25"/>
  <c r="AN905" i="25"/>
  <c r="AC905" i="25"/>
  <c r="S905" i="25"/>
  <c r="A905" i="25"/>
  <c r="B905" i="25" s="1"/>
  <c r="AW904" i="25"/>
  <c r="AU904" i="25"/>
  <c r="AT904" i="25"/>
  <c r="AS904" i="25"/>
  <c r="AR904" i="25"/>
  <c r="AQ904" i="25"/>
  <c r="AN904" i="25"/>
  <c r="AC904" i="25"/>
  <c r="S904" i="25"/>
  <c r="B904" i="25"/>
  <c r="A904" i="25"/>
  <c r="AW903" i="25"/>
  <c r="AU903" i="25"/>
  <c r="AV903" i="25" s="1"/>
  <c r="AT903" i="25"/>
  <c r="AS903" i="25"/>
  <c r="AR903" i="25"/>
  <c r="AQ903" i="25"/>
  <c r="AN903" i="25"/>
  <c r="AC903" i="25"/>
  <c r="S903" i="25"/>
  <c r="A903" i="25"/>
  <c r="B903" i="25" s="1"/>
  <c r="AU902" i="25"/>
  <c r="AV902" i="25" s="1"/>
  <c r="AT902" i="25"/>
  <c r="AS902" i="25"/>
  <c r="AR902" i="25"/>
  <c r="AQ902" i="25"/>
  <c r="AN902" i="25"/>
  <c r="AW902" i="25" s="1"/>
  <c r="AC902" i="25"/>
  <c r="S902" i="25"/>
  <c r="B902" i="25"/>
  <c r="A902" i="25"/>
  <c r="AU901" i="25"/>
  <c r="AV901" i="25" s="1"/>
  <c r="AT901" i="25"/>
  <c r="AS901" i="25"/>
  <c r="AW901" i="25" s="1"/>
  <c r="AR901" i="25"/>
  <c r="AQ901" i="25"/>
  <c r="AN901" i="25"/>
  <c r="AC901" i="25"/>
  <c r="S901" i="25"/>
  <c r="A901" i="25"/>
  <c r="B901" i="25" s="1"/>
  <c r="AU900" i="25"/>
  <c r="AV900" i="25" s="1"/>
  <c r="AT900" i="25"/>
  <c r="AS900" i="25"/>
  <c r="AW900" i="25" s="1"/>
  <c r="AR900" i="25"/>
  <c r="AQ900" i="25"/>
  <c r="AN900" i="25"/>
  <c r="AC900" i="25"/>
  <c r="S900" i="25"/>
  <c r="B900" i="25"/>
  <c r="A900" i="25"/>
  <c r="AW899" i="25"/>
  <c r="AU899" i="25"/>
  <c r="AV899" i="25" s="1"/>
  <c r="AT899" i="25"/>
  <c r="AS899" i="25"/>
  <c r="AR899" i="25"/>
  <c r="AQ899" i="25"/>
  <c r="AN899" i="25"/>
  <c r="AC899" i="25"/>
  <c r="S899" i="25"/>
  <c r="B899" i="25"/>
  <c r="A899" i="25"/>
  <c r="AU898" i="25"/>
  <c r="AT898" i="25"/>
  <c r="AS898" i="25"/>
  <c r="AW898" i="25" s="1"/>
  <c r="AR898" i="25"/>
  <c r="AQ898" i="25"/>
  <c r="AN898" i="25"/>
  <c r="AC898" i="25"/>
  <c r="S898" i="25"/>
  <c r="B898" i="25"/>
  <c r="A898" i="25"/>
  <c r="AU897" i="25"/>
  <c r="AV897" i="25" s="1"/>
  <c r="AT897" i="25"/>
  <c r="AS897" i="25"/>
  <c r="AW897" i="25" s="1"/>
  <c r="AR897" i="25"/>
  <c r="AQ897" i="25"/>
  <c r="AN897" i="25"/>
  <c r="AC897" i="25"/>
  <c r="S897" i="25"/>
  <c r="A897" i="25"/>
  <c r="B897" i="25" s="1"/>
  <c r="AW896" i="25"/>
  <c r="AU896" i="25"/>
  <c r="AT896" i="25"/>
  <c r="AS896" i="25"/>
  <c r="AR896" i="25"/>
  <c r="AQ896" i="25"/>
  <c r="AN896" i="25"/>
  <c r="AC896" i="25"/>
  <c r="S896" i="25"/>
  <c r="B896" i="25"/>
  <c r="A896" i="25"/>
  <c r="AW895" i="25"/>
  <c r="AU895" i="25"/>
  <c r="AV895" i="25" s="1"/>
  <c r="AT895" i="25"/>
  <c r="AS895" i="25"/>
  <c r="AR895" i="25"/>
  <c r="AQ895" i="25"/>
  <c r="AN895" i="25"/>
  <c r="AC895" i="25"/>
  <c r="S895" i="25"/>
  <c r="A895" i="25"/>
  <c r="B895" i="25" s="1"/>
  <c r="AU894" i="25"/>
  <c r="AV894" i="25" s="1"/>
  <c r="AT894" i="25"/>
  <c r="AS894" i="25"/>
  <c r="AR894" i="25"/>
  <c r="AQ894" i="25"/>
  <c r="AN894" i="25"/>
  <c r="AW894" i="25" s="1"/>
  <c r="AC894" i="25"/>
  <c r="S894" i="25"/>
  <c r="B894" i="25"/>
  <c r="A894" i="25"/>
  <c r="AU893" i="25"/>
  <c r="AV893" i="25" s="1"/>
  <c r="AT893" i="25"/>
  <c r="AS893" i="25"/>
  <c r="AW893" i="25" s="1"/>
  <c r="AR893" i="25"/>
  <c r="AQ893" i="25"/>
  <c r="AN893" i="25"/>
  <c r="AC893" i="25"/>
  <c r="S893" i="25"/>
  <c r="A893" i="25"/>
  <c r="B893" i="25" s="1"/>
  <c r="AU892" i="25"/>
  <c r="AV892" i="25" s="1"/>
  <c r="AT892" i="25"/>
  <c r="AS892" i="25"/>
  <c r="AW892" i="25" s="1"/>
  <c r="AR892" i="25"/>
  <c r="AQ892" i="25"/>
  <c r="AN892" i="25"/>
  <c r="AC892" i="25"/>
  <c r="S892" i="25"/>
  <c r="B892" i="25"/>
  <c r="A892" i="25"/>
  <c r="AW891" i="25"/>
  <c r="AU891" i="25"/>
  <c r="AV891" i="25" s="1"/>
  <c r="AT891" i="25"/>
  <c r="AS891" i="25"/>
  <c r="AR891" i="25"/>
  <c r="AQ891" i="25"/>
  <c r="AN891" i="25"/>
  <c r="AC891" i="25"/>
  <c r="S891" i="25"/>
  <c r="B891" i="25"/>
  <c r="A891" i="25"/>
  <c r="AU890" i="25"/>
  <c r="AT890" i="25"/>
  <c r="AS890" i="25"/>
  <c r="AW890" i="25" s="1"/>
  <c r="AR890" i="25"/>
  <c r="AQ890" i="25"/>
  <c r="AN890" i="25"/>
  <c r="AC890" i="25"/>
  <c r="S890" i="25"/>
  <c r="B890" i="25"/>
  <c r="A890" i="25"/>
  <c r="AU889" i="25"/>
  <c r="AV889" i="25" s="1"/>
  <c r="AT889" i="25"/>
  <c r="AS889" i="25"/>
  <c r="AW889" i="25" s="1"/>
  <c r="AR889" i="25"/>
  <c r="AQ889" i="25"/>
  <c r="AN889" i="25"/>
  <c r="AC889" i="25"/>
  <c r="S889" i="25"/>
  <c r="A889" i="25"/>
  <c r="B889" i="25" s="1"/>
  <c r="AW888" i="25"/>
  <c r="AU888" i="25"/>
  <c r="AT888" i="25"/>
  <c r="AS888" i="25"/>
  <c r="AR888" i="25"/>
  <c r="AQ888" i="25"/>
  <c r="AN888" i="25"/>
  <c r="AC888" i="25"/>
  <c r="S888" i="25"/>
  <c r="B888" i="25"/>
  <c r="A888" i="25"/>
  <c r="AW887" i="25"/>
  <c r="AU887" i="25"/>
  <c r="AV887" i="25" s="1"/>
  <c r="AT887" i="25"/>
  <c r="AS887" i="25"/>
  <c r="AR887" i="25"/>
  <c r="AQ887" i="25"/>
  <c r="AN887" i="25"/>
  <c r="AC887" i="25"/>
  <c r="S887" i="25"/>
  <c r="A887" i="25"/>
  <c r="B887" i="25" s="1"/>
  <c r="AU886" i="25"/>
  <c r="AV886" i="25" s="1"/>
  <c r="AT886" i="25"/>
  <c r="AS886" i="25"/>
  <c r="AR886" i="25"/>
  <c r="AQ886" i="25"/>
  <c r="AN886" i="25"/>
  <c r="AW886" i="25" s="1"/>
  <c r="AC886" i="25"/>
  <c r="S886" i="25"/>
  <c r="B886" i="25"/>
  <c r="A886" i="25"/>
  <c r="AU885" i="25"/>
  <c r="AV885" i="25" s="1"/>
  <c r="AT885" i="25"/>
  <c r="AS885" i="25"/>
  <c r="AW885" i="25" s="1"/>
  <c r="AR885" i="25"/>
  <c r="AQ885" i="25"/>
  <c r="AN885" i="25"/>
  <c r="AC885" i="25"/>
  <c r="S885" i="25"/>
  <c r="B885" i="25"/>
  <c r="A885" i="25"/>
  <c r="AU884" i="25"/>
  <c r="AT884" i="25"/>
  <c r="AS884" i="25"/>
  <c r="AW884" i="25" s="1"/>
  <c r="AR884" i="25"/>
  <c r="AQ884" i="25"/>
  <c r="AN884" i="25"/>
  <c r="AC884" i="25"/>
  <c r="S884" i="25"/>
  <c r="B884" i="25"/>
  <c r="A884" i="25"/>
  <c r="AW883" i="25"/>
  <c r="AU883" i="25"/>
  <c r="AV883" i="25" s="1"/>
  <c r="AT883" i="25"/>
  <c r="AS883" i="25"/>
  <c r="AR883" i="25"/>
  <c r="AQ883" i="25"/>
  <c r="AN883" i="25"/>
  <c r="AC883" i="25"/>
  <c r="S883" i="25"/>
  <c r="B883" i="25"/>
  <c r="A883" i="25"/>
  <c r="AU882" i="25"/>
  <c r="AT882" i="25"/>
  <c r="AS882" i="25"/>
  <c r="AR882" i="25"/>
  <c r="AQ882" i="25"/>
  <c r="AN882" i="25"/>
  <c r="AW882" i="25" s="1"/>
  <c r="AC882" i="25"/>
  <c r="S882" i="25"/>
  <c r="B882" i="25"/>
  <c r="A882" i="25"/>
  <c r="AU881" i="25"/>
  <c r="AV881" i="25" s="1"/>
  <c r="AT881" i="25"/>
  <c r="AS881" i="25"/>
  <c r="AW881" i="25" s="1"/>
  <c r="AR881" i="25"/>
  <c r="AQ881" i="25"/>
  <c r="AN881" i="25"/>
  <c r="AC881" i="25"/>
  <c r="S881" i="25"/>
  <c r="A881" i="25"/>
  <c r="B881" i="25" s="1"/>
  <c r="AW880" i="25"/>
  <c r="AU880" i="25"/>
  <c r="AT880" i="25"/>
  <c r="AS880" i="25"/>
  <c r="AR880" i="25"/>
  <c r="AQ880" i="25"/>
  <c r="AN880" i="25"/>
  <c r="AC880" i="25"/>
  <c r="S880" i="25"/>
  <c r="B880" i="25"/>
  <c r="A880" i="25"/>
  <c r="AW879" i="25"/>
  <c r="AU879" i="25"/>
  <c r="AV879" i="25" s="1"/>
  <c r="AT879" i="25"/>
  <c r="AS879" i="25"/>
  <c r="AR879" i="25"/>
  <c r="AQ879" i="25"/>
  <c r="AN879" i="25"/>
  <c r="AC879" i="25"/>
  <c r="S879" i="25"/>
  <c r="B879" i="25"/>
  <c r="A879" i="25"/>
  <c r="AU878" i="25"/>
  <c r="AV878" i="25" s="1"/>
  <c r="AT878" i="25"/>
  <c r="AS878" i="25"/>
  <c r="AR878" i="25"/>
  <c r="AQ878" i="25"/>
  <c r="AN878" i="25"/>
  <c r="AW878" i="25" s="1"/>
  <c r="AC878" i="25"/>
  <c r="S878" i="25"/>
  <c r="B878" i="25"/>
  <c r="A878" i="25"/>
  <c r="AU877" i="25"/>
  <c r="AV877" i="25" s="1"/>
  <c r="AT877" i="25"/>
  <c r="AS877" i="25"/>
  <c r="AW877" i="25" s="1"/>
  <c r="AR877" i="25"/>
  <c r="AQ877" i="25"/>
  <c r="AN877" i="25"/>
  <c r="AC877" i="25"/>
  <c r="S877" i="25"/>
  <c r="B877" i="25"/>
  <c r="A877" i="25"/>
  <c r="AU876" i="25"/>
  <c r="AT876" i="25"/>
  <c r="AS876" i="25"/>
  <c r="AW876" i="25" s="1"/>
  <c r="AR876" i="25"/>
  <c r="AQ876" i="25"/>
  <c r="AN876" i="25"/>
  <c r="AC876" i="25"/>
  <c r="S876" i="25"/>
  <c r="B876" i="25"/>
  <c r="A876" i="25"/>
  <c r="AW875" i="25"/>
  <c r="AU875" i="25"/>
  <c r="AV875" i="25" s="1"/>
  <c r="AT875" i="25"/>
  <c r="AS875" i="25"/>
  <c r="AR875" i="25"/>
  <c r="AQ875" i="25"/>
  <c r="AN875" i="25"/>
  <c r="AC875" i="25"/>
  <c r="S875" i="25"/>
  <c r="B875" i="25"/>
  <c r="A875" i="25"/>
  <c r="AU874" i="25"/>
  <c r="AT874" i="25"/>
  <c r="AS874" i="25"/>
  <c r="AR874" i="25"/>
  <c r="AQ874" i="25"/>
  <c r="AN874" i="25"/>
  <c r="AW874" i="25" s="1"/>
  <c r="AC874" i="25"/>
  <c r="S874" i="25"/>
  <c r="B874" i="25"/>
  <c r="A874" i="25"/>
  <c r="AU873" i="25"/>
  <c r="AV873" i="25" s="1"/>
  <c r="AT873" i="25"/>
  <c r="AS873" i="25"/>
  <c r="AW873" i="25" s="1"/>
  <c r="AR873" i="25"/>
  <c r="AQ873" i="25"/>
  <c r="AN873" i="25"/>
  <c r="AC873" i="25"/>
  <c r="S873" i="25"/>
  <c r="A873" i="25"/>
  <c r="B873" i="25" s="1"/>
  <c r="AW872" i="25"/>
  <c r="AU872" i="25"/>
  <c r="AT872" i="25"/>
  <c r="AS872" i="25"/>
  <c r="AR872" i="25"/>
  <c r="AQ872" i="25"/>
  <c r="AN872" i="25"/>
  <c r="AC872" i="25"/>
  <c r="S872" i="25"/>
  <c r="B872" i="25"/>
  <c r="A872" i="25"/>
  <c r="AW871" i="25"/>
  <c r="AU871" i="25"/>
  <c r="AV871" i="25" s="1"/>
  <c r="AT871" i="25"/>
  <c r="AS871" i="25"/>
  <c r="AR871" i="25"/>
  <c r="AQ871" i="25"/>
  <c r="AN871" i="25"/>
  <c r="AC871" i="25"/>
  <c r="S871" i="25"/>
  <c r="B871" i="25"/>
  <c r="A871" i="25"/>
  <c r="AU870" i="25"/>
  <c r="AV870" i="25" s="1"/>
  <c r="AT870" i="25"/>
  <c r="AS870" i="25"/>
  <c r="AR870" i="25"/>
  <c r="AQ870" i="25"/>
  <c r="AN870" i="25"/>
  <c r="AW870" i="25" s="1"/>
  <c r="AC870" i="25"/>
  <c r="S870" i="25"/>
  <c r="B870" i="25"/>
  <c r="A870" i="25"/>
  <c r="AU869" i="25"/>
  <c r="AV869" i="25" s="1"/>
  <c r="AT869" i="25"/>
  <c r="AS869" i="25"/>
  <c r="AW869" i="25" s="1"/>
  <c r="AR869" i="25"/>
  <c r="AQ869" i="25"/>
  <c r="AN869" i="25"/>
  <c r="AC869" i="25"/>
  <c r="S869" i="25"/>
  <c r="B869" i="25"/>
  <c r="A869" i="25"/>
  <c r="AU868" i="25"/>
  <c r="AT868" i="25"/>
  <c r="AS868" i="25"/>
  <c r="AW868" i="25" s="1"/>
  <c r="AR868" i="25"/>
  <c r="AQ868" i="25"/>
  <c r="AN868" i="25"/>
  <c r="AC868" i="25"/>
  <c r="A868" i="25"/>
  <c r="B868" i="25" s="1"/>
  <c r="AU867" i="25"/>
  <c r="AT867" i="25"/>
  <c r="AS867" i="25"/>
  <c r="AW867" i="25" s="1"/>
  <c r="AR867" i="25"/>
  <c r="AQ867" i="25"/>
  <c r="AN867" i="25"/>
  <c r="AV867" i="25" s="1"/>
  <c r="AC867" i="25"/>
  <c r="S867" i="25"/>
  <c r="A867" i="25"/>
  <c r="B867" i="25" s="1"/>
  <c r="AW866" i="25"/>
  <c r="AV866" i="25"/>
  <c r="AU866" i="25"/>
  <c r="AT866" i="25"/>
  <c r="AS866" i="25"/>
  <c r="AR866" i="25"/>
  <c r="AQ866" i="25"/>
  <c r="AN866" i="25"/>
  <c r="AC866" i="25"/>
  <c r="B866" i="25"/>
  <c r="A866" i="25"/>
  <c r="AW865" i="25"/>
  <c r="AU865" i="25"/>
  <c r="AV865" i="25" s="1"/>
  <c r="AT865" i="25"/>
  <c r="AS865" i="25"/>
  <c r="AR865" i="25"/>
  <c r="AQ865" i="25"/>
  <c r="AN865" i="25"/>
  <c r="AC865" i="25"/>
  <c r="S865" i="25"/>
  <c r="B865" i="25"/>
  <c r="A865" i="25"/>
  <c r="AW864" i="25"/>
  <c r="AU864" i="25"/>
  <c r="AV864" i="25" s="1"/>
  <c r="AT864" i="25"/>
  <c r="AS864" i="25"/>
  <c r="AR864" i="25"/>
  <c r="AQ864" i="25"/>
  <c r="AN864" i="25"/>
  <c r="AC864" i="25"/>
  <c r="A864" i="25"/>
  <c r="B864" i="25" s="1"/>
  <c r="AV863" i="25"/>
  <c r="AU863" i="25"/>
  <c r="AT863" i="25"/>
  <c r="AS863" i="25"/>
  <c r="AR863" i="25"/>
  <c r="AQ863" i="25"/>
  <c r="AN863" i="25"/>
  <c r="AW863" i="25" s="1"/>
  <c r="AC863" i="25"/>
  <c r="S863" i="25"/>
  <c r="A863" i="25"/>
  <c r="B863" i="25" s="1"/>
  <c r="AU862" i="25"/>
  <c r="AT862" i="25"/>
  <c r="AS862" i="25"/>
  <c r="AR862" i="25"/>
  <c r="AQ862" i="25"/>
  <c r="AN862" i="25"/>
  <c r="AV862" i="25" s="1"/>
  <c r="AC862" i="25"/>
  <c r="S862" i="25"/>
  <c r="B862" i="25"/>
  <c r="A862" i="25"/>
  <c r="AV861" i="25"/>
  <c r="AU861" i="25"/>
  <c r="AT861" i="25"/>
  <c r="AS861" i="25"/>
  <c r="AR861" i="25"/>
  <c r="AQ861" i="25"/>
  <c r="AN861" i="25"/>
  <c r="AW861" i="25" s="1"/>
  <c r="AC861" i="25"/>
  <c r="S861" i="25"/>
  <c r="A861" i="25"/>
  <c r="B861" i="25" s="1"/>
  <c r="AV860" i="25"/>
  <c r="AU860" i="25"/>
  <c r="AT860" i="25"/>
  <c r="AS860" i="25"/>
  <c r="AR860" i="25"/>
  <c r="AQ860" i="25"/>
  <c r="AN860" i="25"/>
  <c r="AC860" i="25"/>
  <c r="S860" i="25"/>
  <c r="B860" i="25"/>
  <c r="A860" i="25"/>
  <c r="AU859" i="25"/>
  <c r="AT859" i="25"/>
  <c r="AS859" i="25"/>
  <c r="AR859" i="25"/>
  <c r="AQ859" i="25"/>
  <c r="AN859" i="25"/>
  <c r="AW859" i="25" s="1"/>
  <c r="AC859" i="25"/>
  <c r="S859" i="25"/>
  <c r="A859" i="25"/>
  <c r="B859" i="25" s="1"/>
  <c r="AU858" i="25"/>
  <c r="AV858" i="25" s="1"/>
  <c r="AT858" i="25"/>
  <c r="AS858" i="25"/>
  <c r="AW858" i="25" s="1"/>
  <c r="AR858" i="25"/>
  <c r="AQ858" i="25"/>
  <c r="AN858" i="25"/>
  <c r="AC858" i="25"/>
  <c r="S858" i="25"/>
  <c r="B858" i="25"/>
  <c r="A858" i="25"/>
  <c r="AV857" i="25"/>
  <c r="AU857" i="25"/>
  <c r="AT857" i="25"/>
  <c r="AS857" i="25"/>
  <c r="AR857" i="25"/>
  <c r="AQ857" i="25"/>
  <c r="AN857" i="25"/>
  <c r="AW857" i="25" s="1"/>
  <c r="AC857" i="25"/>
  <c r="S857" i="25"/>
  <c r="A857" i="25"/>
  <c r="B857" i="25" s="1"/>
  <c r="AU856" i="25"/>
  <c r="AV856" i="25" s="1"/>
  <c r="AT856" i="25"/>
  <c r="AS856" i="25"/>
  <c r="AR856" i="25"/>
  <c r="AQ856" i="25"/>
  <c r="AN856" i="25"/>
  <c r="AC856" i="25"/>
  <c r="S856" i="25"/>
  <c r="B856" i="25"/>
  <c r="A856" i="25"/>
  <c r="AU855" i="25"/>
  <c r="AT855" i="25"/>
  <c r="AS855" i="25"/>
  <c r="AR855" i="25"/>
  <c r="AQ855" i="25"/>
  <c r="AN855" i="25"/>
  <c r="AW855" i="25" s="1"/>
  <c r="AC855" i="25"/>
  <c r="S855" i="25"/>
  <c r="A855" i="25"/>
  <c r="B855" i="25" s="1"/>
  <c r="AU854" i="25"/>
  <c r="AV854" i="25" s="1"/>
  <c r="AT854" i="25"/>
  <c r="AS854" i="25"/>
  <c r="AR854" i="25"/>
  <c r="AQ854" i="25"/>
  <c r="AN854" i="25"/>
  <c r="AC854" i="25"/>
  <c r="S854" i="25"/>
  <c r="B854" i="25"/>
  <c r="A854" i="25"/>
  <c r="AU853" i="25"/>
  <c r="AT853" i="25"/>
  <c r="AS853" i="25"/>
  <c r="AR853" i="25"/>
  <c r="AQ853" i="25"/>
  <c r="AN853" i="25"/>
  <c r="AW853" i="25" s="1"/>
  <c r="AC853" i="25"/>
  <c r="S853" i="25"/>
  <c r="A853" i="25"/>
  <c r="B853" i="25" s="1"/>
  <c r="AV852" i="25"/>
  <c r="AU852" i="25"/>
  <c r="AT852" i="25"/>
  <c r="AS852" i="25"/>
  <c r="AR852" i="25"/>
  <c r="AQ852" i="25"/>
  <c r="AN852" i="25"/>
  <c r="AC852" i="25"/>
  <c r="S852" i="25"/>
  <c r="A852" i="25"/>
  <c r="B852" i="25" s="1"/>
  <c r="AU851" i="25"/>
  <c r="AT851" i="25"/>
  <c r="AS851" i="25"/>
  <c r="AR851" i="25"/>
  <c r="AQ851" i="25"/>
  <c r="AN851" i="25"/>
  <c r="AW851" i="25" s="1"/>
  <c r="AC851" i="25"/>
  <c r="B851" i="25"/>
  <c r="A851" i="25"/>
  <c r="AW850" i="25"/>
  <c r="AU850" i="25"/>
  <c r="AV850" i="25" s="1"/>
  <c r="AT850" i="25"/>
  <c r="AS850" i="25"/>
  <c r="AR850" i="25"/>
  <c r="AQ850" i="25"/>
  <c r="AN850" i="25"/>
  <c r="AC850" i="25"/>
  <c r="S850" i="25"/>
  <c r="A850" i="25"/>
  <c r="B850" i="25" s="1"/>
  <c r="AW849" i="25"/>
  <c r="AU849" i="25"/>
  <c r="AV849" i="25" s="1"/>
  <c r="AT849" i="25"/>
  <c r="AS849" i="25"/>
  <c r="AR849" i="25"/>
  <c r="AQ849" i="25"/>
  <c r="AN849" i="25"/>
  <c r="AC849" i="25"/>
  <c r="S849" i="25"/>
  <c r="B849" i="25"/>
  <c r="A849" i="25"/>
  <c r="AU848" i="25"/>
  <c r="AV848" i="25" s="1"/>
  <c r="AT848" i="25"/>
  <c r="AS848" i="25"/>
  <c r="AW848" i="25" s="1"/>
  <c r="AR848" i="25"/>
  <c r="AQ848" i="25"/>
  <c r="AN848" i="25"/>
  <c r="AC848" i="25"/>
  <c r="S848" i="25"/>
  <c r="B848" i="25"/>
  <c r="A848" i="25"/>
  <c r="AU847" i="25"/>
  <c r="AT847" i="25"/>
  <c r="AS847" i="25"/>
  <c r="AW847" i="25" s="1"/>
  <c r="AR847" i="25"/>
  <c r="AQ847" i="25"/>
  <c r="AN847" i="25"/>
  <c r="AC847" i="25"/>
  <c r="S847" i="25"/>
  <c r="B847" i="25"/>
  <c r="A847" i="25"/>
  <c r="AU846" i="25"/>
  <c r="AV846" i="25" s="1"/>
  <c r="AT846" i="25"/>
  <c r="AS846" i="25"/>
  <c r="AW846" i="25" s="1"/>
  <c r="AR846" i="25"/>
  <c r="AQ846" i="25"/>
  <c r="AN846" i="25"/>
  <c r="AC846" i="25"/>
  <c r="S846" i="25"/>
  <c r="B846" i="25"/>
  <c r="A846" i="25"/>
  <c r="AW845" i="25"/>
  <c r="AU845" i="25"/>
  <c r="AV845" i="25" s="1"/>
  <c r="AT845" i="25"/>
  <c r="AS845" i="25"/>
  <c r="AR845" i="25"/>
  <c r="AQ845" i="25"/>
  <c r="AN845" i="25"/>
  <c r="AC845" i="25"/>
  <c r="S845" i="25"/>
  <c r="B845" i="25"/>
  <c r="A845" i="25"/>
  <c r="AU844" i="25"/>
  <c r="AV844" i="25" s="1"/>
  <c r="AT844" i="25"/>
  <c r="AS844" i="25"/>
  <c r="AW844" i="25" s="1"/>
  <c r="AR844" i="25"/>
  <c r="AQ844" i="25"/>
  <c r="AN844" i="25"/>
  <c r="AC844" i="25"/>
  <c r="S844" i="25"/>
  <c r="B844" i="25"/>
  <c r="A844" i="25"/>
  <c r="AU843" i="25"/>
  <c r="AT843" i="25"/>
  <c r="AS843" i="25"/>
  <c r="AW843" i="25" s="1"/>
  <c r="AR843" i="25"/>
  <c r="AQ843" i="25"/>
  <c r="AN843" i="25"/>
  <c r="AC843" i="25"/>
  <c r="S843" i="25"/>
  <c r="B843" i="25"/>
  <c r="A843" i="25"/>
  <c r="AW842" i="25"/>
  <c r="AU842" i="25"/>
  <c r="AV842" i="25" s="1"/>
  <c r="AT842" i="25"/>
  <c r="AS842" i="25"/>
  <c r="AR842" i="25"/>
  <c r="AQ842" i="25"/>
  <c r="AN842" i="25"/>
  <c r="AC842" i="25"/>
  <c r="S842" i="25"/>
  <c r="A842" i="25"/>
  <c r="B842" i="25" s="1"/>
  <c r="AW841" i="25"/>
  <c r="AU841" i="25"/>
  <c r="AV841" i="25" s="1"/>
  <c r="AT841" i="25"/>
  <c r="AS841" i="25"/>
  <c r="AR841" i="25"/>
  <c r="AQ841" i="25"/>
  <c r="AN841" i="25"/>
  <c r="AC841" i="25"/>
  <c r="S841" i="25"/>
  <c r="B841" i="25"/>
  <c r="A841" i="25"/>
  <c r="AU840" i="25"/>
  <c r="AV840" i="25" s="1"/>
  <c r="AT840" i="25"/>
  <c r="AS840" i="25"/>
  <c r="AW840" i="25" s="1"/>
  <c r="AR840" i="25"/>
  <c r="AQ840" i="25"/>
  <c r="AN840" i="25"/>
  <c r="AC840" i="25"/>
  <c r="S840" i="25"/>
  <c r="B840" i="25"/>
  <c r="A840" i="25"/>
  <c r="AU839" i="25"/>
  <c r="AT839" i="25"/>
  <c r="AS839" i="25"/>
  <c r="AW839" i="25" s="1"/>
  <c r="AR839" i="25"/>
  <c r="AQ839" i="25"/>
  <c r="AN839" i="25"/>
  <c r="AC839" i="25"/>
  <c r="S839" i="25"/>
  <c r="B839" i="25"/>
  <c r="A839" i="25"/>
  <c r="AU838" i="25"/>
  <c r="AV838" i="25" s="1"/>
  <c r="AT838" i="25"/>
  <c r="AS838" i="25"/>
  <c r="AW838" i="25" s="1"/>
  <c r="AR838" i="25"/>
  <c r="AQ838" i="25"/>
  <c r="AN838" i="25"/>
  <c r="AC838" i="25"/>
  <c r="S838" i="25"/>
  <c r="B838" i="25"/>
  <c r="A838" i="25"/>
  <c r="AW837" i="25"/>
  <c r="AU837" i="25"/>
  <c r="AV837" i="25" s="1"/>
  <c r="AT837" i="25"/>
  <c r="AS837" i="25"/>
  <c r="AR837" i="25"/>
  <c r="AQ837" i="25"/>
  <c r="AN837" i="25"/>
  <c r="AC837" i="25"/>
  <c r="S837" i="25"/>
  <c r="B837" i="25"/>
  <c r="A837" i="25"/>
  <c r="AW836" i="25"/>
  <c r="AU836" i="25"/>
  <c r="AV836" i="25" s="1"/>
  <c r="AT836" i="25"/>
  <c r="AS836" i="25"/>
  <c r="AR836" i="25"/>
  <c r="AQ836" i="25"/>
  <c r="AN836" i="25"/>
  <c r="AC836" i="25"/>
  <c r="S836" i="25"/>
  <c r="B836" i="25"/>
  <c r="A836" i="25"/>
  <c r="AU835" i="25"/>
  <c r="AT835" i="25"/>
  <c r="AS835" i="25"/>
  <c r="AW835" i="25" s="1"/>
  <c r="AR835" i="25"/>
  <c r="AQ835" i="25"/>
  <c r="AN835" i="25"/>
  <c r="AC835" i="25"/>
  <c r="S835" i="25"/>
  <c r="B835" i="25"/>
  <c r="A835" i="25"/>
  <c r="AW834" i="25"/>
  <c r="AU834" i="25"/>
  <c r="AV834" i="25" s="1"/>
  <c r="AT834" i="25"/>
  <c r="AS834" i="25"/>
  <c r="AR834" i="25"/>
  <c r="AQ834" i="25"/>
  <c r="AN834" i="25"/>
  <c r="AC834" i="25"/>
  <c r="S834" i="25"/>
  <c r="A834" i="25"/>
  <c r="B834" i="25" s="1"/>
  <c r="AW833" i="25"/>
  <c r="AU833" i="25"/>
  <c r="AV833" i="25" s="1"/>
  <c r="AT833" i="25"/>
  <c r="AS833" i="25"/>
  <c r="AR833" i="25"/>
  <c r="AQ833" i="25"/>
  <c r="AN833" i="25"/>
  <c r="AC833" i="25"/>
  <c r="S833" i="25"/>
  <c r="B833" i="25"/>
  <c r="A833" i="25"/>
  <c r="AU832" i="25"/>
  <c r="AV832" i="25" s="1"/>
  <c r="AT832" i="25"/>
  <c r="AS832" i="25"/>
  <c r="AW832" i="25" s="1"/>
  <c r="AR832" i="25"/>
  <c r="AQ832" i="25"/>
  <c r="AN832" i="25"/>
  <c r="AC832" i="25"/>
  <c r="S832" i="25"/>
  <c r="B832" i="25"/>
  <c r="A832" i="25"/>
  <c r="AU831" i="25"/>
  <c r="AT831" i="25"/>
  <c r="AS831" i="25"/>
  <c r="AW831" i="25" s="1"/>
  <c r="AR831" i="25"/>
  <c r="AQ831" i="25"/>
  <c r="AN831" i="25"/>
  <c r="AC831" i="25"/>
  <c r="S831" i="25"/>
  <c r="B831" i="25"/>
  <c r="A831" i="25"/>
  <c r="AU830" i="25"/>
  <c r="AV830" i="25" s="1"/>
  <c r="AT830" i="25"/>
  <c r="AS830" i="25"/>
  <c r="AW830" i="25" s="1"/>
  <c r="AR830" i="25"/>
  <c r="AQ830" i="25"/>
  <c r="AN830" i="25"/>
  <c r="AC830" i="25"/>
  <c r="S830" i="25"/>
  <c r="B830" i="25"/>
  <c r="A830" i="25"/>
  <c r="AW829" i="25"/>
  <c r="AU829" i="25"/>
  <c r="AV829" i="25" s="1"/>
  <c r="AT829" i="25"/>
  <c r="AS829" i="25"/>
  <c r="AR829" i="25"/>
  <c r="AQ829" i="25"/>
  <c r="AN829" i="25"/>
  <c r="AC829" i="25"/>
  <c r="S829" i="25"/>
  <c r="B829" i="25"/>
  <c r="A829" i="25"/>
  <c r="AW828" i="25"/>
  <c r="AU828" i="25"/>
  <c r="AV828" i="25" s="1"/>
  <c r="AT828" i="25"/>
  <c r="AS828" i="25"/>
  <c r="AR828" i="25"/>
  <c r="AQ828" i="25"/>
  <c r="AN828" i="25"/>
  <c r="AC828" i="25"/>
  <c r="S828" i="25"/>
  <c r="B828" i="25"/>
  <c r="A828" i="25"/>
  <c r="AU827" i="25"/>
  <c r="AT827" i="25"/>
  <c r="AS827" i="25"/>
  <c r="AW827" i="25" s="1"/>
  <c r="AR827" i="25"/>
  <c r="AQ827" i="25"/>
  <c r="AN827" i="25"/>
  <c r="AC827" i="25"/>
  <c r="S827" i="25"/>
  <c r="B827" i="25"/>
  <c r="A827" i="25"/>
  <c r="AW826" i="25"/>
  <c r="AU826" i="25"/>
  <c r="AV826" i="25" s="1"/>
  <c r="AT826" i="25"/>
  <c r="AS826" i="25"/>
  <c r="AR826" i="25"/>
  <c r="AQ826" i="25"/>
  <c r="AN826" i="25"/>
  <c r="AC826" i="25"/>
  <c r="S826" i="25"/>
  <c r="A826" i="25"/>
  <c r="B826" i="25" s="1"/>
  <c r="AW825" i="25"/>
  <c r="AU825" i="25"/>
  <c r="AV825" i="25" s="1"/>
  <c r="AT825" i="25"/>
  <c r="AS825" i="25"/>
  <c r="AR825" i="25"/>
  <c r="AQ825" i="25"/>
  <c r="AN825" i="25"/>
  <c r="AC825" i="25"/>
  <c r="S825" i="25"/>
  <c r="B825" i="25"/>
  <c r="A825" i="25"/>
  <c r="AU824" i="25"/>
  <c r="AV824" i="25" s="1"/>
  <c r="AT824" i="25"/>
  <c r="AS824" i="25"/>
  <c r="AW824" i="25" s="1"/>
  <c r="AR824" i="25"/>
  <c r="AQ824" i="25"/>
  <c r="AN824" i="25"/>
  <c r="AC824" i="25"/>
  <c r="S824" i="25"/>
  <c r="B824" i="25"/>
  <c r="A824" i="25"/>
  <c r="AU823" i="25"/>
  <c r="AT823" i="25"/>
  <c r="AS823" i="25"/>
  <c r="AW823" i="25" s="1"/>
  <c r="AR823" i="25"/>
  <c r="AQ823" i="25"/>
  <c r="AN823" i="25"/>
  <c r="AC823" i="25"/>
  <c r="S823" i="25"/>
  <c r="B823" i="25"/>
  <c r="A823" i="25"/>
  <c r="AU822" i="25"/>
  <c r="AV822" i="25" s="1"/>
  <c r="AT822" i="25"/>
  <c r="AS822" i="25"/>
  <c r="AW822" i="25" s="1"/>
  <c r="AR822" i="25"/>
  <c r="AQ822" i="25"/>
  <c r="AN822" i="25"/>
  <c r="AC822" i="25"/>
  <c r="S822" i="25"/>
  <c r="B822" i="25"/>
  <c r="A822" i="25"/>
  <c r="AW821" i="25"/>
  <c r="AU821" i="25"/>
  <c r="AV821" i="25" s="1"/>
  <c r="AT821" i="25"/>
  <c r="AS821" i="25"/>
  <c r="AR821" i="25"/>
  <c r="AQ821" i="25"/>
  <c r="AN821" i="25"/>
  <c r="AC821" i="25"/>
  <c r="S821" i="25"/>
  <c r="B821" i="25"/>
  <c r="A821" i="25"/>
  <c r="AW820" i="25"/>
  <c r="AU820" i="25"/>
  <c r="AV820" i="25" s="1"/>
  <c r="AT820" i="25"/>
  <c r="AS820" i="25"/>
  <c r="AR820" i="25"/>
  <c r="AQ820" i="25"/>
  <c r="AN820" i="25"/>
  <c r="AC820" i="25"/>
  <c r="A820" i="25"/>
  <c r="B820" i="25" s="1"/>
  <c r="AU819" i="25"/>
  <c r="AT819" i="25"/>
  <c r="AS819" i="25"/>
  <c r="AR819" i="25"/>
  <c r="AQ819" i="25"/>
  <c r="AN819" i="25"/>
  <c r="AW819" i="25" s="1"/>
  <c r="AC819" i="25"/>
  <c r="S819" i="25"/>
  <c r="A819" i="25"/>
  <c r="B819" i="25" s="1"/>
  <c r="AU818" i="25"/>
  <c r="AT818" i="25"/>
  <c r="AS818" i="25"/>
  <c r="AR818" i="25"/>
  <c r="AQ818" i="25"/>
  <c r="AN818" i="25"/>
  <c r="AV818" i="25" s="1"/>
  <c r="AC818" i="25"/>
  <c r="S818" i="25"/>
  <c r="A818" i="25"/>
  <c r="B818" i="25" s="1"/>
  <c r="AU817" i="25"/>
  <c r="AT817" i="25"/>
  <c r="AS817" i="25"/>
  <c r="AR817" i="25"/>
  <c r="AQ817" i="25"/>
  <c r="AN817" i="25"/>
  <c r="AW817" i="25" s="1"/>
  <c r="AC817" i="25"/>
  <c r="B817" i="25"/>
  <c r="A817" i="25"/>
  <c r="AW816" i="25"/>
  <c r="AU816" i="25"/>
  <c r="AV816" i="25" s="1"/>
  <c r="AT816" i="25"/>
  <c r="AS816" i="25"/>
  <c r="AR816" i="25"/>
  <c r="AQ816" i="25"/>
  <c r="AN816" i="25"/>
  <c r="AC816" i="25"/>
  <c r="S816" i="25"/>
  <c r="B816" i="25"/>
  <c r="A816" i="25"/>
  <c r="AV815" i="25"/>
  <c r="AU815" i="25"/>
  <c r="AT815" i="25"/>
  <c r="AS815" i="25"/>
  <c r="AW815" i="25" s="1"/>
  <c r="AR815" i="25"/>
  <c r="AQ815" i="25"/>
  <c r="AN815" i="25"/>
  <c r="AC815" i="25"/>
  <c r="S815" i="25"/>
  <c r="B815" i="25"/>
  <c r="A815" i="25"/>
  <c r="AW814" i="25"/>
  <c r="AU814" i="25"/>
  <c r="AV814" i="25" s="1"/>
  <c r="AT814" i="25"/>
  <c r="AS814" i="25"/>
  <c r="AR814" i="25"/>
  <c r="AQ814" i="25"/>
  <c r="AN814" i="25"/>
  <c r="AC814" i="25"/>
  <c r="A814" i="25"/>
  <c r="B814" i="25" s="1"/>
  <c r="AV813" i="25"/>
  <c r="AU813" i="25"/>
  <c r="AT813" i="25"/>
  <c r="AS813" i="25"/>
  <c r="AW813" i="25" s="1"/>
  <c r="AR813" i="25"/>
  <c r="AQ813" i="25"/>
  <c r="AN813" i="25"/>
  <c r="AC813" i="25"/>
  <c r="S813" i="25"/>
  <c r="A813" i="25"/>
  <c r="B813" i="25" s="1"/>
  <c r="AV812" i="25"/>
  <c r="AU812" i="25"/>
  <c r="AT812" i="25"/>
  <c r="AS812" i="25"/>
  <c r="AR812" i="25"/>
  <c r="AQ812" i="25"/>
  <c r="AN812" i="25"/>
  <c r="AW812" i="25" s="1"/>
  <c r="AC812" i="25"/>
  <c r="B812" i="25"/>
  <c r="A812" i="25"/>
  <c r="AW811" i="25"/>
  <c r="AU811" i="25"/>
  <c r="AV811" i="25" s="1"/>
  <c r="AT811" i="25"/>
  <c r="AS811" i="25"/>
  <c r="AR811" i="25"/>
  <c r="AQ811" i="25"/>
  <c r="AN811" i="25"/>
  <c r="AC811" i="25"/>
  <c r="S811" i="25"/>
  <c r="A811" i="25"/>
  <c r="B811" i="25" s="1"/>
  <c r="AW810" i="25"/>
  <c r="AU810" i="25"/>
  <c r="AV810" i="25" s="1"/>
  <c r="AT810" i="25"/>
  <c r="AS810" i="25"/>
  <c r="AR810" i="25"/>
  <c r="AQ810" i="25"/>
  <c r="AN810" i="25"/>
  <c r="AC810" i="25"/>
  <c r="A810" i="25"/>
  <c r="B810" i="25" s="1"/>
  <c r="AU809" i="25"/>
  <c r="AT809" i="25"/>
  <c r="AS809" i="25"/>
  <c r="AW809" i="25" s="1"/>
  <c r="AR809" i="25"/>
  <c r="AQ809" i="25"/>
  <c r="AN809" i="25"/>
  <c r="AV809" i="25" s="1"/>
  <c r="AC809" i="25"/>
  <c r="B809" i="25"/>
  <c r="A809" i="25"/>
  <c r="AV808" i="25"/>
  <c r="AU808" i="25"/>
  <c r="AT808" i="25"/>
  <c r="AS808" i="25"/>
  <c r="AW808" i="25" s="1"/>
  <c r="AR808" i="25"/>
  <c r="AQ808" i="25"/>
  <c r="AN808" i="25"/>
  <c r="AC808" i="25"/>
  <c r="S808" i="25"/>
  <c r="B808" i="25"/>
  <c r="A808" i="25"/>
  <c r="AW807" i="25"/>
  <c r="AU807" i="25"/>
  <c r="AV807" i="25" s="1"/>
  <c r="AT807" i="25"/>
  <c r="AS807" i="25"/>
  <c r="AR807" i="25"/>
  <c r="AQ807" i="25"/>
  <c r="AN807" i="25"/>
  <c r="AC807" i="25"/>
  <c r="S807" i="25"/>
  <c r="B807" i="25"/>
  <c r="A807" i="25"/>
  <c r="AW806" i="25"/>
  <c r="AU806" i="25"/>
  <c r="AV806" i="25" s="1"/>
  <c r="AT806" i="25"/>
  <c r="AS806" i="25"/>
  <c r="AR806" i="25"/>
  <c r="AQ806" i="25"/>
  <c r="AN806" i="25"/>
  <c r="AC806" i="25"/>
  <c r="S806" i="25"/>
  <c r="B806" i="25"/>
  <c r="A806" i="25"/>
  <c r="AW805" i="25"/>
  <c r="AU805" i="25"/>
  <c r="AV805" i="25" s="1"/>
  <c r="AT805" i="25"/>
  <c r="AS805" i="25"/>
  <c r="AR805" i="25"/>
  <c r="AQ805" i="25"/>
  <c r="AN805" i="25"/>
  <c r="AC805" i="25"/>
  <c r="A805" i="25"/>
  <c r="B805" i="25" s="1"/>
  <c r="AV804" i="25"/>
  <c r="AU804" i="25"/>
  <c r="AT804" i="25"/>
  <c r="AS804" i="25"/>
  <c r="AR804" i="25"/>
  <c r="AQ804" i="25"/>
  <c r="AN804" i="25"/>
  <c r="AC804" i="25"/>
  <c r="S804" i="25"/>
  <c r="B804" i="25"/>
  <c r="A804" i="25"/>
  <c r="AV803" i="25"/>
  <c r="AU803" i="25"/>
  <c r="AT803" i="25"/>
  <c r="AS803" i="25"/>
  <c r="AR803" i="25"/>
  <c r="AQ803" i="25"/>
  <c r="AN803" i="25"/>
  <c r="AW803" i="25" s="1"/>
  <c r="AC803" i="25"/>
  <c r="S803" i="25"/>
  <c r="A803" i="25"/>
  <c r="B803" i="25" s="1"/>
  <c r="AV802" i="25"/>
  <c r="AU802" i="25"/>
  <c r="AT802" i="25"/>
  <c r="AS802" i="25"/>
  <c r="AW802" i="25" s="1"/>
  <c r="AR802" i="25"/>
  <c r="AQ802" i="25"/>
  <c r="AN802" i="25"/>
  <c r="AC802" i="25"/>
  <c r="S802" i="25"/>
  <c r="B802" i="25"/>
  <c r="A802" i="25"/>
  <c r="AV801" i="25"/>
  <c r="AU801" i="25"/>
  <c r="AT801" i="25"/>
  <c r="AS801" i="25"/>
  <c r="AR801" i="25"/>
  <c r="AQ801" i="25"/>
  <c r="AN801" i="25"/>
  <c r="AW801" i="25" s="1"/>
  <c r="AC801" i="25"/>
  <c r="S801" i="25"/>
  <c r="A801" i="25"/>
  <c r="B801" i="25" s="1"/>
  <c r="AU800" i="25"/>
  <c r="AV800" i="25" s="1"/>
  <c r="AT800" i="25"/>
  <c r="AS800" i="25"/>
  <c r="AW800" i="25" s="1"/>
  <c r="AR800" i="25"/>
  <c r="AQ800" i="25"/>
  <c r="AN800" i="25"/>
  <c r="AC800" i="25"/>
  <c r="S800" i="25"/>
  <c r="B800" i="25"/>
  <c r="A800" i="25"/>
  <c r="AV799" i="25"/>
  <c r="AU799" i="25"/>
  <c r="AT799" i="25"/>
  <c r="AS799" i="25"/>
  <c r="AR799" i="25"/>
  <c r="AQ799" i="25"/>
  <c r="AN799" i="25"/>
  <c r="AW799" i="25" s="1"/>
  <c r="AC799" i="25"/>
  <c r="S799" i="25"/>
  <c r="A799" i="25"/>
  <c r="B799" i="25" s="1"/>
  <c r="AU798" i="25"/>
  <c r="AV798" i="25" s="1"/>
  <c r="AT798" i="25"/>
  <c r="AS798" i="25"/>
  <c r="AR798" i="25"/>
  <c r="AQ798" i="25"/>
  <c r="AN798" i="25"/>
  <c r="AC798" i="25"/>
  <c r="S798" i="25"/>
  <c r="B798" i="25"/>
  <c r="A798" i="25"/>
  <c r="AU797" i="25"/>
  <c r="AT797" i="25"/>
  <c r="AS797" i="25"/>
  <c r="AR797" i="25"/>
  <c r="AQ797" i="25"/>
  <c r="AN797" i="25"/>
  <c r="AW797" i="25" s="1"/>
  <c r="AC797" i="25"/>
  <c r="S797" i="25"/>
  <c r="A797" i="25"/>
  <c r="B797" i="25" s="1"/>
  <c r="AU796" i="25"/>
  <c r="AV796" i="25" s="1"/>
  <c r="AT796" i="25"/>
  <c r="AS796" i="25"/>
  <c r="AW796" i="25" s="1"/>
  <c r="AR796" i="25"/>
  <c r="AQ796" i="25"/>
  <c r="AN796" i="25"/>
  <c r="AC796" i="25"/>
  <c r="A796" i="25"/>
  <c r="B796" i="25" s="1"/>
  <c r="AW795" i="25"/>
  <c r="AU795" i="25"/>
  <c r="AT795" i="25"/>
  <c r="AS795" i="25"/>
  <c r="AR795" i="25"/>
  <c r="AQ795" i="25"/>
  <c r="AN795" i="25"/>
  <c r="AC795" i="25"/>
  <c r="A795" i="25"/>
  <c r="B795" i="25" s="1"/>
  <c r="AU794" i="25"/>
  <c r="AT794" i="25"/>
  <c r="AS794" i="25"/>
  <c r="AR794" i="25"/>
  <c r="AQ794" i="25"/>
  <c r="AN794" i="25"/>
  <c r="AV794" i="25" s="1"/>
  <c r="AC794" i="25"/>
  <c r="H794" i="25"/>
  <c r="G794" i="25"/>
  <c r="B794" i="25"/>
  <c r="A794" i="25"/>
  <c r="AU793" i="25"/>
  <c r="AT793" i="25"/>
  <c r="AS793" i="25"/>
  <c r="AW793" i="25" s="1"/>
  <c r="AR793" i="25"/>
  <c r="AQ793" i="25"/>
  <c r="AN793" i="25"/>
  <c r="AC793" i="25"/>
  <c r="H793" i="25"/>
  <c r="G793" i="25"/>
  <c r="A793" i="25"/>
  <c r="B793" i="25" s="1"/>
  <c r="AV792" i="25"/>
  <c r="AU792" i="25"/>
  <c r="AT792" i="25"/>
  <c r="AS792" i="25"/>
  <c r="AW792" i="25" s="1"/>
  <c r="AR792" i="25"/>
  <c r="AQ792" i="25"/>
  <c r="AN792" i="25"/>
  <c r="AC792" i="25"/>
  <c r="B792" i="25"/>
  <c r="A792" i="25"/>
  <c r="AW791" i="25"/>
  <c r="AU791" i="25"/>
  <c r="AT791" i="25"/>
  <c r="AS791" i="25"/>
  <c r="AR791" i="25"/>
  <c r="AQ791" i="25"/>
  <c r="AN791" i="25"/>
  <c r="AC791" i="25"/>
  <c r="A791" i="25"/>
  <c r="B791" i="25" s="1"/>
  <c r="AV790" i="25"/>
  <c r="AU790" i="25"/>
  <c r="AT790" i="25"/>
  <c r="AS790" i="25"/>
  <c r="AR790" i="25"/>
  <c r="AQ790" i="25"/>
  <c r="AN790" i="25"/>
  <c r="AC790" i="25"/>
  <c r="B790" i="25"/>
  <c r="A790" i="25"/>
  <c r="AW789" i="25"/>
  <c r="AU789" i="25"/>
  <c r="AV789" i="25" s="1"/>
  <c r="AT789" i="25"/>
  <c r="AS789" i="25"/>
  <c r="AR789" i="25"/>
  <c r="AQ789" i="25"/>
  <c r="AN789" i="25"/>
  <c r="AC789" i="25"/>
  <c r="A789" i="25"/>
  <c r="B789" i="25" s="1"/>
  <c r="AV788" i="25"/>
  <c r="AU788" i="25"/>
  <c r="AT788" i="25"/>
  <c r="AS788" i="25"/>
  <c r="AR788" i="25"/>
  <c r="AQ788" i="25"/>
  <c r="AN788" i="25"/>
  <c r="AW788" i="25" s="1"/>
  <c r="AC788" i="25"/>
  <c r="B788" i="25"/>
  <c r="A788" i="25"/>
  <c r="AW787" i="25"/>
  <c r="AU787" i="25"/>
  <c r="AV787" i="25" s="1"/>
  <c r="AT787" i="25"/>
  <c r="AS787" i="25"/>
  <c r="AR787" i="25"/>
  <c r="AQ787" i="25"/>
  <c r="AN787" i="25"/>
  <c r="AC787" i="25"/>
  <c r="A787" i="25"/>
  <c r="B787" i="25" s="1"/>
  <c r="AU786" i="25"/>
  <c r="AT786" i="25"/>
  <c r="AS786" i="25"/>
  <c r="AR786" i="25"/>
  <c r="AQ786" i="25"/>
  <c r="AN786" i="25"/>
  <c r="AW786" i="25" s="1"/>
  <c r="AC786" i="25"/>
  <c r="B786" i="25"/>
  <c r="A786" i="25"/>
  <c r="AU785" i="25"/>
  <c r="AV785" i="25" s="1"/>
  <c r="AT785" i="25"/>
  <c r="AS785" i="25"/>
  <c r="AW785" i="25" s="1"/>
  <c r="AR785" i="25"/>
  <c r="AQ785" i="25"/>
  <c r="AN785" i="25"/>
  <c r="AC785" i="25"/>
  <c r="A785" i="25"/>
  <c r="B785" i="25" s="1"/>
  <c r="AV784" i="25"/>
  <c r="AU784" i="25"/>
  <c r="AT784" i="25"/>
  <c r="AS784" i="25"/>
  <c r="AW784" i="25" s="1"/>
  <c r="AR784" i="25"/>
  <c r="AQ784" i="25"/>
  <c r="AN784" i="25"/>
  <c r="AC784" i="25"/>
  <c r="B784" i="25"/>
  <c r="A784" i="25"/>
  <c r="AU783" i="25"/>
  <c r="AT783" i="25"/>
  <c r="AS783" i="25"/>
  <c r="AR783" i="25"/>
  <c r="AQ783" i="25"/>
  <c r="AN783" i="25"/>
  <c r="AW783" i="25" s="1"/>
  <c r="AC783" i="25"/>
  <c r="A783" i="25"/>
  <c r="B783" i="25" s="1"/>
  <c r="AV782" i="25"/>
  <c r="AU782" i="25"/>
  <c r="AT782" i="25"/>
  <c r="AS782" i="25"/>
  <c r="AR782" i="25"/>
  <c r="AQ782" i="25"/>
  <c r="AN782" i="25"/>
  <c r="AC782" i="25"/>
  <c r="B782" i="25"/>
  <c r="A782" i="25"/>
  <c r="AV781" i="25"/>
  <c r="AU781" i="25"/>
  <c r="AT781" i="25"/>
  <c r="AS781" i="25"/>
  <c r="AW781" i="25" s="1"/>
  <c r="AR781" i="25"/>
  <c r="AQ781" i="25"/>
  <c r="AN781" i="25"/>
  <c r="AC781" i="25"/>
  <c r="B781" i="25"/>
  <c r="A781" i="25"/>
  <c r="AV780" i="25"/>
  <c r="AU780" i="25"/>
  <c r="AT780" i="25"/>
  <c r="AS780" i="25"/>
  <c r="AR780" i="25"/>
  <c r="AQ780" i="25"/>
  <c r="AN780" i="25"/>
  <c r="AW780" i="25" s="1"/>
  <c r="AC780" i="25"/>
  <c r="B780" i="25"/>
  <c r="A780" i="25"/>
  <c r="AW779" i="25"/>
  <c r="AU779" i="25"/>
  <c r="AV779" i="25" s="1"/>
  <c r="AT779" i="25"/>
  <c r="AS779" i="25"/>
  <c r="AR779" i="25"/>
  <c r="AQ779" i="25"/>
  <c r="AN779" i="25"/>
  <c r="AC779" i="25"/>
  <c r="S779" i="25"/>
  <c r="B779" i="25"/>
  <c r="A779" i="25"/>
  <c r="AU778" i="25"/>
  <c r="AT778" i="25"/>
  <c r="AS778" i="25"/>
  <c r="AW778" i="25" s="1"/>
  <c r="AR778" i="25"/>
  <c r="AQ778" i="25"/>
  <c r="AN778" i="25"/>
  <c r="AC778" i="25"/>
  <c r="H778" i="25"/>
  <c r="G778" i="25"/>
  <c r="A778" i="25"/>
  <c r="B778" i="25" s="1"/>
  <c r="AV777" i="25"/>
  <c r="AU777" i="25"/>
  <c r="AT777" i="25"/>
  <c r="AS777" i="25"/>
  <c r="AW777" i="25" s="1"/>
  <c r="AR777" i="25"/>
  <c r="AQ777" i="25"/>
  <c r="AN777" i="25"/>
  <c r="AC777" i="25"/>
  <c r="H777" i="25"/>
  <c r="G777" i="25"/>
  <c r="B777" i="25"/>
  <c r="A777" i="25"/>
  <c r="AW776" i="25"/>
  <c r="AU776" i="25"/>
  <c r="AV776" i="25" s="1"/>
  <c r="AT776" i="25"/>
  <c r="AS776" i="25"/>
  <c r="AR776" i="25"/>
  <c r="AQ776" i="25"/>
  <c r="AN776" i="25"/>
  <c r="AC776" i="25"/>
  <c r="S776" i="25"/>
  <c r="H776" i="25"/>
  <c r="G776" i="25"/>
  <c r="A776" i="25"/>
  <c r="B776" i="25" s="1"/>
  <c r="AW775" i="25"/>
  <c r="AU775" i="25"/>
  <c r="AV775" i="25" s="1"/>
  <c r="AT775" i="25"/>
  <c r="AS775" i="25"/>
  <c r="AR775" i="25"/>
  <c r="AQ775" i="25"/>
  <c r="AN775" i="25"/>
  <c r="AC775" i="25"/>
  <c r="S775" i="25"/>
  <c r="H775" i="25"/>
  <c r="G775" i="25"/>
  <c r="B775" i="25"/>
  <c r="A775" i="25"/>
  <c r="AW774" i="25"/>
  <c r="AU774" i="25"/>
  <c r="AV774" i="25" s="1"/>
  <c r="AT774" i="25"/>
  <c r="AS774" i="25"/>
  <c r="AR774" i="25"/>
  <c r="AQ774" i="25"/>
  <c r="AN774" i="25"/>
  <c r="AC774" i="25"/>
  <c r="A774" i="25"/>
  <c r="B774" i="25" s="1"/>
  <c r="AV773" i="25"/>
  <c r="AU773" i="25"/>
  <c r="AT773" i="25"/>
  <c r="AS773" i="25"/>
  <c r="AR773" i="25"/>
  <c r="AQ773" i="25"/>
  <c r="AN773" i="25"/>
  <c r="AW773" i="25" s="1"/>
  <c r="AC773" i="25"/>
  <c r="B773" i="25"/>
  <c r="A773" i="25"/>
  <c r="AW772" i="25"/>
  <c r="AU772" i="25"/>
  <c r="AV772" i="25" s="1"/>
  <c r="AT772" i="25"/>
  <c r="AS772" i="25"/>
  <c r="AR772" i="25"/>
  <c r="AQ772" i="25"/>
  <c r="AN772" i="25"/>
  <c r="AC772" i="25"/>
  <c r="A772" i="25"/>
  <c r="B772" i="25" s="1"/>
  <c r="AU771" i="25"/>
  <c r="AT771" i="25"/>
  <c r="AS771" i="25"/>
  <c r="AR771" i="25"/>
  <c r="AQ771" i="25"/>
  <c r="AN771" i="25"/>
  <c r="AW771" i="25" s="1"/>
  <c r="AC771" i="25"/>
  <c r="B771" i="25"/>
  <c r="A771" i="25"/>
  <c r="AU770" i="25"/>
  <c r="AV770" i="25" s="1"/>
  <c r="AT770" i="25"/>
  <c r="AS770" i="25"/>
  <c r="AW770" i="25" s="1"/>
  <c r="AR770" i="25"/>
  <c r="AQ770" i="25"/>
  <c r="AN770" i="25"/>
  <c r="AC770" i="25"/>
  <c r="S770" i="25"/>
  <c r="B770" i="25"/>
  <c r="A770" i="25"/>
  <c r="AV769" i="25"/>
  <c r="AU769" i="25"/>
  <c r="AT769" i="25"/>
  <c r="AS769" i="25"/>
  <c r="AW769" i="25" s="1"/>
  <c r="AR769" i="25"/>
  <c r="AQ769" i="25"/>
  <c r="AN769" i="25"/>
  <c r="AC769" i="25"/>
  <c r="B769" i="25"/>
  <c r="A769" i="25"/>
  <c r="AU768" i="25"/>
  <c r="AT768" i="25"/>
  <c r="AS768" i="25"/>
  <c r="AR768" i="25"/>
  <c r="AQ768" i="25"/>
  <c r="AN768" i="25"/>
  <c r="AW768" i="25" s="1"/>
  <c r="AC768" i="25"/>
  <c r="H768" i="25"/>
  <c r="G768" i="25"/>
  <c r="B768" i="25"/>
  <c r="A768" i="25"/>
  <c r="AW767" i="25"/>
  <c r="AU767" i="25"/>
  <c r="AV767" i="25" s="1"/>
  <c r="AT767" i="25"/>
  <c r="AS767" i="25"/>
  <c r="AR767" i="25"/>
  <c r="AQ767" i="25"/>
  <c r="AN767" i="25"/>
  <c r="AC767" i="25"/>
  <c r="H767" i="25"/>
  <c r="G767" i="25"/>
  <c r="B767" i="25"/>
  <c r="A767" i="25"/>
  <c r="AV766" i="25"/>
  <c r="AU766" i="25"/>
  <c r="AT766" i="25"/>
  <c r="AS766" i="25"/>
  <c r="AW766" i="25" s="1"/>
  <c r="AR766" i="25"/>
  <c r="AQ766" i="25"/>
  <c r="AN766" i="25"/>
  <c r="AC766" i="25"/>
  <c r="H766" i="25"/>
  <c r="G766" i="25"/>
  <c r="B766" i="25"/>
  <c r="A766" i="25"/>
  <c r="AU765" i="25"/>
  <c r="AT765" i="25"/>
  <c r="AS765" i="25"/>
  <c r="AW765" i="25" s="1"/>
  <c r="AR765" i="25"/>
  <c r="AQ765" i="25"/>
  <c r="AN765" i="25"/>
  <c r="AV765" i="25" s="1"/>
  <c r="AC765" i="25"/>
  <c r="H765" i="25"/>
  <c r="G765" i="25"/>
  <c r="A765" i="25"/>
  <c r="B765" i="25" s="1"/>
  <c r="AV764" i="25"/>
  <c r="AU764" i="25"/>
  <c r="AT764" i="25"/>
  <c r="AS764" i="25"/>
  <c r="AW764" i="25" s="1"/>
  <c r="AR764" i="25"/>
  <c r="AQ764" i="25"/>
  <c r="AN764" i="25"/>
  <c r="AC764" i="25"/>
  <c r="H764" i="25"/>
  <c r="G764" i="25"/>
  <c r="B764" i="25"/>
  <c r="A764" i="25"/>
  <c r="AU763" i="25"/>
  <c r="AT763" i="25"/>
  <c r="AS763" i="25"/>
  <c r="AR763" i="25"/>
  <c r="AQ763" i="25"/>
  <c r="AN763" i="25"/>
  <c r="AW763" i="25" s="1"/>
  <c r="AC763" i="25"/>
  <c r="H763" i="25"/>
  <c r="G763" i="25"/>
  <c r="A763" i="25"/>
  <c r="B763" i="25" s="1"/>
  <c r="AV762" i="25"/>
  <c r="AU762" i="25"/>
  <c r="AT762" i="25"/>
  <c r="AS762" i="25"/>
  <c r="AR762" i="25"/>
  <c r="AQ762" i="25"/>
  <c r="AN762" i="25"/>
  <c r="AW762" i="25" s="1"/>
  <c r="AC762" i="25"/>
  <c r="H762" i="25"/>
  <c r="G762" i="25"/>
  <c r="B762" i="25"/>
  <c r="A762" i="25"/>
  <c r="AW761" i="25"/>
  <c r="AU761" i="25"/>
  <c r="AV761" i="25" s="1"/>
  <c r="AT761" i="25"/>
  <c r="AS761" i="25"/>
  <c r="AR761" i="25"/>
  <c r="AQ761" i="25"/>
  <c r="AN761" i="25"/>
  <c r="AC761" i="25"/>
  <c r="H761" i="25"/>
  <c r="G761" i="25"/>
  <c r="B761" i="25"/>
  <c r="A761" i="25"/>
  <c r="AW760" i="25"/>
  <c r="AU760" i="25"/>
  <c r="AT760" i="25"/>
  <c r="AS760" i="25"/>
  <c r="AR760" i="25"/>
  <c r="AQ760" i="25"/>
  <c r="AN760" i="25"/>
  <c r="AV760" i="25" s="1"/>
  <c r="AC760" i="25"/>
  <c r="H760" i="25"/>
  <c r="G760" i="25"/>
  <c r="B760" i="25"/>
  <c r="A760" i="25"/>
  <c r="AW759" i="25"/>
  <c r="AV759" i="25"/>
  <c r="AU759" i="25"/>
  <c r="AT759" i="25"/>
  <c r="AS759" i="25"/>
  <c r="AR759" i="25"/>
  <c r="AQ759" i="25"/>
  <c r="AN759" i="25"/>
  <c r="AC759" i="25"/>
  <c r="H759" i="25"/>
  <c r="G759" i="25"/>
  <c r="B759" i="25"/>
  <c r="A759" i="25"/>
  <c r="AV758" i="25"/>
  <c r="AU758" i="25"/>
  <c r="AT758" i="25"/>
  <c r="AS758" i="25"/>
  <c r="AW758" i="25" s="1"/>
  <c r="AR758" i="25"/>
  <c r="AQ758" i="25"/>
  <c r="AN758" i="25"/>
  <c r="AC758" i="25"/>
  <c r="S758" i="25"/>
  <c r="H758" i="25"/>
  <c r="G758" i="25"/>
  <c r="B758" i="25"/>
  <c r="A758" i="25"/>
  <c r="AV757" i="25"/>
  <c r="AU757" i="25"/>
  <c r="AT757" i="25"/>
  <c r="AS757" i="25"/>
  <c r="AR757" i="25"/>
  <c r="AQ757" i="25"/>
  <c r="AN757" i="25"/>
  <c r="AW757" i="25" s="1"/>
  <c r="AC757" i="25"/>
  <c r="S757" i="25"/>
  <c r="H757" i="25"/>
  <c r="G757" i="25"/>
  <c r="A757" i="25"/>
  <c r="B757" i="25" s="1"/>
  <c r="AU756" i="25"/>
  <c r="AT756" i="25"/>
  <c r="AS756" i="25"/>
  <c r="AR756" i="25"/>
  <c r="AQ756" i="25"/>
  <c r="AN756" i="25"/>
  <c r="AV756" i="25" s="1"/>
  <c r="AC756" i="25"/>
  <c r="S756" i="25"/>
  <c r="B756" i="25"/>
  <c r="A756" i="25"/>
  <c r="AV755" i="25"/>
  <c r="AU755" i="25"/>
  <c r="AT755" i="25"/>
  <c r="AS755" i="25"/>
  <c r="AW755" i="25" s="1"/>
  <c r="AR755" i="25"/>
  <c r="AQ755" i="25"/>
  <c r="AN755" i="25"/>
  <c r="AC755" i="25"/>
  <c r="B755" i="25"/>
  <c r="A755" i="25"/>
  <c r="AW754" i="25"/>
  <c r="AV754" i="25"/>
  <c r="AU754" i="25"/>
  <c r="AT754" i="25"/>
  <c r="AS754" i="25"/>
  <c r="AR754" i="25"/>
  <c r="AQ754" i="25"/>
  <c r="AN754" i="25"/>
  <c r="AC754" i="25"/>
  <c r="S754" i="25"/>
  <c r="A754" i="25"/>
  <c r="B754" i="25" s="1"/>
  <c r="AU753" i="25"/>
  <c r="AT753" i="25"/>
  <c r="AS753" i="25"/>
  <c r="AR753" i="25"/>
  <c r="AQ753" i="25"/>
  <c r="AN753" i="25"/>
  <c r="AW753" i="25" s="1"/>
  <c r="AC753" i="25"/>
  <c r="A753" i="25"/>
  <c r="B753" i="25" s="1"/>
  <c r="AU752" i="25"/>
  <c r="AV752" i="25" s="1"/>
  <c r="AT752" i="25"/>
  <c r="AS752" i="25"/>
  <c r="AW752" i="25" s="1"/>
  <c r="AR752" i="25"/>
  <c r="AQ752" i="25"/>
  <c r="AN752" i="25"/>
  <c r="AC752" i="25"/>
  <c r="S752" i="25"/>
  <c r="B752" i="25"/>
  <c r="A752" i="25"/>
  <c r="AW751" i="25"/>
  <c r="AV751" i="25"/>
  <c r="AU751" i="25"/>
  <c r="AT751" i="25"/>
  <c r="AS751" i="25"/>
  <c r="AR751" i="25"/>
  <c r="AQ751" i="25"/>
  <c r="AN751" i="25"/>
  <c r="AC751" i="25"/>
  <c r="S751" i="25"/>
  <c r="A751" i="25"/>
  <c r="B751" i="25" s="1"/>
  <c r="AU750" i="25"/>
  <c r="AT750" i="25"/>
  <c r="AS750" i="25"/>
  <c r="AR750" i="25"/>
  <c r="AQ750" i="25"/>
  <c r="AN750" i="25"/>
  <c r="AV750" i="25" s="1"/>
  <c r="AC750" i="25"/>
  <c r="B750" i="25"/>
  <c r="A750" i="25"/>
  <c r="AV749" i="25"/>
  <c r="AU749" i="25"/>
  <c r="AT749" i="25"/>
  <c r="AS749" i="25"/>
  <c r="AW749" i="25" s="1"/>
  <c r="AR749" i="25"/>
  <c r="AQ749" i="25"/>
  <c r="AN749" i="25"/>
  <c r="AC749" i="25"/>
  <c r="B749" i="25"/>
  <c r="A749" i="25"/>
  <c r="AV748" i="25"/>
  <c r="AU748" i="25"/>
  <c r="AT748" i="25"/>
  <c r="AS748" i="25"/>
  <c r="AW748" i="25" s="1"/>
  <c r="AR748" i="25"/>
  <c r="AQ748" i="25"/>
  <c r="AN748" i="25"/>
  <c r="AC748" i="25"/>
  <c r="B748" i="25"/>
  <c r="A748" i="25"/>
  <c r="AV747" i="25"/>
  <c r="AU747" i="25"/>
  <c r="AT747" i="25"/>
  <c r="AS747" i="25"/>
  <c r="AW747" i="25" s="1"/>
  <c r="AR747" i="25"/>
  <c r="AQ747" i="25"/>
  <c r="AN747" i="25"/>
  <c r="AC747" i="25"/>
  <c r="S747" i="25"/>
  <c r="A747" i="25"/>
  <c r="B747" i="25" s="1"/>
  <c r="AU746" i="25"/>
  <c r="AT746" i="25"/>
  <c r="AS746" i="25"/>
  <c r="AW746" i="25" s="1"/>
  <c r="AR746" i="25"/>
  <c r="AQ746" i="25"/>
  <c r="AN746" i="25"/>
  <c r="AC746" i="25"/>
  <c r="A746" i="25"/>
  <c r="B746" i="25" s="1"/>
  <c r="AU745" i="25"/>
  <c r="AV745" i="25" s="1"/>
  <c r="AT745" i="25"/>
  <c r="AS745" i="25"/>
  <c r="AW745" i="25" s="1"/>
  <c r="AR745" i="25"/>
  <c r="AQ745" i="25"/>
  <c r="AN745" i="25"/>
  <c r="AC745" i="25"/>
  <c r="A745" i="25"/>
  <c r="B745" i="25" s="1"/>
  <c r="AU744" i="25"/>
  <c r="AV744" i="25" s="1"/>
  <c r="AT744" i="25"/>
  <c r="AS744" i="25"/>
  <c r="AR744" i="25"/>
  <c r="AQ744" i="25"/>
  <c r="AN744" i="25"/>
  <c r="AW744" i="25" s="1"/>
  <c r="AC744" i="25"/>
  <c r="A744" i="25"/>
  <c r="B744" i="25" s="1"/>
  <c r="AU743" i="25"/>
  <c r="AV743" i="25" s="1"/>
  <c r="AT743" i="25"/>
  <c r="AS743" i="25"/>
  <c r="AR743" i="25"/>
  <c r="AQ743" i="25"/>
  <c r="AN743" i="25"/>
  <c r="AC743" i="25"/>
  <c r="S743" i="25"/>
  <c r="A743" i="25"/>
  <c r="B743" i="25" s="1"/>
  <c r="AV742" i="25"/>
  <c r="AU742" i="25"/>
  <c r="AT742" i="25"/>
  <c r="AS742" i="25"/>
  <c r="AR742" i="25"/>
  <c r="AQ742" i="25"/>
  <c r="AN742" i="25"/>
  <c r="AW742" i="25" s="1"/>
  <c r="AC742" i="25"/>
  <c r="B742" i="25"/>
  <c r="A742" i="25"/>
  <c r="AU741" i="25"/>
  <c r="AT741" i="25"/>
  <c r="AS741" i="25"/>
  <c r="AR741" i="25"/>
  <c r="AQ741" i="25"/>
  <c r="AN741" i="25"/>
  <c r="AW741" i="25" s="1"/>
  <c r="AC741" i="25"/>
  <c r="A741" i="25"/>
  <c r="B741" i="25" s="1"/>
  <c r="AW740" i="25"/>
  <c r="AU740" i="25"/>
  <c r="AV740" i="25" s="1"/>
  <c r="AT740" i="25"/>
  <c r="AS740" i="25"/>
  <c r="AR740" i="25"/>
  <c r="AQ740" i="25"/>
  <c r="AN740" i="25"/>
  <c r="AC740" i="25"/>
  <c r="A740" i="25"/>
  <c r="B740" i="25" s="1"/>
  <c r="AU739" i="25"/>
  <c r="AV739" i="25" s="1"/>
  <c r="AT739" i="25"/>
  <c r="AS739" i="25"/>
  <c r="AW739" i="25" s="1"/>
  <c r="AR739" i="25"/>
  <c r="AQ739" i="25"/>
  <c r="AN739" i="25"/>
  <c r="AC739" i="25"/>
  <c r="A739" i="25"/>
  <c r="B739" i="25" s="1"/>
  <c r="AV738" i="25"/>
  <c r="AU738" i="25"/>
  <c r="AT738" i="25"/>
  <c r="AS738" i="25"/>
  <c r="AW738" i="25" s="1"/>
  <c r="AR738" i="25"/>
  <c r="AQ738" i="25"/>
  <c r="AN738" i="25"/>
  <c r="AC738" i="25"/>
  <c r="B738" i="25"/>
  <c r="A738" i="25"/>
  <c r="AW737" i="25"/>
  <c r="AU737" i="25"/>
  <c r="AV737" i="25" s="1"/>
  <c r="AT737" i="25"/>
  <c r="AS737" i="25"/>
  <c r="AR737" i="25"/>
  <c r="AQ737" i="25"/>
  <c r="AN737" i="25"/>
  <c r="AC737" i="25"/>
  <c r="A737" i="25"/>
  <c r="B737" i="25" s="1"/>
  <c r="AW736" i="25"/>
  <c r="AU736" i="25"/>
  <c r="AT736" i="25"/>
  <c r="AS736" i="25"/>
  <c r="AR736" i="25"/>
  <c r="AQ736" i="25"/>
  <c r="AN736" i="25"/>
  <c r="AV736" i="25" s="1"/>
  <c r="AC736" i="25"/>
  <c r="B736" i="25"/>
  <c r="A736" i="25"/>
  <c r="AW735" i="25"/>
  <c r="AU735" i="25"/>
  <c r="AV735" i="25" s="1"/>
  <c r="AT735" i="25"/>
  <c r="AS735" i="25"/>
  <c r="AR735" i="25"/>
  <c r="AQ735" i="25"/>
  <c r="AN735" i="25"/>
  <c r="AC735" i="25"/>
  <c r="S735" i="25"/>
  <c r="B735" i="25"/>
  <c r="A735" i="25"/>
  <c r="AV734" i="25"/>
  <c r="AU734" i="25"/>
  <c r="AT734" i="25"/>
  <c r="AS734" i="25"/>
  <c r="AW734" i="25" s="1"/>
  <c r="AR734" i="25"/>
  <c r="AQ734" i="25"/>
  <c r="AN734" i="25"/>
  <c r="AC734" i="25"/>
  <c r="B734" i="25"/>
  <c r="A734" i="25"/>
  <c r="AV733" i="25"/>
  <c r="AU733" i="25"/>
  <c r="AT733" i="25"/>
  <c r="AS733" i="25"/>
  <c r="AW733" i="25" s="1"/>
  <c r="AR733" i="25"/>
  <c r="AQ733" i="25"/>
  <c r="AN733" i="25"/>
  <c r="AC733" i="25"/>
  <c r="B733" i="25"/>
  <c r="A733" i="25"/>
  <c r="AU732" i="25"/>
  <c r="AT732" i="25"/>
  <c r="AS732" i="25"/>
  <c r="AW732" i="25" s="1"/>
  <c r="AR732" i="25"/>
  <c r="AQ732" i="25"/>
  <c r="AN732" i="25"/>
  <c r="AV732" i="25" s="1"/>
  <c r="AC732" i="25"/>
  <c r="B732" i="25"/>
  <c r="A732" i="25"/>
  <c r="AV731" i="25"/>
  <c r="AU731" i="25"/>
  <c r="AT731" i="25"/>
  <c r="AS731" i="25"/>
  <c r="AW731" i="25" s="1"/>
  <c r="AR731" i="25"/>
  <c r="AQ731" i="25"/>
  <c r="AN731" i="25"/>
  <c r="AC731" i="25"/>
  <c r="B731" i="25"/>
  <c r="A731" i="25"/>
  <c r="AW730" i="25"/>
  <c r="AV730" i="25"/>
  <c r="AU730" i="25"/>
  <c r="AT730" i="25"/>
  <c r="AS730" i="25"/>
  <c r="AR730" i="25"/>
  <c r="AQ730" i="25"/>
  <c r="AN730" i="25"/>
  <c r="AC730" i="25"/>
  <c r="B730" i="25"/>
  <c r="A730" i="25"/>
  <c r="AW729" i="25"/>
  <c r="AU729" i="25"/>
  <c r="AV729" i="25" s="1"/>
  <c r="AT729" i="25"/>
  <c r="AS729" i="25"/>
  <c r="AR729" i="25"/>
  <c r="AQ729" i="25"/>
  <c r="AN729" i="25"/>
  <c r="AC729" i="25"/>
  <c r="A729" i="25"/>
  <c r="B729" i="25" s="1"/>
  <c r="AU728" i="25"/>
  <c r="AT728" i="25"/>
  <c r="AS728" i="25"/>
  <c r="AW728" i="25" s="1"/>
  <c r="AR728" i="25"/>
  <c r="AQ728" i="25"/>
  <c r="AN728" i="25"/>
  <c r="AC728" i="25"/>
  <c r="A728" i="25"/>
  <c r="B728" i="25" s="1"/>
  <c r="AV727" i="25"/>
  <c r="AU727" i="25"/>
  <c r="AT727" i="25"/>
  <c r="AS727" i="25"/>
  <c r="AW727" i="25" s="1"/>
  <c r="AR727" i="25"/>
  <c r="AQ727" i="25"/>
  <c r="AN727" i="25"/>
  <c r="AC727" i="25"/>
  <c r="B727" i="25"/>
  <c r="A727" i="25"/>
  <c r="AU726" i="25"/>
  <c r="AT726" i="25"/>
  <c r="AS726" i="25"/>
  <c r="AW726" i="25" s="1"/>
  <c r="AR726" i="25"/>
  <c r="AQ726" i="25"/>
  <c r="AN726" i="25"/>
  <c r="AV726" i="25" s="1"/>
  <c r="AC726" i="25"/>
  <c r="B726" i="25"/>
  <c r="A726" i="25"/>
  <c r="AU725" i="25"/>
  <c r="AV725" i="25" s="1"/>
  <c r="AT725" i="25"/>
  <c r="AS725" i="25"/>
  <c r="AW725" i="25" s="1"/>
  <c r="AR725" i="25"/>
  <c r="AQ725" i="25"/>
  <c r="AN725" i="25"/>
  <c r="AC725" i="25"/>
  <c r="A725" i="25"/>
  <c r="B725" i="25" s="1"/>
  <c r="AV724" i="25"/>
  <c r="AU724" i="25"/>
  <c r="AT724" i="25"/>
  <c r="AS724" i="25"/>
  <c r="AW724" i="25" s="1"/>
  <c r="AR724" i="25"/>
  <c r="AQ724" i="25"/>
  <c r="AN724" i="25"/>
  <c r="AC724" i="25"/>
  <c r="S724" i="25"/>
  <c r="B724" i="25"/>
  <c r="A724" i="25"/>
  <c r="AU723" i="25"/>
  <c r="AT723" i="25"/>
  <c r="AS723" i="25"/>
  <c r="AR723" i="25"/>
  <c r="AQ723" i="25"/>
  <c r="AN723" i="25"/>
  <c r="AW723" i="25" s="1"/>
  <c r="AC723" i="25"/>
  <c r="A723" i="25"/>
  <c r="B723" i="25" s="1"/>
  <c r="AU722" i="25"/>
  <c r="AV722" i="25" s="1"/>
  <c r="AT722" i="25"/>
  <c r="AS722" i="25"/>
  <c r="AW722" i="25" s="1"/>
  <c r="AR722" i="25"/>
  <c r="AQ722" i="25"/>
  <c r="AN722" i="25"/>
  <c r="AC722" i="25"/>
  <c r="A722" i="25"/>
  <c r="B722" i="25" s="1"/>
  <c r="AV721" i="25"/>
  <c r="AU721" i="25"/>
  <c r="AT721" i="25"/>
  <c r="AS721" i="25"/>
  <c r="AW721" i="25" s="1"/>
  <c r="AR721" i="25"/>
  <c r="AQ721" i="25"/>
  <c r="AN721" i="25"/>
  <c r="AC721" i="25"/>
  <c r="B721" i="25"/>
  <c r="A721" i="25"/>
  <c r="AU720" i="25"/>
  <c r="AT720" i="25"/>
  <c r="AS720" i="25"/>
  <c r="AR720" i="25"/>
  <c r="AQ720" i="25"/>
  <c r="AN720" i="25"/>
  <c r="AV720" i="25" s="1"/>
  <c r="AC720" i="25"/>
  <c r="B720" i="25"/>
  <c r="A720" i="25"/>
  <c r="AV719" i="25"/>
  <c r="AU719" i="25"/>
  <c r="AT719" i="25"/>
  <c r="AS719" i="25"/>
  <c r="AW719" i="25" s="1"/>
  <c r="AR719" i="25"/>
  <c r="AQ719" i="25"/>
  <c r="AN719" i="25"/>
  <c r="AC719" i="25"/>
  <c r="B719" i="25"/>
  <c r="A719" i="25"/>
  <c r="AW718" i="25"/>
  <c r="AV718" i="25"/>
  <c r="AU718" i="25"/>
  <c r="AT718" i="25"/>
  <c r="AS718" i="25"/>
  <c r="AR718" i="25"/>
  <c r="AQ718" i="25"/>
  <c r="AN718" i="25"/>
  <c r="AC718" i="25"/>
  <c r="B718" i="25"/>
  <c r="A718" i="25"/>
  <c r="AW717" i="25"/>
  <c r="AU717" i="25"/>
  <c r="AV717" i="25" s="1"/>
  <c r="AT717" i="25"/>
  <c r="AS717" i="25"/>
  <c r="AR717" i="25"/>
  <c r="AQ717" i="25"/>
  <c r="AN717" i="25"/>
  <c r="AC717" i="25"/>
  <c r="A717" i="25"/>
  <c r="B717" i="25" s="1"/>
  <c r="AU716" i="25"/>
  <c r="AV716" i="25" s="1"/>
  <c r="AT716" i="25"/>
  <c r="AS716" i="25"/>
  <c r="AW716" i="25" s="1"/>
  <c r="AR716" i="25"/>
  <c r="AQ716" i="25"/>
  <c r="AN716" i="25"/>
  <c r="AC716" i="25"/>
  <c r="A716" i="25"/>
  <c r="B716" i="25" s="1"/>
  <c r="AU715" i="25"/>
  <c r="AV715" i="25" s="1"/>
  <c r="AT715" i="25"/>
  <c r="AS715" i="25"/>
  <c r="AR715" i="25"/>
  <c r="AQ715" i="25"/>
  <c r="AN715" i="25"/>
  <c r="AW715" i="25" s="1"/>
  <c r="AC715" i="25"/>
  <c r="A715" i="25"/>
  <c r="B715" i="25" s="1"/>
  <c r="AU714" i="25"/>
  <c r="AV714" i="25" s="1"/>
  <c r="AT714" i="25"/>
  <c r="AS714" i="25"/>
  <c r="AW714" i="25" s="1"/>
  <c r="AR714" i="25"/>
  <c r="AQ714" i="25"/>
  <c r="AN714" i="25"/>
  <c r="AC714" i="25"/>
  <c r="A714" i="25"/>
  <c r="B714" i="25" s="1"/>
  <c r="AV713" i="25"/>
  <c r="AU713" i="25"/>
  <c r="AT713" i="25"/>
  <c r="AS713" i="25"/>
  <c r="AW713" i="25" s="1"/>
  <c r="AR713" i="25"/>
  <c r="AQ713" i="25"/>
  <c r="AN713" i="25"/>
  <c r="AC713" i="25"/>
  <c r="B713" i="25"/>
  <c r="A713" i="25"/>
  <c r="AU712" i="25"/>
  <c r="AT712" i="25"/>
  <c r="AS712" i="25"/>
  <c r="AR712" i="25"/>
  <c r="AQ712" i="25"/>
  <c r="AN712" i="25"/>
  <c r="AV712" i="25" s="1"/>
  <c r="AC712" i="25"/>
  <c r="B712" i="25"/>
  <c r="A712" i="25"/>
  <c r="AV711" i="25"/>
  <c r="AU711" i="25"/>
  <c r="AT711" i="25"/>
  <c r="AS711" i="25"/>
  <c r="AW711" i="25" s="1"/>
  <c r="AR711" i="25"/>
  <c r="AQ711" i="25"/>
  <c r="AN711" i="25"/>
  <c r="AC711" i="25"/>
  <c r="B711" i="25"/>
  <c r="A711" i="25"/>
  <c r="AW710" i="25"/>
  <c r="AV710" i="25"/>
  <c r="AU710" i="25"/>
  <c r="AT710" i="25"/>
  <c r="AS710" i="25"/>
  <c r="AR710" i="25"/>
  <c r="AQ710" i="25"/>
  <c r="AN710" i="25"/>
  <c r="AC710" i="25"/>
  <c r="B710" i="25"/>
  <c r="A710" i="25"/>
  <c r="AW709" i="25"/>
  <c r="AU709" i="25"/>
  <c r="AV709" i="25" s="1"/>
  <c r="AT709" i="25"/>
  <c r="AS709" i="25"/>
  <c r="AR709" i="25"/>
  <c r="AQ709" i="25"/>
  <c r="AN709" i="25"/>
  <c r="AC709" i="25"/>
  <c r="A709" i="25"/>
  <c r="B709" i="25" s="1"/>
  <c r="AU708" i="25"/>
  <c r="AV708" i="25" s="1"/>
  <c r="AT708" i="25"/>
  <c r="AS708" i="25"/>
  <c r="AW708" i="25" s="1"/>
  <c r="AR708" i="25"/>
  <c r="AQ708" i="25"/>
  <c r="AN708" i="25"/>
  <c r="AC708" i="25"/>
  <c r="A708" i="25"/>
  <c r="B708" i="25" s="1"/>
  <c r="AU707" i="25"/>
  <c r="AV707" i="25" s="1"/>
  <c r="AT707" i="25"/>
  <c r="AS707" i="25"/>
  <c r="AR707" i="25"/>
  <c r="AQ707" i="25"/>
  <c r="AN707" i="25"/>
  <c r="AW707" i="25" s="1"/>
  <c r="AC707" i="25"/>
  <c r="A707" i="25"/>
  <c r="B707" i="25" s="1"/>
  <c r="AU706" i="25"/>
  <c r="AV706" i="25" s="1"/>
  <c r="AT706" i="25"/>
  <c r="AS706" i="25"/>
  <c r="AW706" i="25" s="1"/>
  <c r="AR706" i="25"/>
  <c r="AQ706" i="25"/>
  <c r="AN706" i="25"/>
  <c r="AC706" i="25"/>
  <c r="A706" i="25"/>
  <c r="B706" i="25" s="1"/>
  <c r="AV705" i="25"/>
  <c r="AU705" i="25"/>
  <c r="AT705" i="25"/>
  <c r="AS705" i="25"/>
  <c r="AW705" i="25" s="1"/>
  <c r="AR705" i="25"/>
  <c r="AQ705" i="25"/>
  <c r="AN705" i="25"/>
  <c r="AC705" i="25"/>
  <c r="B705" i="25"/>
  <c r="A705" i="25"/>
  <c r="AV704" i="25"/>
  <c r="AU704" i="25"/>
  <c r="AT704" i="25"/>
  <c r="AS704" i="25"/>
  <c r="AR704" i="25"/>
  <c r="AQ704" i="25"/>
  <c r="AN704" i="25"/>
  <c r="AW704" i="25" s="1"/>
  <c r="AC704" i="25"/>
  <c r="B704" i="25"/>
  <c r="A704" i="25"/>
  <c r="AV703" i="25"/>
  <c r="AU703" i="25"/>
  <c r="AT703" i="25"/>
  <c r="AS703" i="25"/>
  <c r="AW703" i="25" s="1"/>
  <c r="AR703" i="25"/>
  <c r="AQ703" i="25"/>
  <c r="AN703" i="25"/>
  <c r="AC703" i="25"/>
  <c r="B703" i="25"/>
  <c r="A703" i="25"/>
  <c r="AW702" i="25"/>
  <c r="AV702" i="25"/>
  <c r="AU702" i="25"/>
  <c r="AT702" i="25"/>
  <c r="AS702" i="25"/>
  <c r="AR702" i="25"/>
  <c r="AQ702" i="25"/>
  <c r="AN702" i="25"/>
  <c r="AC702" i="25"/>
  <c r="B702" i="25"/>
  <c r="A702" i="25"/>
  <c r="AW701" i="25"/>
  <c r="AU701" i="25"/>
  <c r="AV701" i="25" s="1"/>
  <c r="AT701" i="25"/>
  <c r="AS701" i="25"/>
  <c r="AR701" i="25"/>
  <c r="AQ701" i="25"/>
  <c r="AN701" i="25"/>
  <c r="AC701" i="25"/>
  <c r="A701" i="25"/>
  <c r="B701" i="25" s="1"/>
  <c r="AU700" i="25"/>
  <c r="AV700" i="25" s="1"/>
  <c r="AT700" i="25"/>
  <c r="AS700" i="25"/>
  <c r="AW700" i="25" s="1"/>
  <c r="AR700" i="25"/>
  <c r="AQ700" i="25"/>
  <c r="AN700" i="25"/>
  <c r="AC700" i="25"/>
  <c r="A700" i="25"/>
  <c r="B700" i="25" s="1"/>
  <c r="AU699" i="25"/>
  <c r="AV699" i="25" s="1"/>
  <c r="AT699" i="25"/>
  <c r="AS699" i="25"/>
  <c r="AR699" i="25"/>
  <c r="AQ699" i="25"/>
  <c r="AN699" i="25"/>
  <c r="AW699" i="25" s="1"/>
  <c r="AC699" i="25"/>
  <c r="A699" i="25"/>
  <c r="B699" i="25" s="1"/>
  <c r="AU698" i="25"/>
  <c r="AV698" i="25" s="1"/>
  <c r="AT698" i="25"/>
  <c r="AS698" i="25"/>
  <c r="AW698" i="25" s="1"/>
  <c r="AR698" i="25"/>
  <c r="AQ698" i="25"/>
  <c r="AN698" i="25"/>
  <c r="AC698" i="25"/>
  <c r="A698" i="25"/>
  <c r="B698" i="25" s="1"/>
  <c r="AV697" i="25"/>
  <c r="AU697" i="25"/>
  <c r="AT697" i="25"/>
  <c r="AS697" i="25"/>
  <c r="AW697" i="25" s="1"/>
  <c r="AR697" i="25"/>
  <c r="AQ697" i="25"/>
  <c r="AN697" i="25"/>
  <c r="AC697" i="25"/>
  <c r="B697" i="25"/>
  <c r="A697" i="25"/>
  <c r="AV696" i="25"/>
  <c r="AU696" i="25"/>
  <c r="AT696" i="25"/>
  <c r="AS696" i="25"/>
  <c r="AR696" i="25"/>
  <c r="AQ696" i="25"/>
  <c r="AN696" i="25"/>
  <c r="AW696" i="25" s="1"/>
  <c r="AC696" i="25"/>
  <c r="B696" i="25"/>
  <c r="A696" i="25"/>
  <c r="AV695" i="25"/>
  <c r="AU695" i="25"/>
  <c r="AT695" i="25"/>
  <c r="AS695" i="25"/>
  <c r="AW695" i="25" s="1"/>
  <c r="AR695" i="25"/>
  <c r="AQ695" i="25"/>
  <c r="AN695" i="25"/>
  <c r="AC695" i="25"/>
  <c r="B695" i="25"/>
  <c r="A695" i="25"/>
  <c r="AW694" i="25"/>
  <c r="AV694" i="25"/>
  <c r="AU694" i="25"/>
  <c r="AT694" i="25"/>
  <c r="AS694" i="25"/>
  <c r="AR694" i="25"/>
  <c r="AQ694" i="25"/>
  <c r="AN694" i="25"/>
  <c r="AC694" i="25"/>
  <c r="H694" i="25"/>
  <c r="G694" i="25"/>
  <c r="B694" i="25"/>
  <c r="A694" i="25"/>
  <c r="AV693" i="25"/>
  <c r="AU693" i="25"/>
  <c r="AT693" i="25"/>
  <c r="AS693" i="25"/>
  <c r="AW693" i="25" s="1"/>
  <c r="AR693" i="25"/>
  <c r="AQ693" i="25"/>
  <c r="AN693" i="25"/>
  <c r="AC693" i="25"/>
  <c r="B693" i="25"/>
  <c r="A693" i="25"/>
  <c r="AW692" i="25"/>
  <c r="AV692" i="25"/>
  <c r="AU692" i="25"/>
  <c r="AT692" i="25"/>
  <c r="AS692" i="25"/>
  <c r="AR692" i="25"/>
  <c r="AQ692" i="25"/>
  <c r="AN692" i="25"/>
  <c r="AC692" i="25"/>
  <c r="S692" i="25"/>
  <c r="A692" i="25"/>
  <c r="B692" i="25" s="1"/>
  <c r="AU691" i="25"/>
  <c r="AT691" i="25"/>
  <c r="AS691" i="25"/>
  <c r="AW691" i="25" s="1"/>
  <c r="AR691" i="25"/>
  <c r="AQ691" i="25"/>
  <c r="AN691" i="25"/>
  <c r="AV691" i="25" s="1"/>
  <c r="AC691" i="25"/>
  <c r="S691" i="25"/>
  <c r="B691" i="25"/>
  <c r="A691" i="25"/>
  <c r="AW690" i="25"/>
  <c r="AV690" i="25"/>
  <c r="AU690" i="25"/>
  <c r="AT690" i="25"/>
  <c r="AS690" i="25"/>
  <c r="AR690" i="25"/>
  <c r="AQ690" i="25"/>
  <c r="AN690" i="25"/>
  <c r="AC690" i="25"/>
  <c r="S690" i="25"/>
  <c r="A690" i="25"/>
  <c r="B690" i="25" s="1"/>
  <c r="AU689" i="25"/>
  <c r="AT689" i="25"/>
  <c r="AS689" i="25"/>
  <c r="AW689" i="25" s="1"/>
  <c r="AR689" i="25"/>
  <c r="AQ689" i="25"/>
  <c r="AN689" i="25"/>
  <c r="AV689" i="25" s="1"/>
  <c r="AC689" i="25"/>
  <c r="B689" i="25"/>
  <c r="A689" i="25"/>
  <c r="AV688" i="25"/>
  <c r="AU688" i="25"/>
  <c r="AT688" i="25"/>
  <c r="AS688" i="25"/>
  <c r="AW688" i="25" s="1"/>
  <c r="AR688" i="25"/>
  <c r="AQ688" i="25"/>
  <c r="AN688" i="25"/>
  <c r="AC688" i="25"/>
  <c r="B688" i="25"/>
  <c r="A688" i="25"/>
  <c r="AV687" i="25"/>
  <c r="AU687" i="25"/>
  <c r="AT687" i="25"/>
  <c r="AS687" i="25"/>
  <c r="AR687" i="25"/>
  <c r="AQ687" i="25"/>
  <c r="AN687" i="25"/>
  <c r="AW687" i="25" s="1"/>
  <c r="AC687" i="25"/>
  <c r="S687" i="25"/>
  <c r="A687" i="25"/>
  <c r="B687" i="25" s="1"/>
  <c r="AU686" i="25"/>
  <c r="AV686" i="25" s="1"/>
  <c r="AT686" i="25"/>
  <c r="AS686" i="25"/>
  <c r="AW686" i="25" s="1"/>
  <c r="AR686" i="25"/>
  <c r="AQ686" i="25"/>
  <c r="AN686" i="25"/>
  <c r="AC686" i="25"/>
  <c r="A686" i="25"/>
  <c r="B686" i="25" s="1"/>
  <c r="AU685" i="25"/>
  <c r="AT685" i="25"/>
  <c r="AS685" i="25"/>
  <c r="AR685" i="25"/>
  <c r="AQ685" i="25"/>
  <c r="AN685" i="25"/>
  <c r="AC685" i="25"/>
  <c r="B685" i="25"/>
  <c r="A685" i="25"/>
  <c r="AU684" i="25"/>
  <c r="AT684" i="25"/>
  <c r="AS684" i="25"/>
  <c r="AW684" i="25" s="1"/>
  <c r="AR684" i="25"/>
  <c r="AQ684" i="25"/>
  <c r="AN684" i="25"/>
  <c r="AV684" i="25" s="1"/>
  <c r="AC684" i="25"/>
  <c r="B684" i="25"/>
  <c r="A684" i="25"/>
  <c r="AV683" i="25"/>
  <c r="AU683" i="25"/>
  <c r="AT683" i="25"/>
  <c r="AS683" i="25"/>
  <c r="AW683" i="25" s="1"/>
  <c r="AR683" i="25"/>
  <c r="AQ683" i="25"/>
  <c r="AN683" i="25"/>
  <c r="AC683" i="25"/>
  <c r="S683" i="25"/>
  <c r="B683" i="25"/>
  <c r="A683" i="25"/>
  <c r="AU682" i="25"/>
  <c r="AV682" i="25" s="1"/>
  <c r="AT682" i="25"/>
  <c r="AS682" i="25"/>
  <c r="AR682" i="25"/>
  <c r="AQ682" i="25"/>
  <c r="AN682" i="25"/>
  <c r="AW682" i="25" s="1"/>
  <c r="AC682" i="25"/>
  <c r="A682" i="25"/>
  <c r="B682" i="25" s="1"/>
  <c r="AU681" i="25"/>
  <c r="AV681" i="25" s="1"/>
  <c r="AT681" i="25"/>
  <c r="AS681" i="25"/>
  <c r="AW681" i="25" s="1"/>
  <c r="AR681" i="25"/>
  <c r="AQ681" i="25"/>
  <c r="AN681" i="25"/>
  <c r="AC681" i="25"/>
  <c r="A681" i="25"/>
  <c r="B681" i="25" s="1"/>
  <c r="AU680" i="25"/>
  <c r="AV680" i="25" s="1"/>
  <c r="AT680" i="25"/>
  <c r="AS680" i="25"/>
  <c r="AR680" i="25"/>
  <c r="AQ680" i="25"/>
  <c r="AN680" i="25"/>
  <c r="AW680" i="25" s="1"/>
  <c r="AC680" i="25"/>
  <c r="A680" i="25"/>
  <c r="B680" i="25" s="1"/>
  <c r="AU679" i="25"/>
  <c r="AV679" i="25" s="1"/>
  <c r="AT679" i="25"/>
  <c r="AS679" i="25"/>
  <c r="AW679" i="25" s="1"/>
  <c r="AR679" i="25"/>
  <c r="AQ679" i="25"/>
  <c r="AN679" i="25"/>
  <c r="AC679" i="25"/>
  <c r="A679" i="25"/>
  <c r="B679" i="25" s="1"/>
  <c r="AV678" i="25"/>
  <c r="AU678" i="25"/>
  <c r="AT678" i="25"/>
  <c r="AS678" i="25"/>
  <c r="AW678" i="25" s="1"/>
  <c r="AR678" i="25"/>
  <c r="AQ678" i="25"/>
  <c r="AN678" i="25"/>
  <c r="AC678" i="25"/>
  <c r="S678" i="25"/>
  <c r="B678" i="25"/>
  <c r="A678" i="25"/>
  <c r="AW677" i="25"/>
  <c r="AU677" i="25"/>
  <c r="AV677" i="25" s="1"/>
  <c r="AT677" i="25"/>
  <c r="AS677" i="25"/>
  <c r="AR677" i="25"/>
  <c r="AQ677" i="25"/>
  <c r="AN677" i="25"/>
  <c r="AC677" i="25"/>
  <c r="S677" i="25"/>
  <c r="A677" i="25"/>
  <c r="B677" i="25" s="1"/>
  <c r="AV676" i="25"/>
  <c r="AU676" i="25"/>
  <c r="AT676" i="25"/>
  <c r="AS676" i="25"/>
  <c r="AW676" i="25" s="1"/>
  <c r="AR676" i="25"/>
  <c r="AQ676" i="25"/>
  <c r="AN676" i="25"/>
  <c r="AC676" i="25"/>
  <c r="H676" i="25"/>
  <c r="G676" i="25"/>
  <c r="A676" i="25"/>
  <c r="B676" i="25" s="1"/>
  <c r="AU675" i="25"/>
  <c r="AV675" i="25" s="1"/>
  <c r="AT675" i="25"/>
  <c r="AS675" i="25"/>
  <c r="AW675" i="25" s="1"/>
  <c r="AR675" i="25"/>
  <c r="AQ675" i="25"/>
  <c r="AN675" i="25"/>
  <c r="AC675" i="25"/>
  <c r="H675" i="25"/>
  <c r="G675" i="25"/>
  <c r="A675" i="25"/>
  <c r="B675" i="25" s="1"/>
  <c r="AU674" i="25"/>
  <c r="AT674" i="25"/>
  <c r="AS674" i="25"/>
  <c r="AR674" i="25"/>
  <c r="AQ674" i="25"/>
  <c r="AN674" i="25"/>
  <c r="AW674" i="25" s="1"/>
  <c r="AC674" i="25"/>
  <c r="A674" i="25"/>
  <c r="B674" i="25" s="1"/>
  <c r="AU673" i="25"/>
  <c r="AV673" i="25" s="1"/>
  <c r="AT673" i="25"/>
  <c r="AS673" i="25"/>
  <c r="AW673" i="25" s="1"/>
  <c r="AR673" i="25"/>
  <c r="AQ673" i="25"/>
  <c r="AN673" i="25"/>
  <c r="AC673" i="25"/>
  <c r="A673" i="25"/>
  <c r="B673" i="25" s="1"/>
  <c r="AU672" i="25"/>
  <c r="AV672" i="25" s="1"/>
  <c r="AT672" i="25"/>
  <c r="AS672" i="25"/>
  <c r="AW672" i="25" s="1"/>
  <c r="AR672" i="25"/>
  <c r="AQ672" i="25"/>
  <c r="AN672" i="25"/>
  <c r="AC672" i="25"/>
  <c r="A672" i="25"/>
  <c r="B672" i="25" s="1"/>
  <c r="AU671" i="25"/>
  <c r="AT671" i="25"/>
  <c r="AS671" i="25"/>
  <c r="AR671" i="25"/>
  <c r="AQ671" i="25"/>
  <c r="AN671" i="25"/>
  <c r="AC671" i="25"/>
  <c r="B671" i="25"/>
  <c r="A671" i="25"/>
  <c r="AV670" i="25"/>
  <c r="AU670" i="25"/>
  <c r="AT670" i="25"/>
  <c r="AS670" i="25"/>
  <c r="AW670" i="25" s="1"/>
  <c r="AR670" i="25"/>
  <c r="AQ670" i="25"/>
  <c r="AN670" i="25"/>
  <c r="AC670" i="25"/>
  <c r="B670" i="25"/>
  <c r="A670" i="25"/>
  <c r="AW669" i="25"/>
  <c r="AV669" i="25"/>
  <c r="AU669" i="25"/>
  <c r="AT669" i="25"/>
  <c r="AS669" i="25"/>
  <c r="AR669" i="25"/>
  <c r="AQ669" i="25"/>
  <c r="AN669" i="25"/>
  <c r="AC669" i="25"/>
  <c r="S669" i="25"/>
  <c r="A669" i="25"/>
  <c r="B669" i="25" s="1"/>
  <c r="AU668" i="25"/>
  <c r="AT668" i="25"/>
  <c r="AS668" i="25"/>
  <c r="AW668" i="25" s="1"/>
  <c r="AR668" i="25"/>
  <c r="AQ668" i="25"/>
  <c r="AN668" i="25"/>
  <c r="AV668" i="25" s="1"/>
  <c r="AC668" i="25"/>
  <c r="B668" i="25"/>
  <c r="A668" i="25"/>
  <c r="AV667" i="25"/>
  <c r="AU667" i="25"/>
  <c r="AT667" i="25"/>
  <c r="AS667" i="25"/>
  <c r="AW667" i="25" s="1"/>
  <c r="AR667" i="25"/>
  <c r="AQ667" i="25"/>
  <c r="AN667" i="25"/>
  <c r="AC667" i="25"/>
  <c r="B667" i="25"/>
  <c r="A667" i="25"/>
  <c r="AU666" i="25"/>
  <c r="AT666" i="25"/>
  <c r="AS666" i="25"/>
  <c r="AR666" i="25"/>
  <c r="AQ666" i="25"/>
  <c r="AN666" i="25"/>
  <c r="AC666" i="25"/>
  <c r="S666" i="25"/>
  <c r="B666" i="25"/>
  <c r="A666" i="25"/>
  <c r="AU665" i="25"/>
  <c r="AV665" i="25" s="1"/>
  <c r="AT665" i="25"/>
  <c r="AS665" i="25"/>
  <c r="AW665" i="25" s="1"/>
  <c r="AR665" i="25"/>
  <c r="AQ665" i="25"/>
  <c r="AN665" i="25"/>
  <c r="AC665" i="25"/>
  <c r="A665" i="25"/>
  <c r="B665" i="25" s="1"/>
  <c r="AW664" i="25"/>
  <c r="AU664" i="25"/>
  <c r="AT664" i="25"/>
  <c r="AS664" i="25"/>
  <c r="AR664" i="25"/>
  <c r="AQ664" i="25"/>
  <c r="AN664" i="25"/>
  <c r="AV664" i="25" s="1"/>
  <c r="AC664" i="25"/>
  <c r="B664" i="25"/>
  <c r="A664" i="25"/>
  <c r="AU663" i="25"/>
  <c r="AV663" i="25" s="1"/>
  <c r="AT663" i="25"/>
  <c r="AS663" i="25"/>
  <c r="AW663" i="25" s="1"/>
  <c r="AR663" i="25"/>
  <c r="AQ663" i="25"/>
  <c r="AN663" i="25"/>
  <c r="AC663" i="25"/>
  <c r="A663" i="25"/>
  <c r="B663" i="25" s="1"/>
  <c r="AV662" i="25"/>
  <c r="AU662" i="25"/>
  <c r="AT662" i="25"/>
  <c r="AS662" i="25"/>
  <c r="AW662" i="25" s="1"/>
  <c r="AR662" i="25"/>
  <c r="AQ662" i="25"/>
  <c r="AN662" i="25"/>
  <c r="AC662" i="25"/>
  <c r="B662" i="25"/>
  <c r="A662" i="25"/>
  <c r="AW661" i="25"/>
  <c r="AU661" i="25"/>
  <c r="AT661" i="25"/>
  <c r="AS661" i="25"/>
  <c r="AR661" i="25"/>
  <c r="AQ661" i="25"/>
  <c r="AN661" i="25"/>
  <c r="AV661" i="25" s="1"/>
  <c r="AC661" i="25"/>
  <c r="B661" i="25"/>
  <c r="A661" i="25"/>
  <c r="AU660" i="25"/>
  <c r="AV660" i="25" s="1"/>
  <c r="AT660" i="25"/>
  <c r="AS660" i="25"/>
  <c r="AW660" i="25" s="1"/>
  <c r="AR660" i="25"/>
  <c r="AQ660" i="25"/>
  <c r="AN660" i="25"/>
  <c r="AC660" i="25"/>
  <c r="S660" i="25"/>
  <c r="A660" i="25"/>
  <c r="B660" i="25" s="1"/>
  <c r="AW659" i="25"/>
  <c r="AV659" i="25"/>
  <c r="AU659" i="25"/>
  <c r="AT659" i="25"/>
  <c r="AS659" i="25"/>
  <c r="AR659" i="25"/>
  <c r="AQ659" i="25"/>
  <c r="AN659" i="25"/>
  <c r="AC659" i="25"/>
  <c r="B659" i="25"/>
  <c r="A659" i="25"/>
  <c r="AU658" i="25"/>
  <c r="AT658" i="25"/>
  <c r="AS658" i="25"/>
  <c r="AW658" i="25" s="1"/>
  <c r="AR658" i="25"/>
  <c r="AQ658" i="25"/>
  <c r="AN658" i="25"/>
  <c r="AV658" i="25" s="1"/>
  <c r="AC658" i="25"/>
  <c r="S658" i="25"/>
  <c r="A658" i="25"/>
  <c r="B658" i="25" s="1"/>
  <c r="AW657" i="25"/>
  <c r="AV657" i="25"/>
  <c r="AU657" i="25"/>
  <c r="AT657" i="25"/>
  <c r="AS657" i="25"/>
  <c r="AR657" i="25"/>
  <c r="AQ657" i="25"/>
  <c r="AN657" i="25"/>
  <c r="AC657" i="25"/>
  <c r="H657" i="25"/>
  <c r="G657" i="25"/>
  <c r="B657" i="25"/>
  <c r="A657" i="25"/>
  <c r="AU656" i="25"/>
  <c r="AV656" i="25" s="1"/>
  <c r="AT656" i="25"/>
  <c r="AS656" i="25"/>
  <c r="AW656" i="25" s="1"/>
  <c r="AR656" i="25"/>
  <c r="AQ656" i="25"/>
  <c r="AN656" i="25"/>
  <c r="AC656" i="25"/>
  <c r="H656" i="25"/>
  <c r="G656" i="25"/>
  <c r="A656" i="25"/>
  <c r="B656" i="25" s="1"/>
  <c r="AW655" i="25"/>
  <c r="AU655" i="25"/>
  <c r="AT655" i="25"/>
  <c r="AS655" i="25"/>
  <c r="AR655" i="25"/>
  <c r="AQ655" i="25"/>
  <c r="AN655" i="25"/>
  <c r="AV655" i="25" s="1"/>
  <c r="AC655" i="25"/>
  <c r="H655" i="25"/>
  <c r="G655" i="25"/>
  <c r="B655" i="25"/>
  <c r="A655" i="25"/>
  <c r="AV654" i="25"/>
  <c r="AU654" i="25"/>
  <c r="AT654" i="25"/>
  <c r="AS654" i="25"/>
  <c r="AW654" i="25" s="1"/>
  <c r="AR654" i="25"/>
  <c r="AQ654" i="25"/>
  <c r="AN654" i="25"/>
  <c r="AC654" i="25"/>
  <c r="H654" i="25"/>
  <c r="G654" i="25"/>
  <c r="B654" i="25"/>
  <c r="A654" i="25"/>
  <c r="AU653" i="25"/>
  <c r="AT653" i="25"/>
  <c r="AS653" i="25"/>
  <c r="AW653" i="25" s="1"/>
  <c r="AR653" i="25"/>
  <c r="AQ653" i="25"/>
  <c r="AN653" i="25"/>
  <c r="AV653" i="25" s="1"/>
  <c r="AC653" i="25"/>
  <c r="B653" i="25"/>
  <c r="A653" i="25"/>
  <c r="AV652" i="25"/>
  <c r="AU652" i="25"/>
  <c r="AT652" i="25"/>
  <c r="AS652" i="25"/>
  <c r="AW652" i="25" s="1"/>
  <c r="AR652" i="25"/>
  <c r="AQ652" i="25"/>
  <c r="AN652" i="25"/>
  <c r="AC652" i="25"/>
  <c r="B652" i="25"/>
  <c r="A652" i="25"/>
  <c r="AU651" i="25"/>
  <c r="AV651" i="25" s="1"/>
  <c r="AT651" i="25"/>
  <c r="AS651" i="25"/>
  <c r="AR651" i="25"/>
  <c r="AQ651" i="25"/>
  <c r="AN651" i="25"/>
  <c r="AW651" i="25" s="1"/>
  <c r="AC651" i="25"/>
  <c r="A651" i="25"/>
  <c r="B651" i="25" s="1"/>
  <c r="AU650" i="25"/>
  <c r="AV650" i="25" s="1"/>
  <c r="AT650" i="25"/>
  <c r="AS650" i="25"/>
  <c r="AR650" i="25"/>
  <c r="AQ650" i="25"/>
  <c r="AN650" i="25"/>
  <c r="AC650" i="25"/>
  <c r="S650" i="25"/>
  <c r="H650" i="25"/>
  <c r="G650" i="25"/>
  <c r="A650" i="25"/>
  <c r="B650" i="25" s="1"/>
  <c r="AV649" i="25"/>
  <c r="AU649" i="25"/>
  <c r="AT649" i="25"/>
  <c r="AS649" i="25"/>
  <c r="AW649" i="25" s="1"/>
  <c r="AR649" i="25"/>
  <c r="AQ649" i="25"/>
  <c r="AN649" i="25"/>
  <c r="AC649" i="25"/>
  <c r="B649" i="25"/>
  <c r="A649" i="25"/>
  <c r="AU648" i="25"/>
  <c r="AT648" i="25"/>
  <c r="AS648" i="25"/>
  <c r="AR648" i="25"/>
  <c r="AQ648" i="25"/>
  <c r="AN648" i="25"/>
  <c r="AV648" i="25" s="1"/>
  <c r="AC648" i="25"/>
  <c r="B648" i="25"/>
  <c r="A648" i="25"/>
  <c r="AW647" i="25"/>
  <c r="AV647" i="25"/>
  <c r="AU647" i="25"/>
  <c r="AT647" i="25"/>
  <c r="AS647" i="25"/>
  <c r="AR647" i="25"/>
  <c r="AQ647" i="25"/>
  <c r="AN647" i="25"/>
  <c r="AC647" i="25"/>
  <c r="B647" i="25"/>
  <c r="A647" i="25"/>
  <c r="AW646" i="25"/>
  <c r="AV646" i="25"/>
  <c r="AU646" i="25"/>
  <c r="AT646" i="25"/>
  <c r="AS646" i="25"/>
  <c r="AR646" i="25"/>
  <c r="AQ646" i="25"/>
  <c r="AN646" i="25"/>
  <c r="AC646" i="25"/>
  <c r="B646" i="25"/>
  <c r="A646" i="25"/>
  <c r="AW645" i="25"/>
  <c r="AU645" i="25"/>
  <c r="AV645" i="25" s="1"/>
  <c r="AT645" i="25"/>
  <c r="AS645" i="25"/>
  <c r="AR645" i="25"/>
  <c r="AQ645" i="25"/>
  <c r="AN645" i="25"/>
  <c r="AC645" i="25"/>
  <c r="S645" i="25"/>
  <c r="B645" i="25"/>
  <c r="A645" i="25"/>
  <c r="AU644" i="25"/>
  <c r="AV644" i="25" s="1"/>
  <c r="AT644" i="25"/>
  <c r="AS644" i="25"/>
  <c r="AW644" i="25" s="1"/>
  <c r="AR644" i="25"/>
  <c r="AQ644" i="25"/>
  <c r="AN644" i="25"/>
  <c r="AC644" i="25"/>
  <c r="A644" i="25"/>
  <c r="B644" i="25" s="1"/>
  <c r="AU643" i="25"/>
  <c r="AV643" i="25" s="1"/>
  <c r="AT643" i="25"/>
  <c r="AS643" i="25"/>
  <c r="AW643" i="25" s="1"/>
  <c r="AR643" i="25"/>
  <c r="AQ643" i="25"/>
  <c r="AN643" i="25"/>
  <c r="AC643" i="25"/>
  <c r="S643" i="25"/>
  <c r="B643" i="25"/>
  <c r="A643" i="25"/>
  <c r="AW642" i="25"/>
  <c r="AV642" i="25"/>
  <c r="AU642" i="25"/>
  <c r="AT642" i="25"/>
  <c r="AS642" i="25"/>
  <c r="AR642" i="25"/>
  <c r="AQ642" i="25"/>
  <c r="AN642" i="25"/>
  <c r="AC642" i="25"/>
  <c r="B642" i="25"/>
  <c r="A642" i="25"/>
  <c r="AW641" i="25"/>
  <c r="AV641" i="25"/>
  <c r="AU641" i="25"/>
  <c r="AT641" i="25"/>
  <c r="AS641" i="25"/>
  <c r="AR641" i="25"/>
  <c r="AQ641" i="25"/>
  <c r="AN641" i="25"/>
  <c r="AC641" i="25"/>
  <c r="B641" i="25"/>
  <c r="A641" i="25"/>
  <c r="AW640" i="25"/>
  <c r="AU640" i="25"/>
  <c r="AV640" i="25" s="1"/>
  <c r="AT640" i="25"/>
  <c r="AS640" i="25"/>
  <c r="AR640" i="25"/>
  <c r="AQ640" i="25"/>
  <c r="AN640" i="25"/>
  <c r="AC640" i="25"/>
  <c r="A640" i="25"/>
  <c r="B640" i="25" s="1"/>
  <c r="AU639" i="25"/>
  <c r="AV639" i="25" s="1"/>
  <c r="AT639" i="25"/>
  <c r="AS639" i="25"/>
  <c r="AR639" i="25"/>
  <c r="AQ639" i="25"/>
  <c r="AN639" i="25"/>
  <c r="AW639" i="25" s="1"/>
  <c r="AC639" i="25"/>
  <c r="A639" i="25"/>
  <c r="B639" i="25" s="1"/>
  <c r="AU638" i="25"/>
  <c r="AV638" i="25" s="1"/>
  <c r="AT638" i="25"/>
  <c r="AS638" i="25"/>
  <c r="AW638" i="25" s="1"/>
  <c r="AR638" i="25"/>
  <c r="AQ638" i="25"/>
  <c r="AN638" i="25"/>
  <c r="AC638" i="25"/>
  <c r="A638" i="25"/>
  <c r="B638" i="25" s="1"/>
  <c r="AV637" i="25"/>
  <c r="AU637" i="25"/>
  <c r="AT637" i="25"/>
  <c r="AS637" i="25"/>
  <c r="AW637" i="25" s="1"/>
  <c r="AR637" i="25"/>
  <c r="AQ637" i="25"/>
  <c r="AN637" i="25"/>
  <c r="AC637" i="25"/>
  <c r="B637" i="25"/>
  <c r="A637" i="25"/>
  <c r="AU636" i="25"/>
  <c r="AV636" i="25" s="1"/>
  <c r="AT636" i="25"/>
  <c r="AS636" i="25"/>
  <c r="AW636" i="25" s="1"/>
  <c r="AR636" i="25"/>
  <c r="AQ636" i="25"/>
  <c r="AN636" i="25"/>
  <c r="AC636" i="25"/>
  <c r="A636" i="25"/>
  <c r="B636" i="25" s="1"/>
  <c r="AU635" i="25"/>
  <c r="AT635" i="25"/>
  <c r="AS635" i="25"/>
  <c r="AW635" i="25" s="1"/>
  <c r="AR635" i="25"/>
  <c r="AQ635" i="25"/>
  <c r="AN635" i="25"/>
  <c r="AV635" i="25" s="1"/>
  <c r="AC635" i="25"/>
  <c r="B635" i="25"/>
  <c r="A635" i="25"/>
  <c r="AW634" i="25"/>
  <c r="AV634" i="25"/>
  <c r="AU634" i="25"/>
  <c r="AT634" i="25"/>
  <c r="AS634" i="25"/>
  <c r="AR634" i="25"/>
  <c r="AQ634" i="25"/>
  <c r="AN634" i="25"/>
  <c r="AC634" i="25"/>
  <c r="S634" i="25"/>
  <c r="A634" i="25"/>
  <c r="B634" i="25" s="1"/>
  <c r="AU633" i="25"/>
  <c r="AV633" i="25" s="1"/>
  <c r="AT633" i="25"/>
  <c r="AS633" i="25"/>
  <c r="AW633" i="25" s="1"/>
  <c r="AR633" i="25"/>
  <c r="AQ633" i="25"/>
  <c r="AN633" i="25"/>
  <c r="AC633" i="25"/>
  <c r="S633" i="25"/>
  <c r="B633" i="25"/>
  <c r="A633" i="25"/>
  <c r="AW632" i="25"/>
  <c r="AV632" i="25"/>
  <c r="AU632" i="25"/>
  <c r="AT632" i="25"/>
  <c r="AS632" i="25"/>
  <c r="AR632" i="25"/>
  <c r="AQ632" i="25"/>
  <c r="AN632" i="25"/>
  <c r="AC632" i="25"/>
  <c r="B632" i="25"/>
  <c r="A632" i="25"/>
  <c r="AW631" i="25"/>
  <c r="AV631" i="25"/>
  <c r="AU631" i="25"/>
  <c r="AT631" i="25"/>
  <c r="AS631" i="25"/>
  <c r="AR631" i="25"/>
  <c r="AQ631" i="25"/>
  <c r="AN631" i="25"/>
  <c r="AC631" i="25"/>
  <c r="S631" i="25"/>
  <c r="A631" i="25"/>
  <c r="B631" i="25" s="1"/>
  <c r="AV630" i="25"/>
  <c r="AU630" i="25"/>
  <c r="AT630" i="25"/>
  <c r="AS630" i="25"/>
  <c r="AW630" i="25" s="1"/>
  <c r="AR630" i="25"/>
  <c r="AQ630" i="25"/>
  <c r="AN630" i="25"/>
  <c r="AC630" i="25"/>
  <c r="B630" i="25"/>
  <c r="A630" i="25"/>
  <c r="AU629" i="25"/>
  <c r="AV629" i="25" s="1"/>
  <c r="AT629" i="25"/>
  <c r="AS629" i="25"/>
  <c r="AW629" i="25" s="1"/>
  <c r="AR629" i="25"/>
  <c r="AQ629" i="25"/>
  <c r="AN629" i="25"/>
  <c r="AC629" i="25"/>
  <c r="S629" i="25"/>
  <c r="B629" i="25"/>
  <c r="A629" i="25"/>
  <c r="AU628" i="25"/>
  <c r="AV628" i="25" s="1"/>
  <c r="AT628" i="25"/>
  <c r="AS628" i="25"/>
  <c r="AW628" i="25" s="1"/>
  <c r="AR628" i="25"/>
  <c r="AQ628" i="25"/>
  <c r="AN628" i="25"/>
  <c r="AC628" i="25"/>
  <c r="A628" i="25"/>
  <c r="B628" i="25" s="1"/>
  <c r="AU627" i="25"/>
  <c r="AV627" i="25" s="1"/>
  <c r="AT627" i="25"/>
  <c r="AS627" i="25"/>
  <c r="AR627" i="25"/>
  <c r="AQ627" i="25"/>
  <c r="AN627" i="25"/>
  <c r="AW627" i="25" s="1"/>
  <c r="AC627" i="25"/>
  <c r="S627" i="25"/>
  <c r="A627" i="25"/>
  <c r="B627" i="25" s="1"/>
  <c r="AU626" i="25"/>
  <c r="AT626" i="25"/>
  <c r="AS626" i="25"/>
  <c r="AW626" i="25" s="1"/>
  <c r="AR626" i="25"/>
  <c r="AQ626" i="25"/>
  <c r="AN626" i="25"/>
  <c r="AV626" i="25" s="1"/>
  <c r="AC626" i="25"/>
  <c r="S626" i="25"/>
  <c r="A626" i="25"/>
  <c r="B626" i="25" s="1"/>
  <c r="AU625" i="25"/>
  <c r="AV625" i="25" s="1"/>
  <c r="AT625" i="25"/>
  <c r="AS625" i="25"/>
  <c r="AR625" i="25"/>
  <c r="AQ625" i="25"/>
  <c r="AN625" i="25"/>
  <c r="AW625" i="25" s="1"/>
  <c r="AC625" i="25"/>
  <c r="S625" i="25"/>
  <c r="A625" i="25"/>
  <c r="B625" i="25" s="1"/>
  <c r="AU624" i="25"/>
  <c r="AT624" i="25"/>
  <c r="AS624" i="25"/>
  <c r="AW624" i="25" s="1"/>
  <c r="AR624" i="25"/>
  <c r="AQ624" i="25"/>
  <c r="AN624" i="25"/>
  <c r="AV624" i="25" s="1"/>
  <c r="AC624" i="25"/>
  <c r="B624" i="25"/>
  <c r="A624" i="25"/>
  <c r="AW623" i="25"/>
  <c r="AV623" i="25"/>
  <c r="AU623" i="25"/>
  <c r="AT623" i="25"/>
  <c r="AS623" i="25"/>
  <c r="AR623" i="25"/>
  <c r="AQ623" i="25"/>
  <c r="AN623" i="25"/>
  <c r="AC623" i="25"/>
  <c r="B623" i="25"/>
  <c r="A623" i="25"/>
  <c r="AW622" i="25"/>
  <c r="AV622" i="25"/>
  <c r="AU622" i="25"/>
  <c r="AT622" i="25"/>
  <c r="AS622" i="25"/>
  <c r="AR622" i="25"/>
  <c r="AQ622" i="25"/>
  <c r="AN622" i="25"/>
  <c r="AC622" i="25"/>
  <c r="B622" i="25"/>
  <c r="A622" i="25"/>
  <c r="AW621" i="25"/>
  <c r="AU621" i="25"/>
  <c r="AV621" i="25" s="1"/>
  <c r="AT621" i="25"/>
  <c r="AS621" i="25"/>
  <c r="AR621" i="25"/>
  <c r="AQ621" i="25"/>
  <c r="AN621" i="25"/>
  <c r="AC621" i="25"/>
  <c r="S621" i="25"/>
  <c r="B621" i="25"/>
  <c r="A621" i="25"/>
  <c r="AU620" i="25"/>
  <c r="AT620" i="25"/>
  <c r="AS620" i="25"/>
  <c r="AW620" i="25" s="1"/>
  <c r="AR620" i="25"/>
  <c r="AQ620" i="25"/>
  <c r="AN620" i="25"/>
  <c r="AV620" i="25" s="1"/>
  <c r="AC620" i="25"/>
  <c r="S620" i="25"/>
  <c r="B620" i="25"/>
  <c r="A620" i="25"/>
  <c r="AW619" i="25"/>
  <c r="AU619" i="25"/>
  <c r="AV619" i="25" s="1"/>
  <c r="AT619" i="25"/>
  <c r="AS619" i="25"/>
  <c r="AR619" i="25"/>
  <c r="AQ619" i="25"/>
  <c r="AN619" i="25"/>
  <c r="AC619" i="25"/>
  <c r="S619" i="25"/>
  <c r="B619" i="25"/>
  <c r="A619" i="25"/>
  <c r="AU618" i="25"/>
  <c r="AT618" i="25"/>
  <c r="AS618" i="25"/>
  <c r="AW618" i="25" s="1"/>
  <c r="AR618" i="25"/>
  <c r="AQ618" i="25"/>
  <c r="AN618" i="25"/>
  <c r="AV618" i="25" s="1"/>
  <c r="AC618" i="25"/>
  <c r="S618" i="25"/>
  <c r="B618" i="25"/>
  <c r="A618" i="25"/>
  <c r="AW617" i="25"/>
  <c r="AU617" i="25"/>
  <c r="AV617" i="25" s="1"/>
  <c r="AT617" i="25"/>
  <c r="AS617" i="25"/>
  <c r="AR617" i="25"/>
  <c r="AQ617" i="25"/>
  <c r="AN617" i="25"/>
  <c r="AC617" i="25"/>
  <c r="A617" i="25"/>
  <c r="B617" i="25" s="1"/>
  <c r="AU616" i="25"/>
  <c r="AT616" i="25"/>
  <c r="AS616" i="25"/>
  <c r="AR616" i="25"/>
  <c r="AQ616" i="25"/>
  <c r="AN616" i="25"/>
  <c r="AW616" i="25" s="1"/>
  <c r="AC616" i="25"/>
  <c r="S616" i="25"/>
  <c r="B616" i="25"/>
  <c r="A616" i="25"/>
  <c r="AV615" i="25"/>
  <c r="AU615" i="25"/>
  <c r="AT615" i="25"/>
  <c r="AS615" i="25"/>
  <c r="AW615" i="25" s="1"/>
  <c r="AR615" i="25"/>
  <c r="AQ615" i="25"/>
  <c r="AN615" i="25"/>
  <c r="AC615" i="25"/>
  <c r="B615" i="25"/>
  <c r="A615" i="25"/>
  <c r="AW614" i="25"/>
  <c r="AV614" i="25"/>
  <c r="AU614" i="25"/>
  <c r="AT614" i="25"/>
  <c r="AS614" i="25"/>
  <c r="AR614" i="25"/>
  <c r="AQ614" i="25"/>
  <c r="AN614" i="25"/>
  <c r="AC614" i="25"/>
  <c r="S614" i="25"/>
  <c r="B614" i="25"/>
  <c r="A614" i="25"/>
  <c r="AU613" i="25"/>
  <c r="AV613" i="25" s="1"/>
  <c r="AT613" i="25"/>
  <c r="AS613" i="25"/>
  <c r="AW613" i="25" s="1"/>
  <c r="AR613" i="25"/>
  <c r="AQ613" i="25"/>
  <c r="AN613" i="25"/>
  <c r="AC613" i="25"/>
  <c r="A613" i="25"/>
  <c r="B613" i="25" s="1"/>
  <c r="AV612" i="25"/>
  <c r="AU612" i="25"/>
  <c r="AT612" i="25"/>
  <c r="AS612" i="25"/>
  <c r="AW612" i="25" s="1"/>
  <c r="AR612" i="25"/>
  <c r="AQ612" i="25"/>
  <c r="AN612" i="25"/>
  <c r="AC612" i="25"/>
  <c r="B612" i="25"/>
  <c r="A612" i="25"/>
  <c r="AU611" i="25"/>
  <c r="AV611" i="25" s="1"/>
  <c r="AT611" i="25"/>
  <c r="AS611" i="25"/>
  <c r="AW611" i="25" s="1"/>
  <c r="AR611" i="25"/>
  <c r="AQ611" i="25"/>
  <c r="AN611" i="25"/>
  <c r="AC611" i="25"/>
  <c r="A611" i="25"/>
  <c r="B611" i="25" s="1"/>
  <c r="AV610" i="25"/>
  <c r="AU610" i="25"/>
  <c r="AT610" i="25"/>
  <c r="AS610" i="25"/>
  <c r="AW610" i="25" s="1"/>
  <c r="AR610" i="25"/>
  <c r="AQ610" i="25"/>
  <c r="AN610" i="25"/>
  <c r="AC610" i="25"/>
  <c r="B610" i="25"/>
  <c r="A610" i="25"/>
  <c r="AW609" i="25"/>
  <c r="AU609" i="25"/>
  <c r="AV609" i="25" s="1"/>
  <c r="AT609" i="25"/>
  <c r="AS609" i="25"/>
  <c r="AR609" i="25"/>
  <c r="AQ609" i="25"/>
  <c r="AN609" i="25"/>
  <c r="AC609" i="25"/>
  <c r="A609" i="25"/>
  <c r="B609" i="25" s="1"/>
  <c r="AU608" i="25"/>
  <c r="AV608" i="25" s="1"/>
  <c r="AT608" i="25"/>
  <c r="AS608" i="25"/>
  <c r="AR608" i="25"/>
  <c r="AQ608" i="25"/>
  <c r="AN608" i="25"/>
  <c r="AW608" i="25" s="1"/>
  <c r="AC608" i="25"/>
  <c r="A608" i="25"/>
  <c r="B608" i="25" s="1"/>
  <c r="AW607" i="25"/>
  <c r="AU607" i="25"/>
  <c r="AV607" i="25" s="1"/>
  <c r="AT607" i="25"/>
  <c r="AS607" i="25"/>
  <c r="AR607" i="25"/>
  <c r="AQ607" i="25"/>
  <c r="AN607" i="25"/>
  <c r="AC607" i="25"/>
  <c r="S607" i="25"/>
  <c r="B607" i="25"/>
  <c r="A607" i="25"/>
  <c r="AU606" i="25"/>
  <c r="AT606" i="25"/>
  <c r="AS606" i="25"/>
  <c r="AW606" i="25" s="1"/>
  <c r="AR606" i="25"/>
  <c r="AQ606" i="25"/>
  <c r="AN606" i="25"/>
  <c r="AV606" i="25" s="1"/>
  <c r="AC606" i="25"/>
  <c r="B606" i="25"/>
  <c r="A606" i="25"/>
  <c r="AV605" i="25"/>
  <c r="AU605" i="25"/>
  <c r="AT605" i="25"/>
  <c r="AS605" i="25"/>
  <c r="AW605" i="25" s="1"/>
  <c r="AR605" i="25"/>
  <c r="AQ605" i="25"/>
  <c r="AN605" i="25"/>
  <c r="AC605" i="25"/>
  <c r="S605" i="25"/>
  <c r="A605" i="25"/>
  <c r="B605" i="25" s="1"/>
  <c r="AU604" i="25"/>
  <c r="AT604" i="25"/>
  <c r="AS604" i="25"/>
  <c r="AW604" i="25" s="1"/>
  <c r="AR604" i="25"/>
  <c r="AQ604" i="25"/>
  <c r="AN604" i="25"/>
  <c r="AV604" i="25" s="1"/>
  <c r="AC604" i="25"/>
  <c r="B604" i="25"/>
  <c r="A604" i="25"/>
  <c r="AU603" i="25"/>
  <c r="AV603" i="25" s="1"/>
  <c r="AT603" i="25"/>
  <c r="AS603" i="25"/>
  <c r="AW603" i="25" s="1"/>
  <c r="AR603" i="25"/>
  <c r="AQ603" i="25"/>
  <c r="AN603" i="25"/>
  <c r="AC603" i="25"/>
  <c r="A603" i="25"/>
  <c r="B603" i="25" s="1"/>
  <c r="AV602" i="25"/>
  <c r="AU602" i="25"/>
  <c r="AT602" i="25"/>
  <c r="AS602" i="25"/>
  <c r="AW602" i="25" s="1"/>
  <c r="AR602" i="25"/>
  <c r="AQ602" i="25"/>
  <c r="AN602" i="25"/>
  <c r="AC602" i="25"/>
  <c r="B602" i="25"/>
  <c r="A602" i="25"/>
  <c r="AU601" i="25"/>
  <c r="AV601" i="25" s="1"/>
  <c r="AT601" i="25"/>
  <c r="AS601" i="25"/>
  <c r="AW601" i="25" s="1"/>
  <c r="AR601" i="25"/>
  <c r="AQ601" i="25"/>
  <c r="AN601" i="25"/>
  <c r="AC601" i="25"/>
  <c r="A601" i="25"/>
  <c r="B601" i="25" s="1"/>
  <c r="AW600" i="25"/>
  <c r="AV600" i="25"/>
  <c r="AU600" i="25"/>
  <c r="AT600" i="25"/>
  <c r="AS600" i="25"/>
  <c r="AR600" i="25"/>
  <c r="AQ600" i="25"/>
  <c r="AN600" i="25"/>
  <c r="AC600" i="25"/>
  <c r="B600" i="25"/>
  <c r="A600" i="25"/>
  <c r="AW599" i="25"/>
  <c r="AU599" i="25"/>
  <c r="AV599" i="25" s="1"/>
  <c r="AT599" i="25"/>
  <c r="AS599" i="25"/>
  <c r="AR599" i="25"/>
  <c r="AQ599" i="25"/>
  <c r="AN599" i="25"/>
  <c r="AC599" i="25"/>
  <c r="S599" i="25"/>
  <c r="B599" i="25"/>
  <c r="A599" i="25"/>
  <c r="AV598" i="25"/>
  <c r="AU598" i="25"/>
  <c r="AT598" i="25"/>
  <c r="AS598" i="25"/>
  <c r="AW598" i="25" s="1"/>
  <c r="AR598" i="25"/>
  <c r="AQ598" i="25"/>
  <c r="AN598" i="25"/>
  <c r="AC598" i="25"/>
  <c r="B598" i="25"/>
  <c r="A598" i="25"/>
  <c r="AV597" i="25"/>
  <c r="AU597" i="25"/>
  <c r="AT597" i="25"/>
  <c r="AS597" i="25"/>
  <c r="AW597" i="25" s="1"/>
  <c r="AR597" i="25"/>
  <c r="AQ597" i="25"/>
  <c r="AN597" i="25"/>
  <c r="AC597" i="25"/>
  <c r="B597" i="25"/>
  <c r="A597" i="25"/>
  <c r="AW596" i="25"/>
  <c r="AU596" i="25"/>
  <c r="AV596" i="25" s="1"/>
  <c r="AT596" i="25"/>
  <c r="AS596" i="25"/>
  <c r="AR596" i="25"/>
  <c r="AQ596" i="25"/>
  <c r="AN596" i="25"/>
  <c r="AC596" i="25"/>
  <c r="A596" i="25"/>
  <c r="B596" i="25" s="1"/>
  <c r="AW595" i="25"/>
  <c r="AV595" i="25"/>
  <c r="AU595" i="25"/>
  <c r="AT595" i="25"/>
  <c r="AS595" i="25"/>
  <c r="AR595" i="25"/>
  <c r="AQ595" i="25"/>
  <c r="AN595" i="25"/>
  <c r="AC595" i="25"/>
  <c r="B595" i="25"/>
  <c r="A595" i="25"/>
  <c r="AW594" i="25"/>
  <c r="AU594" i="25"/>
  <c r="AV594" i="25" s="1"/>
  <c r="AT594" i="25"/>
  <c r="AS594" i="25"/>
  <c r="AR594" i="25"/>
  <c r="AQ594" i="25"/>
  <c r="AN594" i="25"/>
  <c r="AC594" i="25"/>
  <c r="A594" i="25"/>
  <c r="B594" i="25" s="1"/>
  <c r="AU593" i="25"/>
  <c r="AV593" i="25" s="1"/>
  <c r="AT593" i="25"/>
  <c r="AS593" i="25"/>
  <c r="AR593" i="25"/>
  <c r="AQ593" i="25"/>
  <c r="AN593" i="25"/>
  <c r="AW593" i="25" s="1"/>
  <c r="AC593" i="25"/>
  <c r="A593" i="25"/>
  <c r="B593" i="25" s="1"/>
  <c r="AU592" i="25"/>
  <c r="AV592" i="25" s="1"/>
  <c r="AT592" i="25"/>
  <c r="AS592" i="25"/>
  <c r="AW592" i="25" s="1"/>
  <c r="AR592" i="25"/>
  <c r="AQ592" i="25"/>
  <c r="AN592" i="25"/>
  <c r="AC592" i="25"/>
  <c r="A592" i="25"/>
  <c r="B592" i="25" s="1"/>
  <c r="AU591" i="25"/>
  <c r="AT591" i="25"/>
  <c r="AS591" i="25"/>
  <c r="AW591" i="25" s="1"/>
  <c r="AR591" i="25"/>
  <c r="AQ591" i="25"/>
  <c r="AN591" i="25"/>
  <c r="AV591" i="25" s="1"/>
  <c r="AC591" i="25"/>
  <c r="B591" i="25"/>
  <c r="A591" i="25"/>
  <c r="AU590" i="25"/>
  <c r="AV590" i="25" s="1"/>
  <c r="AT590" i="25"/>
  <c r="AS590" i="25"/>
  <c r="AW590" i="25" s="1"/>
  <c r="AR590" i="25"/>
  <c r="AQ590" i="25"/>
  <c r="AN590" i="25"/>
  <c r="AC590" i="25"/>
  <c r="A590" i="25"/>
  <c r="B590" i="25" s="1"/>
  <c r="AV589" i="25"/>
  <c r="AU589" i="25"/>
  <c r="AT589" i="25"/>
  <c r="AS589" i="25"/>
  <c r="AW589" i="25" s="1"/>
  <c r="AR589" i="25"/>
  <c r="AQ589" i="25"/>
  <c r="AN589" i="25"/>
  <c r="AC589" i="25"/>
  <c r="B589" i="25"/>
  <c r="A589" i="25"/>
  <c r="AW588" i="25"/>
  <c r="AU588" i="25"/>
  <c r="AV588" i="25" s="1"/>
  <c r="AT588" i="25"/>
  <c r="AS588" i="25"/>
  <c r="AR588" i="25"/>
  <c r="AQ588" i="25"/>
  <c r="AN588" i="25"/>
  <c r="AC588" i="25"/>
  <c r="A588" i="25"/>
  <c r="B588" i="25" s="1"/>
  <c r="AV587" i="25"/>
  <c r="AU587" i="25"/>
  <c r="AT587" i="25"/>
  <c r="AS587" i="25"/>
  <c r="AR587" i="25"/>
  <c r="AQ587" i="25"/>
  <c r="AN587" i="25"/>
  <c r="AW587" i="25" s="1"/>
  <c r="AC587" i="25"/>
  <c r="B587" i="25"/>
  <c r="A587" i="25"/>
  <c r="AW586" i="25"/>
  <c r="AU586" i="25"/>
  <c r="AV586" i="25" s="1"/>
  <c r="AT586" i="25"/>
  <c r="AS586" i="25"/>
  <c r="AR586" i="25"/>
  <c r="AQ586" i="25"/>
  <c r="AN586" i="25"/>
  <c r="AC586" i="25"/>
  <c r="A586" i="25"/>
  <c r="B586" i="25" s="1"/>
  <c r="AU585" i="25"/>
  <c r="AV585" i="25" s="1"/>
  <c r="AT585" i="25"/>
  <c r="AS585" i="25"/>
  <c r="AR585" i="25"/>
  <c r="AQ585" i="25"/>
  <c r="AN585" i="25"/>
  <c r="AW585" i="25" s="1"/>
  <c r="AC585" i="25"/>
  <c r="A585" i="25"/>
  <c r="B585" i="25" s="1"/>
  <c r="AU584" i="25"/>
  <c r="AV584" i="25" s="1"/>
  <c r="AT584" i="25"/>
  <c r="AS584" i="25"/>
  <c r="AW584" i="25" s="1"/>
  <c r="AR584" i="25"/>
  <c r="AQ584" i="25"/>
  <c r="AN584" i="25"/>
  <c r="AC584" i="25"/>
  <c r="A584" i="25"/>
  <c r="B584" i="25" s="1"/>
  <c r="AU583" i="25"/>
  <c r="AT583" i="25"/>
  <c r="AS583" i="25"/>
  <c r="AW583" i="25" s="1"/>
  <c r="AR583" i="25"/>
  <c r="AQ583" i="25"/>
  <c r="AN583" i="25"/>
  <c r="AV583" i="25" s="1"/>
  <c r="AC583" i="25"/>
  <c r="B583" i="25"/>
  <c r="A583" i="25"/>
  <c r="AU582" i="25"/>
  <c r="AV582" i="25" s="1"/>
  <c r="AT582" i="25"/>
  <c r="AS582" i="25"/>
  <c r="AW582" i="25" s="1"/>
  <c r="AR582" i="25"/>
  <c r="AQ582" i="25"/>
  <c r="AN582" i="25"/>
  <c r="AC582" i="25"/>
  <c r="A582" i="25"/>
  <c r="B582" i="25" s="1"/>
  <c r="AV581" i="25"/>
  <c r="AU581" i="25"/>
  <c r="AT581" i="25"/>
  <c r="AS581" i="25"/>
  <c r="AW581" i="25" s="1"/>
  <c r="AR581" i="25"/>
  <c r="AQ581" i="25"/>
  <c r="AN581" i="25"/>
  <c r="AC581" i="25"/>
  <c r="B581" i="25"/>
  <c r="A581" i="25"/>
  <c r="AW580" i="25"/>
  <c r="AU580" i="25"/>
  <c r="AV580" i="25" s="1"/>
  <c r="AT580" i="25"/>
  <c r="AS580" i="25"/>
  <c r="AR580" i="25"/>
  <c r="AQ580" i="25"/>
  <c r="AN580" i="25"/>
  <c r="AC580" i="25"/>
  <c r="A580" i="25"/>
  <c r="B580" i="25" s="1"/>
  <c r="AV579" i="25"/>
  <c r="AU579" i="25"/>
  <c r="AT579" i="25"/>
  <c r="AS579" i="25"/>
  <c r="AR579" i="25"/>
  <c r="AQ579" i="25"/>
  <c r="AN579" i="25"/>
  <c r="AW579" i="25" s="1"/>
  <c r="AC579" i="25"/>
  <c r="B579" i="25"/>
  <c r="A579" i="25"/>
  <c r="AW578" i="25"/>
  <c r="AU578" i="25"/>
  <c r="AV578" i="25" s="1"/>
  <c r="AT578" i="25"/>
  <c r="AS578" i="25"/>
  <c r="AR578" i="25"/>
  <c r="AQ578" i="25"/>
  <c r="AN578" i="25"/>
  <c r="AC578" i="25"/>
  <c r="A578" i="25"/>
  <c r="B578" i="25" s="1"/>
  <c r="AU577" i="25"/>
  <c r="AV577" i="25" s="1"/>
  <c r="AT577" i="25"/>
  <c r="AS577" i="25"/>
  <c r="AR577" i="25"/>
  <c r="AQ577" i="25"/>
  <c r="AN577" i="25"/>
  <c r="AW577" i="25" s="1"/>
  <c r="AC577" i="25"/>
  <c r="A577" i="25"/>
  <c r="B577" i="25" s="1"/>
  <c r="AU576" i="25"/>
  <c r="AV576" i="25" s="1"/>
  <c r="AT576" i="25"/>
  <c r="AS576" i="25"/>
  <c r="AW576" i="25" s="1"/>
  <c r="AR576" i="25"/>
  <c r="AQ576" i="25"/>
  <c r="AN576" i="25"/>
  <c r="AC576" i="25"/>
  <c r="A576" i="25"/>
  <c r="B576" i="25" s="1"/>
  <c r="AU575" i="25"/>
  <c r="AT575" i="25"/>
  <c r="AS575" i="25"/>
  <c r="AW575" i="25" s="1"/>
  <c r="AR575" i="25"/>
  <c r="AQ575" i="25"/>
  <c r="AN575" i="25"/>
  <c r="AV575" i="25" s="1"/>
  <c r="AC575" i="25"/>
  <c r="B575" i="25"/>
  <c r="A575" i="25"/>
  <c r="AU574" i="25"/>
  <c r="AV574" i="25" s="1"/>
  <c r="AT574" i="25"/>
  <c r="AS574" i="25"/>
  <c r="AW574" i="25" s="1"/>
  <c r="AR574" i="25"/>
  <c r="AQ574" i="25"/>
  <c r="AN574" i="25"/>
  <c r="AC574" i="25"/>
  <c r="A574" i="25"/>
  <c r="B574" i="25" s="1"/>
  <c r="AV573" i="25"/>
  <c r="AU573" i="25"/>
  <c r="AT573" i="25"/>
  <c r="AS573" i="25"/>
  <c r="AW573" i="25" s="1"/>
  <c r="AR573" i="25"/>
  <c r="AQ573" i="25"/>
  <c r="AN573" i="25"/>
  <c r="AC573" i="25"/>
  <c r="B573" i="25"/>
  <c r="A573" i="25"/>
  <c r="AU572" i="25"/>
  <c r="AV572" i="25" s="1"/>
  <c r="AT572" i="25"/>
  <c r="AS572" i="25"/>
  <c r="AW572" i="25" s="1"/>
  <c r="AR572" i="25"/>
  <c r="AQ572" i="25"/>
  <c r="AN572" i="25"/>
  <c r="AC572" i="25"/>
  <c r="A572" i="25"/>
  <c r="B572" i="25" s="1"/>
  <c r="AV571" i="25"/>
  <c r="AU571" i="25"/>
  <c r="AT571" i="25"/>
  <c r="AS571" i="25"/>
  <c r="AR571" i="25"/>
  <c r="AQ571" i="25"/>
  <c r="AN571" i="25"/>
  <c r="AW571" i="25" s="1"/>
  <c r="AC571" i="25"/>
  <c r="B571" i="25"/>
  <c r="A571" i="25"/>
  <c r="AW570" i="25"/>
  <c r="AU570" i="25"/>
  <c r="AV570" i="25" s="1"/>
  <c r="AT570" i="25"/>
  <c r="AS570" i="25"/>
  <c r="AR570" i="25"/>
  <c r="AQ570" i="25"/>
  <c r="AN570" i="25"/>
  <c r="AC570" i="25"/>
  <c r="A570" i="25"/>
  <c r="B570" i="25" s="1"/>
  <c r="AU569" i="25"/>
  <c r="AV569" i="25" s="1"/>
  <c r="AT569" i="25"/>
  <c r="AS569" i="25"/>
  <c r="AW569" i="25" s="1"/>
  <c r="AR569" i="25"/>
  <c r="AQ569" i="25"/>
  <c r="AN569" i="25"/>
  <c r="AC569" i="25"/>
  <c r="A569" i="25"/>
  <c r="B569" i="25" s="1"/>
  <c r="AU568" i="25"/>
  <c r="AV568" i="25" s="1"/>
  <c r="AT568" i="25"/>
  <c r="AS568" i="25"/>
  <c r="AW568" i="25" s="1"/>
  <c r="AR568" i="25"/>
  <c r="AQ568" i="25"/>
  <c r="AN568" i="25"/>
  <c r="AC568" i="25"/>
  <c r="A568" i="25"/>
  <c r="B568" i="25" s="1"/>
  <c r="AU567" i="25"/>
  <c r="AT567" i="25"/>
  <c r="AS567" i="25"/>
  <c r="AW567" i="25" s="1"/>
  <c r="AR567" i="25"/>
  <c r="AQ567" i="25"/>
  <c r="AN567" i="25"/>
  <c r="AV567" i="25" s="1"/>
  <c r="AC567" i="25"/>
  <c r="B567" i="25"/>
  <c r="A567" i="25"/>
  <c r="AU566" i="25"/>
  <c r="AV566" i="25" s="1"/>
  <c r="AT566" i="25"/>
  <c r="AS566" i="25"/>
  <c r="AW566" i="25" s="1"/>
  <c r="AR566" i="25"/>
  <c r="AQ566" i="25"/>
  <c r="AN566" i="25"/>
  <c r="AC566" i="25"/>
  <c r="A566" i="25"/>
  <c r="B566" i="25" s="1"/>
  <c r="AV565" i="25"/>
  <c r="AU565" i="25"/>
  <c r="AT565" i="25"/>
  <c r="AS565" i="25"/>
  <c r="AW565" i="25" s="1"/>
  <c r="AR565" i="25"/>
  <c r="AQ565" i="25"/>
  <c r="AN565" i="25"/>
  <c r="AC565" i="25"/>
  <c r="B565" i="25"/>
  <c r="A565" i="25"/>
  <c r="AW564" i="25"/>
  <c r="AU564" i="25"/>
  <c r="AV564" i="25" s="1"/>
  <c r="AT564" i="25"/>
  <c r="AS564" i="25"/>
  <c r="AR564" i="25"/>
  <c r="AQ564" i="25"/>
  <c r="AN564" i="25"/>
  <c r="AC564" i="25"/>
  <c r="S564" i="25"/>
  <c r="B564" i="25"/>
  <c r="A564" i="25"/>
  <c r="AU563" i="25"/>
  <c r="AV563" i="25" s="1"/>
  <c r="AT563" i="25"/>
  <c r="AS563" i="25"/>
  <c r="AW563" i="25" s="1"/>
  <c r="AR563" i="25"/>
  <c r="AQ563" i="25"/>
  <c r="AN563" i="25"/>
  <c r="AC563" i="25"/>
  <c r="S563" i="25"/>
  <c r="B563" i="25"/>
  <c r="A563" i="25"/>
  <c r="AW562" i="25"/>
  <c r="AU562" i="25"/>
  <c r="AV562" i="25" s="1"/>
  <c r="AT562" i="25"/>
  <c r="AS562" i="25"/>
  <c r="AR562" i="25"/>
  <c r="AQ562" i="25"/>
  <c r="AN562" i="25"/>
  <c r="AC562" i="25"/>
  <c r="A562" i="25"/>
  <c r="B562" i="25" s="1"/>
  <c r="AV561" i="25"/>
  <c r="AU561" i="25"/>
  <c r="AT561" i="25"/>
  <c r="AS561" i="25"/>
  <c r="AR561" i="25"/>
  <c r="AQ561" i="25"/>
  <c r="AN561" i="25"/>
  <c r="AW561" i="25" s="1"/>
  <c r="AC561" i="25"/>
  <c r="B561" i="25"/>
  <c r="A561" i="25"/>
  <c r="AW560" i="25"/>
  <c r="AU560" i="25"/>
  <c r="AV560" i="25" s="1"/>
  <c r="AT560" i="25"/>
  <c r="AS560" i="25"/>
  <c r="AR560" i="25"/>
  <c r="AQ560" i="25"/>
  <c r="AN560" i="25"/>
  <c r="AC560" i="25"/>
  <c r="A560" i="25"/>
  <c r="B560" i="25" s="1"/>
  <c r="AU559" i="25"/>
  <c r="AT559" i="25"/>
  <c r="AS559" i="25"/>
  <c r="AW559" i="25" s="1"/>
  <c r="AR559" i="25"/>
  <c r="AQ559" i="25"/>
  <c r="AN559" i="25"/>
  <c r="AV559" i="25" s="1"/>
  <c r="AC559" i="25"/>
  <c r="B559" i="25"/>
  <c r="A559" i="25"/>
  <c r="AU558" i="25"/>
  <c r="AV558" i="25" s="1"/>
  <c r="AT558" i="25"/>
  <c r="AS558" i="25"/>
  <c r="AW558" i="25" s="1"/>
  <c r="AR558" i="25"/>
  <c r="AQ558" i="25"/>
  <c r="AN558" i="25"/>
  <c r="AC558" i="25"/>
  <c r="A558" i="25"/>
  <c r="B558" i="25" s="1"/>
  <c r="AU557" i="25"/>
  <c r="AT557" i="25"/>
  <c r="AS557" i="25"/>
  <c r="AW557" i="25" s="1"/>
  <c r="AR557" i="25"/>
  <c r="AQ557" i="25"/>
  <c r="AN557" i="25"/>
  <c r="AV557" i="25" s="1"/>
  <c r="AC557" i="25"/>
  <c r="B557" i="25"/>
  <c r="A557" i="25"/>
  <c r="AU556" i="25"/>
  <c r="AV556" i="25" s="1"/>
  <c r="AT556" i="25"/>
  <c r="AS556" i="25"/>
  <c r="AW556" i="25" s="1"/>
  <c r="AR556" i="25"/>
  <c r="AQ556" i="25"/>
  <c r="AN556" i="25"/>
  <c r="AC556" i="25"/>
  <c r="A556" i="25"/>
  <c r="B556" i="25" s="1"/>
  <c r="AV555" i="25"/>
  <c r="AU555" i="25"/>
  <c r="AT555" i="25"/>
  <c r="AS555" i="25"/>
  <c r="AR555" i="25"/>
  <c r="AQ555" i="25"/>
  <c r="AN555" i="25"/>
  <c r="AW555" i="25" s="1"/>
  <c r="AC555" i="25"/>
  <c r="B555" i="25"/>
  <c r="A555" i="25"/>
  <c r="AW554" i="25"/>
  <c r="AU554" i="25"/>
  <c r="AV554" i="25" s="1"/>
  <c r="AT554" i="25"/>
  <c r="AS554" i="25"/>
  <c r="AR554" i="25"/>
  <c r="AQ554" i="25"/>
  <c r="AN554" i="25"/>
  <c r="AC554" i="25"/>
  <c r="A554" i="25"/>
  <c r="B554" i="25" s="1"/>
  <c r="AV553" i="25"/>
  <c r="AU553" i="25"/>
  <c r="AT553" i="25"/>
  <c r="AS553" i="25"/>
  <c r="AR553" i="25"/>
  <c r="AQ553" i="25"/>
  <c r="AN553" i="25"/>
  <c r="AW553" i="25" s="1"/>
  <c r="AC553" i="25"/>
  <c r="B553" i="25"/>
  <c r="A553" i="25"/>
  <c r="AW552" i="25"/>
  <c r="AU552" i="25"/>
  <c r="AV552" i="25" s="1"/>
  <c r="AT552" i="25"/>
  <c r="AS552" i="25"/>
  <c r="AR552" i="25"/>
  <c r="AQ552" i="25"/>
  <c r="AN552" i="25"/>
  <c r="AC552" i="25"/>
  <c r="A552" i="25"/>
  <c r="B552" i="25" s="1"/>
  <c r="AU551" i="25"/>
  <c r="AT551" i="25"/>
  <c r="AS551" i="25"/>
  <c r="AW551" i="25" s="1"/>
  <c r="AR551" i="25"/>
  <c r="AQ551" i="25"/>
  <c r="AN551" i="25"/>
  <c r="AV551" i="25" s="1"/>
  <c r="AC551" i="25"/>
  <c r="S551" i="25"/>
  <c r="A551" i="25"/>
  <c r="B551" i="25" s="1"/>
  <c r="AV550" i="25"/>
  <c r="AU550" i="25"/>
  <c r="AT550" i="25"/>
  <c r="AS550" i="25"/>
  <c r="AW550" i="25" s="1"/>
  <c r="AR550" i="25"/>
  <c r="AQ550" i="25"/>
  <c r="AN550" i="25"/>
  <c r="AC550" i="25"/>
  <c r="B550" i="25"/>
  <c r="A550" i="25"/>
  <c r="AW549" i="25"/>
  <c r="AU549" i="25"/>
  <c r="AV549" i="25" s="1"/>
  <c r="AT549" i="25"/>
  <c r="AS549" i="25"/>
  <c r="AR549" i="25"/>
  <c r="AQ549" i="25"/>
  <c r="AN549" i="25"/>
  <c r="AC549" i="25"/>
  <c r="A549" i="25"/>
  <c r="B549" i="25" s="1"/>
  <c r="AV548" i="25"/>
  <c r="AU548" i="25"/>
  <c r="AT548" i="25"/>
  <c r="AS548" i="25"/>
  <c r="AR548" i="25"/>
  <c r="AQ548" i="25"/>
  <c r="AN548" i="25"/>
  <c r="AW548" i="25" s="1"/>
  <c r="AC548" i="25"/>
  <c r="B548" i="25"/>
  <c r="A548" i="25"/>
  <c r="AW547" i="25"/>
  <c r="AU547" i="25"/>
  <c r="AV547" i="25" s="1"/>
  <c r="AT547" i="25"/>
  <c r="AS547" i="25"/>
  <c r="AR547" i="25"/>
  <c r="AQ547" i="25"/>
  <c r="AN547" i="25"/>
  <c r="AC547" i="25"/>
  <c r="A547" i="25"/>
  <c r="B547" i="25" s="1"/>
  <c r="AU546" i="25"/>
  <c r="AV546" i="25" s="1"/>
  <c r="AT546" i="25"/>
  <c r="AS546" i="25"/>
  <c r="AW546" i="25" s="1"/>
  <c r="AR546" i="25"/>
  <c r="AQ546" i="25"/>
  <c r="AN546" i="25"/>
  <c r="AC546" i="25"/>
  <c r="A546" i="25"/>
  <c r="B546" i="25" s="1"/>
  <c r="AU545" i="25"/>
  <c r="AV545" i="25" s="1"/>
  <c r="AT545" i="25"/>
  <c r="AS545" i="25"/>
  <c r="AW545" i="25" s="1"/>
  <c r="AR545" i="25"/>
  <c r="AQ545" i="25"/>
  <c r="AN545" i="25"/>
  <c r="AC545" i="25"/>
  <c r="A545" i="25"/>
  <c r="B545" i="25" s="1"/>
  <c r="AU544" i="25"/>
  <c r="AT544" i="25"/>
  <c r="AS544" i="25"/>
  <c r="AW544" i="25" s="1"/>
  <c r="AR544" i="25"/>
  <c r="AQ544" i="25"/>
  <c r="AN544" i="25"/>
  <c r="AV544" i="25" s="1"/>
  <c r="AC544" i="25"/>
  <c r="B544" i="25"/>
  <c r="A544" i="25"/>
  <c r="AU543" i="25"/>
  <c r="AV543" i="25" s="1"/>
  <c r="AT543" i="25"/>
  <c r="AS543" i="25"/>
  <c r="AW543" i="25" s="1"/>
  <c r="AR543" i="25"/>
  <c r="AQ543" i="25"/>
  <c r="AN543" i="25"/>
  <c r="AC543" i="25"/>
  <c r="A543" i="25"/>
  <c r="B543" i="25" s="1"/>
  <c r="AV542" i="25"/>
  <c r="AU542" i="25"/>
  <c r="AT542" i="25"/>
  <c r="AS542" i="25"/>
  <c r="AW542" i="25" s="1"/>
  <c r="AR542" i="25"/>
  <c r="AQ542" i="25"/>
  <c r="AN542" i="25"/>
  <c r="AC542" i="25"/>
  <c r="B542" i="25"/>
  <c r="A542" i="25"/>
  <c r="AW541" i="25"/>
  <c r="AU541" i="25"/>
  <c r="AV541" i="25" s="1"/>
  <c r="AT541" i="25"/>
  <c r="AS541" i="25"/>
  <c r="AR541" i="25"/>
  <c r="AQ541" i="25"/>
  <c r="AN541" i="25"/>
  <c r="AC541" i="25"/>
  <c r="A541" i="25"/>
  <c r="B541" i="25" s="1"/>
  <c r="AV540" i="25"/>
  <c r="AU540" i="25"/>
  <c r="AT540" i="25"/>
  <c r="AS540" i="25"/>
  <c r="AR540" i="25"/>
  <c r="AQ540" i="25"/>
  <c r="AN540" i="25"/>
  <c r="AW540" i="25" s="1"/>
  <c r="AC540" i="25"/>
  <c r="S540" i="25"/>
  <c r="A540" i="25"/>
  <c r="B540" i="25" s="1"/>
  <c r="AU539" i="25"/>
  <c r="AT539" i="25"/>
  <c r="AS539" i="25"/>
  <c r="AW539" i="25" s="1"/>
  <c r="AR539" i="25"/>
  <c r="AQ539" i="25"/>
  <c r="AN539" i="25"/>
  <c r="AV539" i="25" s="1"/>
  <c r="AC539" i="25"/>
  <c r="B539" i="25"/>
  <c r="A539" i="25"/>
  <c r="AV538" i="25"/>
  <c r="AU538" i="25"/>
  <c r="AT538" i="25"/>
  <c r="AS538" i="25"/>
  <c r="AW538" i="25" s="1"/>
  <c r="AR538" i="25"/>
  <c r="AQ538" i="25"/>
  <c r="AN538" i="25"/>
  <c r="AC538" i="25"/>
  <c r="B538" i="25"/>
  <c r="A538" i="25"/>
  <c r="AV537" i="25"/>
  <c r="AU537" i="25"/>
  <c r="AT537" i="25"/>
  <c r="AS537" i="25"/>
  <c r="AW537" i="25" s="1"/>
  <c r="AR537" i="25"/>
  <c r="AQ537" i="25"/>
  <c r="AN537" i="25"/>
  <c r="AC537" i="25"/>
  <c r="B537" i="25"/>
  <c r="A537" i="25"/>
  <c r="AW536" i="25"/>
  <c r="AU536" i="25"/>
  <c r="AV536" i="25" s="1"/>
  <c r="AT536" i="25"/>
  <c r="AS536" i="25"/>
  <c r="AR536" i="25"/>
  <c r="AQ536" i="25"/>
  <c r="AN536" i="25"/>
  <c r="AC536" i="25"/>
  <c r="A536" i="25"/>
  <c r="B536" i="25" s="1"/>
  <c r="AW535" i="25"/>
  <c r="AV535" i="25"/>
  <c r="AU535" i="25"/>
  <c r="AT535" i="25"/>
  <c r="AS535" i="25"/>
  <c r="AR535" i="25"/>
  <c r="AQ535" i="25"/>
  <c r="AN535" i="25"/>
  <c r="AC535" i="25"/>
  <c r="B535" i="25"/>
  <c r="A535" i="25"/>
  <c r="AW534" i="25"/>
  <c r="AU534" i="25"/>
  <c r="AV534" i="25" s="1"/>
  <c r="AT534" i="25"/>
  <c r="AS534" i="25"/>
  <c r="AR534" i="25"/>
  <c r="AQ534" i="25"/>
  <c r="AN534" i="25"/>
  <c r="AC534" i="25"/>
  <c r="S534" i="25"/>
  <c r="B534" i="25"/>
  <c r="A534" i="25"/>
  <c r="AV533" i="25"/>
  <c r="AU533" i="25"/>
  <c r="AT533" i="25"/>
  <c r="AS533" i="25"/>
  <c r="AW533" i="25" s="1"/>
  <c r="AR533" i="25"/>
  <c r="AQ533" i="25"/>
  <c r="AN533" i="25"/>
  <c r="AC533" i="25"/>
  <c r="B533" i="25"/>
  <c r="A533" i="25"/>
  <c r="AV532" i="25"/>
  <c r="AU532" i="25"/>
  <c r="AT532" i="25"/>
  <c r="AS532" i="25"/>
  <c r="AR532" i="25"/>
  <c r="AQ532" i="25"/>
  <c r="AN532" i="25"/>
  <c r="AW532" i="25" s="1"/>
  <c r="AC532" i="25"/>
  <c r="H532" i="25"/>
  <c r="G532" i="25"/>
  <c r="B532" i="25"/>
  <c r="A532" i="25"/>
  <c r="AV531" i="25"/>
  <c r="AU531" i="25"/>
  <c r="AT531" i="25"/>
  <c r="AS531" i="25"/>
  <c r="AW531" i="25" s="1"/>
  <c r="AR531" i="25"/>
  <c r="AQ531" i="25"/>
  <c r="AN531" i="25"/>
  <c r="AC531" i="25"/>
  <c r="H531" i="25"/>
  <c r="G531" i="25"/>
  <c r="A531" i="25"/>
  <c r="B531" i="25" s="1"/>
  <c r="AU530" i="25"/>
  <c r="AT530" i="25"/>
  <c r="AS530" i="25"/>
  <c r="AW530" i="25" s="1"/>
  <c r="AR530" i="25"/>
  <c r="AQ530" i="25"/>
  <c r="AN530" i="25"/>
  <c r="AV530" i="25" s="1"/>
  <c r="AC530" i="25"/>
  <c r="H530" i="25"/>
  <c r="G530" i="25"/>
  <c r="B530" i="25"/>
  <c r="A530" i="25"/>
  <c r="AU529" i="25"/>
  <c r="AV529" i="25" s="1"/>
  <c r="AT529" i="25"/>
  <c r="AS529" i="25"/>
  <c r="AW529" i="25" s="1"/>
  <c r="AR529" i="25"/>
  <c r="AQ529" i="25"/>
  <c r="AN529" i="25"/>
  <c r="AC529" i="25"/>
  <c r="H529" i="25"/>
  <c r="G529" i="25"/>
  <c r="A529" i="25"/>
  <c r="B529" i="25" s="1"/>
  <c r="AU528" i="25"/>
  <c r="AT528" i="25"/>
  <c r="AS528" i="25"/>
  <c r="AW528" i="25" s="1"/>
  <c r="AR528" i="25"/>
  <c r="AQ528" i="25"/>
  <c r="AN528" i="25"/>
  <c r="AV528" i="25" s="1"/>
  <c r="AC528" i="25"/>
  <c r="H528" i="25"/>
  <c r="G528" i="25"/>
  <c r="B528" i="25"/>
  <c r="A528" i="25"/>
  <c r="AW527" i="25"/>
  <c r="AU527" i="25"/>
  <c r="AV527" i="25" s="1"/>
  <c r="AT527" i="25"/>
  <c r="AS527" i="25"/>
  <c r="AR527" i="25"/>
  <c r="AQ527" i="25"/>
  <c r="AN527" i="25"/>
  <c r="AC527" i="25"/>
  <c r="H527" i="25"/>
  <c r="G527" i="25"/>
  <c r="A527" i="25"/>
  <c r="B527" i="25" s="1"/>
  <c r="AU526" i="25"/>
  <c r="AT526" i="25"/>
  <c r="AS526" i="25"/>
  <c r="AR526" i="25"/>
  <c r="AQ526" i="25"/>
  <c r="AN526" i="25"/>
  <c r="AW526" i="25" s="1"/>
  <c r="AC526" i="25"/>
  <c r="B526" i="25"/>
  <c r="A526" i="25"/>
  <c r="AW525" i="25"/>
  <c r="AU525" i="25"/>
  <c r="AV525" i="25" s="1"/>
  <c r="AT525" i="25"/>
  <c r="AS525" i="25"/>
  <c r="AR525" i="25"/>
  <c r="AQ525" i="25"/>
  <c r="AN525" i="25"/>
  <c r="AC525" i="25"/>
  <c r="H525" i="25"/>
  <c r="G525" i="25"/>
  <c r="A525" i="25"/>
  <c r="B525" i="25" s="1"/>
  <c r="AU524" i="25"/>
  <c r="AT524" i="25"/>
  <c r="AS524" i="25"/>
  <c r="AR524" i="25"/>
  <c r="AQ524" i="25"/>
  <c r="AN524" i="25"/>
  <c r="AW524" i="25" s="1"/>
  <c r="AC524" i="25"/>
  <c r="H524" i="25"/>
  <c r="G524" i="25"/>
  <c r="B524" i="25"/>
  <c r="A524" i="25"/>
  <c r="AW523" i="25"/>
  <c r="AU523" i="25"/>
  <c r="AV523" i="25" s="1"/>
  <c r="AT523" i="25"/>
  <c r="AS523" i="25"/>
  <c r="AR523" i="25"/>
  <c r="AQ523" i="25"/>
  <c r="AN523" i="25"/>
  <c r="AC523" i="25"/>
  <c r="H523" i="25"/>
  <c r="G523" i="25"/>
  <c r="B523" i="25"/>
  <c r="A523" i="25"/>
  <c r="AV522" i="25"/>
  <c r="AU522" i="25"/>
  <c r="AT522" i="25"/>
  <c r="AS522" i="25"/>
  <c r="AR522" i="25"/>
  <c r="AQ522" i="25"/>
  <c r="AN522" i="25"/>
  <c r="AW522" i="25" s="1"/>
  <c r="AC522" i="25"/>
  <c r="H522" i="25"/>
  <c r="G522" i="25"/>
  <c r="B522" i="25"/>
  <c r="A522" i="25"/>
  <c r="AV521" i="25"/>
  <c r="AU521" i="25"/>
  <c r="AT521" i="25"/>
  <c r="AS521" i="25"/>
  <c r="AW521" i="25" s="1"/>
  <c r="AR521" i="25"/>
  <c r="AQ521" i="25"/>
  <c r="AN521" i="25"/>
  <c r="AC521" i="25"/>
  <c r="H521" i="25"/>
  <c r="G521" i="25"/>
  <c r="A521" i="25"/>
  <c r="B521" i="25" s="1"/>
  <c r="AU520" i="25"/>
  <c r="AT520" i="25"/>
  <c r="AS520" i="25"/>
  <c r="AW520" i="25" s="1"/>
  <c r="AR520" i="25"/>
  <c r="AQ520" i="25"/>
  <c r="AN520" i="25"/>
  <c r="AV520" i="25" s="1"/>
  <c r="AC520" i="25"/>
  <c r="S520" i="25"/>
  <c r="A520" i="25"/>
  <c r="B520" i="25" s="1"/>
  <c r="AU519" i="25"/>
  <c r="AT519" i="25"/>
  <c r="AS519" i="25"/>
  <c r="AR519" i="25"/>
  <c r="AQ519" i="25"/>
  <c r="AN519" i="25"/>
  <c r="AW519" i="25" s="1"/>
  <c r="AC519" i="25"/>
  <c r="S519" i="25"/>
  <c r="H519" i="25"/>
  <c r="G519" i="25"/>
  <c r="A519" i="25"/>
  <c r="B519" i="25" s="1"/>
  <c r="AU518" i="25"/>
  <c r="AV518" i="25" s="1"/>
  <c r="AT518" i="25"/>
  <c r="AS518" i="25"/>
  <c r="AW518" i="25" s="1"/>
  <c r="AR518" i="25"/>
  <c r="AQ518" i="25"/>
  <c r="AN518" i="25"/>
  <c r="AC518" i="25"/>
  <c r="S518" i="25"/>
  <c r="H518" i="25"/>
  <c r="G518" i="25"/>
  <c r="A518" i="25"/>
  <c r="B518" i="25" s="1"/>
  <c r="AU517" i="25"/>
  <c r="AT517" i="25"/>
  <c r="AS517" i="25"/>
  <c r="AW517" i="25" s="1"/>
  <c r="AR517" i="25"/>
  <c r="AQ517" i="25"/>
  <c r="AN517" i="25"/>
  <c r="AV517" i="25" s="1"/>
  <c r="AC517" i="25"/>
  <c r="S517" i="25"/>
  <c r="H517" i="25"/>
  <c r="G517" i="25"/>
  <c r="B517" i="25"/>
  <c r="A517" i="25"/>
  <c r="AV516" i="25"/>
  <c r="AU516" i="25"/>
  <c r="AT516" i="25"/>
  <c r="AS516" i="25"/>
  <c r="AR516" i="25"/>
  <c r="AQ516" i="25"/>
  <c r="AN516" i="25"/>
  <c r="AW516" i="25" s="1"/>
  <c r="AC516" i="25"/>
  <c r="S516" i="25"/>
  <c r="A516" i="25"/>
  <c r="B516" i="25" s="1"/>
  <c r="AU515" i="25"/>
  <c r="AV515" i="25" s="1"/>
  <c r="AT515" i="25"/>
  <c r="AS515" i="25"/>
  <c r="AW515" i="25" s="1"/>
  <c r="AR515" i="25"/>
  <c r="AQ515" i="25"/>
  <c r="AN515" i="25"/>
  <c r="AC515" i="25"/>
  <c r="H515" i="25"/>
  <c r="G515" i="25"/>
  <c r="B515" i="25"/>
  <c r="A515" i="25"/>
  <c r="AW514" i="25"/>
  <c r="AU514" i="25"/>
  <c r="AV514" i="25" s="1"/>
  <c r="AT514" i="25"/>
  <c r="AS514" i="25"/>
  <c r="AR514" i="25"/>
  <c r="AQ514" i="25"/>
  <c r="AN514" i="25"/>
  <c r="AC514" i="25"/>
  <c r="H514" i="25"/>
  <c r="G514" i="25"/>
  <c r="A514" i="25"/>
  <c r="B514" i="25" s="1"/>
  <c r="AW513" i="25"/>
  <c r="AU513" i="25"/>
  <c r="AT513" i="25"/>
  <c r="AS513" i="25"/>
  <c r="AR513" i="25"/>
  <c r="AQ513" i="25"/>
  <c r="AN513" i="25"/>
  <c r="AV513" i="25" s="1"/>
  <c r="AC513" i="25"/>
  <c r="H513" i="25"/>
  <c r="G513" i="25"/>
  <c r="B513" i="25"/>
  <c r="A513" i="25"/>
  <c r="AW512" i="25"/>
  <c r="AU512" i="25"/>
  <c r="AV512" i="25" s="1"/>
  <c r="AT512" i="25"/>
  <c r="AS512" i="25"/>
  <c r="AR512" i="25"/>
  <c r="AQ512" i="25"/>
  <c r="AN512" i="25"/>
  <c r="AC512" i="25"/>
  <c r="H512" i="25"/>
  <c r="G512" i="25"/>
  <c r="B512" i="25"/>
  <c r="A512" i="25"/>
  <c r="AV511" i="25"/>
  <c r="AU511" i="25"/>
  <c r="AT511" i="25"/>
  <c r="AS511" i="25"/>
  <c r="AR511" i="25"/>
  <c r="AQ511" i="25"/>
  <c r="AN511" i="25"/>
  <c r="AW511" i="25" s="1"/>
  <c r="AC511" i="25"/>
  <c r="B511" i="25"/>
  <c r="A511" i="25"/>
  <c r="AW510" i="25"/>
  <c r="AU510" i="25"/>
  <c r="AV510" i="25" s="1"/>
  <c r="AT510" i="25"/>
  <c r="AS510" i="25"/>
  <c r="AR510" i="25"/>
  <c r="AQ510" i="25"/>
  <c r="AN510" i="25"/>
  <c r="AC510" i="25"/>
  <c r="S510" i="25"/>
  <c r="A510" i="25"/>
  <c r="B510" i="25" s="1"/>
  <c r="AU509" i="25"/>
  <c r="AV509" i="25" s="1"/>
  <c r="AT509" i="25"/>
  <c r="AS509" i="25"/>
  <c r="AW509" i="25" s="1"/>
  <c r="AR509" i="25"/>
  <c r="AQ509" i="25"/>
  <c r="AN509" i="25"/>
  <c r="AC509" i="25"/>
  <c r="S509" i="25"/>
  <c r="B509" i="25"/>
  <c r="A509" i="25"/>
  <c r="AW508" i="25"/>
  <c r="AU508" i="25"/>
  <c r="AV508" i="25" s="1"/>
  <c r="AT508" i="25"/>
  <c r="AS508" i="25"/>
  <c r="AR508" i="25"/>
  <c r="AQ508" i="25"/>
  <c r="AN508" i="25"/>
  <c r="AC508" i="25"/>
  <c r="A508" i="25"/>
  <c r="B508" i="25" s="1"/>
  <c r="AW507" i="25"/>
  <c r="AU507" i="25"/>
  <c r="AT507" i="25"/>
  <c r="AS507" i="25"/>
  <c r="AR507" i="25"/>
  <c r="AQ507" i="25"/>
  <c r="AN507" i="25"/>
  <c r="AV507" i="25" s="1"/>
  <c r="AC507" i="25"/>
  <c r="B507" i="25"/>
  <c r="A507" i="25"/>
  <c r="AW506" i="25"/>
  <c r="AU506" i="25"/>
  <c r="AV506" i="25" s="1"/>
  <c r="AT506" i="25"/>
  <c r="AS506" i="25"/>
  <c r="AR506" i="25"/>
  <c r="AQ506" i="25"/>
  <c r="AN506" i="25"/>
  <c r="AC506" i="25"/>
  <c r="A506" i="25"/>
  <c r="B506" i="25" s="1"/>
  <c r="AU505" i="25"/>
  <c r="AV505" i="25" s="1"/>
  <c r="AT505" i="25"/>
  <c r="AS505" i="25"/>
  <c r="AW505" i="25" s="1"/>
  <c r="AR505" i="25"/>
  <c r="AQ505" i="25"/>
  <c r="AN505" i="25"/>
  <c r="AC505" i="25"/>
  <c r="A505" i="25"/>
  <c r="B505" i="25" s="1"/>
  <c r="AU504" i="25"/>
  <c r="AV504" i="25" s="1"/>
  <c r="AT504" i="25"/>
  <c r="AS504" i="25"/>
  <c r="AW504" i="25" s="1"/>
  <c r="AR504" i="25"/>
  <c r="AQ504" i="25"/>
  <c r="AN504" i="25"/>
  <c r="AC504" i="25"/>
  <c r="A504" i="25"/>
  <c r="B504" i="25" s="1"/>
  <c r="AU503" i="25"/>
  <c r="AT503" i="25"/>
  <c r="AS503" i="25"/>
  <c r="AW503" i="25" s="1"/>
  <c r="AR503" i="25"/>
  <c r="AQ503" i="25"/>
  <c r="AN503" i="25"/>
  <c r="AV503" i="25" s="1"/>
  <c r="AC503" i="25"/>
  <c r="B503" i="25"/>
  <c r="A503" i="25"/>
  <c r="AV502" i="25"/>
  <c r="AU502" i="25"/>
  <c r="AT502" i="25"/>
  <c r="AS502" i="25"/>
  <c r="AW502" i="25" s="1"/>
  <c r="AR502" i="25"/>
  <c r="AQ502" i="25"/>
  <c r="AN502" i="25"/>
  <c r="AC502" i="25"/>
  <c r="B502" i="25"/>
  <c r="A502" i="25"/>
  <c r="AV501" i="25"/>
  <c r="AU501" i="25"/>
  <c r="AT501" i="25"/>
  <c r="AS501" i="25"/>
  <c r="AR501" i="25"/>
  <c r="AQ501" i="25"/>
  <c r="AN501" i="25"/>
  <c r="AW501" i="25" s="1"/>
  <c r="AC501" i="25"/>
  <c r="H501" i="25"/>
  <c r="G501" i="25"/>
  <c r="B501" i="25"/>
  <c r="A501" i="25"/>
  <c r="AV500" i="25"/>
  <c r="AU500" i="25"/>
  <c r="AT500" i="25"/>
  <c r="AS500" i="25"/>
  <c r="AW500" i="25" s="1"/>
  <c r="AR500" i="25"/>
  <c r="AQ500" i="25"/>
  <c r="AN500" i="25"/>
  <c r="AC500" i="25"/>
  <c r="H500" i="25"/>
  <c r="G500" i="25"/>
  <c r="A500" i="25"/>
  <c r="B500" i="25" s="1"/>
  <c r="AU499" i="25"/>
  <c r="AT499" i="25"/>
  <c r="AS499" i="25"/>
  <c r="AW499" i="25" s="1"/>
  <c r="AR499" i="25"/>
  <c r="AQ499" i="25"/>
  <c r="AN499" i="25"/>
  <c r="AV499" i="25" s="1"/>
  <c r="AC499" i="25"/>
  <c r="B499" i="25"/>
  <c r="A499" i="25"/>
  <c r="AV498" i="25"/>
  <c r="AU498" i="25"/>
  <c r="AT498" i="25"/>
  <c r="AS498" i="25"/>
  <c r="AW498" i="25" s="1"/>
  <c r="AR498" i="25"/>
  <c r="AQ498" i="25"/>
  <c r="AN498" i="25"/>
  <c r="AC498" i="25"/>
  <c r="B498" i="25"/>
  <c r="A498" i="25"/>
  <c r="AV497" i="25"/>
  <c r="AU497" i="25"/>
  <c r="AT497" i="25"/>
  <c r="AS497" i="25"/>
  <c r="AR497" i="25"/>
  <c r="AQ497" i="25"/>
  <c r="AN497" i="25"/>
  <c r="AW497" i="25" s="1"/>
  <c r="AC497" i="25"/>
  <c r="B497" i="25"/>
  <c r="A497" i="25"/>
  <c r="AW496" i="25"/>
  <c r="AU496" i="25"/>
  <c r="AV496" i="25" s="1"/>
  <c r="AT496" i="25"/>
  <c r="AS496" i="25"/>
  <c r="AR496" i="25"/>
  <c r="AQ496" i="25"/>
  <c r="AN496" i="25"/>
  <c r="AC496" i="25"/>
  <c r="A496" i="25"/>
  <c r="B496" i="25" s="1"/>
  <c r="AW495" i="25"/>
  <c r="AU495" i="25"/>
  <c r="AT495" i="25"/>
  <c r="AS495" i="25"/>
  <c r="AR495" i="25"/>
  <c r="AQ495" i="25"/>
  <c r="AN495" i="25"/>
  <c r="AV495" i="25" s="1"/>
  <c r="AC495" i="25"/>
  <c r="B495" i="25"/>
  <c r="A495" i="25"/>
  <c r="AW494" i="25"/>
  <c r="AU494" i="25"/>
  <c r="AV494" i="25" s="1"/>
  <c r="AT494" i="25"/>
  <c r="AS494" i="25"/>
  <c r="AR494" i="25"/>
  <c r="AQ494" i="25"/>
  <c r="AN494" i="25"/>
  <c r="AC494" i="25"/>
  <c r="A494" i="25"/>
  <c r="B494" i="25" s="1"/>
  <c r="AU493" i="25"/>
  <c r="AV493" i="25" s="1"/>
  <c r="AT493" i="25"/>
  <c r="AS493" i="25"/>
  <c r="AW493" i="25" s="1"/>
  <c r="AR493" i="25"/>
  <c r="AQ493" i="25"/>
  <c r="AN493" i="25"/>
  <c r="AC493" i="25"/>
  <c r="A493" i="25"/>
  <c r="B493" i="25" s="1"/>
  <c r="AU492" i="25"/>
  <c r="AV492" i="25" s="1"/>
  <c r="AT492" i="25"/>
  <c r="AS492" i="25"/>
  <c r="AW492" i="25" s="1"/>
  <c r="AR492" i="25"/>
  <c r="AQ492" i="25"/>
  <c r="AN492" i="25"/>
  <c r="AC492" i="25"/>
  <c r="A492" i="25"/>
  <c r="B492" i="25" s="1"/>
  <c r="AU491" i="25"/>
  <c r="AT491" i="25"/>
  <c r="AS491" i="25"/>
  <c r="AW491" i="25" s="1"/>
  <c r="AR491" i="25"/>
  <c r="AQ491" i="25"/>
  <c r="AN491" i="25"/>
  <c r="AV491" i="25" s="1"/>
  <c r="AC491" i="25"/>
  <c r="B491" i="25"/>
  <c r="A491" i="25"/>
  <c r="AV490" i="25"/>
  <c r="AU490" i="25"/>
  <c r="AT490" i="25"/>
  <c r="AS490" i="25"/>
  <c r="AW490" i="25" s="1"/>
  <c r="AR490" i="25"/>
  <c r="AQ490" i="25"/>
  <c r="AN490" i="25"/>
  <c r="AC490" i="25"/>
  <c r="H490" i="25"/>
  <c r="G490" i="25"/>
  <c r="A490" i="25"/>
  <c r="B490" i="25" s="1"/>
  <c r="AU489" i="25"/>
  <c r="AT489" i="25"/>
  <c r="AS489" i="25"/>
  <c r="AW489" i="25" s="1"/>
  <c r="AR489" i="25"/>
  <c r="AQ489" i="25"/>
  <c r="AN489" i="25"/>
  <c r="AV489" i="25" s="1"/>
  <c r="AC489" i="25"/>
  <c r="H489" i="25"/>
  <c r="G489" i="25"/>
  <c r="A489" i="25"/>
  <c r="B489" i="25" s="1"/>
  <c r="AU488" i="25"/>
  <c r="AV488" i="25" s="1"/>
  <c r="AT488" i="25"/>
  <c r="AS488" i="25"/>
  <c r="AW488" i="25" s="1"/>
  <c r="AR488" i="25"/>
  <c r="AQ488" i="25"/>
  <c r="AN488" i="25"/>
  <c r="AC488" i="25"/>
  <c r="H488" i="25"/>
  <c r="G488" i="25"/>
  <c r="A488" i="25"/>
  <c r="B488" i="25" s="1"/>
  <c r="AU487" i="25"/>
  <c r="AV487" i="25" s="1"/>
  <c r="AT487" i="25"/>
  <c r="AS487" i="25"/>
  <c r="AW487" i="25" s="1"/>
  <c r="AR487" i="25"/>
  <c r="AQ487" i="25"/>
  <c r="AN487" i="25"/>
  <c r="AC487" i="25"/>
  <c r="H487" i="25"/>
  <c r="G487" i="25"/>
  <c r="B487" i="25"/>
  <c r="A487" i="25"/>
  <c r="AW486" i="25"/>
  <c r="AU486" i="25"/>
  <c r="AV486" i="25" s="1"/>
  <c r="AT486" i="25"/>
  <c r="AS486" i="25"/>
  <c r="AR486" i="25"/>
  <c r="AQ486" i="25"/>
  <c r="AN486" i="25"/>
  <c r="AC486" i="25"/>
  <c r="H486" i="25"/>
  <c r="G486" i="25"/>
  <c r="A486" i="25"/>
  <c r="B486" i="25" s="1"/>
  <c r="AW485" i="25"/>
  <c r="AU485" i="25"/>
  <c r="AT485" i="25"/>
  <c r="AS485" i="25"/>
  <c r="AR485" i="25"/>
  <c r="AQ485" i="25"/>
  <c r="AN485" i="25"/>
  <c r="AV485" i="25" s="1"/>
  <c r="AC485" i="25"/>
  <c r="H485" i="25"/>
  <c r="G485" i="25"/>
  <c r="B485" i="25"/>
  <c r="A485" i="25"/>
  <c r="AW484" i="25"/>
  <c r="AU484" i="25"/>
  <c r="AV484" i="25" s="1"/>
  <c r="AT484" i="25"/>
  <c r="AS484" i="25"/>
  <c r="AR484" i="25"/>
  <c r="AQ484" i="25"/>
  <c r="AN484" i="25"/>
  <c r="AC484" i="25"/>
  <c r="H484" i="25"/>
  <c r="G484" i="25"/>
  <c r="B484" i="25"/>
  <c r="A484" i="25"/>
  <c r="AV483" i="25"/>
  <c r="AU483" i="25"/>
  <c r="AT483" i="25"/>
  <c r="AS483" i="25"/>
  <c r="AR483" i="25"/>
  <c r="AQ483" i="25"/>
  <c r="AN483" i="25"/>
  <c r="AW483" i="25" s="1"/>
  <c r="AC483" i="25"/>
  <c r="H483" i="25"/>
  <c r="G483" i="25"/>
  <c r="B483" i="25"/>
  <c r="A483" i="25"/>
  <c r="AV482" i="25"/>
  <c r="AU482" i="25"/>
  <c r="AT482" i="25"/>
  <c r="AS482" i="25"/>
  <c r="AW482" i="25" s="1"/>
  <c r="AR482" i="25"/>
  <c r="AQ482" i="25"/>
  <c r="AN482" i="25"/>
  <c r="AC482" i="25"/>
  <c r="H482" i="25"/>
  <c r="G482" i="25"/>
  <c r="A482" i="25"/>
  <c r="B482" i="25" s="1"/>
  <c r="AU481" i="25"/>
  <c r="AT481" i="25"/>
  <c r="AS481" i="25"/>
  <c r="AW481" i="25" s="1"/>
  <c r="AR481" i="25"/>
  <c r="AQ481" i="25"/>
  <c r="AN481" i="25"/>
  <c r="AV481" i="25" s="1"/>
  <c r="AC481" i="25"/>
  <c r="H481" i="25"/>
  <c r="G481" i="25"/>
  <c r="A481" i="25"/>
  <c r="B481" i="25" s="1"/>
  <c r="AU480" i="25"/>
  <c r="AV480" i="25" s="1"/>
  <c r="AT480" i="25"/>
  <c r="AS480" i="25"/>
  <c r="AW480" i="25" s="1"/>
  <c r="AR480" i="25"/>
  <c r="AQ480" i="25"/>
  <c r="AN480" i="25"/>
  <c r="AC480" i="25"/>
  <c r="H480" i="25"/>
  <c r="G480" i="25"/>
  <c r="A480" i="25"/>
  <c r="B480" i="25" s="1"/>
  <c r="AU479" i="25"/>
  <c r="AV479" i="25" s="1"/>
  <c r="AT479" i="25"/>
  <c r="AS479" i="25"/>
  <c r="AW479" i="25" s="1"/>
  <c r="AR479" i="25"/>
  <c r="AQ479" i="25"/>
  <c r="AN479" i="25"/>
  <c r="AC479" i="25"/>
  <c r="H479" i="25"/>
  <c r="G479" i="25"/>
  <c r="B479" i="25"/>
  <c r="A479" i="25"/>
  <c r="AW478" i="25"/>
  <c r="AU478" i="25"/>
  <c r="AV478" i="25" s="1"/>
  <c r="AT478" i="25"/>
  <c r="AS478" i="25"/>
  <c r="AR478" i="25"/>
  <c r="AQ478" i="25"/>
  <c r="AN478" i="25"/>
  <c r="AC478" i="25"/>
  <c r="H478" i="25"/>
  <c r="G478" i="25"/>
  <c r="A478" i="25"/>
  <c r="B478" i="25" s="1"/>
  <c r="AW477" i="25"/>
  <c r="AU477" i="25"/>
  <c r="AT477" i="25"/>
  <c r="AS477" i="25"/>
  <c r="AR477" i="25"/>
  <c r="AQ477" i="25"/>
  <c r="AN477" i="25"/>
  <c r="AV477" i="25" s="1"/>
  <c r="AC477" i="25"/>
  <c r="H477" i="25"/>
  <c r="G477" i="25"/>
  <c r="B477" i="25"/>
  <c r="A477" i="25"/>
  <c r="AW476" i="25"/>
  <c r="AU476" i="25"/>
  <c r="AV476" i="25" s="1"/>
  <c r="AT476" i="25"/>
  <c r="AS476" i="25"/>
  <c r="AR476" i="25"/>
  <c r="AQ476" i="25"/>
  <c r="AN476" i="25"/>
  <c r="AC476" i="25"/>
  <c r="A476" i="25"/>
  <c r="B476" i="25" s="1"/>
  <c r="AW475" i="25"/>
  <c r="AU475" i="25"/>
  <c r="AT475" i="25"/>
  <c r="AS475" i="25"/>
  <c r="AR475" i="25"/>
  <c r="AQ475" i="25"/>
  <c r="AN475" i="25"/>
  <c r="AV475" i="25" s="1"/>
  <c r="AC475" i="25"/>
  <c r="H475" i="25"/>
  <c r="G475" i="25"/>
  <c r="B475" i="25"/>
  <c r="A475" i="25"/>
  <c r="AW474" i="25"/>
  <c r="AU474" i="25"/>
  <c r="AV474" i="25" s="1"/>
  <c r="AT474" i="25"/>
  <c r="AS474" i="25"/>
  <c r="AR474" i="25"/>
  <c r="AQ474" i="25"/>
  <c r="AN474" i="25"/>
  <c r="AC474" i="25"/>
  <c r="A474" i="25"/>
  <c r="B474" i="25" s="1"/>
  <c r="AW473" i="25"/>
  <c r="AU473" i="25"/>
  <c r="AT473" i="25"/>
  <c r="AS473" i="25"/>
  <c r="AR473" i="25"/>
  <c r="AQ473" i="25"/>
  <c r="AN473" i="25"/>
  <c r="AV473" i="25" s="1"/>
  <c r="AC473" i="25"/>
  <c r="B473" i="25"/>
  <c r="A473" i="25"/>
  <c r="AW472" i="25"/>
  <c r="AU472" i="25"/>
  <c r="AV472" i="25" s="1"/>
  <c r="AT472" i="25"/>
  <c r="AS472" i="25"/>
  <c r="AR472" i="25"/>
  <c r="AQ472" i="25"/>
  <c r="AN472" i="25"/>
  <c r="AC472" i="25"/>
  <c r="A472" i="25"/>
  <c r="B472" i="25" s="1"/>
  <c r="AU471" i="25"/>
  <c r="AV471" i="25" s="1"/>
  <c r="AT471" i="25"/>
  <c r="AS471" i="25"/>
  <c r="AW471" i="25" s="1"/>
  <c r="AR471" i="25"/>
  <c r="AQ471" i="25"/>
  <c r="AN471" i="25"/>
  <c r="AC471" i="25"/>
  <c r="A471" i="25"/>
  <c r="B471" i="25" s="1"/>
  <c r="AU470" i="25"/>
  <c r="AV470" i="25" s="1"/>
  <c r="AT470" i="25"/>
  <c r="AS470" i="25"/>
  <c r="AW470" i="25" s="1"/>
  <c r="AR470" i="25"/>
  <c r="AQ470" i="25"/>
  <c r="AN470" i="25"/>
  <c r="AC470" i="25"/>
  <c r="A470" i="25"/>
  <c r="B470" i="25" s="1"/>
  <c r="AU469" i="25"/>
  <c r="AT469" i="25"/>
  <c r="AS469" i="25"/>
  <c r="AW469" i="25" s="1"/>
  <c r="AR469" i="25"/>
  <c r="AQ469" i="25"/>
  <c r="AN469" i="25"/>
  <c r="AV469" i="25" s="1"/>
  <c r="AC469" i="25"/>
  <c r="B469" i="25"/>
  <c r="A469" i="25"/>
  <c r="AV468" i="25"/>
  <c r="AU468" i="25"/>
  <c r="AT468" i="25"/>
  <c r="AS468" i="25"/>
  <c r="AW468" i="25" s="1"/>
  <c r="AR468" i="25"/>
  <c r="AQ468" i="25"/>
  <c r="AN468" i="25"/>
  <c r="AC468" i="25"/>
  <c r="B468" i="25"/>
  <c r="A468" i="25"/>
  <c r="AV467" i="25"/>
  <c r="AU467" i="25"/>
  <c r="AT467" i="25"/>
  <c r="AS467" i="25"/>
  <c r="AR467" i="25"/>
  <c r="AQ467" i="25"/>
  <c r="AN467" i="25"/>
  <c r="AW467" i="25" s="1"/>
  <c r="AC467" i="25"/>
  <c r="B467" i="25"/>
  <c r="A467" i="25"/>
  <c r="AW466" i="25"/>
  <c r="AU466" i="25"/>
  <c r="AV466" i="25" s="1"/>
  <c r="AT466" i="25"/>
  <c r="AS466" i="25"/>
  <c r="AR466" i="25"/>
  <c r="AQ466" i="25"/>
  <c r="AN466" i="25"/>
  <c r="AC466" i="25"/>
  <c r="A466" i="25"/>
  <c r="B466" i="25" s="1"/>
  <c r="AW465" i="25"/>
  <c r="AU465" i="25"/>
  <c r="AT465" i="25"/>
  <c r="AS465" i="25"/>
  <c r="AR465" i="25"/>
  <c r="AQ465" i="25"/>
  <c r="AN465" i="25"/>
  <c r="AV465" i="25" s="1"/>
  <c r="AC465" i="25"/>
  <c r="B465" i="25"/>
  <c r="A465" i="25"/>
  <c r="AW464" i="25"/>
  <c r="AU464" i="25"/>
  <c r="AV464" i="25" s="1"/>
  <c r="AT464" i="25"/>
  <c r="AS464" i="25"/>
  <c r="AR464" i="25"/>
  <c r="AQ464" i="25"/>
  <c r="AN464" i="25"/>
  <c r="AC464" i="25"/>
  <c r="H464" i="25"/>
  <c r="G464" i="25"/>
  <c r="A464" i="25"/>
  <c r="B464" i="25" s="1"/>
  <c r="AW463" i="25"/>
  <c r="AU463" i="25"/>
  <c r="AT463" i="25"/>
  <c r="AS463" i="25"/>
  <c r="AR463" i="25"/>
  <c r="AQ463" i="25"/>
  <c r="AN463" i="25"/>
  <c r="AV463" i="25" s="1"/>
  <c r="AC463" i="25"/>
  <c r="H463" i="25"/>
  <c r="G463" i="25"/>
  <c r="B463" i="25"/>
  <c r="A463" i="25"/>
  <c r="AW462" i="25"/>
  <c r="AU462" i="25"/>
  <c r="AV462" i="25" s="1"/>
  <c r="AT462" i="25"/>
  <c r="AS462" i="25"/>
  <c r="AR462" i="25"/>
  <c r="AQ462" i="25"/>
  <c r="AN462" i="25"/>
  <c r="AC462" i="25"/>
  <c r="H462" i="25"/>
  <c r="G462" i="25"/>
  <c r="B462" i="25"/>
  <c r="A462" i="25"/>
  <c r="AV461" i="25"/>
  <c r="AU461" i="25"/>
  <c r="AT461" i="25"/>
  <c r="AS461" i="25"/>
  <c r="AR461" i="25"/>
  <c r="AQ461" i="25"/>
  <c r="AN461" i="25"/>
  <c r="AW461" i="25" s="1"/>
  <c r="AC461" i="25"/>
  <c r="H461" i="25"/>
  <c r="G461" i="25"/>
  <c r="B461" i="25"/>
  <c r="A461" i="25"/>
  <c r="AV460" i="25"/>
  <c r="AU460" i="25"/>
  <c r="AT460" i="25"/>
  <c r="AS460" i="25"/>
  <c r="AW460" i="25" s="1"/>
  <c r="AR460" i="25"/>
  <c r="AQ460" i="25"/>
  <c r="AN460" i="25"/>
  <c r="AC460" i="25"/>
  <c r="H460" i="25"/>
  <c r="G460" i="25"/>
  <c r="A460" i="25"/>
  <c r="B460" i="25" s="1"/>
  <c r="AU459" i="25"/>
  <c r="AT459" i="25"/>
  <c r="AS459" i="25"/>
  <c r="AW459" i="25" s="1"/>
  <c r="AR459" i="25"/>
  <c r="AQ459" i="25"/>
  <c r="AN459" i="25"/>
  <c r="AV459" i="25" s="1"/>
  <c r="AC459" i="25"/>
  <c r="H459" i="25"/>
  <c r="G459" i="25"/>
  <c r="A459" i="25"/>
  <c r="B459" i="25" s="1"/>
  <c r="AU458" i="25"/>
  <c r="AV458" i="25" s="1"/>
  <c r="AT458" i="25"/>
  <c r="AS458" i="25"/>
  <c r="AW458" i="25" s="1"/>
  <c r="AR458" i="25"/>
  <c r="AQ458" i="25"/>
  <c r="AN458" i="25"/>
  <c r="AC458" i="25"/>
  <c r="H458" i="25"/>
  <c r="G458" i="25"/>
  <c r="A458" i="25"/>
  <c r="B458" i="25" s="1"/>
  <c r="AU457" i="25"/>
  <c r="AV457" i="25" s="1"/>
  <c r="AT457" i="25"/>
  <c r="AS457" i="25"/>
  <c r="AW457" i="25" s="1"/>
  <c r="AR457" i="25"/>
  <c r="AQ457" i="25"/>
  <c r="AN457" i="25"/>
  <c r="AC457" i="25"/>
  <c r="H457" i="25"/>
  <c r="G457" i="25"/>
  <c r="B457" i="25"/>
  <c r="A457" i="25"/>
  <c r="AW456" i="25"/>
  <c r="AU456" i="25"/>
  <c r="AV456" i="25" s="1"/>
  <c r="AT456" i="25"/>
  <c r="AS456" i="25"/>
  <c r="AR456" i="25"/>
  <c r="AQ456" i="25"/>
  <c r="AN456" i="25"/>
  <c r="AC456" i="25"/>
  <c r="H456" i="25"/>
  <c r="G456" i="25"/>
  <c r="A456" i="25"/>
  <c r="B456" i="25" s="1"/>
  <c r="AW455" i="25"/>
  <c r="AU455" i="25"/>
  <c r="AT455" i="25"/>
  <c r="AS455" i="25"/>
  <c r="AR455" i="25"/>
  <c r="AQ455" i="25"/>
  <c r="AN455" i="25"/>
  <c r="AV455" i="25" s="1"/>
  <c r="AC455" i="25"/>
  <c r="B455" i="25"/>
  <c r="A455" i="25"/>
  <c r="AW454" i="25"/>
  <c r="AU454" i="25"/>
  <c r="AV454" i="25" s="1"/>
  <c r="AT454" i="25"/>
  <c r="AS454" i="25"/>
  <c r="AR454" i="25"/>
  <c r="AQ454" i="25"/>
  <c r="AN454" i="25"/>
  <c r="AC454" i="25"/>
  <c r="A454" i="25"/>
  <c r="B454" i="25" s="1"/>
  <c r="AU453" i="25"/>
  <c r="AV453" i="25" s="1"/>
  <c r="AT453" i="25"/>
  <c r="AS453" i="25"/>
  <c r="AW453" i="25" s="1"/>
  <c r="AR453" i="25"/>
  <c r="AQ453" i="25"/>
  <c r="AN453" i="25"/>
  <c r="AC453" i="25"/>
  <c r="A453" i="25"/>
  <c r="B453" i="25" s="1"/>
  <c r="AU452" i="25"/>
  <c r="AV452" i="25" s="1"/>
  <c r="AT452" i="25"/>
  <c r="AS452" i="25"/>
  <c r="AW452" i="25" s="1"/>
  <c r="AR452" i="25"/>
  <c r="AQ452" i="25"/>
  <c r="AN452" i="25"/>
  <c r="AC452" i="25"/>
  <c r="A452" i="25"/>
  <c r="B452" i="25" s="1"/>
  <c r="AU451" i="25"/>
  <c r="AT451" i="25"/>
  <c r="AS451" i="25"/>
  <c r="AW451" i="25" s="1"/>
  <c r="AR451" i="25"/>
  <c r="AQ451" i="25"/>
  <c r="AN451" i="25"/>
  <c r="AV451" i="25" s="1"/>
  <c r="AC451" i="25"/>
  <c r="B451" i="25"/>
  <c r="A451" i="25"/>
  <c r="AV450" i="25"/>
  <c r="AU450" i="25"/>
  <c r="AT450" i="25"/>
  <c r="AS450" i="25"/>
  <c r="AW450" i="25" s="1"/>
  <c r="AR450" i="25"/>
  <c r="AQ450" i="25"/>
  <c r="AN450" i="25"/>
  <c r="AC450" i="25"/>
  <c r="H450" i="25"/>
  <c r="G450" i="25"/>
  <c r="A450" i="25"/>
  <c r="B450" i="25" s="1"/>
  <c r="AU449" i="25"/>
  <c r="AT449" i="25"/>
  <c r="AS449" i="25"/>
  <c r="AW449" i="25" s="1"/>
  <c r="AR449" i="25"/>
  <c r="AQ449" i="25"/>
  <c r="AN449" i="25"/>
  <c r="AV449" i="25" s="1"/>
  <c r="AC449" i="25"/>
  <c r="H449" i="25"/>
  <c r="G449" i="25"/>
  <c r="A449" i="25"/>
  <c r="B449" i="25" s="1"/>
  <c r="AU448" i="25"/>
  <c r="AV448" i="25" s="1"/>
  <c r="AT448" i="25"/>
  <c r="AS448" i="25"/>
  <c r="AW448" i="25" s="1"/>
  <c r="AR448" i="25"/>
  <c r="AQ448" i="25"/>
  <c r="AN448" i="25"/>
  <c r="AC448" i="25"/>
  <c r="H448" i="25"/>
  <c r="G448" i="25"/>
  <c r="A448" i="25"/>
  <c r="B448" i="25" s="1"/>
  <c r="AU447" i="25"/>
  <c r="AV447" i="25" s="1"/>
  <c r="AT447" i="25"/>
  <c r="AS447" i="25"/>
  <c r="AW447" i="25" s="1"/>
  <c r="AR447" i="25"/>
  <c r="AQ447" i="25"/>
  <c r="AN447" i="25"/>
  <c r="AC447" i="25"/>
  <c r="H447" i="25"/>
  <c r="G447" i="25"/>
  <c r="B447" i="25"/>
  <c r="A447" i="25"/>
  <c r="AW446" i="25"/>
  <c r="AU446" i="25"/>
  <c r="AV446" i="25" s="1"/>
  <c r="AT446" i="25"/>
  <c r="AS446" i="25"/>
  <c r="AR446" i="25"/>
  <c r="AQ446" i="25"/>
  <c r="AN446" i="25"/>
  <c r="AC446" i="25"/>
  <c r="H446" i="25"/>
  <c r="G446" i="25"/>
  <c r="A446" i="25"/>
  <c r="B446" i="25" s="1"/>
  <c r="AW445" i="25"/>
  <c r="AU445" i="25"/>
  <c r="AT445" i="25"/>
  <c r="AS445" i="25"/>
  <c r="AR445" i="25"/>
  <c r="AQ445" i="25"/>
  <c r="AN445" i="25"/>
  <c r="AV445" i="25" s="1"/>
  <c r="AC445" i="25"/>
  <c r="H445" i="25"/>
  <c r="G445" i="25"/>
  <c r="B445" i="25"/>
  <c r="A445" i="25"/>
  <c r="AW444" i="25"/>
  <c r="AU444" i="25"/>
  <c r="AV444" i="25" s="1"/>
  <c r="AT444" i="25"/>
  <c r="AS444" i="25"/>
  <c r="AR444" i="25"/>
  <c r="AQ444" i="25"/>
  <c r="AN444" i="25"/>
  <c r="AC444" i="25"/>
  <c r="A444" i="25"/>
  <c r="B444" i="25" s="1"/>
  <c r="AW443" i="25"/>
  <c r="AU443" i="25"/>
  <c r="AT443" i="25"/>
  <c r="AS443" i="25"/>
  <c r="AR443" i="25"/>
  <c r="AQ443" i="25"/>
  <c r="AN443" i="25"/>
  <c r="AV443" i="25" s="1"/>
  <c r="AC443" i="25"/>
  <c r="B443" i="25"/>
  <c r="A443" i="25"/>
  <c r="AW442" i="25"/>
  <c r="AU442" i="25"/>
  <c r="AV442" i="25" s="1"/>
  <c r="AT442" i="25"/>
  <c r="AS442" i="25"/>
  <c r="AR442" i="25"/>
  <c r="AQ442" i="25"/>
  <c r="AN442" i="25"/>
  <c r="AC442" i="25"/>
  <c r="A442" i="25"/>
  <c r="B442" i="25" s="1"/>
  <c r="AU441" i="25"/>
  <c r="AV441" i="25" s="1"/>
  <c r="AT441" i="25"/>
  <c r="AS441" i="25"/>
  <c r="AW441" i="25" s="1"/>
  <c r="AR441" i="25"/>
  <c r="AQ441" i="25"/>
  <c r="AN441" i="25"/>
  <c r="AC441" i="25"/>
  <c r="A441" i="25"/>
  <c r="B441" i="25" s="1"/>
  <c r="AU440" i="25"/>
  <c r="AV440" i="25" s="1"/>
  <c r="AT440" i="25"/>
  <c r="AS440" i="25"/>
  <c r="AW440" i="25" s="1"/>
  <c r="AR440" i="25"/>
  <c r="AQ440" i="25"/>
  <c r="AN440" i="25"/>
  <c r="AC440" i="25"/>
  <c r="A440" i="25"/>
  <c r="B440" i="25" s="1"/>
  <c r="AU439" i="25"/>
  <c r="AT439" i="25"/>
  <c r="AS439" i="25"/>
  <c r="AW439" i="25" s="1"/>
  <c r="AR439" i="25"/>
  <c r="AQ439" i="25"/>
  <c r="AN439" i="25"/>
  <c r="AV439" i="25" s="1"/>
  <c r="AC439" i="25"/>
  <c r="B439" i="25"/>
  <c r="A439" i="25"/>
  <c r="AV438" i="25"/>
  <c r="AU438" i="25"/>
  <c r="AT438" i="25"/>
  <c r="AS438" i="25"/>
  <c r="AW438" i="25" s="1"/>
  <c r="AR438" i="25"/>
  <c r="AQ438" i="25"/>
  <c r="AN438" i="25"/>
  <c r="AC438" i="25"/>
  <c r="B438" i="25"/>
  <c r="A438" i="25"/>
  <c r="AV437" i="25"/>
  <c r="AU437" i="25"/>
  <c r="AT437" i="25"/>
  <c r="AS437" i="25"/>
  <c r="AR437" i="25"/>
  <c r="AQ437" i="25"/>
  <c r="AN437" i="25"/>
  <c r="AW437" i="25" s="1"/>
  <c r="AC437" i="25"/>
  <c r="B437" i="25"/>
  <c r="A437" i="25"/>
  <c r="AW436" i="25"/>
  <c r="AU436" i="25"/>
  <c r="AV436" i="25" s="1"/>
  <c r="AT436" i="25"/>
  <c r="AS436" i="25"/>
  <c r="AR436" i="25"/>
  <c r="AQ436" i="25"/>
  <c r="AN436" i="25"/>
  <c r="AC436" i="25"/>
  <c r="A436" i="25"/>
  <c r="B436" i="25" s="1"/>
  <c r="AW435" i="25"/>
  <c r="AU435" i="25"/>
  <c r="AT435" i="25"/>
  <c r="AS435" i="25"/>
  <c r="AR435" i="25"/>
  <c r="AQ435" i="25"/>
  <c r="AN435" i="25"/>
  <c r="AV435" i="25" s="1"/>
  <c r="AC435" i="25"/>
  <c r="B435" i="25"/>
  <c r="A435" i="25"/>
  <c r="AW434" i="25"/>
  <c r="AU434" i="25"/>
  <c r="AV434" i="25" s="1"/>
  <c r="AT434" i="25"/>
  <c r="AS434" i="25"/>
  <c r="AR434" i="25"/>
  <c r="AQ434" i="25"/>
  <c r="AN434" i="25"/>
  <c r="AC434" i="25"/>
  <c r="A434" i="25"/>
  <c r="B434" i="25" s="1"/>
  <c r="AU433" i="25"/>
  <c r="AV433" i="25" s="1"/>
  <c r="AT433" i="25"/>
  <c r="AS433" i="25"/>
  <c r="AW433" i="25" s="1"/>
  <c r="AR433" i="25"/>
  <c r="AQ433" i="25"/>
  <c r="AN433" i="25"/>
  <c r="AC433" i="25"/>
  <c r="A433" i="25"/>
  <c r="B433" i="25" s="1"/>
  <c r="AU432" i="25"/>
  <c r="AV432" i="25" s="1"/>
  <c r="AT432" i="25"/>
  <c r="AS432" i="25"/>
  <c r="AW432" i="25" s="1"/>
  <c r="AR432" i="25"/>
  <c r="AQ432" i="25"/>
  <c r="AN432" i="25"/>
  <c r="AC432" i="25"/>
  <c r="A432" i="25"/>
  <c r="B432" i="25" s="1"/>
  <c r="AU431" i="25"/>
  <c r="AT431" i="25"/>
  <c r="AS431" i="25"/>
  <c r="AW431" i="25" s="1"/>
  <c r="AR431" i="25"/>
  <c r="AQ431" i="25"/>
  <c r="AN431" i="25"/>
  <c r="AV431" i="25" s="1"/>
  <c r="AC431" i="25"/>
  <c r="B431" i="25"/>
  <c r="A431" i="25"/>
  <c r="AV430" i="25"/>
  <c r="AU430" i="25"/>
  <c r="AT430" i="25"/>
  <c r="AS430" i="25"/>
  <c r="AW430" i="25" s="1"/>
  <c r="AR430" i="25"/>
  <c r="AQ430" i="25"/>
  <c r="AN430" i="25"/>
  <c r="AC430" i="25"/>
  <c r="B430" i="25"/>
  <c r="A430" i="25"/>
  <c r="AV429" i="25"/>
  <c r="AU429" i="25"/>
  <c r="AT429" i="25"/>
  <c r="AS429" i="25"/>
  <c r="AR429" i="25"/>
  <c r="AQ429" i="25"/>
  <c r="AN429" i="25"/>
  <c r="AW429" i="25" s="1"/>
  <c r="AC429" i="25"/>
  <c r="H429" i="25"/>
  <c r="G429" i="25"/>
  <c r="B429" i="25"/>
  <c r="A429" i="25"/>
  <c r="AV428" i="25"/>
  <c r="AU428" i="25"/>
  <c r="AT428" i="25"/>
  <c r="AS428" i="25"/>
  <c r="AW428" i="25" s="1"/>
  <c r="AR428" i="25"/>
  <c r="AQ428" i="25"/>
  <c r="AN428" i="25"/>
  <c r="AC428" i="25"/>
  <c r="H428" i="25"/>
  <c r="G428" i="25"/>
  <c r="A428" i="25"/>
  <c r="B428" i="25" s="1"/>
  <c r="AU427" i="25"/>
  <c r="AT427" i="25"/>
  <c r="AS427" i="25"/>
  <c r="AW427" i="25" s="1"/>
  <c r="AR427" i="25"/>
  <c r="AQ427" i="25"/>
  <c r="AN427" i="25"/>
  <c r="AV427" i="25" s="1"/>
  <c r="AC427" i="25"/>
  <c r="B427" i="25"/>
  <c r="A427" i="25"/>
  <c r="AV426" i="25"/>
  <c r="AU426" i="25"/>
  <c r="AT426" i="25"/>
  <c r="AS426" i="25"/>
  <c r="AW426" i="25" s="1"/>
  <c r="AR426" i="25"/>
  <c r="AQ426" i="25"/>
  <c r="AN426" i="25"/>
  <c r="AC426" i="25"/>
  <c r="B426" i="25"/>
  <c r="A426" i="25"/>
  <c r="AV425" i="25"/>
  <c r="AU425" i="25"/>
  <c r="AT425" i="25"/>
  <c r="AS425" i="25"/>
  <c r="AR425" i="25"/>
  <c r="AQ425" i="25"/>
  <c r="AN425" i="25"/>
  <c r="AW425" i="25" s="1"/>
  <c r="AC425" i="25"/>
  <c r="B425" i="25"/>
  <c r="A425" i="25"/>
  <c r="AW424" i="25"/>
  <c r="AU424" i="25"/>
  <c r="AV424" i="25" s="1"/>
  <c r="AT424" i="25"/>
  <c r="AS424" i="25"/>
  <c r="AR424" i="25"/>
  <c r="AQ424" i="25"/>
  <c r="AN424" i="25"/>
  <c r="AC424" i="25"/>
  <c r="A424" i="25"/>
  <c r="B424" i="25" s="1"/>
  <c r="AW423" i="25"/>
  <c r="AU423" i="25"/>
  <c r="AT423" i="25"/>
  <c r="AS423" i="25"/>
  <c r="AR423" i="25"/>
  <c r="AQ423" i="25"/>
  <c r="AN423" i="25"/>
  <c r="AV423" i="25" s="1"/>
  <c r="AC423" i="25"/>
  <c r="B423" i="25"/>
  <c r="A423" i="25"/>
  <c r="AW422" i="25"/>
  <c r="AU422" i="25"/>
  <c r="AV422" i="25" s="1"/>
  <c r="AT422" i="25"/>
  <c r="AS422" i="25"/>
  <c r="AR422" i="25"/>
  <c r="AQ422" i="25"/>
  <c r="AN422" i="25"/>
  <c r="AC422" i="25"/>
  <c r="A422" i="25"/>
  <c r="B422" i="25" s="1"/>
  <c r="AU421" i="25"/>
  <c r="AV421" i="25" s="1"/>
  <c r="AT421" i="25"/>
  <c r="AS421" i="25"/>
  <c r="AW421" i="25" s="1"/>
  <c r="AR421" i="25"/>
  <c r="AQ421" i="25"/>
  <c r="AN421" i="25"/>
  <c r="AC421" i="25"/>
  <c r="A421" i="25"/>
  <c r="B421" i="25" s="1"/>
  <c r="AU420" i="25"/>
  <c r="AV420" i="25" s="1"/>
  <c r="AT420" i="25"/>
  <c r="AS420" i="25"/>
  <c r="AW420" i="25" s="1"/>
  <c r="AR420" i="25"/>
  <c r="AQ420" i="25"/>
  <c r="AN420" i="25"/>
  <c r="AC420" i="25"/>
  <c r="A420" i="25"/>
  <c r="B420" i="25" s="1"/>
  <c r="AU419" i="25"/>
  <c r="AT419" i="25"/>
  <c r="AS419" i="25"/>
  <c r="AW419" i="25" s="1"/>
  <c r="AR419" i="25"/>
  <c r="AQ419" i="25"/>
  <c r="AN419" i="25"/>
  <c r="AV419" i="25" s="1"/>
  <c r="AC419" i="25"/>
  <c r="B419" i="25"/>
  <c r="A419" i="25"/>
  <c r="AV418" i="25"/>
  <c r="AU418" i="25"/>
  <c r="AT418" i="25"/>
  <c r="AS418" i="25"/>
  <c r="AW418" i="25" s="1"/>
  <c r="AR418" i="25"/>
  <c r="AQ418" i="25"/>
  <c r="AN418" i="25"/>
  <c r="AC418" i="25"/>
  <c r="B418" i="25"/>
  <c r="A418" i="25"/>
  <c r="AV417" i="25"/>
  <c r="AU417" i="25"/>
  <c r="AT417" i="25"/>
  <c r="AS417" i="25"/>
  <c r="AR417" i="25"/>
  <c r="AQ417" i="25"/>
  <c r="AN417" i="25"/>
  <c r="AW417" i="25" s="1"/>
  <c r="AC417" i="25"/>
  <c r="H417" i="25"/>
  <c r="G417" i="25"/>
  <c r="B417" i="25"/>
  <c r="A417" i="25"/>
  <c r="AV416" i="25"/>
  <c r="AU416" i="25"/>
  <c r="AT416" i="25"/>
  <c r="AS416" i="25"/>
  <c r="AW416" i="25" s="1"/>
  <c r="AR416" i="25"/>
  <c r="AQ416" i="25"/>
  <c r="AN416" i="25"/>
  <c r="AC416" i="25"/>
  <c r="H416" i="25"/>
  <c r="G416" i="25"/>
  <c r="A416" i="25"/>
  <c r="B416" i="25" s="1"/>
  <c r="AU415" i="25"/>
  <c r="AT415" i="25"/>
  <c r="AS415" i="25"/>
  <c r="AW415" i="25" s="1"/>
  <c r="AR415" i="25"/>
  <c r="AQ415" i="25"/>
  <c r="AN415" i="25"/>
  <c r="AV415" i="25" s="1"/>
  <c r="AC415" i="25"/>
  <c r="H415" i="25"/>
  <c r="G415" i="25"/>
  <c r="A415" i="25"/>
  <c r="B415" i="25" s="1"/>
  <c r="AU414" i="25"/>
  <c r="AV414" i="25" s="1"/>
  <c r="AT414" i="25"/>
  <c r="AS414" i="25"/>
  <c r="AW414" i="25" s="1"/>
  <c r="AR414" i="25"/>
  <c r="AQ414" i="25"/>
  <c r="AN414" i="25"/>
  <c r="AC414" i="25"/>
  <c r="H414" i="25"/>
  <c r="G414" i="25"/>
  <c r="A414" i="25"/>
  <c r="B414" i="25" s="1"/>
  <c r="AU413" i="25"/>
  <c r="AV413" i="25" s="1"/>
  <c r="AT413" i="25"/>
  <c r="AS413" i="25"/>
  <c r="AW413" i="25" s="1"/>
  <c r="AR413" i="25"/>
  <c r="AQ413" i="25"/>
  <c r="AN413" i="25"/>
  <c r="AC413" i="25"/>
  <c r="H413" i="25"/>
  <c r="G413" i="25"/>
  <c r="B413" i="25"/>
  <c r="A413" i="25"/>
  <c r="AW412" i="25"/>
  <c r="AU412" i="25"/>
  <c r="AV412" i="25" s="1"/>
  <c r="AT412" i="25"/>
  <c r="AS412" i="25"/>
  <c r="AR412" i="25"/>
  <c r="AQ412" i="25"/>
  <c r="AN412" i="25"/>
  <c r="AC412" i="25"/>
  <c r="H412" i="25"/>
  <c r="G412" i="25"/>
  <c r="A412" i="25"/>
  <c r="B412" i="25" s="1"/>
  <c r="AW411" i="25"/>
  <c r="AU411" i="25"/>
  <c r="AT411" i="25"/>
  <c r="AS411" i="25"/>
  <c r="AR411" i="25"/>
  <c r="AQ411" i="25"/>
  <c r="AN411" i="25"/>
  <c r="AV411" i="25" s="1"/>
  <c r="AC411" i="25"/>
  <c r="H411" i="25"/>
  <c r="G411" i="25"/>
  <c r="B411" i="25"/>
  <c r="A411" i="25"/>
  <c r="AW410" i="25"/>
  <c r="AU410" i="25"/>
  <c r="AV410" i="25" s="1"/>
  <c r="AT410" i="25"/>
  <c r="AS410" i="25"/>
  <c r="AR410" i="25"/>
  <c r="AQ410" i="25"/>
  <c r="AN410" i="25"/>
  <c r="AC410" i="25"/>
  <c r="S410" i="25"/>
  <c r="A410" i="25"/>
  <c r="B410" i="25" s="1"/>
  <c r="AU409" i="25"/>
  <c r="AV409" i="25" s="1"/>
  <c r="AT409" i="25"/>
  <c r="AS409" i="25"/>
  <c r="AW409" i="25" s="1"/>
  <c r="AR409" i="25"/>
  <c r="AQ409" i="25"/>
  <c r="AN409" i="25"/>
  <c r="AC409" i="25"/>
  <c r="A409" i="25"/>
  <c r="B409" i="25" s="1"/>
  <c r="AU408" i="25"/>
  <c r="AT408" i="25"/>
  <c r="AS408" i="25"/>
  <c r="AW408" i="25" s="1"/>
  <c r="AR408" i="25"/>
  <c r="AQ408" i="25"/>
  <c r="AN408" i="25"/>
  <c r="AV408" i="25" s="1"/>
  <c r="AC408" i="25"/>
  <c r="H408" i="25"/>
  <c r="G408" i="25"/>
  <c r="A408" i="25"/>
  <c r="B408" i="25" s="1"/>
  <c r="AU407" i="25"/>
  <c r="AV407" i="25" s="1"/>
  <c r="AT407" i="25"/>
  <c r="AS407" i="25"/>
  <c r="AW407" i="25" s="1"/>
  <c r="AR407" i="25"/>
  <c r="AQ407" i="25"/>
  <c r="AN407" i="25"/>
  <c r="AC407" i="25"/>
  <c r="H407" i="25"/>
  <c r="G407" i="25"/>
  <c r="A407" i="25"/>
  <c r="B407" i="25" s="1"/>
  <c r="AU406" i="25"/>
  <c r="AV406" i="25" s="1"/>
  <c r="AT406" i="25"/>
  <c r="AS406" i="25"/>
  <c r="AW406" i="25" s="1"/>
  <c r="AR406" i="25"/>
  <c r="AQ406" i="25"/>
  <c r="AN406" i="25"/>
  <c r="AC406" i="25"/>
  <c r="H406" i="25"/>
  <c r="G406" i="25"/>
  <c r="B406" i="25"/>
  <c r="A406" i="25"/>
  <c r="AW405" i="25"/>
  <c r="AU405" i="25"/>
  <c r="AV405" i="25" s="1"/>
  <c r="AT405" i="25"/>
  <c r="AS405" i="25"/>
  <c r="AR405" i="25"/>
  <c r="AQ405" i="25"/>
  <c r="AN405" i="25"/>
  <c r="AC405" i="25"/>
  <c r="A405" i="25"/>
  <c r="B405" i="25" s="1"/>
  <c r="AU404" i="25"/>
  <c r="AV404" i="25" s="1"/>
  <c r="AT404" i="25"/>
  <c r="AS404" i="25"/>
  <c r="AW404" i="25" s="1"/>
  <c r="AR404" i="25"/>
  <c r="AQ404" i="25"/>
  <c r="AN404" i="25"/>
  <c r="AC404" i="25"/>
  <c r="H404" i="25"/>
  <c r="G404" i="25"/>
  <c r="B404" i="25"/>
  <c r="A404" i="25"/>
  <c r="AW403" i="25"/>
  <c r="AU403" i="25"/>
  <c r="AV403" i="25" s="1"/>
  <c r="AT403" i="25"/>
  <c r="AS403" i="25"/>
  <c r="AR403" i="25"/>
  <c r="AQ403" i="25"/>
  <c r="AN403" i="25"/>
  <c r="AC403" i="25"/>
  <c r="H403" i="25"/>
  <c r="G403" i="25"/>
  <c r="A403" i="25"/>
  <c r="B403" i="25" s="1"/>
  <c r="AW402" i="25"/>
  <c r="AU402" i="25"/>
  <c r="AT402" i="25"/>
  <c r="AS402" i="25"/>
  <c r="AR402" i="25"/>
  <c r="AQ402" i="25"/>
  <c r="AN402" i="25"/>
  <c r="AV402" i="25" s="1"/>
  <c r="AC402" i="25"/>
  <c r="H402" i="25"/>
  <c r="G402" i="25"/>
  <c r="B402" i="25"/>
  <c r="A402" i="25"/>
  <c r="AW401" i="25"/>
  <c r="AU401" i="25"/>
  <c r="AV401" i="25" s="1"/>
  <c r="AT401" i="25"/>
  <c r="AS401" i="25"/>
  <c r="AR401" i="25"/>
  <c r="AQ401" i="25"/>
  <c r="AN401" i="25"/>
  <c r="AC401" i="25"/>
  <c r="H401" i="25"/>
  <c r="G401" i="25"/>
  <c r="B401" i="25"/>
  <c r="A401" i="25"/>
  <c r="AV400" i="25"/>
  <c r="AU400" i="25"/>
  <c r="AT400" i="25"/>
  <c r="AS400" i="25"/>
  <c r="AR400" i="25"/>
  <c r="AQ400" i="25"/>
  <c r="AN400" i="25"/>
  <c r="AW400" i="25" s="1"/>
  <c r="AC400" i="25"/>
  <c r="H400" i="25"/>
  <c r="G400" i="25"/>
  <c r="B400" i="25"/>
  <c r="A400" i="25"/>
  <c r="AV399" i="25"/>
  <c r="AU399" i="25"/>
  <c r="AT399" i="25"/>
  <c r="AS399" i="25"/>
  <c r="AW399" i="25" s="1"/>
  <c r="AR399" i="25"/>
  <c r="AQ399" i="25"/>
  <c r="AN399" i="25"/>
  <c r="AC399" i="25"/>
  <c r="B399" i="25"/>
  <c r="A399" i="25"/>
  <c r="AV398" i="25"/>
  <c r="AU398" i="25"/>
  <c r="AT398" i="25"/>
  <c r="AS398" i="25"/>
  <c r="AR398" i="25"/>
  <c r="AQ398" i="25"/>
  <c r="AN398" i="25"/>
  <c r="AW398" i="25" s="1"/>
  <c r="AC398" i="25"/>
  <c r="B398" i="25"/>
  <c r="A398" i="25"/>
  <c r="AW397" i="25"/>
  <c r="AU397" i="25"/>
  <c r="AV397" i="25" s="1"/>
  <c r="AT397" i="25"/>
  <c r="AS397" i="25"/>
  <c r="AR397" i="25"/>
  <c r="AQ397" i="25"/>
  <c r="AN397" i="25"/>
  <c r="AC397" i="25"/>
  <c r="A397" i="25"/>
  <c r="B397" i="25" s="1"/>
  <c r="AW396" i="25"/>
  <c r="AU396" i="25"/>
  <c r="AT396" i="25"/>
  <c r="AS396" i="25"/>
  <c r="AR396" i="25"/>
  <c r="AQ396" i="25"/>
  <c r="AN396" i="25"/>
  <c r="AV396" i="25" s="1"/>
  <c r="AC396" i="25"/>
  <c r="B396" i="25"/>
  <c r="A396" i="25"/>
  <c r="AW395" i="25"/>
  <c r="AU395" i="25"/>
  <c r="AV395" i="25" s="1"/>
  <c r="AT395" i="25"/>
  <c r="AS395" i="25"/>
  <c r="AR395" i="25"/>
  <c r="AQ395" i="25"/>
  <c r="AN395" i="25"/>
  <c r="AC395" i="25"/>
  <c r="A395" i="25"/>
  <c r="B395" i="25" s="1"/>
  <c r="AU394" i="25"/>
  <c r="AV394" i="25" s="1"/>
  <c r="AT394" i="25"/>
  <c r="AS394" i="25"/>
  <c r="AW394" i="25" s="1"/>
  <c r="AR394" i="25"/>
  <c r="AQ394" i="25"/>
  <c r="AN394" i="25"/>
  <c r="AC394" i="25"/>
  <c r="A394" i="25"/>
  <c r="B394" i="25" s="1"/>
  <c r="AU393" i="25"/>
  <c r="AV393" i="25" s="1"/>
  <c r="AT393" i="25"/>
  <c r="AS393" i="25"/>
  <c r="AW393" i="25" s="1"/>
  <c r="AR393" i="25"/>
  <c r="AQ393" i="25"/>
  <c r="AN393" i="25"/>
  <c r="AC393" i="25"/>
  <c r="A393" i="25"/>
  <c r="B393" i="25" s="1"/>
  <c r="AU392" i="25"/>
  <c r="AT392" i="25"/>
  <c r="AS392" i="25"/>
  <c r="AW392" i="25" s="1"/>
  <c r="AR392" i="25"/>
  <c r="AQ392" i="25"/>
  <c r="AN392" i="25"/>
  <c r="AV392" i="25" s="1"/>
  <c r="AC392" i="25"/>
  <c r="B392" i="25"/>
  <c r="A392" i="25"/>
  <c r="AV391" i="25"/>
  <c r="AU391" i="25"/>
  <c r="AT391" i="25"/>
  <c r="AS391" i="25"/>
  <c r="AW391" i="25" s="1"/>
  <c r="AR391" i="25"/>
  <c r="AQ391" i="25"/>
  <c r="AN391" i="25"/>
  <c r="AC391" i="25"/>
  <c r="S391" i="25"/>
  <c r="B391" i="25"/>
  <c r="A391" i="25"/>
  <c r="AW390" i="25"/>
  <c r="AU390" i="25"/>
  <c r="AV390" i="25" s="1"/>
  <c r="AT390" i="25"/>
  <c r="AS390" i="25"/>
  <c r="AR390" i="25"/>
  <c r="AQ390" i="25"/>
  <c r="AN390" i="25"/>
  <c r="AC390" i="25"/>
  <c r="S390" i="25"/>
  <c r="B390" i="25"/>
  <c r="A390" i="25"/>
  <c r="AV389" i="25"/>
  <c r="AU389" i="25"/>
  <c r="AT389" i="25"/>
  <c r="AS389" i="25"/>
  <c r="AW389" i="25" s="1"/>
  <c r="AR389" i="25"/>
  <c r="AQ389" i="25"/>
  <c r="AN389" i="25"/>
  <c r="AC389" i="25"/>
  <c r="B389" i="25"/>
  <c r="A389" i="25"/>
  <c r="AV388" i="25"/>
  <c r="AU388" i="25"/>
  <c r="AT388" i="25"/>
  <c r="AS388" i="25"/>
  <c r="AR388" i="25"/>
  <c r="AQ388" i="25"/>
  <c r="AN388" i="25"/>
  <c r="AW388" i="25" s="1"/>
  <c r="AC388" i="25"/>
  <c r="S388" i="25"/>
  <c r="H388" i="25"/>
  <c r="G388" i="25"/>
  <c r="A388" i="25"/>
  <c r="B388" i="25" s="1"/>
  <c r="AU387" i="25"/>
  <c r="AT387" i="25"/>
  <c r="AS387" i="25"/>
  <c r="AR387" i="25"/>
  <c r="AQ387" i="25"/>
  <c r="AN387" i="25"/>
  <c r="AW387" i="25" s="1"/>
  <c r="AC387" i="25"/>
  <c r="S387" i="25"/>
  <c r="H387" i="25"/>
  <c r="G387" i="25"/>
  <c r="A387" i="25"/>
  <c r="B387" i="25" s="1"/>
  <c r="AU386" i="25"/>
  <c r="AT386" i="25"/>
  <c r="AS386" i="25"/>
  <c r="AW386" i="25" s="1"/>
  <c r="AR386" i="25"/>
  <c r="AQ386" i="25"/>
  <c r="AN386" i="25"/>
  <c r="AV386" i="25" s="1"/>
  <c r="AC386" i="25"/>
  <c r="S386" i="25"/>
  <c r="B386" i="25"/>
  <c r="A386" i="25"/>
  <c r="AV385" i="25"/>
  <c r="AU385" i="25"/>
  <c r="AT385" i="25"/>
  <c r="AS385" i="25"/>
  <c r="AR385" i="25"/>
  <c r="AQ385" i="25"/>
  <c r="AN385" i="25"/>
  <c r="AW385" i="25" s="1"/>
  <c r="AC385" i="25"/>
  <c r="S385" i="25"/>
  <c r="H385" i="25"/>
  <c r="G385" i="25"/>
  <c r="A385" i="25"/>
  <c r="B385" i="25" s="1"/>
  <c r="AU384" i="25"/>
  <c r="AT384" i="25"/>
  <c r="AS384" i="25"/>
  <c r="AR384" i="25"/>
  <c r="AQ384" i="25"/>
  <c r="AN384" i="25"/>
  <c r="AW384" i="25" s="1"/>
  <c r="AC384" i="25"/>
  <c r="S384" i="25"/>
  <c r="A384" i="25"/>
  <c r="B384" i="25" s="1"/>
  <c r="AU383" i="25"/>
  <c r="AT383" i="25"/>
  <c r="AS383" i="25"/>
  <c r="AW383" i="25" s="1"/>
  <c r="AR383" i="25"/>
  <c r="AQ383" i="25"/>
  <c r="AN383" i="25"/>
  <c r="AV383" i="25" s="1"/>
  <c r="AC383" i="25"/>
  <c r="S383" i="25"/>
  <c r="A383" i="25"/>
  <c r="B383" i="25" s="1"/>
  <c r="AW382" i="25"/>
  <c r="AU382" i="25"/>
  <c r="AT382" i="25"/>
  <c r="AS382" i="25"/>
  <c r="AR382" i="25"/>
  <c r="AQ382" i="25"/>
  <c r="AN382" i="25"/>
  <c r="AV382" i="25" s="1"/>
  <c r="AC382" i="25"/>
  <c r="S382" i="25"/>
  <c r="A382" i="25"/>
  <c r="B382" i="25" s="1"/>
  <c r="AU381" i="25"/>
  <c r="AT381" i="25"/>
  <c r="AS381" i="25"/>
  <c r="AW381" i="25" s="1"/>
  <c r="AR381" i="25"/>
  <c r="AQ381" i="25"/>
  <c r="AN381" i="25"/>
  <c r="AV381" i="25" s="1"/>
  <c r="AC381" i="25"/>
  <c r="B381" i="25"/>
  <c r="A381" i="25"/>
  <c r="AV380" i="25"/>
  <c r="AU380" i="25"/>
  <c r="AT380" i="25"/>
  <c r="AS380" i="25"/>
  <c r="AW380" i="25" s="1"/>
  <c r="AR380" i="25"/>
  <c r="AQ380" i="25"/>
  <c r="AN380" i="25"/>
  <c r="AC380" i="25"/>
  <c r="S380" i="25"/>
  <c r="H380" i="25"/>
  <c r="G380" i="25"/>
  <c r="B380" i="25"/>
  <c r="A380" i="25"/>
  <c r="AW379" i="25"/>
  <c r="AU379" i="25"/>
  <c r="AV379" i="25" s="1"/>
  <c r="AT379" i="25"/>
  <c r="AS379" i="25"/>
  <c r="AR379" i="25"/>
  <c r="AQ379" i="25"/>
  <c r="AN379" i="25"/>
  <c r="AC379" i="25"/>
  <c r="S379" i="25"/>
  <c r="H379" i="25"/>
  <c r="G379" i="25"/>
  <c r="B379" i="25"/>
  <c r="A379" i="25"/>
  <c r="AW378" i="25"/>
  <c r="AU378" i="25"/>
  <c r="AV378" i="25" s="1"/>
  <c r="AT378" i="25"/>
  <c r="AS378" i="25"/>
  <c r="AR378" i="25"/>
  <c r="AQ378" i="25"/>
  <c r="AN378" i="25"/>
  <c r="AC378" i="25"/>
  <c r="S378" i="25"/>
  <c r="H378" i="25"/>
  <c r="G378" i="25"/>
  <c r="A378" i="25"/>
  <c r="B378" i="25" s="1"/>
  <c r="AU377" i="25"/>
  <c r="AV377" i="25" s="1"/>
  <c r="AT377" i="25"/>
  <c r="AS377" i="25"/>
  <c r="AW377" i="25" s="1"/>
  <c r="AR377" i="25"/>
  <c r="AQ377" i="25"/>
  <c r="AN377" i="25"/>
  <c r="AC377" i="25"/>
  <c r="A377" i="25"/>
  <c r="B377" i="25" s="1"/>
  <c r="AU376" i="25"/>
  <c r="AT376" i="25"/>
  <c r="AS376" i="25"/>
  <c r="AW376" i="25" s="1"/>
  <c r="AR376" i="25"/>
  <c r="AQ376" i="25"/>
  <c r="AN376" i="25"/>
  <c r="AV376" i="25" s="1"/>
  <c r="AC376" i="25"/>
  <c r="B376" i="25"/>
  <c r="A376" i="25"/>
  <c r="AV375" i="25"/>
  <c r="AU375" i="25"/>
  <c r="AT375" i="25"/>
  <c r="AS375" i="25"/>
  <c r="AW375" i="25" s="1"/>
  <c r="AR375" i="25"/>
  <c r="AQ375" i="25"/>
  <c r="AN375" i="25"/>
  <c r="AC375" i="25"/>
  <c r="S375" i="25"/>
  <c r="B375" i="25"/>
  <c r="A375" i="25"/>
  <c r="AW374" i="25"/>
  <c r="AU374" i="25"/>
  <c r="AV374" i="25" s="1"/>
  <c r="AT374" i="25"/>
  <c r="AS374" i="25"/>
  <c r="AR374" i="25"/>
  <c r="AQ374" i="25"/>
  <c r="AN374" i="25"/>
  <c r="AC374" i="25"/>
  <c r="H374" i="25"/>
  <c r="G374" i="25"/>
  <c r="A374" i="25"/>
  <c r="B374" i="25" s="1"/>
  <c r="AU373" i="25"/>
  <c r="AT373" i="25"/>
  <c r="AS373" i="25"/>
  <c r="AR373" i="25"/>
  <c r="AQ373" i="25"/>
  <c r="AN373" i="25"/>
  <c r="AW373" i="25" s="1"/>
  <c r="AC373" i="25"/>
  <c r="H373" i="25"/>
  <c r="G373" i="25"/>
  <c r="B373" i="25"/>
  <c r="A373" i="25"/>
  <c r="AW372" i="25"/>
  <c r="AU372" i="25"/>
  <c r="AV372" i="25" s="1"/>
  <c r="AT372" i="25"/>
  <c r="AS372" i="25"/>
  <c r="AR372" i="25"/>
  <c r="AQ372" i="25"/>
  <c r="AN372" i="25"/>
  <c r="AC372" i="25"/>
  <c r="H372" i="25"/>
  <c r="G372" i="25"/>
  <c r="B372" i="25"/>
  <c r="A372" i="25"/>
  <c r="AV371" i="25"/>
  <c r="AU371" i="25"/>
  <c r="AT371" i="25"/>
  <c r="AS371" i="25"/>
  <c r="AR371" i="25"/>
  <c r="AQ371" i="25"/>
  <c r="AN371" i="25"/>
  <c r="AW371" i="25" s="1"/>
  <c r="AC371" i="25"/>
  <c r="S371" i="25"/>
  <c r="A371" i="25"/>
  <c r="B371" i="25" s="1"/>
  <c r="AU370" i="25"/>
  <c r="AT370" i="25"/>
  <c r="AS370" i="25"/>
  <c r="AW370" i="25" s="1"/>
  <c r="AR370" i="25"/>
  <c r="AQ370" i="25"/>
  <c r="AN370" i="25"/>
  <c r="AV370" i="25" s="1"/>
  <c r="AC370" i="25"/>
  <c r="S370" i="25"/>
  <c r="H370" i="25"/>
  <c r="G370" i="25"/>
  <c r="A370" i="25"/>
  <c r="B370" i="25" s="1"/>
  <c r="AU369" i="25"/>
  <c r="AT369" i="25"/>
  <c r="AS369" i="25"/>
  <c r="AW369" i="25" s="1"/>
  <c r="AR369" i="25"/>
  <c r="AQ369" i="25"/>
  <c r="AN369" i="25"/>
  <c r="AV369" i="25" s="1"/>
  <c r="AC369" i="25"/>
  <c r="S369" i="25"/>
  <c r="A369" i="25"/>
  <c r="B369" i="25" s="1"/>
  <c r="AU368" i="25"/>
  <c r="AT368" i="25"/>
  <c r="AS368" i="25"/>
  <c r="AR368" i="25"/>
  <c r="AQ368" i="25"/>
  <c r="AN368" i="25"/>
  <c r="AW368" i="25" s="1"/>
  <c r="AC368" i="25"/>
  <c r="B368" i="25"/>
  <c r="A368" i="25"/>
  <c r="AW367" i="25"/>
  <c r="AU367" i="25"/>
  <c r="AV367" i="25" s="1"/>
  <c r="AT367" i="25"/>
  <c r="AS367" i="25"/>
  <c r="AR367" i="25"/>
  <c r="AQ367" i="25"/>
  <c r="AN367" i="25"/>
  <c r="AC367" i="25"/>
  <c r="S367" i="25"/>
  <c r="B367" i="25"/>
  <c r="A367" i="25"/>
  <c r="AV366" i="25"/>
  <c r="AU366" i="25"/>
  <c r="AT366" i="25"/>
  <c r="AS366" i="25"/>
  <c r="AW366" i="25" s="1"/>
  <c r="AR366" i="25"/>
  <c r="AQ366" i="25"/>
  <c r="AN366" i="25"/>
  <c r="AC366" i="25"/>
  <c r="B366" i="25"/>
  <c r="A366" i="25"/>
  <c r="AV365" i="25"/>
  <c r="AU365" i="25"/>
  <c r="AT365" i="25"/>
  <c r="AS365" i="25"/>
  <c r="AR365" i="25"/>
  <c r="AQ365" i="25"/>
  <c r="AN365" i="25"/>
  <c r="AW365" i="25" s="1"/>
  <c r="AC365" i="25"/>
  <c r="S365" i="25"/>
  <c r="A365" i="25"/>
  <c r="B365" i="25" s="1"/>
  <c r="AV364" i="25"/>
  <c r="AU364" i="25"/>
  <c r="AT364" i="25"/>
  <c r="AS364" i="25"/>
  <c r="AW364" i="25" s="1"/>
  <c r="AR364" i="25"/>
  <c r="AQ364" i="25"/>
  <c r="AN364" i="25"/>
  <c r="AC364" i="25"/>
  <c r="S364" i="25"/>
  <c r="B364" i="25"/>
  <c r="A364" i="25"/>
  <c r="AW363" i="25"/>
  <c r="AV363" i="25"/>
  <c r="AU363" i="25"/>
  <c r="AT363" i="25"/>
  <c r="AS363" i="25"/>
  <c r="AR363" i="25"/>
  <c r="AQ363" i="25"/>
  <c r="AN363" i="25"/>
  <c r="AC363" i="25"/>
  <c r="H363" i="25"/>
  <c r="G363" i="25"/>
  <c r="B363" i="25"/>
  <c r="A363" i="25"/>
  <c r="AV362" i="25"/>
  <c r="AU362" i="25"/>
  <c r="AT362" i="25"/>
  <c r="AS362" i="25"/>
  <c r="AW362" i="25" s="1"/>
  <c r="AR362" i="25"/>
  <c r="AQ362" i="25"/>
  <c r="AN362" i="25"/>
  <c r="AC362" i="25"/>
  <c r="H362" i="25"/>
  <c r="G362" i="25"/>
  <c r="A362" i="25"/>
  <c r="B362" i="25" s="1"/>
  <c r="AU361" i="25"/>
  <c r="AT361" i="25"/>
  <c r="AS361" i="25"/>
  <c r="AW361" i="25" s="1"/>
  <c r="AR361" i="25"/>
  <c r="AQ361" i="25"/>
  <c r="AN361" i="25"/>
  <c r="AV361" i="25" s="1"/>
  <c r="AC361" i="25"/>
  <c r="B361" i="25"/>
  <c r="A361" i="25"/>
  <c r="AV360" i="25"/>
  <c r="AU360" i="25"/>
  <c r="AT360" i="25"/>
  <c r="AS360" i="25"/>
  <c r="AW360" i="25" s="1"/>
  <c r="AR360" i="25"/>
  <c r="AQ360" i="25"/>
  <c r="AN360" i="25"/>
  <c r="AC360" i="25"/>
  <c r="B360" i="25"/>
  <c r="A360" i="25"/>
  <c r="AW359" i="25"/>
  <c r="AV359" i="25"/>
  <c r="AU359" i="25"/>
  <c r="AT359" i="25"/>
  <c r="AS359" i="25"/>
  <c r="AR359" i="25"/>
  <c r="AQ359" i="25"/>
  <c r="AN359" i="25"/>
  <c r="AC359" i="25"/>
  <c r="B359" i="25"/>
  <c r="A359" i="25"/>
  <c r="AW358" i="25"/>
  <c r="AU358" i="25"/>
  <c r="AV358" i="25" s="1"/>
  <c r="AT358" i="25"/>
  <c r="AS358" i="25"/>
  <c r="AR358" i="25"/>
  <c r="AQ358" i="25"/>
  <c r="AN358" i="25"/>
  <c r="AC358" i="25"/>
  <c r="A358" i="25"/>
  <c r="B358" i="25" s="1"/>
  <c r="AU357" i="25"/>
  <c r="AV357" i="25" s="1"/>
  <c r="AT357" i="25"/>
  <c r="AS357" i="25"/>
  <c r="AR357" i="25"/>
  <c r="AQ357" i="25"/>
  <c r="AN357" i="25"/>
  <c r="AW357" i="25" s="1"/>
  <c r="AC357" i="25"/>
  <c r="A357" i="25"/>
  <c r="B357" i="25" s="1"/>
  <c r="AU356" i="25"/>
  <c r="AV356" i="25" s="1"/>
  <c r="AT356" i="25"/>
  <c r="AS356" i="25"/>
  <c r="AW356" i="25" s="1"/>
  <c r="AR356" i="25"/>
  <c r="AQ356" i="25"/>
  <c r="AN356" i="25"/>
  <c r="AC356" i="25"/>
  <c r="A356" i="25"/>
  <c r="B356" i="25" s="1"/>
  <c r="AV355" i="25"/>
  <c r="AU355" i="25"/>
  <c r="AT355" i="25"/>
  <c r="AS355" i="25"/>
  <c r="AW355" i="25" s="1"/>
  <c r="AR355" i="25"/>
  <c r="AQ355" i="25"/>
  <c r="AN355" i="25"/>
  <c r="AC355" i="25"/>
  <c r="B355" i="25"/>
  <c r="A355" i="25"/>
  <c r="AU354" i="25"/>
  <c r="AV354" i="25" s="1"/>
  <c r="AT354" i="25"/>
  <c r="AS354" i="25"/>
  <c r="AW354" i="25" s="1"/>
  <c r="AR354" i="25"/>
  <c r="AQ354" i="25"/>
  <c r="AN354" i="25"/>
  <c r="AC354" i="25"/>
  <c r="A354" i="25"/>
  <c r="B354" i="25" s="1"/>
  <c r="AU353" i="25"/>
  <c r="AT353" i="25"/>
  <c r="AS353" i="25"/>
  <c r="AW353" i="25" s="1"/>
  <c r="AR353" i="25"/>
  <c r="AQ353" i="25"/>
  <c r="AN353" i="25"/>
  <c r="AV353" i="25" s="1"/>
  <c r="AC353" i="25"/>
  <c r="B353" i="25"/>
  <c r="A353" i="25"/>
  <c r="AV352" i="25"/>
  <c r="AU352" i="25"/>
  <c r="AT352" i="25"/>
  <c r="AS352" i="25"/>
  <c r="AW352" i="25" s="1"/>
  <c r="AR352" i="25"/>
  <c r="AQ352" i="25"/>
  <c r="AN352" i="25"/>
  <c r="AC352" i="25"/>
  <c r="B352" i="25"/>
  <c r="A352" i="25"/>
  <c r="AW351" i="25"/>
  <c r="AV351" i="25"/>
  <c r="AU351" i="25"/>
  <c r="AT351" i="25"/>
  <c r="AS351" i="25"/>
  <c r="AR351" i="25"/>
  <c r="AQ351" i="25"/>
  <c r="AN351" i="25"/>
  <c r="AC351" i="25"/>
  <c r="B351" i="25"/>
  <c r="A351" i="25"/>
  <c r="AW350" i="25"/>
  <c r="AU350" i="25"/>
  <c r="AV350" i="25" s="1"/>
  <c r="AT350" i="25"/>
  <c r="AS350" i="25"/>
  <c r="AR350" i="25"/>
  <c r="AQ350" i="25"/>
  <c r="AN350" i="25"/>
  <c r="AC350" i="25"/>
  <c r="A350" i="25"/>
  <c r="B350" i="25" s="1"/>
  <c r="AU349" i="25"/>
  <c r="AV349" i="25" s="1"/>
  <c r="AT349" i="25"/>
  <c r="AS349" i="25"/>
  <c r="AR349" i="25"/>
  <c r="AQ349" i="25"/>
  <c r="AN349" i="25"/>
  <c r="AW349" i="25" s="1"/>
  <c r="AC349" i="25"/>
  <c r="S349" i="25"/>
  <c r="H349" i="25"/>
  <c r="G349" i="25"/>
  <c r="A349" i="25"/>
  <c r="B349" i="25" s="1"/>
  <c r="AV348" i="25"/>
  <c r="AU348" i="25"/>
  <c r="AT348" i="25"/>
  <c r="AS348" i="25"/>
  <c r="AW348" i="25" s="1"/>
  <c r="AR348" i="25"/>
  <c r="AQ348" i="25"/>
  <c r="AN348" i="25"/>
  <c r="AC348" i="25"/>
  <c r="S348" i="25"/>
  <c r="H348" i="25"/>
  <c r="G348" i="25"/>
  <c r="A348" i="25"/>
  <c r="B348" i="25" s="1"/>
  <c r="AU347" i="25"/>
  <c r="AT347" i="25"/>
  <c r="AS347" i="25"/>
  <c r="AW347" i="25" s="1"/>
  <c r="AR347" i="25"/>
  <c r="AQ347" i="25"/>
  <c r="AN347" i="25"/>
  <c r="AV347" i="25" s="1"/>
  <c r="AC347" i="25"/>
  <c r="S347" i="25"/>
  <c r="H347" i="25"/>
  <c r="G347" i="25"/>
  <c r="B347" i="25"/>
  <c r="A347" i="25"/>
  <c r="AW346" i="25"/>
  <c r="AV346" i="25"/>
  <c r="AU346" i="25"/>
  <c r="AT346" i="25"/>
  <c r="AS346" i="25"/>
  <c r="AR346" i="25"/>
  <c r="AQ346" i="25"/>
  <c r="AN346" i="25"/>
  <c r="AC346" i="25"/>
  <c r="S346" i="25"/>
  <c r="H346" i="25"/>
  <c r="G346" i="25"/>
  <c r="A346" i="25"/>
  <c r="B346" i="25" s="1"/>
  <c r="AU345" i="25"/>
  <c r="AV345" i="25" s="1"/>
  <c r="AT345" i="25"/>
  <c r="AS345" i="25"/>
  <c r="AR345" i="25"/>
  <c r="AQ345" i="25"/>
  <c r="AN345" i="25"/>
  <c r="AW345" i="25" s="1"/>
  <c r="AC345" i="25"/>
  <c r="S345" i="25"/>
  <c r="H345" i="25"/>
  <c r="G345" i="25"/>
  <c r="A345" i="25"/>
  <c r="B345" i="25" s="1"/>
  <c r="AV344" i="25"/>
  <c r="AU344" i="25"/>
  <c r="AT344" i="25"/>
  <c r="AS344" i="25"/>
  <c r="AW344" i="25" s="1"/>
  <c r="AR344" i="25"/>
  <c r="AQ344" i="25"/>
  <c r="AN344" i="25"/>
  <c r="AC344" i="25"/>
  <c r="S344" i="25"/>
  <c r="H344" i="25"/>
  <c r="G344" i="25"/>
  <c r="A344" i="25"/>
  <c r="B344" i="25" s="1"/>
  <c r="AU343" i="25"/>
  <c r="AT343" i="25"/>
  <c r="AS343" i="25"/>
  <c r="AW343" i="25" s="1"/>
  <c r="AR343" i="25"/>
  <c r="AQ343" i="25"/>
  <c r="AN343" i="25"/>
  <c r="AV343" i="25" s="1"/>
  <c r="AC343" i="25"/>
  <c r="B343" i="25"/>
  <c r="A343" i="25"/>
  <c r="AW342" i="25"/>
  <c r="AV342" i="25"/>
  <c r="AU342" i="25"/>
  <c r="AT342" i="25"/>
  <c r="AS342" i="25"/>
  <c r="AR342" i="25"/>
  <c r="AQ342" i="25"/>
  <c r="AN342" i="25"/>
  <c r="AC342" i="25"/>
  <c r="B342" i="25"/>
  <c r="A342" i="25"/>
  <c r="AW341" i="25"/>
  <c r="AV341" i="25"/>
  <c r="AU341" i="25"/>
  <c r="AT341" i="25"/>
  <c r="AS341" i="25"/>
  <c r="AR341" i="25"/>
  <c r="AQ341" i="25"/>
  <c r="AN341" i="25"/>
  <c r="AC341" i="25"/>
  <c r="B341" i="25"/>
  <c r="A341" i="25"/>
  <c r="AW340" i="25"/>
  <c r="AU340" i="25"/>
  <c r="AV340" i="25" s="1"/>
  <c r="AT340" i="25"/>
  <c r="AS340" i="25"/>
  <c r="AR340" i="25"/>
  <c r="AQ340" i="25"/>
  <c r="AN340" i="25"/>
  <c r="AC340" i="25"/>
  <c r="A340" i="25"/>
  <c r="B340" i="25" s="1"/>
  <c r="AU339" i="25"/>
  <c r="AV339" i="25" s="1"/>
  <c r="AT339" i="25"/>
  <c r="AS339" i="25"/>
  <c r="AR339" i="25"/>
  <c r="AQ339" i="25"/>
  <c r="AN339" i="25"/>
  <c r="AW339" i="25" s="1"/>
  <c r="AC339" i="25"/>
  <c r="S339" i="25"/>
  <c r="A339" i="25"/>
  <c r="B339" i="25" s="1"/>
  <c r="AU338" i="25"/>
  <c r="AT338" i="25"/>
  <c r="AS338" i="25"/>
  <c r="AW338" i="25" s="1"/>
  <c r="AR338" i="25"/>
  <c r="AQ338" i="25"/>
  <c r="AN338" i="25"/>
  <c r="AV338" i="25" s="1"/>
  <c r="AC338" i="25"/>
  <c r="B338" i="25"/>
  <c r="A338" i="25"/>
  <c r="AW337" i="25"/>
  <c r="AV337" i="25"/>
  <c r="AU337" i="25"/>
  <c r="AT337" i="25"/>
  <c r="AS337" i="25"/>
  <c r="AR337" i="25"/>
  <c r="AQ337" i="25"/>
  <c r="AN337" i="25"/>
  <c r="AC337" i="25"/>
  <c r="B337" i="25"/>
  <c r="A337" i="25"/>
  <c r="AW336" i="25"/>
  <c r="AV336" i="25"/>
  <c r="AU336" i="25"/>
  <c r="AT336" i="25"/>
  <c r="AS336" i="25"/>
  <c r="AR336" i="25"/>
  <c r="AQ336" i="25"/>
  <c r="AN336" i="25"/>
  <c r="AC336" i="25"/>
  <c r="B336" i="25"/>
  <c r="A336" i="25"/>
  <c r="AW335" i="25"/>
  <c r="AU335" i="25"/>
  <c r="AV335" i="25" s="1"/>
  <c r="AT335" i="25"/>
  <c r="AS335" i="25"/>
  <c r="AR335" i="25"/>
  <c r="AQ335" i="25"/>
  <c r="AN335" i="25"/>
  <c r="AC335" i="25"/>
  <c r="S335" i="25"/>
  <c r="H335" i="25"/>
  <c r="G335" i="25"/>
  <c r="A335" i="25"/>
  <c r="B335" i="25" s="1"/>
  <c r="AU334" i="25"/>
  <c r="AV334" i="25" s="1"/>
  <c r="AT334" i="25"/>
  <c r="AS334" i="25"/>
  <c r="AW334" i="25" s="1"/>
  <c r="AR334" i="25"/>
  <c r="AQ334" i="25"/>
  <c r="AN334" i="25"/>
  <c r="AC334" i="25"/>
  <c r="S334" i="25"/>
  <c r="H334" i="25"/>
  <c r="G334" i="25"/>
  <c r="B334" i="25"/>
  <c r="A334" i="25"/>
  <c r="AU333" i="25"/>
  <c r="AV333" i="25" s="1"/>
  <c r="AT333" i="25"/>
  <c r="AS333" i="25"/>
  <c r="AW333" i="25" s="1"/>
  <c r="AR333" i="25"/>
  <c r="AQ333" i="25"/>
  <c r="AN333" i="25"/>
  <c r="AC333" i="25"/>
  <c r="S333" i="25"/>
  <c r="H333" i="25"/>
  <c r="G333" i="25"/>
  <c r="B333" i="25"/>
  <c r="A333" i="25"/>
  <c r="AW332" i="25"/>
  <c r="AV332" i="25"/>
  <c r="AU332" i="25"/>
  <c r="AT332" i="25"/>
  <c r="AS332" i="25"/>
  <c r="AR332" i="25"/>
  <c r="AQ332" i="25"/>
  <c r="AN332" i="25"/>
  <c r="AC332" i="25"/>
  <c r="H332" i="25"/>
  <c r="G332" i="25"/>
  <c r="A332" i="25"/>
  <c r="B332" i="25" s="1"/>
  <c r="AU331" i="25"/>
  <c r="AT331" i="25"/>
  <c r="AS331" i="25"/>
  <c r="AW331" i="25" s="1"/>
  <c r="AR331" i="25"/>
  <c r="AQ331" i="25"/>
  <c r="AN331" i="25"/>
  <c r="AV331" i="25" s="1"/>
  <c r="AC331" i="25"/>
  <c r="H331" i="25"/>
  <c r="G331" i="25"/>
  <c r="B331" i="25"/>
  <c r="A331" i="25"/>
  <c r="AU330" i="25"/>
  <c r="AV330" i="25" s="1"/>
  <c r="AT330" i="25"/>
  <c r="AS330" i="25"/>
  <c r="AW330" i="25" s="1"/>
  <c r="AR330" i="25"/>
  <c r="AQ330" i="25"/>
  <c r="AN330" i="25"/>
  <c r="AC330" i="25"/>
  <c r="H330" i="25"/>
  <c r="G330" i="25"/>
  <c r="A330" i="25"/>
  <c r="B330" i="25" s="1"/>
  <c r="AV329" i="25"/>
  <c r="AU329" i="25"/>
  <c r="AT329" i="25"/>
  <c r="AS329" i="25"/>
  <c r="AW329" i="25" s="1"/>
  <c r="AR329" i="25"/>
  <c r="AQ329" i="25"/>
  <c r="AN329" i="25"/>
  <c r="AC329" i="25"/>
  <c r="H329" i="25"/>
  <c r="G329" i="25"/>
  <c r="A329" i="25"/>
  <c r="B329" i="25" s="1"/>
  <c r="AU328" i="25"/>
  <c r="AV328" i="25" s="1"/>
  <c r="AT328" i="25"/>
  <c r="AS328" i="25"/>
  <c r="AW328" i="25" s="1"/>
  <c r="AR328" i="25"/>
  <c r="AQ328" i="25"/>
  <c r="AN328" i="25"/>
  <c r="AC328" i="25"/>
  <c r="H328" i="25"/>
  <c r="G328" i="25"/>
  <c r="A328" i="25"/>
  <c r="B328" i="25" s="1"/>
  <c r="AU327" i="25"/>
  <c r="AV327" i="25" s="1"/>
  <c r="AT327" i="25"/>
  <c r="AS327" i="25"/>
  <c r="AW327" i="25" s="1"/>
  <c r="AR327" i="25"/>
  <c r="AQ327" i="25"/>
  <c r="AN327" i="25"/>
  <c r="AC327" i="25"/>
  <c r="H327" i="25"/>
  <c r="G327" i="25"/>
  <c r="B327" i="25"/>
  <c r="A327" i="25"/>
  <c r="AW326" i="25"/>
  <c r="AU326" i="25"/>
  <c r="AV326" i="25" s="1"/>
  <c r="AT326" i="25"/>
  <c r="AS326" i="25"/>
  <c r="AR326" i="25"/>
  <c r="AQ326" i="25"/>
  <c r="AN326" i="25"/>
  <c r="AC326" i="25"/>
  <c r="H326" i="25"/>
  <c r="G326" i="25"/>
  <c r="B326" i="25"/>
  <c r="A326" i="25"/>
  <c r="AW325" i="25"/>
  <c r="AV325" i="25"/>
  <c r="AU325" i="25"/>
  <c r="AT325" i="25"/>
  <c r="AS325" i="25"/>
  <c r="AR325" i="25"/>
  <c r="AQ325" i="25"/>
  <c r="AN325" i="25"/>
  <c r="AC325" i="25"/>
  <c r="H325" i="25"/>
  <c r="G325" i="25"/>
  <c r="B325" i="25"/>
  <c r="A325" i="25"/>
  <c r="AW324" i="25"/>
  <c r="AV324" i="25"/>
  <c r="AU324" i="25"/>
  <c r="AT324" i="25"/>
  <c r="AS324" i="25"/>
  <c r="AR324" i="25"/>
  <c r="AQ324" i="25"/>
  <c r="AN324" i="25"/>
  <c r="AC324" i="25"/>
  <c r="H324" i="25"/>
  <c r="G324" i="25"/>
  <c r="A324" i="25"/>
  <c r="B324" i="25" s="1"/>
  <c r="AU323" i="25"/>
  <c r="AT323" i="25"/>
  <c r="AS323" i="25"/>
  <c r="AW323" i="25" s="1"/>
  <c r="AR323" i="25"/>
  <c r="AQ323" i="25"/>
  <c r="AN323" i="25"/>
  <c r="AV323" i="25" s="1"/>
  <c r="AC323" i="25"/>
  <c r="H323" i="25"/>
  <c r="G323" i="25"/>
  <c r="B323" i="25"/>
  <c r="A323" i="25"/>
  <c r="AU322" i="25"/>
  <c r="AV322" i="25" s="1"/>
  <c r="AT322" i="25"/>
  <c r="AS322" i="25"/>
  <c r="AW322" i="25" s="1"/>
  <c r="AR322" i="25"/>
  <c r="AQ322" i="25"/>
  <c r="AN322" i="25"/>
  <c r="AC322" i="25"/>
  <c r="H322" i="25"/>
  <c r="G322" i="25"/>
  <c r="A322" i="25"/>
  <c r="B322" i="25" s="1"/>
  <c r="AV321" i="25"/>
  <c r="AU321" i="25"/>
  <c r="AT321" i="25"/>
  <c r="AS321" i="25"/>
  <c r="AW321" i="25" s="1"/>
  <c r="AR321" i="25"/>
  <c r="AQ321" i="25"/>
  <c r="AN321" i="25"/>
  <c r="AC321" i="25"/>
  <c r="H321" i="25"/>
  <c r="G321" i="25"/>
  <c r="A321" i="25"/>
  <c r="B321" i="25" s="1"/>
  <c r="AU320" i="25"/>
  <c r="AV320" i="25" s="1"/>
  <c r="AT320" i="25"/>
  <c r="AS320" i="25"/>
  <c r="AW320" i="25" s="1"/>
  <c r="AR320" i="25"/>
  <c r="AQ320" i="25"/>
  <c r="AN320" i="25"/>
  <c r="AC320" i="25"/>
  <c r="H320" i="25"/>
  <c r="G320" i="25"/>
  <c r="A320" i="25"/>
  <c r="B320" i="25" s="1"/>
  <c r="AU319" i="25"/>
  <c r="AV319" i="25" s="1"/>
  <c r="AT319" i="25"/>
  <c r="AS319" i="25"/>
  <c r="AR319" i="25"/>
  <c r="AQ319" i="25"/>
  <c r="AN319" i="25"/>
  <c r="AW319" i="25" s="1"/>
  <c r="AC319" i="25"/>
  <c r="H319" i="25"/>
  <c r="G319" i="25"/>
  <c r="B319" i="25"/>
  <c r="A319" i="25"/>
  <c r="AW318" i="25"/>
  <c r="AU318" i="25"/>
  <c r="AV318" i="25" s="1"/>
  <c r="AT318" i="25"/>
  <c r="AS318" i="25"/>
  <c r="AR318" i="25"/>
  <c r="AQ318" i="25"/>
  <c r="AN318" i="25"/>
  <c r="AC318" i="25"/>
  <c r="H318" i="25"/>
  <c r="G318" i="25"/>
  <c r="B318" i="25"/>
  <c r="A318" i="25"/>
  <c r="AW317" i="25"/>
  <c r="AV317" i="25"/>
  <c r="AU317" i="25"/>
  <c r="AT317" i="25"/>
  <c r="AS317" i="25"/>
  <c r="AR317" i="25"/>
  <c r="AQ317" i="25"/>
  <c r="AN317" i="25"/>
  <c r="AC317" i="25"/>
  <c r="H317" i="25"/>
  <c r="G317" i="25"/>
  <c r="B317" i="25"/>
  <c r="A317" i="25"/>
  <c r="AW316" i="25"/>
  <c r="AV316" i="25"/>
  <c r="AU316" i="25"/>
  <c r="AT316" i="25"/>
  <c r="AS316" i="25"/>
  <c r="AR316" i="25"/>
  <c r="AQ316" i="25"/>
  <c r="AN316" i="25"/>
  <c r="AC316" i="25"/>
  <c r="H316" i="25"/>
  <c r="G316" i="25"/>
  <c r="A316" i="25"/>
  <c r="B316" i="25" s="1"/>
  <c r="AU315" i="25"/>
  <c r="AT315" i="25"/>
  <c r="AS315" i="25"/>
  <c r="AW315" i="25" s="1"/>
  <c r="AR315" i="25"/>
  <c r="AQ315" i="25"/>
  <c r="AN315" i="25"/>
  <c r="AV315" i="25" s="1"/>
  <c r="AC315" i="25"/>
  <c r="H315" i="25"/>
  <c r="G315" i="25"/>
  <c r="B315" i="25"/>
  <c r="A315" i="25"/>
  <c r="AU314" i="25"/>
  <c r="AV314" i="25" s="1"/>
  <c r="AT314" i="25"/>
  <c r="AS314" i="25"/>
  <c r="AW314" i="25" s="1"/>
  <c r="AR314" i="25"/>
  <c r="AQ314" i="25"/>
  <c r="AN314" i="25"/>
  <c r="AC314" i="25"/>
  <c r="H314" i="25"/>
  <c r="G314" i="25"/>
  <c r="A314" i="25"/>
  <c r="B314" i="25" s="1"/>
  <c r="AV313" i="25"/>
  <c r="AU313" i="25"/>
  <c r="AT313" i="25"/>
  <c r="AS313" i="25"/>
  <c r="AW313" i="25" s="1"/>
  <c r="AR313" i="25"/>
  <c r="AQ313" i="25"/>
  <c r="AN313" i="25"/>
  <c r="AC313" i="25"/>
  <c r="H313" i="25"/>
  <c r="G313" i="25"/>
  <c r="A313" i="25"/>
  <c r="B313" i="25" s="1"/>
  <c r="AU312" i="25"/>
  <c r="AV312" i="25" s="1"/>
  <c r="AT312" i="25"/>
  <c r="AS312" i="25"/>
  <c r="AW312" i="25" s="1"/>
  <c r="AR312" i="25"/>
  <c r="AQ312" i="25"/>
  <c r="AN312" i="25"/>
  <c r="AC312" i="25"/>
  <c r="H312" i="25"/>
  <c r="G312" i="25"/>
  <c r="A312" i="25"/>
  <c r="B312" i="25" s="1"/>
  <c r="AU311" i="25"/>
  <c r="AV311" i="25" s="1"/>
  <c r="AT311" i="25"/>
  <c r="AS311" i="25"/>
  <c r="AR311" i="25"/>
  <c r="AQ311" i="25"/>
  <c r="AN311" i="25"/>
  <c r="AW311" i="25" s="1"/>
  <c r="AC311" i="25"/>
  <c r="H311" i="25"/>
  <c r="G311" i="25"/>
  <c r="B311" i="25"/>
  <c r="A311" i="25"/>
  <c r="AW310" i="25"/>
  <c r="AU310" i="25"/>
  <c r="AV310" i="25" s="1"/>
  <c r="AT310" i="25"/>
  <c r="AS310" i="25"/>
  <c r="AR310" i="25"/>
  <c r="AQ310" i="25"/>
  <c r="AN310" i="25"/>
  <c r="AC310" i="25"/>
  <c r="H310" i="25"/>
  <c r="G310" i="25"/>
  <c r="B310" i="25"/>
  <c r="A310" i="25"/>
  <c r="AW309" i="25"/>
  <c r="AV309" i="25"/>
  <c r="AU309" i="25"/>
  <c r="AT309" i="25"/>
  <c r="AS309" i="25"/>
  <c r="AR309" i="25"/>
  <c r="AQ309" i="25"/>
  <c r="AN309" i="25"/>
  <c r="AC309" i="25"/>
  <c r="H309" i="25"/>
  <c r="G309" i="25"/>
  <c r="B309" i="25"/>
  <c r="A309" i="25"/>
  <c r="AW308" i="25"/>
  <c r="AV308" i="25"/>
  <c r="AU308" i="25"/>
  <c r="AT308" i="25"/>
  <c r="AS308" i="25"/>
  <c r="AR308" i="25"/>
  <c r="AQ308" i="25"/>
  <c r="AN308" i="25"/>
  <c r="AC308" i="25"/>
  <c r="H308" i="25"/>
  <c r="G308" i="25"/>
  <c r="A308" i="25"/>
  <c r="B308" i="25" s="1"/>
  <c r="AV307" i="25"/>
  <c r="AU307" i="25"/>
  <c r="AT307" i="25"/>
  <c r="AS307" i="25"/>
  <c r="AW307" i="25" s="1"/>
  <c r="AR307" i="25"/>
  <c r="AQ307" i="25"/>
  <c r="AN307" i="25"/>
  <c r="AC307" i="25"/>
  <c r="H307" i="25"/>
  <c r="G307" i="25"/>
  <c r="B307" i="25"/>
  <c r="A307" i="25"/>
  <c r="AU306" i="25"/>
  <c r="AV306" i="25" s="1"/>
  <c r="AT306" i="25"/>
  <c r="AS306" i="25"/>
  <c r="AW306" i="25" s="1"/>
  <c r="AR306" i="25"/>
  <c r="AQ306" i="25"/>
  <c r="AN306" i="25"/>
  <c r="AC306" i="25"/>
  <c r="H306" i="25"/>
  <c r="G306" i="25"/>
  <c r="A306" i="25"/>
  <c r="B306" i="25" s="1"/>
  <c r="AV305" i="25"/>
  <c r="AU305" i="25"/>
  <c r="AT305" i="25"/>
  <c r="AS305" i="25"/>
  <c r="AW305" i="25" s="1"/>
  <c r="AR305" i="25"/>
  <c r="AQ305" i="25"/>
  <c r="AN305" i="25"/>
  <c r="AC305" i="25"/>
  <c r="H305" i="25"/>
  <c r="G305" i="25"/>
  <c r="A305" i="25"/>
  <c r="B305" i="25" s="1"/>
  <c r="AU304" i="25"/>
  <c r="AV304" i="25" s="1"/>
  <c r="AT304" i="25"/>
  <c r="AS304" i="25"/>
  <c r="AW304" i="25" s="1"/>
  <c r="AR304" i="25"/>
  <c r="AQ304" i="25"/>
  <c r="AN304" i="25"/>
  <c r="AC304" i="25"/>
  <c r="S304" i="25"/>
  <c r="H304" i="25"/>
  <c r="G304" i="25"/>
  <c r="B304" i="25"/>
  <c r="A304" i="25"/>
  <c r="AU303" i="25"/>
  <c r="AV303" i="25" s="1"/>
  <c r="AT303" i="25"/>
  <c r="AS303" i="25"/>
  <c r="AW303" i="25" s="1"/>
  <c r="AR303" i="25"/>
  <c r="AQ303" i="25"/>
  <c r="AN303" i="25"/>
  <c r="AC303" i="25"/>
  <c r="S303" i="25"/>
  <c r="H303" i="25"/>
  <c r="G303" i="25"/>
  <c r="B303" i="25"/>
  <c r="A303" i="25"/>
  <c r="AW302" i="25"/>
  <c r="AV302" i="25"/>
  <c r="AU302" i="25"/>
  <c r="AT302" i="25"/>
  <c r="AS302" i="25"/>
  <c r="AR302" i="25"/>
  <c r="AQ302" i="25"/>
  <c r="AN302" i="25"/>
  <c r="AC302" i="25"/>
  <c r="S302" i="25"/>
  <c r="H302" i="25"/>
  <c r="G302" i="25"/>
  <c r="B302" i="25"/>
  <c r="A302" i="25"/>
  <c r="AW301" i="25"/>
  <c r="AU301" i="25"/>
  <c r="AV301" i="25" s="1"/>
  <c r="AT301" i="25"/>
  <c r="AS301" i="25"/>
  <c r="AR301" i="25"/>
  <c r="AQ301" i="25"/>
  <c r="AN301" i="25"/>
  <c r="AC301" i="25"/>
  <c r="H301" i="25"/>
  <c r="G301" i="25"/>
  <c r="B301" i="25"/>
  <c r="A301" i="25"/>
  <c r="AW300" i="25"/>
  <c r="AV300" i="25"/>
  <c r="AU300" i="25"/>
  <c r="AT300" i="25"/>
  <c r="AS300" i="25"/>
  <c r="AR300" i="25"/>
  <c r="AQ300" i="25"/>
  <c r="AN300" i="25"/>
  <c r="AC300" i="25"/>
  <c r="H300" i="25"/>
  <c r="G300" i="25"/>
  <c r="B300" i="25"/>
  <c r="A300" i="25"/>
  <c r="AW299" i="25"/>
  <c r="AV299" i="25"/>
  <c r="AU299" i="25"/>
  <c r="AT299" i="25"/>
  <c r="AS299" i="25"/>
  <c r="AR299" i="25"/>
  <c r="AQ299" i="25"/>
  <c r="AN299" i="25"/>
  <c r="AC299" i="25"/>
  <c r="S299" i="25"/>
  <c r="H299" i="25"/>
  <c r="G299" i="25"/>
  <c r="B299" i="25"/>
  <c r="A299" i="25"/>
  <c r="AW298" i="25"/>
  <c r="AU298" i="25"/>
  <c r="AV298" i="25" s="1"/>
  <c r="AT298" i="25"/>
  <c r="AS298" i="25"/>
  <c r="AR298" i="25"/>
  <c r="AQ298" i="25"/>
  <c r="AN298" i="25"/>
  <c r="AC298" i="25"/>
  <c r="S298" i="25"/>
  <c r="H298" i="25"/>
  <c r="G298" i="25"/>
  <c r="A298" i="25"/>
  <c r="B298" i="25" s="1"/>
  <c r="AU297" i="25"/>
  <c r="AV297" i="25" s="1"/>
  <c r="AT297" i="25"/>
  <c r="AS297" i="25"/>
  <c r="AW297" i="25" s="1"/>
  <c r="AR297" i="25"/>
  <c r="AQ297" i="25"/>
  <c r="AN297" i="25"/>
  <c r="AC297" i="25"/>
  <c r="S297" i="25"/>
  <c r="H297" i="25"/>
  <c r="G297" i="25"/>
  <c r="B297" i="25"/>
  <c r="A297" i="25"/>
  <c r="AU296" i="25"/>
  <c r="AV296" i="25" s="1"/>
  <c r="AT296" i="25"/>
  <c r="AS296" i="25"/>
  <c r="AW296" i="25" s="1"/>
  <c r="AR296" i="25"/>
  <c r="AQ296" i="25"/>
  <c r="AN296" i="25"/>
  <c r="AC296" i="25"/>
  <c r="S296" i="25"/>
  <c r="H296" i="25"/>
  <c r="G296" i="25"/>
  <c r="B296" i="25"/>
  <c r="A296" i="25"/>
  <c r="AW295" i="25"/>
  <c r="AV295" i="25"/>
  <c r="AU295" i="25"/>
  <c r="AT295" i="25"/>
  <c r="AS295" i="25"/>
  <c r="AR295" i="25"/>
  <c r="AQ295" i="25"/>
  <c r="AN295" i="25"/>
  <c r="AC295" i="25"/>
  <c r="S295" i="25"/>
  <c r="H295" i="25"/>
  <c r="G295" i="25"/>
  <c r="B295" i="25"/>
  <c r="A295" i="25"/>
  <c r="AW294" i="25"/>
  <c r="AU294" i="25"/>
  <c r="AV294" i="25" s="1"/>
  <c r="AT294" i="25"/>
  <c r="AS294" i="25"/>
  <c r="AR294" i="25"/>
  <c r="AQ294" i="25"/>
  <c r="AN294" i="25"/>
  <c r="AC294" i="25"/>
  <c r="S294" i="25"/>
  <c r="H294" i="25"/>
  <c r="G294" i="25"/>
  <c r="B294" i="25"/>
  <c r="A294" i="25"/>
  <c r="AU293" i="25"/>
  <c r="AV293" i="25" s="1"/>
  <c r="AT293" i="25"/>
  <c r="AS293" i="25"/>
  <c r="AW293" i="25" s="1"/>
  <c r="AR293" i="25"/>
  <c r="AQ293" i="25"/>
  <c r="AN293" i="25"/>
  <c r="AC293" i="25"/>
  <c r="S293" i="25"/>
  <c r="H293" i="25"/>
  <c r="G293" i="25"/>
  <c r="B293" i="25"/>
  <c r="A293" i="25"/>
  <c r="AU292" i="25"/>
  <c r="AV292" i="25" s="1"/>
  <c r="AT292" i="25"/>
  <c r="AS292" i="25"/>
  <c r="AW292" i="25" s="1"/>
  <c r="AR292" i="25"/>
  <c r="AQ292" i="25"/>
  <c r="AN292" i="25"/>
  <c r="AC292" i="25"/>
  <c r="S292" i="25"/>
  <c r="H292" i="25"/>
  <c r="G292" i="25"/>
  <c r="B292" i="25"/>
  <c r="A292" i="25"/>
  <c r="AW291" i="25"/>
  <c r="AU291" i="25"/>
  <c r="AV291" i="25" s="1"/>
  <c r="AT291" i="25"/>
  <c r="AS291" i="25"/>
  <c r="AR291" i="25"/>
  <c r="AQ291" i="25"/>
  <c r="AN291" i="25"/>
  <c r="AC291" i="25"/>
  <c r="S291" i="25"/>
  <c r="H291" i="25"/>
  <c r="G291" i="25"/>
  <c r="B291" i="25"/>
  <c r="A291" i="25"/>
  <c r="AW290" i="25"/>
  <c r="AU290" i="25"/>
  <c r="AV290" i="25" s="1"/>
  <c r="AT290" i="25"/>
  <c r="AS290" i="25"/>
  <c r="AR290" i="25"/>
  <c r="AQ290" i="25"/>
  <c r="AN290" i="25"/>
  <c r="AC290" i="25"/>
  <c r="S290" i="25"/>
  <c r="H290" i="25"/>
  <c r="G290" i="25"/>
  <c r="B290" i="25"/>
  <c r="A290" i="25"/>
  <c r="AU289" i="25"/>
  <c r="AV289" i="25" s="1"/>
  <c r="AT289" i="25"/>
  <c r="AS289" i="25"/>
  <c r="AW289" i="25" s="1"/>
  <c r="AR289" i="25"/>
  <c r="AQ289" i="25"/>
  <c r="AN289" i="25"/>
  <c r="AC289" i="25"/>
  <c r="H289" i="25"/>
  <c r="G289" i="25"/>
  <c r="A289" i="25"/>
  <c r="B289" i="25" s="1"/>
  <c r="AU288" i="25"/>
  <c r="AT288" i="25"/>
  <c r="AS288" i="25"/>
  <c r="AW288" i="25" s="1"/>
  <c r="AR288" i="25"/>
  <c r="AQ288" i="25"/>
  <c r="AN288" i="25"/>
  <c r="AV288" i="25" s="1"/>
  <c r="AC288" i="25"/>
  <c r="S288" i="25"/>
  <c r="H288" i="25"/>
  <c r="G288" i="25"/>
  <c r="A288" i="25"/>
  <c r="B288" i="25" s="1"/>
  <c r="AV287" i="25"/>
  <c r="AU287" i="25"/>
  <c r="AT287" i="25"/>
  <c r="AS287" i="25"/>
  <c r="AW287" i="25" s="1"/>
  <c r="AR287" i="25"/>
  <c r="AQ287" i="25"/>
  <c r="AN287" i="25"/>
  <c r="AC287" i="25"/>
  <c r="S287" i="25"/>
  <c r="H287" i="25"/>
  <c r="G287" i="25"/>
  <c r="A287" i="25"/>
  <c r="B287" i="25" s="1"/>
  <c r="AV286" i="25"/>
  <c r="AU286" i="25"/>
  <c r="AT286" i="25"/>
  <c r="AS286" i="25"/>
  <c r="AR286" i="25"/>
  <c r="AQ286" i="25"/>
  <c r="AN286" i="25"/>
  <c r="AW286" i="25" s="1"/>
  <c r="AC286" i="25"/>
  <c r="S286" i="25"/>
  <c r="H286" i="25"/>
  <c r="G286" i="25"/>
  <c r="A286" i="25"/>
  <c r="B286" i="25" s="1"/>
  <c r="AV285" i="25"/>
  <c r="AU285" i="25"/>
  <c r="AT285" i="25"/>
  <c r="AS285" i="25"/>
  <c r="AR285" i="25"/>
  <c r="AQ285" i="25"/>
  <c r="AN285" i="25"/>
  <c r="AW285" i="25" s="1"/>
  <c r="AC285" i="25"/>
  <c r="H285" i="25"/>
  <c r="G285" i="25"/>
  <c r="B285" i="25"/>
  <c r="A285" i="25"/>
  <c r="AW284" i="25"/>
  <c r="AU284" i="25"/>
  <c r="AV284" i="25" s="1"/>
  <c r="AT284" i="25"/>
  <c r="AS284" i="25"/>
  <c r="AR284" i="25"/>
  <c r="AQ284" i="25"/>
  <c r="AN284" i="25"/>
  <c r="AC284" i="25"/>
  <c r="H284" i="25"/>
  <c r="G284" i="25"/>
  <c r="A284" i="25"/>
  <c r="B284" i="25" s="1"/>
  <c r="AV283" i="25"/>
  <c r="AU283" i="25"/>
  <c r="AT283" i="25"/>
  <c r="AS283" i="25"/>
  <c r="AR283" i="25"/>
  <c r="AQ283" i="25"/>
  <c r="AN283" i="25"/>
  <c r="AW283" i="25" s="1"/>
  <c r="AC283" i="25"/>
  <c r="H283" i="25"/>
  <c r="G283" i="25"/>
  <c r="B283" i="25"/>
  <c r="A283" i="25"/>
  <c r="AU282" i="25"/>
  <c r="AV282" i="25" s="1"/>
  <c r="AT282" i="25"/>
  <c r="AS282" i="25"/>
  <c r="AW282" i="25" s="1"/>
  <c r="AR282" i="25"/>
  <c r="AQ282" i="25"/>
  <c r="AN282" i="25"/>
  <c r="AC282" i="25"/>
  <c r="H282" i="25"/>
  <c r="G282" i="25"/>
  <c r="A282" i="25"/>
  <c r="B282" i="25" s="1"/>
  <c r="AV281" i="25"/>
  <c r="AU281" i="25"/>
  <c r="AT281" i="25"/>
  <c r="AS281" i="25"/>
  <c r="AW281" i="25" s="1"/>
  <c r="AR281" i="25"/>
  <c r="AQ281" i="25"/>
  <c r="AN281" i="25"/>
  <c r="AC281" i="25"/>
  <c r="H281" i="25"/>
  <c r="G281" i="25"/>
  <c r="B281" i="25"/>
  <c r="A281" i="25"/>
  <c r="AU280" i="25"/>
  <c r="AV280" i="25" s="1"/>
  <c r="AT280" i="25"/>
  <c r="AS280" i="25"/>
  <c r="AW280" i="25" s="1"/>
  <c r="AR280" i="25"/>
  <c r="AQ280" i="25"/>
  <c r="AN280" i="25"/>
  <c r="AC280" i="25"/>
  <c r="H280" i="25"/>
  <c r="G280" i="25"/>
  <c r="A280" i="25"/>
  <c r="B280" i="25" s="1"/>
  <c r="AU279" i="25"/>
  <c r="AT279" i="25"/>
  <c r="AS279" i="25"/>
  <c r="AW279" i="25" s="1"/>
  <c r="AR279" i="25"/>
  <c r="AQ279" i="25"/>
  <c r="AN279" i="25"/>
  <c r="AV279" i="25" s="1"/>
  <c r="AC279" i="25"/>
  <c r="H279" i="25"/>
  <c r="G279" i="25"/>
  <c r="B279" i="25"/>
  <c r="A279" i="25"/>
  <c r="AW278" i="25"/>
  <c r="AU278" i="25"/>
  <c r="AV278" i="25" s="1"/>
  <c r="AT278" i="25"/>
  <c r="AS278" i="25"/>
  <c r="AR278" i="25"/>
  <c r="AQ278" i="25"/>
  <c r="AN278" i="25"/>
  <c r="AC278" i="25"/>
  <c r="H278" i="25"/>
  <c r="G278" i="25"/>
  <c r="A278" i="25"/>
  <c r="B278" i="25" s="1"/>
  <c r="AV277" i="25"/>
  <c r="AU277" i="25"/>
  <c r="AT277" i="25"/>
  <c r="AS277" i="25"/>
  <c r="AR277" i="25"/>
  <c r="AQ277" i="25"/>
  <c r="AN277" i="25"/>
  <c r="AW277" i="25" s="1"/>
  <c r="AC277" i="25"/>
  <c r="H277" i="25"/>
  <c r="G277" i="25"/>
  <c r="B277" i="25"/>
  <c r="A277" i="25"/>
  <c r="AW276" i="25"/>
  <c r="AU276" i="25"/>
  <c r="AV276" i="25" s="1"/>
  <c r="AT276" i="25"/>
  <c r="AS276" i="25"/>
  <c r="AR276" i="25"/>
  <c r="AQ276" i="25"/>
  <c r="AN276" i="25"/>
  <c r="AC276" i="25"/>
  <c r="H276" i="25"/>
  <c r="G276" i="25"/>
  <c r="A276" i="25"/>
  <c r="B276" i="25" s="1"/>
  <c r="AV275" i="25"/>
  <c r="AU275" i="25"/>
  <c r="AT275" i="25"/>
  <c r="AS275" i="25"/>
  <c r="AR275" i="25"/>
  <c r="AQ275" i="25"/>
  <c r="AN275" i="25"/>
  <c r="AW275" i="25" s="1"/>
  <c r="AC275" i="25"/>
  <c r="H275" i="25"/>
  <c r="G275" i="25"/>
  <c r="B275" i="25"/>
  <c r="A275" i="25"/>
  <c r="AU274" i="25"/>
  <c r="AV274" i="25" s="1"/>
  <c r="AT274" i="25"/>
  <c r="AS274" i="25"/>
  <c r="AW274" i="25" s="1"/>
  <c r="AR274" i="25"/>
  <c r="AQ274" i="25"/>
  <c r="AN274" i="25"/>
  <c r="AC274" i="25"/>
  <c r="H274" i="25"/>
  <c r="G274" i="25"/>
  <c r="A274" i="25"/>
  <c r="B274" i="25" s="1"/>
  <c r="AV273" i="25"/>
  <c r="AU273" i="25"/>
  <c r="AT273" i="25"/>
  <c r="AS273" i="25"/>
  <c r="AW273" i="25" s="1"/>
  <c r="AR273" i="25"/>
  <c r="AQ273" i="25"/>
  <c r="AN273" i="25"/>
  <c r="AC273" i="25"/>
  <c r="H273" i="25"/>
  <c r="G273" i="25"/>
  <c r="B273" i="25"/>
  <c r="A273" i="25"/>
  <c r="AU272" i="25"/>
  <c r="AV272" i="25" s="1"/>
  <c r="AT272" i="25"/>
  <c r="AS272" i="25"/>
  <c r="AW272" i="25" s="1"/>
  <c r="AR272" i="25"/>
  <c r="AQ272" i="25"/>
  <c r="AN272" i="25"/>
  <c r="AC272" i="25"/>
  <c r="H272" i="25"/>
  <c r="G272" i="25"/>
  <c r="A272" i="25"/>
  <c r="B272" i="25" s="1"/>
  <c r="AU271" i="25"/>
  <c r="AT271" i="25"/>
  <c r="AS271" i="25"/>
  <c r="AW271" i="25" s="1"/>
  <c r="AR271" i="25"/>
  <c r="AQ271" i="25"/>
  <c r="AN271" i="25"/>
  <c r="AV271" i="25" s="1"/>
  <c r="AC271" i="25"/>
  <c r="H271" i="25"/>
  <c r="G271" i="25"/>
  <c r="B271" i="25"/>
  <c r="A271" i="25"/>
  <c r="AW270" i="25"/>
  <c r="AU270" i="25"/>
  <c r="AV270" i="25" s="1"/>
  <c r="AT270" i="25"/>
  <c r="AS270" i="25"/>
  <c r="AR270" i="25"/>
  <c r="AQ270" i="25"/>
  <c r="AN270" i="25"/>
  <c r="AC270" i="25"/>
  <c r="H270" i="25"/>
  <c r="G270" i="25"/>
  <c r="A270" i="25"/>
  <c r="B270" i="25" s="1"/>
  <c r="AV269" i="25"/>
  <c r="AU269" i="25"/>
  <c r="AT269" i="25"/>
  <c r="AS269" i="25"/>
  <c r="AR269" i="25"/>
  <c r="AQ269" i="25"/>
  <c r="AN269" i="25"/>
  <c r="AW269" i="25" s="1"/>
  <c r="AC269" i="25"/>
  <c r="H269" i="25"/>
  <c r="G269" i="25"/>
  <c r="B269" i="25"/>
  <c r="A269" i="25"/>
  <c r="AW268" i="25"/>
  <c r="AU268" i="25"/>
  <c r="AV268" i="25" s="1"/>
  <c r="AT268" i="25"/>
  <c r="AS268" i="25"/>
  <c r="AR268" i="25"/>
  <c r="AQ268" i="25"/>
  <c r="AN268" i="25"/>
  <c r="AC268" i="25"/>
  <c r="H268" i="25"/>
  <c r="G268" i="25"/>
  <c r="A268" i="25"/>
  <c r="B268" i="25" s="1"/>
  <c r="AV267" i="25"/>
  <c r="AU267" i="25"/>
  <c r="AT267" i="25"/>
  <c r="AS267" i="25"/>
  <c r="AR267" i="25"/>
  <c r="AQ267" i="25"/>
  <c r="AN267" i="25"/>
  <c r="AW267" i="25" s="1"/>
  <c r="AC267" i="25"/>
  <c r="H267" i="25"/>
  <c r="G267" i="25"/>
  <c r="B267" i="25"/>
  <c r="A267" i="25"/>
  <c r="AU266" i="25"/>
  <c r="AV266" i="25" s="1"/>
  <c r="AT266" i="25"/>
  <c r="AS266" i="25"/>
  <c r="AW266" i="25" s="1"/>
  <c r="AR266" i="25"/>
  <c r="AQ266" i="25"/>
  <c r="AN266" i="25"/>
  <c r="AC266" i="25"/>
  <c r="H266" i="25"/>
  <c r="G266" i="25"/>
  <c r="A266" i="25"/>
  <c r="B266" i="25" s="1"/>
  <c r="AV265" i="25"/>
  <c r="AU265" i="25"/>
  <c r="AT265" i="25"/>
  <c r="AS265" i="25"/>
  <c r="AW265" i="25" s="1"/>
  <c r="AR265" i="25"/>
  <c r="AQ265" i="25"/>
  <c r="AN265" i="25"/>
  <c r="AC265" i="25"/>
  <c r="H265" i="25"/>
  <c r="G265" i="25"/>
  <c r="B265" i="25"/>
  <c r="A265" i="25"/>
  <c r="AU264" i="25"/>
  <c r="AV264" i="25" s="1"/>
  <c r="AT264" i="25"/>
  <c r="AS264" i="25"/>
  <c r="AW264" i="25" s="1"/>
  <c r="AR264" i="25"/>
  <c r="AQ264" i="25"/>
  <c r="AN264" i="25"/>
  <c r="AC264" i="25"/>
  <c r="H264" i="25"/>
  <c r="G264" i="25"/>
  <c r="A264" i="25"/>
  <c r="B264" i="25" s="1"/>
  <c r="AU263" i="25"/>
  <c r="AT263" i="25"/>
  <c r="AS263" i="25"/>
  <c r="AW263" i="25" s="1"/>
  <c r="AR263" i="25"/>
  <c r="AQ263" i="25"/>
  <c r="AN263" i="25"/>
  <c r="AV263" i="25" s="1"/>
  <c r="AC263" i="25"/>
  <c r="H263" i="25"/>
  <c r="G263" i="25"/>
  <c r="B263" i="25"/>
  <c r="A263" i="25"/>
  <c r="AW262" i="25"/>
  <c r="AU262" i="25"/>
  <c r="AV262" i="25" s="1"/>
  <c r="AT262" i="25"/>
  <c r="AS262" i="25"/>
  <c r="AR262" i="25"/>
  <c r="AQ262" i="25"/>
  <c r="AN262" i="25"/>
  <c r="AC262" i="25"/>
  <c r="A262" i="25"/>
  <c r="B262" i="25" s="1"/>
  <c r="AU261" i="25"/>
  <c r="AT261" i="25"/>
  <c r="AS261" i="25"/>
  <c r="AW261" i="25" s="1"/>
  <c r="AR261" i="25"/>
  <c r="AQ261" i="25"/>
  <c r="AN261" i="25"/>
  <c r="AV261" i="25" s="1"/>
  <c r="AC261" i="25"/>
  <c r="B261" i="25"/>
  <c r="A261" i="25"/>
  <c r="AU260" i="25"/>
  <c r="AV260" i="25" s="1"/>
  <c r="AT260" i="25"/>
  <c r="AS260" i="25"/>
  <c r="AW260" i="25" s="1"/>
  <c r="AR260" i="25"/>
  <c r="AQ260" i="25"/>
  <c r="AN260" i="25"/>
  <c r="AC260" i="25"/>
  <c r="S260" i="25"/>
  <c r="B260" i="25"/>
  <c r="A260" i="25"/>
  <c r="AW259" i="25"/>
  <c r="AV259" i="25"/>
  <c r="AU259" i="25"/>
  <c r="AT259" i="25"/>
  <c r="AS259" i="25"/>
  <c r="AR259" i="25"/>
  <c r="AQ259" i="25"/>
  <c r="AN259" i="25"/>
  <c r="AC259" i="25"/>
  <c r="B259" i="25"/>
  <c r="A259" i="25"/>
  <c r="AV258" i="25"/>
  <c r="AU258" i="25"/>
  <c r="AT258" i="25"/>
  <c r="AS258" i="25"/>
  <c r="AR258" i="25"/>
  <c r="AQ258" i="25"/>
  <c r="AN258" i="25"/>
  <c r="AW258" i="25" s="1"/>
  <c r="AC258" i="25"/>
  <c r="B258" i="25"/>
  <c r="A258" i="25"/>
  <c r="AW257" i="25"/>
  <c r="AU257" i="25"/>
  <c r="AV257" i="25" s="1"/>
  <c r="AT257" i="25"/>
  <c r="AS257" i="25"/>
  <c r="AR257" i="25"/>
  <c r="AQ257" i="25"/>
  <c r="AN257" i="25"/>
  <c r="AC257" i="25"/>
  <c r="A257" i="25"/>
  <c r="B257" i="25" s="1"/>
  <c r="AU256" i="25"/>
  <c r="AV256" i="25" s="1"/>
  <c r="AT256" i="25"/>
  <c r="AS256" i="25"/>
  <c r="AR256" i="25"/>
  <c r="AQ256" i="25"/>
  <c r="AN256" i="25"/>
  <c r="AW256" i="25" s="1"/>
  <c r="AC256" i="25"/>
  <c r="A256" i="25"/>
  <c r="B256" i="25" s="1"/>
  <c r="AU255" i="25"/>
  <c r="AV255" i="25" s="1"/>
  <c r="AT255" i="25"/>
  <c r="AS255" i="25"/>
  <c r="AW255" i="25" s="1"/>
  <c r="AR255" i="25"/>
  <c r="AQ255" i="25"/>
  <c r="AN255" i="25"/>
  <c r="AC255" i="25"/>
  <c r="A255" i="25"/>
  <c r="B255" i="25" s="1"/>
  <c r="AV254" i="25"/>
  <c r="AU254" i="25"/>
  <c r="AT254" i="25"/>
  <c r="AS254" i="25"/>
  <c r="AW254" i="25" s="1"/>
  <c r="AR254" i="25"/>
  <c r="AQ254" i="25"/>
  <c r="AN254" i="25"/>
  <c r="AC254" i="25"/>
  <c r="B254" i="25"/>
  <c r="A254" i="25"/>
  <c r="AU253" i="25"/>
  <c r="AV253" i="25" s="1"/>
  <c r="AT253" i="25"/>
  <c r="AS253" i="25"/>
  <c r="AW253" i="25" s="1"/>
  <c r="AR253" i="25"/>
  <c r="AQ253" i="25"/>
  <c r="AN253" i="25"/>
  <c r="AC253" i="25"/>
  <c r="A253" i="25"/>
  <c r="B253" i="25" s="1"/>
  <c r="AV252" i="25"/>
  <c r="AU252" i="25"/>
  <c r="AT252" i="25"/>
  <c r="AS252" i="25"/>
  <c r="AW252" i="25" s="1"/>
  <c r="AR252" i="25"/>
  <c r="AQ252" i="25"/>
  <c r="AN252" i="25"/>
  <c r="AC252" i="25"/>
  <c r="B252" i="25"/>
  <c r="A252" i="25"/>
  <c r="AW251" i="25"/>
  <c r="AV251" i="25"/>
  <c r="AU251" i="25"/>
  <c r="AT251" i="25"/>
  <c r="AS251" i="25"/>
  <c r="AR251" i="25"/>
  <c r="AQ251" i="25"/>
  <c r="AN251" i="25"/>
  <c r="AC251" i="25"/>
  <c r="B251" i="25"/>
  <c r="A251" i="25"/>
  <c r="AV250" i="25"/>
  <c r="AU250" i="25"/>
  <c r="AT250" i="25"/>
  <c r="AS250" i="25"/>
  <c r="AR250" i="25"/>
  <c r="AQ250" i="25"/>
  <c r="AN250" i="25"/>
  <c r="AW250" i="25" s="1"/>
  <c r="AC250" i="25"/>
  <c r="B250" i="25"/>
  <c r="A250" i="25"/>
  <c r="AW249" i="25"/>
  <c r="AU249" i="25"/>
  <c r="AV249" i="25" s="1"/>
  <c r="AT249" i="25"/>
  <c r="AS249" i="25"/>
  <c r="AR249" i="25"/>
  <c r="AQ249" i="25"/>
  <c r="AN249" i="25"/>
  <c r="AC249" i="25"/>
  <c r="A249" i="25"/>
  <c r="B249" i="25" s="1"/>
  <c r="AU248" i="25"/>
  <c r="AV248" i="25" s="1"/>
  <c r="AT248" i="25"/>
  <c r="AS248" i="25"/>
  <c r="AR248" i="25"/>
  <c r="AQ248" i="25"/>
  <c r="AN248" i="25"/>
  <c r="AW248" i="25" s="1"/>
  <c r="AC248" i="25"/>
  <c r="A248" i="25"/>
  <c r="B248" i="25" s="1"/>
  <c r="AU247" i="25"/>
  <c r="AV247" i="25" s="1"/>
  <c r="AT247" i="25"/>
  <c r="AS247" i="25"/>
  <c r="AW247" i="25" s="1"/>
  <c r="AR247" i="25"/>
  <c r="AQ247" i="25"/>
  <c r="AN247" i="25"/>
  <c r="AC247" i="25"/>
  <c r="A247" i="25"/>
  <c r="B247" i="25" s="1"/>
  <c r="AV246" i="25"/>
  <c r="AU246" i="25"/>
  <c r="AT246" i="25"/>
  <c r="AS246" i="25"/>
  <c r="AW246" i="25" s="1"/>
  <c r="AR246" i="25"/>
  <c r="AQ246" i="25"/>
  <c r="AN246" i="25"/>
  <c r="AC246" i="25"/>
  <c r="B246" i="25"/>
  <c r="A246" i="25"/>
  <c r="AU245" i="25"/>
  <c r="AV245" i="25" s="1"/>
  <c r="AT245" i="25"/>
  <c r="AS245" i="25"/>
  <c r="AW245" i="25" s="1"/>
  <c r="AR245" i="25"/>
  <c r="AQ245" i="25"/>
  <c r="AN245" i="25"/>
  <c r="AC245" i="25"/>
  <c r="A245" i="25"/>
  <c r="B245" i="25" s="1"/>
  <c r="AV244" i="25"/>
  <c r="AU244" i="25"/>
  <c r="AT244" i="25"/>
  <c r="AS244" i="25"/>
  <c r="AW244" i="25" s="1"/>
  <c r="AR244" i="25"/>
  <c r="AQ244" i="25"/>
  <c r="AN244" i="25"/>
  <c r="AC244" i="25"/>
  <c r="H244" i="25"/>
  <c r="G244" i="25"/>
  <c r="B244" i="25"/>
  <c r="A244" i="25"/>
  <c r="AU243" i="25"/>
  <c r="AV243" i="25" s="1"/>
  <c r="AT243" i="25"/>
  <c r="AS243" i="25"/>
  <c r="AW243" i="25" s="1"/>
  <c r="AR243" i="25"/>
  <c r="AQ243" i="25"/>
  <c r="AN243" i="25"/>
  <c r="AC243" i="25"/>
  <c r="H243" i="25"/>
  <c r="G243" i="25"/>
  <c r="A243" i="25"/>
  <c r="B243" i="25" s="1"/>
  <c r="AV242" i="25"/>
  <c r="AU242" i="25"/>
  <c r="AT242" i="25"/>
  <c r="AS242" i="25"/>
  <c r="AW242" i="25" s="1"/>
  <c r="AR242" i="25"/>
  <c r="AQ242" i="25"/>
  <c r="AN242" i="25"/>
  <c r="AC242" i="25"/>
  <c r="H242" i="25"/>
  <c r="G242" i="25"/>
  <c r="B242" i="25"/>
  <c r="A242" i="25"/>
  <c r="AU241" i="25"/>
  <c r="AV241" i="25" s="1"/>
  <c r="AT241" i="25"/>
  <c r="AS241" i="25"/>
  <c r="AW241" i="25" s="1"/>
  <c r="AR241" i="25"/>
  <c r="AQ241" i="25"/>
  <c r="AN241" i="25"/>
  <c r="AC241" i="25"/>
  <c r="A241" i="25"/>
  <c r="B241" i="25" s="1"/>
  <c r="AV240" i="25"/>
  <c r="AU240" i="25"/>
  <c r="AT240" i="25"/>
  <c r="AS240" i="25"/>
  <c r="AW240" i="25" s="1"/>
  <c r="AR240" i="25"/>
  <c r="AQ240" i="25"/>
  <c r="AN240" i="25"/>
  <c r="AC240" i="25"/>
  <c r="B240" i="25"/>
  <c r="A240" i="25"/>
  <c r="AU239" i="25"/>
  <c r="AV239" i="25" s="1"/>
  <c r="AT239" i="25"/>
  <c r="AS239" i="25"/>
  <c r="AW239" i="25" s="1"/>
  <c r="AR239" i="25"/>
  <c r="AQ239" i="25"/>
  <c r="AN239" i="25"/>
  <c r="AC239" i="25"/>
  <c r="A239" i="25"/>
  <c r="B239" i="25" s="1"/>
  <c r="AU238" i="25"/>
  <c r="AT238" i="25"/>
  <c r="AS238" i="25"/>
  <c r="AW238" i="25" s="1"/>
  <c r="AR238" i="25"/>
  <c r="AQ238" i="25"/>
  <c r="AN238" i="25"/>
  <c r="AV238" i="25" s="1"/>
  <c r="AC238" i="25"/>
  <c r="B238" i="25"/>
  <c r="A238" i="25"/>
  <c r="AU237" i="25"/>
  <c r="AV237" i="25" s="1"/>
  <c r="AT237" i="25"/>
  <c r="AS237" i="25"/>
  <c r="AW237" i="25" s="1"/>
  <c r="AR237" i="25"/>
  <c r="AQ237" i="25"/>
  <c r="AN237" i="25"/>
  <c r="AC237" i="25"/>
  <c r="A237" i="25"/>
  <c r="B237" i="25" s="1"/>
  <c r="AV236" i="25"/>
  <c r="AU236" i="25"/>
  <c r="AT236" i="25"/>
  <c r="AS236" i="25"/>
  <c r="AW236" i="25" s="1"/>
  <c r="AR236" i="25"/>
  <c r="AQ236" i="25"/>
  <c r="AN236" i="25"/>
  <c r="AC236" i="25"/>
  <c r="B236" i="25"/>
  <c r="A236" i="25"/>
  <c r="AW235" i="25"/>
  <c r="AU235" i="25"/>
  <c r="AV235" i="25" s="1"/>
  <c r="AT235" i="25"/>
  <c r="AS235" i="25"/>
  <c r="AR235" i="25"/>
  <c r="AQ235" i="25"/>
  <c r="AN235" i="25"/>
  <c r="AC235" i="25"/>
  <c r="A235" i="25"/>
  <c r="B235" i="25" s="1"/>
  <c r="AU234" i="25"/>
  <c r="AT234" i="25"/>
  <c r="AS234" i="25"/>
  <c r="AW234" i="25" s="1"/>
  <c r="AR234" i="25"/>
  <c r="AQ234" i="25"/>
  <c r="AN234" i="25"/>
  <c r="AV234" i="25" s="1"/>
  <c r="AC234" i="25"/>
  <c r="B234" i="25"/>
  <c r="A234" i="25"/>
  <c r="AU233" i="25"/>
  <c r="AV233" i="25" s="1"/>
  <c r="AT233" i="25"/>
  <c r="AS233" i="25"/>
  <c r="AW233" i="25" s="1"/>
  <c r="AR233" i="25"/>
  <c r="AQ233" i="25"/>
  <c r="AN233" i="25"/>
  <c r="AC233" i="25"/>
  <c r="A233" i="25"/>
  <c r="B233" i="25" s="1"/>
  <c r="AV232" i="25"/>
  <c r="AU232" i="25"/>
  <c r="AT232" i="25"/>
  <c r="AS232" i="25"/>
  <c r="AR232" i="25"/>
  <c r="AQ232" i="25"/>
  <c r="AN232" i="25"/>
  <c r="AW232" i="25" s="1"/>
  <c r="AC232" i="25"/>
  <c r="B232" i="25"/>
  <c r="A232" i="25"/>
  <c r="AU231" i="25"/>
  <c r="AV231" i="25" s="1"/>
  <c r="AT231" i="25"/>
  <c r="AS231" i="25"/>
  <c r="AW231" i="25" s="1"/>
  <c r="AR231" i="25"/>
  <c r="AQ231" i="25"/>
  <c r="AN231" i="25"/>
  <c r="AC231" i="25"/>
  <c r="H231" i="25"/>
  <c r="G231" i="25"/>
  <c r="A231" i="25"/>
  <c r="B231" i="25" s="1"/>
  <c r="AV230" i="25"/>
  <c r="AU230" i="25"/>
  <c r="AT230" i="25"/>
  <c r="AS230" i="25"/>
  <c r="AR230" i="25"/>
  <c r="AQ230" i="25"/>
  <c r="AN230" i="25"/>
  <c r="AW230" i="25" s="1"/>
  <c r="AC230" i="25"/>
  <c r="H230" i="25"/>
  <c r="G230" i="25"/>
  <c r="B230" i="25"/>
  <c r="A230" i="25"/>
  <c r="AW229" i="25"/>
  <c r="AU229" i="25"/>
  <c r="AV229" i="25" s="1"/>
  <c r="AT229" i="25"/>
  <c r="AS229" i="25"/>
  <c r="AR229" i="25"/>
  <c r="AQ229" i="25"/>
  <c r="AN229" i="25"/>
  <c r="AC229" i="25"/>
  <c r="H229" i="25"/>
  <c r="G229" i="25"/>
  <c r="A229" i="25"/>
  <c r="B229" i="25" s="1"/>
  <c r="AU228" i="25"/>
  <c r="AT228" i="25"/>
  <c r="AS228" i="25"/>
  <c r="AR228" i="25"/>
  <c r="AQ228" i="25"/>
  <c r="AN228" i="25"/>
  <c r="AW228" i="25" s="1"/>
  <c r="AC228" i="25"/>
  <c r="H228" i="25"/>
  <c r="G228" i="25"/>
  <c r="B228" i="25"/>
  <c r="A228" i="25"/>
  <c r="AW227" i="25"/>
  <c r="AU227" i="25"/>
  <c r="AV227" i="25" s="1"/>
  <c r="AT227" i="25"/>
  <c r="AS227" i="25"/>
  <c r="AR227" i="25"/>
  <c r="AQ227" i="25"/>
  <c r="AN227" i="25"/>
  <c r="AC227" i="25"/>
  <c r="H227" i="25"/>
  <c r="G227" i="25"/>
  <c r="B227" i="25"/>
  <c r="A227" i="25"/>
  <c r="AV226" i="25"/>
  <c r="AU226" i="25"/>
  <c r="AT226" i="25"/>
  <c r="AS226" i="25"/>
  <c r="AW226" i="25" s="1"/>
  <c r="AR226" i="25"/>
  <c r="AQ226" i="25"/>
  <c r="AN226" i="25"/>
  <c r="AC226" i="25"/>
  <c r="H226" i="25"/>
  <c r="G226" i="25"/>
  <c r="B226" i="25"/>
  <c r="A226" i="25"/>
  <c r="AV225" i="25"/>
  <c r="AU225" i="25"/>
  <c r="AT225" i="25"/>
  <c r="AS225" i="25"/>
  <c r="AW225" i="25" s="1"/>
  <c r="AR225" i="25"/>
  <c r="AQ225" i="25"/>
  <c r="AN225" i="25"/>
  <c r="AC225" i="25"/>
  <c r="H225" i="25"/>
  <c r="G225" i="25"/>
  <c r="A225" i="25"/>
  <c r="B225" i="25" s="1"/>
  <c r="AU224" i="25"/>
  <c r="AT224" i="25"/>
  <c r="AS224" i="25"/>
  <c r="AW224" i="25" s="1"/>
  <c r="AR224" i="25"/>
  <c r="AQ224" i="25"/>
  <c r="AN224" i="25"/>
  <c r="AV224" i="25" s="1"/>
  <c r="AC224" i="25"/>
  <c r="H224" i="25"/>
  <c r="G224" i="25"/>
  <c r="B224" i="25"/>
  <c r="A224" i="25"/>
  <c r="AU223" i="25"/>
  <c r="AV223" i="25" s="1"/>
  <c r="AT223" i="25"/>
  <c r="AS223" i="25"/>
  <c r="AW223" i="25" s="1"/>
  <c r="AR223" i="25"/>
  <c r="AQ223" i="25"/>
  <c r="AN223" i="25"/>
  <c r="AC223" i="25"/>
  <c r="H223" i="25"/>
  <c r="G223" i="25"/>
  <c r="A223" i="25"/>
  <c r="B223" i="25" s="1"/>
  <c r="AV222" i="25"/>
  <c r="AU222" i="25"/>
  <c r="AT222" i="25"/>
  <c r="AS222" i="25"/>
  <c r="AR222" i="25"/>
  <c r="AQ222" i="25"/>
  <c r="AN222" i="25"/>
  <c r="AW222" i="25" s="1"/>
  <c r="AC222" i="25"/>
  <c r="B222" i="25"/>
  <c r="A222" i="25"/>
  <c r="AU221" i="25"/>
  <c r="AV221" i="25" s="1"/>
  <c r="AT221" i="25"/>
  <c r="AS221" i="25"/>
  <c r="AW221" i="25" s="1"/>
  <c r="AR221" i="25"/>
  <c r="AQ221" i="25"/>
  <c r="AN221" i="25"/>
  <c r="AC221" i="25"/>
  <c r="A221" i="25"/>
  <c r="B221" i="25" s="1"/>
  <c r="AU220" i="25"/>
  <c r="AT220" i="25"/>
  <c r="AS220" i="25"/>
  <c r="AW220" i="25" s="1"/>
  <c r="AR220" i="25"/>
  <c r="AQ220" i="25"/>
  <c r="AN220" i="25"/>
  <c r="AV220" i="25" s="1"/>
  <c r="AC220" i="25"/>
  <c r="B220" i="25"/>
  <c r="A220" i="25"/>
  <c r="AU219" i="25"/>
  <c r="AV219" i="25" s="1"/>
  <c r="AT219" i="25"/>
  <c r="AS219" i="25"/>
  <c r="AW219" i="25" s="1"/>
  <c r="AR219" i="25"/>
  <c r="AQ219" i="25"/>
  <c r="AN219" i="25"/>
  <c r="AC219" i="25"/>
  <c r="A219" i="25"/>
  <c r="B219" i="25" s="1"/>
  <c r="AV218" i="25"/>
  <c r="AU218" i="25"/>
  <c r="AT218" i="25"/>
  <c r="AS218" i="25"/>
  <c r="AW218" i="25" s="1"/>
  <c r="AR218" i="25"/>
  <c r="AQ218" i="25"/>
  <c r="AN218" i="25"/>
  <c r="AC218" i="25"/>
  <c r="B218" i="25"/>
  <c r="A218" i="25"/>
  <c r="AW217" i="25"/>
  <c r="AU217" i="25"/>
  <c r="AV217" i="25" s="1"/>
  <c r="AT217" i="25"/>
  <c r="AS217" i="25"/>
  <c r="AR217" i="25"/>
  <c r="AQ217" i="25"/>
  <c r="AN217" i="25"/>
  <c r="AC217" i="25"/>
  <c r="H217" i="25"/>
  <c r="G217" i="25"/>
  <c r="A217" i="25"/>
  <c r="B217" i="25" s="1"/>
  <c r="AV216" i="25"/>
  <c r="AU216" i="25"/>
  <c r="AT216" i="25"/>
  <c r="AS216" i="25"/>
  <c r="AW216" i="25" s="1"/>
  <c r="AR216" i="25"/>
  <c r="AQ216" i="25"/>
  <c r="AN216" i="25"/>
  <c r="AC216" i="25"/>
  <c r="H216" i="25"/>
  <c r="G216" i="25"/>
  <c r="B216" i="25"/>
  <c r="A216" i="25"/>
  <c r="AW215" i="25"/>
  <c r="AU215" i="25"/>
  <c r="AV215" i="25" s="1"/>
  <c r="AT215" i="25"/>
  <c r="AS215" i="25"/>
  <c r="AR215" i="25"/>
  <c r="AQ215" i="25"/>
  <c r="AN215" i="25"/>
  <c r="AC215" i="25"/>
  <c r="H215" i="25"/>
  <c r="G215" i="25"/>
  <c r="A215" i="25"/>
  <c r="B215" i="25" s="1"/>
  <c r="AU214" i="25"/>
  <c r="AT214" i="25"/>
  <c r="AS214" i="25"/>
  <c r="AR214" i="25"/>
  <c r="AQ214" i="25"/>
  <c r="AN214" i="25"/>
  <c r="AW214" i="25" s="1"/>
  <c r="AC214" i="25"/>
  <c r="H214" i="25"/>
  <c r="G214" i="25"/>
  <c r="B214" i="25"/>
  <c r="A214" i="25"/>
  <c r="AU213" i="25"/>
  <c r="AV213" i="25" s="1"/>
  <c r="AT213" i="25"/>
  <c r="AS213" i="25"/>
  <c r="AW213" i="25" s="1"/>
  <c r="AR213" i="25"/>
  <c r="AQ213" i="25"/>
  <c r="AN213" i="25"/>
  <c r="AC213" i="25"/>
  <c r="H213" i="25"/>
  <c r="G213" i="25"/>
  <c r="A213" i="25"/>
  <c r="B213" i="25" s="1"/>
  <c r="AV212" i="25"/>
  <c r="AU212" i="25"/>
  <c r="AT212" i="25"/>
  <c r="AS212" i="25"/>
  <c r="AR212" i="25"/>
  <c r="AQ212" i="25"/>
  <c r="AN212" i="25"/>
  <c r="AW212" i="25" s="1"/>
  <c r="AC212" i="25"/>
  <c r="B212" i="25"/>
  <c r="A212" i="25"/>
  <c r="AU211" i="25"/>
  <c r="AV211" i="25" s="1"/>
  <c r="AT211" i="25"/>
  <c r="AS211" i="25"/>
  <c r="AW211" i="25" s="1"/>
  <c r="AR211" i="25"/>
  <c r="AQ211" i="25"/>
  <c r="AN211" i="25"/>
  <c r="AC211" i="25"/>
  <c r="A211" i="25"/>
  <c r="B211" i="25" s="1"/>
  <c r="AU210" i="25"/>
  <c r="AT210" i="25"/>
  <c r="AS210" i="25"/>
  <c r="AR210" i="25"/>
  <c r="AQ210" i="25"/>
  <c r="AN210" i="25"/>
  <c r="AW210" i="25" s="1"/>
  <c r="AC210" i="25"/>
  <c r="B210" i="25"/>
  <c r="A210" i="25"/>
  <c r="AW209" i="25"/>
  <c r="AU209" i="25"/>
  <c r="AV209" i="25" s="1"/>
  <c r="AT209" i="25"/>
  <c r="AS209" i="25"/>
  <c r="AR209" i="25"/>
  <c r="AQ209" i="25"/>
  <c r="AN209" i="25"/>
  <c r="AC209" i="25"/>
  <c r="A209" i="25"/>
  <c r="B209" i="25" s="1"/>
  <c r="AU208" i="25"/>
  <c r="AT208" i="25"/>
  <c r="AS208" i="25"/>
  <c r="AW208" i="25" s="1"/>
  <c r="AR208" i="25"/>
  <c r="AQ208" i="25"/>
  <c r="AN208" i="25"/>
  <c r="AV208" i="25" s="1"/>
  <c r="AC208" i="25"/>
  <c r="B208" i="25"/>
  <c r="A208" i="25"/>
  <c r="AU207" i="25"/>
  <c r="AV207" i="25" s="1"/>
  <c r="AT207" i="25"/>
  <c r="AS207" i="25"/>
  <c r="AW207" i="25" s="1"/>
  <c r="AR207" i="25"/>
  <c r="AQ207" i="25"/>
  <c r="AN207" i="25"/>
  <c r="AC207" i="25"/>
  <c r="A207" i="25"/>
  <c r="B207" i="25" s="1"/>
  <c r="AU206" i="25"/>
  <c r="AT206" i="25"/>
  <c r="AS206" i="25"/>
  <c r="AW206" i="25" s="1"/>
  <c r="AR206" i="25"/>
  <c r="AQ206" i="25"/>
  <c r="AN206" i="25"/>
  <c r="AV206" i="25" s="1"/>
  <c r="AC206" i="25"/>
  <c r="B206" i="25"/>
  <c r="A206" i="25"/>
  <c r="AU205" i="25"/>
  <c r="AV205" i="25" s="1"/>
  <c r="AT205" i="25"/>
  <c r="AS205" i="25"/>
  <c r="AW205" i="25" s="1"/>
  <c r="AR205" i="25"/>
  <c r="AQ205" i="25"/>
  <c r="AN205" i="25"/>
  <c r="AC205" i="25"/>
  <c r="A205" i="25"/>
  <c r="B205" i="25" s="1"/>
  <c r="AV204" i="25"/>
  <c r="AU204" i="25"/>
  <c r="AT204" i="25"/>
  <c r="AS204" i="25"/>
  <c r="AR204" i="25"/>
  <c r="AQ204" i="25"/>
  <c r="AN204" i="25"/>
  <c r="AW204" i="25" s="1"/>
  <c r="AC204" i="25"/>
  <c r="B204" i="25"/>
  <c r="A204" i="25"/>
  <c r="AU203" i="25"/>
  <c r="AV203" i="25" s="1"/>
  <c r="AT203" i="25"/>
  <c r="AS203" i="25"/>
  <c r="AW203" i="25" s="1"/>
  <c r="AR203" i="25"/>
  <c r="AQ203" i="25"/>
  <c r="AN203" i="25"/>
  <c r="AC203" i="25"/>
  <c r="A203" i="25"/>
  <c r="B203" i="25" s="1"/>
  <c r="AU202" i="25"/>
  <c r="AT202" i="25"/>
  <c r="AS202" i="25"/>
  <c r="AR202" i="25"/>
  <c r="AQ202" i="25"/>
  <c r="AN202" i="25"/>
  <c r="AW202" i="25" s="1"/>
  <c r="AC202" i="25"/>
  <c r="B202" i="25"/>
  <c r="A202" i="25"/>
  <c r="AW201" i="25"/>
  <c r="AU201" i="25"/>
  <c r="AV201" i="25" s="1"/>
  <c r="AT201" i="25"/>
  <c r="AS201" i="25"/>
  <c r="AR201" i="25"/>
  <c r="AQ201" i="25"/>
  <c r="AN201" i="25"/>
  <c r="AC201" i="25"/>
  <c r="A201" i="25"/>
  <c r="B201" i="25" s="1"/>
  <c r="AU200" i="25"/>
  <c r="AT200" i="25"/>
  <c r="AS200" i="25"/>
  <c r="AW200" i="25" s="1"/>
  <c r="AR200" i="25"/>
  <c r="AQ200" i="25"/>
  <c r="AN200" i="25"/>
  <c r="AV200" i="25" s="1"/>
  <c r="AC200" i="25"/>
  <c r="B200" i="25"/>
  <c r="A200" i="25"/>
  <c r="AU199" i="25"/>
  <c r="AV199" i="25" s="1"/>
  <c r="AT199" i="25"/>
  <c r="AS199" i="25"/>
  <c r="AW199" i="25" s="1"/>
  <c r="AR199" i="25"/>
  <c r="AQ199" i="25"/>
  <c r="AN199" i="25"/>
  <c r="AC199" i="25"/>
  <c r="A199" i="25"/>
  <c r="B199" i="25" s="1"/>
  <c r="AU198" i="25"/>
  <c r="AT198" i="25"/>
  <c r="AS198" i="25"/>
  <c r="AW198" i="25" s="1"/>
  <c r="AR198" i="25"/>
  <c r="AQ198" i="25"/>
  <c r="AN198" i="25"/>
  <c r="AV198" i="25" s="1"/>
  <c r="AC198" i="25"/>
  <c r="B198" i="25"/>
  <c r="A198" i="25"/>
  <c r="AU197" i="25"/>
  <c r="AV197" i="25" s="1"/>
  <c r="AT197" i="25"/>
  <c r="AS197" i="25"/>
  <c r="AW197" i="25" s="1"/>
  <c r="AR197" i="25"/>
  <c r="AQ197" i="25"/>
  <c r="AN197" i="25"/>
  <c r="AC197" i="25"/>
  <c r="A197" i="25"/>
  <c r="B197" i="25" s="1"/>
  <c r="AV196" i="25"/>
  <c r="AU196" i="25"/>
  <c r="AT196" i="25"/>
  <c r="AS196" i="25"/>
  <c r="AR196" i="25"/>
  <c r="AQ196" i="25"/>
  <c r="AN196" i="25"/>
  <c r="AW196" i="25" s="1"/>
  <c r="AC196" i="25"/>
  <c r="B196" i="25"/>
  <c r="A196" i="25"/>
  <c r="AU195" i="25"/>
  <c r="AV195" i="25" s="1"/>
  <c r="AT195" i="25"/>
  <c r="AS195" i="25"/>
  <c r="AW195" i="25" s="1"/>
  <c r="AR195" i="25"/>
  <c r="AQ195" i="25"/>
  <c r="AN195" i="25"/>
  <c r="AC195" i="25"/>
  <c r="H195" i="25"/>
  <c r="G195" i="25"/>
  <c r="A195" i="25"/>
  <c r="B195" i="25" s="1"/>
  <c r="AV194" i="25"/>
  <c r="AU194" i="25"/>
  <c r="AT194" i="25"/>
  <c r="AS194" i="25"/>
  <c r="AR194" i="25"/>
  <c r="AQ194" i="25"/>
  <c r="AN194" i="25"/>
  <c r="AW194" i="25" s="1"/>
  <c r="AC194" i="25"/>
  <c r="B194" i="25"/>
  <c r="A194" i="25"/>
  <c r="AW193" i="25"/>
  <c r="AU193" i="25"/>
  <c r="AV193" i="25" s="1"/>
  <c r="AT193" i="25"/>
  <c r="AS193" i="25"/>
  <c r="AR193" i="25"/>
  <c r="AQ193" i="25"/>
  <c r="AN193" i="25"/>
  <c r="AC193" i="25"/>
  <c r="A193" i="25"/>
  <c r="B193" i="25" s="1"/>
  <c r="AU192" i="25"/>
  <c r="AT192" i="25"/>
  <c r="AS192" i="25"/>
  <c r="AR192" i="25"/>
  <c r="AQ192" i="25"/>
  <c r="AN192" i="25"/>
  <c r="AW192" i="25" s="1"/>
  <c r="AC192" i="25"/>
  <c r="B192" i="25"/>
  <c r="A192" i="25"/>
  <c r="AW191" i="25"/>
  <c r="AU191" i="25"/>
  <c r="AV191" i="25" s="1"/>
  <c r="AT191" i="25"/>
  <c r="AS191" i="25"/>
  <c r="AR191" i="25"/>
  <c r="AQ191" i="25"/>
  <c r="AN191" i="25"/>
  <c r="AC191" i="25"/>
  <c r="A191" i="25"/>
  <c r="B191" i="25" s="1"/>
  <c r="AU190" i="25"/>
  <c r="AT190" i="25"/>
  <c r="AS190" i="25"/>
  <c r="AW190" i="25" s="1"/>
  <c r="AR190" i="25"/>
  <c r="AQ190" i="25"/>
  <c r="AN190" i="25"/>
  <c r="AV190" i="25" s="1"/>
  <c r="AC190" i="25"/>
  <c r="B190" i="25"/>
  <c r="A190" i="25"/>
  <c r="AU189" i="25"/>
  <c r="AV189" i="25" s="1"/>
  <c r="AT189" i="25"/>
  <c r="AS189" i="25"/>
  <c r="AW189" i="25" s="1"/>
  <c r="AR189" i="25"/>
  <c r="AQ189" i="25"/>
  <c r="AN189" i="25"/>
  <c r="AC189" i="25"/>
  <c r="A189" i="25"/>
  <c r="B189" i="25" s="1"/>
  <c r="AU188" i="25"/>
  <c r="AT188" i="25"/>
  <c r="AS188" i="25"/>
  <c r="AR188" i="25"/>
  <c r="AQ188" i="25"/>
  <c r="AN188" i="25"/>
  <c r="AV188" i="25" s="1"/>
  <c r="AC188" i="25"/>
  <c r="H188" i="25"/>
  <c r="G188" i="25"/>
  <c r="B188" i="25"/>
  <c r="A188" i="25"/>
  <c r="AU187" i="25"/>
  <c r="AV187" i="25" s="1"/>
  <c r="AT187" i="25"/>
  <c r="AS187" i="25"/>
  <c r="AW187" i="25" s="1"/>
  <c r="AR187" i="25"/>
  <c r="AQ187" i="25"/>
  <c r="AN187" i="25"/>
  <c r="AC187" i="25"/>
  <c r="A187" i="25"/>
  <c r="B187" i="25" s="1"/>
  <c r="AU186" i="25"/>
  <c r="AT186" i="25"/>
  <c r="AS186" i="25"/>
  <c r="AW186" i="25" s="1"/>
  <c r="AR186" i="25"/>
  <c r="AQ186" i="25"/>
  <c r="AN186" i="25"/>
  <c r="AV186" i="25" s="1"/>
  <c r="AC186" i="25"/>
  <c r="H186" i="25"/>
  <c r="G186" i="25"/>
  <c r="B186" i="25"/>
  <c r="A186" i="25"/>
  <c r="AW185" i="25"/>
  <c r="AU185" i="25"/>
  <c r="AV185" i="25" s="1"/>
  <c r="AT185" i="25"/>
  <c r="AS185" i="25"/>
  <c r="AR185" i="25"/>
  <c r="AQ185" i="25"/>
  <c r="AN185" i="25"/>
  <c r="AC185" i="25"/>
  <c r="H185" i="25"/>
  <c r="G185" i="25"/>
  <c r="A185" i="25"/>
  <c r="B185" i="25" s="1"/>
  <c r="AU184" i="25"/>
  <c r="AT184" i="25"/>
  <c r="AS184" i="25"/>
  <c r="AW184" i="25" s="1"/>
  <c r="AR184" i="25"/>
  <c r="AQ184" i="25"/>
  <c r="AN184" i="25"/>
  <c r="AV184" i="25" s="1"/>
  <c r="AC184" i="25"/>
  <c r="B184" i="25"/>
  <c r="A184" i="25"/>
  <c r="AW183" i="25"/>
  <c r="AU183" i="25"/>
  <c r="AV183" i="25" s="1"/>
  <c r="AT183" i="25"/>
  <c r="AS183" i="25"/>
  <c r="AR183" i="25"/>
  <c r="AQ183" i="25"/>
  <c r="AN183" i="25"/>
  <c r="AC183" i="25"/>
  <c r="A183" i="25"/>
  <c r="B183" i="25" s="1"/>
  <c r="AU182" i="25"/>
  <c r="AT182" i="25"/>
  <c r="AS182" i="25"/>
  <c r="AW182" i="25" s="1"/>
  <c r="AR182" i="25"/>
  <c r="AQ182" i="25"/>
  <c r="AN182" i="25"/>
  <c r="AV182" i="25" s="1"/>
  <c r="AC182" i="25"/>
  <c r="B182" i="25"/>
  <c r="A182" i="25"/>
  <c r="AU181" i="25"/>
  <c r="AV181" i="25" s="1"/>
  <c r="AT181" i="25"/>
  <c r="AS181" i="25"/>
  <c r="AW181" i="25" s="1"/>
  <c r="AR181" i="25"/>
  <c r="AQ181" i="25"/>
  <c r="AN181" i="25"/>
  <c r="AC181" i="25"/>
  <c r="A181" i="25"/>
  <c r="B181" i="25" s="1"/>
  <c r="AV180" i="25"/>
  <c r="AU180" i="25"/>
  <c r="AT180" i="25"/>
  <c r="AS180" i="25"/>
  <c r="AR180" i="25"/>
  <c r="AQ180" i="25"/>
  <c r="AN180" i="25"/>
  <c r="AW180" i="25" s="1"/>
  <c r="AC180" i="25"/>
  <c r="B180" i="25"/>
  <c r="A180" i="25"/>
  <c r="AU179" i="25"/>
  <c r="AV179" i="25" s="1"/>
  <c r="AT179" i="25"/>
  <c r="AS179" i="25"/>
  <c r="AW179" i="25" s="1"/>
  <c r="AR179" i="25"/>
  <c r="AQ179" i="25"/>
  <c r="AN179" i="25"/>
  <c r="AC179" i="25"/>
  <c r="A179" i="25"/>
  <c r="B179" i="25" s="1"/>
  <c r="AV178" i="25"/>
  <c r="AU178" i="25"/>
  <c r="AT178" i="25"/>
  <c r="AS178" i="25"/>
  <c r="AW178" i="25" s="1"/>
  <c r="AR178" i="25"/>
  <c r="AQ178" i="25"/>
  <c r="AN178" i="25"/>
  <c r="AC178" i="25"/>
  <c r="B178" i="25"/>
  <c r="A178" i="25"/>
  <c r="AW177" i="25"/>
  <c r="AU177" i="25"/>
  <c r="AV177" i="25" s="1"/>
  <c r="AT177" i="25"/>
  <c r="AS177" i="25"/>
  <c r="AR177" i="25"/>
  <c r="AQ177" i="25"/>
  <c r="AN177" i="25"/>
  <c r="AC177" i="25"/>
  <c r="A177" i="25"/>
  <c r="B177" i="25" s="1"/>
  <c r="AU176" i="25"/>
  <c r="AT176" i="25"/>
  <c r="AS176" i="25"/>
  <c r="AR176" i="25"/>
  <c r="AQ176" i="25"/>
  <c r="AN176" i="25"/>
  <c r="AV176" i="25" s="1"/>
  <c r="AC176" i="25"/>
  <c r="B176" i="25"/>
  <c r="A176" i="25"/>
  <c r="AU175" i="25"/>
  <c r="AV175" i="25" s="1"/>
  <c r="AT175" i="25"/>
  <c r="AS175" i="25"/>
  <c r="AW175" i="25" s="1"/>
  <c r="AR175" i="25"/>
  <c r="AQ175" i="25"/>
  <c r="AN175" i="25"/>
  <c r="AC175" i="25"/>
  <c r="A175" i="25"/>
  <c r="B175" i="25" s="1"/>
  <c r="AU174" i="25"/>
  <c r="AT174" i="25"/>
  <c r="AS174" i="25"/>
  <c r="AR174" i="25"/>
  <c r="AQ174" i="25"/>
  <c r="AN174" i="25"/>
  <c r="AV174" i="25" s="1"/>
  <c r="AC174" i="25"/>
  <c r="S174" i="25"/>
  <c r="A174" i="25"/>
  <c r="B174" i="25" s="1"/>
  <c r="AV173" i="25"/>
  <c r="AU173" i="25"/>
  <c r="AT173" i="25"/>
  <c r="AS173" i="25"/>
  <c r="AW173" i="25" s="1"/>
  <c r="AR173" i="25"/>
  <c r="AQ173" i="25"/>
  <c r="AN173" i="25"/>
  <c r="AC173" i="25"/>
  <c r="S173" i="25"/>
  <c r="A173" i="25"/>
  <c r="B173" i="25" s="1"/>
  <c r="AU172" i="25"/>
  <c r="AT172" i="25"/>
  <c r="AS172" i="25"/>
  <c r="AR172" i="25"/>
  <c r="AQ172" i="25"/>
  <c r="AN172" i="25"/>
  <c r="AV172" i="25" s="1"/>
  <c r="AC172" i="25"/>
  <c r="S172" i="25"/>
  <c r="H172" i="25"/>
  <c r="G172" i="25"/>
  <c r="A172" i="25"/>
  <c r="B172" i="25" s="1"/>
  <c r="AU171" i="25"/>
  <c r="AT171" i="25"/>
  <c r="AS171" i="25"/>
  <c r="AR171" i="25"/>
  <c r="AQ171" i="25"/>
  <c r="AN171" i="25"/>
  <c r="AW171" i="25" s="1"/>
  <c r="AC171" i="25"/>
  <c r="S171" i="25"/>
  <c r="H171" i="25"/>
  <c r="G171" i="25"/>
  <c r="A171" i="25"/>
  <c r="B171" i="25" s="1"/>
  <c r="AV170" i="25"/>
  <c r="AU170" i="25"/>
  <c r="AT170" i="25"/>
  <c r="AS170" i="25"/>
  <c r="AW170" i="25" s="1"/>
  <c r="AR170" i="25"/>
  <c r="AQ170" i="25"/>
  <c r="AN170" i="25"/>
  <c r="AC170" i="25"/>
  <c r="S170" i="25"/>
  <c r="H170" i="25"/>
  <c r="G170" i="25"/>
  <c r="A170" i="25"/>
  <c r="B170" i="25" s="1"/>
  <c r="AU169" i="25"/>
  <c r="AT169" i="25"/>
  <c r="AS169" i="25"/>
  <c r="AW169" i="25" s="1"/>
  <c r="AR169" i="25"/>
  <c r="AQ169" i="25"/>
  <c r="AN169" i="25"/>
  <c r="AC169" i="25"/>
  <c r="H169" i="25"/>
  <c r="G169" i="25"/>
  <c r="B169" i="25"/>
  <c r="A169" i="25"/>
  <c r="AW168" i="25"/>
  <c r="AU168" i="25"/>
  <c r="AV168" i="25" s="1"/>
  <c r="AT168" i="25"/>
  <c r="AS168" i="25"/>
  <c r="AR168" i="25"/>
  <c r="AQ168" i="25"/>
  <c r="AN168" i="25"/>
  <c r="AC168" i="25"/>
  <c r="A168" i="25"/>
  <c r="B168" i="25" s="1"/>
  <c r="AU167" i="25"/>
  <c r="AV167" i="25" s="1"/>
  <c r="AT167" i="25"/>
  <c r="AS167" i="25"/>
  <c r="AW167" i="25" s="1"/>
  <c r="AR167" i="25"/>
  <c r="AQ167" i="25"/>
  <c r="AN167" i="25"/>
  <c r="AC167" i="25"/>
  <c r="H167" i="25"/>
  <c r="G167" i="25"/>
  <c r="B167" i="25"/>
  <c r="A167" i="25"/>
  <c r="AW166" i="25"/>
  <c r="AU166" i="25"/>
  <c r="AV166" i="25" s="1"/>
  <c r="AT166" i="25"/>
  <c r="AS166" i="25"/>
  <c r="AR166" i="25"/>
  <c r="AQ166" i="25"/>
  <c r="AN166" i="25"/>
  <c r="AC166" i="25"/>
  <c r="H166" i="25"/>
  <c r="G166" i="25"/>
  <c r="A166" i="25"/>
  <c r="B166" i="25" s="1"/>
  <c r="AW165" i="25"/>
  <c r="AV165" i="25"/>
  <c r="AU165" i="25"/>
  <c r="AT165" i="25"/>
  <c r="AS165" i="25"/>
  <c r="AR165" i="25"/>
  <c r="AQ165" i="25"/>
  <c r="AN165" i="25"/>
  <c r="AC165" i="25"/>
  <c r="B165" i="25"/>
  <c r="A165" i="25"/>
  <c r="AW164" i="25"/>
  <c r="AU164" i="25"/>
  <c r="AV164" i="25" s="1"/>
  <c r="AT164" i="25"/>
  <c r="AS164" i="25"/>
  <c r="AR164" i="25"/>
  <c r="AQ164" i="25"/>
  <c r="AN164" i="25"/>
  <c r="AC164" i="25"/>
  <c r="A164" i="25"/>
  <c r="B164" i="25" s="1"/>
  <c r="AU163" i="25"/>
  <c r="AV163" i="25" s="1"/>
  <c r="AT163" i="25"/>
  <c r="AS163" i="25"/>
  <c r="AR163" i="25"/>
  <c r="AQ163" i="25"/>
  <c r="AN163" i="25"/>
  <c r="AW163" i="25" s="1"/>
  <c r="AC163" i="25"/>
  <c r="A163" i="25"/>
  <c r="B163" i="25" s="1"/>
  <c r="AW162" i="25"/>
  <c r="AU162" i="25"/>
  <c r="AT162" i="25"/>
  <c r="AS162" i="25"/>
  <c r="AR162" i="25"/>
  <c r="AQ162" i="25"/>
  <c r="AN162" i="25"/>
  <c r="AC162" i="25"/>
  <c r="A162" i="25"/>
  <c r="B162" i="25" s="1"/>
  <c r="AU161" i="25"/>
  <c r="AT161" i="25"/>
  <c r="AS161" i="25"/>
  <c r="AW161" i="25" s="1"/>
  <c r="AR161" i="25"/>
  <c r="AQ161" i="25"/>
  <c r="AN161" i="25"/>
  <c r="AV161" i="25" s="1"/>
  <c r="AC161" i="25"/>
  <c r="B161" i="25"/>
  <c r="A161" i="25"/>
  <c r="AU160" i="25"/>
  <c r="AV160" i="25" s="1"/>
  <c r="AT160" i="25"/>
  <c r="AS160" i="25"/>
  <c r="AW160" i="25" s="1"/>
  <c r="AR160" i="25"/>
  <c r="AQ160" i="25"/>
  <c r="AN160" i="25"/>
  <c r="AC160" i="25"/>
  <c r="A160" i="25"/>
  <c r="B160" i="25" s="1"/>
  <c r="AU159" i="25"/>
  <c r="AV159" i="25" s="1"/>
  <c r="AT159" i="25"/>
  <c r="AS159" i="25"/>
  <c r="AW159" i="25" s="1"/>
  <c r="AR159" i="25"/>
  <c r="AQ159" i="25"/>
  <c r="AN159" i="25"/>
  <c r="AC159" i="25"/>
  <c r="A159" i="25"/>
  <c r="B159" i="25" s="1"/>
  <c r="AW158" i="25"/>
  <c r="AU158" i="25"/>
  <c r="AV158" i="25" s="1"/>
  <c r="AT158" i="25"/>
  <c r="AS158" i="25"/>
  <c r="AR158" i="25"/>
  <c r="AQ158" i="25"/>
  <c r="AN158" i="25"/>
  <c r="AC158" i="25"/>
  <c r="A158" i="25"/>
  <c r="B158" i="25" s="1"/>
  <c r="AU157" i="25"/>
  <c r="AT157" i="25"/>
  <c r="AS157" i="25"/>
  <c r="AW157" i="25" s="1"/>
  <c r="AR157" i="25"/>
  <c r="AQ157" i="25"/>
  <c r="AN157" i="25"/>
  <c r="AV157" i="25" s="1"/>
  <c r="AC157" i="25"/>
  <c r="H157" i="25"/>
  <c r="G157" i="25"/>
  <c r="A157" i="25"/>
  <c r="B157" i="25" s="1"/>
  <c r="AU156" i="25"/>
  <c r="AT156" i="25"/>
  <c r="AS156" i="25"/>
  <c r="AW156" i="25" s="1"/>
  <c r="AR156" i="25"/>
  <c r="AQ156" i="25"/>
  <c r="AN156" i="25"/>
  <c r="AV156" i="25" s="1"/>
  <c r="AC156" i="25"/>
  <c r="H156" i="25"/>
  <c r="G156" i="25"/>
  <c r="B156" i="25"/>
  <c r="A156" i="25"/>
  <c r="AU155" i="25"/>
  <c r="AT155" i="25"/>
  <c r="AS155" i="25"/>
  <c r="AR155" i="25"/>
  <c r="AQ155" i="25"/>
  <c r="AN155" i="25"/>
  <c r="AV155" i="25" s="1"/>
  <c r="AC155" i="25"/>
  <c r="H155" i="25"/>
  <c r="G155" i="25"/>
  <c r="B155" i="25"/>
  <c r="A155" i="25"/>
  <c r="AW154" i="25"/>
  <c r="AU154" i="25"/>
  <c r="AV154" i="25" s="1"/>
  <c r="AT154" i="25"/>
  <c r="AS154" i="25"/>
  <c r="AR154" i="25"/>
  <c r="AQ154" i="25"/>
  <c r="AN154" i="25"/>
  <c r="AC154" i="25"/>
  <c r="H154" i="25"/>
  <c r="G154" i="25"/>
  <c r="A154" i="25"/>
  <c r="B154" i="25" s="1"/>
  <c r="AV153" i="25"/>
  <c r="AU153" i="25"/>
  <c r="AT153" i="25"/>
  <c r="AS153" i="25"/>
  <c r="AW153" i="25" s="1"/>
  <c r="AR153" i="25"/>
  <c r="AQ153" i="25"/>
  <c r="AN153" i="25"/>
  <c r="AC153" i="25"/>
  <c r="H153" i="25"/>
  <c r="G153" i="25"/>
  <c r="B153" i="25"/>
  <c r="A153" i="25"/>
  <c r="AW152" i="25"/>
  <c r="AU152" i="25"/>
  <c r="AV152" i="25" s="1"/>
  <c r="AT152" i="25"/>
  <c r="AS152" i="25"/>
  <c r="AR152" i="25"/>
  <c r="AQ152" i="25"/>
  <c r="AN152" i="25"/>
  <c r="AC152" i="25"/>
  <c r="H152" i="25"/>
  <c r="G152" i="25"/>
  <c r="A152" i="25"/>
  <c r="B152" i="25" s="1"/>
  <c r="AV151" i="25"/>
  <c r="AU151" i="25"/>
  <c r="AT151" i="25"/>
  <c r="AS151" i="25"/>
  <c r="AR151" i="25"/>
  <c r="AQ151" i="25"/>
  <c r="AN151" i="25"/>
  <c r="AW151" i="25" s="1"/>
  <c r="AC151" i="25"/>
  <c r="H151" i="25"/>
  <c r="G151" i="25"/>
  <c r="B151" i="25"/>
  <c r="A151" i="25"/>
  <c r="AU150" i="25"/>
  <c r="AV150" i="25" s="1"/>
  <c r="AT150" i="25"/>
  <c r="AS150" i="25"/>
  <c r="AW150" i="25" s="1"/>
  <c r="AR150" i="25"/>
  <c r="AQ150" i="25"/>
  <c r="AN150" i="25"/>
  <c r="AC150" i="25"/>
  <c r="H150" i="25"/>
  <c r="G150" i="25"/>
  <c r="A150" i="25"/>
  <c r="B150" i="25" s="1"/>
  <c r="AV149" i="25"/>
  <c r="AU149" i="25"/>
  <c r="AT149" i="25"/>
  <c r="AS149" i="25"/>
  <c r="AR149" i="25"/>
  <c r="AQ149" i="25"/>
  <c r="AN149" i="25"/>
  <c r="AW149" i="25" s="1"/>
  <c r="AC149" i="25"/>
  <c r="H149" i="25"/>
  <c r="G149" i="25"/>
  <c r="A149" i="25"/>
  <c r="B149" i="25" s="1"/>
  <c r="AU148" i="25"/>
  <c r="AV148" i="25" s="1"/>
  <c r="AT148" i="25"/>
  <c r="AS148" i="25"/>
  <c r="AW148" i="25" s="1"/>
  <c r="AR148" i="25"/>
  <c r="AQ148" i="25"/>
  <c r="AN148" i="25"/>
  <c r="AC148" i="25"/>
  <c r="H148" i="25"/>
  <c r="G148" i="25"/>
  <c r="A148" i="25"/>
  <c r="B148" i="25" s="1"/>
  <c r="AU147" i="25"/>
  <c r="AV147" i="25" s="1"/>
  <c r="AT147" i="25"/>
  <c r="AS147" i="25"/>
  <c r="AW147" i="25" s="1"/>
  <c r="AR147" i="25"/>
  <c r="AQ147" i="25"/>
  <c r="AN147" i="25"/>
  <c r="AC147" i="25"/>
  <c r="H147" i="25"/>
  <c r="G147" i="25"/>
  <c r="B147" i="25"/>
  <c r="A147" i="25"/>
  <c r="AW146" i="25"/>
  <c r="AU146" i="25"/>
  <c r="AV146" i="25" s="1"/>
  <c r="AT146" i="25"/>
  <c r="AS146" i="25"/>
  <c r="AR146" i="25"/>
  <c r="AQ146" i="25"/>
  <c r="AN146" i="25"/>
  <c r="AC146" i="25"/>
  <c r="H146" i="25"/>
  <c r="G146" i="25"/>
  <c r="A146" i="25"/>
  <c r="B146" i="25" s="1"/>
  <c r="AV145" i="25"/>
  <c r="AU145" i="25"/>
  <c r="AT145" i="25"/>
  <c r="AS145" i="25"/>
  <c r="AW145" i="25" s="1"/>
  <c r="AR145" i="25"/>
  <c r="AQ145" i="25"/>
  <c r="AN145" i="25"/>
  <c r="AC145" i="25"/>
  <c r="H145" i="25"/>
  <c r="G145" i="25"/>
  <c r="B145" i="25"/>
  <c r="A145" i="25"/>
  <c r="AW144" i="25"/>
  <c r="AU144" i="25"/>
  <c r="AV144" i="25" s="1"/>
  <c r="AT144" i="25"/>
  <c r="AS144" i="25"/>
  <c r="AR144" i="25"/>
  <c r="AQ144" i="25"/>
  <c r="AN144" i="25"/>
  <c r="AC144" i="25"/>
  <c r="A144" i="25"/>
  <c r="B144" i="25" s="1"/>
  <c r="AV143" i="25"/>
  <c r="AU143" i="25"/>
  <c r="AT143" i="25"/>
  <c r="AS143" i="25"/>
  <c r="AW143" i="25" s="1"/>
  <c r="AR143" i="25"/>
  <c r="AQ143" i="25"/>
  <c r="AN143" i="25"/>
  <c r="AC143" i="25"/>
  <c r="H143" i="25"/>
  <c r="G143" i="25"/>
  <c r="B143" i="25"/>
  <c r="A143" i="25"/>
  <c r="AW142" i="25"/>
  <c r="AU142" i="25"/>
  <c r="AV142" i="25" s="1"/>
  <c r="AT142" i="25"/>
  <c r="AS142" i="25"/>
  <c r="AR142" i="25"/>
  <c r="AQ142" i="25"/>
  <c r="AN142" i="25"/>
  <c r="AC142" i="25"/>
  <c r="H142" i="25"/>
  <c r="G142" i="25"/>
  <c r="A142" i="25"/>
  <c r="B142" i="25" s="1"/>
  <c r="AV141" i="25"/>
  <c r="AU141" i="25"/>
  <c r="AT141" i="25"/>
  <c r="AS141" i="25"/>
  <c r="AR141" i="25"/>
  <c r="AQ141" i="25"/>
  <c r="AN141" i="25"/>
  <c r="AW141" i="25" s="1"/>
  <c r="AC141" i="25"/>
  <c r="H141" i="25"/>
  <c r="G141" i="25"/>
  <c r="B141" i="25"/>
  <c r="A141" i="25"/>
  <c r="AU140" i="25"/>
  <c r="AV140" i="25" s="1"/>
  <c r="AT140" i="25"/>
  <c r="AS140" i="25"/>
  <c r="AW140" i="25" s="1"/>
  <c r="AR140" i="25"/>
  <c r="AQ140" i="25"/>
  <c r="AN140" i="25"/>
  <c r="AC140" i="25"/>
  <c r="H140" i="25"/>
  <c r="G140" i="25"/>
  <c r="A140" i="25"/>
  <c r="B140" i="25" s="1"/>
  <c r="AV139" i="25"/>
  <c r="AU139" i="25"/>
  <c r="AT139" i="25"/>
  <c r="AS139" i="25"/>
  <c r="AW139" i="25" s="1"/>
  <c r="AR139" i="25"/>
  <c r="AQ139" i="25"/>
  <c r="AN139" i="25"/>
  <c r="AC139" i="25"/>
  <c r="H139" i="25"/>
  <c r="G139" i="25"/>
  <c r="A139" i="25"/>
  <c r="B139" i="25" s="1"/>
  <c r="AU138" i="25"/>
  <c r="AV138" i="25" s="1"/>
  <c r="AT138" i="25"/>
  <c r="AS138" i="25"/>
  <c r="AW138" i="25" s="1"/>
  <c r="AR138" i="25"/>
  <c r="AQ138" i="25"/>
  <c r="AN138" i="25"/>
  <c r="AC138" i="25"/>
  <c r="H138" i="25"/>
  <c r="G138" i="25"/>
  <c r="A138" i="25"/>
  <c r="B138" i="25" s="1"/>
  <c r="AU137" i="25"/>
  <c r="AV137" i="25" s="1"/>
  <c r="AT137" i="25"/>
  <c r="AS137" i="25"/>
  <c r="AW137" i="25" s="1"/>
  <c r="AR137" i="25"/>
  <c r="AQ137" i="25"/>
  <c r="AN137" i="25"/>
  <c r="AC137" i="25"/>
  <c r="H137" i="25"/>
  <c r="G137" i="25"/>
  <c r="B137" i="25"/>
  <c r="A137" i="25"/>
  <c r="AW136" i="25"/>
  <c r="AU136" i="25"/>
  <c r="AV136" i="25" s="1"/>
  <c r="AT136" i="25"/>
  <c r="AS136" i="25"/>
  <c r="AR136" i="25"/>
  <c r="AQ136" i="25"/>
  <c r="AN136" i="25"/>
  <c r="AC136" i="25"/>
  <c r="H136" i="25"/>
  <c r="G136" i="25"/>
  <c r="A136" i="25"/>
  <c r="B136" i="25" s="1"/>
  <c r="AV135" i="25"/>
  <c r="AU135" i="25"/>
  <c r="AT135" i="25"/>
  <c r="AS135" i="25"/>
  <c r="AW135" i="25" s="1"/>
  <c r="AR135" i="25"/>
  <c r="AQ135" i="25"/>
  <c r="AN135" i="25"/>
  <c r="AC135" i="25"/>
  <c r="H135" i="25"/>
  <c r="G135" i="25"/>
  <c r="B135" i="25"/>
  <c r="A135" i="25"/>
  <c r="AW134" i="25"/>
  <c r="AU134" i="25"/>
  <c r="AV134" i="25" s="1"/>
  <c r="AT134" i="25"/>
  <c r="AS134" i="25"/>
  <c r="AR134" i="25"/>
  <c r="AQ134" i="25"/>
  <c r="AN134" i="25"/>
  <c r="AC134" i="25"/>
  <c r="H134" i="25"/>
  <c r="G134" i="25"/>
  <c r="A134" i="25"/>
  <c r="B134" i="25" s="1"/>
  <c r="AV133" i="25"/>
  <c r="AU133" i="25"/>
  <c r="AT133" i="25"/>
  <c r="AS133" i="25"/>
  <c r="AR133" i="25"/>
  <c r="AQ133" i="25"/>
  <c r="AN133" i="25"/>
  <c r="AW133" i="25" s="1"/>
  <c r="AC133" i="25"/>
  <c r="H133" i="25"/>
  <c r="G133" i="25"/>
  <c r="B133" i="25"/>
  <c r="A133" i="25"/>
  <c r="AU132" i="25"/>
  <c r="AV132" i="25" s="1"/>
  <c r="AT132" i="25"/>
  <c r="AS132" i="25"/>
  <c r="AW132" i="25" s="1"/>
  <c r="AR132" i="25"/>
  <c r="AQ132" i="25"/>
  <c r="AN132" i="25"/>
  <c r="AC132" i="25"/>
  <c r="H132" i="25"/>
  <c r="G132" i="25"/>
  <c r="A132" i="25"/>
  <c r="B132" i="25" s="1"/>
  <c r="AV131" i="25"/>
  <c r="AU131" i="25"/>
  <c r="AT131" i="25"/>
  <c r="AS131" i="25"/>
  <c r="AW131" i="25" s="1"/>
  <c r="AR131" i="25"/>
  <c r="AQ131" i="25"/>
  <c r="AN131" i="25"/>
  <c r="AC131" i="25"/>
  <c r="H131" i="25"/>
  <c r="G131" i="25"/>
  <c r="A131" i="25"/>
  <c r="B131" i="25" s="1"/>
  <c r="AU130" i="25"/>
  <c r="AV130" i="25" s="1"/>
  <c r="AT130" i="25"/>
  <c r="AS130" i="25"/>
  <c r="AW130" i="25" s="1"/>
  <c r="AR130" i="25"/>
  <c r="AQ130" i="25"/>
  <c r="AN130" i="25"/>
  <c r="AC130" i="25"/>
  <c r="H130" i="25"/>
  <c r="G130" i="25"/>
  <c r="A130" i="25"/>
  <c r="B130" i="25" s="1"/>
  <c r="AU129" i="25"/>
  <c r="AV129" i="25" s="1"/>
  <c r="AT129" i="25"/>
  <c r="AS129" i="25"/>
  <c r="AW129" i="25" s="1"/>
  <c r="AR129" i="25"/>
  <c r="AQ129" i="25"/>
  <c r="AN129" i="25"/>
  <c r="AC129" i="25"/>
  <c r="H129" i="25"/>
  <c r="G129" i="25"/>
  <c r="B129" i="25"/>
  <c r="A129" i="25"/>
  <c r="AW128" i="25"/>
  <c r="AU128" i="25"/>
  <c r="AV128" i="25" s="1"/>
  <c r="AT128" i="25"/>
  <c r="AS128" i="25"/>
  <c r="AR128" i="25"/>
  <c r="AQ128" i="25"/>
  <c r="AN128" i="25"/>
  <c r="AC128" i="25"/>
  <c r="H128" i="25"/>
  <c r="G128" i="25"/>
  <c r="B128" i="25"/>
  <c r="A128" i="25"/>
  <c r="AV127" i="25"/>
  <c r="AU127" i="25"/>
  <c r="AT127" i="25"/>
  <c r="AS127" i="25"/>
  <c r="AW127" i="25" s="1"/>
  <c r="AR127" i="25"/>
  <c r="AQ127" i="25"/>
  <c r="AN127" i="25"/>
  <c r="AC127" i="25"/>
  <c r="H127" i="25"/>
  <c r="G127" i="25"/>
  <c r="B127" i="25"/>
  <c r="A127" i="25"/>
  <c r="AW126" i="25"/>
  <c r="AU126" i="25"/>
  <c r="AT126" i="25"/>
  <c r="AS126" i="25"/>
  <c r="AR126" i="25"/>
  <c r="AQ126" i="25"/>
  <c r="AN126" i="25"/>
  <c r="AV126" i="25" s="1"/>
  <c r="AC126" i="25"/>
  <c r="H126" i="25"/>
  <c r="G126" i="25"/>
  <c r="A126" i="25"/>
  <c r="B126" i="25" s="1"/>
  <c r="AV125" i="25"/>
  <c r="AU125" i="25"/>
  <c r="AT125" i="25"/>
  <c r="AS125" i="25"/>
  <c r="AR125" i="25"/>
  <c r="AQ125" i="25"/>
  <c r="AN125" i="25"/>
  <c r="AW125" i="25" s="1"/>
  <c r="AC125" i="25"/>
  <c r="H125" i="25"/>
  <c r="G125" i="25"/>
  <c r="B125" i="25"/>
  <c r="A125" i="25"/>
  <c r="AU124" i="25"/>
  <c r="AV124" i="25" s="1"/>
  <c r="AT124" i="25"/>
  <c r="AS124" i="25"/>
  <c r="AW124" i="25" s="1"/>
  <c r="AR124" i="25"/>
  <c r="AQ124" i="25"/>
  <c r="AN124" i="25"/>
  <c r="AC124" i="25"/>
  <c r="H124" i="25"/>
  <c r="G124" i="25"/>
  <c r="A124" i="25"/>
  <c r="B124" i="25" s="1"/>
  <c r="AV123" i="25"/>
  <c r="AU123" i="25"/>
  <c r="AT123" i="25"/>
  <c r="AS123" i="25"/>
  <c r="AW123" i="25" s="1"/>
  <c r="AR123" i="25"/>
  <c r="AQ123" i="25"/>
  <c r="AN123" i="25"/>
  <c r="AC123" i="25"/>
  <c r="H123" i="25"/>
  <c r="G123" i="25"/>
  <c r="A123" i="25"/>
  <c r="B123" i="25" s="1"/>
  <c r="AU122" i="25"/>
  <c r="AV122" i="25" s="1"/>
  <c r="AT122" i="25"/>
  <c r="AS122" i="25"/>
  <c r="AW122" i="25" s="1"/>
  <c r="AR122" i="25"/>
  <c r="AQ122" i="25"/>
  <c r="AN122" i="25"/>
  <c r="AC122" i="25"/>
  <c r="H122" i="25"/>
  <c r="G122" i="25"/>
  <c r="A122" i="25"/>
  <c r="B122" i="25" s="1"/>
  <c r="AU121" i="25"/>
  <c r="AV121" i="25" s="1"/>
  <c r="AT121" i="25"/>
  <c r="AS121" i="25"/>
  <c r="AW121" i="25" s="1"/>
  <c r="AR121" i="25"/>
  <c r="AQ121" i="25"/>
  <c r="AN121" i="25"/>
  <c r="AC121" i="25"/>
  <c r="H121" i="25"/>
  <c r="G121" i="25"/>
  <c r="B121" i="25"/>
  <c r="A121" i="25"/>
  <c r="AW120" i="25"/>
  <c r="AU120" i="25"/>
  <c r="AV120" i="25" s="1"/>
  <c r="AT120" i="25"/>
  <c r="AS120" i="25"/>
  <c r="AR120" i="25"/>
  <c r="AQ120" i="25"/>
  <c r="AN120" i="25"/>
  <c r="AC120" i="25"/>
  <c r="H120" i="25"/>
  <c r="G120" i="25"/>
  <c r="A120" i="25"/>
  <c r="B120" i="25" s="1"/>
  <c r="AV119" i="25"/>
  <c r="AU119" i="25"/>
  <c r="AT119" i="25"/>
  <c r="AS119" i="25"/>
  <c r="AW119" i="25" s="1"/>
  <c r="AR119" i="25"/>
  <c r="AQ119" i="25"/>
  <c r="AN119" i="25"/>
  <c r="AC119" i="25"/>
  <c r="H119" i="25"/>
  <c r="G119" i="25"/>
  <c r="B119" i="25"/>
  <c r="A119" i="25"/>
  <c r="AW118" i="25"/>
  <c r="AU118" i="25"/>
  <c r="AV118" i="25" s="1"/>
  <c r="AT118" i="25"/>
  <c r="AS118" i="25"/>
  <c r="AR118" i="25"/>
  <c r="AQ118" i="25"/>
  <c r="AN118" i="25"/>
  <c r="AC118" i="25"/>
  <c r="H118" i="25"/>
  <c r="G118" i="25"/>
  <c r="A118" i="25"/>
  <c r="B118" i="25" s="1"/>
  <c r="AV117" i="25"/>
  <c r="AU117" i="25"/>
  <c r="AT117" i="25"/>
  <c r="AS117" i="25"/>
  <c r="AR117" i="25"/>
  <c r="AQ117" i="25"/>
  <c r="AN117" i="25"/>
  <c r="AW117" i="25" s="1"/>
  <c r="AC117" i="25"/>
  <c r="H117" i="25"/>
  <c r="G117" i="25"/>
  <c r="B117" i="25"/>
  <c r="A117" i="25"/>
  <c r="AU116" i="25"/>
  <c r="AV116" i="25" s="1"/>
  <c r="AT116" i="25"/>
  <c r="AS116" i="25"/>
  <c r="AW116" i="25" s="1"/>
  <c r="AR116" i="25"/>
  <c r="AQ116" i="25"/>
  <c r="AN116" i="25"/>
  <c r="AC116" i="25"/>
  <c r="H116" i="25"/>
  <c r="G116" i="25"/>
  <c r="A116" i="25"/>
  <c r="B116" i="25" s="1"/>
  <c r="AV115" i="25"/>
  <c r="AU115" i="25"/>
  <c r="AT115" i="25"/>
  <c r="AS115" i="25"/>
  <c r="AW115" i="25" s="1"/>
  <c r="AR115" i="25"/>
  <c r="AQ115" i="25"/>
  <c r="AN115" i="25"/>
  <c r="AC115" i="25"/>
  <c r="H115" i="25"/>
  <c r="G115" i="25"/>
  <c r="A115" i="25"/>
  <c r="B115" i="25" s="1"/>
  <c r="AU114" i="25"/>
  <c r="AV114" i="25" s="1"/>
  <c r="AT114" i="25"/>
  <c r="AS114" i="25"/>
  <c r="AW114" i="25" s="1"/>
  <c r="AR114" i="25"/>
  <c r="AQ114" i="25"/>
  <c r="AN114" i="25"/>
  <c r="AC114" i="25"/>
  <c r="H114" i="25"/>
  <c r="G114" i="25"/>
  <c r="A114" i="25"/>
  <c r="B114" i="25" s="1"/>
  <c r="AU113" i="25"/>
  <c r="AV113" i="25" s="1"/>
  <c r="AT113" i="25"/>
  <c r="AS113" i="25"/>
  <c r="AW113" i="25" s="1"/>
  <c r="AR113" i="25"/>
  <c r="AQ113" i="25"/>
  <c r="AN113" i="25"/>
  <c r="AC113" i="25"/>
  <c r="H113" i="25"/>
  <c r="G113" i="25"/>
  <c r="B113" i="25"/>
  <c r="A113" i="25"/>
  <c r="AW112" i="25"/>
  <c r="AU112" i="25"/>
  <c r="AV112" i="25" s="1"/>
  <c r="AT112" i="25"/>
  <c r="AS112" i="25"/>
  <c r="AR112" i="25"/>
  <c r="AQ112" i="25"/>
  <c r="AN112" i="25"/>
  <c r="AC112" i="25"/>
  <c r="H112" i="25"/>
  <c r="G112" i="25"/>
  <c r="A112" i="25"/>
  <c r="B112" i="25" s="1"/>
  <c r="AV111" i="25"/>
  <c r="AU111" i="25"/>
  <c r="AT111" i="25"/>
  <c r="AS111" i="25"/>
  <c r="AW111" i="25" s="1"/>
  <c r="AR111" i="25"/>
  <c r="AQ111" i="25"/>
  <c r="AN111" i="25"/>
  <c r="AC111" i="25"/>
  <c r="H111" i="25"/>
  <c r="G111" i="25"/>
  <c r="B111" i="25"/>
  <c r="A111" i="25"/>
  <c r="AW110" i="25"/>
  <c r="AU110" i="25"/>
  <c r="AV110" i="25" s="1"/>
  <c r="AT110" i="25"/>
  <c r="AS110" i="25"/>
  <c r="AR110" i="25"/>
  <c r="AQ110" i="25"/>
  <c r="AN110" i="25"/>
  <c r="AC110" i="25"/>
  <c r="H110" i="25"/>
  <c r="G110" i="25"/>
  <c r="A110" i="25"/>
  <c r="B110" i="25" s="1"/>
  <c r="AV109" i="25"/>
  <c r="AU109" i="25"/>
  <c r="AT109" i="25"/>
  <c r="AS109" i="25"/>
  <c r="AR109" i="25"/>
  <c r="AQ109" i="25"/>
  <c r="AN109" i="25"/>
  <c r="AW109" i="25" s="1"/>
  <c r="AC109" i="25"/>
  <c r="H109" i="25"/>
  <c r="G109" i="25"/>
  <c r="B109" i="25"/>
  <c r="A109" i="25"/>
  <c r="AU108" i="25"/>
  <c r="AV108" i="25" s="1"/>
  <c r="AT108" i="25"/>
  <c r="AS108" i="25"/>
  <c r="AW108" i="25" s="1"/>
  <c r="AR108" i="25"/>
  <c r="AQ108" i="25"/>
  <c r="AN108" i="25"/>
  <c r="AC108" i="25"/>
  <c r="H108" i="25"/>
  <c r="G108" i="25"/>
  <c r="A108" i="25"/>
  <c r="B108" i="25" s="1"/>
  <c r="AV107" i="25"/>
  <c r="AU107" i="25"/>
  <c r="AT107" i="25"/>
  <c r="AS107" i="25"/>
  <c r="AW107" i="25" s="1"/>
  <c r="AR107" i="25"/>
  <c r="AQ107" i="25"/>
  <c r="AN107" i="25"/>
  <c r="AC107" i="25"/>
  <c r="H107" i="25"/>
  <c r="G107" i="25"/>
  <c r="A107" i="25"/>
  <c r="B107" i="25" s="1"/>
  <c r="AU106" i="25"/>
  <c r="AV106" i="25" s="1"/>
  <c r="AT106" i="25"/>
  <c r="AS106" i="25"/>
  <c r="AW106" i="25" s="1"/>
  <c r="AR106" i="25"/>
  <c r="AQ106" i="25"/>
  <c r="AN106" i="25"/>
  <c r="AC106" i="25"/>
  <c r="H106" i="25"/>
  <c r="G106" i="25"/>
  <c r="A106" i="25"/>
  <c r="B106" i="25" s="1"/>
  <c r="AU105" i="25"/>
  <c r="AV105" i="25" s="1"/>
  <c r="AT105" i="25"/>
  <c r="AS105" i="25"/>
  <c r="AW105" i="25" s="1"/>
  <c r="AR105" i="25"/>
  <c r="AQ105" i="25"/>
  <c r="AN105" i="25"/>
  <c r="AC105" i="25"/>
  <c r="H105" i="25"/>
  <c r="G105" i="25"/>
  <c r="B105" i="25"/>
  <c r="A105" i="25"/>
  <c r="AW104" i="25"/>
  <c r="AU104" i="25"/>
  <c r="AV104" i="25" s="1"/>
  <c r="AT104" i="25"/>
  <c r="AS104" i="25"/>
  <c r="AR104" i="25"/>
  <c r="AQ104" i="25"/>
  <c r="AN104" i="25"/>
  <c r="AC104" i="25"/>
  <c r="H104" i="25"/>
  <c r="G104" i="25"/>
  <c r="A104" i="25"/>
  <c r="B104" i="25" s="1"/>
  <c r="AV103" i="25"/>
  <c r="AU103" i="25"/>
  <c r="AT103" i="25"/>
  <c r="AS103" i="25"/>
  <c r="AW103" i="25" s="1"/>
  <c r="AR103" i="25"/>
  <c r="AQ103" i="25"/>
  <c r="AN103" i="25"/>
  <c r="AC103" i="25"/>
  <c r="H103" i="25"/>
  <c r="G103" i="25"/>
  <c r="B103" i="25"/>
  <c r="A103" i="25"/>
  <c r="AW102" i="25"/>
  <c r="AU102" i="25"/>
  <c r="AV102" i="25" s="1"/>
  <c r="AT102" i="25"/>
  <c r="AS102" i="25"/>
  <c r="AR102" i="25"/>
  <c r="AQ102" i="25"/>
  <c r="AN102" i="25"/>
  <c r="AC102" i="25"/>
  <c r="H102" i="25"/>
  <c r="G102" i="25"/>
  <c r="A102" i="25"/>
  <c r="B102" i="25" s="1"/>
  <c r="AV101" i="25"/>
  <c r="AU101" i="25"/>
  <c r="AT101" i="25"/>
  <c r="AS101" i="25"/>
  <c r="AR101" i="25"/>
  <c r="AQ101" i="25"/>
  <c r="AN101" i="25"/>
  <c r="AW101" i="25" s="1"/>
  <c r="AC101" i="25"/>
  <c r="H101" i="25"/>
  <c r="G101" i="25"/>
  <c r="B101" i="25"/>
  <c r="A101" i="25"/>
  <c r="AU100" i="25"/>
  <c r="AV100" i="25" s="1"/>
  <c r="AT100" i="25"/>
  <c r="AS100" i="25"/>
  <c r="AW100" i="25" s="1"/>
  <c r="AR100" i="25"/>
  <c r="AQ100" i="25"/>
  <c r="AN100" i="25"/>
  <c r="AC100" i="25"/>
  <c r="H100" i="25"/>
  <c r="G100" i="25"/>
  <c r="A100" i="25"/>
  <c r="B100" i="25" s="1"/>
  <c r="AV99" i="25"/>
  <c r="AU99" i="25"/>
  <c r="AT99" i="25"/>
  <c r="AS99" i="25"/>
  <c r="AW99" i="25" s="1"/>
  <c r="AR99" i="25"/>
  <c r="AQ99" i="25"/>
  <c r="AN99" i="25"/>
  <c r="AC99" i="25"/>
  <c r="H99" i="25"/>
  <c r="G99" i="25"/>
  <c r="A99" i="25"/>
  <c r="B99" i="25" s="1"/>
  <c r="AU98" i="25"/>
  <c r="AV98" i="25" s="1"/>
  <c r="AT98" i="25"/>
  <c r="AS98" i="25"/>
  <c r="AW98" i="25" s="1"/>
  <c r="AR98" i="25"/>
  <c r="AQ98" i="25"/>
  <c r="AN98" i="25"/>
  <c r="AC98" i="25"/>
  <c r="H98" i="25"/>
  <c r="G98" i="25"/>
  <c r="A98" i="25"/>
  <c r="B98" i="25" s="1"/>
  <c r="AU97" i="25"/>
  <c r="AV97" i="25" s="1"/>
  <c r="AT97" i="25"/>
  <c r="AS97" i="25"/>
  <c r="AW97" i="25" s="1"/>
  <c r="AR97" i="25"/>
  <c r="AQ97" i="25"/>
  <c r="AN97" i="25"/>
  <c r="AC97" i="25"/>
  <c r="H97" i="25"/>
  <c r="G97" i="25"/>
  <c r="B97" i="25"/>
  <c r="A97" i="25"/>
  <c r="AW96" i="25"/>
  <c r="AU96" i="25"/>
  <c r="AV96" i="25" s="1"/>
  <c r="AT96" i="25"/>
  <c r="AS96" i="25"/>
  <c r="AR96" i="25"/>
  <c r="AQ96" i="25"/>
  <c r="AN96" i="25"/>
  <c r="AC96" i="25"/>
  <c r="H96" i="25"/>
  <c r="G96" i="25"/>
  <c r="A96" i="25"/>
  <c r="B96" i="25" s="1"/>
  <c r="AV95" i="25"/>
  <c r="AU95" i="25"/>
  <c r="AT95" i="25"/>
  <c r="AS95" i="25"/>
  <c r="AW95" i="25" s="1"/>
  <c r="AR95" i="25"/>
  <c r="AQ95" i="25"/>
  <c r="AN95" i="25"/>
  <c r="AC95" i="25"/>
  <c r="H95" i="25"/>
  <c r="G95" i="25"/>
  <c r="B95" i="25"/>
  <c r="A95" i="25"/>
  <c r="AW94" i="25"/>
  <c r="AU94" i="25"/>
  <c r="AV94" i="25" s="1"/>
  <c r="AT94" i="25"/>
  <c r="AS94" i="25"/>
  <c r="AR94" i="25"/>
  <c r="AQ94" i="25"/>
  <c r="AN94" i="25"/>
  <c r="AC94" i="25"/>
  <c r="H94" i="25"/>
  <c r="G94" i="25"/>
  <c r="A94" i="25"/>
  <c r="B94" i="25" s="1"/>
  <c r="AV93" i="25"/>
  <c r="AU93" i="25"/>
  <c r="AT93" i="25"/>
  <c r="AS93" i="25"/>
  <c r="AR93" i="25"/>
  <c r="AQ93" i="25"/>
  <c r="AN93" i="25"/>
  <c r="AW93" i="25" s="1"/>
  <c r="AC93" i="25"/>
  <c r="H93" i="25"/>
  <c r="G93" i="25"/>
  <c r="B93" i="25"/>
  <c r="A93" i="25"/>
  <c r="AU92" i="25"/>
  <c r="AV92" i="25" s="1"/>
  <c r="AT92" i="25"/>
  <c r="AS92" i="25"/>
  <c r="AW92" i="25" s="1"/>
  <c r="AR92" i="25"/>
  <c r="AQ92" i="25"/>
  <c r="AN92" i="25"/>
  <c r="AC92" i="25"/>
  <c r="H92" i="25"/>
  <c r="G92" i="25"/>
  <c r="A92" i="25"/>
  <c r="B92" i="25" s="1"/>
  <c r="AV91" i="25"/>
  <c r="AU91" i="25"/>
  <c r="AT91" i="25"/>
  <c r="AS91" i="25"/>
  <c r="AW91" i="25" s="1"/>
  <c r="AR91" i="25"/>
  <c r="AQ91" i="25"/>
  <c r="AN91" i="25"/>
  <c r="AC91" i="25"/>
  <c r="S91" i="25"/>
  <c r="H91" i="25"/>
  <c r="G91" i="25"/>
  <c r="A91" i="25"/>
  <c r="B91" i="25" s="1"/>
  <c r="AV90" i="25"/>
  <c r="AU90" i="25"/>
  <c r="AT90" i="25"/>
  <c r="AS90" i="25"/>
  <c r="AR90" i="25"/>
  <c r="AQ90" i="25"/>
  <c r="AN90" i="25"/>
  <c r="AW90" i="25" s="1"/>
  <c r="AC90" i="25"/>
  <c r="S90" i="25"/>
  <c r="H90" i="25"/>
  <c r="G90" i="25"/>
  <c r="A90" i="25"/>
  <c r="B90" i="25" s="1"/>
  <c r="AV89" i="25"/>
  <c r="AU89" i="25"/>
  <c r="AT89" i="25"/>
  <c r="AS89" i="25"/>
  <c r="AW89" i="25" s="1"/>
  <c r="AR89" i="25"/>
  <c r="AQ89" i="25"/>
  <c r="AN89" i="25"/>
  <c r="AC89" i="25"/>
  <c r="S89" i="25"/>
  <c r="H89" i="25"/>
  <c r="G89" i="25"/>
  <c r="A89" i="25"/>
  <c r="B89" i="25" s="1"/>
  <c r="AU88" i="25"/>
  <c r="AV88" i="25" s="1"/>
  <c r="AT88" i="25"/>
  <c r="AS88" i="25"/>
  <c r="AW88" i="25" s="1"/>
  <c r="AR88" i="25"/>
  <c r="AQ88" i="25"/>
  <c r="AN88" i="25"/>
  <c r="AC88" i="25"/>
  <c r="S88" i="25"/>
  <c r="H88" i="25"/>
  <c r="G88" i="25"/>
  <c r="A88" i="25"/>
  <c r="B88" i="25" s="1"/>
  <c r="AV87" i="25"/>
  <c r="AU87" i="25"/>
  <c r="AT87" i="25"/>
  <c r="AS87" i="25"/>
  <c r="AW87" i="25" s="1"/>
  <c r="AR87" i="25"/>
  <c r="AQ87" i="25"/>
  <c r="AN87" i="25"/>
  <c r="AC87" i="25"/>
  <c r="H87" i="25"/>
  <c r="G87" i="25"/>
  <c r="A87" i="25"/>
  <c r="B87" i="25" s="1"/>
  <c r="AU86" i="25"/>
  <c r="AV86" i="25" s="1"/>
  <c r="AT86" i="25"/>
  <c r="AS86" i="25"/>
  <c r="AW86" i="25" s="1"/>
  <c r="AR86" i="25"/>
  <c r="AQ86" i="25"/>
  <c r="AN86" i="25"/>
  <c r="AC86" i="25"/>
  <c r="H86" i="25"/>
  <c r="G86" i="25"/>
  <c r="A86" i="25"/>
  <c r="B86" i="25" s="1"/>
  <c r="AU85" i="25"/>
  <c r="AV85" i="25" s="1"/>
  <c r="AT85" i="25"/>
  <c r="AS85" i="25"/>
  <c r="AW85" i="25" s="1"/>
  <c r="AR85" i="25"/>
  <c r="AQ85" i="25"/>
  <c r="AN85" i="25"/>
  <c r="AC85" i="25"/>
  <c r="H85" i="25"/>
  <c r="G85" i="25"/>
  <c r="B85" i="25"/>
  <c r="A85" i="25"/>
  <c r="AW84" i="25"/>
  <c r="AU84" i="25"/>
  <c r="AV84" i="25" s="1"/>
  <c r="AT84" i="25"/>
  <c r="AS84" i="25"/>
  <c r="AR84" i="25"/>
  <c r="AQ84" i="25"/>
  <c r="AN84" i="25"/>
  <c r="AC84" i="25"/>
  <c r="H84" i="25"/>
  <c r="G84" i="25"/>
  <c r="B84" i="25"/>
  <c r="A84" i="25"/>
  <c r="AW83" i="25"/>
  <c r="AV83" i="25"/>
  <c r="AU83" i="25"/>
  <c r="AT83" i="25"/>
  <c r="AS83" i="25"/>
  <c r="AR83" i="25"/>
  <c r="AQ83" i="25"/>
  <c r="AN83" i="25"/>
  <c r="AC83" i="25"/>
  <c r="H83" i="25"/>
  <c r="G83" i="25"/>
  <c r="B83" i="25"/>
  <c r="A83" i="25"/>
  <c r="AW82" i="25"/>
  <c r="AU82" i="25"/>
  <c r="AT82" i="25"/>
  <c r="AS82" i="25"/>
  <c r="AR82" i="25"/>
  <c r="AQ82" i="25"/>
  <c r="AN82" i="25"/>
  <c r="AV82" i="25" s="1"/>
  <c r="AC82" i="25"/>
  <c r="H82" i="25"/>
  <c r="G82" i="25"/>
  <c r="A82" i="25"/>
  <c r="B82" i="25" s="1"/>
  <c r="AV81" i="25"/>
  <c r="AU81" i="25"/>
  <c r="AT81" i="25"/>
  <c r="AS81" i="25"/>
  <c r="AR81" i="25"/>
  <c r="AQ81" i="25"/>
  <c r="AN81" i="25"/>
  <c r="AW81" i="25" s="1"/>
  <c r="AC81" i="25"/>
  <c r="H81" i="25"/>
  <c r="G81" i="25"/>
  <c r="B81" i="25"/>
  <c r="A81" i="25"/>
  <c r="AU80" i="25"/>
  <c r="AV80" i="25" s="1"/>
  <c r="AT80" i="25"/>
  <c r="AS80" i="25"/>
  <c r="AW80" i="25" s="1"/>
  <c r="AR80" i="25"/>
  <c r="AQ80" i="25"/>
  <c r="AN80" i="25"/>
  <c r="AC80" i="25"/>
  <c r="H80" i="25"/>
  <c r="G80" i="25"/>
  <c r="A80" i="25"/>
  <c r="B80" i="25" s="1"/>
  <c r="AV79" i="25"/>
  <c r="AU79" i="25"/>
  <c r="AT79" i="25"/>
  <c r="AS79" i="25"/>
  <c r="AW79" i="25" s="1"/>
  <c r="AR79" i="25"/>
  <c r="AQ79" i="25"/>
  <c r="AN79" i="25"/>
  <c r="AC79" i="25"/>
  <c r="H79" i="25"/>
  <c r="G79" i="25"/>
  <c r="A79" i="25"/>
  <c r="B79" i="25" s="1"/>
  <c r="AU78" i="25"/>
  <c r="AV78" i="25" s="1"/>
  <c r="AT78" i="25"/>
  <c r="AS78" i="25"/>
  <c r="AW78" i="25" s="1"/>
  <c r="AR78" i="25"/>
  <c r="AQ78" i="25"/>
  <c r="AN78" i="25"/>
  <c r="AC78" i="25"/>
  <c r="A78" i="25"/>
  <c r="B78" i="25" s="1"/>
  <c r="AV77" i="25"/>
  <c r="AU77" i="25"/>
  <c r="AT77" i="25"/>
  <c r="AS77" i="25"/>
  <c r="AW77" i="25" s="1"/>
  <c r="AR77" i="25"/>
  <c r="AQ77" i="25"/>
  <c r="AN77" i="25"/>
  <c r="AC77" i="25"/>
  <c r="B77" i="25"/>
  <c r="A77" i="25"/>
  <c r="AU76" i="25"/>
  <c r="AV76" i="25" s="1"/>
  <c r="AT76" i="25"/>
  <c r="AS76" i="25"/>
  <c r="AW76" i="25" s="1"/>
  <c r="AR76" i="25"/>
  <c r="AQ76" i="25"/>
  <c r="AN76" i="25"/>
  <c r="AC76" i="25"/>
  <c r="A76" i="25"/>
  <c r="B76" i="25" s="1"/>
  <c r="AV75" i="25"/>
  <c r="AU75" i="25"/>
  <c r="AT75" i="25"/>
  <c r="AS75" i="25"/>
  <c r="AR75" i="25"/>
  <c r="AQ75" i="25"/>
  <c r="AN75" i="25"/>
  <c r="AW75" i="25" s="1"/>
  <c r="AC75" i="25"/>
  <c r="H75" i="25"/>
  <c r="G75" i="25"/>
  <c r="B75" i="25"/>
  <c r="A75" i="25"/>
  <c r="AU74" i="25"/>
  <c r="AV74" i="25" s="1"/>
  <c r="AT74" i="25"/>
  <c r="AS74" i="25"/>
  <c r="AW74" i="25" s="1"/>
  <c r="AR74" i="25"/>
  <c r="AQ74" i="25"/>
  <c r="AN74" i="25"/>
  <c r="AC74" i="25"/>
  <c r="H74" i="25"/>
  <c r="G74" i="25"/>
  <c r="A74" i="25"/>
  <c r="B74" i="25" s="1"/>
  <c r="AV73" i="25"/>
  <c r="AU73" i="25"/>
  <c r="AT73" i="25"/>
  <c r="AS73" i="25"/>
  <c r="AR73" i="25"/>
  <c r="AQ73" i="25"/>
  <c r="AN73" i="25"/>
  <c r="AW73" i="25" s="1"/>
  <c r="AC73" i="25"/>
  <c r="H73" i="25"/>
  <c r="G73" i="25"/>
  <c r="A73" i="25"/>
  <c r="B73" i="25" s="1"/>
  <c r="AU72" i="25"/>
  <c r="AV72" i="25" s="1"/>
  <c r="AT72" i="25"/>
  <c r="AS72" i="25"/>
  <c r="AW72" i="25" s="1"/>
  <c r="AR72" i="25"/>
  <c r="AQ72" i="25"/>
  <c r="AN72" i="25"/>
  <c r="AC72" i="25"/>
  <c r="A72" i="25"/>
  <c r="B72" i="25" s="1"/>
  <c r="AV71" i="25"/>
  <c r="AU71" i="25"/>
  <c r="AT71" i="25"/>
  <c r="AS71" i="25"/>
  <c r="AR71" i="25"/>
  <c r="AQ71" i="25"/>
  <c r="AN71" i="25"/>
  <c r="AW71" i="25" s="1"/>
  <c r="AC71" i="25"/>
  <c r="B71" i="25"/>
  <c r="A71" i="25"/>
  <c r="AU70" i="25"/>
  <c r="AV70" i="25" s="1"/>
  <c r="AT70" i="25"/>
  <c r="AS70" i="25"/>
  <c r="AW70" i="25" s="1"/>
  <c r="AR70" i="25"/>
  <c r="AQ70" i="25"/>
  <c r="AN70" i="25"/>
  <c r="AC70" i="25"/>
  <c r="H70" i="25"/>
  <c r="G70" i="25"/>
  <c r="A70" i="25"/>
  <c r="B70" i="25" s="1"/>
  <c r="AV69" i="25"/>
  <c r="AU69" i="25"/>
  <c r="AT69" i="25"/>
  <c r="AS69" i="25"/>
  <c r="AR69" i="25"/>
  <c r="AQ69" i="25"/>
  <c r="AN69" i="25"/>
  <c r="AW69" i="25" s="1"/>
  <c r="AC69" i="25"/>
  <c r="H69" i="25"/>
  <c r="G69" i="25"/>
  <c r="A69" i="25"/>
  <c r="B69" i="25" s="1"/>
  <c r="AU68" i="25"/>
  <c r="AV68" i="25" s="1"/>
  <c r="AT68" i="25"/>
  <c r="AS68" i="25"/>
  <c r="AW68" i="25" s="1"/>
  <c r="AR68" i="25"/>
  <c r="AQ68" i="25"/>
  <c r="AN68" i="25"/>
  <c r="AC68" i="25"/>
  <c r="H68" i="25"/>
  <c r="G68" i="25"/>
  <c r="A68" i="25"/>
  <c r="B68" i="25" s="1"/>
  <c r="AU67" i="25"/>
  <c r="AV67" i="25" s="1"/>
  <c r="AT67" i="25"/>
  <c r="AS67" i="25"/>
  <c r="AW67" i="25" s="1"/>
  <c r="AR67" i="25"/>
  <c r="AQ67" i="25"/>
  <c r="AN67" i="25"/>
  <c r="AC67" i="25"/>
  <c r="A67" i="25"/>
  <c r="B67" i="25" s="1"/>
  <c r="AU66" i="25"/>
  <c r="AV66" i="25" s="1"/>
  <c r="AT66" i="25"/>
  <c r="AS66" i="25"/>
  <c r="AW66" i="25" s="1"/>
  <c r="AR66" i="25"/>
  <c r="AQ66" i="25"/>
  <c r="AN66" i="25"/>
  <c r="AC66" i="25"/>
  <c r="H66" i="25"/>
  <c r="G66" i="25"/>
  <c r="A66" i="25"/>
  <c r="B66" i="25" s="1"/>
  <c r="AU65" i="25"/>
  <c r="AV65" i="25" s="1"/>
  <c r="AT65" i="25"/>
  <c r="AS65" i="25"/>
  <c r="AW65" i="25" s="1"/>
  <c r="AR65" i="25"/>
  <c r="AQ65" i="25"/>
  <c r="AN65" i="25"/>
  <c r="AC65" i="25"/>
  <c r="H65" i="25"/>
  <c r="G65" i="25"/>
  <c r="B65" i="25"/>
  <c r="A65" i="25"/>
  <c r="AW64" i="25"/>
  <c r="AU64" i="25"/>
  <c r="AV64" i="25" s="1"/>
  <c r="AT64" i="25"/>
  <c r="AS64" i="25"/>
  <c r="AR64" i="25"/>
  <c r="AQ64" i="25"/>
  <c r="AN64" i="25"/>
  <c r="AC64" i="25"/>
  <c r="H64" i="25"/>
  <c r="G64" i="25"/>
  <c r="A64" i="25"/>
  <c r="B64" i="25" s="1"/>
  <c r="AV63" i="25"/>
  <c r="AU63" i="25"/>
  <c r="AT63" i="25"/>
  <c r="AS63" i="25"/>
  <c r="AW63" i="25" s="1"/>
  <c r="AR63" i="25"/>
  <c r="AQ63" i="25"/>
  <c r="AN63" i="25"/>
  <c r="AC63" i="25"/>
  <c r="H63" i="25"/>
  <c r="G63" i="25"/>
  <c r="A63" i="25"/>
  <c r="B63" i="25" s="1"/>
  <c r="AW62" i="25"/>
  <c r="AU62" i="25"/>
  <c r="AV62" i="25" s="1"/>
  <c r="AT62" i="25"/>
  <c r="AS62" i="25"/>
  <c r="AR62" i="25"/>
  <c r="AQ62" i="25"/>
  <c r="AN62" i="25"/>
  <c r="AC62" i="25"/>
  <c r="H62" i="25"/>
  <c r="G62" i="25"/>
  <c r="A62" i="25"/>
  <c r="B62" i="25" s="1"/>
  <c r="AU61" i="25"/>
  <c r="AV61" i="25" s="1"/>
  <c r="AT61" i="25"/>
  <c r="AS61" i="25"/>
  <c r="AR61" i="25"/>
  <c r="AQ61" i="25"/>
  <c r="AN61" i="25"/>
  <c r="AW61" i="25" s="1"/>
  <c r="AC61" i="25"/>
  <c r="H61" i="25"/>
  <c r="G61" i="25"/>
  <c r="B61" i="25"/>
  <c r="A61" i="25"/>
  <c r="AU60" i="25"/>
  <c r="AV60" i="25" s="1"/>
  <c r="AT60" i="25"/>
  <c r="AS60" i="25"/>
  <c r="AW60" i="25" s="1"/>
  <c r="AR60" i="25"/>
  <c r="AQ60" i="25"/>
  <c r="AN60" i="25"/>
  <c r="AC60" i="25"/>
  <c r="H60" i="25"/>
  <c r="G60" i="25"/>
  <c r="A60" i="25"/>
  <c r="B60" i="25" s="1"/>
  <c r="AW59" i="25"/>
  <c r="AV59" i="25"/>
  <c r="AU59" i="25"/>
  <c r="AT59" i="25"/>
  <c r="AS59" i="25"/>
  <c r="AR59" i="25"/>
  <c r="AQ59" i="25"/>
  <c r="AN59" i="25"/>
  <c r="AC59" i="25"/>
  <c r="H59" i="25"/>
  <c r="G59" i="25"/>
  <c r="A59" i="25"/>
  <c r="B59" i="25" s="1"/>
  <c r="AU58" i="25"/>
  <c r="AV58" i="25" s="1"/>
  <c r="AT58" i="25"/>
  <c r="AS58" i="25"/>
  <c r="AW58" i="25" s="1"/>
  <c r="AR58" i="25"/>
  <c r="AQ58" i="25"/>
  <c r="AN58" i="25"/>
  <c r="AC58" i="25"/>
  <c r="H58" i="25"/>
  <c r="G58" i="25"/>
  <c r="A58" i="25"/>
  <c r="B58" i="25" s="1"/>
  <c r="AU57" i="25"/>
  <c r="AV57" i="25" s="1"/>
  <c r="AT57" i="25"/>
  <c r="AS57" i="25"/>
  <c r="AW57" i="25" s="1"/>
  <c r="AR57" i="25"/>
  <c r="AQ57" i="25"/>
  <c r="AN57" i="25"/>
  <c r="AC57" i="25"/>
  <c r="H57" i="25"/>
  <c r="G57" i="25"/>
  <c r="B57" i="25"/>
  <c r="A57" i="25"/>
  <c r="AW56" i="25"/>
  <c r="AU56" i="25"/>
  <c r="AV56" i="25" s="1"/>
  <c r="AT56" i="25"/>
  <c r="AS56" i="25"/>
  <c r="AR56" i="25"/>
  <c r="AQ56" i="25"/>
  <c r="AN56" i="25"/>
  <c r="AC56" i="25"/>
  <c r="H56" i="25"/>
  <c r="G56" i="25"/>
  <c r="A56" i="25"/>
  <c r="B56" i="25" s="1"/>
  <c r="AV55" i="25"/>
  <c r="AU55" i="25"/>
  <c r="AT55" i="25"/>
  <c r="AS55" i="25"/>
  <c r="AW55" i="25" s="1"/>
  <c r="AR55" i="25"/>
  <c r="AQ55" i="25"/>
  <c r="AN55" i="25"/>
  <c r="AC55" i="25"/>
  <c r="H55" i="25"/>
  <c r="G55" i="25"/>
  <c r="A55" i="25"/>
  <c r="B55" i="25" s="1"/>
  <c r="AW54" i="25"/>
  <c r="AU54" i="25"/>
  <c r="AV54" i="25" s="1"/>
  <c r="AT54" i="25"/>
  <c r="AS54" i="25"/>
  <c r="AR54" i="25"/>
  <c r="AQ54" i="25"/>
  <c r="AN54" i="25"/>
  <c r="AC54" i="25"/>
  <c r="H54" i="25"/>
  <c r="G54" i="25"/>
  <c r="A54" i="25"/>
  <c r="B54" i="25" s="1"/>
  <c r="AU53" i="25"/>
  <c r="AV53" i="25" s="1"/>
  <c r="AT53" i="25"/>
  <c r="AS53" i="25"/>
  <c r="AR53" i="25"/>
  <c r="AQ53" i="25"/>
  <c r="AN53" i="25"/>
  <c r="AW53" i="25" s="1"/>
  <c r="AC53" i="25"/>
  <c r="H53" i="25"/>
  <c r="G53" i="25"/>
  <c r="B53" i="25"/>
  <c r="A53" i="25"/>
  <c r="AU52" i="25"/>
  <c r="AV52" i="25" s="1"/>
  <c r="AT52" i="25"/>
  <c r="AS52" i="25"/>
  <c r="AW52" i="25" s="1"/>
  <c r="AR52" i="25"/>
  <c r="AQ52" i="25"/>
  <c r="AN52" i="25"/>
  <c r="AC52" i="25"/>
  <c r="H52" i="25"/>
  <c r="G52" i="25"/>
  <c r="A52" i="25"/>
  <c r="B52" i="25" s="1"/>
  <c r="AW51" i="25"/>
  <c r="AV51" i="25"/>
  <c r="AU51" i="25"/>
  <c r="AT51" i="25"/>
  <c r="AS51" i="25"/>
  <c r="AR51" i="25"/>
  <c r="AQ51" i="25"/>
  <c r="AN51" i="25"/>
  <c r="AC51" i="25"/>
  <c r="H51" i="25"/>
  <c r="G51" i="25"/>
  <c r="A51" i="25"/>
  <c r="B51" i="25" s="1"/>
  <c r="AU50" i="25"/>
  <c r="AV50" i="25" s="1"/>
  <c r="AT50" i="25"/>
  <c r="AS50" i="25"/>
  <c r="AW50" i="25" s="1"/>
  <c r="AR50" i="25"/>
  <c r="AQ50" i="25"/>
  <c r="AN50" i="25"/>
  <c r="AC50" i="25"/>
  <c r="H50" i="25"/>
  <c r="G50" i="25"/>
  <c r="A50" i="25"/>
  <c r="B50" i="25" s="1"/>
  <c r="AU49" i="25"/>
  <c r="AV49" i="25" s="1"/>
  <c r="AT49" i="25"/>
  <c r="AS49" i="25"/>
  <c r="AW49" i="25" s="1"/>
  <c r="AR49" i="25"/>
  <c r="AQ49" i="25"/>
  <c r="AN49" i="25"/>
  <c r="AC49" i="25"/>
  <c r="H49" i="25"/>
  <c r="G49" i="25"/>
  <c r="B49" i="25"/>
  <c r="A49" i="25"/>
  <c r="AW48" i="25"/>
  <c r="AU48" i="25"/>
  <c r="AV48" i="25" s="1"/>
  <c r="AT48" i="25"/>
  <c r="AS48" i="25"/>
  <c r="AR48" i="25"/>
  <c r="AQ48" i="25"/>
  <c r="AN48" i="25"/>
  <c r="AC48" i="25"/>
  <c r="A48" i="25"/>
  <c r="B48" i="25" s="1"/>
  <c r="AU47" i="25"/>
  <c r="AV47" i="25" s="1"/>
  <c r="AT47" i="25"/>
  <c r="AS47" i="25"/>
  <c r="AW47" i="25" s="1"/>
  <c r="AR47" i="25"/>
  <c r="AQ47" i="25"/>
  <c r="AN47" i="25"/>
  <c r="AC47" i="25"/>
  <c r="A47" i="25"/>
  <c r="B47" i="25" s="1"/>
  <c r="AU46" i="25"/>
  <c r="AV46" i="25" s="1"/>
  <c r="AT46" i="25"/>
  <c r="AS46" i="25"/>
  <c r="AW46" i="25" s="1"/>
  <c r="AR46" i="25"/>
  <c r="AQ46" i="25"/>
  <c r="AN46" i="25"/>
  <c r="AC46" i="25"/>
  <c r="H46" i="25"/>
  <c r="G46" i="25"/>
  <c r="A46" i="25"/>
  <c r="B46" i="25" s="1"/>
  <c r="AU45" i="25"/>
  <c r="AV45" i="25" s="1"/>
  <c r="AT45" i="25"/>
  <c r="AS45" i="25"/>
  <c r="AW45" i="25" s="1"/>
  <c r="AR45" i="25"/>
  <c r="AQ45" i="25"/>
  <c r="AN45" i="25"/>
  <c r="AC45" i="25"/>
  <c r="H45" i="25"/>
  <c r="G45" i="25"/>
  <c r="B45" i="25"/>
  <c r="A45" i="25"/>
  <c r="AW44" i="25"/>
  <c r="AU44" i="25"/>
  <c r="AV44" i="25" s="1"/>
  <c r="AT44" i="25"/>
  <c r="AS44" i="25"/>
  <c r="AR44" i="25"/>
  <c r="AQ44" i="25"/>
  <c r="AN44" i="25"/>
  <c r="AC44" i="25"/>
  <c r="A44" i="25"/>
  <c r="B44" i="25" s="1"/>
  <c r="AU43" i="25"/>
  <c r="AV43" i="25" s="1"/>
  <c r="AT43" i="25"/>
  <c r="AS43" i="25"/>
  <c r="AW43" i="25" s="1"/>
  <c r="AR43" i="25"/>
  <c r="AQ43" i="25"/>
  <c r="AN43" i="25"/>
  <c r="AC43" i="25"/>
  <c r="A43" i="25"/>
  <c r="B43" i="25" s="1"/>
  <c r="AU42" i="25"/>
  <c r="AV42" i="25" s="1"/>
  <c r="AT42" i="25"/>
  <c r="AS42" i="25"/>
  <c r="AW42" i="25" s="1"/>
  <c r="AR42" i="25"/>
  <c r="AQ42" i="25"/>
  <c r="AN42" i="25"/>
  <c r="AC42" i="25"/>
  <c r="H42" i="25"/>
  <c r="G42" i="25"/>
  <c r="A42" i="25"/>
  <c r="B42" i="25" s="1"/>
  <c r="AU41" i="25"/>
  <c r="AV41" i="25" s="1"/>
  <c r="AT41" i="25"/>
  <c r="AS41" i="25"/>
  <c r="AW41" i="25" s="1"/>
  <c r="AR41" i="25"/>
  <c r="AQ41" i="25"/>
  <c r="AN41" i="25"/>
  <c r="AC41" i="25"/>
  <c r="A41" i="25"/>
  <c r="B41" i="25" s="1"/>
  <c r="AU40" i="25"/>
  <c r="AV40" i="25" s="1"/>
  <c r="AT40" i="25"/>
  <c r="AS40" i="25"/>
  <c r="AW40" i="25" s="1"/>
  <c r="AR40" i="25"/>
  <c r="AQ40" i="25"/>
  <c r="AN40" i="25"/>
  <c r="AC40" i="25"/>
  <c r="H40" i="25"/>
  <c r="G40" i="25"/>
  <c r="A40" i="25"/>
  <c r="B40" i="25" s="1"/>
  <c r="AU39" i="25"/>
  <c r="AV39" i="25" s="1"/>
  <c r="AT39" i="25"/>
  <c r="AS39" i="25"/>
  <c r="AW39" i="25" s="1"/>
  <c r="AR39" i="25"/>
  <c r="AQ39" i="25"/>
  <c r="AN39" i="25"/>
  <c r="AC39" i="25"/>
  <c r="H39" i="25"/>
  <c r="G39" i="25"/>
  <c r="B39" i="25"/>
  <c r="A39" i="25"/>
  <c r="AW38" i="25"/>
  <c r="AU38" i="25"/>
  <c r="AV38" i="25" s="1"/>
  <c r="AT38" i="25"/>
  <c r="AS38" i="25"/>
  <c r="AR38" i="25"/>
  <c r="AQ38" i="25"/>
  <c r="AN38" i="25"/>
  <c r="AC38" i="25"/>
  <c r="H38" i="25"/>
  <c r="G38" i="25"/>
  <c r="B38" i="25"/>
  <c r="A38" i="25"/>
  <c r="AV37" i="25"/>
  <c r="AU37" i="25"/>
  <c r="AT37" i="25"/>
  <c r="AS37" i="25"/>
  <c r="AW37" i="25" s="1"/>
  <c r="AR37" i="25"/>
  <c r="AQ37" i="25"/>
  <c r="AN37" i="25"/>
  <c r="AC37" i="25"/>
  <c r="B37" i="25"/>
  <c r="A37" i="25"/>
  <c r="AW36" i="25"/>
  <c r="AU36" i="25"/>
  <c r="AV36" i="25" s="1"/>
  <c r="AT36" i="25"/>
  <c r="AS36" i="25"/>
  <c r="AR36" i="25"/>
  <c r="AQ36" i="25"/>
  <c r="AN36" i="25"/>
  <c r="AC36" i="25"/>
  <c r="H36" i="25"/>
  <c r="G36" i="25"/>
  <c r="B36" i="25"/>
  <c r="A36" i="25"/>
  <c r="AV35" i="25"/>
  <c r="AU35" i="25"/>
  <c r="AT35" i="25"/>
  <c r="AS35" i="25"/>
  <c r="AW35" i="25" s="1"/>
  <c r="AR35" i="25"/>
  <c r="AQ35" i="25"/>
  <c r="AN35" i="25"/>
  <c r="AC35" i="25"/>
  <c r="H35" i="25"/>
  <c r="G35" i="25"/>
  <c r="A35" i="25"/>
  <c r="B35" i="25" s="1"/>
  <c r="AW34" i="25"/>
  <c r="AU34" i="25"/>
  <c r="AT34" i="25"/>
  <c r="AS34" i="25"/>
  <c r="AR34" i="25"/>
  <c r="AQ34" i="25"/>
  <c r="AN34" i="25"/>
  <c r="AV34" i="25" s="1"/>
  <c r="AC34" i="25"/>
  <c r="H34" i="25"/>
  <c r="G34" i="25"/>
  <c r="A34" i="25"/>
  <c r="B34" i="25" s="1"/>
  <c r="AU33" i="25"/>
  <c r="AV33" i="25" s="1"/>
  <c r="AT33" i="25"/>
  <c r="AS33" i="25"/>
  <c r="AR33" i="25"/>
  <c r="AQ33" i="25"/>
  <c r="AN33" i="25"/>
  <c r="AW33" i="25" s="1"/>
  <c r="AC33" i="25"/>
  <c r="H33" i="25"/>
  <c r="G33" i="25"/>
  <c r="B33" i="25"/>
  <c r="A33" i="25"/>
  <c r="AU32" i="25"/>
  <c r="AV32" i="25" s="1"/>
  <c r="AT32" i="25"/>
  <c r="AS32" i="25"/>
  <c r="AW32" i="25" s="1"/>
  <c r="AR32" i="25"/>
  <c r="AQ32" i="25"/>
  <c r="AN32" i="25"/>
  <c r="AC32" i="25"/>
  <c r="H32" i="25"/>
  <c r="G32" i="25"/>
  <c r="A32" i="25"/>
  <c r="B32" i="25" s="1"/>
  <c r="AW31" i="25"/>
  <c r="AV31" i="25"/>
  <c r="AU31" i="25"/>
  <c r="AT31" i="25"/>
  <c r="AS31" i="25"/>
  <c r="AR31" i="25"/>
  <c r="AQ31" i="25"/>
  <c r="AN31" i="25"/>
  <c r="AC31" i="25"/>
  <c r="B31" i="25"/>
  <c r="A31" i="25"/>
  <c r="AU30" i="25"/>
  <c r="AV30" i="25" s="1"/>
  <c r="AT30" i="25"/>
  <c r="AS30" i="25"/>
  <c r="AW30" i="25" s="1"/>
  <c r="AR30" i="25"/>
  <c r="AQ30" i="25"/>
  <c r="AN30" i="25"/>
  <c r="AC30" i="25"/>
  <c r="H30" i="25"/>
  <c r="G30" i="25"/>
  <c r="A30" i="25"/>
  <c r="B30" i="25" s="1"/>
  <c r="AW29" i="25"/>
  <c r="AV29" i="25"/>
  <c r="AU29" i="25"/>
  <c r="AT29" i="25"/>
  <c r="AS29" i="25"/>
  <c r="AR29" i="25"/>
  <c r="AQ29" i="25"/>
  <c r="AN29" i="25"/>
  <c r="AC29" i="25"/>
  <c r="B29" i="25"/>
  <c r="A29" i="25"/>
  <c r="AU28" i="25"/>
  <c r="AV28" i="25" s="1"/>
  <c r="AT28" i="25"/>
  <c r="AS28" i="25"/>
  <c r="AW28" i="25" s="1"/>
  <c r="AR28" i="25"/>
  <c r="AQ28" i="25"/>
  <c r="AN28" i="25"/>
  <c r="AC28" i="25"/>
  <c r="H28" i="25"/>
  <c r="G28" i="25"/>
  <c r="A28" i="25"/>
  <c r="B28" i="25" s="1"/>
  <c r="AW27" i="25"/>
  <c r="AV27" i="25"/>
  <c r="AU27" i="25"/>
  <c r="AT27" i="25"/>
  <c r="AS27" i="25"/>
  <c r="AR27" i="25"/>
  <c r="AQ27" i="25"/>
  <c r="AN27" i="25"/>
  <c r="AC27" i="25"/>
  <c r="H27" i="25"/>
  <c r="G27" i="25"/>
  <c r="A27" i="25"/>
  <c r="B27" i="25" s="1"/>
  <c r="AU26" i="25"/>
  <c r="AV26" i="25" s="1"/>
  <c r="AT26" i="25"/>
  <c r="AS26" i="25"/>
  <c r="AW26" i="25" s="1"/>
  <c r="AR26" i="25"/>
  <c r="AQ26" i="25"/>
  <c r="AN26" i="25"/>
  <c r="AC26" i="25"/>
  <c r="A26" i="25"/>
  <c r="B26" i="25" s="1"/>
  <c r="AW25" i="25"/>
  <c r="AV25" i="25"/>
  <c r="AU25" i="25"/>
  <c r="AT25" i="25"/>
  <c r="AS25" i="25"/>
  <c r="AR25" i="25"/>
  <c r="AQ25" i="25"/>
  <c r="AN25" i="25"/>
  <c r="AC25" i="25"/>
  <c r="B25" i="25"/>
  <c r="A25" i="25"/>
  <c r="AU24" i="25"/>
  <c r="AV24" i="25" s="1"/>
  <c r="AT24" i="25"/>
  <c r="AS24" i="25"/>
  <c r="AW24" i="25" s="1"/>
  <c r="AR24" i="25"/>
  <c r="AQ24" i="25"/>
  <c r="AN24" i="25"/>
  <c r="AC24" i="25"/>
  <c r="A24" i="25"/>
  <c r="B24" i="25" s="1"/>
  <c r="AU23" i="25"/>
  <c r="AV23" i="25" s="1"/>
  <c r="AT23" i="25"/>
  <c r="AS23" i="25"/>
  <c r="AR23" i="25"/>
  <c r="AQ23" i="25"/>
  <c r="AN23" i="25"/>
  <c r="AW23" i="25" s="1"/>
  <c r="AC23" i="25"/>
  <c r="H23" i="25"/>
  <c r="G23" i="25"/>
  <c r="B23" i="25"/>
  <c r="A23" i="25"/>
  <c r="AU22" i="25"/>
  <c r="AV22" i="25" s="1"/>
  <c r="AT22" i="25"/>
  <c r="AS22" i="25"/>
  <c r="AW22" i="25" s="1"/>
  <c r="AR22" i="25"/>
  <c r="AQ22" i="25"/>
  <c r="AN22" i="25"/>
  <c r="AC22" i="25"/>
  <c r="H22" i="25"/>
  <c r="G22" i="25"/>
  <c r="A22" i="25"/>
  <c r="B22" i="25" s="1"/>
  <c r="AW21" i="25"/>
  <c r="AV21" i="25"/>
  <c r="AU21" i="25"/>
  <c r="AT21" i="25"/>
  <c r="AS21" i="25"/>
  <c r="AR21" i="25"/>
  <c r="AQ21" i="25"/>
  <c r="AN21" i="25"/>
  <c r="AC21" i="25"/>
  <c r="H21" i="25"/>
  <c r="G21" i="25"/>
  <c r="A21" i="25"/>
  <c r="B21" i="25" s="1"/>
  <c r="AU20" i="25"/>
  <c r="AV20" i="25" s="1"/>
  <c r="AT20" i="25"/>
  <c r="AS20" i="25"/>
  <c r="AW20" i="25" s="1"/>
  <c r="AR20" i="25"/>
  <c r="AQ20" i="25"/>
  <c r="AN20" i="25"/>
  <c r="AC20" i="25"/>
  <c r="H20" i="25"/>
  <c r="G20" i="25"/>
  <c r="A20" i="25"/>
  <c r="B20" i="25" s="1"/>
  <c r="AU19" i="25"/>
  <c r="AV19" i="25" s="1"/>
  <c r="AT19" i="25"/>
  <c r="AS19" i="25"/>
  <c r="AW19" i="25" s="1"/>
  <c r="AR19" i="25"/>
  <c r="AQ19" i="25"/>
  <c r="AN19" i="25"/>
  <c r="AC19" i="25"/>
  <c r="H19" i="25"/>
  <c r="G19" i="25"/>
  <c r="B19" i="25"/>
  <c r="A19" i="25"/>
  <c r="AW18" i="25"/>
  <c r="AU18" i="25"/>
  <c r="AV18" i="25" s="1"/>
  <c r="AT18" i="25"/>
  <c r="AS18" i="25"/>
  <c r="AR18" i="25"/>
  <c r="AQ18" i="25"/>
  <c r="AN18" i="25"/>
  <c r="AC18" i="25"/>
  <c r="H18" i="25"/>
  <c r="G18" i="25"/>
  <c r="B18" i="25"/>
  <c r="A18" i="25"/>
  <c r="AV17" i="25"/>
  <c r="AU17" i="25"/>
  <c r="AT17" i="25"/>
  <c r="AS17" i="25"/>
  <c r="AW17" i="25" s="1"/>
  <c r="AR17" i="25"/>
  <c r="AQ17" i="25"/>
  <c r="AN17" i="25"/>
  <c r="AC17" i="25"/>
  <c r="H17" i="25"/>
  <c r="G17" i="25"/>
  <c r="A17" i="25"/>
  <c r="B17" i="25" s="1"/>
  <c r="AW16" i="25"/>
  <c r="AU16" i="25"/>
  <c r="AT16" i="25"/>
  <c r="AS16" i="25"/>
  <c r="AR16" i="25"/>
  <c r="AQ16" i="25"/>
  <c r="AN16" i="25"/>
  <c r="AV16" i="25" s="1"/>
  <c r="AC16" i="25"/>
  <c r="H16" i="25"/>
  <c r="G16" i="25"/>
  <c r="A16" i="25"/>
  <c r="B16" i="25" s="1"/>
  <c r="AU15" i="25"/>
  <c r="AV15" i="25" s="1"/>
  <c r="AT15" i="25"/>
  <c r="AS15" i="25"/>
  <c r="AR15" i="25"/>
  <c r="AQ15" i="25"/>
  <c r="AN15" i="25"/>
  <c r="AW15" i="25" s="1"/>
  <c r="AC15" i="25"/>
  <c r="A15" i="25"/>
  <c r="B15" i="25" s="1"/>
  <c r="AW14" i="25"/>
  <c r="AU14" i="25"/>
  <c r="AT14" i="25"/>
  <c r="AS14" i="25"/>
  <c r="AR14" i="25"/>
  <c r="AQ14" i="25"/>
  <c r="AN14" i="25"/>
  <c r="AV14" i="25" s="1"/>
  <c r="AC14" i="25"/>
  <c r="B14" i="25"/>
  <c r="A14" i="25"/>
  <c r="AV13" i="25"/>
  <c r="AU13" i="25"/>
  <c r="AT13" i="25"/>
  <c r="AS13" i="25"/>
  <c r="AW13" i="25" s="1"/>
  <c r="AR13" i="25"/>
  <c r="AQ13" i="25"/>
  <c r="AN13" i="25"/>
  <c r="AC13" i="25"/>
  <c r="H13" i="25"/>
  <c r="G13" i="25"/>
  <c r="A13" i="25"/>
  <c r="B13" i="25" s="1"/>
  <c r="AW12" i="25"/>
  <c r="AU12" i="25"/>
  <c r="AT12" i="25"/>
  <c r="AS12" i="25"/>
  <c r="AR12" i="25"/>
  <c r="AQ12" i="25"/>
  <c r="AN12" i="25"/>
  <c r="AV12" i="25" s="1"/>
  <c r="AC12" i="25"/>
  <c r="H12" i="25"/>
  <c r="G12" i="25"/>
  <c r="A12" i="25"/>
  <c r="B12" i="25" s="1"/>
  <c r="AU11" i="25"/>
  <c r="AV11" i="25" s="1"/>
  <c r="AT11" i="25"/>
  <c r="AS11" i="25"/>
  <c r="AR11" i="25"/>
  <c r="AQ11" i="25"/>
  <c r="AN11" i="25"/>
  <c r="AW11" i="25" s="1"/>
  <c r="AC11" i="25"/>
  <c r="A11" i="25"/>
  <c r="B11" i="25" s="1"/>
  <c r="AW10" i="25"/>
  <c r="AU10" i="25"/>
  <c r="AT10" i="25"/>
  <c r="AS10" i="25"/>
  <c r="AR10" i="25"/>
  <c r="AQ10" i="25"/>
  <c r="AN10" i="25"/>
  <c r="AV10" i="25" s="1"/>
  <c r="AC10" i="25"/>
  <c r="H10" i="25"/>
  <c r="G10" i="25"/>
  <c r="A10" i="25"/>
  <c r="B10" i="25" s="1"/>
  <c r="AU9" i="25"/>
  <c r="AV9" i="25" s="1"/>
  <c r="AT9" i="25"/>
  <c r="AS9" i="25"/>
  <c r="AR9" i="25"/>
  <c r="AQ9" i="25"/>
  <c r="AN9" i="25"/>
  <c r="AW9" i="25" s="1"/>
  <c r="AC9" i="25"/>
  <c r="A9" i="25"/>
  <c r="B9" i="25" s="1"/>
  <c r="AW8" i="25"/>
  <c r="AU8" i="25"/>
  <c r="AT8" i="25"/>
  <c r="AS8" i="25"/>
  <c r="AR8" i="25"/>
  <c r="AQ8" i="25"/>
  <c r="AN8" i="25"/>
  <c r="AV8" i="25" s="1"/>
  <c r="AC8" i="25"/>
  <c r="H8" i="25"/>
  <c r="G8" i="25"/>
  <c r="A8" i="25"/>
  <c r="B8" i="25" s="1"/>
  <c r="AU7" i="25"/>
  <c r="AV7" i="25" s="1"/>
  <c r="AT7" i="25"/>
  <c r="AS7" i="25"/>
  <c r="AR7" i="25"/>
  <c r="AQ7" i="25"/>
  <c r="AN7" i="25"/>
  <c r="AW7" i="25" s="1"/>
  <c r="AC7" i="25"/>
  <c r="A7" i="25"/>
  <c r="B7" i="25" s="1"/>
  <c r="AW6" i="25"/>
  <c r="AU6" i="25"/>
  <c r="AT6" i="25"/>
  <c r="AS6" i="25"/>
  <c r="AR6" i="25"/>
  <c r="AQ6" i="25"/>
  <c r="AN6" i="25"/>
  <c r="AV6" i="25" s="1"/>
  <c r="AC6" i="25"/>
  <c r="B6" i="25"/>
  <c r="A6" i="25"/>
  <c r="AV5" i="25"/>
  <c r="AU5" i="25"/>
  <c r="AT5" i="25"/>
  <c r="AS5" i="25"/>
  <c r="AW5" i="25" s="1"/>
  <c r="AR5" i="25"/>
  <c r="AQ5" i="25"/>
  <c r="AN5" i="25"/>
  <c r="A5" i="25"/>
  <c r="B5" i="25" s="1"/>
  <c r="AU4" i="25"/>
  <c r="AV4" i="25" s="1"/>
  <c r="AT4" i="25"/>
  <c r="AS4" i="25"/>
  <c r="AR4" i="25"/>
  <c r="AQ4" i="25"/>
  <c r="AN4" i="25"/>
  <c r="AW4" i="25" s="1"/>
  <c r="A4" i="25"/>
  <c r="B4" i="25" s="1"/>
  <c r="P1" i="25"/>
  <c r="Q2" i="25" s="1"/>
  <c r="AW155" i="25" l="1"/>
  <c r="AW174" i="25"/>
  <c r="AV169" i="25"/>
  <c r="AV171" i="25"/>
  <c r="AW176" i="25"/>
  <c r="AV162" i="25"/>
  <c r="AW172" i="25"/>
  <c r="AW188" i="25"/>
  <c r="AV228" i="25"/>
  <c r="AV368" i="25"/>
  <c r="AV373" i="25"/>
  <c r="AV384" i="25"/>
  <c r="AV387" i="25"/>
  <c r="AV519" i="25"/>
  <c r="AV524" i="25"/>
  <c r="AV526" i="25"/>
  <c r="AV666" i="25"/>
  <c r="AW666" i="25"/>
  <c r="AV674" i="25"/>
  <c r="AV671" i="25"/>
  <c r="AW671" i="25"/>
  <c r="AV192" i="25"/>
  <c r="AV202" i="25"/>
  <c r="AV210" i="25"/>
  <c r="AV214" i="25"/>
  <c r="AV616" i="25"/>
  <c r="AW650" i="25"/>
  <c r="AW685" i="25"/>
  <c r="AV685" i="25"/>
  <c r="AW648" i="25"/>
  <c r="AW712" i="25"/>
  <c r="AW720" i="25"/>
  <c r="AW756" i="25"/>
  <c r="AV795" i="25"/>
  <c r="AV817" i="25"/>
  <c r="AW818" i="25"/>
  <c r="AV853" i="25"/>
  <c r="AW854" i="25"/>
  <c r="AV872" i="25"/>
  <c r="AV880" i="25"/>
  <c r="AV888" i="25"/>
  <c r="AV896" i="25"/>
  <c r="AV904" i="25"/>
  <c r="AV927" i="25"/>
  <c r="AV951" i="25"/>
  <c r="AV955" i="25"/>
  <c r="AV959" i="25"/>
  <c r="AV963" i="25"/>
  <c r="AV967" i="25"/>
  <c r="AV728" i="25"/>
  <c r="AW743" i="25"/>
  <c r="AV746" i="25"/>
  <c r="AW790" i="25"/>
  <c r="AV793" i="25"/>
  <c r="AV827" i="25"/>
  <c r="AV835" i="25"/>
  <c r="AV843" i="25"/>
  <c r="AV851" i="25"/>
  <c r="AW852" i="25"/>
  <c r="AV920" i="25"/>
  <c r="AV1001" i="25"/>
  <c r="AW750" i="25"/>
  <c r="AV778" i="25"/>
  <c r="AW782" i="25"/>
  <c r="AW804" i="25"/>
  <c r="AW862" i="25"/>
  <c r="AV868" i="25"/>
  <c r="AV876" i="25"/>
  <c r="AV884" i="25"/>
  <c r="AV753" i="25"/>
  <c r="AV768" i="25"/>
  <c r="AV771" i="25"/>
  <c r="AV786" i="25"/>
  <c r="AW794" i="25"/>
  <c r="AV797" i="25"/>
  <c r="AW798" i="25"/>
  <c r="AV819" i="25"/>
  <c r="AV855" i="25"/>
  <c r="AW856" i="25"/>
  <c r="AW921" i="25"/>
  <c r="AW925" i="25"/>
  <c r="AW929" i="25"/>
  <c r="AW933" i="25"/>
  <c r="AW937" i="25"/>
  <c r="AW941" i="25"/>
  <c r="AW945" i="25"/>
  <c r="AV723" i="25"/>
  <c r="AV791" i="25"/>
  <c r="AV874" i="25"/>
  <c r="AV882" i="25"/>
  <c r="AV890" i="25"/>
  <c r="AV898" i="25"/>
  <c r="AV906" i="25"/>
  <c r="AV741" i="25"/>
  <c r="AV763" i="25"/>
  <c r="AV783" i="25"/>
  <c r="AV823" i="25"/>
  <c r="AV831" i="25"/>
  <c r="AV839" i="25"/>
  <c r="AV847" i="25"/>
  <c r="AV859" i="25"/>
  <c r="AW860" i="25"/>
  <c r="AV1120" i="25"/>
  <c r="AV1122" i="25"/>
  <c r="AV1124" i="25"/>
  <c r="AV1126" i="25"/>
  <c r="AV1463" i="25"/>
  <c r="AV1543" i="25"/>
  <c r="AV1589" i="25"/>
  <c r="AW1183" i="25"/>
  <c r="AW1394" i="25"/>
  <c r="AV1394" i="25"/>
  <c r="AW1398" i="25"/>
  <c r="AV1398" i="25"/>
  <c r="AV1482" i="25"/>
  <c r="AW1191" i="25"/>
  <c r="AW1195" i="25"/>
  <c r="AW1199" i="25"/>
  <c r="AW1203" i="25"/>
  <c r="AW1207" i="25"/>
  <c r="AV1321" i="25"/>
  <c r="AV1347" i="25"/>
  <c r="AV1355" i="25"/>
  <c r="AV1363" i="25"/>
  <c r="AV1451" i="25"/>
  <c r="AV1465" i="25"/>
  <c r="AV1490" i="25"/>
  <c r="AV1533" i="25"/>
  <c r="AV1537" i="25"/>
  <c r="AV1545" i="25"/>
  <c r="AV1337" i="25"/>
  <c r="AV1510" i="25"/>
  <c r="AV1539" i="25"/>
  <c r="AV1547" i="25"/>
  <c r="AV1170" i="25"/>
  <c r="AV1173" i="25"/>
  <c r="AV1193" i="25"/>
  <c r="AV1197" i="25"/>
  <c r="AV1201" i="25"/>
  <c r="AV1205" i="25"/>
  <c r="AV1209" i="25"/>
  <c r="AV1389" i="25"/>
  <c r="AV1572" i="25"/>
  <c r="AW1648" i="25"/>
  <c r="AV1648" i="25"/>
  <c r="AW1699" i="25"/>
  <c r="AV1571" i="25"/>
  <c r="AV1588" i="25"/>
  <c r="AW1616" i="25"/>
  <c r="AW1620" i="25"/>
  <c r="AW1635" i="25"/>
  <c r="AW1675" i="25"/>
  <c r="AV1696" i="25"/>
  <c r="AV1699" i="25"/>
  <c r="AV1711" i="25"/>
  <c r="AV1568" i="25"/>
  <c r="AV1586" i="25"/>
  <c r="AV1625" i="25"/>
  <c r="AV1637" i="25"/>
  <c r="AV1668" i="25"/>
  <c r="AW1697" i="25"/>
  <c r="AW1712" i="25"/>
  <c r="AV1564" i="25"/>
  <c r="AV1584" i="25"/>
  <c r="AV1613" i="25"/>
  <c r="AW1628" i="25"/>
  <c r="AW1641" i="25"/>
  <c r="AV1644" i="25"/>
  <c r="AW1667" i="25"/>
  <c r="AV1675" i="25"/>
  <c r="AV1676" i="25"/>
  <c r="AW1680" i="25"/>
  <c r="AV1582" i="25"/>
  <c r="AV1591" i="25"/>
  <c r="AV1602" i="25"/>
  <c r="AV1633" i="25"/>
  <c r="AV1645" i="25"/>
  <c r="AV1670" i="25"/>
  <c r="AV1694" i="25"/>
  <c r="AV1700" i="25"/>
  <c r="AV1709" i="25"/>
  <c r="AV1580" i="25"/>
  <c r="AV1598" i="25"/>
  <c r="AV1652" i="25"/>
  <c r="AV1680" i="25"/>
  <c r="AV1681" i="25"/>
  <c r="AW1695" i="25"/>
  <c r="AW1701" i="25"/>
  <c r="AW1710" i="25"/>
  <c r="E5" i="20" l="1"/>
  <c r="E6" i="20"/>
  <c r="E7" i="20"/>
  <c r="E8" i="20"/>
  <c r="E9" i="20"/>
  <c r="E10" i="20"/>
  <c r="E11" i="20"/>
  <c r="E12" i="20"/>
  <c r="E13" i="20"/>
  <c r="E14" i="20"/>
  <c r="E15" i="20"/>
  <c r="E16" i="20"/>
  <c r="E17" i="20"/>
  <c r="E18" i="20"/>
  <c r="E19" i="20"/>
  <c r="E20" i="20"/>
  <c r="E21" i="20"/>
  <c r="E22" i="20"/>
  <c r="E23" i="20"/>
  <c r="E24" i="20"/>
  <c r="E25" i="20"/>
  <c r="E26" i="20"/>
  <c r="E27" i="20"/>
  <c r="E28" i="20"/>
  <c r="E29" i="20"/>
  <c r="E30" i="20"/>
  <c r="E31" i="20"/>
  <c r="E32" i="20"/>
  <c r="E33" i="20"/>
  <c r="E34" i="20"/>
  <c r="E35" i="20"/>
  <c r="E36" i="20"/>
  <c r="E37" i="20"/>
  <c r="E38" i="20"/>
  <c r="E39" i="20"/>
  <c r="E40" i="20"/>
  <c r="E41" i="20"/>
  <c r="E42" i="20"/>
  <c r="E43" i="20"/>
  <c r="E44" i="20"/>
  <c r="E45" i="20"/>
  <c r="E46" i="20"/>
  <c r="E47" i="20"/>
  <c r="E48" i="20"/>
  <c r="E49" i="20"/>
  <c r="E50" i="20"/>
  <c r="E51" i="20"/>
  <c r="E52" i="20"/>
  <c r="E53" i="20"/>
  <c r="E54" i="20"/>
  <c r="E55" i="20"/>
  <c r="E56" i="20"/>
  <c r="E57" i="20"/>
  <c r="E58" i="20"/>
  <c r="E59" i="20"/>
  <c r="E60" i="20"/>
  <c r="E61" i="20"/>
  <c r="E62" i="20"/>
  <c r="E63" i="20"/>
  <c r="E64" i="20"/>
  <c r="E65" i="20"/>
  <c r="E66" i="20"/>
  <c r="E67" i="20"/>
  <c r="E68" i="20"/>
  <c r="E69" i="20"/>
  <c r="E70" i="20"/>
  <c r="E71" i="20"/>
  <c r="E72" i="20"/>
  <c r="E73" i="20"/>
  <c r="E74" i="20"/>
  <c r="E75" i="20"/>
  <c r="E76" i="20"/>
  <c r="E77" i="20"/>
  <c r="E78" i="20"/>
  <c r="E79" i="20"/>
  <c r="E80" i="20"/>
  <c r="E81" i="20"/>
  <c r="E82" i="20"/>
  <c r="E83" i="20"/>
  <c r="E84" i="20"/>
  <c r="E85" i="20"/>
  <c r="E86" i="20"/>
  <c r="E87" i="20"/>
  <c r="E88" i="20"/>
  <c r="E89" i="20"/>
  <c r="E90" i="20"/>
  <c r="E91" i="20"/>
  <c r="E92" i="20"/>
  <c r="E93" i="20"/>
  <c r="E94" i="20"/>
  <c r="E95" i="20"/>
  <c r="E96" i="20"/>
  <c r="E97" i="20"/>
  <c r="E98" i="20"/>
  <c r="E99" i="20"/>
  <c r="E100" i="20"/>
  <c r="E101" i="20"/>
  <c r="E102" i="20"/>
  <c r="E103" i="20"/>
  <c r="E104" i="20"/>
  <c r="E105" i="20"/>
  <c r="E106" i="20"/>
  <c r="E107" i="20"/>
  <c r="E108" i="20"/>
  <c r="E109" i="20"/>
  <c r="E110" i="20"/>
  <c r="E111" i="20"/>
  <c r="E112" i="20"/>
  <c r="E113" i="20"/>
  <c r="E114" i="20"/>
  <c r="E115" i="20"/>
  <c r="E116" i="20"/>
  <c r="E117" i="20"/>
  <c r="E118" i="20"/>
  <c r="E119" i="20"/>
  <c r="E120" i="20"/>
  <c r="E121" i="20"/>
  <c r="E122" i="20"/>
  <c r="E123" i="20"/>
  <c r="E124" i="20"/>
  <c r="E125" i="20"/>
  <c r="E126" i="20"/>
  <c r="E127" i="20"/>
  <c r="E128" i="20"/>
  <c r="E129" i="20"/>
  <c r="E130" i="20"/>
  <c r="E131" i="20"/>
  <c r="E132" i="20"/>
  <c r="E133" i="20"/>
  <c r="E134" i="20"/>
  <c r="E135" i="20"/>
  <c r="E136" i="20"/>
  <c r="E137" i="20"/>
  <c r="E138" i="20"/>
  <c r="E139" i="20"/>
  <c r="E140" i="20"/>
  <c r="E141" i="20"/>
  <c r="E142" i="20"/>
  <c r="E143" i="20"/>
  <c r="E144" i="20"/>
  <c r="E145" i="20"/>
  <c r="E146" i="20"/>
  <c r="E147" i="20"/>
  <c r="E148" i="20"/>
  <c r="E149" i="20"/>
  <c r="E150" i="20"/>
  <c r="E151" i="20"/>
  <c r="E152" i="20"/>
  <c r="E153" i="20"/>
  <c r="E154" i="20"/>
  <c r="E155" i="20"/>
  <c r="E156" i="20"/>
  <c r="E157" i="20"/>
  <c r="E158" i="20"/>
  <c r="E159" i="20"/>
  <c r="E160" i="20"/>
  <c r="E161" i="20"/>
  <c r="E162" i="20"/>
  <c r="E163" i="20"/>
  <c r="E164" i="20"/>
  <c r="E165" i="20"/>
  <c r="E166" i="20"/>
  <c r="E167" i="20"/>
  <c r="E168" i="20"/>
  <c r="E169" i="20"/>
  <c r="E170" i="20"/>
  <c r="E171" i="20"/>
  <c r="E172" i="20"/>
  <c r="E173" i="20"/>
  <c r="E174" i="20"/>
  <c r="E175" i="20"/>
  <c r="E176" i="20"/>
  <c r="E177" i="20"/>
  <c r="E178" i="20"/>
  <c r="E179" i="20"/>
  <c r="E180" i="20"/>
  <c r="E181" i="20"/>
  <c r="E182" i="20"/>
  <c r="E183" i="20"/>
  <c r="E184" i="20"/>
  <c r="E185" i="20"/>
  <c r="E186" i="20"/>
  <c r="E187" i="20"/>
  <c r="E188" i="20"/>
  <c r="E189" i="20"/>
  <c r="E190" i="20"/>
  <c r="E191" i="20"/>
  <c r="E192" i="20"/>
  <c r="E193" i="20"/>
  <c r="E194" i="20"/>
  <c r="E195" i="20"/>
  <c r="E196" i="20"/>
  <c r="E197" i="20"/>
  <c r="E198" i="20"/>
  <c r="E199" i="20"/>
  <c r="E200" i="20"/>
  <c r="E201" i="20"/>
  <c r="E202" i="20"/>
  <c r="E203" i="20"/>
  <c r="E204" i="20"/>
  <c r="E205" i="20"/>
  <c r="E206" i="20"/>
  <c r="E207" i="20"/>
  <c r="E208" i="20"/>
  <c r="E209" i="20"/>
  <c r="E210" i="20"/>
  <c r="E211" i="20"/>
  <c r="E212" i="20"/>
  <c r="E213" i="20"/>
  <c r="E214" i="20"/>
  <c r="E215" i="20"/>
  <c r="E216" i="20"/>
  <c r="E217" i="20"/>
  <c r="E218" i="20"/>
  <c r="E219" i="20"/>
  <c r="E220" i="20"/>
  <c r="E221" i="20"/>
  <c r="E222" i="20"/>
  <c r="E223" i="20"/>
  <c r="E224" i="20"/>
  <c r="E225" i="20"/>
  <c r="E226" i="20"/>
  <c r="E227" i="20"/>
  <c r="E228" i="20"/>
  <c r="E229" i="20"/>
  <c r="E230" i="20"/>
  <c r="E231" i="20"/>
  <c r="E232" i="20"/>
  <c r="E233" i="20"/>
  <c r="E234" i="20"/>
  <c r="E235" i="20"/>
  <c r="E236" i="20"/>
  <c r="E237" i="20"/>
  <c r="E238" i="20"/>
  <c r="E239" i="20"/>
  <c r="E240" i="20"/>
  <c r="E241" i="20"/>
  <c r="E242" i="20"/>
  <c r="E243" i="20"/>
  <c r="E244" i="20"/>
  <c r="E245" i="20"/>
  <c r="E246" i="20"/>
  <c r="E247" i="20"/>
  <c r="E248" i="20"/>
  <c r="E249" i="20"/>
  <c r="E250" i="20"/>
  <c r="E251" i="20"/>
  <c r="E252" i="20"/>
  <c r="E253" i="20"/>
  <c r="E254" i="20"/>
  <c r="E255" i="20"/>
  <c r="E256" i="20"/>
  <c r="E257" i="20"/>
  <c r="E258" i="20"/>
  <c r="E259" i="20"/>
  <c r="E260" i="20"/>
  <c r="E261" i="20"/>
  <c r="E262" i="20"/>
  <c r="E263" i="20"/>
  <c r="E264" i="20"/>
  <c r="E265" i="20"/>
  <c r="E266" i="20"/>
  <c r="E267" i="20"/>
  <c r="E268" i="20"/>
  <c r="E269" i="20"/>
  <c r="E270" i="20"/>
  <c r="E271" i="20"/>
  <c r="E272" i="20"/>
  <c r="E273" i="20"/>
  <c r="E274" i="20"/>
  <c r="E275" i="20"/>
  <c r="E276" i="20"/>
  <c r="E277" i="20"/>
  <c r="E278" i="20"/>
  <c r="E279" i="20"/>
  <c r="E280" i="20"/>
  <c r="E281" i="20"/>
  <c r="E282" i="20"/>
  <c r="E283" i="20"/>
  <c r="E284" i="20"/>
  <c r="E285" i="20"/>
  <c r="E286" i="20"/>
  <c r="E287" i="20"/>
  <c r="E288" i="20"/>
  <c r="E289" i="20"/>
  <c r="E290" i="20"/>
  <c r="E291" i="20"/>
  <c r="E292" i="20"/>
  <c r="E293" i="20"/>
  <c r="E294" i="20"/>
  <c r="E295" i="20"/>
  <c r="E296" i="20"/>
  <c r="E297" i="20"/>
  <c r="E298" i="20"/>
  <c r="E299" i="20"/>
  <c r="E300" i="20"/>
  <c r="E301" i="20"/>
  <c r="E302" i="20"/>
  <c r="E303" i="20"/>
  <c r="E304" i="20"/>
  <c r="E305" i="20"/>
  <c r="E306" i="20"/>
  <c r="E307" i="20"/>
  <c r="E308" i="20"/>
  <c r="E309" i="20"/>
  <c r="E310" i="20"/>
  <c r="E311" i="20"/>
  <c r="E312" i="20"/>
  <c r="E313" i="20"/>
  <c r="E314" i="20"/>
  <c r="E315" i="20"/>
  <c r="E316" i="20"/>
  <c r="E317" i="20"/>
  <c r="E318" i="20"/>
  <c r="E319" i="20"/>
  <c r="E320" i="20"/>
  <c r="E321" i="20"/>
  <c r="E322" i="20"/>
  <c r="E323" i="20"/>
  <c r="E324" i="20"/>
  <c r="E325" i="20"/>
  <c r="E326" i="20"/>
  <c r="E327" i="20"/>
  <c r="E328" i="20"/>
  <c r="E329" i="20"/>
  <c r="E330" i="20"/>
  <c r="E331" i="20"/>
  <c r="E332" i="20"/>
  <c r="E333" i="20"/>
  <c r="E334" i="20"/>
  <c r="E335" i="20"/>
  <c r="E336" i="20"/>
  <c r="E337" i="20"/>
  <c r="E338" i="20"/>
  <c r="E339" i="20"/>
  <c r="E340" i="20"/>
  <c r="E341" i="20"/>
  <c r="E342" i="20"/>
  <c r="E343" i="20"/>
  <c r="E344" i="20"/>
  <c r="E345" i="20"/>
  <c r="E346" i="20"/>
  <c r="E347" i="20"/>
  <c r="E348" i="20"/>
  <c r="E349" i="20"/>
  <c r="E350" i="20"/>
  <c r="E351" i="20"/>
  <c r="E352" i="20"/>
  <c r="E353" i="20"/>
  <c r="E354" i="20"/>
  <c r="E355" i="20"/>
  <c r="E356" i="20"/>
  <c r="E357" i="20"/>
  <c r="E358" i="20"/>
  <c r="E359" i="20"/>
  <c r="E360" i="20"/>
  <c r="E361" i="20"/>
  <c r="E362" i="20"/>
  <c r="E363" i="20"/>
  <c r="E364" i="20"/>
  <c r="E365" i="20"/>
  <c r="E366" i="20"/>
  <c r="E367" i="20"/>
  <c r="E368" i="20"/>
  <c r="E369" i="20"/>
  <c r="E370" i="20"/>
  <c r="E371" i="20"/>
  <c r="E372" i="20"/>
  <c r="E373" i="20"/>
  <c r="E374" i="20"/>
  <c r="E375" i="20"/>
  <c r="E376" i="20"/>
  <c r="E377" i="20"/>
  <c r="E378" i="20"/>
  <c r="E379" i="20"/>
  <c r="E380" i="20"/>
  <c r="E381" i="20"/>
  <c r="E382" i="20"/>
  <c r="E383" i="20"/>
  <c r="E384" i="20"/>
  <c r="E385" i="20"/>
  <c r="E386" i="20"/>
  <c r="E387" i="20"/>
  <c r="E388" i="20"/>
  <c r="E389" i="20"/>
  <c r="E390" i="20"/>
  <c r="E391" i="20"/>
  <c r="E392" i="20"/>
  <c r="E393" i="20"/>
  <c r="E394" i="20"/>
  <c r="E395" i="20"/>
  <c r="E396" i="20"/>
  <c r="E397" i="20"/>
  <c r="E398" i="20"/>
  <c r="E399" i="20"/>
  <c r="E400" i="20"/>
  <c r="E401" i="20"/>
  <c r="E402" i="20"/>
  <c r="E403" i="20"/>
  <c r="E404" i="20"/>
  <c r="E405" i="20"/>
  <c r="E406" i="20"/>
  <c r="E407" i="20"/>
  <c r="E408" i="20"/>
  <c r="E409" i="20"/>
  <c r="E410" i="20"/>
  <c r="E411" i="20"/>
  <c r="E412" i="20"/>
  <c r="E413" i="20"/>
  <c r="E414" i="20"/>
  <c r="E415" i="20"/>
  <c r="E416" i="20"/>
  <c r="E417" i="20"/>
  <c r="E418" i="20"/>
  <c r="E419" i="20"/>
  <c r="E420" i="20"/>
  <c r="E421" i="20"/>
  <c r="E422" i="20"/>
  <c r="E423" i="20"/>
  <c r="E424" i="20"/>
  <c r="E425" i="20"/>
  <c r="E426" i="20"/>
  <c r="E427" i="20"/>
  <c r="E428" i="20"/>
  <c r="E429" i="20"/>
  <c r="E430" i="20"/>
  <c r="E431" i="20"/>
  <c r="E432" i="20"/>
  <c r="E433" i="20"/>
  <c r="E434" i="20"/>
  <c r="E435" i="20"/>
  <c r="E436" i="20"/>
  <c r="E437" i="20"/>
  <c r="E438" i="20"/>
  <c r="E439" i="20"/>
  <c r="E440" i="20"/>
  <c r="E441" i="20"/>
  <c r="E4" i="20"/>
  <c r="M5" i="20"/>
  <c r="M6" i="20"/>
  <c r="M7" i="20"/>
  <c r="M8" i="20"/>
  <c r="M9" i="20"/>
  <c r="M10" i="20"/>
  <c r="M11" i="20"/>
  <c r="M12" i="20"/>
  <c r="M13" i="20"/>
  <c r="M14" i="20"/>
  <c r="M15" i="20"/>
  <c r="M16" i="20"/>
  <c r="M17" i="20"/>
  <c r="M18" i="20"/>
  <c r="M19" i="20"/>
  <c r="M20" i="20"/>
  <c r="M21" i="20"/>
  <c r="M22" i="20"/>
  <c r="M23" i="20"/>
  <c r="M24" i="20"/>
  <c r="M25" i="20"/>
  <c r="M26" i="20"/>
  <c r="M27" i="20"/>
  <c r="M28" i="20"/>
  <c r="M29" i="20"/>
  <c r="M30" i="20"/>
  <c r="M31" i="20"/>
  <c r="M32" i="20"/>
  <c r="M33" i="20"/>
  <c r="M34" i="20"/>
  <c r="M35" i="20"/>
  <c r="M36" i="20"/>
  <c r="M37" i="20"/>
  <c r="M38" i="20"/>
  <c r="M39" i="20"/>
  <c r="M40" i="20"/>
  <c r="M41" i="20"/>
  <c r="M42" i="20"/>
  <c r="M43" i="20"/>
  <c r="M44" i="20"/>
  <c r="M45" i="20"/>
  <c r="M46" i="20"/>
  <c r="M47" i="20"/>
  <c r="M48" i="20"/>
  <c r="M49" i="20"/>
  <c r="M50" i="20"/>
  <c r="M51" i="20"/>
  <c r="M52" i="20"/>
  <c r="M53" i="20"/>
  <c r="M54" i="20"/>
  <c r="M55" i="20"/>
  <c r="M56" i="20"/>
  <c r="M57" i="20"/>
  <c r="M58" i="20"/>
  <c r="M59" i="20"/>
  <c r="M60" i="20"/>
  <c r="M61" i="20"/>
  <c r="M62" i="20"/>
  <c r="M63" i="20"/>
  <c r="M64" i="20"/>
  <c r="M65" i="20"/>
  <c r="M66" i="20"/>
  <c r="M67" i="20"/>
  <c r="M68" i="20"/>
  <c r="M69" i="20"/>
  <c r="M70" i="20"/>
  <c r="M71" i="20"/>
  <c r="M72" i="20"/>
  <c r="M73" i="20"/>
  <c r="M74" i="20"/>
  <c r="M75" i="20"/>
  <c r="M76" i="20"/>
  <c r="M77" i="20"/>
  <c r="M78" i="20"/>
  <c r="M79" i="20"/>
  <c r="M80" i="20"/>
  <c r="M81" i="20"/>
  <c r="M82" i="20"/>
  <c r="M83" i="20"/>
  <c r="M84" i="20"/>
  <c r="M85" i="20"/>
  <c r="M86" i="20"/>
  <c r="M87" i="20"/>
  <c r="M88" i="20"/>
  <c r="M89" i="20"/>
  <c r="M90" i="20"/>
  <c r="M91" i="20"/>
  <c r="M92" i="20"/>
  <c r="M93" i="20"/>
  <c r="M94" i="20"/>
  <c r="M95" i="20"/>
  <c r="M96" i="20"/>
  <c r="M97" i="20"/>
  <c r="M98" i="20"/>
  <c r="M99" i="20"/>
  <c r="M100" i="20"/>
  <c r="M101" i="20"/>
  <c r="M102" i="20"/>
  <c r="M103" i="20"/>
  <c r="M104" i="20"/>
  <c r="M105" i="20"/>
  <c r="M106" i="20"/>
  <c r="M107" i="20"/>
  <c r="M108" i="20"/>
  <c r="M109" i="20"/>
  <c r="M110" i="20"/>
  <c r="M111" i="20"/>
  <c r="M112" i="20"/>
  <c r="M113" i="20"/>
  <c r="M114" i="20"/>
  <c r="M115" i="20"/>
  <c r="M116" i="20"/>
  <c r="M117" i="20"/>
  <c r="M118" i="20"/>
  <c r="M119" i="20"/>
  <c r="M120" i="20"/>
  <c r="M121" i="20"/>
  <c r="M122" i="20"/>
  <c r="M123" i="20"/>
  <c r="M124" i="20"/>
  <c r="M125" i="20"/>
  <c r="M126" i="20"/>
  <c r="M127" i="20"/>
  <c r="M128" i="20"/>
  <c r="M129" i="20"/>
  <c r="M130" i="20"/>
  <c r="M131" i="20"/>
  <c r="M132" i="20"/>
  <c r="M133" i="20"/>
  <c r="M134" i="20"/>
  <c r="M135" i="20"/>
  <c r="M136" i="20"/>
  <c r="M137" i="20"/>
  <c r="M138" i="20"/>
  <c r="M139" i="20"/>
  <c r="M140" i="20"/>
  <c r="M141" i="20"/>
  <c r="M142" i="20"/>
  <c r="M143" i="20"/>
  <c r="M144" i="20"/>
  <c r="M145" i="20"/>
  <c r="M146" i="20"/>
  <c r="M147" i="20"/>
  <c r="M148" i="20"/>
  <c r="M149" i="20"/>
  <c r="M150" i="20"/>
  <c r="M151" i="20"/>
  <c r="M152" i="20"/>
  <c r="M153" i="20"/>
  <c r="M154" i="20"/>
  <c r="M155" i="20"/>
  <c r="M156" i="20"/>
  <c r="M157" i="20"/>
  <c r="M158" i="20"/>
  <c r="M159" i="20"/>
  <c r="M160" i="20"/>
  <c r="M161" i="20"/>
  <c r="M162" i="20"/>
  <c r="M163" i="20"/>
  <c r="M164" i="20"/>
  <c r="M165" i="20"/>
  <c r="M166" i="20"/>
  <c r="M167" i="20"/>
  <c r="M168" i="20"/>
  <c r="M169" i="20"/>
  <c r="M170" i="20"/>
  <c r="M171" i="20"/>
  <c r="M172" i="20"/>
  <c r="M173" i="20"/>
  <c r="M174" i="20"/>
  <c r="M175" i="20"/>
  <c r="M176" i="20"/>
  <c r="M177" i="20"/>
  <c r="M178" i="20"/>
  <c r="M179" i="20"/>
  <c r="M180" i="20"/>
  <c r="M181" i="20"/>
  <c r="M182" i="20"/>
  <c r="M183" i="20"/>
  <c r="M184" i="20"/>
  <c r="M185" i="20"/>
  <c r="M186" i="20"/>
  <c r="M187" i="20"/>
  <c r="M188" i="20"/>
  <c r="M189" i="20"/>
  <c r="M190" i="20"/>
  <c r="M191" i="20"/>
  <c r="M192" i="20"/>
  <c r="M193" i="20"/>
  <c r="M194" i="20"/>
  <c r="M195" i="20"/>
  <c r="M196" i="20"/>
  <c r="M197" i="20"/>
  <c r="M198" i="20"/>
  <c r="M199" i="20"/>
  <c r="M200" i="20"/>
  <c r="M201" i="20"/>
  <c r="M202" i="20"/>
  <c r="M203" i="20"/>
  <c r="M204" i="20"/>
  <c r="M205" i="20"/>
  <c r="M206" i="20"/>
  <c r="M207" i="20"/>
  <c r="M208" i="20"/>
  <c r="M209" i="20"/>
  <c r="M210" i="20"/>
  <c r="M211" i="20"/>
  <c r="M212" i="20"/>
  <c r="M213" i="20"/>
  <c r="M214" i="20"/>
  <c r="M215" i="20"/>
  <c r="M216" i="20"/>
  <c r="M217" i="20"/>
  <c r="M218" i="20"/>
  <c r="M219" i="20"/>
  <c r="M220" i="20"/>
  <c r="M221" i="20"/>
  <c r="M222" i="20"/>
  <c r="M223" i="20"/>
  <c r="M224" i="20"/>
  <c r="M225" i="20"/>
  <c r="M226" i="20"/>
  <c r="M227" i="20"/>
  <c r="M228" i="20"/>
  <c r="M229" i="20"/>
  <c r="M230" i="20"/>
  <c r="M231" i="20"/>
  <c r="M232" i="20"/>
  <c r="M233" i="20"/>
  <c r="M234" i="20"/>
  <c r="M235" i="20"/>
  <c r="M236" i="20"/>
  <c r="M237" i="20"/>
  <c r="M238" i="20"/>
  <c r="M239" i="20"/>
  <c r="M240" i="20"/>
  <c r="M241" i="20"/>
  <c r="M242" i="20"/>
  <c r="M243" i="20"/>
  <c r="M244" i="20"/>
  <c r="M245" i="20"/>
  <c r="M246" i="20"/>
  <c r="M247" i="20"/>
  <c r="M248" i="20"/>
  <c r="M249" i="20"/>
  <c r="M250" i="20"/>
  <c r="M251" i="20"/>
  <c r="M252" i="20"/>
  <c r="M253" i="20"/>
  <c r="M254" i="20"/>
  <c r="M255" i="20"/>
  <c r="M256" i="20"/>
  <c r="M257" i="20"/>
  <c r="M258" i="20"/>
  <c r="M259" i="20"/>
  <c r="M260" i="20"/>
  <c r="M261" i="20"/>
  <c r="M262" i="20"/>
  <c r="M263" i="20"/>
  <c r="M264" i="20"/>
  <c r="M265" i="20"/>
  <c r="M266" i="20"/>
  <c r="M267" i="20"/>
  <c r="M268" i="20"/>
  <c r="M269" i="20"/>
  <c r="M270" i="20"/>
  <c r="M271" i="20"/>
  <c r="M272" i="20"/>
  <c r="M273" i="20"/>
  <c r="M274" i="20"/>
  <c r="M275" i="20"/>
  <c r="M276" i="20"/>
  <c r="M277" i="20"/>
  <c r="M278" i="20"/>
  <c r="M279" i="20"/>
  <c r="M280" i="20"/>
  <c r="M281" i="20"/>
  <c r="M282" i="20"/>
  <c r="M283" i="20"/>
  <c r="M284" i="20"/>
  <c r="M285" i="20"/>
  <c r="M286" i="20"/>
  <c r="M287" i="20"/>
  <c r="M288" i="20"/>
  <c r="M289" i="20"/>
  <c r="M290" i="20"/>
  <c r="M291" i="20"/>
  <c r="M292" i="20"/>
  <c r="M293" i="20"/>
  <c r="M294" i="20"/>
  <c r="M295" i="20"/>
  <c r="M296" i="20"/>
  <c r="M297" i="20"/>
  <c r="M298" i="20"/>
  <c r="M299" i="20"/>
  <c r="M300" i="20"/>
  <c r="M301" i="20"/>
  <c r="M302" i="20"/>
  <c r="M303" i="20"/>
  <c r="M304" i="20"/>
  <c r="M305" i="20"/>
  <c r="M306" i="20"/>
  <c r="M307" i="20"/>
  <c r="M308" i="20"/>
  <c r="M309" i="20"/>
  <c r="M310" i="20"/>
  <c r="M311" i="20"/>
  <c r="M312" i="20"/>
  <c r="M313" i="20"/>
  <c r="M314" i="20"/>
  <c r="M315" i="20"/>
  <c r="M316" i="20"/>
  <c r="M317" i="20"/>
  <c r="M318" i="20"/>
  <c r="M319" i="20"/>
  <c r="M320" i="20"/>
  <c r="M321" i="20"/>
  <c r="M322" i="20"/>
  <c r="M323" i="20"/>
  <c r="M324" i="20"/>
  <c r="M325" i="20"/>
  <c r="M326" i="20"/>
  <c r="M327" i="20"/>
  <c r="M328" i="20"/>
  <c r="M329" i="20"/>
  <c r="M330" i="20"/>
  <c r="M331" i="20"/>
  <c r="M332" i="20"/>
  <c r="M333" i="20"/>
  <c r="M334" i="20"/>
  <c r="M335" i="20"/>
  <c r="M336" i="20"/>
  <c r="M337" i="20"/>
  <c r="M338" i="20"/>
  <c r="M339" i="20"/>
  <c r="M340" i="20"/>
  <c r="M341" i="20"/>
  <c r="M342" i="20"/>
  <c r="M343" i="20"/>
  <c r="M344" i="20"/>
  <c r="M345" i="20"/>
  <c r="M346" i="20"/>
  <c r="M347" i="20"/>
  <c r="M348" i="20"/>
  <c r="M349" i="20"/>
  <c r="M350" i="20"/>
  <c r="M351" i="20"/>
  <c r="M352" i="20"/>
  <c r="M353" i="20"/>
  <c r="M354" i="20"/>
  <c r="M355" i="20"/>
  <c r="M356" i="20"/>
  <c r="M357" i="20"/>
  <c r="M358" i="20"/>
  <c r="M359" i="20"/>
  <c r="M360" i="20"/>
  <c r="M361" i="20"/>
  <c r="M362" i="20"/>
  <c r="M363" i="20"/>
  <c r="M364" i="20"/>
  <c r="M365" i="20"/>
  <c r="M366" i="20"/>
  <c r="M367" i="20"/>
  <c r="M368" i="20"/>
  <c r="M369" i="20"/>
  <c r="M370" i="20"/>
  <c r="M371" i="20"/>
  <c r="M372" i="20"/>
  <c r="M373" i="20"/>
  <c r="M374" i="20"/>
  <c r="M375" i="20"/>
  <c r="M376" i="20"/>
  <c r="M377" i="20"/>
  <c r="M378" i="20"/>
  <c r="M379" i="20"/>
  <c r="M380" i="20"/>
  <c r="M381" i="20"/>
  <c r="M382" i="20"/>
  <c r="M383" i="20"/>
  <c r="M384" i="20"/>
  <c r="M385" i="20"/>
  <c r="M386" i="20"/>
  <c r="M387" i="20"/>
  <c r="M388" i="20"/>
  <c r="M389" i="20"/>
  <c r="M390" i="20"/>
  <c r="M391" i="20"/>
  <c r="M392" i="20"/>
  <c r="M393" i="20"/>
  <c r="M394" i="20"/>
  <c r="M395" i="20"/>
  <c r="M396" i="20"/>
  <c r="M397" i="20"/>
  <c r="M398" i="20"/>
  <c r="M399" i="20"/>
  <c r="M400" i="20"/>
  <c r="M401" i="20"/>
  <c r="M402" i="20"/>
  <c r="M403" i="20"/>
  <c r="M404" i="20"/>
  <c r="M405" i="20"/>
  <c r="M406" i="20"/>
  <c r="M407" i="20"/>
  <c r="M408" i="20"/>
  <c r="M409" i="20"/>
  <c r="M410" i="20"/>
  <c r="M411" i="20"/>
  <c r="M412" i="20"/>
  <c r="M413" i="20"/>
  <c r="M414" i="20"/>
  <c r="M415" i="20"/>
  <c r="M416" i="20"/>
  <c r="M417" i="20"/>
  <c r="M418" i="20"/>
  <c r="M419" i="20"/>
  <c r="M420" i="20"/>
  <c r="M421" i="20"/>
  <c r="M422" i="20"/>
  <c r="M423" i="20"/>
  <c r="M424" i="20"/>
  <c r="M425" i="20"/>
  <c r="M426" i="20"/>
  <c r="M427" i="20"/>
  <c r="M428" i="20"/>
  <c r="M429" i="20"/>
  <c r="M430" i="20"/>
  <c r="M431" i="20"/>
  <c r="M432" i="20"/>
  <c r="M433" i="20"/>
  <c r="M434" i="20"/>
  <c r="M435" i="20"/>
  <c r="M436" i="20"/>
  <c r="M437" i="20"/>
  <c r="M438" i="20"/>
  <c r="M439" i="20"/>
  <c r="M440" i="20"/>
  <c r="M441" i="20"/>
  <c r="M4" i="20"/>
  <c r="L4" i="20"/>
  <c r="L5" i="20"/>
  <c r="L6" i="20"/>
  <c r="L7" i="20"/>
  <c r="L8" i="20"/>
  <c r="L9" i="20"/>
  <c r="L10" i="20"/>
  <c r="L11" i="20"/>
  <c r="L12" i="20"/>
  <c r="L13" i="20"/>
  <c r="L14" i="20"/>
  <c r="L15" i="20"/>
  <c r="L16" i="20"/>
  <c r="L17" i="20"/>
  <c r="L18" i="20"/>
  <c r="L19" i="20"/>
  <c r="L20" i="20"/>
  <c r="L21" i="20"/>
  <c r="L22" i="20"/>
  <c r="L23" i="20"/>
  <c r="L24" i="20"/>
  <c r="L25" i="20"/>
  <c r="L26" i="20"/>
  <c r="L27" i="20"/>
  <c r="L28" i="20"/>
  <c r="L29" i="20"/>
  <c r="L30" i="20"/>
  <c r="L31" i="20"/>
  <c r="L32" i="20"/>
  <c r="L33" i="20"/>
  <c r="L34" i="20"/>
  <c r="L35" i="20"/>
  <c r="L36" i="20"/>
  <c r="L37" i="20"/>
  <c r="L38" i="20"/>
  <c r="L39" i="20"/>
  <c r="L40" i="20"/>
  <c r="L41" i="20"/>
  <c r="L42" i="20"/>
  <c r="L43" i="20"/>
  <c r="L44" i="20"/>
  <c r="L45" i="20"/>
  <c r="L46" i="20"/>
  <c r="L47" i="20"/>
  <c r="L48" i="20"/>
  <c r="L49" i="20"/>
  <c r="L50" i="20"/>
  <c r="L51" i="20"/>
  <c r="L52" i="20"/>
  <c r="L53" i="20"/>
  <c r="L54" i="20"/>
  <c r="L55" i="20"/>
  <c r="L56" i="20"/>
  <c r="L57" i="20"/>
  <c r="L58" i="20"/>
  <c r="L59" i="20"/>
  <c r="L60" i="20"/>
  <c r="L61" i="20"/>
  <c r="L62" i="20"/>
  <c r="L63" i="20"/>
  <c r="L64" i="20"/>
  <c r="L65" i="20"/>
  <c r="L66" i="20"/>
  <c r="L67" i="20"/>
  <c r="L68" i="20"/>
  <c r="L69" i="20"/>
  <c r="L70" i="20"/>
  <c r="L71" i="20"/>
  <c r="L72" i="20"/>
  <c r="L73" i="20"/>
  <c r="L74" i="20"/>
  <c r="L75" i="20"/>
  <c r="L76" i="20"/>
  <c r="L77" i="20"/>
  <c r="L78" i="20"/>
  <c r="L79" i="20"/>
  <c r="L80" i="20"/>
  <c r="L81" i="20"/>
  <c r="L82" i="20"/>
  <c r="L83" i="20"/>
  <c r="L84" i="20"/>
  <c r="L85" i="20"/>
  <c r="L86" i="20"/>
  <c r="L87" i="20"/>
  <c r="L88" i="20"/>
  <c r="L89" i="20"/>
  <c r="L90" i="20"/>
  <c r="L91" i="20"/>
  <c r="L92" i="20"/>
  <c r="L93" i="20"/>
  <c r="L94" i="20"/>
  <c r="L95" i="20"/>
  <c r="L96" i="20"/>
  <c r="L97" i="20"/>
  <c r="L98" i="20"/>
  <c r="L99" i="20"/>
  <c r="L100" i="20"/>
  <c r="L101" i="20"/>
  <c r="L102" i="20"/>
  <c r="L103" i="20"/>
  <c r="L104" i="20"/>
  <c r="L105" i="20"/>
  <c r="L106" i="20"/>
  <c r="L107" i="20"/>
  <c r="L108" i="20"/>
  <c r="L109" i="20"/>
  <c r="L110" i="20"/>
  <c r="L111" i="20"/>
  <c r="L112" i="20"/>
  <c r="L113" i="20"/>
  <c r="L114" i="20"/>
  <c r="L115" i="20"/>
  <c r="L116" i="20"/>
  <c r="L117" i="20"/>
  <c r="L118" i="20"/>
  <c r="L119" i="20"/>
  <c r="L120" i="20"/>
  <c r="L121" i="20"/>
  <c r="L122" i="20"/>
  <c r="L123" i="20"/>
  <c r="L124" i="20"/>
  <c r="L125" i="20"/>
  <c r="L126" i="20"/>
  <c r="L127" i="20"/>
  <c r="L128" i="20"/>
  <c r="L129" i="20"/>
  <c r="L130" i="20"/>
  <c r="L131" i="20"/>
  <c r="L132" i="20"/>
  <c r="L133" i="20"/>
  <c r="L134" i="20"/>
  <c r="L135" i="20"/>
  <c r="L136" i="20"/>
  <c r="L137" i="20"/>
  <c r="L138" i="20"/>
  <c r="L139" i="20"/>
  <c r="L140" i="20"/>
  <c r="L141" i="20"/>
  <c r="L142" i="20"/>
  <c r="L143" i="20"/>
  <c r="L144" i="20"/>
  <c r="L145" i="20"/>
  <c r="L146" i="20"/>
  <c r="L147" i="20"/>
  <c r="L148" i="20"/>
  <c r="L149" i="20"/>
  <c r="L150" i="20"/>
  <c r="L151" i="20"/>
  <c r="L152" i="20"/>
  <c r="L153" i="20"/>
  <c r="L154" i="20"/>
  <c r="L155" i="20"/>
  <c r="L156" i="20"/>
  <c r="L157" i="20"/>
  <c r="L158" i="20"/>
  <c r="L159" i="20"/>
  <c r="L160" i="20"/>
  <c r="L161" i="20"/>
  <c r="L162" i="20"/>
  <c r="L163" i="20"/>
  <c r="L164" i="20"/>
  <c r="L165" i="20"/>
  <c r="L166" i="20"/>
  <c r="L167" i="20"/>
  <c r="L168" i="20"/>
  <c r="L169" i="20"/>
  <c r="L170" i="20"/>
  <c r="L171" i="20"/>
  <c r="L172" i="20"/>
  <c r="L173" i="20"/>
  <c r="L174" i="20"/>
  <c r="L175" i="20"/>
  <c r="L176" i="20"/>
  <c r="L177" i="20"/>
  <c r="L178" i="20"/>
  <c r="L179" i="20"/>
  <c r="L180" i="20"/>
  <c r="L181" i="20"/>
  <c r="L182" i="20"/>
  <c r="L183" i="20"/>
  <c r="L184" i="20"/>
  <c r="L185" i="20"/>
  <c r="L186" i="20"/>
  <c r="L187" i="20"/>
  <c r="L188" i="20"/>
  <c r="L189" i="20"/>
  <c r="L190" i="20"/>
  <c r="L191" i="20"/>
  <c r="L192" i="20"/>
  <c r="L193" i="20"/>
  <c r="L194" i="20"/>
  <c r="L195" i="20"/>
  <c r="L196" i="20"/>
  <c r="L197" i="20"/>
  <c r="L198" i="20"/>
  <c r="L199" i="20"/>
  <c r="L200" i="20"/>
  <c r="L201" i="20"/>
  <c r="L202" i="20"/>
  <c r="L203" i="20"/>
  <c r="L204" i="20"/>
  <c r="L205" i="20"/>
  <c r="L206" i="20"/>
  <c r="L207" i="20"/>
  <c r="L208" i="20"/>
  <c r="L209" i="20"/>
  <c r="L210" i="20"/>
  <c r="L211" i="20"/>
  <c r="L212" i="20"/>
  <c r="L213" i="20"/>
  <c r="L214" i="20"/>
  <c r="L215" i="20"/>
  <c r="L216" i="20"/>
  <c r="L217" i="20"/>
  <c r="L218" i="20"/>
  <c r="L219" i="20"/>
  <c r="L220" i="20"/>
  <c r="L221" i="20"/>
  <c r="L222" i="20"/>
  <c r="L223" i="20"/>
  <c r="L224" i="20"/>
  <c r="L225" i="20"/>
  <c r="L226" i="20"/>
  <c r="L227" i="20"/>
  <c r="L228" i="20"/>
  <c r="L229" i="20"/>
  <c r="L230" i="20"/>
  <c r="L231" i="20"/>
  <c r="L232" i="20"/>
  <c r="L233" i="20"/>
  <c r="L234" i="20"/>
  <c r="L235" i="20"/>
  <c r="L236" i="20"/>
  <c r="L237" i="20"/>
  <c r="L238" i="20"/>
  <c r="L239" i="20"/>
  <c r="L240" i="20"/>
  <c r="L241" i="20"/>
  <c r="L242" i="20"/>
  <c r="L243" i="20"/>
  <c r="L244" i="20"/>
  <c r="L245" i="20"/>
  <c r="L246" i="20"/>
  <c r="L247" i="20"/>
  <c r="L248" i="20"/>
  <c r="L249" i="20"/>
  <c r="L250" i="20"/>
  <c r="L251" i="20"/>
  <c r="L252" i="20"/>
  <c r="L253" i="20"/>
  <c r="L254" i="20"/>
  <c r="L255" i="20"/>
  <c r="L256" i="20"/>
  <c r="L257" i="20"/>
  <c r="L258" i="20"/>
  <c r="L259" i="20"/>
  <c r="L260" i="20"/>
  <c r="L261" i="20"/>
  <c r="L262" i="20"/>
  <c r="L263" i="20"/>
  <c r="L264" i="20"/>
  <c r="L265" i="20"/>
  <c r="L266" i="20"/>
  <c r="L267" i="20"/>
  <c r="L268" i="20"/>
  <c r="L269" i="20"/>
  <c r="L270" i="20"/>
  <c r="L271" i="20"/>
  <c r="L272" i="20"/>
  <c r="L273" i="20"/>
  <c r="L274" i="20"/>
  <c r="L275" i="20"/>
  <c r="L276" i="20"/>
  <c r="L277" i="20"/>
  <c r="L278" i="20"/>
  <c r="L279" i="20"/>
  <c r="L280" i="20"/>
  <c r="L281" i="20"/>
  <c r="L282" i="20"/>
  <c r="L283" i="20"/>
  <c r="L284" i="20"/>
  <c r="L285" i="20"/>
  <c r="L286" i="20"/>
  <c r="L287" i="20"/>
  <c r="L288" i="20"/>
  <c r="L289" i="20"/>
  <c r="L290" i="20"/>
  <c r="L291" i="20"/>
  <c r="L292" i="20"/>
  <c r="L293" i="20"/>
  <c r="L294" i="20"/>
  <c r="L295" i="20"/>
  <c r="L296" i="20"/>
  <c r="L297" i="20"/>
  <c r="L298" i="20"/>
  <c r="L299" i="20"/>
  <c r="L300" i="20"/>
  <c r="L301" i="20"/>
  <c r="L302" i="20"/>
  <c r="L303" i="20"/>
  <c r="L304" i="20"/>
  <c r="L305" i="20"/>
  <c r="L306" i="20"/>
  <c r="L307" i="20"/>
  <c r="L308" i="20"/>
  <c r="L309" i="20"/>
  <c r="L310" i="20"/>
  <c r="L311" i="20"/>
  <c r="L312" i="20"/>
  <c r="L313" i="20"/>
  <c r="L314" i="20"/>
  <c r="L315" i="20"/>
  <c r="L316" i="20"/>
  <c r="L317" i="20"/>
  <c r="L318" i="20"/>
  <c r="L319" i="20"/>
  <c r="L320" i="20"/>
  <c r="L321" i="20"/>
  <c r="L322" i="20"/>
  <c r="L323" i="20"/>
  <c r="L324" i="20"/>
  <c r="L325" i="20"/>
  <c r="L326" i="20"/>
  <c r="L327" i="20"/>
  <c r="L328" i="20"/>
  <c r="L329" i="20"/>
  <c r="L330" i="20"/>
  <c r="L331" i="20"/>
  <c r="L332" i="20"/>
  <c r="L333" i="20"/>
  <c r="L334" i="20"/>
  <c r="L335" i="20"/>
  <c r="L336" i="20"/>
  <c r="L337" i="20"/>
  <c r="L338" i="20"/>
  <c r="L339" i="20"/>
  <c r="L340" i="20"/>
  <c r="L341" i="20"/>
  <c r="L342" i="20"/>
  <c r="L343" i="20"/>
  <c r="L344" i="20"/>
  <c r="L345" i="20"/>
  <c r="L346" i="20"/>
  <c r="L347" i="20"/>
  <c r="L348" i="20"/>
  <c r="L349" i="20"/>
  <c r="L350" i="20"/>
  <c r="L351" i="20"/>
  <c r="L352" i="20"/>
  <c r="L353" i="20"/>
  <c r="L354" i="20"/>
  <c r="L355" i="20"/>
  <c r="L356" i="20"/>
  <c r="L357" i="20"/>
  <c r="L358" i="20"/>
  <c r="L359" i="20"/>
  <c r="L360" i="20"/>
  <c r="L361" i="20"/>
  <c r="L362" i="20"/>
  <c r="L363" i="20"/>
  <c r="L364" i="20"/>
  <c r="L365" i="20"/>
  <c r="L366" i="20"/>
  <c r="L367" i="20"/>
  <c r="L368" i="20"/>
  <c r="L369" i="20"/>
  <c r="L370" i="20"/>
  <c r="L371" i="20"/>
  <c r="L372" i="20"/>
  <c r="L373" i="20"/>
  <c r="L374" i="20"/>
  <c r="L375" i="20"/>
  <c r="L376" i="20"/>
  <c r="L377" i="20"/>
  <c r="L378" i="20"/>
  <c r="L379" i="20"/>
  <c r="L380" i="20"/>
  <c r="L381" i="20"/>
  <c r="L382" i="20"/>
  <c r="L383" i="20"/>
  <c r="L384" i="20"/>
  <c r="L385" i="20"/>
  <c r="L386" i="20"/>
  <c r="L387" i="20"/>
  <c r="L388" i="20"/>
  <c r="L389" i="20"/>
  <c r="L390" i="20"/>
  <c r="L391" i="20"/>
  <c r="L392" i="20"/>
  <c r="L393" i="20"/>
  <c r="L394" i="20"/>
  <c r="L395" i="20"/>
  <c r="L396" i="20"/>
  <c r="L397" i="20"/>
  <c r="L398" i="20"/>
  <c r="L399" i="20"/>
  <c r="L400" i="20"/>
  <c r="L401" i="20"/>
  <c r="L402" i="20"/>
  <c r="L403" i="20"/>
  <c r="L404" i="20"/>
  <c r="L405" i="20"/>
  <c r="L406" i="20"/>
  <c r="L407" i="20"/>
  <c r="L408" i="20"/>
  <c r="L409" i="20"/>
  <c r="L410" i="20"/>
  <c r="L411" i="20"/>
  <c r="L412" i="20"/>
  <c r="L413" i="20"/>
  <c r="L414" i="20"/>
  <c r="L415" i="20"/>
  <c r="L416" i="20"/>
  <c r="L417" i="20"/>
  <c r="L418" i="20"/>
  <c r="L419" i="20"/>
  <c r="L420" i="20"/>
  <c r="L421" i="20"/>
  <c r="L422" i="20"/>
  <c r="L423" i="20"/>
  <c r="L424" i="20"/>
  <c r="L425" i="20"/>
  <c r="L426" i="20"/>
  <c r="L427" i="20"/>
  <c r="L428" i="20"/>
  <c r="L429" i="20"/>
  <c r="L430" i="20"/>
  <c r="L431" i="20"/>
  <c r="L432" i="20"/>
  <c r="L433" i="20"/>
  <c r="L434" i="20"/>
  <c r="L435" i="20"/>
  <c r="L436" i="20"/>
  <c r="L437" i="20"/>
  <c r="L438" i="20"/>
  <c r="L439" i="20"/>
  <c r="L440" i="20"/>
  <c r="L441" i="20"/>
</calcChain>
</file>

<file path=xl/comments1.xml><?xml version="1.0" encoding="utf-8"?>
<comments xmlns="http://schemas.openxmlformats.org/spreadsheetml/2006/main">
  <authors>
    <author>metrosaluddosi</author>
  </authors>
  <commentList>
    <comment ref="M684" authorId="0" shapeId="0">
      <text>
        <r>
          <rPr>
            <b/>
            <sz val="9"/>
            <color indexed="81"/>
            <rFont val="Tahoma"/>
            <family val="2"/>
          </rPr>
          <t>metrosaluddosi:</t>
        </r>
        <r>
          <rPr>
            <sz val="9"/>
            <color indexed="81"/>
            <rFont val="Tahoma"/>
            <family val="2"/>
          </rPr>
          <t xml:space="preserve">
TODOS LOS COLOR VERDE INGRESARON NUEVOS AL LISTADO PARA UN PROGRAMA, PREGUNTAR SI CONTINUA EL AÑO ENTRANTE</t>
        </r>
      </text>
    </comment>
    <comment ref="M1617" authorId="0" shapeId="0">
      <text>
        <r>
          <rPr>
            <b/>
            <sz val="9"/>
            <color indexed="81"/>
            <rFont val="Tahoma"/>
            <family val="2"/>
          </rPr>
          <t>metrosaluddosi:</t>
        </r>
        <r>
          <rPr>
            <sz val="9"/>
            <color indexed="81"/>
            <rFont val="Tahoma"/>
            <family val="2"/>
          </rPr>
          <t xml:space="preserve">
TODOS LOS COLOR VERDE INGRESARON NUEVOS AL LISTADO PARA UN PROGRAMA, PREGUNTAR SI CONTINUA EL AÑO ENTRANTE</t>
        </r>
      </text>
    </comment>
  </commentList>
</comments>
</file>

<file path=xl/connections.xml><?xml version="1.0" encoding="utf-8"?>
<connections xmlns="http://schemas.openxmlformats.org/spreadsheetml/2006/main">
  <connection id="1"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Revisiones_Anexo 9!$A$3:$AO$3674" type="102" refreshedVersion="6" minRefreshableVersion="5">
    <extLst>
      <ext xmlns:x15="http://schemas.microsoft.com/office/spreadsheetml/2010/11/main" uri="{DE250136-89BD-433C-8126-D09CA5730AF9}">
        <x15:connection id="Range" autoDelete="1">
          <x15:rangePr sourceName="_xlcn.WorksheetConnection_Revisiones_Anexo9A3AO36741"/>
        </x15:connection>
      </ext>
    </extLst>
  </connection>
</connections>
</file>

<file path=xl/sharedStrings.xml><?xml version="1.0" encoding="utf-8"?>
<sst xmlns="http://schemas.openxmlformats.org/spreadsheetml/2006/main" count="102526" uniqueCount="8894">
  <si>
    <t>NIT EMPRESA COTIZANTE (SIN PUNTOS, COMAS NI DÍGITO DE VERIFICACIÓN)</t>
  </si>
  <si>
    <t>RAZÓN SOCIAL COTIZANTE</t>
  </si>
  <si>
    <t>LINEA</t>
  </si>
  <si>
    <t>PAQUETE</t>
  </si>
  <si>
    <t>ITEM POR PAQUETE</t>
  </si>
  <si>
    <t>ITEMS OFERTADOS X PAQUETE X PROVEEDOR</t>
  </si>
  <si>
    <t>PAQUETE COMPLETO</t>
  </si>
  <si>
    <t>CANTIDAD DE OFERTA POR ITEM</t>
  </si>
  <si>
    <t>CÓDIGO</t>
  </si>
  <si>
    <t>DESCRIPCION DEL INSUMO REQUERIDO</t>
  </si>
  <si>
    <t>UNIDAD DE MANEJO</t>
  </si>
  <si>
    <t>DESCRIPCION DEL INSUMO OFERTADO</t>
  </si>
  <si>
    <t>LA DESCRIPCIÓN OFERTADA CUMPLE CON LO REQUERIDO?</t>
  </si>
  <si>
    <t xml:space="preserve">PRESENTACIÓN SUGERIDA </t>
  </si>
  <si>
    <t>PRESENTACION OFERTADA</t>
  </si>
  <si>
    <t>LA PRESENTACIÓN OFERTADA CUMPLE CON LO REQUERIDO?</t>
  </si>
  <si>
    <t>CONTENIDO DEL BLISTER OFERTADO</t>
  </si>
  <si>
    <t>EMBALAJE OFERTADO</t>
  </si>
  <si>
    <t xml:space="preserve">MARCA O LABORATORIO FABRICANTE SUGERIDO </t>
  </si>
  <si>
    <t>MARCA OFERTADA</t>
  </si>
  <si>
    <t>LA MARCA OFERTADA ES LA REQUERIDA</t>
  </si>
  <si>
    <t xml:space="preserve">LABORATORIO FABRICANTE OFERTADO </t>
  </si>
  <si>
    <t>PAÍS</t>
  </si>
  <si>
    <t>REGISTRO SANITARIO Nro.</t>
  </si>
  <si>
    <t>PRESENTA REGISTRO SANITARIO?</t>
  </si>
  <si>
    <t>VENCIMIENTO REGITRO SANITARIO (dd/mm/aaaa)</t>
  </si>
  <si>
    <t xml:space="preserve">REGISTRO SANITARIO ESTA VIGENTE A LA PRESENTACIÓN PRSENTACIÓN DE LA OFERTA.
</t>
  </si>
  <si>
    <t>CODIGO CUM (sin digito de verificación)</t>
  </si>
  <si>
    <t>DÍGITO VERIFICACIÓN CUM</t>
  </si>
  <si>
    <t>CLASIFICACION DEL RIESGO</t>
  </si>
  <si>
    <t>CANTIDAD REQUERIDA METROSALUD</t>
  </si>
  <si>
    <t>CANTIDAD OFERTADA</t>
  </si>
  <si>
    <t>VALOR UNITARIO EN LA UNIDAD DE METROSALUD</t>
  </si>
  <si>
    <t>IVA</t>
  </si>
  <si>
    <t>VALOR TOTAL</t>
  </si>
  <si>
    <t>PRECIO REGULADO</t>
  </si>
  <si>
    <t>IUM</t>
  </si>
  <si>
    <t>Concepto</t>
  </si>
  <si>
    <r>
      <t xml:space="preserve">Numero de ítems que componen el paquete original indicado desde Metrosalud.
</t>
    </r>
    <r>
      <rPr>
        <b/>
        <sz val="10"/>
        <color rgb="FF000000"/>
        <rFont val="Arial"/>
        <family val="2"/>
      </rPr>
      <t xml:space="preserve">NA: </t>
    </r>
    <r>
      <rPr>
        <sz val="10"/>
        <color rgb="FF000000"/>
        <rFont val="Arial"/>
        <family val="2"/>
      </rPr>
      <t>ítems sin paquete</t>
    </r>
  </si>
  <si>
    <r>
      <t xml:space="preserve">Numero de ítems ofertados por el proveedor en el paquete 
</t>
    </r>
    <r>
      <rPr>
        <b/>
        <sz val="10"/>
        <color rgb="FF000000"/>
        <rFont val="Arial"/>
        <family val="2"/>
      </rPr>
      <t>NA:</t>
    </r>
    <r>
      <rPr>
        <sz val="10"/>
        <color rgb="FF000000"/>
        <rFont val="Arial"/>
        <family val="2"/>
      </rPr>
      <t xml:space="preserve"> ítems sin paquete</t>
    </r>
  </si>
  <si>
    <r>
      <rPr>
        <b/>
        <sz val="10"/>
        <color rgb="FF000000"/>
        <rFont val="Arial"/>
        <family val="2"/>
      </rPr>
      <t>SI
NO</t>
    </r>
    <r>
      <rPr>
        <sz val="10"/>
        <color rgb="FF000000"/>
        <rFont val="Arial"/>
        <family val="2"/>
      </rPr>
      <t xml:space="preserve"> 
</t>
    </r>
    <r>
      <rPr>
        <b/>
        <sz val="10"/>
        <color rgb="FF000000"/>
        <rFont val="Arial"/>
        <family val="2"/>
      </rPr>
      <t>NA:</t>
    </r>
    <r>
      <rPr>
        <sz val="10"/>
        <color rgb="FF000000"/>
        <rFont val="Arial"/>
        <family val="2"/>
      </rPr>
      <t xml:space="preserve"> ítems sin paquete</t>
    </r>
  </si>
  <si>
    <r>
      <t>SIN INFORMACIÓN</t>
    </r>
    <r>
      <rPr>
        <sz val="10"/>
        <color rgb="FF000000"/>
        <rFont val="Arial"/>
        <family val="2"/>
      </rPr>
      <t>: Cuando el proveedor no haya ingresado información.</t>
    </r>
  </si>
  <si>
    <t>019943734</t>
  </si>
  <si>
    <t>NO APLICA</t>
  </si>
  <si>
    <t>NO</t>
  </si>
  <si>
    <t>X</t>
  </si>
  <si>
    <r>
      <t>CUMPLE</t>
    </r>
    <r>
      <rPr>
        <sz val="10"/>
        <color rgb="FF000000"/>
        <rFont val="Arial"/>
        <family val="2"/>
      </rPr>
      <t>: Cuando el insumo ofertado es igual al solicitado en descripción, concentración y forma farmacéutica.</t>
    </r>
  </si>
  <si>
    <r>
      <t>CUMPLE</t>
    </r>
    <r>
      <rPr>
        <sz val="10"/>
        <color rgb="FF000000"/>
        <rFont val="Arial"/>
        <family val="2"/>
      </rPr>
      <t>: Cuando la presentación ofertada es igual o menor a la solicitada.</t>
    </r>
  </si>
  <si>
    <r>
      <rPr>
        <b/>
        <sz val="10"/>
        <color rgb="FF000000"/>
        <rFont val="Arial"/>
        <family val="2"/>
      </rPr>
      <t>CUMPLE.</t>
    </r>
    <r>
      <rPr>
        <sz val="10"/>
        <color rgb="FF000000"/>
        <rFont val="Arial"/>
        <family val="2"/>
      </rPr>
      <t xml:space="preserve"> Si la fecha de vencimiento ingresada por el proveedor esta vigente a la fecha de presentación de la oferta.</t>
    </r>
  </si>
  <si>
    <r>
      <t>NO CUMPLE</t>
    </r>
    <r>
      <rPr>
        <sz val="10"/>
        <color rgb="FF000000"/>
        <rFont val="Arial"/>
        <family val="2"/>
      </rPr>
      <t xml:space="preserve">: Cuando la marca ofertada NO corresponde a la marca definida en la descripción del insumo </t>
    </r>
  </si>
  <si>
    <t>019946334</t>
  </si>
  <si>
    <t>019917356</t>
  </si>
  <si>
    <t>III</t>
  </si>
  <si>
    <t>IIA</t>
  </si>
  <si>
    <t>I</t>
  </si>
  <si>
    <t xml:space="preserve">NO APLICA </t>
  </si>
  <si>
    <t>II</t>
  </si>
  <si>
    <t>IIB</t>
  </si>
  <si>
    <t>000039170</t>
  </si>
  <si>
    <t>000038457</t>
  </si>
  <si>
    <t>PRESENTACIÓN SUGERIDA</t>
  </si>
  <si>
    <t>MEDICAMENTOS</t>
  </si>
  <si>
    <t>NINGUNO</t>
  </si>
  <si>
    <t>Metoclopramida 10 mg/2 c.c. solución inyectable</t>
  </si>
  <si>
    <t>Ampolla</t>
  </si>
  <si>
    <t>METOCLOPRAMIDA INFUSION IV 10 mg EN SODIO CLORURO 0.9% (BOLSA BFS) (BLSx100ML)</t>
  </si>
  <si>
    <t>Caja x 10 a 100 ampollas</t>
  </si>
  <si>
    <t>CJAx84BLS</t>
  </si>
  <si>
    <t>NO CUMPLE</t>
  </si>
  <si>
    <t>CORPAUL</t>
  </si>
  <si>
    <t>CORPORACION DE FOMENTO ASISTENCIAL DEL HOSPITAL UNIVERSITARIO SAN VICENTE DE PAUL - CORPAUL</t>
  </si>
  <si>
    <t>COLOMBIA</t>
  </si>
  <si>
    <t>CJAx50AMP</t>
  </si>
  <si>
    <t>CUMPLE</t>
  </si>
  <si>
    <t>Tramadol clorhidrato 50 mg/c.c. Solución Inyectable</t>
  </si>
  <si>
    <t>TRAMADOL 50MG/ML (5%)(50MG) (AMPx1 ML)</t>
  </si>
  <si>
    <t>Caja x 1 a 100 ampollas</t>
  </si>
  <si>
    <t>CJAx100AMP</t>
  </si>
  <si>
    <t>2015M-0003879-R1</t>
  </si>
  <si>
    <t xml:space="preserve">Propofol 200 mg/20 c.c. (1%) solución inyectable </t>
  </si>
  <si>
    <t xml:space="preserve">Frasco vial </t>
  </si>
  <si>
    <t>PROPOFOL LIPURO 1%/20 ML (FCOx20 ML)</t>
  </si>
  <si>
    <t>Caja x 1 a 10  frascos vial</t>
  </si>
  <si>
    <t>CJAx10AMP</t>
  </si>
  <si>
    <t>B.BRAUN</t>
  </si>
  <si>
    <t>B. BRAUN MELSUNGEN A.G</t>
  </si>
  <si>
    <t>ALEMANIA</t>
  </si>
  <si>
    <t>2016M-0000078-R2</t>
  </si>
  <si>
    <t>Heparina 5000 ui/c.c. solución inyectable x 5 ml.</t>
  </si>
  <si>
    <t>Caja x 1 a 25  frascos vial</t>
  </si>
  <si>
    <t>Fraccion proteica del plasma, no menos del 4.0% x 500 ml</t>
  </si>
  <si>
    <t xml:space="preserve">Frasco </t>
  </si>
  <si>
    <t>GELOFUSINE ISO 4% EP (FCOx500 ML)</t>
  </si>
  <si>
    <t>Frasco x 500 ml</t>
  </si>
  <si>
    <t>FCOx500ML</t>
  </si>
  <si>
    <t>B. BRAUN MEDICAL AG</t>
  </si>
  <si>
    <t>SUIZA</t>
  </si>
  <si>
    <t>2017M-0012585-R1</t>
  </si>
  <si>
    <t>DMQ</t>
  </si>
  <si>
    <t xml:space="preserve">AGUJAS CIRUGIA </t>
  </si>
  <si>
    <t>Aguja raquidea no.25g punta lápiz</t>
  </si>
  <si>
    <t>Unidad</t>
  </si>
  <si>
    <t>AGUJA PENCAN G-25x3 1/2" (0.53x88 MM) CON INTRODUCTOR (UND)</t>
  </si>
  <si>
    <t>UNIDAD</t>
  </si>
  <si>
    <t>CJAx25UND</t>
  </si>
  <si>
    <t>Vygon, BD, Braun</t>
  </si>
  <si>
    <t>B.BRAUN MEDICAL INDUSTRIES SDN.BHD, B.BRAUN AESCULAP JAPAN CO. LTD, LABORATORIOS B. BRAUN BRASIL S/A, B. BRAUN MEDICAL INC</t>
  </si>
  <si>
    <t>JAPON, MALASIA, ESTADOS UNIDOS DE AM?RICA, ALEMANIA</t>
  </si>
  <si>
    <t>2016DM-0000133-R1</t>
  </si>
  <si>
    <t>Aguja raquidea no 27g punta lápiz</t>
  </si>
  <si>
    <t>AGUJA PENCAN G-27x3 1/2" (0.42x88 MM) CON INTRODUCTOR (UND)</t>
  </si>
  <si>
    <t>AGUJAS HIPODERMICAS</t>
  </si>
  <si>
    <t>Aguja desechable # 19g x 1 1/2 p.</t>
  </si>
  <si>
    <t>AGUJA HIPODERMICA 19G X 1 1/2" (UND)</t>
  </si>
  <si>
    <t>Caja x 100 unidades</t>
  </si>
  <si>
    <t>CJAx100UND</t>
  </si>
  <si>
    <t>Life Care, Nubenco, Nipro, BD, Rymco, Well Medicine</t>
  </si>
  <si>
    <t>LIFE CARE</t>
  </si>
  <si>
    <t>SUZHOU HENGXIANG IMPORT &amp; EXPORT CO., LTD</t>
  </si>
  <si>
    <t>CHINA</t>
  </si>
  <si>
    <t>2013DM-0010773</t>
  </si>
  <si>
    <t>Aguja desechable # 20g x 1 p.</t>
  </si>
  <si>
    <t>AGUJA HIPODERMICA 20G X 1" (UND)</t>
  </si>
  <si>
    <t>Aguja desechable # 21g x 1 1/2 p.</t>
  </si>
  <si>
    <t>AGUJA HIPODERMICA 21G X 1 1/2" (UND)</t>
  </si>
  <si>
    <t>Aguja desechable # 23g x 1 p.</t>
  </si>
  <si>
    <t>AGUJA HIPODERMICA 23G X 1" (UND)</t>
  </si>
  <si>
    <t>Aguja desechable # 25g x 5/8 p.</t>
  </si>
  <si>
    <t>AGUJA HIPODERMICA 25G X 5/8" (UND)</t>
  </si>
  <si>
    <t>Aguja desechable # 26g x 1/2 p.</t>
  </si>
  <si>
    <t>AGUJA HIPODERMICA 26G X 1/2" (UND)</t>
  </si>
  <si>
    <t>CANULAS DE GUEDEL</t>
  </si>
  <si>
    <t>Canula de guedel 0 (50 mm)</t>
  </si>
  <si>
    <t>CANULA GUEDELL Y/O MAYO, NO 0 (60MM) PLASTICA, ESTERIL, DESECHABLE (UND)</t>
  </si>
  <si>
    <t>UND</t>
  </si>
  <si>
    <t>Well Lead, Golden Care, Biolife/Bioplast, well Medicine</t>
  </si>
  <si>
    <t>MEDEX</t>
  </si>
  <si>
    <t>MEDITEC S.A.</t>
  </si>
  <si>
    <t>2012DM-001667-R1</t>
  </si>
  <si>
    <t>Canula de guedel # 1 (60 mm)</t>
  </si>
  <si>
    <t>CANULA GUEDELL Y/O MAYO, NO 1 (70MM) PLASTICA, ESTERIL, DESECHABLE (UND)</t>
  </si>
  <si>
    <t>2012DM- 001667-R1</t>
  </si>
  <si>
    <t>Canula de guedel # 2 (70 mm)</t>
  </si>
  <si>
    <t>CANULA GUEDELL Y/O MAYO, NO 2 (80MM) PLASTICA, ESTERIL, DESECHABLE (UND)</t>
  </si>
  <si>
    <t>Canula de guedel # 3 (80 mm)</t>
  </si>
  <si>
    <t>CANULA GUEDELL Y/O MAYO, NO3 (90 MM) PLASTICA, ESTERIL, DESECHABLE (UND)</t>
  </si>
  <si>
    <t>Canula de guedel # 4 (90 mm)</t>
  </si>
  <si>
    <t>CANULA GUEDELL Y/O MAYO, NO 4 (100MM) PLASTICA, ESTERIL, DESECHABLE (UND)</t>
  </si>
  <si>
    <t>Canula de guedel # 5 (100 mm)</t>
  </si>
  <si>
    <t>CANULA GUEDELL Y/O MAYO, NO 5 (110MM) PLASTICA, ESTERIL, DESECHABLE (UND)</t>
  </si>
  <si>
    <t>CATETER</t>
  </si>
  <si>
    <t>Cateter ven. Perif. 18g x 1 1/4 p. Poliuretano. Marca Jelco Plus, Introcan Certo, Insyte.</t>
  </si>
  <si>
    <t>CATETER INTRAVENOSO INTROCAN CERTO G-18 X 11/4" ESTANDAR EN POLIURETANO (UND)</t>
  </si>
  <si>
    <t>CJAx50UND</t>
  </si>
  <si>
    <t>B. BRAUN MEDICAL INDUSTRIES SDN. BHD, B.BRAUN MELSUNGEN AG. ALEMANIA</t>
  </si>
  <si>
    <t>MALASIA, ALEMANIA</t>
  </si>
  <si>
    <t>2016DM-0000215-R2</t>
  </si>
  <si>
    <t>Cateter ven. Perif. 20g x 1 1/4 p. Poliuretano. Marca Jelco Plus, Introcan Certo. Insyte</t>
  </si>
  <si>
    <t>CATETER INTRAVENOSO INTROCAN CERTO G-20 X 11/4" ESTANDAR EN POLIURETANO (UND)</t>
  </si>
  <si>
    <t>Cateter ven. Perif. 22g x 1 p. Poliuretano. Marca Jelco Plus, Introcan Certo. Insyte</t>
  </si>
  <si>
    <t>CATETER INTRAVENOSO INTROCAN CERTO G-22 X 1" ESTANDAR EN POLIURETANO (UND)</t>
  </si>
  <si>
    <t>Cateter ven. Perif. 24g x 3/4 p. Poliuretano. Marca Jelco Plus, Introcan Certo. Insyte</t>
  </si>
  <si>
    <t>CATETER INTRAVENOSO INTROCAN CERTO G-24 X 3/4" ESTANDAR EN POLIURETANO (UND)</t>
  </si>
  <si>
    <t>CINTA MICROPOROSA</t>
  </si>
  <si>
    <t>Cinta quirurgica microporosa ½ pulgada, color piel</t>
  </si>
  <si>
    <t>Carreta</t>
  </si>
  <si>
    <t>MICROPORE PIEL ROLLO X 12 MM (1/2") X 9.1 MT (CJAx24 RLL)</t>
  </si>
  <si>
    <t>Caja x 24 rollos</t>
  </si>
  <si>
    <t>CJAx24RLL</t>
  </si>
  <si>
    <t>3M, BDF, Cureband, Global Healthcare</t>
  </si>
  <si>
    <t>3M</t>
  </si>
  <si>
    <t>3M HEALTH CARE - KAMEN, 3M HEALTH CARE, 3M BROOKINGS</t>
  </si>
  <si>
    <t>ALEMANIA, ESTADOS UNIDOS DE AM?RICA</t>
  </si>
  <si>
    <t>2017DM-0016689</t>
  </si>
  <si>
    <t>Cinta quirurgica microporosa 1 pulgada</t>
  </si>
  <si>
    <t>MICROPORE BLANCO 1" ROLLO X 24 MM (1") X 9.1 MT (CJAx12 RLL)</t>
  </si>
  <si>
    <t>Caja x 12 rollos</t>
  </si>
  <si>
    <t>CJAx12RLL</t>
  </si>
  <si>
    <t>Cinta quirurgica microporosa 2 pulgadas</t>
  </si>
  <si>
    <t>MICROPORE BLANCO 2" ROLLO X 48 MM (2") X 9.1 MT (CJAx6 RLL)</t>
  </si>
  <si>
    <t>Caja x 6 rollos</t>
  </si>
  <si>
    <t>CJAx6RLL</t>
  </si>
  <si>
    <t>CIRCUITO ANESTESIA</t>
  </si>
  <si>
    <t xml:space="preserve">Circuito desechable para anestesia pediátrico con reservorio de 1 - 1.5 litro libre de latex. Longitud no menor a 1.5 metros </t>
  </si>
  <si>
    <t>CIRCUITO DE ANESTESIA PEDIATRICO (UND)</t>
  </si>
  <si>
    <t>WESTMED</t>
  </si>
  <si>
    <t>WESTMED INC.</t>
  </si>
  <si>
    <t>ESTADOS UNIDOS DE AMERICA</t>
  </si>
  <si>
    <t>2017DM-0017342</t>
  </si>
  <si>
    <t>Circuito desechable para anestesia adulto con reservorio de 3 litros libre de latex. Longitud no menor a 1.8 metros</t>
  </si>
  <si>
    <t>CIRCUITO DE ANESTESIA ADULTO (UND)</t>
  </si>
  <si>
    <t>COLLAR CERVICAL</t>
  </si>
  <si>
    <t>Collar cervical de filadelfia talla S</t>
  </si>
  <si>
    <t>CUELLO DE FILADELFIA TALLA S (UND)</t>
  </si>
  <si>
    <t>POWER MEDICAL</t>
  </si>
  <si>
    <t>AP &amp; SALUD SAS</t>
  </si>
  <si>
    <t>2010DM-0006013</t>
  </si>
  <si>
    <t>Collar cervical de filadelfia talla M</t>
  </si>
  <si>
    <t>CUELLO DE FILADELFIA TALLA M (UND)</t>
  </si>
  <si>
    <t>2017DM-0016508</t>
  </si>
  <si>
    <t>Collar cervical de filadelfia talla L</t>
  </si>
  <si>
    <t>CUELLO DE FILADELFIA TALLA L (UND)</t>
  </si>
  <si>
    <t>CUCHILLAS DE BISTURI</t>
  </si>
  <si>
    <t>Hoja o cuchilla de bisturi nro. 10</t>
  </si>
  <si>
    <t>CUCHILLA PARA BISTURI NO. 10 (UND)</t>
  </si>
  <si>
    <t>Paramount, Nubenco</t>
  </si>
  <si>
    <t>PARAMOUNT</t>
  </si>
  <si>
    <t>PARAMOUNT SURGIMED LIMITED</t>
  </si>
  <si>
    <t>INDIA</t>
  </si>
  <si>
    <t>2017DM-0016577</t>
  </si>
  <si>
    <t>Hoja o cuchilla de bisturi nro. 11</t>
  </si>
  <si>
    <t>CUCHILLA PARA BISTURI NO. 11 (UND)</t>
  </si>
  <si>
    <t>Hoja o cuchilla de bisturi nro. 12</t>
  </si>
  <si>
    <t>CUCHILLA PARA BISTURI NO. 12 (UND)</t>
  </si>
  <si>
    <t>Hoja o cuchilla de bisturi nro. 15</t>
  </si>
  <si>
    <t>CUCHILLA PARA BISTURI NO. 15 (UND)</t>
  </si>
  <si>
    <t>Hoja o cuchilla de bisturi nro. 20</t>
  </si>
  <si>
    <t>CUCHILLA PARA BISTURI NO. 20 (UND)</t>
  </si>
  <si>
    <t>Hoja o cuchilla de bisturi nro. 23</t>
  </si>
  <si>
    <t>CUCHILLA PARA BISTURI NO. 23 (UND)</t>
  </si>
  <si>
    <t>DETERGENTE ENZIMATICO</t>
  </si>
  <si>
    <t>Detergente trienzimatico x 3.7 litros (con dilución no mayor de 7,5 ml x lt)</t>
  </si>
  <si>
    <t>Garrafa</t>
  </si>
  <si>
    <t>WEST ZYMME ULTRA DETERGENTE ENZIMATICO (GLNx3785 ML)</t>
  </si>
  <si>
    <t>Garrafa x 3,7 litros</t>
  </si>
  <si>
    <t>GLNx3785ML</t>
  </si>
  <si>
    <t>CJAx6GLN</t>
  </si>
  <si>
    <t>Electro west, Eufar, J&amp;J</t>
  </si>
  <si>
    <t>WEST</t>
  </si>
  <si>
    <t>ELECTROQUIMICA WEST S.A.</t>
  </si>
  <si>
    <t>CERT-2018006539</t>
  </si>
  <si>
    <t>Detergente trienzimatico x 1 litro (con dilución no mayor de 7,5 ml X lt)</t>
  </si>
  <si>
    <t>WEST ZYMME ULTRA DETERGENTE ENZIMATICO (FCOx1000 ML)</t>
  </si>
  <si>
    <t>Frasco x 1 litro</t>
  </si>
  <si>
    <t>FCOx1000ML</t>
  </si>
  <si>
    <t>CJAx12FCO</t>
  </si>
  <si>
    <t>ESPECULOS</t>
  </si>
  <si>
    <t>Especulo vaginal desechable talla M</t>
  </si>
  <si>
    <t>ESPECULO VAGINAL T/M (UND)</t>
  </si>
  <si>
    <t>Paquete x 50 a 100 unidades</t>
  </si>
  <si>
    <t>CEPIMAX</t>
  </si>
  <si>
    <t>CEPIMAX S.A.S</t>
  </si>
  <si>
    <t>2017DM-0001690-R1</t>
  </si>
  <si>
    <t>Especulo vaginal desechable talla S</t>
  </si>
  <si>
    <t>ESPECULO VAGINAL T/S DE TORNILLO (UND)</t>
  </si>
  <si>
    <t>GLUCOMETRIA USUARIO FINAL</t>
  </si>
  <si>
    <t>Lanceta esteril x  50 unidades</t>
  </si>
  <si>
    <t>Caja</t>
  </si>
  <si>
    <t>Caja x 50 unidades</t>
  </si>
  <si>
    <t>Glucometro para usuario final</t>
  </si>
  <si>
    <t>Tira reactiva sangre para usuario final  x 50 unid</t>
  </si>
  <si>
    <t>REINO UNIDO</t>
  </si>
  <si>
    <t>GUANTE DESECHABLE</t>
  </si>
  <si>
    <t>Guante desechable de latex talla S par</t>
  </si>
  <si>
    <t>Par</t>
  </si>
  <si>
    <t>GUANTE DE LATEX PARA EXAMEN TALLA S (CJAx100 UND)</t>
  </si>
  <si>
    <t>Caja x 50 pares</t>
  </si>
  <si>
    <t>Sempermed, Examtex, Nipro</t>
  </si>
  <si>
    <t>ALFA SAFE</t>
  </si>
  <si>
    <t>SUPERMAX GLOBE MANUFACTURING SDN, BHD, A1 GLOVE SDN, BHD, SIAM SEMPERMED CORPORATION LIMITED, TOP GLOBE SDN BHD</t>
  </si>
  <si>
    <t>MALASIA, TAILANDIA</t>
  </si>
  <si>
    <t>2013DM-0002025-R1</t>
  </si>
  <si>
    <t>Guante desechable de latex talla M par</t>
  </si>
  <si>
    <t>GUANTE DE LATEX PARA EXAMEN TALLA M (CJAx100 UND)</t>
  </si>
  <si>
    <t>Guante desechable de latex talla L par</t>
  </si>
  <si>
    <t>GUANTE DE LATEX PARA EXAMEN TALLA L (CJAx100 UND)</t>
  </si>
  <si>
    <t>Guante desechable de latex talla XS par</t>
  </si>
  <si>
    <t>GUANTE DE LATEX PARA EXAMEN TALLA XS (CJAx100 UND)</t>
  </si>
  <si>
    <t>GUANTES DE VINILO</t>
  </si>
  <si>
    <t>Guante desechable ambidiestro de vinilo talla S par</t>
  </si>
  <si>
    <t xml:space="preserve">GUANTE DE VINILO TRANSPARENTE SIN TALCO T/S (CJAx100 UND) </t>
  </si>
  <si>
    <t>TAIAN PLASTIC PRODUCTS CO., LTD,   XUZHOU FULL SUN MEDICAL PRODUCTS LTD</t>
  </si>
  <si>
    <t>2018DM-0017506</t>
  </si>
  <si>
    <t xml:space="preserve">Guante desechable ambidiestro de vinilo talla M par </t>
  </si>
  <si>
    <t>GUANTE DE VINILO TRANSPARENTE SIN TALCO T/M (CJAx100 UND)</t>
  </si>
  <si>
    <t>Guante desechable ambidiestro de vinilo talla L par</t>
  </si>
  <si>
    <t xml:space="preserve">GUANTE DE VINILO TRANSPARENTE SIN TALCO T/L (CJAx100 UND) </t>
  </si>
  <si>
    <t>GUANTES ESTERILES</t>
  </si>
  <si>
    <t>Guantes cirujano esteril nro. 6.5 par</t>
  </si>
  <si>
    <t>GUANTE DE LATEX ESTERIL PARA CIRUGIA CON TALCO TALLA 6 1/2 (PAR)</t>
  </si>
  <si>
    <t>CJAx50PAR</t>
  </si>
  <si>
    <t>Medispo, Precision, Alfa Safe</t>
  </si>
  <si>
    <t>YANGZHONG JINXIANG EMULSION PRODUCTS CO., LTD, SHANGHAI CHANNELMED IMPORT &amp; EXPORT. CO., LTD, HEBEI TONGIE LATEX PRODUCTS CO, LTDA, MAIMED GMBH &amp; CO.</t>
  </si>
  <si>
    <t>CHINA, ALEMANIA</t>
  </si>
  <si>
    <t>2015DM-0012707</t>
  </si>
  <si>
    <t>Guantes cirujano esteril nro. 7.0 par</t>
  </si>
  <si>
    <t>GUANTE DE LATEX ESTERIL PARA CIRUGIA CON TALCO TALLA 7 (PAR)</t>
  </si>
  <si>
    <t xml:space="preserve"> 2015DM-0012707</t>
  </si>
  <si>
    <t>Guantes cirujano esteril nro. 7.5 par</t>
  </si>
  <si>
    <t>GUANTE DE LATEX ESTERIL PARA CIRUGIA CON TALCO TALLA 7 1/2 (PAR)</t>
  </si>
  <si>
    <t>Guantes cirujano esteril nro. 8.0 par</t>
  </si>
  <si>
    <t>GUANTE DE LATEX ESTERIL PARA CIRUGIA CON TALCO TALLA 8 (PAR)</t>
  </si>
  <si>
    <t>GUIAS DE ENTUBACION</t>
  </si>
  <si>
    <t>Estilete y/o guia de entubacion 12" x 6 fr pediátrica</t>
  </si>
  <si>
    <t>ESTILETE PARA INTUBACION 6 FR PEDIATRICO EN ALUMINIO, SATINADO, ESTERIL (UND)</t>
  </si>
  <si>
    <t>Well Lead, Golden care</t>
  </si>
  <si>
    <t>SUN MED</t>
  </si>
  <si>
    <t>WELL LEAD MEDICAL CO. LTD. MEDITEC DEVICES, PRIMEDCO - PRIMARY MEDICAL COMPANY, INC., SUNMED HEALTHCARE</t>
  </si>
  <si>
    <t>CHINA, INDIA,   ESTADOS UNIDOS DE AM?RICA</t>
  </si>
  <si>
    <t>2019DM-0020048</t>
  </si>
  <si>
    <t>Estilete y/o guia de entubación 16" x 10 fr adulto</t>
  </si>
  <si>
    <t>ESTILETE PARA INTUBACION 16"x10 FR ADULTO EN ALUMINIO, NO ESTERIL, REUTILIZABLE (UND)</t>
  </si>
  <si>
    <t>WELL LEAD MEDICAL CO. LTD, MEDITEC DEVICES, PRIMEDCO - PRIMARY MEDICAL COMPANY, INC,   SUNMED HEALTHCARE</t>
  </si>
  <si>
    <t>JERINGAS</t>
  </si>
  <si>
    <t>Jeringa desechable 2 - 3 c.c. sin aguja a 3 partes</t>
  </si>
  <si>
    <t>RYMCO</t>
  </si>
  <si>
    <t>RYMCO S.A</t>
  </si>
  <si>
    <t>2013DM-000438-R2</t>
  </si>
  <si>
    <t>Jeringa desechable 5 c.c. sin aguja a 3 partes</t>
  </si>
  <si>
    <t>Jeringa desechable 10 c.c ag. 21g 1 1/2 p. Bisel tribiselado</t>
  </si>
  <si>
    <t>JERINGA 10CC L/L C/A 21G X 1 1/2" (UND)</t>
  </si>
  <si>
    <t>BD,  Nipro, Braun, Alfa Safe, Medispo, Rymco</t>
  </si>
  <si>
    <t>NIPRO</t>
  </si>
  <si>
    <t>2012DM-0008789</t>
  </si>
  <si>
    <t>Jeringa desechable 20 c.c  s/a 3 partes</t>
  </si>
  <si>
    <t>MALLAS</t>
  </si>
  <si>
    <t>Caja x 1 a 5 mallas</t>
  </si>
  <si>
    <t>Malla 30 x 30 cm</t>
  </si>
  <si>
    <t>Dipromed,Covidien, Parietene, Winer/Twity</t>
  </si>
  <si>
    <t>ESPAÑA</t>
  </si>
  <si>
    <t>MASCARAS COLCHON DE AIRE</t>
  </si>
  <si>
    <t>Mascara con colchón de aire nro. 4 (adulto)</t>
  </si>
  <si>
    <t>KRAMER</t>
  </si>
  <si>
    <t>Mascara con colchón de aire nro. 0 (neonatal)</t>
  </si>
  <si>
    <t>Mascara con colchón de aire nro.2 (pediatrico)</t>
  </si>
  <si>
    <t>Mascara con colchón de aire nro.1 (pediatrica)</t>
  </si>
  <si>
    <t>MASCARAS LARINGEAS DESECHABLES</t>
  </si>
  <si>
    <t>Mascara laringea desechable nro. 2.0 UNIDAD</t>
  </si>
  <si>
    <t>MASCARA LARINGEA DESECHABLE ESTERIL #2 PEDIATRICA (UND)</t>
  </si>
  <si>
    <t>HANGZHOU FUSHAN MEDICAL APPLIANCES CO, LTD</t>
  </si>
  <si>
    <t>2016DM-0014560</t>
  </si>
  <si>
    <t>Mascara laringea desechable nro. 3.0 UNIDAD</t>
  </si>
  <si>
    <t>MASCARA LARINGEA DESECHABLE ESTERIL No. 3 ADULTO-PEQUEÑO (UND)</t>
  </si>
  <si>
    <t>Mascara laringea desechable nro. 4.0 UNIDAD</t>
  </si>
  <si>
    <t>MASCARA LARINGEA DESECHABLE ESTERIL No. 4 ADULTO-MEDIANO (UND)</t>
  </si>
  <si>
    <t>Mascara laringea desechable nro. 5.0 UNIDAD</t>
  </si>
  <si>
    <t>MASCARA LARINGEA DESECHABLE ESTERIL No. 5 ADULTO-GRANDE (UND)</t>
  </si>
  <si>
    <t>MASCARAS LARINGEAS REUTILIZABLES</t>
  </si>
  <si>
    <t>Mascara laringea  nro. 1.0 Reutilizable mínimo 40 veces</t>
  </si>
  <si>
    <t>MASCARA LARINGEA EN SILICONA #1 PEDIATRICA (UND)</t>
  </si>
  <si>
    <t>Kramer, Medical Care Well, Regor, Global Health care</t>
  </si>
  <si>
    <t>SHANGHAI SONGHANG INDUSTRIAL CO., LTD</t>
  </si>
  <si>
    <t>Mascara laringea  nro. 2.0 Reutilizable mínimo 40 veces</t>
  </si>
  <si>
    <t>MASCARA LARINGEA EN SILICONA #2 PEDIATRICA (UND)</t>
  </si>
  <si>
    <t>Mascara laringea  nro. 3.0 Reutilizable mínimo 40 veces</t>
  </si>
  <si>
    <t>MASCARA LARINGEA EN SILICONA #3 ADULTO-PEQUEÑO (UND)</t>
  </si>
  <si>
    <t>Mascara laringea  nro. 4.0 Reutilizable mínimo 40 veces</t>
  </si>
  <si>
    <t>MASCARA LARINGEA EN SILICONA #4 MEDIANA-ADULTO (UND)</t>
  </si>
  <si>
    <t>Mascara laringea  nro. 5.0 Reutilizable mínimo 40 veces</t>
  </si>
  <si>
    <t>MASCARA LARINGEA EN SILICONA #5 ADULTO-GRANDE (UND)</t>
  </si>
  <si>
    <t>MASCARAS NO REINHALACION</t>
  </si>
  <si>
    <t>Mascara de no reinhalación (pediátrica)</t>
  </si>
  <si>
    <t>G.H.C, Biolife/Bioplast</t>
  </si>
  <si>
    <t>2017DM-0017387</t>
  </si>
  <si>
    <t>Mascara de no reinhalación (adulto)</t>
  </si>
  <si>
    <t>MICRONEBULIZADORES</t>
  </si>
  <si>
    <t>Micronebulizador adulto con mascarilla y manguera</t>
  </si>
  <si>
    <t>KIT MICRONEBULIZADOR ADULTO CON ENTRADA DE AIRE TUBERIA DE 2 MTS (UND)</t>
  </si>
  <si>
    <t>NINGBO HAI SHU MEDICAL TREATMENT APPLIANCE FACTORY</t>
  </si>
  <si>
    <t>2014DM-0012167</t>
  </si>
  <si>
    <t>Micronebulizador niño con mascarilla y manguera</t>
  </si>
  <si>
    <t>KIT MICRONEBULIZADOR PEDIATRICO CON ENTRADA DE AIRE TUBERIA DE 2 MTS (UND)</t>
  </si>
  <si>
    <t>Bolsa pediatrica recolectora de orina</t>
  </si>
  <si>
    <t>BOLSA RECOLECTORA DE ORINA PEDIATRICA ESTERIL  100ML (UND)</t>
  </si>
  <si>
    <t>Oss, Biolife/Bioplast</t>
  </si>
  <si>
    <t>OSSALUD</t>
  </si>
  <si>
    <t>YANCHENG JINGWEI INTERNATIONAL GROUP COMPANY LTD.</t>
  </si>
  <si>
    <t>NO REQUIERE</t>
  </si>
  <si>
    <t xml:space="preserve">Bolsa adulto recolectora de orina x 2000 c.c. con soporte </t>
  </si>
  <si>
    <t>BOLSA RECOLECTORA ORINA ADULTO MASTER 2000CC VALV ANTIRREFLUJO Y DESAGUE GASES (UND)</t>
  </si>
  <si>
    <t>CJAx40UND</t>
  </si>
  <si>
    <t>CHAGZHOU YISHIU MEDICAL APPARATUS CO LTDA</t>
  </si>
  <si>
    <t>2014DM-0012205</t>
  </si>
  <si>
    <t>Cateter ven. Perif. 16g x 1 1/4 p. Poliuretano. Marca Jelco Plus</t>
  </si>
  <si>
    <t>CATETER INTRAVENOSO INTROCAN CERTO G-16 X 2" ESTANDAR EN POLIURETANO (UND)</t>
  </si>
  <si>
    <t xml:space="preserve">Cateter venoso central trilumen 7 -8 Fr x 20 cm </t>
  </si>
  <si>
    <t>CERTOFIX TRIO S720 G16/G18/G18 7F x 20 CM CATETER VENOSO CENTRAL (UND)</t>
  </si>
  <si>
    <t>CJAx10UND</t>
  </si>
  <si>
    <t>BBRAUN MELSUNGEN AG, CON DOMICILIO EN ALEMANIA</t>
  </si>
  <si>
    <t>2016DM-0000045-R1</t>
  </si>
  <si>
    <t>Cateter + Aguja + Jeringa Nº 19 Set anestesia epidural</t>
  </si>
  <si>
    <t>SET ANESTESIA EPIDURAL 19G (CATETER + AGUJA + JERINGA) (KIT)</t>
  </si>
  <si>
    <t>Caja x 1 set</t>
  </si>
  <si>
    <t>KIT</t>
  </si>
  <si>
    <t>CJAx12KIT</t>
  </si>
  <si>
    <t>Vygon</t>
  </si>
  <si>
    <t>VYGON</t>
  </si>
  <si>
    <t>FRANCIA</t>
  </si>
  <si>
    <t>Equipo transfusión de sangre s/a</t>
  </si>
  <si>
    <t>EQUIPO TRANSFUSION DE SANGRE C/A (UND)</t>
  </si>
  <si>
    <t>BLSx25UND</t>
  </si>
  <si>
    <t xml:space="preserve"> Nubenco, Gothaplast</t>
  </si>
  <si>
    <t>ZIBOJECT</t>
  </si>
  <si>
    <t>WUJIANG YONGCHEN WOODEN PRODUCTS FACTORY</t>
  </si>
  <si>
    <t>2016DM-0000144-R1</t>
  </si>
  <si>
    <t>EQUIPO VENOCLISIS</t>
  </si>
  <si>
    <t>MACROGOTEO 20 GOTAS, MANGUERA 1.7 MT, CON "Y", SIN BULBO. LL, S/A, C/LATEX (UND)</t>
  </si>
  <si>
    <t>2016DM-0000157-R2</t>
  </si>
  <si>
    <t>MICROGOTEO 60 GOTAS CON "Y" SIN BULBO S/LATEX LL S/A (UND)</t>
  </si>
  <si>
    <t xml:space="preserve">Extencion * 150 cm. conex  luer loock para bomba infusion </t>
  </si>
  <si>
    <t>EXTENSIONES DE ANESTESIA 150 CM CLARO POLIETILENO PARA MULTIPLES INFUSIONES (UND)</t>
  </si>
  <si>
    <t>Braun</t>
  </si>
  <si>
    <t>B. BRAUN VIETNAM CO LTD</t>
  </si>
  <si>
    <t>VIETNAM</t>
  </si>
  <si>
    <t>2012DM-0001443-R1</t>
  </si>
  <si>
    <t>Gasa no tejida esteril 7,5 *7,5 cm x 4 pliegues. Paquete x 2 unid.</t>
  </si>
  <si>
    <t>Paquete</t>
  </si>
  <si>
    <t>GASA NO TEJIDA ESTERIL 3"3" (CJAx50 SBRx2 UND)</t>
  </si>
  <si>
    <t>Paquete x 2 unidades</t>
  </si>
  <si>
    <t>CJAx50SBR</t>
  </si>
  <si>
    <t>NANTONG JIANAN MEDICAL PRODUCTS CO., LTD,   SHANGHAI CHANNELMED IMPORT &amp; EXPORT. CO., LTD, KINGSTAR MEDICAL PRODUCTS CO. LTD.,  JIANGSU PROVINCE JIANE</t>
  </si>
  <si>
    <t>2015DM-0003258-R1</t>
  </si>
  <si>
    <t>Jeringa desechable 1 c.c. Ag. 25g x 5/8 p (sarampión) Bisel tribiselado</t>
  </si>
  <si>
    <t>JERINGA TUBERCULINA 25G X 5/8" (UND)</t>
  </si>
  <si>
    <t>BD, Corpaul, Nipro, Braun, Alfa Safe.</t>
  </si>
  <si>
    <t>Jeringa desechable para insulina 1 cc c/a  29 - 31 G  x ½ p (13 mm). Bisel tribiselado. Sin espacio muerto (aguja integrada)</t>
  </si>
  <si>
    <t>Jeringa desechable punta cateter 50 cc</t>
  </si>
  <si>
    <t>Dispositivo esteril para fijación de cateter 6 X 8 cm, con ventana transparente y tira de registro y sugeción. Marca BSN Medical</t>
  </si>
  <si>
    <t>TEGADERM I.V APOSITO TRASPARENTE 6.5 X 7.0CM (UND)</t>
  </si>
  <si>
    <t>3M MEDICA GMBH, 3M HEALTH CARE - 3M FLEMINGTON</t>
  </si>
  <si>
    <t>2015DM-0013141</t>
  </si>
  <si>
    <t>Esparadrapo de seda con ahdesivo hipoalergenico x 2"</t>
  </si>
  <si>
    <t xml:space="preserve">Taco </t>
  </si>
  <si>
    <t>DURAPORE ROLLOS DE 50 MM (2") X 9.1 MT (CJAx6 RLL)</t>
  </si>
  <si>
    <t xml:space="preserve">Taco x 6 rollos x 2" x 10 yardas </t>
  </si>
  <si>
    <t>3M, BDF, Cureband/TQ, BSN/Leukoplast</t>
  </si>
  <si>
    <t>3M DEUTSCHLAND GMBH, 3M COMPANY, 3M COMPANY, 3M HELTH CARE</t>
  </si>
  <si>
    <t>2014DM-0011148</t>
  </si>
  <si>
    <t>Curas médicas redondas</t>
  </si>
  <si>
    <t>CURA ADHESIVA REDONDA COLOR PIEL (CJAx100 UND)</t>
  </si>
  <si>
    <t>Cureband/TQ, BSN, Life Care</t>
  </si>
  <si>
    <t>ZHEJIANG BANGLI MEDICAL PRODUCTS CO. LTD</t>
  </si>
  <si>
    <t>2015DM-0014015</t>
  </si>
  <si>
    <t xml:space="preserve">Mascara simple para oxigeno con manguera adulto </t>
  </si>
  <si>
    <t>MASCARA PARA OXIGENO ADULTO CON TUBERIA DE 2 MTS T/XL (UND)</t>
  </si>
  <si>
    <t>SUZHOU HENGXIANG IMPORT &amp; EXPORT CO., LTD.</t>
  </si>
  <si>
    <t>2014DM-0012165</t>
  </si>
  <si>
    <t>Aplicadores con algodon x 100 unidades</t>
  </si>
  <si>
    <t>APLICADOR MADERA CON ALGODON (PAQx100 UND)</t>
  </si>
  <si>
    <t>Paquete x 100 unidades</t>
  </si>
  <si>
    <t>PAQx100UND</t>
  </si>
  <si>
    <t>2017DM-0017259</t>
  </si>
  <si>
    <t>Bureta o buretrol x 150 ml</t>
  </si>
  <si>
    <t>EQUIPO BURETA DE 150 ML (UND)</t>
  </si>
  <si>
    <t xml:space="preserve">Unidad </t>
  </si>
  <si>
    <t>GOTHAPLAST</t>
  </si>
  <si>
    <t>LABORATORIOS GOTHAPLAST LTDA</t>
  </si>
  <si>
    <t>2012DM-0008471</t>
  </si>
  <si>
    <t>TORNIQUETE VENE-K (UND)</t>
  </si>
  <si>
    <t>VYGON S.A.</t>
  </si>
  <si>
    <t>CERT-2013009711</t>
  </si>
  <si>
    <t>Cinta de control externo para esterilizacion 15-18 mm x 50 mt</t>
  </si>
  <si>
    <t>Rollo</t>
  </si>
  <si>
    <t>COMPLY CINTA CONTROL EXPOSICION LIBRE DE PLOMO 24 MM (RLLx55 MT)</t>
  </si>
  <si>
    <t>RLLx55MT</t>
  </si>
  <si>
    <t>CJAx20RLL</t>
  </si>
  <si>
    <t>Biolife, Steris, Stericlin, 3M, Steritec/Mesalabs</t>
  </si>
  <si>
    <t>3M COMPANY, 3M HEALTH CARE, 3M CANADA COMPANY</t>
  </si>
  <si>
    <t>ESTADOS UNIDOS DE AM?RICA, CANADA</t>
  </si>
  <si>
    <t>2017DM-0017108</t>
  </si>
  <si>
    <t>Jalea para diagnostico ultrasonico x 250 ml sin alcohol</t>
  </si>
  <si>
    <t>JALEA CONDUCTIVA (GEL ULTRASONIDO) AZUL (FCOx250 ML)</t>
  </si>
  <si>
    <t>Frasco x 250 ml</t>
  </si>
  <si>
    <t>FCOx250ML</t>
  </si>
  <si>
    <t>Cory, Biolife/Biogel</t>
  </si>
  <si>
    <t>LABORATORIOS SULCAGEL C.A.</t>
  </si>
  <si>
    <t>2018DM-0004114-R1</t>
  </si>
  <si>
    <t>Humidificador con rosca plastica o cromada</t>
  </si>
  <si>
    <t>HUMIDIFICADOR DE OXIGENO ROSCA NYLON (UND)</t>
  </si>
  <si>
    <t>Lineplast, Biolife/Bioplast</t>
  </si>
  <si>
    <t>LINEPLAST</t>
  </si>
  <si>
    <t>LINEPLAST LTDA</t>
  </si>
  <si>
    <t>2015DM-0013577</t>
  </si>
  <si>
    <t>Povidona iodada 8% solución x 120 ml</t>
  </si>
  <si>
    <t>PREPODYNE SOLUTION SOLUCION YODADA (BLSx120 ML)</t>
  </si>
  <si>
    <t>Frasco x 120 ml</t>
  </si>
  <si>
    <t>BLSx120ML</t>
  </si>
  <si>
    <t>CJAx50BLS</t>
  </si>
  <si>
    <t>West, Ecar/Bactroderm</t>
  </si>
  <si>
    <t>ELECTROQUIMICA WEST S.A, ELECTROWEST</t>
  </si>
  <si>
    <t>2019M-003893-R4</t>
  </si>
  <si>
    <t xml:space="preserve">Preservativo (Condón masculino de látex) </t>
  </si>
  <si>
    <t>PRESERVATIVO NATURAL LUBRICADO (UND)</t>
  </si>
  <si>
    <t>Caja x 1 a 100 unidades</t>
  </si>
  <si>
    <t>CJAx144UND</t>
  </si>
  <si>
    <t>MANGO</t>
  </si>
  <si>
    <t>SHANDONG MING YUAN LATEX CO LTD</t>
  </si>
  <si>
    <t>2018DM-0017477</t>
  </si>
  <si>
    <t>Termometro oral.</t>
  </si>
  <si>
    <t>TERMOMETRO ORAL VIDRIO (UND)</t>
  </si>
  <si>
    <t>Caja x 12 unidades</t>
  </si>
  <si>
    <t>CJAx12UND</t>
  </si>
  <si>
    <t>Golden care, Bioplast, Nipro, Alfa Safe, OSS</t>
  </si>
  <si>
    <t>JIANGSU YUYUE MEDICAL INSTRUMENTS CO; LTD, ZHEJIANG DONGYANG EASTSUN ELECTRONIC CO LTD, CUYO DISTRIBUIDOR/ AGENTE EXPORTADOR ES FORTUNE MEDICAL SUPPLI</t>
  </si>
  <si>
    <t>2017DM-0017219</t>
  </si>
  <si>
    <t>Bajalenguas x 100 unidades.</t>
  </si>
  <si>
    <t>BAJALENGUAS MADERA GRANEL (CJAx100 UND)</t>
  </si>
  <si>
    <t>Oss, Ziboject, Vitalmed, Alfa Safe</t>
  </si>
  <si>
    <t>Algodón en torundas x 500 gr</t>
  </si>
  <si>
    <t xml:space="preserve">Bolsa </t>
  </si>
  <si>
    <t>ALGODON EN MOTAS BLANCO (BLSx500 GR)</t>
  </si>
  <si>
    <t>Bolsa x 500 gr</t>
  </si>
  <si>
    <t>BLSx500GR</t>
  </si>
  <si>
    <t>CJAx25BLS</t>
  </si>
  <si>
    <t>Higietex, Tecnoquímicas</t>
  </si>
  <si>
    <t>HIGIETEX</t>
  </si>
  <si>
    <t>LABORATORIOS HIGIETEX S.A.S</t>
  </si>
  <si>
    <t>2017DM-0000295-R3</t>
  </si>
  <si>
    <t>Lámina portaobjeto con borde esmerilado en un extremo (placa para citologia) x 50 unidades</t>
  </si>
  <si>
    <t>LAMINAS PORTA-OBJETOS BANDA MATE MEDIDAS 3"X1"(25.4 X 76.2 MM) (CJAx50 UND)</t>
  </si>
  <si>
    <t>Golden Care, Bioplast, OSS</t>
  </si>
  <si>
    <t>GLASS LAB</t>
  </si>
  <si>
    <t>GLASS-LAB LTDA</t>
  </si>
  <si>
    <t>CHILE</t>
  </si>
  <si>
    <t>CERT-2008027835</t>
  </si>
  <si>
    <t>Portaplacas de plastico para  placas portaobjetos (citologias)</t>
  </si>
  <si>
    <t>ESTUCHE PORTA OBJETOS (UND)</t>
  </si>
  <si>
    <t>Bolsa x 50 und</t>
  </si>
  <si>
    <t>BLSx100UND</t>
  </si>
  <si>
    <t>Biolife, Cepimax</t>
  </si>
  <si>
    <t>Soda para anestesia x 32 libras</t>
  </si>
  <si>
    <t>Caneca</t>
  </si>
  <si>
    <t>Caneca x 32 libras</t>
  </si>
  <si>
    <t>SOFNOLIME</t>
  </si>
  <si>
    <t>Adaptador para terapia intermitente, libre de aguja, luer lock. Marca BD, Rymco, Life Care</t>
  </si>
  <si>
    <t xml:space="preserve">Unidad   </t>
  </si>
  <si>
    <t>Cepillo ginecológico en empaque individual</t>
  </si>
  <si>
    <t>CITOCEPILLO ENDOCERVICAL INDIVIDUAL (UND)</t>
  </si>
  <si>
    <t>Paquete hasta x 100 unidades</t>
  </si>
  <si>
    <t>CEPILAB</t>
  </si>
  <si>
    <t>CEPILAB LTDA.</t>
  </si>
  <si>
    <t>2015DM-0013931</t>
  </si>
  <si>
    <t>Espatula de aire para toma de citología en empaque individual</t>
  </si>
  <si>
    <t>ESPATULA (UND)</t>
  </si>
  <si>
    <t>Cepimax, Biolife</t>
  </si>
  <si>
    <t>Electrodo desechable adulto</t>
  </si>
  <si>
    <t>Paquete x 50 unidades</t>
  </si>
  <si>
    <t>PAQx50UND</t>
  </si>
  <si>
    <t>3M, Lifecare, Elite Medical</t>
  </si>
  <si>
    <t>COREA DEL SUR</t>
  </si>
  <si>
    <t>2016DM-0015322</t>
  </si>
  <si>
    <t>Hemostatico local 5 x 8 cm</t>
  </si>
  <si>
    <t>LYOSTYPT  5 X 8 CM. (UND)</t>
  </si>
  <si>
    <t>CJAx6UND</t>
  </si>
  <si>
    <t>B. BRAUN MEDICAL INDUSTRIES SDN. BHD, AESCULAP AG, B. BRAUN SURGICAL AG</t>
  </si>
  <si>
    <t>MALASIA, ALEMANIA, ESPA?A</t>
  </si>
  <si>
    <t xml:space="preserve">Manguera corrugada 22 mm para camara hood cefalica </t>
  </si>
  <si>
    <t>Metro</t>
  </si>
  <si>
    <t>MANGUERA CORRUGADA Y SEGMENTADA PARA OXIGENO, NEBULIZACION Y CIRCUITO DE ANESTESIA (RLLx30 MT)</t>
  </si>
  <si>
    <t>Caja x 1 a 30 metros</t>
  </si>
  <si>
    <t>RLLx30MT</t>
  </si>
  <si>
    <t>GUANGZHOU SCHAUENBURG-TRUPLAST HOSE TECHNOLOGY LTD, POWER MEDICAL INTERNATIONAL CORP</t>
  </si>
  <si>
    <t>CHINA, ESTADOS UNIDOS DE AM?RICA</t>
  </si>
  <si>
    <t>2014DM-0011465</t>
  </si>
  <si>
    <t>Integrador químico para vapor clase V</t>
  </si>
  <si>
    <t>Tira</t>
  </si>
  <si>
    <t>COMPLY INTEGRADOR QUIMICO A VAPOR (PAQx500 UND)</t>
  </si>
  <si>
    <t>Caja x 100 a 500 unidades</t>
  </si>
  <si>
    <t>PAQx500UND</t>
  </si>
  <si>
    <t>CJAx2PAQ</t>
  </si>
  <si>
    <t>3M, Steris, Browne, Prochem, Integron, Mesa Labs</t>
  </si>
  <si>
    <t>3M HEALTH CARE - 3M FLEMINGTON</t>
  </si>
  <si>
    <t>ESTADOS UNIDOS DE AM?RICA</t>
  </si>
  <si>
    <t>2017DM-0016648</t>
  </si>
  <si>
    <t>Lápiz para electrobisturi control mano</t>
  </si>
  <si>
    <t>LAPIZ ELECTROBISTURI (UND)</t>
  </si>
  <si>
    <t>SUZHOU HENGXIANG IMPORT &amp; EXPORT CO.,LTD</t>
  </si>
  <si>
    <t>2017DM-0016267</t>
  </si>
  <si>
    <t>Aplicadores sin algodón x 500 unid</t>
  </si>
  <si>
    <t>APLICADORES SIN ALGODON (PAQx500 UND)</t>
  </si>
  <si>
    <t>Paquete x 500 unidades</t>
  </si>
  <si>
    <t>CJAx500UND</t>
  </si>
  <si>
    <t>OSS, Flecosnal, Prodema</t>
  </si>
  <si>
    <t>Placa p/electrobisturi universal adulto tipo REM con cable y aro</t>
  </si>
  <si>
    <t>PLACA DIVIDIDA CON CABLE S.REM (UND)</t>
  </si>
  <si>
    <t>3M HEALTH CARE - 3M VALLEY PLANT</t>
  </si>
  <si>
    <t>2016DM-0015323</t>
  </si>
  <si>
    <t>Indicador químico multiparametro para vapor clase IV perforado en el medio x 250 tiras</t>
  </si>
  <si>
    <t>COMPLY MULTIPAR?METRO INDICADOR QUIMICO A VAPOR (CJAx240 TIR)</t>
  </si>
  <si>
    <t>Caja x 240- 250 Tirillas</t>
  </si>
  <si>
    <t>CJAx240TIR</t>
  </si>
  <si>
    <t>MessaLabs/Steritec
3M</t>
  </si>
  <si>
    <t>PARA 3M HEALTH CARE POR: PROPPER MANUFACTURING COMPANY INC.</t>
  </si>
  <si>
    <t>2017DM-0015834</t>
  </si>
  <si>
    <t>Brazalete integral madre e hijo, seriado con broche de seguridad</t>
  </si>
  <si>
    <t>BRAZALETE DE IDENTIFICACION MADRE E HIJO BLANCO (UND)</t>
  </si>
  <si>
    <t>Biolife/Bioplast</t>
  </si>
  <si>
    <t>BIOLIFE</t>
  </si>
  <si>
    <t>CERT-2008030044</t>
  </si>
  <si>
    <t>Correa plástica numerada para cierre de carro de reanimación</t>
  </si>
  <si>
    <t>UNISTO PETIT CANDADO PARA CARRO DE PARO EN POLIPROPILENO (UND)</t>
  </si>
  <si>
    <t>UNISTO</t>
  </si>
  <si>
    <t xml:space="preserve">Papel termosensible para impresión baja densidad x 20 mt. UPP 110 </t>
  </si>
  <si>
    <t>PAPEL TERMORREACTIVO UPP-110S (RLLx20 MT)</t>
  </si>
  <si>
    <t>RLLx20MT</t>
  </si>
  <si>
    <t>SONY</t>
  </si>
  <si>
    <t>JAPON</t>
  </si>
  <si>
    <t>CERT-2009028209</t>
  </si>
  <si>
    <t>Test Bowie Dick x hoja</t>
  </si>
  <si>
    <t>COMPLY BOWIE DICK CONTROL PARA EQUIPOS A VAPOR (PAQx50 UND)</t>
  </si>
  <si>
    <t>Paquete x 50 a 100 hojas</t>
  </si>
  <si>
    <t>3M HEALTH CARE, 3M BROOKINGS, 3M CANADA COMPANY</t>
  </si>
  <si>
    <t>CERT-2010019215</t>
  </si>
  <si>
    <t>Poliester trensado recubierto 0, 75 cm. Ag. Red. 1/2c. 27 m. Marca Ethibond</t>
  </si>
  <si>
    <t>PREMICRON 0 HR26s x 75 CM (UND)</t>
  </si>
  <si>
    <t>CJAx36UND</t>
  </si>
  <si>
    <t>B. BRAUN SURGICAL S.A.</t>
  </si>
  <si>
    <t>2013DM-0001647-R1</t>
  </si>
  <si>
    <t>Seda negra Trenzada  2/0, 75 cm, ag recta cortante 60 mm - GS.</t>
  </si>
  <si>
    <t>SILKAM SEDA NEGRA TRENZADA 2/0 C/A RECTA DE 60 MM (GS60) X75 CM (UND)</t>
  </si>
  <si>
    <t>Braun, Corpaul/Master Medical</t>
  </si>
  <si>
    <t>B. BRAUN MEDICAL S.A.</t>
  </si>
  <si>
    <t>2018DM-000096-R2</t>
  </si>
  <si>
    <t>Seda Negra Trenzada  2/0 sin aguja, para ligadura, longitud 10 hebras X 75 cm</t>
  </si>
  <si>
    <t>SEDA NEGRA TRENZADA 2/0, S/A, PRECORTADA, LONG 10x75 CM (UND)</t>
  </si>
  <si>
    <t>Corpaul/ Master Medical, Braun</t>
  </si>
  <si>
    <t>2011DM-0008237</t>
  </si>
  <si>
    <t>Liga clip hemostático mediano / largo en titanio (Ref  verde3120 - 1 ). Marca Vitalitec</t>
  </si>
  <si>
    <t>CLIP LIGADURA EN TITANIO ESTERIL TAM MEDIANO-LARGO COMPAT CON PINZA PL503 (CSTx6 UND)</t>
  </si>
  <si>
    <t>AESCULAP AG./B.BRAUN SURGICAL S.A/ B BRAUN MEDICAL INDUSTRIES SDN. BHD</t>
  </si>
  <si>
    <t>ESPA?A, ALEMANIA, MALASIA, ALEMANIA</t>
  </si>
  <si>
    <t>2019DM-0004475-R1</t>
  </si>
  <si>
    <t xml:space="preserve">Niple plástico desechable para oxigenoterapia </t>
  </si>
  <si>
    <t>NIPLE CON TUERCA (KIT) (UND)</t>
  </si>
  <si>
    <t>Filtro antibacterial y viral intercambiador de humedad y calor (HMEF) con puerto P/capnógrafo</t>
  </si>
  <si>
    <t>FILTRO INTERCAMBIADOR CALOR HUMEDAD (NARIZ CAMELLO) MAXI ADULTO (UND)</t>
  </si>
  <si>
    <t>Kung, Gothaplast</t>
  </si>
  <si>
    <t>2017DM-0017386</t>
  </si>
  <si>
    <t>POVIDONA</t>
  </si>
  <si>
    <t>Povidona iodada con iodo titulable &gt; 0.75% espuma x 120 ml. Marca Electro west</t>
  </si>
  <si>
    <t xml:space="preserve">Bolsa  </t>
  </si>
  <si>
    <t>PREPODYNE SCRUB JABON YODADO (BLSx120 ML)</t>
  </si>
  <si>
    <t>Bolsa x 120 ml</t>
  </si>
  <si>
    <t>2016M-003759-R4</t>
  </si>
  <si>
    <t>Povidona iodada con iodo titulable &gt; 0.75% espuma x 850 ml. Marca Electro west</t>
  </si>
  <si>
    <t>PREPODYNE SCRUB JABON YODADO (BLSx850 ML)</t>
  </si>
  <si>
    <t>Bolsa x 850 ml</t>
  </si>
  <si>
    <t>BLSx850ML</t>
  </si>
  <si>
    <t>CJAx12BLS</t>
  </si>
  <si>
    <t>RESUCITADORES MANUALES</t>
  </si>
  <si>
    <t>Bolsa reservorio p/resucitador manual adulto x 2 lt. Marca Merlin Medical</t>
  </si>
  <si>
    <t>BOLSA RESERVORIO ADULTO-PEDIATRICO (UND)</t>
  </si>
  <si>
    <t>MERLIN MEDICAL</t>
  </si>
  <si>
    <t>MERLIN MEDICAL LIMITED</t>
  </si>
  <si>
    <t>2018DM-0019041</t>
  </si>
  <si>
    <t>Resucitador manual adulto siliconado, reusable, autoclavable no menos de 40 veces. Marca Merlin Medical</t>
  </si>
  <si>
    <t>2018DM-0019043</t>
  </si>
  <si>
    <t>Resucitador manual pediátrico siliconado, reusable, autoclavable no menos de 40 veces. Marca Merlin Medical</t>
  </si>
  <si>
    <t>AMBU (RESUCITADOR) PARA USO PEDIATRICO (REUSABLE) (UND)</t>
  </si>
  <si>
    <t>SONDA FOLEY</t>
  </si>
  <si>
    <t>Sonda foley nro. 6 (s.vesical)</t>
  </si>
  <si>
    <t>SONDA FOLEY PEDIATRICA 2 VIAS # 6 CON BALON DE 3-5CC (UND)</t>
  </si>
  <si>
    <t>Sonda foley nro. 10 (s. Vesical)</t>
  </si>
  <si>
    <t>SONDA FOLEY PEDIATRICA 2 VIAS # 10 CON BALON DE 5CC (UND)</t>
  </si>
  <si>
    <t>SUZHOU HENGXIANG IMPORT &amp; EXPORT CO., LTD, YANGZHOU MEDLINE INDUSTRY CO. LTD</t>
  </si>
  <si>
    <t>2014DM-0012269</t>
  </si>
  <si>
    <t>Sonda foley nro. 12 (s. Vesical)</t>
  </si>
  <si>
    <t>SONDA FOLEY 2 VIAS # 12 CON BALON DE 5-10CC (UND)</t>
  </si>
  <si>
    <t>Sonda foley nro. 14 (s. Vesical)</t>
  </si>
  <si>
    <t>SONDA FOLEY 2 VIAS # 14 CON BALON DE 5-10CC (UND)</t>
  </si>
  <si>
    <t>Sonda foley nro. 16 (s. Vesical)</t>
  </si>
  <si>
    <t>SONDA FOLEY 2 VIAS # 16 CON BALON DE 5-10CC (UND)</t>
  </si>
  <si>
    <t>Sonda foley nro. 18 (s. Vesical)</t>
  </si>
  <si>
    <t>SONDA FOLEY 2 VIAS # 18 CON BALON DE 5-10CC (UND)</t>
  </si>
  <si>
    <t>Sonda foley nro. 20 (s. Vesical)</t>
  </si>
  <si>
    <t>SONDA FOLEY 2 VIAS # 20 CON BALON DE 5-10CC (UND)</t>
  </si>
  <si>
    <t>SONDA NASOGASTRICA</t>
  </si>
  <si>
    <t>Sonda nasogastrica nro. 6 (s. Duodenal)</t>
  </si>
  <si>
    <t>CATETER (SONDA) LEVIN NASOGASTRICA NO 6 LARGO 85 CM, CON  MARCAS 11"18"22" (UND)</t>
  </si>
  <si>
    <t>PAQx25UND</t>
  </si>
  <si>
    <t>2018DM-0001686-R3</t>
  </si>
  <si>
    <t>Sonda nasogastrica nro. 8 (s. Duodenal)</t>
  </si>
  <si>
    <t>CATETER (SONDA) LEVIN NASOGASTRICA NO 8 LARGO 85 CM, CON  MARCAS 11"18"22" (UND)</t>
  </si>
  <si>
    <t>Sonda nasogastrica nro. 10 (s. Duodenal)</t>
  </si>
  <si>
    <t>CATETER (SONDA) LEVIN NASOGASTRICA NO 10 LARGO 85 CM, CON MARCAS 11"18"22" (UND)</t>
  </si>
  <si>
    <t>Sonda nasogastrica nro. 12 (s. Duodenal)</t>
  </si>
  <si>
    <t>CATETER (SONDA) LEVIN NASOGASTRICA NO 12 LARGO 85 CM, CON MARCAS 11"18"22" (UND)</t>
  </si>
  <si>
    <t>Sonda nasogastrica nro. 14 (s. Duodenal)</t>
  </si>
  <si>
    <t>CATETER (SONDA) LEVIN NASOGASTRICA NO 14 LARGO 85 CM, CON MARCAS 11"18"22" (UND)</t>
  </si>
  <si>
    <t>Sonda nasogastrica nro. 16 (s. Duodenal)</t>
  </si>
  <si>
    <t>CATETER (SONDA) LEVIN NASOGASTRICA NO 16 LARGO 85 CM, CON MARCAS 11"18"22" (UND)</t>
  </si>
  <si>
    <t>Sonda nasogastrica nro. 18 (s. Duodenal)</t>
  </si>
  <si>
    <t>CATETER (SONDA) LEVIN NASOGASTRICA NO 18 LARGO 85 CM, CON MARCAS 11"18"22" (UND)</t>
  </si>
  <si>
    <t>SONDA NELATON</t>
  </si>
  <si>
    <t>Sonda nelaton nro. 6 (s. Uretral)</t>
  </si>
  <si>
    <t>SONDA NELATON FR 6 (UND)</t>
  </si>
  <si>
    <t>Medex, Sherleg, Nubenco, Braun, Well Lead, Plus Vital</t>
  </si>
  <si>
    <t>2018DM-0017944</t>
  </si>
  <si>
    <t>Sonda nelaton nro. 8 (s. Uretral)</t>
  </si>
  <si>
    <t>SONDA NELATON FR 8 (UND)</t>
  </si>
  <si>
    <t>Sonda nelaton nro. 10 (s. Uretral)</t>
  </si>
  <si>
    <t>SONDA NELATON FR 10 (UND)</t>
  </si>
  <si>
    <t>Sonda nelaton nro. 12 (s. Uretral)</t>
  </si>
  <si>
    <t>SONDA NELATON FR 12 (UND)</t>
  </si>
  <si>
    <t>Sonda nelaton nro. 14 (s. Uretral)</t>
  </si>
  <si>
    <t>SONDA NELATON FR 14 (UND)</t>
  </si>
  <si>
    <t>Sonda nelaton nro. 16 (s. Uretral)</t>
  </si>
  <si>
    <t>SONDA NELATON FR 16 (UND)</t>
  </si>
  <si>
    <t>Sonda nelaton nro. 18 (s. Uretral)</t>
  </si>
  <si>
    <t>SONDA NELATON FR 18 (UND)</t>
  </si>
  <si>
    <t>SONDA OXIGENO</t>
  </si>
  <si>
    <t>Sonda oxígeno adulto (tipo gafita)</t>
  </si>
  <si>
    <t>CANULA NASAL DE OXIGENO ADULTO CON TUBERIA DE 2MT, TALLA L (UND)</t>
  </si>
  <si>
    <t>2014DM -0012166</t>
  </si>
  <si>
    <t>Sonda oxígeno pediátrica (tipo gafita)</t>
  </si>
  <si>
    <t>CANULA NASAL PARA OXIGENO PEDIATRICA CON TUBERIA DE 2 MTS T/M (UND)</t>
  </si>
  <si>
    <t>Sonda oxígeno neonatal (tipo gafita)</t>
  </si>
  <si>
    <t>CANULA NASAL DE OXIGENO PEDIATRICO CON TUBERIA DE 2MTS T/S (NEONATAL) (UND)</t>
  </si>
  <si>
    <t>2014DM-0012166</t>
  </si>
  <si>
    <t>SONDAS TORAX</t>
  </si>
  <si>
    <t>Sonda a torax nro. 28</t>
  </si>
  <si>
    <t>CATETER (TUBO) TORAX NO28 DE 45 CM PLASTICO, ESTERIL, DESECHABLE (UND)</t>
  </si>
  <si>
    <t>Medex, Sherleg, Meditec</t>
  </si>
  <si>
    <t>2018DM-0001844-R2</t>
  </si>
  <si>
    <t>Sonda a torax nro. 32</t>
  </si>
  <si>
    <t>CATETER (TUBO) TORAX NO 32 DE 45 CM (UND)</t>
  </si>
  <si>
    <t>Sonda a torax nro. 34</t>
  </si>
  <si>
    <t>CATETER (TUBO) TORAX NO 34 DE 45 CM (UND)</t>
  </si>
  <si>
    <t>ESPA?A</t>
  </si>
  <si>
    <t>TUBOS ENDOTRAQUEALES CON BALÓN</t>
  </si>
  <si>
    <t>Tubo endotraqueal nro. 5.5 con balón</t>
  </si>
  <si>
    <t>TUBO ENDOTRAQUEAL 5.5 C/B VOLUMEN BAJA PRESION (UND)</t>
  </si>
  <si>
    <t>BLSx10UND</t>
  </si>
  <si>
    <t>Well Lead, Golden care, Plus Vital, Corpaul, Supreme, Life Care</t>
  </si>
  <si>
    <t>2014DM-0012171</t>
  </si>
  <si>
    <t>Tubo endotraqueal nro. 3.5 con balón</t>
  </si>
  <si>
    <t>TUBO ENDOTRAQUEAL 3.5 C/B VOLUMEN BAJA PRESION (UND)</t>
  </si>
  <si>
    <t>Tubo endotraqueal nro. 4.0 con balón</t>
  </si>
  <si>
    <t>TUBO ENDOTRAQUEAL 4.0 C/B VOLUMEN BAJA PRESION (UND)</t>
  </si>
  <si>
    <t>Tubo endotraqueal nro. 4.5 con balón</t>
  </si>
  <si>
    <t>TUBO ENDOTRAQUEAL 4.5 C/B VOLUMEN BAJA PRESION (UND)</t>
  </si>
  <si>
    <t>Tubo endotraqueal nro. 5.0 con balón</t>
  </si>
  <si>
    <t>TUBO ENDOTRAQUEAL 5.0 C/B VOLUMEN BAJA PRESION (UND)</t>
  </si>
  <si>
    <t>Tubo endotraqueal nro. 6.0 con balón</t>
  </si>
  <si>
    <t>TUBO ENDOTRAQUEAL 6.0 C/B VOLUMEN BAJA PRESION (UND)</t>
  </si>
  <si>
    <t>Tubo endotraqueal nro. 6.5 con balón</t>
  </si>
  <si>
    <t>TUBO ENDOTRAQUEAL 6.5 C/B VOLUMEN BAJA PRESION (UND)</t>
  </si>
  <si>
    <t>Tubo endotraqueal nro. 7.0 con balón</t>
  </si>
  <si>
    <t>TUBO ENDOTRAQUEAL 7.0 C/B VOLUMEN BAJA PRESION (UND)</t>
  </si>
  <si>
    <t>Tubo endotraqueal nro. 7.5 con balón</t>
  </si>
  <si>
    <t>TUBO ENDOTRAQUEAL 7.5 C/B VOLUMEN BAJA PRESION (UND)</t>
  </si>
  <si>
    <t>Tubo endotraqueal nro. 8.0 con balón</t>
  </si>
  <si>
    <t>TUBO ENDOTRAQUEAL 8.0 C/B VOLUMEN BAJA PRESION (UND)</t>
  </si>
  <si>
    <t>Tubo endotraqueal nro. 8.5 con balón</t>
  </si>
  <si>
    <t>TUBO ENDOTRAQUEAL 8.5 C/B VOLUMEN BAJA PRESION (UND)</t>
  </si>
  <si>
    <t>Tubo endotraqueal nro. 9.0 con balón</t>
  </si>
  <si>
    <t>TUBO ENDOTRAQUEAL 9.0 C/B VOLUMEN BAJA PRESION (UND)</t>
  </si>
  <si>
    <t>Tubo endotraqueal nro. 9.5 con balón</t>
  </si>
  <si>
    <t>TUBO ENDOTRAQUEAL 9.5 C/B VOLUMEN BAJA PRESION (UND)</t>
  </si>
  <si>
    <t>TUBOS ENDOTRAQUEALES SIN BALÓN</t>
  </si>
  <si>
    <t>Tubo endotraqueal nro. 3.0 sin balón</t>
  </si>
  <si>
    <t>TUBO ENDOTRAQUEAL 3.0 S/B (UND)</t>
  </si>
  <si>
    <t>Tubo endotraqueal nro. 3.5 sin balón</t>
  </si>
  <si>
    <t>TUBO ENDOTRAQUEAL 3.5 S/B (UND)</t>
  </si>
  <si>
    <t>Tubo endotraqueal nro. 4.0 sin balón</t>
  </si>
  <si>
    <t>TUBO ENDOTRAQUEAL 4.0 S/B (UND)</t>
  </si>
  <si>
    <t>Tubo endotraqueal nro. 4.5 sin balón</t>
  </si>
  <si>
    <t>TUBO ENDOTRAQUEAL 4.5 S/B (UND)</t>
  </si>
  <si>
    <t>Tubo endotraqueal nro. 5.0 sin balón</t>
  </si>
  <si>
    <t>TUBO ENDOTRAQUEAL 5.0 S/B (UND)</t>
  </si>
  <si>
    <t>Tubo endotraqueal nro. 2.5 sin balón</t>
  </si>
  <si>
    <t>TUBO ENDOTRAQUEAL 2.5 S/B (UND)</t>
  </si>
  <si>
    <t>UNIDAD DE SUCCION</t>
  </si>
  <si>
    <t>Sistema para drenaje de heridas de 400 ml, trocar de 1/4"(19 fr)</t>
  </si>
  <si>
    <t>SISTEMA DE DRENAJE CERRADO CON RESERVORIO 400 ML 1/4 (UND)</t>
  </si>
  <si>
    <t>Golden Care, Biolife/Bioplast, Life Care</t>
  </si>
  <si>
    <t>2013DM-0010677</t>
  </si>
  <si>
    <t>Sistema para drenaje de heridas de 400 ml, trocar de 1/8"(10 fr)</t>
  </si>
  <si>
    <t>SISTEMA DE DRENAJE CERRADO CON RESERVORIO 400 ML 1/8 (UND)</t>
  </si>
  <si>
    <t>VENDAS  ALGODÓN</t>
  </si>
  <si>
    <t>Venda algodón laminado 4 x 5"</t>
  </si>
  <si>
    <t>VENDA ALGODON LAMINADO 4" (RLLx5 YD)</t>
  </si>
  <si>
    <t>PAQx12RLL</t>
  </si>
  <si>
    <t>Supertex/Vendatex/Confortex, Biolife</t>
  </si>
  <si>
    <t>MEDICAL SUPPLIES</t>
  </si>
  <si>
    <t>CORPAUL/ STERITECH S.A.S./MEDICAL SUPPLIES CORP S.A.S.</t>
  </si>
  <si>
    <t>2019DM-0020064</t>
  </si>
  <si>
    <t>Venda algodón laminado 6 x 5"</t>
  </si>
  <si>
    <t>VENDA ALGODON LAMINADO 6" (RLLx5 YD)</t>
  </si>
  <si>
    <t>PAQx6RLL</t>
  </si>
  <si>
    <t>VENDAS  ELASTICAS</t>
  </si>
  <si>
    <t>Venda elástica 5 x 5"</t>
  </si>
  <si>
    <t>VENDA ELASTICA 5" BLANCA (RLLx5 YD)</t>
  </si>
  <si>
    <t>Supertex/Confortex, Sherleg, Biolife</t>
  </si>
  <si>
    <t>MEDICAL SUPPLIES CORP S.A.S</t>
  </si>
  <si>
    <t>2017DM-0016044</t>
  </si>
  <si>
    <t>Venda elástica 6 x 5"</t>
  </si>
  <si>
    <t>VENDA ELASTICA 6" BLANCA (RLLx5 YD)</t>
  </si>
  <si>
    <t>VENDAS TELA</t>
  </si>
  <si>
    <t>Venda tela 4 x 5"</t>
  </si>
  <si>
    <t>VENDA DE TELA 4" (RLLx5 YD)</t>
  </si>
  <si>
    <t>PAQx20RLL</t>
  </si>
  <si>
    <t xml:space="preserve">MEDICAL SUPPLIES CORP. S.A.S.	</t>
  </si>
  <si>
    <t>2016DM-0000315 R2</t>
  </si>
  <si>
    <t>Venda tela 6 x 5"</t>
  </si>
  <si>
    <t>VENDA DE TELA 6" (RLLx5 YD)</t>
  </si>
  <si>
    <t>VENTURY</t>
  </si>
  <si>
    <t>Sistema ventury adulto (máscara. manguera. dosificador. reserborio)</t>
  </si>
  <si>
    <t>LABORATORIOS GOTHAPLAST LTDA.</t>
  </si>
  <si>
    <t>Sistema ventury pediatrico (máscara. manguera. dosificador. reserborio.)</t>
  </si>
  <si>
    <t>ODONTOLOGIA</t>
  </si>
  <si>
    <t>Esponja de gelatina esteril absorvente hemostatica x 50 unidosis</t>
  </si>
  <si>
    <t>Caja x 50 unidosis</t>
  </si>
  <si>
    <t>Algodon en rollos x 1000</t>
  </si>
  <si>
    <t>ROLLO ALGODON DENTAL (PAQx1000 UND)</t>
  </si>
  <si>
    <t>Paquete x 1000 unidades</t>
  </si>
  <si>
    <t>PAQx1000UND</t>
  </si>
  <si>
    <t>CJAx50PAQ</t>
  </si>
  <si>
    <t>New Stetic</t>
  </si>
  <si>
    <t>2013DM-0010577</t>
  </si>
  <si>
    <t>LABORATORIO</t>
  </si>
  <si>
    <t>AGUJAS PARA TOMA DE MUESTRAS</t>
  </si>
  <si>
    <t>Aguja multimuestra para tubo al vacio 21g x 1 1/2. Marca BD, Vacuette</t>
  </si>
  <si>
    <t>VACUETTE</t>
  </si>
  <si>
    <t>NIPRO MEDICAL INDUSTRIES LTD.</t>
  </si>
  <si>
    <t>2017DM-0016797</t>
  </si>
  <si>
    <t>Aguja multimuestra para tubo al vacio 22g x 1. Marca BD, Vacuette</t>
  </si>
  <si>
    <t>AGUJA MULTIPLE 22 X 1" (UND)</t>
  </si>
  <si>
    <t>INMUNOLOGIA</t>
  </si>
  <si>
    <t>Suero clasificador anti A monoclonal. Marca Biorad, Merck Millipore</t>
  </si>
  <si>
    <t>Mililitro</t>
  </si>
  <si>
    <t>ANTI-A BIOSCOT (MONOCIONAL IGM) (FCOx10 ML)</t>
  </si>
  <si>
    <t>Frasco x 10 ml</t>
  </si>
  <si>
    <t>FCOx10ML</t>
  </si>
  <si>
    <t>CJAx10FCO</t>
  </si>
  <si>
    <t>MERCK MILLIPORE</t>
  </si>
  <si>
    <t>MILLIPORE (UK) LTD</t>
  </si>
  <si>
    <t>2016RD-0003542</t>
  </si>
  <si>
    <t>Suero clasificador anti B monoclonal.  Marca Biorad, Merck Millipore</t>
  </si>
  <si>
    <t>ANTI-B BIOSCOT (MONOCLONAL IGM) (FCOx10 ML)</t>
  </si>
  <si>
    <t>2016RD-0003543</t>
  </si>
  <si>
    <t>Suero clasificador anti D policlonal.Marca Biorad, Merck Millipore</t>
  </si>
  <si>
    <t>ANTI-D BIOSCOT (MONOCLONAL IGM) (FCOx10 ML)</t>
  </si>
  <si>
    <t>2016RD-0003726</t>
  </si>
  <si>
    <t>Medio de transporte con carbón activado preparado</t>
  </si>
  <si>
    <t xml:space="preserve">Tubo </t>
  </si>
  <si>
    <t>AGAR AMIES CON CARBON ACTIVADO EN SWAB (UND)</t>
  </si>
  <si>
    <t>Caja x 50 Tubos</t>
  </si>
  <si>
    <t>Copan</t>
  </si>
  <si>
    <t>INST MED. TROPICAL</t>
  </si>
  <si>
    <t>Asa calibrada desechable 10 microlitros</t>
  </si>
  <si>
    <t>ASAS DESECHABLES DE 10UL COLOR NARANJA (PAQx25 UND)</t>
  </si>
  <si>
    <t>Biolife, Vacuette, OSS, Biologix</t>
  </si>
  <si>
    <t>BIOLOGIX</t>
  </si>
  <si>
    <t>Biologix Research Company</t>
  </si>
  <si>
    <t>CERT-2010014437</t>
  </si>
  <si>
    <t>Jeringa para gases arteriales. Marca BD, Vyaire</t>
  </si>
  <si>
    <t>JERINGA PARA GASES ARTERERIALES 1 CC C/A 23 X 1"  25 U.I. HEPARINA (ADULTO) (UND)</t>
  </si>
  <si>
    <t>ESTADOS UNIDOS DE AMÉRICA</t>
  </si>
  <si>
    <t>2013DM-0010413</t>
  </si>
  <si>
    <t>Lámina o placa para serologia en suero</t>
  </si>
  <si>
    <t>LAMINAS BOERNER PARA  V.D.R.L. DE 12 CAVIDADES (UND)</t>
  </si>
  <si>
    <t>Marielfield, Boerner</t>
  </si>
  <si>
    <t>MARIENFELD</t>
  </si>
  <si>
    <t>MARIENFELD-SUPERIOR</t>
  </si>
  <si>
    <t>CERT-2008029411</t>
  </si>
  <si>
    <t>Lámina cubreobjeto 22 x 22. Marca Oss</t>
  </si>
  <si>
    <t>LAMINA CUBRE OBJETO 22X22MM (CJAx100 UND)</t>
  </si>
  <si>
    <t>Caja X 100 unidades</t>
  </si>
  <si>
    <t>Placa para hemoclasificación</t>
  </si>
  <si>
    <t>LAMINA PARA RH (ANTI ABD) (UND)</t>
  </si>
  <si>
    <t>BECTON, DICKINSON AND COMPANY,</t>
  </si>
  <si>
    <t>Punta amarilla desechable</t>
  </si>
  <si>
    <t>PUNTAS AMARILLAS PIPETA 200UL GRADUADA AUTOCLAVABLE LIBRE RNA Y DNA (BLSx1000 UND)</t>
  </si>
  <si>
    <t>Caja X 1000 unidades</t>
  </si>
  <si>
    <t>BLSx1000UND</t>
  </si>
  <si>
    <t>Punta azul desechable</t>
  </si>
  <si>
    <t>PUNTAS AZULES DESECHABLES  REF: BOE 03.023.0101 (PAQx1000 UND)</t>
  </si>
  <si>
    <t>Bolsa x 1000 und</t>
  </si>
  <si>
    <t>Biolife, Boeco, OSS, Vacutest Kima</t>
  </si>
  <si>
    <t>BOECO</t>
  </si>
  <si>
    <t>BOECO GERMANY</t>
  </si>
  <si>
    <t>Recipiente p/materia fecal tapa rosca</t>
  </si>
  <si>
    <t>FRASCO COPROLOGICO (UND)</t>
  </si>
  <si>
    <t>Cepilab, OSS</t>
  </si>
  <si>
    <t>2018DM-0018165</t>
  </si>
  <si>
    <t>Recipiente para orina tapa rosca con cuello, volumen 30 a 50 ml</t>
  </si>
  <si>
    <t>FRASCO CITOQUIMICO GRANEL (UND)</t>
  </si>
  <si>
    <t>Cepilab, Bioplast</t>
  </si>
  <si>
    <t>FRASCO ORINA PLASTICO 60 ML ESTERIL (UND)</t>
  </si>
  <si>
    <t>Biolife, Vacuette, OSS</t>
  </si>
  <si>
    <t>GREINER BIO GMBH</t>
  </si>
  <si>
    <t>AUSTRIA</t>
  </si>
  <si>
    <t>CERT-2010002077</t>
  </si>
  <si>
    <t>Prueba de embarazo en orina y suero/no tec.elisa. Marca Abon, Acon, One Stet</t>
  </si>
  <si>
    <t>Prueba</t>
  </si>
  <si>
    <t>PRUEBA DE EMBARAZO CASSETTE (PBA)</t>
  </si>
  <si>
    <t>Kit X 50 tiras</t>
  </si>
  <si>
    <t>CJAx30PBA</t>
  </si>
  <si>
    <t>KITx30PBA</t>
  </si>
  <si>
    <t>CTK</t>
  </si>
  <si>
    <t>CTK BIOTECH INC, CTK BIOTECH INC</t>
  </si>
  <si>
    <t>2012RD-0002296</t>
  </si>
  <si>
    <t>V.D.R.L. Cardiolipina, con controles. Marca Biobacter o Winer</t>
  </si>
  <si>
    <t>VDRL TEST CON CONTROLES (KITx200 PBA)</t>
  </si>
  <si>
    <t>Caja X 200 determinaciones</t>
  </si>
  <si>
    <t>KITx200PBA</t>
  </si>
  <si>
    <t xml:space="preserve">WIENER </t>
  </si>
  <si>
    <t>WIENER LABORATORIOS S.A.I.C.</t>
  </si>
  <si>
    <t>ARGENTINA</t>
  </si>
  <si>
    <t>2018RD-0000915-R2</t>
  </si>
  <si>
    <t>Prueba presuntiva HIV, prueba rapida. Marca Alere- Determine, Bioter, SD Estantar Diagnostics</t>
  </si>
  <si>
    <t>HIV 1/2 AB COMBO EN CASSETTE (PBA)</t>
  </si>
  <si>
    <t>Kit x 20 tiras</t>
  </si>
  <si>
    <t>2018RD-0004879</t>
  </si>
  <si>
    <t>Antígeno de superficie hepatitis B, prueba rapida.</t>
  </si>
  <si>
    <t>HBSAG HEPATITIS B CASSETTE (PBA)</t>
  </si>
  <si>
    <t>Kit x 30 a 100 tiras</t>
  </si>
  <si>
    <t>Alere- Determine,  Vikia, Biomerieux, Standard diagnostic</t>
  </si>
  <si>
    <t>CTK BIOTECH INC</t>
  </si>
  <si>
    <t>2018RD-0002354-R1</t>
  </si>
  <si>
    <t>Pueba rapida Imnunoglobulina M para dengue</t>
  </si>
  <si>
    <t>DENGUE IGG/IGM RAPID TEST CASETE (SANGRE TOTAL/SUERO/PLASMA) (PBA)</t>
  </si>
  <si>
    <t>Kit x 25 - 30 tiras o cassete</t>
  </si>
  <si>
    <t>PBA</t>
  </si>
  <si>
    <t>CTK BIOTECH, INC.</t>
  </si>
  <si>
    <t>2019RD-0005455</t>
  </si>
  <si>
    <t xml:space="preserve">Prueba rapida confirmatoria para sífilis. Prueba treponémica. Marca Alere Determine </t>
  </si>
  <si>
    <t>SIFILIS PRUEBA RAPIDA CASETE (PBA)</t>
  </si>
  <si>
    <t>Kit x 100 tiras</t>
  </si>
  <si>
    <t>2019RD-0002387-R1</t>
  </si>
  <si>
    <t>Tubo tapa rosca 13 x 100 mm.</t>
  </si>
  <si>
    <t>TUBO PARA CULTIVO TAPA ROSCA NEGRA 13x100 MM (UND)</t>
  </si>
  <si>
    <t>OSS</t>
  </si>
  <si>
    <t>Tubos de plastico, con tapa, capacidad 4 a 5 ml, sin aditivos</t>
  </si>
  <si>
    <t>TUBO DESECHABLE DE POLIPROPILENO  13x75 MM (BLSx500UND)</t>
  </si>
  <si>
    <t>BD</t>
  </si>
  <si>
    <t>RUNLAB</t>
  </si>
  <si>
    <t>Tubo de ensayo de 5 ml</t>
  </si>
  <si>
    <t>TUBO DE ENSAYO, DE VIDRIO, CORRIENTE, DE 12 X 75 MM (CJAx100 UND)</t>
  </si>
  <si>
    <t>CONJOINT EXPORT SERVICES (SOUTH AMERICA) LIMITED</t>
  </si>
  <si>
    <t>CERT-2009028200</t>
  </si>
  <si>
    <t>Tubo de ensayo delgado de 7 - 8 ml</t>
  </si>
  <si>
    <t>TUBO DE ENSAYO DE VIDRIO CORRIENTE, DE: 12 X 100 MM (UND)</t>
  </si>
  <si>
    <t>Hidroxido de potasio al 10%</t>
  </si>
  <si>
    <t>HIDROXIDO DE POTASIO AL KOH AL 10% (FCOx250 ML)</t>
  </si>
  <si>
    <t>Frasco hasta x 500 ml</t>
  </si>
  <si>
    <t>NOVALAB</t>
  </si>
  <si>
    <t>NOVALAB S.A.S.</t>
  </si>
  <si>
    <t>CERT-2010011336</t>
  </si>
  <si>
    <t>Frasco</t>
  </si>
  <si>
    <t>Azul de metileno fosfatado * 200 ml</t>
  </si>
  <si>
    <t>AZUL DE METILENO FOSFATADO (FCOx250 ML)</t>
  </si>
  <si>
    <t>Frasco x 200 ml</t>
  </si>
  <si>
    <t>2017RD-0000651-R1</t>
  </si>
  <si>
    <t>Papel de filtro de 12.5 cms x 100 unidades</t>
  </si>
  <si>
    <t>PAPEL FILTRO, CUALITATIVO, 12.5 CMS (CJAx100 UND)</t>
  </si>
  <si>
    <t>Boeco</t>
  </si>
  <si>
    <t>CERT-2010019031</t>
  </si>
  <si>
    <t>Bolsa x 500 und</t>
  </si>
  <si>
    <t>BLSx500UND</t>
  </si>
  <si>
    <t>TUBO TOMA DE MUESTRAS</t>
  </si>
  <si>
    <t>Tubo plastico al vacio 3-4 ml, con activador del coagulo y con gel separador Tapa amarilla Marca: BD, Vacuette</t>
  </si>
  <si>
    <t>TUBO TAPA ROJA CON GEL 4 ML (UND)</t>
  </si>
  <si>
    <t>Caja x 50 a 100 unidades</t>
  </si>
  <si>
    <t>2016DM-0014339</t>
  </si>
  <si>
    <t>Tubo plastico al vacio 5-7 ml con activador del coagulo y gel separador. Tapa amarilla  Marca: BD, Vacuette</t>
  </si>
  <si>
    <t>TUBO TAPA ROJA CON GEL 5 ML (UND)</t>
  </si>
  <si>
    <t>GREINER BIO-ONE GMBH, GREINER BIO ONE NORTH AMERICA, INC.</t>
  </si>
  <si>
    <t>ESTADOS UNIDOS DE AM?RICA, BRASIL, AUSTRIA</t>
  </si>
  <si>
    <t>Tubo con edta  2 -3 ml, al vacio, tapa morada con tapon hemogard Marca: BD, Vacuette</t>
  </si>
  <si>
    <t>TUBO TAPA LILA 2ML EDTA K3 (UND)</t>
  </si>
  <si>
    <t>Tubo plástico al vacio con edta 4-5 ml, tapa morada con tapon hemogard Marca: BD, Vacuette</t>
  </si>
  <si>
    <t>TUBO TAPA LILA 4ML EDTA K3 PARA ALTURA (HEMATOLOGIA) (UND)</t>
  </si>
  <si>
    <t>Tubo plástico seco al vacio x 6-7 ml, tapa roja Marca: BD, Vacuette</t>
  </si>
  <si>
    <t>TUBO TAPA ROJA SECO 6 ML (UND)</t>
  </si>
  <si>
    <t>Tubo plástico con citrato de sodio 2.7- 4 ml, tapa azul Marca: BD, Vacuette</t>
  </si>
  <si>
    <t>TUBO TAPA (AZUL) CELESTE 3,5 ML (UND)</t>
  </si>
  <si>
    <t>Papel e.c.g Termosensible en z. 90 x 90 mm x 200 hojas (ecg schiller)</t>
  </si>
  <si>
    <t>Papel térmico en z 80 x 70 mm x 20 mt. (ecg Schiller AT-101)</t>
  </si>
  <si>
    <t>Kramer. Lessa, Grandpaper, Impulmedicos</t>
  </si>
  <si>
    <t>Papel desfibrilador 50 mm* 20 mt ref A226 nihon kohden</t>
  </si>
  <si>
    <t>Papel termo sensible sin trama (blanco) 60 mm * 30 mt</t>
  </si>
  <si>
    <t>Papel e.c.g. termosensible en z 114 mm x 250 hojas W.A CP50</t>
  </si>
  <si>
    <t>Banda portamatriz ancha 1/4 p</t>
  </si>
  <si>
    <t>Kerr, Microdont, Almadent</t>
  </si>
  <si>
    <t>Banda portamatriz angosta 3/16 p</t>
  </si>
  <si>
    <t xml:space="preserve">Discos para terminación y pulido de resina repuesto grano grueso * 30 unid </t>
  </si>
  <si>
    <t xml:space="preserve">Discos para terminación y pulido de resina repuesto grano mediano * 30 unid </t>
  </si>
  <si>
    <t xml:space="preserve">Discos para terminación y pulido de resina repuesto grano fino * 30 unid </t>
  </si>
  <si>
    <t>Resina Microhibrida de nanopartículas fotopolimerizable A2 X 3-4 gr</t>
  </si>
  <si>
    <t>Jeringa</t>
  </si>
  <si>
    <t>3M, Dentsply</t>
  </si>
  <si>
    <t>Resina Microhibrida de nanopartículas fotopolimerizable A3 X 3-4 gr</t>
  </si>
  <si>
    <t>Resina Microhibrida de nanopartículas fotopolimerizable A3.5 X 3-4 gr</t>
  </si>
  <si>
    <t>Resina Microhibrida de nanopartículas fotopolimerizable B2 X 3-4 gr</t>
  </si>
  <si>
    <t>Resina Microhibrida de nanopartículas fotopolimerizable A1 X 3-4 gr</t>
  </si>
  <si>
    <t>Resina Microhibrida (opacador) de nanopartículas fotopolimerizable X 3-4 gr</t>
  </si>
  <si>
    <t>Ionomero de vidrio de fotoc. Base intermedia polvo - liquido</t>
  </si>
  <si>
    <t>Ionomero de vidrio para restauraciones de dientes temporales polvo - liquido</t>
  </si>
  <si>
    <t xml:space="preserve">Hidroxido de calcio autopolimerizable para recubrimiento pulpar </t>
  </si>
  <si>
    <t>ESTUCHE</t>
  </si>
  <si>
    <t>New stetic, Kerr, Dentsply</t>
  </si>
  <si>
    <t>Agente de enlace de fotocurado ( vehículo Agua ó Alcohol-agua o Butilo) X 4-5 ml</t>
  </si>
  <si>
    <t>Lentulos 25 m.m. X 4 unidades</t>
  </si>
  <si>
    <t>Estuche</t>
  </si>
  <si>
    <t>Maillefer, Meisinger</t>
  </si>
  <si>
    <t xml:space="preserve">Papel articular x 100 hojas </t>
  </si>
  <si>
    <t>Cuadernillo</t>
  </si>
  <si>
    <t>Bausch</t>
  </si>
  <si>
    <t>Pelicula radiog.periapical niño 24 x 40 mm. X 100 und.</t>
  </si>
  <si>
    <t>Kodak, Carestream Health</t>
  </si>
  <si>
    <t xml:space="preserve">Sellante de fisura de fotocurado x 5.0 ml </t>
  </si>
  <si>
    <t>Aire rees desec.balon cap.0.5 lt. válvula. Manguera corrugada</t>
  </si>
  <si>
    <t>Esponja de gasa p/exodoncia 5x5 cm. Paquete en papel grado medico x 8 unidades</t>
  </si>
  <si>
    <t>Provigasa Medical/Hec Plus</t>
  </si>
  <si>
    <t>Gasa 100% algodón tipo VII Mecha nasal x 80 cm. Paq x 2 unid.</t>
  </si>
  <si>
    <t>Gasa 100% algodón tipo VII 20 x 12 cm x16 pliegues. Paquete en papel grado medico no esteril X 5 unid.</t>
  </si>
  <si>
    <t xml:space="preserve">Dispositivo intrauterino - T de cobre ( dorada incluye aplicador) </t>
  </si>
  <si>
    <t>Safe Load, Pragma, Profamilia, Bioplast, Pregna</t>
  </si>
  <si>
    <t>Espejo bucal sin aumento nro.5</t>
  </si>
  <si>
    <t>Superdent, Amalgadent</t>
  </si>
  <si>
    <t>Aire rees desec. Balon cap.2 lt. Válvula. Manguera corrugada</t>
  </si>
  <si>
    <t>Caucho torniquete</t>
  </si>
  <si>
    <t>Tubo de succión en silicona diam 1/4"x 3,0 mts</t>
  </si>
  <si>
    <t>Abrazadera o ligadura para cordon umbilical (clamp) unidad</t>
  </si>
  <si>
    <t>Biolife, Gothaplast</t>
  </si>
  <si>
    <t>Becton Dickinson</t>
  </si>
  <si>
    <t>Biomerieux</t>
  </si>
  <si>
    <t>Gasa 100% algodón tipo VII 45 x 45 cm x 4 capas, con cinta radiopaca. Paquete en papel grado medico x 4 unidades</t>
  </si>
  <si>
    <t>BSN Medical</t>
  </si>
  <si>
    <t>Gasa 100% algodón tipo VII 20 x 12 cm x 16 pliegues, con cinta radiopaca. Paquete en papel grado medico no esteril X 10 unid</t>
  </si>
  <si>
    <t>Gasa 100% algodon tipo VII 10 x 10 cm x16 pliegues. Paquete en papel grado medico no esteril X 4 unid.</t>
  </si>
  <si>
    <t xml:space="preserve">Cepillos profilaxis contrangulo pequeño. </t>
  </si>
  <si>
    <t>Proquident, Fen</t>
  </si>
  <si>
    <t>SI</t>
  </si>
  <si>
    <t>ASOCIACIÓN PROFAMILIA</t>
  </si>
  <si>
    <t>BCN Medical SA</t>
  </si>
  <si>
    <t>BECTON DICKINSON DE COLOMBIA LTDA</t>
  </si>
  <si>
    <t>BIOPLAST S.A.</t>
  </si>
  <si>
    <t>BLAU FARMACEUTICA COLOMBIA S.A.S</t>
  </si>
  <si>
    <t>Cooperativa de Hospitales de Antioquia - COHAN</t>
  </si>
  <si>
    <t>900486577-8</t>
  </si>
  <si>
    <t>DENTAL NADER S.A.S.</t>
  </si>
  <si>
    <t>FARMACERES S A</t>
  </si>
  <si>
    <t>HUMMALAB SAS</t>
  </si>
  <si>
    <t>MEDICAL CARE WELL S.A.S.</t>
  </si>
  <si>
    <t>M&amp;M DIAGNOSTICS SAS</t>
  </si>
  <si>
    <t>New Stetic S.A</t>
  </si>
  <si>
    <t>830117139-1</t>
  </si>
  <si>
    <t>NIPRO MEDICAL CORPORATION</t>
  </si>
  <si>
    <t>RAFAEL ANTONIO SALAMANCA / DEPOSITO DE DROGAS BOYACA</t>
  </si>
  <si>
    <t>RP MEDICAS S.A</t>
  </si>
  <si>
    <t>SHERLEG</t>
  </si>
  <si>
    <t>AGUJAS CARPULE</t>
  </si>
  <si>
    <t>Aguja carpule corta 30 g x 1 " (26 mm)</t>
  </si>
  <si>
    <t>Care Life - Mediline, Denject, Biodent CO</t>
  </si>
  <si>
    <t>DENJECT</t>
  </si>
  <si>
    <t>2012DM-0008603</t>
  </si>
  <si>
    <t>N/A</t>
  </si>
  <si>
    <t>AI</t>
  </si>
  <si>
    <t>Aguja carpule larga 27g x 1 3/16 (30 mm)</t>
  </si>
  <si>
    <t>BANDAS PORTAMATRIZ</t>
  </si>
  <si>
    <t>Rollo x 3m</t>
  </si>
  <si>
    <t>ROLLO</t>
  </si>
  <si>
    <t xml:space="preserve">I                   </t>
  </si>
  <si>
    <t>CONOS Y LIMAS</t>
  </si>
  <si>
    <t>Conos de gutapercha primera serie # 15 x 20 unidades.  Marca Maillefer</t>
  </si>
  <si>
    <t xml:space="preserve">Conos de gutapercha primera serie # 15 x 20 unidades.  </t>
  </si>
  <si>
    <t>Tubo  x 20 unidades</t>
  </si>
  <si>
    <t>CAJA 6 TUBOS CON X 120 CONOS</t>
  </si>
  <si>
    <t>Maillefer</t>
  </si>
  <si>
    <t xml:space="preserve">DENSTPLY </t>
  </si>
  <si>
    <t>EE.UU</t>
  </si>
  <si>
    <t>2016dm-0014498</t>
  </si>
  <si>
    <t xml:space="preserve">IIA                 </t>
  </si>
  <si>
    <t>Conos de gutapercha primera serie # 30 x 20 unidades.  Marca Maillefer</t>
  </si>
  <si>
    <t>Conos de gutapercha primera serie # 30 x 20 unidades.</t>
  </si>
  <si>
    <t>Conos de gutapercha primera serie # 35 x 20 unidades.  Marca Maillefer</t>
  </si>
  <si>
    <t xml:space="preserve">Conos de gutapercha primera serie # 35 x 20 unidades.  </t>
  </si>
  <si>
    <t>Conos de gutapercha primera serie # 40 x 20 unidades.  Marca Maillefer</t>
  </si>
  <si>
    <t xml:space="preserve">Conos de gutapercha primera serie # 40 x 20 unidades.  </t>
  </si>
  <si>
    <t>Conos de gutapercha segunda serie # 45 x 20 unidades.  Marca Maillefer</t>
  </si>
  <si>
    <t xml:space="preserve">Conos de gutapercha segunda serie # 45 x 20 unidades.  </t>
  </si>
  <si>
    <t>Conos de gutapercha segunda serie # 50 x 20 unidades. Marca Maillefer</t>
  </si>
  <si>
    <t xml:space="preserve">Conos de gutapercha segunda serie # 50 x 20 unidades. </t>
  </si>
  <si>
    <t>Conos de gutapercha segunda serie # 55 x 20 unidades.  Marca Maillefer</t>
  </si>
  <si>
    <t xml:space="preserve">Conos de gutapercha segunda serie # 55 x 20 unidades.  </t>
  </si>
  <si>
    <t>Conos de gutapercha segunda serie # 60 x 20 unidades.  Marca Maillefer</t>
  </si>
  <si>
    <t>Conos de gutapercha segunda serie # 60 x 20 unidades</t>
  </si>
  <si>
    <t>Conos de gutapercha segunda serie # 70 x 20 unidades.  Marca Maillefer</t>
  </si>
  <si>
    <t xml:space="preserve">Conos de gutapercha segunda serie # 70 x 20 unidades.  </t>
  </si>
  <si>
    <t>Conos de gutapercha segunda serie # 80 x 20 unidades. Marca Maillefer</t>
  </si>
  <si>
    <t>Conos de gutapercha segunda serie # 80 x 20 unidades</t>
  </si>
  <si>
    <t>Conos de gutapercha primera serie # 20 x 20 unidades.  Marca Maillefer</t>
  </si>
  <si>
    <t xml:space="preserve">Conos de gutapercha primera serie # 20 x 20 unidades.  </t>
  </si>
  <si>
    <t>Conos de gutapercha primera serie # 25 x 20 unidades.  Marca Maillefer</t>
  </si>
  <si>
    <t xml:space="preserve">Conos de gutapercha primera serie # 25 x 20 unidades.  </t>
  </si>
  <si>
    <t>Limas preserie nro 10. 25 mm x 6 unidades.  Marca Maillefer</t>
  </si>
  <si>
    <t xml:space="preserve">Limas preserie nro 10. 25 mm x 6 unidades.  </t>
  </si>
  <si>
    <t>Estuche x 6 limas</t>
  </si>
  <si>
    <t>Blister/Caja</t>
  </si>
  <si>
    <t>Blister/Caja x 6 und</t>
  </si>
  <si>
    <t xml:space="preserve">MAILLEFER      </t>
  </si>
  <si>
    <t>Maillefer Instruments</t>
  </si>
  <si>
    <t>Suiza</t>
  </si>
  <si>
    <t>2014DM-0011509</t>
  </si>
  <si>
    <t>Limas primera serie nro 15. 25 mm x 6 unidades.  Marca Maillefer</t>
  </si>
  <si>
    <t xml:space="preserve">Limas primera serie nro 15. 25 mm x 6 unidades.  </t>
  </si>
  <si>
    <t>Limas primera serie nro 20. 25 mm. X 6 unidades.  Marca Maillefer</t>
  </si>
  <si>
    <t xml:space="preserve">Limas primera serie nro 20. 25 mm. X 6 unidades. </t>
  </si>
  <si>
    <t>Limas primera serie nro 25. 25 mm x 6 unidades.  Marca Maillefer</t>
  </si>
  <si>
    <t>Limas primera serie nro 25. 25 mm x 6 unidades.</t>
  </si>
  <si>
    <t>Limas primera serie nro 30. 25 mm x 6.  Marca Maillefer</t>
  </si>
  <si>
    <t xml:space="preserve">Limas primera serie nro 30. 25 mm x 6.  </t>
  </si>
  <si>
    <t xml:space="preserve">Limas primera serie nro 35. 25 mm x 6 unidades.  Marca Maillefer </t>
  </si>
  <si>
    <t xml:space="preserve">Limas primera serie nro 35. 25 mm x 6 unidades.  </t>
  </si>
  <si>
    <t>Limas primera serie nro 40. 25 mm x 6 unidades.  Marca Maillefer</t>
  </si>
  <si>
    <t xml:space="preserve">Limas primera serie nro 40. 25 mm x 6 unidades.  </t>
  </si>
  <si>
    <t>Limas segunda serie nro 45. 25 mm x 6 unidades.  Marca Maillefer</t>
  </si>
  <si>
    <t xml:space="preserve">Limas segunda serie nro 45. 25 mm x 6 unidades.  </t>
  </si>
  <si>
    <t>Limas preserie nro 8. 25 mm x 6 unidades.  Marca Maillefer</t>
  </si>
  <si>
    <t xml:space="preserve">Limas preserie nro 8. 25 mm x 6 unidades. </t>
  </si>
  <si>
    <t>Limas primera serie nro 15-40 surtido 30-31 mm x 6 Marca Maillefer</t>
  </si>
  <si>
    <t>Limas primera serie nro 15-40 surtido 30-31 mm x 6</t>
  </si>
  <si>
    <t>Limas segunda serie nro 45-80 surtido 30-31 mm x 6 unidades.  Marca Maillefer</t>
  </si>
  <si>
    <t xml:space="preserve">Limas segunda serie nro 45-80 surtido 30-31 mm x 6 unidades. </t>
  </si>
  <si>
    <t>DISCOS PARA RESINA</t>
  </si>
  <si>
    <t xml:space="preserve"> DISCOS DE LIJA SOF-LEX GRUESO</t>
  </si>
  <si>
    <t>Caja x 30 unidades</t>
  </si>
  <si>
    <t>Bolsa/Caja x 30 unidades</t>
  </si>
  <si>
    <t>3M COMPANY</t>
  </si>
  <si>
    <t>2016DM-0014743</t>
  </si>
  <si>
    <t>B IIA</t>
  </si>
  <si>
    <t xml:space="preserve"> DISCOS DE LIJA SOF-LEX MEDIANO</t>
  </si>
  <si>
    <t>DISCOS DE LIJA SOF-LEX FINO</t>
  </si>
  <si>
    <t>ESPACIADORES</t>
  </si>
  <si>
    <t xml:space="preserve">Espaciadores digitales para endodoncia Nº 20 (Amarillo) x 4 a 6 unidades </t>
  </si>
  <si>
    <t>Caja x 4 a 6 unidades</t>
  </si>
  <si>
    <t xml:space="preserve"> CAJA X 6 UND</t>
  </si>
  <si>
    <t>CAJA X 6 UND</t>
  </si>
  <si>
    <t xml:space="preserve">MEISINGER      </t>
  </si>
  <si>
    <t>Espaciadores digitales para endodoncia Nº 25 (Rojo) x 4 a 6 unidades</t>
  </si>
  <si>
    <t>Espaciadores digitales para endodoncia Nº 30 (Azul) x 4 a 6 unidades</t>
  </si>
  <si>
    <t>FIJADOR Y REVELADOR</t>
  </si>
  <si>
    <t>Revelador rayos x * 500 ml.</t>
  </si>
  <si>
    <t>FRASCO X 500 ml</t>
  </si>
  <si>
    <t>FRASCO</t>
  </si>
  <si>
    <t>Kodent</t>
  </si>
  <si>
    <t>CERTIFICADO NO REQUIERE 2010004638</t>
  </si>
  <si>
    <t>Fijador rayos x * 500 ml.</t>
  </si>
  <si>
    <t>FOTOCURADO</t>
  </si>
  <si>
    <t>Resina de Nanopartículas (nanorelleno) fotopolimerizable A2 X 3-4 gr</t>
  </si>
  <si>
    <t>Jeringa x 3 -4gr</t>
  </si>
  <si>
    <t>JERINGA</t>
  </si>
  <si>
    <t>DENTSPLY</t>
  </si>
  <si>
    <t>BRASIL</t>
  </si>
  <si>
    <t>Resina Nanopartículas (nanorelleno) fotopolimerizable A3 X 3-4 gr</t>
  </si>
  <si>
    <t>Resina Nanopartículas (nanorelleno) fotopolimerizable A3.5 X 3-4 gr</t>
  </si>
  <si>
    <t>Resina Nanopartículas (nanorelleno) fotopolimerizable B2 X 3-4 gr</t>
  </si>
  <si>
    <t>Resina Nanopartículas (nanorelleno) fotopolimerizable A1 X 3-4 gr</t>
  </si>
  <si>
    <t>Resina (opacador) Nanopartículas (nanorelleno) fotopolimerizable X 3-4 gr</t>
  </si>
  <si>
    <t>FRESAS CARBURO</t>
  </si>
  <si>
    <t xml:space="preserve">Fresa carburo (a.v) redonda grande </t>
  </si>
  <si>
    <t>Estuche x 1 unidad</t>
  </si>
  <si>
    <t>Blister/Bolsa según unidades solicitadas</t>
  </si>
  <si>
    <t>Blister/Bolsa con 5 und</t>
  </si>
  <si>
    <t>Maillefer, Kerr, Meisinger, SS White</t>
  </si>
  <si>
    <t>HAGER &amp; MEISINGER</t>
  </si>
  <si>
    <t>Fresa carburo (a.v) redonda mediana</t>
  </si>
  <si>
    <t>Fresa carburo (a.v) redonda pequeña</t>
  </si>
  <si>
    <t>Fresa carburo pediatrica # 330</t>
  </si>
  <si>
    <t>FRESAS DIAMANTE</t>
  </si>
  <si>
    <t>Fresa diamante troncoconica grande</t>
  </si>
  <si>
    <t>Blister/Caja según numero de unidades solicitadas</t>
  </si>
  <si>
    <t>Maillefer, Kerr, Meisinger, Microdont</t>
  </si>
  <si>
    <t>Fresa diamante troncoconica mediana larga</t>
  </si>
  <si>
    <t>Fresa diamante cilindrica grande</t>
  </si>
  <si>
    <t>HAGER &amp; MEISINGER GMBH</t>
  </si>
  <si>
    <t>Fresa diamante cilindrica mediana</t>
  </si>
  <si>
    <t>Fresa diamante cilindrica pequeña</t>
  </si>
  <si>
    <t>Fresa diamante cono invertido mediana</t>
  </si>
  <si>
    <t>Fresa diamante redonda grande</t>
  </si>
  <si>
    <t>Fresa diamante redonda mediana</t>
  </si>
  <si>
    <t>Fresa diamante redonda pequeña</t>
  </si>
  <si>
    <t>Fresa diamante troncoconica delgada mediana para pulir resina</t>
  </si>
  <si>
    <t>Fresa diamante troncoconica delgada larga para pulir resina</t>
  </si>
  <si>
    <t>Fresa diamante forma de llama para pulir resina</t>
  </si>
  <si>
    <t>FRESAS ZECRYA</t>
  </si>
  <si>
    <t>Fresa tipo zecrya larga para hueso con punta cortante. Marca Maillefer</t>
  </si>
  <si>
    <t>2017DM-0017024</t>
  </si>
  <si>
    <t>Fresa tipo zecrya para endodoncia sin corte en la punta. Marca Maillefer</t>
  </si>
  <si>
    <t>Blister/Bolsa</t>
  </si>
  <si>
    <t>IONOMEROS</t>
  </si>
  <si>
    <t>Estuche polvo y liquido</t>
  </si>
  <si>
    <t>(ESTUCHE POLVO 4.5GRM+LIQ 2.75ML)</t>
  </si>
  <si>
    <t>CAJA</t>
  </si>
  <si>
    <t xml:space="preserve">3M DE COLOMBIA </t>
  </si>
  <si>
    <t>ESTUCHE POLVO 12.5GR-LIQ 8.5M</t>
  </si>
  <si>
    <t>2010DM-0006250</t>
  </si>
  <si>
    <t>Lijas metalicas x 12 unidades</t>
  </si>
  <si>
    <t>Sobre x 12 unidades</t>
  </si>
  <si>
    <t>Sobre</t>
  </si>
  <si>
    <t>Adaco, Microdont</t>
  </si>
  <si>
    <t>Cemento de Oxifosfato de zinc polvo 32 gr -liquido x 15 ml</t>
  </si>
  <si>
    <t>Kit</t>
  </si>
  <si>
    <t>CEMENTO OXIFOSFATO LEE SMITH</t>
  </si>
  <si>
    <t xml:space="preserve"> KIT X 2 UND</t>
  </si>
  <si>
    <t>INDENTAL</t>
  </si>
  <si>
    <t>DM-001640-R1</t>
  </si>
  <si>
    <t>Estuche x 24 gr</t>
  </si>
  <si>
    <t>1 BASEX 12GRM + 1 CATALIZADORX12GRM
ESTUCHE X 24 GR</t>
  </si>
  <si>
    <t>24 GRM</t>
  </si>
  <si>
    <t xml:space="preserve">KERR           </t>
  </si>
  <si>
    <t>KERR CORPORATION</t>
  </si>
  <si>
    <t>V-004109R1</t>
  </si>
  <si>
    <t>Revelador de placa bacteriana x 10 ml.</t>
  </si>
  <si>
    <t>10 ML</t>
  </si>
  <si>
    <t>Proquident, Medick</t>
  </si>
  <si>
    <t>Proquident</t>
  </si>
  <si>
    <t>2009DM-0003706</t>
  </si>
  <si>
    <t>Frasco x 5 ml</t>
  </si>
  <si>
    <t xml:space="preserve"> FRASCO X 6ML</t>
  </si>
  <si>
    <t>6 ml</t>
  </si>
  <si>
    <t>3m</t>
  </si>
  <si>
    <t>2016DM-0014537</t>
  </si>
  <si>
    <t xml:space="preserve"> B IIA</t>
  </si>
  <si>
    <t>ácido ortofosforico 36-37% gel x 5 ml</t>
  </si>
  <si>
    <t>Jeringa x 5 ml</t>
  </si>
  <si>
    <t>5 ML</t>
  </si>
  <si>
    <t>Proquident, Eufar</t>
  </si>
  <si>
    <t xml:space="preserve">Agente de enlace de fotocurado </t>
  </si>
  <si>
    <t>Frasco x 4- 5 ml</t>
  </si>
  <si>
    <t xml:space="preserve"> FRASCO X 4,5 ML</t>
  </si>
  <si>
    <t>2018DM-0018716</t>
  </si>
  <si>
    <t xml:space="preserve">Quelante (edta 17%) p/ conductos calcificados x 120 ml </t>
  </si>
  <si>
    <t>Quelante (edta 17%) p/ conductos calcificados x 120 ml FRASCO</t>
  </si>
  <si>
    <t>500 ML</t>
  </si>
  <si>
    <t>Eufar</t>
  </si>
  <si>
    <t xml:space="preserve">EUFAR          </t>
  </si>
  <si>
    <t>EUFAR</t>
  </si>
  <si>
    <t>2011DM-0008341</t>
  </si>
  <si>
    <t>Eugenol liquido x 15 ml.</t>
  </si>
  <si>
    <t>Frasco x 15 ml</t>
  </si>
  <si>
    <t>15 ML</t>
  </si>
  <si>
    <t>PROQUIDENT</t>
  </si>
  <si>
    <t>2015DM-0012970</t>
  </si>
  <si>
    <t>Hidroxido de calcio polvo x 10 gr</t>
  </si>
  <si>
    <t>Frasco x 10 g</t>
  </si>
  <si>
    <t>10 GR</t>
  </si>
  <si>
    <t>Prodont, Proquident, Eufar</t>
  </si>
  <si>
    <t>Oxido de zinc x 175 g.</t>
  </si>
  <si>
    <t>Tarro</t>
  </si>
  <si>
    <t>Tarro x 175 g</t>
  </si>
  <si>
    <t>175 GR</t>
  </si>
  <si>
    <t>Eufar, Prodont</t>
  </si>
  <si>
    <t xml:space="preserve">2010DM-006270 </t>
  </si>
  <si>
    <t>Hipoclorito de sodio 1% x 120 ml</t>
  </si>
  <si>
    <t>120 ML</t>
  </si>
  <si>
    <t>Almadent, Proquident, Prodont</t>
  </si>
  <si>
    <t>PRODONT</t>
  </si>
  <si>
    <t>2011DM-0000793-R1</t>
  </si>
  <si>
    <t xml:space="preserve">SIN RIESGO          </t>
  </si>
  <si>
    <t xml:space="preserve">Tubo o kit </t>
  </si>
  <si>
    <t>Barniz de fluoruro de sodio 5% con aplicadores x 10 ml</t>
  </si>
  <si>
    <t>tubo x 10 ml</t>
  </si>
  <si>
    <t>TUBO</t>
  </si>
  <si>
    <t>COLGATE</t>
  </si>
  <si>
    <t>PHARBIL WALTROP GMBH</t>
  </si>
  <si>
    <t>2009DM0003491</t>
  </si>
  <si>
    <t>Pasta para profilaxis x 60 g.</t>
  </si>
  <si>
    <t>Caja x 60 g</t>
  </si>
  <si>
    <t>60 GR</t>
  </si>
  <si>
    <t xml:space="preserve">Pote </t>
  </si>
  <si>
    <t>B.N.K</t>
  </si>
  <si>
    <t>INDUSTRIAS BNK</t>
  </si>
  <si>
    <t>2011DM-0008087</t>
  </si>
  <si>
    <t xml:space="preserve">Disolvente gutapercha x 15 ml. </t>
  </si>
  <si>
    <t>Disolvente gutapercha x 15 ml. FRASCO</t>
  </si>
  <si>
    <t>Prodont, Eufar</t>
  </si>
  <si>
    <t>2018DM-0003065R1</t>
  </si>
  <si>
    <t xml:space="preserve">Formocresol liquido x 13 ml </t>
  </si>
  <si>
    <t>Formocresol liquido x 13 ml FRASCO</t>
  </si>
  <si>
    <t>Frasco x 13 ml</t>
  </si>
  <si>
    <t>FRASCO X 13 CC</t>
  </si>
  <si>
    <t>13 CC</t>
  </si>
  <si>
    <t>Prodont, Indental</t>
  </si>
  <si>
    <t>2013DM-0009569</t>
  </si>
  <si>
    <t>FRASCO X 120 ML</t>
  </si>
  <si>
    <t>PAQUETE X 1000 UND</t>
  </si>
  <si>
    <t>1000 UND</t>
  </si>
  <si>
    <t>BOLSA</t>
  </si>
  <si>
    <t xml:space="preserve">NEW-STETIC     </t>
  </si>
  <si>
    <t>2018DM-0001810-R2</t>
  </si>
  <si>
    <t>SUPER DENT</t>
  </si>
  <si>
    <t>PAKISTAN</t>
  </si>
  <si>
    <t>:2017DM-0015982</t>
  </si>
  <si>
    <t xml:space="preserve">I         </t>
  </si>
  <si>
    <t>Eyectores desechables</t>
  </si>
  <si>
    <t>CAJA X 50 BOLSAS POR X 100 UND</t>
  </si>
  <si>
    <t>New Stetic, Almadent, Quirudent</t>
  </si>
  <si>
    <t>NEW STETIC</t>
  </si>
  <si>
    <t xml:space="preserve">2017DM-0000883-R1 </t>
  </si>
  <si>
    <t>Caja x 4 unidades</t>
  </si>
  <si>
    <t>CAJA X 4 UND</t>
  </si>
  <si>
    <t>Puntas de papel absorbentes x 120 unid.</t>
  </si>
  <si>
    <t>Caja x 120 unidades</t>
  </si>
  <si>
    <t>CAJA X 120 UND</t>
  </si>
  <si>
    <t xml:space="preserve"> 120 unidades</t>
  </si>
  <si>
    <t>New Stetic, BNK</t>
  </si>
  <si>
    <t>2011DM-0008043</t>
  </si>
  <si>
    <t>Seda dental con cera x 150 metros.</t>
  </si>
  <si>
    <t>Carreta x 150 metros</t>
  </si>
  <si>
    <t>UNIDAD X 200MTS</t>
  </si>
  <si>
    <t>200 MTS</t>
  </si>
  <si>
    <t>New dent , Dentoline, SKY</t>
  </si>
  <si>
    <t>DENTOLINE</t>
  </si>
  <si>
    <t>Colombia</t>
  </si>
  <si>
    <t>2018DM-0018323</t>
  </si>
  <si>
    <t>Tiras de myllard ancho 14 mm x 50 unidades</t>
  </si>
  <si>
    <t>50 UND</t>
  </si>
  <si>
    <t>caja</t>
  </si>
  <si>
    <t>NO REQUIERE
2010007196</t>
  </si>
  <si>
    <t>Papel articular x 100 hojas calibre 0.6 mm.</t>
  </si>
  <si>
    <t>Cuadernillo x 100 hojas</t>
  </si>
  <si>
    <t>100 HOJAS</t>
  </si>
  <si>
    <t>CUADERNILLO</t>
  </si>
  <si>
    <t xml:space="preserve">BAUSCH         </t>
  </si>
  <si>
    <t>NO REQUIERE
2009009304</t>
  </si>
  <si>
    <t>Cuñas de madera x 100 und forma anatomica de cuatro tamaños.</t>
  </si>
  <si>
    <t>100 UND</t>
  </si>
  <si>
    <t>TDV</t>
  </si>
  <si>
    <t>2009DM-0003604</t>
  </si>
  <si>
    <t>Pasta Alveolar ( gelatina absorbente ) x 10 gr</t>
  </si>
  <si>
    <t>Pote x 10 g</t>
  </si>
  <si>
    <t>FRASCO X 10 GR</t>
  </si>
  <si>
    <t>Alvofar/Eufar, Alvogyl</t>
  </si>
  <si>
    <t>2012DM-0008965</t>
  </si>
  <si>
    <t>Tiranervios x 10 unidades</t>
  </si>
  <si>
    <t>Caja x 10 unidades</t>
  </si>
  <si>
    <t>CAJA /BLISTER</t>
  </si>
  <si>
    <t>10 UND</t>
  </si>
  <si>
    <t>BLISTER X 10 UND</t>
  </si>
  <si>
    <t>VDW, Ultradental</t>
  </si>
  <si>
    <t>VDW</t>
  </si>
  <si>
    <t>VDW GMBH</t>
  </si>
  <si>
    <t>2009DM-0003887</t>
  </si>
  <si>
    <t>Caja x 144 unidades</t>
  </si>
  <si>
    <t>CAJA X 144</t>
  </si>
  <si>
    <t>CAJA X 144 UND</t>
  </si>
  <si>
    <t xml:space="preserve">CAJA </t>
  </si>
  <si>
    <t>FEN</t>
  </si>
  <si>
    <t>FAPEX</t>
  </si>
  <si>
    <t>Aplicador para adhesivo</t>
  </si>
  <si>
    <t>TUBO X 100 UND</t>
  </si>
  <si>
    <t>Microbrush, Otai, Promisee dental</t>
  </si>
  <si>
    <t>NATURAL MASTER</t>
  </si>
  <si>
    <t>Separador de lengua desechable</t>
  </si>
  <si>
    <t>BOLSA X 40 UND</t>
  </si>
  <si>
    <t>40 UND</t>
  </si>
  <si>
    <t>Quirudent</t>
  </si>
  <si>
    <t xml:space="preserve">QUIRUDENT      </t>
  </si>
  <si>
    <t>QUIRURGICOS DENTALES</t>
  </si>
  <si>
    <t>NO REQUIERE
2010007720</t>
  </si>
  <si>
    <t xml:space="preserve">Clorexidina Solución enjuague al 0,12% </t>
  </si>
  <si>
    <t xml:space="preserve">FRASCO X 250ML </t>
  </si>
  <si>
    <t>250 ML</t>
  </si>
  <si>
    <t>Colgate</t>
  </si>
  <si>
    <t>COLGATE PALMOLIVE</t>
  </si>
  <si>
    <t>NSOC1681914PA</t>
  </si>
  <si>
    <t>PELICULAS ODONTOLOGIA</t>
  </si>
  <si>
    <t xml:space="preserve">Peliculas radiograf. periapical adulto 31 x 41 mm. X 150 unid. </t>
  </si>
  <si>
    <t>Caja x 150 peliculas</t>
  </si>
  <si>
    <t>CAJA X 150 UND</t>
  </si>
  <si>
    <t>150 UND</t>
  </si>
  <si>
    <t>CARESTREM</t>
  </si>
  <si>
    <t>CARESTREAM HEALT</t>
  </si>
  <si>
    <t>2018DM-0018682</t>
  </si>
  <si>
    <t>CAJA X 100 UND</t>
  </si>
  <si>
    <t>PIEDRA MONTADA</t>
  </si>
  <si>
    <t xml:space="preserve">Piedra Montada Blanca a.v  Redonda </t>
  </si>
  <si>
    <t>Bolsa /Caja</t>
  </si>
  <si>
    <t>Piedra Montada Blanca a.v troncoconica</t>
  </si>
  <si>
    <t>Piedra Montada Blanca a.v F/llama</t>
  </si>
  <si>
    <t>ALFASAFE</t>
  </si>
  <si>
    <t>GASAS</t>
  </si>
  <si>
    <t xml:space="preserve">Gasa 100% algodon tipo VII 10 x 10 cm x 16 pliegues </t>
  </si>
  <si>
    <t>Paquete x 4 unidades</t>
  </si>
  <si>
    <t>Paquete x 5 unidades</t>
  </si>
  <si>
    <t>MALASIA</t>
  </si>
  <si>
    <t>25 unidades</t>
  </si>
  <si>
    <t xml:space="preserve">2013DM-0010403 </t>
  </si>
  <si>
    <t>72 unidades</t>
  </si>
  <si>
    <t>2015DM-0012870</t>
  </si>
  <si>
    <t>Levonorgestrel + etinilestradiol 0.15 mg+0.03 mg  grageas</t>
  </si>
  <si>
    <t>Caja x 21 gragea</t>
  </si>
  <si>
    <t>OCEIRA</t>
  </si>
  <si>
    <t>Caja x  1 a 50 blister de 21 tabletas</t>
  </si>
  <si>
    <t>PROFAMILIA</t>
  </si>
  <si>
    <t>Caja x 2 imp</t>
  </si>
  <si>
    <t>BAYER OY</t>
  </si>
  <si>
    <t>FINLANDIA</t>
  </si>
  <si>
    <t xml:space="preserve">2014M-0002181-R1 </t>
  </si>
  <si>
    <t>Levonorgestrel 0.75 mg  tabletas</t>
  </si>
  <si>
    <t>Caja x 2 tab</t>
  </si>
  <si>
    <t>Caja x 2 tabletas</t>
  </si>
  <si>
    <t>LABORATORIOS LEON FARMA S.A.</t>
  </si>
  <si>
    <t xml:space="preserve">2016M-0016962 </t>
  </si>
  <si>
    <t>Medroxiprogesterona+Estradiol (25+5 mg) solución inyectable</t>
  </si>
  <si>
    <t>CYCLOFEM</t>
  </si>
  <si>
    <t>Caja x 1 a 24 ampollas</t>
  </si>
  <si>
    <t xml:space="preserve">PRODUCTOS CIENTIFICOS S.A. DE C.V. </t>
  </si>
  <si>
    <t>MEXICO</t>
  </si>
  <si>
    <t xml:space="preserve">2007M-006325-R1 </t>
  </si>
  <si>
    <t>TRAMITE DE RENOVACIÓN</t>
  </si>
  <si>
    <t>Iia</t>
  </si>
  <si>
    <t xml:space="preserve">2011DM-0007037 </t>
  </si>
  <si>
    <t>unidad</t>
  </si>
  <si>
    <t>2015DM-0013014</t>
  </si>
  <si>
    <t>ESTADOS UNIDOS</t>
  </si>
  <si>
    <t>Amoxicilina 500 mg cápsula</t>
  </si>
  <si>
    <t>Cápsula</t>
  </si>
  <si>
    <t>Amoxicilina 500 mg - Caja 100 Cap</t>
  </si>
  <si>
    <t>Caja x 10 a 300 cápsulas</t>
  </si>
  <si>
    <t>Caja * 10 Blister * 10 Capsulas</t>
  </si>
  <si>
    <t>Blister PVC * 10 Capsulas</t>
  </si>
  <si>
    <t>Caja Cartón  Corrugado * 60 Cajas Plegadizas</t>
  </si>
  <si>
    <t>AMOXICILINA BIOSYNTEC</t>
  </si>
  <si>
    <t>Reyoung Pharmaceutical Co</t>
  </si>
  <si>
    <t xml:space="preserve">China </t>
  </si>
  <si>
    <t>INVIMA2016 M-0005139 R1</t>
  </si>
  <si>
    <t>Cefalexina 500 mg cápsula</t>
  </si>
  <si>
    <t>Caja x 10  a 300 cápsulas</t>
  </si>
  <si>
    <t>Blister Aluminio/PVC * 10 Tabletas</t>
  </si>
  <si>
    <t xml:space="preserve">Colombia </t>
  </si>
  <si>
    <t>Ciprofloxacina clorhidrato 500 mg tableta recubierta</t>
  </si>
  <si>
    <t>Tableta recubierta</t>
  </si>
  <si>
    <t>PROCATEC (Ciprofloxacina  500 mg) - Caja 500 Tab</t>
  </si>
  <si>
    <t>Caja x 10 a 100 tabletas</t>
  </si>
  <si>
    <t>Caja * 50 Blister * 10 tabletas</t>
  </si>
  <si>
    <t>Caja Cartón  Corrugado * 36 Cajas Plegadizas</t>
  </si>
  <si>
    <t>PROCATEC</t>
  </si>
  <si>
    <t>Zhejiang Jingxin Pharmaceutical Co Ltd</t>
  </si>
  <si>
    <t xml:space="preserve">Cefalexina 250mg/5cc polvo para reconstituir x 60 ml </t>
  </si>
  <si>
    <t>Frasco x 60 ml</t>
  </si>
  <si>
    <t>Estrogenos conjugados 0.625 mg tableta</t>
  </si>
  <si>
    <t>Tableta</t>
  </si>
  <si>
    <t>FEVENY (Estrogenos Conjugados 0.625 mg) - Caja 28 Tab</t>
  </si>
  <si>
    <t>Caja x 10 a 30 tabletas</t>
  </si>
  <si>
    <t xml:space="preserve">Caja * 1 blister * 28 tabletas </t>
  </si>
  <si>
    <t xml:space="preserve">Blister Aluminio/PVC * 28 Tabletas </t>
  </si>
  <si>
    <t>Caja Cartón  Corrugado * 240 Cajas Plegadizas</t>
  </si>
  <si>
    <t>FEVENY</t>
  </si>
  <si>
    <t>Xinjiang Nuziline Biopharmaceutical Co Ltd</t>
  </si>
  <si>
    <t>INVIMA2017 M-0012121 R1</t>
  </si>
  <si>
    <t>Estrogenos conjugados 0.625mg crema vaginal x 40 gr</t>
  </si>
  <si>
    <t>FEVENY (Estrogenos Conjugados 0,625mg/g Crema Vag) - Caja 1 Tubo 43 g</t>
  </si>
  <si>
    <t>Tubo x 40 g + aplicador</t>
  </si>
  <si>
    <t>Caja * 1 tubo * 43 g + aplicador</t>
  </si>
  <si>
    <t>Tubo Colapsible de Aluminio con aplicador</t>
  </si>
  <si>
    <t>Caja Cartón  Corrugado * 200 Cajas Plegadizas</t>
  </si>
  <si>
    <t>INVIMA2009 M-0009350</t>
  </si>
  <si>
    <t>Ipratropio bromuro 0.02 mg/dosis inhalador x 200 dosis Libre de CFC</t>
  </si>
  <si>
    <t>Bromuro de Ipratropio 20 mcg - Caja 1 Inhalador</t>
  </si>
  <si>
    <t>Frasco x 200 dosis</t>
  </si>
  <si>
    <t>Caja * 1  Inhalador * 200 Dosis</t>
  </si>
  <si>
    <t>Inhalador Aluminio Dosificador * 200 Dosis</t>
  </si>
  <si>
    <t>Caja Cartón  Corrugado * 300 Cajas Plegadizas</t>
  </si>
  <si>
    <t>BROMURO DE IPRATROPIO 20 MCG BIOSYNTEC</t>
  </si>
  <si>
    <t>Shandong Jewim Pharmaceutical Co</t>
  </si>
  <si>
    <t>INVIMA2010 M-0010412</t>
  </si>
  <si>
    <t>Salbutamol 100 mcg/dosis inhalador x 200 dosis Libre de CFC</t>
  </si>
  <si>
    <t>Salbutamol 100 mcg - Caja 1 Inhalador</t>
  </si>
  <si>
    <t>SALBUTAMOL 100 MCG BIOSYNTEC</t>
  </si>
  <si>
    <t>INVIMA2010 M-0010906</t>
  </si>
  <si>
    <t>Beclometasona 50 mcg/dosis inhalador bucal x 200 dosis Libre de CFC</t>
  </si>
  <si>
    <t>Beclometasona 50 mcg Bucal - Caja 1 Inhalador bucal</t>
  </si>
  <si>
    <t>BECLOMETASONA 50 MCG BUCAL BIOSYNTEC</t>
  </si>
  <si>
    <t>INVIMA2010 M-0010413</t>
  </si>
  <si>
    <t>Beclometasona 50 mcg/dosis inhalador nasal x 200 dosis  Libre de CFC</t>
  </si>
  <si>
    <t>Beclometasona 50 mcg Nasal - Caja 1 Inhalador nasal</t>
  </si>
  <si>
    <t>BECLOMETASONA 50 MCG NASAL BIOSYNTEC</t>
  </si>
  <si>
    <t>INVIMA2010 M-0010923</t>
  </si>
  <si>
    <t>Beclometasona 250 mcg/dosis inhalador bucal x 200 dosis Libre de CFC</t>
  </si>
  <si>
    <t>Beclometasona 250 mcg - Caja 1 Inhalador bucal</t>
  </si>
  <si>
    <t>BECLOMETASONA 250 MCG BIOSYNTEC</t>
  </si>
  <si>
    <t>Albumina humana normal 20% x 50 ml.</t>
  </si>
  <si>
    <t>ZENALB 20 (Albumina 20g) - Caja 1 Vial</t>
  </si>
  <si>
    <t>Bolsa x 50 ml</t>
  </si>
  <si>
    <t>Caja * 1 Frasco Vial * 50 ml</t>
  </si>
  <si>
    <t>Frasco Vial Vidrio Tipo II Trasparente * 10 Gr. /50 ml</t>
  </si>
  <si>
    <t>Caja Nevera Icopor Bateria Refigerante Cantidad Minima 1 Empaque</t>
  </si>
  <si>
    <t>ZENALB 20</t>
  </si>
  <si>
    <t>Bio Products Laboratory</t>
  </si>
  <si>
    <t xml:space="preserve">Reino Unido </t>
  </si>
  <si>
    <t>BECTON DICKINSON AND COMPANY</t>
  </si>
  <si>
    <t>EEUU</t>
  </si>
  <si>
    <t>INVIMA 2015DM-0013654</t>
  </si>
  <si>
    <t>INVIMA 2015DM-0003510-R1</t>
  </si>
  <si>
    <t>IIa</t>
  </si>
  <si>
    <t>INVIMA 2015DM-0013345</t>
  </si>
  <si>
    <t>PAQ X 50 UND</t>
  </si>
  <si>
    <t>2011DM-0008169</t>
  </si>
  <si>
    <t>HEALCATH</t>
  </si>
  <si>
    <t>HARSORIA HEALTHCARE</t>
  </si>
  <si>
    <t>2013DM-0010312</t>
  </si>
  <si>
    <t>2015DM-0013193</t>
  </si>
  <si>
    <t>ORION</t>
  </si>
  <si>
    <t>2019DM-0020833</t>
  </si>
  <si>
    <t>2016DM-0000121R1</t>
  </si>
  <si>
    <t>2017DM-0000410 R1</t>
  </si>
  <si>
    <t>2016DM-0000409R1</t>
  </si>
  <si>
    <t>CAJAX50</t>
  </si>
  <si>
    <t>2018DM-0017737</t>
  </si>
  <si>
    <t>CAJAX70</t>
  </si>
  <si>
    <t>VITALMED</t>
  </si>
  <si>
    <t>2012DM-0009427</t>
  </si>
  <si>
    <t>CUREBAND</t>
  </si>
  <si>
    <t>ADHINTER S.A.</t>
  </si>
  <si>
    <t>2016DM-0000411 R1</t>
  </si>
  <si>
    <t>ANQING YIPACK PACKAGING</t>
  </si>
  <si>
    <t>2014DM-0011878</t>
  </si>
  <si>
    <t>PREGNA</t>
  </si>
  <si>
    <t>2013DM-0009783</t>
  </si>
  <si>
    <t>2019DM-0003923R1</t>
  </si>
  <si>
    <t>2017DM-0000413-R1</t>
  </si>
  <si>
    <t>CONDON (PRESERVATIVO) lubricado, en latex, INNO. Presentación: caja x 144 unidades ***</t>
  </si>
  <si>
    <t>INNOLATEX</t>
  </si>
  <si>
    <t>2018DM-0018975</t>
  </si>
  <si>
    <t>2018DM-0019094</t>
  </si>
  <si>
    <t>2011DM-0008052</t>
  </si>
  <si>
    <t>BOLSA X 500 GR</t>
  </si>
  <si>
    <t>CAJA X 50 UND</t>
  </si>
  <si>
    <t>BIOLIFE / BIOPLAST</t>
  </si>
  <si>
    <t>NINGBO SHIXUN IMPORT &amp; EXPORT CO., LTD</t>
  </si>
  <si>
    <t xml:space="preserve">TAPON LIBRE DE AGUJAS con membrana en silicona para terapia intravenosa intermitente, esteril, ASSET BIOLIFE. </t>
  </si>
  <si>
    <t>ASSET MEDIKAL</t>
  </si>
  <si>
    <t>TURQUIA</t>
  </si>
  <si>
    <t>2017DM-0016029</t>
  </si>
  <si>
    <t>PAQ X 100 UND</t>
  </si>
  <si>
    <t>2019DM-0003922R1</t>
  </si>
  <si>
    <t xml:space="preserve">MANGUERA CORRUGADA para circuitos o nebulizacion. Rollo de 22 mm de diametro x 30 mts de largo, marca BIOLIFE. </t>
  </si>
  <si>
    <t>Nebulizador de alto volumen para camara hood cefalica</t>
  </si>
  <si>
    <t>NEBULIZADOR ALTO VOLUMEN CON VENTURY capacidad de 400 cc, entrada de aire graduable, marca BIOLIFE</t>
  </si>
  <si>
    <t>2014DM-0011883</t>
  </si>
  <si>
    <t>PAPEL PARA ECOGRAFO BAJA DENSIDAD 110 S, rollo de 110 mm x 20 mts., marca ACCUCHART</t>
  </si>
  <si>
    <t>ACCUCHART</t>
  </si>
  <si>
    <t>TELEPAPER</t>
  </si>
  <si>
    <t>CÁNULA NASAL OXIGENO ADULTO extensión de 2 metros, tipo gafas, puntas  extrasuaves, marca BIOLIFE</t>
  </si>
  <si>
    <t>2016DM-0000161-R1</t>
  </si>
  <si>
    <t>CÁNULA NASAL OXIGENO NEONATOS, extensión de 2 metros, tipo gafas, puntas  extrasuaves, marca BIOLIFE</t>
  </si>
  <si>
    <t>2011DM-0007294</t>
  </si>
  <si>
    <t>CAJ X 100 UND</t>
  </si>
  <si>
    <t>2018DM-0018533</t>
  </si>
  <si>
    <t>2018DM-0018534</t>
  </si>
  <si>
    <t>VENDAS DE YESO</t>
  </si>
  <si>
    <t>Venda yeso 4 x 5". Marca Gypsona</t>
  </si>
  <si>
    <t>Venda yeso 6 x 5". Marca Gypsona</t>
  </si>
  <si>
    <t>MASCARA VENTURY PARA ADULTOS, compuesta de: seis dilutores, reservorio, extensión de 2 mts. marca BIOLIFE</t>
  </si>
  <si>
    <t xml:space="preserve">MASCARA VENTURY PEDIATRICA, compuesta de: seis dilutores, reservorio, extensión de 2 mts, marca BIOLIFE </t>
  </si>
  <si>
    <t>LAMINILLA CUBREOBJETOS de 22 x 22 mm, caj x 100 und, GOLDENCARE</t>
  </si>
  <si>
    <t>Tubos de plastico PP, con tapa, sin aditivos, capacidad 16x100 mm (9 a 10 ml).</t>
  </si>
  <si>
    <t xml:space="preserve">TUBO LABORATORIO de 16 X 100 mm., con tapa rosca, en polipropileno marca BIOLIFE. Paquete por 100 unid </t>
  </si>
  <si>
    <t>caja x 1 a 100 unidades</t>
  </si>
  <si>
    <t>Tubos de plastico PP, sin tapa, sin aditivos, capacidad 16x100 mm (9 a 10 ml).</t>
  </si>
  <si>
    <t>CRYOTUBO DE 2 ml TAPA ROSCA, conservación y transporte de muestras a baja temperatura, marca BIOLIFE, paquete por 500 und</t>
  </si>
  <si>
    <t>Caja x 100 uds</t>
  </si>
  <si>
    <t>Aguja multiple  21g x 1 1/2". Marca BD, Ref 360213</t>
  </si>
  <si>
    <t>Becton Dickinson &amp; CO</t>
  </si>
  <si>
    <t>Estados Unidos</t>
  </si>
  <si>
    <t>2019DM-0019344</t>
  </si>
  <si>
    <t>Aguja multiple  22g x 1". Marca BD, Ref 360210</t>
  </si>
  <si>
    <t>Agar cromogénico para uso en la diferenciación y recuento de patógenos del tracto urinario, Ref. 254102</t>
  </si>
  <si>
    <t>Caja x 20 placas</t>
  </si>
  <si>
    <t>Kit x 20</t>
  </si>
  <si>
    <t>2016RD-0003795</t>
  </si>
  <si>
    <t>Prueba Coagulasa</t>
  </si>
  <si>
    <t>Utilizado para determinar cualitativamente la patogenicidad de los estafilococos en tubo directo.  10 x 3 ml., Ref 240827</t>
  </si>
  <si>
    <t>Estuche x 30 ml</t>
  </si>
  <si>
    <t>estuche x 30 ml</t>
  </si>
  <si>
    <t>Becton Dickinson, Oxoid</t>
  </si>
  <si>
    <t>2016RD-0003898</t>
  </si>
  <si>
    <t>Jeringa para gases arteriales. Marca BD.Utilizado para  medición de gases arteriales en sangre como otras pruebas de terapia intensiva.</t>
  </si>
  <si>
    <t>2014DM-0010942</t>
  </si>
  <si>
    <t>China</t>
  </si>
  <si>
    <t>Factor reumatoideo latex</t>
  </si>
  <si>
    <t>Kit X 50 Pruebas</t>
  </si>
  <si>
    <t>Biosystems, Rodelg</t>
  </si>
  <si>
    <t>Biosystems</t>
  </si>
  <si>
    <t>España</t>
  </si>
  <si>
    <t>Determine</t>
  </si>
  <si>
    <t>Alere Medical CO Ltda</t>
  </si>
  <si>
    <t>Japon</t>
  </si>
  <si>
    <t>2012RD-0000520-R2</t>
  </si>
  <si>
    <t>Prueba para la determinación del virus de la Hepatitis B. Ref 01FK10</t>
  </si>
  <si>
    <t>Standard Diagnostics INC</t>
  </si>
  <si>
    <t>Corea del sur</t>
  </si>
  <si>
    <t>2019RD-0002498-R1</t>
  </si>
  <si>
    <t>Ensayo inmunocromatografico para detectar los anticuerpos IGM e IGG del dengue contra el virus del dengue en el suero humano, el plasma o muestras de sangre externa.
 Ref QDEN01B</t>
  </si>
  <si>
    <t>Standard Q</t>
  </si>
  <si>
    <t>SD Biosensor INC</t>
  </si>
  <si>
    <t>2017RD-0004710</t>
  </si>
  <si>
    <t>Dtermine syphilis TP Serum/Plasma x 100.Ref 7D2443</t>
  </si>
  <si>
    <t>2019RD-0000824-R2</t>
  </si>
  <si>
    <t>Tubo Tapa Amarilla 3.5 ml Tapon Hemogard.Ref 367983</t>
  </si>
  <si>
    <t>Gradilla x 100 uds</t>
  </si>
  <si>
    <t>2016DM-0014287</t>
  </si>
  <si>
    <t>Tubo Tapa Amarilla con Gel 5ml. Ref 367986</t>
  </si>
  <si>
    <t>Tubo Tapa Lila 3 ml Tapon Hemogard.Ref 367856</t>
  </si>
  <si>
    <t>Tubo Tapa Lila 4 ml Tapon Hemogard.Ref 367861</t>
  </si>
  <si>
    <t>Tubo Tapa Roja 6ml. Ref 367815</t>
  </si>
  <si>
    <t>Tubo Tapa Azul 2,7 ml. Ref 363083</t>
  </si>
  <si>
    <t>Piperacilina + tazobactam (4+0.5 gr) polvo para inyección</t>
  </si>
  <si>
    <t>PIPERACILINA 4g + TAZOBACTAM 0.50G  
POLVO ESTERIL PARA RECOS. A SOL.INY.</t>
  </si>
  <si>
    <t>Caja x 1 a 50  frascos vial</t>
  </si>
  <si>
    <t>CJA X 25 FCO AMP</t>
  </si>
  <si>
    <t>PIPERTAZO®</t>
  </si>
  <si>
    <t>BLAU FARMACEUTICA S.A.</t>
  </si>
  <si>
    <t>2007M-0007071</t>
  </si>
  <si>
    <t>Claritromicina 500 mg polvo para inyección</t>
  </si>
  <si>
    <t>CLARITROMICINA 500MG
POLVO LIOF.PARA RECONS.A SOL.INY</t>
  </si>
  <si>
    <t>CJA X  50 FCO AMP</t>
  </si>
  <si>
    <t>SUMICLAR 500MG</t>
  </si>
  <si>
    <t>INSTITUTO BIOLOGICO COMTEMPORANEO</t>
  </si>
  <si>
    <t>2019M-0012063-R1</t>
  </si>
  <si>
    <t>Ceftriaxona (sal sódica) 1 gm polvo para inyección</t>
  </si>
  <si>
    <t>Caja x 1 a 100  frascos vial</t>
  </si>
  <si>
    <t>CJA X 100 FCO AMP</t>
  </si>
  <si>
    <t>Vancomicina clorhidrato 500 mg polvo para inyección</t>
  </si>
  <si>
    <t>VANCOMICINA 500MG/10ML
POLVO ESTERIL PARA RECOS. A SOL.INY.</t>
  </si>
  <si>
    <t>SUMICINA® 500 MG</t>
  </si>
  <si>
    <t>2008M-0008558</t>
  </si>
  <si>
    <t>Omeprazol 40 mg/10 ml, solución inyectable</t>
  </si>
  <si>
    <t>OMEPRAZOL 40MG
POLVO LIOF.PARA RECONS.A SOL.INY</t>
  </si>
  <si>
    <t>CJA X 50 FCO AMP</t>
  </si>
  <si>
    <t>SUMICETRON® 40 MG</t>
  </si>
  <si>
    <t>2008M-0008525</t>
  </si>
  <si>
    <t>Hidrocortisona sodio succinato 100 mg polvo para inyección</t>
  </si>
  <si>
    <t>HIDROCORTISONA SUCCIN. 100MG
POLVO ESTERIL PARA RECOS. A SOL.INY.</t>
  </si>
  <si>
    <t>SUMICORT (R) 100 MG</t>
  </si>
  <si>
    <t>2012M-0001213-R1</t>
  </si>
  <si>
    <t>Metilprednisolona (succinato sódico) 500 mg polvo inyección</t>
  </si>
  <si>
    <t>METILPREDNISOLONA SUCCINATO SODICO 500MG 
POLVO LIOF.PARA RECONS.A SOL.INY</t>
  </si>
  <si>
    <t>Caja x 1 a 5 frascos vial</t>
  </si>
  <si>
    <t>SUMITRIC</t>
  </si>
  <si>
    <t>2007M-0007083</t>
  </si>
  <si>
    <t>Eritropoyetina 2000 UI solucion inyectable</t>
  </si>
  <si>
    <t>ERITROPOYETINA RECOMBINANTE HUMANA 2.000 UI</t>
  </si>
  <si>
    <t>CJA X 25 AMP</t>
  </si>
  <si>
    <t>ERITROMAX 2.000 UI SOLUCION INYECTABLE</t>
  </si>
  <si>
    <t>2016M-0016762</t>
  </si>
  <si>
    <t>HEPARINA 5.000 UI/ML
SOLUCION INYECTABLE</t>
  </si>
  <si>
    <t>CJA X 25FCO AMP</t>
  </si>
  <si>
    <t>SUMIMED HEPAMAX-S ®</t>
  </si>
  <si>
    <t xml:space="preserve"> 2018M-0012073-R1</t>
  </si>
  <si>
    <t>ALBUMINA HUMANA 200MG
SOLUCION INYECTABLE</t>
  </si>
  <si>
    <t>CJA X 1 FCO AMP</t>
  </si>
  <si>
    <t>BLAUBIMAX 20%</t>
  </si>
  <si>
    <t>SANQUIN PLASMA PRODUCTS B.V
PLASMA INDUSTRIES BELGIUM CVBA (FABRICANTE FRACCION II)</t>
  </si>
  <si>
    <t>HOLANDA</t>
  </si>
  <si>
    <t>2018M-0018554</t>
  </si>
  <si>
    <t>1A1012971001100</t>
  </si>
  <si>
    <t>ANTIPSICÓTICOS</t>
  </si>
  <si>
    <t>Quetiapina 100 mg tableta</t>
  </si>
  <si>
    <t>Caja x 30 a 100 tabletas</t>
  </si>
  <si>
    <t xml:space="preserve">CAJA X 30 TABLETAS                      </t>
  </si>
  <si>
    <t>QUETIDIN</t>
  </si>
  <si>
    <t>LABORATORIOS SYNTHESIS S.A.S</t>
  </si>
  <si>
    <t>Quetiapina 200 mg tableta</t>
  </si>
  <si>
    <t>QUETIAPINA 200 MG TABLETA (DRUGTECH QUETIDIN) (REG)</t>
  </si>
  <si>
    <t>Quetiapina liberacion prolongada 50 mg tableta</t>
  </si>
  <si>
    <t>QUETIAPINA 50 MG TABLETA DE LIBERACION RETARDADA (KETIAN XR) (REG)</t>
  </si>
  <si>
    <t>PROCAPS S.A.</t>
  </si>
  <si>
    <t>2012M-0013259 - en tramite de renovacion</t>
  </si>
  <si>
    <t>Quetiapina liberacion prolongada 200 mg tableta</t>
  </si>
  <si>
    <t>Quetiapina liberacion prolongada 300 mg tableta</t>
  </si>
  <si>
    <t>Risperidona 2 mg tableta Marca: Isperin</t>
  </si>
  <si>
    <t>RISPERIDONA 2 MG TABLETA (ISPERIN 2) (REG)</t>
  </si>
  <si>
    <t>Caja x 28 a 100 tabletas</t>
  </si>
  <si>
    <t xml:space="preserve">CAJA X 28 TABLETAS                      </t>
  </si>
  <si>
    <t>ISPERIN</t>
  </si>
  <si>
    <t>PROCAPS S.A</t>
  </si>
  <si>
    <t>2015M-0003968-R1</t>
  </si>
  <si>
    <t>Risperidona 3 mg tableta Marca: Isperin</t>
  </si>
  <si>
    <t>RISPERIDONA 3 MG TABLETA (ISPERIN 3) (REG)</t>
  </si>
  <si>
    <t>2018M-0006894-R1</t>
  </si>
  <si>
    <t>Risperidona 1 mg/m solucion oral  x 30 ml</t>
  </si>
  <si>
    <t>RISPERIDONA 1 MG/ML SOLUCION ORAL (RISPERDAL) (REG) FCO X 30 ML</t>
  </si>
  <si>
    <t>Frasco x 30 ml</t>
  </si>
  <si>
    <t xml:space="preserve">FRASCO                                  </t>
  </si>
  <si>
    <t>RISPERDAL</t>
  </si>
  <si>
    <t>2009 M-013435-R1</t>
  </si>
  <si>
    <t>Risperidona micro esferas liber. prolong 25 mg susp inyectable</t>
  </si>
  <si>
    <t>RISPERIDONA 25 MG POLVO LIOFILIZADO (RISPERDAL CONSTA) (AC) (CF) (REG)</t>
  </si>
  <si>
    <t xml:space="preserve">AMPOLLA                                 </t>
  </si>
  <si>
    <t>JANSSEN CILAG S.A.</t>
  </si>
  <si>
    <t>2014M-0002349-R2 En tramite renov</t>
  </si>
  <si>
    <t>Risperidona liberacion prolongada 37,5 mg susp inyectable</t>
  </si>
  <si>
    <t>RISPERIDONA 37.5 MG POLVO LIOFILIZADO (RISPERDAL CONSTA) (AC) (CF) (REG)</t>
  </si>
  <si>
    <t>2009M-0009457 EN TRÀMITE RENOVACIÒN</t>
  </si>
  <si>
    <t>Olanzapina 10 mg tableta recubierta Marca: Prolanz</t>
  </si>
  <si>
    <t>OLANZAPINA 10MG TABLETAS (PROLANZ 10) (VMR)</t>
  </si>
  <si>
    <t>Caja x 14 a 100 tabletas</t>
  </si>
  <si>
    <t xml:space="preserve">CAJA X 14 TABLETAS                      </t>
  </si>
  <si>
    <t>PROLANZ</t>
  </si>
  <si>
    <t>2015M-0016083</t>
  </si>
  <si>
    <t>Olanzapina 5 mg tableta Marca: Prolanz</t>
  </si>
  <si>
    <t>OLANZAPINA 5MG TABLETAS (PROLANZ 5) (VMR)</t>
  </si>
  <si>
    <t>2015M-0004392-R1</t>
  </si>
  <si>
    <t xml:space="preserve">Olanzapina  10 mg/ml solucion inyectable </t>
  </si>
  <si>
    <t>OLANZAPINA 10 MG POLVO LIOFILIZADO EN VIAL (ZYPREXA IM) (VMR)</t>
  </si>
  <si>
    <t>ELI LILLY AND COMPANY</t>
  </si>
  <si>
    <t>2018M-0000706-R2</t>
  </si>
  <si>
    <t>Aripiprazol 15 mg tableta</t>
  </si>
  <si>
    <t>LABORATORIOS BUSSIE S.A.</t>
  </si>
  <si>
    <t>Sertralina 50 mg tableta</t>
  </si>
  <si>
    <t xml:space="preserve">CAJA X 10 UNIDADES                      </t>
  </si>
  <si>
    <t>GENFAR</t>
  </si>
  <si>
    <t>GENFAR S.A.</t>
  </si>
  <si>
    <t>Sertralina 100 mg tableta</t>
  </si>
  <si>
    <t xml:space="preserve">CAJA X 10 TABLETAS                      </t>
  </si>
  <si>
    <t>Escitalopram 10 mg tableta</t>
  </si>
  <si>
    <t>OXALATO DE ESCITALOPRAM 10 MG TABLETA (IPRAN)</t>
  </si>
  <si>
    <t>Caja x 20 a 100 tabletas</t>
  </si>
  <si>
    <t>IPRAN</t>
  </si>
  <si>
    <t>Escitalopram 20 mg</t>
  </si>
  <si>
    <t xml:space="preserve">CAJA X 20 TABLETAS                      </t>
  </si>
  <si>
    <t>2015M-0004330-R1</t>
  </si>
  <si>
    <t>Fluvoxamina 100 mg</t>
  </si>
  <si>
    <t>FLUVOXAMINA 100 MG TABLETA (LUVOX) (AC)</t>
  </si>
  <si>
    <t>Caja x 30  a 100 Tabletas</t>
  </si>
  <si>
    <t xml:space="preserve">CAJA X 15 TABLETAS                      </t>
  </si>
  <si>
    <t>LUVOX</t>
  </si>
  <si>
    <t>MILÁN LABORATORIES S.A.S / ABBOTT LABORATORIES DE COLOMBIA S.A.</t>
  </si>
  <si>
    <t>ITALIA</t>
  </si>
  <si>
    <t>2015M-001927-R2</t>
  </si>
  <si>
    <t>CONTROL ESPECIAL</t>
  </si>
  <si>
    <t>Misoprostol 200 mcg tableta oral</t>
  </si>
  <si>
    <t>MISOPROSTOL 200MCG TABLETA VIA ORAL (CYTIL) (VMR)</t>
  </si>
  <si>
    <t>CYTIL</t>
  </si>
  <si>
    <t>TECNOQUIMICAS S.A.</t>
  </si>
  <si>
    <t>2016M-015026-R2</t>
  </si>
  <si>
    <t>Metilergobasina maleato 0.2 mg/c.c. solución inyectable</t>
  </si>
  <si>
    <t xml:space="preserve">CAJA X 10 AMPOLLA                       </t>
  </si>
  <si>
    <t>METHERGIN</t>
  </si>
  <si>
    <t>2017M-003421-R4</t>
  </si>
  <si>
    <t>Oxitocina 10 ui solución inyectable x 1 ml</t>
  </si>
  <si>
    <t xml:space="preserve">CAJA X 100 AMPOLLA                      </t>
  </si>
  <si>
    <t>FRESENIUS</t>
  </si>
  <si>
    <t>2018M-0000353-R2</t>
  </si>
  <si>
    <t>Remifentanilo 2 mg polvo para inyección</t>
  </si>
  <si>
    <t>VITALIS S.A. C.I.</t>
  </si>
  <si>
    <t>Ketamina 5% solución inyectable x 10 ml.</t>
  </si>
  <si>
    <t>KETAMINA HCL 500 MG/10 ML SOLUCION INYECTABLE (FEPARVI) (CTROL)</t>
  </si>
  <si>
    <t>Caja x 1 a 10 ampollas</t>
  </si>
  <si>
    <t xml:space="preserve">CAJA X 25 AMPOLLA                       </t>
  </si>
  <si>
    <t>FEPARVI</t>
  </si>
  <si>
    <t>FEPARVI LTDA.</t>
  </si>
  <si>
    <t>2018M-006074-R2</t>
  </si>
  <si>
    <t>Diazepan 10 mg solución inyectable x 2 ml.</t>
  </si>
  <si>
    <t>Caja x 1 a 25 ampollas</t>
  </si>
  <si>
    <t>BIOSANO</t>
  </si>
  <si>
    <t>LABORATORIO BIOSANO S.A.</t>
  </si>
  <si>
    <t>2016M-0011621-R1</t>
  </si>
  <si>
    <t>Clozapina 25 mg tableta</t>
  </si>
  <si>
    <t>CLOZAPINA 25 MG TABLETA (GENFAR) (CTROL)</t>
  </si>
  <si>
    <t xml:space="preserve">CAJA X 300 TABLETAS                     </t>
  </si>
  <si>
    <t>Clozapina 100 mg tableta</t>
  </si>
  <si>
    <t xml:space="preserve">CAJA X 200 TABLETAS                     </t>
  </si>
  <si>
    <t>Lorazepam 1 mg tableta</t>
  </si>
  <si>
    <t>LORAZEPAM 1 MG TABLETA (ATIVAN) (CTROL)</t>
  </si>
  <si>
    <t>Caja x 30 tabletas</t>
  </si>
  <si>
    <t>ATIVAN</t>
  </si>
  <si>
    <t>LABORATORIOS PFIZER LTDA / LABORATORIOS WYETH INC.</t>
  </si>
  <si>
    <t>2009M-013247-R1 EN TRÁMITE RENOVACIÓN</t>
  </si>
  <si>
    <t>Lorazepan 2 mg tableta</t>
  </si>
  <si>
    <t>BLISTER X 10 TABLETAS</t>
  </si>
  <si>
    <t>Alprazolam 0.25 mg tableta</t>
  </si>
  <si>
    <t>SANOFI AVENTIS DE COLOMBIA S.A. / GENFAR S.A.</t>
  </si>
  <si>
    <t>Alprazolam 0.5 mg tableta</t>
  </si>
  <si>
    <t>ALPRAZOLAM 0.5 MG TABLETA (GENFAR / WINTHROP) (CTROL)</t>
  </si>
  <si>
    <t>GENFAR / WINTHROP</t>
  </si>
  <si>
    <t>SANOFI - AVENTIS DE COLOMBIA S.A / GENFAR S.A. / WINTHROP PHARMACEUTICALS DE COLOMBIA S.A.</t>
  </si>
  <si>
    <t>2008M-011168-R1-EN TRAMITE DE RENOVACION</t>
  </si>
  <si>
    <t>Clonazepan 2 mg tableta</t>
  </si>
  <si>
    <t>CLONAZEPAM 2 MG TABLETA (COQUAN) (CTROL)</t>
  </si>
  <si>
    <t>COQUAN</t>
  </si>
  <si>
    <t>LABORATORIOS SIEGFRIED S.A.S.</t>
  </si>
  <si>
    <t>2013M-0002259-R1 EN TRAMITE DE RENOVACION</t>
  </si>
  <si>
    <t xml:space="preserve">Clonazepam 2.5 mg/c.c. Solucion oral x 30ml </t>
  </si>
  <si>
    <t>CLONAZEPAM 2.5 MG/ML SOLUCION ORAL (BUSSIE) FRASCO X 30 ML (CTROL)</t>
  </si>
  <si>
    <t>BUSSIE</t>
  </si>
  <si>
    <t>LABORATORIOS BUSSIÉ S.A.</t>
  </si>
  <si>
    <t>2013M-0014329-EN TRAMITE DE RENOVACION</t>
  </si>
  <si>
    <t>Clonazepan 0.5 mg tableta</t>
  </si>
  <si>
    <t>CLONAZEPAM 0.5 MG TABLETA (COQUAN) (CTROL)</t>
  </si>
  <si>
    <t>LABORATORIOS SIEGFRIED S.A.S</t>
  </si>
  <si>
    <t>2013M-0002375-R1 En tramite renov</t>
  </si>
  <si>
    <t>HEPARINA DE BAJO PESO</t>
  </si>
  <si>
    <t>Heparina de bajo peso molecular 40 mg o su equivalente en UI solución inyectable</t>
  </si>
  <si>
    <t>Jeringa prellenada</t>
  </si>
  <si>
    <t>Caja x 1 a 10 Jeringas prellenadas</t>
  </si>
  <si>
    <t xml:space="preserve">JERINGA PRELLENADA                      </t>
  </si>
  <si>
    <t>CLENOX</t>
  </si>
  <si>
    <t>Heparina de bajo peso molecular  60 mg  o su equivalente en UI solución inyectable</t>
  </si>
  <si>
    <t>INSULINAS</t>
  </si>
  <si>
    <t xml:space="preserve">Insulina zinc humana regular (R)100 U.I/c.c. solución inyectable x 10 cc </t>
  </si>
  <si>
    <t>INSULINA HUMANA (ADN RECOMBINANTE) 100 UI/ML  SOLUCION INYECTABLE (NOVOLIN R) VIAL X 10 ML (CF)</t>
  </si>
  <si>
    <t>Caja x 1 frasco vial</t>
  </si>
  <si>
    <t>NOVO NORDISK A/S / NOVO NORDISK COLOMBIA SAS</t>
  </si>
  <si>
    <t>2018M-012368-R3</t>
  </si>
  <si>
    <t xml:space="preserve">Insulina zinc humana nph (N) 100 U.I/c.c. solución inyectable x 10 cc. </t>
  </si>
  <si>
    <t>INSULINA HUMANA ISOFANA (ADN RECOMBINANTE) 100 UI/ML SUSPENSION INYECTABLE (NOVOLIN  N / NOVO NORDISK) VIAL X 10 ML (CF)</t>
  </si>
  <si>
    <t>NOVO NORDISK COLOMBIA S.A.S.</t>
  </si>
  <si>
    <t>Insulina glargina 100 U.I/c.c solución inyectable X 10 c.c</t>
  </si>
  <si>
    <t>INSULINA GLARGINA 100 UI/ML SOLUCION INYECTABLE (LANTUS) (CF) (REG) VIAL X 10 ML</t>
  </si>
  <si>
    <t>LANTUS</t>
  </si>
  <si>
    <t>SANOFI-AVENTIS DE COLOMBIA S.A.</t>
  </si>
  <si>
    <t>2016M-0000394-R2</t>
  </si>
  <si>
    <t>Insulina glulisina 100 U.I/c.c solución inyectable x 10 c.c.</t>
  </si>
  <si>
    <t>INSULINA GLULISINA 100 UI SOLUCION INYECTABLE (APIDRA) (CF) (REG) VIAL X 10 ML</t>
  </si>
  <si>
    <t xml:space="preserve">PAQUETE X 10 AMPOLLAS                   </t>
  </si>
  <si>
    <t>APIDRA</t>
  </si>
  <si>
    <t>SANOFI-AVENTIS DEUTSCHLAND GMBH</t>
  </si>
  <si>
    <t>2015M-0004260-R1</t>
  </si>
  <si>
    <t>Loratadina 5 mg/5cc jarabe x 100 ml</t>
  </si>
  <si>
    <t>LORATADINA 5 MG/5 ML JARABE (GENFAR) FRASCO X 100 ML</t>
  </si>
  <si>
    <t>Frasco x 100 ml</t>
  </si>
  <si>
    <t>SANOFI - AVENTIS DE COLOMBIA S.A / WINTHROP PHARMACEUTICALS DE COLOMBIA S.A</t>
  </si>
  <si>
    <t>2016M-001206-R2</t>
  </si>
  <si>
    <t>Loratadina 10 mg tableta</t>
  </si>
  <si>
    <t>LORATADINA 10 MG TABLETA (LAFRANCOL)</t>
  </si>
  <si>
    <t>Caja x 10 a 300 tabletas</t>
  </si>
  <si>
    <t xml:space="preserve">CAJA X 100 TABLETAS                     </t>
  </si>
  <si>
    <t>LAFRANCOL</t>
  </si>
  <si>
    <t>2015M-014625-R2</t>
  </si>
  <si>
    <t>Difenhidramina 12.5 mg/5 cc jarabe x 120 ml</t>
  </si>
  <si>
    <t>DIFENHIDRAMINA HCL 12.5 MG / 5ML JARABE (LAPROFF) FRASCO X 120 ML</t>
  </si>
  <si>
    <t xml:space="preserve">PAQUETE X 6 FRASCOS                     </t>
  </si>
  <si>
    <t>LAPROFF</t>
  </si>
  <si>
    <t>LABORATORIO PROFESIONAL FARMACEUTICO LAPROFF S.A.</t>
  </si>
  <si>
    <t>Hidroxicina clorhidrato 100 mg/2cc solución inyectable</t>
  </si>
  <si>
    <t>Caja x  1 a 50 ampollas</t>
  </si>
  <si>
    <t>LABORATORIO FRANCO COLOMBIANO LAFRANCOL S.A.S.</t>
  </si>
  <si>
    <t>Ampicilina (sal sódica) x 500 mg polvo para inyección</t>
  </si>
  <si>
    <t>AMPICILINA 500 MG POLVO PARA SOL INYECTABLE (FARMALOGICA)</t>
  </si>
  <si>
    <t>FARMALOGICA</t>
  </si>
  <si>
    <t>FARMALOGICA S.A.</t>
  </si>
  <si>
    <t>2015M-0003788-R1</t>
  </si>
  <si>
    <t>Ampicilina anhidra o trihidrato 500 mg cápsula</t>
  </si>
  <si>
    <t>AMPICILINA 500 MG CAPSULA DURA (LA SANTE)</t>
  </si>
  <si>
    <t>Caja x 10 a 100 cápsulas</t>
  </si>
  <si>
    <t>CAJA X 200 CAPSULAS</t>
  </si>
  <si>
    <t xml:space="preserve">BLISTER X 10 CAPSULAS                   </t>
  </si>
  <si>
    <t>LA SANTE</t>
  </si>
  <si>
    <t>LABORATORIOS LA SANTE S.A.</t>
  </si>
  <si>
    <t>Amoxicilina 250mg/5cc polvo para suspensión x 100 ml</t>
  </si>
  <si>
    <t>AMOXICILINA 250MG/5ML POLVO PARA SUSPENSION (LA SANTE) FCO X 100ML</t>
  </si>
  <si>
    <t>2009M-010613-R2 En tramite renov</t>
  </si>
  <si>
    <t>2016M-0005139-R1</t>
  </si>
  <si>
    <t>CEFALEXINA 500 MG CAPSULA (GENFAR)</t>
  </si>
  <si>
    <t>SYNTOFARMA S.A. / WINTHROP PHARMACEUTICALS DE COLOMBIA S.A. / SANOFI-AVENTIS DE COLOMBIA S.A.</t>
  </si>
  <si>
    <t>2007M-006629-R1 EN TRAMITE DE RENOVACION</t>
  </si>
  <si>
    <t>Cefradina 1 gm polvo para inyección</t>
  </si>
  <si>
    <t>CEFRADINA 1 G POLVO PARA SOLUCION INYECTABLE (FARMALOGICA)</t>
  </si>
  <si>
    <t>2018M-0007218 -R1</t>
  </si>
  <si>
    <t>Cefepime 1 gm polvo para inyección</t>
  </si>
  <si>
    <t>CEFEPIMA 1 G POLVO PARA SOLUCION INYECTABLE (FARMALOGICA)</t>
  </si>
  <si>
    <t>2015M-0005645-R1</t>
  </si>
  <si>
    <t>Dicloxacilina 500 mg cápsula</t>
  </si>
  <si>
    <t>DICLOXACILINA 500 MG CAPSULA (LA SANTE)</t>
  </si>
  <si>
    <t>SYNTOFARMA S.A. / LABORATORIOS LA SANTE S.A.</t>
  </si>
  <si>
    <t>2016M-0004619-R1</t>
  </si>
  <si>
    <t>Dicloxacilina 250mg/5cc polvo para suspensión x 80 ml</t>
  </si>
  <si>
    <t>DICLOXACILINA 250 MG/5 ML POLVO PARA SUSPENSION (LA SANTE) FRASCO X 80 ML</t>
  </si>
  <si>
    <t>Frasco x 80 ml</t>
  </si>
  <si>
    <t>MANUFACTURERA MUNDIAL FARMACEUTICA S.A. / LABORATORIOS LA SANTE S.A.</t>
  </si>
  <si>
    <t>2009M-012331-R1 En tramite renov</t>
  </si>
  <si>
    <t xml:space="preserve">Doxiciclina 100 mg cápsula </t>
  </si>
  <si>
    <t>DOXICICLINA 100 MG TABLETA (GENFAR)</t>
  </si>
  <si>
    <t>SANOFI-AVENTIS DE COLOMBIA S.A. / WINTHROP PHARMACEUTICALS DE COLOMBIA S.A.</t>
  </si>
  <si>
    <t>2015M-0004678-R1</t>
  </si>
  <si>
    <t>Eritromicina etilsuccinato o estearato 250mg/5cc suspensión oral x 60 ml</t>
  </si>
  <si>
    <t>ERITROMICINA 250 MG/5 ML SUSPENSION ORAL (GENFAR) FRASCO X 60 ML</t>
  </si>
  <si>
    <t>SANOFI-AVENTIS DE COLOMBIA S. A. / GENFAR S.A.</t>
  </si>
  <si>
    <t>2018M-008266-R3</t>
  </si>
  <si>
    <t>Eritromicina etilsuccinato o estearato 500 mg tableta</t>
  </si>
  <si>
    <t>ERITROMICINA 500 MG TABLETA RECUBIERTA (GENFAR)</t>
  </si>
  <si>
    <t xml:space="preserve">CAJA X 50 UNIDADES                      </t>
  </si>
  <si>
    <t>2016M-0017370</t>
  </si>
  <si>
    <t>Amikacina sulfato 100mg/2cc solución inyectable</t>
  </si>
  <si>
    <t>AMIKACINA SULFATO 100 MG/2 ML SOLUCION INYECTABLE (VITALIS)</t>
  </si>
  <si>
    <t>VITALIS</t>
  </si>
  <si>
    <t>VITROFARMA S.A.(PLANTA 8) / VITALIS S.A. C.I.</t>
  </si>
  <si>
    <t>2016M-014889-R2</t>
  </si>
  <si>
    <t>Gentamicina sulfato 80mg/2cc solución inyectable</t>
  </si>
  <si>
    <t>FARMIONNI</t>
  </si>
  <si>
    <t>2016M-0017473</t>
  </si>
  <si>
    <t>Meropenem 1 gm polvo para inyección</t>
  </si>
  <si>
    <t>MEROPENEM 1 G POLVO LIOFILIZADO (FARMALOGICA) (REG)</t>
  </si>
  <si>
    <t>2016M-0005798-R1</t>
  </si>
  <si>
    <t>CLARITROMICINA 500 MG POLVO LIOFILIZADO PARA RECONSTITUIR A SOLUCION INYECTABLE (VITALIS)</t>
  </si>
  <si>
    <t>2009M-0009673 En tramite renov</t>
  </si>
  <si>
    <t>Oxacilina (sal sódica) 1 gm polvo para inyección</t>
  </si>
  <si>
    <t>OXACILINA 1 G POLVO PARA SOLUCION INYECTABLE (FARMALOGICA)</t>
  </si>
  <si>
    <t>2018M-0014184-R1</t>
  </si>
  <si>
    <t>Penicilina g benzatinica 1.200.000 ui polvo p/inyección</t>
  </si>
  <si>
    <t>PENICILINA G BENZATINICA 1.200.000 UI POLVO PARA RECONSTITUIR A SOLUCION INYECTABLE (FARMALOGICA)</t>
  </si>
  <si>
    <t>2018M-0014375-R1</t>
  </si>
  <si>
    <t>Penicilina g benzatinica 2.400.000 ui polvo p/inyección</t>
  </si>
  <si>
    <t>PENICILINA BENZATINICA 2.400.000 U.I POLVO PARA SOLUCION INYECTABLE (FARMALOGICA)</t>
  </si>
  <si>
    <t>2019M-0001538-R2</t>
  </si>
  <si>
    <t>Penicilina g cristalina 1.000.000 ui polvo p/inyección</t>
  </si>
  <si>
    <t>2018M-0014213-R1</t>
  </si>
  <si>
    <t>Penicilina g cristalina 5.000.000 ui polvo p/inyección</t>
  </si>
  <si>
    <t>2018M-0014212-R1</t>
  </si>
  <si>
    <t>Penicilina g procainica 800.000 ui polvo para inyección</t>
  </si>
  <si>
    <t>PENICILINA G PROCAINICA 800.000 UI POLVO PARA SUSPENSION INYECTABLE (VITALIS)</t>
  </si>
  <si>
    <t>VITROFARMA S.A. / VITALIS S.A. C.I.</t>
  </si>
  <si>
    <t>2008M-011499-R1-EN TRAMITE DE RENOVACION</t>
  </si>
  <si>
    <t>AMERICAN GENERICS S.A.S.</t>
  </si>
  <si>
    <t>2018M-14315-R3</t>
  </si>
  <si>
    <t>Amikacina sulfato 500mg/2cc solución inyectable</t>
  </si>
  <si>
    <t>AMIKACINA SULFATO 500 MG/2 ML SOLUCION INYECTABLE (VITALIS)</t>
  </si>
  <si>
    <t>Caja x 1 a 50 ampollas</t>
  </si>
  <si>
    <t>ARBOFARMA S.A. / VITROFARMA S.A. / VITALIS S.A. C.I.</t>
  </si>
  <si>
    <t>2018M-014905-R2</t>
  </si>
  <si>
    <t>Ampicilina + sulbactam 1.5 gm polvo para inyección</t>
  </si>
  <si>
    <t>AMPICILINA BASE 1 G + SULBACTAM BASE 0.5 G POLVO SOLUCION INYECTABLE (FARMALOGICA)</t>
  </si>
  <si>
    <t>2018M-0001779-R2</t>
  </si>
  <si>
    <t>VENUS REMEDIES LIMITED</t>
  </si>
  <si>
    <t>VANCOMICINA 500 MG POLVO LIOFILIZADO AMP (VANBIOTIC)</t>
  </si>
  <si>
    <t>VANBIOTIC</t>
  </si>
  <si>
    <t>2009M-0009932 En tramite renov</t>
  </si>
  <si>
    <t>Azitromicina 500 mg tableta</t>
  </si>
  <si>
    <t>AZITROMICINA 500 MG TABLETAS (LA SANTE) (VMR)</t>
  </si>
  <si>
    <t>Caja x 3 tabletas</t>
  </si>
  <si>
    <t xml:space="preserve">CAJA X 50 TABLETAS                      </t>
  </si>
  <si>
    <t>2007M-007294-R1 EN TRAMITE DE RENOVACION</t>
  </si>
  <si>
    <t>Azitromicina 200mg/5cc polvo para reconstituir x 15 ml</t>
  </si>
  <si>
    <t>AZITROMICINA 200MG / 5ML POLVO PARA SUSPENSION ORAL (GENFAR) (VMR) FCO X 15 ML</t>
  </si>
  <si>
    <t xml:space="preserve">FRASCO X 15 ML                          </t>
  </si>
  <si>
    <t>2016M-002521-R2</t>
  </si>
  <si>
    <t xml:space="preserve">Aztreonam 1 gr polvo esteril  para inyección </t>
  </si>
  <si>
    <t>AZTREONAM 1 G POLVO PARA RECONSTITUIR A SOLUCION INYECTABLE (FARMALOGICA)</t>
  </si>
  <si>
    <t>2018M-0007586-R1</t>
  </si>
  <si>
    <t>Espiramicina 3.000.000 UI Tableta</t>
  </si>
  <si>
    <t>LABINCO</t>
  </si>
  <si>
    <t>LABORATORIO INTERNACIONAL DE COLOMBIA S.A. LABINCO S.A.</t>
  </si>
  <si>
    <t>2015M-0004583-R1</t>
  </si>
  <si>
    <t>Trimetoprim sulfa 40mg+200mg/5cc suspensión x 60 ml</t>
  </si>
  <si>
    <t>TRIMETOPRIM 40 MG + SULFAMETOXAZOL 200 MG / 5 ML SUSPENSION ORAL (ECAR) FRASCO X 60 ML</t>
  </si>
  <si>
    <t xml:space="preserve">FRASCO X 60 ML                          </t>
  </si>
  <si>
    <t>ECAR</t>
  </si>
  <si>
    <t>LABORATORIOS ECAR S.A.</t>
  </si>
  <si>
    <t>2008M-009160-R2-EN TRAMITE DE RENOVACION</t>
  </si>
  <si>
    <t>Trimetropim sulfa (160+800) mg tableta</t>
  </si>
  <si>
    <t>TRIMETOPRIM 160 MG + SULFAMETOXAZOL-F 800 MG TABLETA (GENFAR)</t>
  </si>
  <si>
    <t>Caja x 10 a  200 tabletas</t>
  </si>
  <si>
    <t>2016M-003367-R2</t>
  </si>
  <si>
    <t>Nitrofurantoina 100 mg cápsula</t>
  </si>
  <si>
    <t>NITROFURANTOINA 100 MG TABLETA (BUSSIE)</t>
  </si>
  <si>
    <t xml:space="preserve">Caja x 10 a 100 capsulas </t>
  </si>
  <si>
    <t>Norfloxacina 400 mg tableta</t>
  </si>
  <si>
    <t>Caja x 2 a 100 tabletas</t>
  </si>
  <si>
    <t>Ketoconazol 200 mg tableta</t>
  </si>
  <si>
    <t>Caja x 10 a 20 tabletas</t>
  </si>
  <si>
    <t>Nistatina 100.000 ui/cc suspensión oral x 60 ml</t>
  </si>
  <si>
    <t>NISTATINA 100.000 UI/ML SUSPENSION ORAL (LABINCO) FRASCO X 60 ML</t>
  </si>
  <si>
    <t>Fluconazol 200 mg cápsula</t>
  </si>
  <si>
    <t>FLUCONAZOL 200 MG CAPSULA DURA (FUNEX)</t>
  </si>
  <si>
    <t>Caja x 4 a 300 cápsulas</t>
  </si>
  <si>
    <t>FUNEX</t>
  </si>
  <si>
    <t>NOVAMED S.A.</t>
  </si>
  <si>
    <t>2009 M-12744 R1 En tramite renov</t>
  </si>
  <si>
    <t>Rifampicina 300 mg cápsula</t>
  </si>
  <si>
    <t>RIFAMPICINA 300MG CAPSULA DURA (COLMED / PROCAPS) (VMR)</t>
  </si>
  <si>
    <t>Caja x 10 a 30 cápsulas</t>
  </si>
  <si>
    <t>COLMED / PROCAPS</t>
  </si>
  <si>
    <t>COLMED LTDA</t>
  </si>
  <si>
    <t>2008M-010529-R1-EN TRAMITE DE RENOVACION</t>
  </si>
  <si>
    <t>Metronidazol micronizado 500mg solución inyectable x 100 ml</t>
  </si>
  <si>
    <t>Bolsa x 100 ml</t>
  </si>
  <si>
    <t>Metronidazol 250mg/5cc suspensión oral x 120 ml</t>
  </si>
  <si>
    <t>METRONIDAZOL 250 MG / 5 ML SUSPENSION ORAL (GENFAR) FRASCO X 120 ML</t>
  </si>
  <si>
    <t>2010M-14231-R1</t>
  </si>
  <si>
    <t>Metronidazol 500 mg tableta</t>
  </si>
  <si>
    <t>Caja x 10 a 500 tabletas</t>
  </si>
  <si>
    <t xml:space="preserve">CAJA X 500 TABLETAS                     </t>
  </si>
  <si>
    <t>LABORATORIOS ECAR S.A</t>
  </si>
  <si>
    <t>Tinidazol 1gm/5cc suspensión oral x 15 ml</t>
  </si>
  <si>
    <t>TINIDAZOL 1G / 5ML (20%) SUSPENSION (FINAMEB) FRASCO X 15 ML</t>
  </si>
  <si>
    <t>FINAMEB</t>
  </si>
  <si>
    <t>SERVICIO TECNICO GONHER FARMACEUTICA LTDA.</t>
  </si>
  <si>
    <t>2009M-0009365 EN TRÀMITE RENOVACIÒN</t>
  </si>
  <si>
    <t>Tinidazol 500 mg tableta</t>
  </si>
  <si>
    <t>TINIDAZOL 500 MG TABLETA (ECAR)</t>
  </si>
  <si>
    <t>Caja x 8 a 240 tabletas</t>
  </si>
  <si>
    <t>CAJA X 640 TABLETAS</t>
  </si>
  <si>
    <t>2008M-009517-R2 En tramite renov</t>
  </si>
  <si>
    <t>Teclozan 500 mg tableta</t>
  </si>
  <si>
    <t>TECLOZAN 500 MG TABLETA (FALMONOX)</t>
  </si>
  <si>
    <t xml:space="preserve">CAJA X 3 TABLETAS                       </t>
  </si>
  <si>
    <t>FALMONOX</t>
  </si>
  <si>
    <t>SANOFI - AVENTIS DE COLOMBIA S.A.</t>
  </si>
  <si>
    <t>2008M-001468-R3 EN TRAMITE DE RENOVACION</t>
  </si>
  <si>
    <t>Albendazol 100mg/5cc suspensión oral x 20 ml</t>
  </si>
  <si>
    <t>ALBENDAZOL 100MG/5ML (2%) SUSPENSION ORAL (LAPROFF) SACHET X 20 ML</t>
  </si>
  <si>
    <t>Frasco o sachet x 20 ml</t>
  </si>
  <si>
    <t xml:space="preserve">CAJA X 12 UNIDADES                      </t>
  </si>
  <si>
    <t>2019 M-013108- R2</t>
  </si>
  <si>
    <t>Albendazol 200 mg tableta</t>
  </si>
  <si>
    <t>Caja x 2 a 50 tabletas</t>
  </si>
  <si>
    <t xml:space="preserve">CAJA X 2 TABLETAS                       </t>
  </si>
  <si>
    <t>2017M-012390-R3</t>
  </si>
  <si>
    <t>Pirantel pamoato 250mg/5cc suspensión oral x 15 ml</t>
  </si>
  <si>
    <t>PIRANTEL PAMOATO 250 MG/5 ML (5%) SUSPENSION ORAL (GENFAR) FRASCO X 15 ML</t>
  </si>
  <si>
    <t>2016M-008265-R3</t>
  </si>
  <si>
    <t xml:space="preserve">Isosorbide dinitrato 5 mg tableta sublingual </t>
  </si>
  <si>
    <t xml:space="preserve">ISOSORBIDE DINITRATO 5 MG TABLETA SUBLINGUAL (ISOCORD)                                                                                                </t>
  </si>
  <si>
    <t>Caja x 20 tabletas</t>
  </si>
  <si>
    <t>ISOCORD</t>
  </si>
  <si>
    <t>ARMSTRONG LABORATORIOS DE MEXICO, S.A. DE C.V / LABORATORIOS BAGO DE COLOMBIA SAS</t>
  </si>
  <si>
    <t>2017M-003290-R4</t>
  </si>
  <si>
    <t>Isosorbide dinitrato 10 mg tableta</t>
  </si>
  <si>
    <t>ISOSORBIDE DINITRATO 10 MG TABLETA (LAPROFF)</t>
  </si>
  <si>
    <t>Caja x 10 a  300 tabletas</t>
  </si>
  <si>
    <t>2015M-0004575-R1</t>
  </si>
  <si>
    <t>Nimodipino 30 mg tableta</t>
  </si>
  <si>
    <t xml:space="preserve">NIMODIPINO 30 MG TABLETA (NIDIP)                                                                                                                      </t>
  </si>
  <si>
    <t>NIDIP</t>
  </si>
  <si>
    <t>LABORATORIO FRANCO COLOMBIANO LAFRANCOL S.A</t>
  </si>
  <si>
    <t>2017M-013061-R3</t>
  </si>
  <si>
    <t xml:space="preserve">Nifedipino 10 mg cápsula </t>
  </si>
  <si>
    <t>NIFEDIPINO 10 MG CAPSULA DURA (LAFRANCOL)</t>
  </si>
  <si>
    <t>2016M-003008-R2</t>
  </si>
  <si>
    <t>Nifedipino 30 mg de liberación prolongada cápsula</t>
  </si>
  <si>
    <t>EXPOFARMA</t>
  </si>
  <si>
    <t>LABORATORIOS EXPOFARMA S.A.</t>
  </si>
  <si>
    <t>Amlodipino 5 mg tableta</t>
  </si>
  <si>
    <t>AMLODIPINO 5 MG TABLETA (GENFAR)</t>
  </si>
  <si>
    <t>2018M-006138-R2</t>
  </si>
  <si>
    <t xml:space="preserve">Metoprolol tartrato 5 mg/5 c.c solución inyectable </t>
  </si>
  <si>
    <t>METOPROLOL TARTRATO 5 MG / 5 ML SOLUCION INYECTABLE (BETOPROLOL)</t>
  </si>
  <si>
    <t>BETOPROLOL</t>
  </si>
  <si>
    <t>ROPSOHN THERAPEUTICS LTDA.</t>
  </si>
  <si>
    <t>2012M-012597-R2 EN TRAMITE DE RENOVACION</t>
  </si>
  <si>
    <t>Metoprolol 100 mg tableta</t>
  </si>
  <si>
    <t>PENDIENTE</t>
  </si>
  <si>
    <t>0/0/0</t>
  </si>
  <si>
    <t>Verapamilo 80 mg tableta</t>
  </si>
  <si>
    <t>VERAPAMILO HCL 80 MG TABLETA (LA SANTE)</t>
  </si>
  <si>
    <t>BLISTER X 10 TABLETAS                   </t>
  </si>
  <si>
    <t>LABORATORIOS LA SANTÉ S.A.</t>
  </si>
  <si>
    <t>2017M-012136-R3</t>
  </si>
  <si>
    <t>Amiodarona 50mg/cc solución inyectable x 3 ml</t>
  </si>
  <si>
    <t>Metoprolol 50 mg tableta</t>
  </si>
  <si>
    <t>METOPROLOL TARTRATO 50 MG TABLETA (GENFAR) (REG)</t>
  </si>
  <si>
    <t>WINTHROP PHARMACEUTICALS DE COLOMBIA S.A.</t>
  </si>
  <si>
    <t>2007M-0007318 En tramite renov</t>
  </si>
  <si>
    <t>Clonidina clorihidrato 0.150 mg tableta</t>
  </si>
  <si>
    <t>CLONIDINA 0.150 MG TABLETA (ECAR)</t>
  </si>
  <si>
    <t>2009M-0009253 En tramite renov</t>
  </si>
  <si>
    <t>Captopril 50 mg tableta</t>
  </si>
  <si>
    <t>CAPTOPRIL 50 MG TABLETA (BUSSIE)</t>
  </si>
  <si>
    <t>2014M-015272-R2 En tramite renov</t>
  </si>
  <si>
    <t>Nitroprusiato de sodio 50 mg polvo para inyección</t>
  </si>
  <si>
    <t>NITROPRUSIATO DE SODIO 50 MG / 2 ML SOLUCION INYECTABLE (ECAR)</t>
  </si>
  <si>
    <t>2018M-0012782-R1</t>
  </si>
  <si>
    <t>Propanolol 40 mg tableta</t>
  </si>
  <si>
    <t>PROPRANOL HCL 40 MG TABLETA (TECNOQUIMICAS)</t>
  </si>
  <si>
    <t>TECNOQUIMICAS</t>
  </si>
  <si>
    <t>2010 M-011624 R2</t>
  </si>
  <si>
    <t>Propanolol 80 mg tableta</t>
  </si>
  <si>
    <t>PROPRANOLOL 80 MG TABLETA (TECNOQUIMICAS)</t>
  </si>
  <si>
    <t>Captopril 25 mg tableta</t>
  </si>
  <si>
    <t>CAPTOPRIL 25 MG TABLETA (BUSSIE)</t>
  </si>
  <si>
    <t>2014M-015268-R2 En tramite renov</t>
  </si>
  <si>
    <t>Enalapril 5 mg tableta</t>
  </si>
  <si>
    <t>ENALAPRIL MALEATO 5 MG TABLETA (LAFRANCOL)</t>
  </si>
  <si>
    <t>CAJA X 150 TABLETAS</t>
  </si>
  <si>
    <t>LABORATORIOS FRANCO COLOMBIANO LAFRANCOL S.A</t>
  </si>
  <si>
    <t>2018M-013716-R3</t>
  </si>
  <si>
    <t>Enalapril 20 mg tableta</t>
  </si>
  <si>
    <t>ENALAPRIL MALEATO 20 MG TABLETA (LAFRANCOL)</t>
  </si>
  <si>
    <t>2017M-012985-R3</t>
  </si>
  <si>
    <t>Prazosin 1 mg tableta</t>
  </si>
  <si>
    <t>Caja x 10 a 600 tabletas</t>
  </si>
  <si>
    <t xml:space="preserve">CAJA X 600 UNIDADES                     </t>
  </si>
  <si>
    <t>Losartan 50 mg tableta</t>
  </si>
  <si>
    <t>LOSARTAN 50 MG TABLETA (GENFAR)</t>
  </si>
  <si>
    <t>Caja x 10 a 1000 tabletas</t>
  </si>
  <si>
    <t>2017M-0005915-R1</t>
  </si>
  <si>
    <t>Labetalol clorhidrato 100 mg/ 20 c.c solución inyectable</t>
  </si>
  <si>
    <t>2016M-0017141</t>
  </si>
  <si>
    <t>Espironolactona 100 mg tableta</t>
  </si>
  <si>
    <t>HUMAX</t>
  </si>
  <si>
    <t>Furosemida 20 mg/ 2 c.c. solución inyectable x 2 c.c.</t>
  </si>
  <si>
    <t>2010M-0010753</t>
  </si>
  <si>
    <t>Furosemida 40 mg tableta</t>
  </si>
  <si>
    <t>FUROSEMIDA 40 MG TABLETA (GENFAR)</t>
  </si>
  <si>
    <t>2019M-004573-R4</t>
  </si>
  <si>
    <t>Hidroclorotiazida 25 mg tableta</t>
  </si>
  <si>
    <t>Espironolactona 25 mg tableta</t>
  </si>
  <si>
    <t>2018M-0006839-R1</t>
  </si>
  <si>
    <t xml:space="preserve">Carvedilol 6,25 mg, tableta recubierta </t>
  </si>
  <si>
    <t>CARVEDILOL 6.25 MG TABLETA (LA SANTE) (REG)</t>
  </si>
  <si>
    <t xml:space="preserve">CAJA X 60 TABLETAS                      </t>
  </si>
  <si>
    <t>Carvedilol 25 mg, tableta recubierta</t>
  </si>
  <si>
    <t>CARVEDILOL 25 MG TABLETA (GENFAR) (REG)</t>
  </si>
  <si>
    <t>2018M-0006841-R1</t>
  </si>
  <si>
    <t>Etilefrina 10 mg/c.c. solución inyectable</t>
  </si>
  <si>
    <t>ETILEFRINA HCL 10 MG/ML SOLUCION INYECTABLE (PROCLIN) (VMR)</t>
  </si>
  <si>
    <t>Caja x 1 a  25 ampollas</t>
  </si>
  <si>
    <t>PROCLIN</t>
  </si>
  <si>
    <t>PROCLIN PHARMA S.A</t>
  </si>
  <si>
    <t>2014M-0015540 En tramite renov</t>
  </si>
  <si>
    <t>Beta metil digoxina 0,1mg/cc. solución inyectable</t>
  </si>
  <si>
    <t>BETAMETIL DIGOXINA 0.2 MG / 2 ML SOLUCION INYECTABLE (VITALIS)</t>
  </si>
  <si>
    <t>2013M-0014133-EN TRAMITE DE RENOVACION</t>
  </si>
  <si>
    <t>Beta metil digoxina 0.1 mg tableta</t>
  </si>
  <si>
    <t>BETAMETIL DIGOXINA 0.1 MG TABLETA (ADS-MYORITMO)</t>
  </si>
  <si>
    <t>ADS-MYORITMO</t>
  </si>
  <si>
    <t>LABORATORIOS EXPOFARMA S.A. / ADS PHARMA S.A.S</t>
  </si>
  <si>
    <t>2013M-0014399 En tramite renov</t>
  </si>
  <si>
    <t>MYORITMO</t>
  </si>
  <si>
    <t>DOPAMINA HCL 200 MG/5 ML SOLUCION INYECTABLE (SANDERSON / FRESENIUS)</t>
  </si>
  <si>
    <t>SANDERSON / FRESENIUS</t>
  </si>
  <si>
    <t>2008M-012721-R1-EN TRAMITE DE RENOVACION</t>
  </si>
  <si>
    <t>Corticoide + anestesico unguento proctológico x 10 gr</t>
  </si>
  <si>
    <t>HIDROCORTISONA 0.28 G+LIDOCAINA 5 G UNGÜENTO (LIDOPROCTO)TUBO X 10 G</t>
  </si>
  <si>
    <t>Tubo x 10 gr</t>
  </si>
  <si>
    <t xml:space="preserve">TUBO                                    </t>
  </si>
  <si>
    <t>LIDOPROCTO</t>
  </si>
  <si>
    <t>ROPSOHN LABORATORIOS LTDA.</t>
  </si>
  <si>
    <t>Corticoide + anestesico supositorios</t>
  </si>
  <si>
    <t>Supositorio</t>
  </si>
  <si>
    <t>LIDOCAINA 60 MG + HIDROCORTISONA 5 MG SUPOSITORIO RECTAL (LIDOPROCTO)</t>
  </si>
  <si>
    <t>Caja x 10 supositorios</t>
  </si>
  <si>
    <t>CAJA X 10 SUPOSITORIOS</t>
  </si>
  <si>
    <t>Aluminio hid.+ magnesio.hid.+ simeticona (200+200+40)mg/5cc suspensión oral x 360 cc. Marca MK o Pfizer</t>
  </si>
  <si>
    <t>ALUMINIO HIDROXIDO+MAGNESIO+SIMETICONA  SUSPENSION ORAL (MK) FCO X 360 ML</t>
  </si>
  <si>
    <t>Frasco x 360 ml</t>
  </si>
  <si>
    <t xml:space="preserve">FRASCO X 360 ML                         </t>
  </si>
  <si>
    <t>MK</t>
  </si>
  <si>
    <t>TECNOFAR TQ S.A.S</t>
  </si>
  <si>
    <t>2016M-004940-R3</t>
  </si>
  <si>
    <t>Loperamida 2 mg tableta</t>
  </si>
  <si>
    <t>LOPERAMIDA HCL 2 MG TABLETA (ECAR)</t>
  </si>
  <si>
    <t>Caja x 6 a 240 tabletas</t>
  </si>
  <si>
    <t xml:space="preserve">CAJA X 240 TABLETAS                     </t>
  </si>
  <si>
    <t>2009M-010882-R2 EN TRÁMITE RENOVACIÓN</t>
  </si>
  <si>
    <t>Metoclopramida 10 mg tableta</t>
  </si>
  <si>
    <t>METOCLOPRAMIDA HCL 10MG TABLETA (LAPROFF)</t>
  </si>
  <si>
    <t>Metoclopramida 4 mg/c.c. Solución oral x 30 c.c.</t>
  </si>
  <si>
    <t>METOCLOPRAMIDA HCL 4 MG/ML SOLUCION ORAL (BUSSIE) FRASCO X 30 ML</t>
  </si>
  <si>
    <t>Hioscina butil bromuro 20 mg/c.c. solución inyectable</t>
  </si>
  <si>
    <t>HIOSCINA N-BUTIL BROMURO 20 MG/ML SOLUCION INYECTABLE (VITALIS)</t>
  </si>
  <si>
    <t>2009M-011494-R1 En tramite renov</t>
  </si>
  <si>
    <t>Hioscina b. bromuro + dipirona (0,0 20 + 2.5)gr/5 ml solución inyectable</t>
  </si>
  <si>
    <t>RYAN</t>
  </si>
  <si>
    <t>LABORATORIOS RYAN DE COLOMBIA S.A.S</t>
  </si>
  <si>
    <t>Hioscina butil bromuro 10 mg tableta</t>
  </si>
  <si>
    <t>HIOSCINA N-BUTIL BROMURO 10 MG TABLETA (EXPOFARMA)</t>
  </si>
  <si>
    <t>2007M-0007441 EN TRAMITE DE RENOVACIÓN</t>
  </si>
  <si>
    <t>Sucralfate 1 gm tableta</t>
  </si>
  <si>
    <t>SUCRALFATO 1G TABLETAS (ALSUCRAL)</t>
  </si>
  <si>
    <t>ALSUCRAL</t>
  </si>
  <si>
    <t>ROPSOHN THERAPEUTICS S.A.S</t>
  </si>
  <si>
    <t>Omeprazol 20 mg cápsula</t>
  </si>
  <si>
    <t>OMEPRAZOL 20 MG CAPSULA (FARMACOL)</t>
  </si>
  <si>
    <t>Caja x 10 a 900 cápsulas</t>
  </si>
  <si>
    <t xml:space="preserve">CAJA X 300 CAPSULAS                     </t>
  </si>
  <si>
    <t>FARMACOL</t>
  </si>
  <si>
    <t>2012M-013239-R2 EN TRAMITE DE RENOVACION</t>
  </si>
  <si>
    <t>OMEPRAZOL 40 MG POLVO LIOFILIZADO PARA SOLUCION INYECTABLE (VITALIS)</t>
  </si>
  <si>
    <t>2016M-0000504-R2</t>
  </si>
  <si>
    <t>Bisacodilo 5 mg tableta recubierta</t>
  </si>
  <si>
    <t>BISACODILO 5 MG TABLETA (LAXIUM)</t>
  </si>
  <si>
    <t>LABORATORIO INTERNACIONAL DE COLOMBIA S.A.S - LABINCO S.A.S</t>
  </si>
  <si>
    <t>2015M-0004447-R1</t>
  </si>
  <si>
    <t>Glibenclamida 5 mg tableta</t>
  </si>
  <si>
    <t>GLIBENCLAMIDA 5 MG TABLETA (LAPROFF)</t>
  </si>
  <si>
    <t>Metformina clorhidrato 850 mg tableta</t>
  </si>
  <si>
    <t>METFORMINA HCL 850 MG TABLETA (GENFAR)</t>
  </si>
  <si>
    <t>Caja x 10 a 900 tabletas</t>
  </si>
  <si>
    <t xml:space="preserve">CAJA X 900 TABLETAS                     </t>
  </si>
  <si>
    <t>WINTHROP PHARMACEUTICALS DE COLOMBIA S.A</t>
  </si>
  <si>
    <t>2009M-13957-R1 En tramite renov</t>
  </si>
  <si>
    <t>Lovastatina 20 mg tableta</t>
  </si>
  <si>
    <t>LOVASTATINA 20 MG TABLETA (LOVASTEROL)</t>
  </si>
  <si>
    <t xml:space="preserve">CAJA X 1300 TABLETAS                    </t>
  </si>
  <si>
    <t>LOVASTEROL</t>
  </si>
  <si>
    <t>FARMACOL CHINOIN S.A.S.</t>
  </si>
  <si>
    <t>2018M-0012679-R1</t>
  </si>
  <si>
    <t>Atorvastatina 20 mg, tableta recubierta</t>
  </si>
  <si>
    <t>ATORVASTATINA 20 MG TABLETAS RECUBIERTAS (ECAR)</t>
  </si>
  <si>
    <t xml:space="preserve">CAJA X 1000 TABLETAS                    </t>
  </si>
  <si>
    <t>2017M-0005892-R1</t>
  </si>
  <si>
    <t>Gemfibrozil 600 mg tableta</t>
  </si>
  <si>
    <t>GEMFIBROZILO 600 MG TABLETA (GENFAR)</t>
  </si>
  <si>
    <t>2015M-000186-R2</t>
  </si>
  <si>
    <t>Betametasona fosfato 4 mg/c.c. Solución inyectable</t>
  </si>
  <si>
    <t>BETAMETASONA 4 MG/ML SOLUCION INYECTABLE (FARMIONNI)</t>
  </si>
  <si>
    <t>PHARMAYECT S.A /PROCAPS S.A.</t>
  </si>
  <si>
    <t>2016M-0004861-R1</t>
  </si>
  <si>
    <t>Prednisolona 5 mg tableta</t>
  </si>
  <si>
    <t>PREDNISOLONA 5 MG TABLETA (GENFAR)</t>
  </si>
  <si>
    <t>GENFAR S.A</t>
  </si>
  <si>
    <t>2010M-0010432</t>
  </si>
  <si>
    <t>Betametasona acetato - fosfato (3mg de base +3 mg)/ml. suspensión inyectable</t>
  </si>
  <si>
    <t>LABORATORIOS CHALVER DE COLOMBIA S.A.</t>
  </si>
  <si>
    <t>Dexametasona fosfato 8 mg/2 c.c. solución inyectable</t>
  </si>
  <si>
    <t>2017M-0012145-R1</t>
  </si>
  <si>
    <t xml:space="preserve">CAJA X 50 AMPOLLA                       </t>
  </si>
  <si>
    <t>2017M-0012121-R1</t>
  </si>
  <si>
    <t>SINOVUL</t>
  </si>
  <si>
    <t>Medroxiprogesterona acetato 5 mg tableta</t>
  </si>
  <si>
    <t>PFIZER S.A.S.</t>
  </si>
  <si>
    <t>ESTERMAX</t>
  </si>
  <si>
    <t>BAYER A.G.</t>
  </si>
  <si>
    <t>LEVONORGESTREL 0.75 MG TABLETA (EVINET) (REG)</t>
  </si>
  <si>
    <t>EVINET</t>
  </si>
  <si>
    <t>Levonorgestrel 0.03 mgr Tabletas recubiertas</t>
  </si>
  <si>
    <t>Caja x 35 tab</t>
  </si>
  <si>
    <t>LEVONORGESTREL 0.03 MG TABLETA (MICROLUT) (REG)</t>
  </si>
  <si>
    <t>Caja x 35 tabletas</t>
  </si>
  <si>
    <t>MICROLUT</t>
  </si>
  <si>
    <t>2010 M-14015 R1</t>
  </si>
  <si>
    <t>Bromocriptina 2.5 mg tableta</t>
  </si>
  <si>
    <t>BROMOCRIPTINA 2.5 MG TABLETA (CHALVER)</t>
  </si>
  <si>
    <t>Caja x 10 a 250 tabletas</t>
  </si>
  <si>
    <t>CHALVER</t>
  </si>
  <si>
    <t>LABORATORIOS CHALVER DE COLOMBIA S.A. / GENERICOS DE COLOMBIA S.A</t>
  </si>
  <si>
    <t>2012M-012699-R2 En tramite renov</t>
  </si>
  <si>
    <t>Metimazol 5 mg tableta</t>
  </si>
  <si>
    <t>METIMAZOL 5 MG TABLETA (METLINA)</t>
  </si>
  <si>
    <t>METLINA</t>
  </si>
  <si>
    <t>2017M-0011946-R1</t>
  </si>
  <si>
    <t xml:space="preserve">Diclofenaco sodico 75 mg solución inyectable x 3 c.c IV / IM </t>
  </si>
  <si>
    <t>2013M-0002244-R1-EN TRAMITE DE RENOVACION</t>
  </si>
  <si>
    <t>Ibuprofeno 400 mg tableta</t>
  </si>
  <si>
    <t>IBUPROFENO 400 MG TABLETA (GENFAR)</t>
  </si>
  <si>
    <t>2015M-014958-R2</t>
  </si>
  <si>
    <t>Naproxeno 150 mg/5 c.c. suspensión x 80 c.c.</t>
  </si>
  <si>
    <t>NAPROXENO 150 MG/5 ML (3%) SUSPENSION ORAL (NAPROX) FRASCO X 80 ML</t>
  </si>
  <si>
    <t>2008M-0008334-EN TRAMITE DE RENOVACION</t>
  </si>
  <si>
    <t>Diclofenac sódico 50 mg tableta</t>
  </si>
  <si>
    <t>2015M-0003022-R1</t>
  </si>
  <si>
    <t>Naproxen sódico 250 mg tableta</t>
  </si>
  <si>
    <t>NAPROXENO 250 MG COMPRIMIDO (GENFAR)</t>
  </si>
  <si>
    <t>caja x 10 a 300 tabletas</t>
  </si>
  <si>
    <t>2015M-002839-R2</t>
  </si>
  <si>
    <t>Metocarbamol 750 mg tableta</t>
  </si>
  <si>
    <t>METOCARBAMOL 750 MG TABLETA (MIOFLEX)</t>
  </si>
  <si>
    <t>Caja x 10 a 200 tabletas</t>
  </si>
  <si>
    <t xml:space="preserve">CORRUGADA X 9000 TABLETAS               </t>
  </si>
  <si>
    <t>MIOFLEX</t>
  </si>
  <si>
    <t>2015M-0004448-R1</t>
  </si>
  <si>
    <t>Rocuronio bromuro 50 mg/5 c.c.solución inyectable</t>
  </si>
  <si>
    <t>Caja x 1 a 10 frasco vial</t>
  </si>
  <si>
    <t>Colchicina 0.5 mg tableta</t>
  </si>
  <si>
    <t>COLCHICINA 0.5 MG TABLETA (LAPROFF)</t>
  </si>
  <si>
    <t>2010M-0010477</t>
  </si>
  <si>
    <t>Alopurinol 100 mg tableta</t>
  </si>
  <si>
    <t>ALOPURINOL 100 MG TABLETA (LAFRANCOL)</t>
  </si>
  <si>
    <t>2018M-14320-R3</t>
  </si>
  <si>
    <t>Sulfasalazina  500 mg tableta</t>
  </si>
  <si>
    <t>SULFASALAZINA 500 MG TABLETA (GENFAR)</t>
  </si>
  <si>
    <t>Caja x 10 tabletas</t>
  </si>
  <si>
    <t xml:space="preserve">PAQUETE X 100 TABLETAS                  </t>
  </si>
  <si>
    <t>Proparacaina clorhidrato 0,5% solución oftalmica x 15 ml</t>
  </si>
  <si>
    <t>PROPARACAINA (PROXIMETACAINA) HCL 0.5 % SOLUCION OFTALMICA (ALCAINE) FRASCO X 15 ML (CF)</t>
  </si>
  <si>
    <t xml:space="preserve">CAJA X 10 FRASCOS                       </t>
  </si>
  <si>
    <t>ALCAINE</t>
  </si>
  <si>
    <t>N.V ALCON COUVREUR S.A DE BELGICA / NOVARTIS BIOCIENCIAS S.A / ALCON LABORATORIES INC.</t>
  </si>
  <si>
    <t>2016M-07585-R3</t>
  </si>
  <si>
    <t>Gentamicina 0.3% solución oftalmica x 5 ml.</t>
  </si>
  <si>
    <t>GENTAMICINA 3 MG/ML SOLUCION OFTALMICA (PROCAPS) FRASCO X 6 ML</t>
  </si>
  <si>
    <t>PROCAPS</t>
  </si>
  <si>
    <t>PHARMAYECT S.A. / COLMED LTDA</t>
  </si>
  <si>
    <t>2018M-0001654-R2</t>
  </si>
  <si>
    <t>Gentamicina 0.3% unguento oftalmico x 5 g</t>
  </si>
  <si>
    <t>GENTAMICINA 0.3% UNGUENTO OFTALMICO (PURPUCINA) TUBO X 5 G</t>
  </si>
  <si>
    <t>Tubo x 5 gr</t>
  </si>
  <si>
    <t>PURPUCINA</t>
  </si>
  <si>
    <t>ARBOFARMA S.A. / BASS FARMACEUTICA S.A.</t>
  </si>
  <si>
    <t>2008M-0008706-EN TRAMITE DE RENOVACION</t>
  </si>
  <si>
    <t>Corticoide + neomicina + polimixina b solución oftalmica x 5 ml.</t>
  </si>
  <si>
    <t>2018M-004929-R2</t>
  </si>
  <si>
    <t xml:space="preserve">Prednisolona+fenilefrina 1%+0.12% solucion oft.x 5 c.c. </t>
  </si>
  <si>
    <t>ACETATO DE PREDNISOLONA 1% + FENILEFRINA HCL 0.12% SUSPENSION OFTALMICA (CORTIOFTAL F) FRASCO X 5 ML</t>
  </si>
  <si>
    <t>Colistina 0.15% + corticoide 0.05% + neomicina 0.5% gotas óticas x 15 ml</t>
  </si>
  <si>
    <t>COLISTINA SULFATO 1.538 MG/ML+HIDROCORTISONA ACETATO 0.5 MG+NEOMICINA SULFATO 5 MG SUSPENSION OTICA (FIXAMICIN) FCO X 15 ML</t>
  </si>
  <si>
    <t>FIXAMICIN</t>
  </si>
  <si>
    <t>TECNOFAR TQ S.A.S / TECNOQUIMICAS S.A.</t>
  </si>
  <si>
    <t>2017M-0012611-R1</t>
  </si>
  <si>
    <t xml:space="preserve">Lidocaina Clorhidrato 2% Jalea x 30 c.c. </t>
  </si>
  <si>
    <t xml:space="preserve">LIDOCAINA HCL 2% JALEA (PROCLIN) TUBO X 30 G                                                                                                          </t>
  </si>
  <si>
    <t>Tubo x 30 gr</t>
  </si>
  <si>
    <t>ARBOFARMA S.A. / PROCLIN PHARMA S.A</t>
  </si>
  <si>
    <t>2008M-0008158 EN TRAMITE DE RENOVACION</t>
  </si>
  <si>
    <t>Lidocaina 10% solución spray x 80 g</t>
  </si>
  <si>
    <t>Frasco x 80 gr</t>
  </si>
  <si>
    <t>2016M-001801-R2</t>
  </si>
  <si>
    <t>Nitrofurazona 0.2%  pomada x 500 g</t>
  </si>
  <si>
    <t>Pote</t>
  </si>
  <si>
    <t>Pote x 500 gr</t>
  </si>
  <si>
    <t>POTE                                    </t>
  </si>
  <si>
    <t>Plata sulfadiazina 1% crema x 30 g</t>
  </si>
  <si>
    <t xml:space="preserve">SULFADIAZINA DE PLATA 1 % CREMA TOPICA (GENFAR) TUBO X 30 G                                                                                           </t>
  </si>
  <si>
    <t>2013M-0001762-R1 EN TRAMITE DE RENOVACION</t>
  </si>
  <si>
    <t>Tubo</t>
  </si>
  <si>
    <t>Tubo x 30 g</t>
  </si>
  <si>
    <t>Clotrimazol 1% crema topica x 40 g</t>
  </si>
  <si>
    <t xml:space="preserve">CLOTRIMAZOL 1% CREMA TOPICA (LAFRANCOL) TUBO X 40 G                                                                                                   </t>
  </si>
  <si>
    <t xml:space="preserve"> Tubo x 40 gr</t>
  </si>
  <si>
    <t xml:space="preserve">CORRUGADA X 140 TUBOS                   </t>
  </si>
  <si>
    <t>2015M-0000024-R2</t>
  </si>
  <si>
    <t>Clotrimazol 1% crema vaginal x 40 g</t>
  </si>
  <si>
    <t>CLOTRIMAZOL 1% CREMA VAGINAL (FENILSONE / LAFRANCOL) TUBO X 40 G + 6 APLICADORES</t>
  </si>
  <si>
    <t>Tubo x 40 gr</t>
  </si>
  <si>
    <t xml:space="preserve">CORRUGADA X 66 TUBOS                    </t>
  </si>
  <si>
    <t>FENILSONE</t>
  </si>
  <si>
    <t>2016M-002376-R2</t>
  </si>
  <si>
    <t>Clotrimazol 1% solución topica x 30 ml</t>
  </si>
  <si>
    <t xml:space="preserve">CLOTRIMAZOL 1% SOLUCION TOPICA (LAPROFF) FCO X 30 ML                                                                                                  </t>
  </si>
  <si>
    <t xml:space="preserve">PAQUETE X 12 FRASCOS                    </t>
  </si>
  <si>
    <t>2015M-0003828-R1</t>
  </si>
  <si>
    <t>Clotrimazol 100 mg ovulo o tableta vaginal</t>
  </si>
  <si>
    <t>Ovulo o Tableta</t>
  </si>
  <si>
    <t>CLOTRIMAZOL 100 MG OVULO (PROCAPS)</t>
  </si>
  <si>
    <t>Caja x 6 a 20 ovulos o tabletas</t>
  </si>
  <si>
    <t xml:space="preserve">CAJA X 10 OVULOS                        </t>
  </si>
  <si>
    <t>PROCAPS S.A. / COLMED LTDA</t>
  </si>
  <si>
    <t>2015M-0003975-R1</t>
  </si>
  <si>
    <t>Benzoato de bencilo 30% locion x 120 ml</t>
  </si>
  <si>
    <t>BENZOATO DE BENCILO II 30 % SOLUCION TOPICA (MK) FRASCO X 120 ML</t>
  </si>
  <si>
    <t>2016M-004817-R3</t>
  </si>
  <si>
    <t>Metronidazol 500 mg óvulos</t>
  </si>
  <si>
    <t>Ovulo</t>
  </si>
  <si>
    <t xml:space="preserve">METRONIDAZOL 500 MG OVULO (PROCAPS)                                                                                                                   </t>
  </si>
  <si>
    <t>Caja x 10 a 200 ovulos</t>
  </si>
  <si>
    <t xml:space="preserve">CAJA X 200 OVULOS                       </t>
  </si>
  <si>
    <t>2016M-003380-R2</t>
  </si>
  <si>
    <t>Crotamiton 10% loción x 60 ml.</t>
  </si>
  <si>
    <t>2015M-0004395-R1</t>
  </si>
  <si>
    <t>Hidrocortisona 1% crema topica x 15 g.</t>
  </si>
  <si>
    <t>HIDROCORTISONA (ACETATO) 1% CREMA (LAFRANCOL) TUBO X 15 G</t>
  </si>
  <si>
    <t>Tubo x 15 g</t>
  </si>
  <si>
    <t>2013M-014387-R3</t>
  </si>
  <si>
    <t>Hidrocortisona 0.5% loción x 30 ml.</t>
  </si>
  <si>
    <t>HIDROCORTISONA 0.5% LOCION (CORTISOLONA) FRASCO X 30G</t>
  </si>
  <si>
    <t>CORTISOLONA</t>
  </si>
  <si>
    <t>LABQUIFAR LTDA.</t>
  </si>
  <si>
    <t>2019M-0009495-R1</t>
  </si>
  <si>
    <t>Betametasona Dipropionato 0.05% crema x 20 g</t>
  </si>
  <si>
    <t>BETAMETASONA 0.05 % CREMA (LAFRANCOL) TUBO X 20 GRAMOS</t>
  </si>
  <si>
    <t>Tubo x 20 g</t>
  </si>
  <si>
    <t>LABORATORIO FRANCO COLOMBIANO LAFRANCOL S.A.S. / AMERICAN GENERICS S.A.S.</t>
  </si>
  <si>
    <t>2009M-0009231 En tramite renov</t>
  </si>
  <si>
    <t>Retinoico acido 0.05% crema tópica x 30 g</t>
  </si>
  <si>
    <t>RETINOICO ACIDO 0.05 % CREMA (QUIFARMA) POTE X 30 GRAMOS</t>
  </si>
  <si>
    <t>QUIFARMA</t>
  </si>
  <si>
    <t>QUIFARMA S.A.</t>
  </si>
  <si>
    <t>2018M-0000729-R2</t>
  </si>
  <si>
    <t>Epinefrina 1mg/c.c. solución inyectable</t>
  </si>
  <si>
    <t>SANDERSON</t>
  </si>
  <si>
    <t>LABORATORIOS SANDERSON S.A.</t>
  </si>
  <si>
    <t>Salbutamol 2 mg/5 c.c. jarabe x 120 ml.</t>
  </si>
  <si>
    <t>2019M-0009124-R1</t>
  </si>
  <si>
    <t xml:space="preserve">Terbutalina 10 mg/c.c. solución para nebulizar x 10 ml. </t>
  </si>
  <si>
    <t>TERBUTALINA SULFATO 10 MG/ML (1 %) SOLUCION PARA NEBULIZACION (TERBUROP) AMPOULEPACK GOTERO X 10 ML</t>
  </si>
  <si>
    <t xml:space="preserve">CAJA X 24 AMPOLLA                       </t>
  </si>
  <si>
    <t>TERBUROP</t>
  </si>
  <si>
    <t>2012M-012605-R2 EN TRAMITE DE RENOVACION</t>
  </si>
  <si>
    <t>ASPROMIO</t>
  </si>
  <si>
    <t>AIRMAX</t>
  </si>
  <si>
    <t>Ketotifeno 1 mg/5 c.c.jarabe x 100-120 ml.</t>
  </si>
  <si>
    <t>KETOTIFENO 1 MG/5 ML (0.02%) JARABE (LAPROFF) FRASCO X 100 ML</t>
  </si>
  <si>
    <t>Ketotifeno 1 mg tableta</t>
  </si>
  <si>
    <t xml:space="preserve">CAJA X 250 TABLETAS                     </t>
  </si>
  <si>
    <t>2016M-0005203-R1</t>
  </si>
  <si>
    <t>NABUMEX</t>
  </si>
  <si>
    <t>BECLOMETASONA 50 MCG/DOSIS NASAL INHALADOR (BIOSYNTEC) FRASCO X 200 DOSIS</t>
  </si>
  <si>
    <t xml:space="preserve">PAQUETE X 10 UNIDADES                   </t>
  </si>
  <si>
    <t>BIOSYNTEC</t>
  </si>
  <si>
    <t>JEWIM PHARMACEUTICAL (SHANDONG) CO. LTD. / BIOSYNTEC S.A. / BCN MEDICAL S.A.</t>
  </si>
  <si>
    <t>2010M-0010923</t>
  </si>
  <si>
    <t>Dihidrocodeina 12,1mg/5ml jarabe x 120 ml</t>
  </si>
  <si>
    <t>DIHIDROCODEINA 2.42 MG/ML JARABE (HUMAX / FARMATECH) FRASCO X 120 ML</t>
  </si>
  <si>
    <t>FARMATECH S.A.</t>
  </si>
  <si>
    <t>2008M-0007952 En tramite renov</t>
  </si>
  <si>
    <t>Acetilcisteina 300 mg/3 ml solución inyectable</t>
  </si>
  <si>
    <t>N-ACETILCISTEINA 300 MG/3 ML SOLUCION INYECTABLE IV/IM (FLUIMUCIL)</t>
  </si>
  <si>
    <t>FLUIMUCIL</t>
  </si>
  <si>
    <t>ZAMBON COLOMBIA S.A.</t>
  </si>
  <si>
    <t>2015M-0002925-R1</t>
  </si>
  <si>
    <t>Tramadol clorhidrato 100 mg/c.c. solución oral x 10 c.c.</t>
  </si>
  <si>
    <t>Tramadol clorhidrato 100mg/2 c.c. solución Inyectable</t>
  </si>
  <si>
    <t>Caja x 100 ampollas</t>
  </si>
  <si>
    <t>2019M-0009563-R1</t>
  </si>
  <si>
    <t>Acetaminofen 150 mg/5 c.c.jarabe x 60 c.c.</t>
  </si>
  <si>
    <t>ACETAMINOFEN 150 MG/5 ML (3%) JARABE (LAFRANCOL) FRASCO X 60 ML</t>
  </si>
  <si>
    <t>AMERICAN GENERICS S.A.S</t>
  </si>
  <si>
    <t>2018M-0001556-R2</t>
  </si>
  <si>
    <t xml:space="preserve">Acetaminofen 100mg/c.c. Solucion oral  15-30 c.c. </t>
  </si>
  <si>
    <t>ACETAMINOFEN 100 MG / ML (10%) SOLUCION ORAL (LAPROFF) FRASCO X 30 ML</t>
  </si>
  <si>
    <t>Frasco x 15 - 30 ml</t>
  </si>
  <si>
    <t>Acetaminofen 500 mg tableta</t>
  </si>
  <si>
    <t>ACETAMINOFEN 500 MG TABLETA (LAFRANCOL)</t>
  </si>
  <si>
    <t>2018M-0002317-R2</t>
  </si>
  <si>
    <t>Acetil salicilico acido 100 mg tableta</t>
  </si>
  <si>
    <t>ACETIL SALICILICO ACIDO 100 MG TABLETA (GENFAR)</t>
  </si>
  <si>
    <t>Dipirona 1 gm/2 c.c. Solución inyectable</t>
  </si>
  <si>
    <t>Bupivacaina 0.5% simple solución inyectable x 10 ml.</t>
  </si>
  <si>
    <t>BUPIVACAINA HCL SOLUCION INYECTABLE (BUPIROP 0.5% SIMPLE) AMPOULEPACK X 10 ML</t>
  </si>
  <si>
    <t>Caja x 10 a 50 ampollas</t>
  </si>
  <si>
    <t>2017M-004762-R2</t>
  </si>
  <si>
    <t>Bupivacaina + epinefrina 0.5% s/p solución inyectable. X 10 ml.</t>
  </si>
  <si>
    <t>BUPIVACAINA HCL 0.5% CON EPINEFRINA SOLUCION INYECTABLE (ROPSOHN) AMPOULEPACK X 10 ML</t>
  </si>
  <si>
    <t>ROPSOHN</t>
  </si>
  <si>
    <t>2018M-012592-R3</t>
  </si>
  <si>
    <t>Bupivacaina 0.5% pesada solución inyectable x 4 ml.</t>
  </si>
  <si>
    <t>BUPIVACAINA HCL + DEXTROSA SOLUCION INYECTABLE (BUPIROP 0.5 % PESADO) AMPOULEPACK X 4 ML</t>
  </si>
  <si>
    <t>2015 M-002032-R2</t>
  </si>
  <si>
    <t>Lidocaina 2% solución inyectable x 50 ml</t>
  </si>
  <si>
    <t>Frasco vial x 50 ml</t>
  </si>
  <si>
    <t>Lidocaina 2% + epinefrina solución inyectable x 50 ml.</t>
  </si>
  <si>
    <t>Bupivacaina levogira 0.75% x 10 ml</t>
  </si>
  <si>
    <t>BUPIVACAINA HCL 0.75 % SOLUCION INYECTABLE (BUPINEST SIMPLE) AMP X 10ML</t>
  </si>
  <si>
    <t>BUPINEST SIMPLE</t>
  </si>
  <si>
    <t>2016M-013339-R2</t>
  </si>
  <si>
    <t>Fenitoina 250 mg. Solución inyectable x 5 ml.</t>
  </si>
  <si>
    <t>FENITOINA SODICA 250 MG / 5 ML SOLUCION INYECTABLE (VITALIS)</t>
  </si>
  <si>
    <t xml:space="preserve"> 2009M-0009180 En tramite renov</t>
  </si>
  <si>
    <t>CAJA X 50 CAPSULAS</t>
  </si>
  <si>
    <t>Carbamazepina 200 mg tableta</t>
  </si>
  <si>
    <t>CARBAMAZEPINA 200 MG TABLETA (LAPROFF)</t>
  </si>
  <si>
    <t>2015M-014867-R2</t>
  </si>
  <si>
    <t>VALPROICO ACIDO 250 MG CAPSULA BLANDA (FERBIN) (REG)</t>
  </si>
  <si>
    <t>FERBIN</t>
  </si>
  <si>
    <t>2009M-012546-R1 EN TRÁMITE RENOVACIÓN</t>
  </si>
  <si>
    <t>2009M-0009320</t>
  </si>
  <si>
    <t>Carbamazepina 100 mg/5 c.c. Jarabe x 120 ml.</t>
  </si>
  <si>
    <t>2009M-011404-R1 EN TRÀMITE RENOVACIÒN</t>
  </si>
  <si>
    <t>Dimenhidrinato 50 mg tableta</t>
  </si>
  <si>
    <t>DIMENHIDRINATO 50 MG TABLETA (PASEDOL)</t>
  </si>
  <si>
    <t>PASEDOL</t>
  </si>
  <si>
    <t>2016M-015044-R2</t>
  </si>
  <si>
    <t>Neostigmina metil sulfato 0.05% solución inyectable. X 1 ml.</t>
  </si>
  <si>
    <t>NEOSTIGMINA 0.5 MG / ML SOLUCION INYECTABLE (VITALIS)</t>
  </si>
  <si>
    <t>2007M-0007346 EN TRAMITE DE RENOVACION</t>
  </si>
  <si>
    <t>Levomepromazina 4% solución oral X  20 ml.</t>
  </si>
  <si>
    <t>LEVOMEPROMAZINA 4% SOLUCION ORAL (HUMAX) FRASCO X 20 ML</t>
  </si>
  <si>
    <t>Frasco x 20 ml</t>
  </si>
  <si>
    <t xml:space="preserve">FRASCO X 20 ML                          </t>
  </si>
  <si>
    <t>NUTRACEUTICOS DE COLOMBIA S.A.S / FARMATECH S.A. / HUMAX PHARMACEUTICAL S.A.</t>
  </si>
  <si>
    <t>2007M-0007588 EN TRAMITE DE RENOVACION</t>
  </si>
  <si>
    <t>Haloperidol 10 mg tableta</t>
  </si>
  <si>
    <t>HALOPERIDOL 10 MG TABLETA (HUMAX)</t>
  </si>
  <si>
    <t xml:space="preserve">PAQUETE X 600 TABLETAS                  </t>
  </si>
  <si>
    <t>2014M-0003227-R1</t>
  </si>
  <si>
    <t>Levomepromazina 100 mg tableta</t>
  </si>
  <si>
    <t>2014M-0003778 R-1</t>
  </si>
  <si>
    <t>Haloperidol 5 mg/c.c. solución inyectable IV/IM</t>
  </si>
  <si>
    <t>HALOPERIDOL 5 MG/ML SOLUCION INYECTABLE (ACTIFARMA)</t>
  </si>
  <si>
    <t>Caja x 5 a  25 ampollas</t>
  </si>
  <si>
    <t xml:space="preserve">CAJA X 5 AMPOLLA                        </t>
  </si>
  <si>
    <t>ACTIFARMA</t>
  </si>
  <si>
    <t>ACTIFARMA S.A.</t>
  </si>
  <si>
    <t>2019M-0009920-R1</t>
  </si>
  <si>
    <t>Haloperidol 5 mg tableta</t>
  </si>
  <si>
    <t>HALOPERIDOL 5 MG TABLETA (HUMAX)</t>
  </si>
  <si>
    <t>HUMAX PHARMACEUTICAL S.A.</t>
  </si>
  <si>
    <t>2014M-0003398-R1 En tramite renov</t>
  </si>
  <si>
    <t>Pipotiazina 25 mg/c.c. solución inyectable</t>
  </si>
  <si>
    <t>Levomepromazina 25 mg tableta</t>
  </si>
  <si>
    <t xml:space="preserve">LEVOMEPROMAZINA 25 MG TABLETA (HUMAX)                                                                                                                 </t>
  </si>
  <si>
    <t>FARMATECH S.A. / HUMAX PHARMACEUTICAL S.A.</t>
  </si>
  <si>
    <t>2007M-0007323 - en tramite de renovacion</t>
  </si>
  <si>
    <t>Haloperidol 2mg/ml solución oral x 15 ml</t>
  </si>
  <si>
    <t>HALOPERIDOL 2 MG/ML SOLUCION ORAL (ACTIFARMA) FRASCO X 15 ML</t>
  </si>
  <si>
    <t>2019M-0009709-R1</t>
  </si>
  <si>
    <t>Trazadone 50 mg tableta</t>
  </si>
  <si>
    <t>2016M-002634-R2</t>
  </si>
  <si>
    <t>Amitriptilina 25 mg tableta</t>
  </si>
  <si>
    <t>AMITRIPTILINA HCL 25 MG TABLETA (WINTHROP / GENFAR)</t>
  </si>
  <si>
    <t>WINTHROP / GENFAR</t>
  </si>
  <si>
    <t>2015M-002794-R2</t>
  </si>
  <si>
    <t>Fluoxetina 20 mg cápsula</t>
  </si>
  <si>
    <t xml:space="preserve">FLUOXETINA 20 MG CAPSULA (LAFRANCOL)                                                                                                                  </t>
  </si>
  <si>
    <t>CAJA X 100 CAPSULAS</t>
  </si>
  <si>
    <t>2016M-012034-R3</t>
  </si>
  <si>
    <t>Imipramina 10 mg tableta</t>
  </si>
  <si>
    <t>IMIPRAMINA HCL 10 MG TABLETA (HUMAX)</t>
  </si>
  <si>
    <t>2018M-0012924-R1</t>
  </si>
  <si>
    <t xml:space="preserve">Imipramina 25 mg tableta </t>
  </si>
  <si>
    <t>IMIPRAMINA HCL 25 MG TABLETA (HUMAX)</t>
  </si>
  <si>
    <t>2015M-0003446-R1</t>
  </si>
  <si>
    <t>Biperideno 2 mg tableta</t>
  </si>
  <si>
    <t>BIPERIDENO HCL 2 MG TABLETA (MK)</t>
  </si>
  <si>
    <t>2009M-012650-R1 En tramite renov</t>
  </si>
  <si>
    <t>Levodopa 250 mg + 25 mg carbidopa tableta</t>
  </si>
  <si>
    <t>LEVODOPA 250 MG + CARBIDOPA 25 MG TABLETA (GENFAR / WINTHROP)</t>
  </si>
  <si>
    <t>2008M-007252-R1 En tramite renov</t>
  </si>
  <si>
    <t xml:space="preserve">Amantadina 100 mg tableta </t>
  </si>
  <si>
    <t>AMANTADINA HCL 100 MG CAPSULA DURA (ZINTERGIA)</t>
  </si>
  <si>
    <t>ZINTERGIA</t>
  </si>
  <si>
    <t>C.I. FARMACAPSULAS S.A. / NOVAMED S.A.</t>
  </si>
  <si>
    <t>2017M-0001900-R2</t>
  </si>
  <si>
    <t>Ergotamina + cafeina 1+100 mg tableta</t>
  </si>
  <si>
    <t>ERGOTAMINA TARTRATO 1 MG + CAFEINA ANHIDRA 100 MG TABLETA (FENCAFEN)</t>
  </si>
  <si>
    <t>FENCAFEN</t>
  </si>
  <si>
    <t>2016M-015043-R2</t>
  </si>
  <si>
    <t>Atropina sulfato 1%. solución inyectable x 1 ml.</t>
  </si>
  <si>
    <t>ATROPINA SUFATO 1 MG / ML SOLUCION INYECTABLE (SANDERSON / FRESENIUS)</t>
  </si>
  <si>
    <t>2013M-0001745-R1-EN TRAMITE DE RENOVACION</t>
  </si>
  <si>
    <t>Carbon activado polvo u.s.p. x 500 gr</t>
  </si>
  <si>
    <t>Bolsa</t>
  </si>
  <si>
    <t>CARBON ACTIVADO EN POLVO (PROTOKIMICA)* BOLSA X 500 GRAMOS</t>
  </si>
  <si>
    <t xml:space="preserve">BOLSA                                   </t>
  </si>
  <si>
    <t>PROTOKIMICA</t>
  </si>
  <si>
    <t>Sulfato ferroso 125 mg/c.c. gotas orales x 20 ml.</t>
  </si>
  <si>
    <t>HIERRO (FERROSO) SULFATO 125 MG/ML SOLUCION ORAL (LAPROFF) FRASCO X 20 ML</t>
  </si>
  <si>
    <t>2017M-0005683-R1</t>
  </si>
  <si>
    <t>Sulfato ferroso anhidro 300 mg tableta</t>
  </si>
  <si>
    <t>2015M-0016190</t>
  </si>
  <si>
    <t>ácido folico 1 mg tableta</t>
  </si>
  <si>
    <t>FOLICO ACIDO 1 MG TABLETA (ECAR)</t>
  </si>
  <si>
    <t>2009M-011236-R2</t>
  </si>
  <si>
    <t>Cianocobalamina 1 mg/c.c. solución inyectable</t>
  </si>
  <si>
    <t>CIANOCOBALAMINA (VITAMINA B12) 1 MG/ML SOLUCION INYECTABLE (ECAR)</t>
  </si>
  <si>
    <t>2013M-003990-R3 EN TRAMITE DE RENOVACION</t>
  </si>
  <si>
    <t>Fumarato ferroso+ac.folico+ac.ascorbico (60+0.4+70 mg) (Iofi)</t>
  </si>
  <si>
    <t>Frasco x 30 tabletas</t>
  </si>
  <si>
    <t>IOFI</t>
  </si>
  <si>
    <t>2014M-0003376-R1</t>
  </si>
  <si>
    <t>DELTA</t>
  </si>
  <si>
    <t>2018M-0013503-R1</t>
  </si>
  <si>
    <t>Hierro Sacarato 100mg/5ml solución inyectable</t>
  </si>
  <si>
    <t>Caja x 1 a 5 ampollas</t>
  </si>
  <si>
    <t>2012M-0013779</t>
  </si>
  <si>
    <t>HEPARINA SODICA 5000 UI /ML SOLUCION INYECTABLE (SANDERSON / FRESENIUS)</t>
  </si>
  <si>
    <t>LABORATORIO SANDERSON S.A.</t>
  </si>
  <si>
    <t>Warfarina sódica 5 mg tableta. Marca Tecnoquimicas</t>
  </si>
  <si>
    <t>WARFARINA SODICA 5 MG TABLETA (TECNOQUIMICAS)</t>
  </si>
  <si>
    <t>Clopidogrel 75 mg, tableta recubierta</t>
  </si>
  <si>
    <t>Caja x 10 a 60 tabletas</t>
  </si>
  <si>
    <t>Fitomenadiona 2 mg/0.2 c.c.solución oral/i.m./i.v. Marca Roche</t>
  </si>
  <si>
    <t xml:space="preserve">Vitamina K1 10 mg x 1 ml </t>
  </si>
  <si>
    <t>FITOMENADIONA (VITAMINA K1) 10 MG / ML SOLUCION INYECTABLE (ECAR)</t>
  </si>
  <si>
    <t>2013M-0002050-R1 EN TRÁMITE RENOVACIÓN</t>
  </si>
  <si>
    <t>Acido tranexamico 5mg/ 5ml Sln inyectable</t>
  </si>
  <si>
    <t>HIDROXIETIL ALMIDON 130/0.4 6G + CLORURO DE SODIO 0.9G (SUSTITUTO DEL PLASMA 6%) SOLUCION INYECTABLE PARA INFUSION INTRAVENOSA (FREEFLEX VOLUVEN) BOLS</t>
  </si>
  <si>
    <t>FRESENIUS KABI DEUTSCHLAND GMBH</t>
  </si>
  <si>
    <t>2016M-0003179-R1</t>
  </si>
  <si>
    <t>2016M-0006649-R1</t>
  </si>
  <si>
    <t>Ascorbico ácido 500 mg.(vitamina c) tableta</t>
  </si>
  <si>
    <t>ASCORBICO ACIDO (VITAMINA C) 500 MG TABLETA (ECAR)</t>
  </si>
  <si>
    <t>2015M-006894-R3</t>
  </si>
  <si>
    <t>Tiamina 100 mg/c.c. (Vit B1) solución inyectable X 10 c.c</t>
  </si>
  <si>
    <t>TIAMINA HCL 100 MG/ML SOLUCION INYECTABLE (ECAR) VIAL X 10 ML</t>
  </si>
  <si>
    <t>Caja x 1 a 12  frascos vial</t>
  </si>
  <si>
    <t>2016M-003721-R4</t>
  </si>
  <si>
    <t>Tiamina 300 mg (vit. B1) tableta</t>
  </si>
  <si>
    <t>NOVAMED</t>
  </si>
  <si>
    <t>Vitamina a 50.000 u.i. cápsula</t>
  </si>
  <si>
    <t>VITAMINA A PALMITATO 50.000 UI CAPSULA BLANDA (RETIBLAN)</t>
  </si>
  <si>
    <t xml:space="preserve">Caja x 10 a 50 cápsulas </t>
  </si>
  <si>
    <t>RETIBLAN</t>
  </si>
  <si>
    <t>Piridoxina 50 mg (vitamina b6) cápsula</t>
  </si>
  <si>
    <t>PIRIDOXINA HCL 50 MG TABLETA (ECAR)</t>
  </si>
  <si>
    <t>2013M-0014343 En tramite renov</t>
  </si>
  <si>
    <t>Calcitriol 0.25 mcg cápsula</t>
  </si>
  <si>
    <t xml:space="preserve">CALCITRIOL 0.25 MCG CAPSULA BLANDA (PROCAPS)                                                                                                          </t>
  </si>
  <si>
    <t>Caja x 30 Cápsulas</t>
  </si>
  <si>
    <t>PRODUCTORA DE CAPSULAS DE GELATINA S. A. "PROCAPS S. A." / COLMED LTDA</t>
  </si>
  <si>
    <t>2018M-0002275-R2</t>
  </si>
  <si>
    <t>Calcitriol 0.50 mcg cápsula</t>
  </si>
  <si>
    <t>CALCITRIOL 0.5 MCG CAPSULA BLANDA (PROCAPS)</t>
  </si>
  <si>
    <t>2019M-0003054-R2</t>
  </si>
  <si>
    <t>Inmunoglobulina anti rh 250 - 300 mcg/2 c.c. solución inyectable</t>
  </si>
  <si>
    <t>Toxoide tetanico (vacuna) 40 ui/0.5 c.c.</t>
  </si>
  <si>
    <t>TOXOIDE TETANICO 40 UI (VACUNA ANTITETANICA) SUSPENSION INYECTABLE (DELTA) (CF)</t>
  </si>
  <si>
    <t>Caja x 10 a 25 ampollas</t>
  </si>
  <si>
    <t>LABORATORIOS DELTA S.A.S.</t>
  </si>
  <si>
    <t>Suero antiofidico polivalente polvo para inyección</t>
  </si>
  <si>
    <t>SUERO ANTIOFIDICO POLIVALENTE SOLUCION INYECTABLE (INSTITUTO NACIONAL DE SALUD) (CF)</t>
  </si>
  <si>
    <t>INSTITUTO NACIONAL DE SALUD</t>
  </si>
  <si>
    <t>2019M-0013350-R1</t>
  </si>
  <si>
    <t>Glicerina liquida x 500 cc</t>
  </si>
  <si>
    <t xml:space="preserve">GLICERINA PARA DEPOSITAR AMALGAMA (PROTOKIMICA)* FCO X 500ML                                                                                          </t>
  </si>
  <si>
    <t>Formol 30% x 500 c.c.</t>
  </si>
  <si>
    <t>FORMOL 30 % (ATHOS)* FRASCO X 500 ML</t>
  </si>
  <si>
    <t>ATHOS</t>
  </si>
  <si>
    <t>Podofilina  al 20% solución tópica x 5 ml</t>
  </si>
  <si>
    <t>PODOFILINA 20% SUSPENSION TOPICA (CONDILOM) FRASCO X 5 ML</t>
  </si>
  <si>
    <t>2009M-000476-R3 EN TRÀMITE RENOVACIÒN</t>
  </si>
  <si>
    <t>Vaselina x 200 gramos</t>
  </si>
  <si>
    <t>VASELINA BLANCA USP (ATHOS) POTE X 200 GR*</t>
  </si>
  <si>
    <t>Pote x 200 g</t>
  </si>
  <si>
    <t>LABORATORIOS ATHOS.</t>
  </si>
  <si>
    <t>RESOLUCION 243630</t>
  </si>
  <si>
    <t>Sales de rehidratacion oral polvo para disolver x 20,6 g</t>
  </si>
  <si>
    <t>Caja x 30 a 50 sobres x 20,6 g</t>
  </si>
  <si>
    <t>BCN</t>
  </si>
  <si>
    <t>BCN MEDICAL S.A.</t>
  </si>
  <si>
    <t xml:space="preserve">Sulfato de zinc 2 mg/ml solución oral x 80 ml </t>
  </si>
  <si>
    <t>SULFATO DE ZINC 2 MG/ML SOLUCION ORAL (FARMATECH) FRASCO X 80 ML</t>
  </si>
  <si>
    <t xml:space="preserve">FRASCO X 80 ML                          </t>
  </si>
  <si>
    <t>FARMATECH</t>
  </si>
  <si>
    <t>2014M-0015352</t>
  </si>
  <si>
    <t>Sulfato de magnesia u.s.p. x 400 g</t>
  </si>
  <si>
    <t>MAGNESIO SULFATO SAL EPSOM (ATHOS)* BOLSA X 400 G</t>
  </si>
  <si>
    <t>Bolsa x 400 gr</t>
  </si>
  <si>
    <t>RESOLUCION 243630 DE 30/09/99</t>
  </si>
  <si>
    <t>Bicarbonato de sodio x 500 g</t>
  </si>
  <si>
    <t>BICARBONATO DE SODIO POLVO (PROTOKIMICA)* BOLSA X 500 G</t>
  </si>
  <si>
    <t>Leche maternizada primer semestre polvo x 400 gr Mc.Nestle</t>
  </si>
  <si>
    <t>Tarro x 400 g</t>
  </si>
  <si>
    <t>NESTOGENO 1</t>
  </si>
  <si>
    <t>NESTLE DE COLOMBIA S.A.</t>
  </si>
  <si>
    <t>Acyclovir 200 mg tableta</t>
  </si>
  <si>
    <t>Caja x 10 a 50 tabletas</t>
  </si>
  <si>
    <t>2018M-012398-R3</t>
  </si>
  <si>
    <t>Acyclovir 250 mg solución inyectable</t>
  </si>
  <si>
    <t>ACICLOVIR 250 MG POLVO LIOFILIZADO (VITALIS) (REG)</t>
  </si>
  <si>
    <t>VITROFARMA S.A. PLANTA N° 2 / VITALIS S.A. C.I.</t>
  </si>
  <si>
    <t>2016M-0003840-R1</t>
  </si>
  <si>
    <t>Lamivudina 10 mg/ml solucion oral x 240 ml</t>
  </si>
  <si>
    <t>LAMIVUDINA 10 MG/ML SOLUCION ORAL (HUMAX) FRASCO X 240 ML</t>
  </si>
  <si>
    <t>Frasco x 240 ml</t>
  </si>
  <si>
    <t>FARMATECH S.A / HUMAX PHARMACEUTICAL S.A.</t>
  </si>
  <si>
    <t>2017M-0007440-EN TRAMITE DE RENOVACION</t>
  </si>
  <si>
    <t>Zidovudina 10 mg/ml solución oral x 240 ml</t>
  </si>
  <si>
    <t>ZIDOVUDINA 10 MG/ML SOLUCION ORAL (HUMAX) FRASCO X 240 ML</t>
  </si>
  <si>
    <t>2007M-0007425 EN TRAMITE DE RENOVACION</t>
  </si>
  <si>
    <t>Zidovudina 10 mg/ml Solucion Inyectable</t>
  </si>
  <si>
    <t>ZIDOVUDINA 10 MG / ML SOLUCION INYECTABLE (RETROVIR) (AC)</t>
  </si>
  <si>
    <t>RETROVIR</t>
  </si>
  <si>
    <t>GLAXOSMITHKLINE COLOMBIA S.A..</t>
  </si>
  <si>
    <t>2017M-005247-R2</t>
  </si>
  <si>
    <t>Lopinavir + ritonavir (80 + 20 mg)/ml solución oral x 160 ml</t>
  </si>
  <si>
    <t>LOPINAVIR 80 MG/ML + RITONAVIR 20 MG/ML SOLUCION ORAL (KALETRA) (CF) (REG) FCO X 160 ML</t>
  </si>
  <si>
    <t>Frasco x 160 ml</t>
  </si>
  <si>
    <t>KALETRA</t>
  </si>
  <si>
    <t>ABBVIE INC.</t>
  </si>
  <si>
    <t>2016M-014876-R2</t>
  </si>
  <si>
    <t xml:space="preserve">Ritonavir 100 mg </t>
  </si>
  <si>
    <t>RITONAVIR 100 MG CAPSULA DURA (RETROFEROL) (REG)</t>
  </si>
  <si>
    <t xml:space="preserve">FRASCO X 30 CAPSULAS                    </t>
  </si>
  <si>
    <t>RETROFEROL</t>
  </si>
  <si>
    <t>2018M-0018434</t>
  </si>
  <si>
    <t xml:space="preserve">Emtricitabina + tenofovir (200+300) mg </t>
  </si>
  <si>
    <t xml:space="preserve">FRASCO X 30 TABLETAS                    </t>
  </si>
  <si>
    <t>2015M-0016089</t>
  </si>
  <si>
    <t xml:space="preserve">Atazanavir 300 mg </t>
  </si>
  <si>
    <t>2015M-0011522-R1</t>
  </si>
  <si>
    <t>Nevirapina 50 mg/5ml suspension</t>
  </si>
  <si>
    <t>NEVIRAPINA 50 MG/5 ML SUSPENSION ORAL (AUROBINDO) FRASCO X 240 ML</t>
  </si>
  <si>
    <t>AUROBINDO</t>
  </si>
  <si>
    <t>AUROBINDO PHARMA LIMITED (UNIT III) / PROCLIN PHARMA S.A</t>
  </si>
  <si>
    <t>2008M-0008314-EN TRAMITE DE RENOVACION</t>
  </si>
  <si>
    <t>Metotrexato Sodico 50 mg solucion Inyectable</t>
  </si>
  <si>
    <t>VITAL NO DISPONIBLE</t>
  </si>
  <si>
    <t>Azatioprina 50 mg</t>
  </si>
  <si>
    <t>AZATIOPRINA 50 MG TABLETA (NEXTPHARMA)</t>
  </si>
  <si>
    <t>NEXTPHARMA</t>
  </si>
  <si>
    <t>RPG LIFE SCIENCES LIMITED / NEXT PHARMA SOURCING SAS</t>
  </si>
  <si>
    <t>2015M-0011719-R1</t>
  </si>
  <si>
    <t>TIROXINAS</t>
  </si>
  <si>
    <t>Levotiroxina sódica 50 mcg tableta, Marca Merk</t>
  </si>
  <si>
    <t>LEVOTIROXINA SODICA 50 MCG TABLETA (EUTIROX)</t>
  </si>
  <si>
    <t xml:space="preserve">CORRUGADA X 3500 TABLETAS               </t>
  </si>
  <si>
    <t>EUTIROX</t>
  </si>
  <si>
    <t>MERCK S.A.</t>
  </si>
  <si>
    <t>2019M-0007131-R1</t>
  </si>
  <si>
    <t>Levotiroxina sódica 100 mcg tableta. Marca Merk</t>
  </si>
  <si>
    <t>LEVOTIROXINA SODICA 100 MCG TABLETA (EUTIROX)</t>
  </si>
  <si>
    <t>2019M-010642-R3</t>
  </si>
  <si>
    <t xml:space="preserve">AGUJA ESPINAL PUNTA LAPIZ 25 GA REF 405138 (WHITACRE / BD)*                                                                                           </t>
  </si>
  <si>
    <t>2015DM-0013654</t>
  </si>
  <si>
    <t xml:space="preserve">AGUJA ESPINAL N 27 GA X 3.50 IN PUNTA LAPIZ REF 405079 (BD)*                                                                                          </t>
  </si>
  <si>
    <t xml:space="preserve">CAJA X 50 AGUJAS                        </t>
  </si>
  <si>
    <t>AGUJA DESECHABLE HIPODERMICA N 19 X 1 1/2  (NIPRO)*</t>
  </si>
  <si>
    <t xml:space="preserve">CAJA X 100 AGUJAS                       </t>
  </si>
  <si>
    <t>2015DM-0013638</t>
  </si>
  <si>
    <t>AGUJA DESECHABLE HIPODERMICA N 20 G X 1 (NIPRO)*</t>
  </si>
  <si>
    <t>AGUJA DESECHABLE HIPODERMICA N 21G X 1 1/2 (NIPRO)*</t>
  </si>
  <si>
    <t>AGUJA DESECHABLE HIPODERMICA N 23 G X 1 REF AH-2325(NIPRO)*</t>
  </si>
  <si>
    <t>AGUJA DESECHABLE HIPODERMICA N 25 G X 5/8  (NIPRO)*</t>
  </si>
  <si>
    <t>AGUJA DESECHABLE HIPODERMICA N 26 G X 1/2 (NIPRO)*</t>
  </si>
  <si>
    <t>NIPRO MEDICAL CORPORATION.</t>
  </si>
  <si>
    <t>AIRE REES</t>
  </si>
  <si>
    <t xml:space="preserve">UNIDAD                                  </t>
  </si>
  <si>
    <t xml:space="preserve">CANULA DE GUEDEL N 0 DE 50 MM AZUL (GOLDEN CARE)*                                                                                                     </t>
  </si>
  <si>
    <t xml:space="preserve">CANULA                                  </t>
  </si>
  <si>
    <t>GOLDEN CARE</t>
  </si>
  <si>
    <t>CANULA DE GUEDEL N 1 DE 60 MM NEGRA (GOLDEN CARE)*</t>
  </si>
  <si>
    <t xml:space="preserve">CANULA DE GUEDEL N 2 DE 70 MM BLANCA (GOLDEN CARE)*                                                                                                   </t>
  </si>
  <si>
    <t xml:space="preserve">CANULA DE GUEDEL N 3 DE 80 MM VERDE (GOLDEN CARE)*                                                                                                    </t>
  </si>
  <si>
    <t>CANULA DE GUEDEL N 4 DE 90 MM AMARILLA (GOLDEN CARE)*</t>
  </si>
  <si>
    <t>CANULA DE GUEDEL N 5 DE 100 MM ROJA (GOLDEN CARE)*</t>
  </si>
  <si>
    <t>CATETER INTRAVENOSO N 18 G REF 7065 (JELCO PLUS)</t>
  </si>
  <si>
    <t>JELCO PLUS</t>
  </si>
  <si>
    <t>SMITHS MEDICAL INTERNATIONAL LIMITED.</t>
  </si>
  <si>
    <t>2015DM-01303-R2</t>
  </si>
  <si>
    <t>CATETER INTRAVENOSO N 20 G REF 7066 (JELCO PLUS)</t>
  </si>
  <si>
    <t xml:space="preserve">CAJA X 50 CATETER                       </t>
  </si>
  <si>
    <t>CATETER INTRAVENOSO N 22 G REF 7060 (JELCO PLUS)</t>
  </si>
  <si>
    <t>SMITHS MEDICAL INTERNATIONAL LIMITED</t>
  </si>
  <si>
    <t xml:space="preserve">CATETER INTRAVENOSO N 24 G REF 7063 (JELCO PLUS)                                                                                                      </t>
  </si>
  <si>
    <t>CARDIOMED</t>
  </si>
  <si>
    <t>MICROPORE 1/2 IN X 10 YARDAS COLOR PIEL (CUREBAND) CAJA X 24 ROLLOS</t>
  </si>
  <si>
    <t>CAJA X 24 ROLLOS</t>
  </si>
  <si>
    <t>ADHESIVOS INTERNACIONALES S.A.S.</t>
  </si>
  <si>
    <t>2017DM-0015914</t>
  </si>
  <si>
    <t>MICROPORE 1 IN X 10 YARDAS BLANCO (CUREBAND) CAJA X 12 ROL</t>
  </si>
  <si>
    <t>CAJA X 12 ROLLOS</t>
  </si>
  <si>
    <t>ADHESIVOS INTERNACIONALES S.A.S / ADHINTER S.A.S</t>
  </si>
  <si>
    <t>MICROPORE 2 IN (5 CM X 9 MTS) 10 YARDAS BLANCO (CUREBAND) CAJA X 6 ROLLOS</t>
  </si>
  <si>
    <t>CAJA X 6 ROLLOS</t>
  </si>
  <si>
    <t>2017DM-0017229</t>
  </si>
  <si>
    <t>BIOPLAST</t>
  </si>
  <si>
    <t xml:space="preserve">GALON                                   </t>
  </si>
  <si>
    <t xml:space="preserve">CAJA X 100 UNIDADES                     </t>
  </si>
  <si>
    <t>2016DM-0000121-R1</t>
  </si>
  <si>
    <t>ESPECULO VAGINAL DESECHABLE (SMALL) TALLA S (BIOLIFE)*</t>
  </si>
  <si>
    <t xml:space="preserve">CAJA X 50 LANCETAS                      </t>
  </si>
  <si>
    <t>GLUCOQUICK</t>
  </si>
  <si>
    <t>TAIDOC TECHNOLOGY CORPORATION WUGU FACTORY / STERILANCE MEDICAL (SUZHOU) INC / PROCAPS S.A.</t>
  </si>
  <si>
    <t>2011DM-0007698</t>
  </si>
  <si>
    <t>PROTEX S.A.S</t>
  </si>
  <si>
    <t>MEDISPO</t>
  </si>
  <si>
    <t>GUIA O ESTILETE PARA ENTUBACION PEDIATRICA 6 FR (GOLDEN CARE)*</t>
  </si>
  <si>
    <t>QUIRURGICOS LTDA..</t>
  </si>
  <si>
    <t>2016DM-0000271-R1</t>
  </si>
  <si>
    <t>GUIA O ESTILETE PARA ENTUBACION N°10 (GOLDEN CARE)*</t>
  </si>
  <si>
    <t>QUIRURGICOS LTDA / HITEC MEDICAL CO. LTD</t>
  </si>
  <si>
    <t xml:space="preserve">MASCARA                                 </t>
  </si>
  <si>
    <t>MASCARA LARINGEA DESECHABLE N 2 (GOLDEN CARE)*</t>
  </si>
  <si>
    <t>WELL LEAD MEDICAL CO. LTD.</t>
  </si>
  <si>
    <t>2016DM-0000294-R1</t>
  </si>
  <si>
    <t>MASCARA LARINGEA DESECHABLE N 3 (GOLDEN CARE)*</t>
  </si>
  <si>
    <t>WELL LEAD MEDICAL CO. LTD / QUIRURGICOS LTDA.</t>
  </si>
  <si>
    <t xml:space="preserve">MASCARA LARINGEA DESECHABLE N 4 (GOLDEN CARE)*                                                                                                        </t>
  </si>
  <si>
    <t>MASCARA LARINGEA DESECHABLE N 5 (GOLDEN CARE)*</t>
  </si>
  <si>
    <t>WELL LEAD MEDICAL CO. LTD</t>
  </si>
  <si>
    <t xml:space="preserve">MASCARA OXIGENO NO REINHALACION PEDIATRICA (BIOLIFE)*                                                                                                 </t>
  </si>
  <si>
    <t>2017DM-0000410-R1</t>
  </si>
  <si>
    <t xml:space="preserve">MASCARA OXIGENO NO REINHALACION ADULTO (BIOLIFE)*                                                                                                     </t>
  </si>
  <si>
    <t>SET NEBULIZACION ADULTO (PLUSVITAL)*</t>
  </si>
  <si>
    <t>INDUSTRIAS CARDIOMED SAS.</t>
  </si>
  <si>
    <t>2011DM-0007869</t>
  </si>
  <si>
    <t xml:space="preserve">SET NEBULIZACION PEDIATRICO (PLUSVITAL)*                                                                                                              </t>
  </si>
  <si>
    <t>PLUSVITAL</t>
  </si>
  <si>
    <t>Bolsa para sangre x 450 c.c. (sencilla)</t>
  </si>
  <si>
    <t>BOLSA RECOLECTORA DE SANGRE SENCILLA 450 ML REF 501305 (FRESENIUS) PAQUETE X 2 UNIDADES</t>
  </si>
  <si>
    <t xml:space="preserve">PAQUETE                                 </t>
  </si>
  <si>
    <t>Nipro, Fressenius, Baxter</t>
  </si>
  <si>
    <t>BOLSA RECOLECTORA DE ORINA PEDIATRICA (BIOLIFE)*</t>
  </si>
  <si>
    <t>BOLSA RECOLECTORA DE ORINA ADULTO X 2000 ML B402000 (BIOLIFE)*</t>
  </si>
  <si>
    <t>BIOPLAST SA.</t>
  </si>
  <si>
    <t>Bolsa nutrición enteral x 1.500 ml</t>
  </si>
  <si>
    <t xml:space="preserve">BOLSA NUTRIFLO PARA ALIMENTACION ENTERAL (BAXTER)* X 1500 ML                                                                                          </t>
  </si>
  <si>
    <t>Baxter</t>
  </si>
  <si>
    <t>BAXTER</t>
  </si>
  <si>
    <t>LABORATORIOS BAXTER S.A.</t>
  </si>
  <si>
    <t>2017DM-0000795-R1</t>
  </si>
  <si>
    <t>Canula de guedel 00 (40 mm)</t>
  </si>
  <si>
    <t>Cánula de Yankauer adulto desechable</t>
  </si>
  <si>
    <t>Plus Vital, LM Instruments, Kioling</t>
  </si>
  <si>
    <t>CATETER INTRAVENOSO N 16 32 MM REF 7061 (JELCO PLUS)</t>
  </si>
  <si>
    <t>CATETER VENOSO CENTRAL TRILUMEN ADULTO 7FR X 20 CM GA 16.18.18 REF 01CV25703 (ARROW)</t>
  </si>
  <si>
    <t xml:space="preserve">CATETER                                 </t>
  </si>
  <si>
    <t>ARROW</t>
  </si>
  <si>
    <t>ARROW INTERNATIONAL INC / ARROW MEDICAL S.A.S</t>
  </si>
  <si>
    <t>2019DM-0019672</t>
  </si>
  <si>
    <t>Cateter cricotirotomia adulto. Set</t>
  </si>
  <si>
    <t>SET PARA CRICOTIROTOMIA QUICKTRACH ADULTO*</t>
  </si>
  <si>
    <t>LM INSTRUMENTS S.A..</t>
  </si>
  <si>
    <t>2008DM-0002016</t>
  </si>
  <si>
    <t>2012DM-0009446</t>
  </si>
  <si>
    <t>2011DM-0007514</t>
  </si>
  <si>
    <t>GLOBAL</t>
  </si>
  <si>
    <t>2017DM-0001179-R1</t>
  </si>
  <si>
    <t>JERINGA INSULINA 29GX1/2 JD 01U2913 SB (NIPRO)*</t>
  </si>
  <si>
    <t xml:space="preserve">CAJA X 50 APOSITOS                      </t>
  </si>
  <si>
    <t>BSN</t>
  </si>
  <si>
    <t>BSN MEDICAL LTDA</t>
  </si>
  <si>
    <t>2015DM-0014044</t>
  </si>
  <si>
    <t>TACO                                    </t>
  </si>
  <si>
    <t>BSN MEDICAL LIMITADA</t>
  </si>
  <si>
    <t>2014DM-0010997</t>
  </si>
  <si>
    <t>2016DM-0000124-R1</t>
  </si>
  <si>
    <t>NINGBO GREETMED MEDICAL INSTRUMETS CO., LTD. / PROTEX S.A.</t>
  </si>
  <si>
    <t>PRODEMA</t>
  </si>
  <si>
    <t>2019DM-0019177</t>
  </si>
  <si>
    <t xml:space="preserve">ROLLO                                   </t>
  </si>
  <si>
    <t>GEL CONDUCTOR DE ULTRASONIDO (BIOGEL) FRASCO X 250 CC</t>
  </si>
  <si>
    <t>2019DM-0003923-R1</t>
  </si>
  <si>
    <t xml:space="preserve">HUMIDIFICADOR                           </t>
  </si>
  <si>
    <t>ALFA TRADING S.A.S.</t>
  </si>
  <si>
    <t>2016DM-0000334-R1</t>
  </si>
  <si>
    <t>BIOPLAST S.A</t>
  </si>
  <si>
    <t>Alcohol antiséptico 70% botella plástica x 700 ml</t>
  </si>
  <si>
    <t>Botella</t>
  </si>
  <si>
    <t>ALCOHOL ANTISEPTICO SOLUCION TOPICA (MK) FRASCO X 700 ML</t>
  </si>
  <si>
    <t>Botella x 700 ml</t>
  </si>
  <si>
    <t>Osa, Tecnoqímicas</t>
  </si>
  <si>
    <t>TECNOQUÍMICAS S.A. / TECNOFAR TQ S.A.S</t>
  </si>
  <si>
    <t>2008M-011909-R1-EN TRAMITE DE RENOVACION</t>
  </si>
  <si>
    <t>BAJALENGUAS NO ESTERIL (ALFA SAFE)* CAJA X 100 UNIDADES</t>
  </si>
  <si>
    <t>ALFA TRADING</t>
  </si>
  <si>
    <t>ALGODON EN TORUNDAS (HIGIETEX) PAQUETE X 500 G</t>
  </si>
  <si>
    <t>LABORATORIOS HIGIETEX S.A.S.</t>
  </si>
  <si>
    <t>Balon hemostatico para hemorragia posparto</t>
  </si>
  <si>
    <t>BALON POSTPARTO BAKRI 24FR 54CM REF J-SOSR-100500 (COOK MEDICAL)</t>
  </si>
  <si>
    <t>Cook</t>
  </si>
  <si>
    <t>2010DM-0006652</t>
  </si>
  <si>
    <t>LAMINA PORTA OBJETOS BORDE ESMERILADO REF 7105 (GOLDEN CAR)* CAJA X 50</t>
  </si>
  <si>
    <t>CANECA                                  </t>
  </si>
  <si>
    <t>HOSPIMEDICOS</t>
  </si>
  <si>
    <t>2016DM-0000250-R1</t>
  </si>
  <si>
    <t>ESPATULA PARA CITOLOGIA  PAQUETE X 100* (CEPILAB)</t>
  </si>
  <si>
    <t>2019DM-0019697</t>
  </si>
  <si>
    <t>ELECTRODO CON SOPORTE DE ESPUMA REF 2228 (3M)* X ELECTRODO</t>
  </si>
  <si>
    <t xml:space="preserve">PAQUETE X 50 UNIDADES                   </t>
  </si>
  <si>
    <t>3M COLOMBIA S.A.</t>
  </si>
  <si>
    <t>2016DM-0000409-R1</t>
  </si>
  <si>
    <t>PINZA O CLAMP UMBILICAL PLASTICO REF B403000 (BIOLIFE)*</t>
  </si>
  <si>
    <t xml:space="preserve">INTEGRADOR QUIMICO PARA VAPOR REF 1243A (3M)* PAQUETE X 500                                                                                           </t>
  </si>
  <si>
    <t>LAPIZ ELECTRO BISTURI MANO (M&amp;H CARE)*</t>
  </si>
  <si>
    <t>M&amp;H CARE</t>
  </si>
  <si>
    <t>2015DM-0013635</t>
  </si>
  <si>
    <t>Ortoftalaldehido 0.55% desinfectante de alto nivel x 3,7 c.c</t>
  </si>
  <si>
    <t xml:space="preserve">GLUTARALDEHIDO ACTIVO REF 20391 (CIDEX OPA) GALON X 3.78 L                                                                                            </t>
  </si>
  <si>
    <t>Johnson/Cidex Opa</t>
  </si>
  <si>
    <t>CIDEX OPA</t>
  </si>
  <si>
    <t>JOHNSON &amp; JOHNSON DE COLOMBIA S.A.</t>
  </si>
  <si>
    <t>2011DM-0007441</t>
  </si>
  <si>
    <t>APLICADORES SIN ALGODON (OSSALUD)* CAJA X 500</t>
  </si>
  <si>
    <t xml:space="preserve">CAJA X 500 UNIDADES                     </t>
  </si>
  <si>
    <t>BRAZALETE INTEGRAL MADRE E HIJO BROCHE SEGURIDAD (BIOLIFE)*</t>
  </si>
  <si>
    <t>INDICADOR A VAPOR REF00130LF (BOWIE DICK COMPLY3M)X50 HOJAS*</t>
  </si>
  <si>
    <t>3M COLOMBIA.</t>
  </si>
  <si>
    <t>Botella para drenaje toraxico x 1100 cc</t>
  </si>
  <si>
    <t>FRASCO DE DRENAJE TORAXICO REF NE-1101 DE 1150 CC (BIOMETRIX)*</t>
  </si>
  <si>
    <t>Biometrix</t>
  </si>
  <si>
    <t>BIOMETRIX</t>
  </si>
  <si>
    <t>DISTRIMEDICAL / LM INSTRUMENTS S.A.</t>
  </si>
  <si>
    <t>2017DM-0001662-R1</t>
  </si>
  <si>
    <t>Aposito ocular (gasa algodón)</t>
  </si>
  <si>
    <t>APOSITO OCULAR COLOR PIEL REF 46430-02 (COVERLET) X APOSITO</t>
  </si>
  <si>
    <t>Coverlet, Covidien, Kendall, BSN</t>
  </si>
  <si>
    <t>COVERLET</t>
  </si>
  <si>
    <t>COVERLET / BSN MEDICAL</t>
  </si>
  <si>
    <t>2017DM-0000604R1.</t>
  </si>
  <si>
    <t>NIPLE O ADAPTADOR PARA OXIGENO (BIOPLAST)*</t>
  </si>
  <si>
    <t xml:space="preserve">NIPLE                                   </t>
  </si>
  <si>
    <t>JABÓN GERMICIDA  A BASE DE YODO (PREPODYNE SCRUB) BOLSA X 120 ML</t>
  </si>
  <si>
    <t>PREPODYNE SCRUB</t>
  </si>
  <si>
    <t>JABÓN GERMICIDA A BASE DE YODO (PREPODYNE SCRUB) BOLSA X 850 ML</t>
  </si>
  <si>
    <t>IMCOLMEDICA S.A.</t>
  </si>
  <si>
    <t xml:space="preserve">SONDA                                   </t>
  </si>
  <si>
    <t>OPTIMAL QUALITY</t>
  </si>
  <si>
    <t>2014DM-0011132</t>
  </si>
  <si>
    <t>CAJA X 50 UNIDADES</t>
  </si>
  <si>
    <t xml:space="preserve"> 2016DM-0000107-R2</t>
  </si>
  <si>
    <t>SHERLEG LABORATORIES S.A.S</t>
  </si>
  <si>
    <t>2016DM-0000107-R2</t>
  </si>
  <si>
    <t>PROTEX S.A.S.</t>
  </si>
  <si>
    <t>SONDA O CATETER TORACICO N 28 SILICONIZADO REF 1109 (SHERLEG)</t>
  </si>
  <si>
    <t>2016DM-0000093-R2</t>
  </si>
  <si>
    <t>SONDA O CATETER TORACICO NO 32 FR SILICONADO REF 1111 (SHERLEG)</t>
  </si>
  <si>
    <t>SONDA O CATETER TORACICO N 34 SILICONIZADO REF 1112 (SHERLEG)</t>
  </si>
  <si>
    <t>PROTEX</t>
  </si>
  <si>
    <t>2014DM-0012113</t>
  </si>
  <si>
    <t>TUBO ENDOTRAQUEAL CON BALON N 4.5 (MEDISPO/SUPREME/PROTEX)*</t>
  </si>
  <si>
    <t>TUBO ENDOTRAQUEAL CON BALON N 7.0 (PROTEX)</t>
  </si>
  <si>
    <t>PROTEX S.A</t>
  </si>
  <si>
    <t>TUBO ENDOTRAQUEAL CON BALON N 7.5 (PROTEX)</t>
  </si>
  <si>
    <t>TUBO ENDOTRAQUEAL CON BALON N 9.0 (SUPREME)</t>
  </si>
  <si>
    <t>TUBO ENDOTRAQUEAL SIN BALON N 3.0 (MEDISPO/SUPREME/PROTEX)*</t>
  </si>
  <si>
    <t>TUBO ENDOTRAQUEAL SIN BALON N 3.5 (MEDISPO/SUPREME/PROTEX)*</t>
  </si>
  <si>
    <t>TUBO ENDOTRAQUEAL SIN BALON N 4.0 (MEDISPO/SUPREME/PROTEX)*</t>
  </si>
  <si>
    <t>TUBO ENDOTRAQUEAL SIN BALON N 4.5 (MEDISPO/SUPREME/PROTEX)*</t>
  </si>
  <si>
    <t>VENDA ALGODON LAMINADO 4 IN X 5 YARDAS (HIGIETEX)</t>
  </si>
  <si>
    <t>LABORATORIOS HIGIETEX LTDA.</t>
  </si>
  <si>
    <t>VENDA ALGODON LAMINADO 6 IN X 5 YARDAS (HIGIETEX)</t>
  </si>
  <si>
    <t>VENDA ELASTICA NO ESTERIL 5 X 5 YARDAS (SHERLEG)</t>
  </si>
  <si>
    <t>2017DM-0000641-R1</t>
  </si>
  <si>
    <t>VENDA ELASTICA 6 X 5 YARDAS (SHERLEG)</t>
  </si>
  <si>
    <t>VENDA DE YESO 4 X 5 YARDAS (GYPSONA)</t>
  </si>
  <si>
    <t>GYPSONA</t>
  </si>
  <si>
    <t>BSN MEDICAL.</t>
  </si>
  <si>
    <t>2018DM-0003155-R1</t>
  </si>
  <si>
    <t>VENDA DE YESO 6 X 5 YARDAS (GYPSONA)</t>
  </si>
  <si>
    <t>BCN MEDICAL.</t>
  </si>
  <si>
    <t>SHERLEG LABORATORIES S.A.S.</t>
  </si>
  <si>
    <t>2017DM-0000644-R1</t>
  </si>
  <si>
    <t>VENDA GASA 6 X 5 YARDAS N.E. (SHERLEG)</t>
  </si>
  <si>
    <t>BIODENT CO. LTD</t>
  </si>
  <si>
    <t>MICRODONT</t>
  </si>
  <si>
    <t>2010DM-0006739</t>
  </si>
  <si>
    <t>MAILLEFER</t>
  </si>
  <si>
    <t>2016DN-0014498</t>
  </si>
  <si>
    <t>MINESSOTA EE.UU</t>
  </si>
  <si>
    <t>SS. WHITE</t>
  </si>
  <si>
    <t>SS WHITE</t>
  </si>
  <si>
    <t>USA</t>
  </si>
  <si>
    <t>2018DM-0018320</t>
  </si>
  <si>
    <t>2017DM-0016154</t>
  </si>
  <si>
    <t xml:space="preserve">Lidocaina 2% + epinefrina x 50 carpules </t>
  </si>
  <si>
    <t>Caja x 50 carpules</t>
  </si>
  <si>
    <t>Ropsohn, New Stetic</t>
  </si>
  <si>
    <t>2016M-004009-R4</t>
  </si>
  <si>
    <t>Lidocaina 2% sin epinefrina x 50 carpules</t>
  </si>
  <si>
    <t>LEE SMITH</t>
  </si>
  <si>
    <t>INDUSTRIAL LATORRE CAICEDO LTDA</t>
  </si>
  <si>
    <t>DM-001640 R1</t>
  </si>
  <si>
    <t>2019DM-0019524</t>
  </si>
  <si>
    <t>Frasco x 6 ml</t>
  </si>
  <si>
    <t>2017DM-0016013</t>
  </si>
  <si>
    <t>2009DM-0004764-R1</t>
  </si>
  <si>
    <t>2012DM-0008632</t>
  </si>
  <si>
    <t>Amalgama (onza) duo mercurio x 80 tabletas</t>
  </si>
  <si>
    <t>Caja x 80 tabetas</t>
  </si>
  <si>
    <t>New stetic</t>
  </si>
  <si>
    <t>2017DM-0000630-R2</t>
  </si>
  <si>
    <t>2011DM-0008158</t>
  </si>
  <si>
    <t>BNK</t>
  </si>
  <si>
    <t>2011DM-0008067</t>
  </si>
  <si>
    <t>2018DM-0003065-R1</t>
  </si>
  <si>
    <t>Indental</t>
  </si>
  <si>
    <t>INDUSTRIA LATORRE CAICEDO</t>
  </si>
  <si>
    <t>ROEKO</t>
  </si>
  <si>
    <t>COLTENE</t>
  </si>
  <si>
    <t>2011DM-0000614-R1</t>
  </si>
  <si>
    <t>OSSA</t>
  </si>
  <si>
    <t>LABORATORIOS OSA S.A.S</t>
  </si>
  <si>
    <t>SUPERDENT</t>
  </si>
  <si>
    <t>PAKISTAN SCISSORS INDUSTRIES</t>
  </si>
  <si>
    <t>2017DM-0015982</t>
  </si>
  <si>
    <t>QUIRUDENT</t>
  </si>
  <si>
    <t>2012DM-0008653</t>
  </si>
  <si>
    <t>FENIX</t>
  </si>
  <si>
    <t>BAUSCH</t>
  </si>
  <si>
    <t>ULTRADENTAL</t>
  </si>
  <si>
    <t>2019DM-0019830</t>
  </si>
  <si>
    <t>PROFENCO S.A.S.</t>
  </si>
  <si>
    <t>2019DM-0003947-R1</t>
  </si>
  <si>
    <t>MICROBRUSH - PROGEDENT</t>
  </si>
  <si>
    <t>HUANGHUA PROMISE DENTAL CO. LTDA</t>
  </si>
  <si>
    <t>2013DM-0010428</t>
  </si>
  <si>
    <t>NSOC69260-15CO</t>
  </si>
  <si>
    <t>CARESTREAM</t>
  </si>
  <si>
    <t>2018DM-0002289R1</t>
  </si>
  <si>
    <t>PROTEK</t>
  </si>
  <si>
    <t>TOBOOM SHANGAI PRECISE ABRASIVE TOOL CO. LTD</t>
  </si>
  <si>
    <t>2014DM-0012471</t>
  </si>
  <si>
    <t>2012M-0013652</t>
  </si>
  <si>
    <t>2014M-0002349-R2</t>
  </si>
  <si>
    <t>2009M-0009457</t>
  </si>
  <si>
    <t>2012M-0001992-R1</t>
  </si>
  <si>
    <t>2016M-005176-R2</t>
  </si>
  <si>
    <t>2009M-0009932</t>
  </si>
  <si>
    <t>2016M-003819-R2</t>
  </si>
  <si>
    <t>2014M-0002702-R1</t>
  </si>
  <si>
    <t>2008M-009160-R2</t>
  </si>
  <si>
    <t>2008M-0008850</t>
  </si>
  <si>
    <t>2008M-009881-R2</t>
  </si>
  <si>
    <t>2016 M-008265-R3</t>
  </si>
  <si>
    <t>Verapamilo 120 mg tableta</t>
  </si>
  <si>
    <t>2009M-0009253</t>
  </si>
  <si>
    <t>2010M-0010836</t>
  </si>
  <si>
    <t>2012M-0000734-R1</t>
  </si>
  <si>
    <t>2009M-13957-R1</t>
  </si>
  <si>
    <t>2018M-012909-R3</t>
  </si>
  <si>
    <t>2012M-0001384-R1</t>
  </si>
  <si>
    <t>Timolol maleato 0.5% solución oftalmica x 5 ml.</t>
  </si>
  <si>
    <t>2015M-0003494-R1</t>
  </si>
  <si>
    <t>2013M-0001762-R1</t>
  </si>
  <si>
    <t>2018M-014387-R3</t>
  </si>
  <si>
    <t>2019M-0001037-R2</t>
  </si>
  <si>
    <t>2009M-0009180</t>
  </si>
  <si>
    <t>2007M-0007588</t>
  </si>
  <si>
    <t>2007M-0007323</t>
  </si>
  <si>
    <t>2015 M-002794-R2</t>
  </si>
  <si>
    <t>2017M-005627-R2</t>
  </si>
  <si>
    <t>2008 M-007252-R1</t>
  </si>
  <si>
    <t>2017M-0000479-R2</t>
  </si>
  <si>
    <t>2011M-0012784</t>
  </si>
  <si>
    <t>2007M-0007440</t>
  </si>
  <si>
    <t>2007M-0007425</t>
  </si>
  <si>
    <t>KABICTAM (PIPERACILINA) 4G / 0.5G 50ML CAJA X 10 UNDS FRESENIUS</t>
  </si>
  <si>
    <t>CAJA X 10 UND</t>
  </si>
  <si>
    <t>FRESENIUS KABI COLOMBIA S.A.S</t>
  </si>
  <si>
    <t>2016M-0017134</t>
  </si>
  <si>
    <t>KABIPENEM (MEROPENEM) 1,0 G POLVO PARA SOLUCION INTECTABLE CAJA X 10 UNDS FRESENIUS</t>
  </si>
  <si>
    <t>2015M-0016622</t>
  </si>
  <si>
    <t>VANCOCIN CP (VANCOMICINA 500MG) BAXTER</t>
  </si>
  <si>
    <t>2013M-0002049-R1</t>
  </si>
  <si>
    <t xml:space="preserve">COLOMBIA </t>
  </si>
  <si>
    <t>ROCURONIO SOL.INY.50 mg/5mL</t>
  </si>
  <si>
    <t>2010M-0010465</t>
  </si>
  <si>
    <t>SEVOFLURANE 250ML BAXTER</t>
  </si>
  <si>
    <t>2008M-0008673</t>
  </si>
  <si>
    <t>HEPARINA SODICA 5000 UI-ML 5ML CAJA X 50 UNDS FRESENIUS</t>
  </si>
  <si>
    <t>2009M-0009288</t>
  </si>
  <si>
    <t>GELOFUSINE ISO SUSTITUTO DE PLASMA AL 4% x 500ML BRAUN</t>
  </si>
  <si>
    <t>BAXALTA COLOMBIA S.A.S</t>
  </si>
  <si>
    <t>AGUJA RAQUIDEA Y/O PUNCION LUMBAR (PENCAN) G25x90MM PUNTA LAPIZ (3 1/2`) BRAUN</t>
  </si>
  <si>
    <t>AGUJA RAQUIDEA Y/O PUNCION LUMBAR (PENCAN) G27x90MM PUNTA LAPIZ (3 1/2`) BRAUN</t>
  </si>
  <si>
    <t>CAJA X 100 UNIDADES</t>
  </si>
  <si>
    <t>SUZHOU HENGXIANG</t>
  </si>
  <si>
    <t>AGUJA HIPODERMICA 21G x 1 1/2  CAJA X 100 UNDS LIFECARE SOLUTIONS</t>
  </si>
  <si>
    <t>AGUJA HIPODERMICA 26G x 1/2   CAJA X 100 UNDS LIFECARE SOLUTIONS</t>
  </si>
  <si>
    <t>JACKSON REES PEDIATRICA /NEONATAL UNIDAD MANUAL RESPIRATORIA MAPLESON CON VALVULA APL DE 180CM  Y BALON DE 0.5 LITROS LMI</t>
  </si>
  <si>
    <t xml:space="preserve">2018DM-0017803 </t>
  </si>
  <si>
    <t>JACKSON REES ADULTO MANUAL UNIDAD RESPIRATORIA MAPLESON  CON VALVULA APL DE 180CM Y BALON DE 2LITROS LMI</t>
  </si>
  <si>
    <t>CATETER INTRAVENOSO 18Gx11/4 INTROCAN CERTO POLIURETANO CAJA X 50 UNDS BRAUN</t>
  </si>
  <si>
    <t>CATETER INTRAVENOSO 20Gx11/4 INTROCAN CERTO POLIURETANO CAJA X 50 UNDS BRAUN</t>
  </si>
  <si>
    <t>CATETER INTRAVENOSO 22Gx1 INTROCAN CERTO POLIURETANO CAJA X 50 UNDS BRAUN</t>
  </si>
  <si>
    <t>CATETER INTRAVENOSO 24Gx3/4 INTROCAN CERTO POLIURETANO CAJA X 50 UNDS BRAUN</t>
  </si>
  <si>
    <t>MICROPOROSO PIEL 1/2`x10 YDS CAJA X 24 GLOBAL</t>
  </si>
  <si>
    <t>2018DM-0003289-R1</t>
  </si>
  <si>
    <t>MICROPOROSO BLANCO 1x10 YDS CAJA X 12 GLOBAL</t>
  </si>
  <si>
    <t>MICROPOROSO BLANCO 2x10 YDS CAJA X 6 GLOBAL</t>
  </si>
  <si>
    <t>CIRCUITO ANESTESIA/VENT.ADUL 259Y 160CM (DOS MANGUERAS DE22MM+BALON 3LT+ADAPTADOR EN y CON PTO DE PRESION Y TEMP+ CODO DE CO2) LMI</t>
  </si>
  <si>
    <t>BOGOTÁ</t>
  </si>
  <si>
    <t>2016DM-0015094</t>
  </si>
  <si>
    <t>CAJA X 50 PARES</t>
  </si>
  <si>
    <t>ALFA TRADING S.A.S</t>
  </si>
  <si>
    <t xml:space="preserve">CAJA X 50 PARES </t>
  </si>
  <si>
    <t>CAJA X 50</t>
  </si>
  <si>
    <t>2017DM-0001253-R1</t>
  </si>
  <si>
    <t>Máscara laríngea AuraONCE, No 2, desechable, curvatura anatómica, punta reforzada para peso 10-20kgr</t>
  </si>
  <si>
    <t>DINAMARCA</t>
  </si>
  <si>
    <t>2015DM-0014167</t>
  </si>
  <si>
    <t>MASCARA NO REINHALACION PEDIATRICA  PARA OXIGENO DE ALTA CONCENTRACION GLOBALHEALTHCARE</t>
  </si>
  <si>
    <t>MASCARA NO REINHALACION ADULTO PARA OXIGENO DE ALTA CONCENTRACION GLOBALHEALTHCARE</t>
  </si>
  <si>
    <t>SET DE NEBULIZACION ADULTO CONTROL DE FLUJO(MASCARILLA+TUBO DE 02+CONECTOR UNIVERSAL Y ESTANDAR+NEBULIZADOR DE10CC) GLOBAL HEALTHCARE</t>
  </si>
  <si>
    <t>GLOBAL HEALTHCARE</t>
  </si>
  <si>
    <t>2017DM-0001249-R1</t>
  </si>
  <si>
    <t>SET DE NEBULIZACION PEDIATRICO (MASCARILLA+TUBO DE 02 DE 2.10MTS Y NEBULIZADOR DE10CC) GLOBAL HEALTHCARE</t>
  </si>
  <si>
    <t>BOLSA SENCILLA PARA RECOLECCION DE 450ML DE SANGRE X 16 UNDS FRESENIUS</t>
  </si>
  <si>
    <t>2018DM-0003501-R1</t>
  </si>
  <si>
    <t>CYSTOFLO  BOLSA  RECOLECTORA DE ORINA ADULTO 2.000ML BAXTER MRD2926</t>
  </si>
  <si>
    <t>BOLSA PARA ALIMENTACION ENTERAL 1.5LTS *NUTRIFLO BAXTER BRD0202</t>
  </si>
  <si>
    <t>YANKAWER CATETER DE SUCCION DESECHABLE LMI</t>
  </si>
  <si>
    <t>2018DM-0018803</t>
  </si>
  <si>
    <t>CATETER VENOSO CENTRAL TRILUMEN ADULTO 7.5FRX20CM  GUIA NITINOL + VALVULA BLS VYGON</t>
  </si>
  <si>
    <t>2015DM-0013245</t>
  </si>
  <si>
    <t>SET PARA CRICOTIROTOMIA ADULTO QUICKTRACH ACCESO RAPIDO Y SEGURO PARA DE OBSTRUCCION DE VIA AEREA ALTA VBM* LMI</t>
  </si>
  <si>
    <t xml:space="preserve">2018DM-0018393 </t>
  </si>
  <si>
    <t>KIT PARA ANESTESIA EPIDURAL 20GX90CM (CATETER+AGUJA+JERINGA BAJA RESISTENCIA+FILTRO) VYGON</t>
  </si>
  <si>
    <t>RYMCO MEDICAL SAS</t>
  </si>
  <si>
    <t>EQUIPO MICROGOTEO S/A CON BULBO CON ´´Y´´ 60 GOTAS LOCK 150CM RYMCO</t>
  </si>
  <si>
    <t>EXTENSION PERFUSOR 150 CM POLIETILENO CAJA X 100 UNDS BRAUN</t>
  </si>
  <si>
    <t>2018DM-0001797-R1</t>
  </si>
  <si>
    <t>APOSITO LEUKOMED I.V  STE 6CMX8CM CAJA X 50 UNDS BSN</t>
  </si>
  <si>
    <t>TACO X 6 ROLLOS</t>
  </si>
  <si>
    <t>CURA REDONDA IMPERMEABLE CAJA x 100 UNIDADES LEUKOPOR* BSN</t>
  </si>
  <si>
    <t>MASCARILLA PARA SUMINISTRO DE OXIGENO ADULTO ALARGADA GLOBAL</t>
  </si>
  <si>
    <t>2010DM-0006303</t>
  </si>
  <si>
    <t>EQUIPO BURETROL 150ML ESTERIL LIBRE DE LATEX CAJA X 10 UNDS GLOBAL H.</t>
  </si>
  <si>
    <t>HUMIDIFICADOR A BURBUJA 6PSI   DE 350CC PVC IPC LINEPLAST</t>
  </si>
  <si>
    <t>PREPODYNE SOLUTION* BOLSA X 120CC (JABON ANTIBACTERIAL) WEST</t>
  </si>
  <si>
    <t>2017DM-0016763</t>
  </si>
  <si>
    <t>ALCOHOL ANTISEPTICO X 700CC BOTELLA PLASTICA LABORATORIOS OSA</t>
  </si>
  <si>
    <t>TUBO PARA SUCCION SILICONIZADO ROLLO X 3MTS COVIDIEN</t>
  </si>
  <si>
    <t>CAL SODADA* SODA PARA ANESTESIA  CANECA X 16.8 KILOS DIOXSCIND* LMI</t>
  </si>
  <si>
    <t>2015DM-0013001</t>
  </si>
  <si>
    <t>CONECTOR TRANSPARENTE LUER LOCK LIBRE DE AGUJA LIFECARE</t>
  </si>
  <si>
    <t>2018DM-0017853</t>
  </si>
  <si>
    <t>NEBULIZADOR CON VENTURY O ALTO VOLUMEN GLOBAL HEALTHCARE</t>
  </si>
  <si>
    <t>2017DM-00001249-R1</t>
  </si>
  <si>
    <t>LAPIZ DE ELECTROCIRUGIA CON ACTIVACION DE MANO LIFECARE</t>
  </si>
  <si>
    <t>2013DM-0009915</t>
  </si>
  <si>
    <t>DRENAJE TORAXICO BASICO 1.150CC BIOMETRIX LMI</t>
  </si>
  <si>
    <t>NIPLE CONECTOR DESECHABLE PLASTICO GLOBAL</t>
  </si>
  <si>
    <t>CAJA X 500 UNIDADES</t>
  </si>
  <si>
    <t>FILTRO BACTERIANO INTERCAMBIADOR DE CALOR HUMEDAD ADULTO MEDISIZE* LMI</t>
  </si>
  <si>
    <t xml:space="preserve">2018DM-0017923 </t>
  </si>
  <si>
    <t>PREPODYNE SCRUB* x 120CC (JABON ANTIBACTERIAL) WEST</t>
  </si>
  <si>
    <t>PREPODYNE SCRUB* x 850CC BOLSA DISP.(JABON ANTIBACTERIAL) CAJA X 12 UNDS WEST</t>
  </si>
  <si>
    <t>SONDA DE LEVIN No. 6 (NASO) SHERLEG</t>
  </si>
  <si>
    <t>SONDA DE LEVIN No. 8 (NASO) SHERLEG</t>
  </si>
  <si>
    <t>SONDA DE LEVIN No.10 (NASO) SHERLEG</t>
  </si>
  <si>
    <t>SONDA DE LEVIN No.12 (NASO) SHERLEG</t>
  </si>
  <si>
    <t>SONDA DE LEVIN No.14 (NASO) SHERLEG</t>
  </si>
  <si>
    <t>SONDA DE LEVIN No.16 (NASO) SHERLEG</t>
  </si>
  <si>
    <t>SONDA DE LEVIN No.18 (NASO) SHERLEG</t>
  </si>
  <si>
    <t>2016DM-0000099-R2</t>
  </si>
  <si>
    <t>SONDA NELATON No.6FR SHERLEG</t>
  </si>
  <si>
    <t>SONDA NELATON No.8FR SHERLEG</t>
  </si>
  <si>
    <t>SONDA NELATON No.10FR SHERLEG</t>
  </si>
  <si>
    <t>SONDA NELATON No.12FR SHERLEG</t>
  </si>
  <si>
    <t>SONDA NELATON No.14FR SHERLEG</t>
  </si>
  <si>
    <t>SONDA NELATON No.16FR SHERLEG</t>
  </si>
  <si>
    <t>SONDA NELATON No.18FR SHERLEG</t>
  </si>
  <si>
    <t>CANULA NASAL PARA OXIGENO ADULTO  210CM GLOBAL HEALTHCARE</t>
  </si>
  <si>
    <t>CANULA NASAL PARA OXIGENO PEDIATRICA  210CM GLOBAL HEALTHCARE</t>
  </si>
  <si>
    <t>CANULA NASAL PARA OXIGENO NEONATAL  210CM GLOBAL HEALTHCARE</t>
  </si>
  <si>
    <t>SONDA TORAX No.28FR SHERLEG</t>
  </si>
  <si>
    <t>SONDA TORAX No.32FR SHERLEG</t>
  </si>
  <si>
    <t>SONDA TORAX No.34FR SHERLEG</t>
  </si>
  <si>
    <t>BOGOTA</t>
  </si>
  <si>
    <t>VENDA DE YESO 4x5 GYPSONA CAJA X 12 UNDS* BSN</t>
  </si>
  <si>
    <t>2019DM-0003155-R1</t>
  </si>
  <si>
    <t>VENDA DE YESO 6x5 GYPSONA CAJA X 12 UNDS* BSN</t>
  </si>
  <si>
    <t>VENDA DE TELA 4x5 COLOR BLANCA (NO ESTERIL) CAJA X 20 UNDS M.S</t>
  </si>
  <si>
    <t>Caja x 20 unidades</t>
  </si>
  <si>
    <t>VENDA DE TELA 6x5 COLOR BLANCA (NO ESTERIL) CAJA X 20 UNDS M.S</t>
  </si>
  <si>
    <t>SET MASCARA VENTURY ADULTO CON 6 DISYUNTORES PARA SUMINISTRO DE O2  DE 24 AL 50%- LIBRE DE LATEX GLOBAL</t>
  </si>
  <si>
    <t>SET MASCARA VENTURY PEDIATRICA CON 6 DISYUNTORES PARA SUMINISTRO DE O2  DE 24 AL 50%- LIBRE DE LATEX GLOBAL</t>
  </si>
  <si>
    <t>Agar preparado selectivo para cocos Gram positivos, placa de 9 cm. Marca Biomerieux</t>
  </si>
  <si>
    <t>2017RD-0004321</t>
  </si>
  <si>
    <t>Agar preparado chocolate suplementado, placa de 9 cm. Marca Biomerieux, BD</t>
  </si>
  <si>
    <t>Agar preparado Thayer Martin, placa de 9 cm. Marca Biomerieux</t>
  </si>
  <si>
    <t>Agar preparado Hecktoen, placa de 9 cm.</t>
  </si>
  <si>
    <t>MDM, Biomerieux, BD</t>
  </si>
  <si>
    <t xml:space="preserve">Agar preparado XLD, placa de 9 cm. </t>
  </si>
  <si>
    <t>2017RD-0004320</t>
  </si>
  <si>
    <t>2018DM-0018201</t>
  </si>
  <si>
    <t>2017RD-0004268</t>
  </si>
  <si>
    <t>Carga de glucosa x 25 g</t>
  </si>
  <si>
    <t>Caja x 50 sobre x 25 gramos</t>
  </si>
  <si>
    <t>Rodelg, Albor</t>
  </si>
  <si>
    <t>Prueba rápida para tamizaje de Sífilis + VIH. Kit completo: cassette-capilares- buffer-lanceta y toalla antiséptica. Marca Alere- Determine, Standard Diagnostics</t>
  </si>
  <si>
    <t>Caja x 1 a 50 pruebas</t>
  </si>
  <si>
    <t>Galon x 5 litros</t>
  </si>
  <si>
    <t>Hidroxido de potasio la 40%</t>
  </si>
  <si>
    <t>Colorante Wright Hematologia. Marca Albor o Merk</t>
  </si>
  <si>
    <t>Frasco x 1000  ml</t>
  </si>
  <si>
    <t>CAJA X 1 VIAL</t>
  </si>
  <si>
    <t>VIAL</t>
  </si>
  <si>
    <t>2018M-0012711-R1</t>
  </si>
  <si>
    <t>VICAR</t>
  </si>
  <si>
    <t>2019M-0007641-R1</t>
  </si>
  <si>
    <t>2018M-0013361-R1</t>
  </si>
  <si>
    <t>CAJA X 10 AMPOLLAS</t>
  </si>
  <si>
    <t>CAJA X 10 VIALES</t>
  </si>
  <si>
    <t>VITALIS S.A.C.I. PLANTA 2</t>
  </si>
  <si>
    <t>AMPOLLA</t>
  </si>
  <si>
    <t>CAJA X 25 AMPOLLAS</t>
  </si>
  <si>
    <t>CAJA X 1 AMPOLLA</t>
  </si>
  <si>
    <t>CAJA X 5 AMPOLLAS</t>
  </si>
  <si>
    <t>EN RENOVACION</t>
  </si>
  <si>
    <t>HIDROCORTISONA 100 MG CJA X 10 FCO AMP</t>
  </si>
  <si>
    <t>2014M-0003102</t>
  </si>
  <si>
    <t>Succinilcolina 100 mg/c.c. solución inyectable x 10 ml</t>
  </si>
  <si>
    <t>FCO X 10ML</t>
  </si>
  <si>
    <t>2012M-0013484</t>
  </si>
  <si>
    <t>FCO X 20ML</t>
  </si>
  <si>
    <t>FCO</t>
  </si>
  <si>
    <t>TABLETA</t>
  </si>
  <si>
    <t>ROCHE</t>
  </si>
  <si>
    <t>ARBOFARMA S.A.S.</t>
  </si>
  <si>
    <t>BIOLOGICAL E. LIMITED</t>
  </si>
  <si>
    <t>2013M-0014543</t>
  </si>
  <si>
    <t>CAJA X 1 UNIDAD</t>
  </si>
  <si>
    <t>X UNIDAD</t>
  </si>
  <si>
    <t>NA</t>
  </si>
  <si>
    <t>C X 100</t>
  </si>
  <si>
    <t>PRECISION</t>
  </si>
  <si>
    <t>CAJA X 100</t>
  </si>
  <si>
    <t>C X 25</t>
  </si>
  <si>
    <t>Alcohol impotable (industrial) 96%  X 720 c.c.</t>
  </si>
  <si>
    <t>Botella x 720 ml</t>
  </si>
  <si>
    <t>Osa</t>
  </si>
  <si>
    <t>OSA</t>
  </si>
  <si>
    <t>Aguja multimuestra para tubo al vacio 21g x 1 1/2. Marca Vacuette</t>
  </si>
  <si>
    <t>GREINER BIO ONE</t>
  </si>
  <si>
    <t>Aguja multimuestra para tubo al vacio 22g x 1. Marca Vacuette</t>
  </si>
  <si>
    <t>COLORANTES PARA BK</t>
  </si>
  <si>
    <t>Alcohol ácido bk. Marca Albor o Merk</t>
  </si>
  <si>
    <t xml:space="preserve">Alcohol ácido bk. Marca Albor </t>
  </si>
  <si>
    <t>Frasco x 1000 ml</t>
  </si>
  <si>
    <t>ALBOR</t>
  </si>
  <si>
    <t>2016RD-000221R1</t>
  </si>
  <si>
    <t xml:space="preserve">I </t>
  </si>
  <si>
    <t>Azul de metileno bk. Marca Albor o Merk</t>
  </si>
  <si>
    <t xml:space="preserve">Azul de metileno bk. Marca Albor </t>
  </si>
  <si>
    <t>Fucshina liquida bk. Marca Albor o Merk</t>
  </si>
  <si>
    <t xml:space="preserve">Fucshina liquida bk. Marca Albor </t>
  </si>
  <si>
    <t>COLORANTES PARA GRAM</t>
  </si>
  <si>
    <t>Alcohol acetona 50%. Marca Albor o Merk</t>
  </si>
  <si>
    <t xml:space="preserve">Alcohol acetona 50%. Marca Albor </t>
  </si>
  <si>
    <t>Lugol para Gram. Marca Albor o Merk</t>
  </si>
  <si>
    <t>Lugol para Gram. Marca Albor</t>
  </si>
  <si>
    <t>Safranina solución. Marca Albor o Merk</t>
  </si>
  <si>
    <t>Safranina solución. Marca Albor</t>
  </si>
  <si>
    <t>Violeta para Gram. Marca Albor o Merk</t>
  </si>
  <si>
    <t xml:space="preserve">Violeta para Gram. Marca Albor </t>
  </si>
  <si>
    <t xml:space="preserve">III </t>
  </si>
  <si>
    <t>MDM</t>
  </si>
  <si>
    <t>2016RD-0001323R1</t>
  </si>
  <si>
    <t>2019RD-0001323R1</t>
  </si>
  <si>
    <t>COPAN</t>
  </si>
  <si>
    <t>2018RD-0018201</t>
  </si>
  <si>
    <t>Jeringa para gases arteriales. Marca BD</t>
  </si>
  <si>
    <t>ABON</t>
  </si>
  <si>
    <t>RODELG</t>
  </si>
  <si>
    <t>WIENER</t>
  </si>
  <si>
    <t>DETRMINE</t>
  </si>
  <si>
    <t>ALERE MEDICAL</t>
  </si>
  <si>
    <t>2012RD-0000520R1</t>
  </si>
  <si>
    <t>Kit x 30  tiras</t>
  </si>
  <si>
    <t>SD</t>
  </si>
  <si>
    <t>SD DIAGNOSTICS</t>
  </si>
  <si>
    <t xml:space="preserve">KIT X 25  </t>
  </si>
  <si>
    <t>KIT X 25</t>
  </si>
  <si>
    <t>HMB</t>
  </si>
  <si>
    <t>JIANGSU</t>
  </si>
  <si>
    <t>Hidroxido de sodio al 4% (naoh 4%). Marca Albor o merck</t>
  </si>
  <si>
    <t xml:space="preserve">Hidroxido de sodio al 4% (naoh 4%). Marca Albor </t>
  </si>
  <si>
    <t>Frasco X 500 ML</t>
  </si>
  <si>
    <t>2017RD-0000421R1</t>
  </si>
  <si>
    <t xml:space="preserve">Colorante Wright Hematologia. Marca Albor </t>
  </si>
  <si>
    <t>2016RD-0000221R1</t>
  </si>
  <si>
    <t>Lugol coprológicos. Marca Albor o Merk</t>
  </si>
  <si>
    <t xml:space="preserve">Lugol coprológicos. Marca Albor </t>
  </si>
  <si>
    <t>Frasco x 100 - 200 ml</t>
  </si>
  <si>
    <t>Alcohol Isopropilico 96 - 99% Marca Albor</t>
  </si>
  <si>
    <t>Caja x 50  unidades</t>
  </si>
  <si>
    <t>Tubo plastico al vacio 5 ml con activador del coagulo y gel separador. Tapa roja circulo amarillo  Marca: BD, Vacuette</t>
  </si>
  <si>
    <t>Tubo con edta  2  ml, al vacio, tapa morada con tapon hemogard Marca Vacuette</t>
  </si>
  <si>
    <t>Tubo plástico al vacio con edta 4 ml, tapa morada con tapon hemogard Marca: Vacuette</t>
  </si>
  <si>
    <t>Tubo plástico seco al vacio x 6 ml, tapa roja Marca: Vacuette</t>
  </si>
  <si>
    <t>Tubo plástico con citrato de sodio 3,5 ml, tapa azul Marca: Vacuette</t>
  </si>
  <si>
    <t xml:space="preserve">IIA </t>
  </si>
  <si>
    <t>2018DM-0017486</t>
  </si>
  <si>
    <t>PAQUETE X 25 UN</t>
  </si>
  <si>
    <t>2018DM-0018649</t>
  </si>
  <si>
    <t>2017DM-0016999</t>
  </si>
  <si>
    <t xml:space="preserve">ROLLO </t>
  </si>
  <si>
    <t>2011DM-0008280</t>
  </si>
  <si>
    <t>2017DM-0016989</t>
  </si>
  <si>
    <t xml:space="preserve">TIRA </t>
  </si>
  <si>
    <t>BOLSA X 500 UN</t>
  </si>
  <si>
    <t xml:space="preserve">STERIS </t>
  </si>
  <si>
    <t xml:space="preserve">ESTADOS UNIDOS </t>
  </si>
  <si>
    <t xml:space="preserve">STERICLIN </t>
  </si>
  <si>
    <t xml:space="preserve">ALEMANIA </t>
  </si>
  <si>
    <t xml:space="preserve">REINO UNIDO </t>
  </si>
  <si>
    <t>2017DM-0017013</t>
  </si>
  <si>
    <t>2018DM-0002178R1</t>
  </si>
  <si>
    <t>MAILLEFER INSTRUMENTS HOLDING</t>
  </si>
  <si>
    <t>2016DM-0014498</t>
  </si>
  <si>
    <t>2016DM-0015199</t>
  </si>
  <si>
    <t>2013DM-0009636</t>
  </si>
  <si>
    <t>2018DM-0017803</t>
  </si>
  <si>
    <t>CAJA X 30</t>
  </si>
  <si>
    <t>2019DM-0019492</t>
  </si>
  <si>
    <t>2013DM-0009830</t>
  </si>
  <si>
    <t>2019DM-0020009</t>
  </si>
  <si>
    <t>CAJA X 12</t>
  </si>
  <si>
    <t>ESPECULO VIRGINAL TALLA M</t>
  </si>
  <si>
    <t>PAQUETE X 100</t>
  </si>
  <si>
    <t>ESPECULO VIRGINAL TALLA S</t>
  </si>
  <si>
    <t>BOLSA RECOLECTORA DE ORINA PEDIATRICA ESTERIL, EMPAQUE IND</t>
  </si>
  <si>
    <t>NR</t>
  </si>
  <si>
    <t>BOLSA MASTER 2000CC</t>
  </si>
  <si>
    <t>CAJA X 40</t>
  </si>
  <si>
    <t>LIFECARE</t>
  </si>
  <si>
    <t>2014DM-001205</t>
  </si>
  <si>
    <t>CURAS ADHESIVAS REDONDAS PARA HERIDAS X 100</t>
  </si>
  <si>
    <t>APLICADOR DE MADERA CON PUNTO DE ALGODÓN</t>
  </si>
  <si>
    <t>BOLSA X 100</t>
  </si>
  <si>
    <t>BOLSA x 100</t>
  </si>
  <si>
    <t>ALCOHOL ANTISEPTICO 70% botella plástica x 700 ml</t>
  </si>
  <si>
    <t>CAJA X 24</t>
  </si>
  <si>
    <t>2009M-13486-R1</t>
  </si>
  <si>
    <t>BAJALENGUAS MADERA A GRANEL</t>
  </si>
  <si>
    <t>MOTAS BLANCAS ALGODÓN HIGIETEX X 500 GR</t>
  </si>
  <si>
    <t>LAMINA PORTA OBJETO ESMERILADA POR UN LADO CAJA X 50 UDS REF: 3475</t>
  </si>
  <si>
    <t>APLICADORES SIN ALGODÓN CAJA X 500UN REF: 0072</t>
  </si>
  <si>
    <t>PAQUETE X 500</t>
  </si>
  <si>
    <t>CAJA X 2000</t>
  </si>
  <si>
    <t>GREINER BIO-ONE GMBH</t>
  </si>
  <si>
    <t>ALCOHOL ACIDO ZN ALBOR FRASCO X 1000 ML</t>
  </si>
  <si>
    <t>FRASCO X 1000</t>
  </si>
  <si>
    <t>AZUL DE METILENO ZN ALBOR FRASCO X 1000 ML</t>
  </si>
  <si>
    <t>FUCSINA FENICADA MARCA ALBOR FRASCO X 1000 ML</t>
  </si>
  <si>
    <t>ALCOHOL CETONA MARCA ALBOR FRASCO X 1000</t>
  </si>
  <si>
    <t>LUGOL DE GRAM MARCA ALBOR FRASCO X 1000</t>
  </si>
  <si>
    <t>SAFRANINA MARCA ALBOR FRASCO X 1000</t>
  </si>
  <si>
    <t>VIOLETA DE GRAM MARCA ALBOR FRASCO X 1000</t>
  </si>
  <si>
    <t>Agar Columbia CNA 5% sangre de C. referencia 43071</t>
  </si>
  <si>
    <t>CAJA X 20 PLACAS</t>
  </si>
  <si>
    <t>BIOMERIEUX</t>
  </si>
  <si>
    <t>Agar Chocolate Polivitex vcat3 referencia 43611</t>
  </si>
  <si>
    <t>2018RD-0004691</t>
  </si>
  <si>
    <t>Agar Columbia 5%Sangre de Cordero Referencia 43041</t>
  </si>
  <si>
    <t>2016RD-0003770</t>
  </si>
  <si>
    <t>Agar Mac Conkey Referencia 43141</t>
  </si>
  <si>
    <t>Agar Chomid Strepto B referencia 43461</t>
  </si>
  <si>
    <t>CAJA X 1000</t>
  </si>
  <si>
    <t>Lamina cubreobjetos 22 X 22, CAJA X 100 Unds Ref: 0094</t>
  </si>
  <si>
    <t>100 CAJAS DE 100</t>
  </si>
  <si>
    <t>FRASCO MUESTRA COPROLOGICA TAPA ROSCA PAQUETE X 100</t>
  </si>
  <si>
    <t>CAJA X 50 TIRAS</t>
  </si>
  <si>
    <t>VDRL TEST CON CONTROLES ESTUCHE X 200 DETERMINACIONES</t>
  </si>
  <si>
    <t>CAJA X 200 TEST</t>
  </si>
  <si>
    <t>KIT X 30</t>
  </si>
  <si>
    <t xml:space="preserve">KIT X 30 </t>
  </si>
  <si>
    <t>BIOTER</t>
  </si>
  <si>
    <t>NEWSCEN</t>
  </si>
  <si>
    <t>SD BIOLINE HBSAG x 30 test cassette</t>
  </si>
  <si>
    <t>CAJA X 25</t>
  </si>
  <si>
    <t>KIT X 100 PRUEBAS</t>
  </si>
  <si>
    <t>ALERE DETERMINE</t>
  </si>
  <si>
    <t>HIDROXIDO DE SODIO 1 N 4% ALBOR</t>
  </si>
  <si>
    <t>FRASCO X 500</t>
  </si>
  <si>
    <t>FRASCO X 100</t>
  </si>
  <si>
    <t>COLORANTE DE WRIGHT MARCA ALBOR FRASCO X 1000</t>
  </si>
  <si>
    <t>2016RD-0000221-R1</t>
  </si>
  <si>
    <t>FRASCO X 500 ML</t>
  </si>
  <si>
    <t>FRASCO X 200</t>
  </si>
  <si>
    <t>LUGOL PARASITOLOGICO MARCA ALBOR</t>
  </si>
  <si>
    <t>2017RD-0000421-R1</t>
  </si>
  <si>
    <t>PAPEL FILTRO 12.5 CM MARCA BOECO</t>
  </si>
  <si>
    <t>CAJA X 1200</t>
  </si>
  <si>
    <t xml:space="preserve">Caja </t>
  </si>
  <si>
    <t>India</t>
  </si>
  <si>
    <t>Prodont</t>
  </si>
  <si>
    <t>Otai</t>
  </si>
  <si>
    <t>Bolsa x 500 g</t>
  </si>
  <si>
    <t>Caja x 200 un</t>
  </si>
  <si>
    <t>Terragene</t>
  </si>
  <si>
    <t>Denject</t>
  </si>
  <si>
    <t>Biodent Co</t>
  </si>
  <si>
    <t>Corea del Sur</t>
  </si>
  <si>
    <t>Microdont</t>
  </si>
  <si>
    <t>Brasil</t>
  </si>
  <si>
    <t>2017DM-0017070</t>
  </si>
  <si>
    <t>Jeringa x 4 g</t>
  </si>
  <si>
    <t>2016M-004009</t>
  </si>
  <si>
    <t>5 ml</t>
  </si>
  <si>
    <t>Dentsply</t>
  </si>
  <si>
    <t>2013DM-0001878-R1</t>
  </si>
  <si>
    <t>2012DM-0001220-R1</t>
  </si>
  <si>
    <t>Equispon</t>
  </si>
  <si>
    <t xml:space="preserve">Equimedical </t>
  </si>
  <si>
    <t>2010DM-0006351</t>
  </si>
  <si>
    <t>lll</t>
  </si>
  <si>
    <t>120 ml</t>
  </si>
  <si>
    <t>2017DM-0000883-R1</t>
  </si>
  <si>
    <t>Fen</t>
  </si>
  <si>
    <t>2014DM-0011156</t>
  </si>
  <si>
    <t>Carestream</t>
  </si>
  <si>
    <t>2018DM-0002289-R1</t>
  </si>
  <si>
    <t>AH-1938-S</t>
  </si>
  <si>
    <t xml:space="preserve">NIPRO </t>
  </si>
  <si>
    <t>SHANGAI KINDLY ENTREPRICE DEVELOPMENT GROUP CO LTD</t>
  </si>
  <si>
    <t>CLASE IIA</t>
  </si>
  <si>
    <t>AH-2025-S</t>
  </si>
  <si>
    <t>AH-2138-S</t>
  </si>
  <si>
    <t>AH-2325-S</t>
  </si>
  <si>
    <t>AH-2516-S</t>
  </si>
  <si>
    <t>AH-2613-S</t>
  </si>
  <si>
    <t>BONIFICADO</t>
  </si>
  <si>
    <t>CAJA X 360</t>
  </si>
  <si>
    <t>GU-SMALL-1M</t>
  </si>
  <si>
    <t>TOP GLOVE SDN, BHD, MALASIA</t>
  </si>
  <si>
    <t>INDONESIA</t>
  </si>
  <si>
    <t>2019DM-0019503</t>
  </si>
  <si>
    <t>GU-MEDIUM-1M</t>
  </si>
  <si>
    <t>GU-LARGE-1M</t>
  </si>
  <si>
    <t>GU-XSMALL-1M</t>
  </si>
  <si>
    <t>GU-SUR65-4C-TG</t>
  </si>
  <si>
    <t>CAJA X 400</t>
  </si>
  <si>
    <t>BEIJIN REAGENT LATEX PRODUCTS CO. LTD.</t>
  </si>
  <si>
    <t>GU-SUR70-4C-TG</t>
  </si>
  <si>
    <t>GU-SUR75-4C-TG</t>
  </si>
  <si>
    <t>GU-SUR80-4C-TG</t>
  </si>
  <si>
    <t>JD-10L2138-SB</t>
  </si>
  <si>
    <t>JD-20L2138-SB</t>
  </si>
  <si>
    <t>CAJA X 800</t>
  </si>
  <si>
    <t>JD-01T2516-IB</t>
  </si>
  <si>
    <t>CAJA X 3200</t>
  </si>
  <si>
    <t>JD-01U2913-SB</t>
  </si>
  <si>
    <t>CAJA X 3600</t>
  </si>
  <si>
    <t>JD-50C-SB</t>
  </si>
  <si>
    <t>NIPRO MEDICAL CORPORATION LIMITED</t>
  </si>
  <si>
    <t>TC-450076-6M</t>
  </si>
  <si>
    <t>NIPRO VACUETTE</t>
  </si>
  <si>
    <t>TC-450071-6M</t>
  </si>
  <si>
    <t>WM-3103</t>
  </si>
  <si>
    <t>NIPRO WESTMED</t>
  </si>
  <si>
    <t>WESTMED INC</t>
  </si>
  <si>
    <t>TC-739296</t>
  </si>
  <si>
    <t>BOLSA X 500</t>
  </si>
  <si>
    <t>NIPRO GREINER</t>
  </si>
  <si>
    <t>CLASE I</t>
  </si>
  <si>
    <t>TC-740296</t>
  </si>
  <si>
    <t>BOLSA X 250</t>
  </si>
  <si>
    <t>BK-25182</t>
  </si>
  <si>
    <t>CAJA X 500</t>
  </si>
  <si>
    <t>NIPRO FL MEDICAL</t>
  </si>
  <si>
    <t>F.L MEDICAL S.R.L</t>
  </si>
  <si>
    <t>2017DM-0016009</t>
  </si>
  <si>
    <t>TC-454067H</t>
  </si>
  <si>
    <t>TC-456073H</t>
  </si>
  <si>
    <t>TC-454217H</t>
  </si>
  <si>
    <t>TC-454021H</t>
  </si>
  <si>
    <t>TC-456089H</t>
  </si>
  <si>
    <t>TC-454337H</t>
  </si>
  <si>
    <t>2014DM-0011325</t>
  </si>
  <si>
    <t>2014DM-0011470</t>
  </si>
  <si>
    <t>Paquete x 8 unidades</t>
  </si>
  <si>
    <t>Caja X 2.000 Paquetes</t>
  </si>
  <si>
    <t>HEC PLUS</t>
  </si>
  <si>
    <t>Caja X 4.000 Unidades</t>
  </si>
  <si>
    <t>Caja X 150 Paquetes</t>
  </si>
  <si>
    <t>Caja X 300 Paquetes</t>
  </si>
  <si>
    <t>Paquete x 10 unidades</t>
  </si>
  <si>
    <t>Caja X 140 Paquetes</t>
  </si>
  <si>
    <t>Caja X 100 Paquetes</t>
  </si>
  <si>
    <t>Caja X 250 Paquetes</t>
  </si>
  <si>
    <t xml:space="preserve">BIOPLAST </t>
  </si>
  <si>
    <t>INVIMA 2016DM-0000271-R1</t>
  </si>
  <si>
    <t>DIPROMED</t>
  </si>
  <si>
    <t>INVIMA 2011DM-0008052</t>
  </si>
  <si>
    <t>INVIMA 2019DM-0003987R1</t>
  </si>
  <si>
    <t>INSULINA GLARGINA 100 UI(SANOFI)VIAL10ML</t>
  </si>
  <si>
    <t>4</t>
  </si>
  <si>
    <t>INSULINA GLULISINA 100UI(SANOFI)VIAL10ML</t>
  </si>
  <si>
    <t>CAJA X 1 VIAL DE VIDRIO (TIPO I INCOLORO) CON 10 ML</t>
  </si>
  <si>
    <t>APIDRA ®</t>
  </si>
  <si>
    <t>1</t>
  </si>
  <si>
    <t>NINGUNA</t>
  </si>
  <si>
    <t>Calcio gluconato 10% solución inyectable x 10 c.c.</t>
  </si>
  <si>
    <t>GLUCONATO CALCIO 10%(ROPSOHN) APP(40)</t>
  </si>
  <si>
    <t>ROPSOHN LABORATORIOS S.A.S. (PLANTA INYECTABLES)</t>
  </si>
  <si>
    <t>2009M-0009497</t>
  </si>
  <si>
    <t>2</t>
  </si>
  <si>
    <t>LORATADINA 5MG/5ML (GENFAR) FCO 100ML</t>
  </si>
  <si>
    <t>SANOFI - AVENTIS DE COLOMBIA S.A</t>
  </si>
  <si>
    <t>LORATADINA 10MG (LAFRANCOL) TAB(100)</t>
  </si>
  <si>
    <t>VITALIS S.A.C.I. PLANTA 1</t>
  </si>
  <si>
    <t>LASANTE</t>
  </si>
  <si>
    <t>SYNTOFARMA S.A.</t>
  </si>
  <si>
    <t>AMOXICILINA 250MG/5ML(LASANTE)FCO 100ML</t>
  </si>
  <si>
    <t>2009M-010613-R2</t>
  </si>
  <si>
    <t>2009M-010611-R2</t>
  </si>
  <si>
    <t>CEFALEXINA 500MG (GENFAR) CAPS (300)</t>
  </si>
  <si>
    <t>3</t>
  </si>
  <si>
    <t>CEFRADINA 1G (VITALIS) VIAL (10)</t>
  </si>
  <si>
    <t>2008M-7377R1</t>
  </si>
  <si>
    <t>2017M-0001259-R2</t>
  </si>
  <si>
    <t>DICLOXACILINA 250MG/5ML(LASANTE)FCO 80ML</t>
  </si>
  <si>
    <t>MANUFACTURERA MUNDIAL FARMACEUTICA S.A.</t>
  </si>
  <si>
    <t>2009M-012331-R1</t>
  </si>
  <si>
    <t>ERITROMICINA 250MG/5ML (GENFAR) FCO 60ML</t>
  </si>
  <si>
    <t>ERITROMICINA 500 MG (GENFAR) TAB (50)</t>
  </si>
  <si>
    <t>FAREVA VILLA RICA S.A.S.</t>
  </si>
  <si>
    <t>AMIKACINA 100MG (VITALIS) AMP (10)</t>
  </si>
  <si>
    <t>USO INSTITUCIONAL: CAJA PLEGADIZA CON 10 AMPOLLAS POR 2 ML EN VIDRIO TIPO I INCOLORO.</t>
  </si>
  <si>
    <t>VITALIS S.A.C.I PLANTA 8</t>
  </si>
  <si>
    <t>2016M014889-R2</t>
  </si>
  <si>
    <t>10</t>
  </si>
  <si>
    <t>MEROPENEM 1 G (VICAR) VIAL (10)</t>
  </si>
  <si>
    <t>11</t>
  </si>
  <si>
    <t>2008M-011500-R1</t>
  </si>
  <si>
    <t>2008M-010624-R1</t>
  </si>
  <si>
    <t>PENICILINA G PROC_800000 IU PVO SUSP INY</t>
  </si>
  <si>
    <t>CIPROFLOXACINO 500MG (LAFRANCOL)TAB(100)</t>
  </si>
  <si>
    <t>AMIKACINA 500MG (VITALIS) AMP (10)</t>
  </si>
  <si>
    <t>CAJA PLEGADIZA POR 10 AMPOLLAS POR 2 ML EN VIDRIO TIPO I INCOLORO.</t>
  </si>
  <si>
    <t>7</t>
  </si>
  <si>
    <t>AMPIDELT®</t>
  </si>
  <si>
    <t>VICAR FARMACEUTICA S.A.</t>
  </si>
  <si>
    <t>VANCOMICINA500MG(VITALIS-VANBIOTIC)VI-10</t>
  </si>
  <si>
    <t>VANBIOTIC ®</t>
  </si>
  <si>
    <t>CEFALEXINA 250MG/5ML (GENFAR)FCO 60ML</t>
  </si>
  <si>
    <t>2019M-14116-R2</t>
  </si>
  <si>
    <t>ESPIRAMICINA 3MUI (LABINCO) TAB(10)</t>
  </si>
  <si>
    <t>EXPIREX ®</t>
  </si>
  <si>
    <t>TRIMETOPRIM SULFA 40/200MG (ECAR)FCO 60</t>
  </si>
  <si>
    <t>TRIMETOP_SULFA 160/800MG(GENFAR)TAB(100)</t>
  </si>
  <si>
    <t>NORFLOXACINO 400 MG (GENFAR) TAB (14)</t>
  </si>
  <si>
    <t>2016M-012103-R3</t>
  </si>
  <si>
    <t>NISTATINA 100000UI/ML(LABINCO) SUSP 60ML</t>
  </si>
  <si>
    <t>LABORATORIOS INTERNACIONAL DE COLOMBIA S.A.S. LABINCO S.A.S.</t>
  </si>
  <si>
    <t>FUNEX 200 MG CAPSULAS</t>
  </si>
  <si>
    <t>C.I. FARMACAPSULAS S.A.</t>
  </si>
  <si>
    <t>METRONIDAZOL 250MG/5ML(GENFAR)FCO 120ML</t>
  </si>
  <si>
    <t>METRONIDAZOL 500 MG (GENFAR) TAB (100)</t>
  </si>
  <si>
    <t>CAJA POR 100 TABLETAS EN BLISTER ALUMINIO/PVC POR 10 TABLETAS.</t>
  </si>
  <si>
    <t>2008M-001468-R3</t>
  </si>
  <si>
    <t>ALBENDAZOL 100MG/5ML (GENFAR) FCO 20ML</t>
  </si>
  <si>
    <t>ALBENDAZOL 200MG (LAPROFF) TAB (50)</t>
  </si>
  <si>
    <t>CAJA PLEGADIZA POR 50 TABLETAS COLOR CREMA EN 25 BLÍSTER PVC/ALUMINIO POR 2 TABLETAS CADA UNO</t>
  </si>
  <si>
    <t>2017-M-014923-R2</t>
  </si>
  <si>
    <t>PAMOATO PIRANTEL 250MG/5ML (GENFAR) 15ML</t>
  </si>
  <si>
    <t>SANOFI AVENTIS DE COLOMBIA S.A.</t>
  </si>
  <si>
    <t>D ISOSORBIDA 5MG(BAGO)(ISOCORD SL)TAB_20</t>
  </si>
  <si>
    <t>ISOCORD ® SUBLINGUAL</t>
  </si>
  <si>
    <t>ISOSORBIDE 10MG (LAPROFF) TAB (300)</t>
  </si>
  <si>
    <t>NIMODIPINO 30MG (NIDIP) TAB (100)</t>
  </si>
  <si>
    <t>NIDIP 30 MG</t>
  </si>
  <si>
    <t>2018M-0012346-R1</t>
  </si>
  <si>
    <t>AMLODIPINO 5MG (GENFAR) TAB (300)</t>
  </si>
  <si>
    <t>CAJA X 300 TABLETAS EN BLISTER PVC/PVDC TRANSPARENTE ALUMINIO</t>
  </si>
  <si>
    <t>METOPROLOL 5MG (ROPSOHN) AMPX5ML (8)</t>
  </si>
  <si>
    <t>BETOPROLOL AMPOLLAS 5 MG/5/ML</t>
  </si>
  <si>
    <t>5</t>
  </si>
  <si>
    <t>METOPROLOL 100MG (ROPSOHN) TAB(30)</t>
  </si>
  <si>
    <t>BETOPROLOL® 100 MG TABLETAS</t>
  </si>
  <si>
    <t>ROPSOHN THERAPEUTICS S.A.S.</t>
  </si>
  <si>
    <t>2014M-013817-R2</t>
  </si>
  <si>
    <t>VERAPAMILO 120MG(LA SANTE)(50)TAB</t>
  </si>
  <si>
    <t>2018M-012135-R3</t>
  </si>
  <si>
    <t>VIDRIO TECNICO DE COLOMBIA S.A. (VITECO S.A.)</t>
  </si>
  <si>
    <t>BETOPROLOL 50 MG TABLETAS</t>
  </si>
  <si>
    <t>ROPSOHN LABORATORIOS S.A.S</t>
  </si>
  <si>
    <t>2016M-003666-R2</t>
  </si>
  <si>
    <t>CLONIDINA 0.150 MG (ECAR) TAB (500)</t>
  </si>
  <si>
    <t>CAJA DE CARTON POR 500 TABLETAS EN BLISTER PVC TRANSPARENTE/ALUMINIO.</t>
  </si>
  <si>
    <t>CAPTOPRIL 50MG (RECIPE) TAB (100)</t>
  </si>
  <si>
    <t>RECIPE</t>
  </si>
  <si>
    <t>2014M-015272-R2</t>
  </si>
  <si>
    <t>NITROPRUSIATO 50MG/2ML (ECAR) AMP(1)</t>
  </si>
  <si>
    <t>TECNOQUIMICAS S.A. PLANTA JAMUNDI</t>
  </si>
  <si>
    <t>2010M-011624-R2</t>
  </si>
  <si>
    <t>CAPTOPRIL 25MG (RECIPE) TAB (30)</t>
  </si>
  <si>
    <t>2014M-015268-R2</t>
  </si>
  <si>
    <t>ENALAPRIL 5MG (LAFRANCOL) TAB (150)</t>
  </si>
  <si>
    <t>ENALAPRIL 20MG (LAFRANCOL) TAB (150)</t>
  </si>
  <si>
    <t>LABORATORIO FRANCO COLOMBIANO LAFRANCOL S.A.</t>
  </si>
  <si>
    <t>PRAZOSINA 1 MG (LABINCO) TAB (200)</t>
  </si>
  <si>
    <t>2017M-0005408-R1</t>
  </si>
  <si>
    <t>DUOBLOQ 100 MG / 20 ML</t>
  </si>
  <si>
    <t>2016M-0016765</t>
  </si>
  <si>
    <t>ESPIRONOLACTONA 100MG (HUMAX) TAB (100)</t>
  </si>
  <si>
    <t>SEDE DE INVESTIGACION UNIVERSITARIA - UNIVERSIDAD DE ANTIOQUIA</t>
  </si>
  <si>
    <t>FUROSEMIDA 20MG/2ML(VITALIS)AMP(100)</t>
  </si>
  <si>
    <t>USO INSTITUCIONAL CAJA POR 100 AMPOLLAS DE VIDRIO TIPO I ÁMBAR POR 2 ML</t>
  </si>
  <si>
    <t>FUROSEMIDA 40MG(GENFAR)CJX300 TAB</t>
  </si>
  <si>
    <t>CAJA X 300 TABLETAS EN BLISTER DE PVC TRANSPARENTE/ALUMINIO X 30 TABLETAS CADA UNO</t>
  </si>
  <si>
    <t>HIDROCLOROTIAZIDA 25 MG (GENFAR)TAB(300)</t>
  </si>
  <si>
    <t>2008M-012410-R1</t>
  </si>
  <si>
    <t>ESPIRONOLACTONA 25MG(GENFAR) TAB (300)</t>
  </si>
  <si>
    <t>CAJA POR 300 TABLETAS EN BLISTER PVC/PVDC TRANSPARENTE/ALUMINIO POR 30 TABLETAS C/U</t>
  </si>
  <si>
    <t>CAJA PLEGADIZA POR 300 TABLETAS EN BLISTER PVC-PVDC/ ALUMINIO BLANCO</t>
  </si>
  <si>
    <t>ETILEFRINA 10MG(KNOVEL)AMPX1ML(5)</t>
  </si>
  <si>
    <t>KNOVEL</t>
  </si>
  <si>
    <t>2013M-0014133</t>
  </si>
  <si>
    <t>B-METILDIGOXINA 0.1MG(ADS-MYORITMO)TAB20</t>
  </si>
  <si>
    <t>2013M-0014399</t>
  </si>
  <si>
    <t>ADS PHARMA S.A.S</t>
  </si>
  <si>
    <t>ROTEX</t>
  </si>
  <si>
    <t>2014M-006594-R3</t>
  </si>
  <si>
    <t>LIDOPROCTO UNGÜENTO</t>
  </si>
  <si>
    <t>LIDOPROCTO® SUPOSITORIOS</t>
  </si>
  <si>
    <t>2012M-012606-R2</t>
  </si>
  <si>
    <t>LOPERAMIDA HCL 2MG (ECAR) TAB (240)</t>
  </si>
  <si>
    <t>CAJA POR 240 TABLETAS EN BLISTER PVC/ALUMINIO</t>
  </si>
  <si>
    <t>2009M-010882-R2</t>
  </si>
  <si>
    <t>METOCLOPRAMIDA 10MG (FARMIONNI) AMP(100)</t>
  </si>
  <si>
    <t>2009M-0009120</t>
  </si>
  <si>
    <t>2014M-0002998-R1</t>
  </si>
  <si>
    <t>METOCLOPRAMIDA GOTAS (RECIPE) FCO X 30ML</t>
  </si>
  <si>
    <t>HIOSCINA B.B. 20 MG (VITALIS) AMP (100)</t>
  </si>
  <si>
    <t>USO INSTITUCIONAL: CAJA POR 100 AMPOLLAS DE VIDRIO AMBAR TIPO I POR 1ML</t>
  </si>
  <si>
    <t>VITALIS S.A. C.I. PLANTA 8</t>
  </si>
  <si>
    <t>2012M-0000903-R1</t>
  </si>
  <si>
    <t>2015M-0004065-R1</t>
  </si>
  <si>
    <t>CAJA CARTON POR 20 TABLETAS EN BLISTER PVC INCOLORO -ALUMINIO IMPRESO.</t>
  </si>
  <si>
    <t>2012M-013239-R2</t>
  </si>
  <si>
    <t>METFORMINA 850MG (GENFAR) TAB(900)</t>
  </si>
  <si>
    <t>PRESENTACION INSTITUCIONAL: CAJA POR 900 UNIDADES EN BLISTER PVC/ ALUMINIO POR 15 TABLETAS CADA UNO</t>
  </si>
  <si>
    <t>GRANULES INDIA LIMITED</t>
  </si>
  <si>
    <t>GEMFIBROZILO 600MG (WINTHROP) TAB (900)</t>
  </si>
  <si>
    <t>WINTHROP</t>
  </si>
  <si>
    <t>2014M-0003102-R1</t>
  </si>
  <si>
    <t>PREDNISOLONA 5 MG (GENFAR) TAB (300)</t>
  </si>
  <si>
    <t>2009M-0009967</t>
  </si>
  <si>
    <t>DEXAMETASONA 8MG/2ML (VITALIS) AMP (100)</t>
  </si>
  <si>
    <t>CAJA X 100 AMPOLLAS DE VIDRIO INCOLORO TIPO I POR 2 ML .</t>
  </si>
  <si>
    <t>METILPREDNISOLONA 500MG(VITALIS)VIAL(10)</t>
  </si>
  <si>
    <t>LEVONOR_ETINIL150_30 MG(SINOVUL)(1050)TB</t>
  </si>
  <si>
    <t>ESTROGENOS CONJ 62.5MG (CHALVER) CRE VAG</t>
  </si>
  <si>
    <t>2013M-0002283-R1</t>
  </si>
  <si>
    <t>CAJA QUE CONTIENE: CAJA DE CARTÓN POR 10 IMPLANTES ANTICONCEPTIVOS SINOIMPLANT CON 10 INSERTOS FARMACOLÓGICOS + 1 CAJA CON 10 TROCAR DESECHABLE PARA IMPLANTE ANTICONCEPTIVO + 10 INSERTOS GUÍAS DE COLOCACIÓN Y EXTRACCIÓN</t>
  </si>
  <si>
    <t>SINOIMPLANT</t>
  </si>
  <si>
    <t>SHANGAI DAHUA PHARMACEUTICAL</t>
  </si>
  <si>
    <t>2017M-0017722</t>
  </si>
  <si>
    <t>LEVONORGESTREL 0.75MG (POSTDAY) TAB (40)</t>
  </si>
  <si>
    <t>2015M-0004157-R1</t>
  </si>
  <si>
    <t>BROMOCRIPTINA 2.5MG (CHALVER) TAB (240)</t>
  </si>
  <si>
    <t>2012M-012699-R2</t>
  </si>
  <si>
    <t>METIMAZOL 5 MG (LAFRANCOL) TAB (100)</t>
  </si>
  <si>
    <t>2016M-0012079-R1</t>
  </si>
  <si>
    <t>Bicarbonato de sodio 1 meq/c.c. Solución inyectable x 10 c.c.</t>
  </si>
  <si>
    <t>DICLOFENACO 75MG/3ML (VITALIS) AMP(100)</t>
  </si>
  <si>
    <t>2013M-0002244-R1</t>
  </si>
  <si>
    <t>IBUPROFENO 400MG (GENFAR) TAB (100)</t>
  </si>
  <si>
    <t>USO INSTITUCIONAL: CAJA POR 100 TABLETAS EN BLISTER PVC TRANSPARENTE / ALUMINIO POR 10 TABLETAS C/U</t>
  </si>
  <si>
    <t>M/S GRANULES INDIA LIMITED</t>
  </si>
  <si>
    <t>NAPROXENO 150MG/5ML(LABINCO)FCO 80ML</t>
  </si>
  <si>
    <t>NAPROX 150MG</t>
  </si>
  <si>
    <t>2008M-0008334</t>
  </si>
  <si>
    <t>DICLOFENACO 50MG (GENFAR) TAB (30)</t>
  </si>
  <si>
    <t>2019M-013241-R2</t>
  </si>
  <si>
    <t>NAPROXENO 250MG (GENFAR) (900)TAB</t>
  </si>
  <si>
    <t>USO INSTITUCIONAL CAJA POR 900 COMPRIMIDOS EN BLISTER PVC TRANSPARENTE / ALUMINIO POR 10 COMPRIMIDOS.</t>
  </si>
  <si>
    <t>18</t>
  </si>
  <si>
    <t>METOCARBAMOL 750MG (LABINCO) TAB (100)</t>
  </si>
  <si>
    <t>SUCCINILCOLINA 1GR(MIOACTINE)AMPX10ML(1)</t>
  </si>
  <si>
    <t>AG PHARMACEUTICAL</t>
  </si>
  <si>
    <t>COLCHICINA 0.5MG (GENFAR) TAB(40)</t>
  </si>
  <si>
    <t>GENTAMICINA 0.3% (MK) FCO X 10 ML</t>
  </si>
  <si>
    <t>2015M-0003606-R1</t>
  </si>
  <si>
    <t>POLIMIX B_NEOM_DEXAM (WASSERTROL)FCO 5ML</t>
  </si>
  <si>
    <t>PREDNISOL 1%+FENIL.0.12%(MK)CORTIOFTAL F</t>
  </si>
  <si>
    <t>CORTIOFTAL - F SUSPENSION OFTALMICA ESTERIL</t>
  </si>
  <si>
    <t>2008M-0008086</t>
  </si>
  <si>
    <t>NEOMIC_HIDROCORT_COLIST (FIXAMICIN) 15ML</t>
  </si>
  <si>
    <t>FIXAMICIN® GOTAS OTICAS</t>
  </si>
  <si>
    <t>USO INSTITUCIONAL: CAJA CON TUBO DE ALUMINIO POR 30ML + CÁNULA DE APLICACIÓN</t>
  </si>
  <si>
    <t>ROXICAINA® JALEA AL 2%</t>
  </si>
  <si>
    <t>2014M-014270-R2</t>
  </si>
  <si>
    <t>ROXICAINA ®ATOMIZADOR</t>
  </si>
  <si>
    <t>2007M-0006953</t>
  </si>
  <si>
    <t>SULFADIAZINA DE PLATA 1%(GENFAR)TUBOX30G</t>
  </si>
  <si>
    <t>CLOTRIMAZOL 1% (LAFRANCOL) CRE TOP 40G</t>
  </si>
  <si>
    <t>CAJA PLEGADIZA CON UN TUBO COLAPSIBLE X 40 G.</t>
  </si>
  <si>
    <t>CLOTRIMAZOL 1% (LAFRANCOL) CREM VAG 40G</t>
  </si>
  <si>
    <t>CLOTRIMAZOL 1% (LAPROFF) SOL 30ML</t>
  </si>
  <si>
    <t>CLOTRIMAZOL 100MG(COLMED)(10)OVULOS</t>
  </si>
  <si>
    <t>COLMED</t>
  </si>
  <si>
    <t>BENZOATO BENCILO 30% (MK) LOCION 120</t>
  </si>
  <si>
    <t>METRONIDAZOL 500MG (COLMED) OVULO (200)</t>
  </si>
  <si>
    <t>HIDROCORTISONA 1%(LAFRANCOL)CREM TOP</t>
  </si>
  <si>
    <t>BETAMETASONA 0.05% (LAFRANCOL) TBO 20</t>
  </si>
  <si>
    <t>CAJA CON UN TUBO COLAPSIBLE DE PLASTICO LAMINADO POR 20 G</t>
  </si>
  <si>
    <t>2009M-0009231</t>
  </si>
  <si>
    <t>SALBUTAMOL 2MG/5ML (LAPROFF) JBE 120ML</t>
  </si>
  <si>
    <t>2012M-012605-R2</t>
  </si>
  <si>
    <t>IPRATROPIO BROM (CHALVER) INH 200 DOSI</t>
  </si>
  <si>
    <t>ASPROMIO® INHALADOR</t>
  </si>
  <si>
    <t>2014M-0015094</t>
  </si>
  <si>
    <t>SALBUTAMOL 100MCG (AIRMAX) INH 200 DOSIS</t>
  </si>
  <si>
    <t>2009M-0009874</t>
  </si>
  <si>
    <t>KETOTIFENO 20MG (LAPROFF) JBE 100ML</t>
  </si>
  <si>
    <t>2008M-0007745</t>
  </si>
  <si>
    <t>BECLOMETASONA50MCG (NABUMEX) 10 ML BUCAL</t>
  </si>
  <si>
    <t>NABUMEX AEROSOL</t>
  </si>
  <si>
    <t>2013M-0002360-R1</t>
  </si>
  <si>
    <t>BECLOMETASONA 50MCG(BIOSYNTEC)INH NASAL</t>
  </si>
  <si>
    <t>BIOSYNTEC S.A.</t>
  </si>
  <si>
    <t>BECLOMETASONA 250MCG (NABUMEX) INH 10ML</t>
  </si>
  <si>
    <t>2013M-0002366-R1</t>
  </si>
  <si>
    <t>N-ACETILCISTEINA 300MG (FLUIMUCIL)AMP(5)</t>
  </si>
  <si>
    <t>TRAMADOL 100MG/ML (GENFAR) FCO 10ML</t>
  </si>
  <si>
    <t>CAJA PLEGADIZA FRASCO POR 10 ML. FRASCO DE POLIETILENO CON TAPÓN GOTERO DE POLIETILENO TAPA CON LINER TUBULAR DE POLIETILENO</t>
  </si>
  <si>
    <t>2018M-0000662-R2</t>
  </si>
  <si>
    <t>2012M-0013188</t>
  </si>
  <si>
    <t>TRAMADOL 50MG/ML (VITALIS) AMP(100)</t>
  </si>
  <si>
    <t>2012M-0000733-R1</t>
  </si>
  <si>
    <t>ACETAMINOFEN 3G (LAFRANCOL) FCO 60ML</t>
  </si>
  <si>
    <t>ACETAMINOFEN 100MG (LAPROFF)GOTAS X 30ML</t>
  </si>
  <si>
    <t>2007M-006957-R1</t>
  </si>
  <si>
    <t>ACETAMINOFEN 500MG (LAFRANCOL) TAB(100)</t>
  </si>
  <si>
    <t>2013M-0002447-R1</t>
  </si>
  <si>
    <t>DIPIRONA 1G (VITALIS) AMP (100)</t>
  </si>
  <si>
    <t>2012M-0000529-R1</t>
  </si>
  <si>
    <t>B. BRAUN</t>
  </si>
  <si>
    <t>B. BRAUN MELSUNGEN AG</t>
  </si>
  <si>
    <t>SEVOFLURANO 100ML(BAXTER) INH 250ML</t>
  </si>
  <si>
    <t>FRASCO X 250 ML</t>
  </si>
  <si>
    <t>PUERTO RICO</t>
  </si>
  <si>
    <t>BUPIVACAINA 0.5%(BUPIROP S/E)APP(24)10ML</t>
  </si>
  <si>
    <t>CAJA X 24 AMPOULEPACK (EN POLIETILENO DE BAJA DENSIDAD). AMPOULEPACK POR 10 ML. C/U</t>
  </si>
  <si>
    <t>BUPIROP 0,5% SIMPLE AMPOULEPACK</t>
  </si>
  <si>
    <t>BUPIVACAINA 0.5% C/E (ROPSOHN) APP (24)</t>
  </si>
  <si>
    <t>CAJA POR 3 BOLSA DE ALUMINIO C/U POR 8 AMPOULEPACK EN PEBD POR 10 ML</t>
  </si>
  <si>
    <t>2015M-002032-R2</t>
  </si>
  <si>
    <t>ROXICAINA® 2% SIMPLE</t>
  </si>
  <si>
    <t>ROXICAINA 2% EPINEFRINA</t>
  </si>
  <si>
    <t>2009M-010167-R2</t>
  </si>
  <si>
    <t>BUPIVACAINA LEVOG 0.75%(ROPSOHN)APP (24)</t>
  </si>
  <si>
    <t>BUPINEST</t>
  </si>
  <si>
    <t>FENITOINA 250MG/5ML (VITALIS) AMP (10)</t>
  </si>
  <si>
    <t>FENITOINA 100MG(QUIRUPOS-FENNYN)TAB(30)</t>
  </si>
  <si>
    <t>FENNYN ®</t>
  </si>
  <si>
    <t>2012M-0013326</t>
  </si>
  <si>
    <t>CARBAMAZEPINA 200MG (LAPROFF) TAB (300)</t>
  </si>
  <si>
    <t>FERBIN CAPSULA BLANDA</t>
  </si>
  <si>
    <t>2009M-012546-R1</t>
  </si>
  <si>
    <t>CARBAMAZEPINA 2G (RECIPE) FCO 120ML</t>
  </si>
  <si>
    <t>2009M-011404-R1</t>
  </si>
  <si>
    <t>DIMENHIDRINATO 50MG (ECAR) TAB(600) BOL</t>
  </si>
  <si>
    <t>2007M-0007346</t>
  </si>
  <si>
    <t>HALOPERIDOL 10MG (HUMAX) TAB (100)</t>
  </si>
  <si>
    <t>CAJA PLEGADIZA X 100 TABLETAS EN BLISTER DE PVC/ALUMINIO X 10 TABLETAS CADA BLISTER.</t>
  </si>
  <si>
    <t>PLANTA DE PRODUCCION DE MEDICAMENTOS ESENCIALES Y AFINES- FACULTAD DE CIENCIAS FARMACÉUTICA Y ALIMENTARIAS DE LA UNIVERSIDAD DE ANTIOQUIA.</t>
  </si>
  <si>
    <t>CAJA POR 5 AMPOLLETAS AMBAR VIDRIO TIPO I POR UN MILILITRO CADA UNA.</t>
  </si>
  <si>
    <t>VIDRIO TECNICO DE COLOMBIA S.A. VITECO S.A. - VITECO</t>
  </si>
  <si>
    <t>CAJA PLEGADIZA POR 10 BLISTER DE PVC TRANSPARENTE/ALUMINIO POR 10 TABLETAS CADA UNO</t>
  </si>
  <si>
    <t>PLANTA DE PRODUCCIÓN DE MEDICAMENTOS ESENCIALES Y AFINES - FACULTAD DE CIENCIAS FARMACÉUTICAS Y ALIMENTARIAS DE LA UNIVERSIDAD DE ANTIOQUIA</t>
  </si>
  <si>
    <t>2014M-0003398-R1</t>
  </si>
  <si>
    <t>SALUSPHARMA</t>
  </si>
  <si>
    <t>LEVOMEPROMAZINA 25 MG (HUMAX) TAB (100)</t>
  </si>
  <si>
    <t>LABORATORIO PROFESIONAL FARMACEUTICO S.A., LAPROFF S.A</t>
  </si>
  <si>
    <t>TRAZODONA 50MG (GENFAR) TAB (50)</t>
  </si>
  <si>
    <t>CAJA POR 300 TABLETAS RECUBIERTAS EN BLÍSTER PVC TRANSPARENTE/ALUMINIO POR 30 TABLETAS.</t>
  </si>
  <si>
    <t>CAJA PLEGADIZA POR 100 TABLETAS EN BLISTER PVC/ALUMINIO POR 10 TABLETAS CADA UNO</t>
  </si>
  <si>
    <t>BIPERIDENO 2MG (TECNOQUIMICAS) TAB (300)</t>
  </si>
  <si>
    <t>2009M-012650-R1</t>
  </si>
  <si>
    <t>CARBIDOP/LEVODOP 25/250MG(GENFAR)TAB30</t>
  </si>
  <si>
    <t>CAJA X 30 TABLETAS EN BLISTER PVC/PVDC/ALUMINIO POR 10 TABLETAS CADA BLISTER</t>
  </si>
  <si>
    <t>2008M-007252-R1</t>
  </si>
  <si>
    <t>AMANTADINA 100MG (NOVAMED) CAP (300)</t>
  </si>
  <si>
    <t>CAFEINA_ERGOTAMINA 100/1MG (MK) TAB(50)</t>
  </si>
  <si>
    <t>Litio carbonato 300 mg tableta</t>
  </si>
  <si>
    <t>CARBONATO LITIO 300MG(ACTIFARMA)TAB(100)</t>
  </si>
  <si>
    <t>CAJA X 100 TABLETAS EN BLISTER DE PVC/ALUMINIO POR 10 TABLETAS CADA UNO.</t>
  </si>
  <si>
    <t>ACTILITIO® TABLETAS 300 MG</t>
  </si>
  <si>
    <t>BLISTECO S.A.S.</t>
  </si>
  <si>
    <t>2010M-0010810</t>
  </si>
  <si>
    <t>ATROPINA 1MG (SANDERSON) AMP (100)</t>
  </si>
  <si>
    <t>2013M-0001745-R1</t>
  </si>
  <si>
    <t>Naloxone 0.04% solución inyectable x 1 ml.</t>
  </si>
  <si>
    <t>NALOXIV</t>
  </si>
  <si>
    <t>2014M-0015563</t>
  </si>
  <si>
    <t>FERROPROFF</t>
  </si>
  <si>
    <t>ACIDO FOLICO 1MG (ECAR) TAB (600)</t>
  </si>
  <si>
    <t>CAJA POR 600 TABLETAS EN BLISTER PVC/ ALUMINIO X 10 TABLETAS</t>
  </si>
  <si>
    <t>LABORATORIOS ECAR SA</t>
  </si>
  <si>
    <t>VITAMINA B12 (ECAR) AMP X 1ML. (25)</t>
  </si>
  <si>
    <t>VITAMINA B12</t>
  </si>
  <si>
    <t>2013M-003990-R3</t>
  </si>
  <si>
    <t>ERITROPOYETINA H-RC A 2000(DELTA)BULB_10</t>
  </si>
  <si>
    <t>CUBA</t>
  </si>
  <si>
    <t>HIERRO SACAROSA 100MG/5ML (VITALIS)(10)V</t>
  </si>
  <si>
    <t>HEPARINA 5000UI(BLAU-HEPAMAX-S)(25) 5ML</t>
  </si>
  <si>
    <t>2018M-0012073-R1</t>
  </si>
  <si>
    <t>CLOPIDOGREL 75MG (MSN-PLATEMAX)(30) TAB</t>
  </si>
  <si>
    <t>MSN LABORATORIES PRIVATED LIMITED</t>
  </si>
  <si>
    <t>2018M-0014559-R1</t>
  </si>
  <si>
    <t>KONAKION® MM PEDIATRICO</t>
  </si>
  <si>
    <t>2018M-011075-R2</t>
  </si>
  <si>
    <t>GELOFUSINE</t>
  </si>
  <si>
    <t>ALBUMINA HUM 20G (FLEXBUMIN 20%)AMP 50ML</t>
  </si>
  <si>
    <t>FLEXBUMIN 20%</t>
  </si>
  <si>
    <t>2019M-0007240-R1</t>
  </si>
  <si>
    <t>2016M-000487-R2</t>
  </si>
  <si>
    <t>TIAMINA 1GR (ECAR) AMP X 10ML (12)</t>
  </si>
  <si>
    <t>TIAMINA 300MG (ECAR) TAB (500)</t>
  </si>
  <si>
    <t>2007M-0007263-R2</t>
  </si>
  <si>
    <t>CAJA POR 300 CÁPSULAS DURAS DE GELATINA NARANJA/NARANJA EN 30 BLÍSTER ALUMINIO / PVC ÁMBAR POR 10 CÁPSULAS CADA UNO.</t>
  </si>
  <si>
    <t>CALCITRIOL 0.25MCG (COLMED) CAP (30)</t>
  </si>
  <si>
    <t>CAJA POR 30 CAPSULAS EN BLISTER DE ALUMINIO/PVC-PVDC (BLISTER POR 10 CAPSULAS).</t>
  </si>
  <si>
    <t>CALCITRIOL 0.5 MCG (COLMED) CAP (30)</t>
  </si>
  <si>
    <t>CAJA POR 30 CAPSULAS BLANDAS DE GELATINA EN EMPAQUE INDIVIDUAL TIPO BLISTER PVC-PVDC TRANSPARENTE/ALUMINIO POR 10 CAPSULAS BLANDAS DE GELATINA CADA UNO.</t>
  </si>
  <si>
    <t>2019M-0007431-R1</t>
  </si>
  <si>
    <t>VACUNA ADSORBIDA TETANO 40UI(DELTA)(10)</t>
  </si>
  <si>
    <t>LECHE NAN PRO 1 POLVO LATA X 400 GR</t>
  </si>
  <si>
    <t>RSA-004528-2017</t>
  </si>
  <si>
    <t>ACICLOVIR 200MG (GENFAR) TABLETA (25)</t>
  </si>
  <si>
    <t>ACICLOVIR 250MG/10ML (VITALIS) AMP (10)</t>
  </si>
  <si>
    <t>CAJA POR 5 FRASCOS VIAL X 20 ML.</t>
  </si>
  <si>
    <t>GLAXO WELLCOME OPERATIONS</t>
  </si>
  <si>
    <t>GRAN BRETAÑA</t>
  </si>
  <si>
    <t>LOPINAVIR/RITONAVIR (ABBOTT) FCO 160ML</t>
  </si>
  <si>
    <t>RITONAVIR 100MG(FARMATECH-RITOVIR)(30)T</t>
  </si>
  <si>
    <t>RITOVIR ® 100 MG TABLETAS RECUBIERTAS</t>
  </si>
  <si>
    <t>2018M-0018257</t>
  </si>
  <si>
    <t>TENOFOVIR+EMTRIC 300-200MG(LEGRAND)(30)T</t>
  </si>
  <si>
    <t>TOLAK® E 300/200</t>
  </si>
  <si>
    <t>LABORATORIOS LEGRAND S.A.</t>
  </si>
  <si>
    <t>2018M-0014075-R1</t>
  </si>
  <si>
    <t>CYHLAB</t>
  </si>
  <si>
    <t>2015M-0015882</t>
  </si>
  <si>
    <t>NEVIRAPINA 50MG/5ML (AUROBIND) FCOX240ML</t>
  </si>
  <si>
    <t>2008M-0008314</t>
  </si>
  <si>
    <t>AZATIOPRINA 50MG(RPG-NEXTPHARMA)TAB(100)</t>
  </si>
  <si>
    <t>NEXT PHARMA</t>
  </si>
  <si>
    <t>MERCK KGAA</t>
  </si>
  <si>
    <t>AGUJA HIPODERMICA 20G X1 (LIFECARE)(100)</t>
  </si>
  <si>
    <t>AGUJA HIPODERMIC 21G 1 1/2(LIFECARE)(100</t>
  </si>
  <si>
    <t>AGUJA HIPODERMIC 23GX1 (LIFECARE)(100)</t>
  </si>
  <si>
    <t>AGUJA HIPODERMICA 25GX 5/8(LIFECARE)(100</t>
  </si>
  <si>
    <t>AGUJA HIPODERMICA 26GX 1/2(LIFECARE)(100</t>
  </si>
  <si>
    <t>INTROCAN CERTO G 18 X 1  1/4"  (BRAUN)</t>
  </si>
  <si>
    <t>B.BRAUN MELSUNGEN AG</t>
  </si>
  <si>
    <t>2016DM-0000215 R2</t>
  </si>
  <si>
    <t>INTROCAN CERTO G 20 X 1  1/4"  (BRAUN)</t>
  </si>
  <si>
    <t>INTROCAN CERTO G 24 X 3/4 (BRAUN)</t>
  </si>
  <si>
    <t>CUELLO FILADELFIA T-S DISPROMED</t>
  </si>
  <si>
    <t>2010DM-0005269</t>
  </si>
  <si>
    <t>CUELLO FILADELFIA T-M DISPROMED</t>
  </si>
  <si>
    <t>CUELLO FILADELPHIA T L DISPROMED</t>
  </si>
  <si>
    <t>ESPECULO VAGINAL M CLAMP BIOLIFE</t>
  </si>
  <si>
    <t>ESPECULO VAGINAL DESECHABLE TALLA S</t>
  </si>
  <si>
    <t>MASCARILLA LARINGEA DE SILICONA # 1.0</t>
  </si>
  <si>
    <t>2013DM-0009872</t>
  </si>
  <si>
    <t>MASCARILLA LARINGEA DE SILICONA # 2.0</t>
  </si>
  <si>
    <t>MASCARILLA LARINGEA DE SILICONA #4.0 GHC</t>
  </si>
  <si>
    <t>GLOBAL HEALTHCARE USA</t>
  </si>
  <si>
    <t>BSN MEDICAL S.A. DE CV.</t>
  </si>
  <si>
    <t>FARMALOGICA S.A</t>
  </si>
  <si>
    <t>2018M-0007218-R1</t>
  </si>
  <si>
    <t>LABORATORIOS DELTA S.A.S</t>
  </si>
  <si>
    <t>2017M-0011644-R1</t>
  </si>
  <si>
    <t>2013M-0014562</t>
  </si>
  <si>
    <t>2017M-0012048-R1</t>
  </si>
  <si>
    <t>2012M-0013645</t>
  </si>
  <si>
    <t>2018M-0007878-R1</t>
  </si>
  <si>
    <t>RIESGO: IIA</t>
  </si>
  <si>
    <t>RIESGO: IIa</t>
  </si>
  <si>
    <t>RIESGO: I</t>
  </si>
  <si>
    <t>RIESGO IIa</t>
  </si>
  <si>
    <t>LIFE CARE SOLUTIONS S.A.S.</t>
  </si>
  <si>
    <t>2012DM-0008948</t>
  </si>
  <si>
    <t>MEDICAL SUPPLIES CORP SAS</t>
  </si>
  <si>
    <t>RIESGO IIA</t>
  </si>
  <si>
    <t>2014DM-0002732-R1</t>
  </si>
  <si>
    <t>NIVEL DEL RIESGO I</t>
  </si>
  <si>
    <t>BOLSA X 120 ML</t>
  </si>
  <si>
    <t>GALON</t>
  </si>
  <si>
    <t>PREPODYNE SCRUB BOLSA X 120 ML PT0303003010 WEST</t>
  </si>
  <si>
    <t>PREPODYNE SCRUB X 850 ML DISPENSADOR PT0303003007 WEST</t>
  </si>
  <si>
    <t>BOLSA X 850 ML</t>
  </si>
  <si>
    <t>2018DM-0001689-R2</t>
  </si>
  <si>
    <t>2018DM-0001689-R3</t>
  </si>
  <si>
    <t>CX24</t>
  </si>
  <si>
    <t>RIESGO: III</t>
  </si>
  <si>
    <t>2015DM-0003254-R1</t>
  </si>
  <si>
    <t>ESTERICLEAN</t>
  </si>
  <si>
    <t>02</t>
  </si>
  <si>
    <t>Magnesio sulfato 20% solución inyectable x 10 ml.</t>
  </si>
  <si>
    <t>2013M-0002365-R1</t>
  </si>
  <si>
    <t>01</t>
  </si>
  <si>
    <t>CAJA X 30 TABLETAS</t>
  </si>
  <si>
    <t>03</t>
  </si>
  <si>
    <t>04</t>
  </si>
  <si>
    <t>FRASCO X 50 ML</t>
  </si>
  <si>
    <t>PETERS SURGICAL</t>
  </si>
  <si>
    <t>2014DM-0002806-R1</t>
  </si>
  <si>
    <t>2016DM-0014975</t>
  </si>
  <si>
    <t>SOBRE X UNIDAD</t>
  </si>
  <si>
    <t>WINERMED S.A.S.</t>
  </si>
  <si>
    <t>20011DM-0000323-R1</t>
  </si>
  <si>
    <t>SIN INFORMACIÓN</t>
  </si>
  <si>
    <t>VALIDAR METRO</t>
  </si>
  <si>
    <t>MEISINGER</t>
  </si>
  <si>
    <t>CANTIDAD DE PAQUETES OFERTADOS COMPLETOS</t>
  </si>
  <si>
    <t>PUNTOS INFORMATIVOS</t>
  </si>
  <si>
    <t>VALOR TOTAL DEL PROVEEDOR ES REAL AL FORMULADO?</t>
  </si>
  <si>
    <r>
      <t xml:space="preserve">Cantidad de ofertas por paquete completos
</t>
    </r>
    <r>
      <rPr>
        <b/>
        <sz val="10"/>
        <color rgb="FF000000"/>
        <rFont val="Arial"/>
        <family val="2"/>
      </rPr>
      <t xml:space="preserve">
NA: </t>
    </r>
    <r>
      <rPr>
        <sz val="10"/>
        <color rgb="FF000000"/>
        <rFont val="Arial"/>
        <family val="2"/>
      </rPr>
      <t>ítems sin paquete</t>
    </r>
  </si>
  <si>
    <t>Se retiran las ofertas de: GILMEDICA S.A.S., Hospimedicos Medellín SA. y LIFE SUMINISTROS MEDICO SAS, por rechazo de la oferta física entregada por fuera el horario permitido</t>
  </si>
  <si>
    <t>ABA CIENTIFICA S.A.S</t>
  </si>
  <si>
    <t>DM CON EQUIPO</t>
  </si>
  <si>
    <t>ALDENTAL S.A.</t>
  </si>
  <si>
    <t>CONOS, LIMAS   Y  PAPEL PROTAPER NEXT</t>
  </si>
  <si>
    <t>FRESAS GATES</t>
  </si>
  <si>
    <t>FRESAS PEESO</t>
  </si>
  <si>
    <t>LIMAS K-FILE</t>
  </si>
  <si>
    <t>ALERE COLOMBIA SA</t>
  </si>
  <si>
    <t>ALFA TRADING SAS</t>
  </si>
  <si>
    <t>BECTON DICKINSON DE COLOMBIA LTDA.</t>
  </si>
  <si>
    <t>Biosystems SAS</t>
  </si>
  <si>
    <t>CARMEN DEL PILAR ESCOBAR BUSTOS</t>
  </si>
  <si>
    <t>COMÉDICA S.A.S</t>
  </si>
  <si>
    <t>DISWIFARMA</t>
  </si>
  <si>
    <t>GEOMETRIAS PLASTICAS</t>
  </si>
  <si>
    <t>NIPRO MEDICAL COPORATION</t>
  </si>
  <si>
    <t>ORBIDENTAL S.A.S</t>
  </si>
  <si>
    <t>PRODUCTOS HOSPITALARIOS S.A. PRO-H S.A.</t>
  </si>
  <si>
    <t>PROVIGASA MEDICAL S.A.S.</t>
  </si>
  <si>
    <t>QUIRURGICOS LTDA</t>
  </si>
  <si>
    <t>17.068.260-3</t>
  </si>
  <si>
    <t>RONELLY S.A.S</t>
  </si>
  <si>
    <t>TWITY S.A.S</t>
  </si>
  <si>
    <t>Ciprofloxacina 100 mg/10 cc solución inyectable</t>
  </si>
  <si>
    <t>CIPROFLOXACINO 10MG/ML (1%) (100MG) (AMPx10 ML)</t>
  </si>
  <si>
    <t>Cloruro de potasio 2 meq/c.c. Solución inyectable x 10 c.c.</t>
  </si>
  <si>
    <t>POTASIO CLORURO 2MEQ/ML (20MEQ) (AMPx10 ML)</t>
  </si>
  <si>
    <t>Cloruro de sodio 2 meq/c.c. Solución inyectable x 10 c.c.</t>
  </si>
  <si>
    <t>SODIO CLORURO 2MEQ/ML (20MEQ) (AMPx10 ML)</t>
  </si>
  <si>
    <t>Fentanilo citrato 0.05 mg/c.c. solución inyectable x 10 c.c.</t>
  </si>
  <si>
    <t>FENTANILO 0,5 MG AMPOLLA X 10 ML ANALGESICO OPIOIDE DE ACCION CORTA. (AMPx10 ML)</t>
  </si>
  <si>
    <t>REMIFENTANIL 2 MG/6 ML (AMPx6 ML)</t>
  </si>
  <si>
    <t xml:space="preserve">Midazolam 5 mg/ 5 ml Solucion inyectable </t>
  </si>
  <si>
    <t>MIDAZOLAM 5 MG/5 ML MINIPLASCO CONNECT (AMPx5 ML)</t>
  </si>
  <si>
    <t>Midazolam 15mg/3ml Solución Inyectable</t>
  </si>
  <si>
    <t>MIDAZOLAM 15 MG/3ML HIPNOPTICO (AMPx3 ML)</t>
  </si>
  <si>
    <t>FORMOL (FORMALDHEHIDO) AL 37% (FCOx500 ML)</t>
  </si>
  <si>
    <t>Aguja puncion lumbar no 22g x 3 1/2</t>
  </si>
  <si>
    <t>AGUJA SPINOCAN PUNCION LUMBAR TIPO QUINCKE ADULTO G-22 X 31/2" (88 MM) (UND)</t>
  </si>
  <si>
    <t>BOLSA ENTERAL GRAVEDAD NUTRIFLO 1.5L (UND)</t>
  </si>
  <si>
    <t>CANULA DE GUEDEL NO 00 (ISO 5.0) 50 MM AZUL (UND)</t>
  </si>
  <si>
    <t>Equipo venoclisis - macrogotero s/a con puerto en Y y filtro en camara, luer lock,  longitud no menor a 1.70 cm. Marca Baxter, Rymco, Alfa Safe</t>
  </si>
  <si>
    <t>Equipo venoclisis - microgotero s/a con puerto en Y y filtro en camara, luer lock, longitud no menor a 1.70 cm. Marca Baxter, Rymco, Alfa Safe</t>
  </si>
  <si>
    <t>JERINGA 3ML L/L C/A 21Gx1 1/2" (UND)</t>
  </si>
  <si>
    <t>JERINGA 5CC L/L C/A 21G X 1 1/2" (UND)</t>
  </si>
  <si>
    <t>JERINGA 20CC L/L C/A 21G X 1 1/2" (UND)</t>
  </si>
  <si>
    <t>JERINGA INSULINA 1 ML 29G X 1/2" (UND)</t>
  </si>
  <si>
    <t>JERINGA 50CC PUNTA CATETER (UND)</t>
  </si>
  <si>
    <t>Sonda foley 3 vías (s. vesical ) nro. 20 MARCA LIFE CARE</t>
  </si>
  <si>
    <t>SONDA FOLEY 3 VIAS #  20 CON BALON DE 30CC (UND)</t>
  </si>
  <si>
    <t xml:space="preserve">Sonda foley nro. 22 (s. Vesical) </t>
  </si>
  <si>
    <t>SONDA FOLEY 2 VIAS # 22 CON BALON DE 5-10CC (UND)</t>
  </si>
  <si>
    <t>MASCARA PARA ANESTESIA NO. 4 (UND)</t>
  </si>
  <si>
    <t>MASCARA PARA ANESTESIA NO. 0 (UND)</t>
  </si>
  <si>
    <t>MASCARA PARA ANESTESIA NO. 2 (UND)</t>
  </si>
  <si>
    <t>MASCARA PARA ANESTESIA NO. 1 (UND)</t>
  </si>
  <si>
    <t>KIT VENTURI ADULTO CON 6 DISYUNTORES (UND)</t>
  </si>
  <si>
    <t>KIT VENTURI PEDIATRICO CON 6 DISYUNTORES (UND)</t>
  </si>
  <si>
    <t>MASCARA DE NO REINHALACION PEDIATRICA (UND)</t>
  </si>
  <si>
    <t>MASCARA DE NO REINHALACION ADULTO (UND)</t>
  </si>
  <si>
    <t>CIRCUITO ANESTESIA JACKSON REES- MAPELSON F PEDIATRICO CON VALVULA APL (UND)</t>
  </si>
  <si>
    <t>CIRCUITO JACKSON REES C/APL BALON 1L (UND)</t>
  </si>
  <si>
    <t>DISPOSITIVO ANTICONCEPTIVO INTRAUTERINO ( DIU ) MODELO "T" DE COBRE (UND)</t>
  </si>
  <si>
    <t>Glutaraldehido 2% solucion x 3870 c.c.</t>
  </si>
  <si>
    <t>WESCOCIDE GL-28 GLUTARALDEHIDO 28 DIAS  (GLNx3785 ML)</t>
  </si>
  <si>
    <t>Malla de prolipopileno baja densidad 6*11 cm, δ no mayor a 50gr/mt2 y tamaño de poro mayor a 2.400 µ</t>
  </si>
  <si>
    <t xml:space="preserve">MALLA MACROPORO PARIETENE 6X11CM (UND) </t>
  </si>
  <si>
    <t>Malla de polipropileno, sin recubrimiento, sin cierre de 30 x 30 cmδ no mayor a 82gr/mt2 y tamaño de poro mayor a 560 µ</t>
  </si>
  <si>
    <t>MALLA MACROPORO PARIETENE 30x30 CM (UND)</t>
  </si>
  <si>
    <t>ALCOHOL ANTISEPTICO 70% x 1LT (UND)</t>
  </si>
  <si>
    <t>MANGUERA DE SUCCION (RLL x 3,6 MT)</t>
  </si>
  <si>
    <t>CAL SODADA INTERSORB PLUS (BDNx5 LT)</t>
  </si>
  <si>
    <t>CONECTOR LIBRE DE AGUJA (UND)</t>
  </si>
  <si>
    <t xml:space="preserve">ELECTRODO CON SOPORTE DE ESPUMA (UND)	</t>
  </si>
  <si>
    <t>CLAMP UMBILICAL STERIL/GOTHAPLAST</t>
  </si>
  <si>
    <t>Papel termosensible  63 mm x 30 mt</t>
  </si>
  <si>
    <t>PAPEL ELECTROCARDIOGRAMA NIHON  63 MM (RLLx30 MT)</t>
  </si>
  <si>
    <t>PAPEL TERMOSENSIBLE EN Z 90 X 90 MM (DESFIB.ZOLL M) (PAQx200 HJA)</t>
  </si>
  <si>
    <t>PAPEL SCHILLER  AT 101 80MMx70MM (PAQx300 HJA)</t>
  </si>
  <si>
    <t>Papel termosensible en z.90 x 90 mm x 200 h (desfib.zoll m)</t>
  </si>
  <si>
    <t>PAPEL TERMOSENSIBLE SIN TRAMA (BLANCO) 60 MM (RLLx30 MT)</t>
  </si>
  <si>
    <t xml:space="preserve">Papel monitor fetal 152 x 90 mm x 150 hojas (EDAN F3) </t>
  </si>
  <si>
    <t xml:space="preserve"> PAPEL MONITOR FETAL EDAN (F3-F6-F9) 152 MM x 90 MM x 150 HOJAS ROJO (RESMA)</t>
  </si>
  <si>
    <t>Papel monitor fetal 90 mm*110 mm*200 h. Cadiense md2.</t>
  </si>
  <si>
    <t>PAPEL MONITOR FETAL 90 MM X 112 MM CADIENSE MD2 (PAQx300 HJA)</t>
  </si>
  <si>
    <t>Cartucho</t>
  </si>
  <si>
    <t>AMBU RESUCITADOR DESECHABLE ADULTO MODELO: SPUR II (UND)</t>
  </si>
  <si>
    <t>Medio de transporte con carbón activado preparado COPAN</t>
  </si>
  <si>
    <t>AGUJA MULTIPLE 21 X 1 1/2" VERDE (ADULTO) (UND)</t>
  </si>
  <si>
    <t>Tubo con heparina de litio 3-4 ml t/verde BD, Vacuette</t>
  </si>
  <si>
    <t>TUBO TAPA VERDE 4 ML HEPARINA LITIO (UND)</t>
  </si>
  <si>
    <t xml:space="preserve">Placa para hemoclasificación </t>
  </si>
  <si>
    <t>Punta amarilla desechable (PRESENTAR MUESTRA)</t>
  </si>
  <si>
    <t>Recipiente p/materia fecal tapa rosca (PRESENTAR MUESTRA)</t>
  </si>
  <si>
    <t>Recipiente para orina tapa rosca con cuello, volumen 30 a 50 ml (PRESENTAR MUESTRA)</t>
  </si>
  <si>
    <t>Recipiente para baciloscopia, boca ancha, volumen 30 a 50 ml (PRESENTAR MUESTRA)</t>
  </si>
  <si>
    <t>REHUMA R.F (FACTOR REUMATOIDEO) (KITx100 PBA)</t>
  </si>
  <si>
    <t>CURDEX POLVO (REACTIVO GLUCOSA DEXTROSA) (CJAx50 SBRx25 GR)</t>
  </si>
  <si>
    <t>Prueba rápida para tamizaje de Sífilis + VIH. Kit completo: cassette-capilares- buffer-lanceta y toalla antiséptica. Marca Alere- Determine, Standard Diagnostics, BIOMERIEUX</t>
  </si>
  <si>
    <t>HIV/SIFILIS DUO (KITx30PBA)</t>
  </si>
  <si>
    <t>Detergente neutro</t>
  </si>
  <si>
    <t>WEST GLO DETERGENTE LIQUIDO (GLNx3785 ML)</t>
  </si>
  <si>
    <t>Azul de metileno fosfatado * 200 ml ALBOR</t>
  </si>
  <si>
    <t xml:space="preserve">Crioviales autosostenibles tapa rosca 2-3 </t>
  </si>
  <si>
    <t>CRIOVIALES AUTOSOSTENIBLE TAPA ROSCA AUTOCLAVABLE -196C A 121C X 2.0ML CON TAPA (BLSx500 UND)</t>
  </si>
  <si>
    <t>Hidroxido de potasio al 10% Albor o Merk</t>
  </si>
  <si>
    <t>Banda portamatriz ancha 1/4 p. Marca Microdont o Matrix bands</t>
  </si>
  <si>
    <t>Banda portamatriz angosta 3/16 p Marca Microdont o Matrix bands</t>
  </si>
  <si>
    <t xml:space="preserve">Conos de gutapercha protaper next x2 X 60 unidades </t>
  </si>
  <si>
    <t>Conos de gutapercha protaper next x2-x3 x 60 unidades</t>
  </si>
  <si>
    <t>Conos de gutapercha protaper next x3 x 60 unidades</t>
  </si>
  <si>
    <t xml:space="preserve">Conos de gutapercha protaper next x4-x5 x 60 unidades </t>
  </si>
  <si>
    <t xml:space="preserve">Fresa carburo (a.v) cilindrica pequeña </t>
  </si>
  <si>
    <t>Fresas gates  n°1 x 6 unidades</t>
  </si>
  <si>
    <t>Fresas gates n°2 x unidades</t>
  </si>
  <si>
    <t>Fresas gates n°3 x 6 unidades</t>
  </si>
  <si>
    <t>Fresas peeso n°1 x 6 unidades</t>
  </si>
  <si>
    <t>Fresas peeso n°2 x 6 unidades</t>
  </si>
  <si>
    <t>Fresas peeso n°3 x 6 unidades</t>
  </si>
  <si>
    <t>Limas k-file readysteel 25mm 006  x 6 unidades</t>
  </si>
  <si>
    <t>Limas k-file readysteel 25mm 008  x 6 unidades</t>
  </si>
  <si>
    <t>Limas k-file readysteel 25mm 010 x  x 6 unidades</t>
  </si>
  <si>
    <t xml:space="preserve">Limas k-flexofile readysteel 25mm 015  x 6 unidades </t>
  </si>
  <si>
    <t>Limas k-flexofile readysteel 25mm 020  x 6 unidades</t>
  </si>
  <si>
    <t>Limas protaper next x1 en 25mm x 3 unidades</t>
  </si>
  <si>
    <t>Limas protaper next x1-x3 en 25mm x 3 unidades</t>
  </si>
  <si>
    <t>Limas protaper next x2 en 25mm x 3 unidades</t>
  </si>
  <si>
    <t>Limas protaper next x3 en 25mm  x 3 unidades</t>
  </si>
  <si>
    <t>Limas protaper next x4 en 25mm  x 3 unidades</t>
  </si>
  <si>
    <t>Limas protaper next x5 en 25mm  x 3 unidades</t>
  </si>
  <si>
    <t>ANESTESICO LIDOCAINA 2% SIN EPINEFRINA</t>
  </si>
  <si>
    <t>Cemento de obturación endodontica a base de resina - Pasta A/B Top seal</t>
  </si>
  <si>
    <t xml:space="preserve">Kit </t>
  </si>
  <si>
    <t xml:space="preserve">Sellante de fisura de fotocurado x 6.0 ml </t>
  </si>
  <si>
    <t>Quelante para endodoncia tipo  glyde x 3 Jeringas</t>
  </si>
  <si>
    <t>Spray refrigenrante tipo endofrost x 200 ml</t>
  </si>
  <si>
    <t>Barniz de fluoruro de sodio 5% con 100 aplicadores x 10 ml</t>
  </si>
  <si>
    <t>Tubo o kit para 100 dosis</t>
  </si>
  <si>
    <t>Material trioxido agregado tipo proroot  x  0,5 gr</t>
  </si>
  <si>
    <t>Puntas de papel protaper next x2 x 180 unidades</t>
  </si>
  <si>
    <t>Puntas de papel protaper next x2-x3 x 180 unidades</t>
  </si>
  <si>
    <t>Puntas de papel protaper next x3 x 180 unidades</t>
  </si>
  <si>
    <t>Espaciadores digital surtidos para endodoncia A,B,C ,D  x 4 unidades</t>
  </si>
  <si>
    <t>SD BIOLINE HIV 1/2 3.0 REF 03FK10</t>
  </si>
  <si>
    <t>HIV/SYPHILIS DUO DEVICE (kit de toma de muestra) REF 06FK35</t>
  </si>
  <si>
    <t>Dengue IgG/igM x 25 Cassettes REF 11FK10</t>
  </si>
  <si>
    <t>ALERE DETERMINE SYPHILLIS TP X 100</t>
  </si>
  <si>
    <t>BOLSA DE ORINA ALFASAFE X 2000 ML UD.</t>
  </si>
  <si>
    <t xml:space="preserve">CATETER INTRAVENOSO ALFASAFE </t>
  </si>
  <si>
    <t>Venda yeso 4 x 5".</t>
  </si>
  <si>
    <t>Venda yeso 6 x 5"</t>
  </si>
  <si>
    <t>CONECTOR LIBRE DE AGUJA</t>
  </si>
  <si>
    <t xml:space="preserve">OCEIRA CAJ X 21 TAB </t>
  </si>
  <si>
    <t xml:space="preserve">Levonorgestrel 75 mg implantes subdermico + Trocar desechable </t>
  </si>
  <si>
    <t>KIT JADELLE 75MG IMP SUBDER CAJX2IMP</t>
  </si>
  <si>
    <t>ONIVE 2 (LEVONOR) 0,75 MG CAJX2TAB</t>
  </si>
  <si>
    <t>CYCLOFEM SUSP INY CJX50 AMP USO INSTITUCIONAL</t>
  </si>
  <si>
    <t>DISPOSITIVO INTRAUTERINO TCU-380A SOBX1</t>
  </si>
  <si>
    <t>ESPECULO TORNILLO TALLA M</t>
  </si>
  <si>
    <t xml:space="preserve">ESPECULO DESECHABLE TALLA S </t>
  </si>
  <si>
    <t>PRUEBA EMBARAZO 10MUL/ML CUNA CAJX30</t>
  </si>
  <si>
    <t>PRUEBA RAPIDA HEPATITIS B (SANGRE) SOBX1</t>
  </si>
  <si>
    <t>CONDON PROFAMILIA</t>
  </si>
  <si>
    <t>NEOLYTE (Sales de Rehidratación Oral) - Caja 50 Sachets</t>
  </si>
  <si>
    <t xml:space="preserve">Enema evacuante rectal x 133 c.c. </t>
  </si>
  <si>
    <t>FORFLOW (Solución de Fosfato de Sodio) Enema Rectal - 1 Frasco 133 ml</t>
  </si>
  <si>
    <t>NEEDLE SP S/SU 25GA TW 3-1/2IN WHITACRE</t>
  </si>
  <si>
    <t>NEEDLE SPINAL S/SU 27GA 3-1/2IN WHITACRE</t>
  </si>
  <si>
    <t>Cateter ven. Perif. 18g x 1 1/4 p. Poliuretano. Marca Jelco Plus, Introcan Certo, Insyte, BD.</t>
  </si>
  <si>
    <t>INSYTE 18GA X 1.16IN</t>
  </si>
  <si>
    <t>Cateter ven. Perif. 20g x 1 1/4 p. Poliuretano. Marca Jelco Plus, Introcan Certo. Insyte, BD.</t>
  </si>
  <si>
    <t>INSYTE 20GA X 1.16IN</t>
  </si>
  <si>
    <t>Cateter ven. Perif. 22g x 1 p. Poliuretano. Marca Jelco Plus, Introcan Certo. Insyte, BD</t>
  </si>
  <si>
    <t>INSYTE 22GA X 1.0IN</t>
  </si>
  <si>
    <t>Cateter ven. Perif. 24g x 3/4 p. Poliuretano. Marca Jelco Plus, Introcan Certo. Insyte, BD</t>
  </si>
  <si>
    <t>INSYTE 24GA X 0.75IN</t>
  </si>
  <si>
    <t>PERISAFE I 17 X 3-1/2IN</t>
  </si>
  <si>
    <t>SYRINGE 1.0ML 1/2IN BLS 100BX MEX</t>
  </si>
  <si>
    <t>Q-SYTE CLOSED LUER ACCES DEV</t>
  </si>
  <si>
    <t>Agar preparado cromogenico para busqueda de patogenos urinarios, placa de 9 cm. Marca BD o MDM</t>
  </si>
  <si>
    <t>Tubo tapa verde con heparina de litio y gel 4.5ml. Ref 367962</t>
  </si>
  <si>
    <t>FACTOR REUMATOIDEO RF X 50 PRUEBAS. REF 31013</t>
  </si>
  <si>
    <t>DETERMINE HIV 1/2 X 20 PBS SUERO/PLASMA. REF 7D2342</t>
  </si>
  <si>
    <t>Glicerina liquida USP</t>
  </si>
  <si>
    <t xml:space="preserve">Formol 37% </t>
  </si>
  <si>
    <t>Bolsa recolección de orina pediátrica, BIOLIFE</t>
  </si>
  <si>
    <t>Bolsa drenaje urinario adultos de 2000 cc., calibrada, asa de transporte, tubo de conexión a sonda, valvula de evacuación, filtro despasificados y bara estabilizadora, BIOLIFE</t>
  </si>
  <si>
    <t>Canula de guedel 0 (50 mm), esteril, GOLDENCARE</t>
  </si>
  <si>
    <t>Canula de guedel 00 (40 mm) esteril, GOLDENCARE</t>
  </si>
  <si>
    <t>Canula de guedel # 1 (60 mm) esteril, GOLDENCARE</t>
  </si>
  <si>
    <t>Canula de guedel # 2 (70 mm) esteril, GOLDENCARE</t>
  </si>
  <si>
    <t>Canula de guedel # 3 (80 mm) esteril, GOLDENCARE</t>
  </si>
  <si>
    <t>Canula de guedel # 4 (90 mm) esteril, GOLDENCARE</t>
  </si>
  <si>
    <t>Canula de guedel # 5 (100 mm) esteril, GOLDENCARE</t>
  </si>
  <si>
    <t>Venda algodón laminado 4" x 5 yd,  BIOLIFE</t>
  </si>
  <si>
    <t>Venda algodón laminado 6" x 5 yd, BIOLIFE</t>
  </si>
  <si>
    <t>Venda elástica 5" X 5 yd, BIOLIFE</t>
  </si>
  <si>
    <t>Venda elástica 6" X 5 yd, BIOLIFE</t>
  </si>
  <si>
    <t>Collar cervical de filadelfia talla S , color piel, ORION</t>
  </si>
  <si>
    <t>Collar cervical de filadelfia talla M , color piel, ORION</t>
  </si>
  <si>
    <t>Collar cervical de filadelfia talla L , color piel, ORION</t>
  </si>
  <si>
    <t>Cinta autoclave a vapor de 3/4 x 50 mts, marca YIPAK</t>
  </si>
  <si>
    <t>Jalea para ultrasonido, uso en procesos electromédicos que requieran la mas alta conducción de ondas ecosonograficas, hidrosoluble, no irrita la piel, protege los equipos y transductores, sin alcohol, BIOGEL</t>
  </si>
  <si>
    <t>Humidificador para oxigeno capacidad de 400 cc, niveles de maxima y minima, dispositivo de seguridad audible, tuerca tipo diss, BIOLIFE</t>
  </si>
  <si>
    <t>Termometro clínico oral, estuche individual, marca BIOLIFE</t>
  </si>
  <si>
    <t xml:space="preserve">Tubo para succión siliconado de 3 mts de largo, 1/4" (6,4 mm de diametro) conectores en ambos extremos de PVC grado médico esteril, BIOLIFE </t>
  </si>
  <si>
    <t>Lámina portaobjeto con borde esmerilado en un extremo (placa para citologia), GOLDENCARE</t>
  </si>
  <si>
    <t>Portaplacas o portalaminas plastico con tapa presión, BIOLIFE</t>
  </si>
  <si>
    <t xml:space="preserve">Espaátula para citología exocervical tipo AYRE, BIOLIFE, empaque individual, paquete por 100 unidades </t>
  </si>
  <si>
    <t>Especulo vaginal desechable, clamp de seguridad ajustable,  talla M, BIOLIFE</t>
  </si>
  <si>
    <t>Especulo vaginal desechable talla S, sistema articulado graduable, BIOLIFE</t>
  </si>
  <si>
    <t>Clamp de seguridad para cordon umbilical,  esteril, BIOLIFE</t>
  </si>
  <si>
    <t>Brazalete de identificación  madre e hijo, con numero serial y broche de seguridad, BIOLIFE</t>
  </si>
  <si>
    <t>CANDADO PARA CARRO DE PARO de seguridad, plastico, con número serial, BIOLIFE</t>
  </si>
  <si>
    <t>Asa calibrada (loop) desechable 10 uL microlitros, esteril, marca BIOLIFE, presentación paquete x 20 unidades</t>
  </si>
  <si>
    <t>PUNTA PARA PIPETA AMARILLA DE 0 A 200 ul (microlitros), BIOLIFE. Presentación: paquete x 1000 und</t>
  </si>
  <si>
    <t xml:space="preserve">Recipiente para orina tapa rosca con cuello, volumen 35 ml </t>
  </si>
  <si>
    <t xml:space="preserve">Recipiente para baciloscopia, boca ancha, volumen 120 ml </t>
  </si>
  <si>
    <t>Cateter ven. Perif. 16g x 1 1/4 p. Poliuretano. HEALCATH</t>
  </si>
  <si>
    <t>Cateter ven. Perif. 18g x 1 1/4 p. Poliuretano. Marca HEALCATH</t>
  </si>
  <si>
    <t>Cateter ven. Perif. 20g x 1 1/4 p. Poliuretano. Marca HEALCATH</t>
  </si>
  <si>
    <t>Cateter ven. Perif. 22g x 1 p. Poliuretano. Marca HEALCATH</t>
  </si>
  <si>
    <t>Cateter ven. Perif. 24g x 3/4 p. Poliuretano. Marca HEALCATH</t>
  </si>
  <si>
    <t>CÁNULA NASAL OXIGENO PEDIATRICA, extensión de 2 metros, tipo gafas, puntas  extrasuaves, marca BIOLIFE</t>
  </si>
  <si>
    <t>Mascara oxigeno pediatrica, con reservorio (no reinhalación) extensión de 2 mts, marca BIOLIFE</t>
  </si>
  <si>
    <t>Mascara oxigeno adulto, con reservorio (no reinhalación) extensión de 2 mts, marca BIOLIFE</t>
  </si>
  <si>
    <t xml:space="preserve">Mascara oxigeno adulto, con extensión de 2 mts , marca BIOLIFE </t>
  </si>
  <si>
    <t>Circuito desechable para anestesia pediátrico, universal, con reservorio de 1 litro en neopreno, libre de latex, BIOLIFE</t>
  </si>
  <si>
    <t>Circuito desechable para anestesia adulto con reservorio de 3 litros en neopreno libre de latex. Longitud de 2 mt, BIOLIFE</t>
  </si>
  <si>
    <t>Venda yeso 4 x 5". Marca VITALMED</t>
  </si>
  <si>
    <t>Venda yeso 6 x 5". Marca VITALMED</t>
  </si>
  <si>
    <t>MICRONEBULIZADOR PARA ADULTOS, Kit compuesto de nebulizador, mascara y extensión de 2 mts, marca BIOLIFE</t>
  </si>
  <si>
    <t>MICRONEBULIZADOR PEDIATRICO, Kit compuesto de nebulizador, mascara y extensión de 2 mts, marca BIOLIFE</t>
  </si>
  <si>
    <t>Cepillo para citologíc endocervical, cerdas de nylón, extrasuaces, mango plastico, EMPAQUE INDIVIDUAL, marca BIOLIFE</t>
  </si>
  <si>
    <t>TEST DE BOWIE DICK para control de esterilizadores a vapor, pre-ensamblado, marca BIOLIFE</t>
  </si>
  <si>
    <t xml:space="preserve">Niple plástico para oxigeno medicinal, fabricado en nylón de alta resistencia, acople tipo diss, BIOLIFE </t>
  </si>
  <si>
    <t>PUNTA PARA PIPETA AZUL DE 200 A 1000 ul (microlitros), marca BIOLIFE</t>
  </si>
  <si>
    <t>CAJA COPROLOGICA tapa presión, cucharilla insertada en la tapa, BIOLIFE</t>
  </si>
  <si>
    <t>Tubos de plastico tapa presión, capacidad 4 a 5 ml, BIOLIFE</t>
  </si>
  <si>
    <t>Tubo de microcentrífuga cónico plástico con tapa 1,5 ml</t>
  </si>
  <si>
    <t xml:space="preserve">Difenhidramina clorhidrato 10 mg/1 ml solucion inyectable </t>
  </si>
  <si>
    <t>DIFENHIDRAMINA 10 MG/1ML SOLUCIÓN INYECTABLE</t>
  </si>
  <si>
    <t>LORATADINA 5 MG/5ML JARABE</t>
  </si>
  <si>
    <t>LORATADINA 10 MG TABLETA</t>
  </si>
  <si>
    <t>Clorfeniramina 4 mg tableta</t>
  </si>
  <si>
    <t>CLORFENIRAMINA 4 MG TABLETA</t>
  </si>
  <si>
    <t>DIFENHIDRAMINA 12.5 MG/5ML JARABE</t>
  </si>
  <si>
    <t>HIDROXICINA 100 MG/2ML SOLUCIÓN INYECTABLE</t>
  </si>
  <si>
    <t>AMPICILINA 500 MG POLVO SOLUCIÓN INYECTABLE</t>
  </si>
  <si>
    <t>AMPICILINA 500 MG CAPSULA</t>
  </si>
  <si>
    <t>AMOXICILINA 250 MG/5ML POLVO PARA SUSPENSION ORAL</t>
  </si>
  <si>
    <t>AMOXICILINA 500 MG CAPSULA</t>
  </si>
  <si>
    <t>CEFALEXINA 500 MG CAPSULA</t>
  </si>
  <si>
    <t>CEFRADINA 1 GR POLVO LIOFILIZADO PARA RECONSTITUIR</t>
  </si>
  <si>
    <t>CEFEPIMA 1 GR POLVO PARA RECONSTITUIR</t>
  </si>
  <si>
    <t>DICLOXACILINA 500 MG CAPSULA</t>
  </si>
  <si>
    <t>DOXICICLINA 100 MG CAPSULA</t>
  </si>
  <si>
    <t>ERITROMICINA 250 MG/5ML SUSPENSION ORAL</t>
  </si>
  <si>
    <t>AMIKACINA 100 MG/2ML SOLUCIÓN INYECTABLE</t>
  </si>
  <si>
    <t>GENTAMICINA 80 MG/2ML SOLUCIÓN INYECTABLE</t>
  </si>
  <si>
    <t>PIPERACILINA + TAZOBACTAM (4+0.5) GR POLVO LIOFILIZADO PARA RECONSTITUIR</t>
  </si>
  <si>
    <t>CLARITROMICINA 500 MG POLVO LIOFILIZADO PARA RECONSTITUIR</t>
  </si>
  <si>
    <t>OXACILINA 1G POLVO LIOFILIZADO PARA RECONSTITUIR</t>
  </si>
  <si>
    <t>PENICILINA G BENZATINICA 1.200.000 UI POLVO LIOFILIZADO PARA RECONSTITUIR</t>
  </si>
  <si>
    <t>PENICILINA G BENZATINICA 2.400.000 UI POLVO LIOFILIZADO PARA RECONSTITUIR</t>
  </si>
  <si>
    <t>PENICILINA G SODICA 1.000.000 UI POLVO LIOFILIZADO PARA RECONSTITUIR</t>
  </si>
  <si>
    <t>PENICILINA G SODICA 5.000.000 UI POLVO LIOFILIZADO PARA RECONSTITUIR</t>
  </si>
  <si>
    <t>PENICILINA G PROCAINICA 800.000 UI POLVO LIOFILIZADO PARA RECONSTITUIR</t>
  </si>
  <si>
    <t>CIPROFLOXACINO 500 MG TABLETA</t>
  </si>
  <si>
    <t>CIPROFLOXACINO 100MG/10ML AMPOLLA</t>
  </si>
  <si>
    <t>Clindamicina 600 mg/4 c.c solución inyectable</t>
  </si>
  <si>
    <t>CLINDAMICINA 600 MG/4ML SOLUCIÓN INYECTABLE</t>
  </si>
  <si>
    <t>AMIKACINA 500 MG/2ML SOLUCIÓN INYECTABLE</t>
  </si>
  <si>
    <t>AMPICILINA+SULBACTAM (1+0.5) G POLVO  PARA RECONSTITUIR</t>
  </si>
  <si>
    <t>CEFALEXINA 250 MG/5ML POLVO PARA SUSPENSION ORAL</t>
  </si>
  <si>
    <t>AZITROMICINA 200 MG/5ML POLVO PARA SUSPENSION ORAL</t>
  </si>
  <si>
    <t>AZTREONAM 1 GR POLVO LIOFILIZADO PARA RECONSTITUIR</t>
  </si>
  <si>
    <t>ESPIRAMICINA 3.000.000 UI. TABLETA</t>
  </si>
  <si>
    <t>TRIMETOPRIM SULFAMETOXAZOL (40+200) MG SUSPENSIÓN ORAL</t>
  </si>
  <si>
    <t>TRIMETOPRIM SULFAMETOXAZOL (160+800) MG TABLETA</t>
  </si>
  <si>
    <t>NORFLOXACINO 400 MG TABLETA</t>
  </si>
  <si>
    <t>KETOCONAZOL 200 MG TABLETA</t>
  </si>
  <si>
    <t>NISTATINA 100.000 UI/ML SUSPENSION ORAL</t>
  </si>
  <si>
    <t>FLUCONAZOL 200 MG CAPSULA</t>
  </si>
  <si>
    <t>RIFAMPICINA 300 MG CAPSULA</t>
  </si>
  <si>
    <t>METRONIDAZOL 500 MG/100ML SOLUCIÓN INYECTABLE</t>
  </si>
  <si>
    <t>METRONIDAZOL 250 MG/5ML SUSPENSION</t>
  </si>
  <si>
    <t>METRONIDAZOL 500 MG TABLETA</t>
  </si>
  <si>
    <t>TINIDAZOL 200 MG/ML SUSPENSION ORAL</t>
  </si>
  <si>
    <t>TINIDAZOL 500 MG TABLETA</t>
  </si>
  <si>
    <t>TECLOZAN 500 MG TABLETA</t>
  </si>
  <si>
    <t>ALBENDAZOL 200MG TABLETA</t>
  </si>
  <si>
    <t>PAMOATO PIRANTEL 250 MG/5ML SUSPENSION ORAL</t>
  </si>
  <si>
    <t xml:space="preserve">Cloroquina 150 mg </t>
  </si>
  <si>
    <t>CLOROQUINA 250 MG TABLETA</t>
  </si>
  <si>
    <t>Pregabalina 75 mg</t>
  </si>
  <si>
    <t>PREGABALINA 75 MG CAPSULA</t>
  </si>
  <si>
    <t>DINITRATO DE ISOSORBIDE 10 MG TABLETA</t>
  </si>
  <si>
    <t>NIMODIPINO 30 MG TABLETA</t>
  </si>
  <si>
    <t>NIFEDIPINO RETARD 30 MG CAPSULA (24 HORAS)</t>
  </si>
  <si>
    <t>AMLODIPINO 5 MG TABLETA</t>
  </si>
  <si>
    <t>METOPROLOL 5 MG/5ML SOLUCIÓN INYECTABLE</t>
  </si>
  <si>
    <t>METOPROLOL 100 MG TABLETA</t>
  </si>
  <si>
    <t>VERAPAMILO 80 MG TABLETA</t>
  </si>
  <si>
    <t>VERAPAMILO 120 MG TABLETA</t>
  </si>
  <si>
    <t>METOPROLOL 50 MG TABLETA</t>
  </si>
  <si>
    <t>CLONIDINA 150 MCG TABLETA</t>
  </si>
  <si>
    <t>NITROPRUSIATO 50 MG/2ML (25MG/ML) SOLUCIÓN INYECTABLE</t>
  </si>
  <si>
    <t>PROPRANOLOL 80 MG TABLETA</t>
  </si>
  <si>
    <t>CAPTOPRIL 25 MG TABLETA</t>
  </si>
  <si>
    <t>ENALAPRIL 5 MG TABLETA</t>
  </si>
  <si>
    <t>ENALAPRIL 20 MG TABLETA</t>
  </si>
  <si>
    <t>PRAZOSINA 1MG TABLETA</t>
  </si>
  <si>
    <t>LOSARTAN 50 MG TABLETA</t>
  </si>
  <si>
    <t>LABETALOL CLORHIDRATO 100 MG/20ML SOLUCIÓN INYECTABLE</t>
  </si>
  <si>
    <t>ESPIRONOLACTONA 100 MG TABLETA</t>
  </si>
  <si>
    <t>FUROSEMIDA 20MG/2ML SOLUCIÓN INYECTABLE</t>
  </si>
  <si>
    <t>FUROSEMIDA 40 MG TABLETA</t>
  </si>
  <si>
    <t>HIDROCLOROTIAZIDA 25 MG TABLETA</t>
  </si>
  <si>
    <t>ESPIRONOLACTONA 25 MG COMPRIMIDO</t>
  </si>
  <si>
    <t>CARVEDILOL 6.25MG TABLETA</t>
  </si>
  <si>
    <t>CARVEDILOL 25 MG TABLETA</t>
  </si>
  <si>
    <t>ETILEFRINA CLORHIDRATO 10 MG/ML SOUCION INYECTABLE</t>
  </si>
  <si>
    <t>BETAMETILDIGOXINA 0.1 MG TABLETA</t>
  </si>
  <si>
    <t>LIDOCAINA + HIDROCORTISONA (0.28+5) GR/100GR UNGUENTO PROCTOLOGICO</t>
  </si>
  <si>
    <t>LIDOCAINA + HIDROCORTISONA (5+60)  MG SUPOSITORIOS</t>
  </si>
  <si>
    <t>HIDROXIDO ALUMINIO + MAGNESIO + SIMETICONA (4+4+0.4) GR/100ML SUSPENSION ORAL</t>
  </si>
  <si>
    <t>LOPERAMIDA 2 MG TABLETA</t>
  </si>
  <si>
    <t>METOCLOPRAMIDA 10 MG/2ML SOLUCIÓN INYECTABLE</t>
  </si>
  <si>
    <t>METOCLOPRAMIDA 10 MG TABLETA</t>
  </si>
  <si>
    <t>METOCLOPRAMIDA 4 MG/ML SOLUCIÓN ORAL GOTAS</t>
  </si>
  <si>
    <t>HIOSCINA N-BUTIL BROMURO 20 MG/1ML SOLUCIÓN INYECTABLE</t>
  </si>
  <si>
    <t>HIOSCINA N-BUTIL BROMURO + DIPIRONA (0.02+2.5) GR/5ML SOLUCIÓN INYECTABLE</t>
  </si>
  <si>
    <t>HIOSCINA N-BUTIL BROMURO 10 MG TABLETAS</t>
  </si>
  <si>
    <t>MISOPROSTOL 200 MCG TABLETA ORAL</t>
  </si>
  <si>
    <t>OMEPRAZOL 20 MG CAPSULA</t>
  </si>
  <si>
    <t>OMEPRAZOL 40MG POLVO LIOFILIZADO PARA RECONSTITUIR</t>
  </si>
  <si>
    <t>BISACODILO 5 MG TABLETA</t>
  </si>
  <si>
    <t>INSULINA R HUMANA 100 UI SOLUCIÓN INYECTABLE VIAL</t>
  </si>
  <si>
    <t>INSULINA NPH 100 UI SOLUCIÓN INYECTABLE VIAL</t>
  </si>
  <si>
    <t>INSULINA GLARGINA 100 UI./ML SOLUCIÓN INYECTABLE VIAL</t>
  </si>
  <si>
    <t>INSULINA GLULISINA 100 UI/ML  SOLUCIÓN INYECTABLE VIAL</t>
  </si>
  <si>
    <t>GLIBENCLAMIDA 5 MG TABLETA</t>
  </si>
  <si>
    <t>METFORMINA 850 MG TABLETA</t>
  </si>
  <si>
    <t>LOVASTATINA 20 MG TABLETA</t>
  </si>
  <si>
    <t>ATORVASTATINA 20 MG TABLETA</t>
  </si>
  <si>
    <t>GEMFIBROZILO 600 MG TABLETA</t>
  </si>
  <si>
    <t>Calcio carbonato + vitamina d (600 mg + 200 ui) tableta</t>
  </si>
  <si>
    <t>CARBONATO DE CALCIO + VITAMINA D (600+200) MG TABLETA</t>
  </si>
  <si>
    <t>BETAMETASONA 4 MG/1ML SOLUCIÓN INYECTABLE</t>
  </si>
  <si>
    <t>HIDROCORTISONA 100 MG POLVO ESTERIL PARA RECONSTITUIR</t>
  </si>
  <si>
    <t>PREDNISOLONA 5 MG TABLETA</t>
  </si>
  <si>
    <t>DEXAMETASONA 8 MG/2ML SOLUCIÓN INYECTABLE</t>
  </si>
  <si>
    <t>METILPREDNISOLONA 500 MG POLVO LIOFILIZADO PARA RECONSTITUIR</t>
  </si>
  <si>
    <t>ESTROGENOS CONJUGADOS 0.625 MG TABLETA</t>
  </si>
  <si>
    <t>MEDROXIPROGESTERONA 5 MG TABLETA</t>
  </si>
  <si>
    <t>ESTROGENOS CONJUGADOS 0.625 MG CREMA VAGINAL</t>
  </si>
  <si>
    <t>LEVONORGESTREL 75 MG IMPLANTE ANTICONCEPTIVO SUBDERMICO</t>
  </si>
  <si>
    <t>LEVONORGESTREL 0.75 MG TABLETA</t>
  </si>
  <si>
    <t>LEVONORGESTREL 0.03 MG GRAGEA</t>
  </si>
  <si>
    <t>LEVOTIROXINA SODICA 50 MCG TABLETAS</t>
  </si>
  <si>
    <t>LEVOTIROXINA SODICA 100 MCG TABLETA</t>
  </si>
  <si>
    <t>BROMOCRIPTINA 2.5 MG TABLETA</t>
  </si>
  <si>
    <t>METIMAZOL 5 MG TABLETA</t>
  </si>
  <si>
    <t>BICARBONATO SODIO 840 MG/10ML (8.4%) SOLUCION INYECTABLE</t>
  </si>
  <si>
    <t>CLORURO DE POTASIO 2 MEQ/10ML SOLUCIÓN INYECTABLE</t>
  </si>
  <si>
    <t>CLORURO DE SODIO 2 MEQ/10ML SOLUCIÓN INYECTABLE</t>
  </si>
  <si>
    <t>DICLOFENACO 75 MG/3ML (2.5%) SOLUCIÓN INYECTABLE</t>
  </si>
  <si>
    <t>IBUPROFENO 400 MG TABLETA</t>
  </si>
  <si>
    <t>NAPROXENO 150 MG/5ML SUSPENSION</t>
  </si>
  <si>
    <t>DICLOFENACO 50 MG TABLETA</t>
  </si>
  <si>
    <t>NAPROXENO 250 MG TABLETA</t>
  </si>
  <si>
    <t>METOCARBAMOL 750 MG TABLETA</t>
  </si>
  <si>
    <t>SUCCINILCOLINA CLORURO 1G/10ML SOLUCIÓN INYECTABLE</t>
  </si>
  <si>
    <t>ROCURONIO BROMURO 50 MG/5 ML SOLUCION INYECTABLE</t>
  </si>
  <si>
    <t>COLCHICINA 0.5 MG TABLETA</t>
  </si>
  <si>
    <t>ALOPURINOL 100 MG TABLETA</t>
  </si>
  <si>
    <t>Alopurinol 300 mg tableta</t>
  </si>
  <si>
    <t>ALOPURINOL 300 MG TABLETA</t>
  </si>
  <si>
    <t>SULFASALAZINA 500 MG GRAGEA</t>
  </si>
  <si>
    <t>METILERGOMETRINA 0.2 MG/ML SUSPENSION INYECTABLE</t>
  </si>
  <si>
    <t>GENTAMICINA 3 MG/ML (0.3%) UNGÜENTO OFTALMICO</t>
  </si>
  <si>
    <t>Sulfacetamida sodica 10% solucion oft. X 15 c.c.</t>
  </si>
  <si>
    <t>SULFACETAMIDA 100 MG/ML (10%) SOLUCION OFTALMICA GOTAS</t>
  </si>
  <si>
    <t>DEXAMETASONA + NEOMICINA + POLIMIXINA B (1+3.5+6.000UI) MG/ML SUSPENSIÓN OFTALMICA GOTAS</t>
  </si>
  <si>
    <t>PREDNISOLONA + FENILEFRINA (1+1.2) MG/ML SOLUCIÓN OFTALMICA GOTAS</t>
  </si>
  <si>
    <t>Tropicamida 1% solución oftalmica x 15 ml.</t>
  </si>
  <si>
    <t>TROPICAMIDA 10 MG SOLUCION GOTAS OFTALMICAS</t>
  </si>
  <si>
    <t>Oximetazolina 0.050% solución nasal x 15 ml.</t>
  </si>
  <si>
    <t>OXIMETAZOLINA 0.5 MG/ML (0.05%) SOLUCIÓN NASAL GOTAS</t>
  </si>
  <si>
    <t>TIMOLOL 5 MG/ML (0.5%) SOLUCIÓN OFTALMICA GOTAS</t>
  </si>
  <si>
    <t>COLISTINA + HIDROCORTISONA + NEOMICINA (1.538+0.5+5) MG/ML SOLUCIÓN OTICA GOTAS</t>
  </si>
  <si>
    <t>LIDOCAINA CLORHIDRATO 2% JALEA</t>
  </si>
  <si>
    <t>LIDOCAINA 80G/83ML (10%) SOLUCION TOPICA</t>
  </si>
  <si>
    <t>NITROFURAZONA 0.2 GR/100G (0.2%) POMADA</t>
  </si>
  <si>
    <t>SULFADIAZINA PLATA 1 GR/100GR (1%) CREMA TOPICA</t>
  </si>
  <si>
    <t>CLOTRIMAZOL 1 GR/100G (1%) CREMA TOPICA</t>
  </si>
  <si>
    <t>CLOTRIMAZOL 1 GR/100G (1%) CREMA VAGINAL</t>
  </si>
  <si>
    <t>CLOTRIMAZOL 1 GR/100ML (1%) SOLUCIÓN TOPICA</t>
  </si>
  <si>
    <t>CLOTRIMAZOL 100 MG TABLETA VAGINAL</t>
  </si>
  <si>
    <t>BENZOATO DE BENCILO 30 G/100ML (30%) LOCION TOPICA</t>
  </si>
  <si>
    <t>METRONIDAZOL 500 MG OVULO VAGINAL</t>
  </si>
  <si>
    <t>CROTAMITON 10 G/100ML (10%) LOCION TOPICA</t>
  </si>
  <si>
    <t>HIDROCORTISONA 1 GR/100GR (1%) CREMA TOPICA</t>
  </si>
  <si>
    <t>HIDROCORTISONA 0.5 G/100G (0.5%) LOCION TOPICA</t>
  </si>
  <si>
    <t>BETAMETASONA 0.05G/100G (0.05%) CREMA TOPICA</t>
  </si>
  <si>
    <t>ACIDO RETINOICO 0.05 G/100G (5%) CREMA TOPICA</t>
  </si>
  <si>
    <t>SALBUTAMOL 2 MG/5ML JARABE</t>
  </si>
  <si>
    <t>Salbutamol sulfato 0,50% solución para nebulizar</t>
  </si>
  <si>
    <t>SALBUTAMOL 5 MG/ML SOLUCION PARA NEBULIZAR</t>
  </si>
  <si>
    <t>Teofilina 300 mg cápsula de liberación prolongada</t>
  </si>
  <si>
    <t>TEOFILINA 300 MG CAPSULA LP</t>
  </si>
  <si>
    <t>TERBUTALINA 1% SOLUCIÓN PARA NEBULIZAR</t>
  </si>
  <si>
    <t>SALBUTAMOL 100 MCG/DOSIS  SUSPENSION PARA INHALAR BUCAL</t>
  </si>
  <si>
    <t>KETOTIFENO 1 MG/5ML JARABE</t>
  </si>
  <si>
    <t>KETOTIFENO 1 MG TABLETA</t>
  </si>
  <si>
    <t>BECLOMETASONA DIPROPIONATO 50 MCG INH BUCAL</t>
  </si>
  <si>
    <t>BECLOMETASONA DIPROPIONATO 50 MCG INH NASAL</t>
  </si>
  <si>
    <t>BECLOMETASONA DIPROPIONATO 250 MCG INH BUCAL</t>
  </si>
  <si>
    <t>DIHIDROCODEINA BITARTRATO 2,42 MG/ML JARABE</t>
  </si>
  <si>
    <t>TRAMADOL 100 MG/2ML(10%) SOLUCION ORAL GOTAS</t>
  </si>
  <si>
    <t>TRAMADOL 100 MG/2ML SOLUCION INYECTABLE</t>
  </si>
  <si>
    <t>TRAMADOL 50 MG/ML SOLUCION INYECTABLE</t>
  </si>
  <si>
    <t xml:space="preserve">Levodopa + carbidopa 100+25 mg </t>
  </si>
  <si>
    <t>CARBIDOPA + LEVODOPA (25+100) MG TABLETA</t>
  </si>
  <si>
    <t>ACETAMINOFEN 150 MG/5ML JARABE</t>
  </si>
  <si>
    <t>ACETAMINOFEN 100 MG/ML SOLUCIÓN ORAL GOTAS</t>
  </si>
  <si>
    <t>ACETAMINOFEN 500 MG TABLETA</t>
  </si>
  <si>
    <t>ACIDO ACETIL SALICILICO 100 MG TABLETA</t>
  </si>
  <si>
    <t>DIPIRONA 1 GR/2ML SOLUCIÓN INYECTABLE</t>
  </si>
  <si>
    <t>Sevofluorano sustancia pura solución para inhalación x 250 ml. Mc Baxter</t>
  </si>
  <si>
    <t>SEVOFLURANO 100% SUSTANCIA PURA PARA INHALAR</t>
  </si>
  <si>
    <t>BUPIVACAINA 50 MG/10ML(0.5%) SIN EPINEFRINA SOLUCIÓN INYECTABLE</t>
  </si>
  <si>
    <t>BUPIVACAINA + DEXTROSA (0.5+8) % PESADA SOLUCIÓN INYECTABLE</t>
  </si>
  <si>
    <t>BUPIVACAINA  7.5 MG/10ML (0.75%)  SIN EPINEFRINA SOLUCIÓN INYECTABLE</t>
  </si>
  <si>
    <t>Fenitoina 100 mg tableta. Marca Fennyn</t>
  </si>
  <si>
    <t>FENITOINA SODICA 100 MG CAPSULA</t>
  </si>
  <si>
    <t>CARBAMAZEPINA 200 MG TABLETA</t>
  </si>
  <si>
    <t>Valproico ácido 250 mg cápsula. Marca ferbin/Procaps</t>
  </si>
  <si>
    <t>ACIDO VALPROICO 250 MG CAPSULA</t>
  </si>
  <si>
    <t xml:space="preserve">Valproico ácido 250 mg/5 c.c. jarabe x 120 ml. Marca Chalver
</t>
  </si>
  <si>
    <t>ACIDO VALPROICO 250 MG/5ML JARABE</t>
  </si>
  <si>
    <t>CARBAMAZEPINA 100 MG/5ML (2%) SUSPENSION ORAL</t>
  </si>
  <si>
    <t>DIMENHIDRINATO 50 MG TABLETA</t>
  </si>
  <si>
    <t>NEOSTIGMINA 0.5MG/1ML SOLUCIÓN INYECTABLE</t>
  </si>
  <si>
    <t>Piridostigmina Bromuro 60 mg tableta</t>
  </si>
  <si>
    <t>BROMURO DE PIRIDOSTIGMINA 60 MG TABLETA</t>
  </si>
  <si>
    <t>LEVOMEPROMAZINA 40 MG/ML (4%) SOLUCIÓN ORAL GOTAS</t>
  </si>
  <si>
    <t>HALOPERIDOL 10 MG TABLETA</t>
  </si>
  <si>
    <t>LEVOMEPROMAZINA 100 MG TABLETA</t>
  </si>
  <si>
    <t>HALOPERIDOL 5 MG/1ML SOLUCIÓN INYECTABLE</t>
  </si>
  <si>
    <t>HALOPERIDOL 5 MG TABLETA</t>
  </si>
  <si>
    <t>PIPOTIAZINA 25 MG/ML SOLUCIÓN INYECTABLE</t>
  </si>
  <si>
    <t>LEVOMEPROMAZINA 25 MG TABLETA</t>
  </si>
  <si>
    <t>QUETIAPINA 100 MG TABLETA</t>
  </si>
  <si>
    <t>QUETIAPINA 200 MG TABLETA</t>
  </si>
  <si>
    <t>QUETIAPINA 50 MG TABLETA</t>
  </si>
  <si>
    <t>QUETIAPINA 300 MG TABLETA</t>
  </si>
  <si>
    <t>RISPERIDONA 2 MG TABLETA</t>
  </si>
  <si>
    <t>RISPERIDONA 3 MG TABLETA</t>
  </si>
  <si>
    <t>RISPERIDONA 1 MG/ML (0.1%) SOLUCIÓN ORAL GOTAS</t>
  </si>
  <si>
    <t>OLANZAPINA 10 MG TABLETA</t>
  </si>
  <si>
    <t>OLANZAPINA 5 MG TABLETA</t>
  </si>
  <si>
    <t>OLANZAPINA 10MG POLVO LIOFILIZADO PARA RECONSTITUIR</t>
  </si>
  <si>
    <t>ARIPIPRAZOL 30 MG TABLETA</t>
  </si>
  <si>
    <t>TRAZODONA 50 MG TABLETA</t>
  </si>
  <si>
    <t>AMITRIPTILINA 25 MG TABLETA</t>
  </si>
  <si>
    <t>FLUOXETINA 20 MG CAPSULA</t>
  </si>
  <si>
    <t>Fluoxetina 20 mg/5ml solución oral X 70 ml</t>
  </si>
  <si>
    <t>FLUOXETINA 20 MG/5ML JARABE</t>
  </si>
  <si>
    <t>IMIPRAMINA 10 MG TABLETAS</t>
  </si>
  <si>
    <t>IMIPRAMINA 25 MG TABLETAS</t>
  </si>
  <si>
    <t>SERTRALINA 50 MG TABLETA</t>
  </si>
  <si>
    <t>SERTRALINA 100 MG TABLETA</t>
  </si>
  <si>
    <t>OXALATO DE ESCITALOPRAM 20 MG TABLETA</t>
  </si>
  <si>
    <t>FLUVOXAMINA 100MG TABLETA</t>
  </si>
  <si>
    <t>BIPERIDENO 2 MG TABLETA</t>
  </si>
  <si>
    <t>CARBIDOPA + LEVODOPA (25+250) MG COMPRIMIDOS</t>
  </si>
  <si>
    <t>AMANTADINA 100 MG CAPSULA</t>
  </si>
  <si>
    <t>ERGOTAMINA + CAFEINA (1+100) MG TABLETA</t>
  </si>
  <si>
    <t>CARBONATO DE LITIO 300 MG TABLETA</t>
  </si>
  <si>
    <t>ATROPINA 1 MG/1ML SOLUCIÓN INYECTABLE</t>
  </si>
  <si>
    <t>NALOXONA 0. 4MG/ML SOLUCIÓN INYECTABLE</t>
  </si>
  <si>
    <t>SULFATO FERROSO 125 MG/ML SOLUCION ORAL GOTAS</t>
  </si>
  <si>
    <t>SULFATO FERROSO 300 MG TABLETAS</t>
  </si>
  <si>
    <t>ACIDO FOLICO 1 MG TABLETA</t>
  </si>
  <si>
    <t>VITAMINA B 121.000 MCG/1ML SOLUCIÓN INYECTABLE</t>
  </si>
  <si>
    <t>ACIDO ASCORBICO + ACIDO FOLICO + FUMARATO FERROSO (70+0.4+60) MG TABLETA</t>
  </si>
  <si>
    <t>ERITROPOYECTINA HUMANA RECOMBINANTE 2.000 UI SOLUCIÓN INYECTABLE</t>
  </si>
  <si>
    <t>WARFARINA SODICA 5 MG TABLETAS</t>
  </si>
  <si>
    <t>ENOXAPARINA SODICA 40 MG/0.4ML SOLUCIÓN INYECTABLE</t>
  </si>
  <si>
    <t>ENOXAPARINA SODICA 60 MG/0.6ML SOLUCIÓN INYECTABLE</t>
  </si>
  <si>
    <t>CLOPIDOGREL 75 MG TABLETA</t>
  </si>
  <si>
    <t>ACIDO TRANEXAMICO 500 MG/5ML SOLUCIÓN INYECTABLE</t>
  </si>
  <si>
    <t>ALBUMINA HUMANA 200 MG/ML SOLUCIÓN INYECTABLE</t>
  </si>
  <si>
    <t>ASCORBICO ACIDO 500 MG NARANJA TABLETA MASTICABLE</t>
  </si>
  <si>
    <t>TIAMINA 100 MG/10ML SOLUCIÓN INYECTABLE</t>
  </si>
  <si>
    <t>TIAMINA 300 MG TABLETA</t>
  </si>
  <si>
    <t>VITAMINA A 50.000 UI CAPSULA</t>
  </si>
  <si>
    <t>PIRIDOXINA 50 MG TABLETA</t>
  </si>
  <si>
    <t>TOXOIDE TETANICO 40 UI/0.5ML SUSPENSION INYECTABLE</t>
  </si>
  <si>
    <t>SUERO ANTIOFIDICO POLIVALENTE LIOFILIZADO SOLUCION INYECTABLE</t>
  </si>
  <si>
    <t>PODOFILINA 20 GR/100ML (20%) SUSPENSION TOPICA</t>
  </si>
  <si>
    <t>SALES DE REHIDRATACION 28.4 GR POLVO PARA SUSPENSION ORAL</t>
  </si>
  <si>
    <t>ACICLOVIR 200MG TABLETA</t>
  </si>
  <si>
    <t>ACICLOVIR 250 MG POLVO LIOFILIZADO PARA RECONSTITUIR</t>
  </si>
  <si>
    <t>LAMIVUDINA 10 MG/ML SOLUCIÓN ORAL</t>
  </si>
  <si>
    <t>ZIDOVUDINA 10MG/ML SOLUCIÓN ORAL</t>
  </si>
  <si>
    <t>ZIDOVUDINA 200 MG/20ML SOLUCIÓN INYECTABLE</t>
  </si>
  <si>
    <t>RITONAVIR + LOPINAVIR (20+80) MG SOLUCIÓN ORAL</t>
  </si>
  <si>
    <t>EMTRICITABINA + TENOFOVIR (200+300) MG TABLETA</t>
  </si>
  <si>
    <t>FOSFATO SODIO DIBASICO + FOSFATO SODIO MONOBASICO (2+2) GR SOLUCIÓN RECTAL</t>
  </si>
  <si>
    <t>AZATIOPRINA 50 MG TABLETA</t>
  </si>
  <si>
    <t>DIFENHIDRAMINA HCL 10 MG/ML SOLUCION INYECTABLE (LICOL)</t>
  </si>
  <si>
    <t>CLORFENIRAMINA MALEATO 4 MG TABLETA (ECAR)</t>
  </si>
  <si>
    <t>AMOXICILINA 500 MG CAPSULA DURA (LA SANTE)</t>
  </si>
  <si>
    <t>GENTAMICINA 80MG / 2ML SOLUCION INYECTABLE (VITALIS)</t>
  </si>
  <si>
    <t>PIPERACILINA 4 G + TAZOBACTAM 0.5 G POLVO PARA RECONSTITUIR A SOLUCION INYECTABLE (PENIBECTAM)</t>
  </si>
  <si>
    <t>PENICILINA G SODICA 1.000.000 UI POLVO PARA RECONSTITUIR A SOLUCION INYECTABLE (VITALIS)</t>
  </si>
  <si>
    <t>PENICILINA G SODICA 5.000.000 UI POLVO PARA RECONSTITUIR A SOLUCION INYECTABLE (VITALIS)</t>
  </si>
  <si>
    <t>CIPROFLOXACINO HCL 500 MG BASE TABLETA (BCN)</t>
  </si>
  <si>
    <t>CIPROFLOXACINA 100 MG/10 ML SOLUCION INYECTABLE (RYAN)</t>
  </si>
  <si>
    <t>CLINDAMICINA 600 MG/4 ML SOLUCION INYECTABLE (VITALIS)</t>
  </si>
  <si>
    <t>CEFTRIAXONA (SODICA) 1 G POLVO PARA SOLUCION INYECTABLE (FARMALOGICA)</t>
  </si>
  <si>
    <t>CEFALEXINA 250 MG/5ML (5%) POLVO PARA SUSPENSION (LA SANTE) FCO X 60 ML</t>
  </si>
  <si>
    <t>ESPIRAMICINA 3.000.000 UI TABLETA (EXPIREX)</t>
  </si>
  <si>
    <t>NORFLOXACINO 400 MG TABLETA (GENFAR)</t>
  </si>
  <si>
    <t>KETOCONAZOL 200 MG TABLETA (FUNGISTEROL / BIOQUIFAR)</t>
  </si>
  <si>
    <t>METRONIDAZOL 500 MG/100 ML SOLUCION INYECTABLE (FLAGYL) MINIBAG X 100 ML</t>
  </si>
  <si>
    <t xml:space="preserve">Fluconazol 200 mg/100 ml solucion inyectable  x 100 ml </t>
  </si>
  <si>
    <t>FLUCONAZOL 200 MG / 100 ML SOLUCION INYECTABLE (CORPAUL)</t>
  </si>
  <si>
    <t>METRONIDAZOL 500 MG TABLETA (GENFAR)</t>
  </si>
  <si>
    <t>ALBENDAZOL 200 MG TABLETA (LAPROFF)</t>
  </si>
  <si>
    <t>CLOROQUINA FOSFATO 250 MG (EQUIVALENTE A CLOROQUINA BASE 150 MG) TABLETA (HUMAX) (VMR)</t>
  </si>
  <si>
    <t>PREGABALINA 75 MG CAPSULA (ECAR) (REG)</t>
  </si>
  <si>
    <t>NIFEDIPINO 30 MG CAPSULA DE LIBERACION CONTROLADA (ACERDIL / NOVAMED)</t>
  </si>
  <si>
    <t>Nitroglicerina 0.5% solución inyecctable</t>
  </si>
  <si>
    <t>NITROGLICERINA 50 MG / 10 ML SOLUCION INYECTABLE (RYAN)</t>
  </si>
  <si>
    <t>METOPROLOL TARTRATO 100 MG TABLETA (TENSOPROL) (REG)</t>
  </si>
  <si>
    <t>VERAPAMILO HCL 120 MG TABLETA (LA SANTE)</t>
  </si>
  <si>
    <t>AMIODARONA HCL 150 MG/3 ML SOLUCION INYECTABLE (CORDARONE)</t>
  </si>
  <si>
    <t xml:space="preserve">PRAZOSINA 1 MG TABLETA (PRATEN)                                                                                                                       </t>
  </si>
  <si>
    <t>LABETALOL HCI 100MG / 20ML SOLUCION INYECTABLE (RYAN) (REG)</t>
  </si>
  <si>
    <t>ESPIRONOLACTONA 100 MG TABLETA (GENFAR)</t>
  </si>
  <si>
    <t xml:space="preserve">FUROSEMIDA 20 MG / 2 ML SOLUCION INYECTABLE (FARMIONNI)                                                                                               </t>
  </si>
  <si>
    <t>HIDROCLOROTIAZIDA 25 MG TABLETA (MK)</t>
  </si>
  <si>
    <t>ESPIRONOLACTONA 25 MG TABLETA (ESPIROLAN)</t>
  </si>
  <si>
    <t>Dopamina 40 mg/c.c. Solucion inyectable x 5 c.c.</t>
  </si>
  <si>
    <t>METOCLOPRAMIDA HCL 10MG / 2ML SOLUCION INYECTABLE (SANDERSON / FRESENIU)</t>
  </si>
  <si>
    <t>HIOSCINA N-BUTIL BROMURO 20 MG+DIPIRONA 2.5 G/5 ML SOLUCION INYECTABLE (VITALIS)</t>
  </si>
  <si>
    <t>CALCIO CARBONATO 600 MG + VITAMINA D3 200 UI  TABLETA (ZIVICAL D)</t>
  </si>
  <si>
    <t>HIDROCORTISONA 100MG POLVO LIOFILIZADO EN VIAL (VITALIS)</t>
  </si>
  <si>
    <t>DEXAMETASONA FOSFATO 8 MG / 2 ML SOLUCION INYECTABLE (FARMIONNI)</t>
  </si>
  <si>
    <t>METILPREDNISOLONA 500 MG POLVO LIOFILIZADO (VITALIS) (REG)</t>
  </si>
  <si>
    <t>ESTROGENOS CONJUGADOS 0.625 MG TABLETA (FEVENY) (REG)</t>
  </si>
  <si>
    <t>LEVONORGESTREL 0.15 MG + ETINILESTRADIOL 0.03 MG TABLETA (OCEIRA) (REG)</t>
  </si>
  <si>
    <t>MEDROXIPROGESTERONA ACETATO 5 MG TABLETA (LAFRANCOL)</t>
  </si>
  <si>
    <t>ESTROGENOS CONJUGADOS 0.625MG CREMA VAGINAL (FEVENY) (REG) TUBO X 43 G</t>
  </si>
  <si>
    <t>LEVONORGESTREL MICRONIZADO 75 MG IMPLANTE (SINOIMPLANT) (REG) CAJA X 2 VARILLAS</t>
  </si>
  <si>
    <t>MEDROXIPROGESTERONA ACETATO 25MG + CIPIONATO DE ESTRADIOL 5MG SUSPENSION INYECTABLE (CYCLOFEM) (REG)</t>
  </si>
  <si>
    <t>SODIO BICARBONATO 8.4 % X 10 ML SOLUCION INYECTABLE (SANDERSON)</t>
  </si>
  <si>
    <t>CALCIO GLUCONATO 10% SOLUCION INYECTABLE (ROPSOHN)</t>
  </si>
  <si>
    <t>POTASIO CLORURO 20 MEQ/10 ML SOLUCION INYECTABLE (SANDERSON)</t>
  </si>
  <si>
    <t>SODIO CLORURO 11.7% SOLUCION INYECTABLE (FRESENIUS)</t>
  </si>
  <si>
    <t>DICLOFENACO SODICO 75MG / 3ML SOLUCION INYECTABLE (VITALIS)</t>
  </si>
  <si>
    <t>DICLOFENACO SODICO 50 MG TABLETA (GENFAR)</t>
  </si>
  <si>
    <t>CLORURO DE SUCCINILCOLINA 1GR/ 10ML SOLUCION INYECTABLE (MIOACTINE) (CF)</t>
  </si>
  <si>
    <t>ROCURONIO BROMURO 50 MG / 5 ML SOLUCION INYECTABLE (FARMIONNI) (CF)</t>
  </si>
  <si>
    <t>ALOPURINOL 300 MG TABLETA (UROCUAD)</t>
  </si>
  <si>
    <t>METILERGOMETRINA (ERGONOBINA) MALEATO 0.2 MG/ML SOLUCION INYECTABLE (METHERGIN) (CF)</t>
  </si>
  <si>
    <t>OXITOCINA 10 UI / ML SOLUCION INYECTABLE (FRESENIUS)</t>
  </si>
  <si>
    <t>SULFACETAMIDA SODICA 10% SOLUCIÓN OFTÁLMICA (LASANTE) FCO X 15ML</t>
  </si>
  <si>
    <t>DEXAMETASONA 1MG + NEOMICINA 3.5MG + POLIMIXINA B 6000 UI SUSPENSION OFTALMICA (VITATRIOL) FCO X 5 ML</t>
  </si>
  <si>
    <t>TROPICAMIDA 10 MG / ML (1%) SOLUCION OFTALMICA (MYDRIACYL) FRASCO X 15 ML</t>
  </si>
  <si>
    <t>OXIMETAZOLINA HCL 0.05% SOLUCION NASAL (WASSERFRIN) FRASCO X 15 ML</t>
  </si>
  <si>
    <t>TIMOLOL 5 MG (0.5%) SOLUCION OFTALMICA (MK) (REG) FCO X 5 ML</t>
  </si>
  <si>
    <t>NITROFURAZONA 0.2 GR POMADA (COLOMPAC) FRASCO X 500 G</t>
  </si>
  <si>
    <t>CROTAMITON 10% LOCION FRASCO (GENFAR) FRASCO X 60 ML</t>
  </si>
  <si>
    <t>ADRENALINA 1 MG/ML (EPINEFRINA) SOLUCION INYECTABLE (RYAN)</t>
  </si>
  <si>
    <t>SALBUTAMOL 2MG / 5ML SOLUCION ORAL (LAPROFF) (REG) FCO X 120 ML</t>
  </si>
  <si>
    <t>TEOFILINA 300 MG CAPSULA DE LIBERACION PROLONGADA (BICOFILIN)</t>
  </si>
  <si>
    <t>IPRATROPIO BROMURO 20 MCG/DOSIS SOLUCION PARA INHALAR (ASPROMIO) (REG) FCO X 200 DOSIS</t>
  </si>
  <si>
    <t>SALBUTAMOL 100 MCG INHALADOR (SALBUMED) FRASCO X 200 DOSIS</t>
  </si>
  <si>
    <t>KETOTIFENO 1MG TABLETAS (BUSSIE)</t>
  </si>
  <si>
    <t xml:space="preserve">BECLOMETASONA 50 MCG BUCAL INH (ECLOSYNT) FCO X 200 DOSIS                                                                                             </t>
  </si>
  <si>
    <t>BECLOMETASONA 250 MCG INHALADOR BUCAL (BECLORT) FRASCO X 200 DOSIS</t>
  </si>
  <si>
    <t>FENTANILO CITRATO 0.5 MG / 10 ML SOLUCION INYECTABLE (PROCLIN) (CTROL)</t>
  </si>
  <si>
    <t>TRAMADOL HCL 100 MG/ML SOLUCION ORAL (GENFAR)FCO X 10ML</t>
  </si>
  <si>
    <t>TRAMADOL HCL 100 MG/2 ML SOLUCION INYECTABLE (VITALIS)</t>
  </si>
  <si>
    <t>TRAMADOL HCL 50 MG/ML SOLUCION INYECTABLE (VITALIS)</t>
  </si>
  <si>
    <t>REMIFENTANILO 2 MG/ML SOLUCION INYECTABLE (HUMAX) (CTROL) (CF)</t>
  </si>
  <si>
    <t>LEVODOPA 100 MG + CARBIDOPA 25 MG TABLETA (PARKEN)</t>
  </si>
  <si>
    <t>DIPIRONA 1 G / 2 ML SOLUCION INYECTABLE (VITALIS)</t>
  </si>
  <si>
    <t>SEVOFLURANO SOLUCION PARA INHALAR (BAXTER)(AC) FCO X 250 ML</t>
  </si>
  <si>
    <t>LIDOCAINA HCL 2% SIN EPINEFRINA SOLUCION INYECTABLE (PISACAINA/VITAL NO DISPONIBLE) FCO AMPULA X 50 ML</t>
  </si>
  <si>
    <t>DIAZEPAM 10MG / 2ML SOLUCION INYECTABLE (BIOSANO / SICMAFARMA) (CTROL)</t>
  </si>
  <si>
    <t>FENITOINA SODICA 100 MG TABLETA (FENNYN)</t>
  </si>
  <si>
    <t>MAGNESIO SULFATO 20% SOLUCION INYECTABLE (RYAN) AMP X 10 ML</t>
  </si>
  <si>
    <t>CARBAMAZEPINA 2% SUSPENSION ORAL (BUSSIE) (REG) FCO X 120 ML</t>
  </si>
  <si>
    <t>PIRIDOSTIGMINA BROMURO 60 MG TABLETA (MESTINON)</t>
  </si>
  <si>
    <t>CLOZAPINA 100MG TABLETAS (SANOFI) (CTROL)</t>
  </si>
  <si>
    <t>LEVOMEPROMAZINA 100 MG TABLETA (ACTIFARMA)</t>
  </si>
  <si>
    <t>QUETIAPINA 100MG TABLETAS (TIAMAX) (REG)</t>
  </si>
  <si>
    <t>QUETIAPINA 200 MG TABLETA DE LIBERACION SOSTENIDA (SEROQUEL XR) (AC) (REG)</t>
  </si>
  <si>
    <t>QUETIAPINA 300 MG TABLETA DE LIBERACION SOSTENIDA (SEROQUEL XR) (AC) (REG)</t>
  </si>
  <si>
    <t>LORAZEPAM 2 MG TABLETA (LAPROFF) (CTROL)</t>
  </si>
  <si>
    <t>MIDAZOLAM 5 MG/5 ML SOLUCION INYECTABLE (CORPAUL) (CTROL)</t>
  </si>
  <si>
    <t>MIDAZOLAM 15 MG / 3 ML SOLUCION INYECTABLE (DORMIPRON) (CTROL)</t>
  </si>
  <si>
    <t>ALPRAZOLAM 0.25 MG TABLETA (XANAX) (CTROL)</t>
  </si>
  <si>
    <t>ARIPIPRAZOL 15 MG TABLETA (IPIPRAL) (REG)</t>
  </si>
  <si>
    <t>TRAZODONA  HCL 50 MG TABLETA (BUSSIE)</t>
  </si>
  <si>
    <t>FLUOXETINA 20 MG/5 ML JARABE (MOLTOBEN)  FRASCO X 70 ML</t>
  </si>
  <si>
    <t>SERTRALINA 50 MG TABLETAS (SERTRANQUIL)</t>
  </si>
  <si>
    <t>SERTRALINA 100 MG TABLETA (SERTRANQUIL / BIOQUIFAR)</t>
  </si>
  <si>
    <t>NALOXONA HCL 0.4 MG/ML SOLUCION INYECTABLE (NALOXIV)</t>
  </si>
  <si>
    <t>HIERRO (FERROSO) SULFATO 300 MG TABLETA (LAPROFF)</t>
  </si>
  <si>
    <t>HIERRO FERROSO+ACIDO FOLICO+ACIDO ASCORBICO TABLETA (IOFI)</t>
  </si>
  <si>
    <t>ERITROPOYETINA RECOMBINANTE 2000UI POLVO LIOFILIZADO AMP (ERITROMAX) (REG)</t>
  </si>
  <si>
    <t>HIERRO SACAROSA 100MG / 5ML SOLUCION INYECTABLE (FERROQUEL)</t>
  </si>
  <si>
    <t xml:space="preserve">ENOXAPARINA SODICA 40 MG / 0.4 UI AMPOLLA (CLEXANE)                                                                                                   </t>
  </si>
  <si>
    <t>ENOXAPARINA SODICA 60 MG / 0.6 ML SOLUCION INYECTABLE (CLEXANE)</t>
  </si>
  <si>
    <t>CLOPIDOGREL 75 MG TABLETA (PLATEMAX) (REG)</t>
  </si>
  <si>
    <t>ACIDO TRANEXAMICO 500 MG/5 ML SOLUCION INYECTABLE (TAREXA)</t>
  </si>
  <si>
    <t>ALBUMINA HUMANA 20% SOL INYEC AR2G0200 (FLEXBUMIN) X 50 ML</t>
  </si>
  <si>
    <t>TIAMINA 300 MG TABLETA (ECAR)</t>
  </si>
  <si>
    <t>INMUNOGLOBULINA HUMANA ANTI D 300MCG / 2ML SOLUCION INYECTABLE (RHOPHYLAC R) (CF) (REG)</t>
  </si>
  <si>
    <t>SALES DE REHIDRATACION ORAL CEREZA (SOLHIDREX) SOBRE X 28.4 G</t>
  </si>
  <si>
    <t xml:space="preserve">Clorhexidina 2% jabón x 120 ml </t>
  </si>
  <si>
    <t>CLORHEXIDINA 2% JABON (WESCOHEX) (VMR) BOLSA X 120 ML</t>
  </si>
  <si>
    <t>FORMULA LACTEA DE INICIO EN POLVO CON PROBIOTICOS (NESTOGENO 1) LATA X 400G</t>
  </si>
  <si>
    <t>ACICLOVIR 200 MG TABLETA (LAPROFF)</t>
  </si>
  <si>
    <t>EMTRICITABINA 200MG + TENOFOVIR DISOPROXIL FUMARATO 300MG TABLETA RECUBIERTA (DUOPETSA) (REG)</t>
  </si>
  <si>
    <t>ATAZANAVIR 300 MG CAPSULA DURA (HIVATAX) (AC) (REG)</t>
  </si>
  <si>
    <t>METOTREXATO SODICO 50 MG / 2 ML SOLUCION INYECTABLE I.V. (HUMAN)</t>
  </si>
  <si>
    <t>FOSFATO DE SODIO DIBASICO 6G + FOSFATO DE SODIO MONOBASICO 16G SOLUCION RECTAL (TRAVAD ENEMA) (VMR) FCO X 133 ML</t>
  </si>
  <si>
    <t>LANCETAS DE SEGURIDAD (GLUCOQUICK / PROCAPS)* X LANCETA</t>
  </si>
  <si>
    <t>AGUJA ESPINAL PUNCION LUMBAR N 22G X 90 MM (DR JAPAN)*</t>
  </si>
  <si>
    <t>CANULA DE GUEDEL N 00 DE 40 MM ROSADA (GOLDEN CARE)</t>
  </si>
  <si>
    <t>CANULA DE YANKAWER ADULTO (PLUSVITAL)*</t>
  </si>
  <si>
    <t xml:space="preserve">SET CATETER ANESTESIA EPIDURAL No 19 G REF 191.301 (VYGON)                                                                                            </t>
  </si>
  <si>
    <t>EQUIPO ADMINISTRACION DE SANGRE SIN AGUJA (GOTHAPLAST)</t>
  </si>
  <si>
    <t xml:space="preserve">GASA ESTERIL MULTIUSO 7.5 X 7.5 CM 4PL(ALFA SAFE) PAQ X 2                                                                                             </t>
  </si>
  <si>
    <t xml:space="preserve">CUCHILLA BISTURI N 10 (PARAMOUNT)*                                                                                                                    </t>
  </si>
  <si>
    <t xml:space="preserve">CUCHILLA BISTURI  N 11 (PARAMOUNT)*                                                                                                                   </t>
  </si>
  <si>
    <t xml:space="preserve">CUCHILLA BISTURI  N 12 (PARAMOUNT) *                                                                                                                  </t>
  </si>
  <si>
    <t xml:space="preserve">CUCHILLA BISTURI N 15 (PARAMOUNTH)*                                                                                                                   </t>
  </si>
  <si>
    <t>CUCHILLA BISTURI  N 20 (PARAMOUNT)*</t>
  </si>
  <si>
    <t>CUCHILLA BISTURI  N 23 (PARAMOUNT) *</t>
  </si>
  <si>
    <t>JERINGA DESECHABLE 50 ML PUNTA CATETER (ALFA SAFE)*</t>
  </si>
  <si>
    <t>APOSITO DE PELICULA TRANSPARENTE 6 CM X 8 CM REF 72390-00 (LEUKOMED IV / BSN)</t>
  </si>
  <si>
    <t>ESPARADRAPO SEDA HOSPITALARIO COLOR PIEL SURTIDO N 6 NART 92703-00000-01 (LEUKOPLAST) TACO X 5 ROLLOS</t>
  </si>
  <si>
    <t>CURA REDONDA (CUREBAND MEDICAL) CAJA X 100 UNIDADES</t>
  </si>
  <si>
    <t>SONDA FOLEY 2 VIAS N 06 (GOLDEN CARE)</t>
  </si>
  <si>
    <t xml:space="preserve">SONDA FOLEY 2 VIAS N 10 (GOLDEN CARE) </t>
  </si>
  <si>
    <t xml:space="preserve">SONDA FOLEY 2 VIAS N 12 (GOLDEN CARE)  </t>
  </si>
  <si>
    <t xml:space="preserve">SONDA FOLEY 2 VIAS N 14 (GOLDEN CARE)  </t>
  </si>
  <si>
    <t xml:space="preserve">SONDA FOLEY 2 VIAS N 16 (GOLDEN CARE)    </t>
  </si>
  <si>
    <t>SONDA FOLEY 2 VIAS N 18 (GOLDEN CARE)</t>
  </si>
  <si>
    <t>SONDA FOLEY 2 VIAS N 20 (GOLDEN CARE)</t>
  </si>
  <si>
    <t>SONDA FOLEY 2 VIAS N 22 (GOLDEN CARE)</t>
  </si>
  <si>
    <t>SONDA NASOGASTRICA LEVIN SILICONIZADA 6 FR REF 1145 (SHERLEG</t>
  </si>
  <si>
    <t>SONDA NASOGASTRICA N 8 REF 1146 (SHERLEG)</t>
  </si>
  <si>
    <t>SONDA NASOGASTRICA NO 10 REF 1147 (SHERLEG)</t>
  </si>
  <si>
    <t>SONDA NASOGASTRICA LEVIN Nº12 REF 1148 (SILICON CATHS)</t>
  </si>
  <si>
    <t>SONDA NASOGASTRICA N 14 REF 1149 (SHERLEG)</t>
  </si>
  <si>
    <t>SONDA NASOGASTRICA N 16 REF 1150 (SHERLEG)</t>
  </si>
  <si>
    <t>SONDA NASOGASTRICA No 18 REF 1151 (SHERLEG)</t>
  </si>
  <si>
    <t xml:space="preserve">SONDA NELATON N 06 (PLUS VITAL)                                                                                                                       </t>
  </si>
  <si>
    <t xml:space="preserve">SONDA NELATON N 08 (PLUS VITAL)                                                                                                                       </t>
  </si>
  <si>
    <t xml:space="preserve">SONDA NELATON N 10 (PLUS VITAL)                                                                                                                       </t>
  </si>
  <si>
    <t xml:space="preserve">SONDA NELATON N 12 (PLUS VITAL)                                                                                                                       </t>
  </si>
  <si>
    <t xml:space="preserve">SONDA NELATON N 14 (PLUSVITAL)                                                                                                                        </t>
  </si>
  <si>
    <t xml:space="preserve">SONDA NELATON N 16 (PLUS VITAL)                                                                                                                       </t>
  </si>
  <si>
    <t xml:space="preserve">SONDA NELATON N 18 (PLUS VITAL)                                                                                                                       </t>
  </si>
  <si>
    <t>SONDA O CANULA NASAL OXIGENO EXTENSION DE 2 METROS ADULTO (BIOLIFE)*</t>
  </si>
  <si>
    <t xml:space="preserve">SONDA O CANULA NASAL OXIGENO PEDIATRICA (BIOLIFE)*                                                                                                    </t>
  </si>
  <si>
    <t>SONDA O CANULA NASAL DE OXIGENO NEONATAL(BIOLIFE)*</t>
  </si>
  <si>
    <t>GLUCOMETRO (GLUCOQUICK)*</t>
  </si>
  <si>
    <t>TIRA REACTIVA GLUCOMETRO DIAMOND (GLUCOQUICK / PROCAPS) EMPAQUE INDIVIDUAL X TIRA</t>
  </si>
  <si>
    <t>TUBO ENDOTRAQUEAL SIN BALON N 5.0 (MEDISPO/SUPREME/PROTEX)*</t>
  </si>
  <si>
    <t>TUBO ENDOTRAQUEAL SIN BALON N 5.5 (MEDISPO/SUPREME/PROTEX)*</t>
  </si>
  <si>
    <t xml:space="preserve">TUBO ENDOTRAQUEAL CON BALON N 3.5 (MEDISPO/SUPREME/PROTEX)*  </t>
  </si>
  <si>
    <t xml:space="preserve">TUBO ENDOTRAQUEAL CON BALON N 4.0 (MEDISPO/SUPREME/PROTEX)*      </t>
  </si>
  <si>
    <t xml:space="preserve">TUBO ENDOTRAQUEAL CON BALON N 5.0 (MEDISPO/SUPREME/PROTEX)*  </t>
  </si>
  <si>
    <t>TUBO ENDOTRAQUEAL CON BALON N 6.0 (MEDISPO/SUPREME/PROTEX)*</t>
  </si>
  <si>
    <t xml:space="preserve">TUBO ENDOTRAQUEAL CON BALON N 6.5 (MEDISPO/SUPREME/PROTEX)*       </t>
  </si>
  <si>
    <t>TUBO ENDOTRAQUEAL CON BALON N 8 (MEDISPO/SUPREME/PROTEX)</t>
  </si>
  <si>
    <t xml:space="preserve">TUBO ENDOTRAQUEAL CON BALON N 9.5 (SUPREME)* </t>
  </si>
  <si>
    <t xml:space="preserve">TUBO ENDOTRAQUEAL SIN BALON N 2.5 (MEDISPO/SUPREME/PROTEX)*   </t>
  </si>
  <si>
    <t>MASCARA PARA ANESTESIA N 4 (OXI-MED)*</t>
  </si>
  <si>
    <t>MASCARA PARA ANESTESIA N 0 (OXI-MED)*</t>
  </si>
  <si>
    <t>MASCARA PARA ANESTESIA N 2 (OXI-MED)*</t>
  </si>
  <si>
    <t>MASCARA PARA ANESTESIA N 1 (OXI-MED)*</t>
  </si>
  <si>
    <t xml:space="preserve">MASCARA VENTURY ADULTO REF B503600 (BIOPLAST / BIOLIFE)*                                                                                              </t>
  </si>
  <si>
    <t xml:space="preserve">MASCARA VENTURY PEDIATRICA REF B503650 (BIOLIFE / BIOPLAST)*                                                                                          </t>
  </si>
  <si>
    <t>MASCARA OXIGENO ADULTO CON EXTENSION (PLUSVITAL)*</t>
  </si>
  <si>
    <t>CIRCUITO ANESTESIA PEDIATRICO (BIOLIFE)*</t>
  </si>
  <si>
    <t>CIRCUITO ANESTESIA ADULTO CON BALON (BIOLIFE)*</t>
  </si>
  <si>
    <t>VENDA GASA 4 X 5 YARDAS N.E. REF 0265 (SHERLEG)</t>
  </si>
  <si>
    <t>COLLAR DE PHILADELPHIA TALLA S (ORION)</t>
  </si>
  <si>
    <t>COLLAR DE PHILADELPHIA TALLA M (ORION)</t>
  </si>
  <si>
    <t>COLLAR DE PHILADELPHIA TALLA L (ORION)</t>
  </si>
  <si>
    <t>APLICADORES CON ALGODON NO ESTERIL (ALFA SAFE)* PAQUETE X 100 UNIDADES</t>
  </si>
  <si>
    <t>BURETRA 150 ML (ALFA SAFE)</t>
  </si>
  <si>
    <t>CINTA ESTERILOMETRO (BIOPLAST)*</t>
  </si>
  <si>
    <t>DISPOSITIVO INTRAUTERINO - T DE COBRE T380 A (PROFAMILIA)</t>
  </si>
  <si>
    <t>HUMIDIFICADOR DE OXIGENO MEDICINAL 400 CC B502400 (BIOLIFE)*</t>
  </si>
  <si>
    <t>PRESERVATIVO PARA HOMBRE DE LATEX NATURAL (INNOLATEX)</t>
  </si>
  <si>
    <t>TERMOMETRO CLINICO ORAL (GOLDEN CARE)*</t>
  </si>
  <si>
    <t xml:space="preserve">TUBO DE SUCCION ESTERIL 1/4 IN X 3.6 M (PLUSVITAL)*                                                                                                   </t>
  </si>
  <si>
    <t>CAL SODADA PARA MAQUINA ANESTESIA (LM)* CANECA X 18 K</t>
  </si>
  <si>
    <t>ADAPTADOR PARA HEPARINIZAR (HARSORIA)*</t>
  </si>
  <si>
    <t>CITOCEPILLO ENDOCERVICAL X UNIDAD (CEPILAB)*</t>
  </si>
  <si>
    <t xml:space="preserve">ESPECULO VAGINAL DESECHABLE M (BIOLIFE)* </t>
  </si>
  <si>
    <t xml:space="preserve">PLACA ELECTROBISTURI ADULTO CON CABLE (ELITE MEDICAL)*                                                                                                </t>
  </si>
  <si>
    <t>INDICADOR QUIMICO CAJA X 240 TIRILLAS*(3M)</t>
  </si>
  <si>
    <t>AGUJA PENCAN 25G X 3 1/2` PUNTA LAPIZ CON GUIA REF.4502043 X UND</t>
  </si>
  <si>
    <t xml:space="preserve">AGUJA PENCAN 27G X 3 1/2` PUNTA LAPIZ REF.4502027-4502051 X UND
</t>
  </si>
  <si>
    <t xml:space="preserve">AGUJA ESPINAL SPINOCAN TIPO QUINCKE 22G X 3 ½` 88MM REF.4507908 UND
</t>
  </si>
  <si>
    <t>CATETER INTROCAN CERTO G-16 X 50MM REF.4251350 CJ X 50 UND</t>
  </si>
  <si>
    <t>CATETER INTROCAN CERTO G-18 X 32MM AGUJA (1-1/4) REF.4251342 X 50 UND</t>
  </si>
  <si>
    <t>CATETER INTROCAN CERTO G-20 X 32MM REF.4251326 CJ X 50 UND</t>
  </si>
  <si>
    <t>CATETER INTROCAN CERTO G-22 X 25MM REF.4251318 CJ X 50 UND</t>
  </si>
  <si>
    <t>Cateter venoso central trilumen 7 -8 Fr x 20 cm</t>
  </si>
  <si>
    <t>CATETER CENTRALTRILUMEN 7.5FR x 20CM GUIA NITINOL+VALVULA REF.6209-251 XUD</t>
  </si>
  <si>
    <t>CATETER INTROCAN CERTO G-24 X 19MM REF.4251300 CJ X 50 UND</t>
  </si>
  <si>
    <t>KIT ANESTESIA EPIDURAL 19G (CAT.+ AGUJA + JERINGA) REF.191-311 X UD</t>
  </si>
  <si>
    <t>CIRCUITO DE ANESTESIA ADULTO 1,8M-BALON 3L-FILTRO BARRIERBAC REF.300P16000 X UND</t>
  </si>
  <si>
    <t>MALLA PARIETENE MACROPOROSA 6 X 11 CM REF. PPM1106X3 CAJA X 3 UNIDADES</t>
  </si>
  <si>
    <t>MALLA PARIETENE LIGHT 30 CM X 30 CM REF. PPL3030 UNIDAD</t>
  </si>
  <si>
    <t>DRENAJE TORACICO SUCCION SECA (VARIANT) REF.10112 X UND</t>
  </si>
  <si>
    <t>FILTRO NARIZ DE CAMELLO HIGROBAC S ADULTO C/PUERTO CAPNOGRAFIA REF352/5877 X UN</t>
  </si>
  <si>
    <t>Agente de enlace de fotocurado ( vehículo Agua ó Alcohol-agua o Butilo) X 4.5 ml</t>
  </si>
  <si>
    <t>Resina de Nanopartículas (nanorelleno) fotopolimerizable A2 X 4 gr</t>
  </si>
  <si>
    <t>Barniz de fluoruro de sodio 5% para 100 dosis</t>
  </si>
  <si>
    <t xml:space="preserve">Agua oxigenada al 3% x 120 ml </t>
  </si>
  <si>
    <t>Jeringas para irrigar endodoncia tipo z  x 100 unidades</t>
  </si>
  <si>
    <t>AGUJA HIPODERMICA 19G X 1 1/2</t>
  </si>
  <si>
    <t>AGUJA HIPODERMICA 20G X 1</t>
  </si>
  <si>
    <t>AGUJA HIPODERMICA 23G X 1</t>
  </si>
  <si>
    <t>AGUJA HIPODERMICA 25G X 5/8                       </t>
  </si>
  <si>
    <t>AGUJA RAQUIDEA Y/O PUNCION LUMBAR (SPINOCAN) G22x90MM (3 1/2`) BRAUN</t>
  </si>
  <si>
    <t>ALBUMINA HUMANA USP SOLUCION AL 20% FLEXBUMIN CAJA X 12 UNDS BAXALTA AR2G0200</t>
  </si>
  <si>
    <t>COVERLET PARCHE OCULAR REGULAR X 30 UNIDADES</t>
  </si>
  <si>
    <t>CIRCUITO ANESTESIA/VENT.PEDIATRICO 160CM (DOS MANGUERAS DE22MM+ADAPTADOR EN y + CODO DE CO2) LMI</t>
  </si>
  <si>
    <t>WESCOHEX JABON 2% x 120 ml Bolsa</t>
  </si>
  <si>
    <t xml:space="preserve">Clorhexidina 2% solución tópica x 60 ml </t>
  </si>
  <si>
    <t>WESCOHEX SOLUTION x 60ML BOLSA FLEX (CLORHEXIDINA) WEST</t>
  </si>
  <si>
    <t>WEST ZYMME ULTRA x 1 Litro</t>
  </si>
  <si>
    <t>WEST ZYMME ULTRA x 3.785 Litros</t>
  </si>
  <si>
    <t>EQUIPO MACROGOTEO S/A CON BULBO EN `Y` 10 GOTAS LUER LOCK/SLIP FILTRO DE AIRE  ALFA</t>
  </si>
  <si>
    <t>LEUKOPLAST SEDA C/P 6 ROLLOS 2"X10 TUBO</t>
  </si>
  <si>
    <t>GUANTE ESTERIL 6.5 DE LATEX CAJA X 50 UNDS SOLUCARE</t>
  </si>
  <si>
    <t>GUANTE ESTERIL 7.0 DE LATEX CAJA X 50 UNDS SOLUCARE</t>
  </si>
  <si>
    <t>GUANTE ESTERIL 7.5 DE LATEX CAJA X 50 UNDS SOLUCARE</t>
  </si>
  <si>
    <t>GUANTE ESTERIL 8.0 DE LATEX CAJA X 50 UNDS SOLUCARE</t>
  </si>
  <si>
    <t>Mascarilla Laríngea De Silicona Reusable 1.0</t>
  </si>
  <si>
    <t>Mascarilla Laríngea De Silicona Reusable 2.0</t>
  </si>
  <si>
    <t>Mascarilla Laríngea De Silicona Reusable 3.0</t>
  </si>
  <si>
    <t>Mascarilla Laríngea De Silicona Reusable 4.0</t>
  </si>
  <si>
    <t>Mascarilla Laríngea De Silicona Reusable 5.0</t>
  </si>
  <si>
    <t>MASCARA LARINGEA AURAONCE No 3, DESECHABLE, CURVATURA ANATÓMICA, PUNTA REFORZADA AMBU_LMI</t>
  </si>
  <si>
    <t>MASCARA LARINGEA AURA ONCE No 4 DESECHABLE, CURVATURA ANATÓMICA, PUNTA REFORZADA, PARA PESO 50-70kg LMI</t>
  </si>
  <si>
    <t>MASCARA LARINGEA AURAONCE No 5, DESECHABLE, CURVATURA ANATÓMICA, PUNTA REFORZADA AMBU_LMI</t>
  </si>
  <si>
    <t>METRONIDAZOL 500MG/100ML INYECTABLE CAJA X 70 UNDS BAXTER</t>
  </si>
  <si>
    <t>PROPOFOL LIPURO (SPIVA MCT-LCT GV COSPIVA MCT-LCT) AL 1% (AMP 20ML) CAJA X 10 UNDS BAXTER</t>
  </si>
  <si>
    <t>VENDA ELASTICA 5x5 SHERLEG</t>
  </si>
  <si>
    <t>VENDA ELASTICA 6x5 SHERLEG</t>
  </si>
  <si>
    <t>Valproico ácido 250 mg cápsula</t>
  </si>
  <si>
    <t>Risperidona 2 mg tableta</t>
  </si>
  <si>
    <t>Risperidona 3 mg tableta</t>
  </si>
  <si>
    <t>Olanzapina 10 mg tableta recubierta</t>
  </si>
  <si>
    <t>Heparina de bajo peso molecular 40 mg</t>
  </si>
  <si>
    <t>Heparina de bajo peso molecular  60 mg</t>
  </si>
  <si>
    <t>GENTAMICINA 80 MG CAJA X 10 AMP.</t>
  </si>
  <si>
    <t>PIPERACILINA + TAZOBACTAM 4.5 G AMP.</t>
  </si>
  <si>
    <t>OXACILINA 1 G CAJA X 10</t>
  </si>
  <si>
    <t>PENICILINA G BENZATINICA 1200000 UI CAJA X 10 AMP</t>
  </si>
  <si>
    <t>PENICILINA G BENZATINICA 2400000 UI CAJA X 10 AMP.</t>
  </si>
  <si>
    <t>PENICILINA G SODICA 1000000 UI  CAJA X 10</t>
  </si>
  <si>
    <t>PENICILINA G SODICA 5.000.000 UI CJA X 10 AMP</t>
  </si>
  <si>
    <t>CIPROFLOXACINA 100 MG/10ML CAJA X10 SOL.INY</t>
  </si>
  <si>
    <t>CLINDAMICINA 600 MG/4ML AMPOLLA</t>
  </si>
  <si>
    <t>AMIKACINA 500MG/2ML CAJA X 10 AMP</t>
  </si>
  <si>
    <t>AZTREONAM 1G-CAJA X 10</t>
  </si>
  <si>
    <t>HIOSCINA + DIPIRONA 20MG+2.5G/5ML CAJA x 100AMP</t>
  </si>
  <si>
    <t>DEXAMETASONA FOSFATO 8MG/2ML CAJA x 100 AMP</t>
  </si>
  <si>
    <t>METILPREDNISOLONA 500 MG POLVO LIOFIZADO CAJA X10 (REG)</t>
  </si>
  <si>
    <t>TRAMADOL 10M SLN INYECTABLE CJX 100 AMP.</t>
  </si>
  <si>
    <t>TRAMADOL 50M SLN INYECTABLE CJX 100 AMP.</t>
  </si>
  <si>
    <t>NEOSTIGMINA METILSULFATO 0.5MG/ML CJX10 AMPOLLAS</t>
  </si>
  <si>
    <t>CINTA MICROPOROSA  PIEL 1/2¨" CAJA X 24 ROLLOS</t>
  </si>
  <si>
    <t>CINTA MICROPOROSA  PIEL 1/2¨" CAJA X 12 ROLLOS</t>
  </si>
  <si>
    <t>CINTA MICROPOROSA  PIEL 1/2¨" CAJA X 6 ROLLOS</t>
  </si>
  <si>
    <t>MASCARILLA LARINGEA DE SILICONA REUSABLE No. 1 REF 61-L410</t>
  </si>
  <si>
    <t>MASCARILLA LARINGEA DE SILICONA REUSABLE No.2 REF 61-L420</t>
  </si>
  <si>
    <t>MASCARILLA LARINGEA DE SILICONA REUSABLE 3.0 REF 61-L430</t>
  </si>
  <si>
    <t>MASCARILLA LARINGEA DE SILICONA REUSABLE REF 4.0 REF 61-L440</t>
  </si>
  <si>
    <t>SET MASCARA VENTURY ADULTO 6 DISYUNT REF 63-420</t>
  </si>
  <si>
    <t>SET MASCARA VENTURY PEDIATRICA 6 DISYUNT  REF 63-421</t>
  </si>
  <si>
    <t>MASCARILLA DE NO REINHALACIÓN PEDIATRICA  REF 63-411</t>
  </si>
  <si>
    <t>MASCARILLA OXIGENO NO REINHALACION ADULTO REF 63-414</t>
  </si>
  <si>
    <t>SET DE MICRONEBULIZADOR ADULTO C/MASCARA C/TUBO (63-510)</t>
  </si>
  <si>
    <t>SET DE MICRONEBULIZADOR PEDIATRICO C/MASCARA C /TUBO 63-560A GHC</t>
  </si>
  <si>
    <t>DIFENHIDRAMINA 10 MG/ML X 25 AMP.</t>
  </si>
  <si>
    <t>EUTIROX 50 MCG CAJA X 50 TABL. (LEVOTIROXINA SODICA ORAL)</t>
  </si>
  <si>
    <t>EUTIROX 100 MCG CAJA X 50 TABL. (LEVOTIROXINA SODICA ORAL)</t>
  </si>
  <si>
    <t>SONDA NELATON # 6 FR  SHERLEG</t>
  </si>
  <si>
    <t>SONDA NELATON # 8 FR  SHERLEG</t>
  </si>
  <si>
    <t>SONDA NELATON # 10 FR  SHERLEG</t>
  </si>
  <si>
    <t>SONDA NELATON # 12 FR  SHERLEG</t>
  </si>
  <si>
    <t>SONDA NELATON # 14 FR  SHERLEG</t>
  </si>
  <si>
    <t>SONDA NELATON # 16 FR  SHERLEG</t>
  </si>
  <si>
    <t>SONDA NELATON # 18FR  SHERLEG</t>
  </si>
  <si>
    <t>GUANTE LATEX CON O SIN TALCO</t>
  </si>
  <si>
    <t>CINTA CONTROL DE ESTERILIZACION A VAPOR</t>
  </si>
  <si>
    <t>CHOCOLATE AGAR+POLYVITEX</t>
  </si>
  <si>
    <t>AGAR HEKTOEN CAJA X 20 PLACAS</t>
  </si>
  <si>
    <t>AGAR XLD CAJA X 20 PLACAS</t>
  </si>
  <si>
    <t>GELOSE CHROMID CPS ELITE (AGAR CROMO UTIL)</t>
  </si>
  <si>
    <t>Agar sangre de cordero preparado, placa de 9 cm BIOMERIEUX, MDM o BD</t>
  </si>
  <si>
    <t>Agar Mackonkey preparado, placa x 9 cm BIOMERIEUX, MDM o BD</t>
  </si>
  <si>
    <t>Agar selectivo para streptococo agalactie preparado, placa x  9 cm BIOMERIEUX</t>
  </si>
  <si>
    <t>AGUJA MULTIPLE 21G X 1 1/2"</t>
  </si>
  <si>
    <t>AGUJA MULTIPLE 22G X 1</t>
  </si>
  <si>
    <t>TUBO TAPA ROJA 4ML CON GEL</t>
  </si>
  <si>
    <t>TUBO TAPA ROJA CON GEL 5 ml x 50</t>
  </si>
  <si>
    <t>TUBO TAPA LILA 2 ML X 50</t>
  </si>
  <si>
    <t>TUBO TAPA LILA 4ml x 50</t>
  </si>
  <si>
    <t>TUBO TAPA ROJA 6ml x 50</t>
  </si>
  <si>
    <t>TUBO TAPA AZUL CITRATO 3,5 ML</t>
  </si>
  <si>
    <t>TUBO TAPA VERDE HEPARINA DE LITIO DE 4ml  x 50</t>
  </si>
  <si>
    <t>RECOLECTOR MUESTRA DE ORINA</t>
  </si>
  <si>
    <t>REHUMA R.F x 50 TEST</t>
  </si>
  <si>
    <t>CURDEX CAJA X 50 SOBRES DE 25 GRAMOS</t>
  </si>
  <si>
    <t>HIV 1/2 Ab (Bioter) CASSETTE</t>
  </si>
  <si>
    <t>Buffer para hemoparasitos * 500 ml ALBOR</t>
  </si>
  <si>
    <t>FIELD SALES FOSFATADAS X 500 ML</t>
  </si>
  <si>
    <t xml:space="preserve">Solucion a hemoparasitos * 50 ml ALBOR </t>
  </si>
  <si>
    <t>FIELD A FRASCO X 50 ML</t>
  </si>
  <si>
    <t xml:space="preserve">Solucion b hemoparasitos * 50 ml ALBOR </t>
  </si>
  <si>
    <t>FIELD B FRASCO X 50 ML</t>
  </si>
  <si>
    <t>Criovial VIALES (MICROTUBO) AUTOSOSTENIBLE TAPA ROSCA DE 2ml
BOLSA X500 UDS ml con tapa</t>
  </si>
  <si>
    <t>Hidroxido de potasio la 40% Albor o Merk</t>
  </si>
  <si>
    <t xml:space="preserve">Bonzyme detergente enzimatico </t>
  </si>
  <si>
    <t xml:space="preserve">Agujas Carpul Cortas </t>
  </si>
  <si>
    <t xml:space="preserve">Agujas Carpul Largas </t>
  </si>
  <si>
    <t>Banda Portamatriz Ancha</t>
  </si>
  <si>
    <t>Banda Portamatriz Angosta</t>
  </si>
  <si>
    <t>Solución desinfectante de conductos  Tipo Edta 17% solucion x 120 ml</t>
  </si>
  <si>
    <t>I-SENS</t>
  </si>
  <si>
    <t>JD-03L2138-IB</t>
  </si>
  <si>
    <t>JD-05L2138-SB</t>
  </si>
  <si>
    <t>GM01IAB</t>
  </si>
  <si>
    <t>I-SENS324104</t>
  </si>
  <si>
    <t xml:space="preserve">Aguja carpule corta 30 g x 1 " (26 mm) Caja x 100 Unidades </t>
  </si>
  <si>
    <t xml:space="preserve">Aguja carpule larga 27g x 1 3/16 (30 mm) Caja x 100 unidades </t>
  </si>
  <si>
    <t>Banda portamatriz ancha 1/4 p. Marca Microdont Rolo x 3 metros</t>
  </si>
  <si>
    <t xml:space="preserve">Banda portamatriz angosta 3/16 Marca Microdont  Rollo x 3 metros </t>
  </si>
  <si>
    <t>Conos de gutapercha primera serie # 15 x 120 unidades (6 Tubos).  Marca Maillefer</t>
  </si>
  <si>
    <t>Conos de gutapercha primera serie # 30 x 120 unidades (6 Tubos)  Marca Maillefer</t>
  </si>
  <si>
    <t>Conos de gutapercha primera serie # 35 x 120 unidades (6 Tubos).  Marca Maillefer</t>
  </si>
  <si>
    <t>Conos de gutapercha primera serie # 40 x 120 unidades (6 Tubos).  Marca Maillefer</t>
  </si>
  <si>
    <t>Conos de gutapercha segunda serie # 45 x 120 unidades (6 Tubos).  Marca Maillefer</t>
  </si>
  <si>
    <t>Conos de gutapercha segunda serie # 50 x 120 unidades (6 Tubos). Marca Maillefer</t>
  </si>
  <si>
    <t>Conos de gutapercha segunda serie # 55 x 120 unidades (6 Tubos).  Marca Maillefer</t>
  </si>
  <si>
    <t>Conos de gutapercha segunda serie # 60 x 120 unidades (6 Tubos).  Marca Maillefer</t>
  </si>
  <si>
    <t>Conos de gutapercha segunda serie # 70 x 120 unidades (6 Tubos).  Marca Maillefer</t>
  </si>
  <si>
    <t>Conos de gutapercha segunda serie # 80 x 120 unidades (6 Tubos). Marca Maillefer</t>
  </si>
  <si>
    <t>Conos de gutapercha primera serie # 20 x 120 unidades (6 Tubos).  Marca Maillefer</t>
  </si>
  <si>
    <t>Conos de gutapercha primera serie # 25 x 120 unidades (6 Tubos).  Marca Maillefer</t>
  </si>
  <si>
    <t>Fresa carburo (a.v) redonda grande Unidad</t>
  </si>
  <si>
    <t>Fresa carburo (a.v) redonda mediana Unidad</t>
  </si>
  <si>
    <t>Fresa carburo (a.v) redonda pequeña Unidad</t>
  </si>
  <si>
    <t>Fresa carburo (a.v) cilindrica pequeña  Unidad</t>
  </si>
  <si>
    <t>Fresa carburo pediatrica # 330 Unidad</t>
  </si>
  <si>
    <t>Fresa diamante troncoconica grande Unidad</t>
  </si>
  <si>
    <t>Fresa diamante troncoconica mediana larga Unidad</t>
  </si>
  <si>
    <t>Fresa diamante cilindrica grande Unidad</t>
  </si>
  <si>
    <t>Fresa diamante cilindrica mediana Unidad</t>
  </si>
  <si>
    <t>Fresa diamante cilindrica pequeña Unidad</t>
  </si>
  <si>
    <t>Fresa diamante cono invertido mediana Unidad</t>
  </si>
  <si>
    <t>Fresa diamante redonda grande Unidad</t>
  </si>
  <si>
    <t>Fresa diamante redonda mediana Unidad</t>
  </si>
  <si>
    <t>Fresa diamante redonda pequeña Unidad</t>
  </si>
  <si>
    <t>Fresa tipo zecrya larga para hueso con punta cortante. Unidad Marca Maillefer</t>
  </si>
  <si>
    <t>Fresa tipo zecrya para endodoncia sin corte en la punta. Unidad Marca Maillefer</t>
  </si>
  <si>
    <t>Fresa diamante troncoconica delgada mediana para pulir resina Unidad</t>
  </si>
  <si>
    <t>Fresa diamante troncoconica delgada larga para pulir resina Unidad</t>
  </si>
  <si>
    <t>Fresa diamante forma de llama para pulir resina Unidad</t>
  </si>
  <si>
    <t>Lijas metalicas x sobre 12 unidades</t>
  </si>
  <si>
    <t xml:space="preserve">Piedra Montada Blanca a.v  Redonda Unidad </t>
  </si>
  <si>
    <t>Piedra Montada Blanca a.v troncoconica Unidad</t>
  </si>
  <si>
    <t>Piedra Montada Blanca a.v F/llama Unidad</t>
  </si>
  <si>
    <t>Cemento de obturación endodontica a base de resina - Pasta A/B Top seal Kit</t>
  </si>
  <si>
    <t>Hidroxido de calcio autopolimerizable para recubrimiento pulpar Estuche</t>
  </si>
  <si>
    <t>Agente de enlace de fotocurado ( vehículo Agua ó Alcohol-agua o Butilo) X 4 ML</t>
  </si>
  <si>
    <t>Resina Nanopartículas (nanorelleno) fotopolimerizable A3 X 4 gr</t>
  </si>
  <si>
    <t>Resina Nanopartículas (nanorelleno) fotopolimerizable A3.5 X 4 gr</t>
  </si>
  <si>
    <t>Resina Nanopartículas (nanorelleno) fotopolimerizable B2 X 4 gr</t>
  </si>
  <si>
    <t>Resina Nanopartículas (nanorelleno) fotopolimerizable A1 X 4 gr</t>
  </si>
  <si>
    <t>Resina (opacador) Nanopartículas (nanorelleno) fotopolimerizable X4 gr</t>
  </si>
  <si>
    <t>Espejo bucal sin aumento nro.5 Caja x 12 unidades</t>
  </si>
  <si>
    <t xml:space="preserve">Eyectores desechables Paquete x 100 unidades </t>
  </si>
  <si>
    <t>Clorexidina Solución enjuague al 0,12% Frasco x 250ml</t>
  </si>
  <si>
    <t>LORATADINA JARABE JARABE X 0,1g</t>
  </si>
  <si>
    <t>CLORFENIRAMINA JARABE JARABE X 0,04g</t>
  </si>
  <si>
    <t>AMPICILINA 500 MG POLVO ESTERIL PARA RECONSTITUIR A SOLUCION INYECTABLE X 500mg</t>
  </si>
  <si>
    <t>CEFALEXINA CAPSULAS 500 MG CAPSULA DURA X 500mg</t>
  </si>
  <si>
    <t>CEFRADINA 1 G POLVO ESTERIL PARA RECONSTITUIR A SOLUCION INYECTABLE X 1g</t>
  </si>
  <si>
    <t>CEFDELTIME® POLVO ESTERIL PARA RECONSTITUIR A SOLUCION INYECTABLE X 1g</t>
  </si>
  <si>
    <t>DOXICICLINA 100 MG TABLETAS TABLETA X 100mg</t>
  </si>
  <si>
    <t>GENTAMICINA POR 80 MG / 2 ML SOLUCION INYECTABLE X 80mg</t>
  </si>
  <si>
    <t>PENIBECTAM® POLVO ESTERIL PARA RECONSTITUIR A SOLUCION INYECTABLE X 4g</t>
  </si>
  <si>
    <t>MEROPENEM1 G POLVO ESTERIL PARA RECONSTITUIR A SOLUCION INYECTABLE X 1g</t>
  </si>
  <si>
    <t>CLARITROMICINA 500 MG POLVO LIOFILIZADO PARA RECONSTITUIR A SOLUCION INYECTABLE X 500mg</t>
  </si>
  <si>
    <t>OXACILINA 1 G POLVO ESTERIL PARA RECONSTITUIR A SOLUCION INYECTABLE X 1g</t>
  </si>
  <si>
    <t>PENICILINA G BENZATINICA 1.200.000 UI POLVO ESTERIL PARA RECONSTITUIR A SUSPENSION  INYECTABLE X 120000UI</t>
  </si>
  <si>
    <t>PENICILINA G BENZATINICA 2'400.000 UI POLVO ESTERIL PARA RECONSTITUIR A SUSPENSION  INYECTABLE X 2015mg</t>
  </si>
  <si>
    <t>PENICILINA G SODICA 1.000.000 UI POLVO ESTERIL PARA RECONSTITUIR A SOLUCION INYECTABLE X 1000000IU</t>
  </si>
  <si>
    <t>PENICILINA G SODICA 5.000.000 UI POLVO ESTERIL PARA RECONSTITUIR A SOLUCION INYECTABLE X 5000000UI</t>
  </si>
  <si>
    <t>CIPROFLOXACINA 100 MG / 10 ML INYECTABLES X 100mg</t>
  </si>
  <si>
    <t>CLINDAMICINA 600 MG / 4 ML SOLUCIÓN INYECTABLE SOLUCION INYECTABLE X 600mg</t>
  </si>
  <si>
    <t>AMIKACINA 500 MG/2ML SOLUCION INYECTABLE X 500mg</t>
  </si>
  <si>
    <t>AMPICILINA + SULBACTAM 1.5 G POLVO ESTERIL PARA RECONSTITUIR A SOLUCION INYECTABLE X 1g</t>
  </si>
  <si>
    <t>CEFTRIAXONA 1.0 G POLVO ESTERIL PARA RECONSTITUIR A SOLUCION INYECTABLE X 1,184g</t>
  </si>
  <si>
    <t>AZTREONAM 1G POLVO PARA RECONSTITUIR A SOLUCIÓN INYECTABLE POLVO LIOFILIZADO PARA RECONSTITUIR A SOLUCION INYECTABLE X 1mg</t>
  </si>
  <si>
    <t>TENAFLOX® SOLUCION PARENTERAL PARA INFUSION SOLUCION INYECTABLE X 500mg</t>
  </si>
  <si>
    <t>METRONIDAZOL TABLETAS X 500 MG TABLETA X 500mg</t>
  </si>
  <si>
    <t>ALBENDAZOL SUSPENSION SUSPENSIONES X 2g</t>
  </si>
  <si>
    <t>ALBENDAZOL 200 MG TABLETAS. TABLETA X 200mg</t>
  </si>
  <si>
    <t>DINITRATO DE ISOSORBIDE TABLETAS 10MG TABLETA X 10mg</t>
  </si>
  <si>
    <t>AMLODIPINO TABLETAS 5 MG TABLETA X 5mg</t>
  </si>
  <si>
    <t>METOPROLOL TARTRATO 5MG/5ML. SOLUCION INYECTABLE X 5mg</t>
  </si>
  <si>
    <t>BETOPROLOL® 100 MG TABLETAS TABLETA X 100mg</t>
  </si>
  <si>
    <t>VERAPAMILO CLORHIDRATO TABLETAS RECUBIERTAS 80 MG. TABLETA RECUBIERTA X 80mg</t>
  </si>
  <si>
    <t>VERAPAMILO 120 MG TABLETARECUBIERTA TABLETA RECUBIERTA X 120mg</t>
  </si>
  <si>
    <t>METOPROLOL 50 MG TABLETAS TABLETA X 50mg</t>
  </si>
  <si>
    <t>CLONIDINA TABLETAS POR 0.150 MG. TABLETA X 0,15mg.</t>
  </si>
  <si>
    <t>CAPTOPRIL 50 MG TABLETA TABLETA X 50mg</t>
  </si>
  <si>
    <t>ENALAPRIL 5MG TABLETA X 5mg</t>
  </si>
  <si>
    <t>DONAPRIL TABLETAS TABLETA X 20mg</t>
  </si>
  <si>
    <t>PRAZOSINA 1MG TABLETAS TABLETA X 1mg</t>
  </si>
  <si>
    <t>LOSARTAN 50MG TABLETAS RECUBIERTAS TABLETA RECUBIERTA X 50mg</t>
  </si>
  <si>
    <t>FUROSEMIDA 20 MG /2 ML SOLUCION INYECTABLE SOLUCION INYECTABLE X 20mg</t>
  </si>
  <si>
    <t>FUROSEMIDA TABLETAS 40MG TABLETA X 40mg</t>
  </si>
  <si>
    <t>HIDROCLOROTIAZIDA TABLETAS 25 MG. TABLETA X 25mg.</t>
  </si>
  <si>
    <t>ESPIRONOLACTONA 25MG TABLETAS TABLETA X 25mg</t>
  </si>
  <si>
    <t>LOPERAMIDA TABLETAS POR 2 MG TABLETA X 0,002g</t>
  </si>
  <si>
    <t>METOCLOPRAMIDA 10MG /2ML SOLUCION INYECTABLE X 10mg</t>
  </si>
  <si>
    <t>HIOSCINA N-BUTIL BROMURO 20 MG. / 1 ML SOLUCION INYECTABLE X 20mg</t>
  </si>
  <si>
    <t>HIOSCINA N-BUTIL BROMURO + DIPIRONA SOLUCION INYECTABLE X 2,5g</t>
  </si>
  <si>
    <t>CYTIL® 200 MCG TABLETA X 200mcg</t>
  </si>
  <si>
    <t>ALSUCRAL TABLETASX1 G. TABLETA X 1g</t>
  </si>
  <si>
    <t>OMEPRAZOL 20 MG CÁPSULAS CAPSULA DURA X 20mg</t>
  </si>
  <si>
    <t>INSULEX ® N SUSPENSION INYECTABLE X 100UI</t>
  </si>
  <si>
    <t>LANTUS ® 100 U / ML SOLUCION INYECTABLE X 1000U</t>
  </si>
  <si>
    <t>APIDRA ® SOLUCION INYECTABLE X 100IU</t>
  </si>
  <si>
    <t>METFORMINA CLORHIDRATO 850 MG. TABLETAS RECUBIERTAS TABLETA RECUBIERTA X 850mg.</t>
  </si>
  <si>
    <t>LOVASTATINA 20 MG TABLETAS TABLETA X 20mg</t>
  </si>
  <si>
    <t>GEMFIBROZILO 600 MG TABLETA RECUBIERTA X 600mg</t>
  </si>
  <si>
    <t>OSTEOCAL SIEGFRIED® D TABLETA RECUBIERTA X 1250mg</t>
  </si>
  <si>
    <t>HIDROCORTISONA 100 MG POLVO ESTERIL PARA RECONSTITUIR A SOLUCION INYECTABLE X 100mg</t>
  </si>
  <si>
    <t>DEXAMETASONA FOSFATO 8 MG/2 ML SOLUCION INYECTABLE X 8mg</t>
  </si>
  <si>
    <t>METILPREDNISOLONA 500 MG POLVO ESTERIL PARA RECONSTITUIR A SOLUCION INYECTABLE X 500mg</t>
  </si>
  <si>
    <t>JADELLE ® IMPLANTE X 75mg</t>
  </si>
  <si>
    <t>EUTIROX® 50 MCG TABLETA X 50mcg</t>
  </si>
  <si>
    <t>EUTIROX® 100 MCG TABLETAS TABLETA X 0,1mg</t>
  </si>
  <si>
    <t>METLINA 5 MG TABLETAS TABLETA X 5mg</t>
  </si>
  <si>
    <t>DICLOFENACO SODICO 75 MG/ 3 ML SOLUCION INYECTABLE X 75mg</t>
  </si>
  <si>
    <t>IBUPROFENO TABLETAS RECUBIERTAS X 400 MG TABLETA RECUBIERTA X 400mg</t>
  </si>
  <si>
    <t>NAPROXENO250 MG COMPRIMIDOS TABLETA X 250mg</t>
  </si>
  <si>
    <t>REFLEXAL TABLETA CUBIERTA CON PELICULA X 750mg</t>
  </si>
  <si>
    <t>ROCURONIO BROMURO50MG/5ML SOLUCION INYECTABLE X 10mg</t>
  </si>
  <si>
    <t>COLCHICINA TABLETAS 0.5 MG TABLETA X 0,5mg</t>
  </si>
  <si>
    <t>OXITOCINA 10 U.I/ML SOLUCION INYECTABLE X 10UI</t>
  </si>
  <si>
    <t>Cromoglicato de sodio 4% solución oftalmica x 5 ml.</t>
  </si>
  <si>
    <t>CROMOGLICATO DE SODIO 4% SOLUCION OFTALMICA SOLUCION OFTALMICA X 40mg</t>
  </si>
  <si>
    <t>ROXICAINA® JALEA AL 2% JALEA X 2g</t>
  </si>
  <si>
    <t>DERMIQUEM ® CREMA 1% CREMA TOPICA X 1g</t>
  </si>
  <si>
    <t>CLOTRIMAZOL 1% CREMA TOPICA X 1g</t>
  </si>
  <si>
    <t>FENILSONE® CREMA VAGINAL X 1g</t>
  </si>
  <si>
    <t>CLOTRIMAZOL 1% SOLUCION TOPICA SOLUCION TOPICA X 1g</t>
  </si>
  <si>
    <t>CLOTRIMAZOL 100 MG TABLETAS VAGINALES TABLETA X 100mg</t>
  </si>
  <si>
    <t>HIDROCORTISONA CREMA 1% CREMA TOPICA X 1g</t>
  </si>
  <si>
    <t>BETAMETASONA 0.05% CREMA CREMA TOPICA X 0,05g</t>
  </si>
  <si>
    <t>ASPROMIO® INHALADOR SOLUCION PARA INHALACION X 0,4mg</t>
  </si>
  <si>
    <t>SALBUTAMOL 100MCG/DOSIS SUSPENSION PARA INHALACION X 100mcg</t>
  </si>
  <si>
    <t>KETOTIFENO JARABE JARABE X 20mg</t>
  </si>
  <si>
    <t>NABUMEX®INHALADOR 50MCG POR DOSIS SOLUCION PARA INHALACION X 50mcg</t>
  </si>
  <si>
    <t>BECLOMETASONA DIPROPIONATO 50 MCGDOSIS AEROSOL NASAL AEROSOLES X 0,07%</t>
  </si>
  <si>
    <t>BECLOMETASONA DIPROPIONATO 250 MCG / DOSIS AEROSOL HFA SOLUCION PARA INHALACION X 0,42% (W/W)</t>
  </si>
  <si>
    <t>FENTANILO SOLUCION INYECTABLE 0.5 MG/ 10 ML SOLUCION INYECTABLE X 0,5mg</t>
  </si>
  <si>
    <t>TRAMADOL GOTAS 100 MG/ML SOLUCION ORAL X 100mg</t>
  </si>
  <si>
    <t>TRAMADOL CLORHIDRATO 100 MG / 2 ML</t>
  </si>
  <si>
    <t>TRAMADOL CLORHIDRATO AMPOLLAS 50 MG / 1 ML. SOLUCION INYECTABLE X 50mg</t>
  </si>
  <si>
    <t>TENOTALIS® POLVO LIOFILIZADO PARA RECONSTITUIR A SOLUCION INYECTABLE POLVO LIOFILIZADO PARA RECONSTITUIR A SOLUCION INYECTABLE X 2mg</t>
  </si>
  <si>
    <t>ACETAMINOFEN JARABE JARABE X 3g</t>
  </si>
  <si>
    <t>ACETAMINOFEN 500 MG TABLETA X 500mg</t>
  </si>
  <si>
    <t>ACIDO ACETILSALICILICO 100 MG TABLETA X 100mg</t>
  </si>
  <si>
    <t>KETAMINA I.V. SOLUCION INYECTABLE X 500mg</t>
  </si>
  <si>
    <t>BUPIROP 0.5% SIMPLEAMPOULEPACK SOLUCION INYECTABLE X 50mg</t>
  </si>
  <si>
    <t>BUPIVACAINA 0.5 % EPINEFRINA 1:200.000 AMPOLLAS SOLUCION INYECTABLE X 50mg</t>
  </si>
  <si>
    <t>BUPIROP® 0.5% PESADO SOLUCION INYECTABLE X 20mg</t>
  </si>
  <si>
    <t>ROXICAINA® 2% SIMPLE SOLUCION INYECTABLE X 20mg.</t>
  </si>
  <si>
    <t>DIAZEPAM SOLUCION INYECTABLE 10 MG /2ML SOLUCION INYECTABLE X 10mg</t>
  </si>
  <si>
    <t>CARBAMAZEPINA TABLETAS TABLETA X 200mg</t>
  </si>
  <si>
    <t>FERBIN® C.L. 250 MG CAPSULA CAPSULA DURA X 250mg</t>
  </si>
  <si>
    <t>EPIGEL JARABE JARABE X 5g.</t>
  </si>
  <si>
    <t>PASEDOL TABLETAS TABLETA X 0,05g</t>
  </si>
  <si>
    <t>NEOSTIGMINA METILSULFATO0.5 MG/MLSOLUCION INYECTABLE. SOLUCION INYECTABLE X 0,5mg</t>
  </si>
  <si>
    <t>CLOZAPINA TABLETAS 25 MG TABLETA X 25mg</t>
  </si>
  <si>
    <t>LEVOMEPROMAZINA SOLUCION ORAL 4% GOTAS SOLUCION ORAL X 40mg</t>
  </si>
  <si>
    <t>CLOZAPINA TABLETAS 100 MG TABLETA X 100mg</t>
  </si>
  <si>
    <t>HALOPERIDOL TABLETAS 10 MG TABLETA X 10mg</t>
  </si>
  <si>
    <t>LEVOMEPROMAZINA TABLETAS 100 MG TABLETA RECUBIERTA X 100mg</t>
  </si>
  <si>
    <t>HALOPERIDOL 5MG/ML SOLUCION INYECTABLE SOLUCION INYECTABLE X 5mg</t>
  </si>
  <si>
    <t>HALOPERIDOL TABLETAS 5 MG TABLETA X 5mg</t>
  </si>
  <si>
    <t>LEVOMEPROMAZINA TABLETAS25 MG TABLETA CUBIERTA CON PELICULA X 25mg</t>
  </si>
  <si>
    <t>HALOPERIDOLINYECTABLE 5 MG/1 ML SOLUCION INYECTABLE X 5mg</t>
  </si>
  <si>
    <t>QUETIAPINA 100 MG TABLETAS RECUBIERTAS TABLETA RECUBIERTA X 100mg</t>
  </si>
  <si>
    <t>QUETIAPINA 200MG TABLETA RECUBIERTA X 200mg</t>
  </si>
  <si>
    <t>SEROQUEL ® XR 50 MG TABLETA DE LIBERACION PROLONGADA X 57,56mg</t>
  </si>
  <si>
    <t>SEROQUEL ® XR 200 MG TABLETA DE LIBERACION PROLONGADA X 200mg</t>
  </si>
  <si>
    <t>SEROQUEL ® XR 300 MG TABLETA DE LIBERACION PROLONGADA X 300mg</t>
  </si>
  <si>
    <t>PROCAPS ISPERIN 2 MG TABLETA RECUBIERTA X 2mg</t>
  </si>
  <si>
    <t>PROCAPS ISPERIN 3 MG TABLETA RECUBIERTA X 3mg</t>
  </si>
  <si>
    <t>RISPERIDONA 1 MG/ ML SOLUCION ORAL SOLUCION ORAL X 1mg</t>
  </si>
  <si>
    <t>RISPERDAL® CONSTA®25 MG SUSPENSION INYECTABLE POLVO ESTERIL PARA RECONSTITUIR A SUSPENSION  INYECTABLE X 25mg</t>
  </si>
  <si>
    <t>RISPERDAL CONSTA® 37.5 MG SUSPENSION INYECTABLE POLVO ESTERIL PARA RECONSTITUIR A SUSPENSION  INYECTABLE X 37,5mg</t>
  </si>
  <si>
    <t>ATIVAN 1 MG TABLETAS</t>
  </si>
  <si>
    <t>LORAZEPAM 2 MG TABLETAS TABLETA X 2,099mg</t>
  </si>
  <si>
    <t>MIZOLAM (MIDAZOLAM 5 MG/ 5 ML SOLUCION INYECTABLE SOLUCION INYECTABLE X 5mg</t>
  </si>
  <si>
    <t>XANAX 0.25 MG TABLETAS</t>
  </si>
  <si>
    <t>ALPRAZOLAM 0.5 MG TABLETAS TABLETA X 0,5mg</t>
  </si>
  <si>
    <t>CLONAZEPAM TABLETAS 2 MG TABLETA X 2mg</t>
  </si>
  <si>
    <t>COQUAN® GOTAS SOLUCION ORAL X 2,5mg</t>
  </si>
  <si>
    <t>COQUAN® 0.5 MG TABLETAS RECUBIERTAS TABLETA RECUBIERTA X 0,5mg</t>
  </si>
  <si>
    <t>PROLANZ 10 MG TABLETA RECUBIERTA X 10mg</t>
  </si>
  <si>
    <t>PROLANZ® 5 MG TABLETA RECUBIERTA X 5mg</t>
  </si>
  <si>
    <t>ZYPREXA ®I.M. POLVO LIOFILIZADO PARA RECONSTITUIR A SOLUCION INYECTABLE X 10mg</t>
  </si>
  <si>
    <t>IPIPRAL® 15 MG TABLETA TABLETA X 15mg</t>
  </si>
  <si>
    <t>TRAZODONA 50 MG TABLETAS TABLETA X 50mg</t>
  </si>
  <si>
    <t>AMITRIPTILINA 25 MG TABLETAS TABLETA RECUBIERTA X 25mg</t>
  </si>
  <si>
    <t>FLUOXETINA TABLETASRECUBIERTAS 20 MG TABLETA RECUBIERTA X 20mg</t>
  </si>
  <si>
    <t>IMIPRAMINA CLORHIDRATO 10 MG TABLETAS RECUBIERTAS TABLETA RECUBIERTA X 10mg</t>
  </si>
  <si>
    <t>IMIPRAMINA CLORHIDRATO TABLETAS 25 MG TABLETA RECUBIERTA X 25mg</t>
  </si>
  <si>
    <t>SERTRALINA TABLETAS RECUBIERTASPOR 50 MG TABLETA RECUBIERTA X 50mg</t>
  </si>
  <si>
    <t>SERTRALINA TABLETAS RECUBIERTAS X 100 MG TABLETA RECUBIERTA X 100mg</t>
  </si>
  <si>
    <t>ANIMAXEN®10 MG TABLETAS RECUBIERTAS TABLETA RECUBIERTA X 10mg</t>
  </si>
  <si>
    <t>ANIMAXEN 20 MG TABLETAS RECUBIERTAS TABLETA RECUBIERTA X 20mg</t>
  </si>
  <si>
    <t>LUVOX 100 MG TABLETAS RECUBIERTAS TABLETA RECUBIERTA X 100mg</t>
  </si>
  <si>
    <t>ABALPIN® TABLETA RECUBIERTA X 10mg</t>
  </si>
  <si>
    <t>CARBIDOPA X 25 MG Y LEVODOPA X 250 MG TABLETA X 25mg</t>
  </si>
  <si>
    <t>FENCAFEN®TABLETAS TABLETA X 100mg</t>
  </si>
  <si>
    <t>ACTILITIO® TABLETAS 300 MG TABLETA X 300mg</t>
  </si>
  <si>
    <t>SULFATO FERROSO 300 MG TABLETAS RECUBIERTAS TABLETA RECUBIERTA X 300mg</t>
  </si>
  <si>
    <t>ACIDO FOLICO TABLETAS 1 MG. TABLETA X 1mg</t>
  </si>
  <si>
    <t>WARFAR5 MG. TABLETAS TABLETA X 5mg</t>
  </si>
  <si>
    <t>ENOXAPARINA SODICA 40 MG JERINGAS PRELLENADAS SOLUCION INYECTABLE X 40mg</t>
  </si>
  <si>
    <t>ENOXAPARINA SODICA JERINGAS PRELLENADAS 60 MG/ 0.6 ML SOLUCION INYECTABLE X 60mg</t>
  </si>
  <si>
    <t>PLATEMAX ® 75 MG TABLETAS RECUBIERTAS TABLETA RECUBIERTA X 75mg</t>
  </si>
  <si>
    <t>VITAMINA C ECAR TABLETAS 500 MG. TABLETA X 500mg</t>
  </si>
  <si>
    <t>TIAMINA 300 MG CAPSULA DURA X 300mg</t>
  </si>
  <si>
    <t>CALCITRIOL 0.25 MCG CAPSULA BLANDA CAPSULA BLANDA X 0,25mcg</t>
  </si>
  <si>
    <t>CALCITRIOL 0.5 MCG CAPSULA BLANDA X 0,5mcg</t>
  </si>
  <si>
    <t>VACUNA ADSORBIDA CONTRA EL TETANO SUSPENSION INYECTABLE X 40UI</t>
  </si>
  <si>
    <t>SALYDRAT® POLVO POLVO PARA RECONSTITUIR A SOLUCION ORAL X 2,6g</t>
  </si>
  <si>
    <t>ACICLOVIR TABLETAS 200 MG TABLETA X 200mg</t>
  </si>
  <si>
    <t>Equipo Macrogoteo</t>
  </si>
  <si>
    <t>Equipo Microgoteo</t>
  </si>
  <si>
    <t>Aguja para anestesia espinal. Punta k-3, Nº 22G X 90 mm</t>
  </si>
  <si>
    <t>Bolsa para recolección de orina adultos, capacidad 2000 cc.</t>
  </si>
  <si>
    <t xml:space="preserve">SISTEMA PARA DRENAJE DE HERIDAS DE 400 ML DE CAPACIDAD, TROCAR DE 1/4"(19 FR) </t>
  </si>
  <si>
    <t>SISTEMA PARA DRENAJE DE HERIDAS DE 400 ML, TROCAR DE 1/8"(10 FR)</t>
  </si>
  <si>
    <t>CÁNULA GUEDEL O MAYO Nº 0 (50MM.)</t>
  </si>
  <si>
    <t>CÁNULA GUEDEL O MAYO Nº  1 (60MM.)</t>
  </si>
  <si>
    <t>CÁNULA GUEDEL O MAYO Nº 2 (70MM.)</t>
  </si>
  <si>
    <t>CÁNULA GUEDEL O MAYO Nº 3 (80MM.)</t>
  </si>
  <si>
    <t>CÁNULA GUEDEL O MAYO Nº 4 (90MM.)</t>
  </si>
  <si>
    <t>CÁNULA GUEDEL O MAYO Nº 5 (100MM.)</t>
  </si>
  <si>
    <t>Cánula de succion  Yankauer, fabricada en PVC transparente, grado médico, punta abotonada, un sólo uso, empaque individual esteril EO. Marca Golden Care. País de Origen China.</t>
  </si>
  <si>
    <t>SONDA FOLEY (CATETER) DE DOS VÍAS Nº 6 CH., CON BALÓN DE 3CC.</t>
  </si>
  <si>
    <t>SONDA FOLEY (CATETER) DE DOS VÍAS Nº 10 CH., CON BALÓN DE 3.0 CC.</t>
  </si>
  <si>
    <t>SONDA FOLEY (CATETER) DE DOS VÍAS Nº 12 CH., CON BALÓN DE 5.0 CC.</t>
  </si>
  <si>
    <t>SONDA FOLEY (CATETER) DE DOS VÍAS Nº 14 CH., CON BALÓN DE 5CC.</t>
  </si>
  <si>
    <t>SONDA FOLEY (CATETER) DE DOS VÍAS Nº 16 CH., CON BALÓN DE 5CC.</t>
  </si>
  <si>
    <t>SONDA FOLEY (CATETER) DE DOS VÍAS Nº 18 CH., CON BALÓN DE 5CC.</t>
  </si>
  <si>
    <t>SONDA FOLEY (CATETER) DE DOS VÍAS Nº 20 CH., CON BALÓN DE 5 CC.</t>
  </si>
  <si>
    <t>SONDA FOLEY (CATETER) DE DOS VÍAS Nº 22 CH., CON BALÓN DE 5 CC.</t>
  </si>
  <si>
    <t>TUBO ENDOTRAQUEAL SIN BALÓN (NASAL/ORAL) Nº 3.0</t>
  </si>
  <si>
    <t>TUBO ENDOTRAQUEAL SIN BALÓN (NASAL/ORAL) Nº 3.5</t>
  </si>
  <si>
    <t>TUBO ENDOTRAQUEAL SIN BALÓN (NASAL/ORAL) Nº 4.0</t>
  </si>
  <si>
    <t>TUBO ENDOTRAQUEAL SIN BALÓN (NASAL/ORAL) Nº 4.5</t>
  </si>
  <si>
    <t>TUBO ENDOTRAQUEAL SIN BALÓN (NASAL/ORAL) Nº 5.0</t>
  </si>
  <si>
    <t xml:space="preserve">TUBO ENDOTRAQUEAL (NASAL/ORAL) Nº 5.5 CON BALÓN </t>
  </si>
  <si>
    <t xml:space="preserve">TUBO ENDOTRAQUEAL (NASAL/ORAL) Nº 3.5, CON BALÓN </t>
  </si>
  <si>
    <t xml:space="preserve">TUBO ENDOTRAQUEAL (NASAL/ORAL) Nº 4.0, CON BALÓN </t>
  </si>
  <si>
    <t xml:space="preserve">TUBO ENDOTRAQUEAL (NASAL/ORAL) Nº 4.5, CON BALÓN </t>
  </si>
  <si>
    <t xml:space="preserve">TUBO ENDOTRAQUEAL (NASAL/ORAL) Nº 5.0, CON BALÓN </t>
  </si>
  <si>
    <t xml:space="preserve">TUBO ENDOTRAQUEAL (NASAL/ORAL) Nº 6.0, CON BALÓN </t>
  </si>
  <si>
    <t>TUBO ENDOTRAQUEAL (NASAL/ORAL) Nº 6.5, CON BALÓN .</t>
  </si>
  <si>
    <t xml:space="preserve">TUBO ENDOTRAQUEAL (NASAL/ORAL) Nº 7.0, CON BALÓN </t>
  </si>
  <si>
    <t xml:space="preserve">TUBO ENDOTRAQUEAL (NASAL/ORAL) Nº 7.5 CON BALÓN </t>
  </si>
  <si>
    <t xml:space="preserve">TUBO ENDOTRAQUEAL (NASAL/ORAL) Nº 8.0, CON BALÓN </t>
  </si>
  <si>
    <t xml:space="preserve">TUBO ENDOTRAQUEAL (NASAL/ORAL) Nº 8.5,  CON BALÓN </t>
  </si>
  <si>
    <t xml:space="preserve">TUBO ENDOTRAQUEAL (NASAL/ORAL) Nº 9.0, CON BALÓN </t>
  </si>
  <si>
    <t xml:space="preserve">TUBO ENDOTRAQUEAL (NASAL/ORAL) Nº 9.5, CON BALÓN </t>
  </si>
  <si>
    <t>TUBO ENDOTRAQUEAL SIN BALÓN (NASAL/ORAL) Nº 2.5</t>
  </si>
  <si>
    <t>MÁSCARA LARINGEA Nº 1 CREUTILIZABLE, ESTERILIZABLE A VAPOR A 134°C, LIBRE DE LATEX</t>
  </si>
  <si>
    <t>MÁSCARA LARINGEA Nº 2, CON REUTILIZABLE, ESTERILIZABLE A VAPOR A 134°C, LIBRE DE LATEX</t>
  </si>
  <si>
    <t>MÁSCARA LARINGEA Nº 2 UN SOLO USO.</t>
  </si>
  <si>
    <t>MÁSCARA LARINGEA Nº 3 UN SOLO USO</t>
  </si>
  <si>
    <t xml:space="preserve">MÁSCARA LARINGEA Nº 4 UN SOLO USO </t>
  </si>
  <si>
    <t>MÁSCARA LARINGEA Nº 5,UN SOLO USO</t>
  </si>
  <si>
    <t>MÁSCARA LARINGEA Nº 3, REUTILIZABLE, ESTERILIZABLE A VAPOR A 134°C,  LIBRE DE LATEX</t>
  </si>
  <si>
    <t>MÁSCARA LARINGEA Nº 4,   REUTILIZABLE, ESTERILIZABLE A VAPOR A 134°C,  LIBRE DE LATEX</t>
  </si>
  <si>
    <t>MÁSCARA LARINGEA Nº 5,  REUTILIZABLE, ESTERILIZABLE A VAPOR A 134°C, LIBRE DE LATEX</t>
  </si>
  <si>
    <t>MASCARA PARA ANESTESIA Nº 4   (ADULTO "M")</t>
  </si>
  <si>
    <t>MASCARA PARA ANESTESIA Nº 0 (NEONATAL)</t>
  </si>
  <si>
    <t>MASCARA PARA ANESTESIA Nº 2 (INFANTES STANDARD)</t>
  </si>
  <si>
    <t>MASCARA PARA ANESTESIA Nº 1 (INFANTES)</t>
  </si>
  <si>
    <t>Circuito para anestesia Pediatrico,  compuesto por: Dos mangueras paralelas, corrugadas livianas en Polietileno (P.E) y Etil Vinil Acetato (EVA). Diametro15 mm. Conector en Y, con puerto  Luer-Lock para CO2. Longitud 120 mm. (47.2").  Un solo uso. Marca GOLDEN CARE. Nacional</t>
  </si>
  <si>
    <t>Circuito para anestesia Adulto,  compuesto por: Dos mangueras paralelas, corrugadas livianas en Polietileno (P.E) y Etil Vinil Acetato (EVA). Conector en Y, con puerto  Luer-Lock para CO2.  Longitud 150 mm. (60").  Un solo uso. Marca GOLDEN CARE. Nacional</t>
  </si>
  <si>
    <t>MALLA BULEV DE POLIPROPILENO, BAJA DENSIDAD Y  BAJO PESO, CON TAMAÑO DE 6 X 11 CM</t>
  </si>
  <si>
    <t>MALLA BULEV DE POLIPROPILENO, MACROPOROSA, DE BAJO PESO, NO ABSORBIBLE, TAMAÑO DE 30 X 30 CM</t>
  </si>
  <si>
    <t>TUBO PARA SUCCION,  LONGITUD 3.0 METROS Y  6.4 MM (1/4") DE DIÁMETRO</t>
  </si>
  <si>
    <t>ELECTRODO PARA MONITOREO CARDIACO ADULTO/PEDIATRICO</t>
  </si>
  <si>
    <t>LÁPIZ PARA ELECTROCIRUGÍA, DESECHABLE. CON CONTROL MANUAL</t>
  </si>
  <si>
    <t>PLACA DESECHABLE DOBLE (ELECTRODO NEUTRO). ADHESIVO CONDUCTOR Y SOPORTE EN ESPUMA (FOAM),  CON CABLE.  PARA PACIENTE ADULTO</t>
  </si>
  <si>
    <t>GUÍA PARA INTUBACIÓN ENDOTRAQUEAL, Nº 6FR</t>
  </si>
  <si>
    <t>GUÍA PARA INTUBACIÓN ENDOTRAQUEAL, Nº 10FR</t>
  </si>
  <si>
    <t>DIFENHIDRAMINA 10mg (LICOL) AMP (25)</t>
  </si>
  <si>
    <t>CLORFENIRAMINA 4MG (ECAR) TAB(500)</t>
  </si>
  <si>
    <t>DIFENHIDRAMINA12.5mg/5mL(LAPROFF)FC120ML</t>
  </si>
  <si>
    <t>HIDROXICINA CLORHIDRATO 100 MG/2CC SOLUCIÓN INYECTABLE</t>
  </si>
  <si>
    <t>AMPICILINA 500MG (FARMALOGICA) AMP (10)</t>
  </si>
  <si>
    <t>AMPICILINA 500mg CAPS(200)(LASANTE)</t>
  </si>
  <si>
    <t>AMOXICILINA 500mg(BIOSYNTEC)(100)CAPS</t>
  </si>
  <si>
    <t>CEFEPIME 1 GM POLVO PARA INYECCIÓN</t>
  </si>
  <si>
    <t>DICLOXACILINA 500 MG CÁPSULA</t>
  </si>
  <si>
    <t>DOXICICLINA 100MG (LASANTE) TAB(10)</t>
  </si>
  <si>
    <t>GENTAMICINA SULFATO 80MG/2CC SOLUCIÓN INYECTABLE</t>
  </si>
  <si>
    <t>PIPERACILINA+TAZOBACTAM 4.5g(DELTA)VIAL</t>
  </si>
  <si>
    <t>CLARITROMICINA 500MG (VITALIS) AMP (10)</t>
  </si>
  <si>
    <t>OXACILINA (SAL SÓDICA) 1 GM POLVO PARA INYECCIÓN</t>
  </si>
  <si>
    <t>PENICILINA G BENZATINICA 1.200.000 UI POLVO P/INYECCIÓN</t>
  </si>
  <si>
    <t>PENICILINA G BENZATINICA 2.400.000 UI POLVO P/INYECCIÓN</t>
  </si>
  <si>
    <t>PENICILINA G CRISTALINA 1.000.000 UI POLVO P/INYECCIÓN</t>
  </si>
  <si>
    <t>PENICILINA G CRISTALINA 5.000.000 UI POLVO P/INYECCIÓN</t>
  </si>
  <si>
    <t>CIPROFLOXACINA 100MG/10ML(VITALIS)AMP_10</t>
  </si>
  <si>
    <t>CLINDAMICINA 600MG/4ML (VITALIS)AMP(100)</t>
  </si>
  <si>
    <t>AMPICILINA SULBACTAM 1.5gr(DELTA)CJA(10)</t>
  </si>
  <si>
    <t>CEFTRIAXONA 1GR (CEFTRIDELT-DELTA)(10)V</t>
  </si>
  <si>
    <t>AZITROMICINA 500mg (LASANTE) TAB (3)</t>
  </si>
  <si>
    <t>AZITROMICINA 200MG/5ML (GENFAR)FCO 15ML</t>
  </si>
  <si>
    <t>AZTREONAM 1g (VITALIS) VIAL (10)</t>
  </si>
  <si>
    <t>FLUCONAZOL 200MG (NOVAMED) CAP (210)</t>
  </si>
  <si>
    <t>METRONIDAZOL MICRONIZADO 500MG SOLUCIÓN INYECTABLE X 100 ML</t>
  </si>
  <si>
    <t>FLUCONAZOL 200MG(DIFLUCAN)(PFIZER)AMP(1)</t>
  </si>
  <si>
    <t>TECLOZAN 500mg (SANOFI) TAB (3)</t>
  </si>
  <si>
    <t>PREGABALINA 75 MG</t>
  </si>
  <si>
    <t>NIFEDIPINO 30 MG (NOVAMED) CAPS (300)</t>
  </si>
  <si>
    <t>NITROGLICERINA 0.5% SOLUCIÓN INYECCTABLE</t>
  </si>
  <si>
    <t>VERAPAMILO 80mg(LA SANTE)(50)TAB</t>
  </si>
  <si>
    <t>AMIODARONA 150 MG (SANOFI-A) AMPX3 ML(6)</t>
  </si>
  <si>
    <t>METOPROLOL 50MG (ROPSOHN) TAB(30)</t>
  </si>
  <si>
    <t>Metildopa 250 mg tableta</t>
  </si>
  <si>
    <t>METILDOPA 250 MG TABLETA</t>
  </si>
  <si>
    <t>PROPANOLOL HCL 40MG (MK) (300)TAB</t>
  </si>
  <si>
    <t>LOSARTAN 50mg (GENFAR) TAB (900)</t>
  </si>
  <si>
    <t>LABETALOL 100mg/20ml(LIMINAL THERAP)(4)V</t>
  </si>
  <si>
    <t>CARVEDILOL 6,25 MG, TABLETA RECUBIERTA</t>
  </si>
  <si>
    <t>CARVEDILOL 25 MG (GENFAR) TAB (300)</t>
  </si>
  <si>
    <t>B-METILDIGOXINA 0.2mg/2mL VITALIS(10)AMP</t>
  </si>
  <si>
    <t>DOPAMINA 200mg/5ml (ROTEX) (100)AMP</t>
  </si>
  <si>
    <t>LIDOCAINA+HIDROCT (ROPSOHN) UNGÜ 10gr</t>
  </si>
  <si>
    <t>LIDOCAINA-HIDROC (ROPSOHN) SUPOS.(10)</t>
  </si>
  <si>
    <t>HIOSCINA+DIPIRO 20MG/2,5G(VITALIS)AMP100</t>
  </si>
  <si>
    <t>HIOSCINA B.B.10mg (RECIPE) TAB (100)</t>
  </si>
  <si>
    <t>OMEPRAZOL 20 MG (FARMACOL) (300) CAP</t>
  </si>
  <si>
    <t>OMEPRAZOL 40MG(DELTA-K-DELPRAZOL)VIAL(10</t>
  </si>
  <si>
    <t>BISACODILO 5MG (LAXIUM) TAB (100)</t>
  </si>
  <si>
    <t>INSULINA R HUM.100 U.I(NOVO) VIAL</t>
  </si>
  <si>
    <t>INSULINA ZINC NPH 100 U.I (NOVO)</t>
  </si>
  <si>
    <t>GLIBENCLAMIDA 5MG (LAPROFF)TAB(300)</t>
  </si>
  <si>
    <t>LOVASTATINA 20 mg (LAFRANCOL) TAB (100)</t>
  </si>
  <si>
    <t>ATORVASTATINA 20mg (GENFAR) TAB (150)</t>
  </si>
  <si>
    <t>CALCIO CARBONATO + VITAMINA D (600 MG + 200 UI) TABLETA</t>
  </si>
  <si>
    <t>BETAMETASONA 4MG/1ML (VITALIS) AMP (100)</t>
  </si>
  <si>
    <t>HIDROCORTISONA 100MG (VITALIS) AMP (10)</t>
  </si>
  <si>
    <t>BETAMETASONA ACET RETARD 3+3mg/ml (CHALV</t>
  </si>
  <si>
    <t>MEDROXIPROGESTERONA ACETATO 5 MG TABLETA</t>
  </si>
  <si>
    <t>LEVONORGESTREL 75 MG IMPLANTES SUBDERMICO + TROCAR DESECHABLE</t>
  </si>
  <si>
    <t>LEVOTIROXINA 50MCG (MERCK) TAB (50)</t>
  </si>
  <si>
    <t>LEVOTIROXINA 100MCG (MERCK) TAB (50)</t>
  </si>
  <si>
    <t>BICARBONATO SOD 840MG(FARMIONNI) AMP(50)</t>
  </si>
  <si>
    <t>CLORURO POTASIO 2MEQ/ML(CORPAUL)(25)AMP</t>
  </si>
  <si>
    <t>CLORURO SODIO2mEq/ml(CORPAUL)10ML(50)AMP</t>
  </si>
  <si>
    <t>ROCURONIO BROMURO 50 MG/5 C.C.SOLUCIÓN INYECTABLE</t>
  </si>
  <si>
    <t>ALOPURINOL 100MG (LAFRANCOL) TAB (100)</t>
  </si>
  <si>
    <t>SULFACETAMIDA SODICA 10% SOLUCION OFT. X 15 C.C.</t>
  </si>
  <si>
    <t>TROPICAMIDA 1% SOLUCIÓN OFTALMICA X 15 ML.</t>
  </si>
  <si>
    <t>OXIMETAZOLINA 0.050% SOLUCIÓN NASAL X 15 ML.</t>
  </si>
  <si>
    <t>CROMOGLICATO 4%(CROMOVITA)SL OFT5ML</t>
  </si>
  <si>
    <t>TIMOLOL MALEATO 0.5% SOLUCIÓN OFTALMICA X 5 ML.</t>
  </si>
  <si>
    <t>LIDOCAINA 2% JALEA (ROPSOHN) TUBO X 30ml</t>
  </si>
  <si>
    <t>LIDOCAINA 10% SPRAY (ROPSOHN) FCO X 80gr</t>
  </si>
  <si>
    <t>NITROFURAZONA (BREMYNG) POTE X 500G</t>
  </si>
  <si>
    <t>ADRENALINA 1MG/ML (RYAN) AMP 1ML(100)</t>
  </si>
  <si>
    <t>TRAMADOL 100MG/ML (VITALIS) AMP(100)</t>
  </si>
  <si>
    <t>ACIDO ACETILSALICILICO 100MG(GENFAR)900T</t>
  </si>
  <si>
    <t>PROPOFOL 200 MG/20 C.C. (1%) SOLUCIÓN INYECTABLE</t>
  </si>
  <si>
    <t>BUPIVACAINA_DEXTRO (BUPIROP PES)APP(24)</t>
  </si>
  <si>
    <t>LIDOCAINA 2% (ROPSOHN) AMP X 50ML</t>
  </si>
  <si>
    <t>LIDOCAINA 2% C/E (ROPSOHN) FCO x 50ml</t>
  </si>
  <si>
    <t>MAGNESIO SULFATO 20% SOLUCIÓN INYECTABLE X 10 ML.</t>
  </si>
  <si>
    <t>ACIDO VALPROICO 250mg(NOVAMED)300CAP BLA</t>
  </si>
  <si>
    <t>VALPROICO ÁCIDO 250 MG/5 C.C. JARABE X 120 ML. MARCA CHALVER</t>
  </si>
  <si>
    <t>NEOSTIGMINA 0.5mg (VITALIS) AMPX1ML (10)</t>
  </si>
  <si>
    <t>PIRIDOSTIGMINA BROMURO 60 MG TABLETA</t>
  </si>
  <si>
    <t>LEVOMEPROMAZINA 4% (HUMAX) SOL ORAL x 20</t>
  </si>
  <si>
    <t>LEVOMEPROMAZINA 100MG (HUMAX) TAB (100)</t>
  </si>
  <si>
    <t>HALOPERIDOL 5 MG/C.C. SOLUCIÓN INYECTABLE IV/IM</t>
  </si>
  <si>
    <t>HALOPERIDOL 5 mg (HUMAX) TAB (100)</t>
  </si>
  <si>
    <t>PIPOTIAZINA 25mg/mL(SALUS PHARMA)(5)AMP</t>
  </si>
  <si>
    <t>HALOPERIDOL 2MG/ML SOLUCIÓN ORAL X 15 ML</t>
  </si>
  <si>
    <t>QUETIAPINA 100 MG(ALPEX-GARMISCH) TAB 30</t>
  </si>
  <si>
    <t>QUETIAPINA 50MG(SEROQUEL XR)TAB(30)</t>
  </si>
  <si>
    <t>QUETIAPINA 200 MG (SEROQUEL XR) TAB (30)</t>
  </si>
  <si>
    <t>QUETIAPINA LIBERACION PROLONGADA 300 MG TABLETA</t>
  </si>
  <si>
    <t>RISPERIDONA 100MG (JANSSEN)SOL ORALX30ML</t>
  </si>
  <si>
    <t>RISPERIDONA_25 mg(JANSSEN) PVO SUSP INY</t>
  </si>
  <si>
    <t>RISPERIDONA 37.5 MG (JANSSEN) AMP</t>
  </si>
  <si>
    <t>OLANZAPINA 10MG(E.LILLLY-ZYPREXA)VIAL(1)</t>
  </si>
  <si>
    <t>ARIPIPRAZOL 15MG (HUMAX-IPIPRAL)TAB (10)</t>
  </si>
  <si>
    <t>AMITRIPTILINA 25mg (GENFAR) TAB (300)</t>
  </si>
  <si>
    <t>FLUOXETINA 20mg (LAFRANCOL)(100)CAPS</t>
  </si>
  <si>
    <t>FLUOXETINA(MOLTOBEN 20MG/5)(BUSSIE)70ML</t>
  </si>
  <si>
    <t>IMIPRAMINA 10mg (HUMAX) (100) TAB</t>
  </si>
  <si>
    <t>IMIPRAMINA 25 mg (HUMAX) TAB (100)</t>
  </si>
  <si>
    <t>SERTRALINA 50 mg (GENFAR) TAB (10)</t>
  </si>
  <si>
    <t>ESCITALOPRAM 10MG (SANDOZ) TAB (28)</t>
  </si>
  <si>
    <t>ESCITALOPRAM 20MG (SANDOZ) TAB (28)</t>
  </si>
  <si>
    <t>FLUVOXAMINA 100MG(INCOBRA-VOXAMIN)(15)TB</t>
  </si>
  <si>
    <t>NALOXONE 0.04% SOLUCIÓN INYECTABLE X 1 ML.</t>
  </si>
  <si>
    <t>SULFATO FERROS 125MG/ML(LAPROFF)ORAL20ML</t>
  </si>
  <si>
    <t>SULFATO FERROSO 300 mg(LAPROFF)TAB (300)</t>
  </si>
  <si>
    <t>FUMARATO FERROSO+AC.FOLICO+AC.ASCORBICO (60+0.4+70 MG) (IOFI)</t>
  </si>
  <si>
    <t>WARFARINA 5mg(HUMAX-WARCOK)(30)TAB</t>
  </si>
  <si>
    <t>HEPARINA DE BAJO PESO MOLECULAR 40 MG O SU EQUIVALENTE EN UI SOLUCIÓN INYECTABLE</t>
  </si>
  <si>
    <t>HEPARINA DE BAJO PESO MOLECULAR 60 MG O SU EQUIVALENTE EN UI SOLUCIÓN INYECTABLE</t>
  </si>
  <si>
    <t>FITOMENADIONA 2mg(KONAKION MM PED)AMP(5)</t>
  </si>
  <si>
    <t>FITOMENADION 10 mg (KONAKION MM) AMP (5)</t>
  </si>
  <si>
    <t>ACIDO TRANEXAMICO500MG/5ML(KNOVEL)(5)AMP</t>
  </si>
  <si>
    <t>SUSTITUTO DE PLASMA (BRAUN) FCOx 500ML</t>
  </si>
  <si>
    <t>ASCORBICO ÁCIDO 500 MG.(VITAMINA C) TABLETA</t>
  </si>
  <si>
    <t>VITAMINA A 50.000 U.I. CÁPSULA</t>
  </si>
  <si>
    <t>PIRIDOXINA 50mg(SALUS PHARMA)(30)TAB</t>
  </si>
  <si>
    <t>INMUNOGLOBULINA HUM 300mcg(BEHRING)(1)JP</t>
  </si>
  <si>
    <t>SUERO ANTIOFIDICO(ANTIVIPMYN-TRI)AMP10ML</t>
  </si>
  <si>
    <t>VASELINA PURA (LABORAT KEVZS) POTEX470GR</t>
  </si>
  <si>
    <t>SALES REHIDRAT ORAL CEREZA(LABINCO)30SOB</t>
  </si>
  <si>
    <t>SULFATO DE ZINC 2 MG/ML SOLUCIÓN ORAL X 80 ML</t>
  </si>
  <si>
    <t>LAMIVUDINA 10mg/ml (HUMAX) FCO x 240 ML</t>
  </si>
  <si>
    <t>ZIDOVUDINA 10mg (HUMAX) SOL.ORAL x 240</t>
  </si>
  <si>
    <t>ZIDOVUDINA 10 MG/ML SOLUCION INYECTABLE</t>
  </si>
  <si>
    <t>ATAZANAVIR 300mg (CyHLab)(30) CAP</t>
  </si>
  <si>
    <t>FOSFATO_BIFO SODIO(TRAVAD®ENEMA)BOL133ML</t>
  </si>
  <si>
    <t>AGUJA HIPODERMICA 19GX 1/2(LIFECARE)(100</t>
  </si>
  <si>
    <t>AGUJA RAQUIDEA NO.25G PUNTA LÁPIZ</t>
  </si>
  <si>
    <t>AGUJA RAQUIDEA NO 27G PUNTA LÁPIZ</t>
  </si>
  <si>
    <t>BOLSA ORINA PEDIATRICA (BIOLIFE)(50)UND</t>
  </si>
  <si>
    <t>BOLSA DRENAJE URINARIO DE 2000ML BIOLIFE</t>
  </si>
  <si>
    <t>DRENAJE CON RESERVORIO400ML1/4 LIFECARE</t>
  </si>
  <si>
    <t>DRENAJE CON RESERVORIO400ML 1/8LIFECARE</t>
  </si>
  <si>
    <t>NUTRIFLO BOLSA VACIA ALI ENTERAL(BAXTER)</t>
  </si>
  <si>
    <t>CANULA GUEDELL No 0 (50MM) GOLDENCARE</t>
  </si>
  <si>
    <t>CANULA DE GUEDEL 00 (40 MM)</t>
  </si>
  <si>
    <t>CANULA GUEDELL No 1 (60MM) GOLDENCARE</t>
  </si>
  <si>
    <t>CANULA GUEDELL No 2 (70MM) GOLDENCARE</t>
  </si>
  <si>
    <t>CANULA GUEDELL No 3 (80MM) GOLDENCARE</t>
  </si>
  <si>
    <t>CANULA GUEDELL No 4 (90MM) GOLDENCARE</t>
  </si>
  <si>
    <t>CANULA GUEDELL No 5 (100MM) GOLDENCARE</t>
  </si>
  <si>
    <t>INTROCAN CERTO G 22 X 25 mm (BRAUN)</t>
  </si>
  <si>
    <t>CATETER CERTOFIX TRIO 720 G16/G18/G18(10)</t>
  </si>
  <si>
    <t>EQUIPO TRANSFUSION SANGRE SIN AGUJA 20ML(M&amp;H)</t>
  </si>
  <si>
    <t>CUCHILLAS P/BISTURI Nº10 PARAMAOUNT(100)</t>
  </si>
  <si>
    <t>CUCHILLAS P/BISTURI Nº11 PARAMAOUNT(100)</t>
  </si>
  <si>
    <t>HOJA O CUCHILLA DE BISTURI NRO. 12</t>
  </si>
  <si>
    <t>CUCHILLAS P/BISTURI Nº15 PARAMAOUNT(100)</t>
  </si>
  <si>
    <t>HOJA O CUCHILLA DE BISTURI NRO. 20</t>
  </si>
  <si>
    <t>HOJA O CUCHILLA DE BISTURI NRO. 23</t>
  </si>
  <si>
    <t>CINTA QUIRURGICA MICROPOROSA ½ PULGADA, COLOR PIEL</t>
  </si>
  <si>
    <t>MICROPORE PIEL(24MM)X9.1cm(12)1533-1 3M</t>
  </si>
  <si>
    <t>MICROPORE PIEL(48MM)5CM X 9.1M(6)1533-2 3M</t>
  </si>
  <si>
    <t>LEUKOMED IV STE 6X8 CM (BSN) (50)UND</t>
  </si>
  <si>
    <t>SONDA A TORAX NRO. 28</t>
  </si>
  <si>
    <t>SONDA A TORAX NRO. 32</t>
  </si>
  <si>
    <t>SONDA A TORAX NRO. 34</t>
  </si>
  <si>
    <t>SONDA FOLEY NRO. 6 (S.VESICAL)</t>
  </si>
  <si>
    <t>SONDA FOLEY NRO. 10 (S. VESICAL)</t>
  </si>
  <si>
    <t>SONDA FOLEY NRO. 12 (S. VESICAL)</t>
  </si>
  <si>
    <t>SONDA FOLEY NRO. 14 (S. VESICAL)</t>
  </si>
  <si>
    <t>SONDA FOLEY NRO. 16 (S. VESICAL)</t>
  </si>
  <si>
    <t>SONDA FOLEY NRO. 18 (S. VESICAL)</t>
  </si>
  <si>
    <t>SONDA FOLEY 3 VÍAS (S. VESICAL ) NRO. 20 MARCA LIFE CARE</t>
  </si>
  <si>
    <t>SONDA FOLEY NRO. 20 (S. VESICAL)</t>
  </si>
  <si>
    <t>SONDA FOLEY NRO. 22 (S. VESICAL)</t>
  </si>
  <si>
    <t>SONDA LEVIN  No.6  (SHERLEG)</t>
  </si>
  <si>
    <t>SONDA LEVIN  No.8  (SHERLEG)</t>
  </si>
  <si>
    <t>SONDA LEVIN (SHERLEG) 10FR</t>
  </si>
  <si>
    <t>SONDA DUODENAL LEVIN(SHERLEG) FR 12</t>
  </si>
  <si>
    <t>SONDA LEVIN   (SHERLEG) 14FR</t>
  </si>
  <si>
    <t>SONDA DUODENAL LEVIN(SHERLEG) FR 16</t>
  </si>
  <si>
    <t>SONDA DUODENAL LEVIN(SHERLEG) FR 18</t>
  </si>
  <si>
    <t>SONDA NELATON  No. 6 (SHERLEG)</t>
  </si>
  <si>
    <t>SONDA NELATON  No. 8 (SHERLEG)</t>
  </si>
  <si>
    <t>SONDA NELATON  No. 10 (SHERLEG)</t>
  </si>
  <si>
    <t>SONDA NELATON  No. 12 (SHERLEG)</t>
  </si>
  <si>
    <t>SONDA NELATON  No. 14 (SHERLEG)</t>
  </si>
  <si>
    <t>SONDA NELATON  No. 16 (SHERLEG)</t>
  </si>
  <si>
    <t>SONDA NELATON  No. 18 (SHERLEG)</t>
  </si>
  <si>
    <t>TUBO ENDOTRAQ 3.0mm S/B LIFE CARE(10)UND</t>
  </si>
  <si>
    <t>TUBO ENDOTRAQ 3.5mm S/B LIFE CARE(10)UND</t>
  </si>
  <si>
    <t>TUBO ENDOTRAQ 4.0mm S/B LIFE CARE(10)UND</t>
  </si>
  <si>
    <t>TUBO ENDOTRAQ 4.5mm S/B LIFE CARE(10)UND</t>
  </si>
  <si>
    <t>TUBO ENDOTRAQ 5.0mm S/B LIFE CARE(10)UND</t>
  </si>
  <si>
    <t>TUBO ENDOTRAQUEAL NO 5.5 LIFECARE</t>
  </si>
  <si>
    <t>TUBO ENDOTRAQ 3.5mm C/B LIFE CARE(10)UND</t>
  </si>
  <si>
    <t>TUBO ENDOTRAQ 4.0mm C/B LIFE CARE(10)UND</t>
  </si>
  <si>
    <t>TUBO ENDOTRAQUEAL NO 4.5 LIFECARE</t>
  </si>
  <si>
    <t>TUBO ENDOTRAQ 5.0mm C/B LIFE CARE(10)UND</t>
  </si>
  <si>
    <t>TUBO ENDOTRAQ 6.0mm C/B LIFE CARE(10)UND</t>
  </si>
  <si>
    <t>TUBO ENDOTRAQ 6.5mm C/B LIFE CARE(10)UND</t>
  </si>
  <si>
    <t>TUBO ENDOTRAQ 7.0mm C/B LIFE CARE(10)UND</t>
  </si>
  <si>
    <t>TUBO ENDOTRAQ 7.5mm C/B LIFE CARE(10)UND</t>
  </si>
  <si>
    <t>TUBO ENDOTRAQ 8.0mm C/B LIFE CARE(10)UND</t>
  </si>
  <si>
    <t>TUBO ENDOTRAQ 8.5mm C/B LIFE CARE(10)UND</t>
  </si>
  <si>
    <t>TUBO ENDOTRAQ 9.0mm C/B LIFE CARE(10)UND</t>
  </si>
  <si>
    <t>TUBO ENDOTRAQUEAL NRO. 9.5 CON BALÓN</t>
  </si>
  <si>
    <t>TUBO ENDOTRAQUEAL 2.5mm S/B LIFE CARE(10</t>
  </si>
  <si>
    <t>MASCARILLA LARINGEA SOLUS T/2 REF8002</t>
  </si>
  <si>
    <t>MASCARILLA LARINGEA SOLUS T/3 REF8003</t>
  </si>
  <si>
    <t>MASCARILLA LARINGEA SOLUS T/4 REF8004</t>
  </si>
  <si>
    <t>MASCARILLA LARINGEA SOLUS T/5 REF8005</t>
  </si>
  <si>
    <t>MASCARILLA LARINGEA DE SILICONA #3.0 GHC</t>
  </si>
  <si>
    <t>MASCARILLA LARINGEA DE SILICONA # 5.0</t>
  </si>
  <si>
    <t>MASCARILLA ANESTESIA T/4 REF1511</t>
  </si>
  <si>
    <t>MASCARILLA ANESTESIA T/0 REF1511</t>
  </si>
  <si>
    <t>MASCARILLA ANESTES T/2 RF1513 INTERSURGI</t>
  </si>
  <si>
    <t>MASCARILLA ANESTES T/1 RF1512 INTERSURGICAL</t>
  </si>
  <si>
    <t>MASCARA VENTURY ADULTO BIOLIFE</t>
  </si>
  <si>
    <t>MASCARA VENTURY PEDIATRICA BIOLIFE</t>
  </si>
  <si>
    <t>MASCARA OXIGENO PEDIAT RESERVORI BIOLIFE</t>
  </si>
  <si>
    <t>MASCARA OXIGENO ADULTO RESERVOR BIOLIFE</t>
  </si>
  <si>
    <t>MASCARA OXIGENO ADULTO BIOLIFE</t>
  </si>
  <si>
    <t>VENDA DE ALGODON  4X5 YDS (BIOLI FE)</t>
  </si>
  <si>
    <t>VENDA DE ALGODON  6X5 YDS (BIOLI FE)</t>
  </si>
  <si>
    <t>VENDA ELASTICA  5X5YDS  BIOPLAST</t>
  </si>
  <si>
    <t>VENDA ELASTICA  6X5YDS  BIOPLAST</t>
  </si>
  <si>
    <t>VENDA DE YESO 4x5 YARDAS GYPSONA</t>
  </si>
  <si>
    <t>VENDA DE YESO GYPSONA 6X5 YDS</t>
  </si>
  <si>
    <t>APLICADOR CON ALGODON  KENNEDY PAQX(100)</t>
  </si>
  <si>
    <t>BURETA ADM SOLUCION INFUSION 150ML(KAWA)</t>
  </si>
  <si>
    <t>GEL ULTRASONIDO BIOGEL FRASCO X 250 CC</t>
  </si>
  <si>
    <t>MICRONEBULIZADOR ADULTO BIOLIFE</t>
  </si>
  <si>
    <t>MICRONEBULIZADOR PEDIATRICO BIOLIFE</t>
  </si>
  <si>
    <t>BAJALENGUAS X 100 UNIDADES.</t>
  </si>
  <si>
    <t>ALGODON EN TORUNDAS X 500 GR (MK)</t>
  </si>
  <si>
    <t>ADAPTADOR VÁLVULA SIN AGUJA SmartSite BD</t>
  </si>
  <si>
    <t>ELECTRODO SOPORTE DE ESPUMA 3M RF2228(50)</t>
  </si>
  <si>
    <t>NEBULIZADOR DE ALTO VOLUMEN BIOLIFE</t>
  </si>
  <si>
    <t>LAPIZ ELECTROQUIRURGICO LIFE CARE(25)UND</t>
  </si>
  <si>
    <t>APLICADOR MADERA KENNEDY CAJA X 1000 UN</t>
  </si>
  <si>
    <t>BRAZALETE MADRE/HIJO (MANILLA)BIOLIF(50)</t>
  </si>
  <si>
    <t>NIPLE OXIGENO BIOLIFE</t>
  </si>
  <si>
    <t>DIFENHIDRAMINA 10MG1ML INY LICOL CJ X 25</t>
  </si>
  <si>
    <t>LORATADINA 5MG JBE GF FCO X 100 ML</t>
  </si>
  <si>
    <t>LORATADINA 10MG TAB LF CJ X 100</t>
  </si>
  <si>
    <t>CLORFENIRAMINA 4MG TAB ECAR CJ X 500</t>
  </si>
  <si>
    <t>DIFENHIDRAMINA JBE LAP FCO X 120ML</t>
  </si>
  <si>
    <t>AMPICILINA 500 MG POLV, FARMALO,CJ X10 FCO VIALES</t>
  </si>
  <si>
    <t>AMPICILINA 500MG CAP MK CJ X 100</t>
  </si>
  <si>
    <t>AMOXICILINA 250MG SUSP LAS FCO X 100ML</t>
  </si>
  <si>
    <t>AMOXICILINA 500MG CAP BCN CJ X 100</t>
  </si>
  <si>
    <t>CEFALEXINA 500MG CAP GF CJ X 300</t>
  </si>
  <si>
    <t>CEFRADINA 1 G POLV, FARMALO CJ X 10 FO VIALES</t>
  </si>
  <si>
    <t>CEFEPIME 1 G POLV FARMALO, CJ X 10 FCO VIALES</t>
  </si>
  <si>
    <t>DICLOXACILINA 500MG CAP LASAN CJ X 200</t>
  </si>
  <si>
    <t>DOXICICLINA 100MG TAB LAS CJ X 10</t>
  </si>
  <si>
    <t>ERITROMICINA 250MG/5ML SUSP GF FCO X 60ML</t>
  </si>
  <si>
    <t>ERITROMICINA 500MG TAB MK CJ X 50</t>
  </si>
  <si>
    <t>AMIKACINA 100MG/2ML INY VITAL CJ X 10</t>
  </si>
  <si>
    <t>MEROPENEM 1G POLV INY FARMAL CD CJ X 10 , MEROPENEM TRIHIDRA</t>
  </si>
  <si>
    <t>CLARITROMICINA 500MG TAB GF CJ X 10  (VMR)</t>
  </si>
  <si>
    <t>OXACILINA 1GR INY VITAL CJ X 10</t>
  </si>
  <si>
    <t>PENICILINA G BENZA 1/2UI INY VITAL CJ X 10</t>
  </si>
  <si>
    <t>PENICILINA G BENZATINICA 2'400.000 UI POLV FARMA X 1 VIAL</t>
  </si>
  <si>
    <t>PENICILINA G 1.000.000 UI POLV,FARMALO,CJ X 10 VIALES</t>
  </si>
  <si>
    <t>PENICILINA G SOD 5000 000UI INY VITAL CJ X 10</t>
  </si>
  <si>
    <t>PENICILINA G PROC 800UI INY VITAL CJ X 10</t>
  </si>
  <si>
    <t>CIPROFLOXACINA 500MG TAB AG CJ X 100</t>
  </si>
  <si>
    <t>CIPROFLOXACINA 100MG AMP INY  VITAL CJ X 10</t>
  </si>
  <si>
    <t>CLINDAMICINA 600MG/4ML SLN INY BIO CJ X 10</t>
  </si>
  <si>
    <t>AMIKACINA 500MG INY VITAL CJ X 10</t>
  </si>
  <si>
    <t>AMPICILINA Y SULBACTAM 1,5G POLV INY FARMAL CJ X 1</t>
  </si>
  <si>
    <t>VANCOMICINA 500MG INY BAX CJ X 25</t>
  </si>
  <si>
    <t>CEFALEXINA 250MG SUSP LAS FCO X 60ML</t>
  </si>
  <si>
    <t>AZITROMICINA 500MG TAB GF CJ X 3  (VMR)</t>
  </si>
  <si>
    <t>AZITROMICINA 200MG SUSP GF FCO X 15ML  (VMR)</t>
  </si>
  <si>
    <t>AZTREONAM 1G POLV FARMALO CJ X 1 VIAL</t>
  </si>
  <si>
    <t>ESPIRAMICINA 3 M.U.I TAB REC LF CJ X 50</t>
  </si>
  <si>
    <t>TRIMETOPRIM SULFA F 160/800MG TAB GF CJ X 100</t>
  </si>
  <si>
    <t>NITROFURANTOINA 100MG CAP LAP CJ X 300</t>
  </si>
  <si>
    <t>NORFLOXACINO 400MG TAB GF CJ X 14</t>
  </si>
  <si>
    <t>NISTATINA 100000UI/ML SUSP LAB FCO X 60ML</t>
  </si>
  <si>
    <t>FLUCONAZOL 200MG CAP MK CJ X 4</t>
  </si>
  <si>
    <t>METRONIDAZOL 500MG SLN INY BAX BOL X 100ML</t>
  </si>
  <si>
    <t>FLUCONAZOL 200MG SLN INY VITAL FCO X 100 ML</t>
  </si>
  <si>
    <t>METRONIDAZOL 125MG SUSP ECAR FCO X 120ML</t>
  </si>
  <si>
    <t>METRONIDAZOL 500MG TAB MK CJ X 40</t>
  </si>
  <si>
    <t>FINAMEB SUSP FCO X 15ML</t>
  </si>
  <si>
    <t>TINIDAZOL 500MG TAB ECAR CJ X 640</t>
  </si>
  <si>
    <t>FALMONOX 500MG TAB CJ X 3</t>
  </si>
  <si>
    <t>ALBENDAZOL 100MG SUSP GF FCO X 20ML</t>
  </si>
  <si>
    <t>ALBENDAZOL 200MG TAB GF CJ X 2</t>
  </si>
  <si>
    <t>PIRANTEL PAMOATO 250MG SUSP GF FCO X 15ML</t>
  </si>
  <si>
    <t>PREGABALINA 75MG CAP DR MK CD CJ X 14 , PREGABALINA , TECNOQ</t>
  </si>
  <si>
    <t>ISOCORD SUBLINGUAL 5MG TAB CJ X 20</t>
  </si>
  <si>
    <t>DINITRATO DE ISOSORBIDE 10MG TAB LAP CJ X 300</t>
  </si>
  <si>
    <t>NIDIP 30MG TAB CJ X 100</t>
  </si>
  <si>
    <t>NIFEDIPINO 30MG CAP NOVAM CJ X 300</t>
  </si>
  <si>
    <t>AMLODIPINO 5MG TAB GF CJ X 300</t>
  </si>
  <si>
    <t>VERAPAMILO 80MG TAB LAS CJ X 50</t>
  </si>
  <si>
    <t>VERAPAMILO 120MG TAB LAS CJ X 50</t>
  </si>
  <si>
    <t>METOPROLOL 50MG TAB GF CD CJ X 300 , METOPROLOL TARTRATO , G</t>
  </si>
  <si>
    <t>CLONIDINA 0.150MG TAB ECAR CJ X 500</t>
  </si>
  <si>
    <t>CAPTOPRIL 50MG BUSS CJ X 100</t>
  </si>
  <si>
    <t>NITROPRUSIATO SODIO INY ECAR AMP X 2ML</t>
  </si>
  <si>
    <t>PROPRANOLOL CLORHIDRATO 40MG TAB MK CJ X 300</t>
  </si>
  <si>
    <t>PROPRANOLOL 80MG TAB MK CJ X 300</t>
  </si>
  <si>
    <t>ENALAPRIL 5MG TAB AG CJ X 150</t>
  </si>
  <si>
    <t>ENALAPRIL 20MG TAB AG CJ X 150</t>
  </si>
  <si>
    <t>PRATEN 1MG TAB CJ X 200</t>
  </si>
  <si>
    <t>LOSARTAN 50MG GF CJ X 900</t>
  </si>
  <si>
    <t>DUOBLOQ 100MG/20ML VIAL CD CJ X 4</t>
  </si>
  <si>
    <t>ESPIRONOLACTONA 100MG TAB GF CJ X 20</t>
  </si>
  <si>
    <t>FUROSEMIDA 40MG TAB GF CJ X 300</t>
  </si>
  <si>
    <t>HIDROCLOROTIAZIDA 25MG MK CJ X 300</t>
  </si>
  <si>
    <t>ESPIRONOLACTONA 25MG TAB GF CJ X 300</t>
  </si>
  <si>
    <t>CARVEDILOL 6.25MG TAB MK CD7 CJ X 30</t>
  </si>
  <si>
    <t>CARVEDILOL 25MG TAB GF CD CJ X 300 , CARVEDILOL , GENFAR SA</t>
  </si>
  <si>
    <t>ETILEFRINA CLORHIDRATO 10MG/ML KNOV CJ X 5  (VMR)</t>
  </si>
  <si>
    <t>BETAMETILDIGOXINA 0.2MG/2ML SLN INY VITAL CJ X 10</t>
  </si>
  <si>
    <t>SIMETIL SUSP FCO X 360ML</t>
  </si>
  <si>
    <t>LOPERAMIDA 2MG TAB ECAR CJ X 240</t>
  </si>
  <si>
    <t>METOCLOPRAMIDA 10MG/2ML SLN INY SICMA CJ X 100</t>
  </si>
  <si>
    <t>METOCLOPRAMIDA 10MG TAB LAP CJ X 300</t>
  </si>
  <si>
    <t>HIOSCINA N-BUTIL BROM+DIPIRONA 20MG/2.5G/5ML SLN INY CJ 100</t>
  </si>
  <si>
    <t>HIOSCINA BUTIL 10MG TAB EXP CJ X 300</t>
  </si>
  <si>
    <t>ANTEPSIN 1G TABL CJ X 10  (VMR)</t>
  </si>
  <si>
    <t>NOVOLIN R SLN INY NEVERA AMP X 10ML</t>
  </si>
  <si>
    <t>NOVOLIN N SLN INY NEVERA AMP X 10ML</t>
  </si>
  <si>
    <t>LANTUS VIAL NEVERA CD7 FCO X 10ML , INSULINA GLARGINA , SANO</t>
  </si>
  <si>
    <t>APIDRA VIAL CD FCO X 10ML , INSULINA GLULISINA , SANOFI AV N</t>
  </si>
  <si>
    <t>METFORMINA 850MG TAB GF CJ X 900</t>
  </si>
  <si>
    <t>LOVASTATINA 20 MG TAB CJ X 100</t>
  </si>
  <si>
    <t>ATORVASTATINA 20MG TAB ECAR CJ X 1000</t>
  </si>
  <si>
    <t>GEMFIBROZILO 600MG TAB GF CJ X 900</t>
  </si>
  <si>
    <t>ZIVICAL D 600MG + 200UI TAB CJ X 250</t>
  </si>
  <si>
    <t>BETAMETASONA SOD 4MG/1ML AMP SICMA CJ X 100</t>
  </si>
  <si>
    <t>PREDNISOLONA 5MG TAB GF CJ X 300</t>
  </si>
  <si>
    <t>INFLACOR RETARD 3MG/3MG SUSP INY CJ X 100</t>
  </si>
  <si>
    <t>DEXAMETASONA 8MG/2ML SICMA CJ X 100</t>
  </si>
  <si>
    <t>SOLU MEDROL 500MG INY CD AMP X 4ML , METILPREDNISOLONA , PFI</t>
  </si>
  <si>
    <t>FEVENY 0 625 MG CD7 CJ X 28</t>
  </si>
  <si>
    <t>MEDROXIPROGESTERONA ACET 5MG TAB AG CJ X 30</t>
  </si>
  <si>
    <t>FEVENY 0.625MG CREM VAG BCN TUB X 43GR</t>
  </si>
  <si>
    <t>JADELLE 75MG IMPLANTE X 1 CD, LEVONORGESTREL , ASOCIACION PR</t>
  </si>
  <si>
    <t>POSTDAY 0,75 MG TAB CD CJ X 40 , LEVONORGESTREL , LABORATORI</t>
  </si>
  <si>
    <t>EUTIROX 50MCG TAB CJ X 50</t>
  </si>
  <si>
    <t>EUTIROX 100MCG TAB CJ X 50</t>
  </si>
  <si>
    <t>METLINA 5MG TAB CJ X 100</t>
  </si>
  <si>
    <t>GLUCONATO DE CALCIO 10% SLN INY BRAUN CJ X 20</t>
  </si>
  <si>
    <t>CLORURO DE POTASIO 20MEQ/ML SLN INY CJ X 25</t>
  </si>
  <si>
    <t>IBUPROFENO 400MG TAB GF CJ X 100</t>
  </si>
  <si>
    <t>NAPROX 150MG/5ML SUSP FCO X 80ML</t>
  </si>
  <si>
    <t>DICLOFENACO 50MG GRAG ECAR CJ X 500</t>
  </si>
  <si>
    <t>NAPROXENO 250MG TAB CJ X 900</t>
  </si>
  <si>
    <t>MIOFLEX 750MG TAB CJ X 100</t>
  </si>
  <si>
    <t>BROMURO DE ROCURONIO 50MG/5ML SLN INY VITAL CJ X 10</t>
  </si>
  <si>
    <t>COLCHICINA 0.5MG TAB LAP CJ X 300</t>
  </si>
  <si>
    <t>ALOPURINOL 100MG TAB AG CJ X 100</t>
  </si>
  <si>
    <t>SULFASALAZINA 500MG TAB GF CJ X 10</t>
  </si>
  <si>
    <t>ALCAINE SLN OFT NEVERA FCO X 15ML</t>
  </si>
  <si>
    <t>WASSERMICINA UNG OFT TUB X 5GR  (VMR)</t>
  </si>
  <si>
    <t>CORTIOFTAL F 1% GOT OFT FCO X 5ML</t>
  </si>
  <si>
    <t>MYDRIACYL 1% SLN OFT FCO X 15ML</t>
  </si>
  <si>
    <t>WASSERFRIN 0.050% SLN NAS FCO X 15ML</t>
  </si>
  <si>
    <t>CROMOGLICATO 4% SLN OFT LAS FCO X 5ML</t>
  </si>
  <si>
    <t>FIXAMICIN GOT FCO X 15ML</t>
  </si>
  <si>
    <t>LIDOCAINA  JALEA HCL 2% ESTERIL PROC TUB X 30GR</t>
  </si>
  <si>
    <t>SULFAPLATA CREM POTE X 30GR</t>
  </si>
  <si>
    <t>CLOTRIMAZOL 1% CREM TOP AG TUB X 40GR</t>
  </si>
  <si>
    <t>CLOTRIMAZOL 1% CREM VAG AG TUB X 40GR</t>
  </si>
  <si>
    <t>CLOTRIMAZOL 1% SLN TOP LAP FCO X 30ML</t>
  </si>
  <si>
    <t>BENZOATO DE BENCILO MK FCO X 120ML</t>
  </si>
  <si>
    <t>METRONIDAZOL 500MG OVU MK CJ X 10</t>
  </si>
  <si>
    <t>HIDROCORTISONA 1% CREM MK TUB X 15GR</t>
  </si>
  <si>
    <t>CORTISOLONA 0.5% LOC FCO X 30ML</t>
  </si>
  <si>
    <t>BETAMETASONA 0.05% CREM AG TUB X 20GR</t>
  </si>
  <si>
    <t>ACIDO RETINOICO 0.05% CREM QUIFAR POT X 30GR</t>
  </si>
  <si>
    <t>SALBUTAMOL JBE LAP FCO X 120ML</t>
  </si>
  <si>
    <t>BROMURO IPRATROPIO 20MCG CD BCN CJ X 200DOSIS</t>
  </si>
  <si>
    <t>SALBUTAMOL 100MCG BCN CJ X 200DOSIS</t>
  </si>
  <si>
    <t>KETOTIFENO 20MG/100ML JBE LAP FCO X 100ML</t>
  </si>
  <si>
    <t>BECLOMETASONA NAS 50MCG INH BCN CJ X 1</t>
  </si>
  <si>
    <t>BECLORT 250MCG 200 DOSIS CJ X 1</t>
  </si>
  <si>
    <t>DIHIDROCODEINA BITARTRATO 2.42MG/ML JAB HUM FCO X 120ML</t>
  </si>
  <si>
    <t>FLUIMUCIL 300MG/3ML INY CJ X 5</t>
  </si>
  <si>
    <t>TRAMADOL 100MG GOT GF FCO X 10 ML</t>
  </si>
  <si>
    <t>ACETAMINOFEN JAB AG FCO X 60ML</t>
  </si>
  <si>
    <t>ACETAMINOFEN GOT LAP FCO X 30ML</t>
  </si>
  <si>
    <t>ACETAMINOFEN 500MG TAB AG CJ X 100</t>
  </si>
  <si>
    <t>ACIDO ACETILSALICILICO 100MG TAB CJ X 900</t>
  </si>
  <si>
    <t>SEVOFLURANO FRASCO x 250 ML - PIRAMAL</t>
  </si>
  <si>
    <t>BUPIVACAINA CLORH 50MG/10ML AMP SICMA CJ X 100</t>
  </si>
  <si>
    <t>FENNYN 100MG TAB CJ X 30</t>
  </si>
  <si>
    <t>CARBAMAZEPINA 200MG TAB LAP CJ X 300</t>
  </si>
  <si>
    <t>FERBIN 250MG CAP CD CJ X 300 , ACIDO VALPROICO , NOVAMED SA</t>
  </si>
  <si>
    <t>DIMENOL 50MG TAB CJ X 72</t>
  </si>
  <si>
    <t>NEOSTIGMINA METIL SULFATO 0.5MG INY VITAL CJ X 10</t>
  </si>
  <si>
    <t>PIRIDOSTIGMINA TAB EUROP FCO X 20</t>
  </si>
  <si>
    <t>LEVOMEPROMAZINA 4MG SLN OR HUM FCO X 20ML</t>
  </si>
  <si>
    <t>HALOPERIDOL 10MG TAB HUM CJ X 100</t>
  </si>
  <si>
    <t>LEVOMEPROMAZINA 100MG TAB HUM CJ X 100</t>
  </si>
  <si>
    <t>HALOPERIDOL 5MG HUM CJ X 100TAB</t>
  </si>
  <si>
    <t>PIPOTIAZINA 25MG/ML SLN INY ACTIF CJ X 3</t>
  </si>
  <si>
    <t>LEVOMEPROMAZINA 25MG TAB ACTIF CJ X 20</t>
  </si>
  <si>
    <t>HALOPERIDOL SLN OR 2MG/ML  ACTIF FCO X 15ML</t>
  </si>
  <si>
    <t>TIAMAX 100 MG TAB CD CJ X 30 , QUETIAPINA FUMARATO , SCANDIN</t>
  </si>
  <si>
    <t>QUETIAPINA 200MG TAB GF CD CJ X 30</t>
  </si>
  <si>
    <t>SEROQUEL XR 50MG TAB CD7 CJ X 30 , QUETIAPINA FUMARATO , AST</t>
  </si>
  <si>
    <t>SEROQUEL XR 200MG TAB CD7 CJ X 30 , QUETIAPINA FUMARATO , AS</t>
  </si>
  <si>
    <t>SEROQUEL XR 300MG TAB CD7 CJ X 30 , QUETIAPINA FUMARATO , AS</t>
  </si>
  <si>
    <t>RISPERDAL 1ML/ML SOL ORAL CD7 FCO X 30ML , RISPERIDONA , JAN</t>
  </si>
  <si>
    <t>RISPERDAL CONSTA 25MG INY CD CJ X 1 , RISPERIDONA , JANSSEN</t>
  </si>
  <si>
    <t>RISPERDAL CONSTA 37.5MG INY CD AMP X 2ML , RISPERIDONA , JAN</t>
  </si>
  <si>
    <t>PROLANZ 5MG TAB CJ X 14  (VMR)</t>
  </si>
  <si>
    <t>ZYPREXA IM POLV INY AMP (VMR)</t>
  </si>
  <si>
    <t>IPIPRAL 15MG TAB HUM CD CJ X 10 , ARIPIPRAZOL , HUMAX PHARMA</t>
  </si>
  <si>
    <t>TRAZODONA 50MG TAB BUSS CJ X 100</t>
  </si>
  <si>
    <t>AMITRIPTILINA 25MG TAB GF CJ X 300</t>
  </si>
  <si>
    <t>FLUOXETINA 20MG CAP GF CJ X 10</t>
  </si>
  <si>
    <t>ANSIDEP JBE FCO X 70ML</t>
  </si>
  <si>
    <t>IMIPRAMINA 10MG TAB HUM CJ X 100</t>
  </si>
  <si>
    <t>IMIPRAMINA 25MG TAB MK CJ X 300</t>
  </si>
  <si>
    <t>SERTRALINA R19 50MG TAB GF CJ X 10</t>
  </si>
  <si>
    <t>SERTRANQUIL 100MG TAB CJ X 250</t>
  </si>
  <si>
    <t>IPRAN 10MG TAB CJ X 30</t>
  </si>
  <si>
    <t>IPRAN 20MG TAB CJ X 20</t>
  </si>
  <si>
    <t>VOXAMIN 100MG TAB CJ X 15</t>
  </si>
  <si>
    <t>BIPERIDENO 2MG TAB MK CJ X 300</t>
  </si>
  <si>
    <t>CARBIDOPA LEVODOPA 25/250MG TAB GF CJ X 30</t>
  </si>
  <si>
    <t>ZINTERGIA 100MG CAP CJ X 300</t>
  </si>
  <si>
    <t>FENCAFEN 100MG TAB CJ X 50</t>
  </si>
  <si>
    <t>ATROPINA 1MG SULFATO SLN INY SICMA CJ X 100</t>
  </si>
  <si>
    <t>SULFATO FERROSO 125MG GOT (0) LAP FCO X 20ML</t>
  </si>
  <si>
    <t>ACIDO FOLICO 1MG TAB ECAR CJ X 600</t>
  </si>
  <si>
    <t>VITAMINA B 12 1000MCG INY CJ X 25</t>
  </si>
  <si>
    <t>HIERRO SACAROSA 100MG/5ML SLN INY CJ X 10</t>
  </si>
  <si>
    <t>HEPARINA SODICA 5000UI/ML SLN INY FCO 5ML BRAUN CJ X 10</t>
  </si>
  <si>
    <t>WARFARINA 5MG TAB MK CJ X 150</t>
  </si>
  <si>
    <t>CLEXANE 40MG/0,4ML SLN INY JER PRE CJ X 10</t>
  </si>
  <si>
    <t>CLEXANE 60MG/0,6ML SLN INY JER PRE CJ X 10</t>
  </si>
  <si>
    <t>PLATEMAX 75MG TAB CD CJ X 30 , CLOPIDOGREL , MSN LABS AMERIC</t>
  </si>
  <si>
    <t>ZOCILED 500 MG/5ML SLN INY CJ X 5</t>
  </si>
  <si>
    <t>ALBUMINA HUMANA (ALBUMIN) SOLUCION INYECTABLE 20% - Vial 50 ML - KEDRION S.P.A.</t>
  </si>
  <si>
    <t>VITAMINA C 500MG TAB CJ X 250</t>
  </si>
  <si>
    <t>TIAMINA INY ECAR FCO X 10ML</t>
  </si>
  <si>
    <t>TIAMINA 300MG TAB ECAR CJ X 500</t>
  </si>
  <si>
    <t>PIRIDOXINA 50MG EUROP CJ X 30TAB</t>
  </si>
  <si>
    <t>LIPOFUNDIN MCT/LCT 20% BRAUN FCO X 500ML</t>
  </si>
  <si>
    <t>CONDILOM FCO X 5ML</t>
  </si>
  <si>
    <t>SOLHIDREX CEREZA SOB POLV CJ X 30</t>
  </si>
  <si>
    <t>SULFATO DE ZINC 2MG/ML SLN ORAL HUMAX FCO X 80 ML  (VMR)</t>
  </si>
  <si>
    <t>WESCOHEX JABON 2% BOLSA X 120 ML PT0303005010 WEST</t>
  </si>
  <si>
    <t>WESCOHEX SOLUCION BO.FLEX x 60ML (CLORHEXIDINA 2.3%) PT0306004011 WEST</t>
  </si>
  <si>
    <t>ACICLOVIR 200MG TAB LS CJ X 40</t>
  </si>
  <si>
    <t>ISAVIR FCO AMP 250MG INY CD CJ X 5 , ACICLOVIR SODICO , PISA</t>
  </si>
  <si>
    <t>LAMIVUDINA 10MG SLN ORAL HUMAX FCO X 240 ML</t>
  </si>
  <si>
    <t>ZIDOVUDINA  10 MG SLN ORAL HUMAX FCO X 240 ML</t>
  </si>
  <si>
    <t>RETROVIR IV SLN INY CJ X 5</t>
  </si>
  <si>
    <t>KALETRA LIQ CD7 FCO X 160ML , LOPINAVIR,RITONAVIR , ABBVIE S</t>
  </si>
  <si>
    <t>RITONAVIR 100MG EUROP CD CJ X 30TAB , RITONAVIR , SALUS PHAR</t>
  </si>
  <si>
    <t>TENOFOVIR 300MG EMTRICITABINA 200MG HUM CD FCO X 30 TAB , EM</t>
  </si>
  <si>
    <t>ATAZANAVIR 300MG CAP DU HUMAX CD CJ X 30 , ATAZANAVIR SULFAT</t>
  </si>
  <si>
    <t>NEVIPARINA 50MG/5ML SUSP ORAL AUROB FCO X 240ML</t>
  </si>
  <si>
    <t>ENEMA TRAVAD BOL X 133ML  (VMR)</t>
  </si>
  <si>
    <t>AZATIOPRINA 50MG TAB NEXT CJ X 100</t>
  </si>
  <si>
    <t>AGUJA HIPODERMICA DESECHABLE 19 x 1.5 CAJA x 100 UDS REF.AGH019 LIFE CARE</t>
  </si>
  <si>
    <t>AGUJA HIPODERMICA DESECHABLE 20 x 1.0 CAJA x 100 UDS REF.AGH005 LIFE CARE</t>
  </si>
  <si>
    <t>AGUJA HIPODERMICA DESECHABLE 21 x 1.5 CAJA x 100 UDS REF.AGH006 LIFE CARE</t>
  </si>
  <si>
    <t>AGUJA HIPODERMICA DESECHABLE 23 x 1.0 CAJA x 100 UDS REF. AGH010 LIFE CARE</t>
  </si>
  <si>
    <t>AGUJA HIPODERMICA DESECHABLE 25G X 5/8 CAJA x 100 UDS REF. AGH012 LIFE CARE</t>
  </si>
  <si>
    <t>AGUJA HIPODERMICA DESECHABLE 16 x 1.5  CAJA x 100 UDS REF.AGH001 LIFE CARE</t>
  </si>
  <si>
    <t>HEMODREN - CIRUDREN DE 1/4 - 500 ML EQUIPLAN</t>
  </si>
  <si>
    <t>HEMODREN - CIRUDREN DE 1/8 - 500ML EQUIPLAN</t>
  </si>
  <si>
    <t>BOLSA NUTRIFLO 1500ML REF.BRD0202P BAXTER</t>
  </si>
  <si>
    <t>CANULA GUEDEL No.0 MEDEX</t>
  </si>
  <si>
    <t>CANULA GUEDEL No.1 MEDEX</t>
  </si>
  <si>
    <t>CANULA GUEDEL No.2 MEDEX</t>
  </si>
  <si>
    <t>CANULA GUEDEL No.3 MEDEX</t>
  </si>
  <si>
    <t>CANULA GUEDEL No.4 MEDEX</t>
  </si>
  <si>
    <t>CANULA GUEDEL No.5 MEDEX</t>
  </si>
  <si>
    <t>CANULA YANKAUER FR 22X18M MEDEX</t>
  </si>
  <si>
    <t>MINI SET ANESTESIA EPIDURAL 19G SIN FILTRO REF 191-311 VYGON</t>
  </si>
  <si>
    <t>X EQUIPO MACROGOTEO 10 GOTAS LOCK/ SLIP S/A C/Y CON/FILTRO REF.IMSA001 ALFA SAFE</t>
  </si>
  <si>
    <t>EQUIPO PARA ADM. DE SLN. IV 60 GOTAS MICROGOTEO S/A SLIP S/BULBO REF.ZD4YL RYMCO</t>
  </si>
  <si>
    <t>CUCHILLAS DE BISTURI No. 10 CAJA X 100 (PARAMOUNT )</t>
  </si>
  <si>
    <t>CUCHILLAS DE BISTURI No. 11 CAJA X 100 (PARAMOUNT )</t>
  </si>
  <si>
    <t>X CUCHILLAS DE BISTURI No. 12 ( PARAMOUNT )</t>
  </si>
  <si>
    <t>CUCHILLAS DE BISTURI No. 15 CAJA X 100 (PARAMOUNT )</t>
  </si>
  <si>
    <t>X CUCHILLAS DE BISTURI No. 22 ( PARAMOUNT )</t>
  </si>
  <si>
    <t>X CUCHILLAS DE BISTURI No. 23 ( PARAMOUNT )</t>
  </si>
  <si>
    <t>JERINGA DESECHABLE 3cc 21x1.5 3P LUER LOCK REF.ZB4LN21B RYMCO</t>
  </si>
  <si>
    <t>JERINGA DESECHABLE 5cc 21x1.5 3P LUER LOCK REF.ZB5LN21B (ZB5L21B) RYMCO</t>
  </si>
  <si>
    <t>JERINGA DESECHABLE 10cc 21x1.5 3P LUER LOCK REF.ZB6L21B RYMCO</t>
  </si>
  <si>
    <t>JERINGA DESECHABLE 20cc 21x1.5 3P LUER LOCK REF.ZB7L21B RYMCO</t>
  </si>
  <si>
    <t>JERINGA DESECHABLE INSULINA 1cc - 30 G X 13mm. REF.326709 BD</t>
  </si>
  <si>
    <t>JERINGA PUNTA CATETER 60CC REF.JESC001 ALFASAFE</t>
  </si>
  <si>
    <t>MICROPORE PIEL 1/2``x10YDAS (1533-1/2) 70200419409 (LH000001941) (CJx24 RLL)3M</t>
  </si>
  <si>
    <t>MICROPORE BLANCO 1`x10YDAS (1530-1) 70200534694 (LH000001917) (CJx12 RLLS)3M</t>
  </si>
  <si>
    <t>MICROPORE BLANCO 2`x10YDAS (1530-2) 70200534702 (LH000001925) (CJx6 RLLS)3M</t>
  </si>
  <si>
    <t>PELICULA TRANSPARENTE DE POLIURETANO. 6X7CM (OPSITE IV 3000) REF.4007 S&amp;N</t>
  </si>
  <si>
    <t>ESPARADRAPO LEUKOPLAST 2`` x10 YDAS S2 REF 7682201 TACO BSN</t>
  </si>
  <si>
    <t>COVERPLAST CURA REDONDA IMPERMEABLE (CJ x 100) 7256901 BSN</t>
  </si>
  <si>
    <t>SONDA TORAX No.28 MEDEX</t>
  </si>
  <si>
    <t>SONDA TORAX No.32 MEDEX</t>
  </si>
  <si>
    <t>SONDA TORAX No.34 MEDEX</t>
  </si>
  <si>
    <t>SONDA FOLEY PEDIATRICA 2 VIAS 10 FR C/B REF.SON001 LIFE CARE</t>
  </si>
  <si>
    <t>SONDA FOLEY 2 VIAS 12 FR C/B CC REF SON011 LIFE CARE</t>
  </si>
  <si>
    <t>SONDA FOLEY 2 VIAS 14 FR C/B REF.SON003 LIFE CARE</t>
  </si>
  <si>
    <t>SONDA FOLEY 2 VIAS 16 FR C/B  REF.SON004 LIFE CARE</t>
  </si>
  <si>
    <t>SONDA FOLEY 2 VIAS 18 FR C/B REF.SON005 LIFE CARE</t>
  </si>
  <si>
    <t>SONDA FOLEY 3 VIAS 20 C/ B 5-30 CC REF SON009 LIFE CARE</t>
  </si>
  <si>
    <t>SONDA FOLEY 2 VIAS 20 FR C/B REF.SON006 LIFE CARE</t>
  </si>
  <si>
    <t>X SONDA FOLEY 2 VIAS 22 FR C/B 30 CC REF SON012 LIFE CARE</t>
  </si>
  <si>
    <t>SONDA NASOGASTRICA No.6 MEDEX</t>
  </si>
  <si>
    <t>SONDA NASOGASTRICA No.8 MEDEX</t>
  </si>
  <si>
    <t>SONDA NASOGASTRICA No.10 MEDEX</t>
  </si>
  <si>
    <t>SONDA NASOGASTRICA No.12 MEDEX</t>
  </si>
  <si>
    <t>SONDA NASOGASTRICA No.14 MEDEX</t>
  </si>
  <si>
    <t>SONDA NASOGASTRICA No.16 MEDEX</t>
  </si>
  <si>
    <t>SONDA NASOGASTRICA No.18 MEDEX</t>
  </si>
  <si>
    <t>SONDA NELATON No.6 MEDEX</t>
  </si>
  <si>
    <t>SONDA NELATON No.8 MEDEX</t>
  </si>
  <si>
    <t>SONDA NELATON No.10 MEDEX</t>
  </si>
  <si>
    <t>SONDA NELATON No.12 MEDEX</t>
  </si>
  <si>
    <t>SONDA NELATON No.14 MEDEX</t>
  </si>
  <si>
    <t>SONDA NELATON No.16 MEDEX</t>
  </si>
  <si>
    <t>SONDA NELATON No.18 MEDEX</t>
  </si>
  <si>
    <t>X MASCARA LARINGEA REUSABLE REGOR  # 1.0 FORMED</t>
  </si>
  <si>
    <t>X MASCARA LARINGEA REUSABLE REGOR  # 2.0 FORMED</t>
  </si>
  <si>
    <t>MASCARA LARINGEA DESECHABLE ESTERIL REGOR # 2.0 FORMED</t>
  </si>
  <si>
    <t>MASCARA LARINGEA DESECHABLE ESTERIL  REGOR  # 3.0 FORMED</t>
  </si>
  <si>
    <t>MASCARA LARINGEA DESECHABLE ESTERIL  REGOR  # 4.0 FORMED</t>
  </si>
  <si>
    <t>MASCARA LARINGEA DESECHABLE ESTERIL REGOR # 5.0 FORMED</t>
  </si>
  <si>
    <t>X MASCARA LARINGEA REUSABLE DE SILICONA 3.0 REF 61-L430 GHC</t>
  </si>
  <si>
    <t>MASCARA LARINGEA REUSABLE REGOR  # 4.0 FORMED</t>
  </si>
  <si>
    <t>TV MASCARA LARINGEA REUSABLE REGOR  # 5.0 FORMED</t>
  </si>
  <si>
    <t>KIT VENTURY ADULTO CON 6 DISYUNTORES REF.63-420 GHC</t>
  </si>
  <si>
    <t>KIT VENTURY PEDIATRICA CON 6 DISYUNTORES REF.63-421 GHC</t>
  </si>
  <si>
    <t>MASCARA DE NO REINHALACION (PEDIATRICA) REF.63-411 GHC</t>
  </si>
  <si>
    <t>MASCARILLA DE NO REINHALACION ADULTO REF 63-414 OXIG ALT CONCENTRAC GHC</t>
  </si>
  <si>
    <t>CIRCUITO DE VENTILACION Y ANESTESIA JACKSON REES C/B 0.5LTS REF.70171-0.5L MCW</t>
  </si>
  <si>
    <t>CIRCUITO DE VENTILACION Y ANESTESIA JACKSON REES C/B 2.0L REF.70171 MCW</t>
  </si>
  <si>
    <t>VENDA DE ALGODON LAMINADO NO ESTERIL 4 x 5 4802013 MEDICAL SUPPLIES</t>
  </si>
  <si>
    <t>VENDA DE ALGODON LAMINADO NO ESTERIL 6 x 5 4802037 MEDICAL SUPPLIES</t>
  </si>
  <si>
    <t>VENDA ELASTICA 5 x 5 BLANCA 4802181 MEDICAL SUPPLIES</t>
  </si>
  <si>
    <t>VENDA ELASTICA 6 x 5 BLANCA REF.4802198 MEDICAL SUPPLIES</t>
  </si>
  <si>
    <t>VENDA DE TELA 4 x 5 BLANCA 4802075 MEDICAL SUPPLIES</t>
  </si>
  <si>
    <t>VENDA DE TELA 6 x 5 BLANCA 4802099 MEDICAL SUPPLIES</t>
  </si>
  <si>
    <t>VENDA DE YESO 4x5 GYPSONA B.D.F. REF 7347101 BSN</t>
  </si>
  <si>
    <t>VENDA DE YESO 6x5 GYPSONA B.D.F.REF 7347103 BSN</t>
  </si>
  <si>
    <t>X EQUIPO BURETA CAMARA DE ACETATO REF ARC7503P BAXTER</t>
  </si>
  <si>
    <t>CINTA EXPOSICION VAPOR 24MMX55MTS REF.1355 - CT060934701 SIN PLOMO 3M</t>
  </si>
  <si>
    <t>PREPODYNE SOLUCION BOLSA X 120 ML PT0306003010 WEST (43) (B)</t>
  </si>
  <si>
    <t>TV DESINFECTANTE ALTO NIVEL CIDESTERIL GLUT.2% X3,8 LT+4S REF.GIE024 ESTERICLEAN</t>
  </si>
  <si>
    <t>SET MICRONEBULIZADOR ADULTO C/MASCARA- C/TUBO  REF.NEB001 LIFE CARE</t>
  </si>
  <si>
    <t>SET MICRONEBULIZADOR PEDIATRICO C/MASCARA- C/TUBO REF.NEB002 LIFE CARE</t>
  </si>
  <si>
    <t>TERMOMETRO DIGITAL PUNTA RIGIDA REF.MT-101 ETERNA</t>
  </si>
  <si>
    <t>ALCOHOL ANTISEPTICO BOTELLA PLASTICA x 700 ML TECNOQUIMICAS</t>
  </si>
  <si>
    <t>BALON HIDROSTATICO POSPARTO 24FR 500ML REF J-SOSR-100500 G.BARCO</t>
  </si>
  <si>
    <t>TAPON BIOSEGURIDAD Q-SYTE PRN REF.385100 BD</t>
  </si>
  <si>
    <t>WEST ZYMME ULTRA x 3.785 LTS. DETERGENTE ENZIMATICO  REF.PT0307002001 WEST (3) ()</t>
  </si>
  <si>
    <t>ELECTRODO CON ESPUMA ADULTO REF.2228 PAQ X 50 REF. 70201185140 (70200780214)  3M</t>
  </si>
  <si>
    <t>LAPIZ ELECTRO QUIRURGICO UNIDAD REF LAP001 (DB-01) LIFE CARE</t>
  </si>
  <si>
    <t>TV PLACA ELECTROBISTURI CON CABLE ADULTO REF.PLA001 (SY-MW2) LIFE CARE</t>
  </si>
  <si>
    <t>AC COMPLY MULTIPARAMETRO VAPOR 240 TIRILLAS REF.1250 70200614793 3M</t>
  </si>
  <si>
    <t>AC COMPLY BOWIE DICK VAPOR 00130LF 50 HOJAS REF.70200760752 (70200706300) 3M</t>
  </si>
  <si>
    <t>RESUCITADOR MANUAL DESECHABLE (AMBU) ADULTO REF. 60111 BALON 1500 M - HSINER</t>
  </si>
  <si>
    <t>ORALGENE (CLOREXIDINA 0.12% ) FRASCO X 120 ML COMFORT</t>
  </si>
  <si>
    <t>JERINGA GASES ARTERIALES ADULTO 3.0CC 23x1 REF.364391 BD</t>
  </si>
  <si>
    <t>Malla sling para incontinencia femenina multipropósito UNIDAD - MARCA AMI</t>
  </si>
  <si>
    <t>MALLA INCONTINENCIA URINARIA T</t>
  </si>
  <si>
    <t>CLIP HEMOSTÁTICO MEDIANO-GRAND</t>
  </si>
  <si>
    <t>JERINGA HEPARINA 1 ML, CON AGU</t>
  </si>
  <si>
    <t>Malla de prolipopileno mediana densidad 6*11 cm, δ no mayor a 50gr/mt2 y tamaño de poro mayor a 2.400 µ</t>
  </si>
  <si>
    <t xml:space="preserve">• Malla de polipropileno de 6 cm x 11 cm
• Peso: 50 g/m ² 
• Tamaño de poro: 3.000 µm
• Composición: 100% Polipropileno
• Malla quirúrgica que se adapta a los movimientos corporales.
• Alta porosidad efectiva y baja superficie reactiva que facilitan la migración de fibroblastos a través del tejido conectivo, disminuyendo complicaciones postquirúrgicas y facilitando la recuperación del paciente. 
• Excelente relación costo beneficio.
• Dispositivo de mediana densidad, con una menor respuesta inflamatoria.
• Fabricadas totalmente en polipropileno de alta transparencia que garantiza la visualización tisular durante la cirugía, haciendo más seguros los procedimientos. 
• Que  permite el tratamiento de grandes defectos en la pared abdominal, evitando que el cirujano tenga que añadir fragmentos de mallas, los cuales tienen un comportamiento irregular e impredecible.
• Malla quirúrgica estable, gracias a su isotropía.
• Grandes poros que permiten la rápida integración del dispositivo.
• Menor cantidad de material protésico implantado, lo cual disminuye la sensación del cuerpo extraño en el paciente. </t>
  </si>
  <si>
    <t xml:space="preserve">• Malla de polipropileno de 30 cm x 30 cm
• Peso: 50 g/m ² 
• Tamaño de poro: 3.000 µm
• Composición: 100% Polipropileno
• Malla quirúrgica que se adapta a los movimientos corporales.
• Alta porosidad efectiva y baja superficie reactiva que facilitan la migración de fibroblastos a través del tejido conectivo, disminuyendo complicaciones postquirúrgicas y facilitando la recuperación del paciente. 
• Excelente relación costo beneficio.
• Dispositivo de mediana densidad, con una menor respuesta inflamatoria.
• Fabricadas totalmente en polipropileno de alta transparencia que garantiza la visualización tisular durante la cirugía, haciendo más seguros los procedimientos. 
• Que  permite el tratamiento de grandes defectos en la pared abdominal, evitando que el cirujano tenga que añadir fragmentos de mallas, los cuales tienen un comportamiento irregular e impredecible.
• Malla quirúrgica estable, gracias a su isotropía.
• Grandes poros que permiten la rápida integración del dispositivo.
• Menor cantidad de material protésico implantado, lo cual disminuye la sensación del cuerpo extraño en el paciente. </t>
  </si>
  <si>
    <t>Caja x 1 a100 ampollas</t>
  </si>
  <si>
    <t>AMPx10ML</t>
  </si>
  <si>
    <t>BLSx100ML</t>
  </si>
  <si>
    <t>Caja  1 a 50 ampollas</t>
  </si>
  <si>
    <t>Caja hasta por 50 ampollas</t>
  </si>
  <si>
    <t>AMPx1ML</t>
  </si>
  <si>
    <t>AMPx6ML</t>
  </si>
  <si>
    <t>AMPx20ML</t>
  </si>
  <si>
    <t>AMPx5ML</t>
  </si>
  <si>
    <t>AMPx3ML</t>
  </si>
  <si>
    <t>CJAx50SBRx2UND</t>
  </si>
  <si>
    <t>CJAx30UND</t>
  </si>
  <si>
    <t>Garrafa x 3870 ml</t>
  </si>
  <si>
    <t>CJAx3UND</t>
  </si>
  <si>
    <t>RLLx3,6MT</t>
  </si>
  <si>
    <t>BDNx5LT</t>
  </si>
  <si>
    <t>PAQx200HJA</t>
  </si>
  <si>
    <t>PAQx300HJA</t>
  </si>
  <si>
    <t>RMAx150HJA</t>
  </si>
  <si>
    <t>CSTx6UND</t>
  </si>
  <si>
    <t>KITx100PBA</t>
  </si>
  <si>
    <t>CJAx50SBRx25GR</t>
  </si>
  <si>
    <t>caja x 60 unidades</t>
  </si>
  <si>
    <t>Caja x 60 unidades</t>
  </si>
  <si>
    <t>Caja x 6 unidades</t>
  </si>
  <si>
    <t>Estuche x 6 unidades</t>
  </si>
  <si>
    <t>Estuche x 3 unidades</t>
  </si>
  <si>
    <t>CAJA X 50 CARPULES</t>
  </si>
  <si>
    <t>JERINGA X 4 GR</t>
  </si>
  <si>
    <t>Sobre x 0.5 gramos</t>
  </si>
  <si>
    <t>Caja x 180 unidades</t>
  </si>
  <si>
    <t>KIT X 30 PRUEBAS</t>
  </si>
  <si>
    <t>KIT X 25 PRUEBAS</t>
  </si>
  <si>
    <t>caja x 25 undiades</t>
  </si>
  <si>
    <t>CAJA X 1 BLISTER X 21 TABLETAS</t>
  </si>
  <si>
    <t>CAJA X 2 IMPLANTES</t>
  </si>
  <si>
    <t>CAJA X 1 BLISTER X 2 TABLETAS</t>
  </si>
  <si>
    <t>CAJA X 50 AMPOLLAS</t>
  </si>
  <si>
    <t>CAJA X 30 PRUEBAS</t>
  </si>
  <si>
    <t>Caja * 50 Sachets</t>
  </si>
  <si>
    <t>Bolsa x 133 ml</t>
  </si>
  <si>
    <t>Caja * 1 Botella * 133 ml</t>
  </si>
  <si>
    <t>CAJA X 10</t>
  </si>
  <si>
    <t>CAJA X 200</t>
  </si>
  <si>
    <t>caja x 50</t>
  </si>
  <si>
    <t>kit x 20 tiras</t>
  </si>
  <si>
    <t>caja x 30 cassettes</t>
  </si>
  <si>
    <t>Caja x 25 Casetes</t>
  </si>
  <si>
    <t>Caja x 100 pruebas</t>
  </si>
  <si>
    <t>FCOX500 ML</t>
  </si>
  <si>
    <t>Caj x 50 und</t>
  </si>
  <si>
    <t>paqx50 und</t>
  </si>
  <si>
    <t>paqx20</t>
  </si>
  <si>
    <t>paqx1000 und</t>
  </si>
  <si>
    <t>paquete x 2 und</t>
  </si>
  <si>
    <t>caj x 24 rll</t>
  </si>
  <si>
    <t>caj x 12 rll</t>
  </si>
  <si>
    <t>caj x 6 rll</t>
  </si>
  <si>
    <t>caj x 100 und</t>
  </si>
  <si>
    <t>fcox700 ml</t>
  </si>
  <si>
    <t>caj x 30 mt</t>
  </si>
  <si>
    <t>paq x 150 hojas</t>
  </si>
  <si>
    <t>paquete</t>
  </si>
  <si>
    <t>paq x 50 und</t>
  </si>
  <si>
    <t>Bolsa x 500 un</t>
  </si>
  <si>
    <t>Caja x  25 ampollas</t>
  </si>
  <si>
    <t>FRASCO X 100 ML</t>
  </si>
  <si>
    <t>CAJA X 100 TABLETAS</t>
  </si>
  <si>
    <t>CAJA X 500 TABLETAS</t>
  </si>
  <si>
    <t xml:space="preserve">CAJA X 5 AMPOLLAS_x000D_
</t>
  </si>
  <si>
    <t>CAJA X 250 CAPSULAS</t>
  </si>
  <si>
    <t>CAJA X 10 CAPSULAS</t>
  </si>
  <si>
    <t>FRASCO X 60 ML</t>
  </si>
  <si>
    <t>CAJA X 10  AMPOLLAS</t>
  </si>
  <si>
    <t>CAJA X 50 VIALES</t>
  </si>
  <si>
    <t>FRASCO X 15 ML</t>
  </si>
  <si>
    <t>CAJA X 10 TABLETAS</t>
  </si>
  <si>
    <t>CAJA X 280 TABLETAS</t>
  </si>
  <si>
    <t>CAJA X 4 CAPSULAS</t>
  </si>
  <si>
    <t>CAJA X 20 CAPSULAS</t>
  </si>
  <si>
    <t>FRASCO X 100ML</t>
  </si>
  <si>
    <t>CAJA X 3 TABLETAS</t>
  </si>
  <si>
    <t>CAJA X 50 TABLETAS</t>
  </si>
  <si>
    <t>Caja hasta por 250 tabletas</t>
  </si>
  <si>
    <t>CAJA X 250 TABLETAS</t>
  </si>
  <si>
    <t>Caja hasta por 300 capsulas</t>
  </si>
  <si>
    <t>CAJA X 300 CAPSULAS</t>
  </si>
  <si>
    <t>CAJA X 300 TABLETAS</t>
  </si>
  <si>
    <t>CAJA X 200 TABLETAS</t>
  </si>
  <si>
    <t>CAJA X 900 TABLETAS</t>
  </si>
  <si>
    <t>CAJA X 100 AMPOLLAS</t>
  </si>
  <si>
    <t>CAJA X 300 COMPRIMIDOS</t>
  </si>
  <si>
    <t>CAJA X 20 TABLETA</t>
  </si>
  <si>
    <t>TUBO X 10 GRAMOS</t>
  </si>
  <si>
    <t>FRASCO X 360 ML</t>
  </si>
  <si>
    <t>CAJA X 240 TABLETAS</t>
  </si>
  <si>
    <t>FRASCO X 30 ML</t>
  </si>
  <si>
    <t>CAJA X 28 TABLETAS</t>
  </si>
  <si>
    <t>CAJA X 1 VIAL X 10 ML</t>
  </si>
  <si>
    <t>CAJA X 1.000 TABLETAS</t>
  </si>
  <si>
    <t>TUBO X 43 GRAMOS</t>
  </si>
  <si>
    <t>CAJA X 2 IMPLANTES+KIT DE INSERCION</t>
  </si>
  <si>
    <t>CAJA X 2 TABLETAS</t>
  </si>
  <si>
    <t>CAJA X 35 GRAGEAS</t>
  </si>
  <si>
    <t>FRASCO X 80 ML</t>
  </si>
  <si>
    <t>Caja x 10 a 360 tabletas</t>
  </si>
  <si>
    <t>CAJA X 30 GRAGEAS</t>
  </si>
  <si>
    <t>TUBO X 5 GRAMOS</t>
  </si>
  <si>
    <t>FRASCO X 5 ML</t>
  </si>
  <si>
    <t>TUBO X 30 GRAMOS</t>
  </si>
  <si>
    <t>ATOMIZADOR X 80 GRAMOS</t>
  </si>
  <si>
    <t>POTE X 500 GRAMOS</t>
  </si>
  <si>
    <t>TUBO X 40 GRAMOS</t>
  </si>
  <si>
    <t>TUBO X 40 GRAMOS CON APLICADOR</t>
  </si>
  <si>
    <t>CAJA X 6 TABLETAS VAGINALES</t>
  </si>
  <si>
    <t>CAJA X 200 OVULO</t>
  </si>
  <si>
    <t>TUBO X 15 GRAMOS</t>
  </si>
  <si>
    <t>TUBO X 20 GRAMOS</t>
  </si>
  <si>
    <t>POTE X 30 GRAMOS</t>
  </si>
  <si>
    <t>FRASCO X 10 ML</t>
  </si>
  <si>
    <t>CAJA X 24 AMPOULEPACK X 10 ML</t>
  </si>
  <si>
    <t>FRASCO X 200 DOSIS</t>
  </si>
  <si>
    <t>CAJA X 70 TABLETAS</t>
  </si>
  <si>
    <t>CAJA X 24 AMPOULEPACK X 4 ML</t>
  </si>
  <si>
    <t>FRASCO X 50 CAPSULAS</t>
  </si>
  <si>
    <t>BOLSA X 600 TABLETAS</t>
  </si>
  <si>
    <t>FRASCO X 20 TABLETAS</t>
  </si>
  <si>
    <t>FRASCO X 20 ML</t>
  </si>
  <si>
    <t>CAJA X 30 COMPRIMIDOS</t>
  </si>
  <si>
    <t>Frasco x 70 ml</t>
  </si>
  <si>
    <t>FRASCO X 70 ML</t>
  </si>
  <si>
    <t>CAJA X 600 TABLETAS</t>
  </si>
  <si>
    <t>CAJA  X 25 AMPOLLAS</t>
  </si>
  <si>
    <t>FRASCO X 30 TABLETAS</t>
  </si>
  <si>
    <t>CAJA X 2 JERINGAS PRELLENADAS</t>
  </si>
  <si>
    <t>CAJA X 12 BOLSAS X 50 ML</t>
  </si>
  <si>
    <t>CAJA X 12 AMPOLLAS</t>
  </si>
  <si>
    <t>CAJA X 2 VIALES</t>
  </si>
  <si>
    <t>CAJA X 30 SOBRES</t>
  </si>
  <si>
    <t>CAJA X 25 TABLETAS</t>
  </si>
  <si>
    <t>FRASCO X 240 ML</t>
  </si>
  <si>
    <t>FRASCO X 160 ML</t>
  </si>
  <si>
    <t>BOLSA X 133 ML</t>
  </si>
  <si>
    <t>Caja x 200 capsulas</t>
  </si>
  <si>
    <t xml:space="preserve">CAJA X 8 TABLETAS                       </t>
  </si>
  <si>
    <t xml:space="preserve">CAJA X 50 CAPSULAS                      </t>
  </si>
  <si>
    <t xml:space="preserve">CAJA X 40 TABLETAS                      </t>
  </si>
  <si>
    <t xml:space="preserve">CAJA X 14 CAPSULAS                      </t>
  </si>
  <si>
    <t xml:space="preserve">CAJA X 7 TABLETAS                       </t>
  </si>
  <si>
    <t>Caja x 1 ampolla</t>
  </si>
  <si>
    <t>Caja x 640 tabletas</t>
  </si>
  <si>
    <t xml:space="preserve">CAJA X 18 TABLETAS                      </t>
  </si>
  <si>
    <t xml:space="preserve">SACHET                                  </t>
  </si>
  <si>
    <t xml:space="preserve">CAJA X 8 AMPOLLAS                       </t>
  </si>
  <si>
    <t>Caja x 150 tabletas</t>
  </si>
  <si>
    <t xml:space="preserve">CAJA X 100 CAPSULAS                     </t>
  </si>
  <si>
    <t xml:space="preserve">CAJA X 252 TABLETAS                     </t>
  </si>
  <si>
    <t xml:space="preserve">CAJA X 6 TABLETAS                       </t>
  </si>
  <si>
    <t xml:space="preserve">FRASCO X 30 ML                          </t>
  </si>
  <si>
    <t xml:space="preserve">AMPOLLA X 10 ML                         </t>
  </si>
  <si>
    <t>Blister x 21 tabletas</t>
  </si>
  <si>
    <t xml:space="preserve">CAJA X 2 UNIDADES                       </t>
  </si>
  <si>
    <t xml:space="preserve">CAJA X 35 TABLETAS                      </t>
  </si>
  <si>
    <t xml:space="preserve">CAJA X 40 AMPOLLAS                      </t>
  </si>
  <si>
    <t>caja x 30 tabletas</t>
  </si>
  <si>
    <t>caja x 24</t>
  </si>
  <si>
    <t xml:space="preserve">FRASCO X 10 ML                          </t>
  </si>
  <si>
    <t xml:space="preserve">FRASCO X 50 ML                          </t>
  </si>
  <si>
    <t>caja x 200 ampollas</t>
  </si>
  <si>
    <t xml:space="preserve">CAJA X 30 COMPRIMIDOS                   </t>
  </si>
  <si>
    <t xml:space="preserve">CAJA X 30 TABLETAS                    </t>
  </si>
  <si>
    <t>Caja x 14</t>
  </si>
  <si>
    <t xml:space="preserve">CAJA X 250 CAPSULAS                     </t>
  </si>
  <si>
    <t>CAJA X 30 CAPSULAS</t>
  </si>
  <si>
    <t xml:space="preserve">CAJA X 30 SOBRES                        </t>
  </si>
  <si>
    <t xml:space="preserve">LATA X 400 GRAMOS                       </t>
  </si>
  <si>
    <t xml:space="preserve">CAJA X 50 BOLSAS                        </t>
  </si>
  <si>
    <t xml:space="preserve">SET                                     </t>
  </si>
  <si>
    <t xml:space="preserve">CAJA X 100 CUCHILLAS                    </t>
  </si>
  <si>
    <t xml:space="preserve">JERINGA                                 </t>
  </si>
  <si>
    <t xml:space="preserve">CAJA X 6 UNIDADES                       </t>
  </si>
  <si>
    <t xml:space="preserve">CAJA X 100 CURAS                        </t>
  </si>
  <si>
    <t xml:space="preserve">PAQUETE X 100 APLICADORES               </t>
  </si>
  <si>
    <t xml:space="preserve">CAJA X 144 UNIDADES                     </t>
  </si>
  <si>
    <t xml:space="preserve">PAQUETE X 100 UNIDADES                  </t>
  </si>
  <si>
    <t xml:space="preserve">ESPECULO                                </t>
  </si>
  <si>
    <t xml:space="preserve">PAQUETE X 500 UNIDADES                  </t>
  </si>
  <si>
    <t xml:space="preserve">CAJA X 250 BRAZALETES                   </t>
  </si>
  <si>
    <t>CAJA X 3 UNIDADES</t>
  </si>
  <si>
    <t>CAJA X 1</t>
  </si>
  <si>
    <t>Frasco x 4.5 ml</t>
  </si>
  <si>
    <t>Jeringa x 4gr</t>
  </si>
  <si>
    <t>paquete x 100 unidades</t>
  </si>
  <si>
    <t>CAJA X 16</t>
  </si>
  <si>
    <t>CAJA  X 5</t>
  </si>
  <si>
    <t>CAJA X 6</t>
  </si>
  <si>
    <t>Bolsa x 60 ml</t>
  </si>
  <si>
    <t>TACO X 6</t>
  </si>
  <si>
    <t>CAJA X 70</t>
  </si>
  <si>
    <t>CAJA X 20</t>
  </si>
  <si>
    <t>CAJA  X 12</t>
  </si>
  <si>
    <t>Caja x 10 ampollas</t>
  </si>
  <si>
    <t>Caja x 125 cápsulas</t>
  </si>
  <si>
    <t>Caja x 250 tabletas</t>
  </si>
  <si>
    <t>Caja x 300 cápsulas</t>
  </si>
  <si>
    <t>Caja x 300 tabletas</t>
  </si>
  <si>
    <t>Caja x 900 tabletas</t>
  </si>
  <si>
    <t>Frasco x 20ml</t>
  </si>
  <si>
    <t>Caja x 100 tabletas</t>
  </si>
  <si>
    <t>Caja x 28 tabletas</t>
  </si>
  <si>
    <t>Caja x 14 tabletas</t>
  </si>
  <si>
    <t>Caja x 1 jeringa prellenada</t>
  </si>
  <si>
    <t>AMPOLLAS</t>
  </si>
  <si>
    <t>CAJA X 50 TB</t>
  </si>
  <si>
    <t>KIT X 50 PRUEBAS</t>
  </si>
  <si>
    <t>Caja x 100 un</t>
  </si>
  <si>
    <t>Litro</t>
  </si>
  <si>
    <t xml:space="preserve">Caja x 6 tubos </t>
  </si>
  <si>
    <t>Bolsa x 40 un</t>
  </si>
  <si>
    <t>6 Tubos x 20 unidades</t>
  </si>
  <si>
    <t>Blister x 1 Unidad</t>
  </si>
  <si>
    <t xml:space="preserve">Blister x 6 Unidades </t>
  </si>
  <si>
    <t>Frasco x 4 ml</t>
  </si>
  <si>
    <t>TUBO X 10ML</t>
  </si>
  <si>
    <t>Caja x 4</t>
  </si>
  <si>
    <t>COMERCIAL: FRASCO PET ÁMBAR CON TAPA POLIPROPILENO POR 100 ML</t>
  </si>
  <si>
    <t>FRASCO PET CON TAPA POLIPROPILENO POR 120ML</t>
  </si>
  <si>
    <t>CAJA PLEGADIZA POR 10 UNIDADES FRASCO VIAL DE VIDRIO TIPO I. TAPÓN DE CAUCHO Y AGRAFE DE ALUMINIO CON SELLO PLÁSTICO TIPO FLIP OFF CON 500 MG DE PRODUCTO.</t>
  </si>
  <si>
    <t>CAJA POR 50 CÁPSULAS. CON 5 BLÍSTER ALUMINIO/PVC TRANSPARENTE POR 10 CÁPSULAS CADA UNO.</t>
  </si>
  <si>
    <t>CAJA POR 300 CÁPSULAS EN BLISTER PVC</t>
  </si>
  <si>
    <t xml:space="preserve">CAJAPLEGADIZA CON10FRASCOS VIALES TIPO TIPOI. TAPÓN DECAUCHO SILICONADO GRIS .AGRAFE CONTAPA PLÁSTICA ( TIPOFLIP </t>
  </si>
  <si>
    <t>CAJA PLEGADIZA POR 10 VIALES DE VIDRIO TIPO III. CADA VIAL POR 1G.</t>
  </si>
  <si>
    <t>CAJA PLEGADIZA POR 10 TABLETAS EN BLISTER DE PVC INCOLORO/ALUMINIO (1 BLISTER POR 10 TABLETAS).</t>
  </si>
  <si>
    <t>CAJA POR 10 AMPOLLETAS EN VIDRIO TIPO I INCOLORO POR 2 ML..</t>
  </si>
  <si>
    <t>CAJA PLEGADIZA DE CARTÓN CON UN FRASCO VIAL DE VIDRIO TIPO I TAPÓN DE CAUCHO Y AGRAFE DE ALUMINIO CON SELLO PLÁSTICO TIPO FLIP OFFDE COLORAMARILLO CON 4.5G DE POLVO ESTÉRIL PARA RECONSTITUIR ASOLUCIÓNINYECTABLE</t>
  </si>
  <si>
    <t>CAJA PLEGADIZA CON 10 FRASCOS VIALES ENVIDRIO TRANSPARENTE TIPO I CON TAPÓN DE CAUCHO GRIS POR 1G CADA VIAL.</t>
  </si>
  <si>
    <t>CAJA POR 10 FRASCOS AMPOLLA DE VIDRIO TIPO I. TAPON GRIS DE CAUCHO Y AGRAFE DE ALUMINIO FLIP OFF.</t>
  </si>
  <si>
    <t>USO INSTITUCIONAL: CAJA PLEGADIZA POR 10 FRASCOS AMPOLLA DE VIDRIO INCOLORO TIPO I. TAPON DE CAUCHO Y AGRAFE DE ALUMINIO POR 1G. DE POLVO.</t>
  </si>
  <si>
    <t>CAJA X 10 FRASCOS VIALES DE VIDRIO TIPO I INCOLORO. TAPÓN DE CAUCHO BROMOBUTILO GRIS. ÁGRAFE DE ALUMINIO Y SELLO FLIP</t>
  </si>
  <si>
    <t>FRASCO VIAL VIDRIO TIPOIII EN CAJA. CAJA POR 10 FRASCOS VIALES (FRASC0VIAL CON2400000 UI DE PENICILINA G BENZATINICA)</t>
  </si>
  <si>
    <t>BANDEJA DE CARTÓN POR 10 VIALES DE VIDRIO TRANSPARENTE TIPO I.TAPÓN DE CAUCHO CON AGRAFE DE ALUMINIO Y SELLO PLASTICO FLIP</t>
  </si>
  <si>
    <t>BANDEJA DE CARTÓN POR 10 VIALES DE VIDRIO TRANSPARENTE TIPO III. CON TAPÓN DE CAUCHO CON AGRAFE DE ALUMINIO Y SELLO PLÁSTICO FLIP</t>
  </si>
  <si>
    <t>USO INSTITUCIONAL CAJA POR 10 FRASCOS VIAL POR 10 ML DE VIDRIO TIPO I. ÁMBAR. TAPÓN GRIS DE BROMOBUTILO Y AGRAFE DE ALUMINIO.</t>
  </si>
  <si>
    <t>USO INSTITUCIONAL: CAJA X 100 AMPOLLAS DE VIDRIO TIPO I (BOROSILICATO) INCOLORO. CON ARO DE RUPTURA NARANJA X 4 ML DE SOLUCIÓN INYECTABLE CADA UNA</t>
  </si>
  <si>
    <t>CAJA POR 50 VIALES DE VIDRIO TIPO I CON TAPÓNDE BROMOBUTILO Y AGRAFE DE ALUMINIO</t>
  </si>
  <si>
    <t>CAJA X 50FRASCOS VIALES DEVIDRIO TIPO 1 POR 1 G</t>
  </si>
  <si>
    <t xml:space="preserve">VIALES POR 500 MG DE POLVO C/U </t>
  </si>
  <si>
    <t>FRASCO DE VIDRIO TRANSPARENTE. TIPO I. CON TAPON DE SILICONA Y AGRAFE DE ALUMINIO. CON 1 G DE AZTREONAM</t>
  </si>
  <si>
    <t>CAJA PLEGABLE CON BOTELLA PLASTICA. DE POLIETILENO DE BAJA DENSIDAD. POR 100 ML</t>
  </si>
  <si>
    <t>CAJA POR 640 TABLETAS</t>
  </si>
  <si>
    <t>FRASCO PEAD BLANCO POR 20 ML.</t>
  </si>
  <si>
    <t>USO INSTITUCIONAL: CAJA PLEGADIZA POR 300 TABLETAS. 30 BLISTER (PVC/ALUMINIO) BLISTER POR 10 TABLETAS</t>
  </si>
  <si>
    <t>CAJA CON BLISTER PVDC TRANSPARENTE/ALUMINIO POR 300 CAPSULAS. EN BLISTER POR 15 CAPSULAS</t>
  </si>
  <si>
    <t>CAJA PLEGADIZA POR 5 AMPOLLAS DEVIDRIO TIPO IBLANCAPOR 5 ML.</t>
  </si>
  <si>
    <t>USO INSTITUCIONAL: CAJA X 3 BLISTER ALUMINIO/PVC X 10 TABLETAS C/U</t>
  </si>
  <si>
    <t>CAJA POR50 TABLETAS RECUBIERTAS EN BLISTER DE PVC TRANSPARENTE/ALUMINIO POR 10 TABLETAS.</t>
  </si>
  <si>
    <t>CAJAX 50 TABLETAS RECUBIERTASENBLISTER PVC TRASLÚCIDOINCOLORO / ALUMINIOX10TABLETAS.</t>
  </si>
  <si>
    <t>CAJA POR 300 TABLETAS EN 10 BLISTER POR 30 TABLETAS CADA UNO. EN BLISTER. ALUMINIO</t>
  </si>
  <si>
    <t>USO INSTITUCIONAL:CAJA POR 300 TABLETAS EN BLISTERPVDC</t>
  </si>
  <si>
    <t>CAJA POR 150 TABLETAS EN BLISTER ALU</t>
  </si>
  <si>
    <t>USO INSTITUCIONAL: CAJA POR 1000 TABLETAS</t>
  </si>
  <si>
    <t>CAJA POR 600 TABLETAS EN BLISTER PVC AMBAR.ALUMINIO POR 10 TABLETAS CADA UNO</t>
  </si>
  <si>
    <t>CAJA POR 900 TABLETAS RECUBIERTAS EN TREINTA BLISTER PVC TRANSPARENTE /ALUMINIO POR 30 TABLETAS RECUBIERTAS CADA UNO</t>
  </si>
  <si>
    <t>CAJA POR 300 TABLETAS EN BLISTER DE PVC TRANSPARENTE/ALUMINIO POR 10 TABLETAS CADA UNO</t>
  </si>
  <si>
    <t>CAJA DE CARTÓN ETIQUETADA O IMPRESA POR 100 AMPOLLAS DE VIDRIO BOROSILICATO ÁMBAR TIPO I. ROTULADA. CONTENIENDO 2ML DE SOLUCIÓN INYECTABLE. DENTRO O NO DE UN BLISTERPACK DE PAPEL PVC O TERMOFORMADO TRANSPARENTE</t>
  </si>
  <si>
    <t>USO INSTITUCIONAL:CAJA POR 100 AMPOLLAS POR 5 ML</t>
  </si>
  <si>
    <t>CAJA PLEGADIZA PORPOR 28 TABLETAS EN FRASCO DE POLIETILENO DE ALTA DENSIDAD (PEAD) COLOR BLANCO. CON ALGODÓN Y BOLSA DE SILICA GEL EN SU INTERIOR.</t>
  </si>
  <si>
    <t xml:space="preserve">CAJA CARTON POR 20 TABLETAS EN BLISTER PVC INCOLORO </t>
  </si>
  <si>
    <t>CAJA PLEGADIZA POR 300 CÀPSULAS CON 20 BLISTER DE PVC/FOIL ALUMINIO POR 15 CÁPSULAS</t>
  </si>
  <si>
    <t>CAJA CON UN FRASCO VIAL DE VIDRIO TIPO I CON 10 ML</t>
  </si>
  <si>
    <t>CAJA X 1 VIAL DE VIDRIO TIPO I. INCOLORO. CON CAPACIDAD PARA 10 ML. CON TAPA DE AGRAFE EN ALUMINIO. CON SISTEMA DE TEAR</t>
  </si>
  <si>
    <t>CAJA POR 100 TABLETAS EN BLISTER DE ALUMINIO / PVC INCOLORO. CADA BLISTER POR 10 TABLETAS.</t>
  </si>
  <si>
    <t xml:space="preserve">CAJA PLEGADIZA X900 TABLETAS RECUBIERTAS EN BLISTER PVC </t>
  </si>
  <si>
    <t>PRESENTACION INSTITUCIONAL: CAJA POR 70 TABLETAS RECUBIERTAS EN BLISTER PVC TRANSPARENTE / ALUMINIO POR 10 TABLETAS RECUBIERTAS CADA BLISTER</t>
  </si>
  <si>
    <t>CAJA X 10 VIALES DE VIDRIO TIPO I. INCOLORO CON TAPÓN GRIS EN BROMOBUTILO. AGRAFE DE ALUMINIO CON FLIP OFF</t>
  </si>
  <si>
    <t>CAJA POR 10 VIALES DE VIDRIO TIPO I INCOLORO. TAPON GRIS DE BROMOBUTILO Y AGRAFE DE ALUMINIO CON FLIP OFF POR 500 MG. DE POLVO.</t>
  </si>
  <si>
    <t>USO INSTITUCIONAL: KIT PARA INSERCIÓN DEL IMPLANTE SUBDÉRMICOJADELLE®</t>
  </si>
  <si>
    <t>CAJA X 50 TABLETAS DE 50 MCG ENVASADAS EN BLISTER PVC</t>
  </si>
  <si>
    <t>CAJA POR 50 TABLETAS EN BLISTER ALUMINIO/ALUMINIO</t>
  </si>
  <si>
    <t>USO INSTITUCIONAL: CAJA POR 100 TABLETAS EN BLÍSTER DE ALUMINIO PVC/PVDC TRASLÚCIDO. 10 BLÍSTER POR 10 TABLETAS C/U.</t>
  </si>
  <si>
    <t>CAJA PLEGADIZA POR 100 AMPOLLAS DE VIDRIO INCOLORO TIPO I ETIQUETADA O PIROGRABADA. POR 3 ML DE SOLUCIÓN.</t>
  </si>
  <si>
    <t>INSTITUCIONAL: CAJA POR 250 TABLETAS EN BLISTER PVC/ALUMINIO POR 10 TABLETAS</t>
  </si>
  <si>
    <t>CAJA POR 10 FRASCOS VIALES DE VIDRIO TRANSPARENTE TIPO I POR 5 ML</t>
  </si>
  <si>
    <t xml:space="preserve">PRESENTACIÓN INSTITUCIONAL </t>
  </si>
  <si>
    <t>CAJA POR 10 AMPOLLAS DE VIDRIO TIPO I</t>
  </si>
  <si>
    <t>CAJA POR10 AMPOLLAS DE VIDRIO TIPO I INCOLORO POR 1ML C/U CON ETIQUETA Y/O PIROGRABADO</t>
  </si>
  <si>
    <t>USO INSTITUCIONAL: FRASCO GOTERO PLÁSTICO DE POLIETILENO POR 5 ML CON GOTERO EN PEBD Y TAPA DE SEGURIDAD BLANCA. ETIQUETADO SIN CAJA PLEGADIZA.</t>
  </si>
  <si>
    <t>CAJA PLEGADIZACON UN POTE EN (PEAD)COLOR VERDE MAS TAPAEN (PP) COLOR VERDE POR 30 GRAMOS</t>
  </si>
  <si>
    <t>TUBO COLAPSIBLE PLASTICODE40 G EN ESTUCHE INDIVIDUAL CON 6 APLICADORES. LOS REGISTROS SANITARIOS DE LOS APLICADORES SON: 2009DM</t>
  </si>
  <si>
    <t>INSTITUCIONAL: FRASCO GOTERO PEBD/PEAD BLANCO POR 30 ML. CHUPÓN GOTERO EN POLIPROPILENO TRANSPARENTE Y TAPA GOTERO BLANCA EN POLIPROPILENO.</t>
  </si>
  <si>
    <t>CAJA POR 2 BLISTER EN PVC TRANSPARENTE/ ALUMINIO POR 3 TABLETAS VAGINALES</t>
  </si>
  <si>
    <t>CAJA DE CARTULINA CON TUBO COLAPSIBLE LAMINADO POR 15 G</t>
  </si>
  <si>
    <t>CAJA POR 1 FRASCO DE ALUMINIO PARA AEROSOL POR 10 ML + INSERTO.</t>
  </si>
  <si>
    <t>CAJA DE CARTÓN CONUNFRASCODE ALUMINIOX200 DOSIS DE SALBUTAMOL ENSUSPENSIÓN . CONINYECTORY VALVULA PLÁSTICA.</t>
  </si>
  <si>
    <t>FRASCO DE PET BLANCO POR 100 ML.</t>
  </si>
  <si>
    <t>CAJA POR 1 FRASCO DE ALUMINIO POR 10 ML CON VALVULA DOSIFICADORA DE 20 MM POR 50 MCL Y PULSADOR PLASTICO DE PVC.</t>
  </si>
  <si>
    <t>CAJA CON FRASCO DE ALUMINIO CON VÀLVULA DE PLÀSTICO E INYECTOR DE PLÀSTICO EN PP POR 200 DOSIS</t>
  </si>
  <si>
    <t>CAJA CON UN FRASCO INHALADOR DE ALUMINIO. VALVULA DE POLIOXIMETILENO Y ADAPTADOR DE PP. POR 17.93 G DE SOLUCIÓN (200 DOSIS).</t>
  </si>
  <si>
    <t>PRESENTACIÓN COMERCIAL: CAJA POR 10 AMPOLLAS DE 10 ML C/U EN VIDRIO BOROSILICATO TIPO I DENTRO DE UN BLISTERPACK DE PAPEL PVC O TERMOFORMADO.</t>
  </si>
  <si>
    <t>AMPOLLAS DE VIDRIO TRANSPARENTE INCOLORO TIPO I. POR 2 ML DE SOLUCIÓN.</t>
  </si>
  <si>
    <t>CAJA PLEGADIZA POR 100 AMPOLLAS EN VIDRIO TIPO 1 X 2 ML CADA UNO</t>
  </si>
  <si>
    <t>CAJA POR 10 VIALES DE VIDRIO TIPO I INCOLORO. TAPON GRIS DE BROMOBUTILO Y AGRAFE DE ALUMINIO</t>
  </si>
  <si>
    <t>FRASCO PET BLANCO POR 60 ML.</t>
  </si>
  <si>
    <t>CAJA POR 100 TABLETAS EN 10 BLISTER PVC INCOLOROMAS PAPEL ALUMINIO POR 10 TABLETAS CADA UNO</t>
  </si>
  <si>
    <t>CAJA POR 900 TABLETAS EN BLISTER ALUMINIO PVC/PVDC TRANSPARENTE INCOLORO POR 30 TABLETAS CADA UNO.</t>
  </si>
  <si>
    <t>CAJA DE CARTULINA POR 25 FRASCOS VIAL DE VIDRIO TIPO I COLOR ÁMBAR X 10 ML CADA UNO</t>
  </si>
  <si>
    <t>USO INSTITUCIONAL: CAJAX 24 AMPOULEPACKS POR 4ML C/U</t>
  </si>
  <si>
    <t>USO INSTITUCIONAL FRASCO VIAL DE VIDRIO TRANSPARENTE INCOLORO TIPO II. CON TAPON DE CAUCHO Y AGRAFE DE ALUMINIO. POR 50 ML. DE SOLUCIÓN.</t>
  </si>
  <si>
    <t>CAJA DE CARTÓN POR 100 AMPOLLAS ÁMBAR TIPO I POR 2ML EMPACADAS O NO EN UN BLISTER PACK DE PVC Ó TERMOFORMADO. EMPACADA DENTRO DE UN ESTUCHE DE CARTULINA O CAJA DE CARTÓN ETIQUETADA O IMPRESA.</t>
  </si>
  <si>
    <t>USO INSTITUCIONAL: CAJA PLEGADIZA POR300 TABLETAS EN BLISTER PVC /PVDC/ ALUMINIOPOR 10 TABLETAS C/U</t>
  </si>
  <si>
    <t>USO INSTITUCIONAL PROHIBIDA SU VENTA CON NOMBRE GENERICO CAJA PLEGADIZA CON 30 BLISTER FOIL ALUMINIO /PVC/TE/PVDC/TRANSPARENTE(PERLALUX STARFLEX) POR 10 CAPSULAS C/U</t>
  </si>
  <si>
    <t>PRESENTACION COMERCIAL E INSTITUCIONAL: CAJA POR 12 TABLETAS EN SOBRE POR 4 TABLETAS.</t>
  </si>
  <si>
    <t>USO INSTITUCIONAL: CAJA POR 10 AMPOLLAS EN VIDRIO TIPO I. INCOLORA Y PIROGRABADA.</t>
  </si>
  <si>
    <t>USO HOSPITALARIO Y/O INSTITUCIONAL: CAJA POR 100 TABLETAS EN BLISTER PVC/ALUMINIO.</t>
  </si>
  <si>
    <t>CAJA CON UN FRASCO DE VIDRIO AMBAR TIPO III POR 20 ML. CON TAPA ROSCA DE POLIPROPILENO Y SUBTAPA GOTERO EN PEAD</t>
  </si>
  <si>
    <t xml:space="preserve">CAJA POR100TABLETAS EN BLISTER PVC TRANSPARENTE </t>
  </si>
  <si>
    <t>CAJA PLEGADIZAX 10BLISTER DEPVC TRANSPARENTE/ ALUMINIO X 10 TABLETAS CADA UNO + INSERTO.</t>
  </si>
  <si>
    <t>CAJA X 5 AMPOLLAS DE VIDRIO TIPO I ÁMBAR POR 1 ML CADA UNA.</t>
  </si>
  <si>
    <t>CAJA POR 100 TABLETAS EN BLISTER PVC/ALUMINIO. PARA USO HOSPITALARIO Y/O INSTITUCIONAL.</t>
  </si>
  <si>
    <t>CAJA POR 30 TABLETAS RECUBIERTAS EN BLISTER PVC/PVDC TRANSPARENTE / ALUMINIO .</t>
  </si>
  <si>
    <t>CAJA POR 30COMPRIMIDOS RECUBIERTOSEN BLISTER PVC</t>
  </si>
  <si>
    <t>CAJA POR 30 TABLETAS EN BLISTER PVC/PCTFE/ALUMINIO SELLADA CON ETIQUETA DE SEGURIDAD</t>
  </si>
  <si>
    <t>CAJA X 30 TABLETAS EN BLISTER PVC/PCTFE/ALUMINIOSELLADA CON ETIQUETA DE SEGURIDAD</t>
  </si>
  <si>
    <t>CAJA DE CARTÓN PROPALCOTE POR 30 TABLETAS DE LIBERACIÓN PROLONGADA EN BLISTER PVC</t>
  </si>
  <si>
    <t>CAJA POR 28 TABLETAS EN BLISTER ALUMINIO / ALUMINIO POR 7 TABLETAS RECUBIERTAS.</t>
  </si>
  <si>
    <t>CAJA POR 28 TABLETAS EN BLISTER DE ALUMINIO/ALUMLAMINADO ALUMINIO/PVC/OPA) POR 7TABLETAS C/U</t>
  </si>
  <si>
    <t>CAJA QUE CONTIENE FRASCO DE VIDRIO ÁMBAR X 30 ML CON TAPA DE SEGURIDAD BLANCA + JERINGADOSIFICADORA Y TAPÓN .</t>
  </si>
  <si>
    <t>CAJA CON UN VIAL DE RISPERIDONA. POLVO PARA RECONSTITUIR A SUSPENSIÓN INYECTABLE + JERINGA PRELLENADA CON 2 ML DE SOLVENTE PARA RECONSTITUCIÓN + UN DISPOSITIVO DE ACCESO AL VIAL. LIBRE DE AGUJAPARA RECONSTITUCIÓN + DOS AGUJAS PARA INYECCIÓN.</t>
  </si>
  <si>
    <t>TABLETAS EN BLISTER ALUMINIO /PVC</t>
  </si>
  <si>
    <t>CAJA POR 30 TABLETAS EN BLISTER PVC/ALUMINIO POR 10 TABLETAS</t>
  </si>
  <si>
    <t>CAJA POR 5 AMPOLLAS DE VIDRIO AMBAR TIPOI POR 5 ML</t>
  </si>
  <si>
    <t>TABLETAS EN BLISTER PVC / FOIL DE ALUMINIO.</t>
  </si>
  <si>
    <t xml:space="preserve">CAJA X 30 TABLETAS EN BLISTER ALUMINIO </t>
  </si>
  <si>
    <t>CAJA PLEGADIZA POR 100 TABLETAS EN 10 BLISTER DE PVC/ALUMINIO POR 10 TABLETAS CADA UNA.</t>
  </si>
  <si>
    <t>CAJA CON FRASCO GOTEROX 30 ML BLANCO EN POLIETILENO DE BAJA DENSIDAD IMPRESO. CON TAPA DE SEGURIDAD BLANCA EN POLIPROPILENO . ( MARCAYGENÉRICO)USO INSTITUCIONAL</t>
  </si>
  <si>
    <t>USO INSTITUCIONAL CAJA X 30 TABLETAS RECUBIERTAS EN BLISTER PVC/TRANSPARENTE/ ALUMINIO IMPRESO X 10 TABLETAS C/U.</t>
  </si>
  <si>
    <t>CAJA PLEGADIZA CON DOS BLISTER FOIL ALUMINIO /ALUMINIO POR 7 TABLETAS RECUBIERTAS C/U.</t>
  </si>
  <si>
    <t>CAJA POR 14 TABLETAS RECUBIERTAS EN BLISTER ALUMINIO/ALUMINIO POR 7 TABLETAS RECUBIERTAS.</t>
  </si>
  <si>
    <t>CAJA DE CARTÓN POR 1 VIAL DE VIDRIO TIPO I DE 5ML CON TAPONES DE BUTILO Y SELLOS DE ALUMINIO CON TAPAS DESPRENDIBLES.</t>
  </si>
  <si>
    <t>CAJA POR10 TABLETAS EN 1 FOIL POR 10 TABLETAS.</t>
  </si>
  <si>
    <t>CAJA POR 50 TABLETASEN BLISTER PVC/ALUMINIO.</t>
  </si>
  <si>
    <t>PRESENTACIÓN INSTITUCIONAL: CAJA PLEGADIZA CON 30 BLISTER EN PVC/ ALUMINIO POR 10 TABLETAS C/U.</t>
  </si>
  <si>
    <t>CAJA PLEGADIZA POR 100 TABLETAS. EN 10 BLÍSTER PVC/PVDC TRANSPARENTE</t>
  </si>
  <si>
    <t>SERTRALINA 500.0000 MG TABLETAS DE LIBERACION NO MODIFICADA ORAL (GENFAR) TABLETA 1.0000U / CAJA X 30</t>
  </si>
  <si>
    <t>CAJA CON BLISTER DE ALUMINIO/PVC</t>
  </si>
  <si>
    <t>CAJAX 28TABLETAS RECUBIERTAS A EN BLISTER ALU/ALU</t>
  </si>
  <si>
    <t>CAJA POR 28 TABLETAS RECUBIERTAS EN BLISTER ALU/ALU OPA PVC</t>
  </si>
  <si>
    <t>CAJA X 30 TABLETAS RECUBIERTAS</t>
  </si>
  <si>
    <t>USO INSTITUCIONAL: CAJA POR 1000 TABLETAS EN BLISTER PVC TRANSPARENTE</t>
  </si>
  <si>
    <t xml:space="preserve">USO INSTITUCIONAL: CAJA PLEGADIZA POR 500 TABLETAS EN FOIL DE ALUMINIO </t>
  </si>
  <si>
    <t>CAJA POR 500 TABLETAS RECUBIERTAS EN BLISTER PVC/ALUMINIO POR 10 TABLETAS</t>
  </si>
  <si>
    <t>PRESENTACION INSTITUCIONAL : CAJA POR 250 TABLETAS EN BLISTER PVC</t>
  </si>
  <si>
    <t>USO INSTITUCIONAL: CAJA PLEGADIZA POR 2 JERINGAS PRELLENADAS DE 0.4 ML</t>
  </si>
  <si>
    <t>USO INSTITUCIONAL: CAJA PLEGADIZA POR 2 JERINGAS PRELLENADAS DE 0.6 ML</t>
  </si>
  <si>
    <t>CAJA EN BLISTER AL/PVC/AL POR 30TABLETAS RECUBIERTA</t>
  </si>
  <si>
    <t>CAJA PLEGADIZA X 250 TABLETA EN BLISTER DE PVC/ ALUMINIO X 10 TABLETAS</t>
  </si>
  <si>
    <t>USO INSTITUCIONAL PROHIBIDA SU VENTA : CAJA POR 600 CÁPSULAS EN BLISTER PVC AMBAR</t>
  </si>
  <si>
    <t>CAJA POR 30 CAPSULAS EN BLISTER DE ALUMINIO/PVC</t>
  </si>
  <si>
    <t>CAJA POR 30 CAPSULAS BLANDAS DE GELATINA EN EMPAQUE INDIVIDUAL TIPO BLISTER PVC</t>
  </si>
  <si>
    <t>CAJA DE CARTÓN CON 10 VIALES DE VIDRIO TIPO I CON 0.5 ML DE SUSPENSIÓN.</t>
  </si>
  <si>
    <t xml:space="preserve">CAJA CON 50 SOBRES DE TRILAMINADO (PET TRANSPARENTE </t>
  </si>
  <si>
    <t>CAJA X 240 TABLETAS EN 30 BLISTER PVC/ALUMINIO POR 8 TABLETAS CADA UNO</t>
  </si>
  <si>
    <t>caja x 50 und</t>
  </si>
  <si>
    <t>CAJA X 20 UDS</t>
  </si>
  <si>
    <t>PAQUETE X 50  UDS</t>
  </si>
  <si>
    <t>CAJA X 10 UDS</t>
  </si>
  <si>
    <t>CAJA X 1 UD</t>
  </si>
  <si>
    <t>CAJA X 100 UDS</t>
  </si>
  <si>
    <t>CAJA X 200 UDS</t>
  </si>
  <si>
    <t>CAJA X 150 UDS</t>
  </si>
  <si>
    <t>CAJA X 30 UND</t>
  </si>
  <si>
    <t>CAJA X 5 UDS</t>
  </si>
  <si>
    <t>CAJA X 60 UDS</t>
  </si>
  <si>
    <t>PAQUETE X 100 UDS</t>
  </si>
  <si>
    <t>PAQUETE X UD</t>
  </si>
  <si>
    <t>AMP</t>
  </si>
  <si>
    <t>COMP</t>
  </si>
  <si>
    <t>TAB</t>
  </si>
  <si>
    <t>INSTITUCIONAL MARCA: CAJA POR 5 AMPOLLAS DE VIDRIO TIPO I COLOR ÁMBAR POR 2ML .</t>
  </si>
  <si>
    <t>CAPS</t>
  </si>
  <si>
    <t>Caja plegadiza por 10 viales de vidrio tipo III. Cada vial por 1g.</t>
  </si>
  <si>
    <t>PRESENTACIÓN INSTITUCIONAL: CAJA POR 200 CÁPSULAS EN TRIFLEX II / ALUMINIO.</t>
  </si>
  <si>
    <t>CAJA POR 10 AMPOLLAS DE VIDRIO TIPO I POR 2ML.</t>
  </si>
  <si>
    <t xml:space="preserve">CAJA X 10 VIAL </t>
  </si>
  <si>
    <t>CAJA X 10 FRASCOS VIALES DE VIDRIO TIPO I INCOLORO, TAPÓN DE CAUCHO BROMOBUTILO GRIS, ÁGRAFE DE ALUMINIO Y SELLO FLIP-PFF</t>
  </si>
  <si>
    <t>FRASCO VIAL VIDRIO TIPO III EN CAJA; CAJA POR 10 FRASCOS VIALES (FRASC0 VIAL CON 2400000 UI DE PENICILINA G BENZATINICA)</t>
  </si>
  <si>
    <t>BANDEJA DE CARTÓN POR 10 VIALES DE VIDRIO TRANSPARENTE TIPO I, TAPÓN DE CAUCHO CON AGRAFE DE ALUMINIO Y SELLO PLASTICO FLIP-OFF.</t>
  </si>
  <si>
    <t>BANDEJA DE CARTÓN POR 10 VIALES DE VIDRIO TRANSPARENTE TIPO III, CON TAPÓN DE CAUCHO CON AGRAFE DE ALUMINIO Y SELLO PLÁSTICO FLIP-OFF CON POLVO PARA RECONSTITUIR.</t>
  </si>
  <si>
    <t>UD</t>
  </si>
  <si>
    <t>BOLSA PLASTICA DE PVC GRADO MÉDICO POR 100 ML CON BOLSA EXTERNA DE POLIETILENO DE ALTA DENSIDAD</t>
  </si>
  <si>
    <t>CAJA PLEGADIZA POR 60 CAPSULAS EN BLISTER ALUMINIO LACADO / PVC</t>
  </si>
  <si>
    <t>CAJA PLEGADIZA DE CARTON, CONTIENE 1 AMPOLLA DE VIDRIO, POR 5MG/ML ( AMPOLLA DE 5 ML Y DE 10 ML )</t>
  </si>
  <si>
    <t>TB</t>
  </si>
  <si>
    <t>SUP</t>
  </si>
  <si>
    <t>CAJA X 250 T</t>
  </si>
  <si>
    <t>Caja con blíster de aluminio/PVC por 28 tabletas recubiertas.</t>
  </si>
  <si>
    <t>ESTUCHE POR 100 TABLETAS EN BLISTER PVC/ALUMINIO X 10 TABLETAS C/U.</t>
  </si>
  <si>
    <t>CAJA POR 10 FRASCOS VIALES VIDRIO TRANSPARENTE TIPO I POR 5ML</t>
  </si>
  <si>
    <t>CAJA POR UN FRASCO GOTERO EN PEBD POR 15ML DE SOLUCIÓN</t>
  </si>
  <si>
    <t>CAJA DE CARTÓN PVP MÁS FRASCO GOTERO DE PEBD Y TAPA DE POLIPROPILENO POR 15 ML</t>
  </si>
  <si>
    <t>FRASCO GOTERO DE POLIETILENO DE BAJA DENSIDAD COLOR BLANCO POR 15 ML</t>
  </si>
  <si>
    <t>CAJA PLEGADIZA CON FRASCO GOTERO EN PEBD X 5 ML</t>
  </si>
  <si>
    <t>OV</t>
  </si>
  <si>
    <t>INH</t>
  </si>
  <si>
    <t>CAJA PLEGADIZA POR 1 FRASCO DE VIDRIO TIPO II CON TAPÓN DE CAUCHO Y AGRAFE POR 20 ML.</t>
  </si>
  <si>
    <t>AMPOULEPACK EN POLIETILENO DE BAJA DENSIDAD, EN CAJA POR 40 AMPOULE PACK POR 10 ML.</t>
  </si>
  <si>
    <t>20 TABLETAS EN FRASCO DE VIDRIO ÁMBAR, TAPA PLÁSTICA EN PEBD</t>
  </si>
  <si>
    <t>CAJA X FRASCO GOTERO BLANCO DE PEBD Y PEAD (70:30) POR 20 ML Y SUBTAPA DE POLIPROPILENO</t>
  </si>
  <si>
    <t>CAJA POR 10 AMPOLLAS DE 1 ML EN VIDRIO ÁMBAR TIPO I</t>
  </si>
  <si>
    <t>USO INSTITUCIONAL:CAJA CON UN FRASCO EN POLIETILENO DE ALTA DENSIDAD POR 30 TABLETAS CON TAPA DE POLIPROPILENO .</t>
  </si>
  <si>
    <t>BULB</t>
  </si>
  <si>
    <t>USO INSTITUCIONAL: CAJA PLEGADIZA POR 2 JERINGAS PRELLENADAS DE 0,4 mL</t>
  </si>
  <si>
    <t>USO INSTITUCIONAL: CAJA PLEGADIZA POR 2 JERINGAS PRELLENADAS DE 0,6 ML</t>
  </si>
  <si>
    <t>BOL</t>
  </si>
  <si>
    <t>JP</t>
  </si>
  <si>
    <t>PTE</t>
  </si>
  <si>
    <t>SBR</t>
  </si>
  <si>
    <t>CAJA PLEGADIZA POR UN FRASCO DE POLIETILENO TEREFTALATO (PET) ÁMBAR POR 80mL, CON TAPA DE SEGURIDAD BLANCA DE POLIPROPILENO (PP) CON LINER AZUL DE POLIPROPILENO (PP), MAS JERINGA DOSIFICADORA POR</t>
  </si>
  <si>
    <t>LAT</t>
  </si>
  <si>
    <t>SLN INY</t>
  </si>
  <si>
    <t>JBE</t>
  </si>
  <si>
    <t>POLV</t>
  </si>
  <si>
    <t>CAPS DU</t>
  </si>
  <si>
    <t>POLV SUSP</t>
  </si>
  <si>
    <t>SUSP</t>
  </si>
  <si>
    <t>POLV INY</t>
  </si>
  <si>
    <t>TAB RECUB</t>
  </si>
  <si>
    <t>CAPS LR</t>
  </si>
  <si>
    <t>SUSP INY</t>
  </si>
  <si>
    <t>TAB LS</t>
  </si>
  <si>
    <t>CREM VAG</t>
  </si>
  <si>
    <t>IMPL</t>
  </si>
  <si>
    <t>GRAG</t>
  </si>
  <si>
    <t>TAB OROD</t>
  </si>
  <si>
    <t>FCO X 15ML</t>
  </si>
  <si>
    <t>TUBO 5GR</t>
  </si>
  <si>
    <t>FCO X 5ML</t>
  </si>
  <si>
    <t>TUBO 30GR</t>
  </si>
  <si>
    <t>POTE 30GR</t>
  </si>
  <si>
    <t>TUBO 40GR</t>
  </si>
  <si>
    <t>FCO X 30ML</t>
  </si>
  <si>
    <t>FCO 120ML</t>
  </si>
  <si>
    <t>CAJ X 10</t>
  </si>
  <si>
    <t>TUBO 15GR</t>
  </si>
  <si>
    <t>TUBO 20GR</t>
  </si>
  <si>
    <t>200 DOSIS</t>
  </si>
  <si>
    <t>FCO 100ML</t>
  </si>
  <si>
    <t>CAJ X 1</t>
  </si>
  <si>
    <t>CAJ X 5</t>
  </si>
  <si>
    <t>FCO X 60ML</t>
  </si>
  <si>
    <t>CAJ X 100</t>
  </si>
  <si>
    <t>CAJ X 900</t>
  </si>
  <si>
    <t>FCO 250ML</t>
  </si>
  <si>
    <t>CAJ X 30</t>
  </si>
  <si>
    <t>CAJ X 300</t>
  </si>
  <si>
    <t>CAJ X 72</t>
  </si>
  <si>
    <t>CAJ 10 AMP</t>
  </si>
  <si>
    <t>FCO X 20</t>
  </si>
  <si>
    <t>CAJ X 3</t>
  </si>
  <si>
    <t>CAJ X 20</t>
  </si>
  <si>
    <t>AMP X 2ML</t>
  </si>
  <si>
    <t>CAJ X 14</t>
  </si>
  <si>
    <t>FCO X 70ML</t>
  </si>
  <si>
    <t>CAJ X 250</t>
  </si>
  <si>
    <t>CAJ X 50</t>
  </si>
  <si>
    <t>CAJ X 600</t>
  </si>
  <si>
    <t>CAJ X 25</t>
  </si>
  <si>
    <t>CAJ X 150</t>
  </si>
  <si>
    <t>BLSA 50ML</t>
  </si>
  <si>
    <t>CAJ X 500</t>
  </si>
  <si>
    <t>FCO 500ML</t>
  </si>
  <si>
    <t>FCO X 80ML</t>
  </si>
  <si>
    <t>BOLSA X 120ML</t>
  </si>
  <si>
    <t>CAJ X 40</t>
  </si>
  <si>
    <t>FCO 240ML</t>
  </si>
  <si>
    <t>FCO 160ML</t>
  </si>
  <si>
    <t>FCO X 30</t>
  </si>
  <si>
    <t>BLSA 133ML</t>
  </si>
  <si>
    <t>CX100</t>
  </si>
  <si>
    <t>CX50</t>
  </si>
  <si>
    <t>CX12</t>
  </si>
  <si>
    <t>CX6</t>
  </si>
  <si>
    <t>FX850</t>
  </si>
  <si>
    <t>FX3.8</t>
  </si>
  <si>
    <t>FX700</t>
  </si>
  <si>
    <t>CX240</t>
  </si>
  <si>
    <t>PAQUETE X 50 HOJAS</t>
  </si>
  <si>
    <t>FRASCO X 120ML</t>
  </si>
  <si>
    <t>100 ML</t>
  </si>
  <si>
    <t>CJAx25AMP</t>
  </si>
  <si>
    <t>1 ML</t>
  </si>
  <si>
    <t>6 ML</t>
  </si>
  <si>
    <t>CJAx5AMP</t>
  </si>
  <si>
    <t>20 ML</t>
  </si>
  <si>
    <t>CJAx20AMP</t>
  </si>
  <si>
    <t>3 ML</t>
  </si>
  <si>
    <t>QUIMIBEN</t>
  </si>
  <si>
    <t>DR Japan, Braun</t>
  </si>
  <si>
    <t xml:space="preserve">Nubenco, Lifecare, Biolife/Bioplast, Baxter, Well Medicine, Global Healthcare, </t>
  </si>
  <si>
    <t>Well Lead, Golden Care, Biolife/Bioplast, well Medicine, LM instruments, medex</t>
  </si>
  <si>
    <t>INTERSURGICAL</t>
  </si>
  <si>
    <t>Vigón, Braun, Arrow</t>
  </si>
  <si>
    <t>Vygon, BD, portex</t>
  </si>
  <si>
    <t>Sempercare, Acmed, Alfa Safe, Protex/Examtex</t>
  </si>
  <si>
    <t>Elite Medical, Alfa Safe, BD, Corpaul</t>
  </si>
  <si>
    <t>Nubenco, Well Lead, Sherleg, Curity, Presicion, Plus Vital, Life Care, Optimal Quality</t>
  </si>
  <si>
    <t>Medex, Meditec, Sherleg, Nubenco, Braun</t>
  </si>
  <si>
    <t>Medex, Cardinal, Gothaplast, Kyoling, Global, Precision, Biolife/Bioplast, LM Instruments, Life care.</t>
  </si>
  <si>
    <t>Well Lead, Golden care, Plus Vital, Corpaul, Supreme, Protex, Medispo</t>
  </si>
  <si>
    <t>Well Lead, Golden care, Plus Vital, Corpaul, Supreme, Protex, medispo</t>
  </si>
  <si>
    <t>Golden care, Intersurgical, Kramer, Kyoling, LM Instruments, Ningbo Huakun</t>
  </si>
  <si>
    <t>GLOBAL HEALTH CARE</t>
  </si>
  <si>
    <t>Precision, Gothaplast, Global Healtcare/GHC, Supreme, Biolife, Kramer</t>
  </si>
  <si>
    <t>G.H.C, Biolife/Bioplast, westmed</t>
  </si>
  <si>
    <t>Hsiner - Westmed - Plus Vital - Covidien, GC Medical, Ningbo, Biolife, LM Instruments</t>
  </si>
  <si>
    <t>Hsiner, LM Instruments, Medical Care Well</t>
  </si>
  <si>
    <t>Supertex/Confortex, Sherleg, Medical Supplies</t>
  </si>
  <si>
    <t>Orión, Blioplast, Power Medical, Dispromed</t>
  </si>
  <si>
    <t>Flecosnal, Ziboject, Ossa, Prodema, Alfa Safe</t>
  </si>
  <si>
    <t>Gothaplast, Master Medical, Baxter, Solucare/Bikar, Alfa Safe, Global Healthcare</t>
  </si>
  <si>
    <t>Vigon, Nipro</t>
  </si>
  <si>
    <t>Dipromed, Covidien, Parietene, Winermed</t>
  </si>
  <si>
    <t>MEDTRONICS</t>
  </si>
  <si>
    <t>Gothaplast, Global/GHC, Kyoling,  Precision, Biolife/Bioplast, Supreme, Life Care</t>
  </si>
  <si>
    <t xml:space="preserve">Tulip, Te amo, Innolatex, </t>
  </si>
  <si>
    <t>ALICANTE</t>
  </si>
  <si>
    <t>CJAx50RLLx3,6MT</t>
  </si>
  <si>
    <t>Well Lead, Golden carel, Covidien, Biolife, LM Instruments,</t>
  </si>
  <si>
    <t>Sodasorb, Protex, LM, Sofnolime</t>
  </si>
  <si>
    <t>Cepilab,</t>
  </si>
  <si>
    <t>PAQx200UND</t>
  </si>
  <si>
    <t>Monhel, Cepimax, Biolife, Interplast</t>
  </si>
  <si>
    <t>Monhel, Cepimax, Biolife,  Interplast</t>
  </si>
  <si>
    <t xml:space="preserve">Electro west, Eufar, J&amp;J, </t>
  </si>
  <si>
    <t>Golden care - Huatong, Life Care, M&amp;H Care</t>
  </si>
  <si>
    <t>3M, Golden care, Elite Medical, Norstray</t>
  </si>
  <si>
    <t>Biolife, Unisto</t>
  </si>
  <si>
    <t>Medicaltec, Medical Recording Paper, Dycam/Impulmedicos</t>
  </si>
  <si>
    <t>IMPULMEDICOS</t>
  </si>
  <si>
    <t>Kramer, Shiller, Lessa, Painamed</t>
  </si>
  <si>
    <t>Sony, Durico, Telepaper</t>
  </si>
  <si>
    <t>Steritec, Mesa Labs, 3M</t>
  </si>
  <si>
    <t>Medicaltec, Impulmedicos, Painamed</t>
  </si>
  <si>
    <t>AMBU</t>
  </si>
  <si>
    <t>Espongostan, Gelita medical, Equispon</t>
  </si>
  <si>
    <t>Kramer, BYD</t>
  </si>
  <si>
    <t>Bioligix, OSS, Vacutest Kima, Biolife</t>
  </si>
  <si>
    <t>Abon, Acon, One Stet</t>
  </si>
  <si>
    <t>CJAx20CJA</t>
  </si>
  <si>
    <t>Standard diagnostic, CTK</t>
  </si>
  <si>
    <t>OSS, Cepimax, BD</t>
  </si>
  <si>
    <t>Kramer, OSS, Biolife</t>
  </si>
  <si>
    <t>Biologix, OSS, Biolife</t>
  </si>
  <si>
    <t>Blister x 5 unidades</t>
  </si>
  <si>
    <t>Meisinger, Protek</t>
  </si>
  <si>
    <t>50 CARPULES</t>
  </si>
  <si>
    <t>Caja X 50 carpules</t>
  </si>
  <si>
    <t>80 TABLETAS</t>
  </si>
  <si>
    <t>EQUIMEDICAL-EQUISPON</t>
  </si>
  <si>
    <t>Quirudent, Proquident, Fenix</t>
  </si>
  <si>
    <t>OTAI</t>
  </si>
  <si>
    <t>SD STANDAR DIAGNOSTICS</t>
  </si>
  <si>
    <t>2400 Unidades</t>
  </si>
  <si>
    <t>100 unidades</t>
  </si>
  <si>
    <t>1800 unidades</t>
  </si>
  <si>
    <t>1200 unidades</t>
  </si>
  <si>
    <t>900 unidades</t>
  </si>
  <si>
    <t>10 UNIDADES</t>
  </si>
  <si>
    <t>12 UNIDADES</t>
  </si>
  <si>
    <t>100 UNIDADES</t>
  </si>
  <si>
    <t>CAJA X 756</t>
  </si>
  <si>
    <t>-</t>
  </si>
  <si>
    <t>BAYER</t>
  </si>
  <si>
    <t>CAJA X 297</t>
  </si>
  <si>
    <t>CAJA X 90</t>
  </si>
  <si>
    <t>CAJA X 15</t>
  </si>
  <si>
    <t>CAJA X 368</t>
  </si>
  <si>
    <t>CAJAX840</t>
  </si>
  <si>
    <t>Sachets en (pet/alu/pe) con 20,681g</t>
  </si>
  <si>
    <t>Caja Cartón  Corrugado * 12 Cajas Plegadizas</t>
  </si>
  <si>
    <t>NEOLYTE</t>
  </si>
  <si>
    <t xml:space="preserve">Botella Polietileno de baja densidad, tapa rosca roja y cánula rectal incorporada </t>
  </si>
  <si>
    <t>Caja Cartón  Corrugado * 48 Cajas Plegadizas</t>
  </si>
  <si>
    <t>FORFLOW</t>
  </si>
  <si>
    <t>Becton Dickinson, Biomerieux</t>
  </si>
  <si>
    <t>Standard Diagnostics</t>
  </si>
  <si>
    <t>CAJX12 FCO</t>
  </si>
  <si>
    <t>PAQX50 UND</t>
  </si>
  <si>
    <t>CAJAX65 UND</t>
  </si>
  <si>
    <t>CAJAX70 UND</t>
  </si>
  <si>
    <t>PAQX12</t>
  </si>
  <si>
    <t>BIOLIFE/BIOPLAST</t>
  </si>
  <si>
    <t>cajax50</t>
  </si>
  <si>
    <t>CAJAX50 FRASCOS</t>
  </si>
  <si>
    <t>BIOGEL</t>
  </si>
  <si>
    <t>CAJAX50 UNIDAD</t>
  </si>
  <si>
    <t>CAJAX20 PAQUETES</t>
  </si>
  <si>
    <t>Paquete x  100 unidades</t>
  </si>
  <si>
    <t>CAJAX50 JUEGO</t>
  </si>
  <si>
    <t>caja x 20 paq de  50 und</t>
  </si>
  <si>
    <t>Bolsa x 50 paq</t>
  </si>
  <si>
    <t>Cajx 20 paq</t>
  </si>
  <si>
    <t>CAJX40 CJ</t>
  </si>
  <si>
    <t>CAJX20 PLEGADIZA</t>
  </si>
  <si>
    <t>CAJX12 CAJ</t>
  </si>
  <si>
    <t>CAJX50 CAJ</t>
  </si>
  <si>
    <t>CAJAX200</t>
  </si>
  <si>
    <t>cajax100 unidades</t>
  </si>
  <si>
    <t>CAJAX144</t>
  </si>
  <si>
    <t>INNO</t>
  </si>
  <si>
    <t>cajx12 fco</t>
  </si>
  <si>
    <t>Paqx12 bolsas</t>
  </si>
  <si>
    <t>caj x 200 und</t>
  </si>
  <si>
    <t>ASSET / BIOLIFE</t>
  </si>
  <si>
    <t>Caj x 1 rll</t>
  </si>
  <si>
    <t>cajx 50 paq</t>
  </si>
  <si>
    <t xml:space="preserve">BIOLIFE   </t>
  </si>
  <si>
    <t>PAQUETEX50</t>
  </si>
  <si>
    <t>OSS, HMB</t>
  </si>
  <si>
    <t>cajx 20 paq</t>
  </si>
  <si>
    <t>cajx20 paq</t>
  </si>
  <si>
    <t>LICOL</t>
  </si>
  <si>
    <t>AMERICAN GENERICS</t>
  </si>
  <si>
    <t>BLASKOV</t>
  </si>
  <si>
    <t>EUROETIKA</t>
  </si>
  <si>
    <t>ABBOTT FARMA</t>
  </si>
  <si>
    <t>BIOESTERIL</t>
  </si>
  <si>
    <t>PFIZER</t>
  </si>
  <si>
    <t>COASPHARMA</t>
  </si>
  <si>
    <t>BIOQUIFAR</t>
  </si>
  <si>
    <t>SIEGFRIED</t>
  </si>
  <si>
    <t>LABQUIFAR</t>
  </si>
  <si>
    <t>SANOFI</t>
  </si>
  <si>
    <t>HUMAX PHARMACEUTICAL</t>
  </si>
  <si>
    <t>PAULY</t>
  </si>
  <si>
    <t>REPREFARCO LTDA</t>
  </si>
  <si>
    <t>FRESENIUS KABI</t>
  </si>
  <si>
    <t>NOVONORDISK</t>
  </si>
  <si>
    <t>BLAU</t>
  </si>
  <si>
    <t>AG PHARMACEUTICAL SAS</t>
  </si>
  <si>
    <t>FROSST</t>
  </si>
  <si>
    <t>MEMPHIS</t>
  </si>
  <si>
    <t>NOVARTIS</t>
  </si>
  <si>
    <t>ALCON</t>
  </si>
  <si>
    <t>INCOBRA</t>
  </si>
  <si>
    <t>LABORATORIOS SANICOL</t>
  </si>
  <si>
    <t>GLAXOSMITHKLINE</t>
  </si>
  <si>
    <t>EUROPACK FARMA S.A.S.</t>
  </si>
  <si>
    <t>ASTRAZENECA</t>
  </si>
  <si>
    <t>EUROFARMA DE COLOMBIA</t>
  </si>
  <si>
    <t>SCANDINAVIA</t>
  </si>
  <si>
    <t>LILLY</t>
  </si>
  <si>
    <t>SYNTHESIS</t>
  </si>
  <si>
    <t>BAXALTA</t>
  </si>
  <si>
    <t>PROBIOL</t>
  </si>
  <si>
    <t>ABBVIE</t>
  </si>
  <si>
    <t>CLINICOS Y HOSPITALRIOS</t>
  </si>
  <si>
    <t xml:space="preserve">CORRUGADA X 120 FRASCOS                 </t>
  </si>
  <si>
    <t xml:space="preserve">PAQUETE X 600 CAPSULAS                  </t>
  </si>
  <si>
    <t xml:space="preserve">CORRUGADA X 600 AMPOLLAS                </t>
  </si>
  <si>
    <t>PENIBECTAM</t>
  </si>
  <si>
    <t xml:space="preserve">CORRUGADA X 1800 AMPOLLAS               </t>
  </si>
  <si>
    <t>blister x 3 tabletas</t>
  </si>
  <si>
    <t>EXPIREX</t>
  </si>
  <si>
    <t>FUNGISTEROL / BIOQUIFAR</t>
  </si>
  <si>
    <t xml:space="preserve">PAQUETE X 6 AMPOLLAS                    </t>
  </si>
  <si>
    <t>FLAGYL</t>
  </si>
  <si>
    <t xml:space="preserve">CORRUGADA X 84 BOLSAS                   </t>
  </si>
  <si>
    <t xml:space="preserve">PAQUETE X 144 TABLETAS                  </t>
  </si>
  <si>
    <t xml:space="preserve">BLISTER X 2 TABLETAS                    </t>
  </si>
  <si>
    <t xml:space="preserve">PAQUETE X 1000 TABLETAS                 </t>
  </si>
  <si>
    <t>ACERDIL / NOVAMED</t>
  </si>
  <si>
    <t>TENSOPROL</t>
  </si>
  <si>
    <t>CORDARONE</t>
  </si>
  <si>
    <t xml:space="preserve">CORRUGADA X 15300 TABLETAS              </t>
  </si>
  <si>
    <t>PRATEN</t>
  </si>
  <si>
    <t>ESPIROLAN</t>
  </si>
  <si>
    <t xml:space="preserve">PAQUETE X 10 TUBOS                      </t>
  </si>
  <si>
    <t>SANDERSON / FRESENIU</t>
  </si>
  <si>
    <t>LAXIUM</t>
  </si>
  <si>
    <t>NOVOLIN R</t>
  </si>
  <si>
    <t>NOVOLIN N</t>
  </si>
  <si>
    <t>ZIVICAL D</t>
  </si>
  <si>
    <t xml:space="preserve">PAQUETE X 280 TABLETAS                  </t>
  </si>
  <si>
    <t>BLISTER X 35 TABLETAS</t>
  </si>
  <si>
    <t xml:space="preserve">PAQUETE X 500 TABLETAS                  </t>
  </si>
  <si>
    <t>NAPROX</t>
  </si>
  <si>
    <t>MIOACTINE</t>
  </si>
  <si>
    <t>blISTER x 10 tabletas</t>
  </si>
  <si>
    <t>UROCUAD</t>
  </si>
  <si>
    <t>VITATRIOL</t>
  </si>
  <si>
    <t>CORTIOFTAL F</t>
  </si>
  <si>
    <t>MYDRIACYL</t>
  </si>
  <si>
    <t>WASSERFRIN</t>
  </si>
  <si>
    <t>COLOMPAC</t>
  </si>
  <si>
    <t>FENILSONE / LAFRANCOL</t>
  </si>
  <si>
    <t xml:space="preserve">PAQUETE X 6 POTES                       </t>
  </si>
  <si>
    <t>EPINEFRINA</t>
  </si>
  <si>
    <t>BICOFILIN</t>
  </si>
  <si>
    <t xml:space="preserve">PAQUETE X 6 UNIDADES                    </t>
  </si>
  <si>
    <t>SALBUMED</t>
  </si>
  <si>
    <t>ECLOSYNT</t>
  </si>
  <si>
    <t>BECLORT</t>
  </si>
  <si>
    <t>HUMAX / FARMATECH</t>
  </si>
  <si>
    <t>PARKEN</t>
  </si>
  <si>
    <t>PISACAINA</t>
  </si>
  <si>
    <t>BIOSANO / SICMAFARMA</t>
  </si>
  <si>
    <t>FENNYN</t>
  </si>
  <si>
    <t xml:space="preserve">CORRUGADA X 200 AMPOLLAS                </t>
  </si>
  <si>
    <t>PSISTER X 10 CAPSULAS</t>
  </si>
  <si>
    <t>MESTINON</t>
  </si>
  <si>
    <t>TIAMAX</t>
  </si>
  <si>
    <t>KETIAN XR</t>
  </si>
  <si>
    <t>SEROQUEL XR</t>
  </si>
  <si>
    <t>ISPERIN 2</t>
  </si>
  <si>
    <t>ISPERIN 3</t>
  </si>
  <si>
    <t>RISPERDAL CONSTA</t>
  </si>
  <si>
    <t>DORMIPRON</t>
  </si>
  <si>
    <t>XANAX</t>
  </si>
  <si>
    <t>PROLANZ 10</t>
  </si>
  <si>
    <t>PROLANZ 5</t>
  </si>
  <si>
    <t>ZYPREXA IM</t>
  </si>
  <si>
    <t>IPIPRAL</t>
  </si>
  <si>
    <t>MOLTOBEN</t>
  </si>
  <si>
    <t>PAQUETE X 1200 TABLETAS</t>
  </si>
  <si>
    <t>SERTRANQUIL</t>
  </si>
  <si>
    <t>SERTRANQUIL / BIOQUIFAR</t>
  </si>
  <si>
    <t xml:space="preserve">BLISTER X 25 TABLETAS                   </t>
  </si>
  <si>
    <t xml:space="preserve">CORRUGADA X 5040 TABLETAS               </t>
  </si>
  <si>
    <t xml:space="preserve">CAJA X 12 AMPOLLAS                      </t>
  </si>
  <si>
    <t>ERITROMAX</t>
  </si>
  <si>
    <t xml:space="preserve">CAJA X 30 AMPOLLAS                      </t>
  </si>
  <si>
    <t>FERROQUEL</t>
  </si>
  <si>
    <t>CLEXANE</t>
  </si>
  <si>
    <t>PLATEMAX</t>
  </si>
  <si>
    <t>TAREXA</t>
  </si>
  <si>
    <t>FREEFLEX VOLUVEN</t>
  </si>
  <si>
    <t>FLEXBUMIN</t>
  </si>
  <si>
    <t>RHOPHYLAC</t>
  </si>
  <si>
    <t>CONDILOM</t>
  </si>
  <si>
    <t>SOLHIDREX</t>
  </si>
  <si>
    <t>WESCOHEX</t>
  </si>
  <si>
    <t xml:space="preserve">BLISTER X 8 TABLETAS                    </t>
  </si>
  <si>
    <t>DUOPETSA</t>
  </si>
  <si>
    <t>HIVATAX</t>
  </si>
  <si>
    <t>HUMAN</t>
  </si>
  <si>
    <t>TRAVAD</t>
  </si>
  <si>
    <t>WHITACRE / BD</t>
  </si>
  <si>
    <t>GLUCOQUICK / PROCAPS</t>
  </si>
  <si>
    <t>DR JAPAN</t>
  </si>
  <si>
    <t>LM</t>
  </si>
  <si>
    <t>Cook, BVM, LM Instruments</t>
  </si>
  <si>
    <t>INSTRUMENTS S.A..E</t>
  </si>
  <si>
    <t>PARAMOUNTH</t>
  </si>
  <si>
    <t xml:space="preserve">EMBALAJE X 3600 UNIDADES                </t>
  </si>
  <si>
    <t>LEUKOMED IV / BSN</t>
  </si>
  <si>
    <t>LEUKOPLAST</t>
  </si>
  <si>
    <t>CUREBAND MEDICAL</t>
  </si>
  <si>
    <t>PLUS VITAL</t>
  </si>
  <si>
    <t xml:space="preserve">CAJA X 10 TUBOS                         </t>
  </si>
  <si>
    <t>OXI-MED</t>
  </si>
  <si>
    <t>BIOPLAST / BIOLIFE</t>
  </si>
  <si>
    <t xml:space="preserve">PAQUETE X 35 UNIDADES                   </t>
  </si>
  <si>
    <t xml:space="preserve">CORRUGADA X 40 UNIDADES                 </t>
  </si>
  <si>
    <t xml:space="preserve">PAQUETE X 25 UNIDADES                   </t>
  </si>
  <si>
    <t>COOK MEDICAL</t>
  </si>
  <si>
    <t>GOLDEN CAR</t>
  </si>
  <si>
    <t>HARSORIA</t>
  </si>
  <si>
    <t xml:space="preserve">CORRUGADA X 100 UNIDADES                </t>
  </si>
  <si>
    <t>ELITE MEDICAL</t>
  </si>
  <si>
    <t xml:space="preserve">CAJA X 240 APOSITOS                     </t>
  </si>
  <si>
    <t>BRAUN</t>
  </si>
  <si>
    <t>COVIDIEN</t>
  </si>
  <si>
    <t>REDAX</t>
  </si>
  <si>
    <t>DENT JECT</t>
  </si>
  <si>
    <t>MAQUIRA</t>
  </si>
  <si>
    <t>KODENT</t>
  </si>
  <si>
    <t>EURONDA</t>
  </si>
  <si>
    <t>ALFA</t>
  </si>
  <si>
    <t>SOLUCARE</t>
  </si>
  <si>
    <t>CARDINAL</t>
  </si>
  <si>
    <t>Blíster x 5 cápsulas</t>
  </si>
  <si>
    <t>CINDIMIZOL</t>
  </si>
  <si>
    <t>Blíster x 10 tabletas</t>
  </si>
  <si>
    <t>Blíster x 15 cápsulas</t>
  </si>
  <si>
    <t>ACERDIL</t>
  </si>
  <si>
    <t>Blíster x 30 tabletas</t>
  </si>
  <si>
    <t>Caja x 18 cajas x 100 ampollas</t>
  </si>
  <si>
    <t>Blíster x 15 tabletas</t>
  </si>
  <si>
    <t>PHARMAYECT S.A.</t>
  </si>
  <si>
    <t>Blíster x 10 cápsulas</t>
  </si>
  <si>
    <t>Caja x 36 cajas x 300 cápsulas</t>
  </si>
  <si>
    <t>Blíster x 7 tabletas</t>
  </si>
  <si>
    <t>Caja x 170 jeringas prellenadas</t>
  </si>
  <si>
    <t>CAJA X100 AMPOLLAS</t>
  </si>
  <si>
    <t>GHC</t>
  </si>
  <si>
    <t>Paramount</t>
  </si>
  <si>
    <t>Caja x 20 bolsas x 500 g</t>
  </si>
  <si>
    <t xml:space="preserve">Integron </t>
  </si>
  <si>
    <t>100 UN</t>
  </si>
  <si>
    <t>120 Und</t>
  </si>
  <si>
    <t xml:space="preserve">Maillefer </t>
  </si>
  <si>
    <t>Coltene</t>
  </si>
  <si>
    <t xml:space="preserve">Superdent </t>
  </si>
  <si>
    <t xml:space="preserve">Dentoline </t>
  </si>
  <si>
    <t>Alvofar</t>
  </si>
  <si>
    <t>Mailler</t>
  </si>
  <si>
    <t>Lee Smit</t>
  </si>
  <si>
    <t>CAJA X 2400</t>
  </si>
  <si>
    <t>CAJA X 1800</t>
  </si>
  <si>
    <t>CK JECT</t>
  </si>
  <si>
    <t>3 metros</t>
  </si>
  <si>
    <t>120 unidades</t>
  </si>
  <si>
    <t xml:space="preserve">CAJA X6 TUBOS </t>
  </si>
  <si>
    <t>3M SOFLEX</t>
  </si>
  <si>
    <t>PRIMA DENTAL</t>
  </si>
  <si>
    <t>D-DANTIS</t>
  </si>
  <si>
    <t>MAILLEFER - READY STEEL</t>
  </si>
  <si>
    <t>MAILLEFER - PRO TAPER NEXT</t>
  </si>
  <si>
    <t>TOBOOM</t>
  </si>
  <si>
    <t>NEW STETIC - NEWCAINA 25</t>
  </si>
  <si>
    <t>MAILLEFER - AH PLUS</t>
  </si>
  <si>
    <t>24gr</t>
  </si>
  <si>
    <t>DENTSPLY -DYCAL</t>
  </si>
  <si>
    <t>10 ml</t>
  </si>
  <si>
    <t xml:space="preserve">6ml </t>
  </si>
  <si>
    <t>4 ml</t>
  </si>
  <si>
    <t>DENTSPLY - PRIME &amp; BOND</t>
  </si>
  <si>
    <t>4gr</t>
  </si>
  <si>
    <t>DENTSPLY - SPECTRA BASIC</t>
  </si>
  <si>
    <t>DENSTPLY - SPECTRA SMART</t>
  </si>
  <si>
    <t>EUFAR -EDTA 17%</t>
  </si>
  <si>
    <t>kit</t>
  </si>
  <si>
    <t>DENTSPLY - GLYDE</t>
  </si>
  <si>
    <t>200 ml</t>
  </si>
  <si>
    <t>ROEKO - ENDOFRSOT</t>
  </si>
  <si>
    <t>80 tabletas</t>
  </si>
  <si>
    <t>NEW STETIC - UN ALLOY</t>
  </si>
  <si>
    <t>15 ml</t>
  </si>
  <si>
    <t>10gr</t>
  </si>
  <si>
    <t>175g</t>
  </si>
  <si>
    <t>120ml</t>
  </si>
  <si>
    <t>10ML</t>
  </si>
  <si>
    <t>COLGATE - DURAPHAT</t>
  </si>
  <si>
    <t>60gr</t>
  </si>
  <si>
    <t>13ml</t>
  </si>
  <si>
    <t>JGB</t>
  </si>
  <si>
    <t>0.5gr</t>
  </si>
  <si>
    <t>DENTSPLY - PROROOT</t>
  </si>
  <si>
    <t>150mts</t>
  </si>
  <si>
    <t>100 hojas</t>
  </si>
  <si>
    <t>EUFAR - ALVOFAR</t>
  </si>
  <si>
    <t>PROPHY K</t>
  </si>
  <si>
    <t xml:space="preserve">KIT POLVO Y LIQUIDO </t>
  </si>
  <si>
    <t>3M - VITREBOND</t>
  </si>
  <si>
    <t>3M - KETAC MOLAR</t>
  </si>
  <si>
    <t>250ml</t>
  </si>
  <si>
    <t xml:space="preserve">CAJA KIT POLVO Y LIQUIEDO </t>
  </si>
  <si>
    <t>CAJA POR 300 CÁPSULAS EN BLISTER PVC-ALUMINIO POR 12 CAPSULAS CADA UNO</t>
  </si>
  <si>
    <t>CAJAPLEGADIZA CON10FRASCOS VIALES TIPO TIPOI. TAPÓN DECAUCHO SILICONADO GRIS .AGRAFE CONTAPA PLÁSTICA ( TIPOFLIP - OF)X 1 GDE POLVO ESTÉRIL PARARECONSTITUIR A SOLUCIÓNINYECTABLE</t>
  </si>
  <si>
    <t>VITALISS.A.C.I.</t>
  </si>
  <si>
    <t>VITALIS S.A.C.I.</t>
  </si>
  <si>
    <t>BIOSELECT S.A.C.I.</t>
  </si>
  <si>
    <t>VICARFARMACEUTICA S.A.</t>
  </si>
  <si>
    <t>CAJA X 10 FRASCOS VIALES DE VIDRIO TIPO I INCOLORO. TAPÓN DE CAUCHO BROMOBUTILO GRIS. ÁGRAFE DE ALUMINIO Y SELLO FLIP-PFF</t>
  </si>
  <si>
    <t>BANDEJA DE CARTÓN POR 10 VIALES DE VIDRIO TRANSPARENTE TIPO I.TAPÓN DE CAUCHO CON AGRAFE DE ALUMINIO Y SELLO PLASTICO FLIP-OFF.</t>
  </si>
  <si>
    <t>BANDEJA DE CARTÓN POR 10 VIALES DE VIDRIO TRANSPARENTE TIPO III. CON TAPÓN DE CAUCHO CON AGRAFE DE ALUMINIO Y SELLO PLÁSTICO FLIP-OFF CON POLVO PARA RECONSTITUIR.</t>
  </si>
  <si>
    <t>CAJA POR 10 FRASCOS VIALES</t>
  </si>
  <si>
    <t xml:space="preserve">VITALIS S.A.C.I. </t>
  </si>
  <si>
    <t>OTSUKA PHARMACEUTICAL INDIA PRIVATE LIMITED</t>
  </si>
  <si>
    <t>NIFEDIPINO-USO INSTITUCIONAL: CAJA CON BLISTER PVDC TRANSPARENTE/ALUMINIO POR 300 CAPSULAS. EN BLISTER POR 15 CAPSULAS</t>
  </si>
  <si>
    <t>CAJA POR 300 TABLETAS EN 10 BLISTER POR 30 TABLETAS CADA UNO. EN BLISTER. ALUMINIO-PVC/PVDC(INCOLORO. TRASNPARENTE) POR 30 TABLE</t>
  </si>
  <si>
    <t>USO INSTITUCIONAL:CAJA POR 300 TABLETAS EN BLISTERPVDC-ALU X 10 TABLETAS C/U</t>
  </si>
  <si>
    <t>CAJA POR 150 TABLETAS EN BLISTER ALU-ALU/ALUMINIO.</t>
  </si>
  <si>
    <t>BIOQUIFAR PHARMACEUTICA S.A.</t>
  </si>
  <si>
    <t>LABORATORIOS RICHMOND COLOMBIA S.A.S.</t>
  </si>
  <si>
    <t>FARMACOL CHINOIN S.A.S..</t>
  </si>
  <si>
    <t>LABORATORIOS PISA S.A. DE C.V.</t>
  </si>
  <si>
    <t>CAJA X 1 VIAL DE VIDRIO TIPO I. INCOLORO. CON CAPACIDAD PARA 10 ML. CON TAPA DE AGRAFE EN ALUMINIO. CON SISTEMA DE TEAR-OFF EN POLIPROPILENO Y TAPÓN LAMINADO EN GOMA DE ISOPRENO SINTÉTICO GRIS Y GOMA DE BROMOBUTILO CREMA.</t>
  </si>
  <si>
    <t>SANOFI AVENTIS DE COLOMBIA S.A</t>
  </si>
  <si>
    <t>LABORATORIOS PAULY PHARMACEUTICAL S.A.S.</t>
  </si>
  <si>
    <t>CAJA PLEGADIZA X900 TABLETAS RECUBIERTAS EN BLISTER PVC -PVDC TRANSPARENTE / ALUMINIO.</t>
  </si>
  <si>
    <t>VITALIS S.A.C.I</t>
  </si>
  <si>
    <t>CAJA X 50 TABLETAS DE 50 MCG ENVASADAS EN BLISTER PVC-ALUMINIO</t>
  </si>
  <si>
    <t>PRESENTACIÓN INSTITUCIONAL - CAJA PLEGADIZA POR 300 TABLETAS CON 10 BLISTER (PVC FARMACEUTICO ROJO CAMPARI - ALUMINIO) POR 30 TABLETAS CADA UNO.</t>
  </si>
  <si>
    <t>NOVARTIS PHARMA AG</t>
  </si>
  <si>
    <t>TUBO COLAPSIBLE PLASTICODE40 G EN ESTUCHE INDIVIDUAL CON 6 APLICADORES. LOS REGISTROS SANITARIOS DE LOS APLICADORES SON: 2009DM-0004277. 2010DM-0006261. 2010DM-0006639. O 2011DM-0006995. APLICADOR VAGINAL DEL PROVEEDOR PROENFAR S.A.S CON REGISTRO SANIT</t>
  </si>
  <si>
    <t>ANGLOPHARMA S.A.</t>
  </si>
  <si>
    <t>CAJA CON 100 AMPOLLAS</t>
  </si>
  <si>
    <t>CAJA CON UN FRASCO DE VIDRIO AMBAR TIPO III POR 20 ML. CON TAPA ROSCA DE POLIPROPILENO Y SUBTAPA GOTERO EN PEAD-PEBD NATURAL.</t>
  </si>
  <si>
    <t>CAJA POR100TABLETAS EN BLISTER PVC TRANSPARENTE - ALUMINIO.</t>
  </si>
  <si>
    <t>SALUS PHARMA LABS. S.A.S</t>
  </si>
  <si>
    <t>CAJA POR 30COMPRIMIDOS RECUBIERTOSEN BLISTER PVC-PVDC TRANSPARENTE/ALUMINIO</t>
  </si>
  <si>
    <t>ASTRAZENECA COLOMBIA S.A.S</t>
  </si>
  <si>
    <t>CAJA DE CARTÓN PROPALCOTE POR 30 TABLETAS DE LIBERACIÓN PROLONGADA EN BLISTER PVC-PCTFE/ALUMINIO</t>
  </si>
  <si>
    <t>CAJA DE CARTON POR 30 TABLETAS</t>
  </si>
  <si>
    <t>CAJA X 30 TABLETAS EN BLISTER ALUMINIO - PVC POR 10 TABLETAS BLISTER</t>
  </si>
  <si>
    <t>CAJA PLEGADIZA POR 100 TABLETAS. EN 10 BLÍSTER PVC/PVDC TRANSPARENTE-ALUMINIO 134 MM POR 10 TABLETAS CADA BLÍSTER</t>
  </si>
  <si>
    <t>CAJA CON BLISTER DE ALUMINIO/PVC-PVDC POR 10 TABLETAS RECUBIERTAS.</t>
  </si>
  <si>
    <t>CAJAX 28TABLETAS RECUBIERTAS A EN BLISTER ALU/ALU- OPA-PVC POR 7 TABLETAS</t>
  </si>
  <si>
    <t>SANDOZ GMBH</t>
  </si>
  <si>
    <t>LABORATORIO LAFRANCOL S.A.S</t>
  </si>
  <si>
    <t>USO INSTITUCIONAL: CAJA POR 1000 TABLETAS EN BLISTER PVC TRANSPARENTE-ALUMINIO IMPRESO.</t>
  </si>
  <si>
    <t>USO INSTITUCIONAL: CAJA PLEGADIZA POR 500 TABLETAS EN FOIL DE ALUMINIO - ALUMINIO POR 10 TABLETAS CADA UNO.</t>
  </si>
  <si>
    <t>PRESENTACION INSTITUCIONAL : CAJA POR 250 TABLETAS EN BLISTER PVC-PVDCTRANSPARENTE / ALUMINIOPOR 10 TABLETAS.</t>
  </si>
  <si>
    <t>USO INSTITUCIONAL PROHIBIDA SU VENTA : CAJA POR 600 CÁPSULAS EN BLISTER PVC AMBAR-ALUMINIOPOR 10 CÁPSULAS.</t>
  </si>
  <si>
    <t>CAJA CON 50 SOBRES DE TRILAMINADO (PET TRANSPARENTE - PP METALIZADO - PEBD TRANSPARENTE) X 20.6 G DE POLVO CADA UNO (SABOR TUTTY FRUTTY).</t>
  </si>
  <si>
    <t>Bolsa x 100</t>
  </si>
  <si>
    <t>CAJA X 250 UDS</t>
  </si>
  <si>
    <t>CAJA X 400 UDS</t>
  </si>
  <si>
    <t>CAJA X 50 UDS</t>
  </si>
  <si>
    <t>LABORATORIOS BLASKOV LTDA.</t>
  </si>
  <si>
    <t>DELBACTAM</t>
  </si>
  <si>
    <t>CEFTRIDELT®</t>
  </si>
  <si>
    <t>DIFLUCAN</t>
  </si>
  <si>
    <t>BIOMEDICAL PHARMA S.A.S</t>
  </si>
  <si>
    <t>ASPEN LABS S.A. DE C.V. MEXICO</t>
  </si>
  <si>
    <t>LOSARTAN 50MG TABLETAS RECUBIERTAS</t>
  </si>
  <si>
    <t>VITALIS S.A. CI</t>
  </si>
  <si>
    <t>LABORATORIOS DELTA S.A.</t>
  </si>
  <si>
    <t>LABINCO S.A.S.</t>
  </si>
  <si>
    <t>NOVOLIN® R 100UI/ML</t>
  </si>
  <si>
    <t>NOVOLIN ® N INSULINA DE 100 UI/ML</t>
  </si>
  <si>
    <t>LAFRANCOL S.A.S.</t>
  </si>
  <si>
    <t>POSTDAY 0,75 MG</t>
  </si>
  <si>
    <t>MERCK</t>
  </si>
  <si>
    <t>AMERICAN</t>
  </si>
  <si>
    <t>DICLOFENACO TABLETAS RECUBIERTAS 50 MG</t>
  </si>
  <si>
    <t>WASSER</t>
  </si>
  <si>
    <t>ALCON LABORATORIES INC.</t>
  </si>
  <si>
    <t>TECNOFAR TQ S.A.S.</t>
  </si>
  <si>
    <t>CROMOVITAL® (CROMOGLICATO SODICO AL 4% (40 MG/ML)</t>
  </si>
  <si>
    <t>BREMYNG</t>
  </si>
  <si>
    <t>BAXTER PHARMACEUTICALS INDIA PRIVATE LIMITED</t>
  </si>
  <si>
    <t>BUPIROP</t>
  </si>
  <si>
    <t>SALUSPHARMA LABS S.A.S.</t>
  </si>
  <si>
    <t>TIAMAX® 100</t>
  </si>
  <si>
    <t>SEROQUEL</t>
  </si>
  <si>
    <t>ASTRAZENECA UK LIMITED</t>
  </si>
  <si>
    <t>RISPERDAL 1MG / ML</t>
  </si>
  <si>
    <t>RISPERDAL ® CONSTA ® 25 MG SUSPENSION INYECTABLE</t>
  </si>
  <si>
    <t>RISPERDAL CONSTA® 37.5MG SUSPENSION INYECTABLE</t>
  </si>
  <si>
    <t>ZYPREXA ® I.M.</t>
  </si>
  <si>
    <t>ANIMAXEN® 10 MG TABLETAS RECUBIERTAS</t>
  </si>
  <si>
    <t>ANIMAXEN 20 MG TABLETAS RECUBIERTAS</t>
  </si>
  <si>
    <t>LABORATORIOS INCOBRA S.A.</t>
  </si>
  <si>
    <t>FEPARVI LTDA</t>
  </si>
  <si>
    <t>BLAU FARMACEUTICA S.A.S.</t>
  </si>
  <si>
    <t>MSN LABORATORIES PRIVATE LTD.</t>
  </si>
  <si>
    <t>LABORATORIOS BIOPAS S.A.</t>
  </si>
  <si>
    <t>KNOVEL PHARMA S.A.S.</t>
  </si>
  <si>
    <t>250</t>
  </si>
  <si>
    <t>SALUS PHARMA</t>
  </si>
  <si>
    <t>CALCITRIOL 0.5 MCG</t>
  </si>
  <si>
    <t>RHOPHYLAC(R) 300</t>
  </si>
  <si>
    <t>Antivipmyn® Tri</t>
  </si>
  <si>
    <t>KEV'S</t>
  </si>
  <si>
    <t>GLAXOSMITHKLINE COLOMBIA S.A.</t>
  </si>
  <si>
    <t>M&amp;H</t>
  </si>
  <si>
    <t>PAQ</t>
  </si>
  <si>
    <t xml:space="preserve">CAJA   </t>
  </si>
  <si>
    <t>DISPROMED</t>
  </si>
  <si>
    <t>KENNEDY</t>
  </si>
  <si>
    <t>KAWA</t>
  </si>
  <si>
    <t>LABORATORIOS LICOL I</t>
  </si>
  <si>
    <t>GENFAR INS</t>
  </si>
  <si>
    <t>LABORATORIO FRANCO C</t>
  </si>
  <si>
    <t>LABORATORIOS ECAR IN</t>
  </si>
  <si>
    <t>LABORATORIO PROFESIO</t>
  </si>
  <si>
    <t>FARMALOGICA S.A INS</t>
  </si>
  <si>
    <t>TECNOQUIMICAS INS</t>
  </si>
  <si>
    <t>LABORATORIO LA SANTE</t>
  </si>
  <si>
    <t>BCN MEDICAL INS</t>
  </si>
  <si>
    <t>CAJ X 200</t>
  </si>
  <si>
    <t>VITALIS INS</t>
  </si>
  <si>
    <t>BIO-ESTERIL S.A.S IN</t>
  </si>
  <si>
    <t>LABORATORIOS BAXTER</t>
  </si>
  <si>
    <t>VIAL X 1</t>
  </si>
  <si>
    <t>LABORATORIO INTERNAC</t>
  </si>
  <si>
    <t>CAJ X 4</t>
  </si>
  <si>
    <t>BLSA 100ML</t>
  </si>
  <si>
    <t>BIOQUIFAR PHARMACEUT</t>
  </si>
  <si>
    <t>CAJA X 640</t>
  </si>
  <si>
    <t>SANOFI-AVENTIS INS</t>
  </si>
  <si>
    <t>CAJ X 2</t>
  </si>
  <si>
    <t>FCO X 15</t>
  </si>
  <si>
    <t>LABORATORIOS BAGO DE</t>
  </si>
  <si>
    <t>NOVAMED INS</t>
  </si>
  <si>
    <t>LABORATORIOS RECIPE</t>
  </si>
  <si>
    <t>VESALIUS PHARMA POR</t>
  </si>
  <si>
    <t>FCO 360ML</t>
  </si>
  <si>
    <t>LABORATORIOS BEST IN</t>
  </si>
  <si>
    <t>CAJ X 240</t>
  </si>
  <si>
    <t>DISTRIBUIDORA SICMAF</t>
  </si>
  <si>
    <t>LABORATORIOS RICHMON</t>
  </si>
  <si>
    <t>AMP X 10ML</t>
  </si>
  <si>
    <t>NOVO NORDISK COLOMBI</t>
  </si>
  <si>
    <t>SANOFI REFRIGERADO I</t>
  </si>
  <si>
    <t>CAJ X 1000</t>
  </si>
  <si>
    <t>LABORATORIOS CHALVER</t>
  </si>
  <si>
    <t>AMP X 4ML</t>
  </si>
  <si>
    <t>PFIZER INS</t>
  </si>
  <si>
    <t>CAJ X 28</t>
  </si>
  <si>
    <t>TUBO 43GR</t>
  </si>
  <si>
    <t>ASOCIACION PROFAMILI</t>
  </si>
  <si>
    <t>MERCK BRISTOL INS</t>
  </si>
  <si>
    <t>LABORATORIOS SIEGFRI</t>
  </si>
  <si>
    <t>B BRAUN MEDICAL INS</t>
  </si>
  <si>
    <t>CORPORACION DE FOMEN</t>
  </si>
  <si>
    <t>LABORATORIOS ALCON D</t>
  </si>
  <si>
    <t>PROCLIN PHARMA S.A I</t>
  </si>
  <si>
    <t>LABORATORIOS BUSSIE</t>
  </si>
  <si>
    <t>LABQUIFAR LTDA</t>
  </si>
  <si>
    <t>QUIFARMA INS</t>
  </si>
  <si>
    <t>CIPLA COLOMBIA SAS</t>
  </si>
  <si>
    <t>ZAMBON COLOMBIA INS</t>
  </si>
  <si>
    <t>SOJOURN</t>
  </si>
  <si>
    <t>QUIRUPOS SAS</t>
  </si>
  <si>
    <t>SALUS PHARMA LABS SA</t>
  </si>
  <si>
    <t>ACTIFARMA SA</t>
  </si>
  <si>
    <t>MEGALABS PHARMA GARM</t>
  </si>
  <si>
    <t>ASTRAZENECA COLOMBIA</t>
  </si>
  <si>
    <t>JANSSEN-CILAG INS</t>
  </si>
  <si>
    <t>EUROFARMA COLOMBIA I</t>
  </si>
  <si>
    <t>FCO X AMP</t>
  </si>
  <si>
    <t>ELI LILLY INTERAMERI</t>
  </si>
  <si>
    <t>CAJ X 15</t>
  </si>
  <si>
    <t>LABORATORIOS INCOBRA</t>
  </si>
  <si>
    <t>MSN LABS AMERICA SAS</t>
  </si>
  <si>
    <t>ALBUMIN - KEDRION S.P.A.</t>
  </si>
  <si>
    <t>B BRAUN MEDICAL SA</t>
  </si>
  <si>
    <t>PISA FARMACEUTICA DE</t>
  </si>
  <si>
    <t>GLAXOSMITKLINE HOSPI</t>
  </si>
  <si>
    <t>ABBVIE INS</t>
  </si>
  <si>
    <t>AUROBINDO PHARMA COL</t>
  </si>
  <si>
    <t>NEXT PHARMA SOURCING</t>
  </si>
  <si>
    <t>CX20</t>
  </si>
  <si>
    <t>EQUIPOS PLANES INDUSTRIA Y COMERCIO LTDA EQUIPLAN LTDA</t>
  </si>
  <si>
    <t>CX40</t>
  </si>
  <si>
    <t>PX50</t>
  </si>
  <si>
    <t>PX25</t>
  </si>
  <si>
    <t>VYGON COLOMBIA S.A.</t>
  </si>
  <si>
    <t>BX100</t>
  </si>
  <si>
    <t>SMITH &amp; NEPHEW COLOMBIA S.A.S</t>
  </si>
  <si>
    <t>CX1800</t>
  </si>
  <si>
    <t>CX1600</t>
  </si>
  <si>
    <t>CX1200</t>
  </si>
  <si>
    <t>CX500</t>
  </si>
  <si>
    <t>CX10</t>
  </si>
  <si>
    <t>GHC HEALTHCARE SUCURSAL COLOMBIA</t>
  </si>
  <si>
    <t>BX12</t>
  </si>
  <si>
    <t>BX6</t>
  </si>
  <si>
    <t>BX20</t>
  </si>
  <si>
    <t>CX72</t>
  </si>
  <si>
    <t>CX48</t>
  </si>
  <si>
    <t>CX4</t>
  </si>
  <si>
    <t>ETERNA S.A.</t>
  </si>
  <si>
    <t>CX25</t>
  </si>
  <si>
    <t>CX8</t>
  </si>
  <si>
    <t xml:space="preserve">3M  </t>
  </si>
  <si>
    <t>CX5</t>
  </si>
  <si>
    <t>ORALGENE</t>
  </si>
  <si>
    <t>AMI</t>
  </si>
  <si>
    <t>PROMEDON</t>
  </si>
  <si>
    <t>VYAIRE MEDICAL, INC</t>
  </si>
  <si>
    <t>MALLA QUIRURGICA WINER II</t>
  </si>
  <si>
    <t>2016M-0017432</t>
  </si>
  <si>
    <t>2012M-0013930</t>
  </si>
  <si>
    <t>2020M-0002795-R2</t>
  </si>
  <si>
    <t>2012M-0002557-R1</t>
  </si>
  <si>
    <t>ALBANIA</t>
  </si>
  <si>
    <t>2020M-014736-R3</t>
  </si>
  <si>
    <t>IDT BIOLOGIKA GMBH, HEMOFARM A.D</t>
  </si>
  <si>
    <t>ALEMANIA, BOSNIA</t>
  </si>
  <si>
    <t xml:space="preserve">2016M-0012537-R1 </t>
  </si>
  <si>
    <t>B. BRAUN MELSULGEN AG</t>
  </si>
  <si>
    <t>2014M-0003488-R1</t>
  </si>
  <si>
    <t>B. BRAUN MELSUNGEN AG., CON SITIO DE FABRICACIÓN EN MISTELWEG 2 12357 BERLINB. BRAUN MELSUNGEN AG., CON SITIO DE FABRICACIÓN EN MISTELWEG 2 12357 BE</t>
  </si>
  <si>
    <t>2018M-0015285-R1</t>
  </si>
  <si>
    <t>LABORATORIOS QUIMIBEN LTDA</t>
  </si>
  <si>
    <t>B BRAUN MELSUNGEN AG/B. BRAUN MEDICAL INDUSTRIES SDN. BHD./B. BRAUN AESCULAP JAPAN CO. LTD.</t>
  </si>
  <si>
    <t>JAPON, ALEMANIA</t>
  </si>
  <si>
    <t>2020DM-4778-R2</t>
  </si>
  <si>
    <t>INTERSURGICAL LIMITED</t>
  </si>
  <si>
    <t>2018DM-0018424</t>
  </si>
  <si>
    <t>VYGON/ VYGON COLOMBIA S.A.</t>
  </si>
  <si>
    <t>2019DM-0020909</t>
  </si>
  <si>
    <t xml:space="preserve">JIANGSU JICHUN MEDICAL DEVICES CO,. LTD.	</t>
  </si>
  <si>
    <t>2018DM-0018552</t>
  </si>
  <si>
    <t>JIANGSU JICHUN MEDICAL DEVICES CO,. LTD</t>
  </si>
  <si>
    <t>SHANGAI KINDLY ENTERPRICE DEVELOPMENT GROUP CO.,LTD, NIPRO (THAILAND) CORPORATION LIMITED, NIPRO (THAILAND) CORPORATION, NIPRO INDONESIA JAYA</t>
  </si>
  <si>
    <t>CHINA, MALASIA</t>
  </si>
  <si>
    <t>SUNMED HOLDINGS, LLC (DBA SUNMED, LLC), WELL LEAD MEDICAL CO LTD</t>
  </si>
  <si>
    <t>ESTADOS UNIDOS DE AM?RICA, CHINA</t>
  </si>
  <si>
    <t>2019DM-0019994</t>
  </si>
  <si>
    <t>CHANGZHOU HUANKANG MEDICAL DEVICE CO.., LTD</t>
  </si>
  <si>
    <t>2020DM-0021372</t>
  </si>
  <si>
    <t>2018DM-0018293</t>
  </si>
  <si>
    <t xml:space="preserve">2017DM-0016508 </t>
  </si>
  <si>
    <t>PREGNA INTERNATIONAL LTD</t>
  </si>
  <si>
    <t>2019DM-0019971</t>
  </si>
  <si>
    <t>2016M-003759-R4.</t>
  </si>
  <si>
    <t>COVIDIEN LLC, SOFRADIM PRODUCTION</t>
  </si>
  <si>
    <t>ESTADOS UNIDOS DE AMERICA, FRANCIA</t>
  </si>
  <si>
    <t>2017DM-0000381-R1</t>
  </si>
  <si>
    <t>CI BODEGAS ALICANTE S.A.S.</t>
  </si>
  <si>
    <t>RES-2020012772</t>
  </si>
  <si>
    <t>GLOBAL HEALTHCARE PARTNERS</t>
  </si>
  <si>
    <t>2019DM-0020279</t>
  </si>
  <si>
    <t>2018DM-0018679</t>
  </si>
  <si>
    <t>CEPILAB S.A.S.</t>
  </si>
  <si>
    <t>2019DM-0005243-R1</t>
  </si>
  <si>
    <t>3M COMPANY/3M CANADA CO</t>
  </si>
  <si>
    <t>CANADA, ESTADOS UNIDOS DE AM?RICA</t>
  </si>
  <si>
    <t>2019DM-0004320-R1</t>
  </si>
  <si>
    <t>2018DM-0002421-R1</t>
  </si>
  <si>
    <t>ZHEJIANG SHUYOU SURGICAL INSTRUMENT CO. ,LTD</t>
  </si>
  <si>
    <t>UNISTO S.A.S COLOMBIA</t>
  </si>
  <si>
    <t>DYCAM</t>
  </si>
  <si>
    <t>CERT-2009027281</t>
  </si>
  <si>
    <t>AMBU A/S</t>
  </si>
  <si>
    <t>2018DM-0018761</t>
  </si>
  <si>
    <t>COPAN ITALIA S.P.A.</t>
  </si>
  <si>
    <t>GREINER BIO ONE NORTH AMERICA, INC.</t>
  </si>
  <si>
    <t>2018DM-0018165.</t>
  </si>
  <si>
    <t>SPINREACT SAU/ RODELG LABORATORIOS LTDA</t>
  </si>
  <si>
    <t>RODELG LABORATORIOS LTDA</t>
  </si>
  <si>
    <t>2020M-0013479-R1</t>
  </si>
  <si>
    <t>2017RD-0004334</t>
  </si>
  <si>
    <t>ZHEJIANG RUNLAB TECHNOLOGY CO., LTD</t>
  </si>
  <si>
    <t>CERT- 2019029289</t>
  </si>
  <si>
    <t>MICRODFON</t>
  </si>
  <si>
    <t>2010DM0006739</t>
  </si>
  <si>
    <t>2016DM0014498</t>
  </si>
  <si>
    <t xml:space="preserve">2019DM-0019391 </t>
  </si>
  <si>
    <t>2019DM0019390</t>
  </si>
  <si>
    <t>MAILLFER</t>
  </si>
  <si>
    <t>:2014DM-0011509</t>
  </si>
  <si>
    <t>2019-DM0019760</t>
  </si>
  <si>
    <t>2012M-0001183-R1</t>
  </si>
  <si>
    <t xml:space="preserve">:2016M-004009-R4 </t>
  </si>
  <si>
    <t>2016DM-0015714</t>
  </si>
  <si>
    <t>2009DM-004767</t>
  </si>
  <si>
    <t>2012DM-0008873</t>
  </si>
  <si>
    <t>2014DM-0002827</t>
  </si>
  <si>
    <t>2007DM-0000630-R2</t>
  </si>
  <si>
    <t>EQUIMEDICA</t>
  </si>
  <si>
    <t xml:space="preserve">:2012DM-0008874 </t>
  </si>
  <si>
    <t>2016DM-0015712</t>
  </si>
  <si>
    <t>2019DN-0003947</t>
  </si>
  <si>
    <t>SD Standard Diagnostics</t>
  </si>
  <si>
    <t>INVIMA 2019RD-0002439-R1</t>
  </si>
  <si>
    <t>Abbott Diagnostics Korea, Inc</t>
  </si>
  <si>
    <t>INVIMA 2019RD-0002498-R1</t>
  </si>
  <si>
    <t>INVIMA 2019RD-0002590-R1</t>
  </si>
  <si>
    <t>INVIMA 2019RD-0002497-R1</t>
  </si>
  <si>
    <t>Abbott Diagnostics Medical Co LTD</t>
  </si>
  <si>
    <t>INVIMA 2019RD-0000824-R2</t>
  </si>
  <si>
    <t xml:space="preserve">2019DM-0019472
</t>
  </si>
  <si>
    <t>POLY MEDICURE</t>
  </si>
  <si>
    <t>2015DM-0013385</t>
  </si>
  <si>
    <t xml:space="preserve"> 2015DM – 0003265-R1
</t>
  </si>
  <si>
    <t>no requiere</t>
  </si>
  <si>
    <t>2018DM-0018988</t>
  </si>
  <si>
    <t xml:space="preserve">MYLAN LABORATORIES LIMITED </t>
  </si>
  <si>
    <t xml:space="preserve"> 2018M-0008433-R1 </t>
  </si>
  <si>
    <t xml:space="preserve">MERIL ENDO SURGERY PVT.LTD. </t>
  </si>
  <si>
    <t xml:space="preserve"> 2015DM-0013014 </t>
  </si>
  <si>
    <t xml:space="preserve">INTERPLAST S.A </t>
  </si>
  <si>
    <t>BIOLORE LTDA</t>
  </si>
  <si>
    <t>ESTADOS
UNIDOS DE
AMÉRICA</t>
  </si>
  <si>
    <t>CPL - COMPAÑÍA DE PRODUCTOS LÁTEX</t>
  </si>
  <si>
    <t xml:space="preserve">2014DM-0002567-R1 </t>
  </si>
  <si>
    <t>INVIMA2020 M-0014477 R1</t>
  </si>
  <si>
    <t>INVIMA 2020M-0010524 R1</t>
  </si>
  <si>
    <t>INVIMA2020 MB-0002302 R2</t>
  </si>
  <si>
    <t>INVIMA2020 M-0019860</t>
  </si>
  <si>
    <t>INVIMA2020 M-0015653 R1</t>
  </si>
  <si>
    <t xml:space="preserve"> 2017DM-0001046-R1</t>
  </si>
  <si>
    <t>INVIMA 2016DM-0000250-R1</t>
  </si>
  <si>
    <t>Biosystems SA</t>
  </si>
  <si>
    <t>2016RD-0003752</t>
  </si>
  <si>
    <t>Alere Medical Co LTD</t>
  </si>
  <si>
    <t>Japón</t>
  </si>
  <si>
    <t>LAB QUIMIBEN</t>
  </si>
  <si>
    <t>2020 DM-0006057 R1</t>
  </si>
  <si>
    <t>2017DM-000410R1</t>
  </si>
  <si>
    <t>ANJ HONGDE MEDICAL PRODUCTS CO.</t>
  </si>
  <si>
    <t>COMERCIALIZADORA ORION</t>
  </si>
  <si>
    <t>2019-DM-0020833</t>
  </si>
  <si>
    <t>2017DM-0000413R1</t>
  </si>
  <si>
    <t>JIANGSU HUACHEN MEDICAL</t>
  </si>
  <si>
    <t xml:space="preserve">HUADA MEDICAL </t>
  </si>
  <si>
    <t>2016DM-000161-R1</t>
  </si>
  <si>
    <t>2017DM-0000410R1</t>
  </si>
  <si>
    <t>TECNOQUIMI CAS</t>
  </si>
  <si>
    <t>2008M-011909R1</t>
  </si>
  <si>
    <t>2017DM-0002353R1</t>
  </si>
  <si>
    <t>2017DM-0016108</t>
  </si>
  <si>
    <t>2017M-0005582-R1</t>
  </si>
  <si>
    <t>2017M-015002-R2</t>
  </si>
  <si>
    <t>2012M-013218-R2</t>
  </si>
  <si>
    <t>2020M-0000520-R1</t>
  </si>
  <si>
    <t>2008M-011536R-1</t>
  </si>
  <si>
    <t>2013M-0001707-R1</t>
  </si>
  <si>
    <t>2008M-007377R1</t>
  </si>
  <si>
    <t>2019M-0019116</t>
  </si>
  <si>
    <t>2008M-0008197</t>
  </si>
  <si>
    <t>2008 M-011503 R-1</t>
  </si>
  <si>
    <t>2013M-0014285</t>
  </si>
  <si>
    <t>2008 M-011500- R1</t>
  </si>
  <si>
    <t>2008 M-010624 R-1</t>
  </si>
  <si>
    <t>2008 M-011499 R1</t>
  </si>
  <si>
    <t>2018M-0018071</t>
  </si>
  <si>
    <t>2017M-0006610-R1</t>
  </si>
  <si>
    <t>2008 M-009160 R-2</t>
  </si>
  <si>
    <t>2015M-0003350-R1</t>
  </si>
  <si>
    <t>2012M-012789-R2</t>
  </si>
  <si>
    <t>2008 M-010529 R-1</t>
  </si>
  <si>
    <t>2007M-007158 R2</t>
  </si>
  <si>
    <t>2009M-0009365</t>
  </si>
  <si>
    <t>2008M-009517 -R2</t>
  </si>
  <si>
    <t>2008 M-001468-R3</t>
  </si>
  <si>
    <t>2015M-0004135-R1</t>
  </si>
  <si>
    <t>2018M-0007951-R1</t>
  </si>
  <si>
    <t>2019M-0019459</t>
  </si>
  <si>
    <t>2007M-0007318</t>
  </si>
  <si>
    <t>2010 M-011526 R2</t>
  </si>
  <si>
    <t>2018M-0001113-R2</t>
  </si>
  <si>
    <t>2016M-007577-R3</t>
  </si>
  <si>
    <t>2009M-001733-R3</t>
  </si>
  <si>
    <t>2009M-0010098</t>
  </si>
  <si>
    <t>2015M-0016320</t>
  </si>
  <si>
    <t>2007M-0007436</t>
  </si>
  <si>
    <t>2009 M-010882-R2</t>
  </si>
  <si>
    <t>2009 M-13551-R1</t>
  </si>
  <si>
    <t>2018M-0002256-R2</t>
  </si>
  <si>
    <t>2009M-011494-R1</t>
  </si>
  <si>
    <t>2018M-005064-R2</t>
  </si>
  <si>
    <t>2012M-012624-R2</t>
  </si>
  <si>
    <t>2014M-0003102R-1</t>
  </si>
  <si>
    <t>2018M-0009149-R1</t>
  </si>
  <si>
    <t>2008M-0008477</t>
  </si>
  <si>
    <t>2008M-0008305</t>
  </si>
  <si>
    <t>2009M-0009117</t>
  </si>
  <si>
    <t>2015 M-014958-R2</t>
  </si>
  <si>
    <t>2015M- 002839 -R2</t>
  </si>
  <si>
    <t>2016M-002562R-2</t>
  </si>
  <si>
    <t>2015M-0003451R-1</t>
  </si>
  <si>
    <t>2008 M-001465-R3</t>
  </si>
  <si>
    <t>2014M-0003660-R1</t>
  </si>
  <si>
    <t>2019M-0018790</t>
  </si>
  <si>
    <t>2019M-0009936-R1</t>
  </si>
  <si>
    <t>2016M-0004940-R1</t>
  </si>
  <si>
    <t>2009 M-13589 R1</t>
  </si>
  <si>
    <t>2014M-0014964</t>
  </si>
  <si>
    <t>2008M-0007952</t>
  </si>
  <si>
    <t>2009M-0010286</t>
  </si>
  <si>
    <t>2008M-010732R1</t>
  </si>
  <si>
    <t>2007M-006957R1</t>
  </si>
  <si>
    <t>2009M-012546R1</t>
  </si>
  <si>
    <t>2016M-0004827-R1</t>
  </si>
  <si>
    <t>2010M-0010837</t>
  </si>
  <si>
    <t>2015M-0016189</t>
  </si>
  <si>
    <t>2016M-0005280-R1</t>
  </si>
  <si>
    <t>2008M-0008942</t>
  </si>
  <si>
    <t>2017M-0004983-R1</t>
  </si>
  <si>
    <t>2015M-0004244-R1</t>
  </si>
  <si>
    <t>2007M-0007232</t>
  </si>
  <si>
    <t>2016M-0010979-R1</t>
  </si>
  <si>
    <t>2014M-0003092-R1</t>
  </si>
  <si>
    <t>2009M-011550R-1</t>
  </si>
  <si>
    <t>2015M-0003446 R-1</t>
  </si>
  <si>
    <t>2016M-0005304-R1</t>
  </si>
  <si>
    <t>2015M-0016079</t>
  </si>
  <si>
    <t>2015M-0016080</t>
  </si>
  <si>
    <t>2015M-0016430</t>
  </si>
  <si>
    <t>2019M-13671-R2</t>
  </si>
  <si>
    <t>2013M-0014343</t>
  </si>
  <si>
    <t>2009M-000476-R3</t>
  </si>
  <si>
    <t>2007M-0007276</t>
  </si>
  <si>
    <t>VIDRIO TECNICO DE COLOMBIA S.A. (VITECO .A.) / LABORATORIOS LICOL LTDA.</t>
  </si>
  <si>
    <t>2020M-014625-R3</t>
  </si>
  <si>
    <t>2012M-013218-R2 En tramite renov</t>
  </si>
  <si>
    <t>2020M-0000520-R2</t>
  </si>
  <si>
    <t>2020M-010612-R3</t>
  </si>
  <si>
    <t>2009M-010611-R2 En tramite renov</t>
  </si>
  <si>
    <t>2007M-006661 R1 En tramite renov</t>
  </si>
  <si>
    <t>VITROFARMA S.A. / FARMALOGICA S.A. / VITALIS S.A. C.I.</t>
  </si>
  <si>
    <t>2008M-011500-R1-EN TRAMITE DE RENOVACION</t>
  </si>
  <si>
    <t>2008M-010624-R1-EN TRAMITE DE RENOVACION</t>
  </si>
  <si>
    <t>REYOUNG PHARMACEUTICAL CO, LTD.</t>
  </si>
  <si>
    <t>2006M-0005219</t>
  </si>
  <si>
    <t>2015M-0012177-R1</t>
  </si>
  <si>
    <t>2015M-0003196-R1 En tramite renov</t>
  </si>
  <si>
    <t>2018M-0008081-R1</t>
  </si>
  <si>
    <t>MANUFACTURERA MUNDIAL FARMACEUTICA S.A. / LABORATORIOS LA SANTÉ S.A.</t>
  </si>
  <si>
    <t>2009M-012223-R1 EN TRÀMITE RENOVACIÒN</t>
  </si>
  <si>
    <t>2015M-0004583-R1 En tramite renov</t>
  </si>
  <si>
    <t>2020M-0008104-R1</t>
  </si>
  <si>
    <t>SANOFI-AVENTIS DE COLOMBIA S.A. / GENFAR S.A.</t>
  </si>
  <si>
    <t>2017M-0005478-R1</t>
  </si>
  <si>
    <t>2020M-0008850-R1</t>
  </si>
  <si>
    <t>BAXTER / SANOFI-AVENTIS DE COLOMBIA S.A.</t>
  </si>
  <si>
    <t>2012M-0001392-R1</t>
  </si>
  <si>
    <t>CORPORACIÓN DE FOMENTO ASISTENCIAL DEL HOSPITAL UNIVERSITARIO SAN VICENTE DE PAUL - CORPAUL.</t>
  </si>
  <si>
    <t>2018M-0012337-R1</t>
  </si>
  <si>
    <t>2008M-009881-R2-EN TRAMITE DE RENOVACION</t>
  </si>
  <si>
    <t>2017M-0017645</t>
  </si>
  <si>
    <t>2015M-0005062-R1</t>
  </si>
  <si>
    <t>BIOQUIFAR PHARMACEUTICA S.A</t>
  </si>
  <si>
    <t>2016M-0004159-R1</t>
  </si>
  <si>
    <t>SANOFI-AVENTIS DE COLOMBIA S.A</t>
  </si>
  <si>
    <t>2015 M-007030-R3 En tramite renov</t>
  </si>
  <si>
    <t>2010 M-011624 R2 En tramite renov</t>
  </si>
  <si>
    <t>2015M-0016610</t>
  </si>
  <si>
    <t>2018M-0007331-R1</t>
  </si>
  <si>
    <t>PHARMAYECT S.A. / PRODUCTORA DE CAPSULAS DE GELATINA S.A., PROCAPS S.A.(PRODUCTO TERMINADO)</t>
  </si>
  <si>
    <t>2009M-001733-R3 En tramite renov</t>
  </si>
  <si>
    <t>LABORATORIO INTERNACIONALDE COLOMBIA S.A. LABINCO S.A.</t>
  </si>
  <si>
    <t>2017M-0006113-R1</t>
  </si>
  <si>
    <t>2015M-0016568 En tramite renov</t>
  </si>
  <si>
    <t>2012M-013021-R2 En tramite renov</t>
  </si>
  <si>
    <t>2020M-012606-R3</t>
  </si>
  <si>
    <t>2009 M-13551-R1 En tramite renov</t>
  </si>
  <si>
    <t>2020M-0002998-R2</t>
  </si>
  <si>
    <t>2020M-0001687-R2</t>
  </si>
  <si>
    <t>2020M-0000903-R2</t>
  </si>
  <si>
    <t>2010M-011598-R2 En tramite renov</t>
  </si>
  <si>
    <t>2015M-0004447-R1 En tramite renov</t>
  </si>
  <si>
    <t>NOVO NORDISK A/S</t>
  </si>
  <si>
    <t>2020M-012624-R3</t>
  </si>
  <si>
    <t>2015M-0004260-R1 En tramite renov</t>
  </si>
  <si>
    <t>2020M-0015309-R1</t>
  </si>
  <si>
    <t>2020M-000186-R3</t>
  </si>
  <si>
    <t>2015M-0003124-R1</t>
  </si>
  <si>
    <t>2004M-0003102-R1 En tramite renov</t>
  </si>
  <si>
    <t>2020M-0010432-R1</t>
  </si>
  <si>
    <t>RODUCTORA DE CAPSULAS DE GELATINA S. A. "PROCAPS S. A."</t>
  </si>
  <si>
    <t>2018M-0009200-R1</t>
  </si>
  <si>
    <t>2020M-0009196-R1</t>
  </si>
  <si>
    <t>ASOCIACION PROBIENESTAR DE LA FAMILIA COLOMBIANA "PROFAMILIA</t>
  </si>
  <si>
    <t>2018M-0008433-R1</t>
  </si>
  <si>
    <t>2009M-0009350 En tramite renov</t>
  </si>
  <si>
    <t>2020M-0008477-R1</t>
  </si>
  <si>
    <t>ASOCIACION PRO-BIENESTAR EN LA FAMILIA COLOMBIANA</t>
  </si>
  <si>
    <t>2007M-006325-R1 EN TRAMITE DE RENOVACION</t>
  </si>
  <si>
    <t>2010 M-14015 R1 En tramite renov</t>
  </si>
  <si>
    <t>2020M-0000666-R2</t>
  </si>
  <si>
    <t>ROPSOHN LABORATORIOS  LTDA. (PLANTA INYECTABLES)</t>
  </si>
  <si>
    <t>2009M-0009497 En tramite renov</t>
  </si>
  <si>
    <t>LABORATORIO SANDERSON S.A. / FRESENIUS KABI COLOMBIA S.A.S.</t>
  </si>
  <si>
    <t>2008M-0008305 En tramite renov</t>
  </si>
  <si>
    <t>2020M-0009117-R1</t>
  </si>
  <si>
    <t>2020M-014958-R3</t>
  </si>
  <si>
    <t>2015M-0004448-R1 En tramite renov</t>
  </si>
  <si>
    <t>2020M-0013484-R1</t>
  </si>
  <si>
    <t>2008M-0008856-EN TRAMITE DE RENOVACION</t>
  </si>
  <si>
    <t>2020M-0010477-R1</t>
  </si>
  <si>
    <t>TEOFARMA S.R.L.</t>
  </si>
  <si>
    <t>2008 M-001502  R3 En tramite renov</t>
  </si>
  <si>
    <t>2019M-0019517</t>
  </si>
  <si>
    <t>BELGICA</t>
  </si>
  <si>
    <t>LABORATORIOS LA SANTÉ S.A..</t>
  </si>
  <si>
    <t>2015M-0003451-R1 En tramite renov</t>
  </si>
  <si>
    <t>2010M-0010733</t>
  </si>
  <si>
    <t>TECNOQUIMICAS S.A. / TECNOFAR TQ S.A.S</t>
  </si>
  <si>
    <t>2008M-0008086-EN TRAMITE DE RENOVACION</t>
  </si>
  <si>
    <t>S.A.  ALCON- COUVREUR N. V.</t>
  </si>
  <si>
    <t>2008M-001465-R3-EN TRAMITE DE RENOVACION</t>
  </si>
  <si>
    <t>2017M-0006098-R1</t>
  </si>
  <si>
    <t>RIDDHI PHARMA</t>
  </si>
  <si>
    <t>AMERICAN GENERICS S.A.S. / LABORATORIO FRANCO AMERICAN AMERICAN GENERICS S.A.S.</t>
  </si>
  <si>
    <t>2015M-0000024-R3 En tramite renov</t>
  </si>
  <si>
    <t>2015M-0003828-R1 En tramite renov</t>
  </si>
  <si>
    <t>2015M-0003975-R1 En tramite renov</t>
  </si>
  <si>
    <t>2013M-0002327-R1 En tramite renov</t>
  </si>
  <si>
    <t>2018M-0012930-R1</t>
  </si>
  <si>
    <t>2014M-0014964 En tramite renov</t>
  </si>
  <si>
    <t>2021M-0015094-R1</t>
  </si>
  <si>
    <t>CIPLA LTD</t>
  </si>
  <si>
    <t>2015M-0016287 En tramite renov</t>
  </si>
  <si>
    <t>2008M-0007745 EN TRAMITE DE RENOVACION</t>
  </si>
  <si>
    <t>HELSINN BIREX PHARMACEUTICALS LTDA</t>
  </si>
  <si>
    <t>2009M-0009084</t>
  </si>
  <si>
    <t>CIPLA LTD.</t>
  </si>
  <si>
    <t>2015M-0016166 En tramite renov</t>
  </si>
  <si>
    <t>2015M-0002925-R1 En tramite renov</t>
  </si>
  <si>
    <t>2009 M-13741-R1 En tramite renov</t>
  </si>
  <si>
    <t>SANOFI-AVENTIS DE COLOMBIA S. A. / GENFAR S.A</t>
  </si>
  <si>
    <t>2012M-0013188 - Retirado</t>
  </si>
  <si>
    <t>2012M-0000733-R1 EN TRAMITE DE RENOVACION</t>
  </si>
  <si>
    <t>DAMIPE FARMACEUTICA S.A.S. / HUMAX PHARMACEUTICAL S.A.</t>
  </si>
  <si>
    <t>2012M-0013309 EN TRAMITE DE RENOVACION</t>
  </si>
  <si>
    <t>2008M-010732-R1-EN TRAMITE DE RENOVACION</t>
  </si>
  <si>
    <t>2020M-006957-R2</t>
  </si>
  <si>
    <t>2013M-0002447-R1 En tramite renov</t>
  </si>
  <si>
    <t>LABORATORIOS RYAN DE COLOMBIA S.A.S / VITALIS S.A. C.I.</t>
  </si>
  <si>
    <t>2012M-0000529-R1 EN TRAMITE DE RENOVACION</t>
  </si>
  <si>
    <t>LABORATORIOS BAXTER HEALTHCARE CORPORATION</t>
  </si>
  <si>
    <t>2008M-0008673-EN TRAMITE DE RENOVACION</t>
  </si>
  <si>
    <t>PISA FARMACEUTICA DE COLOMBIA S.A.</t>
  </si>
  <si>
    <t>FABRIFARMA S.A. (ANTES LABORATORIO LUTECIA DE COLOMBIA S.A.) / CLARIPACK S.A. / QUIRUPOS LTDA</t>
  </si>
  <si>
    <t>2012M-0013326 - EN TRAMITE DE RENOVACION</t>
  </si>
  <si>
    <t>2019M-002203-R3</t>
  </si>
  <si>
    <t>2015M-014867-R2 En tramite renov</t>
  </si>
  <si>
    <t>TECNOFARMA S.A DE C.V / LABORATORIOS GROSSMAN S.A.</t>
  </si>
  <si>
    <t>2017M-014872-R2</t>
  </si>
  <si>
    <t>2020M-0010724-R1</t>
  </si>
  <si>
    <t>2019M-0019052</t>
  </si>
  <si>
    <t>2020M-0003227-R2</t>
  </si>
  <si>
    <t>BLISTECO S.A.</t>
  </si>
  <si>
    <t>2016M-0004851- R1</t>
  </si>
  <si>
    <t>MEGALABS COLOMBIA S.A.S.</t>
  </si>
  <si>
    <t>2007M-0007632 En tramite renov</t>
  </si>
  <si>
    <t>2015M-0004320-R1 En tramite renov</t>
  </si>
  <si>
    <t>2008M-0008942-EN TRAMITE DE RENOVACION</t>
  </si>
  <si>
    <t>2009M-0009250 EN TRÀMITE RENOVACIÒN</t>
  </si>
  <si>
    <t>2009 M-013435-R1 En tramite renov</t>
  </si>
  <si>
    <t>2017M-0000323-R2</t>
  </si>
  <si>
    <t>2012M-0013562 EN TRAMITE DE RENOVACION</t>
  </si>
  <si>
    <t>2015M-0003755-R1</t>
  </si>
  <si>
    <t>2018M-007668-R3</t>
  </si>
  <si>
    <t>2015M-0016083 En tramite renov</t>
  </si>
  <si>
    <t>2015M-0011133-R1</t>
  </si>
  <si>
    <t>2014M-0003092-R1 En tramite renov</t>
  </si>
  <si>
    <t>2015M-002794-R2 En tramite renov</t>
  </si>
  <si>
    <t>2009 M-011550 R-1</t>
  </si>
  <si>
    <t>2015M-0003446-R1 En tramite renov</t>
  </si>
  <si>
    <t>2019M-0009422-R1</t>
  </si>
  <si>
    <t xml:space="preserve"> 2009DM-0004987 Vencido</t>
  </si>
  <si>
    <t>2015M-0004331-R1 En tramite renov</t>
  </si>
  <si>
    <t>LABORATORIOS RYAN DE COLOMBIA S. EN C..</t>
  </si>
  <si>
    <t>2009M-011236-R2 En tramite renov</t>
  </si>
  <si>
    <t>2014M-0003376-R1 En tramite renov</t>
  </si>
  <si>
    <t>2019M-0007230-R1</t>
  </si>
  <si>
    <t>2018M-0018529</t>
  </si>
  <si>
    <t>2020MB-0009288-R1</t>
  </si>
  <si>
    <t>2020M-0012784-R1</t>
  </si>
  <si>
    <t>2015 M-011547-R3 En tramite renov</t>
  </si>
  <si>
    <t>2015M-001193-R2 En tramite renov</t>
  </si>
  <si>
    <t>VITROFARMA S.A.(PLANTA 8) / VITALIS S.A. C.I</t>
  </si>
  <si>
    <t>BAXTER HEALTHCARE CORPORATION</t>
  </si>
  <si>
    <t>2007M-0007240-EN TRAMITE DE RENOVACION</t>
  </si>
  <si>
    <t>2007M-007263-R2 EN TRAMITE DE RENOVACION</t>
  </si>
  <si>
    <t>CSL BEHRING A.G.</t>
  </si>
  <si>
    <t>2020MB-0014543-R1</t>
  </si>
  <si>
    <t>2007M-0007276 EN TRAMITE DE RENOVACION</t>
  </si>
  <si>
    <t>2014M-0015352 En tramite renov</t>
  </si>
  <si>
    <t>2016M-0016758</t>
  </si>
  <si>
    <t>RSA-002234-2016</t>
  </si>
  <si>
    <t>2017M-0005653-R1</t>
  </si>
  <si>
    <t>THE LABS S.A.S.</t>
  </si>
  <si>
    <t>2018M-0018427</t>
  </si>
  <si>
    <t>2015M-0015712</t>
  </si>
  <si>
    <t>2009M-0010245</t>
  </si>
  <si>
    <t>2020M-002067-R3</t>
  </si>
  <si>
    <t>2012DM-0008480</t>
  </si>
  <si>
    <t>DOCTOR JAPAN CO. LTD / QUIRURGICOS LTDA. / BIOPLAST S.A.</t>
  </si>
  <si>
    <t>2014DM-0011553</t>
  </si>
  <si>
    <t>FRESENIUS KABI AG</t>
  </si>
  <si>
    <t>2009DM-0004196 En tramite renov</t>
  </si>
  <si>
    <t>2020DM-0006057-R1</t>
  </si>
  <si>
    <t>WELL LEAD / QUIRURGICOS</t>
  </si>
  <si>
    <t>2006DM-343 VENCIDO</t>
  </si>
  <si>
    <t>QUIRURGICOS LTDA. / BIOPLAST S.A.</t>
  </si>
  <si>
    <t>WELL LEAD MEDICAL CO. LTD. / BIOPLAST S.A.</t>
  </si>
  <si>
    <t>INDUSTRIAS CARDIOMED SAS</t>
  </si>
  <si>
    <t>2011DM-0008000</t>
  </si>
  <si>
    <t>V-01303</t>
  </si>
  <si>
    <t>2015DM-0013809</t>
  </si>
  <si>
    <t>ALFA TRADING S.A.S  ZHENJIAN ANJI HUABU INDUSTRIAL CO</t>
  </si>
  <si>
    <t>IMCOLMEDICA S.A</t>
  </si>
  <si>
    <t>PARAMOUNT SURGIMED LIMITED / IMCOLMEDICA S.A.</t>
  </si>
  <si>
    <t>20016DM-0000411-R1</t>
  </si>
  <si>
    <t>QUIRURGICOS LTDA.</t>
  </si>
  <si>
    <t>2015DM-0013080</t>
  </si>
  <si>
    <t>GOLDEN CARE.</t>
  </si>
  <si>
    <t>2006DM-0000327 - en tramite de renovacion</t>
  </si>
  <si>
    <t xml:space="preserve"> 2006DM-0000327</t>
  </si>
  <si>
    <t>2006DM-0000327</t>
  </si>
  <si>
    <t>QUIRURGICOS LTDA. / BIOPLAST.</t>
  </si>
  <si>
    <t>2017DM-0000327-R1</t>
  </si>
  <si>
    <t xml:space="preserve"> 2016DM-0000099-R2</t>
  </si>
  <si>
    <t>INDUSTRIAS CARDIOMED.</t>
  </si>
  <si>
    <t>2011DM-0007865</t>
  </si>
  <si>
    <t>NINGBO GREETMED MEDICAL INSTRUMENTS CO., LTD / INDUSTRIAS CARDIOMED SAS.</t>
  </si>
  <si>
    <t>NINGBO GREETMED MEDICAL INSTRUMENTS CO.</t>
  </si>
  <si>
    <t>GC MEDICA ENTERPRISE LTD / INDUSTRIAS CARDIOMED SAS</t>
  </si>
  <si>
    <t>2006DM-0000161-R1</t>
  </si>
  <si>
    <t>2012RD-0002365</t>
  </si>
  <si>
    <t>2011DM-0007866</t>
  </si>
  <si>
    <t>2006DM-0000294</t>
  </si>
  <si>
    <t>2015DM-0013040</t>
  </si>
  <si>
    <t>OMAR RODRIGUEZ FARIAS.</t>
  </si>
  <si>
    <t>GOODWOOD MEDICAL CARE LTD / ALFA TRADING S.A.S</t>
  </si>
  <si>
    <t>2013DM-0010403</t>
  </si>
  <si>
    <t>ANQING KANGMINGNA PACKAGING CO. LTD / BIOPLAST S.A</t>
  </si>
  <si>
    <t>NINGBO GREETMED MEDICAL INSTRUMENTS CO., LTD / INDUSTRIAS CARDIOMED SAS</t>
  </si>
  <si>
    <t>BIOPLAST S.A..</t>
  </si>
  <si>
    <t>COOK MEDICAL LLC.</t>
  </si>
  <si>
    <t>MOLECULAR PRODUCTS LTD / LM INSTRUMENTS S.A.</t>
  </si>
  <si>
    <t>HARSORIA HEALTHCARE PVT, LTD / BIOPLAST S.A</t>
  </si>
  <si>
    <t>2013DM-0010308</t>
  </si>
  <si>
    <t>NORSTRAY NUART S.A.S</t>
  </si>
  <si>
    <t>2011DM-0007559</t>
  </si>
  <si>
    <t>2017DM-0017174</t>
  </si>
  <si>
    <t>2016DM-0000215</t>
  </si>
  <si>
    <t>MEDTRONIC</t>
  </si>
  <si>
    <t>2018DM-0018797</t>
  </si>
  <si>
    <t>2020DM-0021059</t>
  </si>
  <si>
    <t>2018DM-0018672</t>
  </si>
  <si>
    <t>2017DM-0017454</t>
  </si>
  <si>
    <t>2017DM-0017023</t>
  </si>
  <si>
    <t>3R INDUSTRIA E COMERCIO EIRELI</t>
  </si>
  <si>
    <t>2020DM-0006710-R1</t>
  </si>
  <si>
    <t>2017DM-0017047</t>
  </si>
  <si>
    <t>2019M-0001183-R2</t>
  </si>
  <si>
    <t>2017DM-0017361</t>
  </si>
  <si>
    <t>2021DM-0006270-R1</t>
  </si>
  <si>
    <t>2020DM-0006371-R1</t>
  </si>
  <si>
    <t xml:space="preserve">HR-SIMON </t>
  </si>
  <si>
    <t>2020M-0019643</t>
  </si>
  <si>
    <t>2012DM</t>
  </si>
  <si>
    <t>2020DM-0022442</t>
  </si>
  <si>
    <t>HEFEI MEDICON PLASTIC PRODUCT</t>
  </si>
  <si>
    <t>2014DM-0011063</t>
  </si>
  <si>
    <t>2020DM-0022570</t>
  </si>
  <si>
    <t>SUZHOU HENGXIANG IMPORT</t>
  </si>
  <si>
    <t>ALEMANIA -MELSUGEN</t>
  </si>
  <si>
    <t xml:space="preserve"> 2010DM-4778-R1</t>
  </si>
  <si>
    <t xml:space="preserve">»KING SYSTEM CORPORATION </t>
  </si>
  <si>
    <t xml:space="preserve">»ESTADOS UNIDOS DE AMÉRICA </t>
  </si>
  <si>
    <t xml:space="preserve">»LABORATORIOS OSA S.A.S. </t>
  </si>
  <si>
    <t xml:space="preserve">»COLOMBIA </t>
  </si>
  <si>
    <t>2020M-009828-R2</t>
  </si>
  <si>
    <t>BSN MEDICAL</t>
  </si>
  <si>
    <t>2017DM-0000604-R1</t>
  </si>
  <si>
    <t>COLOMBIA - CALI</t>
  </si>
  <si>
    <t>2020DM-0004196-R1</t>
  </si>
  <si>
    <t xml:space="preserve">»BIOMETRIX LIMITED </t>
  </si>
  <si>
    <t>»ISRAEL</t>
  </si>
  <si>
    <t xml:space="preserve">GLOBAL HEALTHCARE PARTNERS, LP </t>
  </si>
  <si>
    <t xml:space="preserve">ESTADOS UNIDOS DE AMÉRICA </t>
  </si>
  <si>
    <t xml:space="preserve">»PACIFIC HOSPITAL SUPPLY CO LTD </t>
  </si>
  <si>
    <t>»CHINA</t>
  </si>
  <si>
    <t xml:space="preserve">»LM INSTRUMENTS S.A. </t>
  </si>
  <si>
    <t>»COLOMBIA</t>
  </si>
  <si>
    <t>ELECTROQUIMICA WEST</t>
  </si>
  <si>
    <t>COLOMBIA - ANTIOQUIA</t>
  </si>
  <si>
    <t xml:space="preserve">BSN MEDICAL S.A. DE CV. </t>
  </si>
  <si>
    <t>NO REQUIERE- 2018006539</t>
  </si>
  <si>
    <t>SHANDONG QIAOPAI</t>
  </si>
  <si>
    <t>2015DM-0012554</t>
  </si>
  <si>
    <t>»ESTADOS UNIDOS DE AMÉRICA</t>
  </si>
  <si>
    <t>BRAUN MELSUGEN</t>
  </si>
  <si>
    <t>ALEMANIA - SUIZA - BOGOTA</t>
  </si>
  <si>
    <t xml:space="preserve"> KANAM LATEX INDUSTRIES P LTD. </t>
  </si>
  <si>
    <t>2016DM-0015141</t>
  </si>
  <si>
    <t xml:space="preserve">LABORATORIO SANDERSON S.A. </t>
  </si>
  <si>
    <t>I.P.C</t>
  </si>
  <si>
    <t>2013DM-0009915 - 2017DM-0016267</t>
  </si>
  <si>
    <t xml:space="preserve">»AMBU A/S </t>
  </si>
  <si>
    <t>»DINAMARCA</t>
  </si>
  <si>
    <t>2015M-0003878-R1</t>
  </si>
  <si>
    <t xml:space="preserve">2016M-003759-R4 </t>
  </si>
  <si>
    <t>2019DM-0014933-R1</t>
  </si>
  <si>
    <t xml:space="preserve">»MOLECULAR PRODUCTS LTD </t>
  </si>
  <si>
    <t xml:space="preserve">»REINO UNIDO </t>
  </si>
  <si>
    <t>COLOMBIA - BOGOTA</t>
  </si>
  <si>
    <t>ABL - ANTIBIOTICOS DE BRASIL</t>
  </si>
  <si>
    <t>2020M-0010068-R1</t>
  </si>
  <si>
    <t>FARMACÁPSULAS</t>
  </si>
  <si>
    <t>2008 M-012410 R-1</t>
  </si>
  <si>
    <t>2020M-0009120-R1</t>
  </si>
  <si>
    <t>2019M-0009391-R1</t>
  </si>
  <si>
    <t xml:space="preserve">2015M-0004260-R1 </t>
  </si>
  <si>
    <t>2009 M-13957- R1</t>
  </si>
  <si>
    <t>FARMACAPSULAS</t>
  </si>
  <si>
    <t>2015M-015339-R2</t>
  </si>
  <si>
    <t>2008M-0008856</t>
  </si>
  <si>
    <t>2019M-0009485-R1</t>
  </si>
  <si>
    <t>2008M-0008780</t>
  </si>
  <si>
    <t>PLANTA DE PRODUCCION DE MEDICAMENTOS ESENCIALES Y AFINES- FACULTAD DE CIENCIAS FARMACÉUTICA Y ALIMENTARIAS DE LA UNIVERSIDAD DE ANTIOQUIA</t>
  </si>
  <si>
    <t>2014M-0003778-R1</t>
  </si>
  <si>
    <t>2008M-0009016</t>
  </si>
  <si>
    <t>2012M-0013259</t>
  </si>
  <si>
    <t>2012M-0013260</t>
  </si>
  <si>
    <t>2012M-0013261</t>
  </si>
  <si>
    <t>2015M-0004412-R1</t>
  </si>
  <si>
    <t>PANAMÁ</t>
  </si>
  <si>
    <t xml:space="preserve">
2007-0007431</t>
  </si>
  <si>
    <t>VITROFARMA</t>
  </si>
  <si>
    <t>En tramite renov</t>
  </si>
  <si>
    <t>2017M-0006639</t>
  </si>
  <si>
    <t>VITORFARMA</t>
  </si>
  <si>
    <t>2018M-011503-R1</t>
  </si>
  <si>
    <t>2020M-011504-R2</t>
  </si>
  <si>
    <t>2020M-011498-R2</t>
  </si>
  <si>
    <t>2015M-0004863-R1</t>
  </si>
  <si>
    <t>2008M-0008524</t>
  </si>
  <si>
    <t>2012M-000903-R1</t>
  </si>
  <si>
    <t>2017DM-0001253 R1</t>
  </si>
  <si>
    <t>2017DM-0001249R1</t>
  </si>
  <si>
    <t>A 2019M-0007131-R1</t>
  </si>
  <si>
    <t>20 1 6D M-0000 107 -R2</t>
  </si>
  <si>
    <t>IMPORTADORES CON DOMICILIO EN BOGOTA D.C</t>
  </si>
  <si>
    <t xml:space="preserve"> 2019DM-0019503</t>
  </si>
  <si>
    <t>2018RD-0004961</t>
  </si>
  <si>
    <t>RODELG LABORATORIOS</t>
  </si>
  <si>
    <t>2019RD-0005740</t>
  </si>
  <si>
    <t>Laboratorio Eufar</t>
  </si>
  <si>
    <t>NR 2011101684</t>
  </si>
  <si>
    <t>Argenina</t>
  </si>
  <si>
    <t>2020DM-0022614</t>
  </si>
  <si>
    <t>2016DM-0014478</t>
  </si>
  <si>
    <t>2019DM-0019321</t>
  </si>
  <si>
    <t>2017DM-0016102</t>
  </si>
  <si>
    <t>Dentsply Finance Co</t>
  </si>
  <si>
    <t xml:space="preserve">Alemania </t>
  </si>
  <si>
    <t>2012DM-0008895</t>
  </si>
  <si>
    <t>2019DM-0004764</t>
  </si>
  <si>
    <t>2014DM-0002927</t>
  </si>
  <si>
    <t xml:space="preserve">Prodont Scientific </t>
  </si>
  <si>
    <t>2013DM-0001878</t>
  </si>
  <si>
    <t>201DM-0001220-R1</t>
  </si>
  <si>
    <t>JBG</t>
  </si>
  <si>
    <t>Laboratorio Osa</t>
  </si>
  <si>
    <t>2015M-0011507-R1</t>
  </si>
  <si>
    <t>Amalgadent</t>
  </si>
  <si>
    <t>Colomboa</t>
  </si>
  <si>
    <t>2017DM-0000878</t>
  </si>
  <si>
    <t>2017DM-000878-R1</t>
  </si>
  <si>
    <t xml:space="preserve">NR </t>
  </si>
  <si>
    <t>Fapex</t>
  </si>
  <si>
    <t>2019DM-0003947</t>
  </si>
  <si>
    <t>Promisse</t>
  </si>
  <si>
    <t>2014DM-00111256</t>
  </si>
  <si>
    <t>Industrial Latorre</t>
  </si>
  <si>
    <t>2011DM-001640-R1</t>
  </si>
  <si>
    <t>I-SENS INC</t>
  </si>
  <si>
    <t>2019DM-0020724</t>
  </si>
  <si>
    <t>2019DM-0005272-R1</t>
  </si>
  <si>
    <t>2019DM-0020596</t>
  </si>
  <si>
    <t>2019RD-0005786</t>
  </si>
  <si>
    <t>CK DENTAL IND</t>
  </si>
  <si>
    <t>2017DM-0017162</t>
  </si>
  <si>
    <t>MICRODONT MICRO USINAGEM</t>
  </si>
  <si>
    <t>DENTSPLY TULSA DENTAL SPECIALITIES</t>
  </si>
  <si>
    <t>ESTADOS UNIDOS DE
AMÉRICA</t>
  </si>
  <si>
    <t>3M ESPE DENTAL PRODUCTS</t>
  </si>
  <si>
    <t>ANGELUS PRIMA DENTAL</t>
  </si>
  <si>
    <t>2018DM-0017952</t>
  </si>
  <si>
    <t>SHANGHAI SMEDENT MEDICAL INSTRUMENT CO</t>
  </si>
  <si>
    <t>2018DM-0018042</t>
  </si>
  <si>
    <t>MAILLEFER INSTRUMENTS HOLDING SARL</t>
  </si>
  <si>
    <t xml:space="preserve">TOBOOM SHANGHAI PRECISE ABRASIVE TOOL </t>
  </si>
  <si>
    <t>PRODUCTORA Y COMERCIALIZADORA ODONTOLOGIXA NEWSTETIC</t>
  </si>
  <si>
    <t>2019DM-0001183-R1</t>
  </si>
  <si>
    <t>DENTSPLY DETREY GMBH</t>
  </si>
  <si>
    <t xml:space="preserve">DENTSPLY CAULK </t>
  </si>
  <si>
    <t>PROQUIDENT SA</t>
  </si>
  <si>
    <t>3M ESPE DENTAL</t>
  </si>
  <si>
    <t>LABORATORIOS EUFAR</t>
  </si>
  <si>
    <t>DENTSPLY IND.COM</t>
  </si>
  <si>
    <t>2018DM-0017916</t>
  </si>
  <si>
    <t xml:space="preserve">DENTSPLY INDUSTRIA COMERCIO </t>
  </si>
  <si>
    <t xml:space="preserve">COLTENE WHALEDENT </t>
  </si>
  <si>
    <t>2014DM-0002927-R1</t>
  </si>
  <si>
    <t xml:space="preserve">PRODONT SCIENTIFIC </t>
  </si>
  <si>
    <t>2019DM-0003491-R1</t>
  </si>
  <si>
    <t>INDUSTRIAS DENTALES B.N.K</t>
  </si>
  <si>
    <t>2018DM-0003065 - R1</t>
  </si>
  <si>
    <t xml:space="preserve">INDUSTRIAS LA TORRE CAICEDO </t>
  </si>
  <si>
    <t>2009M-010971-R2</t>
  </si>
  <si>
    <t>2018DM-001810-R2</t>
  </si>
  <si>
    <t xml:space="preserve">DENTSPLY TUSA  DENTAL SPECIALITIES </t>
  </si>
  <si>
    <t>2012DM-0008874</t>
  </si>
  <si>
    <t>EURONDA S.PA</t>
  </si>
  <si>
    <t>2013DM-00010064</t>
  </si>
  <si>
    <t>CARESTREAM HELATH</t>
  </si>
  <si>
    <t xml:space="preserve">MAILLEFER INSTRUMENTS  HOLDING </t>
  </si>
  <si>
    <t>HIJANGHUAPROS]VE ED ENTAL</t>
  </si>
  <si>
    <t xml:space="preserve">ALBADENT Y CIA </t>
  </si>
  <si>
    <t>2019DM-0019558</t>
  </si>
  <si>
    <t xml:space="preserve">2019DM-0004103-R1
</t>
  </si>
  <si>
    <t>3M DEUTSCHLAND</t>
  </si>
  <si>
    <t>HIJANGHUAPROS]VE ED ENTALC</t>
  </si>
  <si>
    <t>2014DM-0012070</t>
  </si>
  <si>
    <t xml:space="preserve">QUIRUDENT </t>
  </si>
  <si>
    <t xml:space="preserve">COLGATE PALMOLIVE INDUSTRIAL </t>
  </si>
  <si>
    <t xml:space="preserve">INDUSTRIAS LA TORRE </t>
  </si>
  <si>
    <t>INVIMA 2016M-001206-R2</t>
  </si>
  <si>
    <t>INVIMA 2015M-0016215</t>
  </si>
  <si>
    <t>INVIMA 2020M-0003788-R2</t>
  </si>
  <si>
    <t>INVIMA 2020M-010611-R3</t>
  </si>
  <si>
    <t>INVIMA 2007M- 006629 R1</t>
  </si>
  <si>
    <t>INVIMA 2018M-0007218-R1</t>
  </si>
  <si>
    <t>REYOUNG PHARMACEUTICAL LTD</t>
  </si>
  <si>
    <t>INVIMA 2018M-0012711-R1</t>
  </si>
  <si>
    <t>INVIMA 2020M-0001874-R2</t>
  </si>
  <si>
    <t>INVIMA 2016-M014889-R2</t>
  </si>
  <si>
    <t>ARBOFARMA S.A.</t>
  </si>
  <si>
    <t>INVIMA 2007M-006661 R1</t>
  </si>
  <si>
    <t>INVIMA 2016M-0017473</t>
  </si>
  <si>
    <t xml:space="preserve">VITALIS S.A.C.I. - PLANTA 6 </t>
  </si>
  <si>
    <t>INVIMA 2019M-0007641-R1</t>
  </si>
  <si>
    <t>INVIMA 2020M-0009673-R1</t>
  </si>
  <si>
    <t>INVIMA 2008 M-011503 R-1</t>
  </si>
  <si>
    <t>INVIMA 2018M-0014375-R1</t>
  </si>
  <si>
    <t>CSPC ZHONGNUO PHARMACEUTICAL (SHIJIAZHUANG) CO., LTD.</t>
  </si>
  <si>
    <t>INVIMA 2019M-0001538-R2</t>
  </si>
  <si>
    <t>INVIMA 2018M-0014213-R1</t>
  </si>
  <si>
    <t>INVIMA 2018M-0014212-R1</t>
  </si>
  <si>
    <t>INVIMA 2015M-0004863-R1</t>
  </si>
  <si>
    <t>INVIMA 2015M-0003196-R1</t>
  </si>
  <si>
    <t>INVIMA 2018M-014905-R2</t>
  </si>
  <si>
    <t>INVIMA 2020M-010590-R2</t>
  </si>
  <si>
    <t>VITROFARMA S.A. PLANTA 6</t>
  </si>
  <si>
    <t>INVIMA 2017M-0017672</t>
  </si>
  <si>
    <t xml:space="preserve">INVIMA 2021M-0009932-R1 </t>
  </si>
  <si>
    <t>INVIMA 2018M-0007586-R1</t>
  </si>
  <si>
    <t>INVIMA 2018M-0002738-R2</t>
  </si>
  <si>
    <t xml:space="preserve">FAREVA VILLA RICA S.A.S. </t>
  </si>
  <si>
    <t>INVIMA2008 M-009881-R2</t>
  </si>
  <si>
    <t>INVIMA 2008M-009517 -R2</t>
  </si>
  <si>
    <t>INVIMA 2019 M-013108- R2</t>
  </si>
  <si>
    <t>INVIMA 2017-M-014923-R2</t>
  </si>
  <si>
    <t>INVIMA 2015M-0004575-R1</t>
  </si>
  <si>
    <t>INVIMA 2018M-0012346-R1</t>
  </si>
  <si>
    <t>INVIMA 2018M-006138-R2</t>
  </si>
  <si>
    <t>INVIMA 2019M-0019459</t>
  </si>
  <si>
    <t>INVIMA 2014M-013817-R2</t>
  </si>
  <si>
    <t>INVIMA 2017M-012136-R3</t>
  </si>
  <si>
    <t>INVIMA 2018M-012135-R3</t>
  </si>
  <si>
    <t>INVIMA 2007M-0007318</t>
  </si>
  <si>
    <t>INVIMA 2009M-0009253</t>
  </si>
  <si>
    <t>INVIMA 2018M-004616-R2</t>
  </si>
  <si>
    <t>LABORATORIO FRANCO COLOMBIANO LAFRANCOL S.A.S.  SIGLA  LAFRANCOL S.A.S.</t>
  </si>
  <si>
    <t>INVIMA 2018M-013716-R3</t>
  </si>
  <si>
    <t>INVIMA 2019M-0009929-R1</t>
  </si>
  <si>
    <t>INVIMA 2016M-0011070-R1</t>
  </si>
  <si>
    <t>INVIMA 2017M-0005915-R1</t>
  </si>
  <si>
    <t>INVIMA 2010M-0010753</t>
  </si>
  <si>
    <t>INVIMA 2019M-004573-R4</t>
  </si>
  <si>
    <t>INVIMA 2008 M-012410 R-1</t>
  </si>
  <si>
    <t>INVIMA 2018M-0006839-R1</t>
  </si>
  <si>
    <t>INVIMA 2009 M-010882-R2</t>
  </si>
  <si>
    <t>INVIMA 2020M-0002205-R2</t>
  </si>
  <si>
    <t xml:space="preserve">VITALIS S.A. C.I. PLANTA 8 </t>
  </si>
  <si>
    <t>INVIMA 2009 M -011494 R-1</t>
  </si>
  <si>
    <t>INVIMA 2020M-0000903-R2</t>
  </si>
  <si>
    <t>INVIMA 2016M-015026-R2</t>
  </si>
  <si>
    <t>INVIMA 2010 M-011598 R2</t>
  </si>
  <si>
    <t xml:space="preserve">FARMACOL CHINOIN S.A.S., </t>
  </si>
  <si>
    <t>INVIMA 2012M-013239-R2</t>
  </si>
  <si>
    <t>LABORATORIOS PISA S.A. DE C.V.,</t>
  </si>
  <si>
    <t>INVIMA 2019M-0013216-R1</t>
  </si>
  <si>
    <t>INVIMA 2016M-0000394-R2</t>
  </si>
  <si>
    <t>INVIMA 2015M-0004260-R1</t>
  </si>
  <si>
    <t>INVIMA 2009 M-13957- R1</t>
  </si>
  <si>
    <t>INVIMA 2020M-0003158-R2</t>
  </si>
  <si>
    <t>INVIMA 2020M-000186-R3</t>
  </si>
  <si>
    <t>INVIMA 2018M-002872-R2</t>
  </si>
  <si>
    <t>INVIMA 2014M-0003102 R-1</t>
  </si>
  <si>
    <t>INVIMA 2017M-0012145-R1</t>
  </si>
  <si>
    <t>INVIMA 2020M-0009196-R1</t>
  </si>
  <si>
    <t>INVIMA 2014M-0002181-R1</t>
  </si>
  <si>
    <t>INVIMA 2019M-0007131-R1</t>
  </si>
  <si>
    <t>INVIMA 2019M-010642-R3</t>
  </si>
  <si>
    <t>INVIMA 2017M-0011946-R1</t>
  </si>
  <si>
    <t>INVIMA 2013M-0002244-R1</t>
  </si>
  <si>
    <t>INVIMA 2020M-014958-R3</t>
  </si>
  <si>
    <t>INVIMA 2015M- 002839 -R2</t>
  </si>
  <si>
    <t>INVIMA 2010M-0010886</t>
  </si>
  <si>
    <t>INVIMA 2009M-0010170</t>
  </si>
  <si>
    <t>INVIMA 2020M-0010477-R1</t>
  </si>
  <si>
    <t>NOVARTIS PHARMA STEIN A.G.</t>
  </si>
  <si>
    <t>INVIMA 2017M-003421-R4</t>
  </si>
  <si>
    <t>INVIMA 2014M-0015216</t>
  </si>
  <si>
    <t>INVIMA 2016M-0004615-R1</t>
  </si>
  <si>
    <t>INVIMA 2014M-014270-R2</t>
  </si>
  <si>
    <t>INVIMA 2017M-0006222-R1</t>
  </si>
  <si>
    <t>INVIMA 2020M-0000024-R3</t>
  </si>
  <si>
    <t>INVIMA 2016M-002376-R2</t>
  </si>
  <si>
    <t>INVIMA 2015M-0003828-R1</t>
  </si>
  <si>
    <t>INVIMA 2009 M-012335 R1</t>
  </si>
  <si>
    <t>INVIMA 2019M-0009300-R1</t>
  </si>
  <si>
    <t>INVIMA 2009M-0009231</t>
  </si>
  <si>
    <t>INVIMA 2021M-0015094-R1</t>
  </si>
  <si>
    <t>JEWIM  PHARMACEUTICAL (SHANDONG)  CO. LTD.</t>
  </si>
  <si>
    <t>INVIMA 2010M-0010906</t>
  </si>
  <si>
    <t>INVIMA 2008M-0007745</t>
  </si>
  <si>
    <t>INVIMA 2020M-0002360-R2</t>
  </si>
  <si>
    <t>INVIMA 2010M-0010923</t>
  </si>
  <si>
    <t>INVIMA 2020M-0010524-R1</t>
  </si>
  <si>
    <t>INVIMA 2020M-0002104-R2</t>
  </si>
  <si>
    <t>SANOFI-AVENTIS  DE COLOMBIA S. A.</t>
  </si>
  <si>
    <t>INVIMA 2018M-0000662-R2</t>
  </si>
  <si>
    <t>INVIMA 2012M-0013188</t>
  </si>
  <si>
    <t>INVIMA 2012M-0000733-R1</t>
  </si>
  <si>
    <t>INVIMA 2020M-0014096-R1</t>
  </si>
  <si>
    <t>INVIMA 2020M-006964-R2</t>
  </si>
  <si>
    <t>INVIMA 2018M-0002317-R2</t>
  </si>
  <si>
    <t>INVIMA 2013M-0002447-R1</t>
  </si>
  <si>
    <t>PANPHARMA GMBH</t>
  </si>
  <si>
    <t>INVIMA 2018M-006074-R2</t>
  </si>
  <si>
    <t>ROPSOHN LABORATORIOS  S.A.S. (PLANTA INYECTABLES)</t>
  </si>
  <si>
    <t>INVIMA 2017M-004762-R2</t>
  </si>
  <si>
    <t>INVIMA 2018M-012592-R3</t>
  </si>
  <si>
    <t>INVIMA 2015 M-002032-R2</t>
  </si>
  <si>
    <t>INVIMA 2009 M-010277-R2</t>
  </si>
  <si>
    <t>INVIMA 2016M-0011621-R1</t>
  </si>
  <si>
    <t>INVIMA 2015M-014867-R2</t>
  </si>
  <si>
    <t>INVIMA 2016M-0011592-R1</t>
  </si>
  <si>
    <t>INVIMA 2009M-0009320</t>
  </si>
  <si>
    <t>INVIMA 2016M-015044-R2</t>
  </si>
  <si>
    <t>INVIMA 2007M-0007346</t>
  </si>
  <si>
    <t>INVIMA 2007M-0007295</t>
  </si>
  <si>
    <t>INVIMA 2007M-0007588</t>
  </si>
  <si>
    <t>INVIMA 2007M-0007242</t>
  </si>
  <si>
    <t>INVIMA 2020M-0003227-R2</t>
  </si>
  <si>
    <t>INVIMA 2014M-0003778 R-1</t>
  </si>
  <si>
    <t>INVIMA 2018M-0014633-R1</t>
  </si>
  <si>
    <t>INVIMA 2014M-0003398-R1</t>
  </si>
  <si>
    <t>INVIMA 2007M-0007323</t>
  </si>
  <si>
    <t>INVIMA 2019M-0009920-R1</t>
  </si>
  <si>
    <t>INVIMA 2016M-0011793-R1</t>
  </si>
  <si>
    <t>INVIMA 2012M-0013652</t>
  </si>
  <si>
    <t>ASTRAZENECA PHARMACEUTICALS LP</t>
  </si>
  <si>
    <t>INVIMA 2009M-0009217</t>
  </si>
  <si>
    <t>INVIMA 2008M-0008942</t>
  </si>
  <si>
    <t xml:space="preserve">ASTRAZENECA PHARMACEUTICALS LP </t>
  </si>
  <si>
    <t>INVIMA 2009M-0009250</t>
  </si>
  <si>
    <t>INVIMA 2015M-0003968-R1</t>
  </si>
  <si>
    <t>INVIMA 2018M-0006894-R1</t>
  </si>
  <si>
    <t>INVIMA 2019M-0019026</t>
  </si>
  <si>
    <t>ALKERMES INCORPORATED</t>
  </si>
  <si>
    <t>INVIMA 2014M-0002349-R2</t>
  </si>
  <si>
    <t>INVIMA 2009M-0009457</t>
  </si>
  <si>
    <t>INVIMA 2009 M-013247 - R1</t>
  </si>
  <si>
    <t>INVIMA 2008 M-011166 R1</t>
  </si>
  <si>
    <t>CAMBRIDGE PHARMACEUTICAL S.A.S</t>
  </si>
  <si>
    <t>INVIMA 2009M-0010089</t>
  </si>
  <si>
    <t>INVIMA 2018M-007668-R3</t>
  </si>
  <si>
    <t>INVIMA 2008 M-011168 R1</t>
  </si>
  <si>
    <t>INVIMA 2008M-0007780</t>
  </si>
  <si>
    <t>INVIMA 2018M-0000487-R2</t>
  </si>
  <si>
    <t>INVIMA 2013M-0002375-R1</t>
  </si>
  <si>
    <t>INVIMA 2015M-0016083</t>
  </si>
  <si>
    <t>INVIMA 2015M-0004392-R1</t>
  </si>
  <si>
    <t>PATHEON  ITALIA S.P.A.</t>
  </si>
  <si>
    <t>INVIMA 2018M-0000706-R2</t>
  </si>
  <si>
    <t>INVIMA 2015M-0011133-R1</t>
  </si>
  <si>
    <t>INVIMA 2016M-002634-R2</t>
  </si>
  <si>
    <t>INVIMA 2020M-002794-R3</t>
  </si>
  <si>
    <t>INVIMA 2017M-0005587-R1</t>
  </si>
  <si>
    <t>INVIMA 2018M-0012924-R1</t>
  </si>
  <si>
    <t>INVIMA 2015M-0003446 R-1</t>
  </si>
  <si>
    <t>INVIMA 2012M-0001992-R1</t>
  </si>
  <si>
    <t>INVIMA 2013M-0001998-R1</t>
  </si>
  <si>
    <t>SANDOZ PRIVATE LIMITED</t>
  </si>
  <si>
    <t>INVIMA 2017M-0012151-R1</t>
  </si>
  <si>
    <t>INVIMA 2017M-0012260-R1</t>
  </si>
  <si>
    <t>MYLAN LABORATORIES S.A.S</t>
  </si>
  <si>
    <t>INVIMA 2015 M-001927-R2</t>
  </si>
  <si>
    <t>INVIMA 2010M-0010920</t>
  </si>
  <si>
    <t>INVIMA2008 M-007252-R1</t>
  </si>
  <si>
    <t>INVIMA 2016 M-015043-R2</t>
  </si>
  <si>
    <t>INVIMA 2010M-0010810</t>
  </si>
  <si>
    <t>INVIMA 2015M-0016190</t>
  </si>
  <si>
    <t>INVIMA 2009 M-011236-R2</t>
  </si>
  <si>
    <t>INVIMA 2009M-0010286</t>
  </si>
  <si>
    <t>SHENZHEN TECHDOW PHARMACEUTICAL CO. LTD.</t>
  </si>
  <si>
    <t>INVIMA 2015M-0016079</t>
  </si>
  <si>
    <t>INVIMA 2015M-0016080</t>
  </si>
  <si>
    <t>INVIMA 2018M-0014559-R1</t>
  </si>
  <si>
    <t>INVIMA 2015-M-006894-R3</t>
  </si>
  <si>
    <t>INVIMA 2017M-0006052-R1</t>
  </si>
  <si>
    <t>PRODUCTORA DE CAPSULAS DE GELATINA S.A., PROCAPS S.A.</t>
  </si>
  <si>
    <t>INVIMA 2018M-0002275-R2</t>
  </si>
  <si>
    <t>INVIMA 2019M-0003054-R2</t>
  </si>
  <si>
    <t>INVIMA 2020MB-0014543-R1</t>
  </si>
  <si>
    <t>INVIMA 2021M-0003190-R2</t>
  </si>
  <si>
    <t>INVIMA 2017M-0005653-R1</t>
  </si>
  <si>
    <t>ANHUI EASYWAY MEDICAL SUPPLIES</t>
  </si>
  <si>
    <t>2014DM-0011130</t>
  </si>
  <si>
    <t>ZHANGJIAGANG SHENGANG MEDICAL PRODUCTS CO., LTD</t>
  </si>
  <si>
    <t>2019DM-0019225</t>
  </si>
  <si>
    <t>2015DM-0013206</t>
  </si>
  <si>
    <t>2015DM-0013208</t>
  </si>
  <si>
    <t>2014DM-0011137</t>
  </si>
  <si>
    <t>FUJIAN BESTWAY MEDICAL POLYMER CORP</t>
  </si>
  <si>
    <t>CHANGZHOU YAPING MEDICAL MATERIALS CO., LTD</t>
  </si>
  <si>
    <t>2014DM-0011134</t>
  </si>
  <si>
    <t>NINGBO SHENYURUI MEDICAL APPLIANCE</t>
  </si>
  <si>
    <t>2014DM-0011128</t>
  </si>
  <si>
    <t>2014DM-0011138</t>
  </si>
  <si>
    <t>SHAOXING ZHENDLE SURGICAL DRESSING</t>
  </si>
  <si>
    <t>2016DM-0014622</t>
  </si>
  <si>
    <t>TAIZHOU CITY YONGFANG SANITARY PRODUCTS FACTORY</t>
  </si>
  <si>
    <t>2018DM-0019052</t>
  </si>
  <si>
    <t>2014DM-0011131</t>
  </si>
  <si>
    <t>PROVIGASA MEDICLA S.A.S.</t>
  </si>
  <si>
    <t>2021DM-0007106-R1</t>
  </si>
  <si>
    <t xml:space="preserve"> 2014DM-0011553</t>
  </si>
  <si>
    <t xml:space="preserve"> 2010DM-0006057-R1</t>
  </si>
  <si>
    <t xml:space="preserve">CHANGSH 3S </t>
  </si>
  <si>
    <t xml:space="preserve"> 2011DM-0007294</t>
  </si>
  <si>
    <t xml:space="preserve"> 2011DM-0008169</t>
  </si>
  <si>
    <t>INVIMA 2019DM-0005249R1</t>
  </si>
  <si>
    <t>INVIMA 2017DM-0000327R1</t>
  </si>
  <si>
    <t>INVIMA 2016DM-0000271R1</t>
  </si>
  <si>
    <t>INVIMA 2016DM-0000294R1</t>
  </si>
  <si>
    <t>XIAMEN COMPOWER MEDICAL TECH CO LTD.</t>
  </si>
  <si>
    <t>2017DM-0016564</t>
  </si>
  <si>
    <t>DIPROMEDICAL DEVICES S.R.L.</t>
  </si>
  <si>
    <t>2014DM-0011591</t>
  </si>
  <si>
    <t>BAISHENG MEDICAL CO., LTD.</t>
  </si>
  <si>
    <t>INVIMA 2019DM-0020738</t>
  </si>
  <si>
    <t>INVIMA 2019DM-0020710</t>
  </si>
  <si>
    <t>LABORATORIOS LICOL S.A.S</t>
  </si>
  <si>
    <t>2016M-001206 R2</t>
  </si>
  <si>
    <t>2012M-013218 R2</t>
  </si>
  <si>
    <t>LABORATORIOS LAPROFF S.A.</t>
  </si>
  <si>
    <t>2014M-0015359</t>
  </si>
  <si>
    <t>2020M-0003788-R2</t>
  </si>
  <si>
    <t>BCN MEDICAL S.A</t>
  </si>
  <si>
    <t>2007M- 006629 R1</t>
  </si>
  <si>
    <t>SYNTOFARMA S.A. CALLE 166 NO. 19 B 42</t>
  </si>
  <si>
    <t>2012M-0001874-R1</t>
  </si>
  <si>
    <t>2017M-0011644- R1</t>
  </si>
  <si>
    <t>2020M-0009673-R1</t>
  </si>
  <si>
    <t>2020M-0019809</t>
  </si>
  <si>
    <t>2008M-011499 R1</t>
  </si>
  <si>
    <t>2015M-0004863 R1</t>
  </si>
  <si>
    <t>2015M-0003196-R1</t>
  </si>
  <si>
    <t>2007M-007294-R1</t>
  </si>
  <si>
    <t>2009M-12744 R1</t>
  </si>
  <si>
    <t>LABORATORIOS BAXTER S.A. Calle 36 No. 2C - 22</t>
  </si>
  <si>
    <t>2015M-011638-R3</t>
  </si>
  <si>
    <t>2010 M-14231-R1</t>
  </si>
  <si>
    <t>LABORATORIOS ECAR S.A. CARRERA 44 No. 27-50</t>
  </si>
  <si>
    <t>2008M-009517-R2</t>
  </si>
  <si>
    <t>2009M-010770-R2</t>
  </si>
  <si>
    <t>NUTRI MACK S.A.S.</t>
  </si>
  <si>
    <t>2014M-0015072</t>
  </si>
  <si>
    <t>LABORATORIOS BAGO DE COLOMBIA SAS</t>
  </si>
  <si>
    <t>2017M-013061 R3</t>
  </si>
  <si>
    <t>2018M-0012346 R1</t>
  </si>
  <si>
    <t>KWALITY PHARMACEUTICALS L TD</t>
  </si>
  <si>
    <t>1T1024151005100</t>
  </si>
  <si>
    <t>ROPSOHN THERAPEUTICS SAS</t>
  </si>
  <si>
    <t>2012M-012597 R2</t>
  </si>
  <si>
    <t>2014M-013817 R2</t>
  </si>
  <si>
    <t>2015M-007030-R3</t>
  </si>
  <si>
    <t>ASPEN PORT ELIZABETH (PTY) LTD</t>
  </si>
  <si>
    <t>SUDAFRICA</t>
  </si>
  <si>
    <t xml:space="preserve">2015 M-005601-R3	</t>
  </si>
  <si>
    <t>2018M-013716 R3</t>
  </si>
  <si>
    <t>2017M-012985 R3</t>
  </si>
  <si>
    <t>2017M-0005408 R1</t>
  </si>
  <si>
    <t>VESALIUS PHARMA</t>
  </si>
  <si>
    <t>2019M-0003477-R2</t>
  </si>
  <si>
    <t>2018M-0006839 R1</t>
  </si>
  <si>
    <t>2019M-0010098 R1</t>
  </si>
  <si>
    <t>2018M-0006841 R1</t>
  </si>
  <si>
    <t>2020M-0010836-R1</t>
  </si>
  <si>
    <t>ADS PHARMA SAS</t>
  </si>
  <si>
    <t>2012M-013021 R2</t>
  </si>
  <si>
    <t>2013M-0001687 R1</t>
  </si>
  <si>
    <t>2009 M -011494 R-1</t>
  </si>
  <si>
    <t>2012M-0000903 R1</t>
  </si>
  <si>
    <t>NOVO NORDISK COLOMBIA SAS</t>
  </si>
  <si>
    <t>2018M-012368 R3</t>
  </si>
  <si>
    <t>2016M-0000394 R2</t>
  </si>
  <si>
    <t>2015M-0004260 R1</t>
  </si>
  <si>
    <t>2020M-0007727-R1</t>
  </si>
  <si>
    <t>2018M-0007478 R1</t>
  </si>
  <si>
    <t>2019M-010642 R3</t>
  </si>
  <si>
    <t>2019M-0009854-R1</t>
  </si>
  <si>
    <t>2012M-0002795-R1</t>
  </si>
  <si>
    <t>AG PHARMACEUTICAL S.A.S</t>
  </si>
  <si>
    <t>2016M- 003711-R2</t>
  </si>
  <si>
    <t>SANIGGI S.A.S.</t>
  </si>
  <si>
    <t>2016M-0011463-R1</t>
  </si>
  <si>
    <t>S.A. ALCON- COUVREUR N. V.</t>
  </si>
  <si>
    <t>2008M-001465 R3</t>
  </si>
  <si>
    <t>TECNOFAR TQ S.A.S Km 24 Vía Cali Santander Q en la "Y" Villa Rica, Lote 8B ZF Parque Sur.</t>
  </si>
  <si>
    <t>2016M-0011265-R1</t>
  </si>
  <si>
    <t>2009M-0010100</t>
  </si>
  <si>
    <t>TECNOFAR TQ S.A.S Km 24 Vía Cali Santander Q en la "Y" Villa Rica, Lote 8B ZF Parque Sur</t>
  </si>
  <si>
    <t>2017M-0012611 R1</t>
  </si>
  <si>
    <t>LABORATORIOS BREMYMG</t>
  </si>
  <si>
    <t>2020M-0000024-R3</t>
  </si>
  <si>
    <t>LABORATORIOS RYAN DE COLOMBIA SAS</t>
  </si>
  <si>
    <t>2019M-0009124 R1</t>
  </si>
  <si>
    <t>2020M-0002360-R2</t>
  </si>
  <si>
    <t>2018M-0000662 R2</t>
  </si>
  <si>
    <t>2020M-0002762-R2</t>
  </si>
  <si>
    <t>2009M-010277 R2</t>
  </si>
  <si>
    <t>2009 M-012546 R1</t>
  </si>
  <si>
    <t>2019M-0009798-R1</t>
  </si>
  <si>
    <t>VIDRIO TECNICO DE COLOMBIA S.A. (VITECO S.A.) Transversal 20 A No. 4 A - 81</t>
  </si>
  <si>
    <t>2018M-0014633-R1</t>
  </si>
  <si>
    <t>SALUS PHARMA LABS S.A.S</t>
  </si>
  <si>
    <t>2019M-0015219-R1</t>
  </si>
  <si>
    <t>2007M-0007220</t>
  </si>
  <si>
    <t>SCANDINAVIA PHARMA LTDA.</t>
  </si>
  <si>
    <t>URUGUAY</t>
  </si>
  <si>
    <t>2007M-0007632</t>
  </si>
  <si>
    <t>2008M-0009034</t>
  </si>
  <si>
    <t>ASTRAZENECA COLOMBIA S.A.S.</t>
  </si>
  <si>
    <t>2009M-0009217</t>
  </si>
  <si>
    <t>2009M-0009250</t>
  </si>
  <si>
    <t>2020M-013435-R2</t>
  </si>
  <si>
    <t>2014M-0002349 R2</t>
  </si>
  <si>
    <t>ELI LILLY INTERAMERICA INC</t>
  </si>
  <si>
    <t>2018M-0000706 R2</t>
  </si>
  <si>
    <t>2015M-0003446 R1</t>
  </si>
  <si>
    <t>2017M-0005898-R1</t>
  </si>
  <si>
    <t>NOVARTIS DE COLOMBIA S.A.</t>
  </si>
  <si>
    <t>2017M-0012151 R1</t>
  </si>
  <si>
    <t>2017M-0012260-R1</t>
  </si>
  <si>
    <t>2008 M-011476 R-1</t>
  </si>
  <si>
    <t>2020M-0001745-R2</t>
  </si>
  <si>
    <t>ROTEXMEDICA GMBH</t>
  </si>
  <si>
    <t>2017M-0005683 R1</t>
  </si>
  <si>
    <t>2017M-0000479 R2</t>
  </si>
  <si>
    <t>2014M-0003376 R1</t>
  </si>
  <si>
    <t>BLAU FARMACÉUTICA COLOMBIA S.A.S</t>
  </si>
  <si>
    <t>2018M-0012793-R1</t>
  </si>
  <si>
    <t>MSN LABS AMERICAS S.A.S</t>
  </si>
  <si>
    <t>AMAREY NOVA MEDICAL S.A.</t>
  </si>
  <si>
    <t>2017M-005453 R2</t>
  </si>
  <si>
    <t>2017M-0017961</t>
  </si>
  <si>
    <t>2017M-0012585 R1</t>
  </si>
  <si>
    <t>2015-M-006894-R3</t>
  </si>
  <si>
    <t>C.I. FARMACAPSULAS S.A. VIA 40 No.85 - 48</t>
  </si>
  <si>
    <t>2017M-0005759 R1</t>
  </si>
  <si>
    <t>2015M-0016365</t>
  </si>
  <si>
    <t>2018M-0002275 R2</t>
  </si>
  <si>
    <t>BIOTOSCANA S.A.</t>
  </si>
  <si>
    <t>MEDICAL KIT LTDA</t>
  </si>
  <si>
    <t>AUT. 2018000969</t>
  </si>
  <si>
    <t>LABORATORIOS KEV"S S.A.S</t>
  </si>
  <si>
    <t>NSOC28369-08CO</t>
  </si>
  <si>
    <t>2016M-0003840 R1</t>
  </si>
  <si>
    <t>ABBVIE S.A.S.</t>
  </si>
  <si>
    <t>CLINICOS Y HOSPITALARIOS DE COLOMBIA SA</t>
  </si>
  <si>
    <t>AUROBINDO PHARMA COLOMBIA S.A.S.</t>
  </si>
  <si>
    <t>NEXT PHARMA SOURCING SAS</t>
  </si>
  <si>
    <t xml:space="preserve"> 2015DM-0013654</t>
  </si>
  <si>
    <t>2021DM-0008169-R1</t>
  </si>
  <si>
    <t>B. BRAUN MELSUGEN AG</t>
  </si>
  <si>
    <t xml:space="preserve"> 2016DM-0000045-R1</t>
  </si>
  <si>
    <t>SHANDONG ZIBO SHANCHUAN MEDICAL INSTRUMENT CO, LTD</t>
  </si>
  <si>
    <t>2020DM-0021378</t>
  </si>
  <si>
    <t>BSN MEDICAL GMBH</t>
  </si>
  <si>
    <t>2016DM-0014555</t>
  </si>
  <si>
    <t>NINGBO GREETMED MEDICAL INSTRUMENTS CO., LTD</t>
  </si>
  <si>
    <t>2011DM-0007875</t>
  </si>
  <si>
    <t>2018DM-0018612</t>
  </si>
  <si>
    <t>2018DM-0018364</t>
  </si>
  <si>
    <t>2017DM-0000410R-1</t>
  </si>
  <si>
    <t>DISPROMED MK SAS</t>
  </si>
  <si>
    <t>LANXI JIEDA COTTON SWAB CO., LTD</t>
  </si>
  <si>
    <t>WEIFANG KAWA MEDICAL PRODUCTS</t>
  </si>
  <si>
    <t>2017DM-0016525</t>
  </si>
  <si>
    <t>2017DM-0002353-R1</t>
  </si>
  <si>
    <t>2016DM-0000121 R1</t>
  </si>
  <si>
    <t>2016DM-0000409 R1</t>
  </si>
  <si>
    <t>2016M-005849-R-3</t>
  </si>
  <si>
    <t>2009 M-010613-R2</t>
  </si>
  <si>
    <t>2020M-0016178-R1</t>
  </si>
  <si>
    <t>2016M-0005385-R1</t>
  </si>
  <si>
    <t>COLOMBIA,COLOMBIA</t>
  </si>
  <si>
    <t>2016-M014889-R2</t>
  </si>
  <si>
    <t>2007M-0007529</t>
  </si>
  <si>
    <t>2012M-0001538-R1</t>
  </si>
  <si>
    <t>20114030-01</t>
  </si>
  <si>
    <t>2009M-012223-R1</t>
  </si>
  <si>
    <t>2019M-0014479-R1</t>
  </si>
  <si>
    <t>2018M-0012595-R1</t>
  </si>
  <si>
    <t>2018 M-013161-R3</t>
  </si>
  <si>
    <t>2016M-0005429-R1</t>
  </si>
  <si>
    <t>2009 M-008929 R2</t>
  </si>
  <si>
    <t>2017M-005214-R2</t>
  </si>
  <si>
    <t>2009 M-010770-R-2</t>
  </si>
  <si>
    <t>2018M-0012721-R1</t>
  </si>
  <si>
    <t>MEXICO,COLOMBIA</t>
  </si>
  <si>
    <t>COLOMBIA,COLOMBIA,COLOMBIA,COLOMBIA</t>
  </si>
  <si>
    <t>COLOMBIA,COLOMBIA,COLOMBIA,COLOMBIA,COLOMBIA</t>
  </si>
  <si>
    <t>2017M-07654-R3</t>
  </si>
  <si>
    <t>2018M-0000249-R2</t>
  </si>
  <si>
    <t>2009 M-001733-R3</t>
  </si>
  <si>
    <t>2016M-0016781</t>
  </si>
  <si>
    <t>2009M-0009724</t>
  </si>
  <si>
    <t>2013M-0002205-R1</t>
  </si>
  <si>
    <t>2007M-0007441</t>
  </si>
  <si>
    <t>2019M-0014743-R1</t>
  </si>
  <si>
    <t>2013M-0002172-R1</t>
  </si>
  <si>
    <t>2015M-0003622-R1</t>
  </si>
  <si>
    <t>2009 M-000579-R3</t>
  </si>
  <si>
    <t>2009M-0009350</t>
  </si>
  <si>
    <t>2014M-0002181-R1</t>
  </si>
  <si>
    <t>ALEMANIA,MEXICO</t>
  </si>
  <si>
    <t>2007M-0007131</t>
  </si>
  <si>
    <t>2016M-0013294-R1</t>
  </si>
  <si>
    <t>19939225-01</t>
  </si>
  <si>
    <t>2020M-0009808-R1</t>
  </si>
  <si>
    <t>BRASIL,MEXICO,BELGICA</t>
  </si>
  <si>
    <t>2007M-0006856</t>
  </si>
  <si>
    <t>BRASIL,BELGICA</t>
  </si>
  <si>
    <t>2013M-0002108-R1</t>
  </si>
  <si>
    <t>2008M-0008158</t>
  </si>
  <si>
    <t>2009 M- 001338-R3</t>
  </si>
  <si>
    <t>2009 M-012362 R-1</t>
  </si>
  <si>
    <t>2010M-0010425</t>
  </si>
  <si>
    <t>2010M-0010412</t>
  </si>
  <si>
    <t>2010M-0010906</t>
  </si>
  <si>
    <t>2015M-0016166</t>
  </si>
  <si>
    <t>PIRAMAL CRITICAL CARE</t>
  </si>
  <si>
    <t>2013M-0002217-R1</t>
  </si>
  <si>
    <t>2015M-0004434- R1</t>
  </si>
  <si>
    <t>COLOMBIA,COLOMBIA,COLOMBIA</t>
  </si>
  <si>
    <t>2008M-0007834</t>
  </si>
  <si>
    <t>2016M-0004798-R1</t>
  </si>
  <si>
    <t>GRAN BRETAÑA,ESTADOS UNIDOS</t>
  </si>
  <si>
    <t>MEXICO,BELGICA</t>
  </si>
  <si>
    <t>2019M-0009565-R1</t>
  </si>
  <si>
    <t>2015 M- 002192-R2</t>
  </si>
  <si>
    <t>2019M-0009423-R1</t>
  </si>
  <si>
    <t>2015M-0004331_R1</t>
  </si>
  <si>
    <t>2009 M-012650-R1</t>
  </si>
  <si>
    <t>2016 M-015043-R2</t>
  </si>
  <si>
    <t>2017M-0012276-R1</t>
  </si>
  <si>
    <t>2009 M-011236-R2</t>
  </si>
  <si>
    <t>2015M-0003679-R1</t>
  </si>
  <si>
    <t>2015 M-011547-R3</t>
  </si>
  <si>
    <t>2015 M-001193-R2</t>
  </si>
  <si>
    <t>KEDRION S.P.A.</t>
  </si>
  <si>
    <t>CCOLOMBIA</t>
  </si>
  <si>
    <t>2008 M-010604-R3</t>
  </si>
  <si>
    <t>2009 M-000476-R3</t>
  </si>
  <si>
    <t>2020M-0009291-R1</t>
  </si>
  <si>
    <t>2007M-007289-R1</t>
  </si>
  <si>
    <t>2014M-0015150</t>
  </si>
  <si>
    <t>2015M-0016676</t>
  </si>
  <si>
    <t>HOLANDA,REPUBLICA CHECA</t>
  </si>
  <si>
    <t>2013DM-0009724</t>
  </si>
  <si>
    <t>2017DM-0001046-R1</t>
  </si>
  <si>
    <t>2021DM-0006944-R1</t>
  </si>
  <si>
    <t>2015DM-00718-R3</t>
  </si>
  <si>
    <t>2010DM-0005372</t>
  </si>
  <si>
    <t>2008M-011909-R1</t>
  </si>
  <si>
    <t>2020DM-0006652-R1</t>
  </si>
  <si>
    <t>2020DM-0021507</t>
  </si>
  <si>
    <t>PETERS DURGICAL</t>
  </si>
  <si>
    <t>31/12/2017 Renovacion</t>
  </si>
  <si>
    <t>26/11/2017 Renovacion</t>
  </si>
  <si>
    <t>15/05/2019 Renovacion</t>
  </si>
  <si>
    <t>TRAMITE DE RENOCACIÓN</t>
  </si>
  <si>
    <t>4/25/2021</t>
  </si>
  <si>
    <t>5/25/2025</t>
  </si>
  <si>
    <t>3/14/2021</t>
  </si>
  <si>
    <t>8/29/2022</t>
  </si>
  <si>
    <t>3/22/2028</t>
  </si>
  <si>
    <t>12-Jun-22 00:00:00</t>
  </si>
  <si>
    <t>03-Apr-22 00:00:00</t>
  </si>
  <si>
    <t>19-Feb-20 00:00:00</t>
  </si>
  <si>
    <t>10-May-17 00:00:00</t>
  </si>
  <si>
    <t>12-Mar-25 00:00:00</t>
  </si>
  <si>
    <t>30-Oct-17 00:00:00</t>
  </si>
  <si>
    <t>23-Jan-19 00:00:00</t>
  </si>
  <si>
    <t>25-Feb-18 00:00:00</t>
  </si>
  <si>
    <t>12-Aug-19 00:00:00</t>
  </si>
  <si>
    <t>28-Mar-18 00:00:00</t>
  </si>
  <si>
    <t>13-Jul-22 00:00:00</t>
  </si>
  <si>
    <t>22-Nov-21 00:00:00</t>
  </si>
  <si>
    <t>23-Jul-24 00:00:00</t>
  </si>
  <si>
    <t>17-Jul-23 00:00:00</t>
  </si>
  <si>
    <t>08-Nov-21 00:00:00</t>
  </si>
  <si>
    <t>24-Jun-18 00:00:00</t>
  </si>
  <si>
    <t>09-Feb-22 00:00:00</t>
  </si>
  <si>
    <t>04-Oct-18 00:00:00</t>
  </si>
  <si>
    <t>17-Oct-18 00:00:00</t>
  </si>
  <si>
    <t>02-Dec-18 00:00:00</t>
  </si>
  <si>
    <t>30-Oct-18 00:00:00</t>
  </si>
  <si>
    <t>24-Oct-23 00:00:00</t>
  </si>
  <si>
    <t>02-Dec-21 00:00:00</t>
  </si>
  <si>
    <t>25-Feb-19 00:00:00</t>
  </si>
  <si>
    <t>24-May-23 00:00:00</t>
  </si>
  <si>
    <t>13-Sep-22 00:00:00</t>
  </si>
  <si>
    <t>04-Jul-19 00:00:00</t>
  </si>
  <si>
    <t>31-Dec-20 00:00:00</t>
  </si>
  <si>
    <t>05-Dec-18 00:00:00</t>
  </si>
  <si>
    <t>10-Jun-21 00:00:00</t>
  </si>
  <si>
    <t>11-Jun-20 00:00:00</t>
  </si>
  <si>
    <t>10-Aug-17 00:00:00</t>
  </si>
  <si>
    <t>15-Dec-18 00:00:00</t>
  </si>
  <si>
    <t>19-Dec-18 00:00:00</t>
  </si>
  <si>
    <t>08-Oct-17 00:00:00</t>
  </si>
  <si>
    <t>01-Apr-19 00:00:00</t>
  </si>
  <si>
    <t>06-Jun-18 00:00:00</t>
  </si>
  <si>
    <t>18-Sep-20 00:00:00</t>
  </si>
  <si>
    <t>01-Mar-21 00:00:00</t>
  </si>
  <si>
    <t>13-Dec-23 00:00:00</t>
  </si>
  <si>
    <t>26-Nov-20 00:00:00</t>
  </si>
  <si>
    <t>09-Nov-22 00:00:00</t>
  </si>
  <si>
    <t>07-Feb-23 00:00:00</t>
  </si>
  <si>
    <t>19-Dec-24 00:00:00</t>
  </si>
  <si>
    <t>12-May-19 00:00:00</t>
  </si>
  <si>
    <t>03-Oct-17 00:00:00</t>
  </si>
  <si>
    <t>27-Feb-19 00:00:00</t>
  </si>
  <si>
    <t>15-Aug-23 00:00:00</t>
  </si>
  <si>
    <t>24-Jun-20 00:00:00</t>
  </si>
  <si>
    <t>10-May-23 00:00:00</t>
  </si>
  <si>
    <t>14-Jul-22 00:00:00</t>
  </si>
  <si>
    <t>25-Jul-22 00:00:00</t>
  </si>
  <si>
    <t>18-Jul-21 00:00:00</t>
  </si>
  <si>
    <t>03-Apr-23 00:00:00</t>
  </si>
  <si>
    <t>08-Mar-21 00:00:00</t>
  </si>
  <si>
    <t>24-Jul-19 00:00:00</t>
  </si>
  <si>
    <t>28-Mar-23 00:00:00</t>
  </si>
  <si>
    <t>23-Oct-19 00:00:00</t>
  </si>
  <si>
    <t>23-Feb-23 00:00:00</t>
  </si>
  <si>
    <t>19-Oct-20 00:00:00</t>
  </si>
  <si>
    <t>09-Aug-18 00:00:00</t>
  </si>
  <si>
    <t>16-Mar-17 00:00:00</t>
  </si>
  <si>
    <t>01-Nov-17 00:00:00</t>
  </si>
  <si>
    <t>24-Apr-19 00:00:00</t>
  </si>
  <si>
    <t>06-Oct-19 00:00:00</t>
  </si>
  <si>
    <t>15-Oct-19 00:00:00</t>
  </si>
  <si>
    <t>19-Feb-24 00:00:00</t>
  </si>
  <si>
    <t>10-Feb-19 00:00:00</t>
  </si>
  <si>
    <t>16-Aug-17 00:00:00</t>
  </si>
  <si>
    <t>06-Dec-21 00:00:00</t>
  </si>
  <si>
    <t>23-Nov-20 00:00:00</t>
  </si>
  <si>
    <t>26-Nov-17 00:00:00</t>
  </si>
  <si>
    <t>27-Sep-21 00:00:00</t>
  </si>
  <si>
    <t>26-Sep-22 00:00:00</t>
  </si>
  <si>
    <t>15-May-20 00:00:00</t>
  </si>
  <si>
    <t>05-May-21 00:00:00</t>
  </si>
  <si>
    <t>17-Feb-20 00:00:00</t>
  </si>
  <si>
    <t>21-Mar-22 00:00:00</t>
  </si>
  <si>
    <t>31-May-22 00:00:00</t>
  </si>
  <si>
    <t>23-Nov-23 00:00:00</t>
  </si>
  <si>
    <t>22-Jun-22 00:00:00</t>
  </si>
  <si>
    <t>07-Oct-18 00:00:00</t>
  </si>
  <si>
    <t>19-May-20 00:00:00</t>
  </si>
  <si>
    <t>29-May-17 00:00:00</t>
  </si>
  <si>
    <t>04-Aug-22 00:00:00</t>
  </si>
  <si>
    <t>06-Aug-18 00:00:00</t>
  </si>
  <si>
    <t>30-Jan-19 00:00:00</t>
  </si>
  <si>
    <t>27-Sep-18 00:00:00</t>
  </si>
  <si>
    <t>31-Jul-20 00:00:00</t>
  </si>
  <si>
    <t>21-Aug-18 00:00:00</t>
  </si>
  <si>
    <t>06-Feb-20 00:00:00</t>
  </si>
  <si>
    <t>01-Oct-20 00:00:00</t>
  </si>
  <si>
    <t>27-Aug-17 00:00:00</t>
  </si>
  <si>
    <t>05-Mar-20 00:00:00</t>
  </si>
  <si>
    <t>09-Apr-23 00:00:00</t>
  </si>
  <si>
    <t>12-Feb-21 00:00:00</t>
  </si>
  <si>
    <t>28-Jun-14 00:00:00</t>
  </si>
  <si>
    <t>29-May-18 00:00:00</t>
  </si>
  <si>
    <t>21-Jan-19 00:00:00</t>
  </si>
  <si>
    <t>27-Jan-20 00:00:00</t>
  </si>
  <si>
    <t>05-Oct-22 00:00:00</t>
  </si>
  <si>
    <t>08-May-19 00:00:00</t>
  </si>
  <si>
    <t>29-Mar-21 00:00:00</t>
  </si>
  <si>
    <t>12-Mar-24 00:00:00</t>
  </si>
  <si>
    <t>22-Aug-24 00:00:00</t>
  </si>
  <si>
    <t>25-Nov-20 00:00:00</t>
  </si>
  <si>
    <t>03-Mar-21 00:00:00</t>
  </si>
  <si>
    <t>11-Aug-20 00:00:00</t>
  </si>
  <si>
    <t>28-Jun-21 00:00:00</t>
  </si>
  <si>
    <t>01-Aug-21 00:00:00</t>
  </si>
  <si>
    <t>25-Aug-20 00:00:00</t>
  </si>
  <si>
    <t>29-May-23 00:00:00</t>
  </si>
  <si>
    <t>19-Jun-24 00:00:00</t>
  </si>
  <si>
    <t>26-Feb-19 00:00:00</t>
  </si>
  <si>
    <t>08-May-23 00:00:00</t>
  </si>
  <si>
    <t>29-May-24 00:00:00</t>
  </si>
  <si>
    <t>03-Nov-19 00:00:00</t>
  </si>
  <si>
    <t>25-Jun-19 00:00:00</t>
  </si>
  <si>
    <t>14-May-17 00:00:00</t>
  </si>
  <si>
    <t>19-Aug-19 00:00:00</t>
  </si>
  <si>
    <t>22-Feb-18 00:00:00</t>
  </si>
  <si>
    <t>26-Mar-18 00:00:00</t>
  </si>
  <si>
    <t>21-Apr-18 00:00:00</t>
  </si>
  <si>
    <t>24-Dec-19 00:00:00</t>
  </si>
  <si>
    <t>24-May-17 00:00:00</t>
  </si>
  <si>
    <t>01-Aug-18 00:00:00</t>
  </si>
  <si>
    <t>22-May-23 00:00:00</t>
  </si>
  <si>
    <t>30-Aug-17 00:00:00</t>
  </si>
  <si>
    <t>21-Jun-23 00:00:00</t>
  </si>
  <si>
    <t>05-Nov-18 00:00:00</t>
  </si>
  <si>
    <t>20-Nov-18 00:00:00</t>
  </si>
  <si>
    <t>03-Aug-20 00:00:00</t>
  </si>
  <si>
    <t>16-Mar-19 00:00:00</t>
  </si>
  <si>
    <t>26-May-21 00:00:00</t>
  </si>
  <si>
    <t>04-Jun-20 00:00:00</t>
  </si>
  <si>
    <t>10-Nov-21 00:00:00</t>
  </si>
  <si>
    <t>25-Sep-20 00:00:00</t>
  </si>
  <si>
    <t>02-Nov-21 00:00:00</t>
  </si>
  <si>
    <t>29-Dec-19 00:00:00</t>
  </si>
  <si>
    <t>29-Jan-20 00:00:00</t>
  </si>
  <si>
    <t>29-Aug-24 00:00:00</t>
  </si>
  <si>
    <t>10-Dec-19 00:00:00</t>
  </si>
  <si>
    <t>01-Jan-50 00:00:00</t>
  </si>
  <si>
    <t>29-Dec-18 00:00:00</t>
  </si>
  <si>
    <t>16-Feb-22 00:00:00</t>
  </si>
  <si>
    <t>15-Dec-20 00:00:00</t>
  </si>
  <si>
    <t>05-Sep-17 00:00:00</t>
  </si>
  <si>
    <t>13-Aug-23 00:00:00</t>
  </si>
  <si>
    <t>17-Mar-21 00:00:00</t>
  </si>
  <si>
    <t>09-Feb-19 00:00:00</t>
  </si>
  <si>
    <t>16-Oct-23 00:00:00</t>
  </si>
  <si>
    <t>05-Feb-20 00:00:00</t>
  </si>
  <si>
    <t>04-Dec-20 00:00:00</t>
  </si>
  <si>
    <t>14-May-18 00:00:00</t>
  </si>
  <si>
    <t>23-Mar-22 00:00:00</t>
  </si>
  <si>
    <t>02-Feb-21 00:00:00</t>
  </si>
  <si>
    <t>03-Jun-20 00:00:00</t>
  </si>
  <si>
    <t>06-Sep-18 00:00:00</t>
  </si>
  <si>
    <t>05-May-22 00:00:00</t>
  </si>
  <si>
    <t>21-Sep-20 00:00:00</t>
  </si>
  <si>
    <t>07-Mar-18 00:00:00</t>
  </si>
  <si>
    <t>17-Dec-19 00:00:00</t>
  </si>
  <si>
    <t>22-Jan-24 00:00:00</t>
  </si>
  <si>
    <t>07-Sep-20 00:00:00</t>
  </si>
  <si>
    <t>06-Dec-23 00:00:00</t>
  </si>
  <si>
    <t>27-Nov-20 00:00:00</t>
  </si>
  <si>
    <t>14-Mar-21 00:00:00</t>
  </si>
  <si>
    <t>03-Jun-21 00:00:00</t>
  </si>
  <si>
    <t>19-Dec-17 00:00:00</t>
  </si>
  <si>
    <t>09-Sep-24 00:00:00</t>
  </si>
  <si>
    <t>25-Jul-18 00:00:00</t>
  </si>
  <si>
    <t>25-Sep-18 00:00:00</t>
  </si>
  <si>
    <t>22-Nov-19 00:00:00</t>
  </si>
  <si>
    <t>13-May-19 00:00:00</t>
  </si>
  <si>
    <t>11-Sep-17 00:00:00</t>
  </si>
  <si>
    <t>06-Nov-17 00:00:00</t>
  </si>
  <si>
    <t>17-Jul-22 00:00:00</t>
  </si>
  <si>
    <t>30-Aug-21 00:00:00</t>
  </si>
  <si>
    <t>28/01/206</t>
  </si>
  <si>
    <t>NULL</t>
  </si>
  <si>
    <t>En trámite de renovación</t>
  </si>
  <si>
    <t>2024-02-2022</t>
  </si>
  <si>
    <t>25-07-202021</t>
  </si>
  <si>
    <t>TRAMITE DE RENOVACION</t>
  </si>
  <si>
    <t>07/15/2021</t>
  </si>
  <si>
    <t>09/21/2020</t>
  </si>
  <si>
    <t>08/24/2025</t>
  </si>
  <si>
    <t>08/22/2017</t>
  </si>
  <si>
    <t>12/17/2025</t>
  </si>
  <si>
    <t>11/22/2017</t>
  </si>
  <si>
    <t>12/19/2021</t>
  </si>
  <si>
    <t>09/25/2025</t>
  </si>
  <si>
    <t>01/23/2019</t>
  </si>
  <si>
    <t>11/28/2024</t>
  </si>
  <si>
    <t>08/16/2023</t>
  </si>
  <si>
    <t>05/24/2023</t>
  </si>
  <si>
    <t>06/25/2025</t>
  </si>
  <si>
    <t>11/27/2023</t>
  </si>
  <si>
    <t>02/25/2018</t>
  </si>
  <si>
    <t>07/22/2024</t>
  </si>
  <si>
    <t>11/15/2022</t>
  </si>
  <si>
    <t>07/24/2023</t>
  </si>
  <si>
    <t>12/19/2024</t>
  </si>
  <si>
    <t>07/21/2022</t>
  </si>
  <si>
    <t>02/27/2019</t>
  </si>
  <si>
    <t>12/23/2024</t>
  </si>
  <si>
    <t>07/25/2022</t>
  </si>
  <si>
    <t>11/15/2024</t>
  </si>
  <si>
    <t>03/28/2023</t>
  </si>
  <si>
    <t>04/24/2019</t>
  </si>
  <si>
    <t>09/30/2025</t>
  </si>
  <si>
    <t>01/19/2026</t>
  </si>
  <si>
    <t>09/18/2017</t>
  </si>
  <si>
    <t>12/16/2024</t>
  </si>
  <si>
    <t>09/27/2021</t>
  </si>
  <si>
    <t>08/14/2019</t>
  </si>
  <si>
    <t>02/18/2025</t>
  </si>
  <si>
    <t>07/16/2025</t>
  </si>
  <si>
    <t>02/19/2020</t>
  </si>
  <si>
    <t>03/21/2022</t>
  </si>
  <si>
    <t>10/24/2019</t>
  </si>
  <si>
    <t>07/31/2024</t>
  </si>
  <si>
    <t>07/29/2024</t>
  </si>
  <si>
    <t>09/27/2018</t>
  </si>
  <si>
    <t>11/20/2025</t>
  </si>
  <si>
    <t>07/31/2025</t>
  </si>
  <si>
    <t>05/23/2022</t>
  </si>
  <si>
    <t>06/19/2024</t>
  </si>
  <si>
    <t>02/26/2019</t>
  </si>
  <si>
    <t>03/16/2026</t>
  </si>
  <si>
    <t>02/22/2018</t>
  </si>
  <si>
    <t>10/23/2025</t>
  </si>
  <si>
    <t>10/16/2025</t>
  </si>
  <si>
    <t>05/24/2017</t>
  </si>
  <si>
    <t>10/22/2025</t>
  </si>
  <si>
    <t>06/21/2023</t>
  </si>
  <si>
    <t>09/24/2023</t>
  </si>
  <si>
    <t>11/16/2022</t>
  </si>
  <si>
    <t>10/29/2023</t>
  </si>
  <si>
    <t>05/22/2019</t>
  </si>
  <si>
    <t>03/18/2019</t>
  </si>
  <si>
    <t>12/13/2017</t>
  </si>
  <si>
    <t>01/29/2020</t>
  </si>
  <si>
    <t>12/20/2023</t>
  </si>
  <si>
    <t>08/29/2024</t>
  </si>
  <si>
    <t>07/21/2021</t>
  </si>
  <si>
    <t>02/24/2019</t>
  </si>
  <si>
    <t>12/29/2018</t>
  </si>
  <si>
    <t>11/25/2020</t>
  </si>
  <si>
    <t>03/13/2019</t>
  </si>
  <si>
    <t>04/29/2019</t>
  </si>
  <si>
    <t>04/21/2019</t>
  </si>
  <si>
    <t>09/16/2018</t>
  </si>
  <si>
    <t>10/23/2019</t>
  </si>
  <si>
    <t>03/22/2023</t>
  </si>
  <si>
    <t>08/19/2018</t>
  </si>
  <si>
    <t>07/13/2023</t>
  </si>
  <si>
    <t>05/23/2018</t>
  </si>
  <si>
    <t>08/13/2023</t>
  </si>
  <si>
    <t>05/31/2021</t>
  </si>
  <si>
    <t>02/16/2022</t>
  </si>
  <si>
    <t>10/16/2023</t>
  </si>
  <si>
    <t>11/27/2017</t>
  </si>
  <si>
    <t>08/14/2023</t>
  </si>
  <si>
    <t>05/14/2018</t>
  </si>
  <si>
    <t>12/24/2019</t>
  </si>
  <si>
    <t>03/27/2022</t>
  </si>
  <si>
    <t>05/18/2023</t>
  </si>
  <si>
    <t>10/22/2024</t>
  </si>
  <si>
    <t>05/24/2022</t>
  </si>
  <si>
    <t>TRAMITE RENOV</t>
  </si>
  <si>
    <t>Tramite de renovacion</t>
  </si>
  <si>
    <t>019944055</t>
  </si>
  <si>
    <t>019939225</t>
  </si>
  <si>
    <t>019934265</t>
  </si>
  <si>
    <t>019908147</t>
  </si>
  <si>
    <t>020031119</t>
  </si>
  <si>
    <t>019944864</t>
  </si>
  <si>
    <t>020078491</t>
  </si>
  <si>
    <t>06</t>
  </si>
  <si>
    <t>2G1033191001</t>
  </si>
  <si>
    <t>IIIB</t>
  </si>
  <si>
    <t>019962547-01</t>
  </si>
  <si>
    <t>-01</t>
  </si>
  <si>
    <t/>
  </si>
  <si>
    <t>019908846-04</t>
  </si>
  <si>
    <t>-04</t>
  </si>
  <si>
    <t>000039641-01</t>
  </si>
  <si>
    <t>000043493-06</t>
  </si>
  <si>
    <t>-06</t>
  </si>
  <si>
    <t>019919306-01</t>
  </si>
  <si>
    <t>000218002-09</t>
  </si>
  <si>
    <t>-09</t>
  </si>
  <si>
    <t>000033492-13</t>
  </si>
  <si>
    <t>-13</t>
  </si>
  <si>
    <t>000033496-03</t>
  </si>
  <si>
    <t>-03</t>
  </si>
  <si>
    <t>19929856-5</t>
  </si>
  <si>
    <t>000208130-08</t>
  </si>
  <si>
    <t>-08</t>
  </si>
  <si>
    <t>019928054-17</t>
  </si>
  <si>
    <t>-17</t>
  </si>
  <si>
    <t>000058899-06</t>
  </si>
  <si>
    <t>000025798-01</t>
  </si>
  <si>
    <t>019908237-19</t>
  </si>
  <si>
    <t>-19</t>
  </si>
  <si>
    <t>019988939-04</t>
  </si>
  <si>
    <t>020025675-01</t>
  </si>
  <si>
    <t>000222155-02</t>
  </si>
  <si>
    <t>-02</t>
  </si>
  <si>
    <t>020054698-05</t>
  </si>
  <si>
    <t>-05</t>
  </si>
  <si>
    <t>020054699-06</t>
  </si>
  <si>
    <t>000220027-21</t>
  </si>
  <si>
    <t>-21</t>
  </si>
  <si>
    <t>000218000-10</t>
  </si>
  <si>
    <t>-10</t>
  </si>
  <si>
    <t>000218010-22</t>
  </si>
  <si>
    <t>-22</t>
  </si>
  <si>
    <t>000040290-12</t>
  </si>
  <si>
    <t>-12</t>
  </si>
  <si>
    <t>20104186-1</t>
  </si>
  <si>
    <t>020114030-01</t>
  </si>
  <si>
    <t>019908236-07</t>
  </si>
  <si>
    <t>-07</t>
  </si>
  <si>
    <t>019970782-01</t>
  </si>
  <si>
    <t>019937565-03</t>
  </si>
  <si>
    <t>019950985-01</t>
  </si>
  <si>
    <t>000026915-03</t>
  </si>
  <si>
    <t>000051063-10</t>
  </si>
  <si>
    <t>019942965-03</t>
  </si>
  <si>
    <t>000044021-01</t>
  </si>
  <si>
    <t>19997076-2</t>
  </si>
  <si>
    <t>000030168-01</t>
  </si>
  <si>
    <t>000023439-04</t>
  </si>
  <si>
    <t>019999037-01</t>
  </si>
  <si>
    <t>000029317-08</t>
  </si>
  <si>
    <t>31866-1</t>
  </si>
  <si>
    <t>019950100-01</t>
  </si>
  <si>
    <t>000025796-01</t>
  </si>
  <si>
    <t>019973372-03</t>
  </si>
  <si>
    <t>19951877-4</t>
  </si>
  <si>
    <t>000040927-14</t>
  </si>
  <si>
    <t>-14</t>
  </si>
  <si>
    <t>000055895-06</t>
  </si>
  <si>
    <t>20149724-01</t>
  </si>
  <si>
    <t>1M1025331000</t>
  </si>
  <si>
    <t>000039210-07</t>
  </si>
  <si>
    <t>019976470-03</t>
  </si>
  <si>
    <t>019995299-07</t>
  </si>
  <si>
    <t>020032988-01</t>
  </si>
  <si>
    <t>35619-3</t>
  </si>
  <si>
    <t>000040113-27</t>
  </si>
  <si>
    <t>-27</t>
  </si>
  <si>
    <t>000044569-25</t>
  </si>
  <si>
    <t>-25</t>
  </si>
  <si>
    <t>19961372-7</t>
  </si>
  <si>
    <t>019965499-11</t>
  </si>
  <si>
    <t>-11</t>
  </si>
  <si>
    <t>020104881-01</t>
  </si>
  <si>
    <t>019914227-05</t>
  </si>
  <si>
    <t>000023947-05</t>
  </si>
  <si>
    <t>000034162-07</t>
  </si>
  <si>
    <t>019973061-05</t>
  </si>
  <si>
    <t>020005748-07</t>
  </si>
  <si>
    <t>019972152-06</t>
  </si>
  <si>
    <t>020079966-01</t>
  </si>
  <si>
    <t>20054465-1</t>
  </si>
  <si>
    <t>000039293-03</t>
  </si>
  <si>
    <t>019977699-03</t>
  </si>
  <si>
    <t>000034537-02</t>
  </si>
  <si>
    <t>019903576-03</t>
  </si>
  <si>
    <t>019941418-06</t>
  </si>
  <si>
    <t>019933831-01</t>
  </si>
  <si>
    <t>000225064-17</t>
  </si>
  <si>
    <t>19926478-15</t>
  </si>
  <si>
    <t>15</t>
  </si>
  <si>
    <t>019914260-03</t>
  </si>
  <si>
    <t>019948326-04</t>
  </si>
  <si>
    <t>000038292-01</t>
  </si>
  <si>
    <t>000038294-01</t>
  </si>
  <si>
    <t>019914262-04</t>
  </si>
  <si>
    <t>000040518-06</t>
  </si>
  <si>
    <t>019963352-15</t>
  </si>
  <si>
    <t>-15</t>
  </si>
  <si>
    <t>001981505-13</t>
  </si>
  <si>
    <t>019953549-07</t>
  </si>
  <si>
    <t>019940721-17</t>
  </si>
  <si>
    <t>020011084-05</t>
  </si>
  <si>
    <t>20019105-10</t>
  </si>
  <si>
    <t>020010390-02</t>
  </si>
  <si>
    <t>019999216-01</t>
  </si>
  <si>
    <t>020069479-05</t>
  </si>
  <si>
    <t>019989785-02</t>
  </si>
  <si>
    <t>019903056-02</t>
  </si>
  <si>
    <t>42722-2</t>
  </si>
  <si>
    <t>000043910-03</t>
  </si>
  <si>
    <t>1B103024</t>
  </si>
  <si>
    <t>020025656-06</t>
  </si>
  <si>
    <t>019990900-01</t>
  </si>
  <si>
    <t>019995788-01</t>
  </si>
  <si>
    <t>019934768-20</t>
  </si>
  <si>
    <t>-20</t>
  </si>
  <si>
    <t>51330-17</t>
  </si>
  <si>
    <t>019986585-02</t>
  </si>
  <si>
    <t>019940375-06</t>
  </si>
  <si>
    <t>000017145-18</t>
  </si>
  <si>
    <t>-18</t>
  </si>
  <si>
    <t>019948280-04</t>
  </si>
  <si>
    <t>020037305-01</t>
  </si>
  <si>
    <t>020010760-05</t>
  </si>
  <si>
    <t>000042938-01</t>
  </si>
  <si>
    <t>000011415-04</t>
  </si>
  <si>
    <t>019942022-01</t>
  </si>
  <si>
    <t>019984620-01</t>
  </si>
  <si>
    <t>000033031-01</t>
  </si>
  <si>
    <t>19947581-1</t>
  </si>
  <si>
    <t>020033548-03</t>
  </si>
  <si>
    <t>000039002-03</t>
  </si>
  <si>
    <t>000050709-04</t>
  </si>
  <si>
    <t>20125253-4</t>
  </si>
  <si>
    <t>019996537-02</t>
  </si>
  <si>
    <t>19912977-2</t>
  </si>
  <si>
    <t>21475-2</t>
  </si>
  <si>
    <t>019944764-01</t>
  </si>
  <si>
    <t>019956040-01</t>
  </si>
  <si>
    <t>001983837-03</t>
  </si>
  <si>
    <t>019950378-01</t>
  </si>
  <si>
    <t>000040194-02</t>
  </si>
  <si>
    <t>020001046-03</t>
  </si>
  <si>
    <t>19999832-2</t>
  </si>
  <si>
    <t>019923975-01</t>
  </si>
  <si>
    <t>019994006-02</t>
  </si>
  <si>
    <t>000033250-02</t>
  </si>
  <si>
    <t>020061730-05</t>
  </si>
  <si>
    <t>000038998-01</t>
  </si>
  <si>
    <t>020001675-01</t>
  </si>
  <si>
    <t>019984823-02</t>
  </si>
  <si>
    <t>019955240-05</t>
  </si>
  <si>
    <t>019935759-03</t>
  </si>
  <si>
    <t>019984412-01</t>
  </si>
  <si>
    <t>20045072-4</t>
  </si>
  <si>
    <t>019924285-34</t>
  </si>
  <si>
    <t>-34</t>
  </si>
  <si>
    <t>000048898-23</t>
  </si>
  <si>
    <t>-23</t>
  </si>
  <si>
    <t>019929516-05</t>
  </si>
  <si>
    <t>000207412-01</t>
  </si>
  <si>
    <t>19935303-4</t>
  </si>
  <si>
    <t>019936296-08</t>
  </si>
  <si>
    <t>019975402-01</t>
  </si>
  <si>
    <t>2B102506</t>
  </si>
  <si>
    <t>2B102428</t>
  </si>
  <si>
    <t>2B102507</t>
  </si>
  <si>
    <t>000044969-09</t>
  </si>
  <si>
    <t>000047792-01</t>
  </si>
  <si>
    <t>019955370-03</t>
  </si>
  <si>
    <t>020014490-03</t>
  </si>
  <si>
    <t>019913783-47</t>
  </si>
  <si>
    <t>-47</t>
  </si>
  <si>
    <t>019976553-14</t>
  </si>
  <si>
    <t>020079242-02</t>
  </si>
  <si>
    <t>19959695-3</t>
  </si>
  <si>
    <t>019940401-03</t>
  </si>
  <si>
    <t>19943590-2</t>
  </si>
  <si>
    <t>19998377-1</t>
  </si>
  <si>
    <t>19940398-2</t>
  </si>
  <si>
    <t>19973772-5</t>
  </si>
  <si>
    <t>019999460-02</t>
  </si>
  <si>
    <t>019963294-03</t>
  </si>
  <si>
    <t>019956205-03</t>
  </si>
  <si>
    <t>019946412-16</t>
  </si>
  <si>
    <t>-16</t>
  </si>
  <si>
    <t>019974414-03</t>
  </si>
  <si>
    <t>019924506-01</t>
  </si>
  <si>
    <t>020014921-03</t>
  </si>
  <si>
    <t>019941742-05</t>
  </si>
  <si>
    <t>000017144-08</t>
  </si>
  <si>
    <t>000219782-01</t>
  </si>
  <si>
    <t>020030724-04</t>
  </si>
  <si>
    <t>019940399-02</t>
  </si>
  <si>
    <t>000059491-03</t>
  </si>
  <si>
    <t>019900906-21</t>
  </si>
  <si>
    <t>001980397-01</t>
  </si>
  <si>
    <t>019931778-04</t>
  </si>
  <si>
    <t>019912966-07</t>
  </si>
  <si>
    <t>020018308-06</t>
  </si>
  <si>
    <t>019930287-01</t>
  </si>
  <si>
    <t>019960975-01</t>
  </si>
  <si>
    <t>019963969-04</t>
  </si>
  <si>
    <t>020080792-20</t>
  </si>
  <si>
    <t>000035662-18</t>
  </si>
  <si>
    <t>000040260-02</t>
  </si>
  <si>
    <t>019940561-02</t>
  </si>
  <si>
    <t>020047839-02</t>
  </si>
  <si>
    <t>020014730-06</t>
  </si>
  <si>
    <t>20084685-18</t>
  </si>
  <si>
    <t>20084687-18</t>
  </si>
  <si>
    <t>020056052-13</t>
  </si>
  <si>
    <t>020093424-03</t>
  </si>
  <si>
    <t>58111-19</t>
  </si>
  <si>
    <t>000038332-02</t>
  </si>
  <si>
    <t>000023440-10</t>
  </si>
  <si>
    <t>019904368-03</t>
  </si>
  <si>
    <t>20057639-11</t>
  </si>
  <si>
    <t>020046007-02</t>
  </si>
  <si>
    <t>000028014-01</t>
  </si>
  <si>
    <t>019976587-02</t>
  </si>
  <si>
    <t>019975104-03</t>
  </si>
  <si>
    <t>019974944-03</t>
  </si>
  <si>
    <t>000019237-02</t>
  </si>
  <si>
    <t>019911481-01</t>
  </si>
  <si>
    <t>20141515-1</t>
  </si>
  <si>
    <t>1A1004281003100 </t>
  </si>
  <si>
    <t>lV</t>
  </si>
  <si>
    <t>1L1032591000101</t>
  </si>
  <si>
    <t>1S1031791000100</t>
  </si>
  <si>
    <t>1L1018031002100</t>
  </si>
  <si>
    <t>1C1029561000102</t>
  </si>
  <si>
    <t xml:space="preserve">TIPO IIA                                                                                            </t>
  </si>
  <si>
    <t xml:space="preserve">NO APLICA                                                                                           </t>
  </si>
  <si>
    <t>1R1025681000100</t>
  </si>
  <si>
    <t xml:space="preserve">II B                                                                                                </t>
  </si>
  <si>
    <t xml:space="preserve">I                                                                                                   </t>
  </si>
  <si>
    <t xml:space="preserve">ALTO RIESGO CLASE III                                                                               </t>
  </si>
  <si>
    <t xml:space="preserve">II                                                                                                  </t>
  </si>
  <si>
    <t xml:space="preserve">20087985-1               </t>
  </si>
  <si>
    <t xml:space="preserve">000038457-14             </t>
  </si>
  <si>
    <t xml:space="preserve">000038457-15             </t>
  </si>
  <si>
    <t xml:space="preserve">20142102-1               </t>
  </si>
  <si>
    <t xml:space="preserve">000229858-07             </t>
  </si>
  <si>
    <t>19%</t>
  </si>
  <si>
    <t xml:space="preserve">
20006411</t>
  </si>
  <si>
    <t xml:space="preserve">
20001615</t>
  </si>
  <si>
    <t xml:space="preserve">
20043700</t>
  </si>
  <si>
    <t xml:space="preserve">
20090136</t>
  </si>
  <si>
    <t>N</t>
  </si>
  <si>
    <t xml:space="preserve">NA </t>
  </si>
  <si>
    <t>IB</t>
  </si>
  <si>
    <t>20067505-3</t>
  </si>
  <si>
    <t>20034216-2</t>
  </si>
  <si>
    <t>19953925-7</t>
  </si>
  <si>
    <t>19988939-4</t>
  </si>
  <si>
    <t>19930226-1</t>
  </si>
  <si>
    <t>19929276-2</t>
  </si>
  <si>
    <t>20046873-1</t>
  </si>
  <si>
    <t>20046872-1</t>
  </si>
  <si>
    <t>REGULADO</t>
  </si>
  <si>
    <t>19946535-1</t>
  </si>
  <si>
    <t>29317-8</t>
  </si>
  <si>
    <t>20059188-3</t>
  </si>
  <si>
    <t>VITAL NO DISPONIBLE-NO APLICA</t>
  </si>
  <si>
    <t>45047-02</t>
  </si>
  <si>
    <t>20005748-7</t>
  </si>
  <si>
    <t>19942963-3</t>
  </si>
  <si>
    <t>20010390-1</t>
  </si>
  <si>
    <t>19999216-1</t>
  </si>
  <si>
    <t>20069479-10</t>
  </si>
  <si>
    <t>19995241-2</t>
  </si>
  <si>
    <t>20022399-1</t>
  </si>
  <si>
    <t>33031-1</t>
  </si>
  <si>
    <t>20018966-1</t>
  </si>
  <si>
    <t>19941885-7</t>
  </si>
  <si>
    <t>19937960-12</t>
  </si>
  <si>
    <t>19935299-1</t>
  </si>
  <si>
    <t>19995050-3</t>
  </si>
  <si>
    <t>19999057-1</t>
  </si>
  <si>
    <t>20061284-1</t>
  </si>
  <si>
    <t>19974149-2</t>
  </si>
  <si>
    <t>19999461-2</t>
  </si>
  <si>
    <t>19960975-1</t>
  </si>
  <si>
    <t>19940561-2</t>
  </si>
  <si>
    <t>54932-1</t>
  </si>
  <si>
    <t>19960905-12</t>
  </si>
  <si>
    <t>IUM 2V1011701000100</t>
  </si>
  <si>
    <t>2V1011701000100</t>
  </si>
  <si>
    <t>20066123-1</t>
  </si>
  <si>
    <t>19237-2</t>
  </si>
  <si>
    <t>34162-007</t>
  </si>
  <si>
    <t>17145-18</t>
  </si>
  <si>
    <t>56400-002</t>
  </si>
  <si>
    <t xml:space="preserve">RIESGO: IIa  </t>
  </si>
  <si>
    <t>RIESGO IIA SOLICITA TIENDA VIRTUAL</t>
  </si>
  <si>
    <t xml:space="preserve">NO </t>
  </si>
  <si>
    <r>
      <t>CUMPLE</t>
    </r>
    <r>
      <rPr>
        <sz val="10"/>
        <color rgb="FF000000"/>
        <rFont val="Arial"/>
        <family val="2"/>
      </rPr>
      <t>: Si la marca ofertada corresponde a la marca definida en la descripción del insumo o no es requerida marca desde Metrosalud</t>
    </r>
  </si>
  <si>
    <t>HOSPITECNICA SAS</t>
  </si>
  <si>
    <t>830061856-1</t>
  </si>
  <si>
    <t>LABORATORIOS OSSALUD SAS</t>
  </si>
  <si>
    <t>LEXA Proveedora Hospitalaria S.A.S.</t>
  </si>
  <si>
    <t>MATERIAL RADIOGRAFICO</t>
  </si>
  <si>
    <t xml:space="preserve">LM-MLWL1 Mascara Laringea Clasica Reusable No. 1, uso neonatal en pacientes con peso hasta 5 Kg Máscara Laríngea convencional reusable, diseñada para asegurar una vía respiratoria permeable para la . administración e intercambio de de gases anestésicos en pacientes con respiración espontánea y asisitida y . de acuerdo a concepto médico. Elaborada en silicona grado médico, libre de latex, puede ser esterilizada a . vapor hasta 134 °C. . El dispositivo está garantizado para 40 usos que deben ser controlados con la tarjeta de esterilizaciones que . acompaña el producto. </t>
  </si>
  <si>
    <t>LM-MLWL2 Mascara Laringea Clasica Reusable No. 2, para uso en pacientes con peso de 10 a 20 Kg  Máscara Laríngea convencional reusable, diseñada para asegurar una vía respiratoria permeable para la . administración e intercambio de de gases anestésicos en pacientes con respiración espontánea y asisitida y . de acuerdo a concepto médico. Elaborada en silicona grado médico, libre de latex, puede ser esterilizada a . vapor hasta 134 °C. . El dispositivo está garantizado para 40 usos que deben ser controlados con la tarjeta de esterilizaciones que . acompaña el producto.</t>
  </si>
  <si>
    <t>LM-MLDL2 Mascara Laringea Clasica Desechable No. 2, para uso en pacientes con peso de 10 a 20 Kg  Máscara Laríngea convencional desechable, diseñada para asegurar una vía respiratoria permeable para la administración e intercambio de de gases anestésicos en pacientes con respiración espontánea y asisitida y de acuerdo a concepto médico. Elaborada en silicona grado médico, libre de latex.</t>
  </si>
  <si>
    <t>LM-MLDL3 Mascara Laringea Clasica Desechable No. 3, para uso en pacientes con peso de 30 a 50 Kg Máscara Laríngea convencional desechable, diseñada para asegurar una vía respiratoria permeable para la administración e intercambio de de gases anestésicos en pacientes con respiración espontánea y asisitida y de acuerdo a concepto médico. Elaborada en silicona grado médico, libre de latex.</t>
  </si>
  <si>
    <t>LM-MLDL4  Mascara Laringea Clasica Desechable No. 4, para uso en pacientes con peso de 50 a 70 Kg Máscara Laríngea convencional desechable, diseñada para asegurar una vía respiratoria permeable para la administración e intercambio de de gases anestésicos en pacientes con respiración espontánea y asisitida y de acuerdo a concepto médico. Elaborada en silicona grado médico, libre de latex.</t>
  </si>
  <si>
    <t>LM-MLDL5 Mascara Laringea Clasica Desechable No. 5, para uso en pacientes con peso superior a 70 Kg  Máscara Laríngea convencional desechable, diseñada para asegurar una vía respiratoria permeable para la administración e intercambio de de gases anestésicos en pacientes con respiración espontánea y asisitida y de acuerdo a concepto médico. Elaborada en silicona grado médico, libre de latex.</t>
  </si>
  <si>
    <t>LM-MLWL3 Mascara Laringea Clasica Reusable No. 3, para uso en pacientes con peso de 30 a 50 Kg Máscara Laríngea convencional reusable, diseñada para asegurar una vía respiratoria permeable para la . administración e intercambio de de gases anestésicos en pacientes con respiración espontánea y asisitida y . de acuerdo a concepto médico. Elaborada en silicona grado médico, libre de latex, puede ser esterilizada a . vapor hasta 134 °C. . El dispositivo está garantizado para 40 usos que deben ser controlados con la tarjeta de esterilizaciones que . acompaña el producto.</t>
  </si>
  <si>
    <t>LM-MLWL4  Mascara Laringea Clasica Reusable No. 4, para uso en pacientes con peso de 50 a 70 Kg Máscara Laríngea convencional reusable, diseñada para asegurar una vía respiratoria permeable para la . administración e intercambio de de gases anestésicos en pacientes con respiración espontánea y asisitida y . de acuerdo a concepto médico. Elaborada en silicona grado médico, libre de latex, puede ser esterilizada a . vapor hasta 134 °C. . El dispositivo está garantizado para 40 usos que deben ser controlados con la tarjeta de esterilizaciones que . acompaña el producto.</t>
  </si>
  <si>
    <t>LM-MLWL5  Mascara Laringea Clasica Reusable No. 5, para uso en pacientes con peso superior a 70 Kg Máscara Laríngea convencional reusable, diseñada para asegurar una vía respiratoria permeable para la . administración e intercambio de de gases anestésicos en pacientes con respiración espontánea y asisitida y . de acuerdo a concepto médico. Elaborada en silicona grado médico, libre de latex, puede ser esterilizada a . vapor hasta 134 °C. . El dispositivo está garantizado para 40 usos que deben ser controlados con la tarjeta de esterilizaciones que . acompaña el producto.</t>
  </si>
  <si>
    <t xml:space="preserve">A60002-04  Máscara desechable para anestesia estéril No. 4 con borde inflable y araña Máscara desechable estéril para anestesia libre de latex, seis tamaños diferentes, desde el tamaño 3 cuenta con anillo de identificación. Cuff inflable para mayor confort del paciente Máxima reducción de riesgo de contaminación por fuga de anestésicos Cuerpo transparente para visualización continua del interior </t>
  </si>
  <si>
    <t>A60002-00  Máscara desechable para anestesia estéril No. 0 con borde pre-inflado Máscara desechable estéril para anestesia libre de latex, seis tamaños diferentes, desde el tamaño 3 cuenta con anillo de identificación. Cuff inflable para mayor confort del paciente Máxima reducción de riesgo de contaminación por fuga de anestésicos Cuerpo transparente para visualización continua del interior</t>
  </si>
  <si>
    <t>A60002-02  Máscara desechable para anestesia estéril No. 2 con borde pre-inflado Máscara desechable estéril para anestesia libre de latex, seis tamaños diferentes, desde el tamaño 3 cuenta con anillo de identificación. Cuff inflable para mayor confort del paciente Máxima reducción de riesgo de contaminación por fuga de anestésicos Cuerpo transparente para visualización continua del interior</t>
  </si>
  <si>
    <t>A60002-01  Máscara desechable para anestesia estéril No. 1 con borde pre-inflado Máscara desechable estéril para anestesia libre de latex, seis tamaños diferentes, desde el tamaño 3 cuenta con anillo de identificación. Cuff inflable para mayor confort del paciente Máxima reducción de riesgo de contaminación por fuga de anestésicos Cuerpo transparente para visualización continua del interior</t>
  </si>
  <si>
    <t>A60311-16C Circuito Universal desechable Pediatrico extensible para anestesia Marca: TERHOS Circuito Universal desechable Pediatrico extensible para anestesia Marca: TERHOS Longitud: 160 cm, con Y , puerto inspiratorio, Balón de 1L, Libre de latex, ESTERIL</t>
  </si>
  <si>
    <t>A60311-16  Circuito Universal desechable Adulto extensible para anestesia Marca: TERHOS Circuito Universal desechable Adulto extensible para anestesia Marca: TERHOS Longitud: 160 cm, con Y , puerto inspiratorio, Balón de 3L, Libre de latex, ESTERIL</t>
  </si>
  <si>
    <t>302-P ELECTRODO OBS DE MONITORIZACION ECG ESPUMA Soporte de espuma redonda de 50 mm para uso en adultosPresentacion: Paquete x 1</t>
  </si>
  <si>
    <t>OBS-DB LÁPIZ UNIVERSAL OBS PARA ELECTROBISTURÍ DESECHABLE  Lápiz desechable para electrocirugía, Con control manual, punta plana intercambiable, cable de 3.0 metros de longitud, con sistema de conexión al electrobisturí de tres pines. Estéril EO.</t>
  </si>
  <si>
    <t xml:space="preserve"> 1031ac  PLACA BIPOLAR OBS ADULTO DESECHABLE CON CABLE  Placa desechable bipolar doble (Electrodo Neutro), con cable de 3.0 m de longitud, para paciente adulto y pediátrico. un solo uso.</t>
  </si>
  <si>
    <t xml:space="preserve">05000
PAPEL ECG
BIOCARE 300G / CONTEC / TRISMED CARDIPIA 200
63 X 30
ROLLO </t>
  </si>
  <si>
    <t>Papel e.c.g termosensible de 110 mm x 27 mt (biocare trismed 400)</t>
  </si>
  <si>
    <t>05005 PAPEL ECG BIOCARE 600G / CONTEC / TRISMED CARDIPIA 400
110 X 27 ROLLO
ROJO</t>
  </si>
  <si>
    <t>Papel e.c.g termosensible en z.80 x 90 mm x 280 hojas (General Electric MAC 400)</t>
  </si>
  <si>
    <t>30015
 PAPEL ECG
GE / HELLIGE 220.887-001 MAC 400 / MAC 600
80 X 90 X 280
Z / Fold / Resma
ROJO</t>
  </si>
  <si>
    <t>47015 PAPEL 
ECG SCHILLER AT4 / 2,157,016
90 X 90 X 270
Z / Fold / Resma
ROJO</t>
  </si>
  <si>
    <t>47030
PAPEL Desfibrilador
SCHILLER AT101 / 2.157.026 / Spirovit
80 X 70 X 300
Z / Fold / Resma
ROJO</t>
  </si>
  <si>
    <t>58000
PAPEL Desfibrilador
ZOLL 800-300E SERIES / M SERIES / R SERIES
90 X 90 X 200
Z / Fold / Resma
ROJO</t>
  </si>
  <si>
    <t xml:space="preserve">43060
PAPEL Desfibrilador
NIHON KOHDEN RQS 50-3 - SERIES TEC 5621 / 5631
50 X 20 ROLLO
ROJO </t>
  </si>
  <si>
    <t xml:space="preserve">Papel desfibrilador 58 mm* 9 mt ref CU medical HD1 </t>
  </si>
  <si>
    <t>20000
Desfibrilador
CU - MEDICAL SYSTEM DEFI-MONITOR LIFEGAIN HD1 - CUER
58 X 9
ROLLO
ROJO</t>
  </si>
  <si>
    <t xml:space="preserve">Papel desfibrilador 50 mm x 20 mt, ref A128 nihon kohden </t>
  </si>
  <si>
    <t>29000
PAPEL Desfibrilador
GE (General Electric) CARDIOSERV
60 X 30
ROLLO
BLANCO</t>
  </si>
  <si>
    <t>57000
PAPEL ECG
WELCH ALLYN CP-50 / Cod. 406021
114 X 70 X 250
Z / Fold / Resma
ROJO</t>
  </si>
  <si>
    <t>23000
PAPEL Mon Fetal
EDAN F3 / F6 / F9
152 X 90 X150
Z / Fold / Resma
ROJO</t>
  </si>
  <si>
    <t xml:space="preserve">Papel monitor fetal en z 150 x 100 mm x150 hojas Philips </t>
  </si>
  <si>
    <t>31000
PAPEL Mon Fetal
HP 1910A / PHILIPS M1350A-B-C / M1351A / M1353A/ M2922A
150 X 100 X 150
Z / Fold / Resma
NARANJA</t>
  </si>
  <si>
    <t>USP-110S
PAPEL ECOGRAFIA DE BAJA DENSIDAD- (ZEIT), PARA USO EN TODAS LAS IMPRESORAS SONY, MITSUBISHI
110 X 20
ROLLO
BLANCO</t>
  </si>
  <si>
    <t>TW 8610 BOLSA WINNER RESERVORIO ADULTO/PEDIATRICO 2000 ML</t>
  </si>
  <si>
    <t xml:space="preserve">TW8111 Ambú- Resucitador manual, adulto reusable Marca TERHÖS Ambú- Resucitador Manual, Adulto Reusable - Mascara No. 5 - Elaborado en silicona Transparente Esterilizable a 121°C - ciclo "Flash"/ 20 minutos- Capacidad de bolsa 1600 ml y de reservorio 2900 ml - Valvula de sobrepresion: 60 +/- 5 cmH2O- EstucheMarca: THERÖS/ WINNER. </t>
  </si>
  <si>
    <t>TW8121 Ambú- Resucitador manual, pediatrico Marca TERHÖS
Ambú- Resucitador Manual, pediatrico reusable - Mascara No. 3- Elaborado en silicona Transparente Esterilizable a 121°C - ciclo "Flash"/ 20 minutos- Capacidad de bolsa 550 ml y de reservorio 2900 ml - Valvula de sobrepresion: 60 +/- 5 cmH2O- EstucheMarca: THERÖS/ WINNER.</t>
  </si>
  <si>
    <t>A501-2 Filtro bacteriano, Virico, intercambiador de calor y humedad HMEF - (NARIZ DE CAMELLO), Adulto Marca TERHOS  con puerto, recomendado para anestesia y UCI Indicado para su uso en anestesia y unidades de Cuidados intensivos, representando una excelente alternativa calidad / precio. Es un filtro de bajo volumen en el que el espacio muerto se mantiene dentro del mínimo y es ideal para su uso en quirófano.</t>
  </si>
  <si>
    <t>Tubo plastico al vacio 3.5 ml, con activador del coagulo y con gel separador Tapa amarilla Marca:  Vacuette</t>
  </si>
  <si>
    <t>Tubo con heparina de litio 4 ml t/verde , Vacuette</t>
  </si>
  <si>
    <t>Tubos de plastico, con tapa, capacidad 4  ml, sin aditivos 12 X 75 MM</t>
  </si>
  <si>
    <t>Tubos de plastico PP, con tapa, sin aditivos, capacidad 16x100 mm (9 -10 ml).</t>
  </si>
  <si>
    <t>Tubo de ensayo delgado 13 X 100 MM VIDRIO</t>
  </si>
  <si>
    <t>Alcohol Isopropilico 96 - 99% Marca Albor o Merck</t>
  </si>
  <si>
    <t>Criovial 2 ml con tapa</t>
  </si>
  <si>
    <t>CANULA GUEDELL Y/O MAYO, No.0</t>
  </si>
  <si>
    <t>CANULA GUEDELL Y/O MAYO, No.1</t>
  </si>
  <si>
    <t>CANULA GUEDELL Y/O MAYO, No.2</t>
  </si>
  <si>
    <t>CANULA GUEDELL Y/O MAYO, No.3</t>
  </si>
  <si>
    <t>CANULA GUEDELL Y/O MAYO, No.4</t>
  </si>
  <si>
    <t>CANULA GUEDELL Y/O MAYO No.5</t>
  </si>
  <si>
    <t>CUCHILLA PARA BISTURI, No. 10</t>
  </si>
  <si>
    <t>CUCHILLA PARA BISTURI, No. 11</t>
  </si>
  <si>
    <t>CUCHILLA PARA BISTURI, No.12</t>
  </si>
  <si>
    <t>CUCHILLA PARA BISTURI, No. 15</t>
  </si>
  <si>
    <t>CUCHILLA PARA BISTURI, No. 20</t>
  </si>
  <si>
    <t>CUCHILLA PARA BISTURI, No. 23</t>
  </si>
  <si>
    <t>ESPARADRAPO  MICROPORE  DE 1/2"  X 10</t>
  </si>
  <si>
    <t>ESPARADRAPO  MICROPORE  DE 1"  x 10</t>
  </si>
  <si>
    <t>ESPARADRAPO  MICROPORE  DE 2"  X 10</t>
  </si>
  <si>
    <t>CURAS LEUKOPLAST PROFESIONAL STANDARD</t>
  </si>
  <si>
    <t>CATETER (TUBO) TORAX No.28 DE 45 CMS</t>
  </si>
  <si>
    <t>CATETER (TUBO) TORAX No.32 DE 45 CMS</t>
  </si>
  <si>
    <t>CATETER (TUBO) TORAX No.34 DE 45 cms</t>
  </si>
  <si>
    <t>SONDA (CATETER) DE FOLEY PEDIATRICA, DE 2 VIAS X 3 CC, 10 FR</t>
  </si>
  <si>
    <t>SONDA (CATETER) DE FOLEY PEDIATRICA, DE 2 VIAS X 5 CC, 12 FR</t>
  </si>
  <si>
    <t>SONDA (CATETER) DE FOLEY DE DOS VIAS X 5 CC, 14 FR</t>
  </si>
  <si>
    <t>SONDA (CATETER) DE FOLEY DE DOS VIAS X 5 CC, 16 FR</t>
  </si>
  <si>
    <t>SONDA (CATETER) DE FOLEY DE DOS VIAS X 5 CC, 18 FR</t>
  </si>
  <si>
    <t>SONDA (CATETER) DE FOLEY DE DOS VIAS X 5 CC, 20 FR</t>
  </si>
  <si>
    <t>SONDA (CATETER) DE FOLEY DE DOS VIAS X 5 CC, 22 FR</t>
  </si>
  <si>
    <t>CATETER (SONDA) LEVIN NASOGASTRICA No. 6</t>
  </si>
  <si>
    <t>CATETER (SONDA) LEVIN NASOGASTRICA No. 8</t>
  </si>
  <si>
    <t>CATETER (SONDA) LEVIN NASOGASTRICA No.10</t>
  </si>
  <si>
    <t>CATETER (SONDA) LEVIN NASOGASTRICA No.12</t>
  </si>
  <si>
    <t>CATETER (SONDA) LEVIN NASOGASTRICA No.14</t>
  </si>
  <si>
    <t>CATETER (SONDA) LEVIN NASOGASTRICA No.16</t>
  </si>
  <si>
    <t>CATETER (SONDA) LEVIN NASOGASTRICA No.18</t>
  </si>
  <si>
    <t>CATETER (SONDA) NELATON No.6, DE 40 CMS.</t>
  </si>
  <si>
    <t>CATETER (SONDA) NELATON No.8, DE 40 CMS.</t>
  </si>
  <si>
    <t>CATETER (SONDA) NELATON No. 10, DE 40</t>
  </si>
  <si>
    <t>CATETER (SONDA) NELATON No. 12 DE 40</t>
  </si>
  <si>
    <t>CATETER (SONDA) NELATON No. 14 DE 40</t>
  </si>
  <si>
    <t>CATETER (SONDA) NELATON No. 16 DE 40</t>
  </si>
  <si>
    <t>CATETER (SONDA) NELATON No. 18 DE 40</t>
  </si>
  <si>
    <t>GLUCOMETRO</t>
  </si>
  <si>
    <t>TIRAS DE PRUEBA DE GLUCOSA EN SANGRE, TRUEtest Test Strips</t>
  </si>
  <si>
    <t>TUBO ENDOTRAQUEAL SIN BALON, DE 4.0 mm</t>
  </si>
  <si>
    <t>TUBO ENDOTRAQUEAL SIN BALON, DE 4.5 mm</t>
  </si>
  <si>
    <t>TUBO ENDOTRAQUEAL SIN BALON, DE 5.0 mm</t>
  </si>
  <si>
    <t>TUBO ENDOTRAQUEAL CON BALON, DE 5.5 mm</t>
  </si>
  <si>
    <t>TUBO ENDOTRAQUEAL CON BALON, DE 5 mm</t>
  </si>
  <si>
    <t>TUBO ENDOTRAQUEAL CON BALON, DE 6.0 mm</t>
  </si>
  <si>
    <t>TUBO ENDOTRAQUEAL CON BALON, DE 6.5 mm</t>
  </si>
  <si>
    <t>TUBO ENDOTRAQUEAL CON BALON, DE 7.0 mm</t>
  </si>
  <si>
    <t>TUBO ENDOTRAQUEAL CON BALON, DE 7.5 mm</t>
  </si>
  <si>
    <t>TUBO ENDOTRAQUEAL CON BALON, DE 8.0 mm</t>
  </si>
  <si>
    <t>TUBO ENDOTRAQUEAL CON BALON, DE 8.5 mm</t>
  </si>
  <si>
    <t>TUBO ENDOTRAQUEAL CON BALON, DE 9 mm</t>
  </si>
  <si>
    <t>TUBO ENDOTRAQUEAL CON BALON, DE 9.5 mm</t>
  </si>
  <si>
    <t>MASCARA LARINGEA EN SILICONA TAMANO No. 1 PEDIATRICA</t>
  </si>
  <si>
    <t>MASCARA LARINGEA EN SILICONA No. 2 PEDIATRICA</t>
  </si>
  <si>
    <t>MASCARA LARINGEA DESECHABLE, ESTERIL , TAMANO No. 2 PEDIATRICA</t>
  </si>
  <si>
    <t>MASCARA LARINGEA DESECHABLE, ESTERIL, TAMANO No. 3 ADULTO-PEQUENO</t>
  </si>
  <si>
    <t>MASCARA LARINGEA DESECHABLE,  ESTERIL, TAMANO No. 4 ADULTO-MEDIANO</t>
  </si>
  <si>
    <t>MASCARA LARINGEA DESECHABLE,  ESTERIL , TAMANO No. 5 ADULTO-GRANDE</t>
  </si>
  <si>
    <t>MASCARA LARINGEA EN SILICONA TAMANO No. 3 ADULTO-PEQUENO</t>
  </si>
  <si>
    <t>MASCARA LARINGEA EN SILICONA TAMANO No. 4 ADULTO-MEDIANO</t>
  </si>
  <si>
    <t>MASCARA LARINGEA EN SILICONA TAMANO No. 5 ADULTO-GRANDE</t>
  </si>
  <si>
    <t>MASCARILLA PARA OXIGENO CON RESERVORIO</t>
  </si>
  <si>
    <t>MASCARILLA PARA OXIGENO CON RESERVORIO TAMANO: ADULTO</t>
  </si>
  <si>
    <t>CIRCUITO DE ANESTESIA PEDIATRICO</t>
  </si>
  <si>
    <t>CIRCUITO DE ANESTESIA ADULTO, LARGO 152 CM (60 ). REF: 7-8303-10</t>
  </si>
  <si>
    <t>VENDA ELASTICA DE 5"  X 5 YARDAS</t>
  </si>
  <si>
    <t>VENDA ELASTICA DE 6  X 5 YARDAS</t>
  </si>
  <si>
    <t>VENDA DE YESO DE 4  X 5 YARDAS</t>
  </si>
  <si>
    <t>VENDA DE YESO DE 6  X 5 YARDAS</t>
  </si>
  <si>
    <t>APLICADORES DE MADERA CON ALGODON</t>
  </si>
  <si>
    <t>GLUTARALDEHIDO 2% POTENCIALIZADO Y TAMPONADO   GLUTFAR PLUS HLD</t>
  </si>
  <si>
    <t>MICRONEBULIZADOR (KIT), CON MANGUERA DE 2,1 mts. TAMANO ADULTO (XL), REF 3341</t>
  </si>
  <si>
    <t>MICRONEBULIZADOR (KIT), CON MANGUERA DE 2,1 mts. TAMANO PEDIÁTRICO (M), REF 3344</t>
  </si>
  <si>
    <t>ALCOHOL ANTISEPTICO,  AL 70% X 700 ML</t>
  </si>
  <si>
    <t>BAJALENGUAS DE MADERA, MARCA PRODEMA</t>
  </si>
  <si>
    <t>ALGODON EN MOTA (TORUNDA)</t>
  </si>
  <si>
    <t>LAMINAS PORTA-OBJETO, BORDES ESMERILADOS DE 3  X 1  (25.4 X 76.2 mm)</t>
  </si>
  <si>
    <t>CAL SODADA PARA ANESTESIA, REF CANECA X 37 LIBRAS</t>
  </si>
  <si>
    <t>DETERGENTE MULTIENZIMATICO CONCENTRADO</t>
  </si>
  <si>
    <t>APLICADORES DE MADERA SIN ALGODON</t>
  </si>
  <si>
    <t>PAPEL TERMORREACTIVO  REF. UPP-110S</t>
  </si>
  <si>
    <t>ESTILETE (GUIA) PARA INTUBACION ADULTO 16  X 10 FR EN ALUMINIO</t>
  </si>
  <si>
    <t>BOLSA (RESERVORIO) TAMANO: PEDIATRICO/ADULTO REF: 4441/2</t>
  </si>
  <si>
    <t>AMBU (RESUCITADOR) REUSABLE PARA USO ADULTO, REF:  W44525</t>
  </si>
  <si>
    <t>AMBU (RESUCITADOR) REUSABLE PARA USO PEDIATRICO, REF:  W4454</t>
  </si>
  <si>
    <t>NIPLE CON TUERCA (ADAPTADOR), REF: 0409</t>
  </si>
  <si>
    <t>Bolsa de Drenaje Urinario Adulto 2000 ml</t>
  </si>
  <si>
    <t>Equipo de Administración de sangre sin aguja</t>
  </si>
  <si>
    <t>Gasa precortada no tejida estéril 7.5*7.5 sobre 2 un.</t>
  </si>
  <si>
    <t>CURAFIX I.V. CONTROL ESP. DE FIJ. DE CÁNULAS, 9X6CM, 50 UDS</t>
  </si>
  <si>
    <t xml:space="preserve"> Máscara de Anestesia Inflable Adulto M Talla 4</t>
  </si>
  <si>
    <t xml:space="preserve"> Máscara de Anestesia Inflable Neonatal Talla 0</t>
  </si>
  <si>
    <t xml:space="preserve"> Máscara de Anestesia Inflable Pediátrica Talla 2</t>
  </si>
  <si>
    <t xml:space="preserve"> Máscara de Anestesia Inflable Neonatal Infante Talla1</t>
  </si>
  <si>
    <t xml:space="preserve">Kit ventury Adulto </t>
  </si>
  <si>
    <t xml:space="preserve">Kit Ventury pediatrico </t>
  </si>
  <si>
    <t>Circuito de  Anestesia Expandible Pediatrico de 1,5m, Balón de 1 litros
LIBRE latex NO ESTERIL</t>
  </si>
  <si>
    <t>Circuito Anestesia Expandible Adulto  de 1,8m, Balón de 3 litros libre de
latex NO ESTERIL</t>
  </si>
  <si>
    <t>MOLLELAST VENDA DE FIJACIÓN ELÁSTICA 10 CM X 4 M</t>
  </si>
  <si>
    <t>MOLLELAST VENDA DE FIJACIÓN ELÁSTICA 12 CM X 4 M</t>
  </si>
  <si>
    <t>Bureta de 150ml</t>
  </si>
  <si>
    <t xml:space="preserve">CINTA CONTROL QUIMICO PARA VAPOR </t>
  </si>
  <si>
    <t xml:space="preserve">Glutfar Plus HLD Galòn (Glutaraldehido 2%) </t>
  </si>
  <si>
    <t xml:space="preserve">Humidificador para oxigeno </t>
  </si>
  <si>
    <t xml:space="preserve">Kit de Micronebulizaciòn Adulto </t>
  </si>
  <si>
    <t xml:space="preserve">Kit de Micronebulizaciòn Pediatrico </t>
  </si>
  <si>
    <t>Tapon Intermitente Libre de Aguja</t>
  </si>
  <si>
    <t>Detergente Multienzimatico liquido concentrado ,bacteriostatico Galòn</t>
  </si>
  <si>
    <t xml:space="preserve">Clamp Umbilical Esteril </t>
  </si>
  <si>
    <t>INTEGRADOR QUIMICO DE DESPLAZAMIENTO LATERIAL TIPO 5 CORTO STERIS</t>
  </si>
  <si>
    <t>Detergente Multienzimatico liquido concentrado ,bacteriostatico</t>
  </si>
  <si>
    <t>Tiras Indicador Quimico Tipo 4 Extralargas Caja x 250 Tiras</t>
  </si>
  <si>
    <t xml:space="preserve">Hoja de Bowie and Dick </t>
  </si>
  <si>
    <t>Clip de ligaciòn de titanio Medium-Largue (ML) Cartucho x 6 clips</t>
  </si>
  <si>
    <t xml:space="preserve"> Filtro Paciente HMEF Adulto Nariz de Camello   (Humidifica, Calienta y Filtra)</t>
  </si>
  <si>
    <t>DETERGENTE NEUTRO MULTIUSOS GALON</t>
  </si>
  <si>
    <t>Lanceta esteril x  50 Uds</t>
  </si>
  <si>
    <t>bolsa pediatrica para orina</t>
  </si>
  <si>
    <t>Canula de guedel 1 (60 mm)</t>
  </si>
  <si>
    <t>Jeringa desechable 3 c.c. CON  aguja a 3 partes</t>
  </si>
  <si>
    <t>Jeringa desechable 20 c.c  CON AGUJA  3 partes</t>
  </si>
  <si>
    <t>MICROPORE DE 1/2 PULGADA COLOR PIEL</t>
  </si>
  <si>
    <t xml:space="preserve">MICROPORE DE 1 PULGADA </t>
  </si>
  <si>
    <t xml:space="preserve">MICROPORE DE 2 PULGADAS </t>
  </si>
  <si>
    <t xml:space="preserve">ESPARADRAPO DE 2" </t>
  </si>
  <si>
    <t xml:space="preserve">CURAS REDONDAS </t>
  </si>
  <si>
    <t>SONDA FOLEY #10</t>
  </si>
  <si>
    <t>SONDA FOLEY #12</t>
  </si>
  <si>
    <t>SONDA FOLEY #14</t>
  </si>
  <si>
    <t>SONDA FOLEY #16</t>
  </si>
  <si>
    <t>SONDA FOLEY #18</t>
  </si>
  <si>
    <t xml:space="preserve">Sonda foley 3 vías (s. vesical ) nro. 20 </t>
  </si>
  <si>
    <t>SONDA FOLEY #20</t>
  </si>
  <si>
    <t>SONDA FOLEY #22</t>
  </si>
  <si>
    <t>Sonda oxígeno adulto (tipo gafita) 2 METROS</t>
  </si>
  <si>
    <t>Sonda oxígeno pediátrica (tipo gafita) 2 METROS</t>
  </si>
  <si>
    <t>Sonda oxígeno neonatal (tipo gafita) 2 METROS</t>
  </si>
  <si>
    <t>ACCUCHEK PERFORMA</t>
  </si>
  <si>
    <t xml:space="preserve">Venda yeso 4 x 5". </t>
  </si>
  <si>
    <t>venda de yeso 6 x 5</t>
  </si>
  <si>
    <t xml:space="preserve">TORNIQUETE PLANO </t>
  </si>
  <si>
    <t>CINTA PARA ESTERILIZAR</t>
  </si>
  <si>
    <t>Termometro oral. DIGITAL FLEXIBLE</t>
  </si>
  <si>
    <t xml:space="preserve">Aguja multimuestra para tubo al vacio 21g x 1 1/2. </t>
  </si>
  <si>
    <t>Aguja multimuestra para tubo al vacio 22g x 1.</t>
  </si>
  <si>
    <t xml:space="preserve">Tubo plastico al vacio 3-4 ml, con activador del coagulo y con gel separador Tapa amarilla </t>
  </si>
  <si>
    <t xml:space="preserve">Tubo plastico al vacio 5-7 ml con activador del coagulo y gel separador. Tapa amarilla  </t>
  </si>
  <si>
    <t xml:space="preserve">Tubo con edta  2 -3 ml, al vacio, tapa morada con tapon hemogard </t>
  </si>
  <si>
    <t xml:space="preserve">Tubo plástico al vacio con edta 4-5 ml, tapa morada con tapon hemogard </t>
  </si>
  <si>
    <t xml:space="preserve">Tubo plástico seco al vacio x 6-7 ml, tapa roja </t>
  </si>
  <si>
    <t xml:space="preserve">Tubo plástico con citrato de sodio 2.7- 4 ml, tapa azul </t>
  </si>
  <si>
    <t>Aceite de inmersion mc.merck</t>
  </si>
  <si>
    <t xml:space="preserve">ACEITE DE IMERSION </t>
  </si>
  <si>
    <t>LAMINA PARA SEROLOGIA</t>
  </si>
  <si>
    <t>LAMINILLA CUBRE OBJETOS 22 X 22</t>
  </si>
  <si>
    <t>LAMINA PARA HEMOCLASIFICACION</t>
  </si>
  <si>
    <t xml:space="preserve">PUNTAS AMARILLAS </t>
  </si>
  <si>
    <t>PUNTA AZUL</t>
  </si>
  <si>
    <t>RECIPIENTE MATERIA FECAL</t>
  </si>
  <si>
    <t>FACTOR REUMATOIDEO</t>
  </si>
  <si>
    <t>V.D.R.L. Cardiolipina, con controles.  Winer</t>
  </si>
  <si>
    <t xml:space="preserve">Prueba presuntiva HIV, prueba rapida. </t>
  </si>
  <si>
    <t xml:space="preserve">Prueba rápida para tamizaje de Sífilis + VIH. Kit completo: cassette-capilares- buffer-lanceta y toalla antiséptica. </t>
  </si>
  <si>
    <t xml:space="preserve">Prueba rapida confirmatoria para sífilis. Prueba treponémica. </t>
  </si>
  <si>
    <t>Tubo de ensayo de 5 ml.</t>
  </si>
  <si>
    <t>Tubos de plastico PP, sin tapa, sin aditivos, capacidad 16x100 mm</t>
  </si>
  <si>
    <t xml:space="preserve">Tubos de plastico PP, sin tapa, sin aditivos, capacidad 16x100 mm </t>
  </si>
  <si>
    <t>Liquido fijador automático x 10 galones</t>
  </si>
  <si>
    <t>Carga</t>
  </si>
  <si>
    <t>Liquido revelador automático x 10 galones</t>
  </si>
  <si>
    <t>Placas radiográficas 10 x 12 orthocromat.x 100 placas</t>
  </si>
  <si>
    <t>Placas radiográficas 11 x 14 orthocromat.x 100 placas</t>
  </si>
  <si>
    <t>Placas radiográficas 14 x 14 orthocromat.x 100 placas</t>
  </si>
  <si>
    <t>Placas radiográficas 14 x 17 orthocromat.x 100 placas</t>
  </si>
  <si>
    <t>Placas radiográficas 8 x 10 orthocromat.x 100 placas</t>
  </si>
  <si>
    <t>p x 10</t>
  </si>
  <si>
    <t>P X 500</t>
  </si>
  <si>
    <t>P X 250</t>
  </si>
  <si>
    <t>Galon x 4 litros</t>
  </si>
  <si>
    <t>FRASCO X 1000 ML</t>
  </si>
  <si>
    <t>Frasco X 50 ML</t>
  </si>
  <si>
    <t>BOLSA X 500 UND</t>
  </si>
  <si>
    <t>Frasco hasta x 100 ml</t>
  </si>
  <si>
    <t>PAQUETE X 25 UNIDADES</t>
  </si>
  <si>
    <t>BOLSA X 1000 UNIDADES</t>
  </si>
  <si>
    <t>GALON X 3.800 ML.</t>
  </si>
  <si>
    <t>BOTELLA PLASTICA 700 ML.</t>
  </si>
  <si>
    <t>BOLSA X 500 GR.</t>
  </si>
  <si>
    <t>CAJA X 1000 UNIDADES</t>
  </si>
  <si>
    <t>Sobre x 2 un</t>
  </si>
  <si>
    <t>Garrafa x 3.78 Lts</t>
  </si>
  <si>
    <t xml:space="preserve">unidad </t>
  </si>
  <si>
    <t xml:space="preserve">Uinidad </t>
  </si>
  <si>
    <t>Caja x 250 Tiras</t>
  </si>
  <si>
    <t xml:space="preserve">Hoja </t>
  </si>
  <si>
    <t>Unidad /Clip</t>
  </si>
  <si>
    <t>MILILITRO</t>
  </si>
  <si>
    <t>BOLSA X 50 UNIDADES</t>
  </si>
  <si>
    <t>caja x 100 uds</t>
  </si>
  <si>
    <t>CAJA X 25 UDS</t>
  </si>
  <si>
    <t>PTE X 100 UDS</t>
  </si>
  <si>
    <t>FCO 120 CC</t>
  </si>
  <si>
    <t xml:space="preserve">FCO 700 ML </t>
  </si>
  <si>
    <t>BOLSA X 500 GMS</t>
  </si>
  <si>
    <t>PTE X 50 UDS</t>
  </si>
  <si>
    <t>BOTELLA 720 ML</t>
  </si>
  <si>
    <t>CAJA X 30 METROS</t>
  </si>
  <si>
    <t>PAQUETE X 50 UDS</t>
  </si>
  <si>
    <t>CAJA X 500 UDS</t>
  </si>
  <si>
    <t xml:space="preserve">CAJA X 150 UDS </t>
  </si>
  <si>
    <t>FCO X 500 ML</t>
  </si>
  <si>
    <t xml:space="preserve">CAJA X 1000 </t>
  </si>
  <si>
    <t xml:space="preserve">CAJA X 100 UDS </t>
  </si>
  <si>
    <t>CAJA X 1000 UDS</t>
  </si>
  <si>
    <t>BOLSA X 100 UDS</t>
  </si>
  <si>
    <t>BOLSA X 25 UDS</t>
  </si>
  <si>
    <t xml:space="preserve">KIT X 50 </t>
  </si>
  <si>
    <t>CAJA X 50 SOBRES</t>
  </si>
  <si>
    <t>KIT X 200 DET</t>
  </si>
  <si>
    <t>KIT X 30 DET</t>
  </si>
  <si>
    <t xml:space="preserve">KIT X 30 DET </t>
  </si>
  <si>
    <t>kit x 30 det</t>
  </si>
  <si>
    <t>GALON X 5 LITROS</t>
  </si>
  <si>
    <t>FCO X 100 ML</t>
  </si>
  <si>
    <t>PAQUETE X 50</t>
  </si>
  <si>
    <t>BOTELLA X 700 ML</t>
  </si>
  <si>
    <t>BOLSA X 50</t>
  </si>
  <si>
    <t>Carga x 10 galones</t>
  </si>
  <si>
    <t>CARGA X 10 GALONES</t>
  </si>
  <si>
    <t>MANGUERA X 30 METROS</t>
  </si>
  <si>
    <t>Caja x 100 placas</t>
  </si>
  <si>
    <t xml:space="preserve">CAJA X 144 </t>
  </si>
  <si>
    <t>BOLSA X 12</t>
  </si>
  <si>
    <t>BOLSA X 6</t>
  </si>
  <si>
    <t>BOLSA X 35</t>
  </si>
  <si>
    <t>Paquete x 50 Un</t>
  </si>
  <si>
    <t xml:space="preserve">Paquete x 100 Sobres </t>
  </si>
  <si>
    <t>Caja x 50 Un</t>
  </si>
  <si>
    <t>Paquete x 25 un</t>
  </si>
  <si>
    <t>Paquete x 20 Un</t>
  </si>
  <si>
    <t>Caja x 20 Un</t>
  </si>
  <si>
    <t>Paquete x 25 Un</t>
  </si>
  <si>
    <t>Caja x 100 Un</t>
  </si>
  <si>
    <t xml:space="preserve">Caja x 50 hojas </t>
  </si>
  <si>
    <t xml:space="preserve">Caja x 120 Clips </t>
  </si>
  <si>
    <t>MENHER</t>
  </si>
  <si>
    <t>TERHOS</t>
  </si>
  <si>
    <t>OBS - MENHER</t>
  </si>
  <si>
    <t>PAINMED</t>
  </si>
  <si>
    <t>PAMED</t>
  </si>
  <si>
    <t>Painamed</t>
  </si>
  <si>
    <t>WINNER</t>
  </si>
  <si>
    <t>NIPRO PREMIER ALPHA</t>
  </si>
  <si>
    <t xml:space="preserve">Gothaplast </t>
  </si>
  <si>
    <t>Lohmann &amp; Rauscher</t>
  </si>
  <si>
    <t>Gothaplast</t>
  </si>
  <si>
    <t xml:space="preserve">EUFAR </t>
  </si>
  <si>
    <t>GRENA</t>
  </si>
  <si>
    <t xml:space="preserve">CORY </t>
  </si>
  <si>
    <t>OSS/BIOLIFE</t>
  </si>
  <si>
    <t>PARAMAUNT</t>
  </si>
  <si>
    <t xml:space="preserve">OSS </t>
  </si>
  <si>
    <t>M. SUPLIESS</t>
  </si>
  <si>
    <t>VIGON</t>
  </si>
  <si>
    <t>BIOPLAS</t>
  </si>
  <si>
    <t>KEX</t>
  </si>
  <si>
    <t>OSA/MK</t>
  </si>
  <si>
    <t xml:space="preserve">OSA </t>
  </si>
  <si>
    <t>PAIMED</t>
  </si>
  <si>
    <t>DGLAB</t>
  </si>
  <si>
    <t>MARIENDFIELD</t>
  </si>
  <si>
    <t>BYD</t>
  </si>
  <si>
    <t>RODELG/ALBOR</t>
  </si>
  <si>
    <t>CTK BIOTECH</t>
  </si>
  <si>
    <t>B BRAUN</t>
  </si>
  <si>
    <t>Kodak, Agfa</t>
  </si>
  <si>
    <t>SIMON</t>
  </si>
  <si>
    <t xml:space="preserve"> CARESTREAM</t>
  </si>
  <si>
    <t>GOLDE CARE</t>
  </si>
  <si>
    <t xml:space="preserve">FUSHAN MEDICAL </t>
  </si>
  <si>
    <t xml:space="preserve"> 2017DM-0016882</t>
  </si>
  <si>
    <t xml:space="preserve"> FUSHAN MEDICAL </t>
  </si>
  <si>
    <t xml:space="preserve"> FUSHAN MEDICAL</t>
  </si>
  <si>
    <t xml:space="preserve"> HAISHENG MEDICAL </t>
  </si>
  <si>
    <t>CHINA
TAIWAN</t>
  </si>
  <si>
    <t xml:space="preserve"> 2013DM-0010854</t>
  </si>
  <si>
    <t xml:space="preserve">HAISHENG MEDICAL </t>
  </si>
  <si>
    <t xml:space="preserve">BAISHENG MEDICAL </t>
  </si>
  <si>
    <t>2020DM-0022141</t>
  </si>
  <si>
    <t>BAISHENG MEDICAL CO. LTD</t>
  </si>
  <si>
    <t>2019EBC-0020514</t>
  </si>
  <si>
    <t>XIAMEN WINNER TRADE CO.LTD</t>
  </si>
  <si>
    <t>2020DM-0021444</t>
  </si>
  <si>
    <t>2018RD-0000807R1</t>
  </si>
  <si>
    <t>2020M-0013479R1</t>
  </si>
  <si>
    <t>2019RD-0002498R1</t>
  </si>
  <si>
    <t>2019RD-0002590R1</t>
  </si>
  <si>
    <t>2019RD-0002497R1</t>
  </si>
  <si>
    <t>2015DM-0013817</t>
  </si>
  <si>
    <t>2014RD-0003020</t>
  </si>
  <si>
    <t>2016DM-0000274-R1</t>
  </si>
  <si>
    <t>2012DM-0008954</t>
  </si>
  <si>
    <t>2013DM-0010676</t>
  </si>
  <si>
    <t>2017DM-0016805</t>
  </si>
  <si>
    <t xml:space="preserve">Laboratorios Gothaplast </t>
  </si>
  <si>
    <t>2018DM-0002351-R1</t>
  </si>
  <si>
    <t>2015DM-0013684</t>
  </si>
  <si>
    <t>2016DM-0015328</t>
  </si>
  <si>
    <t xml:space="preserve">VEREIGNITE PAPIER WAREN FABRIKEN </t>
  </si>
  <si>
    <t>2019DM-0020718</t>
  </si>
  <si>
    <t xml:space="preserve">PRODUCCION Y GESTIÒN S.A/LABORATORIOS EUFAR </t>
  </si>
  <si>
    <t>2020DM-0021633</t>
  </si>
  <si>
    <t>GRENA LIMITED</t>
  </si>
  <si>
    <t xml:space="preserve">INDUSTRIAS CORY S.A.S </t>
  </si>
  <si>
    <t>NSOH00149-09CO</t>
  </si>
  <si>
    <t>SUZHO H.I.E CO LTDA</t>
  </si>
  <si>
    <t xml:space="preserve">JAPON </t>
  </si>
  <si>
    <t>2019DM-0019339</t>
  </si>
  <si>
    <t>2010DM-4778-R1</t>
  </si>
  <si>
    <t>2020M- 009828- R2</t>
  </si>
  <si>
    <t xml:space="preserve">ADHESIVOS INTERNACIONALES </t>
  </si>
  <si>
    <t>TIANJIN SENYANGWOOD</t>
  </si>
  <si>
    <t>2018DM-0018792</t>
  </si>
  <si>
    <t xml:space="preserve">GRUPO VITAL </t>
  </si>
  <si>
    <t>JIANGSU WEBEST</t>
  </si>
  <si>
    <t>2019DM-0020235</t>
  </si>
  <si>
    <t xml:space="preserve">WELL LEAD MEDICAL </t>
  </si>
  <si>
    <t xml:space="preserve">HITEC MEDICAL </t>
  </si>
  <si>
    <t>2015DM-0013875</t>
  </si>
  <si>
    <t xml:space="preserve">OMAR RODRIGUEZ FARIAS </t>
  </si>
  <si>
    <t>ZHEJIANG BANGLI MEDICAL</t>
  </si>
  <si>
    <t xml:space="preserve">PREGNA INTERNACIONAL </t>
  </si>
  <si>
    <t>2020DM-0021551</t>
  </si>
  <si>
    <t>YANGZHOU MEDLINE</t>
  </si>
  <si>
    <t xml:space="preserve">HBM GROUP </t>
  </si>
  <si>
    <t>2010DM-0006638</t>
  </si>
  <si>
    <t>2015DM-0013885</t>
  </si>
  <si>
    <t>2013DM-0010693</t>
  </si>
  <si>
    <t>2019DM-0020738</t>
  </si>
  <si>
    <t>XIAMEN COMPOWER MEDICAL</t>
  </si>
  <si>
    <t>2015DM-0013021</t>
  </si>
  <si>
    <t xml:space="preserve">CARESTREAM HEALTH </t>
  </si>
  <si>
    <t xml:space="preserve">INNOLATEX SDN </t>
  </si>
  <si>
    <t>CHANGSU 3S MEDICAL</t>
  </si>
  <si>
    <t xml:space="preserve">SHERLEG LABORATORIES </t>
  </si>
  <si>
    <t xml:space="preserve">SUZHOU HENGZIANG IMPORT </t>
  </si>
  <si>
    <t>2016DM-0000107</t>
  </si>
  <si>
    <t>GC MEDICA ENTERPRISE LTDA</t>
  </si>
  <si>
    <t>2015DM-0013198</t>
  </si>
  <si>
    <t>QUIRUGICOS MER-MAX</t>
  </si>
  <si>
    <t>HBM(PIANOAN) MEDICAL DRESSINGS</t>
  </si>
  <si>
    <t xml:space="preserve">En tramite de renovacion </t>
  </si>
  <si>
    <t>Iib</t>
  </si>
  <si>
    <t xml:space="preserve">II </t>
  </si>
  <si>
    <t>I BAJO RIESGO</t>
  </si>
  <si>
    <t>IIA RIESGO MODERADO</t>
  </si>
  <si>
    <t>III MUY ALTO RIESGO</t>
  </si>
  <si>
    <t>IIB RIESGO ALTO</t>
  </si>
  <si>
    <t>INFORMACIÓN DE LA OFERTA TOTAL DEL PROVEEDOR</t>
  </si>
  <si>
    <t>CANTIDAD OFERTADA ES LA REQUERIDA</t>
  </si>
  <si>
    <t>VALOR TOTAL ANTES DE IVA CANTIDAD REQUERIDA POR METROSALUD</t>
  </si>
  <si>
    <t>VALOR TOTAL CON IVA CANTIDAD REQUERIDA POR METROSALUD</t>
  </si>
  <si>
    <t>VALOR TOTAL ANTES DE IVA CANTIDAD OFERTADA POR EL PROVEEDOR</t>
  </si>
  <si>
    <t>VALOR TOTAL CON  IVA CANTIDAD OFERTADA POR EL PROVEEDOR</t>
  </si>
  <si>
    <t>EL PROVEEDOR SACO VALOR TOTAL DE SU OFERTA, DESDE LA CANT. REQUERIDA POR METROSALUD?</t>
  </si>
  <si>
    <t>ERROR IDENTIFICADO</t>
  </si>
  <si>
    <t>El precio total indicado en el anexo 9 presentado esta con valores fijos, no es posible identificar que formula utilizaron para el calculo de este item</t>
  </si>
  <si>
    <t>No incluyo en su oferta el valor total de este item, elimino el calculo del valor total</t>
  </si>
  <si>
    <t>Modifico la formula del calculo total de la oferta por cada items, sin tener en cuenta el uso correcto de los signos para su formulación y el uso de parentesis en la formula</t>
  </si>
  <si>
    <t>FALSO</t>
  </si>
  <si>
    <t>indica en precio del items la pabalabra "Bonificado"</t>
  </si>
  <si>
    <t>Oferta doble de items, se mantiene esta oferta</t>
  </si>
  <si>
    <t>Oferta doble de items, se mantiene esta oferta. El precio total de este item no comprende el IVA</t>
  </si>
  <si>
    <t>Se ajusta presentación requerida a la indicada en Anexo 9-Adenda 2</t>
  </si>
  <si>
    <t>Se ajusta presentación  y marca sugeridarequerida a la indicada en Anexo 9-Adenda 2</t>
  </si>
  <si>
    <t>Se ajusta marca sugerida a la indicada en Anexo 9-Adenda 2</t>
  </si>
  <si>
    <t>Se ajusta marca sugerida y cantidad requerida Metrosalud a la indicada en Anexo 9-Adenda 2</t>
  </si>
  <si>
    <t>Se ajusta presentación requerida y cantidad requerida Metrosalud a la indicada en Anexo 9-Adenda 2</t>
  </si>
  <si>
    <t>Se ajusta cantidad requerida Metrosalud a la indicada en el Anexo9-Adenda3</t>
  </si>
  <si>
    <t>AJUSTES DE INFORMACIÓN DE ANEXO 9-ADENDA 3- archivo original Metrosalud
El proveedor modifico estos datos en el anexo presentado</t>
  </si>
  <si>
    <t>Se valida con captura de excel</t>
  </si>
  <si>
    <t>Se formula el valor total.
Se omite la relación de precio total entregada en el anexo No9 por el proveedor</t>
  </si>
  <si>
    <r>
      <t>NO CUMPLE</t>
    </r>
    <r>
      <rPr>
        <sz val="10"/>
        <color rgb="FF000000"/>
        <rFont val="Arial"/>
        <family val="2"/>
      </rPr>
      <t>: Cuando la presentación ofertada por el proveedor es mayor a la requerida o difiere de la requerida</t>
    </r>
  </si>
  <si>
    <r>
      <t>Si</t>
    </r>
    <r>
      <rPr>
        <sz val="10"/>
        <color rgb="FF000000"/>
        <rFont val="Arial"/>
        <family val="2"/>
      </rPr>
      <t>: Aporta registro sanitario identificado con el código de Metrosalud.</t>
    </r>
  </si>
  <si>
    <r>
      <t xml:space="preserve">NO: </t>
    </r>
    <r>
      <rPr>
        <sz val="10"/>
        <color rgb="FF000000"/>
        <rFont val="Arial"/>
        <family val="2"/>
      </rPr>
      <t>No aporta registro sanitario con código de Metrosalud.</t>
    </r>
  </si>
  <si>
    <t>MARCA</t>
  </si>
  <si>
    <t>Jelco Plus</t>
  </si>
  <si>
    <t>Jelco Plus, Introcan Certo, Insyte.</t>
  </si>
  <si>
    <t>Jelco Plus, Introcan Certo. Insyte</t>
  </si>
  <si>
    <t>Lubricante estéril sachet MARCA OPTILUBE</t>
  </si>
  <si>
    <r>
      <t>Prueba rápida para tamizaje de Sífilis + VIH. Kit completo: cassette-capilares- buffer-lanceta y toalla antiséptica.</t>
    </r>
    <r>
      <rPr>
        <sz val="10"/>
        <color theme="1"/>
        <rFont val="Tahoma"/>
        <family val="2"/>
      </rPr>
      <t xml:space="preserve"> Marca Alere- Determine, Standard Diagnostics, BIOMERIEUX</t>
    </r>
  </si>
  <si>
    <t>MARCA IDENTIFICADA EN LA DESCRIPCIÓN DEL INSUMO DE METROSALUD</t>
  </si>
  <si>
    <t>MK o Pfizer</t>
  </si>
  <si>
    <t>Merk</t>
  </si>
  <si>
    <t>Fennyn</t>
  </si>
  <si>
    <t>Isperin</t>
  </si>
  <si>
    <t>Prolanz</t>
  </si>
  <si>
    <t>Tecnoquimicas</t>
  </si>
  <si>
    <t>ferbin/Procaps</t>
  </si>
  <si>
    <t>Chalver</t>
  </si>
  <si>
    <t>Roche</t>
  </si>
  <si>
    <t>Nestle</t>
  </si>
  <si>
    <t>Baxter, Rymco, Alfa Safe</t>
  </si>
  <si>
    <t>Gypsona</t>
  </si>
  <si>
    <t>OPTILUBE</t>
  </si>
  <si>
    <t>Electro west</t>
  </si>
  <si>
    <t>BD, Rymco, Life Care</t>
  </si>
  <si>
    <t>Ethibond</t>
  </si>
  <si>
    <t>Vitalitec</t>
  </si>
  <si>
    <t>Merlin Medical</t>
  </si>
  <si>
    <t>Biomerieux, BD</t>
  </si>
  <si>
    <t>BD, Vacuette</t>
  </si>
  <si>
    <t>merck</t>
  </si>
  <si>
    <t>Oss</t>
  </si>
  <si>
    <t>Biorad, Merck Millipore</t>
  </si>
  <si>
    <t>Biobacter o Winer</t>
  </si>
  <si>
    <t>Alere- Determine, Bioter, SD Estantar Diagnostics</t>
  </si>
  <si>
    <t>Albor o Merk</t>
  </si>
  <si>
    <t>Alere- Determine, Standard Diagnostics, BIOMERIEUX</t>
  </si>
  <si>
    <t xml:space="preserve">Alere Determine </t>
  </si>
  <si>
    <t>Albor o merck</t>
  </si>
  <si>
    <t>VALIDAR METROSALUD</t>
  </si>
  <si>
    <t>RELACIÓN DE ITEMS SOLO CON MARCAR RELACIONADA EN LA DESCRIPCIÓN DEL INSUMO</t>
  </si>
  <si>
    <t>Valproico ácido 250 mg/5 c.c. jarabe x 120 ml. Marca Chalver</t>
  </si>
  <si>
    <t>AGUJAS CIRUGIA</t>
  </si>
  <si>
    <t>Grand Total</t>
  </si>
  <si>
    <t>Row Labels</t>
  </si>
  <si>
    <t>DISTRIMEDICAL SAS</t>
  </si>
  <si>
    <t>Sum of CÓDIGO</t>
  </si>
  <si>
    <t>Count of CÓDIGO2</t>
  </si>
  <si>
    <t>SUMA ORIGINAL</t>
  </si>
  <si>
    <t>CANTIDA ITEMS ORIGINAL</t>
  </si>
  <si>
    <t>COMPLETO EN SUMA</t>
  </si>
  <si>
    <t>COMPLETO EN ITEM</t>
  </si>
  <si>
    <t>CONCA</t>
  </si>
  <si>
    <t>ITEM POR PAQUETE TOTAL</t>
  </si>
  <si>
    <t>MARCA IDENTIFICADA SOLO EN LA DESCRIPCIÓN DEL INSUMO DE METROSALUD</t>
  </si>
  <si>
    <t>Presenta 3 insumos repetidos, los cuales son relacionados en las hoja "Items duplicados-retirados". Estos insumos se retiran de la oferta el codigo duplicado, y permanece en la oferta del proveedor el insumo ofertado por menor valor</t>
  </si>
  <si>
    <t>NOMBRE DE LA COLUMNA</t>
  </si>
  <si>
    <t>No presento Registros de seguridad, ni fichas de seguridad en la plataforma</t>
  </si>
  <si>
    <t>PRESENTA REGISTRO SANITARIO?
*Solo se identifica Cod de Metrosalud*</t>
  </si>
  <si>
    <t>=+VLOOKUP("*"&amp;L4&amp;"*";'[Capturar RUTAS ACCESO RS Y FS.xlsx]REGISTROS SANITARIOS'!$D$2:$E$260;2;FALSE)</t>
  </si>
  <si>
    <t>=+VLOOKUP("*"&amp;L5&amp;"*";'[Capturar RUTAS ACCESO RS Y FS.xlsx]REGISTROS SANITARIOS'!$D$2:$E$260;2;FALSE)</t>
  </si>
  <si>
    <t>0/01/1900</t>
  </si>
  <si>
    <r>
      <rPr>
        <b/>
        <sz val="10"/>
        <color rgb="FF000000"/>
        <rFont val="Arial"/>
        <family val="2"/>
      </rPr>
      <t xml:space="preserve">NO CUMPLE. </t>
    </r>
    <r>
      <rPr>
        <sz val="10"/>
        <color rgb="FF000000"/>
        <rFont val="Arial"/>
        <family val="2"/>
      </rPr>
      <t>Si la fecha de vencimiento ingresada por el proveedor NO esta vigente a la fecha de presentación de la oferta</t>
    </r>
  </si>
  <si>
    <t xml:space="preserve">REGISTRO SANITARIO ESTA VIGENTE A LA FECHA DE PRESENTACIÓN DE LA OFERTA.
</t>
  </si>
  <si>
    <t>NO INGRESA DATE VALIDO</t>
  </si>
  <si>
    <t>ITEMS REPETIDOS Y RETIRADOS DEL ANEXO 9 DE REVISIÓN</t>
  </si>
  <si>
    <t>TABLA PARA VALIDACIÓN- NO ES INFORMATIVA PARA METROSALUD, POR ELLO ESTA OCULTA</t>
  </si>
  <si>
    <t>COPIA ANEXO 9 CON FORMULA DE BUSCAQUEDA DE RS</t>
  </si>
  <si>
    <t>PAQUETE OFERTADO COMPLETO POR EL PROVEEDOR</t>
  </si>
  <si>
    <r>
      <t xml:space="preserve">VALIDAR METROSALUD: </t>
    </r>
    <r>
      <rPr>
        <sz val="10"/>
        <color rgb="FF000000"/>
        <rFont val="Arial"/>
        <family val="2"/>
      </rPr>
      <t>Cuando no es posible identificar el nombre del insumo, o la descripción de Metrosalud no contemple volumen</t>
    </r>
    <r>
      <rPr>
        <b/>
        <sz val="10"/>
        <color rgb="FF000000"/>
        <rFont val="Arial"/>
        <family val="2"/>
      </rPr>
      <t xml:space="preserve"> </t>
    </r>
    <r>
      <rPr>
        <sz val="10"/>
        <color rgb="FF000000"/>
        <rFont val="Arial"/>
        <family val="2"/>
      </rPr>
      <t>o la descripción del proveedor contemple más información del insumo que la indicada por Metrosalud</t>
    </r>
    <r>
      <rPr>
        <b/>
        <sz val="10"/>
        <color rgb="FF000000"/>
        <rFont val="Arial"/>
        <family val="2"/>
      </rPr>
      <t xml:space="preserve"> </t>
    </r>
    <r>
      <rPr>
        <sz val="10"/>
        <color rgb="FF000000"/>
        <rFont val="Arial"/>
        <family val="2"/>
      </rPr>
      <t>o viceversa</t>
    </r>
  </si>
  <si>
    <r>
      <t xml:space="preserve">VALIDAD METROSALUD: </t>
    </r>
    <r>
      <rPr>
        <sz val="10"/>
        <color rgb="FF000000"/>
        <rFont val="Arial"/>
        <family val="2"/>
      </rPr>
      <t>Cuando no podamos dar un concepto si cumple o no.</t>
    </r>
  </si>
  <si>
    <r>
      <t>SIN INFORMACIÓN</t>
    </r>
    <r>
      <rPr>
        <sz val="10"/>
        <color rgb="FF000000"/>
        <rFont val="Arial"/>
        <family val="2"/>
      </rPr>
      <t>: Cuando el proveedor no haya ingresado información de la fecha</t>
    </r>
  </si>
  <si>
    <r>
      <rPr>
        <b/>
        <sz val="10"/>
        <color rgb="FF000000"/>
        <rFont val="Arial"/>
        <family val="2"/>
      </rPr>
      <t>NO INGRESA DATE VALIDO.</t>
    </r>
    <r>
      <rPr>
        <sz val="10"/>
        <color rgb="FF000000"/>
        <rFont val="Arial"/>
        <family val="2"/>
      </rPr>
      <t xml:space="preserve"> Cuando el proveedor no ingreso un formato habilitado de la fecha según lo requerido (dd/mm/aaaa)</t>
    </r>
  </si>
  <si>
    <t>Cantidad de ofertas Recibidas para  el insumo/ítem</t>
  </si>
  <si>
    <t>Se extrae nombre de la marca para validación de las marcas, aquellos insumos que poseían información de la marca en la descripción del insumo, pero la columna de MARCA O LABORATORIO FABRICANTE SUGERIDO estaba sin dato.</t>
  </si>
  <si>
    <t>Se formula el valor total.
Se omite la relación de precio total entregada en el anexo No9 por el proveedor, y se ajusta a calcular el valor total de acuerdo a la formula del anexo No 9 presentado a los proveedores</t>
  </si>
  <si>
    <t>Identificación de cambios realizados por el proveedor dentro del anexo 9 presentado, en las columnas entregadas por Metrosalud que no podían ser modificadas como marca sugerida entre otras. 
Para la validación del presente informe, se ajusta los datos de las columnas entregadas por Metrosalud al dato original entregado a los proveedores en la Adenda no 3 del anexo No 9</t>
  </si>
  <si>
    <t>Identificación si la cantidad ofertada por el proveedor corresponde a la requerida o si es mayor o menor, ya que este es el valor con el cual se calcula la oferta total.</t>
  </si>
  <si>
    <t>Criterios de revisión</t>
  </si>
  <si>
    <t>Revisión Anexo 9</t>
  </si>
  <si>
    <t>Paquetes Incompletos</t>
  </si>
  <si>
    <t>Items duplicados</t>
  </si>
  <si>
    <t>Marcas en descripción</t>
  </si>
  <si>
    <t>Identificación de los criterios revisado en el Anexo No 9, explicación del concepto dado en cada campo de revisión.</t>
  </si>
  <si>
    <t>Consolidado de Anexo 9 con la revisión realizada según lso criterios de revisión</t>
  </si>
  <si>
    <t>Identificación de los paquetes ofertados por los proveedores incompletos con la relación de cada insumo que compone el paquete si fue ofertado o no por el proveedor</t>
  </si>
  <si>
    <t>Items duplicados presentados por el proveedor Ronelly que fueron retirados de la revisión de ofertas.</t>
  </si>
  <si>
    <t>Relación por codigo de Metrosalud de los insumos del Anexo No 9- Adenda 3, que solo tenian informaicón de la marca en la descripción del insumo.</t>
  </si>
  <si>
    <t>CONTENIDO DEL INFORME</t>
  </si>
  <si>
    <t>Conceptos y campos revisados por Center Group (columnas en azul)</t>
  </si>
  <si>
    <t>CUMPLE DESCRIPCION</t>
  </si>
  <si>
    <t>CUMPLE PRESENTACION</t>
  </si>
  <si>
    <t>CUMPLE MARCA OBLIGATORIA</t>
  </si>
  <si>
    <t>PRESENTA REGISTRO SANITARIO</t>
  </si>
  <si>
    <t>REGISTRO SANITARIO VIGENTE</t>
  </si>
  <si>
    <t>CORRECCIÓN DE RS</t>
  </si>
  <si>
    <t>CORRECCIÓN DE VIGENCIA DE RS</t>
  </si>
  <si>
    <t>CONCEPTO (HABILITADO, INHABILITADO O PENDIENTE)</t>
  </si>
  <si>
    <t>OBSERVACIÓN</t>
  </si>
  <si>
    <t>EVALUADOR</t>
  </si>
  <si>
    <t>INHABILITADO</t>
  </si>
  <si>
    <t>VIRGINIA</t>
  </si>
  <si>
    <t>JUANA</t>
  </si>
  <si>
    <t>NESTOR</t>
  </si>
  <si>
    <t>YONATHAN</t>
  </si>
  <si>
    <t>SANDRA</t>
  </si>
  <si>
    <t>NO CUMPLE DESCRIPCION</t>
  </si>
  <si>
    <t>PAQUETE INCOMPLETO</t>
  </si>
  <si>
    <t>NO CUMPLE PRESENTACION</t>
  </si>
  <si>
    <t>NO CUMPLE MARCA</t>
  </si>
  <si>
    <t>NO CUMPLE DESCRIPCION, NO CUMPLE MARCA</t>
  </si>
  <si>
    <t>1 ITEM DEL PAQUETE NO CUMPLE DESCRIPCION, NO CUMPLE MARCA</t>
  </si>
  <si>
    <t>OFERTA MARCAS DIFERENTES DENTRO DEL MISMO PAQUETE</t>
  </si>
  <si>
    <t>1 ITEM DEL PAQUETE NO CUMPLE DESCRIPCION, OFERTA MARCAS DIFERENTES DENTRO DEL MISMO PAQUETE</t>
  </si>
  <si>
    <t>NO CUMPLE DESCRIPCION, OFERTA MARCAS DIFERENTES DENTRO DEL MISMO PAQUETE</t>
  </si>
  <si>
    <t xml:space="preserve">NO CUMPLE EVALUACION FINANCIERA </t>
  </si>
  <si>
    <t>NO CUMPLE EVALUACION JURIDICA</t>
  </si>
  <si>
    <t>NO CUMPLE DESCRIPCION, EL CIRCUITO DE ANESTESIA ADULTO TIENE UNA LONGITUD MENOR A 1.8 MT</t>
  </si>
  <si>
    <t>NO CUMPLE DESCRIPCION, NO CORRESPONDE CON LA DIMENSION SOLICITADA</t>
  </si>
  <si>
    <t>NO CUMPLE DESCRIPCION, NO CORRESPONDE AL PRODUCTO SOLICITADO</t>
  </si>
  <si>
    <t>1 ITEM DEL PAQUETE NO CUMPLE DESCRIPCION, EL CIRCUITO DE ANESTESIA ADULTO TIENE UNA LONGITUD MENOR A 1.8 METROS</t>
  </si>
  <si>
    <t>NO CUMPLE PRESENTACION, NO CUMPLE PAQUETE DIFERENTE MARCA</t>
  </si>
  <si>
    <t>NO CUMPLE PAQUETE DIFERENTE MARCA</t>
  </si>
  <si>
    <t>NO CUMPLE DESCRIPCION, OFERTA PRODUCTO DIFERENTE AL SOLICITADO</t>
  </si>
  <si>
    <t>NO CUMPLE DESCRIPCION, OFERTA UN PRODUCTO DIFERENTE AL SOLICITADO</t>
  </si>
  <si>
    <t xml:space="preserve">NO CUMPLE MARCA </t>
  </si>
  <si>
    <t xml:space="preserve">NO CUMPLE DESCRIPCION, NO CUMPLE MARCA </t>
  </si>
  <si>
    <t>NO CUMPLE DESCRIPCIÓN, NO CUMPLE PRESENTACIÓN</t>
  </si>
  <si>
    <t>NO CUMPLE PRESENTACIÓN</t>
  </si>
  <si>
    <t>NO CUMPLE DESCRIPCION, LA DIMENSION</t>
  </si>
  <si>
    <t>NO DILIGENCIA INFORMACION DEL PRODUCTO OFERTADO</t>
  </si>
  <si>
    <t xml:space="preserve">NO CUMPLE DESCRIPCIÓN,  NO CUMPLE MARCA </t>
  </si>
  <si>
    <t>NO CUMPLE DESCRIPCION, NO CUMPLE PRESENTACION</t>
  </si>
  <si>
    <t xml:space="preserve">NO CUMPLE EVALUACION DE MUESTRA </t>
  </si>
  <si>
    <t>NO CUMPLE DESCRIPCION, NO CUMPLE PRESENTACIÓN</t>
  </si>
  <si>
    <t xml:space="preserve">NO CUMPLE DESCRIPCION,NO CUMPLE MARCA </t>
  </si>
  <si>
    <t>NO CUMPLE EVALUACION DE MUESTRA</t>
  </si>
  <si>
    <t xml:space="preserve">NO CUMPLE PRESENTACION, NO CUMPLE EVALUACION DE MUESTRA </t>
  </si>
  <si>
    <t>NO CUMPLE DESCRIPCION, NO CORRESPONDE CON LA DESCRIPCION SOLICITADA, NO CUMPLE PRESENTACION</t>
  </si>
  <si>
    <t>NO CUMPLE  PRESENTACIÓN</t>
  </si>
  <si>
    <t>NO CUMPLE DESCRIPCION, NO CUMPLE PRESENTACION, OFERTA PRODUCTO DIFERENTE AL SOLICITADO</t>
  </si>
  <si>
    <t>ANEXO 1 EVALUACION TECNICA PRODUCTOS INHABILITADOS</t>
  </si>
  <si>
    <t>PROCESO # 12</t>
  </si>
  <si>
    <t>CONVOCATORIA PUBLICA PARA CONTRATAR EL SUMINISTRO DE MEDICAMENTOS Y DISPOSITIVOS MEDICOS  MEDIANTE EL MECANISMO DE SUBASTA INVERSA ELECTRONICA</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</si>
</sst>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2" formatCode="_-&quot;$&quot;* #,##0_-;\-&quot;$&quot;* #,##0_-;_-&quot;$&quot;* &quot;-&quot;_-;_-@_-"/>
    <numFmt numFmtId="41" formatCode="_-* #,##0_-;\-* #,##0_-;_-* &quot;-&quot;_-;_-@_-"/>
    <numFmt numFmtId="43" formatCode="_-* #,##0.00_-;\-* #,##0.00_-;_-* &quot;-&quot;??_-;_-@_-"/>
    <numFmt numFmtId="164" formatCode="_-&quot;$&quot;\ * #,##0_-;\-&quot;$&quot;\ * #,##0_-;_-&quot;$&quot;\ * &quot;-&quot;_-;_-@_-"/>
    <numFmt numFmtId="165" formatCode="_-&quot;$&quot;\ * #,##0.00_-;\-&quot;$&quot;\ * #,##0.00_-;_-&quot;$&quot;\ * &quot;-&quot;??_-;_-@_-"/>
    <numFmt numFmtId="166" formatCode="_-* #,##0\ _$_-;\-* #,##0\ _$_-;_-* &quot;-&quot;??\ _$_-;_-@_-"/>
    <numFmt numFmtId="167" formatCode="_ * #,##0.00_ ;_ * \-#,##0.00_ ;_ * &quot;-&quot;??_ ;_ @_ "/>
    <numFmt numFmtId="168" formatCode="0.0%"/>
  </numFmts>
  <fonts count="31"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0"/>
      <name val="Tahoma"/>
      <family val="2"/>
    </font>
    <font>
      <sz val="11"/>
      <name val="Calibri"/>
      <family val="2"/>
      <scheme val="minor"/>
    </font>
    <font>
      <b/>
      <sz val="9"/>
      <color indexed="81"/>
      <name val="Tahoma"/>
      <family val="2"/>
    </font>
    <font>
      <sz val="9"/>
      <color indexed="81"/>
      <name val="Tahoma"/>
      <family val="2"/>
    </font>
    <font>
      <b/>
      <sz val="9"/>
      <color theme="0"/>
      <name val="Tahoma"/>
      <family val="2"/>
    </font>
    <font>
      <sz val="9"/>
      <name val="Tahoma"/>
      <family val="2"/>
    </font>
    <font>
      <sz val="10"/>
      <color rgb="FFFF0000"/>
      <name val="Arial"/>
      <family val="2"/>
    </font>
    <font>
      <b/>
      <sz val="14"/>
      <name val="Arial"/>
      <family val="2"/>
    </font>
    <font>
      <b/>
      <sz val="10"/>
      <name val="Arial"/>
      <family val="2"/>
    </font>
    <font>
      <sz val="10"/>
      <color rgb="FF000000"/>
      <name val="Arial"/>
      <family val="2"/>
    </font>
    <font>
      <b/>
      <sz val="9"/>
      <color rgb="FF000000"/>
      <name val="Tahoma"/>
      <family val="2"/>
    </font>
    <font>
      <b/>
      <sz val="9"/>
      <color rgb="FFFFFFFF"/>
      <name val="Tahoma"/>
      <family val="2"/>
    </font>
    <font>
      <b/>
      <sz val="10"/>
      <color rgb="FF000000"/>
      <name val="Arial"/>
      <family val="2"/>
    </font>
    <font>
      <b/>
      <sz val="11"/>
      <name val="Calibri"/>
      <family val="2"/>
      <scheme val="minor"/>
    </font>
    <font>
      <b/>
      <sz val="10"/>
      <color indexed="8"/>
      <name val="Tahoma"/>
      <family val="2"/>
    </font>
    <font>
      <b/>
      <sz val="9"/>
      <color indexed="8"/>
      <name val="Tahoma"/>
      <family val="2"/>
    </font>
    <font>
      <b/>
      <sz val="10"/>
      <color rgb="FFFF0000"/>
      <name val="Arial"/>
      <family val="2"/>
    </font>
    <font>
      <sz val="10"/>
      <color theme="1"/>
      <name val="Tahoma"/>
      <family val="2"/>
    </font>
    <font>
      <sz val="10"/>
      <color theme="1"/>
      <name val="Calibri"/>
      <family val="2"/>
      <scheme val="minor"/>
    </font>
    <font>
      <b/>
      <sz val="11"/>
      <name val="Arial"/>
      <family val="2"/>
    </font>
    <font>
      <b/>
      <sz val="9"/>
      <color theme="1"/>
      <name val="Tahoma"/>
      <family val="2"/>
    </font>
    <font>
      <b/>
      <sz val="9"/>
      <name val="Tahoma"/>
      <family val="2"/>
    </font>
    <font>
      <b/>
      <sz val="9"/>
      <name val="Calibri"/>
      <family val="2"/>
      <scheme val="minor"/>
    </font>
  </fonts>
  <fills count="16">
    <fill>
      <patternFill patternType="none"/>
    </fill>
    <fill>
      <patternFill patternType="gray125"/>
    </fill>
    <fill>
      <gradientFill degree="90">
        <stop position="0">
          <color theme="4" tint="-0.25098422193060094"/>
        </stop>
        <stop position="1">
          <color theme="4" tint="-0.49803155613879818"/>
        </stop>
      </gradientFill>
    </fill>
    <fill>
      <patternFill patternType="solid">
        <fgColor rgb="FFBEBEBE"/>
        <bgColor indexed="64"/>
      </patternFill>
    </fill>
    <fill>
      <patternFill patternType="solid">
        <fgColor rgb="FF757171"/>
        <bgColor indexed="64"/>
      </patternFill>
    </fill>
    <fill>
      <patternFill patternType="solid">
        <fgColor rgb="FF2F5395"/>
        <bgColor indexed="64"/>
      </patternFill>
    </fill>
    <fill>
      <patternFill patternType="solid">
        <fgColor theme="0" tint="-0.14999847407452621"/>
        <bgColor indexed="64"/>
      </patternFill>
    </fill>
    <fill>
      <gradientFill degree="90">
        <stop position="0">
          <color theme="2" tint="-0.49803155613879818"/>
        </stop>
        <stop position="1">
          <color theme="0" tint="-0.34900967436750391"/>
        </stop>
      </gradientFill>
    </fill>
    <fill>
      <gradientFill degree="90">
        <stop position="0">
          <color theme="0" tint="-0.25098422193060094"/>
        </stop>
        <stop position="1">
          <color theme="0" tint="-0.1490218817712943"/>
        </stop>
      </gradientFill>
    </fill>
    <fill>
      <gradientFill degree="90">
        <stop position="0">
          <color rgb="FF92D050"/>
        </stop>
        <stop position="1">
          <color rgb="FF00B050"/>
        </stop>
      </gradientFill>
    </fill>
    <fill>
      <gradientFill degree="90">
        <stop position="0">
          <color theme="1" tint="5.0965910824915313E-2"/>
        </stop>
        <stop position="1">
          <color rgb="FF00B050"/>
        </stop>
      </gradientFill>
    </fill>
    <fill>
      <patternFill patternType="solid">
        <fgColor rgb="FFFFFF00"/>
        <bgColor indexed="64"/>
      </patternFill>
    </fill>
    <fill>
      <gradientFill degree="90">
        <stop position="0">
          <color rgb="FF00B050"/>
        </stop>
        <stop position="1">
          <color rgb="FF92D050"/>
        </stop>
      </gradientFill>
    </fill>
    <fill>
      <patternFill patternType="solid">
        <fgColor rgb="FFFF0000"/>
        <bgColor indexed="64"/>
      </patternFill>
    </fill>
    <fill>
      <patternFill patternType="solid">
        <fgColor rgb="FFFF0000"/>
        <bgColor auto="1"/>
      </patternFill>
    </fill>
    <fill>
      <patternFill patternType="solid">
        <fgColor rgb="FF92D050"/>
        <bgColor auto="1"/>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0" tint="-0.499984740745262"/>
      </left>
      <right style="thin">
        <color theme="0" tint="-0.499984740745262"/>
      </right>
      <top style="thin">
        <color theme="0" tint="-0.499984740745262"/>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2">
    <xf numFmtId="0" fontId="0" fillId="0" borderId="0"/>
    <xf numFmtId="0" fontId="7" fillId="0" borderId="0"/>
    <xf numFmtId="167" fontId="7" fillId="0" borderId="0" applyFont="0" applyFill="0" applyBorder="0" applyAlignment="0" applyProtection="0"/>
    <xf numFmtId="0" fontId="5" fillId="0" borderId="0"/>
    <xf numFmtId="0" fontId="4" fillId="0" borderId="0"/>
    <xf numFmtId="164" fontId="4" fillId="0" borderId="0" applyFont="0" applyFill="0" applyBorder="0" applyAlignment="0" applyProtection="0"/>
    <xf numFmtId="42" fontId="4" fillId="0" borderId="0" applyFont="0" applyFill="0" applyBorder="0" applyAlignment="0" applyProtection="0"/>
    <xf numFmtId="41" fontId="7" fillId="0" borderId="0" applyFont="0" applyFill="0" applyBorder="0" applyAlignment="0" applyProtection="0"/>
    <xf numFmtId="164" fontId="7" fillId="0" borderId="0" applyFont="0" applyFill="0" applyBorder="0" applyAlignment="0" applyProtection="0"/>
    <xf numFmtId="0" fontId="3" fillId="0" borderId="0"/>
    <xf numFmtId="43" fontId="7" fillId="0" borderId="0" applyFont="0" applyFill="0" applyBorder="0" applyAlignment="0" applyProtection="0"/>
    <xf numFmtId="165" fontId="7"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0" fontId="2" fillId="0" borderId="0"/>
    <xf numFmtId="43"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42" fontId="2" fillId="0" borderId="0" applyFont="0" applyFill="0" applyBorder="0" applyAlignment="0" applyProtection="0"/>
    <xf numFmtId="165" fontId="2" fillId="0" borderId="0" applyFont="0" applyFill="0" applyBorder="0" applyAlignment="0" applyProtection="0"/>
    <xf numFmtId="164" fontId="7" fillId="0" borderId="0" applyFont="0" applyFill="0" applyBorder="0" applyAlignment="0" applyProtection="0"/>
    <xf numFmtId="165" fontId="2" fillId="0" borderId="0" applyFont="0" applyFill="0" applyBorder="0" applyAlignment="0" applyProtection="0"/>
    <xf numFmtId="43" fontId="7"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1" fontId="7" fillId="0" borderId="0" applyFont="0" applyFill="0" applyBorder="0" applyAlignment="0" applyProtection="0"/>
    <xf numFmtId="164" fontId="7" fillId="0" borderId="0" applyFont="0" applyFill="0" applyBorder="0" applyAlignment="0" applyProtection="0"/>
    <xf numFmtId="9" fontId="7" fillId="0" borderId="0" applyFont="0" applyFill="0" applyBorder="0" applyAlignment="0" applyProtection="0"/>
    <xf numFmtId="0" fontId="1" fillId="0" borderId="0"/>
    <xf numFmtId="165" fontId="1" fillId="0" borderId="0" applyFont="0" applyFill="0" applyBorder="0" applyAlignment="0" applyProtection="0"/>
    <xf numFmtId="164" fontId="1" fillId="0" borderId="0" applyFont="0" applyFill="0" applyBorder="0" applyAlignment="0" applyProtection="0"/>
  </cellStyleXfs>
  <cellXfs count="106">
    <xf numFmtId="0" fontId="0" fillId="0" borderId="0" xfId="0"/>
    <xf numFmtId="0" fontId="13" fillId="0" borderId="2" xfId="0" applyFont="1" applyBorder="1" applyAlignment="1">
      <alignment vertical="center" wrapText="1"/>
    </xf>
    <xf numFmtId="0" fontId="12" fillId="2" borderId="1" xfId="0" applyFont="1" applyFill="1" applyBorder="1" applyAlignment="1">
      <alignment horizontal="center" vertical="center" wrapText="1"/>
    </xf>
    <xf numFmtId="0" fontId="0" fillId="0" borderId="0" xfId="0" applyFill="1"/>
    <xf numFmtId="0" fontId="16" fillId="0" borderId="0" xfId="0" applyFont="1" applyFill="1" applyAlignment="1">
      <alignment horizontal="center"/>
    </xf>
    <xf numFmtId="0" fontId="18" fillId="3" borderId="1" xfId="0" applyFont="1" applyFill="1" applyBorder="1" applyAlignment="1">
      <alignment horizontal="center" vertical="center" wrapText="1"/>
    </xf>
    <xf numFmtId="0" fontId="19" fillId="4" borderId="1" xfId="0" applyFont="1" applyFill="1" applyBorder="1" applyAlignment="1">
      <alignment horizontal="center" vertical="center" wrapText="1"/>
    </xf>
    <xf numFmtId="0" fontId="19" fillId="5" borderId="1" xfId="0" applyFont="1" applyFill="1" applyBorder="1" applyAlignment="1">
      <alignment horizontal="center" vertical="center" wrapText="1"/>
    </xf>
    <xf numFmtId="0" fontId="20" fillId="0" borderId="1" xfId="0" applyFont="1" applyBorder="1" applyAlignment="1">
      <alignment vertical="center" wrapText="1"/>
    </xf>
    <xf numFmtId="0" fontId="17" fillId="0" borderId="1" xfId="0" applyFont="1" applyBorder="1" applyAlignment="1">
      <alignment vertical="center" wrapText="1"/>
    </xf>
    <xf numFmtId="0" fontId="14" fillId="0" borderId="0" xfId="0" applyFont="1" applyAlignment="1">
      <alignment horizontal="center" vertical="center" wrapText="1"/>
    </xf>
    <xf numFmtId="0" fontId="22" fillId="6" borderId="1" xfId="0" applyFont="1" applyFill="1" applyBorder="1" applyAlignment="1">
      <alignment horizontal="center" vertical="center" wrapText="1"/>
    </xf>
    <xf numFmtId="0" fontId="12" fillId="7" borderId="6" xfId="0" applyFont="1" applyFill="1" applyBorder="1" applyAlignment="1">
      <alignment horizontal="center" vertical="center" wrapText="1"/>
    </xf>
    <xf numFmtId="0" fontId="23" fillId="8" borderId="6" xfId="0" applyFont="1" applyFill="1" applyBorder="1" applyAlignment="1">
      <alignment horizontal="center" vertical="center" wrapText="1"/>
    </xf>
    <xf numFmtId="14" fontId="12" fillId="7" borderId="6" xfId="0"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14" fontId="21" fillId="0" borderId="1" xfId="0" applyNumberFormat="1" applyFont="1" applyFill="1" applyBorder="1" applyAlignment="1">
      <alignment horizontal="center" vertical="center" wrapText="1"/>
    </xf>
    <xf numFmtId="3" fontId="9" fillId="0" borderId="1" xfId="0" applyNumberFormat="1" applyFont="1" applyFill="1" applyBorder="1" applyAlignment="1">
      <alignment horizontal="center" vertical="center"/>
    </xf>
    <xf numFmtId="0" fontId="21" fillId="0" borderId="1" xfId="0" applyFont="1" applyFill="1" applyBorder="1" applyAlignment="1">
      <alignment horizontal="center" vertical="center" wrapText="1"/>
    </xf>
    <xf numFmtId="166" fontId="21" fillId="0" borderId="1" xfId="0" applyNumberFormat="1" applyFont="1" applyFill="1" applyBorder="1" applyAlignment="1">
      <alignment horizontal="center" vertical="center" wrapText="1"/>
    </xf>
    <xf numFmtId="0" fontId="0" fillId="0" borderId="0" xfId="0"/>
    <xf numFmtId="14" fontId="0" fillId="0" borderId="0" xfId="0" applyNumberFormat="1"/>
    <xf numFmtId="0" fontId="13" fillId="0" borderId="1" xfId="0" applyFont="1" applyFill="1" applyBorder="1" applyAlignment="1">
      <alignment horizontal="center" vertical="center" wrapText="1"/>
    </xf>
    <xf numFmtId="0" fontId="21" fillId="0" borderId="1" xfId="0" applyNumberFormat="1" applyFont="1" applyFill="1" applyBorder="1" applyAlignment="1">
      <alignment horizontal="center" vertical="center" wrapText="1"/>
    </xf>
    <xf numFmtId="49" fontId="21" fillId="0" borderId="1" xfId="0" applyNumberFormat="1" applyFont="1" applyFill="1" applyBorder="1" applyAlignment="1">
      <alignment horizontal="center" vertical="center" wrapText="1"/>
    </xf>
    <xf numFmtId="3" fontId="21" fillId="0" borderId="1" xfId="0" applyNumberFormat="1" applyFont="1" applyFill="1" applyBorder="1" applyAlignment="1">
      <alignment horizontal="center" vertical="center" wrapText="1"/>
    </xf>
    <xf numFmtId="0" fontId="20" fillId="0" borderId="3" xfId="0" applyFont="1" applyBorder="1" applyAlignment="1">
      <alignment horizontal="center" vertical="center" wrapText="1"/>
    </xf>
    <xf numFmtId="0" fontId="20" fillId="0" borderId="5" xfId="0" applyFont="1" applyBorder="1" applyAlignment="1">
      <alignment horizontal="center" vertical="center" wrapText="1"/>
    </xf>
    <xf numFmtId="0" fontId="0" fillId="0" borderId="0" xfId="0" applyAlignment="1">
      <alignment wrapText="1"/>
    </xf>
    <xf numFmtId="14" fontId="15" fillId="0" borderId="0" xfId="0" applyNumberFormat="1" applyFont="1" applyAlignment="1">
      <alignment horizontal="center" vertical="center" wrapText="1"/>
    </xf>
    <xf numFmtId="14" fontId="12" fillId="2" borderId="1" xfId="0" applyNumberFormat="1" applyFont="1" applyFill="1" applyBorder="1" applyAlignment="1">
      <alignment horizontal="center" vertical="center" wrapText="1"/>
    </xf>
    <xf numFmtId="168" fontId="0" fillId="0" borderId="0" xfId="48" applyNumberFormat="1" applyFont="1"/>
    <xf numFmtId="168" fontId="12" fillId="7" borderId="6" xfId="48" applyNumberFormat="1" applyFont="1" applyFill="1" applyBorder="1" applyAlignment="1">
      <alignment horizontal="center" vertical="center" wrapText="1"/>
    </xf>
    <xf numFmtId="0" fontId="0" fillId="0" borderId="0" xfId="0" applyAlignment="1">
      <alignment vertical="top" wrapText="1"/>
    </xf>
    <xf numFmtId="0" fontId="13" fillId="0" borderId="1" xfId="0" applyFont="1" applyFill="1" applyBorder="1" applyAlignment="1">
      <alignment horizontal="center" vertical="center"/>
    </xf>
    <xf numFmtId="168" fontId="9" fillId="0" borderId="1" xfId="48" applyNumberFormat="1" applyFont="1" applyFill="1" applyBorder="1" applyAlignment="1" applyProtection="1">
      <alignment horizontal="center" vertical="center" wrapText="1"/>
      <protection locked="0"/>
    </xf>
    <xf numFmtId="0" fontId="13" fillId="0" borderId="0" xfId="0" applyFont="1" applyFill="1"/>
    <xf numFmtId="0" fontId="24" fillId="0" borderId="0" xfId="0" applyFont="1" applyFill="1" applyAlignment="1">
      <alignment horizontal="center"/>
    </xf>
    <xf numFmtId="14" fontId="14" fillId="0" borderId="0" xfId="0" applyNumberFormat="1" applyFont="1" applyAlignment="1">
      <alignment horizontal="center"/>
    </xf>
    <xf numFmtId="0" fontId="24" fillId="0" borderId="0" xfId="0" applyFont="1"/>
    <xf numFmtId="0" fontId="12" fillId="2" borderId="6" xfId="0" applyFont="1" applyFill="1" applyBorder="1" applyAlignment="1">
      <alignment horizontal="center" vertical="center" wrapText="1"/>
    </xf>
    <xf numFmtId="0" fontId="12" fillId="9" borderId="6" xfId="0" applyFont="1" applyFill="1" applyBorder="1" applyAlignment="1">
      <alignment horizontal="center" vertical="center" wrapText="1"/>
    </xf>
    <xf numFmtId="0" fontId="12" fillId="10" borderId="6" xfId="0" applyFont="1" applyFill="1" applyBorder="1" applyAlignment="1">
      <alignment horizontal="center" vertical="center" wrapText="1"/>
    </xf>
    <xf numFmtId="41" fontId="13" fillId="0" borderId="1" xfId="46" applyFont="1" applyFill="1" applyBorder="1" applyAlignment="1">
      <alignment horizontal="center" vertical="center" wrapText="1"/>
    </xf>
    <xf numFmtId="164" fontId="13" fillId="0" borderId="1" xfId="47" applyFont="1" applyFill="1" applyBorder="1" applyAlignment="1">
      <alignment horizontal="center" vertical="center" wrapText="1"/>
    </xf>
    <xf numFmtId="166" fontId="13" fillId="0" borderId="1" xfId="0" applyNumberFormat="1" applyFont="1" applyBorder="1" applyAlignment="1">
      <alignment horizontal="center" vertical="center" wrapText="1"/>
    </xf>
    <xf numFmtId="0" fontId="25" fillId="0" borderId="1" xfId="0" applyFont="1" applyBorder="1" applyAlignment="1">
      <alignment horizontal="center" vertical="center" wrapText="1"/>
    </xf>
    <xf numFmtId="0" fontId="12" fillId="2" borderId="0" xfId="0" applyFont="1" applyFill="1" applyBorder="1" applyAlignment="1">
      <alignment horizontal="center" vertical="center" wrapText="1"/>
    </xf>
    <xf numFmtId="0" fontId="13" fillId="0" borderId="0" xfId="0" applyFont="1" applyFill="1" applyAlignment="1">
      <alignment wrapText="1"/>
    </xf>
    <xf numFmtId="166" fontId="6" fillId="0" borderId="1" xfId="0" applyNumberFormat="1" applyFont="1" applyBorder="1" applyAlignment="1">
      <alignment horizontal="center" vertical="center"/>
    </xf>
    <xf numFmtId="0" fontId="0" fillId="0" borderId="0" xfId="0" applyAlignment="1">
      <alignment horizontal="center" vertical="center"/>
    </xf>
    <xf numFmtId="0" fontId="16" fillId="0" borderId="0" xfId="0" applyFont="1" applyAlignment="1">
      <alignment horizontal="center" vertical="center" wrapText="1"/>
    </xf>
    <xf numFmtId="0" fontId="0" fillId="0" borderId="0" xfId="0" applyAlignment="1">
      <alignment horizontal="center" vertical="center" wrapText="1"/>
    </xf>
    <xf numFmtId="0" fontId="20" fillId="0" borderId="1" xfId="0" applyFont="1" applyBorder="1" applyAlignment="1">
      <alignment horizontal="center" vertical="center" wrapText="1"/>
    </xf>
    <xf numFmtId="0" fontId="8" fillId="0" borderId="1" xfId="0" applyFont="1" applyFill="1" applyBorder="1" applyAlignment="1">
      <alignment vertical="center" wrapText="1"/>
    </xf>
    <xf numFmtId="0" fontId="8" fillId="0" borderId="1" xfId="0" applyFont="1" applyFill="1" applyBorder="1" applyAlignment="1">
      <alignment horizontal="left" vertical="center" wrapText="1"/>
    </xf>
    <xf numFmtId="0" fontId="25" fillId="0" borderId="1" xfId="0" applyFont="1" applyFill="1" applyBorder="1" applyAlignment="1">
      <alignment horizontal="left"/>
    </xf>
    <xf numFmtId="0" fontId="8" fillId="0" borderId="1" xfId="0" applyFont="1" applyFill="1" applyBorder="1" applyAlignment="1">
      <alignment horizontal="center" vertical="center" wrapText="1"/>
    </xf>
    <xf numFmtId="0" fontId="25" fillId="0" borderId="1" xfId="0" applyFont="1" applyFill="1" applyBorder="1" applyAlignment="1">
      <alignment horizontal="center" vertical="center"/>
    </xf>
    <xf numFmtId="0" fontId="13" fillId="0" borderId="1" xfId="0" applyFont="1" applyFill="1" applyBorder="1" applyAlignment="1">
      <alignment horizontal="center" wrapText="1"/>
    </xf>
    <xf numFmtId="0" fontId="16" fillId="0" borderId="0" xfId="0" applyFont="1" applyAlignment="1">
      <alignment horizontal="center"/>
    </xf>
    <xf numFmtId="0" fontId="15" fillId="0" borderId="0" xfId="0" applyFont="1" applyAlignment="1">
      <alignment horizontal="center" vertical="center" wrapText="1"/>
    </xf>
    <xf numFmtId="0" fontId="0" fillId="0" borderId="0" xfId="0" pivotButton="1"/>
    <xf numFmtId="0" fontId="0" fillId="0" borderId="0" xfId="0" applyAlignment="1">
      <alignment horizontal="left"/>
    </xf>
    <xf numFmtId="0" fontId="0" fillId="0" borderId="0" xfId="0" applyNumberFormat="1"/>
    <xf numFmtId="0" fontId="16" fillId="11" borderId="0" xfId="0" applyFont="1" applyFill="1"/>
    <xf numFmtId="0" fontId="12" fillId="12" borderId="1" xfId="0" applyFont="1" applyFill="1" applyBorder="1" applyAlignment="1">
      <alignment horizontal="center" vertical="center" wrapText="1"/>
    </xf>
    <xf numFmtId="49" fontId="13" fillId="0" borderId="1" xfId="0" applyNumberFormat="1" applyFont="1" applyFill="1" applyBorder="1" applyAlignment="1">
      <alignment horizontal="center" vertical="center" wrapText="1"/>
    </xf>
    <xf numFmtId="0" fontId="0" fillId="13" borderId="0" xfId="0" applyFill="1"/>
    <xf numFmtId="0" fontId="12" fillId="14" borderId="1" xfId="0" applyFont="1" applyFill="1" applyBorder="1" applyAlignment="1">
      <alignment horizontal="center" vertical="center" wrapText="1"/>
    </xf>
    <xf numFmtId="0" fontId="15" fillId="0" borderId="0" xfId="0" applyFont="1"/>
    <xf numFmtId="0" fontId="0" fillId="0" borderId="0" xfId="0" applyAlignment="1">
      <alignment vertical="center"/>
    </xf>
    <xf numFmtId="0" fontId="25" fillId="0" borderId="1" xfId="0" applyFont="1" applyBorder="1" applyAlignment="1">
      <alignment horizontal="center" vertical="center"/>
    </xf>
    <xf numFmtId="0" fontId="15" fillId="0" borderId="0" xfId="0" applyFont="1" applyAlignment="1">
      <alignment vertical="center" wrapText="1"/>
    </xf>
    <xf numFmtId="0" fontId="26" fillId="0" borderId="1" xfId="0" applyFont="1" applyBorder="1" applyAlignment="1">
      <alignment horizontal="center" vertical="center"/>
    </xf>
    <xf numFmtId="0" fontId="28" fillId="15" borderId="0" xfId="0" applyFont="1" applyFill="1" applyBorder="1" applyAlignment="1">
      <alignment horizontal="center" vertical="center" wrapText="1"/>
    </xf>
    <xf numFmtId="0" fontId="29" fillId="15" borderId="1" xfId="0" applyFont="1" applyFill="1" applyBorder="1" applyAlignment="1">
      <alignment horizontal="center" vertical="center" wrapText="1"/>
    </xf>
    <xf numFmtId="0" fontId="13" fillId="0" borderId="4" xfId="0" applyFont="1" applyFill="1" applyBorder="1" applyAlignment="1">
      <alignment horizontal="center" vertical="center" wrapText="1"/>
    </xf>
    <xf numFmtId="14" fontId="30" fillId="0" borderId="1" xfId="0" applyNumberFormat="1" applyFont="1" applyFill="1" applyBorder="1" applyAlignment="1">
      <alignment horizontal="center" vertical="center" wrapText="1"/>
    </xf>
    <xf numFmtId="0" fontId="16" fillId="0" borderId="7" xfId="0" applyFont="1" applyBorder="1" applyAlignment="1">
      <alignment horizontal="center" vertical="center"/>
    </xf>
    <xf numFmtId="0" fontId="16" fillId="0" borderId="8" xfId="0" applyFont="1" applyBorder="1" applyAlignment="1">
      <alignment horizontal="center" vertical="center"/>
    </xf>
    <xf numFmtId="0" fontId="16" fillId="0" borderId="9" xfId="0" applyFont="1" applyBorder="1" applyAlignment="1">
      <alignment horizontal="center" vertical="center"/>
    </xf>
    <xf numFmtId="0" fontId="0" fillId="0" borderId="11" xfId="0" applyBorder="1" applyAlignment="1">
      <alignment horizontal="center" vertical="top" wrapText="1"/>
    </xf>
    <xf numFmtId="0" fontId="0" fillId="0" borderId="12" xfId="0" applyBorder="1" applyAlignment="1">
      <alignment horizontal="center" vertical="top" wrapText="1"/>
    </xf>
    <xf numFmtId="0" fontId="0" fillId="0" borderId="13" xfId="0" applyBorder="1" applyAlignment="1">
      <alignment horizontal="center" vertical="top" wrapText="1"/>
    </xf>
    <xf numFmtId="0" fontId="0" fillId="0" borderId="1" xfId="0" applyBorder="1" applyAlignment="1">
      <alignment horizontal="center" vertical="top" wrapText="1"/>
    </xf>
    <xf numFmtId="0" fontId="16" fillId="0" borderId="0" xfId="0" applyFont="1" applyAlignment="1">
      <alignment horizontal="center" vertical="center"/>
    </xf>
    <xf numFmtId="0" fontId="17" fillId="0" borderId="1" xfId="0" applyFont="1" applyBorder="1" applyAlignment="1">
      <alignment vertical="center"/>
    </xf>
    <xf numFmtId="0" fontId="17" fillId="0" borderId="1" xfId="0" applyFont="1" applyBorder="1" applyAlignment="1">
      <alignment horizontal="center" vertical="center" wrapText="1"/>
    </xf>
    <xf numFmtId="0" fontId="12" fillId="12" borderId="3" xfId="0" applyFont="1" applyFill="1" applyBorder="1" applyAlignment="1">
      <alignment horizontal="center" vertical="center" wrapText="1"/>
    </xf>
    <xf numFmtId="0" fontId="12" fillId="12" borderId="4" xfId="0" applyFont="1" applyFill="1" applyBorder="1" applyAlignment="1">
      <alignment horizontal="center" vertical="center" wrapText="1"/>
    </xf>
    <xf numFmtId="0" fontId="12" fillId="12" borderId="5" xfId="0" applyFont="1" applyFill="1" applyBorder="1" applyAlignment="1">
      <alignment horizontal="center" vertical="center" wrapText="1"/>
    </xf>
    <xf numFmtId="0" fontId="20" fillId="0" borderId="3" xfId="0" applyFont="1" applyBorder="1" applyAlignment="1">
      <alignment horizontal="center" vertical="center" wrapText="1"/>
    </xf>
    <xf numFmtId="0" fontId="20" fillId="0" borderId="5" xfId="0" applyFont="1" applyBorder="1" applyAlignment="1">
      <alignment horizontal="center" vertical="center" wrapText="1"/>
    </xf>
    <xf numFmtId="0" fontId="0" fillId="0" borderId="3" xfId="0" applyBorder="1" applyAlignment="1">
      <alignment horizontal="center" vertical="center" wrapText="1"/>
    </xf>
    <xf numFmtId="0" fontId="0" fillId="0" borderId="4" xfId="0" applyBorder="1" applyAlignment="1">
      <alignment horizontal="center" vertical="center"/>
    </xf>
    <xf numFmtId="0" fontId="0" fillId="0" borderId="5" xfId="0" applyBorder="1" applyAlignment="1">
      <alignment horizontal="center" vertical="center"/>
    </xf>
    <xf numFmtId="0" fontId="15" fillId="0" borderId="0" xfId="0" applyFont="1" applyAlignment="1">
      <alignment horizontal="center"/>
    </xf>
    <xf numFmtId="0" fontId="14" fillId="0" borderId="1" xfId="0" applyFont="1" applyBorder="1" applyAlignment="1">
      <alignment horizontal="center" vertical="center" wrapText="1"/>
    </xf>
    <xf numFmtId="0" fontId="14" fillId="0" borderId="1" xfId="0" applyFont="1" applyBorder="1" applyAlignment="1">
      <alignment horizontal="center" vertical="center"/>
    </xf>
    <xf numFmtId="0" fontId="17" fillId="0" borderId="3"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5" xfId="0" applyFont="1" applyBorder="1" applyAlignment="1">
      <alignment horizontal="center" vertical="center" wrapText="1"/>
    </xf>
    <xf numFmtId="0" fontId="27" fillId="0" borderId="10" xfId="0" applyFont="1" applyBorder="1" applyAlignment="1">
      <alignment horizontal="center" wrapText="1"/>
    </xf>
    <xf numFmtId="0" fontId="0" fillId="0" borderId="0" xfId="0" applyAlignment="1">
      <alignment horizontal="center"/>
    </xf>
    <xf numFmtId="0" fontId="16" fillId="0" borderId="0" xfId="0" applyFont="1" applyAlignment="1">
      <alignment horizontal="center"/>
    </xf>
  </cellXfs>
  <cellStyles count="52">
    <cellStyle name="Comma 2" xfId="13"/>
    <cellStyle name="Comma 3" xfId="20"/>
    <cellStyle name="Comma 4" xfId="31"/>
    <cellStyle name="Currency [0] 2" xfId="6"/>
    <cellStyle name="Currency [0] 2 2" xfId="16"/>
    <cellStyle name="Currency [0] 2 3" xfId="27"/>
    <cellStyle name="Currency [0] 3" xfId="22"/>
    <cellStyle name="Currency [0] 4" xfId="29"/>
    <cellStyle name="Currency 10" xfId="38"/>
    <cellStyle name="Currency 11" xfId="37"/>
    <cellStyle name="Currency 12" xfId="42"/>
    <cellStyle name="Currency 13" xfId="44"/>
    <cellStyle name="Currency 14" xfId="43"/>
    <cellStyle name="Currency 15" xfId="40"/>
    <cellStyle name="Currency 16" xfId="41"/>
    <cellStyle name="Currency 17" xfId="39"/>
    <cellStyle name="Currency 18" xfId="45"/>
    <cellStyle name="Currency 2" xfId="21"/>
    <cellStyle name="Currency 3" xfId="28"/>
    <cellStyle name="Currency 4" xfId="30"/>
    <cellStyle name="Currency 5" xfId="32"/>
    <cellStyle name="Currency 6" xfId="33"/>
    <cellStyle name="Currency 6 2" xfId="50"/>
    <cellStyle name="Currency 7" xfId="34"/>
    <cellStyle name="Currency 8" xfId="36"/>
    <cellStyle name="Currency 9" xfId="35"/>
    <cellStyle name="Millares [0]" xfId="46" builtinId="6"/>
    <cellStyle name="Millares [0] 2" xfId="7"/>
    <cellStyle name="Millares 2" xfId="2"/>
    <cellStyle name="Millares 3" xfId="10"/>
    <cellStyle name="Millares 4" xfId="17"/>
    <cellStyle name="Moneda [0]" xfId="47" builtinId="7"/>
    <cellStyle name="Moneda [0] 2" xfId="5"/>
    <cellStyle name="Moneda [0] 2 2" xfId="15"/>
    <cellStyle name="Moneda [0] 2 3" xfId="25"/>
    <cellStyle name="Moneda [0] 2 3 2" xfId="51"/>
    <cellStyle name="Moneda [0] 3" xfId="8"/>
    <cellStyle name="Moneda 2" xfId="11"/>
    <cellStyle name="Moneda 3" xfId="18"/>
    <cellStyle name="Normal" xfId="0" builtinId="0"/>
    <cellStyle name="Normal 2" xfId="1"/>
    <cellStyle name="Normal 3" xfId="3"/>
    <cellStyle name="Normal 3 2" xfId="9"/>
    <cellStyle name="Normal 3 3" xfId="24"/>
    <cellStyle name="Normal 4" xfId="4"/>
    <cellStyle name="Normal 4 2" xfId="12"/>
    <cellStyle name="Normal 4 3" xfId="26"/>
    <cellStyle name="Normal 4 3 2" xfId="49"/>
    <cellStyle name="Normal 5" xfId="19"/>
    <cellStyle name="Percent 2" xfId="14"/>
    <cellStyle name="Percent 3" xfId="23"/>
    <cellStyle name="Porcentaje" xfId="48" builtinId="5"/>
  </cellStyles>
  <dxfs count="1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theme" Target="theme/theme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powerPivotData" Target="model/item.data"/><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3.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onnections" Target="connection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97A9FCBF\3.%20Consolidado%20ANEXO%207-Revisi&#243;n%20de%20muestras%20v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97A9FCBF\Capturar%20RUTAS%20ACCESO%20RS%20Y%20F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3E45443A\ADENDA_3_ANEXO_N_9_FORMATO_PARA_PRESENTAR_PRE-OFERTA_ECONOMICA.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Revisiones_Anexo%209"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OS DE REVISIÓN"/>
      <sheetName val="Anexo 7_Consolidado"/>
      <sheetName val="Anexo 9"/>
      <sheetName val="Adenda Anexo 7"/>
    </sheetNames>
    <sheetDataSet>
      <sheetData sheetId="0"/>
      <sheetData sheetId="1"/>
      <sheetData sheetId="2">
        <row r="4">
          <cell r="A4" t="str">
            <v>ABA CIENTIFICA S.A.S103013903</v>
          </cell>
        </row>
        <row r="5">
          <cell r="A5" t="str">
            <v>ABA CIENTIFICA S.A.S106030103</v>
          </cell>
        </row>
        <row r="6">
          <cell r="A6" t="str">
            <v>ABA CIENTIFICA S.A.S108030303</v>
          </cell>
        </row>
        <row r="7">
          <cell r="A7" t="str">
            <v>ABA CIENTIFICA S.A.S108030403</v>
          </cell>
        </row>
        <row r="8">
          <cell r="A8" t="str">
            <v>ABA CIENTIFICA S.A.S114010203</v>
          </cell>
        </row>
        <row r="9">
          <cell r="A9" t="str">
            <v>ABA CIENTIFICA S.A.S114010803</v>
          </cell>
        </row>
        <row r="10">
          <cell r="A10" t="str">
            <v>ABA CIENTIFICA S.A.S114011603</v>
          </cell>
        </row>
        <row r="11">
          <cell r="A11" t="str">
            <v>ABA CIENTIFICA S.A.S114030903</v>
          </cell>
        </row>
        <row r="12">
          <cell r="A12" t="str">
            <v>ABA CIENTIFICA S.A.S114090503</v>
          </cell>
        </row>
        <row r="13">
          <cell r="A13" t="str">
            <v>ABA CIENTIFICA S.A.S114090515</v>
          </cell>
        </row>
        <row r="14">
          <cell r="A14" t="str">
            <v>ABA CIENTIFICA S.A.S116040107</v>
          </cell>
        </row>
        <row r="15">
          <cell r="A15" t="str">
            <v>ABA CIENTIFICA S.A.S119013910</v>
          </cell>
        </row>
        <row r="16">
          <cell r="A16" t="str">
            <v>ABA CIENTIFICA S.A.S201010110</v>
          </cell>
        </row>
        <row r="17">
          <cell r="A17" t="str">
            <v>ABA CIENTIFICA S.A.S201010210</v>
          </cell>
        </row>
        <row r="18">
          <cell r="A18" t="str">
            <v>ABA CIENTIFICA S.A.S201010310</v>
          </cell>
        </row>
        <row r="19">
          <cell r="A19" t="str">
            <v>ABA CIENTIFICA S.A.S201010410</v>
          </cell>
        </row>
        <row r="20">
          <cell r="A20" t="str">
            <v>ABA CIENTIFICA S.A.S201010510</v>
          </cell>
        </row>
        <row r="21">
          <cell r="A21" t="str">
            <v>ABA CIENTIFICA S.A.S201010610</v>
          </cell>
        </row>
        <row r="22">
          <cell r="A22" t="str">
            <v>ABA CIENTIFICA S.A.S201010910</v>
          </cell>
        </row>
        <row r="23">
          <cell r="A23" t="str">
            <v>ABA CIENTIFICA S.A.S201011510</v>
          </cell>
        </row>
        <row r="24">
          <cell r="A24" t="str">
            <v>ABA CIENTIFICA S.A.S201011610</v>
          </cell>
        </row>
        <row r="25">
          <cell r="A25" t="str">
            <v>ABA CIENTIFICA S.A.S201020210</v>
          </cell>
        </row>
        <row r="26">
          <cell r="A26" t="str">
            <v>ABA CIENTIFICA S.A.S201020310</v>
          </cell>
        </row>
        <row r="27">
          <cell r="A27" t="str">
            <v>ABA CIENTIFICA S.A.S201020410</v>
          </cell>
        </row>
        <row r="28">
          <cell r="A28" t="str">
            <v>ABA CIENTIFICA S.A.S201020510</v>
          </cell>
        </row>
        <row r="29">
          <cell r="A29" t="str">
            <v>ABA CIENTIFICA S.A.S201020710</v>
          </cell>
        </row>
        <row r="30">
          <cell r="A30" t="str">
            <v>ABA CIENTIFICA S.A.S201030110</v>
          </cell>
        </row>
        <row r="31">
          <cell r="A31" t="str">
            <v>ABA CIENTIFICA S.A.S201030210</v>
          </cell>
        </row>
        <row r="32">
          <cell r="A32" t="str">
            <v>ABA CIENTIFICA S.A.S201030410</v>
          </cell>
        </row>
        <row r="33">
          <cell r="A33" t="str">
            <v>ABA CIENTIFICA S.A.S201030510</v>
          </cell>
        </row>
        <row r="34">
          <cell r="A34" t="str">
            <v>ABA CIENTIFICA S.A.S201030610</v>
          </cell>
        </row>
        <row r="35">
          <cell r="A35" t="str">
            <v>ABA CIENTIFICA S.A.S201030710</v>
          </cell>
        </row>
        <row r="36">
          <cell r="A36" t="str">
            <v>ABA CIENTIFICA S.A.S201030810</v>
          </cell>
        </row>
        <row r="37">
          <cell r="A37" t="str">
            <v>ABA CIENTIFICA S.A.S201040510</v>
          </cell>
        </row>
        <row r="38">
          <cell r="A38" t="str">
            <v>ABA CIENTIFICA S.A.S201040610</v>
          </cell>
        </row>
        <row r="39">
          <cell r="A39" t="str">
            <v>ABA CIENTIFICA S.A.S201040710</v>
          </cell>
        </row>
        <row r="40">
          <cell r="A40" t="str">
            <v>ABA CIENTIFICA S.A.S201040810</v>
          </cell>
        </row>
        <row r="41">
          <cell r="A41" t="str">
            <v>ABA CIENTIFICA S.A.S201040913</v>
          </cell>
        </row>
        <row r="42">
          <cell r="A42" t="str">
            <v>ABA CIENTIFICA S.A.S201041510</v>
          </cell>
        </row>
        <row r="43">
          <cell r="A43" t="str">
            <v>ABA CIENTIFICA S.A.S201044019</v>
          </cell>
        </row>
        <row r="44">
          <cell r="A44" t="str">
            <v>ABA CIENTIFICA S.A.S201050810</v>
          </cell>
        </row>
        <row r="45">
          <cell r="A45" t="str">
            <v>ABA CIENTIFICA S.A.S201050910</v>
          </cell>
        </row>
        <row r="46">
          <cell r="A46" t="str">
            <v>ABA CIENTIFICA S.A.S201051010</v>
          </cell>
        </row>
        <row r="47">
          <cell r="A47" t="str">
            <v>ABA CIENTIFICA S.A.S201051250</v>
          </cell>
        </row>
        <row r="48">
          <cell r="A48" t="str">
            <v>ABA CIENTIFICA S.A.S201063507</v>
          </cell>
        </row>
        <row r="49">
          <cell r="A49" t="str">
            <v>ABA CIENTIFICA S.A.S201070636</v>
          </cell>
        </row>
        <row r="50">
          <cell r="A50" t="str">
            <v>ABA CIENTIFICA S.A.S201070638</v>
          </cell>
        </row>
        <row r="51">
          <cell r="A51" t="str">
            <v>ABA CIENTIFICA S.A.S201070640</v>
          </cell>
        </row>
        <row r="52">
          <cell r="A52" t="str">
            <v>ABA CIENTIFICA S.A.S201070708</v>
          </cell>
        </row>
        <row r="53">
          <cell r="A53" t="str">
            <v>ABA CIENTIFICA S.A.S201070808</v>
          </cell>
        </row>
        <row r="54">
          <cell r="A54" t="str">
            <v>ABA CIENTIFICA S.A.S201070908</v>
          </cell>
        </row>
        <row r="55">
          <cell r="A55" t="str">
            <v>ABA CIENTIFICA S.A.S201071108</v>
          </cell>
        </row>
        <row r="56">
          <cell r="A56" t="str">
            <v>ABA CIENTIFICA S.A.S201071208</v>
          </cell>
        </row>
        <row r="57">
          <cell r="A57" t="str">
            <v>ABA CIENTIFICA S.A.S201071308</v>
          </cell>
        </row>
        <row r="58">
          <cell r="A58" t="str">
            <v>ABA CIENTIFICA S.A.S201071408</v>
          </cell>
        </row>
        <row r="59">
          <cell r="A59" t="str">
            <v>ABA CIENTIFICA S.A.S201071608</v>
          </cell>
        </row>
        <row r="60">
          <cell r="A60" t="str">
            <v>ABA CIENTIFICA S.A.S201080110</v>
          </cell>
        </row>
        <row r="61">
          <cell r="A61" t="str">
            <v>ABA CIENTIFICA S.A.S201080210</v>
          </cell>
        </row>
        <row r="62">
          <cell r="A62" t="str">
            <v>ABA CIENTIFICA S.A.S201080310</v>
          </cell>
        </row>
        <row r="63">
          <cell r="A63" t="str">
            <v>ABA CIENTIFICA S.A.S201080410</v>
          </cell>
        </row>
        <row r="64">
          <cell r="A64" t="str">
            <v>ABA CIENTIFICA S.A.S201080510</v>
          </cell>
        </row>
        <row r="65">
          <cell r="A65" t="str">
            <v>ABA CIENTIFICA S.A.S201080610</v>
          </cell>
        </row>
        <row r="66">
          <cell r="A66" t="str">
            <v>ABA CIENTIFICA S.A.S201090111</v>
          </cell>
        </row>
        <row r="67">
          <cell r="A67" t="str">
            <v>ABA CIENTIFICA S.A.S201090310</v>
          </cell>
        </row>
        <row r="68">
          <cell r="A68" t="str">
            <v>ABA CIENTIFICA S.A.S201090511</v>
          </cell>
        </row>
        <row r="69">
          <cell r="A69" t="str">
            <v>ABA CIENTIFICA S.A.S201090610</v>
          </cell>
        </row>
        <row r="70">
          <cell r="A70" t="str">
            <v>ABA CIENTIFICA S.A.S201090710</v>
          </cell>
        </row>
        <row r="71">
          <cell r="A71" t="str">
            <v>ABA CIENTIFICA S.A.S201090810</v>
          </cell>
        </row>
        <row r="72">
          <cell r="A72" t="str">
            <v>ABA CIENTIFICA S.A.S201094010</v>
          </cell>
        </row>
        <row r="73">
          <cell r="A73" t="str">
            <v>ABA CIENTIFICA S.A.S201100202</v>
          </cell>
        </row>
        <row r="74">
          <cell r="A74" t="str">
            <v>ABA CIENTIFICA S.A.S201100203</v>
          </cell>
        </row>
        <row r="75">
          <cell r="A75" t="str">
            <v>ABA CIENTIFICA S.A.S201100303</v>
          </cell>
        </row>
        <row r="76">
          <cell r="A76" t="str">
            <v>ABA CIENTIFICA S.A.S201100350</v>
          </cell>
        </row>
        <row r="77">
          <cell r="A77" t="str">
            <v>ABA CIENTIFICA S.A.S201100802</v>
          </cell>
        </row>
        <row r="78">
          <cell r="A78" t="str">
            <v>ABA CIENTIFICA S.A.S201102110</v>
          </cell>
        </row>
        <row r="79">
          <cell r="A79" t="str">
            <v>ABA CIENTIFICA S.A.S201110710</v>
          </cell>
        </row>
        <row r="80">
          <cell r="A80" t="str">
            <v>ABA CIENTIFICA S.A.S201110910</v>
          </cell>
        </row>
        <row r="81">
          <cell r="A81" t="str">
            <v>ABA CIENTIFICA S.A.S201111010</v>
          </cell>
        </row>
        <row r="82">
          <cell r="A82" t="str">
            <v>ABA CIENTIFICA S.A.S201111310</v>
          </cell>
        </row>
        <row r="83">
          <cell r="A83" t="str">
            <v>ABA CIENTIFICA S.A.S201111510</v>
          </cell>
        </row>
        <row r="84">
          <cell r="A84" t="str">
            <v>ABA CIENTIFICA S.A.S201111610</v>
          </cell>
        </row>
        <row r="85">
          <cell r="A85" t="str">
            <v>ABA CIENTIFICA S.A.S201111710</v>
          </cell>
        </row>
        <row r="86">
          <cell r="A86" t="str">
            <v>ABA CIENTIFICA S.A.S201111810</v>
          </cell>
        </row>
        <row r="87">
          <cell r="A87" t="str">
            <v>ABA CIENTIFICA S.A.S201111910</v>
          </cell>
        </row>
        <row r="88">
          <cell r="A88" t="str">
            <v>ABA CIENTIFICA S.A.S201111914</v>
          </cell>
        </row>
        <row r="89">
          <cell r="A89" t="str">
            <v>ABA CIENTIFICA S.A.S201112010</v>
          </cell>
        </row>
        <row r="90">
          <cell r="A90" t="str">
            <v>ABA CIENTIFICA S.A.S201112022</v>
          </cell>
        </row>
        <row r="91">
          <cell r="A91" t="str">
            <v>ABA CIENTIFICA S.A.S201112510</v>
          </cell>
        </row>
        <row r="92">
          <cell r="A92" t="str">
            <v>ABA CIENTIFICA S.A.S201112610</v>
          </cell>
        </row>
        <row r="93">
          <cell r="A93" t="str">
            <v>ABA CIENTIFICA S.A.S201112710</v>
          </cell>
        </row>
        <row r="94">
          <cell r="A94" t="str">
            <v>ABA CIENTIFICA S.A.S201112810</v>
          </cell>
        </row>
        <row r="95">
          <cell r="A95" t="str">
            <v>ABA CIENTIFICA S.A.S201112910</v>
          </cell>
        </row>
        <row r="96">
          <cell r="A96" t="str">
            <v>ABA CIENTIFICA S.A.S201113010</v>
          </cell>
        </row>
        <row r="97">
          <cell r="A97" t="str">
            <v>ABA CIENTIFICA S.A.S201113110</v>
          </cell>
        </row>
        <row r="98">
          <cell r="A98" t="str">
            <v>ABA CIENTIFICA S.A.S201113310</v>
          </cell>
        </row>
        <row r="99">
          <cell r="A99" t="str">
            <v>ABA CIENTIFICA S.A.S201113410</v>
          </cell>
        </row>
        <row r="100">
          <cell r="A100" t="str">
            <v>ABA CIENTIFICA S.A.S201113510</v>
          </cell>
        </row>
        <row r="101">
          <cell r="A101" t="str">
            <v>ABA CIENTIFICA S.A.S201113610</v>
          </cell>
        </row>
        <row r="102">
          <cell r="A102" t="str">
            <v>ABA CIENTIFICA S.A.S201113710</v>
          </cell>
        </row>
        <row r="103">
          <cell r="A103" t="str">
            <v>ABA CIENTIFICA S.A.S201113810</v>
          </cell>
        </row>
        <row r="104">
          <cell r="A104" t="str">
            <v>ABA CIENTIFICA S.A.S201113910</v>
          </cell>
        </row>
        <row r="105">
          <cell r="A105" t="str">
            <v>ABA CIENTIFICA S.A.S201114110</v>
          </cell>
        </row>
        <row r="106">
          <cell r="A106" t="str">
            <v>ABA CIENTIFICA S.A.S201114310</v>
          </cell>
        </row>
        <row r="107">
          <cell r="A107" t="str">
            <v>ABA CIENTIFICA S.A.S201114410</v>
          </cell>
        </row>
        <row r="108">
          <cell r="A108" t="str">
            <v>ABA CIENTIFICA S.A.S201130110</v>
          </cell>
        </row>
        <row r="109">
          <cell r="A109" t="str">
            <v>ABA CIENTIFICA S.A.S201130210</v>
          </cell>
        </row>
        <row r="110">
          <cell r="A110" t="str">
            <v>ABA CIENTIFICA S.A.S201130310</v>
          </cell>
        </row>
        <row r="111">
          <cell r="A111" t="str">
            <v>ABA CIENTIFICA S.A.S201130410</v>
          </cell>
        </row>
        <row r="112">
          <cell r="A112" t="str">
            <v>ABA CIENTIFICA S.A.S201130510</v>
          </cell>
        </row>
        <row r="113">
          <cell r="A113" t="str">
            <v>ABA CIENTIFICA S.A.S201130610</v>
          </cell>
        </row>
        <row r="114">
          <cell r="A114" t="str">
            <v>ABA CIENTIFICA S.A.S201130635</v>
          </cell>
        </row>
        <row r="115">
          <cell r="A115" t="str">
            <v>ABA CIENTIFICA S.A.S201130640</v>
          </cell>
        </row>
        <row r="116">
          <cell r="A116" t="str">
            <v>ABA CIENTIFICA S.A.S201130645</v>
          </cell>
        </row>
        <row r="117">
          <cell r="A117" t="str">
            <v>ABA CIENTIFICA S.A.S201130650</v>
          </cell>
        </row>
        <row r="118">
          <cell r="A118" t="str">
            <v>ABA CIENTIFICA S.A.S201130710</v>
          </cell>
        </row>
        <row r="119">
          <cell r="A119" t="str">
            <v>ABA CIENTIFICA S.A.S201130810</v>
          </cell>
        </row>
        <row r="120">
          <cell r="A120" t="str">
            <v>ABA CIENTIFICA S.A.S201130910</v>
          </cell>
        </row>
        <row r="121">
          <cell r="A121" t="str">
            <v>ABA CIENTIFICA S.A.S201131010</v>
          </cell>
        </row>
        <row r="122">
          <cell r="A122" t="str">
            <v>ABA CIENTIFICA S.A.S201131110</v>
          </cell>
        </row>
        <row r="123">
          <cell r="A123" t="str">
            <v>ABA CIENTIFICA S.A.S201131210</v>
          </cell>
        </row>
        <row r="124">
          <cell r="A124" t="str">
            <v>ABA CIENTIFICA S.A.S201131310</v>
          </cell>
        </row>
        <row r="125">
          <cell r="A125" t="str">
            <v>ABA CIENTIFICA S.A.S201131410</v>
          </cell>
        </row>
        <row r="126">
          <cell r="A126" t="str">
            <v>ABA CIENTIFICA S.A.S201131810</v>
          </cell>
        </row>
        <row r="127">
          <cell r="A127" t="str">
            <v>ABA CIENTIFICA S.A.S201132010</v>
          </cell>
        </row>
        <row r="128">
          <cell r="A128" t="str">
            <v>ABA CIENTIFICA S.A.S201132210</v>
          </cell>
        </row>
        <row r="129">
          <cell r="A129" t="str">
            <v>ABA CIENTIFICA S.A.S201132320</v>
          </cell>
        </row>
        <row r="130">
          <cell r="A130" t="str">
            <v>ABA CIENTIFICA S.A.S201132330</v>
          </cell>
        </row>
        <row r="131">
          <cell r="A131" t="str">
            <v>ABA CIENTIFICA S.A.S201132340</v>
          </cell>
        </row>
        <row r="132">
          <cell r="A132" t="str">
            <v>ABA CIENTIFICA S.A.S201132350</v>
          </cell>
        </row>
        <row r="133">
          <cell r="A133" t="str">
            <v>ABA CIENTIFICA S.A.S201132410</v>
          </cell>
        </row>
        <row r="134">
          <cell r="A134" t="str">
            <v>ABA CIENTIFICA S.A.S201132510</v>
          </cell>
        </row>
        <row r="135">
          <cell r="A135" t="str">
            <v>ABA CIENTIFICA S.A.S201132610</v>
          </cell>
        </row>
        <row r="136">
          <cell r="A136" t="str">
            <v>ABA CIENTIFICA S.A.S201132710</v>
          </cell>
        </row>
        <row r="137">
          <cell r="A137" t="str">
            <v>ABA CIENTIFICA S.A.S201132810</v>
          </cell>
        </row>
        <row r="138">
          <cell r="A138" t="str">
            <v>ABA CIENTIFICA S.A.S201132910</v>
          </cell>
        </row>
        <row r="139">
          <cell r="A139" t="str">
            <v>ABA CIENTIFICA S.A.S201133110</v>
          </cell>
        </row>
        <row r="140">
          <cell r="A140" t="str">
            <v>ABA CIENTIFICA S.A.S201133407</v>
          </cell>
        </row>
        <row r="141">
          <cell r="A141" t="str">
            <v>ABA CIENTIFICA S.A.S201133507</v>
          </cell>
        </row>
        <row r="142">
          <cell r="A142" t="str">
            <v>ABA CIENTIFICA S.A.S201134810</v>
          </cell>
        </row>
        <row r="143">
          <cell r="A143" t="str">
            <v>ABA CIENTIFICA S.A.S201134910</v>
          </cell>
        </row>
        <row r="144">
          <cell r="A144" t="str">
            <v>ABA CIENTIFICA S.A.S201135150</v>
          </cell>
        </row>
        <row r="145">
          <cell r="A145" t="str">
            <v>ABA CIENTIFICA S.A.S201135210</v>
          </cell>
        </row>
        <row r="146">
          <cell r="A146" t="str">
            <v>ABA CIENTIFICA S.A.S201135310</v>
          </cell>
        </row>
        <row r="147">
          <cell r="A147" t="str">
            <v>ABA CIENTIFICA S.A.S201136610</v>
          </cell>
        </row>
        <row r="148">
          <cell r="A148" t="str">
            <v>ABA CIENTIFICA S.A.S201136710</v>
          </cell>
        </row>
        <row r="149">
          <cell r="A149" t="str">
            <v>ABA CIENTIFICA S.A.S201140209</v>
          </cell>
        </row>
        <row r="150">
          <cell r="A150" t="str">
            <v>ABA CIENTIFICA S.A.S201140409</v>
          </cell>
        </row>
        <row r="151">
          <cell r="A151" t="str">
            <v>ABA CIENTIFICA S.A.S201140509</v>
          </cell>
        </row>
        <row r="152">
          <cell r="A152" t="str">
            <v>ABA CIENTIFICA S.A.S201140609</v>
          </cell>
        </row>
        <row r="153">
          <cell r="A153" t="str">
            <v>ABA CIENTIFICA S.A.S201140809</v>
          </cell>
        </row>
        <row r="154">
          <cell r="A154" t="str">
            <v>ABA CIENTIFICA S.A.S201141009</v>
          </cell>
        </row>
        <row r="155">
          <cell r="A155" t="str">
            <v>ABA CIENTIFICA S.A.S201142310</v>
          </cell>
        </row>
        <row r="156">
          <cell r="A156" t="str">
            <v>ABA CIENTIFICA S.A.S201142410</v>
          </cell>
        </row>
        <row r="157">
          <cell r="A157" t="str">
            <v>ABA CIENTIFICA S.A.S201142510</v>
          </cell>
        </row>
        <row r="158">
          <cell r="A158" t="str">
            <v>ABA CIENTIFICA S.A.S201150305</v>
          </cell>
        </row>
        <row r="159">
          <cell r="A159" t="str">
            <v>ABA CIENTIFICA S.A.S201150610</v>
          </cell>
        </row>
        <row r="160">
          <cell r="A160" t="str">
            <v>ABA CIENTIFICA S.A.S201150710</v>
          </cell>
        </row>
        <row r="161">
          <cell r="A161" t="str">
            <v>ABA CIENTIFICA S.A.S201150809</v>
          </cell>
        </row>
        <row r="162">
          <cell r="A162" t="str">
            <v>ABA CIENTIFICA S.A.S201150910</v>
          </cell>
        </row>
        <row r="163">
          <cell r="A163" t="str">
            <v>ABA CIENTIFICA S.A.S201151005</v>
          </cell>
        </row>
        <row r="164">
          <cell r="A164" t="str">
            <v>ABA CIENTIFICA S.A.S201151306</v>
          </cell>
        </row>
        <row r="165">
          <cell r="A165" t="str">
            <v>ABA CIENTIFICA S.A.S201151410</v>
          </cell>
        </row>
        <row r="166">
          <cell r="A166" t="str">
            <v>ABA CIENTIFICA S.A.S201151508</v>
          </cell>
        </row>
        <row r="167">
          <cell r="A167" t="str">
            <v>ABA CIENTIFICA S.A.S201151509</v>
          </cell>
        </row>
        <row r="168">
          <cell r="A168" t="str">
            <v>ABA CIENTIFICA S.A.S201151550</v>
          </cell>
        </row>
        <row r="169">
          <cell r="A169" t="str">
            <v>ABA CIENTIFICA S.A.S201151720</v>
          </cell>
        </row>
        <row r="170">
          <cell r="A170" t="str">
            <v>ABA CIENTIFICA S.A.S201151730</v>
          </cell>
        </row>
        <row r="171">
          <cell r="A171" t="str">
            <v>ABA CIENTIFICA S.A.S201151810</v>
          </cell>
        </row>
        <row r="172">
          <cell r="A172" t="str">
            <v>ABA CIENTIFICA S.A.S201151910</v>
          </cell>
        </row>
        <row r="173">
          <cell r="A173" t="str">
            <v>ABA CIENTIFICA S.A.S201152210</v>
          </cell>
        </row>
        <row r="174">
          <cell r="A174" t="str">
            <v>ABA CIENTIFICA S.A.S201152310</v>
          </cell>
        </row>
        <row r="175">
          <cell r="A175" t="str">
            <v>ABA CIENTIFICA S.A.S201152501</v>
          </cell>
        </row>
        <row r="176">
          <cell r="A176" t="str">
            <v>ABA CIENTIFICA S.A.S201152607</v>
          </cell>
        </row>
        <row r="177">
          <cell r="A177" t="str">
            <v>ABA CIENTIFICA S.A.S201152915</v>
          </cell>
        </row>
        <row r="178">
          <cell r="A178" t="str">
            <v>ABA CIENTIFICA S.A.S201153207</v>
          </cell>
        </row>
        <row r="179">
          <cell r="A179" t="str">
            <v>ABA CIENTIFICA S.A.S201153502</v>
          </cell>
        </row>
        <row r="180">
          <cell r="A180" t="str">
            <v>ABA CIENTIFICA S.A.S201153550</v>
          </cell>
        </row>
        <row r="181">
          <cell r="A181" t="str">
            <v>ABA CIENTIFICA S.A.S201154111</v>
          </cell>
        </row>
        <row r="182">
          <cell r="A182" t="str">
            <v>ABA CIENTIFICA S.A.S201154211</v>
          </cell>
        </row>
        <row r="183">
          <cell r="A183" t="str">
            <v>ABA CIENTIFICA S.A.S201154310</v>
          </cell>
        </row>
        <row r="184">
          <cell r="A184" t="str">
            <v>ABA CIENTIFICA S.A.S201154320</v>
          </cell>
        </row>
        <row r="185">
          <cell r="A185" t="str">
            <v>ABA CIENTIFICA S.A.S201154610</v>
          </cell>
        </row>
        <row r="186">
          <cell r="A186" t="str">
            <v>ABA CIENTIFICA S.A.S201154611</v>
          </cell>
        </row>
        <row r="187">
          <cell r="A187" t="str">
            <v>ABA CIENTIFICA S.A.S201155110</v>
          </cell>
        </row>
        <row r="188">
          <cell r="A188" t="str">
            <v>ABA CIENTIFICA S.A.S201155506</v>
          </cell>
        </row>
        <row r="189">
          <cell r="A189" t="str">
            <v>ABA CIENTIFICA S.A.S201156250</v>
          </cell>
        </row>
        <row r="190">
          <cell r="A190" t="str">
            <v>ABA CIENTIFICA S.A.S201156510</v>
          </cell>
        </row>
        <row r="191">
          <cell r="A191" t="str">
            <v>ABA CIENTIFICA S.A.S201157050</v>
          </cell>
        </row>
        <row r="192">
          <cell r="A192" t="str">
            <v>ABA CIENTIFICA S.A.S201157210</v>
          </cell>
        </row>
        <row r="193">
          <cell r="A193" t="str">
            <v>ABA CIENTIFICA S.A.S201157410</v>
          </cell>
        </row>
        <row r="194">
          <cell r="A194" t="str">
            <v>ABA CIENTIFICA S.A.S201157610</v>
          </cell>
        </row>
        <row r="195">
          <cell r="A195" t="str">
            <v>ABA CIENTIFICA S.A.S201157705</v>
          </cell>
        </row>
        <row r="196">
          <cell r="A196" t="str">
            <v>ABA CIENTIFICA S.A.S201157910</v>
          </cell>
        </row>
        <row r="197">
          <cell r="A197" t="str">
            <v>ABA CIENTIFICA S.A.S201158202</v>
          </cell>
        </row>
        <row r="198">
          <cell r="A198" t="str">
            <v>ABA CIENTIFICA S.A.S201159010</v>
          </cell>
        </row>
        <row r="199">
          <cell r="A199" t="str">
            <v>ABA CIENTIFICA S.A.S201159500</v>
          </cell>
        </row>
        <row r="200">
          <cell r="A200" t="str">
            <v>ABA CIENTIFICA S.A.S201160109</v>
          </cell>
        </row>
        <row r="201">
          <cell r="A201" t="str">
            <v>ABA CIENTIFICA S.A.S201160210</v>
          </cell>
        </row>
        <row r="202">
          <cell r="A202" t="str">
            <v>ABA CIENTIFICA S.A.S201160215</v>
          </cell>
        </row>
        <row r="203">
          <cell r="A203" t="str">
            <v>ABA CIENTIFICA S.A.S201160310</v>
          </cell>
        </row>
        <row r="204">
          <cell r="A204" t="str">
            <v>ABA CIENTIFICA S.A.S201160429</v>
          </cell>
        </row>
        <row r="205">
          <cell r="A205" t="str">
            <v>ABA CIENTIFICA S.A.S201161510</v>
          </cell>
        </row>
        <row r="206">
          <cell r="A206" t="str">
            <v>ABA CIENTIFICA S.A.S201161809</v>
          </cell>
        </row>
        <row r="207">
          <cell r="A207" t="str">
            <v>ABA CIENTIFICA S.A.S201161901</v>
          </cell>
        </row>
        <row r="208">
          <cell r="A208" t="str">
            <v>ABA CIENTIFICA S.A.S201162502</v>
          </cell>
        </row>
        <row r="209">
          <cell r="A209" t="str">
            <v>ABA CIENTIFICA S.A.S202080110</v>
          </cell>
        </row>
        <row r="210">
          <cell r="A210" t="str">
            <v>ABA CIENTIFICA S.A.S202102202</v>
          </cell>
        </row>
        <row r="211">
          <cell r="A211" t="str">
            <v>ABA CIENTIFICA S.A.S202102207</v>
          </cell>
        </row>
        <row r="212">
          <cell r="A212" t="str">
            <v>ABA CIENTIFICA S.A.S202121010</v>
          </cell>
        </row>
        <row r="213">
          <cell r="A213" t="str">
            <v>ABA CIENTIFICA S.A.S206010810</v>
          </cell>
        </row>
        <row r="214">
          <cell r="A214" t="str">
            <v>ABA CIENTIFICA S.A.S206010910</v>
          </cell>
        </row>
        <row r="215">
          <cell r="A215" t="str">
            <v>ABA CIENTIFICA S.A.S206012820</v>
          </cell>
        </row>
        <row r="216">
          <cell r="A216" t="str">
            <v>ABA CIENTIFICA S.A.S206040925</v>
          </cell>
        </row>
        <row r="217">
          <cell r="A217" t="str">
            <v>ABA CIENTIFICA S.A.S206040950</v>
          </cell>
        </row>
        <row r="218">
          <cell r="A218" t="str">
            <v>ABA CIENTIFICA S.A.S206060310</v>
          </cell>
        </row>
        <row r="219">
          <cell r="A219" t="str">
            <v>ABA CIENTIFICA S.A.S206060701</v>
          </cell>
        </row>
        <row r="220">
          <cell r="A220" t="str">
            <v>ABA CIENTIFICA S.A.S303003308</v>
          </cell>
        </row>
        <row r="221">
          <cell r="A221" t="str">
            <v>ABA CIENTIFICA S.A.S304000105</v>
          </cell>
        </row>
        <row r="222">
          <cell r="A222" t="str">
            <v>ABA CIENTIFICA S.A.S405000308</v>
          </cell>
        </row>
        <row r="223">
          <cell r="A223" t="str">
            <v>ABA CIENTIFICA S.A.S408000116</v>
          </cell>
        </row>
        <row r="224">
          <cell r="A224" t="str">
            <v>ABA CIENTIFICA S.A.S408000216</v>
          </cell>
        </row>
        <row r="225">
          <cell r="A225" t="str">
            <v>ABA CIENTIFICA S.A.S408000612</v>
          </cell>
        </row>
        <row r="226">
          <cell r="A226" t="str">
            <v>ABA CIENTIFICA S.A.S408000616</v>
          </cell>
        </row>
        <row r="227">
          <cell r="A227" t="str">
            <v>ABA CIENTIFICA S.A.S408000716</v>
          </cell>
        </row>
        <row r="228">
          <cell r="A228" t="str">
            <v>ABA CIENTIFICA S.A.S408001616</v>
          </cell>
        </row>
        <row r="229">
          <cell r="A229" t="str">
            <v>ABA CIENTIFICA S.A.S408001716</v>
          </cell>
        </row>
        <row r="230">
          <cell r="A230" t="str">
            <v>ABA CIENTIFICA S.A.S408002016</v>
          </cell>
        </row>
        <row r="231">
          <cell r="A231" t="str">
            <v>ABA CIENTIFICA S.A.S408003116</v>
          </cell>
        </row>
        <row r="232">
          <cell r="A232" t="str">
            <v>ABA CIENTIFICA S.A.S410000710</v>
          </cell>
        </row>
        <row r="233">
          <cell r="A233" t="str">
            <v>ABA CIENTIFICA S.A.S410002516</v>
          </cell>
        </row>
        <row r="234">
          <cell r="A234" t="str">
            <v>ABA CIENTIFICA S.A.S410002616</v>
          </cell>
        </row>
        <row r="235">
          <cell r="A235" t="str">
            <v>ABA CIENTIFICA S.A.S410002716</v>
          </cell>
        </row>
        <row r="236">
          <cell r="A236" t="str">
            <v>ABA CIENTIFICA S.A.S410003416</v>
          </cell>
        </row>
        <row r="237">
          <cell r="A237" t="str">
            <v>ABA CIENTIFICA S.A.S410003516</v>
          </cell>
        </row>
        <row r="238">
          <cell r="A238" t="str">
            <v>ABA CIENTIFICA S.A.S410003616</v>
          </cell>
        </row>
        <row r="239">
          <cell r="A239" t="str">
            <v>ABA CIENTIFICA S.A.S410003916</v>
          </cell>
        </row>
        <row r="240">
          <cell r="A240" t="str">
            <v>ABA CIENTIFICA S.A.S410004016</v>
          </cell>
        </row>
        <row r="241">
          <cell r="A241" t="str">
            <v>ABA CIENTIFICA S.A.S410004716</v>
          </cell>
        </row>
        <row r="242">
          <cell r="A242" t="str">
            <v>ABA CIENTIFICA S.A.S414090309</v>
          </cell>
        </row>
        <row r="243">
          <cell r="A243" t="str">
            <v>ABA CIENTIFICA S.A.S414090409</v>
          </cell>
        </row>
        <row r="244">
          <cell r="A244" t="str">
            <v>ABA CIENTIFICA S.A.S414090509</v>
          </cell>
        </row>
        <row r="245">
          <cell r="A245" t="str">
            <v>ABA CIENTIFICA S.A.S414140411</v>
          </cell>
        </row>
        <row r="246">
          <cell r="A246" t="str">
            <v>ABA CIENTIFICA S.A.S414150111</v>
          </cell>
        </row>
        <row r="247">
          <cell r="A247" t="str">
            <v>ABA CIENTIFICA S.A.S414170113</v>
          </cell>
        </row>
        <row r="248">
          <cell r="A248" t="str">
            <v>ABA CIENTIFICA S.A.S414290511</v>
          </cell>
        </row>
        <row r="249">
          <cell r="A249" t="str">
            <v>ABA CIENTIFICA S.A.S414330211</v>
          </cell>
        </row>
        <row r="250">
          <cell r="A250" t="str">
            <v>ABA CIENTIFICA S.A.S414330311</v>
          </cell>
        </row>
        <row r="251">
          <cell r="A251" t="str">
            <v>ABA CIENTIFICA S.A.S414330314</v>
          </cell>
        </row>
        <row r="252">
          <cell r="A252" t="str">
            <v>ABA CIENTIFICA S.A.S414330511</v>
          </cell>
        </row>
        <row r="253">
          <cell r="A253" t="str">
            <v>ABA CIENTIFICA S.A.S414330611</v>
          </cell>
        </row>
        <row r="254">
          <cell r="A254" t="str">
            <v>ABA CIENTIFICA S.A.S415080116</v>
          </cell>
        </row>
        <row r="255">
          <cell r="A255" t="str">
            <v>ABA CIENTIFICA S.A.S415080735</v>
          </cell>
        </row>
        <row r="256">
          <cell r="A256" t="str">
            <v>ABA CIENTIFICA S.A.S415082116</v>
          </cell>
        </row>
        <row r="257">
          <cell r="A257" t="str">
            <v>ABA CIENTIFICA S.A.S415082516</v>
          </cell>
        </row>
        <row r="258">
          <cell r="A258" t="str">
            <v>ABA CIENTIFICA S.A.S416002809</v>
          </cell>
        </row>
        <row r="259">
          <cell r="A259" t="str">
            <v>ABA CIENTIFICA S.A.S417050202</v>
          </cell>
        </row>
        <row r="260">
          <cell r="A260" t="str">
            <v>ABA CIENTIFICA S.A.S420000103</v>
          </cell>
        </row>
        <row r="261">
          <cell r="A261" t="str">
            <v>ABA CIENTIFICA S.A.S421003616</v>
          </cell>
        </row>
        <row r="262">
          <cell r="A262" t="str">
            <v>ABA CIENTIFICA S.A.S416003910</v>
          </cell>
        </row>
        <row r="263">
          <cell r="A263" t="str">
            <v>ALDENTAL S.A.301010108</v>
          </cell>
        </row>
        <row r="264">
          <cell r="A264" t="str">
            <v>ALDENTAL S.A.301010208</v>
          </cell>
        </row>
        <row r="265">
          <cell r="A265" t="str">
            <v>ALDENTAL S.A.301020108</v>
          </cell>
        </row>
        <row r="266">
          <cell r="A266" t="str">
            <v>ALDENTAL S.A.301020208</v>
          </cell>
        </row>
        <row r="267">
          <cell r="A267" t="str">
            <v>ALDENTAL S.A.301030103</v>
          </cell>
        </row>
        <row r="268">
          <cell r="A268" t="str">
            <v>ALDENTAL S.A.301030403</v>
          </cell>
        </row>
        <row r="269">
          <cell r="A269" t="str">
            <v>ALDENTAL S.A.301030503</v>
          </cell>
        </row>
        <row r="270">
          <cell r="A270" t="str">
            <v>ALDENTAL S.A.301030603</v>
          </cell>
        </row>
        <row r="271">
          <cell r="A271" t="str">
            <v>ALDENTAL S.A.301030703</v>
          </cell>
        </row>
        <row r="272">
          <cell r="A272" t="str">
            <v>ALDENTAL S.A.301030803</v>
          </cell>
        </row>
        <row r="273">
          <cell r="A273" t="str">
            <v>ALDENTAL S.A.301030903</v>
          </cell>
        </row>
        <row r="274">
          <cell r="A274" t="str">
            <v>ALDENTAL S.A.301031003</v>
          </cell>
        </row>
        <row r="275">
          <cell r="A275" t="str">
            <v>ALDENTAL S.A.301031103</v>
          </cell>
        </row>
        <row r="276">
          <cell r="A276" t="str">
            <v>ALDENTAL S.A.301031203</v>
          </cell>
        </row>
        <row r="277">
          <cell r="A277" t="str">
            <v>ALDENTAL S.A.301031703</v>
          </cell>
        </row>
        <row r="278">
          <cell r="A278" t="str">
            <v>ALDENTAL S.A.301031803</v>
          </cell>
        </row>
        <row r="279">
          <cell r="A279" t="str">
            <v>ALDENTAL S.A.301031903</v>
          </cell>
        </row>
        <row r="280">
          <cell r="A280" t="str">
            <v>ALDENTAL S.A.301031904</v>
          </cell>
        </row>
        <row r="281">
          <cell r="A281" t="str">
            <v>ALDENTAL S.A.301031905</v>
          </cell>
        </row>
        <row r="282">
          <cell r="A282" t="str">
            <v>ALDENTAL S.A.301031906</v>
          </cell>
        </row>
        <row r="283">
          <cell r="A283" t="str">
            <v>ALDENTAL S.A.301050250</v>
          </cell>
        </row>
        <row r="284">
          <cell r="A284" t="str">
            <v>ALDENTAL S.A.301050260</v>
          </cell>
        </row>
        <row r="285">
          <cell r="A285" t="str">
            <v>ALDENTAL S.A.301050270</v>
          </cell>
        </row>
        <row r="286">
          <cell r="A286" t="str">
            <v>ALDENTAL S.A.301060408</v>
          </cell>
        </row>
        <row r="287">
          <cell r="A287" t="str">
            <v>ALDENTAL S.A.301060508</v>
          </cell>
        </row>
        <row r="288">
          <cell r="A288" t="str">
            <v>ALDENTAL S.A.301060608</v>
          </cell>
        </row>
        <row r="289">
          <cell r="A289" t="str">
            <v>ALDENTAL S.A.301061208</v>
          </cell>
        </row>
        <row r="290">
          <cell r="A290" t="str">
            <v>ALDENTAL S.A.301061608</v>
          </cell>
        </row>
        <row r="291">
          <cell r="A291" t="str">
            <v>ALDENTAL S.A.301061808</v>
          </cell>
        </row>
        <row r="292">
          <cell r="A292" t="str">
            <v>ALDENTAL S.A.301061908</v>
          </cell>
        </row>
        <row r="293">
          <cell r="A293" t="str">
            <v>ALDENTAL S.A.301062108</v>
          </cell>
        </row>
        <row r="294">
          <cell r="A294" t="str">
            <v>ALDENTAL S.A.301062208</v>
          </cell>
        </row>
        <row r="295">
          <cell r="A295" t="str">
            <v>ALDENTAL S.A.301062308</v>
          </cell>
        </row>
        <row r="296">
          <cell r="A296" t="str">
            <v>ALDENTAL S.A.301062508</v>
          </cell>
        </row>
        <row r="297">
          <cell r="A297" t="str">
            <v>ALDENTAL S.A.301062708</v>
          </cell>
        </row>
        <row r="298">
          <cell r="A298" t="str">
            <v>ALDENTAL S.A.301062808</v>
          </cell>
        </row>
        <row r="299">
          <cell r="A299" t="str">
            <v>ALDENTAL S.A.301062908</v>
          </cell>
        </row>
        <row r="300">
          <cell r="A300" t="str">
            <v>ALDENTAL S.A.301063008</v>
          </cell>
        </row>
        <row r="301">
          <cell r="A301" t="str">
            <v>ALDENTAL S.A.301063208</v>
          </cell>
        </row>
        <row r="302">
          <cell r="A302" t="str">
            <v>ALDENTAL S.A.301063308</v>
          </cell>
        </row>
        <row r="303">
          <cell r="A303" t="str">
            <v>ALDENTAL S.A.301063408</v>
          </cell>
        </row>
        <row r="304">
          <cell r="A304" t="str">
            <v>ALDENTAL S.A.301063508</v>
          </cell>
        </row>
        <row r="305">
          <cell r="A305" t="str">
            <v>ALDENTAL S.A.301063608</v>
          </cell>
        </row>
        <row r="306">
          <cell r="A306" t="str">
            <v>ALDENTAL S.A.301063612</v>
          </cell>
        </row>
        <row r="307">
          <cell r="A307" t="str">
            <v>ALDENTAL S.A.301063615</v>
          </cell>
        </row>
        <row r="308">
          <cell r="A308" t="str">
            <v>ALDENTAL S.A.301063708</v>
          </cell>
        </row>
        <row r="309">
          <cell r="A309" t="str">
            <v>ALDENTAL S.A.301063712</v>
          </cell>
        </row>
        <row r="310">
          <cell r="A310" t="str">
            <v>ALDENTAL S.A.301063715</v>
          </cell>
        </row>
        <row r="311">
          <cell r="A311" t="str">
            <v>ALDENTAL S.A.301080103</v>
          </cell>
        </row>
        <row r="312">
          <cell r="A312" t="str">
            <v>ALDENTAL S.A.301080203</v>
          </cell>
        </row>
        <row r="313">
          <cell r="A313" t="str">
            <v>ALDENTAL S.A.301080303</v>
          </cell>
        </row>
        <row r="314">
          <cell r="A314" t="str">
            <v>ALDENTAL S.A.301080403</v>
          </cell>
        </row>
        <row r="315">
          <cell r="A315" t="str">
            <v>ALDENTAL S.A.301080503</v>
          </cell>
        </row>
        <row r="316">
          <cell r="A316" t="str">
            <v>ALDENTAL S.A.301080603</v>
          </cell>
        </row>
        <row r="317">
          <cell r="A317" t="str">
            <v>ALDENTAL S.A.301080703</v>
          </cell>
        </row>
        <row r="318">
          <cell r="A318" t="str">
            <v>ALDENTAL S.A.301080803</v>
          </cell>
        </row>
        <row r="319">
          <cell r="A319" t="str">
            <v>ALDENTAL S.A.301081403</v>
          </cell>
        </row>
        <row r="320">
          <cell r="A320" t="str">
            <v>ALDENTAL S.A.301081503</v>
          </cell>
        </row>
        <row r="321">
          <cell r="A321" t="str">
            <v>ALDENTAL S.A.301081603</v>
          </cell>
        </row>
        <row r="322">
          <cell r="A322" t="str">
            <v>ALDENTAL S.A.301081903</v>
          </cell>
        </row>
        <row r="323">
          <cell r="A323" t="str">
            <v>ALDENTAL S.A.301081905</v>
          </cell>
        </row>
        <row r="324">
          <cell r="A324" t="str">
            <v>ALDENTAL S.A.301081907</v>
          </cell>
        </row>
        <row r="325">
          <cell r="A325" t="str">
            <v>ALDENTAL S.A.301081909</v>
          </cell>
        </row>
        <row r="326">
          <cell r="A326" t="str">
            <v>ALDENTAL S.A.301081912</v>
          </cell>
        </row>
        <row r="327">
          <cell r="A327" t="str">
            <v>ALDENTAL S.A.301081930</v>
          </cell>
        </row>
        <row r="328">
          <cell r="A328" t="str">
            <v>ALDENTAL S.A.301081932</v>
          </cell>
        </row>
        <row r="329">
          <cell r="A329" t="str">
            <v>ALDENTAL S.A.301081935</v>
          </cell>
        </row>
        <row r="330">
          <cell r="A330" t="str">
            <v>ALDENTAL S.A.301081937</v>
          </cell>
        </row>
        <row r="331">
          <cell r="A331" t="str">
            <v>ALDENTAL S.A.301081939</v>
          </cell>
        </row>
        <row r="332">
          <cell r="A332" t="str">
            <v>ALDENTAL S.A.301081941</v>
          </cell>
        </row>
        <row r="333">
          <cell r="A333" t="str">
            <v>ALDENTAL S.A.301100108</v>
          </cell>
        </row>
        <row r="334">
          <cell r="A334" t="str">
            <v>ALDENTAL S.A.301100408</v>
          </cell>
        </row>
        <row r="335">
          <cell r="A335" t="str">
            <v>ALDENTAL S.A.301100508</v>
          </cell>
        </row>
        <row r="336">
          <cell r="A336" t="str">
            <v>ALDENTAL S.A.302010101</v>
          </cell>
        </row>
        <row r="337">
          <cell r="A337" t="str">
            <v>ALDENTAL S.A.302010106</v>
          </cell>
        </row>
        <row r="338">
          <cell r="A338" t="str">
            <v>ALDENTAL S.A.302020612</v>
          </cell>
        </row>
        <row r="339">
          <cell r="A339" t="str">
            <v>ALDENTAL S.A.302030403</v>
          </cell>
        </row>
        <row r="340">
          <cell r="A340" t="str">
            <v>ALDENTAL S.A.302030704</v>
          </cell>
        </row>
        <row r="341">
          <cell r="A341" t="str">
            <v>ALDENTAL S.A.302030807</v>
          </cell>
        </row>
        <row r="342">
          <cell r="A342" t="str">
            <v>ALDENTAL S.A.302031008</v>
          </cell>
        </row>
        <row r="343">
          <cell r="A343" t="str">
            <v>ALDENTAL S.A.302031304</v>
          </cell>
        </row>
        <row r="344">
          <cell r="A344" t="str">
            <v>ALDENTAL S.A.302031408</v>
          </cell>
        </row>
        <row r="345">
          <cell r="A345" t="str">
            <v>ALDENTAL S.A.302031508</v>
          </cell>
        </row>
        <row r="346">
          <cell r="A346" t="str">
            <v>ALDENTAL S.A.302031608</v>
          </cell>
        </row>
        <row r="347">
          <cell r="A347" t="str">
            <v>ALDENTAL S.A.302031808</v>
          </cell>
        </row>
        <row r="348">
          <cell r="A348" t="str">
            <v>ALDENTAL S.A.302032408</v>
          </cell>
        </row>
        <row r="349">
          <cell r="A349" t="str">
            <v>ALDENTAL S.A.302032908</v>
          </cell>
        </row>
        <row r="350">
          <cell r="A350" t="str">
            <v>ALDENTAL S.A.302033704</v>
          </cell>
        </row>
        <row r="351">
          <cell r="A351" t="str">
            <v>ALDENTAL S.A.302033706</v>
          </cell>
        </row>
        <row r="352">
          <cell r="A352" t="str">
            <v>ALDENTAL S.A.302033930</v>
          </cell>
        </row>
        <row r="353">
          <cell r="A353" t="str">
            <v>ALDENTAL S.A.303000308</v>
          </cell>
        </row>
        <row r="354">
          <cell r="A354" t="str">
            <v>ALDENTAL S.A.303000404</v>
          </cell>
        </row>
        <row r="355">
          <cell r="A355" t="str">
            <v>ALDENTAL S.A.303000504</v>
          </cell>
        </row>
        <row r="356">
          <cell r="A356" t="str">
            <v>ALDENTAL S.A.303000804</v>
          </cell>
        </row>
        <row r="357">
          <cell r="A357" t="str">
            <v>ALDENTAL S.A.303001604</v>
          </cell>
        </row>
        <row r="358">
          <cell r="A358" t="str">
            <v>ALDENTAL S.A.303001905</v>
          </cell>
        </row>
        <row r="359">
          <cell r="A359" t="str">
            <v>ALDENTAL S.A.303002308</v>
          </cell>
        </row>
        <row r="360">
          <cell r="A360" t="str">
            <v>ALDENTAL S.A.303002804</v>
          </cell>
        </row>
        <row r="361">
          <cell r="A361" t="str">
            <v>ALDENTAL S.A.303003004</v>
          </cell>
        </row>
        <row r="362">
          <cell r="A362" t="str">
            <v>ALDENTAL S.A.303003104</v>
          </cell>
        </row>
        <row r="363">
          <cell r="A363" t="str">
            <v>ALDENTAL S.A.303003204</v>
          </cell>
        </row>
        <row r="364">
          <cell r="A364" t="str">
            <v>ALDENTAL S.A.303003308</v>
          </cell>
        </row>
        <row r="365">
          <cell r="A365" t="str">
            <v>ALDENTAL S.A.304000105</v>
          </cell>
        </row>
        <row r="366">
          <cell r="A366" t="str">
            <v>ALDENTAL S.A.304000207</v>
          </cell>
        </row>
        <row r="367">
          <cell r="A367" t="str">
            <v>ALDENTAL S.A.304001308</v>
          </cell>
        </row>
        <row r="368">
          <cell r="A368" t="str">
            <v>ALDENTAL S.A.304001408</v>
          </cell>
        </row>
        <row r="369">
          <cell r="A369" t="str">
            <v>ALDENTAL S.A.304001603</v>
          </cell>
        </row>
        <row r="370">
          <cell r="A370" t="str">
            <v>ALDENTAL S.A.304001801</v>
          </cell>
        </row>
        <row r="371">
          <cell r="A371" t="str">
            <v>ALDENTAL S.A.304001901</v>
          </cell>
        </row>
        <row r="372">
          <cell r="A372" t="str">
            <v>ALDENTAL S.A.304001922</v>
          </cell>
        </row>
        <row r="373">
          <cell r="A373" t="str">
            <v>ALDENTAL S.A.304001925</v>
          </cell>
        </row>
        <row r="374">
          <cell r="A374" t="str">
            <v>ALDENTAL S.A.304001933</v>
          </cell>
        </row>
        <row r="375">
          <cell r="A375" t="str">
            <v>ALDENTAL S.A.304002002</v>
          </cell>
        </row>
        <row r="376">
          <cell r="A376" t="str">
            <v>ALDENTAL S.A.304002101</v>
          </cell>
        </row>
        <row r="377">
          <cell r="A377" t="str">
            <v>ALDENTAL S.A.304002201</v>
          </cell>
        </row>
        <row r="378">
          <cell r="A378" t="str">
            <v>ALDENTAL S.A.304002320</v>
          </cell>
        </row>
        <row r="379">
          <cell r="A379" t="str">
            <v>ALDENTAL S.A.304002325</v>
          </cell>
        </row>
        <row r="380">
          <cell r="A380" t="str">
            <v>ALDENTAL S.A.304002330</v>
          </cell>
        </row>
        <row r="381">
          <cell r="A381" t="str">
            <v>ALDENTAL S.A.304002335</v>
          </cell>
        </row>
        <row r="382">
          <cell r="A382" t="str">
            <v>ALDENTAL S.A.304002505</v>
          </cell>
        </row>
        <row r="383">
          <cell r="A383" t="str">
            <v>ALDENTAL S.A.304003504</v>
          </cell>
        </row>
        <row r="384">
          <cell r="A384" t="str">
            <v>ALDENTAL S.A.304004503</v>
          </cell>
        </row>
        <row r="385">
          <cell r="A385" t="str">
            <v>ALDENTAL S.A.304004601</v>
          </cell>
        </row>
        <row r="386">
          <cell r="A386" t="str">
            <v>ALDENTAL S.A.304004608</v>
          </cell>
        </row>
        <row r="387">
          <cell r="A387" t="str">
            <v>ALDENTAL S.A.304004708</v>
          </cell>
        </row>
        <row r="388">
          <cell r="A388" t="str">
            <v>ALDENTAL S.A.304004728</v>
          </cell>
        </row>
        <row r="389">
          <cell r="A389" t="str">
            <v>ALDENTAL S.A.304005008</v>
          </cell>
        </row>
        <row r="390">
          <cell r="A390" t="str">
            <v>ALDENTAL S.A.304005608</v>
          </cell>
        </row>
        <row r="391">
          <cell r="A391" t="str">
            <v>ALDENTAL S.A.304013200</v>
          </cell>
        </row>
        <row r="392">
          <cell r="A392" t="str">
            <v>ALDENTAL S.A.302020403</v>
          </cell>
        </row>
        <row r="393">
          <cell r="A393" t="str">
            <v>ALERE COLOMBIA SA414330211</v>
          </cell>
        </row>
        <row r="394">
          <cell r="A394" t="str">
            <v>ALERE COLOMBIA SA414330311</v>
          </cell>
        </row>
        <row r="395">
          <cell r="A395" t="str">
            <v>ALERE COLOMBIA SA414330314</v>
          </cell>
        </row>
        <row r="396">
          <cell r="A396" t="str">
            <v>ALERE COLOMBIA SA414330511</v>
          </cell>
        </row>
        <row r="397">
          <cell r="A397" t="str">
            <v>ALERE COLOMBIA SA414330611</v>
          </cell>
        </row>
        <row r="398">
          <cell r="A398" t="str">
            <v>ALFA TRADING SAS201020310</v>
          </cell>
        </row>
        <row r="399">
          <cell r="A399" t="str">
            <v>ALFA TRADING SAS201040510</v>
          </cell>
        </row>
        <row r="400">
          <cell r="A400" t="str">
            <v>ALFA TRADING SAS201040610</v>
          </cell>
        </row>
        <row r="401">
          <cell r="A401" t="str">
            <v>ALFA TRADING SAS201040710</v>
          </cell>
        </row>
        <row r="402">
          <cell r="A402" t="str">
            <v>ALFA TRADING SAS201040810</v>
          </cell>
        </row>
        <row r="403">
          <cell r="A403" t="str">
            <v>ALFA TRADING SAS201041510</v>
          </cell>
        </row>
        <row r="404">
          <cell r="A404" t="str">
            <v>ALFA TRADING SAS201090111</v>
          </cell>
        </row>
        <row r="405">
          <cell r="A405" t="str">
            <v>ALFA TRADING SAS201090310</v>
          </cell>
        </row>
        <row r="406">
          <cell r="A406" t="str">
            <v>ALFA TRADING SAS201090511</v>
          </cell>
        </row>
        <row r="407">
          <cell r="A407" t="str">
            <v>ALFA TRADING SAS201090610</v>
          </cell>
        </row>
        <row r="408">
          <cell r="A408" t="str">
            <v>ALFA TRADING SAS201090710</v>
          </cell>
        </row>
        <row r="409">
          <cell r="A409" t="str">
            <v>ALFA TRADING SAS201090810</v>
          </cell>
        </row>
        <row r="410">
          <cell r="A410" t="str">
            <v>ALFA TRADING SAS201094010</v>
          </cell>
        </row>
        <row r="411">
          <cell r="A411" t="str">
            <v>ALFA TRADING SAS201100202</v>
          </cell>
        </row>
        <row r="412">
          <cell r="A412" t="str">
            <v>ALFA TRADING SAS201100203</v>
          </cell>
        </row>
        <row r="413">
          <cell r="A413" t="str">
            <v>ALFA TRADING SAS201100303</v>
          </cell>
        </row>
        <row r="414">
          <cell r="A414" t="str">
            <v>ALFA TRADING SAS201140509</v>
          </cell>
        </row>
        <row r="415">
          <cell r="A415" t="str">
            <v>ALFA TRADING SAS201140609</v>
          </cell>
        </row>
        <row r="416">
          <cell r="A416" t="str">
            <v>ALFA TRADING SAS201141109</v>
          </cell>
        </row>
        <row r="417">
          <cell r="A417" t="str">
            <v>ALFA TRADING SAS201141209</v>
          </cell>
        </row>
        <row r="418">
          <cell r="A418" t="str">
            <v>ALFA TRADING SAS201150305</v>
          </cell>
        </row>
        <row r="419">
          <cell r="A419" t="str">
            <v>ALFA TRADING SAS201150610</v>
          </cell>
        </row>
        <row r="420">
          <cell r="A420" t="str">
            <v>ALFA TRADING SAS201152210</v>
          </cell>
        </row>
        <row r="421">
          <cell r="A421" t="str">
            <v>ALFA TRADING SAS201152607</v>
          </cell>
        </row>
        <row r="422">
          <cell r="A422" t="str">
            <v>ALFA TRADING SAS201154211</v>
          </cell>
        </row>
        <row r="423">
          <cell r="A423" t="str">
            <v>ASOCIACIÓN PROFAMILIA107020409</v>
          </cell>
        </row>
        <row r="424">
          <cell r="A424" t="str">
            <v>ASOCIACIÓN PROFAMILIA107021011</v>
          </cell>
        </row>
        <row r="425">
          <cell r="A425" t="str">
            <v>ASOCIACIÓN PROFAMILIA107021209</v>
          </cell>
        </row>
        <row r="426">
          <cell r="A426" t="str">
            <v>ASOCIACIÓN PROFAMILIA107021303</v>
          </cell>
        </row>
        <row r="427">
          <cell r="A427" t="str">
            <v>ASOCIACIÓN PROFAMILIA201150910</v>
          </cell>
        </row>
        <row r="428">
          <cell r="A428" t="str">
            <v>ASOCIACIÓN PROFAMILIA201154610</v>
          </cell>
        </row>
        <row r="429">
          <cell r="A429" t="str">
            <v>ASOCIACIÓN PROFAMILIA201154611</v>
          </cell>
        </row>
        <row r="430">
          <cell r="A430" t="str">
            <v>ASOCIACIÓN PROFAMILIA414140411</v>
          </cell>
        </row>
        <row r="431">
          <cell r="A431" t="str">
            <v>ASOCIACIÓN PROFAMILIA414330311</v>
          </cell>
        </row>
        <row r="432">
          <cell r="A432" t="str">
            <v>ASOCIACIÓN PROFAMILIA201152210</v>
          </cell>
        </row>
        <row r="433">
          <cell r="A433" t="str">
            <v>BCN Medical SA103010709</v>
          </cell>
        </row>
        <row r="434">
          <cell r="A434" t="str">
            <v>BCN Medical SA103013709</v>
          </cell>
        </row>
        <row r="435">
          <cell r="A435" t="str">
            <v>BCN Medical SA107020209</v>
          </cell>
        </row>
        <row r="436">
          <cell r="A436" t="str">
            <v>BCN Medical SA107020806</v>
          </cell>
        </row>
        <row r="437">
          <cell r="A437" t="str">
            <v>BCN Medical SA113011701</v>
          </cell>
        </row>
        <row r="438">
          <cell r="A438" t="str">
            <v>BCN Medical SA113011801</v>
          </cell>
        </row>
        <row r="439">
          <cell r="A439" t="str">
            <v>BCN Medical SA113020301</v>
          </cell>
        </row>
        <row r="440">
          <cell r="A440" t="str">
            <v>BCN Medical SA113020401</v>
          </cell>
        </row>
        <row r="441">
          <cell r="A441" t="str">
            <v>BCN Medical SA113020501</v>
          </cell>
        </row>
        <row r="442">
          <cell r="A442" t="str">
            <v>BCN Medical SA116050103</v>
          </cell>
        </row>
        <row r="443">
          <cell r="A443" t="str">
            <v>BCN Medical SA119041110</v>
          </cell>
        </row>
        <row r="444">
          <cell r="A444" t="str">
            <v>BCN Medical SA122000410</v>
          </cell>
        </row>
        <row r="445">
          <cell r="A445" t="str">
            <v>BECTON DICKINSON DE COLOMBIA LTDA.201010910</v>
          </cell>
        </row>
        <row r="446">
          <cell r="A446" t="str">
            <v>BECTON DICKINSON DE COLOMBIA LTDA.201011510</v>
          </cell>
        </row>
        <row r="447">
          <cell r="A447" t="str">
            <v>BECTON DICKINSON DE COLOMBIA LTDA.201040610</v>
          </cell>
        </row>
        <row r="448">
          <cell r="A448" t="str">
            <v>BECTON DICKINSON DE COLOMBIA LTDA.201040710</v>
          </cell>
        </row>
        <row r="449">
          <cell r="A449" t="str">
            <v>BECTON DICKINSON DE COLOMBIA LTDA.201040810</v>
          </cell>
        </row>
        <row r="450">
          <cell r="A450" t="str">
            <v>BECTON DICKINSON DE COLOMBIA LTDA.201041510</v>
          </cell>
        </row>
        <row r="451">
          <cell r="A451" t="str">
            <v>BECTON DICKINSON DE COLOMBIA LTDA.201044019</v>
          </cell>
        </row>
        <row r="452">
          <cell r="A452" t="str">
            <v>BECTON DICKINSON DE COLOMBIA LTDA.201090810</v>
          </cell>
        </row>
        <row r="453">
          <cell r="A453" t="str">
            <v>BECTON DICKINSON DE COLOMBIA LTDA.201154211</v>
          </cell>
        </row>
        <row r="454">
          <cell r="A454" t="str">
            <v>Biosystems SAS401010716</v>
          </cell>
        </row>
        <row r="455">
          <cell r="A455" t="str">
            <v>Biosystems SAS406002809</v>
          </cell>
        </row>
        <row r="456">
          <cell r="A456" t="str">
            <v>Biosystems SAS408000116</v>
          </cell>
        </row>
        <row r="457">
          <cell r="A457" t="str">
            <v>Biosystems SAS408000216</v>
          </cell>
        </row>
        <row r="458">
          <cell r="A458" t="str">
            <v>Biosystems SAS408000612</v>
          </cell>
        </row>
        <row r="459">
          <cell r="A459" t="str">
            <v>Biosystems SAS408000616</v>
          </cell>
        </row>
        <row r="460">
          <cell r="A460" t="str">
            <v>Biosystems SAS408000716</v>
          </cell>
        </row>
        <row r="461">
          <cell r="A461" t="str">
            <v>Biosystems SAS408001616</v>
          </cell>
        </row>
        <row r="462">
          <cell r="A462" t="str">
            <v>Biosystems SAS408001716</v>
          </cell>
        </row>
        <row r="463">
          <cell r="A463" t="str">
            <v>Biosystems SAS408002016</v>
          </cell>
        </row>
        <row r="464">
          <cell r="A464" t="str">
            <v>Biosystems SAS408003116</v>
          </cell>
        </row>
        <row r="465">
          <cell r="A465" t="str">
            <v>Biosystems SAS410002516</v>
          </cell>
        </row>
        <row r="466">
          <cell r="A466" t="str">
            <v>Biosystems SAS414150111</v>
          </cell>
        </row>
        <row r="467">
          <cell r="A467" t="str">
            <v>Biosystems SAS414330211</v>
          </cell>
        </row>
        <row r="468">
          <cell r="A468" t="str">
            <v>Biosystems SAS414330311</v>
          </cell>
        </row>
        <row r="469">
          <cell r="A469" t="str">
            <v>Biosystems SAS414330511</v>
          </cell>
        </row>
        <row r="470">
          <cell r="A470" t="str">
            <v>Biosystems SAS414330611</v>
          </cell>
        </row>
        <row r="471">
          <cell r="A471" t="str">
            <v>BIOPLAST S.A.119012404</v>
          </cell>
        </row>
        <row r="472">
          <cell r="A472" t="str">
            <v>BIOPLAST S.A.119013910</v>
          </cell>
        </row>
        <row r="473">
          <cell r="A473" t="str">
            <v>BIOPLAST S.A.201020210</v>
          </cell>
        </row>
        <row r="474">
          <cell r="A474" t="str">
            <v>BIOPLAST S.A.201020310</v>
          </cell>
        </row>
        <row r="475">
          <cell r="A475" t="str">
            <v>BIOPLAST S.A.201030110</v>
          </cell>
        </row>
        <row r="476">
          <cell r="A476" t="str">
            <v>BIOPLAST S.A.201030210</v>
          </cell>
        </row>
        <row r="477">
          <cell r="A477" t="str">
            <v>BIOPLAST S.A.201030410</v>
          </cell>
        </row>
        <row r="478">
          <cell r="A478" t="str">
            <v>BIOPLAST S.A.201030510</v>
          </cell>
        </row>
        <row r="479">
          <cell r="A479" t="str">
            <v>BIOPLAST S.A.201030610</v>
          </cell>
        </row>
        <row r="480">
          <cell r="A480" t="str">
            <v>BIOPLAST S.A.201030710</v>
          </cell>
        </row>
        <row r="481">
          <cell r="A481" t="str">
            <v>BIOPLAST S.A.201030810</v>
          </cell>
        </row>
        <row r="482">
          <cell r="A482" t="str">
            <v>BIOPLAST S.A.201133407</v>
          </cell>
        </row>
        <row r="483">
          <cell r="A483" t="str">
            <v>BIOPLAST S.A.201133507</v>
          </cell>
        </row>
        <row r="484">
          <cell r="A484" t="str">
            <v>BIOPLAST S.A.201140209</v>
          </cell>
        </row>
        <row r="485">
          <cell r="A485" t="str">
            <v>BIOPLAST S.A.201140409</v>
          </cell>
        </row>
        <row r="486">
          <cell r="A486" t="str">
            <v>BIOPLAST S.A.201140509</v>
          </cell>
        </row>
        <row r="487">
          <cell r="A487" t="str">
            <v>BIOPLAST S.A.201140609</v>
          </cell>
        </row>
        <row r="488">
          <cell r="A488" t="str">
            <v>BIOPLAST S.A.201142310</v>
          </cell>
        </row>
        <row r="489">
          <cell r="A489" t="str">
            <v>BIOPLAST S.A.201142410</v>
          </cell>
        </row>
        <row r="490">
          <cell r="A490" t="str">
            <v>BIOPLAST S.A.201142510</v>
          </cell>
        </row>
        <row r="491">
          <cell r="A491" t="str">
            <v>BIOPLAST S.A.201150809</v>
          </cell>
        </row>
        <row r="492">
          <cell r="A492" t="str">
            <v>BIOPLAST S.A.201150910</v>
          </cell>
        </row>
        <row r="493">
          <cell r="A493" t="str">
            <v>BIOPLAST S.A.201151005</v>
          </cell>
        </row>
        <row r="494">
          <cell r="A494" t="str">
            <v>BIOPLAST S.A.201151410</v>
          </cell>
        </row>
        <row r="495">
          <cell r="A495" t="str">
            <v>BIOPLAST S.A.201152310</v>
          </cell>
        </row>
        <row r="496">
          <cell r="A496" t="str">
            <v>BIOPLAST S.A.201152915</v>
          </cell>
        </row>
        <row r="497">
          <cell r="A497" t="str">
            <v>BIOPLAST S.A.201153502</v>
          </cell>
        </row>
        <row r="498">
          <cell r="A498" t="str">
            <v>BIOPLAST S.A.201153550</v>
          </cell>
        </row>
        <row r="499">
          <cell r="A499" t="str">
            <v>BIOPLAST S.A.201154320</v>
          </cell>
        </row>
        <row r="500">
          <cell r="A500" t="str">
            <v>BIOPLAST S.A.201154610</v>
          </cell>
        </row>
        <row r="501">
          <cell r="A501" t="str">
            <v>BIOPLAST S.A.201154611</v>
          </cell>
        </row>
        <row r="502">
          <cell r="A502" t="str">
            <v>BIOPLAST S.A.201157050</v>
          </cell>
        </row>
        <row r="503">
          <cell r="A503" t="str">
            <v>BIOPLAST S.A.201159010</v>
          </cell>
        </row>
        <row r="504">
          <cell r="A504" t="str">
            <v>BIOPLAST S.A.201159500</v>
          </cell>
        </row>
        <row r="505">
          <cell r="A505" t="str">
            <v>BIOPLAST S.A.410000710</v>
          </cell>
        </row>
        <row r="506">
          <cell r="A506" t="str">
            <v>BIOPLAST S.A.410003516</v>
          </cell>
        </row>
        <row r="507">
          <cell r="A507" t="str">
            <v>BIOPLAST S.A.410004016</v>
          </cell>
        </row>
        <row r="508">
          <cell r="A508" t="str">
            <v>BIOPLAST S.A.410004716</v>
          </cell>
        </row>
        <row r="509">
          <cell r="A509" t="str">
            <v>BIOPLAST S.A.415082116</v>
          </cell>
        </row>
        <row r="510">
          <cell r="A510" t="str">
            <v>BIOPLAST S.A.415082516</v>
          </cell>
        </row>
        <row r="511">
          <cell r="A511" t="str">
            <v>BIOPLAST S.A.201040510</v>
          </cell>
        </row>
        <row r="512">
          <cell r="A512" t="str">
            <v>BIOPLAST S.A.201040610</v>
          </cell>
        </row>
        <row r="513">
          <cell r="A513" t="str">
            <v>BIOPLAST S.A.201040710</v>
          </cell>
        </row>
        <row r="514">
          <cell r="A514" t="str">
            <v>BIOPLAST S.A.201040810</v>
          </cell>
        </row>
        <row r="515">
          <cell r="A515" t="str">
            <v>BIOPLAST S.A.201041510</v>
          </cell>
        </row>
        <row r="516">
          <cell r="A516" t="str">
            <v>BIOPLAST S.A.201063507</v>
          </cell>
        </row>
        <row r="517">
          <cell r="A517" t="str">
            <v>BIOPLAST S.A.201100202</v>
          </cell>
        </row>
        <row r="518">
          <cell r="A518" t="str">
            <v>BIOPLAST S.A.201100203</v>
          </cell>
        </row>
        <row r="519">
          <cell r="A519" t="str">
            <v>BIOPLAST S.A.201100303</v>
          </cell>
        </row>
        <row r="520">
          <cell r="A520" t="str">
            <v>BIOPLAST S.A.201102110</v>
          </cell>
        </row>
        <row r="521">
          <cell r="A521" t="str">
            <v>BIOPLAST S.A.201114110</v>
          </cell>
        </row>
        <row r="522">
          <cell r="A522" t="str">
            <v>BIOPLAST S.A.201114310</v>
          </cell>
        </row>
        <row r="523">
          <cell r="A523" t="str">
            <v>BIOPLAST S.A.201114410</v>
          </cell>
        </row>
        <row r="524">
          <cell r="A524" t="str">
            <v>BIOPLAST S.A.201134810</v>
          </cell>
        </row>
        <row r="525">
          <cell r="A525" t="str">
            <v>BIOPLAST S.A.201134910</v>
          </cell>
        </row>
        <row r="526">
          <cell r="A526" t="str">
            <v>BIOPLAST S.A.201135150</v>
          </cell>
        </row>
        <row r="527">
          <cell r="A527" t="str">
            <v>BIOPLAST S.A.201135210</v>
          </cell>
        </row>
        <row r="528">
          <cell r="A528" t="str">
            <v>BIOPLAST S.A.201135310</v>
          </cell>
        </row>
        <row r="529">
          <cell r="A529" t="str">
            <v>BIOPLAST S.A.201141109</v>
          </cell>
        </row>
        <row r="530">
          <cell r="A530" t="str">
            <v>BIOPLAST S.A.201141209</v>
          </cell>
        </row>
        <row r="531">
          <cell r="A531" t="str">
            <v>BIOPLAST S.A.201151810</v>
          </cell>
        </row>
        <row r="532">
          <cell r="A532" t="str">
            <v>BIOPLAST S.A.201151910</v>
          </cell>
        </row>
        <row r="533">
          <cell r="A533" t="str">
            <v>BIOPLAST S.A.201152210</v>
          </cell>
        </row>
        <row r="534">
          <cell r="A534" t="str">
            <v>BIOPLAST S.A.201152501</v>
          </cell>
        </row>
        <row r="535">
          <cell r="A535" t="str">
            <v>BIOPLAST S.A.201153207</v>
          </cell>
        </row>
        <row r="536">
          <cell r="A536" t="str">
            <v>BIOPLAST S.A.201154211</v>
          </cell>
        </row>
        <row r="537">
          <cell r="A537" t="str">
            <v>BIOPLAST S.A.201154310</v>
          </cell>
        </row>
        <row r="538">
          <cell r="A538" t="str">
            <v>BIOPLAST S.A.201156510</v>
          </cell>
        </row>
        <row r="539">
          <cell r="A539" t="str">
            <v>BIOPLAST S.A.201156610</v>
          </cell>
        </row>
        <row r="540">
          <cell r="A540" t="str">
            <v>BIOPLAST S.A.201161510</v>
          </cell>
        </row>
        <row r="541">
          <cell r="A541" t="str">
            <v>BIOPLAST S.A.201161809</v>
          </cell>
        </row>
        <row r="542">
          <cell r="A542" t="str">
            <v>BIOPLAST S.A.201161901</v>
          </cell>
        </row>
        <row r="543">
          <cell r="A543" t="str">
            <v>BIOPLAST S.A.206060310</v>
          </cell>
        </row>
        <row r="544">
          <cell r="A544" t="str">
            <v>BIOPLAST S.A.410002716</v>
          </cell>
        </row>
        <row r="545">
          <cell r="A545" t="str">
            <v>BIOPLAST S.A.410003616</v>
          </cell>
        </row>
        <row r="546">
          <cell r="A546" t="str">
            <v>BIOPLAST S.A.410003916</v>
          </cell>
        </row>
        <row r="547">
          <cell r="A547" t="str">
            <v>BIOPLAST S.A.415080735</v>
          </cell>
        </row>
        <row r="548">
          <cell r="A548" t="str">
            <v>BIOPLAST S.A.415080745</v>
          </cell>
        </row>
        <row r="549">
          <cell r="A549" t="str">
            <v>BIOPLAST S.A.415080746</v>
          </cell>
        </row>
        <row r="550">
          <cell r="A550" t="str">
            <v>BIOPLAST S.A.421003616</v>
          </cell>
        </row>
        <row r="551">
          <cell r="A551" t="str">
            <v>BIOPLAST S.A.421003615</v>
          </cell>
        </row>
        <row r="552">
          <cell r="A552" t="str">
            <v>BLAU FARMACEUTICA COLOMBIA S.A.S103012110</v>
          </cell>
        </row>
        <row r="553">
          <cell r="A553" t="str">
            <v>BLAU FARMACEUTICA COLOMBIA S.A.S103012203</v>
          </cell>
        </row>
        <row r="554">
          <cell r="A554" t="str">
            <v>BLAU FARMACEUTICA COLOMBIA S.A.S103015803</v>
          </cell>
        </row>
        <row r="555">
          <cell r="A555" t="str">
            <v>BLAU FARMACEUTICA COLOMBIA S.A.S106050913</v>
          </cell>
        </row>
        <row r="556">
          <cell r="A556" t="str">
            <v>BLAU FARMACEUTICA COLOMBIA S.A.S107010203</v>
          </cell>
        </row>
        <row r="557">
          <cell r="A557" t="str">
            <v>BLAU FARMACEUTICA COLOMBIA S.A.S107011303</v>
          </cell>
        </row>
        <row r="558">
          <cell r="A558" t="str">
            <v>BLAU FARMACEUTICA COLOMBIA S.A.S116011720</v>
          </cell>
        </row>
        <row r="559">
          <cell r="A559" t="str">
            <v>BLAU FARMACEUTICA COLOMBIA S.A.S116020103</v>
          </cell>
        </row>
        <row r="560">
          <cell r="A560" t="str">
            <v>BLAU FARMACEUTICA COLOMBIA S.A.S116050103</v>
          </cell>
        </row>
        <row r="561">
          <cell r="A561" t="str">
            <v>CARMEN DEL PILAR ESCOBAR BUSTOS102000703</v>
          </cell>
        </row>
        <row r="562">
          <cell r="A562" t="str">
            <v>CARMEN DEL PILAR ESCOBAR BUSTOS102000804</v>
          </cell>
        </row>
        <row r="563">
          <cell r="A563" t="str">
            <v>CARMEN DEL PILAR ESCOBAR BUSTOS102000909</v>
          </cell>
        </row>
        <row r="564">
          <cell r="A564" t="str">
            <v>CARMEN DEL PILAR ESCOBAR BUSTOS102001009</v>
          </cell>
        </row>
        <row r="565">
          <cell r="A565" t="str">
            <v>CARMEN DEL PILAR ESCOBAR BUSTOS102001204</v>
          </cell>
        </row>
        <row r="566">
          <cell r="A566" t="str">
            <v>CARMEN DEL PILAR ESCOBAR BUSTOS102001403</v>
          </cell>
        </row>
        <row r="567">
          <cell r="A567" t="str">
            <v>CARMEN DEL PILAR ESCOBAR BUSTOS103010203</v>
          </cell>
        </row>
        <row r="568">
          <cell r="A568" t="str">
            <v>CARMEN DEL PILAR ESCOBAR BUSTOS103010509</v>
          </cell>
        </row>
        <row r="569">
          <cell r="A569" t="str">
            <v>CARMEN DEL PILAR ESCOBAR BUSTOS103010604</v>
          </cell>
        </row>
        <row r="570">
          <cell r="A570" t="str">
            <v>CARMEN DEL PILAR ESCOBAR BUSTOS103010709</v>
          </cell>
        </row>
        <row r="571">
          <cell r="A571" t="str">
            <v>CARMEN DEL PILAR ESCOBAR BUSTOS103010809</v>
          </cell>
        </row>
        <row r="572">
          <cell r="A572" t="str">
            <v>CARMEN DEL PILAR ESCOBAR BUSTOS103010903</v>
          </cell>
        </row>
        <row r="573">
          <cell r="A573" t="str">
            <v>CARMEN DEL PILAR ESCOBAR BUSTOS103010920</v>
          </cell>
        </row>
        <row r="574">
          <cell r="A574" t="str">
            <v>CARMEN DEL PILAR ESCOBAR BUSTOS103011209</v>
          </cell>
        </row>
        <row r="575">
          <cell r="A575" t="str">
            <v>CARMEN DEL PILAR ESCOBAR BUSTOS103011509</v>
          </cell>
        </row>
        <row r="576">
          <cell r="A576" t="str">
            <v>CARMEN DEL PILAR ESCOBAR BUSTOS103011604</v>
          </cell>
        </row>
        <row r="577">
          <cell r="A577" t="str">
            <v>CARMEN DEL PILAR ESCOBAR BUSTOS103011803</v>
          </cell>
        </row>
        <row r="578">
          <cell r="A578" t="str">
            <v>CARMEN DEL PILAR ESCOBAR BUSTOS103012003</v>
          </cell>
        </row>
        <row r="579">
          <cell r="A579" t="str">
            <v>CARMEN DEL PILAR ESCOBAR BUSTOS103012110</v>
          </cell>
        </row>
        <row r="580">
          <cell r="A580" t="str">
            <v>CARMEN DEL PILAR ESCOBAR BUSTOS103012203</v>
          </cell>
        </row>
        <row r="581">
          <cell r="A581" t="str">
            <v>CARMEN DEL PILAR ESCOBAR BUSTOS103012303</v>
          </cell>
        </row>
        <row r="582">
          <cell r="A582" t="str">
            <v>CARMEN DEL PILAR ESCOBAR BUSTOS103012403</v>
          </cell>
        </row>
        <row r="583">
          <cell r="A583" t="str">
            <v>CARMEN DEL PILAR ESCOBAR BUSTOS103012503</v>
          </cell>
        </row>
        <row r="584">
          <cell r="A584" t="str">
            <v>CARMEN DEL PILAR ESCOBAR BUSTOS103012603</v>
          </cell>
        </row>
        <row r="585">
          <cell r="A585" t="str">
            <v>CARMEN DEL PILAR ESCOBAR BUSTOS103012703</v>
          </cell>
        </row>
        <row r="586">
          <cell r="A586" t="str">
            <v>CARMEN DEL PILAR ESCOBAR BUSTOS103013103</v>
          </cell>
        </row>
        <row r="587">
          <cell r="A587" t="str">
            <v>CARMEN DEL PILAR ESCOBAR BUSTOS103013709</v>
          </cell>
        </row>
        <row r="588">
          <cell r="A588" t="str">
            <v>CARMEN DEL PILAR ESCOBAR BUSTOS103013903</v>
          </cell>
        </row>
        <row r="589">
          <cell r="A589" t="str">
            <v>CARMEN DEL PILAR ESCOBAR BUSTOS103014203</v>
          </cell>
        </row>
        <row r="590">
          <cell r="A590" t="str">
            <v>CARMEN DEL PILAR ESCOBAR BUSTOS103014803</v>
          </cell>
        </row>
        <row r="591">
          <cell r="A591" t="str">
            <v>CARMEN DEL PILAR ESCOBAR BUSTOS103015503</v>
          </cell>
        </row>
        <row r="592">
          <cell r="A592" t="str">
            <v>CARMEN DEL PILAR ESCOBAR BUSTOS103015904</v>
          </cell>
        </row>
        <row r="593">
          <cell r="A593" t="str">
            <v>CARMEN DEL PILAR ESCOBAR BUSTOS103016204</v>
          </cell>
        </row>
        <row r="594">
          <cell r="A594" t="str">
            <v>CARMEN DEL PILAR ESCOBAR BUSTOS103016803</v>
          </cell>
        </row>
        <row r="595">
          <cell r="A595" t="str">
            <v>CARMEN DEL PILAR ESCOBAR BUSTOS103017609</v>
          </cell>
        </row>
        <row r="596">
          <cell r="A596" t="str">
            <v>CARMEN DEL PILAR ESCOBAR BUSTOS103020104</v>
          </cell>
        </row>
        <row r="597">
          <cell r="A597" t="str">
            <v>CARMEN DEL PILAR ESCOBAR BUSTOS103020409</v>
          </cell>
        </row>
        <row r="598">
          <cell r="A598" t="str">
            <v>CARMEN DEL PILAR ESCOBAR BUSTOS103030309</v>
          </cell>
        </row>
        <row r="599">
          <cell r="A599" t="str">
            <v>CARMEN DEL PILAR ESCOBAR BUSTOS103040109</v>
          </cell>
        </row>
        <row r="600">
          <cell r="A600" t="str">
            <v>CARMEN DEL PILAR ESCOBAR BUSTOS103040204</v>
          </cell>
        </row>
        <row r="601">
          <cell r="A601" t="str">
            <v>CARMEN DEL PILAR ESCOBAR BUSTOS103040409</v>
          </cell>
        </row>
        <row r="602">
          <cell r="A602" t="str">
            <v>CARMEN DEL PILAR ESCOBAR BUSTOS103061209</v>
          </cell>
        </row>
        <row r="603">
          <cell r="A603" t="str">
            <v>CARMEN DEL PILAR ESCOBAR BUSTOS103070303</v>
          </cell>
        </row>
        <row r="604">
          <cell r="A604" t="str">
            <v>CARMEN DEL PILAR ESCOBAR BUSTOS104010104</v>
          </cell>
        </row>
        <row r="605">
          <cell r="A605" t="str">
            <v>CARMEN DEL PILAR ESCOBAR BUSTOS104010209</v>
          </cell>
        </row>
        <row r="606">
          <cell r="A606" t="str">
            <v>CARMEN DEL PILAR ESCOBAR BUSTOS104010304</v>
          </cell>
        </row>
        <row r="607">
          <cell r="A607" t="str">
            <v>CARMEN DEL PILAR ESCOBAR BUSTOS104010409</v>
          </cell>
        </row>
        <row r="608">
          <cell r="A608" t="str">
            <v>CARMEN DEL PILAR ESCOBAR BUSTOS104010709</v>
          </cell>
        </row>
        <row r="609">
          <cell r="A609" t="str">
            <v>CARMEN DEL PILAR ESCOBAR BUSTOS104020209</v>
          </cell>
        </row>
        <row r="610">
          <cell r="A610" t="str">
            <v>CARMEN DEL PILAR ESCOBAR BUSTOS104020504</v>
          </cell>
        </row>
        <row r="611">
          <cell r="A611" t="str">
            <v>CARMEN DEL PILAR ESCOBAR BUSTOS104030109</v>
          </cell>
        </row>
        <row r="612">
          <cell r="A612" t="str">
            <v>CARMEN DEL PILAR ESCOBAR BUSTOS114030905</v>
          </cell>
        </row>
        <row r="613">
          <cell r="A613" t="str">
            <v>CARMEN DEL PILAR ESCOBAR BUSTOS105010209</v>
          </cell>
        </row>
        <row r="614">
          <cell r="A614" t="str">
            <v>CARMEN DEL PILAR ESCOBAR BUSTOS105010509</v>
          </cell>
        </row>
        <row r="615">
          <cell r="A615" t="str">
            <v>CARMEN DEL PILAR ESCOBAR BUSTOS105010609</v>
          </cell>
        </row>
        <row r="616">
          <cell r="A616" t="str">
            <v>CARMEN DEL PILAR ESCOBAR BUSTOS105010709</v>
          </cell>
        </row>
        <row r="617">
          <cell r="A617" t="str">
            <v>CARMEN DEL PILAR ESCOBAR BUSTOS105020303</v>
          </cell>
        </row>
        <row r="618">
          <cell r="A618" t="str">
            <v>CARMEN DEL PILAR ESCOBAR BUSTOS105020409</v>
          </cell>
        </row>
        <row r="619">
          <cell r="A619" t="str">
            <v>CARMEN DEL PILAR ESCOBAR BUSTOS105020609</v>
          </cell>
        </row>
        <row r="620">
          <cell r="A620" t="str">
            <v>CARMEN DEL PILAR ESCOBAR BUSTOS105021209</v>
          </cell>
        </row>
        <row r="621">
          <cell r="A621" t="str">
            <v>CARMEN DEL PILAR ESCOBAR BUSTOS105021609</v>
          </cell>
        </row>
        <row r="622">
          <cell r="A622" t="str">
            <v>CARMEN DEL PILAR ESCOBAR BUSTOS105030209</v>
          </cell>
        </row>
        <row r="623">
          <cell r="A623" t="str">
            <v>CARMEN DEL PILAR ESCOBAR BUSTOS105030503</v>
          </cell>
        </row>
        <row r="624">
          <cell r="A624" t="str">
            <v>CARMEN DEL PILAR ESCOBAR BUSTOS105030709</v>
          </cell>
        </row>
        <row r="625">
          <cell r="A625" t="str">
            <v>CARMEN DEL PILAR ESCOBAR BUSTOS105031009</v>
          </cell>
        </row>
        <row r="626">
          <cell r="A626" t="str">
            <v>CARMEN DEL PILAR ESCOBAR BUSTOS105031209</v>
          </cell>
        </row>
        <row r="627">
          <cell r="A627" t="str">
            <v>CARMEN DEL PILAR ESCOBAR BUSTOS105031409</v>
          </cell>
        </row>
        <row r="628">
          <cell r="A628" t="str">
            <v>CARMEN DEL PILAR ESCOBAR BUSTOS105031609</v>
          </cell>
        </row>
        <row r="629">
          <cell r="A629" t="str">
            <v>CARMEN DEL PILAR ESCOBAR BUSTOS105031809</v>
          </cell>
        </row>
        <row r="630">
          <cell r="A630" t="str">
            <v>CARMEN DEL PILAR ESCOBAR BUSTOS105032703</v>
          </cell>
        </row>
        <row r="631">
          <cell r="A631" t="str">
            <v>CARMEN DEL PILAR ESCOBAR BUSTOS105040109</v>
          </cell>
        </row>
        <row r="632">
          <cell r="A632" t="str">
            <v>CARMEN DEL PILAR ESCOBAR BUSTOS105040203</v>
          </cell>
        </row>
        <row r="633">
          <cell r="A633" t="str">
            <v>CARMEN DEL PILAR ESCOBAR BUSTOS105040309</v>
          </cell>
        </row>
        <row r="634">
          <cell r="A634" t="str">
            <v>CARMEN DEL PILAR ESCOBAR BUSTOS105040509</v>
          </cell>
        </row>
        <row r="635">
          <cell r="A635" t="str">
            <v>CARMEN DEL PILAR ESCOBAR BUSTOS105040709</v>
          </cell>
        </row>
        <row r="636">
          <cell r="A636" t="str">
            <v>CARMEN DEL PILAR ESCOBAR BUSTOS105050906</v>
          </cell>
        </row>
        <row r="637">
          <cell r="A637" t="str">
            <v>CARMEN DEL PILAR ESCOBAR BUSTOS105050909</v>
          </cell>
        </row>
        <row r="638">
          <cell r="A638" t="str">
            <v>CARMEN DEL PILAR ESCOBAR BUSTOS105060203</v>
          </cell>
        </row>
        <row r="639">
          <cell r="A639" t="str">
            <v>CARMEN DEL PILAR ESCOBAR BUSTOS105070209</v>
          </cell>
        </row>
        <row r="640">
          <cell r="A640" t="str">
            <v>CARMEN DEL PILAR ESCOBAR BUSTOS105080106</v>
          </cell>
        </row>
        <row r="641">
          <cell r="A641" t="str">
            <v>CARMEN DEL PILAR ESCOBAR BUSTOS105080208</v>
          </cell>
        </row>
        <row r="642">
          <cell r="A642" t="str">
            <v>CARMEN DEL PILAR ESCOBAR BUSTOS106010204</v>
          </cell>
        </row>
        <row r="643">
          <cell r="A643" t="str">
            <v>CARMEN DEL PILAR ESCOBAR BUSTOS106020109</v>
          </cell>
        </row>
        <row r="644">
          <cell r="A644" t="str">
            <v>CARMEN DEL PILAR ESCOBAR BUSTOS106030103</v>
          </cell>
        </row>
        <row r="645">
          <cell r="A645" t="str">
            <v>CARMEN DEL PILAR ESCOBAR BUSTOS106030209</v>
          </cell>
        </row>
        <row r="646">
          <cell r="A646" t="str">
            <v>CARMEN DEL PILAR ESCOBAR BUSTOS106030302</v>
          </cell>
        </row>
        <row r="647">
          <cell r="A647" t="str">
            <v>CARMEN DEL PILAR ESCOBAR BUSTOS106040103</v>
          </cell>
        </row>
        <row r="648">
          <cell r="A648" t="str">
            <v>CARMEN DEL PILAR ESCOBAR BUSTOS106040203</v>
          </cell>
        </row>
        <row r="649">
          <cell r="A649" t="str">
            <v>CARMEN DEL PILAR ESCOBAR BUSTOS106040409</v>
          </cell>
        </row>
        <row r="650">
          <cell r="A650" t="str">
            <v>CARMEN DEL PILAR ESCOBAR BUSTOS106050209</v>
          </cell>
        </row>
        <row r="651">
          <cell r="A651" t="str">
            <v>CARMEN DEL PILAR ESCOBAR BUSTOS106050909</v>
          </cell>
        </row>
        <row r="652">
          <cell r="A652" t="str">
            <v>CARMEN DEL PILAR ESCOBAR BUSTOS106050913</v>
          </cell>
        </row>
        <row r="653">
          <cell r="A653" t="str">
            <v>CARMEN DEL PILAR ESCOBAR BUSTOS106060209</v>
          </cell>
        </row>
        <row r="654">
          <cell r="A654" t="str">
            <v>CARMEN DEL PILAR ESCOBAR BUSTOS106070103</v>
          </cell>
        </row>
        <row r="655">
          <cell r="A655" t="str">
            <v>CARMEN DEL PILAR ESCOBAR BUSTOS106070203</v>
          </cell>
        </row>
        <row r="656">
          <cell r="A656" t="str">
            <v>CARMEN DEL PILAR ESCOBAR BUSTOS106070503</v>
          </cell>
        </row>
        <row r="657">
          <cell r="A657" t="str">
            <v>CARMEN DEL PILAR ESCOBAR BUSTOS106070903</v>
          </cell>
        </row>
        <row r="658">
          <cell r="A658" t="str">
            <v>CARMEN DEL PILAR ESCOBAR BUSTOS106080209</v>
          </cell>
        </row>
        <row r="659">
          <cell r="A659" t="str">
            <v>CARMEN DEL PILAR ESCOBAR BUSTOS106080509</v>
          </cell>
        </row>
        <row r="660">
          <cell r="A660" t="str">
            <v>CARMEN DEL PILAR ESCOBAR BUSTOS106090109</v>
          </cell>
        </row>
        <row r="661">
          <cell r="A661" t="str">
            <v>CARMEN DEL PILAR ESCOBAR BUSTOS106090129</v>
          </cell>
        </row>
        <row r="662">
          <cell r="A662" t="str">
            <v>CARMEN DEL PILAR ESCOBAR BUSTOS106090209</v>
          </cell>
        </row>
        <row r="663">
          <cell r="A663" t="str">
            <v>CARMEN DEL PILAR ESCOBAR BUSTOS106100109</v>
          </cell>
        </row>
        <row r="664">
          <cell r="A664" t="str">
            <v>CARMEN DEL PILAR ESCOBAR BUSTOS107010103</v>
          </cell>
        </row>
        <row r="665">
          <cell r="A665" t="str">
            <v>CARMEN DEL PILAR ESCOBAR BUSTOS107010203</v>
          </cell>
        </row>
        <row r="666">
          <cell r="A666" t="str">
            <v>CARMEN DEL PILAR ESCOBAR BUSTOS107010309</v>
          </cell>
        </row>
        <row r="667">
          <cell r="A667" t="str">
            <v>CARMEN DEL PILAR ESCOBAR BUSTOS107010903</v>
          </cell>
        </row>
        <row r="668">
          <cell r="A668" t="str">
            <v>CARMEN DEL PILAR ESCOBAR BUSTOS107011303</v>
          </cell>
        </row>
        <row r="669">
          <cell r="A669" t="str">
            <v>CARMEN DEL PILAR ESCOBAR BUSTOS107020209</v>
          </cell>
        </row>
        <row r="670">
          <cell r="A670" t="str">
            <v>CARMEN DEL PILAR ESCOBAR BUSTOS107020509</v>
          </cell>
        </row>
        <row r="671">
          <cell r="A671" t="str">
            <v>CARMEN DEL PILAR ESCOBAR BUSTOS107020806</v>
          </cell>
        </row>
        <row r="672">
          <cell r="A672" t="str">
            <v>CARMEN DEL PILAR ESCOBAR BUSTOS107021011</v>
          </cell>
        </row>
        <row r="673">
          <cell r="A673" t="str">
            <v>CARMEN DEL PILAR ESCOBAR BUSTOS107021209</v>
          </cell>
        </row>
        <row r="674">
          <cell r="A674" t="str">
            <v>CARMEN DEL PILAR ESCOBAR BUSTOS107022309</v>
          </cell>
        </row>
        <row r="675">
          <cell r="A675" t="str">
            <v>CARMEN DEL PILAR ESCOBAR BUSTOS107030109</v>
          </cell>
        </row>
        <row r="676">
          <cell r="A676" t="str">
            <v>CARMEN DEL PILAR ESCOBAR BUSTOS107030409</v>
          </cell>
        </row>
        <row r="677">
          <cell r="A677" t="str">
            <v>CARMEN DEL PILAR ESCOBAR BUSTOS107040109</v>
          </cell>
        </row>
        <row r="678">
          <cell r="A678" t="str">
            <v>CARMEN DEL PILAR ESCOBAR BUSTOS107050109</v>
          </cell>
        </row>
        <row r="679">
          <cell r="A679" t="str">
            <v>CARMEN DEL PILAR ESCOBAR BUSTOS108030103</v>
          </cell>
        </row>
        <row r="680">
          <cell r="A680" t="str">
            <v>CARMEN DEL PILAR ESCOBAR BUSTOS108030303</v>
          </cell>
        </row>
        <row r="681">
          <cell r="A681" t="str">
            <v>CARMEN DEL PILAR ESCOBAR BUSTOS108030403</v>
          </cell>
        </row>
        <row r="682">
          <cell r="A682" t="str">
            <v>CARMEN DEL PILAR ESCOBAR BUSTOS109010103</v>
          </cell>
        </row>
        <row r="683">
          <cell r="A683" t="str">
            <v>CARMEN DEL PILAR ESCOBAR BUSTOS109010609</v>
          </cell>
        </row>
        <row r="684">
          <cell r="A684" t="str">
            <v>CARMEN DEL PILAR ESCOBAR BUSTOS109010704</v>
          </cell>
        </row>
        <row r="685">
          <cell r="A685" t="str">
            <v>CARMEN DEL PILAR ESCOBAR BUSTOS109010909</v>
          </cell>
        </row>
        <row r="686">
          <cell r="A686" t="str">
            <v>CARMEN DEL PILAR ESCOBAR BUSTOS109011209</v>
          </cell>
        </row>
        <row r="687">
          <cell r="A687" t="str">
            <v>CARMEN DEL PILAR ESCOBAR BUSTOS109020209</v>
          </cell>
        </row>
        <row r="688">
          <cell r="A688" t="str">
            <v>CARMEN DEL PILAR ESCOBAR BUSTOS109030303</v>
          </cell>
        </row>
        <row r="689">
          <cell r="A689" t="str">
            <v>CARMEN DEL PILAR ESCOBAR BUSTOS109030603</v>
          </cell>
        </row>
        <row r="690">
          <cell r="A690" t="str">
            <v>CARMEN DEL PILAR ESCOBAR BUSTOS109040109</v>
          </cell>
        </row>
        <row r="691">
          <cell r="A691" t="str">
            <v>CARMEN DEL PILAR ESCOBAR BUSTOS109040209</v>
          </cell>
        </row>
        <row r="692">
          <cell r="A692" t="str">
            <v>CARMEN DEL PILAR ESCOBAR BUSTOS109040309</v>
          </cell>
        </row>
        <row r="693">
          <cell r="A693" t="str">
            <v>CARMEN DEL PILAR ESCOBAR BUSTOS109050109</v>
          </cell>
        </row>
        <row r="694">
          <cell r="A694" t="str">
            <v>CARMEN DEL PILAR ESCOBAR BUSTOS110000103</v>
          </cell>
        </row>
        <row r="695">
          <cell r="A695" t="str">
            <v>CARMEN DEL PILAR ESCOBAR BUSTOS111020206</v>
          </cell>
        </row>
        <row r="696">
          <cell r="A696" t="str">
            <v>CARMEN DEL PILAR ESCOBAR BUSTOS111020302</v>
          </cell>
        </row>
        <row r="697">
          <cell r="A697" t="str">
            <v>CARMEN DEL PILAR ESCOBAR BUSTOS111030102</v>
          </cell>
        </row>
        <row r="698">
          <cell r="A698" t="str">
            <v>CARMEN DEL PILAR ESCOBAR BUSTOS111030202</v>
          </cell>
        </row>
        <row r="699">
          <cell r="A699" t="str">
            <v>CARMEN DEL PILAR ESCOBAR BUSTOS111040102</v>
          </cell>
        </row>
        <row r="700">
          <cell r="A700" t="str">
            <v>CARMEN DEL PILAR ESCOBAR BUSTOS111050202</v>
          </cell>
        </row>
        <row r="701">
          <cell r="A701" t="str">
            <v>CARMEN DEL PILAR ESCOBAR BUSTOS111070102</v>
          </cell>
        </row>
        <row r="702">
          <cell r="A702" t="str">
            <v>CARMEN DEL PILAR ESCOBAR BUSTOS111080102</v>
          </cell>
        </row>
        <row r="703">
          <cell r="A703" t="str">
            <v>CARMEN DEL PILAR ESCOBAR BUSTOS112010206</v>
          </cell>
        </row>
        <row r="704">
          <cell r="A704" t="str">
            <v>CARMEN DEL PILAR ESCOBAR BUSTOS112010306</v>
          </cell>
        </row>
        <row r="705">
          <cell r="A705" t="str">
            <v>CARMEN DEL PILAR ESCOBAR BUSTOS112020306</v>
          </cell>
        </row>
        <row r="706">
          <cell r="A706" t="str">
            <v>CARMEN DEL PILAR ESCOBAR BUSTOS112020406</v>
          </cell>
        </row>
        <row r="707">
          <cell r="A707" t="str">
            <v>CARMEN DEL PILAR ESCOBAR BUSTOS112030106</v>
          </cell>
        </row>
        <row r="708">
          <cell r="A708" t="str">
            <v>CARMEN DEL PILAR ESCOBAR BUSTOS112030206</v>
          </cell>
        </row>
        <row r="709">
          <cell r="A709" t="str">
            <v>CARMEN DEL PILAR ESCOBAR BUSTOS112030306</v>
          </cell>
        </row>
        <row r="710">
          <cell r="A710" t="str">
            <v>CARMEN DEL PILAR ESCOBAR BUSTOS112030405</v>
          </cell>
        </row>
        <row r="711">
          <cell r="A711" t="str">
            <v>CARMEN DEL PILAR ESCOBAR BUSTOS112040106</v>
          </cell>
        </row>
        <row r="712">
          <cell r="A712" t="str">
            <v>CARMEN DEL PILAR ESCOBAR BUSTOS112040205</v>
          </cell>
        </row>
        <row r="713">
          <cell r="A713" t="str">
            <v>CARMEN DEL PILAR ESCOBAR BUSTOS112040506</v>
          </cell>
        </row>
        <row r="714">
          <cell r="A714" t="str">
            <v>CARMEN DEL PILAR ESCOBAR BUSTOS112050206</v>
          </cell>
        </row>
        <row r="715">
          <cell r="A715" t="str">
            <v>CARMEN DEL PILAR ESCOBAR BUSTOS112050306</v>
          </cell>
        </row>
        <row r="716">
          <cell r="A716" t="str">
            <v>CARMEN DEL PILAR ESCOBAR BUSTOS112050716</v>
          </cell>
        </row>
        <row r="717">
          <cell r="A717" t="str">
            <v>CARMEN DEL PILAR ESCOBAR BUSTOS112070106</v>
          </cell>
        </row>
        <row r="718">
          <cell r="A718" t="str">
            <v>CARMEN DEL PILAR ESCOBAR BUSTOS113010704</v>
          </cell>
        </row>
        <row r="719">
          <cell r="A719" t="str">
            <v>CARMEN DEL PILAR ESCOBAR BUSTOS113010710</v>
          </cell>
        </row>
        <row r="720">
          <cell r="A720" t="str">
            <v>CARMEN DEL PILAR ESCOBAR BUSTOS113011009</v>
          </cell>
        </row>
        <row r="721">
          <cell r="A721" t="str">
            <v>CARMEN DEL PILAR ESCOBAR BUSTOS113011402</v>
          </cell>
        </row>
        <row r="722">
          <cell r="A722" t="str">
            <v>CARMEN DEL PILAR ESCOBAR BUSTOS113011801</v>
          </cell>
        </row>
        <row r="723">
          <cell r="A723" t="str">
            <v>CARMEN DEL PILAR ESCOBAR BUSTOS113020104</v>
          </cell>
        </row>
        <row r="724">
          <cell r="A724" t="str">
            <v>CARMEN DEL PILAR ESCOBAR BUSTOS113020209</v>
          </cell>
        </row>
        <row r="725">
          <cell r="A725" t="str">
            <v>CARMEN DEL PILAR ESCOBAR BUSTOS113020301</v>
          </cell>
        </row>
        <row r="726">
          <cell r="A726" t="str">
            <v>CARMEN DEL PILAR ESCOBAR BUSTOS113020401</v>
          </cell>
        </row>
        <row r="727">
          <cell r="A727" t="str">
            <v>CARMEN DEL PILAR ESCOBAR BUSTOS113020501</v>
          </cell>
        </row>
        <row r="728">
          <cell r="A728" t="str">
            <v>CARMEN DEL PILAR ESCOBAR BUSTOS113030204</v>
          </cell>
        </row>
        <row r="729">
          <cell r="A729" t="str">
            <v>CARMEN DEL PILAR ESCOBAR BUSTOS114010502</v>
          </cell>
        </row>
        <row r="730">
          <cell r="A730" t="str">
            <v>CARMEN DEL PILAR ESCOBAR BUSTOS114010703</v>
          </cell>
        </row>
        <row r="731">
          <cell r="A731" t="str">
            <v>CARMEN DEL PILAR ESCOBAR BUSTOS114010803</v>
          </cell>
        </row>
        <row r="732">
          <cell r="A732" t="str">
            <v>CARMEN DEL PILAR ESCOBAR BUSTOS114012109</v>
          </cell>
        </row>
        <row r="733">
          <cell r="A733" t="str">
            <v>CARMEN DEL PILAR ESCOBAR BUSTOS114020104</v>
          </cell>
        </row>
        <row r="734">
          <cell r="A734" t="str">
            <v>CARMEN DEL PILAR ESCOBAR BUSTOS114020202</v>
          </cell>
        </row>
        <row r="735">
          <cell r="A735" t="str">
            <v>CARMEN DEL PILAR ESCOBAR BUSTOS114020309</v>
          </cell>
        </row>
        <row r="736">
          <cell r="A736" t="str">
            <v>CARMEN DEL PILAR ESCOBAR BUSTOS114020409</v>
          </cell>
        </row>
        <row r="737">
          <cell r="A737" t="str">
            <v>CARMEN DEL PILAR ESCOBAR BUSTOS114020703</v>
          </cell>
        </row>
        <row r="738">
          <cell r="A738" t="str">
            <v>CARMEN DEL PILAR ESCOBAR BUSTOS114031001</v>
          </cell>
        </row>
        <row r="739">
          <cell r="A739" t="str">
            <v>CARMEN DEL PILAR ESCOBAR BUSTOS114040103</v>
          </cell>
        </row>
        <row r="740">
          <cell r="A740" t="str">
            <v>CARMEN DEL PILAR ESCOBAR BUSTOS114040303</v>
          </cell>
        </row>
        <row r="741">
          <cell r="A741" t="str">
            <v>CARMEN DEL PILAR ESCOBAR BUSTOS114041303</v>
          </cell>
        </row>
        <row r="742">
          <cell r="A742" t="str">
            <v>CARMEN DEL PILAR ESCOBAR BUSTOS114050309</v>
          </cell>
        </row>
        <row r="743">
          <cell r="A743" t="str">
            <v>CARMEN DEL PILAR ESCOBAR BUSTOS114050909</v>
          </cell>
        </row>
        <row r="744">
          <cell r="A744" t="str">
            <v>CARMEN DEL PILAR ESCOBAR BUSTOS114051009</v>
          </cell>
        </row>
        <row r="745">
          <cell r="A745" t="str">
            <v>CARMEN DEL PILAR ESCOBAR BUSTOS114051104</v>
          </cell>
        </row>
        <row r="746">
          <cell r="A746" t="str">
            <v>CARMEN DEL PILAR ESCOBAR BUSTOS114051204</v>
          </cell>
        </row>
        <row r="747">
          <cell r="A747" t="str">
            <v>CARMEN DEL PILAR ESCOBAR BUSTOS114060209</v>
          </cell>
        </row>
        <row r="748">
          <cell r="A748" t="str">
            <v>CARMEN DEL PILAR ESCOBAR BUSTOS114070103</v>
          </cell>
        </row>
        <row r="749">
          <cell r="A749" t="str">
            <v>CARMEN DEL PILAR ESCOBAR BUSTOS114070109</v>
          </cell>
        </row>
        <row r="750">
          <cell r="A750" t="str">
            <v>CARMEN DEL PILAR ESCOBAR BUSTOS114080402</v>
          </cell>
        </row>
        <row r="751">
          <cell r="A751" t="str">
            <v>CARMEN DEL PILAR ESCOBAR BUSTOS114080609</v>
          </cell>
        </row>
        <row r="752">
          <cell r="A752" t="str">
            <v>CARMEN DEL PILAR ESCOBAR BUSTOS114080709</v>
          </cell>
        </row>
        <row r="753">
          <cell r="A753" t="str">
            <v>CARMEN DEL PILAR ESCOBAR BUSTOS114081003</v>
          </cell>
        </row>
        <row r="754">
          <cell r="A754" t="str">
            <v>CARMEN DEL PILAR ESCOBAR BUSTOS114081109</v>
          </cell>
        </row>
        <row r="755">
          <cell r="A755" t="str">
            <v>CARMEN DEL PILAR ESCOBAR BUSTOS114081303</v>
          </cell>
        </row>
        <row r="756">
          <cell r="A756" t="str">
            <v>CARMEN DEL PILAR ESCOBAR BUSTOS114081409</v>
          </cell>
        </row>
        <row r="757">
          <cell r="A757" t="str">
            <v>CARMEN DEL PILAR ESCOBAR BUSTOS114082210</v>
          </cell>
        </row>
        <row r="758">
          <cell r="A758" t="str">
            <v>CARMEN DEL PILAR ESCOBAR BUSTOS114082230</v>
          </cell>
        </row>
        <row r="759">
          <cell r="A759" t="str">
            <v>CARMEN DEL PILAR ESCOBAR BUSTOS114082250</v>
          </cell>
        </row>
        <row r="760">
          <cell r="A760" t="str">
            <v>CARMEN DEL PILAR ESCOBAR BUSTOS114082260</v>
          </cell>
        </row>
        <row r="761">
          <cell r="A761" t="str">
            <v>CARMEN DEL PILAR ESCOBAR BUSTOS114082270</v>
          </cell>
        </row>
        <row r="762">
          <cell r="A762" t="str">
            <v>CARMEN DEL PILAR ESCOBAR BUSTOS114082315</v>
          </cell>
        </row>
        <row r="763">
          <cell r="A763" t="str">
            <v>CARMEN DEL PILAR ESCOBAR BUSTOS114082320</v>
          </cell>
        </row>
        <row r="764">
          <cell r="A764" t="str">
            <v>CARMEN DEL PILAR ESCOBAR BUSTOS114082411</v>
          </cell>
        </row>
        <row r="765">
          <cell r="A765" t="str">
            <v>CARMEN DEL PILAR ESCOBAR BUSTOS114092509</v>
          </cell>
        </row>
        <row r="766">
          <cell r="A766" t="str">
            <v>CARMEN DEL PILAR ESCOBAR BUSTOS114092515</v>
          </cell>
        </row>
        <row r="767">
          <cell r="A767" t="str">
            <v>CARMEN DEL PILAR ESCOBAR BUSTOS114092550</v>
          </cell>
        </row>
        <row r="768">
          <cell r="A768" t="str">
            <v>CARMEN DEL PILAR ESCOBAR BUSTOS114092605</v>
          </cell>
        </row>
        <row r="769">
          <cell r="A769" t="str">
            <v>CARMEN DEL PILAR ESCOBAR BUSTOS114100309</v>
          </cell>
        </row>
        <row r="770">
          <cell r="A770" t="str">
            <v>CARMEN DEL PILAR ESCOBAR BUSTOS114100409</v>
          </cell>
        </row>
        <row r="771">
          <cell r="A771" t="str">
            <v>CARMEN DEL PILAR ESCOBAR BUSTOS114100809</v>
          </cell>
        </row>
        <row r="772">
          <cell r="A772" t="str">
            <v>CARMEN DEL PILAR ESCOBAR BUSTOS114100824</v>
          </cell>
        </row>
        <row r="773">
          <cell r="A773" t="str">
            <v>CARMEN DEL PILAR ESCOBAR BUSTOS114101109</v>
          </cell>
        </row>
        <row r="774">
          <cell r="A774" t="str">
            <v>CARMEN DEL PILAR ESCOBAR BUSTOS114101209</v>
          </cell>
        </row>
        <row r="775">
          <cell r="A775" t="str">
            <v>CARMEN DEL PILAR ESCOBAR BUSTOS114101309</v>
          </cell>
        </row>
        <row r="776">
          <cell r="A776" t="str">
            <v>CARMEN DEL PILAR ESCOBAR BUSTOS114101315</v>
          </cell>
        </row>
        <row r="777">
          <cell r="A777" t="str">
            <v>CARMEN DEL PILAR ESCOBAR BUSTOS114101430</v>
          </cell>
        </row>
        <row r="778">
          <cell r="A778" t="str">
            <v>CARMEN DEL PILAR ESCOBAR BUSTOS114101520</v>
          </cell>
        </row>
        <row r="779">
          <cell r="A779" t="str">
            <v>CARMEN DEL PILAR ESCOBAR BUSTOS114110109</v>
          </cell>
        </row>
        <row r="780">
          <cell r="A780" t="str">
            <v>CARMEN DEL PILAR ESCOBAR BUSTOS114110309</v>
          </cell>
        </row>
        <row r="781">
          <cell r="A781" t="str">
            <v>CARMEN DEL PILAR ESCOBAR BUSTOS114110509</v>
          </cell>
        </row>
        <row r="782">
          <cell r="A782" t="str">
            <v>CARMEN DEL PILAR ESCOBAR BUSTOS114120109</v>
          </cell>
        </row>
        <row r="783">
          <cell r="A783" t="str">
            <v>CARMEN DEL PILAR ESCOBAR BUSTOS114130109</v>
          </cell>
        </row>
        <row r="784">
          <cell r="A784" t="str">
            <v>CARMEN DEL PILAR ESCOBAR BUSTOS115000103</v>
          </cell>
        </row>
        <row r="785">
          <cell r="A785" t="str">
            <v>CARMEN DEL PILAR ESCOBAR BUSTOS115000303</v>
          </cell>
        </row>
        <row r="786">
          <cell r="A786" t="str">
            <v>CARMEN DEL PILAR ESCOBAR BUSTOS116010102</v>
          </cell>
        </row>
        <row r="787">
          <cell r="A787" t="str">
            <v>CARMEN DEL PILAR ESCOBAR BUSTOS116010209</v>
          </cell>
        </row>
        <row r="788">
          <cell r="A788" t="str">
            <v>CARMEN DEL PILAR ESCOBAR BUSTOS116010309</v>
          </cell>
        </row>
        <row r="789">
          <cell r="A789" t="str">
            <v>CARMEN DEL PILAR ESCOBAR BUSTOS116010703</v>
          </cell>
        </row>
        <row r="790">
          <cell r="A790" t="str">
            <v>CARMEN DEL PILAR ESCOBAR BUSTOS116011409</v>
          </cell>
        </row>
        <row r="791">
          <cell r="A791" t="str">
            <v>CARMEN DEL PILAR ESCOBAR BUSTOS116011720</v>
          </cell>
        </row>
        <row r="792">
          <cell r="A792" t="str">
            <v>CARMEN DEL PILAR ESCOBAR BUSTOS116020209</v>
          </cell>
        </row>
        <row r="793">
          <cell r="A793" t="str">
            <v>CARMEN DEL PILAR ESCOBAR BUSTOS116020440</v>
          </cell>
        </row>
        <row r="794">
          <cell r="A794" t="str">
            <v>CARMEN DEL PILAR ESCOBAR BUSTOS116020460</v>
          </cell>
        </row>
        <row r="795">
          <cell r="A795" t="str">
            <v>CARMEN DEL PILAR ESCOBAR BUSTOS116020809</v>
          </cell>
        </row>
        <row r="796">
          <cell r="A796" t="str">
            <v>CARMEN DEL PILAR ESCOBAR BUSTOS116030803</v>
          </cell>
        </row>
        <row r="797">
          <cell r="A797" t="str">
            <v>CARMEN DEL PILAR ESCOBAR BUSTOS116050103</v>
          </cell>
        </row>
        <row r="798">
          <cell r="A798" t="str">
            <v>CARMEN DEL PILAR ESCOBAR BUSTOS117000409</v>
          </cell>
        </row>
        <row r="799">
          <cell r="A799" t="str">
            <v>CARMEN DEL PILAR ESCOBAR BUSTOS117000503</v>
          </cell>
        </row>
        <row r="800">
          <cell r="A800" t="str">
            <v>CARMEN DEL PILAR ESCOBAR BUSTOS117000809</v>
          </cell>
        </row>
        <row r="801">
          <cell r="A801" t="str">
            <v>CARMEN DEL PILAR ESCOBAR BUSTOS117001009</v>
          </cell>
        </row>
        <row r="802">
          <cell r="A802" t="str">
            <v>CARMEN DEL PILAR ESCOBAR BUSTOS117001109</v>
          </cell>
        </row>
        <row r="803">
          <cell r="A803" t="str">
            <v>CARMEN DEL PILAR ESCOBAR BUSTOS118000403</v>
          </cell>
        </row>
        <row r="804">
          <cell r="A804" t="str">
            <v>CARMEN DEL PILAR ESCOBAR BUSTOS118000803</v>
          </cell>
        </row>
        <row r="805">
          <cell r="A805" t="str">
            <v>CARMEN DEL PILAR ESCOBAR BUSTOS119031506</v>
          </cell>
        </row>
        <row r="806">
          <cell r="A806" t="str">
            <v>CARMEN DEL PILAR ESCOBAR BUSTOS119041110</v>
          </cell>
        </row>
        <row r="807">
          <cell r="A807" t="str">
            <v>CARMEN DEL PILAR ESCOBAR BUSTOS121000109</v>
          </cell>
        </row>
        <row r="808">
          <cell r="A808" t="str">
            <v>CARMEN DEL PILAR ESCOBAR BUSTOS121000603</v>
          </cell>
        </row>
        <row r="809">
          <cell r="A809" t="str">
            <v>CARMEN DEL PILAR ESCOBAR BUSTOS121001108</v>
          </cell>
        </row>
        <row r="810">
          <cell r="A810" t="str">
            <v>CARMEN DEL PILAR ESCOBAR BUSTOS121002104</v>
          </cell>
        </row>
        <row r="811">
          <cell r="A811" t="str">
            <v>CARMEN DEL PILAR ESCOBAR BUSTOS121002603</v>
          </cell>
        </row>
        <row r="812">
          <cell r="A812" t="str">
            <v>CARMEN DEL PILAR ESCOBAR BUSTOS121002980</v>
          </cell>
        </row>
        <row r="813">
          <cell r="A813" t="str">
            <v>CARMEN DEL PILAR ESCOBAR BUSTOS121003009</v>
          </cell>
        </row>
        <row r="814">
          <cell r="A814" t="str">
            <v>CARMEN DEL PILAR ESCOBAR BUSTOS122000410</v>
          </cell>
        </row>
        <row r="815">
          <cell r="A815" t="str">
            <v>CARMEN DEL PILAR ESCOBAR BUSTOS122000750</v>
          </cell>
        </row>
        <row r="816">
          <cell r="A816" t="str">
            <v>Cooperativa de Hospitales de Antioquia - COHAN102000703</v>
          </cell>
        </row>
        <row r="817">
          <cell r="A817" t="str">
            <v>Cooperativa de Hospitales de Antioquia - COHAN102000804</v>
          </cell>
        </row>
        <row r="818">
          <cell r="A818" t="str">
            <v>Cooperativa de Hospitales de Antioquia - COHAN102000909</v>
          </cell>
        </row>
        <row r="819">
          <cell r="A819" t="str">
            <v>Cooperativa de Hospitales de Antioquia - COHAN102001009</v>
          </cell>
        </row>
        <row r="820">
          <cell r="A820" t="str">
            <v>Cooperativa de Hospitales de Antioquia - COHAN102001204</v>
          </cell>
        </row>
        <row r="821">
          <cell r="A821" t="str">
            <v>Cooperativa de Hospitales de Antioquia - COHAN103010203</v>
          </cell>
        </row>
        <row r="822">
          <cell r="A822" t="str">
            <v>Cooperativa de Hospitales de Antioquia - COHAN103010509</v>
          </cell>
        </row>
        <row r="823">
          <cell r="A823" t="str">
            <v>Cooperativa de Hospitales de Antioquia - COHAN103010604</v>
          </cell>
        </row>
        <row r="824">
          <cell r="A824" t="str">
            <v>Cooperativa de Hospitales de Antioquia - COHAN103010709</v>
          </cell>
        </row>
        <row r="825">
          <cell r="A825" t="str">
            <v>Cooperativa de Hospitales de Antioquia - COHAN103010809</v>
          </cell>
        </row>
        <row r="826">
          <cell r="A826" t="str">
            <v>Cooperativa de Hospitales de Antioquia - COHAN103010903</v>
          </cell>
        </row>
        <row r="827">
          <cell r="A827" t="str">
            <v>Cooperativa de Hospitales de Antioquia - COHAN103010920</v>
          </cell>
        </row>
        <row r="828">
          <cell r="A828" t="str">
            <v>Cooperativa de Hospitales de Antioquia - COHAN103011209</v>
          </cell>
        </row>
        <row r="829">
          <cell r="A829" t="str">
            <v>Cooperativa de Hospitales de Antioquia - COHAN103011404</v>
          </cell>
        </row>
        <row r="830">
          <cell r="A830" t="str">
            <v>Cooperativa de Hospitales de Antioquia - COHAN103011509</v>
          </cell>
        </row>
        <row r="831">
          <cell r="A831" t="str">
            <v>Cooperativa de Hospitales de Antioquia - COHAN103011604</v>
          </cell>
        </row>
        <row r="832">
          <cell r="A832" t="str">
            <v>Cooperativa de Hospitales de Antioquia - COHAN103011709</v>
          </cell>
        </row>
        <row r="833">
          <cell r="A833" t="str">
            <v>Cooperativa de Hospitales de Antioquia - COHAN103011803</v>
          </cell>
        </row>
        <row r="834">
          <cell r="A834" t="str">
            <v>Cooperativa de Hospitales de Antioquia - COHAN103012003</v>
          </cell>
        </row>
        <row r="835">
          <cell r="A835" t="str">
            <v>Cooperativa de Hospitales de Antioquia - COHAN103012110</v>
          </cell>
        </row>
        <row r="836">
          <cell r="A836" t="str">
            <v>Cooperativa de Hospitales de Antioquia - COHAN103012115</v>
          </cell>
        </row>
        <row r="837">
          <cell r="A837" t="str">
            <v>Cooperativa de Hospitales de Antioquia - COHAN103012203</v>
          </cell>
        </row>
        <row r="838">
          <cell r="A838" t="str">
            <v>Cooperativa de Hospitales de Antioquia - COHAN103012303</v>
          </cell>
        </row>
        <row r="839">
          <cell r="A839" t="str">
            <v>Cooperativa de Hospitales de Antioquia - COHAN103012403</v>
          </cell>
        </row>
        <row r="840">
          <cell r="A840" t="str">
            <v>Cooperativa de Hospitales de Antioquia - COHAN103012503</v>
          </cell>
        </row>
        <row r="841">
          <cell r="A841" t="str">
            <v>Cooperativa de Hospitales de Antioquia - COHAN103012603</v>
          </cell>
        </row>
        <row r="842">
          <cell r="A842" t="str">
            <v>Cooperativa de Hospitales de Antioquia - COHAN103012703</v>
          </cell>
        </row>
        <row r="843">
          <cell r="A843" t="str">
            <v>Cooperativa de Hospitales de Antioquia - COHAN103013103</v>
          </cell>
        </row>
        <row r="844">
          <cell r="A844" t="str">
            <v>Cooperativa de Hospitales de Antioquia - COHAN103013709</v>
          </cell>
        </row>
        <row r="845">
          <cell r="A845" t="str">
            <v>Cooperativa de Hospitales de Antioquia - COHAN103013903</v>
          </cell>
        </row>
        <row r="846">
          <cell r="A846" t="str">
            <v>Cooperativa de Hospitales de Antioquia - COHAN103014203</v>
          </cell>
        </row>
        <row r="847">
          <cell r="A847" t="str">
            <v>Cooperativa de Hospitales de Antioquia - COHAN103014803</v>
          </cell>
        </row>
        <row r="848">
          <cell r="A848" t="str">
            <v>Cooperativa de Hospitales de Antioquia - COHAN103015503</v>
          </cell>
        </row>
        <row r="849">
          <cell r="A849" t="str">
            <v>Cooperativa de Hospitales de Antioquia - COHAN103015603</v>
          </cell>
        </row>
        <row r="850">
          <cell r="A850" t="str">
            <v>Cooperativa de Hospitales de Antioquia - COHAN103015803</v>
          </cell>
        </row>
        <row r="851">
          <cell r="A851" t="str">
            <v>Cooperativa de Hospitales de Antioquia - COHAN103015904</v>
          </cell>
        </row>
        <row r="852">
          <cell r="A852" t="str">
            <v>Cooperativa de Hospitales de Antioquia - COHAN103016109</v>
          </cell>
        </row>
        <row r="853">
          <cell r="A853" t="str">
            <v>Cooperativa de Hospitales de Antioquia - COHAN103016204</v>
          </cell>
        </row>
        <row r="854">
          <cell r="A854" t="str">
            <v>Cooperativa de Hospitales de Antioquia - COHAN103016803</v>
          </cell>
        </row>
        <row r="855">
          <cell r="A855" t="str">
            <v>Cooperativa de Hospitales de Antioquia - COHAN103017609</v>
          </cell>
        </row>
        <row r="856">
          <cell r="A856" t="str">
            <v>Cooperativa de Hospitales de Antioquia - COHAN103020104</v>
          </cell>
        </row>
        <row r="857">
          <cell r="A857" t="str">
            <v>Cooperativa de Hospitales de Antioquia - COHAN103020409</v>
          </cell>
        </row>
        <row r="858">
          <cell r="A858" t="str">
            <v>Cooperativa de Hospitales de Antioquia - COHAN103030209</v>
          </cell>
        </row>
        <row r="859">
          <cell r="A859" t="str">
            <v>Cooperativa de Hospitales de Antioquia - COHAN103030309</v>
          </cell>
        </row>
        <row r="860">
          <cell r="A860" t="str">
            <v>Cooperativa de Hospitales de Antioquia - COHAN103040109</v>
          </cell>
        </row>
        <row r="861">
          <cell r="A861" t="str">
            <v>Cooperativa de Hospitales de Antioquia - COHAN103040204</v>
          </cell>
        </row>
        <row r="862">
          <cell r="A862" t="str">
            <v>Cooperativa de Hospitales de Antioquia - COHAN103040409</v>
          </cell>
        </row>
        <row r="863">
          <cell r="A863" t="str">
            <v>Cooperativa de Hospitales de Antioquia - COHAN103061209</v>
          </cell>
        </row>
        <row r="864">
          <cell r="A864" t="str">
            <v>Cooperativa de Hospitales de Antioquia - COHAN103070303</v>
          </cell>
        </row>
        <row r="865">
          <cell r="A865" t="str">
            <v>Cooperativa de Hospitales de Antioquia - COHAN103070403</v>
          </cell>
        </row>
        <row r="866">
          <cell r="A866" t="str">
            <v>Cooperativa de Hospitales de Antioquia - COHAN104010104</v>
          </cell>
        </row>
        <row r="867">
          <cell r="A867" t="str">
            <v>Cooperativa de Hospitales de Antioquia - COHAN104010209</v>
          </cell>
        </row>
        <row r="868">
          <cell r="A868" t="str">
            <v>Cooperativa de Hospitales de Antioquia - COHAN104010304</v>
          </cell>
        </row>
        <row r="869">
          <cell r="A869" t="str">
            <v>Cooperativa de Hospitales de Antioquia - COHAN104010409</v>
          </cell>
        </row>
        <row r="870">
          <cell r="A870" t="str">
            <v>Cooperativa de Hospitales de Antioquia - COHAN104010709</v>
          </cell>
        </row>
        <row r="871">
          <cell r="A871" t="str">
            <v>Cooperativa de Hospitales de Antioquia - COHAN104020104</v>
          </cell>
        </row>
        <row r="872">
          <cell r="A872" t="str">
            <v>Cooperativa de Hospitales de Antioquia - COHAN104020209</v>
          </cell>
        </row>
        <row r="873">
          <cell r="A873" t="str">
            <v>Cooperativa de Hospitales de Antioquia - COHAN104020504</v>
          </cell>
        </row>
        <row r="874">
          <cell r="A874" t="str">
            <v>Cooperativa de Hospitales de Antioquia - COHAN104030109</v>
          </cell>
        </row>
        <row r="875">
          <cell r="A875" t="str">
            <v>Cooperativa de Hospitales de Antioquia - COHAN114030905</v>
          </cell>
        </row>
        <row r="876">
          <cell r="A876" t="str">
            <v>Cooperativa de Hospitales de Antioquia - COHAN105010109</v>
          </cell>
        </row>
        <row r="877">
          <cell r="A877" t="str">
            <v>Cooperativa de Hospitales de Antioquia - COHAN105010209</v>
          </cell>
        </row>
        <row r="878">
          <cell r="A878" t="str">
            <v>Cooperativa de Hospitales de Antioquia - COHAN105010509</v>
          </cell>
        </row>
        <row r="879">
          <cell r="A879" t="str">
            <v>Cooperativa de Hospitales de Antioquia - COHAN105010601</v>
          </cell>
        </row>
        <row r="880">
          <cell r="A880" t="str">
            <v>Cooperativa de Hospitales de Antioquia - COHAN105010609</v>
          </cell>
        </row>
        <row r="881">
          <cell r="A881" t="str">
            <v>Cooperativa de Hospitales de Antioquia - COHAN105010709</v>
          </cell>
        </row>
        <row r="882">
          <cell r="A882" t="str">
            <v>Cooperativa de Hospitales de Antioquia - COHAN105011203</v>
          </cell>
        </row>
        <row r="883">
          <cell r="A883" t="str">
            <v>Cooperativa de Hospitales de Antioquia - COHAN105020303</v>
          </cell>
        </row>
        <row r="884">
          <cell r="A884" t="str">
            <v>Cooperativa de Hospitales de Antioquia - COHAN105020409</v>
          </cell>
        </row>
        <row r="885">
          <cell r="A885" t="str">
            <v>Cooperativa de Hospitales de Antioquia - COHAN105020609</v>
          </cell>
        </row>
        <row r="886">
          <cell r="A886" t="str">
            <v>Cooperativa de Hospitales de Antioquia - COHAN105021209</v>
          </cell>
        </row>
        <row r="887">
          <cell r="A887" t="str">
            <v>Cooperativa de Hospitales de Antioquia - COHAN105021503</v>
          </cell>
        </row>
        <row r="888">
          <cell r="A888" t="str">
            <v>Cooperativa de Hospitales de Antioquia - COHAN105021609</v>
          </cell>
        </row>
        <row r="889">
          <cell r="A889" t="str">
            <v>Cooperativa de Hospitales de Antioquia - COHAN105030209</v>
          </cell>
        </row>
        <row r="890">
          <cell r="A890" t="str">
            <v>Cooperativa de Hospitales de Antioquia - COHAN105030309</v>
          </cell>
        </row>
        <row r="891">
          <cell r="A891" t="str">
            <v>Cooperativa de Hospitales de Antioquia - COHAN105030503</v>
          </cell>
        </row>
        <row r="892">
          <cell r="A892" t="str">
            <v>Cooperativa de Hospitales de Antioquia - COHAN105030609</v>
          </cell>
        </row>
        <row r="893">
          <cell r="A893" t="str">
            <v>Cooperativa de Hospitales de Antioquia - COHAN105030709</v>
          </cell>
        </row>
        <row r="894">
          <cell r="A894" t="str">
            <v>Cooperativa de Hospitales de Antioquia - COHAN105031009</v>
          </cell>
        </row>
        <row r="895">
          <cell r="A895" t="str">
            <v>Cooperativa de Hospitales de Antioquia - COHAN105031209</v>
          </cell>
        </row>
        <row r="896">
          <cell r="A896" t="str">
            <v>Cooperativa de Hospitales de Antioquia - COHAN105031409</v>
          </cell>
        </row>
        <row r="897">
          <cell r="A897" t="str">
            <v>Cooperativa de Hospitales de Antioquia - COHAN105031609</v>
          </cell>
        </row>
        <row r="898">
          <cell r="A898" t="str">
            <v>Cooperativa de Hospitales de Antioquia - COHAN105031809</v>
          </cell>
        </row>
        <row r="899">
          <cell r="A899" t="str">
            <v>Cooperativa de Hospitales de Antioquia - COHAN105032703</v>
          </cell>
        </row>
        <row r="900">
          <cell r="A900" t="str">
            <v>Cooperativa de Hospitales de Antioquia - COHAN105040109</v>
          </cell>
        </row>
        <row r="901">
          <cell r="A901" t="str">
            <v>Cooperativa de Hospitales de Antioquia - COHAN105040203</v>
          </cell>
        </row>
        <row r="902">
          <cell r="A902" t="str">
            <v>Cooperativa de Hospitales de Antioquia - COHAN105040309</v>
          </cell>
        </row>
        <row r="903">
          <cell r="A903" t="str">
            <v>Cooperativa de Hospitales de Antioquia - COHAN105040509</v>
          </cell>
        </row>
        <row r="904">
          <cell r="A904" t="str">
            <v>Cooperativa de Hospitales de Antioquia - COHAN105040709</v>
          </cell>
        </row>
        <row r="905">
          <cell r="A905" t="str">
            <v>Cooperativa de Hospitales de Antioquia - COHAN105050906</v>
          </cell>
        </row>
        <row r="906">
          <cell r="A906" t="str">
            <v>Cooperativa de Hospitales de Antioquia - COHAN105050909</v>
          </cell>
        </row>
        <row r="907">
          <cell r="A907" t="str">
            <v>Cooperativa de Hospitales de Antioquia - COHAN105060203</v>
          </cell>
        </row>
        <row r="908">
          <cell r="A908" t="str">
            <v>Cooperativa de Hospitales de Antioquia - COHAN105070103</v>
          </cell>
        </row>
        <row r="909">
          <cell r="A909" t="str">
            <v>Cooperativa de Hospitales de Antioquia - COHAN105070209</v>
          </cell>
        </row>
        <row r="910">
          <cell r="A910" t="str">
            <v>Cooperativa de Hospitales de Antioquia - COHAN105070403</v>
          </cell>
        </row>
        <row r="911">
          <cell r="A911" t="str">
            <v>Cooperativa de Hospitales de Antioquia - COHAN105080106</v>
          </cell>
        </row>
        <row r="912">
          <cell r="A912" t="str">
            <v>Cooperativa de Hospitales de Antioquia - COHAN105080208</v>
          </cell>
        </row>
        <row r="913">
          <cell r="A913" t="str">
            <v>Cooperativa de Hospitales de Antioquia - COHAN106010204</v>
          </cell>
        </row>
        <row r="914">
          <cell r="A914" t="str">
            <v>Cooperativa de Hospitales de Antioquia - COHAN106020109</v>
          </cell>
        </row>
        <row r="915">
          <cell r="A915" t="str">
            <v>Cooperativa de Hospitales de Antioquia - COHAN106030103</v>
          </cell>
        </row>
        <row r="916">
          <cell r="A916" t="str">
            <v>Cooperativa de Hospitales de Antioquia - COHAN106030209</v>
          </cell>
        </row>
        <row r="917">
          <cell r="A917" t="str">
            <v>Cooperativa de Hospitales de Antioquia - COHAN106030302</v>
          </cell>
        </row>
        <row r="918">
          <cell r="A918" t="str">
            <v>Cooperativa de Hospitales de Antioquia - COHAN106040103</v>
          </cell>
        </row>
        <row r="919">
          <cell r="A919" t="str">
            <v>Cooperativa de Hospitales de Antioquia - COHAN106040203</v>
          </cell>
        </row>
        <row r="920">
          <cell r="A920" t="str">
            <v>Cooperativa de Hospitales de Antioquia - COHAN106040409</v>
          </cell>
        </row>
        <row r="921">
          <cell r="A921" t="str">
            <v>Cooperativa de Hospitales de Antioquia - COHAN106050209</v>
          </cell>
        </row>
        <row r="922">
          <cell r="A922" t="str">
            <v>Cooperativa de Hospitales de Antioquia - COHAN106050709</v>
          </cell>
        </row>
        <row r="923">
          <cell r="A923" t="str">
            <v>Cooperativa de Hospitales de Antioquia - COHAN106050909</v>
          </cell>
        </row>
        <row r="924">
          <cell r="A924" t="str">
            <v>Cooperativa de Hospitales de Antioquia - COHAN106050913</v>
          </cell>
        </row>
        <row r="925">
          <cell r="A925" t="str">
            <v>Cooperativa de Hospitales de Antioquia - COHAN106060209</v>
          </cell>
        </row>
        <row r="926">
          <cell r="A926" t="str">
            <v>Cooperativa de Hospitales de Antioquia - COHAN106070103</v>
          </cell>
        </row>
        <row r="927">
          <cell r="A927" t="str">
            <v>Cooperativa de Hospitales de Antioquia - COHAN106070203</v>
          </cell>
        </row>
        <row r="928">
          <cell r="A928" t="str">
            <v>Cooperativa de Hospitales de Antioquia - COHAN106070503</v>
          </cell>
        </row>
        <row r="929">
          <cell r="A929" t="str">
            <v>Cooperativa de Hospitales de Antioquia - COHAN106070903</v>
          </cell>
        </row>
        <row r="930">
          <cell r="A930" t="str">
            <v>Cooperativa de Hospitales de Antioquia - COHAN106080209</v>
          </cell>
        </row>
        <row r="931">
          <cell r="A931" t="str">
            <v>Cooperativa de Hospitales de Antioquia - COHAN106080509</v>
          </cell>
        </row>
        <row r="932">
          <cell r="A932" t="str">
            <v>Cooperativa de Hospitales de Antioquia - COHAN106090109</v>
          </cell>
        </row>
        <row r="933">
          <cell r="A933" t="str">
            <v>Cooperativa de Hospitales de Antioquia - COHAN106090129</v>
          </cell>
        </row>
        <row r="934">
          <cell r="A934" t="str">
            <v>Cooperativa de Hospitales de Antioquia - COHAN106090209</v>
          </cell>
        </row>
        <row r="935">
          <cell r="A935" t="str">
            <v>Cooperativa de Hospitales de Antioquia - COHAN106100109</v>
          </cell>
        </row>
        <row r="936">
          <cell r="A936" t="str">
            <v>Cooperativa de Hospitales de Antioquia - COHAN107010103</v>
          </cell>
        </row>
        <row r="937">
          <cell r="A937" t="str">
            <v>Cooperativa de Hospitales de Antioquia - COHAN107010203</v>
          </cell>
        </row>
        <row r="938">
          <cell r="A938" t="str">
            <v>Cooperativa de Hospitales de Antioquia - COHAN107010309</v>
          </cell>
        </row>
        <row r="939">
          <cell r="A939" t="str">
            <v>Cooperativa de Hospitales de Antioquia - COHAN107010903</v>
          </cell>
        </row>
        <row r="940">
          <cell r="A940" t="str">
            <v>Cooperativa de Hospitales de Antioquia - COHAN107011303</v>
          </cell>
        </row>
        <row r="941">
          <cell r="A941" t="str">
            <v>Cooperativa de Hospitales de Antioquia - COHAN107020209</v>
          </cell>
        </row>
        <row r="942">
          <cell r="A942" t="str">
            <v>Cooperativa de Hospitales de Antioquia - COHAN107020409</v>
          </cell>
        </row>
        <row r="943">
          <cell r="A943" t="str">
            <v>Cooperativa de Hospitales de Antioquia - COHAN107020509</v>
          </cell>
        </row>
        <row r="944">
          <cell r="A944" t="str">
            <v>Cooperativa de Hospitales de Antioquia - COHAN107020806</v>
          </cell>
        </row>
        <row r="945">
          <cell r="A945" t="str">
            <v>Cooperativa de Hospitales de Antioquia - COHAN107021011</v>
          </cell>
        </row>
        <row r="946">
          <cell r="A946" t="str">
            <v>Cooperativa de Hospitales de Antioquia - COHAN107021209</v>
          </cell>
        </row>
        <row r="947">
          <cell r="A947" t="str">
            <v>Cooperativa de Hospitales de Antioquia - COHAN107021303</v>
          </cell>
        </row>
        <row r="948">
          <cell r="A948" t="str">
            <v>Cooperativa de Hospitales de Antioquia - COHAN107022309</v>
          </cell>
        </row>
        <row r="949">
          <cell r="A949" t="str">
            <v>Cooperativa de Hospitales de Antioquia - COHAN107030109</v>
          </cell>
        </row>
        <row r="950">
          <cell r="A950" t="str">
            <v>Cooperativa de Hospitales de Antioquia - COHAN107030409</v>
          </cell>
        </row>
        <row r="951">
          <cell r="A951" t="str">
            <v>Cooperativa de Hospitales de Antioquia - COHAN107040109</v>
          </cell>
        </row>
        <row r="952">
          <cell r="A952" t="str">
            <v>Cooperativa de Hospitales de Antioquia - COHAN107050109</v>
          </cell>
        </row>
        <row r="953">
          <cell r="A953" t="str">
            <v>Cooperativa de Hospitales de Antioquia - COHAN108030103</v>
          </cell>
        </row>
        <row r="954">
          <cell r="A954" t="str">
            <v>Cooperativa de Hospitales de Antioquia - COHAN108030203</v>
          </cell>
        </row>
        <row r="955">
          <cell r="A955" t="str">
            <v>Cooperativa de Hospitales de Antioquia - COHAN108030303</v>
          </cell>
        </row>
        <row r="956">
          <cell r="A956" t="str">
            <v>Cooperativa de Hospitales de Antioquia - COHAN108030403</v>
          </cell>
        </row>
        <row r="957">
          <cell r="A957" t="str">
            <v>Cooperativa de Hospitales de Antioquia - COHAN109010103</v>
          </cell>
        </row>
        <row r="958">
          <cell r="A958" t="str">
            <v>Cooperativa de Hospitales de Antioquia - COHAN109010609</v>
          </cell>
        </row>
        <row r="959">
          <cell r="A959" t="str">
            <v>Cooperativa de Hospitales de Antioquia - COHAN109010704</v>
          </cell>
        </row>
        <row r="960">
          <cell r="A960" t="str">
            <v>Cooperativa de Hospitales de Antioquia - COHAN109010909</v>
          </cell>
        </row>
        <row r="961">
          <cell r="A961" t="str">
            <v>Cooperativa de Hospitales de Antioquia - COHAN109011209</v>
          </cell>
        </row>
        <row r="962">
          <cell r="A962" t="str">
            <v>Cooperativa de Hospitales de Antioquia - COHAN109020209</v>
          </cell>
        </row>
        <row r="963">
          <cell r="A963" t="str">
            <v>Cooperativa de Hospitales de Antioquia - COHAN109030303</v>
          </cell>
        </row>
        <row r="964">
          <cell r="A964" t="str">
            <v>Cooperativa de Hospitales de Antioquia - COHAN109030603</v>
          </cell>
        </row>
        <row r="965">
          <cell r="A965" t="str">
            <v>Cooperativa de Hospitales de Antioquia - COHAN109040109</v>
          </cell>
        </row>
        <row r="966">
          <cell r="A966" t="str">
            <v>Cooperativa de Hospitales de Antioquia - COHAN109040209</v>
          </cell>
        </row>
        <row r="967">
          <cell r="A967" t="str">
            <v>Cooperativa de Hospitales de Antioquia - COHAN109040309</v>
          </cell>
        </row>
        <row r="968">
          <cell r="A968" t="str">
            <v>Cooperativa de Hospitales de Antioquia - COHAN109050109</v>
          </cell>
        </row>
        <row r="969">
          <cell r="A969" t="str">
            <v>Cooperativa de Hospitales de Antioquia - COHAN110000103</v>
          </cell>
        </row>
        <row r="970">
          <cell r="A970" t="str">
            <v>Cooperativa de Hospitales de Antioquia - COHAN110000203</v>
          </cell>
        </row>
        <row r="971">
          <cell r="A971" t="str">
            <v>Cooperativa de Hospitales de Antioquia - COHAN111010102</v>
          </cell>
        </row>
        <row r="972">
          <cell r="A972" t="str">
            <v>Cooperativa de Hospitales de Antioquia - COHAN111020102</v>
          </cell>
        </row>
        <row r="973">
          <cell r="A973" t="str">
            <v>Cooperativa de Hospitales de Antioquia - COHAN111020206</v>
          </cell>
        </row>
        <row r="974">
          <cell r="A974" t="str">
            <v>Cooperativa de Hospitales de Antioquia - COHAN111020302</v>
          </cell>
        </row>
        <row r="975">
          <cell r="A975" t="str">
            <v>Cooperativa de Hospitales de Antioquia - COHAN111030102</v>
          </cell>
        </row>
        <row r="976">
          <cell r="A976" t="str">
            <v>Cooperativa de Hospitales de Antioquia - COHAN111030202</v>
          </cell>
        </row>
        <row r="977">
          <cell r="A977" t="str">
            <v>Cooperativa de Hospitales de Antioquia - COHAN111040102</v>
          </cell>
        </row>
        <row r="978">
          <cell r="A978" t="str">
            <v>Cooperativa de Hospitales de Antioquia - COHAN111050202</v>
          </cell>
        </row>
        <row r="979">
          <cell r="A979" t="str">
            <v>Cooperativa de Hospitales de Antioquia - COHAN111070102</v>
          </cell>
        </row>
        <row r="980">
          <cell r="A980" t="str">
            <v>Cooperativa de Hospitales de Antioquia - COHAN111080102</v>
          </cell>
        </row>
        <row r="981">
          <cell r="A981" t="str">
            <v>Cooperativa de Hospitales de Antioquia - COHAN112010206</v>
          </cell>
        </row>
        <row r="982">
          <cell r="A982" t="str">
            <v>Cooperativa de Hospitales de Antioquia - COHAN112020306</v>
          </cell>
        </row>
        <row r="983">
          <cell r="A983" t="str">
            <v>Cooperativa de Hospitales de Antioquia - COHAN112020406</v>
          </cell>
        </row>
        <row r="984">
          <cell r="A984" t="str">
            <v>Cooperativa de Hospitales de Antioquia - COHAN112030106</v>
          </cell>
        </row>
        <row r="985">
          <cell r="A985" t="str">
            <v>Cooperativa de Hospitales de Antioquia - COHAN112030206</v>
          </cell>
        </row>
        <row r="986">
          <cell r="A986" t="str">
            <v>Cooperativa de Hospitales de Antioquia - COHAN112030306</v>
          </cell>
        </row>
        <row r="987">
          <cell r="A987" t="str">
            <v>Cooperativa de Hospitales de Antioquia - COHAN112030405</v>
          </cell>
        </row>
        <row r="988">
          <cell r="A988" t="str">
            <v>Cooperativa de Hospitales de Antioquia - COHAN112040106</v>
          </cell>
        </row>
        <row r="989">
          <cell r="A989" t="str">
            <v>Cooperativa de Hospitales de Antioquia - COHAN112040205</v>
          </cell>
        </row>
        <row r="990">
          <cell r="A990" t="str">
            <v>Cooperativa de Hospitales de Antioquia - COHAN112040506</v>
          </cell>
        </row>
        <row r="991">
          <cell r="A991" t="str">
            <v>Cooperativa de Hospitales de Antioquia - COHAN112050206</v>
          </cell>
        </row>
        <row r="992">
          <cell r="A992" t="str">
            <v>Cooperativa de Hospitales de Antioquia - COHAN112050306</v>
          </cell>
        </row>
        <row r="993">
          <cell r="A993" t="str">
            <v>Cooperativa de Hospitales de Antioquia - COHAN112050716</v>
          </cell>
        </row>
        <row r="994">
          <cell r="A994" t="str">
            <v>Cooperativa de Hospitales de Antioquia - COHAN112070106</v>
          </cell>
        </row>
        <row r="995">
          <cell r="A995" t="str">
            <v>Cooperativa de Hospitales de Antioquia - COHAN113010303</v>
          </cell>
        </row>
        <row r="996">
          <cell r="A996" t="str">
            <v>Cooperativa de Hospitales de Antioquia - COHAN113010704</v>
          </cell>
        </row>
        <row r="997">
          <cell r="A997" t="str">
            <v>Cooperativa de Hospitales de Antioquia - COHAN113011009</v>
          </cell>
        </row>
        <row r="998">
          <cell r="A998" t="str">
            <v>Cooperativa de Hospitales de Antioquia - COHAN113011402</v>
          </cell>
        </row>
        <row r="999">
          <cell r="A999" t="str">
            <v>Cooperativa de Hospitales de Antioquia - COHAN113011701</v>
          </cell>
        </row>
        <row r="1000">
          <cell r="A1000" t="str">
            <v>Cooperativa de Hospitales de Antioquia - COHAN113011801</v>
          </cell>
        </row>
        <row r="1001">
          <cell r="A1001" t="str">
            <v>Cooperativa de Hospitales de Antioquia - COHAN113020104</v>
          </cell>
        </row>
        <row r="1002">
          <cell r="A1002" t="str">
            <v>Cooperativa de Hospitales de Antioquia - COHAN113020209</v>
          </cell>
        </row>
        <row r="1003">
          <cell r="A1003" t="str">
            <v>Cooperativa de Hospitales de Antioquia - COHAN113020301</v>
          </cell>
        </row>
        <row r="1004">
          <cell r="A1004" t="str">
            <v>Cooperativa de Hospitales de Antioquia - COHAN113020401</v>
          </cell>
        </row>
        <row r="1005">
          <cell r="A1005" t="str">
            <v>Cooperativa de Hospitales de Antioquia - COHAN113020501</v>
          </cell>
        </row>
        <row r="1006">
          <cell r="A1006" t="str">
            <v>Cooperativa de Hospitales de Antioquia - COHAN113030204</v>
          </cell>
        </row>
        <row r="1007">
          <cell r="A1007" t="str">
            <v>Cooperativa de Hospitales de Antioquia - COHAN113040603</v>
          </cell>
        </row>
        <row r="1008">
          <cell r="A1008" t="str">
            <v>Cooperativa de Hospitales de Antioquia - COHAN114010203</v>
          </cell>
        </row>
        <row r="1009">
          <cell r="A1009" t="str">
            <v>Cooperativa de Hospitales de Antioquia - COHAN114010502</v>
          </cell>
        </row>
        <row r="1010">
          <cell r="A1010" t="str">
            <v>Cooperativa de Hospitales de Antioquia - COHAN114010703</v>
          </cell>
        </row>
        <row r="1011">
          <cell r="A1011" t="str">
            <v>Cooperativa de Hospitales de Antioquia - COHAN114010803</v>
          </cell>
        </row>
        <row r="1012">
          <cell r="A1012" t="str">
            <v>Cooperativa de Hospitales de Antioquia - COHAN114011603</v>
          </cell>
        </row>
        <row r="1013">
          <cell r="A1013" t="str">
            <v>Cooperativa de Hospitales de Antioquia - COHAN114012109</v>
          </cell>
        </row>
        <row r="1014">
          <cell r="A1014" t="str">
            <v>Cooperativa de Hospitales de Antioquia - COHAN114020104</v>
          </cell>
        </row>
        <row r="1015">
          <cell r="A1015" t="str">
            <v>Cooperativa de Hospitales de Antioquia - COHAN114020202</v>
          </cell>
        </row>
        <row r="1016">
          <cell r="A1016" t="str">
            <v>Cooperativa de Hospitales de Antioquia - COHAN114020309</v>
          </cell>
        </row>
        <row r="1017">
          <cell r="A1017" t="str">
            <v>Cooperativa de Hospitales de Antioquia - COHAN114020409</v>
          </cell>
        </row>
        <row r="1018">
          <cell r="A1018" t="str">
            <v>Cooperativa de Hospitales de Antioquia - COHAN114020703</v>
          </cell>
        </row>
        <row r="1019">
          <cell r="A1019" t="str">
            <v>Cooperativa de Hospitales de Antioquia - COHAN114030403</v>
          </cell>
        </row>
        <row r="1020">
          <cell r="A1020" t="str">
            <v>Cooperativa de Hospitales de Antioquia - COHAN114031001</v>
          </cell>
        </row>
        <row r="1021">
          <cell r="A1021" t="str">
            <v>Cooperativa de Hospitales de Antioquia - COHAN114040103</v>
          </cell>
        </row>
        <row r="1022">
          <cell r="A1022" t="str">
            <v>Cooperativa de Hospitales de Antioquia - COHAN114040203</v>
          </cell>
        </row>
        <row r="1023">
          <cell r="A1023" t="str">
            <v>Cooperativa de Hospitales de Antioquia - COHAN114040303</v>
          </cell>
        </row>
        <row r="1024">
          <cell r="A1024" t="str">
            <v>Cooperativa de Hospitales de Antioquia - COHAN114040403</v>
          </cell>
        </row>
        <row r="1025">
          <cell r="A1025" t="str">
            <v>Cooperativa de Hospitales de Antioquia - COHAN114041303</v>
          </cell>
        </row>
        <row r="1026">
          <cell r="A1026" t="str">
            <v>Cooperativa de Hospitales de Antioquia - COHAN114050103</v>
          </cell>
        </row>
        <row r="1027">
          <cell r="A1027" t="str">
            <v>Cooperativa de Hospitales de Antioquia - COHAN114050203</v>
          </cell>
        </row>
        <row r="1028">
          <cell r="A1028" t="str">
            <v>Cooperativa de Hospitales de Antioquia - COHAN114050309</v>
          </cell>
        </row>
        <row r="1029">
          <cell r="A1029" t="str">
            <v>Cooperativa de Hospitales de Antioquia - COHAN114050803</v>
          </cell>
        </row>
        <row r="1030">
          <cell r="A1030" t="str">
            <v>Cooperativa de Hospitales de Antioquia - COHAN114050909</v>
          </cell>
        </row>
        <row r="1031">
          <cell r="A1031" t="str">
            <v>Cooperativa de Hospitales de Antioquia - COHAN114051009</v>
          </cell>
        </row>
        <row r="1032">
          <cell r="A1032" t="str">
            <v>Cooperativa de Hospitales de Antioquia - COHAN114051204</v>
          </cell>
        </row>
        <row r="1033">
          <cell r="A1033" t="str">
            <v>Cooperativa de Hospitales de Antioquia - COHAN114060209</v>
          </cell>
        </row>
        <row r="1034">
          <cell r="A1034" t="str">
            <v>Cooperativa de Hospitales de Antioquia - COHAN114070103</v>
          </cell>
        </row>
        <row r="1035">
          <cell r="A1035" t="str">
            <v>Cooperativa de Hospitales de Antioquia - COHAN114070109</v>
          </cell>
        </row>
        <row r="1036">
          <cell r="A1036" t="str">
            <v>Cooperativa de Hospitales de Antioquia - COHAN114080209</v>
          </cell>
        </row>
        <row r="1037">
          <cell r="A1037" t="str">
            <v>Cooperativa de Hospitales de Antioquia - COHAN114080402</v>
          </cell>
        </row>
        <row r="1038">
          <cell r="A1038" t="str">
            <v>Cooperativa de Hospitales de Antioquia - COHAN114080509</v>
          </cell>
        </row>
        <row r="1039">
          <cell r="A1039" t="str">
            <v>Cooperativa de Hospitales de Antioquia - COHAN114080609</v>
          </cell>
        </row>
        <row r="1040">
          <cell r="A1040" t="str">
            <v>Cooperativa de Hospitales de Antioquia - COHAN114080709</v>
          </cell>
        </row>
        <row r="1041">
          <cell r="A1041" t="str">
            <v>Cooperativa de Hospitales de Antioquia - COHAN114081003</v>
          </cell>
        </row>
        <row r="1042">
          <cell r="A1042" t="str">
            <v>Cooperativa de Hospitales de Antioquia - COHAN114081109</v>
          </cell>
        </row>
        <row r="1043">
          <cell r="A1043" t="str">
            <v>Cooperativa de Hospitales de Antioquia - COHAN114081409</v>
          </cell>
        </row>
        <row r="1044">
          <cell r="A1044" t="str">
            <v>Cooperativa de Hospitales de Antioquia - COHAN114081602</v>
          </cell>
        </row>
        <row r="1045">
          <cell r="A1045" t="str">
            <v>Cooperativa de Hospitales de Antioquia - COHAN114082210</v>
          </cell>
        </row>
        <row r="1046">
          <cell r="A1046" t="str">
            <v>Cooperativa de Hospitales de Antioquia - COHAN114082230</v>
          </cell>
        </row>
        <row r="1047">
          <cell r="A1047" t="str">
            <v>Cooperativa de Hospitales de Antioquia - COHAN114082250</v>
          </cell>
        </row>
        <row r="1048">
          <cell r="A1048" t="str">
            <v>Cooperativa de Hospitales de Antioquia - COHAN114082260</v>
          </cell>
        </row>
        <row r="1049">
          <cell r="A1049" t="str">
            <v>Cooperativa de Hospitales de Antioquia - COHAN114082270</v>
          </cell>
        </row>
        <row r="1050">
          <cell r="A1050" t="str">
            <v>Cooperativa de Hospitales de Antioquia - COHAN114082315</v>
          </cell>
        </row>
        <row r="1051">
          <cell r="A1051" t="str">
            <v>Cooperativa de Hospitales de Antioquia - COHAN114082320</v>
          </cell>
        </row>
        <row r="1052">
          <cell r="A1052" t="str">
            <v>Cooperativa de Hospitales de Antioquia - COHAN114082411</v>
          </cell>
        </row>
        <row r="1053">
          <cell r="A1053" t="str">
            <v>Cooperativa de Hospitales de Antioquia - COHAN114082525</v>
          </cell>
        </row>
        <row r="1054">
          <cell r="A1054" t="str">
            <v>Cooperativa de Hospitales de Antioquia - COHAN114082637</v>
          </cell>
        </row>
        <row r="1055">
          <cell r="A1055" t="str">
            <v>Cooperativa de Hospitales de Antioquia - COHAN114090309</v>
          </cell>
        </row>
        <row r="1056">
          <cell r="A1056" t="str">
            <v>Cooperativa de Hospitales de Antioquia - COHAN114090409</v>
          </cell>
        </row>
        <row r="1057">
          <cell r="A1057" t="str">
            <v>Cooperativa de Hospitales de Antioquia - COHAN114090503</v>
          </cell>
        </row>
        <row r="1058">
          <cell r="A1058" t="str">
            <v>Cooperativa de Hospitales de Antioquia - COHAN114090515</v>
          </cell>
        </row>
        <row r="1059">
          <cell r="A1059" t="str">
            <v>Cooperativa de Hospitales de Antioquia - COHAN114090909</v>
          </cell>
        </row>
        <row r="1060">
          <cell r="A1060" t="str">
            <v>Cooperativa de Hospitales de Antioquia - COHAN114091209</v>
          </cell>
        </row>
        <row r="1061">
          <cell r="A1061" t="str">
            <v>Cooperativa de Hospitales de Antioquia - COHAN114091309</v>
          </cell>
        </row>
        <row r="1062">
          <cell r="A1062" t="str">
            <v>Cooperativa de Hospitales de Antioquia - COHAN114091402</v>
          </cell>
        </row>
        <row r="1063">
          <cell r="A1063" t="str">
            <v>Cooperativa de Hospitales de Antioquia - COHAN114091609</v>
          </cell>
        </row>
        <row r="1064">
          <cell r="A1064" t="str">
            <v>Cooperativa de Hospitales de Antioquia - COHAN114092509</v>
          </cell>
        </row>
        <row r="1065">
          <cell r="A1065" t="str">
            <v>Cooperativa de Hospitales de Antioquia - COHAN114092515</v>
          </cell>
        </row>
        <row r="1066">
          <cell r="A1066" t="str">
            <v>Cooperativa de Hospitales de Antioquia - COHAN114092550</v>
          </cell>
        </row>
        <row r="1067">
          <cell r="A1067" t="str">
            <v>Cooperativa de Hospitales de Antioquia - COHAN114092605</v>
          </cell>
        </row>
        <row r="1068">
          <cell r="A1068" t="str">
            <v>Cooperativa de Hospitales de Antioquia - COHAN114100309</v>
          </cell>
        </row>
        <row r="1069">
          <cell r="A1069" t="str">
            <v>Cooperativa de Hospitales de Antioquia - COHAN114100409</v>
          </cell>
        </row>
        <row r="1070">
          <cell r="A1070" t="str">
            <v>Cooperativa de Hospitales de Antioquia - COHAN114100809</v>
          </cell>
        </row>
        <row r="1071">
          <cell r="A1071" t="str">
            <v>Cooperativa de Hospitales de Antioquia - COHAN114100824</v>
          </cell>
        </row>
        <row r="1072">
          <cell r="A1072" t="str">
            <v>Cooperativa de Hospitales de Antioquia - COHAN114101109</v>
          </cell>
        </row>
        <row r="1073">
          <cell r="A1073" t="str">
            <v>Cooperativa de Hospitales de Antioquia - COHAN114101209</v>
          </cell>
        </row>
        <row r="1074">
          <cell r="A1074" t="str">
            <v>Cooperativa de Hospitales de Antioquia - COHAN114101309</v>
          </cell>
        </row>
        <row r="1075">
          <cell r="A1075" t="str">
            <v>Cooperativa de Hospitales de Antioquia - COHAN114101315</v>
          </cell>
        </row>
        <row r="1076">
          <cell r="A1076" t="str">
            <v>Cooperativa de Hospitales de Antioquia - COHAN114101420</v>
          </cell>
        </row>
        <row r="1077">
          <cell r="A1077" t="str">
            <v>Cooperativa de Hospitales de Antioquia - COHAN114101430</v>
          </cell>
        </row>
        <row r="1078">
          <cell r="A1078" t="str">
            <v>Cooperativa de Hospitales de Antioquia - COHAN114101520</v>
          </cell>
        </row>
        <row r="1079">
          <cell r="A1079" t="str">
            <v>Cooperativa de Hospitales de Antioquia - COHAN114110109</v>
          </cell>
        </row>
        <row r="1080">
          <cell r="A1080" t="str">
            <v>Cooperativa de Hospitales de Antioquia - COHAN114110309</v>
          </cell>
        </row>
        <row r="1081">
          <cell r="A1081" t="str">
            <v>Cooperativa de Hospitales de Antioquia - COHAN114110509</v>
          </cell>
        </row>
        <row r="1082">
          <cell r="A1082" t="str">
            <v>Cooperativa de Hospitales de Antioquia - COHAN114120109</v>
          </cell>
        </row>
        <row r="1083">
          <cell r="A1083" t="str">
            <v>Cooperativa de Hospitales de Antioquia - COHAN115000103</v>
          </cell>
        </row>
        <row r="1084">
          <cell r="A1084" t="str">
            <v>Cooperativa de Hospitales de Antioquia - COHAN115000250</v>
          </cell>
        </row>
        <row r="1085">
          <cell r="A1085" t="str">
            <v>Cooperativa de Hospitales de Antioquia - COHAN115000303</v>
          </cell>
        </row>
        <row r="1086">
          <cell r="A1086" t="str">
            <v>Cooperativa de Hospitales de Antioquia - COHAN116010102</v>
          </cell>
        </row>
        <row r="1087">
          <cell r="A1087" t="str">
            <v>Cooperativa de Hospitales de Antioquia - COHAN116010209</v>
          </cell>
        </row>
        <row r="1088">
          <cell r="A1088" t="str">
            <v>Cooperativa de Hospitales de Antioquia - COHAN116010309</v>
          </cell>
        </row>
        <row r="1089">
          <cell r="A1089" t="str">
            <v>Cooperativa de Hospitales de Antioquia - COHAN116010703</v>
          </cell>
        </row>
        <row r="1090">
          <cell r="A1090" t="str">
            <v>Cooperativa de Hospitales de Antioquia - COHAN116011409</v>
          </cell>
        </row>
        <row r="1091">
          <cell r="A1091" t="str">
            <v>Cooperativa de Hospitales de Antioquia - COHAN116011720</v>
          </cell>
        </row>
        <row r="1092">
          <cell r="A1092" t="str">
            <v>Cooperativa de Hospitales de Antioquia - COHAN116012003</v>
          </cell>
        </row>
        <row r="1093">
          <cell r="A1093" t="str">
            <v>Cooperativa de Hospitales de Antioquia - COHAN116020103</v>
          </cell>
        </row>
        <row r="1094">
          <cell r="A1094" t="str">
            <v>Cooperativa de Hospitales de Antioquia - COHAN116020209</v>
          </cell>
        </row>
        <row r="1095">
          <cell r="A1095" t="str">
            <v>Cooperativa de Hospitales de Antioquia - COHAN116020440</v>
          </cell>
        </row>
        <row r="1096">
          <cell r="A1096" t="str">
            <v>Cooperativa de Hospitales de Antioquia - COHAN116020460</v>
          </cell>
        </row>
        <row r="1097">
          <cell r="A1097" t="str">
            <v>Cooperativa de Hospitales de Antioquia - COHAN116020809</v>
          </cell>
        </row>
        <row r="1098">
          <cell r="A1098" t="str">
            <v>Cooperativa de Hospitales de Antioquia - COHAN116030203</v>
          </cell>
        </row>
        <row r="1099">
          <cell r="A1099" t="str">
            <v>Cooperativa de Hospitales de Antioquia - COHAN116030803</v>
          </cell>
        </row>
        <row r="1100">
          <cell r="A1100" t="str">
            <v>Cooperativa de Hospitales de Antioquia - COHAN116040107</v>
          </cell>
        </row>
        <row r="1101">
          <cell r="A1101" t="str">
            <v>Cooperativa de Hospitales de Antioquia - COHAN116050103</v>
          </cell>
        </row>
        <row r="1102">
          <cell r="A1102" t="str">
            <v>Cooperativa de Hospitales de Antioquia - COHAN117000409</v>
          </cell>
        </row>
        <row r="1103">
          <cell r="A1103" t="str">
            <v>Cooperativa de Hospitales de Antioquia - COHAN117000503</v>
          </cell>
        </row>
        <row r="1104">
          <cell r="A1104" t="str">
            <v>Cooperativa de Hospitales de Antioquia - COHAN117000809</v>
          </cell>
        </row>
        <row r="1105">
          <cell r="A1105" t="str">
            <v>Cooperativa de Hospitales de Antioquia - COHAN117001009</v>
          </cell>
        </row>
        <row r="1106">
          <cell r="A1106" t="str">
            <v>Cooperativa de Hospitales de Antioquia - COHAN117001109</v>
          </cell>
        </row>
        <row r="1107">
          <cell r="A1107" t="str">
            <v>Cooperativa de Hospitales de Antioquia - COHAN117001425</v>
          </cell>
        </row>
        <row r="1108">
          <cell r="A1108" t="str">
            <v>Cooperativa de Hospitales de Antioquia - COHAN117001450</v>
          </cell>
        </row>
        <row r="1109">
          <cell r="A1109" t="str">
            <v>Cooperativa de Hospitales de Antioquia - COHAN118000303</v>
          </cell>
        </row>
        <row r="1110">
          <cell r="A1110" t="str">
            <v>Cooperativa de Hospitales de Antioquia - COHAN118000403</v>
          </cell>
        </row>
        <row r="1111">
          <cell r="A1111" t="str">
            <v>Cooperativa de Hospitales de Antioquia - COHAN118000803</v>
          </cell>
        </row>
        <row r="1112">
          <cell r="A1112" t="str">
            <v>Cooperativa de Hospitales de Antioquia - COHAN119012404</v>
          </cell>
        </row>
        <row r="1113">
          <cell r="A1113" t="str">
            <v>Cooperativa de Hospitales de Antioquia - COHAN119013910</v>
          </cell>
        </row>
        <row r="1114">
          <cell r="A1114" t="str">
            <v>Cooperativa de Hospitales de Antioquia - COHAN119031506</v>
          </cell>
        </row>
        <row r="1115">
          <cell r="A1115" t="str">
            <v>Cooperativa de Hospitales de Antioquia - COHAN119032115</v>
          </cell>
        </row>
        <row r="1116">
          <cell r="A1116" t="str">
            <v>Cooperativa de Hospitales de Antioquia - COHAN119041110</v>
          </cell>
        </row>
        <row r="1117">
          <cell r="A1117" t="str">
            <v>Cooperativa de Hospitales de Antioquia - COHAN119041160</v>
          </cell>
        </row>
        <row r="1118">
          <cell r="A1118" t="str">
            <v>Cooperativa de Hospitales de Antioquia - COHAN119050810</v>
          </cell>
        </row>
        <row r="1119">
          <cell r="A1119" t="str">
            <v>Cooperativa de Hospitales de Antioquia - COHAN119051710</v>
          </cell>
        </row>
        <row r="1120">
          <cell r="A1120" t="str">
            <v>Cooperativa de Hospitales de Antioquia - COHAN115051720</v>
          </cell>
        </row>
        <row r="1121">
          <cell r="A1121" t="str">
            <v>Cooperativa de Hospitales de Antioquia - COHAN120010310</v>
          </cell>
        </row>
        <row r="1122">
          <cell r="A1122" t="str">
            <v>Cooperativa de Hospitales de Antioquia - COHAN121000109</v>
          </cell>
        </row>
        <row r="1123">
          <cell r="A1123" t="str">
            <v>Cooperativa de Hospitales de Antioquia - COHAN121000603</v>
          </cell>
        </row>
        <row r="1124">
          <cell r="A1124" t="str">
            <v>Cooperativa de Hospitales de Antioquia - COHAN121001108</v>
          </cell>
        </row>
        <row r="1125">
          <cell r="A1125" t="str">
            <v>Cooperativa de Hospitales de Antioquia - COHAN121002104</v>
          </cell>
        </row>
        <row r="1126">
          <cell r="A1126" t="str">
            <v>Cooperativa de Hospitales de Antioquia - COHAN121002603</v>
          </cell>
        </row>
        <row r="1127">
          <cell r="A1127" t="str">
            <v>Cooperativa de Hospitales de Antioquia - COHAN121002980</v>
          </cell>
        </row>
        <row r="1128">
          <cell r="A1128" t="str">
            <v>Cooperativa de Hospitales de Antioquia - COHAN121002982</v>
          </cell>
        </row>
        <row r="1129">
          <cell r="A1129" t="str">
            <v>Cooperativa de Hospitales de Antioquia - COHAN121003009</v>
          </cell>
        </row>
        <row r="1130">
          <cell r="A1130" t="str">
            <v>Cooperativa de Hospitales de Antioquia - COHAN121003112</v>
          </cell>
        </row>
        <row r="1131">
          <cell r="A1131" t="str">
            <v>Cooperativa de Hospitales de Antioquia - COHAN121003350</v>
          </cell>
        </row>
        <row r="1132">
          <cell r="A1132" t="str">
            <v>Cooperativa de Hospitales de Antioquia - COHAN122000403</v>
          </cell>
        </row>
        <row r="1133">
          <cell r="A1133" t="str">
            <v>Cooperativa de Hospitales de Antioquia - COHAN122000410</v>
          </cell>
        </row>
        <row r="1134">
          <cell r="A1134" t="str">
            <v>Cooperativa de Hospitales de Antioquia - COHAN122000750</v>
          </cell>
        </row>
        <row r="1135">
          <cell r="A1135" t="str">
            <v>Cooperativa de Hospitales de Antioquia - COHAN201010110</v>
          </cell>
        </row>
        <row r="1136">
          <cell r="A1136" t="str">
            <v>Cooperativa de Hospitales de Antioquia - COHAN201010210</v>
          </cell>
        </row>
        <row r="1137">
          <cell r="A1137" t="str">
            <v>Cooperativa de Hospitales de Antioquia - COHAN201010310</v>
          </cell>
        </row>
        <row r="1138">
          <cell r="A1138" t="str">
            <v>Cooperativa de Hospitales de Antioquia - COHAN201010410</v>
          </cell>
        </row>
        <row r="1139">
          <cell r="A1139" t="str">
            <v>Cooperativa de Hospitales de Antioquia - COHAN201010510</v>
          </cell>
        </row>
        <row r="1140">
          <cell r="A1140" t="str">
            <v>Cooperativa de Hospitales de Antioquia - COHAN201010610</v>
          </cell>
        </row>
        <row r="1141">
          <cell r="A1141" t="str">
            <v>Cooperativa de Hospitales de Antioquia - COHAN201010910</v>
          </cell>
        </row>
        <row r="1142">
          <cell r="A1142" t="str">
            <v>Cooperativa de Hospitales de Antioquia - COHAN201011110</v>
          </cell>
        </row>
        <row r="1143">
          <cell r="A1143" t="str">
            <v>Cooperativa de Hospitales de Antioquia - COHAN201011510</v>
          </cell>
        </row>
        <row r="1144">
          <cell r="A1144" t="str">
            <v>Cooperativa de Hospitales de Antioquia - COHAN201011610</v>
          </cell>
        </row>
        <row r="1145">
          <cell r="A1145" t="str">
            <v>Cooperativa de Hospitales de Antioquia - COHAN201020110</v>
          </cell>
        </row>
        <row r="1146">
          <cell r="A1146" t="str">
            <v>Cooperativa de Hospitales de Antioquia - COHAN201020210</v>
          </cell>
        </row>
        <row r="1147">
          <cell r="A1147" t="str">
            <v>Cooperativa de Hospitales de Antioquia - COHAN201020310</v>
          </cell>
        </row>
        <row r="1148">
          <cell r="A1148" t="str">
            <v>Cooperativa de Hospitales de Antioquia - COHAN201020710</v>
          </cell>
        </row>
        <row r="1149">
          <cell r="A1149" t="str">
            <v>Cooperativa de Hospitales de Antioquia - COHAN201030110</v>
          </cell>
        </row>
        <row r="1150">
          <cell r="A1150" t="str">
            <v>Cooperativa de Hospitales de Antioquia - COHAN201030210</v>
          </cell>
        </row>
        <row r="1151">
          <cell r="A1151" t="str">
            <v>Cooperativa de Hospitales de Antioquia - COHAN201030410</v>
          </cell>
        </row>
        <row r="1152">
          <cell r="A1152" t="str">
            <v>Cooperativa de Hospitales de Antioquia - COHAN201030510</v>
          </cell>
        </row>
        <row r="1153">
          <cell r="A1153" t="str">
            <v>Cooperativa de Hospitales de Antioquia - COHAN201030610</v>
          </cell>
        </row>
        <row r="1154">
          <cell r="A1154" t="str">
            <v>Cooperativa de Hospitales de Antioquia - COHAN201030710</v>
          </cell>
        </row>
        <row r="1155">
          <cell r="A1155" t="str">
            <v>Cooperativa de Hospitales de Antioquia - COHAN201030810</v>
          </cell>
        </row>
        <row r="1156">
          <cell r="A1156" t="str">
            <v>Cooperativa de Hospitales de Antioquia - COHAN201035102</v>
          </cell>
        </row>
        <row r="1157">
          <cell r="A1157" t="str">
            <v>Cooperativa de Hospitales de Antioquia - COHAN201040510</v>
          </cell>
        </row>
        <row r="1158">
          <cell r="A1158" t="str">
            <v>Cooperativa de Hospitales de Antioquia - COHAN201040610</v>
          </cell>
        </row>
        <row r="1159">
          <cell r="A1159" t="str">
            <v>Cooperativa de Hospitales de Antioquia - COHAN201040710</v>
          </cell>
        </row>
        <row r="1160">
          <cell r="A1160" t="str">
            <v>Cooperativa de Hospitales de Antioquia - COHAN201040810</v>
          </cell>
        </row>
        <row r="1161">
          <cell r="A1161" t="str">
            <v>Cooperativa de Hospitales de Antioquia - COHAN201040913</v>
          </cell>
        </row>
        <row r="1162">
          <cell r="A1162" t="str">
            <v>Cooperativa de Hospitales de Antioquia - COHAN201041510</v>
          </cell>
        </row>
        <row r="1163">
          <cell r="A1163" t="str">
            <v>Cooperativa de Hospitales de Antioquia - COHAN201043510</v>
          </cell>
        </row>
        <row r="1164">
          <cell r="A1164" t="str">
            <v>Cooperativa de Hospitales de Antioquia - COHAN201044019</v>
          </cell>
        </row>
        <row r="1165">
          <cell r="A1165" t="str">
            <v>Cooperativa de Hospitales de Antioquia - COHAN201050810</v>
          </cell>
        </row>
        <row r="1166">
          <cell r="A1166" t="str">
            <v>Cooperativa de Hospitales de Antioquia - COHAN201063507</v>
          </cell>
        </row>
        <row r="1167">
          <cell r="A1167" t="str">
            <v>Cooperativa de Hospitales de Antioquia - COHAN201080110</v>
          </cell>
        </row>
        <row r="1168">
          <cell r="A1168" t="str">
            <v>Cooperativa de Hospitales de Antioquia - COHAN201080210</v>
          </cell>
        </row>
        <row r="1169">
          <cell r="A1169" t="str">
            <v>Cooperativa de Hospitales de Antioquia - COHAN201080310</v>
          </cell>
        </row>
        <row r="1170">
          <cell r="A1170" t="str">
            <v>Cooperativa de Hospitales de Antioquia - COHAN201080410</v>
          </cell>
        </row>
        <row r="1171">
          <cell r="A1171" t="str">
            <v>Cooperativa de Hospitales de Antioquia - COHAN201080510</v>
          </cell>
        </row>
        <row r="1172">
          <cell r="A1172" t="str">
            <v>Cooperativa de Hospitales de Antioquia - COHAN201080610</v>
          </cell>
        </row>
        <row r="1173">
          <cell r="A1173" t="str">
            <v>Cooperativa de Hospitales de Antioquia - COHAN201090810</v>
          </cell>
        </row>
        <row r="1174">
          <cell r="A1174" t="str">
            <v>Cooperativa de Hospitales de Antioquia - COHAN201094010</v>
          </cell>
        </row>
        <row r="1175">
          <cell r="A1175" t="str">
            <v>Cooperativa de Hospitales de Antioquia - COHAN201100202</v>
          </cell>
        </row>
        <row r="1176">
          <cell r="A1176" t="str">
            <v>Cooperativa de Hospitales de Antioquia - COHAN201100203</v>
          </cell>
        </row>
        <row r="1177">
          <cell r="A1177" t="str">
            <v>Cooperativa de Hospitales de Antioquia - COHAN201100303</v>
          </cell>
        </row>
        <row r="1178">
          <cell r="A1178" t="str">
            <v>Cooperativa de Hospitales de Antioquia - COHAN201100350</v>
          </cell>
        </row>
        <row r="1179">
          <cell r="A1179" t="str">
            <v>Cooperativa de Hospitales de Antioquia - COHAN201100802</v>
          </cell>
        </row>
        <row r="1180">
          <cell r="A1180" t="str">
            <v>Cooperativa de Hospitales de Antioquia - COHAN201102110</v>
          </cell>
        </row>
        <row r="1181">
          <cell r="A1181" t="str">
            <v>Cooperativa de Hospitales de Antioquia - COHAN201110710</v>
          </cell>
        </row>
        <row r="1182">
          <cell r="A1182" t="str">
            <v>Cooperativa de Hospitales de Antioquia - COHAN201110910</v>
          </cell>
        </row>
        <row r="1183">
          <cell r="A1183" t="str">
            <v>Cooperativa de Hospitales de Antioquia - COHAN201111010</v>
          </cell>
        </row>
        <row r="1184">
          <cell r="A1184" t="str">
            <v>Cooperativa de Hospitales de Antioquia - COHAN201111310</v>
          </cell>
        </row>
        <row r="1185">
          <cell r="A1185" t="str">
            <v>Cooperativa de Hospitales de Antioquia - COHAN201111510</v>
          </cell>
        </row>
        <row r="1186">
          <cell r="A1186" t="str">
            <v>Cooperativa de Hospitales de Antioquia - COHAN201111610</v>
          </cell>
        </row>
        <row r="1187">
          <cell r="A1187" t="str">
            <v>Cooperativa de Hospitales de Antioquia - COHAN201111710</v>
          </cell>
        </row>
        <row r="1188">
          <cell r="A1188" t="str">
            <v>Cooperativa de Hospitales de Antioquia - COHAN201111810</v>
          </cell>
        </row>
        <row r="1189">
          <cell r="A1189" t="str">
            <v>Cooperativa de Hospitales de Antioquia - COHAN201111910</v>
          </cell>
        </row>
        <row r="1190">
          <cell r="A1190" t="str">
            <v>Cooperativa de Hospitales de Antioquia - COHAN201112010</v>
          </cell>
        </row>
        <row r="1191">
          <cell r="A1191" t="str">
            <v>Cooperativa de Hospitales de Antioquia - COHAN201112022</v>
          </cell>
        </row>
        <row r="1192">
          <cell r="A1192" t="str">
            <v>Cooperativa de Hospitales de Antioquia - COHAN201112510</v>
          </cell>
        </row>
        <row r="1193">
          <cell r="A1193" t="str">
            <v>Cooperativa de Hospitales de Antioquia - COHAN201112610</v>
          </cell>
        </row>
        <row r="1194">
          <cell r="A1194" t="str">
            <v>Cooperativa de Hospitales de Antioquia - COHAN201112710</v>
          </cell>
        </row>
        <row r="1195">
          <cell r="A1195" t="str">
            <v>Cooperativa de Hospitales de Antioquia - COHAN201112810</v>
          </cell>
        </row>
        <row r="1196">
          <cell r="A1196" t="str">
            <v>Cooperativa de Hospitales de Antioquia - COHAN201112910</v>
          </cell>
        </row>
        <row r="1197">
          <cell r="A1197" t="str">
            <v>Cooperativa de Hospitales de Antioquia - COHAN201113010</v>
          </cell>
        </row>
        <row r="1198">
          <cell r="A1198" t="str">
            <v>Cooperativa de Hospitales de Antioquia - COHAN201113110</v>
          </cell>
        </row>
        <row r="1199">
          <cell r="A1199" t="str">
            <v>Cooperativa de Hospitales de Antioquia - COHAN201113310</v>
          </cell>
        </row>
        <row r="1200">
          <cell r="A1200" t="str">
            <v>Cooperativa de Hospitales de Antioquia - COHAN201113410</v>
          </cell>
        </row>
        <row r="1201">
          <cell r="A1201" t="str">
            <v>Cooperativa de Hospitales de Antioquia - COHAN201113510</v>
          </cell>
        </row>
        <row r="1202">
          <cell r="A1202" t="str">
            <v>Cooperativa de Hospitales de Antioquia - COHAN201113610</v>
          </cell>
        </row>
        <row r="1203">
          <cell r="A1203" t="str">
            <v>Cooperativa de Hospitales de Antioquia - COHAN201113710</v>
          </cell>
        </row>
        <row r="1204">
          <cell r="A1204" t="str">
            <v>Cooperativa de Hospitales de Antioquia - COHAN201113810</v>
          </cell>
        </row>
        <row r="1205">
          <cell r="A1205" t="str">
            <v>Cooperativa de Hospitales de Antioquia - COHAN201113910</v>
          </cell>
        </row>
        <row r="1206">
          <cell r="A1206" t="str">
            <v>Cooperativa de Hospitales de Antioquia - COHAN201114110</v>
          </cell>
        </row>
        <row r="1207">
          <cell r="A1207" t="str">
            <v>Cooperativa de Hospitales de Antioquia - COHAN201114310</v>
          </cell>
        </row>
        <row r="1208">
          <cell r="A1208" t="str">
            <v>Cooperativa de Hospitales de Antioquia - COHAN201114410</v>
          </cell>
        </row>
        <row r="1209">
          <cell r="A1209" t="str">
            <v>Cooperativa de Hospitales de Antioquia - COHAN201120503</v>
          </cell>
        </row>
        <row r="1210">
          <cell r="A1210" t="str">
            <v>Cooperativa de Hospitales de Antioquia - COHAN201120605</v>
          </cell>
        </row>
        <row r="1211">
          <cell r="A1211" t="str">
            <v>Cooperativa de Hospitales de Antioquia - COHAN201130110</v>
          </cell>
        </row>
        <row r="1212">
          <cell r="A1212" t="str">
            <v>Cooperativa de Hospitales de Antioquia - COHAN201130210</v>
          </cell>
        </row>
        <row r="1213">
          <cell r="A1213" t="str">
            <v>Cooperativa de Hospitales de Antioquia - COHAN201130310</v>
          </cell>
        </row>
        <row r="1214">
          <cell r="A1214" t="str">
            <v>Cooperativa de Hospitales de Antioquia - COHAN201130410</v>
          </cell>
        </row>
        <row r="1215">
          <cell r="A1215" t="str">
            <v>Cooperativa de Hospitales de Antioquia - COHAN201130510</v>
          </cell>
        </row>
        <row r="1216">
          <cell r="A1216" t="str">
            <v>Cooperativa de Hospitales de Antioquia - COHAN201130610</v>
          </cell>
        </row>
        <row r="1217">
          <cell r="A1217" t="str">
            <v>Cooperativa de Hospitales de Antioquia - COHAN201130635</v>
          </cell>
        </row>
        <row r="1218">
          <cell r="A1218" t="str">
            <v>Cooperativa de Hospitales de Antioquia - COHAN201130640</v>
          </cell>
        </row>
        <row r="1219">
          <cell r="A1219" t="str">
            <v>Cooperativa de Hospitales de Antioquia - COHAN201130645</v>
          </cell>
        </row>
        <row r="1220">
          <cell r="A1220" t="str">
            <v>Cooperativa de Hospitales de Antioquia - COHAN201130650</v>
          </cell>
        </row>
        <row r="1221">
          <cell r="A1221" t="str">
            <v>Cooperativa de Hospitales de Antioquia - COHAN201130710</v>
          </cell>
        </row>
        <row r="1222">
          <cell r="A1222" t="str">
            <v>Cooperativa de Hospitales de Antioquia - COHAN201130810</v>
          </cell>
        </row>
        <row r="1223">
          <cell r="A1223" t="str">
            <v>Cooperativa de Hospitales de Antioquia - COHAN201130910</v>
          </cell>
        </row>
        <row r="1224">
          <cell r="A1224" t="str">
            <v>Cooperativa de Hospitales de Antioquia - COHAN201131010</v>
          </cell>
        </row>
        <row r="1225">
          <cell r="A1225" t="str">
            <v>Cooperativa de Hospitales de Antioquia - COHAN201131110</v>
          </cell>
        </row>
        <row r="1226">
          <cell r="A1226" t="str">
            <v>Cooperativa de Hospitales de Antioquia - COHAN201131310</v>
          </cell>
        </row>
        <row r="1227">
          <cell r="A1227" t="str">
            <v>Cooperativa de Hospitales de Antioquia - COHAN201131410</v>
          </cell>
        </row>
        <row r="1228">
          <cell r="A1228" t="str">
            <v>Cooperativa de Hospitales de Antioquia - COHAN201131810</v>
          </cell>
        </row>
        <row r="1229">
          <cell r="A1229" t="str">
            <v>Cooperativa de Hospitales de Antioquia - COHAN201132320</v>
          </cell>
        </row>
        <row r="1230">
          <cell r="A1230" t="str">
            <v>Cooperativa de Hospitales de Antioquia - COHAN201132330</v>
          </cell>
        </row>
        <row r="1231">
          <cell r="A1231" t="str">
            <v>Cooperativa de Hospitales de Antioquia - COHAN201132340</v>
          </cell>
        </row>
        <row r="1232">
          <cell r="A1232" t="str">
            <v>Cooperativa de Hospitales de Antioquia - COHAN201132350</v>
          </cell>
        </row>
        <row r="1233">
          <cell r="A1233" t="str">
            <v>Cooperativa de Hospitales de Antioquia - COHAN201132710</v>
          </cell>
        </row>
        <row r="1234">
          <cell r="A1234" t="str">
            <v>Cooperativa de Hospitales de Antioquia - COHAN201132810</v>
          </cell>
        </row>
        <row r="1235">
          <cell r="A1235" t="str">
            <v>Cooperativa de Hospitales de Antioquia - COHAN201132910</v>
          </cell>
        </row>
        <row r="1236">
          <cell r="A1236" t="str">
            <v>Cooperativa de Hospitales de Antioquia - COHAN201133110</v>
          </cell>
        </row>
        <row r="1237">
          <cell r="A1237" t="str">
            <v>Cooperativa de Hospitales de Antioquia - COHAN201133407</v>
          </cell>
        </row>
        <row r="1238">
          <cell r="A1238" t="str">
            <v>Cooperativa de Hospitales de Antioquia - COHAN201133507</v>
          </cell>
        </row>
        <row r="1239">
          <cell r="A1239" t="str">
            <v>Cooperativa de Hospitales de Antioquia - COHAN201134810</v>
          </cell>
        </row>
        <row r="1240">
          <cell r="A1240" t="str">
            <v>Cooperativa de Hospitales de Antioquia - COHAN201134910</v>
          </cell>
        </row>
        <row r="1241">
          <cell r="A1241" t="str">
            <v>Cooperativa de Hospitales de Antioquia - COHAN201135150</v>
          </cell>
        </row>
        <row r="1242">
          <cell r="A1242" t="str">
            <v>Cooperativa de Hospitales de Antioquia - COHAN201135210</v>
          </cell>
        </row>
        <row r="1243">
          <cell r="A1243" t="str">
            <v>Cooperativa de Hospitales de Antioquia - COHAN201135310</v>
          </cell>
        </row>
        <row r="1244">
          <cell r="A1244" t="str">
            <v>Cooperativa de Hospitales de Antioquia - COHAN201140209</v>
          </cell>
        </row>
        <row r="1245">
          <cell r="A1245" t="str">
            <v>Cooperativa de Hospitales de Antioquia - COHAN201140409</v>
          </cell>
        </row>
        <row r="1246">
          <cell r="A1246" t="str">
            <v>Cooperativa de Hospitales de Antioquia - COHAN201140509</v>
          </cell>
        </row>
        <row r="1247">
          <cell r="A1247" t="str">
            <v>Cooperativa de Hospitales de Antioquia - COHAN201140609</v>
          </cell>
        </row>
        <row r="1248">
          <cell r="A1248" t="str">
            <v>Cooperativa de Hospitales de Antioquia - COHAN201140809</v>
          </cell>
        </row>
        <row r="1249">
          <cell r="A1249" t="str">
            <v>Cooperativa de Hospitales de Antioquia - COHAN201141009</v>
          </cell>
        </row>
        <row r="1250">
          <cell r="A1250" t="str">
            <v>Cooperativa de Hospitales de Antioquia - COHAN201141109</v>
          </cell>
        </row>
        <row r="1251">
          <cell r="A1251" t="str">
            <v>Cooperativa de Hospitales de Antioquia - COHAN201141209</v>
          </cell>
        </row>
        <row r="1252">
          <cell r="A1252" t="str">
            <v>Cooperativa de Hospitales de Antioquia - COHAN201142310</v>
          </cell>
        </row>
        <row r="1253">
          <cell r="A1253" t="str">
            <v>Cooperativa de Hospitales de Antioquia - COHAN201142410</v>
          </cell>
        </row>
        <row r="1254">
          <cell r="A1254" t="str">
            <v>Cooperativa de Hospitales de Antioquia - COHAN201142510</v>
          </cell>
        </row>
        <row r="1255">
          <cell r="A1255" t="str">
            <v>Cooperativa de Hospitales de Antioquia - COHAN201150305</v>
          </cell>
        </row>
        <row r="1256">
          <cell r="A1256" t="str">
            <v>Cooperativa de Hospitales de Antioquia - COHAN201150610</v>
          </cell>
        </row>
        <row r="1257">
          <cell r="A1257" t="str">
            <v>Cooperativa de Hospitales de Antioquia - COHAN201150809</v>
          </cell>
        </row>
        <row r="1258">
          <cell r="A1258" t="str">
            <v>Cooperativa de Hospitales de Antioquia - COHAN201150910</v>
          </cell>
        </row>
        <row r="1259">
          <cell r="A1259" t="str">
            <v>Cooperativa de Hospitales de Antioquia - COHAN201151005</v>
          </cell>
        </row>
        <row r="1260">
          <cell r="A1260" t="str">
            <v>Cooperativa de Hospitales de Antioquia - COHAN201151410</v>
          </cell>
        </row>
        <row r="1261">
          <cell r="A1261" t="str">
            <v>Cooperativa de Hospitales de Antioquia - COHAN201151508</v>
          </cell>
        </row>
        <row r="1262">
          <cell r="A1262" t="str">
            <v>Cooperativa de Hospitales de Antioquia - COHAN201151509</v>
          </cell>
        </row>
        <row r="1263">
          <cell r="A1263" t="str">
            <v>Cooperativa de Hospitales de Antioquia - COHAN201151810</v>
          </cell>
        </row>
        <row r="1264">
          <cell r="A1264" t="str">
            <v>Cooperativa de Hospitales de Antioquia - COHAN201151910</v>
          </cell>
        </row>
        <row r="1265">
          <cell r="A1265" t="str">
            <v>Cooperativa de Hospitales de Antioquia - COHAN201152210</v>
          </cell>
        </row>
        <row r="1266">
          <cell r="A1266" t="str">
            <v>Cooperativa de Hospitales de Antioquia - COHAN201152310</v>
          </cell>
        </row>
        <row r="1267">
          <cell r="A1267" t="str">
            <v>Cooperativa de Hospitales de Antioquia - COHAN201152501</v>
          </cell>
        </row>
        <row r="1268">
          <cell r="A1268" t="str">
            <v>Cooperativa de Hospitales de Antioquia - COHAN201152607</v>
          </cell>
        </row>
        <row r="1269">
          <cell r="A1269" t="str">
            <v>Cooperativa de Hospitales de Antioquia - COHAN201152915</v>
          </cell>
        </row>
        <row r="1270">
          <cell r="A1270" t="str">
            <v>Cooperativa de Hospitales de Antioquia - COHAN201153207</v>
          </cell>
        </row>
        <row r="1271">
          <cell r="A1271" t="str">
            <v>Cooperativa de Hospitales de Antioquia - COHAN201153404</v>
          </cell>
        </row>
        <row r="1272">
          <cell r="A1272" t="str">
            <v>Cooperativa de Hospitales de Antioquia - COHAN201153502</v>
          </cell>
        </row>
        <row r="1273">
          <cell r="A1273" t="str">
            <v>Cooperativa de Hospitales de Antioquia - COHAN201154111</v>
          </cell>
        </row>
        <row r="1274">
          <cell r="A1274" t="str">
            <v>Cooperativa de Hospitales de Antioquia - COHAN201154211</v>
          </cell>
        </row>
        <row r="1275">
          <cell r="A1275" t="str">
            <v>Cooperativa de Hospitales de Antioquia - COHAN201154310</v>
          </cell>
        </row>
        <row r="1276">
          <cell r="A1276" t="str">
            <v>Cooperativa de Hospitales de Antioquia - COHAN201154320</v>
          </cell>
        </row>
        <row r="1277">
          <cell r="A1277" t="str">
            <v>Cooperativa de Hospitales de Antioquia - COHAN201154610</v>
          </cell>
        </row>
        <row r="1278">
          <cell r="A1278" t="str">
            <v>Cooperativa de Hospitales de Antioquia - COHAN201154611</v>
          </cell>
        </row>
        <row r="1279">
          <cell r="A1279" t="str">
            <v>Cooperativa de Hospitales de Antioquia - COHAN201155110</v>
          </cell>
        </row>
        <row r="1280">
          <cell r="A1280" t="str">
            <v>Cooperativa de Hospitales de Antioquia - COHAN201157050</v>
          </cell>
        </row>
        <row r="1281">
          <cell r="A1281" t="str">
            <v>Cooperativa de Hospitales de Antioquia - COHAN201157210</v>
          </cell>
        </row>
        <row r="1282">
          <cell r="A1282" t="str">
            <v>Cooperativa de Hospitales de Antioquia - COHAN201157410</v>
          </cell>
        </row>
        <row r="1283">
          <cell r="A1283" t="str">
            <v>Cooperativa de Hospitales de Antioquia - COHAN201157506</v>
          </cell>
        </row>
        <row r="1284">
          <cell r="A1284" t="str">
            <v>Cooperativa de Hospitales de Antioquia - COHAN201157610</v>
          </cell>
        </row>
        <row r="1285">
          <cell r="A1285" t="str">
            <v>Cooperativa de Hospitales de Antioquia - COHAN201157910</v>
          </cell>
        </row>
        <row r="1286">
          <cell r="A1286" t="str">
            <v>Cooperativa de Hospitales de Antioquia - COHAN201158202</v>
          </cell>
        </row>
        <row r="1287">
          <cell r="A1287" t="str">
            <v>Cooperativa de Hospitales de Antioquia - COHAN201159010</v>
          </cell>
        </row>
        <row r="1288">
          <cell r="A1288" t="str">
            <v>Cooperativa de Hospitales de Antioquia - COHAN201161901</v>
          </cell>
        </row>
        <row r="1289">
          <cell r="A1289" t="str">
            <v>Cooperativa de Hospitales de Antioquia - COHAN201181001</v>
          </cell>
        </row>
        <row r="1290">
          <cell r="A1290" t="str">
            <v>Cooperativa de Hospitales de Antioquia - COHAN204040610</v>
          </cell>
        </row>
        <row r="1291">
          <cell r="A1291" t="str">
            <v>Cooperativa de Hospitales de Antioquia - COHAN206010810</v>
          </cell>
        </row>
        <row r="1292">
          <cell r="A1292" t="str">
            <v>Cooperativa de Hospitales de Antioquia - COHAN206010910</v>
          </cell>
        </row>
        <row r="1293">
          <cell r="A1293" t="str">
            <v>Cooperativa de Hospitales de Antioquia - COHAN206060310</v>
          </cell>
        </row>
        <row r="1294">
          <cell r="A1294" t="str">
            <v>COMÉDICA S.A.S201010910</v>
          </cell>
        </row>
        <row r="1295">
          <cell r="A1295" t="str">
            <v>COMÉDICA S.A.S201011510</v>
          </cell>
        </row>
        <row r="1296">
          <cell r="A1296" t="str">
            <v>COMÉDICA S.A.S201011610</v>
          </cell>
        </row>
        <row r="1297">
          <cell r="A1297" t="str">
            <v>COMÉDICA S.A.S201040510</v>
          </cell>
        </row>
        <row r="1298">
          <cell r="A1298" t="str">
            <v>COMÉDICA S.A.S201040610</v>
          </cell>
        </row>
        <row r="1299">
          <cell r="A1299" t="str">
            <v>COMÉDICA S.A.S201040710</v>
          </cell>
        </row>
        <row r="1300">
          <cell r="A1300" t="str">
            <v>COMÉDICA S.A.S201040810</v>
          </cell>
        </row>
        <row r="1301">
          <cell r="A1301" t="str">
            <v>COMÉDICA S.A.S201040913</v>
          </cell>
        </row>
        <row r="1302">
          <cell r="A1302" t="str">
            <v>COMÉDICA S.A.S201041510</v>
          </cell>
        </row>
        <row r="1303">
          <cell r="A1303" t="str">
            <v>COMÉDICA S.A.S201044019</v>
          </cell>
        </row>
        <row r="1304">
          <cell r="A1304" t="str">
            <v>COMÉDICA S.A.S201135310</v>
          </cell>
        </row>
        <row r="1305">
          <cell r="A1305" t="str">
            <v>COMÉDICA S.A.S201151720</v>
          </cell>
        </row>
        <row r="1306">
          <cell r="A1306" t="str">
            <v>COMÉDICA S.A.S201151730</v>
          </cell>
        </row>
        <row r="1307">
          <cell r="A1307" t="str">
            <v>COMÉDICA S.A.S201181001</v>
          </cell>
        </row>
        <row r="1308">
          <cell r="A1308" t="str">
            <v>COMÉDICA S.A.S206060701</v>
          </cell>
        </row>
        <row r="1309">
          <cell r="A1309" t="str">
            <v>DENTAL NADER S.A.S.301010108</v>
          </cell>
        </row>
        <row r="1310">
          <cell r="A1310" t="str">
            <v>DENTAL NADER S.A.S.301010208</v>
          </cell>
        </row>
        <row r="1311">
          <cell r="A1311" t="str">
            <v>DENTAL NADER S.A.S.301020108</v>
          </cell>
        </row>
        <row r="1312">
          <cell r="A1312" t="str">
            <v>DENTAL NADER S.A.S.301020208</v>
          </cell>
        </row>
        <row r="1313">
          <cell r="A1313" t="str">
            <v>DENTAL NADER S.A.S.301030103</v>
          </cell>
        </row>
        <row r="1314">
          <cell r="A1314" t="str">
            <v>DENTAL NADER S.A.S.301030403</v>
          </cell>
        </row>
        <row r="1315">
          <cell r="A1315" t="str">
            <v>DENTAL NADER S.A.S.301030503</v>
          </cell>
        </row>
        <row r="1316">
          <cell r="A1316" t="str">
            <v>DENTAL NADER S.A.S.301030603</v>
          </cell>
        </row>
        <row r="1317">
          <cell r="A1317" t="str">
            <v>DENTAL NADER S.A.S.301030703</v>
          </cell>
        </row>
        <row r="1318">
          <cell r="A1318" t="str">
            <v>DENTAL NADER S.A.S.301030803</v>
          </cell>
        </row>
        <row r="1319">
          <cell r="A1319" t="str">
            <v>DENTAL NADER S.A.S.301030903</v>
          </cell>
        </row>
        <row r="1320">
          <cell r="A1320" t="str">
            <v>DENTAL NADER S.A.S.301031003</v>
          </cell>
        </row>
        <row r="1321">
          <cell r="A1321" t="str">
            <v>DENTAL NADER S.A.S.301031103</v>
          </cell>
        </row>
        <row r="1322">
          <cell r="A1322" t="str">
            <v>DENTAL NADER S.A.S.301031203</v>
          </cell>
        </row>
        <row r="1323">
          <cell r="A1323" t="str">
            <v>DENTAL NADER S.A.S.301031703</v>
          </cell>
        </row>
        <row r="1324">
          <cell r="A1324" t="str">
            <v>DENTAL NADER S.A.S.301031803</v>
          </cell>
        </row>
        <row r="1325">
          <cell r="A1325" t="str">
            <v>DENTAL NADER S.A.S.301031903</v>
          </cell>
        </row>
        <row r="1326">
          <cell r="A1326" t="str">
            <v>DENTAL NADER S.A.S.301031904</v>
          </cell>
        </row>
        <row r="1327">
          <cell r="A1327" t="str">
            <v>DENTAL NADER S.A.S.301031905</v>
          </cell>
        </row>
        <row r="1328">
          <cell r="A1328" t="str">
            <v>DENTAL NADER S.A.S.301031906</v>
          </cell>
        </row>
        <row r="1329">
          <cell r="A1329" t="str">
            <v>DENTAL NADER S.A.S.301050250</v>
          </cell>
        </row>
        <row r="1330">
          <cell r="A1330" t="str">
            <v>DENTAL NADER S.A.S.301050260</v>
          </cell>
        </row>
        <row r="1331">
          <cell r="A1331" t="str">
            <v>DENTAL NADER S.A.S.301050270</v>
          </cell>
        </row>
        <row r="1332">
          <cell r="A1332" t="str">
            <v>DENTAL NADER S.A.S.301060408</v>
          </cell>
        </row>
        <row r="1333">
          <cell r="A1333" t="str">
            <v>DENTAL NADER S.A.S.301060508</v>
          </cell>
        </row>
        <row r="1334">
          <cell r="A1334" t="str">
            <v>DENTAL NADER S.A.S.301060608</v>
          </cell>
        </row>
        <row r="1335">
          <cell r="A1335" t="str">
            <v>DENTAL NADER S.A.S.301061208</v>
          </cell>
        </row>
        <row r="1336">
          <cell r="A1336" t="str">
            <v>DENTAL NADER S.A.S.301061608</v>
          </cell>
        </row>
        <row r="1337">
          <cell r="A1337" t="str">
            <v>DENTAL NADER S.A.S.301063008</v>
          </cell>
        </row>
        <row r="1338">
          <cell r="A1338" t="str">
            <v>DENTAL NADER S.A.S.301063208</v>
          </cell>
        </row>
        <row r="1339">
          <cell r="A1339" t="str">
            <v>DENTAL NADER S.A.S.301063608</v>
          </cell>
        </row>
        <row r="1340">
          <cell r="A1340" t="str">
            <v>DENTAL NADER S.A.S.301063612</v>
          </cell>
        </row>
        <row r="1341">
          <cell r="A1341" t="str">
            <v>DENTAL NADER S.A.S.301063615</v>
          </cell>
        </row>
        <row r="1342">
          <cell r="A1342" t="str">
            <v>DENTAL NADER S.A.S.301063708</v>
          </cell>
        </row>
        <row r="1343">
          <cell r="A1343" t="str">
            <v>DENTAL NADER S.A.S.301063712</v>
          </cell>
        </row>
        <row r="1344">
          <cell r="A1344" t="str">
            <v>DENTAL NADER S.A.S.301063715</v>
          </cell>
        </row>
        <row r="1345">
          <cell r="A1345" t="str">
            <v>DENTAL NADER S.A.S.301070201</v>
          </cell>
        </row>
        <row r="1346">
          <cell r="A1346" t="str">
            <v>DENTAL NADER S.A.S.301080103</v>
          </cell>
        </row>
        <row r="1347">
          <cell r="A1347" t="str">
            <v>DENTAL NADER S.A.S.301080203</v>
          </cell>
        </row>
        <row r="1348">
          <cell r="A1348" t="str">
            <v>DENTAL NADER S.A.S.301080303</v>
          </cell>
        </row>
        <row r="1349">
          <cell r="A1349" t="str">
            <v>DENTAL NADER S.A.S.301080403</v>
          </cell>
        </row>
        <row r="1350">
          <cell r="A1350" t="str">
            <v>DENTAL NADER S.A.S.301080503</v>
          </cell>
        </row>
        <row r="1351">
          <cell r="A1351" t="str">
            <v>DENTAL NADER S.A.S.301080603</v>
          </cell>
        </row>
        <row r="1352">
          <cell r="A1352" t="str">
            <v>DENTAL NADER S.A.S.301080703</v>
          </cell>
        </row>
        <row r="1353">
          <cell r="A1353" t="str">
            <v>DENTAL NADER S.A.S.301080803</v>
          </cell>
        </row>
        <row r="1354">
          <cell r="A1354" t="str">
            <v>DENTAL NADER S.A.S.301081403</v>
          </cell>
        </row>
        <row r="1355">
          <cell r="A1355" t="str">
            <v>DENTAL NADER S.A.S.301081503</v>
          </cell>
        </row>
        <row r="1356">
          <cell r="A1356" t="str">
            <v>DENTAL NADER S.A.S.301081603</v>
          </cell>
        </row>
        <row r="1357">
          <cell r="A1357" t="str">
            <v>DENTAL NADER S.A.S.301081903</v>
          </cell>
        </row>
        <row r="1358">
          <cell r="A1358" t="str">
            <v>DENTAL NADER S.A.S.301081905</v>
          </cell>
        </row>
        <row r="1359">
          <cell r="A1359" t="str">
            <v>DENTAL NADER S.A.S.301081907</v>
          </cell>
        </row>
        <row r="1360">
          <cell r="A1360" t="str">
            <v>DENTAL NADER S.A.S.301081909</v>
          </cell>
        </row>
        <row r="1361">
          <cell r="A1361" t="str">
            <v>DENTAL NADER S.A.S.301081912</v>
          </cell>
        </row>
        <row r="1362">
          <cell r="A1362" t="str">
            <v>DENTAL NADER S.A.S.301081930</v>
          </cell>
        </row>
        <row r="1363">
          <cell r="A1363" t="str">
            <v>DENTAL NADER S.A.S.301081932</v>
          </cell>
        </row>
        <row r="1364">
          <cell r="A1364" t="str">
            <v>DENTAL NADER S.A.S.301081935</v>
          </cell>
        </row>
        <row r="1365">
          <cell r="A1365" t="str">
            <v>DENTAL NADER S.A.S.301081937</v>
          </cell>
        </row>
        <row r="1366">
          <cell r="A1366" t="str">
            <v>DENTAL NADER S.A.S.301081939</v>
          </cell>
        </row>
        <row r="1367">
          <cell r="A1367" t="str">
            <v>DENTAL NADER S.A.S.301081941</v>
          </cell>
        </row>
        <row r="1368">
          <cell r="A1368" t="str">
            <v>DENTAL NADER S.A.S.301100108</v>
          </cell>
        </row>
        <row r="1369">
          <cell r="A1369" t="str">
            <v>DENTAL NADER S.A.S.301100408</v>
          </cell>
        </row>
        <row r="1370">
          <cell r="A1370" t="str">
            <v>DENTAL NADER S.A.S.301100508</v>
          </cell>
        </row>
        <row r="1371">
          <cell r="A1371" t="str">
            <v>DENTAL NADER S.A.S.302010101</v>
          </cell>
        </row>
        <row r="1372">
          <cell r="A1372" t="str">
            <v>DENTAL NADER S.A.S.302010106</v>
          </cell>
        </row>
        <row r="1373">
          <cell r="A1373" t="str">
            <v>DENTAL NADER S.A.S.302020612</v>
          </cell>
        </row>
        <row r="1374">
          <cell r="A1374" t="str">
            <v>DENTAL NADER S.A.S.302030403</v>
          </cell>
        </row>
        <row r="1375">
          <cell r="A1375" t="str">
            <v>DENTAL NADER S.A.S.302030704</v>
          </cell>
        </row>
        <row r="1376">
          <cell r="A1376" t="str">
            <v>DENTAL NADER S.A.S.302030807</v>
          </cell>
        </row>
        <row r="1377">
          <cell r="A1377" t="str">
            <v>DENTAL NADER S.A.S.302031008</v>
          </cell>
        </row>
        <row r="1378">
          <cell r="A1378" t="str">
            <v>DENTAL NADER S.A.S.302031304</v>
          </cell>
        </row>
        <row r="1379">
          <cell r="A1379" t="str">
            <v>DENTAL NADER S.A.S.302031408</v>
          </cell>
        </row>
        <row r="1380">
          <cell r="A1380" t="str">
            <v>DENTAL NADER S.A.S.302031508</v>
          </cell>
        </row>
        <row r="1381">
          <cell r="A1381" t="str">
            <v>DENTAL NADER S.A.S.302031608</v>
          </cell>
        </row>
        <row r="1382">
          <cell r="A1382" t="str">
            <v>DENTAL NADER S.A.S.302031808</v>
          </cell>
        </row>
        <row r="1383">
          <cell r="A1383" t="str">
            <v>DENTAL NADER S.A.S.302032408</v>
          </cell>
        </row>
        <row r="1384">
          <cell r="A1384" t="str">
            <v>DENTAL NADER S.A.S.302032908</v>
          </cell>
        </row>
        <row r="1385">
          <cell r="A1385" t="str">
            <v>DENTAL NADER S.A.S.302033704</v>
          </cell>
        </row>
        <row r="1386">
          <cell r="A1386" t="str">
            <v>DENTAL NADER S.A.S.302033706</v>
          </cell>
        </row>
        <row r="1387">
          <cell r="A1387" t="str">
            <v>DENTAL NADER S.A.S.302033930</v>
          </cell>
        </row>
        <row r="1388">
          <cell r="A1388" t="str">
            <v>DENTAL NADER S.A.S.303000308</v>
          </cell>
        </row>
        <row r="1389">
          <cell r="A1389" t="str">
            <v>DENTAL NADER S.A.S.303000404</v>
          </cell>
        </row>
        <row r="1390">
          <cell r="A1390" t="str">
            <v>DENTAL NADER S.A.S.303000504</v>
          </cell>
        </row>
        <row r="1391">
          <cell r="A1391" t="str">
            <v>DENTAL NADER S.A.S.303000804</v>
          </cell>
        </row>
        <row r="1392">
          <cell r="A1392" t="str">
            <v>DENTAL NADER S.A.S.303001604</v>
          </cell>
        </row>
        <row r="1393">
          <cell r="A1393" t="str">
            <v>DENTAL NADER S.A.S.303001905</v>
          </cell>
        </row>
        <row r="1394">
          <cell r="A1394" t="str">
            <v>DENTAL NADER S.A.S.303002308</v>
          </cell>
        </row>
        <row r="1395">
          <cell r="A1395" t="str">
            <v>DENTAL NADER S.A.S.303002804</v>
          </cell>
        </row>
        <row r="1396">
          <cell r="A1396" t="str">
            <v>DENTAL NADER S.A.S.303003004</v>
          </cell>
        </row>
        <row r="1397">
          <cell r="A1397" t="str">
            <v>DENTAL NADER S.A.S.303003104</v>
          </cell>
        </row>
        <row r="1398">
          <cell r="A1398" t="str">
            <v>DENTAL NADER S.A.S.303003204</v>
          </cell>
        </row>
        <row r="1399">
          <cell r="A1399" t="str">
            <v>DENTAL NADER S.A.S.303003308</v>
          </cell>
        </row>
        <row r="1400">
          <cell r="A1400" t="str">
            <v>DENTAL NADER S.A.S.304000001</v>
          </cell>
        </row>
        <row r="1401">
          <cell r="A1401" t="str">
            <v>DENTAL NADER S.A.S.304000105</v>
          </cell>
        </row>
        <row r="1402">
          <cell r="A1402" t="str">
            <v>DENTAL NADER S.A.S.304000207</v>
          </cell>
        </row>
        <row r="1403">
          <cell r="A1403" t="str">
            <v>DENTAL NADER S.A.S.304001308</v>
          </cell>
        </row>
        <row r="1404">
          <cell r="A1404" t="str">
            <v>DENTAL NADER S.A.S.304001408</v>
          </cell>
        </row>
        <row r="1405">
          <cell r="A1405" t="str">
            <v>DENTAL NADER S.A.S.304001603</v>
          </cell>
        </row>
        <row r="1406">
          <cell r="A1406" t="str">
            <v>DENTAL NADER S.A.S.304001801</v>
          </cell>
        </row>
        <row r="1407">
          <cell r="A1407" t="str">
            <v>DENTAL NADER S.A.S.304001901</v>
          </cell>
        </row>
        <row r="1408">
          <cell r="A1408" t="str">
            <v>DENTAL NADER S.A.S.304001922</v>
          </cell>
        </row>
        <row r="1409">
          <cell r="A1409" t="str">
            <v>DENTAL NADER S.A.S.304001925</v>
          </cell>
        </row>
        <row r="1410">
          <cell r="A1410" t="str">
            <v>DENTAL NADER S.A.S.304001933</v>
          </cell>
        </row>
        <row r="1411">
          <cell r="A1411" t="str">
            <v>DENTAL NADER S.A.S.304002002</v>
          </cell>
        </row>
        <row r="1412">
          <cell r="A1412" t="str">
            <v>DENTAL NADER S.A.S.304002101</v>
          </cell>
        </row>
        <row r="1413">
          <cell r="A1413" t="str">
            <v>DENTAL NADER S.A.S.304002201</v>
          </cell>
        </row>
        <row r="1414">
          <cell r="A1414" t="str">
            <v>DENTAL NADER S.A.S.304002320</v>
          </cell>
        </row>
        <row r="1415">
          <cell r="A1415" t="str">
            <v>DENTAL NADER S.A.S.304002325</v>
          </cell>
        </row>
        <row r="1416">
          <cell r="A1416" t="str">
            <v>DENTAL NADER S.A.S.304002330</v>
          </cell>
        </row>
        <row r="1417">
          <cell r="A1417" t="str">
            <v>DENTAL NADER S.A.S.304002335</v>
          </cell>
        </row>
        <row r="1418">
          <cell r="A1418" t="str">
            <v>DENTAL NADER S.A.S.304002505</v>
          </cell>
        </row>
        <row r="1419">
          <cell r="A1419" t="str">
            <v>DENTAL NADER S.A.S.304003504</v>
          </cell>
        </row>
        <row r="1420">
          <cell r="A1420" t="str">
            <v>DENTAL NADER S.A.S.304003708</v>
          </cell>
        </row>
        <row r="1421">
          <cell r="A1421" t="str">
            <v>DENTAL NADER S.A.S.304004503</v>
          </cell>
        </row>
        <row r="1422">
          <cell r="A1422" t="str">
            <v>DENTAL NADER S.A.S.304004601</v>
          </cell>
        </row>
        <row r="1423">
          <cell r="A1423" t="str">
            <v>DENTAL NADER S.A.S.304004608</v>
          </cell>
        </row>
        <row r="1424">
          <cell r="A1424" t="str">
            <v>DENTAL NADER S.A.S.304004708</v>
          </cell>
        </row>
        <row r="1425">
          <cell r="A1425" t="str">
            <v>DENTAL NADER S.A.S.304004728</v>
          </cell>
        </row>
        <row r="1426">
          <cell r="A1426" t="str">
            <v>DENTAL NADER S.A.S.304005008</v>
          </cell>
        </row>
        <row r="1427">
          <cell r="A1427" t="str">
            <v>DENTAL NADER S.A.S.304005608</v>
          </cell>
        </row>
        <row r="1428">
          <cell r="A1428" t="str">
            <v>DENTAL NADER S.A.S.304013200</v>
          </cell>
        </row>
        <row r="1429">
          <cell r="A1429" t="str">
            <v>DENTAL NADER S.A.S.302020403</v>
          </cell>
        </row>
        <row r="1430">
          <cell r="A1430" t="str">
            <v>DISTRIMEDICAL SAS 201154211</v>
          </cell>
        </row>
        <row r="1431">
          <cell r="A1431" t="str">
            <v>DISTRIMEDICAL SAS 201010110</v>
          </cell>
        </row>
        <row r="1432">
          <cell r="A1432" t="str">
            <v>DISTRIMEDICAL SAS 201010210</v>
          </cell>
        </row>
        <row r="1433">
          <cell r="A1433" t="str">
            <v>DISTRIMEDICAL SAS 201010310</v>
          </cell>
        </row>
        <row r="1434">
          <cell r="A1434" t="str">
            <v>DISTRIMEDICAL SAS 201010410</v>
          </cell>
        </row>
        <row r="1435">
          <cell r="A1435" t="str">
            <v>DISTRIMEDICAL SAS 201010510</v>
          </cell>
        </row>
        <row r="1436">
          <cell r="A1436" t="str">
            <v>DISTRIMEDICAL SAS 201010610</v>
          </cell>
        </row>
        <row r="1437">
          <cell r="A1437" t="str">
            <v>DISTRIMEDICAL SAS 201011610</v>
          </cell>
        </row>
        <row r="1438">
          <cell r="A1438" t="str">
            <v>DISTRIMEDICAL SAS 201011510</v>
          </cell>
        </row>
        <row r="1439">
          <cell r="A1439" t="str">
            <v>DISTRIMEDICAL SAS 201010910</v>
          </cell>
        </row>
        <row r="1440">
          <cell r="A1440" t="str">
            <v>DISTRIMEDICAL SAS 201136710</v>
          </cell>
        </row>
        <row r="1441">
          <cell r="A1441" t="str">
            <v>DISTRIMEDICAL SAS 201136610</v>
          </cell>
        </row>
        <row r="1442">
          <cell r="A1442" t="str">
            <v>DISTRIMEDICAL SAS 116050103</v>
          </cell>
        </row>
        <row r="1443">
          <cell r="A1443" t="str">
            <v>DISTRIMEDICAL SAS 201152501</v>
          </cell>
        </row>
        <row r="1444">
          <cell r="A1444" t="str">
            <v>DISTRIMEDICAL SAS 204040610</v>
          </cell>
        </row>
        <row r="1445">
          <cell r="A1445" t="str">
            <v>DISTRIMEDICAL SAS 201020310</v>
          </cell>
        </row>
        <row r="1446">
          <cell r="A1446" t="str">
            <v>DISTRIMEDICAL SAS 201020710</v>
          </cell>
        </row>
        <row r="1447">
          <cell r="A1447" t="str">
            <v>DISTRIMEDICAL SAS 201020110</v>
          </cell>
        </row>
        <row r="1448">
          <cell r="A1448" t="str">
            <v>DISTRIMEDICAL SAS 201181001</v>
          </cell>
        </row>
        <row r="1449">
          <cell r="A1449" t="str">
            <v>DISTRIMEDICAL SAS 201150610</v>
          </cell>
        </row>
        <row r="1450">
          <cell r="A1450" t="str">
            <v>DISTRIMEDICAL SAS 201035102</v>
          </cell>
        </row>
        <row r="1451">
          <cell r="A1451" t="str">
            <v>DISTRIMEDICAL SAS 201044019</v>
          </cell>
        </row>
        <row r="1452">
          <cell r="A1452" t="str">
            <v>DISTRIMEDICAL SAS 201043510</v>
          </cell>
        </row>
        <row r="1453">
          <cell r="A1453" t="str">
            <v>DISTRIMEDICAL SAS 201040610</v>
          </cell>
        </row>
        <row r="1454">
          <cell r="A1454" t="str">
            <v>DISTRIMEDICAL SAS 201040710</v>
          </cell>
        </row>
        <row r="1455">
          <cell r="A1455" t="str">
            <v>DISTRIMEDICAL SAS 201040810</v>
          </cell>
        </row>
        <row r="1456">
          <cell r="A1456" t="str">
            <v>DISTRIMEDICAL SAS 201041510</v>
          </cell>
        </row>
        <row r="1457">
          <cell r="A1457" t="str">
            <v>DISTRIMEDICAL SAS 201040913</v>
          </cell>
        </row>
        <row r="1458">
          <cell r="A1458" t="str">
            <v>DISTRIMEDICAL SAS 201100202</v>
          </cell>
        </row>
        <row r="1459">
          <cell r="A1459" t="str">
            <v>DISTRIMEDICAL SAS 201100203</v>
          </cell>
        </row>
        <row r="1460">
          <cell r="A1460" t="str">
            <v>DISTRIMEDICAL SAS 201100303</v>
          </cell>
        </row>
        <row r="1461">
          <cell r="A1461" t="str">
            <v>DISTRIMEDICAL SAS 201135310</v>
          </cell>
        </row>
        <row r="1462">
          <cell r="A1462" t="str">
            <v>DISTRIMEDICAL SAS 201135210</v>
          </cell>
        </row>
        <row r="1463">
          <cell r="A1463" t="str">
            <v>DISTRIMEDICAL SAS 115051720</v>
          </cell>
        </row>
        <row r="1464">
          <cell r="A1464" t="str">
            <v>DISTRIMEDICAL SAS 115051721</v>
          </cell>
        </row>
        <row r="1465">
          <cell r="A1465" t="str">
            <v>DISTRIMEDICAL SAS 201102110</v>
          </cell>
        </row>
        <row r="1466">
          <cell r="A1466" t="str">
            <v>DISTRIMEDICAL SAS 201157705</v>
          </cell>
        </row>
        <row r="1467">
          <cell r="A1467" t="str">
            <v>DISTRIMEDICAL SAS 201155506</v>
          </cell>
        </row>
        <row r="1468">
          <cell r="A1468" t="str">
            <v>DISTRIMEDICAL SAS 201100350</v>
          </cell>
        </row>
        <row r="1469">
          <cell r="A1469" t="str">
            <v>DISTRIMEDICAL SAS 201050910</v>
          </cell>
        </row>
        <row r="1470">
          <cell r="A1470" t="str">
            <v>DISTRIMEDICAL SAS 201051010</v>
          </cell>
        </row>
        <row r="1471">
          <cell r="A1471" t="str">
            <v>DISTRIMEDICAL SAS 201100802</v>
          </cell>
        </row>
        <row r="1472">
          <cell r="A1472" t="str">
            <v>DISTRIMEDICAL SAS 201051250</v>
          </cell>
        </row>
        <row r="1473">
          <cell r="A1473" t="str">
            <v>DISTRIMEDICAL SAS 206060701</v>
          </cell>
        </row>
        <row r="1474">
          <cell r="A1474" t="str">
            <v>DISTRIMEDICAL SAS 116040107</v>
          </cell>
        </row>
        <row r="1475">
          <cell r="A1475" t="str">
            <v>DISTRIMEDICAL SAS 201071108</v>
          </cell>
        </row>
        <row r="1476">
          <cell r="A1476" t="str">
            <v>DISTRIMEDICAL SAS 201071208</v>
          </cell>
        </row>
        <row r="1477">
          <cell r="A1477" t="str">
            <v>DISTRIMEDICAL SAS 201071308</v>
          </cell>
        </row>
        <row r="1478">
          <cell r="A1478" t="str">
            <v>DISTRIMEDICAL SAS 201071408</v>
          </cell>
        </row>
        <row r="1479">
          <cell r="A1479" t="str">
            <v>DISTRIMEDICAL SAS 116020103</v>
          </cell>
        </row>
        <row r="1480">
          <cell r="A1480" t="str">
            <v>DISTRIMEDICAL SAS 201151410</v>
          </cell>
        </row>
        <row r="1481">
          <cell r="A1481" t="str">
            <v>DISTRIMEDICAL SAS 201157410</v>
          </cell>
        </row>
        <row r="1482">
          <cell r="A1482" t="str">
            <v>DISTRIMEDICAL SAS 201134910</v>
          </cell>
        </row>
        <row r="1483">
          <cell r="A1483" t="str">
            <v>DISTRIMEDICAL SAS 201134810</v>
          </cell>
        </row>
        <row r="1484">
          <cell r="A1484" t="str">
            <v>DISTRIMEDICAL SAS 201132010</v>
          </cell>
        </row>
        <row r="1485">
          <cell r="A1485" t="str">
            <v>DISTRIMEDICAL SAS 201132210</v>
          </cell>
        </row>
        <row r="1486">
          <cell r="A1486" t="str">
            <v>DISTRIMEDICAL SAS 201132410</v>
          </cell>
        </row>
        <row r="1487">
          <cell r="A1487" t="str">
            <v>DISTRIMEDICAL SAS 201132510</v>
          </cell>
        </row>
        <row r="1488">
          <cell r="A1488" t="str">
            <v>DISTRIMEDICAL SAS 201132610</v>
          </cell>
        </row>
        <row r="1489">
          <cell r="A1489" t="str">
            <v>DISTRIMEDICAL SAS 201132320</v>
          </cell>
        </row>
        <row r="1490">
          <cell r="A1490" t="str">
            <v>DISTRIMEDICAL SAS 201132330</v>
          </cell>
        </row>
        <row r="1491">
          <cell r="A1491" t="str">
            <v>DISTRIMEDICAL SAS 201132340</v>
          </cell>
        </row>
        <row r="1492">
          <cell r="A1492" t="str">
            <v>DISTRIMEDICAL SAS 201132350</v>
          </cell>
        </row>
        <row r="1493">
          <cell r="A1493" t="str">
            <v>DISTRIMEDICAL SAS 201135150</v>
          </cell>
        </row>
        <row r="1494">
          <cell r="A1494" t="str">
            <v>DISTRIMEDICAL SAS 103012115</v>
          </cell>
        </row>
        <row r="1495">
          <cell r="A1495" t="str">
            <v>DISTRIMEDICAL SAS 103070303</v>
          </cell>
        </row>
        <row r="1496">
          <cell r="A1496" t="str">
            <v>DISTRIMEDICAL SAS 201151810</v>
          </cell>
        </row>
        <row r="1497">
          <cell r="A1497" t="str">
            <v>DISTRIMEDICAL SAS 201151910</v>
          </cell>
        </row>
        <row r="1498">
          <cell r="A1498" t="str">
            <v>DISTRIMEDICAL SAS 201156610</v>
          </cell>
        </row>
        <row r="1499">
          <cell r="A1499" t="str">
            <v>DISTRIMEDICAL SAS 206060310</v>
          </cell>
        </row>
        <row r="1500">
          <cell r="A1500" t="str">
            <v>DISTRIMEDICAL SAS 103012110</v>
          </cell>
        </row>
        <row r="1501">
          <cell r="A1501" t="str">
            <v>DISTRIMEDICAL SAS 201151550</v>
          </cell>
        </row>
        <row r="1502">
          <cell r="A1502" t="str">
            <v>DISTRIMEDICAL SAS 201151508</v>
          </cell>
        </row>
        <row r="1503">
          <cell r="A1503" t="str">
            <v>DISTRIMEDICAL SAS 201151509</v>
          </cell>
        </row>
        <row r="1504">
          <cell r="A1504" t="str">
            <v>DISTRIMEDICAL SAS 114030903</v>
          </cell>
        </row>
        <row r="1505">
          <cell r="A1505" t="str">
            <v>DISTRIMEDICAL SAS 109030603</v>
          </cell>
        </row>
        <row r="1506">
          <cell r="A1506" t="str">
            <v>DISTRIMEDICAL SAS 114031001</v>
          </cell>
        </row>
        <row r="1507">
          <cell r="A1507" t="str">
            <v>DISTRIMEDICAL SAS 201133407</v>
          </cell>
        </row>
        <row r="1508">
          <cell r="A1508" t="str">
            <v>DISTRIMEDICAL SAS 201133507</v>
          </cell>
        </row>
        <row r="1509">
          <cell r="A1509" t="str">
            <v>DISTRIMEDICAL SAS 201154111</v>
          </cell>
        </row>
        <row r="1510">
          <cell r="A1510" t="str">
            <v>DISTRIMEDICAL SAS 201110710</v>
          </cell>
        </row>
        <row r="1511">
          <cell r="A1511" t="str">
            <v>DISTRIMEDICAL SAS 201110910</v>
          </cell>
        </row>
        <row r="1512">
          <cell r="A1512" t="str">
            <v>DISTRIMEDICAL SAS 201111010</v>
          </cell>
        </row>
        <row r="1513">
          <cell r="A1513" t="str">
            <v>DISTRIMEDICAL SAS 201112710</v>
          </cell>
        </row>
        <row r="1514">
          <cell r="A1514" t="str">
            <v>DISTRIMEDICAL SAS 201112810</v>
          </cell>
        </row>
        <row r="1515">
          <cell r="A1515" t="str">
            <v>DISTRIMEDICAL SAS 201112910</v>
          </cell>
        </row>
        <row r="1516">
          <cell r="A1516" t="str">
            <v>DISTRIMEDICAL SAS 201113010</v>
          </cell>
        </row>
        <row r="1517">
          <cell r="A1517" t="str">
            <v>DISTRIMEDICAL SAS 201113110</v>
          </cell>
        </row>
        <row r="1518">
          <cell r="A1518" t="str">
            <v>DISTRIMEDICAL SAS 201112510</v>
          </cell>
        </row>
        <row r="1519">
          <cell r="A1519" t="str">
            <v>DISTRIMEDICAL SAS 201112610</v>
          </cell>
        </row>
        <row r="1520">
          <cell r="A1520" t="str">
            <v>DISTRIMEDICAL SAS 201113510</v>
          </cell>
        </row>
        <row r="1521">
          <cell r="A1521" t="str">
            <v>DISTRIMEDICAL SAS 201113610</v>
          </cell>
        </row>
        <row r="1522">
          <cell r="A1522" t="str">
            <v>DISTRIMEDICAL SAS 201113710</v>
          </cell>
        </row>
        <row r="1523">
          <cell r="A1523" t="str">
            <v>DISTRIMEDICAL SAS 201113810</v>
          </cell>
        </row>
        <row r="1524">
          <cell r="A1524" t="str">
            <v>DISTRIMEDICAL SAS 201113910</v>
          </cell>
        </row>
        <row r="1525">
          <cell r="A1525" t="str">
            <v>DISTRIMEDICAL SAS 201113310</v>
          </cell>
        </row>
        <row r="1526">
          <cell r="A1526" t="str">
            <v>DISTRIMEDICAL SAS 201113410</v>
          </cell>
        </row>
        <row r="1527">
          <cell r="A1527" t="str">
            <v>DISTRIMEDICAL SAS 201114110</v>
          </cell>
        </row>
        <row r="1528">
          <cell r="A1528" t="str">
            <v>DISTRIMEDICAL SAS 201114410</v>
          </cell>
        </row>
        <row r="1529">
          <cell r="A1529" t="str">
            <v>DISTRIMEDICAL SAS 201114310</v>
          </cell>
        </row>
        <row r="1530">
          <cell r="A1530" t="str">
            <v>DISTRIMEDICAL SAS 201152915</v>
          </cell>
        </row>
        <row r="1531">
          <cell r="A1531" t="str">
            <v>DISTRIMEDICAL SAS 103015803</v>
          </cell>
        </row>
        <row r="1532">
          <cell r="A1532" t="str">
            <v>DISTRIMEDICAL SAS 201140509</v>
          </cell>
        </row>
        <row r="1533">
          <cell r="A1533" t="str">
            <v>DISTRIMEDICAL SAS 201140609</v>
          </cell>
        </row>
        <row r="1534">
          <cell r="A1534" t="str">
            <v>DISTRIMEDICAL SAS 201140809</v>
          </cell>
        </row>
        <row r="1535">
          <cell r="A1535" t="str">
            <v>DISTRIMEDICAL SAS 201141009</v>
          </cell>
        </row>
        <row r="1536">
          <cell r="A1536" t="str">
            <v>DISTRIMEDICAL SAS 201141109</v>
          </cell>
        </row>
        <row r="1537">
          <cell r="A1537" t="str">
            <v>DISTRIMEDICAL SAS 201141209</v>
          </cell>
        </row>
        <row r="1538">
          <cell r="A1538" t="str">
            <v>DISWIFARMA103012003</v>
          </cell>
        </row>
        <row r="1539">
          <cell r="A1539" t="str">
            <v>DISWIFARMA103040409</v>
          </cell>
        </row>
        <row r="1540">
          <cell r="A1540" t="str">
            <v>DISWIFARMA104030109</v>
          </cell>
        </row>
        <row r="1541">
          <cell r="A1541" t="str">
            <v>DISWIFARMA105010609</v>
          </cell>
        </row>
        <row r="1542">
          <cell r="A1542" t="str">
            <v>DISWIFARMA105010709</v>
          </cell>
        </row>
        <row r="1543">
          <cell r="A1543" t="str">
            <v>DISWIFARMA105021609</v>
          </cell>
        </row>
        <row r="1544">
          <cell r="A1544" t="str">
            <v>DISWIFARMA105031809</v>
          </cell>
        </row>
        <row r="1545">
          <cell r="A1545" t="str">
            <v>DISWIFARMA105040203</v>
          </cell>
        </row>
        <row r="1546">
          <cell r="A1546" t="str">
            <v>DISWIFARMA105040309</v>
          </cell>
        </row>
        <row r="1547">
          <cell r="A1547" t="str">
            <v>DISWIFARMA105040509</v>
          </cell>
        </row>
        <row r="1548">
          <cell r="A1548" t="str">
            <v>DISWIFARMA106030103</v>
          </cell>
        </row>
        <row r="1549">
          <cell r="A1549" t="str">
            <v>DISWIFARMA106040103</v>
          </cell>
        </row>
        <row r="1550">
          <cell r="A1550" t="str">
            <v>DISWIFARMA106070503</v>
          </cell>
        </row>
        <row r="1551">
          <cell r="A1551" t="str">
            <v>DISWIFARMA106070903</v>
          </cell>
        </row>
        <row r="1552">
          <cell r="A1552" t="str">
            <v>DISWIFARMA106080509</v>
          </cell>
        </row>
        <row r="1553">
          <cell r="A1553" t="str">
            <v>DISWIFARMA106090109</v>
          </cell>
        </row>
        <row r="1554">
          <cell r="A1554" t="str">
            <v>DISWIFARMA109030603</v>
          </cell>
        </row>
        <row r="1555">
          <cell r="A1555" t="str">
            <v>DISWIFARMA114010803</v>
          </cell>
        </row>
        <row r="1556">
          <cell r="A1556" t="str">
            <v>DISWIFARMA114020409</v>
          </cell>
        </row>
        <row r="1557">
          <cell r="A1557" t="str">
            <v>DISWIFARMA114020703</v>
          </cell>
        </row>
        <row r="1558">
          <cell r="A1558" t="str">
            <v>DISWIFARMA114051009</v>
          </cell>
        </row>
        <row r="1559">
          <cell r="A1559" t="str">
            <v>DISWIFARMA114080402</v>
          </cell>
        </row>
        <row r="1560">
          <cell r="A1560" t="str">
            <v>DISWIFARMA114080609</v>
          </cell>
        </row>
        <row r="1561">
          <cell r="A1561" t="str">
            <v>DISWIFARMA114080709</v>
          </cell>
        </row>
        <row r="1562">
          <cell r="A1562" t="str">
            <v>DISWIFARMA114081109</v>
          </cell>
        </row>
        <row r="1563">
          <cell r="A1563" t="str">
            <v>DISWIFARMA114081409</v>
          </cell>
        </row>
        <row r="1564">
          <cell r="A1564" t="str">
            <v>DISWIFARMA114082210</v>
          </cell>
        </row>
        <row r="1565">
          <cell r="A1565" t="str">
            <v>DISWIFARMA114082250</v>
          </cell>
        </row>
        <row r="1566">
          <cell r="A1566" t="str">
            <v>DISWIFARMA114082260</v>
          </cell>
        </row>
        <row r="1567">
          <cell r="A1567" t="str">
            <v>DISWIFARMA114082270</v>
          </cell>
        </row>
        <row r="1568">
          <cell r="A1568" t="str">
            <v>DISWIFARMA114082315</v>
          </cell>
        </row>
        <row r="1569">
          <cell r="A1569" t="str">
            <v>DISWIFARMA114082320</v>
          </cell>
        </row>
        <row r="1570">
          <cell r="A1570" t="str">
            <v>DISWIFARMA114092509</v>
          </cell>
        </row>
        <row r="1571">
          <cell r="A1571" t="str">
            <v>DISWIFARMA114101109</v>
          </cell>
        </row>
        <row r="1572">
          <cell r="A1572" t="str">
            <v>DISWIFARMA114101209</v>
          </cell>
        </row>
        <row r="1573">
          <cell r="A1573" t="str">
            <v>DISWIFARMA114110509</v>
          </cell>
        </row>
        <row r="1574">
          <cell r="A1574" t="str">
            <v>DISWIFARMA116020440</v>
          </cell>
        </row>
        <row r="1575">
          <cell r="A1575" t="str">
            <v>DISWIFARMA116020460</v>
          </cell>
        </row>
        <row r="1576">
          <cell r="A1576" t="str">
            <v>DISWIFARMA118000303</v>
          </cell>
        </row>
        <row r="1577">
          <cell r="A1577" t="str">
            <v>FARMACERES S A103012003</v>
          </cell>
        </row>
        <row r="1578">
          <cell r="A1578" t="str">
            <v>FARMACERES S A103012110</v>
          </cell>
        </row>
        <row r="1579">
          <cell r="A1579" t="str">
            <v>FARMACERES S A103012303</v>
          </cell>
        </row>
        <row r="1580">
          <cell r="A1580" t="str">
            <v>FARMACERES S A103012403</v>
          </cell>
        </row>
        <row r="1581">
          <cell r="A1581" t="str">
            <v>FARMACERES S A103012503</v>
          </cell>
        </row>
        <row r="1582">
          <cell r="A1582" t="str">
            <v>FARMACERES S A103012603</v>
          </cell>
        </row>
        <row r="1583">
          <cell r="A1583" t="str">
            <v>FARMACERES S A103012703</v>
          </cell>
        </row>
        <row r="1584">
          <cell r="A1584" t="str">
            <v>FARMACERES S A103013903</v>
          </cell>
        </row>
        <row r="1585">
          <cell r="A1585" t="str">
            <v>FARMACERES S A103014203</v>
          </cell>
        </row>
        <row r="1586">
          <cell r="A1586" t="str">
            <v>FARMACERES S A103014803</v>
          </cell>
        </row>
        <row r="1587">
          <cell r="A1587" t="str">
            <v>FARMACERES S A103016803</v>
          </cell>
        </row>
        <row r="1588">
          <cell r="A1588" t="str">
            <v>FARMACERES S A106040203</v>
          </cell>
        </row>
        <row r="1589">
          <cell r="A1589" t="str">
            <v>FARMACERES S A107010203</v>
          </cell>
        </row>
        <row r="1590">
          <cell r="A1590" t="str">
            <v>FARMACERES S A107010903</v>
          </cell>
        </row>
        <row r="1591">
          <cell r="A1591" t="str">
            <v>FARMACERES S A107011303</v>
          </cell>
        </row>
        <row r="1592">
          <cell r="A1592" t="str">
            <v>FARMACERES S A114010703</v>
          </cell>
        </row>
        <row r="1593">
          <cell r="A1593" t="str">
            <v>FARMACERES S A114010803</v>
          </cell>
        </row>
        <row r="1594">
          <cell r="A1594" t="str">
            <v>FARMACERES S A114070103</v>
          </cell>
        </row>
        <row r="1595">
          <cell r="A1595" t="str">
            <v>FARMACERES S A201100202</v>
          </cell>
        </row>
        <row r="1596">
          <cell r="A1596" t="str">
            <v>FARMACERES S A201100203</v>
          </cell>
        </row>
        <row r="1597">
          <cell r="A1597" t="str">
            <v>FARMACERES S A201100303</v>
          </cell>
        </row>
        <row r="1598">
          <cell r="A1598" t="str">
            <v>FARMACERES S A201132010</v>
          </cell>
        </row>
        <row r="1599">
          <cell r="A1599" t="str">
            <v>FARMACERES S A201132210</v>
          </cell>
        </row>
        <row r="1600">
          <cell r="A1600" t="str">
            <v>FARMACERES S A201132410</v>
          </cell>
        </row>
        <row r="1601">
          <cell r="A1601" t="str">
            <v>FARMACERES S A201132510</v>
          </cell>
        </row>
        <row r="1602">
          <cell r="A1602" t="str">
            <v>FARMACERES S A201133407</v>
          </cell>
        </row>
        <row r="1603">
          <cell r="A1603" t="str">
            <v>FARMACERES S A201133507</v>
          </cell>
        </row>
        <row r="1604">
          <cell r="A1604" t="str">
            <v>FARMACERES S A201134810</v>
          </cell>
        </row>
        <row r="1605">
          <cell r="A1605" t="str">
            <v>FARMACERES S A201134910</v>
          </cell>
        </row>
        <row r="1606">
          <cell r="A1606" t="str">
            <v>FARMACERES S A201151810</v>
          </cell>
        </row>
        <row r="1607">
          <cell r="A1607" t="str">
            <v>FARMACERES S A201151910</v>
          </cell>
        </row>
        <row r="1608">
          <cell r="A1608" t="str">
            <v>FARMACERES S A102000703</v>
          </cell>
        </row>
        <row r="1609">
          <cell r="A1609" t="str">
            <v>FARMACERES S A107030109</v>
          </cell>
        </row>
        <row r="1610">
          <cell r="A1610" t="str">
            <v>FARMACERES S A107030409</v>
          </cell>
        </row>
        <row r="1611">
          <cell r="A1611" t="str">
            <v>FARMACERES S A201113310</v>
          </cell>
        </row>
        <row r="1612">
          <cell r="A1612" t="str">
            <v>FARMACERES S A201113410</v>
          </cell>
        </row>
        <row r="1613">
          <cell r="A1613" t="str">
            <v>FARMACERES S A201113510</v>
          </cell>
        </row>
        <row r="1614">
          <cell r="A1614" t="str">
            <v>FARMACERES S A201113610</v>
          </cell>
        </row>
        <row r="1615">
          <cell r="A1615" t="str">
            <v>FARMACERES S A201113710</v>
          </cell>
        </row>
        <row r="1616">
          <cell r="A1616" t="str">
            <v>FARMACERES S A201113810</v>
          </cell>
        </row>
        <row r="1617">
          <cell r="A1617" t="str">
            <v>FARMACERES S A201113910</v>
          </cell>
        </row>
        <row r="1618">
          <cell r="A1618" t="str">
            <v>GEOMETRIAS PLASTICAS201070708</v>
          </cell>
        </row>
        <row r="1619">
          <cell r="A1619" t="str">
            <v>GEOMETRIAS PLASTICAS201070808</v>
          </cell>
        </row>
        <row r="1620">
          <cell r="A1620" t="str">
            <v>GEOMETRIAS PLASTICAS201070908</v>
          </cell>
        </row>
        <row r="1621">
          <cell r="A1621" t="str">
            <v>GEOMETRIAS PLASTICAS201071608</v>
          </cell>
        </row>
        <row r="1622">
          <cell r="A1622" t="str">
            <v>HOSPITECNICA SAS201132010</v>
          </cell>
        </row>
        <row r="1623">
          <cell r="A1623" t="str">
            <v>HOSPITECNICA SAS201132210</v>
          </cell>
        </row>
        <row r="1624">
          <cell r="A1624" t="str">
            <v>HOSPITECNICA SAS201132320</v>
          </cell>
        </row>
        <row r="1625">
          <cell r="A1625" t="str">
            <v>HOSPITECNICA SAS201132330</v>
          </cell>
        </row>
        <row r="1626">
          <cell r="A1626" t="str">
            <v>HOSPITECNICA SAS201132340</v>
          </cell>
        </row>
        <row r="1627">
          <cell r="A1627" t="str">
            <v>HOSPITECNICA SAS201132350</v>
          </cell>
        </row>
        <row r="1628">
          <cell r="A1628" t="str">
            <v>HOSPITECNICA SAS201132410</v>
          </cell>
        </row>
        <row r="1629">
          <cell r="A1629" t="str">
            <v>HOSPITECNICA SAS201132510</v>
          </cell>
        </row>
        <row r="1630">
          <cell r="A1630" t="str">
            <v>HOSPITECNICA SAS201132610</v>
          </cell>
        </row>
        <row r="1631">
          <cell r="A1631" t="str">
            <v>HOSPITECNICA SAS201132710</v>
          </cell>
        </row>
        <row r="1632">
          <cell r="A1632" t="str">
            <v>HOSPITECNICA SAS201132810</v>
          </cell>
        </row>
        <row r="1633">
          <cell r="A1633" t="str">
            <v>HOSPITECNICA SAS201132910</v>
          </cell>
        </row>
        <row r="1634">
          <cell r="A1634" t="str">
            <v>HOSPITECNICA SAS201133110</v>
          </cell>
        </row>
        <row r="1635">
          <cell r="A1635" t="str">
            <v>HOSPITECNICA SAS201135210</v>
          </cell>
        </row>
        <row r="1636">
          <cell r="A1636" t="str">
            <v>HOSPITECNICA SAS201135310</v>
          </cell>
        </row>
        <row r="1637">
          <cell r="A1637" t="str">
            <v>HOSPITECNICA SAS201155110</v>
          </cell>
        </row>
        <row r="1638">
          <cell r="A1638" t="str">
            <v>HOSPITECNICA SAS201157410</v>
          </cell>
        </row>
        <row r="1639">
          <cell r="A1639" t="str">
            <v>HOSPITECNICA SAS201157910</v>
          </cell>
        </row>
        <row r="1640">
          <cell r="A1640" t="str">
            <v>HOSPITECNICA SAS201160109</v>
          </cell>
        </row>
        <row r="1641">
          <cell r="A1641" t="str">
            <v>HOSPITECNICA SAS201160110</v>
          </cell>
        </row>
        <row r="1642">
          <cell r="A1642" t="str">
            <v>HOSPITECNICA SAS201160115</v>
          </cell>
        </row>
        <row r="1643">
          <cell r="A1643" t="str">
            <v>HOSPITECNICA SAS201160210</v>
          </cell>
        </row>
        <row r="1644">
          <cell r="A1644" t="str">
            <v>HOSPITECNICA SAS201160215</v>
          </cell>
        </row>
        <row r="1645">
          <cell r="A1645" t="str">
            <v>HOSPITECNICA SAS201160310</v>
          </cell>
        </row>
        <row r="1646">
          <cell r="A1646" t="str">
            <v>HOSPITECNICA SAS201160350</v>
          </cell>
        </row>
        <row r="1647">
          <cell r="A1647" t="str">
            <v>HOSPITECNICA SAS201160351</v>
          </cell>
        </row>
        <row r="1648">
          <cell r="A1648" t="str">
            <v>HOSPITECNICA SAS201160352</v>
          </cell>
        </row>
        <row r="1649">
          <cell r="A1649" t="str">
            <v>HOSPITECNICA SAS201160429</v>
          </cell>
        </row>
        <row r="1650">
          <cell r="A1650" t="str">
            <v>HOSPITECNICA SAS201160620</v>
          </cell>
        </row>
        <row r="1651">
          <cell r="A1651" t="str">
            <v>HOSPITECNICA SAS201161510</v>
          </cell>
        </row>
        <row r="1652">
          <cell r="A1652" t="str">
            <v>HOSPITECNICA SAS201161511</v>
          </cell>
        </row>
        <row r="1653">
          <cell r="A1653" t="str">
            <v>HOSPITECNICA SAS201161809</v>
          </cell>
        </row>
        <row r="1654">
          <cell r="A1654" t="str">
            <v>HOSPITECNICA SAS201162502</v>
          </cell>
        </row>
        <row r="1655">
          <cell r="A1655" t="str">
            <v>HOSPITECNICA SAS206012820</v>
          </cell>
        </row>
        <row r="1656">
          <cell r="A1656" t="str">
            <v>HOSPITECNICA SAS206040925</v>
          </cell>
        </row>
        <row r="1657">
          <cell r="A1657" t="str">
            <v>HOSPITECNICA SAS206040950</v>
          </cell>
        </row>
        <row r="1658">
          <cell r="A1658" t="str">
            <v>HOSPITECNICA SAS206060701</v>
          </cell>
        </row>
        <row r="1659">
          <cell r="A1659" t="str">
            <v>HUMMALAB SAS401010416</v>
          </cell>
        </row>
        <row r="1660">
          <cell r="A1660" t="str">
            <v>HUMMALAB SAS401010516</v>
          </cell>
        </row>
        <row r="1661">
          <cell r="A1661" t="str">
            <v>HUMMALAB SAS401010716</v>
          </cell>
        </row>
        <row r="1662">
          <cell r="A1662" t="str">
            <v>HUMMALAB SAS401010816</v>
          </cell>
        </row>
        <row r="1663">
          <cell r="A1663" t="str">
            <v>HUMMALAB SAS401010916</v>
          </cell>
        </row>
        <row r="1664">
          <cell r="A1664" t="str">
            <v>HUMMALAB SAS405000308</v>
          </cell>
        </row>
        <row r="1665">
          <cell r="A1665" t="str">
            <v>HUMMALAB SAS406002809</v>
          </cell>
        </row>
        <row r="1666">
          <cell r="A1666" t="str">
            <v>HUMMALAB SAS408000116</v>
          </cell>
        </row>
        <row r="1667">
          <cell r="A1667" t="str">
            <v>HUMMALAB SAS408000216</v>
          </cell>
        </row>
        <row r="1668">
          <cell r="A1668" t="str">
            <v>HUMMALAB SAS408000612</v>
          </cell>
        </row>
        <row r="1669">
          <cell r="A1669" t="str">
            <v>HUMMALAB SAS408000616</v>
          </cell>
        </row>
        <row r="1670">
          <cell r="A1670" t="str">
            <v>HUMMALAB SAS408000716</v>
          </cell>
        </row>
        <row r="1671">
          <cell r="A1671" t="str">
            <v>HUMMALAB SAS408001616</v>
          </cell>
        </row>
        <row r="1672">
          <cell r="A1672" t="str">
            <v>HUMMALAB SAS408001716</v>
          </cell>
        </row>
        <row r="1673">
          <cell r="A1673" t="str">
            <v>HUMMALAB SAS408002016</v>
          </cell>
        </row>
        <row r="1674">
          <cell r="A1674" t="str">
            <v>HUMMALAB SAS408003116</v>
          </cell>
        </row>
        <row r="1675">
          <cell r="A1675" t="str">
            <v>HUMMALAB SAS410000710</v>
          </cell>
        </row>
        <row r="1676">
          <cell r="A1676" t="str">
            <v>HUMMALAB SAS410002516</v>
          </cell>
        </row>
        <row r="1677">
          <cell r="A1677" t="str">
            <v>HUMMALAB SAS410002616</v>
          </cell>
        </row>
        <row r="1678">
          <cell r="A1678" t="str">
            <v>HUMMALAB SAS410002716</v>
          </cell>
        </row>
        <row r="1679">
          <cell r="A1679" t="str">
            <v>HUMMALAB SAS410003416</v>
          </cell>
        </row>
        <row r="1680">
          <cell r="A1680" t="str">
            <v>HUMMALAB SAS410003516</v>
          </cell>
        </row>
        <row r="1681">
          <cell r="A1681" t="str">
            <v>HUMMALAB SAS410003616</v>
          </cell>
        </row>
        <row r="1682">
          <cell r="A1682" t="str">
            <v>HUMMALAB SAS410003916</v>
          </cell>
        </row>
        <row r="1683">
          <cell r="A1683" t="str">
            <v>HUMMALAB SAS410004016</v>
          </cell>
        </row>
        <row r="1684">
          <cell r="A1684" t="str">
            <v>HUMMALAB SAS414090309</v>
          </cell>
        </row>
        <row r="1685">
          <cell r="A1685" t="str">
            <v>HUMMALAB SAS414090409</v>
          </cell>
        </row>
        <row r="1686">
          <cell r="A1686" t="str">
            <v>HUMMALAB SAS414090509</v>
          </cell>
        </row>
        <row r="1687">
          <cell r="A1687" t="str">
            <v>HUMMALAB SAS414140411</v>
          </cell>
        </row>
        <row r="1688">
          <cell r="A1688" t="str">
            <v>HUMMALAB SAS414170113</v>
          </cell>
        </row>
        <row r="1689">
          <cell r="A1689" t="str">
            <v>HUMMALAB SAS414330211</v>
          </cell>
        </row>
        <row r="1690">
          <cell r="A1690" t="str">
            <v>HUMMALAB SAS414330311</v>
          </cell>
        </row>
        <row r="1691">
          <cell r="A1691" t="str">
            <v>HUMMALAB SAS414330314</v>
          </cell>
        </row>
        <row r="1692">
          <cell r="A1692" t="str">
            <v>HUMMALAB SAS414330511</v>
          </cell>
        </row>
        <row r="1693">
          <cell r="A1693" t="str">
            <v>HUMMALAB SAS414330611</v>
          </cell>
        </row>
        <row r="1694">
          <cell r="A1694" t="str">
            <v>HUMMALAB SAS415080735</v>
          </cell>
        </row>
        <row r="1695">
          <cell r="A1695" t="str">
            <v>HUMMALAB SAS415080745</v>
          </cell>
        </row>
        <row r="1696">
          <cell r="A1696" t="str">
            <v>HUMMALAB SAS415080746</v>
          </cell>
        </row>
        <row r="1697">
          <cell r="A1697" t="str">
            <v>HUMMALAB SAS415082516</v>
          </cell>
        </row>
        <row r="1698">
          <cell r="A1698" t="str">
            <v>HUMMALAB SAS416002809</v>
          </cell>
        </row>
        <row r="1699">
          <cell r="A1699" t="str">
            <v>HUMMALAB SAS416003909</v>
          </cell>
        </row>
        <row r="1700">
          <cell r="A1700" t="str">
            <v>HUMMALAB SAS417020109</v>
          </cell>
        </row>
        <row r="1701">
          <cell r="A1701" t="str">
            <v>HUMMALAB SAS417020609</v>
          </cell>
        </row>
        <row r="1702">
          <cell r="A1702" t="str">
            <v>HUMMALAB SAS417020709</v>
          </cell>
        </row>
        <row r="1703">
          <cell r="A1703" t="str">
            <v>HUMMALAB SAS417020909</v>
          </cell>
        </row>
        <row r="1704">
          <cell r="A1704" t="str">
            <v>HUMMALAB SAS417030709</v>
          </cell>
        </row>
        <row r="1705">
          <cell r="A1705" t="str">
            <v>HUMMALAB SAS417040109</v>
          </cell>
        </row>
        <row r="1706">
          <cell r="A1706" t="str">
            <v>HUMMALAB SAS417040209</v>
          </cell>
        </row>
        <row r="1707">
          <cell r="A1707" t="str">
            <v>HUMMALAB SAS417040609</v>
          </cell>
        </row>
        <row r="1708">
          <cell r="A1708" t="str">
            <v>HUMMALAB SAS417050202</v>
          </cell>
        </row>
        <row r="1709">
          <cell r="A1709" t="str">
            <v>HUMMALAB SAS417050305</v>
          </cell>
        </row>
        <row r="1710">
          <cell r="A1710" t="str">
            <v>HUMMALAB SAS417050409</v>
          </cell>
        </row>
        <row r="1711">
          <cell r="A1711" t="str">
            <v>HUMMALAB SAS417050506</v>
          </cell>
        </row>
        <row r="1712">
          <cell r="A1712" t="str">
            <v>HUMMALAB SAS417050507</v>
          </cell>
        </row>
        <row r="1713">
          <cell r="A1713" t="str">
            <v>HUMMALAB SAS418000109</v>
          </cell>
        </row>
        <row r="1714">
          <cell r="A1714" t="str">
            <v>HUMMALAB SAS420000103</v>
          </cell>
        </row>
        <row r="1715">
          <cell r="A1715" t="str">
            <v>HUMMALAB SAS421003616</v>
          </cell>
        </row>
        <row r="1716">
          <cell r="A1716" t="str">
            <v>HUMMALAB SAS421003615</v>
          </cell>
        </row>
        <row r="1717">
          <cell r="A1717" t="str">
            <v>HUMMALAB SAS416003910</v>
          </cell>
        </row>
        <row r="1718">
          <cell r="A1718" t="str">
            <v>HUMMALAB SAS416003940</v>
          </cell>
        </row>
        <row r="1719">
          <cell r="A1719" t="str">
            <v>IMCOLMEDICA S.A.201030110</v>
          </cell>
        </row>
        <row r="1720">
          <cell r="A1720" t="str">
            <v>IMCOLMEDICA S.A.201030410</v>
          </cell>
        </row>
        <row r="1721">
          <cell r="A1721" t="str">
            <v>IMCOLMEDICA S.A.201030510</v>
          </cell>
        </row>
        <row r="1722">
          <cell r="A1722" t="str">
            <v>IMCOLMEDICA S.A.201030610</v>
          </cell>
        </row>
        <row r="1723">
          <cell r="A1723" t="str">
            <v>IMCOLMEDICA S.A.201030710</v>
          </cell>
        </row>
        <row r="1724">
          <cell r="A1724" t="str">
            <v>IMCOLMEDICA S.A.201030810</v>
          </cell>
        </row>
        <row r="1725">
          <cell r="A1725" t="str">
            <v>IMCOLMEDICA S.A.201080110</v>
          </cell>
        </row>
        <row r="1726">
          <cell r="A1726" t="str">
            <v>IMCOLMEDICA S.A.201080210</v>
          </cell>
        </row>
        <row r="1727">
          <cell r="A1727" t="str">
            <v>IMCOLMEDICA S.A.201080310</v>
          </cell>
        </row>
        <row r="1728">
          <cell r="A1728" t="str">
            <v>IMCOLMEDICA S.A.201080410</v>
          </cell>
        </row>
        <row r="1729">
          <cell r="A1729" t="str">
            <v>IMCOLMEDICA S.A.201080510</v>
          </cell>
        </row>
        <row r="1730">
          <cell r="A1730" t="str">
            <v>IMCOLMEDICA S.A.201080610</v>
          </cell>
        </row>
        <row r="1731">
          <cell r="A1731" t="str">
            <v>IMCOLMEDICA S.A.201100202</v>
          </cell>
        </row>
        <row r="1732">
          <cell r="A1732" t="str">
            <v>IMCOLMEDICA S.A.201100203</v>
          </cell>
        </row>
        <row r="1733">
          <cell r="A1733" t="str">
            <v>IMCOLMEDICA S.A.201100303</v>
          </cell>
        </row>
        <row r="1734">
          <cell r="A1734" t="str">
            <v>IMCOLMEDICA S.A.201102110</v>
          </cell>
        </row>
        <row r="1735">
          <cell r="A1735" t="str">
            <v>IMCOLMEDICA S.A.201110710</v>
          </cell>
        </row>
        <row r="1736">
          <cell r="A1736" t="str">
            <v>IMCOLMEDICA S.A.201110910</v>
          </cell>
        </row>
        <row r="1737">
          <cell r="A1737" t="str">
            <v>IMCOLMEDICA S.A.201111010</v>
          </cell>
        </row>
        <row r="1738">
          <cell r="A1738" t="str">
            <v>IMCOLMEDICA S.A.201111510</v>
          </cell>
        </row>
        <row r="1739">
          <cell r="A1739" t="str">
            <v>IMCOLMEDICA S.A.201111610</v>
          </cell>
        </row>
        <row r="1740">
          <cell r="A1740" t="str">
            <v>IMCOLMEDICA S.A.201111710</v>
          </cell>
        </row>
        <row r="1741">
          <cell r="A1741" t="str">
            <v>IMCOLMEDICA S.A.201111810</v>
          </cell>
        </row>
        <row r="1742">
          <cell r="A1742" t="str">
            <v>IMCOLMEDICA S.A.201111910</v>
          </cell>
        </row>
        <row r="1743">
          <cell r="A1743" t="str">
            <v>IMCOLMEDICA S.A.201112010</v>
          </cell>
        </row>
        <row r="1744">
          <cell r="A1744" t="str">
            <v>IMCOLMEDICA S.A.201112022</v>
          </cell>
        </row>
        <row r="1745">
          <cell r="A1745" t="str">
            <v>IMCOLMEDICA S.A.201112510</v>
          </cell>
        </row>
        <row r="1746">
          <cell r="A1746" t="str">
            <v>IMCOLMEDICA S.A.201112610</v>
          </cell>
        </row>
        <row r="1747">
          <cell r="A1747" t="str">
            <v>IMCOLMEDICA S.A.201112710</v>
          </cell>
        </row>
        <row r="1748">
          <cell r="A1748" t="str">
            <v>IMCOLMEDICA S.A.201112810</v>
          </cell>
        </row>
        <row r="1749">
          <cell r="A1749" t="str">
            <v>IMCOLMEDICA S.A.201112910</v>
          </cell>
        </row>
        <row r="1750">
          <cell r="A1750" t="str">
            <v>IMCOLMEDICA S.A.201113010</v>
          </cell>
        </row>
        <row r="1751">
          <cell r="A1751" t="str">
            <v>IMCOLMEDICA S.A.201113110</v>
          </cell>
        </row>
        <row r="1752">
          <cell r="A1752" t="str">
            <v>IMCOLMEDICA S.A.201113310</v>
          </cell>
        </row>
        <row r="1753">
          <cell r="A1753" t="str">
            <v>IMCOLMEDICA S.A.201113410</v>
          </cell>
        </row>
        <row r="1754">
          <cell r="A1754" t="str">
            <v>IMCOLMEDICA S.A.201113510</v>
          </cell>
        </row>
        <row r="1755">
          <cell r="A1755" t="str">
            <v>IMCOLMEDICA S.A.201113610</v>
          </cell>
        </row>
        <row r="1756">
          <cell r="A1756" t="str">
            <v>IMCOLMEDICA S.A.201113710</v>
          </cell>
        </row>
        <row r="1757">
          <cell r="A1757" t="str">
            <v>IMCOLMEDICA S.A.201113810</v>
          </cell>
        </row>
        <row r="1758">
          <cell r="A1758" t="str">
            <v>IMCOLMEDICA S.A.201113910</v>
          </cell>
        </row>
        <row r="1759">
          <cell r="A1759" t="str">
            <v>IMCOLMEDICA S.A.201120503</v>
          </cell>
        </row>
        <row r="1760">
          <cell r="A1760" t="str">
            <v>IMCOLMEDICA S.A.201120605</v>
          </cell>
        </row>
        <row r="1761">
          <cell r="A1761" t="str">
            <v>IMCOLMEDICA S.A.201130310</v>
          </cell>
        </row>
        <row r="1762">
          <cell r="A1762" t="str">
            <v>IMCOLMEDICA S.A.201130410</v>
          </cell>
        </row>
        <row r="1763">
          <cell r="A1763" t="str">
            <v>IMCOLMEDICA S.A.201130510</v>
          </cell>
        </row>
        <row r="1764">
          <cell r="A1764" t="str">
            <v>IMCOLMEDICA S.A.201130610</v>
          </cell>
        </row>
        <row r="1765">
          <cell r="A1765" t="str">
            <v>IMCOLMEDICA S.A.201130650</v>
          </cell>
        </row>
        <row r="1766">
          <cell r="A1766" t="str">
            <v>IMCOLMEDICA S.A.201130710</v>
          </cell>
        </row>
        <row r="1767">
          <cell r="A1767" t="str">
            <v>IMCOLMEDICA S.A.201130810</v>
          </cell>
        </row>
        <row r="1768">
          <cell r="A1768" t="str">
            <v>IMCOLMEDICA S.A.201130910</v>
          </cell>
        </row>
        <row r="1769">
          <cell r="A1769" t="str">
            <v>IMCOLMEDICA S.A.201131010</v>
          </cell>
        </row>
        <row r="1770">
          <cell r="A1770" t="str">
            <v>IMCOLMEDICA S.A.201131110</v>
          </cell>
        </row>
        <row r="1771">
          <cell r="A1771" t="str">
            <v>IMCOLMEDICA S.A.201131210</v>
          </cell>
        </row>
        <row r="1772">
          <cell r="A1772" t="str">
            <v>IMCOLMEDICA S.A.201131310</v>
          </cell>
        </row>
        <row r="1773">
          <cell r="A1773" t="str">
            <v>IMCOLMEDICA S.A.201131410</v>
          </cell>
        </row>
        <row r="1774">
          <cell r="A1774" t="str">
            <v>IMCOLMEDICA S.A.201132010</v>
          </cell>
        </row>
        <row r="1775">
          <cell r="A1775" t="str">
            <v>IMCOLMEDICA S.A.201132210</v>
          </cell>
        </row>
        <row r="1776">
          <cell r="A1776" t="str">
            <v>IMCOLMEDICA S.A.201132320</v>
          </cell>
        </row>
        <row r="1777">
          <cell r="A1777" t="str">
            <v>IMCOLMEDICA S.A.201132330</v>
          </cell>
        </row>
        <row r="1778">
          <cell r="A1778" t="str">
            <v>IMCOLMEDICA S.A.201132340</v>
          </cell>
        </row>
        <row r="1779">
          <cell r="A1779" t="str">
            <v>IMCOLMEDICA S.A.201132350</v>
          </cell>
        </row>
        <row r="1780">
          <cell r="A1780" t="str">
            <v>IMCOLMEDICA S.A.201132410</v>
          </cell>
        </row>
        <row r="1781">
          <cell r="A1781" t="str">
            <v>IMCOLMEDICA S.A.201132510</v>
          </cell>
        </row>
        <row r="1782">
          <cell r="A1782" t="str">
            <v>IMCOLMEDICA S.A.201132610</v>
          </cell>
        </row>
        <row r="1783">
          <cell r="A1783" t="str">
            <v>IMCOLMEDICA S.A.201134810</v>
          </cell>
        </row>
        <row r="1784">
          <cell r="A1784" t="str">
            <v>IMCOLMEDICA S.A.201134910</v>
          </cell>
        </row>
        <row r="1785">
          <cell r="A1785" t="str">
            <v>IMCOLMEDICA S.A.201135210</v>
          </cell>
        </row>
        <row r="1786">
          <cell r="A1786" t="str">
            <v>IMCOLMEDICA S.A.201135310</v>
          </cell>
        </row>
        <row r="1787">
          <cell r="A1787" t="str">
            <v>IMCOLMEDICA S.A.201140509</v>
          </cell>
        </row>
        <row r="1788">
          <cell r="A1788" t="str">
            <v>IMCOLMEDICA S.A.201140609</v>
          </cell>
        </row>
        <row r="1789">
          <cell r="A1789" t="str">
            <v>IMCOLMEDICA S.A.201141109</v>
          </cell>
        </row>
        <row r="1790">
          <cell r="A1790" t="str">
            <v>IMCOLMEDICA S.A.201141209</v>
          </cell>
        </row>
        <row r="1791">
          <cell r="A1791" t="str">
            <v>IMCOLMEDICA S.A.201150305</v>
          </cell>
        </row>
        <row r="1792">
          <cell r="A1792" t="str">
            <v>IMCOLMEDICA S.A.201151306</v>
          </cell>
        </row>
        <row r="1793">
          <cell r="A1793" t="str">
            <v>IMCOLMEDICA S.A.201151810</v>
          </cell>
        </row>
        <row r="1794">
          <cell r="A1794" t="str">
            <v>IMCOLMEDICA S.A.201151910</v>
          </cell>
        </row>
        <row r="1795">
          <cell r="A1795" t="str">
            <v>IMCOLMEDICA S.A.201152501</v>
          </cell>
        </row>
        <row r="1796">
          <cell r="A1796" t="str">
            <v>IMCOLMEDICA S.A.201152607</v>
          </cell>
        </row>
        <row r="1797">
          <cell r="A1797" t="str">
            <v>IMCOLMEDICA S.A.201153207</v>
          </cell>
        </row>
        <row r="1798">
          <cell r="A1798" t="str">
            <v>IMCOLMEDICA S.A.201153502</v>
          </cell>
        </row>
        <row r="1799">
          <cell r="A1799" t="str">
            <v>IMCOLMEDICA S.A.201154111</v>
          </cell>
        </row>
        <row r="1800">
          <cell r="A1800" t="str">
            <v>IMCOLMEDICA S.A.201155506</v>
          </cell>
        </row>
        <row r="1801">
          <cell r="A1801" t="str">
            <v>IMCOLMEDICA S.A.201157610</v>
          </cell>
        </row>
        <row r="1802">
          <cell r="A1802" t="str">
            <v>IMCOLMEDICA S.A.201161809</v>
          </cell>
        </row>
        <row r="1803">
          <cell r="A1803" t="str">
            <v>IMCOLMEDICA S.A.206010910</v>
          </cell>
        </row>
        <row r="1804">
          <cell r="A1804" t="str">
            <v>IMCOLMEDICA S.A.206012820</v>
          </cell>
        </row>
        <row r="1805">
          <cell r="A1805" t="str">
            <v>IMCOLMEDICA S.A.206040925</v>
          </cell>
        </row>
        <row r="1806">
          <cell r="A1806" t="str">
            <v>IMCOLMEDICA S.A.206040950</v>
          </cell>
        </row>
        <row r="1807">
          <cell r="A1807" t="str">
            <v>IMCOLMEDICA S.A.206060310</v>
          </cell>
        </row>
        <row r="1808">
          <cell r="A1808" t="str">
            <v>LABORATORIOS GOTHAPLAST LTDA201020310</v>
          </cell>
        </row>
        <row r="1809">
          <cell r="A1809" t="str">
            <v>LABORATORIOS GOTHAPLAST LTDA201050810</v>
          </cell>
        </row>
        <row r="1810">
          <cell r="A1810" t="str">
            <v>LABORATORIOS GOTHAPLAST LTDA201063507</v>
          </cell>
        </row>
        <row r="1811">
          <cell r="A1811" t="str">
            <v>LABORATORIOS GOTHAPLAST LTDA201100350</v>
          </cell>
        </row>
        <row r="1812">
          <cell r="A1812" t="str">
            <v>LABORATORIOS GOTHAPLAST LTDA201132710</v>
          </cell>
        </row>
        <row r="1813">
          <cell r="A1813" t="str">
            <v>LABORATORIOS GOTHAPLAST LTDA201132810</v>
          </cell>
        </row>
        <row r="1814">
          <cell r="A1814" t="str">
            <v>LABORATORIOS GOTHAPLAST LTDA201132910</v>
          </cell>
        </row>
        <row r="1815">
          <cell r="A1815" t="str">
            <v>LABORATORIOS GOTHAPLAST LTDA201133110</v>
          </cell>
        </row>
        <row r="1816">
          <cell r="A1816" t="str">
            <v>LABORATORIOS GOTHAPLAST LTDA201133407</v>
          </cell>
        </row>
        <row r="1817">
          <cell r="A1817" t="str">
            <v>LABORATORIOS GOTHAPLAST LTDA201133507</v>
          </cell>
        </row>
        <row r="1818">
          <cell r="A1818" t="str">
            <v>LABORATORIOS GOTHAPLAST LTDA201135210</v>
          </cell>
        </row>
        <row r="1819">
          <cell r="A1819" t="str">
            <v>LABORATORIOS GOTHAPLAST LTDA201135310</v>
          </cell>
        </row>
        <row r="1820">
          <cell r="A1820" t="str">
            <v>LABORATORIOS GOTHAPLAST LTDA201140809</v>
          </cell>
        </row>
        <row r="1821">
          <cell r="A1821" t="str">
            <v>LABORATORIOS GOTHAPLAST LTDA201141009</v>
          </cell>
        </row>
        <row r="1822">
          <cell r="A1822" t="str">
            <v>LABORATORIOS GOTHAPLAST LTDA201150610</v>
          </cell>
        </row>
        <row r="1823">
          <cell r="A1823" t="str">
            <v>LABORATORIOS GOTHAPLAST LTDA201150809</v>
          </cell>
        </row>
        <row r="1824">
          <cell r="A1824" t="str">
            <v>LABORATORIOS GOTHAPLAST LTDA201151306</v>
          </cell>
        </row>
        <row r="1825">
          <cell r="A1825" t="str">
            <v>LABORATORIOS GOTHAPLAST LTDA201151410</v>
          </cell>
        </row>
        <row r="1826">
          <cell r="A1826" t="str">
            <v>LABORATORIOS GOTHAPLAST LTDA201151810</v>
          </cell>
        </row>
        <row r="1827">
          <cell r="A1827" t="str">
            <v>LABORATORIOS GOTHAPLAST LTDA201151910</v>
          </cell>
        </row>
        <row r="1828">
          <cell r="A1828" t="str">
            <v>LABORATORIOS GOTHAPLAST LTDA201154211</v>
          </cell>
        </row>
        <row r="1829">
          <cell r="A1829" t="str">
            <v>LABORATORIOS GOTHAPLAST LTDA201155506</v>
          </cell>
        </row>
        <row r="1830">
          <cell r="A1830" t="str">
            <v>LABORATORIOS GOTHAPLAST LTDA201157050</v>
          </cell>
        </row>
        <row r="1831">
          <cell r="A1831" t="str">
            <v>LABORATORIOS GOTHAPLAST LTDA201157210</v>
          </cell>
        </row>
        <row r="1832">
          <cell r="A1832" t="str">
            <v>LABORATORIOS GOTHAPLAST LTDA201157705</v>
          </cell>
        </row>
        <row r="1833">
          <cell r="A1833" t="str">
            <v>LABORATORIOS GOTHAPLAST LTDA201158202</v>
          </cell>
        </row>
        <row r="1834">
          <cell r="A1834" t="str">
            <v>LABORATORIOS GOTHAPLAST LTDA201161901</v>
          </cell>
        </row>
        <row r="1835">
          <cell r="A1835" t="str">
            <v>LABORATORIOS GOTHAPLAST LTDA202121010</v>
          </cell>
        </row>
        <row r="1836">
          <cell r="A1836" t="str">
            <v>LABORATORIOS GOTHAPLAST LTDA206060701</v>
          </cell>
        </row>
        <row r="1837">
          <cell r="A1837" t="str">
            <v>LABORATORIOS GOTHAPLAST LTDA416002809</v>
          </cell>
        </row>
        <row r="1838">
          <cell r="A1838" t="str">
            <v>LABORATORIOS OSSALUD SAS201010110</v>
          </cell>
        </row>
        <row r="1839">
          <cell r="A1839" t="str">
            <v>LABORATORIOS OSSALUD SAS201010210</v>
          </cell>
        </row>
        <row r="1840">
          <cell r="A1840" t="str">
            <v>LABORATORIOS OSSALUD SAS201010310</v>
          </cell>
        </row>
        <row r="1841">
          <cell r="A1841" t="str">
            <v>LABORATORIOS OSSALUD SAS201010410</v>
          </cell>
        </row>
        <row r="1842">
          <cell r="A1842" t="str">
            <v>LABORATORIOS OSSALUD SAS201010510</v>
          </cell>
        </row>
        <row r="1843">
          <cell r="A1843" t="str">
            <v>LABORATORIOS OSSALUD SAS201010610</v>
          </cell>
        </row>
        <row r="1844">
          <cell r="A1844" t="str">
            <v>LABORATORIOS OSSALUD SAS201011110</v>
          </cell>
        </row>
        <row r="1845">
          <cell r="A1845" t="str">
            <v>LABORATORIOS OSSALUD SAS201020210</v>
          </cell>
        </row>
        <row r="1846">
          <cell r="A1846" t="str">
            <v>LABORATORIOS OSSALUD SAS201020310</v>
          </cell>
        </row>
        <row r="1847">
          <cell r="A1847" t="str">
            <v>LABORATORIOS OSSALUD SAS201030110</v>
          </cell>
        </row>
        <row r="1848">
          <cell r="A1848" t="str">
            <v>LABORATORIOS OSSALUD SAS201030210</v>
          </cell>
        </row>
        <row r="1849">
          <cell r="A1849" t="str">
            <v>LABORATORIOS OSSALUD SAS201030410</v>
          </cell>
        </row>
        <row r="1850">
          <cell r="A1850" t="str">
            <v>LABORATORIOS OSSALUD SAS201030510</v>
          </cell>
        </row>
        <row r="1851">
          <cell r="A1851" t="str">
            <v>LABORATORIOS OSSALUD SAS201030610</v>
          </cell>
        </row>
        <row r="1852">
          <cell r="A1852" t="str">
            <v>LABORATORIOS OSSALUD SAS201030710</v>
          </cell>
        </row>
        <row r="1853">
          <cell r="A1853" t="str">
            <v>LABORATORIOS OSSALUD SAS201030810</v>
          </cell>
        </row>
        <row r="1854">
          <cell r="A1854" t="str">
            <v>LABORATORIOS OSSALUD SAS201035102</v>
          </cell>
        </row>
        <row r="1855">
          <cell r="A1855" t="str">
            <v>LABORATORIOS OSSALUD SAS201080110</v>
          </cell>
        </row>
        <row r="1856">
          <cell r="A1856" t="str">
            <v>LABORATORIOS OSSALUD SAS201080210</v>
          </cell>
        </row>
        <row r="1857">
          <cell r="A1857" t="str">
            <v>LABORATORIOS OSSALUD SAS201080310</v>
          </cell>
        </row>
        <row r="1858">
          <cell r="A1858" t="str">
            <v>LABORATORIOS OSSALUD SAS201080410</v>
          </cell>
        </row>
        <row r="1859">
          <cell r="A1859" t="str">
            <v>LABORATORIOS OSSALUD SAS201080510</v>
          </cell>
        </row>
        <row r="1860">
          <cell r="A1860" t="str">
            <v>LABORATORIOS OSSALUD SAS201080610</v>
          </cell>
        </row>
        <row r="1861">
          <cell r="A1861" t="str">
            <v>LABORATORIOS OSSALUD SAS201090111</v>
          </cell>
        </row>
        <row r="1862">
          <cell r="A1862" t="str">
            <v>LABORATORIOS OSSALUD SAS201090511</v>
          </cell>
        </row>
        <row r="1863">
          <cell r="A1863" t="str">
            <v>LABORATORIOS OSSALUD SAS201090610</v>
          </cell>
        </row>
        <row r="1864">
          <cell r="A1864" t="str">
            <v>LABORATORIOS OSSALUD SAS201090710</v>
          </cell>
        </row>
        <row r="1865">
          <cell r="A1865" t="str">
            <v>LABORATORIOS OSSALUD SAS201094010</v>
          </cell>
        </row>
        <row r="1866">
          <cell r="A1866" t="str">
            <v>LABORATORIOS OSSALUD SAS201100202</v>
          </cell>
        </row>
        <row r="1867">
          <cell r="A1867" t="str">
            <v>LABORATORIOS OSSALUD SAS201100203</v>
          </cell>
        </row>
        <row r="1868">
          <cell r="A1868" t="str">
            <v>LABORATORIOS OSSALUD SAS201100303</v>
          </cell>
        </row>
        <row r="1869">
          <cell r="A1869" t="str">
            <v>LABORATORIOS OSSALUD SAS201100802</v>
          </cell>
        </row>
        <row r="1870">
          <cell r="A1870" t="str">
            <v>LABORATORIOS OSSALUD SAS201102110</v>
          </cell>
        </row>
        <row r="1871">
          <cell r="A1871" t="str">
            <v>LABORATORIOS OSSALUD SAS201111310</v>
          </cell>
        </row>
        <row r="1872">
          <cell r="A1872" t="str">
            <v>LABORATORIOS OSSALUD SAS201111510</v>
          </cell>
        </row>
        <row r="1873">
          <cell r="A1873" t="str">
            <v>LABORATORIOS OSSALUD SAS201111610</v>
          </cell>
        </row>
        <row r="1874">
          <cell r="A1874" t="str">
            <v>LABORATORIOS OSSALUD SAS201111710</v>
          </cell>
        </row>
        <row r="1875">
          <cell r="A1875" t="str">
            <v>LABORATORIOS OSSALUD SAS201111810</v>
          </cell>
        </row>
        <row r="1876">
          <cell r="A1876" t="str">
            <v>LABORATORIOS OSSALUD SAS201111910</v>
          </cell>
        </row>
        <row r="1877">
          <cell r="A1877" t="str">
            <v>LABORATORIOS OSSALUD SAS201111914</v>
          </cell>
        </row>
        <row r="1878">
          <cell r="A1878" t="str">
            <v>LABORATORIOS OSSALUD SAS201112010</v>
          </cell>
        </row>
        <row r="1879">
          <cell r="A1879" t="str">
            <v>LABORATORIOS OSSALUD SAS201112022</v>
          </cell>
        </row>
        <row r="1880">
          <cell r="A1880" t="str">
            <v>LABORATORIOS OSSALUD SAS201112510</v>
          </cell>
        </row>
        <row r="1881">
          <cell r="A1881" t="str">
            <v>LABORATORIOS OSSALUD SAS201112610</v>
          </cell>
        </row>
        <row r="1882">
          <cell r="A1882" t="str">
            <v>LABORATORIOS OSSALUD SAS201112710</v>
          </cell>
        </row>
        <row r="1883">
          <cell r="A1883" t="str">
            <v>LABORATORIOS OSSALUD SAS201112810</v>
          </cell>
        </row>
        <row r="1884">
          <cell r="A1884" t="str">
            <v>LABORATORIOS OSSALUD SAS201112910</v>
          </cell>
        </row>
        <row r="1885">
          <cell r="A1885" t="str">
            <v>LABORATORIOS OSSALUD SAS201113010</v>
          </cell>
        </row>
        <row r="1886">
          <cell r="A1886" t="str">
            <v>LABORATORIOS OSSALUD SAS201113110</v>
          </cell>
        </row>
        <row r="1887">
          <cell r="A1887" t="str">
            <v>LABORATORIOS OSSALUD SAS201113310</v>
          </cell>
        </row>
        <row r="1888">
          <cell r="A1888" t="str">
            <v>LABORATORIOS OSSALUD SAS201113410</v>
          </cell>
        </row>
        <row r="1889">
          <cell r="A1889" t="str">
            <v>LABORATORIOS OSSALUD SAS201113510</v>
          </cell>
        </row>
        <row r="1890">
          <cell r="A1890" t="str">
            <v>LABORATORIOS OSSALUD SAS201113610</v>
          </cell>
        </row>
        <row r="1891">
          <cell r="A1891" t="str">
            <v>LABORATORIOS OSSALUD SAS201113710</v>
          </cell>
        </row>
        <row r="1892">
          <cell r="A1892" t="str">
            <v>LABORATORIOS OSSALUD SAS201113810</v>
          </cell>
        </row>
        <row r="1893">
          <cell r="A1893" t="str">
            <v>LABORATORIOS OSSALUD SAS201113910</v>
          </cell>
        </row>
        <row r="1894">
          <cell r="A1894" t="str">
            <v>LABORATORIOS OSSALUD SAS201114110</v>
          </cell>
        </row>
        <row r="1895">
          <cell r="A1895" t="str">
            <v>LABORATORIOS OSSALUD SAS201114310</v>
          </cell>
        </row>
        <row r="1896">
          <cell r="A1896" t="str">
            <v>LABORATORIOS OSSALUD SAS201114410</v>
          </cell>
        </row>
        <row r="1897">
          <cell r="A1897" t="str">
            <v>LABORATORIOS OSSALUD SAS201120503</v>
          </cell>
        </row>
        <row r="1898">
          <cell r="A1898" t="str">
            <v>LABORATORIOS OSSALUD SAS201120605</v>
          </cell>
        </row>
        <row r="1899">
          <cell r="A1899" t="str">
            <v>LABORATORIOS OSSALUD SAS201130110</v>
          </cell>
        </row>
        <row r="1900">
          <cell r="A1900" t="str">
            <v>LABORATORIOS OSSALUD SAS201130210</v>
          </cell>
        </row>
        <row r="1901">
          <cell r="A1901" t="str">
            <v>LABORATORIOS OSSALUD SAS201130310</v>
          </cell>
        </row>
        <row r="1902">
          <cell r="A1902" t="str">
            <v>LABORATORIOS OSSALUD SAS201130410</v>
          </cell>
        </row>
        <row r="1903">
          <cell r="A1903" t="str">
            <v>LABORATORIOS OSSALUD SAS201130510</v>
          </cell>
        </row>
        <row r="1904">
          <cell r="A1904" t="str">
            <v>LABORATORIOS OSSALUD SAS201130610</v>
          </cell>
        </row>
        <row r="1905">
          <cell r="A1905" t="str">
            <v>LABORATORIOS OSSALUD SAS201130635</v>
          </cell>
        </row>
        <row r="1906">
          <cell r="A1906" t="str">
            <v>LABORATORIOS OSSALUD SAS201130640</v>
          </cell>
        </row>
        <row r="1907">
          <cell r="A1907" t="str">
            <v>LABORATORIOS OSSALUD SAS201130645</v>
          </cell>
        </row>
        <row r="1908">
          <cell r="A1908" t="str">
            <v>LABORATORIOS OSSALUD SAS201130650</v>
          </cell>
        </row>
        <row r="1909">
          <cell r="A1909" t="str">
            <v>LABORATORIOS OSSALUD SAS201130710</v>
          </cell>
        </row>
        <row r="1910">
          <cell r="A1910" t="str">
            <v>LABORATORIOS OSSALUD SAS201130810</v>
          </cell>
        </row>
        <row r="1911">
          <cell r="A1911" t="str">
            <v>LABORATORIOS OSSALUD SAS201130910</v>
          </cell>
        </row>
        <row r="1912">
          <cell r="A1912" t="str">
            <v>LABORATORIOS OSSALUD SAS201131010</v>
          </cell>
        </row>
        <row r="1913">
          <cell r="A1913" t="str">
            <v>LABORATORIOS OSSALUD SAS201131110</v>
          </cell>
        </row>
        <row r="1914">
          <cell r="A1914" t="str">
            <v>LABORATORIOS OSSALUD SAS201131210</v>
          </cell>
        </row>
        <row r="1915">
          <cell r="A1915" t="str">
            <v>LABORATORIOS OSSALUD SAS201131310</v>
          </cell>
        </row>
        <row r="1916">
          <cell r="A1916" t="str">
            <v>LABORATORIOS OSSALUD SAS201131410</v>
          </cell>
        </row>
        <row r="1917">
          <cell r="A1917" t="str">
            <v>LABORATORIOS OSSALUD SAS201131810</v>
          </cell>
        </row>
        <row r="1918">
          <cell r="A1918" t="str">
            <v>LABORATORIOS OSSALUD SAS201132010</v>
          </cell>
        </row>
        <row r="1919">
          <cell r="A1919" t="str">
            <v>LABORATORIOS OSSALUD SAS201132210</v>
          </cell>
        </row>
        <row r="1920">
          <cell r="A1920" t="str">
            <v>LABORATORIOS OSSALUD SAS201132320</v>
          </cell>
        </row>
        <row r="1921">
          <cell r="A1921" t="str">
            <v>LABORATORIOS OSSALUD SAS201132330</v>
          </cell>
        </row>
        <row r="1922">
          <cell r="A1922" t="str">
            <v>LABORATORIOS OSSALUD SAS201132340</v>
          </cell>
        </row>
        <row r="1923">
          <cell r="A1923" t="str">
            <v>LABORATORIOS OSSALUD SAS201132350</v>
          </cell>
        </row>
        <row r="1924">
          <cell r="A1924" t="str">
            <v>LABORATORIOS OSSALUD SAS201132410</v>
          </cell>
        </row>
        <row r="1925">
          <cell r="A1925" t="str">
            <v>LABORATORIOS OSSALUD SAS201132510</v>
          </cell>
        </row>
        <row r="1926">
          <cell r="A1926" t="str">
            <v>LABORATORIOS OSSALUD SAS201132610</v>
          </cell>
        </row>
        <row r="1927">
          <cell r="A1927" t="str">
            <v>LABORATORIOS OSSALUD SAS201132710</v>
          </cell>
        </row>
        <row r="1928">
          <cell r="A1928" t="str">
            <v>LABORATORIOS OSSALUD SAS201132810</v>
          </cell>
        </row>
        <row r="1929">
          <cell r="A1929" t="str">
            <v>LABORATORIOS OSSALUD SAS201132910</v>
          </cell>
        </row>
        <row r="1930">
          <cell r="A1930" t="str">
            <v>LABORATORIOS OSSALUD SAS201133110</v>
          </cell>
        </row>
        <row r="1931">
          <cell r="A1931" t="str">
            <v>LABORATORIOS OSSALUD SAS201133407</v>
          </cell>
        </row>
        <row r="1932">
          <cell r="A1932" t="str">
            <v>LABORATORIOS OSSALUD SAS201133507</v>
          </cell>
        </row>
        <row r="1933">
          <cell r="A1933" t="str">
            <v>LABORATORIOS OSSALUD SAS201134810</v>
          </cell>
        </row>
        <row r="1934">
          <cell r="A1934" t="str">
            <v>LABORATORIOS OSSALUD SAS201134910</v>
          </cell>
        </row>
        <row r="1935">
          <cell r="A1935" t="str">
            <v>LABORATORIOS OSSALUD SAS201135150</v>
          </cell>
        </row>
        <row r="1936">
          <cell r="A1936" t="str">
            <v>LABORATORIOS OSSALUD SAS201135210</v>
          </cell>
        </row>
        <row r="1937">
          <cell r="A1937" t="str">
            <v>LABORATORIOS OSSALUD SAS201135310</v>
          </cell>
        </row>
        <row r="1938">
          <cell r="A1938" t="str">
            <v>LABORATORIOS OSSALUD SAS201140209</v>
          </cell>
        </row>
        <row r="1939">
          <cell r="A1939" t="str">
            <v>LABORATORIOS OSSALUD SAS201140409</v>
          </cell>
        </row>
        <row r="1940">
          <cell r="A1940" t="str">
            <v>LABORATORIOS OSSALUD SAS201140509</v>
          </cell>
        </row>
        <row r="1941">
          <cell r="A1941" t="str">
            <v>LABORATORIOS OSSALUD SAS201140609</v>
          </cell>
        </row>
        <row r="1942">
          <cell r="A1942" t="str">
            <v>LABORATORIOS OSSALUD SAS201140809</v>
          </cell>
        </row>
        <row r="1943">
          <cell r="A1943" t="str">
            <v>LABORATORIOS OSSALUD SAS201141009</v>
          </cell>
        </row>
        <row r="1944">
          <cell r="A1944" t="str">
            <v>LABORATORIOS OSSALUD SAS201141109</v>
          </cell>
        </row>
        <row r="1945">
          <cell r="A1945" t="str">
            <v>LABORATORIOS OSSALUD SAS201141209</v>
          </cell>
        </row>
        <row r="1946">
          <cell r="A1946" t="str">
            <v>LABORATORIOS OSSALUD SAS201142310</v>
          </cell>
        </row>
        <row r="1947">
          <cell r="A1947" t="str">
            <v>LABORATORIOS OSSALUD SAS201142410</v>
          </cell>
        </row>
        <row r="1948">
          <cell r="A1948" t="str">
            <v>LABORATORIOS OSSALUD SAS201142510</v>
          </cell>
        </row>
        <row r="1949">
          <cell r="A1949" t="str">
            <v>LABORATORIOS OSSALUD SAS201150305</v>
          </cell>
        </row>
        <row r="1950">
          <cell r="A1950" t="str">
            <v>LABORATORIOS OSSALUD SAS201150610</v>
          </cell>
        </row>
        <row r="1951">
          <cell r="A1951" t="str">
            <v>LABORATORIOS OSSALUD SAS201150710</v>
          </cell>
        </row>
        <row r="1952">
          <cell r="A1952" t="str">
            <v>LABORATORIOS OSSALUD SAS201150809</v>
          </cell>
        </row>
        <row r="1953">
          <cell r="A1953" t="str">
            <v>LABORATORIOS OSSALUD SAS201150910</v>
          </cell>
        </row>
        <row r="1954">
          <cell r="A1954" t="str">
            <v>LABORATORIOS OSSALUD SAS201151005</v>
          </cell>
        </row>
        <row r="1955">
          <cell r="A1955" t="str">
            <v>LABORATORIOS OSSALUD SAS201151306</v>
          </cell>
        </row>
        <row r="1956">
          <cell r="A1956" t="str">
            <v>LABORATORIOS OSSALUD SAS201151410</v>
          </cell>
        </row>
        <row r="1957">
          <cell r="A1957" t="str">
            <v>LABORATORIOS OSSALUD SAS201151550</v>
          </cell>
        </row>
        <row r="1958">
          <cell r="A1958" t="str">
            <v>LABORATORIOS OSSALUD SAS201151810</v>
          </cell>
        </row>
        <row r="1959">
          <cell r="A1959" t="str">
            <v>LABORATORIOS OSSALUD SAS201151910</v>
          </cell>
        </row>
        <row r="1960">
          <cell r="A1960" t="str">
            <v>LABORATORIOS OSSALUD SAS201152210</v>
          </cell>
        </row>
        <row r="1961">
          <cell r="A1961" t="str">
            <v>LABORATORIOS OSSALUD SAS201152310</v>
          </cell>
        </row>
        <row r="1962">
          <cell r="A1962" t="str">
            <v>LABORATORIOS OSSALUD SAS201152501</v>
          </cell>
        </row>
        <row r="1963">
          <cell r="A1963" t="str">
            <v>LABORATORIOS OSSALUD SAS201152607</v>
          </cell>
        </row>
        <row r="1964">
          <cell r="A1964" t="str">
            <v>LABORATORIOS OSSALUD SAS201152915</v>
          </cell>
        </row>
        <row r="1965">
          <cell r="A1965" t="str">
            <v>LABORATORIOS OSSALUD SAS201153207</v>
          </cell>
        </row>
        <row r="1966">
          <cell r="A1966" t="str">
            <v>LABORATORIOS OSSALUD SAS201153502</v>
          </cell>
        </row>
        <row r="1967">
          <cell r="A1967" t="str">
            <v>LABORATORIOS OSSALUD SAS201153550</v>
          </cell>
        </row>
        <row r="1968">
          <cell r="A1968" t="str">
            <v>LABORATORIOS OSSALUD SAS201154211</v>
          </cell>
        </row>
        <row r="1969">
          <cell r="A1969" t="str">
            <v>LABORATORIOS OSSALUD SAS201154310</v>
          </cell>
        </row>
        <row r="1970">
          <cell r="A1970" t="str">
            <v>LABORATORIOS OSSALUD SAS201154320</v>
          </cell>
        </row>
        <row r="1971">
          <cell r="A1971" t="str">
            <v>LABORATORIOS OSSALUD SAS201154610</v>
          </cell>
        </row>
        <row r="1972">
          <cell r="A1972" t="str">
            <v>LABORATORIOS OSSALUD SAS201154611</v>
          </cell>
        </row>
        <row r="1973">
          <cell r="A1973" t="str">
            <v>LABORATORIOS OSSALUD SAS201155110</v>
          </cell>
        </row>
        <row r="1974">
          <cell r="A1974" t="str">
            <v>LABORATORIOS OSSALUD SAS201155201</v>
          </cell>
        </row>
        <row r="1975">
          <cell r="A1975" t="str">
            <v>LABORATORIOS OSSALUD SAS201156510</v>
          </cell>
        </row>
        <row r="1976">
          <cell r="A1976" t="str">
            <v>LABORATORIOS OSSALUD SAS201156610</v>
          </cell>
        </row>
        <row r="1977">
          <cell r="A1977" t="str">
            <v>LABORATORIOS OSSALUD SAS201157050</v>
          </cell>
        </row>
        <row r="1978">
          <cell r="A1978" t="str">
            <v>LABORATORIOS OSSALUD SAS201157410</v>
          </cell>
        </row>
        <row r="1979">
          <cell r="A1979" t="str">
            <v>LABORATORIOS OSSALUD SAS201157610</v>
          </cell>
        </row>
        <row r="1980">
          <cell r="A1980" t="str">
            <v>LABORATORIOS OSSALUD SAS201159010</v>
          </cell>
        </row>
        <row r="1981">
          <cell r="A1981" t="str">
            <v>LABORATORIOS OSSALUD SAS201160109</v>
          </cell>
        </row>
        <row r="1982">
          <cell r="A1982" t="str">
            <v>LABORATORIOS OSSALUD SAS201160110</v>
          </cell>
        </row>
        <row r="1983">
          <cell r="A1983" t="str">
            <v>LABORATORIOS OSSALUD SAS201160115</v>
          </cell>
        </row>
        <row r="1984">
          <cell r="A1984" t="str">
            <v>LABORATORIOS OSSALUD SAS201160210</v>
          </cell>
        </row>
        <row r="1985">
          <cell r="A1985" t="str">
            <v>LABORATORIOS OSSALUD SAS201160215</v>
          </cell>
        </row>
        <row r="1986">
          <cell r="A1986" t="str">
            <v>LABORATORIOS OSSALUD SAS201160310</v>
          </cell>
        </row>
        <row r="1987">
          <cell r="A1987" t="str">
            <v>LABORATORIOS OSSALUD SAS201160350</v>
          </cell>
        </row>
        <row r="1988">
          <cell r="A1988" t="str">
            <v>LABORATORIOS OSSALUD SAS201160351</v>
          </cell>
        </row>
        <row r="1989">
          <cell r="A1989" t="str">
            <v>LABORATORIOS OSSALUD SAS201160352</v>
          </cell>
        </row>
        <row r="1990">
          <cell r="A1990" t="str">
            <v>LABORATORIOS OSSALUD SAS201160429</v>
          </cell>
        </row>
        <row r="1991">
          <cell r="A1991" t="str">
            <v>LABORATORIOS OSSALUD SAS201161510</v>
          </cell>
        </row>
        <row r="1992">
          <cell r="A1992" t="str">
            <v>LABORATORIOS OSSALUD SAS201161511</v>
          </cell>
        </row>
        <row r="1993">
          <cell r="A1993" t="str">
            <v>LABORATORIOS OSSALUD SAS201161809</v>
          </cell>
        </row>
        <row r="1994">
          <cell r="A1994" t="str">
            <v>LABORATORIOS OSSALUD SAS206010810</v>
          </cell>
        </row>
        <row r="1995">
          <cell r="A1995" t="str">
            <v>LABORATORIOS OSSALUD SAS206010910</v>
          </cell>
        </row>
        <row r="1996">
          <cell r="A1996" t="str">
            <v>LABORATORIOS OSSALUD SAS206060310</v>
          </cell>
        </row>
        <row r="1997">
          <cell r="A1997" t="str">
            <v>LABORATORIOS OSSALUD SAS408000116</v>
          </cell>
        </row>
        <row r="1998">
          <cell r="A1998" t="str">
            <v>LABORATORIOS OSSALUD SAS408000216</v>
          </cell>
        </row>
        <row r="1999">
          <cell r="A1999" t="str">
            <v>LABORATORIOS OSSALUD SAS408000612</v>
          </cell>
        </row>
        <row r="2000">
          <cell r="A2000" t="str">
            <v>LABORATORIOS OSSALUD SAS408000616</v>
          </cell>
        </row>
        <row r="2001">
          <cell r="A2001" t="str">
            <v>LABORATORIOS OSSALUD SAS408000716</v>
          </cell>
        </row>
        <row r="2002">
          <cell r="A2002" t="str">
            <v>LABORATORIOS OSSALUD SAS408001616</v>
          </cell>
        </row>
        <row r="2003">
          <cell r="A2003" t="str">
            <v>LABORATORIOS OSSALUD SAS408001716</v>
          </cell>
        </row>
        <row r="2004">
          <cell r="A2004" t="str">
            <v>LABORATORIOS OSSALUD SAS408002016</v>
          </cell>
        </row>
        <row r="2005">
          <cell r="A2005" t="str">
            <v>LABORATORIOS OSSALUD SAS410000109</v>
          </cell>
        </row>
        <row r="2006">
          <cell r="A2006" t="str">
            <v>LABORATORIOS OSSALUD SAS410000710</v>
          </cell>
        </row>
        <row r="2007">
          <cell r="A2007" t="str">
            <v>LABORATORIOS OSSALUD SAS410002616</v>
          </cell>
        </row>
        <row r="2008">
          <cell r="A2008" t="str">
            <v>LABORATORIOS OSSALUD SAS410002716</v>
          </cell>
        </row>
        <row r="2009">
          <cell r="A2009" t="str">
            <v>LABORATORIOS OSSALUD SAS410003416</v>
          </cell>
        </row>
        <row r="2010">
          <cell r="A2010" t="str">
            <v>LABORATORIOS OSSALUD SAS410003516</v>
          </cell>
        </row>
        <row r="2011">
          <cell r="A2011" t="str">
            <v>LABORATORIOS OSSALUD SAS410003616</v>
          </cell>
        </row>
        <row r="2012">
          <cell r="A2012" t="str">
            <v>LABORATORIOS OSSALUD SAS410003916</v>
          </cell>
        </row>
        <row r="2013">
          <cell r="A2013" t="str">
            <v>LABORATORIOS OSSALUD SAS410004016</v>
          </cell>
        </row>
        <row r="2014">
          <cell r="A2014" t="str">
            <v>LABORATORIOS OSSALUD SAS410004716</v>
          </cell>
        </row>
        <row r="2015">
          <cell r="A2015" t="str">
            <v>LABORATORIOS OSSALUD SAS414140411</v>
          </cell>
        </row>
        <row r="2016">
          <cell r="A2016" t="str">
            <v>LABORATORIOS OSSALUD SAS414150111</v>
          </cell>
        </row>
        <row r="2017">
          <cell r="A2017" t="str">
            <v>LABORATORIOS OSSALUD SAS414170113</v>
          </cell>
        </row>
        <row r="2018">
          <cell r="A2018" t="str">
            <v>LABORATORIOS OSSALUD SAS414290511</v>
          </cell>
        </row>
        <row r="2019">
          <cell r="A2019" t="str">
            <v>LABORATORIOS OSSALUD SAS414330211</v>
          </cell>
        </row>
        <row r="2020">
          <cell r="A2020" t="str">
            <v>LABORATORIOS OSSALUD SAS414330311</v>
          </cell>
        </row>
        <row r="2021">
          <cell r="A2021" t="str">
            <v>LABORATORIOS OSSALUD SAS414330314</v>
          </cell>
        </row>
        <row r="2022">
          <cell r="A2022" t="str">
            <v>LABORATORIOS OSSALUD SAS414330511</v>
          </cell>
        </row>
        <row r="2023">
          <cell r="A2023" t="str">
            <v>LABORATORIOS OSSALUD SAS414330611</v>
          </cell>
        </row>
        <row r="2024">
          <cell r="A2024" t="str">
            <v>LABORATORIOS OSSALUD SAS415080116</v>
          </cell>
        </row>
        <row r="2025">
          <cell r="A2025" t="str">
            <v>LABORATORIOS OSSALUD SAS415080735</v>
          </cell>
        </row>
        <row r="2026">
          <cell r="A2026" t="str">
            <v>LABORATORIOS OSSALUD SAS415080745</v>
          </cell>
        </row>
        <row r="2027">
          <cell r="A2027" t="str">
            <v>LABORATORIOS OSSALUD SAS415080746</v>
          </cell>
        </row>
        <row r="2028">
          <cell r="A2028" t="str">
            <v>LABORATORIOS OSSALUD SAS415082116</v>
          </cell>
        </row>
        <row r="2029">
          <cell r="A2029" t="str">
            <v>LABORATORIOS OSSALUD SAS415082516</v>
          </cell>
        </row>
        <row r="2030">
          <cell r="A2030" t="str">
            <v>LABORATORIOS OSSALUD SAS416002809</v>
          </cell>
        </row>
        <row r="2031">
          <cell r="A2031" t="str">
            <v>LABORATORIOS OSSALUD SAS416003909</v>
          </cell>
        </row>
        <row r="2032">
          <cell r="A2032" t="str">
            <v>LABORATORIOS OSSALUD SAS417020109</v>
          </cell>
        </row>
        <row r="2033">
          <cell r="A2033" t="str">
            <v>LABORATORIOS OSSALUD SAS417020609</v>
          </cell>
        </row>
        <row r="2034">
          <cell r="A2034" t="str">
            <v>LABORATORIOS OSSALUD SAS417020709</v>
          </cell>
        </row>
        <row r="2035">
          <cell r="A2035" t="str">
            <v>LABORATORIOS OSSALUD SAS417020909</v>
          </cell>
        </row>
        <row r="2036">
          <cell r="A2036" t="str">
            <v>LABORATORIOS OSSALUD SAS417030709</v>
          </cell>
        </row>
        <row r="2037">
          <cell r="A2037" t="str">
            <v>LABORATORIOS OSSALUD SAS417040109</v>
          </cell>
        </row>
        <row r="2038">
          <cell r="A2038" t="str">
            <v>LABORATORIOS OSSALUD SAS417040209</v>
          </cell>
        </row>
        <row r="2039">
          <cell r="A2039" t="str">
            <v>LABORATORIOS OSSALUD SAS417040609</v>
          </cell>
        </row>
        <row r="2040">
          <cell r="A2040" t="str">
            <v>LABORATORIOS OSSALUD SAS417050202</v>
          </cell>
        </row>
        <row r="2041">
          <cell r="A2041" t="str">
            <v>LABORATORIOS OSSALUD SAS417050305</v>
          </cell>
        </row>
        <row r="2042">
          <cell r="A2042" t="str">
            <v>LABORATORIOS OSSALUD SAS417050409</v>
          </cell>
        </row>
        <row r="2043">
          <cell r="A2043" t="str">
            <v>LABORATORIOS OSSALUD SAS417050506</v>
          </cell>
        </row>
        <row r="2044">
          <cell r="A2044" t="str">
            <v>LABORATORIOS OSSALUD SAS417050507</v>
          </cell>
        </row>
        <row r="2045">
          <cell r="A2045" t="str">
            <v>LABORATORIOS OSSALUD SAS418000109</v>
          </cell>
        </row>
        <row r="2046">
          <cell r="A2046" t="str">
            <v>LABORATORIOS OSSALUD SAS420000103</v>
          </cell>
        </row>
        <row r="2047">
          <cell r="A2047" t="str">
            <v>LABORATORIOS OSSALUD SAS421003616</v>
          </cell>
        </row>
        <row r="2048">
          <cell r="A2048" t="str">
            <v>LABORATORIOS OSSALUD SAS421003615</v>
          </cell>
        </row>
        <row r="2049">
          <cell r="A2049" t="str">
            <v>LABORATORIOS OSSALUD SAS416003910</v>
          </cell>
        </row>
        <row r="2050">
          <cell r="A2050" t="str">
            <v>LABORATORIOS OSSALUD SAS416003940</v>
          </cell>
        </row>
        <row r="2051">
          <cell r="A2051" t="str">
            <v>LEXA Proveedora Hospitalaria S.A.S.102000804</v>
          </cell>
        </row>
        <row r="2052">
          <cell r="A2052" t="str">
            <v>LEXA Proveedora Hospitalaria S.A.S.102001009</v>
          </cell>
        </row>
        <row r="2053">
          <cell r="A2053" t="str">
            <v>LEXA Proveedora Hospitalaria S.A.S.102001204</v>
          </cell>
        </row>
        <row r="2054">
          <cell r="A2054" t="str">
            <v>LEXA Proveedora Hospitalaria S.A.S.103010203</v>
          </cell>
        </row>
        <row r="2055">
          <cell r="A2055" t="str">
            <v>LEXA Proveedora Hospitalaria S.A.S.103010509</v>
          </cell>
        </row>
        <row r="2056">
          <cell r="A2056" t="str">
            <v>LEXA Proveedora Hospitalaria S.A.S.103010604</v>
          </cell>
        </row>
        <row r="2057">
          <cell r="A2057" t="str">
            <v>LEXA Proveedora Hospitalaria S.A.S.103010709</v>
          </cell>
        </row>
        <row r="2058">
          <cell r="A2058" t="str">
            <v>LEXA Proveedora Hospitalaria S.A.S.103010809</v>
          </cell>
        </row>
        <row r="2059">
          <cell r="A2059" t="str">
            <v>LEXA Proveedora Hospitalaria S.A.S.103010903</v>
          </cell>
        </row>
        <row r="2060">
          <cell r="A2060" t="str">
            <v>LEXA Proveedora Hospitalaria S.A.S.103010920</v>
          </cell>
        </row>
        <row r="2061">
          <cell r="A2061" t="str">
            <v>LEXA Proveedora Hospitalaria S.A.S.103011209</v>
          </cell>
        </row>
        <row r="2062">
          <cell r="A2062" t="str">
            <v>LEXA Proveedora Hospitalaria S.A.S.103011404</v>
          </cell>
        </row>
        <row r="2063">
          <cell r="A2063" t="str">
            <v>LEXA Proveedora Hospitalaria S.A.S.103011509</v>
          </cell>
        </row>
        <row r="2064">
          <cell r="A2064" t="str">
            <v>LEXA Proveedora Hospitalaria S.A.S.103011803</v>
          </cell>
        </row>
        <row r="2065">
          <cell r="A2065" t="str">
            <v>LEXA Proveedora Hospitalaria S.A.S.103012003</v>
          </cell>
        </row>
        <row r="2066">
          <cell r="A2066" t="str">
            <v>LEXA Proveedora Hospitalaria S.A.S.103012110</v>
          </cell>
        </row>
        <row r="2067">
          <cell r="A2067" t="str">
            <v>LEXA Proveedora Hospitalaria S.A.S.103012115</v>
          </cell>
        </row>
        <row r="2068">
          <cell r="A2068" t="str">
            <v>LEXA Proveedora Hospitalaria S.A.S.103012203</v>
          </cell>
        </row>
        <row r="2069">
          <cell r="A2069" t="str">
            <v>LEXA Proveedora Hospitalaria S.A.S.103012303</v>
          </cell>
        </row>
        <row r="2070">
          <cell r="A2070" t="str">
            <v>LEXA Proveedora Hospitalaria S.A.S.103012403</v>
          </cell>
        </row>
        <row r="2071">
          <cell r="A2071" t="str">
            <v>LEXA Proveedora Hospitalaria S.A.S.103012503</v>
          </cell>
        </row>
        <row r="2072">
          <cell r="A2072" t="str">
            <v>LEXA Proveedora Hospitalaria S.A.S.103012603</v>
          </cell>
        </row>
        <row r="2073">
          <cell r="A2073" t="str">
            <v>LEXA Proveedora Hospitalaria S.A.S.103012703</v>
          </cell>
        </row>
        <row r="2074">
          <cell r="A2074" t="str">
            <v>LEXA Proveedora Hospitalaria S.A.S.103013103</v>
          </cell>
        </row>
        <row r="2075">
          <cell r="A2075" t="str">
            <v>LEXA Proveedora Hospitalaria S.A.S.103013903</v>
          </cell>
        </row>
        <row r="2076">
          <cell r="A2076" t="str">
            <v>LEXA Proveedora Hospitalaria S.A.S.103014203</v>
          </cell>
        </row>
        <row r="2077">
          <cell r="A2077" t="str">
            <v>LEXA Proveedora Hospitalaria S.A.S.103014803</v>
          </cell>
        </row>
        <row r="2078">
          <cell r="A2078" t="str">
            <v>LEXA Proveedora Hospitalaria S.A.S.103015503</v>
          </cell>
        </row>
        <row r="2079">
          <cell r="A2079" t="str">
            <v>LEXA Proveedora Hospitalaria S.A.S.103015603</v>
          </cell>
        </row>
        <row r="2080">
          <cell r="A2080" t="str">
            <v>LEXA Proveedora Hospitalaria S.A.S.103020104</v>
          </cell>
        </row>
        <row r="2081">
          <cell r="A2081" t="str">
            <v>LEXA Proveedora Hospitalaria S.A.S.103070403</v>
          </cell>
        </row>
        <row r="2082">
          <cell r="A2082" t="str">
            <v>LEXA Proveedora Hospitalaria S.A.S.104020209</v>
          </cell>
        </row>
        <row r="2083">
          <cell r="A2083" t="str">
            <v>LEXA Proveedora Hospitalaria S.A.S.114030905</v>
          </cell>
        </row>
        <row r="2084">
          <cell r="A2084" t="str">
            <v>LEXA Proveedora Hospitalaria S.A.S.105010209</v>
          </cell>
        </row>
        <row r="2085">
          <cell r="A2085" t="str">
            <v>LEXA Proveedora Hospitalaria S.A.S.105010709</v>
          </cell>
        </row>
        <row r="2086">
          <cell r="A2086" t="str">
            <v>LEXA Proveedora Hospitalaria S.A.S.105020303</v>
          </cell>
        </row>
        <row r="2087">
          <cell r="A2087" t="str">
            <v>LEXA Proveedora Hospitalaria S.A.S.105020409</v>
          </cell>
        </row>
        <row r="2088">
          <cell r="A2088" t="str">
            <v>LEXA Proveedora Hospitalaria S.A.S.105020609</v>
          </cell>
        </row>
        <row r="2089">
          <cell r="A2089" t="str">
            <v>LEXA Proveedora Hospitalaria S.A.S.105021209</v>
          </cell>
        </row>
        <row r="2090">
          <cell r="A2090" t="str">
            <v>LEXA Proveedora Hospitalaria S.A.S.105021609</v>
          </cell>
        </row>
        <row r="2091">
          <cell r="A2091" t="str">
            <v>LEXA Proveedora Hospitalaria S.A.S.105030209</v>
          </cell>
        </row>
        <row r="2092">
          <cell r="A2092" t="str">
            <v>LEXA Proveedora Hospitalaria S.A.S.105030309</v>
          </cell>
        </row>
        <row r="2093">
          <cell r="A2093" t="str">
            <v>LEXA Proveedora Hospitalaria S.A.S.105031009</v>
          </cell>
        </row>
        <row r="2094">
          <cell r="A2094" t="str">
            <v>LEXA Proveedora Hospitalaria S.A.S.105031209</v>
          </cell>
        </row>
        <row r="2095">
          <cell r="A2095" t="str">
            <v>LEXA Proveedora Hospitalaria S.A.S.105031409</v>
          </cell>
        </row>
        <row r="2096">
          <cell r="A2096" t="str">
            <v>LEXA Proveedora Hospitalaria S.A.S.105040203</v>
          </cell>
        </row>
        <row r="2097">
          <cell r="A2097" t="str">
            <v>LEXA Proveedora Hospitalaria S.A.S.105040309</v>
          </cell>
        </row>
        <row r="2098">
          <cell r="A2098" t="str">
            <v>LEXA Proveedora Hospitalaria S.A.S.105040509</v>
          </cell>
        </row>
        <row r="2099">
          <cell r="A2099" t="str">
            <v>LEXA Proveedora Hospitalaria S.A.S.105040709</v>
          </cell>
        </row>
        <row r="2100">
          <cell r="A2100" t="str">
            <v>LEXA Proveedora Hospitalaria S.A.S.105050906</v>
          </cell>
        </row>
        <row r="2101">
          <cell r="A2101" t="str">
            <v>LEXA Proveedora Hospitalaria S.A.S.105070209</v>
          </cell>
        </row>
        <row r="2102">
          <cell r="A2102" t="str">
            <v>LEXA Proveedora Hospitalaria S.A.S.106020109</v>
          </cell>
        </row>
        <row r="2103">
          <cell r="A2103" t="str">
            <v>LEXA Proveedora Hospitalaria S.A.S.106030103</v>
          </cell>
        </row>
        <row r="2104">
          <cell r="A2104" t="str">
            <v>LEXA Proveedora Hospitalaria S.A.S.106040103</v>
          </cell>
        </row>
        <row r="2105">
          <cell r="A2105" t="str">
            <v>LEXA Proveedora Hospitalaria S.A.S.106040203</v>
          </cell>
        </row>
        <row r="2106">
          <cell r="A2106" t="str">
            <v>LEXA Proveedora Hospitalaria S.A.S.106040409</v>
          </cell>
        </row>
        <row r="2107">
          <cell r="A2107" t="str">
            <v>LEXA Proveedora Hospitalaria S.A.S.106050709</v>
          </cell>
        </row>
        <row r="2108">
          <cell r="A2108" t="str">
            <v>LEXA Proveedora Hospitalaria S.A.S.106050913</v>
          </cell>
        </row>
        <row r="2109">
          <cell r="A2109" t="str">
            <v>LEXA Proveedora Hospitalaria S.A.S.106060209</v>
          </cell>
        </row>
        <row r="2110">
          <cell r="A2110" t="str">
            <v>LEXA Proveedora Hospitalaria S.A.S.106090129</v>
          </cell>
        </row>
        <row r="2111">
          <cell r="A2111" t="str">
            <v>LEXA Proveedora Hospitalaria S.A.S.107010103</v>
          </cell>
        </row>
        <row r="2112">
          <cell r="A2112" t="str">
            <v>LEXA Proveedora Hospitalaria S.A.S.107010203</v>
          </cell>
        </row>
        <row r="2113">
          <cell r="A2113" t="str">
            <v>LEXA Proveedora Hospitalaria S.A.S.107010903</v>
          </cell>
        </row>
        <row r="2114">
          <cell r="A2114" t="str">
            <v>LEXA Proveedora Hospitalaria S.A.S.107020209</v>
          </cell>
        </row>
        <row r="2115">
          <cell r="A2115" t="str">
            <v>LEXA Proveedora Hospitalaria S.A.S.107020806</v>
          </cell>
        </row>
        <row r="2116">
          <cell r="A2116" t="str">
            <v>LEXA Proveedora Hospitalaria S.A.S.108030103</v>
          </cell>
        </row>
        <row r="2117">
          <cell r="A2117" t="str">
            <v>LEXA Proveedora Hospitalaria S.A.S.108030203</v>
          </cell>
        </row>
        <row r="2118">
          <cell r="A2118" t="str">
            <v>LEXA Proveedora Hospitalaria S.A.S.108030303</v>
          </cell>
        </row>
        <row r="2119">
          <cell r="A2119" t="str">
            <v>LEXA Proveedora Hospitalaria S.A.S.108030403</v>
          </cell>
        </row>
        <row r="2120">
          <cell r="A2120" t="str">
            <v>LEXA Proveedora Hospitalaria S.A.S.109010103</v>
          </cell>
        </row>
        <row r="2121">
          <cell r="A2121" t="str">
            <v>LEXA Proveedora Hospitalaria S.A.S.109011209</v>
          </cell>
        </row>
        <row r="2122">
          <cell r="A2122" t="str">
            <v>LEXA Proveedora Hospitalaria S.A.S.109040109</v>
          </cell>
        </row>
        <row r="2123">
          <cell r="A2123" t="str">
            <v>LEXA Proveedora Hospitalaria S.A.S.109040209</v>
          </cell>
        </row>
        <row r="2124">
          <cell r="A2124" t="str">
            <v>LEXA Proveedora Hospitalaria S.A.S.109050109</v>
          </cell>
        </row>
        <row r="2125">
          <cell r="A2125" t="str">
            <v>LEXA Proveedora Hospitalaria S.A.S.110000203</v>
          </cell>
        </row>
        <row r="2126">
          <cell r="A2126" t="str">
            <v>LEXA Proveedora Hospitalaria S.A.S.111050202</v>
          </cell>
        </row>
        <row r="2127">
          <cell r="A2127" t="str">
            <v>LEXA Proveedora Hospitalaria S.A.S.112010206</v>
          </cell>
        </row>
        <row r="2128">
          <cell r="A2128" t="str">
            <v>LEXA Proveedora Hospitalaria S.A.S.112010306</v>
          </cell>
        </row>
        <row r="2129">
          <cell r="A2129" t="str">
            <v>LEXA Proveedora Hospitalaria S.A.S.112030106</v>
          </cell>
        </row>
        <row r="2130">
          <cell r="A2130" t="str">
            <v>LEXA Proveedora Hospitalaria S.A.S.112030206</v>
          </cell>
        </row>
        <row r="2131">
          <cell r="A2131" t="str">
            <v>LEXA Proveedora Hospitalaria S.A.S.112030306</v>
          </cell>
        </row>
        <row r="2132">
          <cell r="A2132" t="str">
            <v>LEXA Proveedora Hospitalaria S.A.S.112030405</v>
          </cell>
        </row>
        <row r="2133">
          <cell r="A2133" t="str">
            <v>LEXA Proveedora Hospitalaria S.A.S.113010303</v>
          </cell>
        </row>
        <row r="2134">
          <cell r="A2134" t="str">
            <v>LEXA Proveedora Hospitalaria S.A.S.113011402</v>
          </cell>
        </row>
        <row r="2135">
          <cell r="A2135" t="str">
            <v>LEXA Proveedora Hospitalaria S.A.S.113011701</v>
          </cell>
        </row>
        <row r="2136">
          <cell r="A2136" t="str">
            <v>LEXA Proveedora Hospitalaria S.A.S.113011801</v>
          </cell>
        </row>
        <row r="2137">
          <cell r="A2137" t="str">
            <v>LEXA Proveedora Hospitalaria S.A.S.113020301</v>
          </cell>
        </row>
        <row r="2138">
          <cell r="A2138" t="str">
            <v>LEXA Proveedora Hospitalaria S.A.S.113020401</v>
          </cell>
        </row>
        <row r="2139">
          <cell r="A2139" t="str">
            <v>LEXA Proveedora Hospitalaria S.A.S.113020501</v>
          </cell>
        </row>
        <row r="2140">
          <cell r="A2140" t="str">
            <v>LEXA Proveedora Hospitalaria S.A.S.114010703</v>
          </cell>
        </row>
        <row r="2141">
          <cell r="A2141" t="str">
            <v>LEXA Proveedora Hospitalaria S.A.S.114010803</v>
          </cell>
        </row>
        <row r="2142">
          <cell r="A2142" t="str">
            <v>LEXA Proveedora Hospitalaria S.A.S.114020104</v>
          </cell>
        </row>
        <row r="2143">
          <cell r="A2143" t="str">
            <v>LEXA Proveedora Hospitalaria S.A.S.114020202</v>
          </cell>
        </row>
        <row r="2144">
          <cell r="A2144" t="str">
            <v>LEXA Proveedora Hospitalaria S.A.S.114020309</v>
          </cell>
        </row>
        <row r="2145">
          <cell r="A2145" t="str">
            <v>LEXA Proveedora Hospitalaria S.A.S.114020703</v>
          </cell>
        </row>
        <row r="2146">
          <cell r="A2146" t="str">
            <v>LEXA Proveedora Hospitalaria S.A.S.114040103</v>
          </cell>
        </row>
        <row r="2147">
          <cell r="A2147" t="str">
            <v>LEXA Proveedora Hospitalaria S.A.S.114040203</v>
          </cell>
        </row>
        <row r="2148">
          <cell r="A2148" t="str">
            <v>LEXA Proveedora Hospitalaria S.A.S.114040303</v>
          </cell>
        </row>
        <row r="2149">
          <cell r="A2149" t="str">
            <v>LEXA Proveedora Hospitalaria S.A.S.114040403</v>
          </cell>
        </row>
        <row r="2150">
          <cell r="A2150" t="str">
            <v>LEXA Proveedora Hospitalaria S.A.S.114040503</v>
          </cell>
        </row>
        <row r="2151">
          <cell r="A2151" t="str">
            <v>LEXA Proveedora Hospitalaria S.A.S.114041303</v>
          </cell>
        </row>
        <row r="2152">
          <cell r="A2152" t="str">
            <v>LEXA Proveedora Hospitalaria S.A.S.114050203</v>
          </cell>
        </row>
        <row r="2153">
          <cell r="A2153" t="str">
            <v>LEXA Proveedora Hospitalaria S.A.S.114050803</v>
          </cell>
        </row>
        <row r="2154">
          <cell r="A2154" t="str">
            <v>LEXA Proveedora Hospitalaria S.A.S.114050909</v>
          </cell>
        </row>
        <row r="2155">
          <cell r="A2155" t="str">
            <v>LEXA Proveedora Hospitalaria S.A.S.114060209</v>
          </cell>
        </row>
        <row r="2156">
          <cell r="A2156" t="str">
            <v>LEXA Proveedora Hospitalaria S.A.S.114090409</v>
          </cell>
        </row>
        <row r="2157">
          <cell r="A2157" t="str">
            <v>LEXA Proveedora Hospitalaria S.A.S.114100409</v>
          </cell>
        </row>
        <row r="2158">
          <cell r="A2158" t="str">
            <v>LEXA Proveedora Hospitalaria S.A.S.116010102</v>
          </cell>
        </row>
        <row r="2159">
          <cell r="A2159" t="str">
            <v>LEXA Proveedora Hospitalaria S.A.S.116010209</v>
          </cell>
        </row>
        <row r="2160">
          <cell r="A2160" t="str">
            <v>LEXA Proveedora Hospitalaria S.A.S.116010309</v>
          </cell>
        </row>
        <row r="2161">
          <cell r="A2161" t="str">
            <v>LEXA Proveedora Hospitalaria S.A.S.116012003</v>
          </cell>
        </row>
        <row r="2162">
          <cell r="A2162" t="str">
            <v>LEXA Proveedora Hospitalaria S.A.S.116020103</v>
          </cell>
        </row>
        <row r="2163">
          <cell r="A2163" t="str">
            <v>LEXA Proveedora Hospitalaria S.A.S.116020809</v>
          </cell>
        </row>
        <row r="2164">
          <cell r="A2164" t="str">
            <v>LEXA Proveedora Hospitalaria S.A.S.116030203</v>
          </cell>
        </row>
        <row r="2165">
          <cell r="A2165" t="str">
            <v>LEXA Proveedora Hospitalaria S.A.S.116030803</v>
          </cell>
        </row>
        <row r="2166">
          <cell r="A2166" t="str">
            <v>LEXA Proveedora Hospitalaria S.A.S.117000409</v>
          </cell>
        </row>
        <row r="2167">
          <cell r="A2167" t="str">
            <v>LEXA Proveedora Hospitalaria S.A.S.117000503</v>
          </cell>
        </row>
        <row r="2168">
          <cell r="A2168" t="str">
            <v>LEXA Proveedora Hospitalaria S.A.S.117000809</v>
          </cell>
        </row>
        <row r="2169">
          <cell r="A2169" t="str">
            <v>LEXA Proveedora Hospitalaria S.A.S.117001109</v>
          </cell>
        </row>
        <row r="2170">
          <cell r="A2170" t="str">
            <v>LEXA Proveedora Hospitalaria S.A.S.118000403</v>
          </cell>
        </row>
        <row r="2171">
          <cell r="A2171" t="str">
            <v>LEXA Proveedora Hospitalaria S.A.S.121000603</v>
          </cell>
        </row>
        <row r="2172">
          <cell r="A2172" t="str">
            <v>LEXA Proveedora Hospitalaria S.A.S.201157050</v>
          </cell>
        </row>
        <row r="2173">
          <cell r="A2173" t="str">
            <v>LEXA Proveedora Hospitalaria S.A.S.201010110</v>
          </cell>
        </row>
        <row r="2174">
          <cell r="A2174" t="str">
            <v>LEXA Proveedora Hospitalaria S.A.S.201010210</v>
          </cell>
        </row>
        <row r="2175">
          <cell r="A2175" t="str">
            <v>LEXA Proveedora Hospitalaria S.A.S.201010310</v>
          </cell>
        </row>
        <row r="2176">
          <cell r="A2176" t="str">
            <v>LEXA Proveedora Hospitalaria S.A.S.201010410</v>
          </cell>
        </row>
        <row r="2177">
          <cell r="A2177" t="str">
            <v>LEXA Proveedora Hospitalaria S.A.S.201010510</v>
          </cell>
        </row>
        <row r="2178">
          <cell r="A2178" t="str">
            <v>LEXA Proveedora Hospitalaria S.A.S.201010610</v>
          </cell>
        </row>
        <row r="2179">
          <cell r="A2179" t="str">
            <v>LEXA Proveedora Hospitalaria S.A.S.201011610</v>
          </cell>
        </row>
        <row r="2180">
          <cell r="A2180" t="str">
            <v>LEXA Proveedora Hospitalaria S.A.S.201011510</v>
          </cell>
        </row>
        <row r="2181">
          <cell r="A2181" t="str">
            <v>LEXA Proveedora Hospitalaria S.A.S.201010910</v>
          </cell>
        </row>
        <row r="2182">
          <cell r="A2182" t="str">
            <v>LEXA Proveedora Hospitalaria S.A.S.201152501</v>
          </cell>
        </row>
        <row r="2183">
          <cell r="A2183" t="str">
            <v>LEXA Proveedora Hospitalaria S.A.S.201155201</v>
          </cell>
        </row>
        <row r="2184">
          <cell r="A2184" t="str">
            <v>LEXA Proveedora Hospitalaria S.A.S.201153207</v>
          </cell>
        </row>
        <row r="2185">
          <cell r="A2185" t="str">
            <v>LEXA Proveedora Hospitalaria S.A.S.201150305</v>
          </cell>
        </row>
        <row r="2186">
          <cell r="A2186" t="str">
            <v>LEXA Proveedora Hospitalaria S.A.S.201152607</v>
          </cell>
        </row>
        <row r="2187">
          <cell r="A2187" t="str">
            <v>LEXA Proveedora Hospitalaria S.A.S.201020310</v>
          </cell>
        </row>
        <row r="2188">
          <cell r="A2188" t="str">
            <v>LEXA Proveedora Hospitalaria S.A.S.201020210</v>
          </cell>
        </row>
        <row r="2189">
          <cell r="A2189" t="str">
            <v>LEXA Proveedora Hospitalaria S.A.S.201150610</v>
          </cell>
        </row>
        <row r="2190">
          <cell r="A2190" t="str">
            <v>LEXA Proveedora Hospitalaria S.A.S.201030410</v>
          </cell>
        </row>
        <row r="2191">
          <cell r="A2191" t="str">
            <v>LEXA Proveedora Hospitalaria S.A.S.201030510</v>
          </cell>
        </row>
        <row r="2192">
          <cell r="A2192" t="str">
            <v>LEXA Proveedora Hospitalaria S.A.S.201030610</v>
          </cell>
        </row>
        <row r="2193">
          <cell r="A2193" t="str">
            <v>LEXA Proveedora Hospitalaria S.A.S.201030710</v>
          </cell>
        </row>
        <row r="2194">
          <cell r="A2194" t="str">
            <v>LEXA Proveedora Hospitalaria S.A.S.201040710</v>
          </cell>
        </row>
        <row r="2195">
          <cell r="A2195" t="str">
            <v>LEXA Proveedora Hospitalaria S.A.S.201030810</v>
          </cell>
        </row>
        <row r="2196">
          <cell r="A2196" t="str">
            <v>LEXA Proveedora Hospitalaria S.A.S.201030110</v>
          </cell>
        </row>
        <row r="2197">
          <cell r="A2197" t="str">
            <v>LEXA Proveedora Hospitalaria S.A.S.201035102</v>
          </cell>
        </row>
        <row r="2198">
          <cell r="A2198" t="str">
            <v>LEXA Proveedora Hospitalaria S.A.S.201040510</v>
          </cell>
        </row>
        <row r="2199">
          <cell r="A2199" t="str">
            <v>LEXA Proveedora Hospitalaria S.A.S.201040610</v>
          </cell>
        </row>
        <row r="2200">
          <cell r="A2200" t="str">
            <v>LEXA Proveedora Hospitalaria S.A.S.201040810</v>
          </cell>
        </row>
        <row r="2201">
          <cell r="A2201" t="str">
            <v>LEXA Proveedora Hospitalaria S.A.S.201041510</v>
          </cell>
        </row>
        <row r="2202">
          <cell r="A2202" t="str">
            <v>LEXA Proveedora Hospitalaria S.A.S.201100202</v>
          </cell>
        </row>
        <row r="2203">
          <cell r="A2203" t="str">
            <v>LEXA Proveedora Hospitalaria S.A.S.201100203</v>
          </cell>
        </row>
        <row r="2204">
          <cell r="A2204" t="str">
            <v>LEXA Proveedora Hospitalaria S.A.S.201100303</v>
          </cell>
        </row>
        <row r="2205">
          <cell r="A2205" t="str">
            <v>LEXA Proveedora Hospitalaria S.A.S.201135310</v>
          </cell>
        </row>
        <row r="2206">
          <cell r="A2206" t="str">
            <v>LEXA Proveedora Hospitalaria S.A.S.201135210</v>
          </cell>
        </row>
        <row r="2207">
          <cell r="A2207" t="str">
            <v>LEXA Proveedora Hospitalaria S.A.S.201142510</v>
          </cell>
        </row>
        <row r="2208">
          <cell r="A2208" t="str">
            <v>LEXA Proveedora Hospitalaria S.A.S.201142410</v>
          </cell>
        </row>
        <row r="2209">
          <cell r="A2209" t="str">
            <v>LEXA Proveedora Hospitalaria S.A.S.201142310</v>
          </cell>
        </row>
        <row r="2210">
          <cell r="A2210" t="str">
            <v>LEXA Proveedora Hospitalaria S.A.S.201102110</v>
          </cell>
        </row>
        <row r="2211">
          <cell r="A2211" t="str">
            <v>LEXA Proveedora Hospitalaria S.A.S.201150910</v>
          </cell>
        </row>
        <row r="2212">
          <cell r="A2212" t="str">
            <v>LEXA Proveedora Hospitalaria S.A.S.201155110</v>
          </cell>
        </row>
        <row r="2213">
          <cell r="A2213" t="str">
            <v>LEXA Proveedora Hospitalaria S.A.S.201050810</v>
          </cell>
        </row>
        <row r="2214">
          <cell r="A2214" t="str">
            <v>LEXA Proveedora Hospitalaria S.A.S.201050910</v>
          </cell>
        </row>
        <row r="2215">
          <cell r="A2215" t="str">
            <v>LEXA Proveedora Hospitalaria S.A.S.201051010</v>
          </cell>
        </row>
        <row r="2216">
          <cell r="A2216" t="str">
            <v>LEXA Proveedora Hospitalaria S.A.S.201154610</v>
          </cell>
        </row>
        <row r="2217">
          <cell r="A2217" t="str">
            <v>LEXA Proveedora Hospitalaria S.A.S.201154611</v>
          </cell>
        </row>
        <row r="2218">
          <cell r="A2218" t="str">
            <v>LEXA Proveedora Hospitalaria S.A.S.206010810</v>
          </cell>
        </row>
        <row r="2219">
          <cell r="A2219" t="str">
            <v>LEXA Proveedora Hospitalaria S.A.S.206010910</v>
          </cell>
        </row>
        <row r="2220">
          <cell r="A2220" t="str">
            <v>LEXA Proveedora Hospitalaria S.A.S.206060701</v>
          </cell>
        </row>
        <row r="2221">
          <cell r="A2221" t="str">
            <v>LEXA Proveedora Hospitalaria S.A.S.201151410</v>
          </cell>
        </row>
        <row r="2222">
          <cell r="A2222" t="str">
            <v>LEXA Proveedora Hospitalaria S.A.S.201157210</v>
          </cell>
        </row>
        <row r="2223">
          <cell r="A2223" t="str">
            <v>LEXA Proveedora Hospitalaria S.A.S.201151005</v>
          </cell>
        </row>
        <row r="2224">
          <cell r="A2224" t="str">
            <v>LEXA Proveedora Hospitalaria S.A.S.201090610</v>
          </cell>
        </row>
        <row r="2225">
          <cell r="A2225" t="str">
            <v>LEXA Proveedora Hospitalaria S.A.S.201090810</v>
          </cell>
        </row>
        <row r="2226">
          <cell r="A2226" t="str">
            <v>LEXA Proveedora Hospitalaria S.A.S.201094010</v>
          </cell>
        </row>
        <row r="2227">
          <cell r="A2227" t="str">
            <v>LEXA Proveedora Hospitalaria S.A.S.201153502</v>
          </cell>
        </row>
        <row r="2228">
          <cell r="A2228" t="str">
            <v>LEXA Proveedora Hospitalaria S.A.S.201157410</v>
          </cell>
        </row>
        <row r="2229">
          <cell r="A2229" t="str">
            <v>LEXA Proveedora Hospitalaria S.A.S.203010506</v>
          </cell>
        </row>
        <row r="2230">
          <cell r="A2230" t="str">
            <v>LEXA Proveedora Hospitalaria S.A.S.203010606</v>
          </cell>
        </row>
        <row r="2231">
          <cell r="A2231" t="str">
            <v>LEXA Proveedora Hospitalaria S.A.S.201156510</v>
          </cell>
        </row>
        <row r="2232">
          <cell r="A2232" t="str">
            <v>LEXA Proveedora Hospitalaria S.A.S.201132810</v>
          </cell>
        </row>
        <row r="2233">
          <cell r="A2233" t="str">
            <v>LEXA Proveedora Hospitalaria S.A.S.201132710</v>
          </cell>
        </row>
        <row r="2234">
          <cell r="A2234" t="str">
            <v>LEXA Proveedora Hospitalaria S.A.S.201133110</v>
          </cell>
        </row>
        <row r="2235">
          <cell r="A2235" t="str">
            <v>LEXA Proveedora Hospitalaria S.A.S.201132910</v>
          </cell>
        </row>
        <row r="2236">
          <cell r="A2236" t="str">
            <v>LEXA Proveedora Hospitalaria S.A.S.201134910</v>
          </cell>
        </row>
        <row r="2237">
          <cell r="A2237" t="str">
            <v>LEXA Proveedora Hospitalaria S.A.S.201134810</v>
          </cell>
        </row>
        <row r="2238">
          <cell r="A2238" t="str">
            <v>LEXA Proveedora Hospitalaria S.A.S.201132010</v>
          </cell>
        </row>
        <row r="2239">
          <cell r="A2239" t="str">
            <v>LEXA Proveedora Hospitalaria S.A.S.201132210</v>
          </cell>
        </row>
        <row r="2240">
          <cell r="A2240" t="str">
            <v>LEXA Proveedora Hospitalaria S.A.S.201132410</v>
          </cell>
        </row>
        <row r="2241">
          <cell r="A2241" t="str">
            <v>LEXA Proveedora Hospitalaria S.A.S.201132510</v>
          </cell>
        </row>
        <row r="2242">
          <cell r="A2242" t="str">
            <v>LEXA Proveedora Hospitalaria S.A.S.201132610</v>
          </cell>
        </row>
        <row r="2243">
          <cell r="A2243" t="str">
            <v>LEXA Proveedora Hospitalaria S.A.S.201132320</v>
          </cell>
        </row>
        <row r="2244">
          <cell r="A2244" t="str">
            <v>LEXA Proveedora Hospitalaria S.A.S.201132330</v>
          </cell>
        </row>
        <row r="2245">
          <cell r="A2245" t="str">
            <v>LEXA Proveedora Hospitalaria S.A.S.201132340</v>
          </cell>
        </row>
        <row r="2246">
          <cell r="A2246" t="str">
            <v>LEXA Proveedora Hospitalaria S.A.S.201132350</v>
          </cell>
        </row>
        <row r="2247">
          <cell r="A2247" t="str">
            <v>LEXA Proveedora Hospitalaria S.A.S.201135150</v>
          </cell>
        </row>
        <row r="2248">
          <cell r="A2248" t="str">
            <v>LEXA Proveedora Hospitalaria S.A.S.201151810</v>
          </cell>
        </row>
        <row r="2249">
          <cell r="A2249" t="str">
            <v>LEXA Proveedora Hospitalaria S.A.S.201151910</v>
          </cell>
        </row>
        <row r="2250">
          <cell r="A2250" t="str">
            <v>LEXA Proveedora Hospitalaria S.A.S.201156610</v>
          </cell>
        </row>
        <row r="2251">
          <cell r="A2251" t="str">
            <v>LEXA Proveedora Hospitalaria S.A.S.206060310</v>
          </cell>
        </row>
        <row r="2252">
          <cell r="A2252" t="str">
            <v>LEXA Proveedora Hospitalaria S.A.S.203020702</v>
          </cell>
        </row>
        <row r="2253">
          <cell r="A2253" t="str">
            <v>LEXA Proveedora Hospitalaria S.A.S.203020802</v>
          </cell>
        </row>
        <row r="2254">
          <cell r="A2254" t="str">
            <v>LEXA Proveedora Hospitalaria S.A.S.203020902</v>
          </cell>
        </row>
        <row r="2255">
          <cell r="A2255" t="str">
            <v>LEXA Proveedora Hospitalaria S.A.S.203021002</v>
          </cell>
        </row>
        <row r="2256">
          <cell r="A2256" t="str">
            <v>LEXA Proveedora Hospitalaria S.A.S.203020602</v>
          </cell>
        </row>
        <row r="2257">
          <cell r="A2257" t="str">
            <v>LEXA Proveedora Hospitalaria S.A.S.201152210</v>
          </cell>
        </row>
        <row r="2258">
          <cell r="A2258" t="str">
            <v>LEXA Proveedora Hospitalaria S.A.S.201020410</v>
          </cell>
        </row>
        <row r="2259">
          <cell r="A2259" t="str">
            <v>LEXA Proveedora Hospitalaria S.A.S.201020510</v>
          </cell>
        </row>
        <row r="2260">
          <cell r="A2260" t="str">
            <v>LEXA Proveedora Hospitalaria S.A.S.201133407</v>
          </cell>
        </row>
        <row r="2261">
          <cell r="A2261" t="str">
            <v>LEXA Proveedora Hospitalaria S.A.S.201133507</v>
          </cell>
        </row>
        <row r="2262">
          <cell r="A2262" t="str">
            <v>LEXA Proveedora Hospitalaria S.A.S.201110710</v>
          </cell>
        </row>
        <row r="2263">
          <cell r="A2263" t="str">
            <v>LEXA Proveedora Hospitalaria S.A.S.201110910</v>
          </cell>
        </row>
        <row r="2264">
          <cell r="A2264" t="str">
            <v>LEXA Proveedora Hospitalaria S.A.S.201111010</v>
          </cell>
        </row>
        <row r="2265">
          <cell r="A2265" t="str">
            <v>LEXA Proveedora Hospitalaria S.A.S.201111914</v>
          </cell>
        </row>
        <row r="2266">
          <cell r="A2266" t="str">
            <v>LEXA Proveedora Hospitalaria S.A.S.201111510</v>
          </cell>
        </row>
        <row r="2267">
          <cell r="A2267" t="str">
            <v>LEXA Proveedora Hospitalaria S.A.S.201111610</v>
          </cell>
        </row>
        <row r="2268">
          <cell r="A2268" t="str">
            <v>LEXA Proveedora Hospitalaria S.A.S.201111710</v>
          </cell>
        </row>
        <row r="2269">
          <cell r="A2269" t="str">
            <v>LEXA Proveedora Hospitalaria S.A.S.201111810</v>
          </cell>
        </row>
        <row r="2270">
          <cell r="A2270" t="str">
            <v>LEXA Proveedora Hospitalaria S.A.S.201111910</v>
          </cell>
        </row>
        <row r="2271">
          <cell r="A2271" t="str">
            <v>LEXA Proveedora Hospitalaria S.A.S.201112010</v>
          </cell>
        </row>
        <row r="2272">
          <cell r="A2272" t="str">
            <v>LEXA Proveedora Hospitalaria S.A.S.201112022</v>
          </cell>
        </row>
        <row r="2273">
          <cell r="A2273" t="str">
            <v>LEXA Proveedora Hospitalaria S.A.S.201111310</v>
          </cell>
        </row>
        <row r="2274">
          <cell r="A2274" t="str">
            <v>LEXA Proveedora Hospitalaria S.A.S.201112710</v>
          </cell>
        </row>
        <row r="2275">
          <cell r="A2275" t="str">
            <v>LEXA Proveedora Hospitalaria S.A.S.201112810</v>
          </cell>
        </row>
        <row r="2276">
          <cell r="A2276" t="str">
            <v>LEXA Proveedora Hospitalaria S.A.S.201112910</v>
          </cell>
        </row>
        <row r="2277">
          <cell r="A2277" t="str">
            <v>LEXA Proveedora Hospitalaria S.A.S.201113010</v>
          </cell>
        </row>
        <row r="2278">
          <cell r="A2278" t="str">
            <v>LEXA Proveedora Hospitalaria S.A.S.201113110</v>
          </cell>
        </row>
        <row r="2279">
          <cell r="A2279" t="str">
            <v>LEXA Proveedora Hospitalaria S.A.S.201112510</v>
          </cell>
        </row>
        <row r="2280">
          <cell r="A2280" t="str">
            <v>LEXA Proveedora Hospitalaria S.A.S.201112610</v>
          </cell>
        </row>
        <row r="2281">
          <cell r="A2281" t="str">
            <v>LEXA Proveedora Hospitalaria S.A.S.201113510</v>
          </cell>
        </row>
        <row r="2282">
          <cell r="A2282" t="str">
            <v>LEXA Proveedora Hospitalaria S.A.S.201113610</v>
          </cell>
        </row>
        <row r="2283">
          <cell r="A2283" t="str">
            <v>LEXA Proveedora Hospitalaria S.A.S.201113710</v>
          </cell>
        </row>
        <row r="2284">
          <cell r="A2284" t="str">
            <v>LEXA Proveedora Hospitalaria S.A.S.201113810</v>
          </cell>
        </row>
        <row r="2285">
          <cell r="A2285" t="str">
            <v>LEXA Proveedora Hospitalaria S.A.S.201113910</v>
          </cell>
        </row>
        <row r="2286">
          <cell r="A2286" t="str">
            <v>LEXA Proveedora Hospitalaria S.A.S.201113310</v>
          </cell>
        </row>
        <row r="2287">
          <cell r="A2287" t="str">
            <v>LEXA Proveedora Hospitalaria S.A.S.201113410</v>
          </cell>
        </row>
        <row r="2288">
          <cell r="A2288" t="str">
            <v>LEXA Proveedora Hospitalaria S.A.S.201114110</v>
          </cell>
        </row>
        <row r="2289">
          <cell r="A2289" t="str">
            <v>LEXA Proveedora Hospitalaria S.A.S.201114410</v>
          </cell>
        </row>
        <row r="2290">
          <cell r="A2290" t="str">
            <v>LEXA Proveedora Hospitalaria S.A.S.201114310</v>
          </cell>
        </row>
        <row r="2291">
          <cell r="A2291" t="str">
            <v>LEXA Proveedora Hospitalaria S.A.S.201152915</v>
          </cell>
        </row>
        <row r="2292">
          <cell r="A2292" t="str">
            <v>LEXA Proveedora Hospitalaria S.A.S.201131810</v>
          </cell>
        </row>
        <row r="2293">
          <cell r="A2293" t="str">
            <v>LEXA Proveedora Hospitalaria S.A.S.201130110</v>
          </cell>
        </row>
        <row r="2294">
          <cell r="A2294" t="str">
            <v>LEXA Proveedora Hospitalaria S.A.S.201130635</v>
          </cell>
        </row>
        <row r="2295">
          <cell r="A2295" t="str">
            <v>LEXA Proveedora Hospitalaria S.A.S.201130210</v>
          </cell>
        </row>
        <row r="2296">
          <cell r="A2296" t="str">
            <v>LEXA Proveedora Hospitalaria S.A.S.201130640</v>
          </cell>
        </row>
        <row r="2297">
          <cell r="A2297" t="str">
            <v>LEXA Proveedora Hospitalaria S.A.S.201130310</v>
          </cell>
        </row>
        <row r="2298">
          <cell r="A2298" t="str">
            <v>LEXA Proveedora Hospitalaria S.A.S.201130645</v>
          </cell>
        </row>
        <row r="2299">
          <cell r="A2299" t="str">
            <v>LEXA Proveedora Hospitalaria S.A.S.201130410</v>
          </cell>
        </row>
        <row r="2300">
          <cell r="A2300" t="str">
            <v>LEXA Proveedora Hospitalaria S.A.S.201130650</v>
          </cell>
        </row>
        <row r="2301">
          <cell r="A2301" t="str">
            <v>LEXA Proveedora Hospitalaria S.A.S.201130510</v>
          </cell>
        </row>
        <row r="2302">
          <cell r="A2302" t="str">
            <v>LEXA Proveedora Hospitalaria S.A.S.201130610</v>
          </cell>
        </row>
        <row r="2303">
          <cell r="A2303" t="str">
            <v>LEXA Proveedora Hospitalaria S.A.S.201130710</v>
          </cell>
        </row>
        <row r="2304">
          <cell r="A2304" t="str">
            <v>LEXA Proveedora Hospitalaria S.A.S.201130810</v>
          </cell>
        </row>
        <row r="2305">
          <cell r="A2305" t="str">
            <v>LEXA Proveedora Hospitalaria S.A.S.201130910</v>
          </cell>
        </row>
        <row r="2306">
          <cell r="A2306" t="str">
            <v>LEXA Proveedora Hospitalaria S.A.S.201131010</v>
          </cell>
        </row>
        <row r="2307">
          <cell r="A2307" t="str">
            <v>LEXA Proveedora Hospitalaria S.A.S.201131110</v>
          </cell>
        </row>
        <row r="2308">
          <cell r="A2308" t="str">
            <v>LEXA Proveedora Hospitalaria S.A.S.201131210</v>
          </cell>
        </row>
        <row r="2309">
          <cell r="A2309" t="str">
            <v>LEXA Proveedora Hospitalaria S.A.S.201131310</v>
          </cell>
        </row>
        <row r="2310">
          <cell r="A2310" t="str">
            <v>LEXA Proveedora Hospitalaria S.A.S.201131410</v>
          </cell>
        </row>
        <row r="2311">
          <cell r="A2311" t="str">
            <v>LEXA Proveedora Hospitalaria S.A.S.201140209</v>
          </cell>
        </row>
        <row r="2312">
          <cell r="A2312" t="str">
            <v>LEXA Proveedora Hospitalaria S.A.S.201140409</v>
          </cell>
        </row>
        <row r="2313">
          <cell r="A2313" t="str">
            <v>LEXA Proveedora Hospitalaria S.A.S.201140509</v>
          </cell>
        </row>
        <row r="2314">
          <cell r="A2314" t="str">
            <v>LEXA Proveedora Hospitalaria S.A.S.201140609</v>
          </cell>
        </row>
        <row r="2315">
          <cell r="A2315" t="str">
            <v>LEXA Proveedora Hospitalaria S.A.S.201140809</v>
          </cell>
        </row>
        <row r="2316">
          <cell r="A2316" t="str">
            <v>LEXA Proveedora Hospitalaria S.A.S.201141009</v>
          </cell>
        </row>
        <row r="2317">
          <cell r="A2317" t="str">
            <v>M&amp;M DIAGNOSTICS SAS201020210</v>
          </cell>
        </row>
        <row r="2318">
          <cell r="A2318" t="str">
            <v>M&amp;M DIAGNOSTICS SAS201020310</v>
          </cell>
        </row>
        <row r="2319">
          <cell r="A2319" t="str">
            <v>M&amp;M DIAGNOSTICS SAS201102110</v>
          </cell>
        </row>
        <row r="2320">
          <cell r="A2320" t="str">
            <v>M&amp;M DIAGNOSTICS SAS201150305</v>
          </cell>
        </row>
        <row r="2321">
          <cell r="A2321" t="str">
            <v>M&amp;M DIAGNOSTICS SAS201150809</v>
          </cell>
        </row>
        <row r="2322">
          <cell r="A2322" t="str">
            <v>M&amp;M DIAGNOSTICS SAS201152501</v>
          </cell>
        </row>
        <row r="2323">
          <cell r="A2323" t="str">
            <v>M&amp;M DIAGNOSTICS SAS201152607</v>
          </cell>
        </row>
        <row r="2324">
          <cell r="A2324" t="str">
            <v>M&amp;M DIAGNOSTICS SAS201153207</v>
          </cell>
        </row>
        <row r="2325">
          <cell r="A2325" t="str">
            <v>M&amp;M DIAGNOSTICS SAS201153502</v>
          </cell>
        </row>
        <row r="2326">
          <cell r="A2326" t="str">
            <v>M&amp;M DIAGNOSTICS SAS201154610</v>
          </cell>
        </row>
        <row r="2327">
          <cell r="A2327" t="str">
            <v>M&amp;M DIAGNOSTICS SAS201154611</v>
          </cell>
        </row>
        <row r="2328">
          <cell r="A2328" t="str">
            <v>M&amp;M DIAGNOSTICS SAS201157610</v>
          </cell>
        </row>
        <row r="2329">
          <cell r="A2329" t="str">
            <v>M&amp;M DIAGNOSTICS SAS401010116</v>
          </cell>
        </row>
        <row r="2330">
          <cell r="A2330" t="str">
            <v>M&amp;M DIAGNOSTICS SAS401010216</v>
          </cell>
        </row>
        <row r="2331">
          <cell r="A2331" t="str">
            <v>M&amp;M DIAGNOSTICS SAS401010316</v>
          </cell>
        </row>
        <row r="2332">
          <cell r="A2332" t="str">
            <v>M&amp;M DIAGNOSTICS SAS401010416</v>
          </cell>
        </row>
        <row r="2333">
          <cell r="A2333" t="str">
            <v>M&amp;M DIAGNOSTICS SAS401010516</v>
          </cell>
        </row>
        <row r="2334">
          <cell r="A2334" t="str">
            <v>M&amp;M DIAGNOSTICS SAS401010716</v>
          </cell>
        </row>
        <row r="2335">
          <cell r="A2335" t="str">
            <v>M&amp;M DIAGNOSTICS SAS401010816</v>
          </cell>
        </row>
        <row r="2336">
          <cell r="A2336" t="str">
            <v>M&amp;M DIAGNOSTICS SAS401010916</v>
          </cell>
        </row>
        <row r="2337">
          <cell r="A2337" t="str">
            <v>M&amp;M DIAGNOSTICS SAS401011316</v>
          </cell>
        </row>
        <row r="2338">
          <cell r="A2338" t="str">
            <v>M&amp;M DIAGNOSTICS SAS408000116</v>
          </cell>
        </row>
        <row r="2339">
          <cell r="A2339" t="str">
            <v>M&amp;M DIAGNOSTICS SAS408000216</v>
          </cell>
        </row>
        <row r="2340">
          <cell r="A2340" t="str">
            <v>M&amp;M DIAGNOSTICS SAS408000612</v>
          </cell>
        </row>
        <row r="2341">
          <cell r="A2341" t="str">
            <v>M&amp;M DIAGNOSTICS SAS408000616</v>
          </cell>
        </row>
        <row r="2342">
          <cell r="A2342" t="str">
            <v>M&amp;M DIAGNOSTICS SAS408000716</v>
          </cell>
        </row>
        <row r="2343">
          <cell r="A2343" t="str">
            <v>M&amp;M DIAGNOSTICS SAS408001616</v>
          </cell>
        </row>
        <row r="2344">
          <cell r="A2344" t="str">
            <v>M&amp;M DIAGNOSTICS SAS408001716</v>
          </cell>
        </row>
        <row r="2345">
          <cell r="A2345" t="str">
            <v>M&amp;M DIAGNOSTICS SAS408002016</v>
          </cell>
        </row>
        <row r="2346">
          <cell r="A2346" t="str">
            <v>M&amp;M DIAGNOSTICS SAS408003116</v>
          </cell>
        </row>
        <row r="2347">
          <cell r="A2347" t="str">
            <v>M&amp;M DIAGNOSTICS SAS410002716</v>
          </cell>
        </row>
        <row r="2348">
          <cell r="A2348" t="str">
            <v>M&amp;M DIAGNOSTICS SAS410003916</v>
          </cell>
        </row>
        <row r="2349">
          <cell r="A2349" t="str">
            <v>M&amp;M DIAGNOSTICS SAS410004016</v>
          </cell>
        </row>
        <row r="2350">
          <cell r="A2350" t="str">
            <v>M&amp;M DIAGNOSTICS SAS414150111</v>
          </cell>
        </row>
        <row r="2351">
          <cell r="A2351" t="str">
            <v>M&amp;M DIAGNOSTICS SAS414170113</v>
          </cell>
        </row>
        <row r="2352">
          <cell r="A2352" t="str">
            <v>M&amp;M DIAGNOSTICS SAS414290511</v>
          </cell>
        </row>
        <row r="2353">
          <cell r="A2353" t="str">
            <v>M&amp;M DIAGNOSTICS SAS414330211</v>
          </cell>
        </row>
        <row r="2354">
          <cell r="A2354" t="str">
            <v>M&amp;M DIAGNOSTICS SAS416003909</v>
          </cell>
        </row>
        <row r="2355">
          <cell r="A2355" t="str">
            <v>M&amp;M DIAGNOSTICS SAS417020109</v>
          </cell>
        </row>
        <row r="2356">
          <cell r="A2356" t="str">
            <v>M&amp;M DIAGNOSTICS SAS417020609</v>
          </cell>
        </row>
        <row r="2357">
          <cell r="A2357" t="str">
            <v>M&amp;M DIAGNOSTICS SAS417020709</v>
          </cell>
        </row>
        <row r="2358">
          <cell r="A2358" t="str">
            <v>M&amp;M DIAGNOSTICS SAS417020909</v>
          </cell>
        </row>
        <row r="2359">
          <cell r="A2359" t="str">
            <v>M&amp;M DIAGNOSTICS SAS417030709</v>
          </cell>
        </row>
        <row r="2360">
          <cell r="A2360" t="str">
            <v>M&amp;M DIAGNOSTICS SAS417040109</v>
          </cell>
        </row>
        <row r="2361">
          <cell r="A2361" t="str">
            <v>M&amp;M DIAGNOSTICS SAS417040209</v>
          </cell>
        </row>
        <row r="2362">
          <cell r="A2362" t="str">
            <v>M&amp;M DIAGNOSTICS SAS417040609</v>
          </cell>
        </row>
        <row r="2363">
          <cell r="A2363" t="str">
            <v>M&amp;M DIAGNOSTICS SAS417050202</v>
          </cell>
        </row>
        <row r="2364">
          <cell r="A2364" t="str">
            <v>M&amp;M DIAGNOSTICS SAS417050305</v>
          </cell>
        </row>
        <row r="2365">
          <cell r="A2365" t="str">
            <v>M&amp;M DIAGNOSTICS SAS417050409</v>
          </cell>
        </row>
        <row r="2366">
          <cell r="A2366" t="str">
            <v>M&amp;M DIAGNOSTICS SAS417050506</v>
          </cell>
        </row>
        <row r="2367">
          <cell r="A2367" t="str">
            <v>M&amp;M DIAGNOSTICS SAS417050507</v>
          </cell>
        </row>
        <row r="2368">
          <cell r="A2368" t="str">
            <v>M&amp;M DIAGNOSTICS SAS420000103</v>
          </cell>
        </row>
        <row r="2369">
          <cell r="A2369" t="str">
            <v>M&amp;M DIAGNOSTICS SAS421003616</v>
          </cell>
        </row>
        <row r="2370">
          <cell r="A2370" t="str">
            <v>M&amp;M DIAGNOSTICS SAS416003910</v>
          </cell>
        </row>
        <row r="2371">
          <cell r="A2371" t="str">
            <v>M&amp;M DIAGNOSTICS SAS416003940</v>
          </cell>
        </row>
        <row r="2372">
          <cell r="A2372" t="str">
            <v>New Stetic S.A201080110</v>
          </cell>
        </row>
        <row r="2373">
          <cell r="A2373" t="str">
            <v>New Stetic S.A201080210</v>
          </cell>
        </row>
        <row r="2374">
          <cell r="A2374" t="str">
            <v>New Stetic S.A201080310</v>
          </cell>
        </row>
        <row r="2375">
          <cell r="A2375" t="str">
            <v>New Stetic S.A201080410</v>
          </cell>
        </row>
        <row r="2376">
          <cell r="A2376" t="str">
            <v>New Stetic S.A201080510</v>
          </cell>
        </row>
        <row r="2377">
          <cell r="A2377" t="str">
            <v>New Stetic S.A201080610</v>
          </cell>
        </row>
        <row r="2378">
          <cell r="A2378" t="str">
            <v>New Stetic S.A201153207</v>
          </cell>
        </row>
        <row r="2379">
          <cell r="A2379" t="str">
            <v>New Stetic S.A201155506</v>
          </cell>
        </row>
        <row r="2380">
          <cell r="A2380" t="str">
            <v>New Stetic S.A201157210</v>
          </cell>
        </row>
        <row r="2381">
          <cell r="A2381" t="str">
            <v>New Stetic S.A201157705</v>
          </cell>
        </row>
        <row r="2382">
          <cell r="A2382" t="str">
            <v>New Stetic S.A301010108</v>
          </cell>
        </row>
        <row r="2383">
          <cell r="A2383" t="str">
            <v>New Stetic S.A301010208</v>
          </cell>
        </row>
        <row r="2384">
          <cell r="A2384" t="str">
            <v>New Stetic S.A301020108</v>
          </cell>
        </row>
        <row r="2385">
          <cell r="A2385" t="str">
            <v>New Stetic S.A301020208</v>
          </cell>
        </row>
        <row r="2386">
          <cell r="A2386" t="str">
            <v>New Stetic S.A301030103</v>
          </cell>
        </row>
        <row r="2387">
          <cell r="A2387" t="str">
            <v>New Stetic S.A301030403</v>
          </cell>
        </row>
        <row r="2388">
          <cell r="A2388" t="str">
            <v>New Stetic S.A301030503</v>
          </cell>
        </row>
        <row r="2389">
          <cell r="A2389" t="str">
            <v>New Stetic S.A301030603</v>
          </cell>
        </row>
        <row r="2390">
          <cell r="A2390" t="str">
            <v>New Stetic S.A301030703</v>
          </cell>
        </row>
        <row r="2391">
          <cell r="A2391" t="str">
            <v>New Stetic S.A301030803</v>
          </cell>
        </row>
        <row r="2392">
          <cell r="A2392" t="str">
            <v>New Stetic S.A301030903</v>
          </cell>
        </row>
        <row r="2393">
          <cell r="A2393" t="str">
            <v>New Stetic S.A301031003</v>
          </cell>
        </row>
        <row r="2394">
          <cell r="A2394" t="str">
            <v>New Stetic S.A301031103</v>
          </cell>
        </row>
        <row r="2395">
          <cell r="A2395" t="str">
            <v>New Stetic S.A301031203</v>
          </cell>
        </row>
        <row r="2396">
          <cell r="A2396" t="str">
            <v>New Stetic S.A301031703</v>
          </cell>
        </row>
        <row r="2397">
          <cell r="A2397" t="str">
            <v>New Stetic S.A301031803</v>
          </cell>
        </row>
        <row r="2398">
          <cell r="A2398" t="str">
            <v>New Stetic S.A301031903</v>
          </cell>
        </row>
        <row r="2399">
          <cell r="A2399" t="str">
            <v>New Stetic S.A301031904</v>
          </cell>
        </row>
        <row r="2400">
          <cell r="A2400" t="str">
            <v>New Stetic S.A301031905</v>
          </cell>
        </row>
        <row r="2401">
          <cell r="A2401" t="str">
            <v>New Stetic S.A301031906</v>
          </cell>
        </row>
        <row r="2402">
          <cell r="A2402" t="str">
            <v>New Stetic S.A301061808</v>
          </cell>
        </row>
        <row r="2403">
          <cell r="A2403" t="str">
            <v>New Stetic S.A301061908</v>
          </cell>
        </row>
        <row r="2404">
          <cell r="A2404" t="str">
            <v>New Stetic S.A301062108</v>
          </cell>
        </row>
        <row r="2405">
          <cell r="A2405" t="str">
            <v>New Stetic S.A301062208</v>
          </cell>
        </row>
        <row r="2406">
          <cell r="A2406" t="str">
            <v>New Stetic S.A301062308</v>
          </cell>
        </row>
        <row r="2407">
          <cell r="A2407" t="str">
            <v>New Stetic S.A301062508</v>
          </cell>
        </row>
        <row r="2408">
          <cell r="A2408" t="str">
            <v>New Stetic S.A301062708</v>
          </cell>
        </row>
        <row r="2409">
          <cell r="A2409" t="str">
            <v>New Stetic S.A301062808</v>
          </cell>
        </row>
        <row r="2410">
          <cell r="A2410" t="str">
            <v>New Stetic S.A301062908</v>
          </cell>
        </row>
        <row r="2411">
          <cell r="A2411" t="str">
            <v>New Stetic S.A301063008</v>
          </cell>
        </row>
        <row r="2412">
          <cell r="A2412" t="str">
            <v>New Stetic S.A301063208</v>
          </cell>
        </row>
        <row r="2413">
          <cell r="A2413" t="str">
            <v>New Stetic S.A301063308</v>
          </cell>
        </row>
        <row r="2414">
          <cell r="A2414" t="str">
            <v>New Stetic S.A301063408</v>
          </cell>
        </row>
        <row r="2415">
          <cell r="A2415" t="str">
            <v>New Stetic S.A301063508</v>
          </cell>
        </row>
        <row r="2416">
          <cell r="A2416" t="str">
            <v>New Stetic S.A301063608</v>
          </cell>
        </row>
        <row r="2417">
          <cell r="A2417" t="str">
            <v>New Stetic S.A301063612</v>
          </cell>
        </row>
        <row r="2418">
          <cell r="A2418" t="str">
            <v>New Stetic S.A301063615</v>
          </cell>
        </row>
        <row r="2419">
          <cell r="A2419" t="str">
            <v>New Stetic S.A301063708</v>
          </cell>
        </row>
        <row r="2420">
          <cell r="A2420" t="str">
            <v>New Stetic S.A301063712</v>
          </cell>
        </row>
        <row r="2421">
          <cell r="A2421" t="str">
            <v>New Stetic S.A301063715</v>
          </cell>
        </row>
        <row r="2422">
          <cell r="A2422" t="str">
            <v>New Stetic S.A301070201</v>
          </cell>
        </row>
        <row r="2423">
          <cell r="A2423" t="str">
            <v>New Stetic S.A301080103</v>
          </cell>
        </row>
        <row r="2424">
          <cell r="A2424" t="str">
            <v>New Stetic S.A301080203</v>
          </cell>
        </row>
        <row r="2425">
          <cell r="A2425" t="str">
            <v>New Stetic S.A301080303</v>
          </cell>
        </row>
        <row r="2426">
          <cell r="A2426" t="str">
            <v>New Stetic S.A301080403</v>
          </cell>
        </row>
        <row r="2427">
          <cell r="A2427" t="str">
            <v>New Stetic S.A301080503</v>
          </cell>
        </row>
        <row r="2428">
          <cell r="A2428" t="str">
            <v>New Stetic S.A301080603</v>
          </cell>
        </row>
        <row r="2429">
          <cell r="A2429" t="str">
            <v>New Stetic S.A301080703</v>
          </cell>
        </row>
        <row r="2430">
          <cell r="A2430" t="str">
            <v>New Stetic S.A301080803</v>
          </cell>
        </row>
        <row r="2431">
          <cell r="A2431" t="str">
            <v>New Stetic S.A301081403</v>
          </cell>
        </row>
        <row r="2432">
          <cell r="A2432" t="str">
            <v>New Stetic S.A301081503</v>
          </cell>
        </row>
        <row r="2433">
          <cell r="A2433" t="str">
            <v>New Stetic S.A301081603</v>
          </cell>
        </row>
        <row r="2434">
          <cell r="A2434" t="str">
            <v>New Stetic S.A301081903</v>
          </cell>
        </row>
        <row r="2435">
          <cell r="A2435" t="str">
            <v>New Stetic S.A301081905</v>
          </cell>
        </row>
        <row r="2436">
          <cell r="A2436" t="str">
            <v>New Stetic S.A301081907</v>
          </cell>
        </row>
        <row r="2437">
          <cell r="A2437" t="str">
            <v>New Stetic S.A301081909</v>
          </cell>
        </row>
        <row r="2438">
          <cell r="A2438" t="str">
            <v>New Stetic S.A301081912</v>
          </cell>
        </row>
        <row r="2439">
          <cell r="A2439" t="str">
            <v>New Stetic S.A301081930</v>
          </cell>
        </row>
        <row r="2440">
          <cell r="A2440" t="str">
            <v>New Stetic S.A301081932</v>
          </cell>
        </row>
        <row r="2441">
          <cell r="A2441" t="str">
            <v>New Stetic S.A301081935</v>
          </cell>
        </row>
        <row r="2442">
          <cell r="A2442" t="str">
            <v>New Stetic S.A301081937</v>
          </cell>
        </row>
        <row r="2443">
          <cell r="A2443" t="str">
            <v>New Stetic S.A301081939</v>
          </cell>
        </row>
        <row r="2444">
          <cell r="A2444" t="str">
            <v>New Stetic S.A301081941</v>
          </cell>
        </row>
        <row r="2445">
          <cell r="A2445" t="str">
            <v>New Stetic S.A302010101</v>
          </cell>
        </row>
        <row r="2446">
          <cell r="A2446" t="str">
            <v>New Stetic S.A302010106</v>
          </cell>
        </row>
        <row r="2447">
          <cell r="A2447" t="str">
            <v>New Stetic S.A302020612</v>
          </cell>
        </row>
        <row r="2448">
          <cell r="A2448" t="str">
            <v>New Stetic S.A302030403</v>
          </cell>
        </row>
        <row r="2449">
          <cell r="A2449" t="str">
            <v>New Stetic S.A302030704</v>
          </cell>
        </row>
        <row r="2450">
          <cell r="A2450" t="str">
            <v>New Stetic S.A302031008</v>
          </cell>
        </row>
        <row r="2451">
          <cell r="A2451" t="str">
            <v>New Stetic S.A302031304</v>
          </cell>
        </row>
        <row r="2452">
          <cell r="A2452" t="str">
            <v>New Stetic S.A302031408</v>
          </cell>
        </row>
        <row r="2453">
          <cell r="A2453" t="str">
            <v>New Stetic S.A302031508</v>
          </cell>
        </row>
        <row r="2454">
          <cell r="A2454" t="str">
            <v>New Stetic S.A302031608</v>
          </cell>
        </row>
        <row r="2455">
          <cell r="A2455" t="str">
            <v>New Stetic S.A302031808</v>
          </cell>
        </row>
        <row r="2456">
          <cell r="A2456" t="str">
            <v>New Stetic S.A302032408</v>
          </cell>
        </row>
        <row r="2457">
          <cell r="A2457" t="str">
            <v>New Stetic S.A302032908</v>
          </cell>
        </row>
        <row r="2458">
          <cell r="A2458" t="str">
            <v>New Stetic S.A302033704</v>
          </cell>
        </row>
        <row r="2459">
          <cell r="A2459" t="str">
            <v>New Stetic S.A302033904</v>
          </cell>
        </row>
        <row r="2460">
          <cell r="A2460" t="str">
            <v>New Stetic S.A302033930</v>
          </cell>
        </row>
        <row r="2461">
          <cell r="A2461" t="str">
            <v>New Stetic S.A303000308</v>
          </cell>
        </row>
        <row r="2462">
          <cell r="A2462" t="str">
            <v>New Stetic S.A303000404</v>
          </cell>
        </row>
        <row r="2463">
          <cell r="A2463" t="str">
            <v>New Stetic S.A303000504</v>
          </cell>
        </row>
        <row r="2464">
          <cell r="A2464" t="str">
            <v>New Stetic S.A303000804</v>
          </cell>
        </row>
        <row r="2465">
          <cell r="A2465" t="str">
            <v>New Stetic S.A303001604</v>
          </cell>
        </row>
        <row r="2466">
          <cell r="A2466" t="str">
            <v>New Stetic S.A303002804</v>
          </cell>
        </row>
        <row r="2467">
          <cell r="A2467" t="str">
            <v>New Stetic S.A303003104</v>
          </cell>
        </row>
        <row r="2468">
          <cell r="A2468" t="str">
            <v>New Stetic S.A303003204</v>
          </cell>
        </row>
        <row r="2469">
          <cell r="A2469" t="str">
            <v>New Stetic S.A303003308</v>
          </cell>
        </row>
        <row r="2470">
          <cell r="A2470" t="str">
            <v>New Stetic S.A304000001</v>
          </cell>
        </row>
        <row r="2471">
          <cell r="A2471" t="str">
            <v>New Stetic S.A304000105</v>
          </cell>
        </row>
        <row r="2472">
          <cell r="A2472" t="str">
            <v>New Stetic S.A304001308</v>
          </cell>
        </row>
        <row r="2473">
          <cell r="A2473" t="str">
            <v>New Stetic S.A304001408</v>
          </cell>
        </row>
        <row r="2474">
          <cell r="A2474" t="str">
            <v>New Stetic S.A304001603</v>
          </cell>
        </row>
        <row r="2475">
          <cell r="A2475" t="str">
            <v>New Stetic S.A304001801</v>
          </cell>
        </row>
        <row r="2476">
          <cell r="A2476" t="str">
            <v>New Stetic S.A304001901</v>
          </cell>
        </row>
        <row r="2477">
          <cell r="A2477" t="str">
            <v>New Stetic S.A304001922</v>
          </cell>
        </row>
        <row r="2478">
          <cell r="A2478" t="str">
            <v>New Stetic S.A304001925</v>
          </cell>
        </row>
        <row r="2479">
          <cell r="A2479" t="str">
            <v>New Stetic S.A304001933</v>
          </cell>
        </row>
        <row r="2480">
          <cell r="A2480" t="str">
            <v>New Stetic S.A304002002</v>
          </cell>
        </row>
        <row r="2481">
          <cell r="A2481" t="str">
            <v>New Stetic S.A304002101</v>
          </cell>
        </row>
        <row r="2482">
          <cell r="A2482" t="str">
            <v>New Stetic S.A304002320</v>
          </cell>
        </row>
        <row r="2483">
          <cell r="A2483" t="str">
            <v>New Stetic S.A304002325</v>
          </cell>
        </row>
        <row r="2484">
          <cell r="A2484" t="str">
            <v>New Stetic S.A304002330</v>
          </cell>
        </row>
        <row r="2485">
          <cell r="A2485" t="str">
            <v>New Stetic S.A304002335</v>
          </cell>
        </row>
        <row r="2486">
          <cell r="A2486" t="str">
            <v>New Stetic S.A304003504</v>
          </cell>
        </row>
        <row r="2487">
          <cell r="A2487" t="str">
            <v>New Stetic S.A304004503</v>
          </cell>
        </row>
        <row r="2488">
          <cell r="A2488" t="str">
            <v>New Stetic S.A304004601</v>
          </cell>
        </row>
        <row r="2489">
          <cell r="A2489" t="str">
            <v>New Stetic S.A304004608</v>
          </cell>
        </row>
        <row r="2490">
          <cell r="A2490" t="str">
            <v>New Stetic S.A304005008</v>
          </cell>
        </row>
        <row r="2491">
          <cell r="A2491" t="str">
            <v>New Stetic S.A304005608</v>
          </cell>
        </row>
        <row r="2492">
          <cell r="A2492" t="str">
            <v>New Stetic S.A302020403</v>
          </cell>
        </row>
        <row r="2493">
          <cell r="A2493" t="str">
            <v>NIPRO MEDICAL COPORATION201010110</v>
          </cell>
        </row>
        <row r="2494">
          <cell r="A2494" t="str">
            <v>NIPRO MEDICAL COPORATION201010210</v>
          </cell>
        </row>
        <row r="2495">
          <cell r="A2495" t="str">
            <v>NIPRO MEDICAL COPORATION201010310</v>
          </cell>
        </row>
        <row r="2496">
          <cell r="A2496" t="str">
            <v>NIPRO MEDICAL COPORATION201010410</v>
          </cell>
        </row>
        <row r="2497">
          <cell r="A2497" t="str">
            <v>NIPRO MEDICAL COPORATION201010510</v>
          </cell>
        </row>
        <row r="2498">
          <cell r="A2498" t="str">
            <v>NIPRO MEDICAL COPORATION201010610</v>
          </cell>
        </row>
        <row r="2499">
          <cell r="A2499" t="str">
            <v>NIPRO MEDICAL COPORATION201011110</v>
          </cell>
        </row>
        <row r="2500">
          <cell r="A2500" t="str">
            <v>NIPRO MEDICAL COPORATION201070708</v>
          </cell>
        </row>
        <row r="2501">
          <cell r="A2501" t="str">
            <v>NIPRO MEDICAL COPORATION201070808</v>
          </cell>
        </row>
        <row r="2502">
          <cell r="A2502" t="str">
            <v>NIPRO MEDICAL COPORATION201070908</v>
          </cell>
        </row>
        <row r="2503">
          <cell r="A2503" t="str">
            <v>NIPRO MEDICAL COPORATION201071108</v>
          </cell>
        </row>
        <row r="2504">
          <cell r="A2504" t="str">
            <v>NIPRO MEDICAL COPORATION201071208</v>
          </cell>
        </row>
        <row r="2505">
          <cell r="A2505" t="str">
            <v>NIPRO MEDICAL COPORATION201071308</v>
          </cell>
        </row>
        <row r="2506">
          <cell r="A2506" t="str">
            <v>NIPRO MEDICAL COPORATION201071408</v>
          </cell>
        </row>
        <row r="2507">
          <cell r="A2507" t="str">
            <v>NIPRO MEDICAL COPORATION201071608</v>
          </cell>
        </row>
        <row r="2508">
          <cell r="A2508" t="str">
            <v>NIPRO MEDICAL COPORATION201090111</v>
          </cell>
        </row>
        <row r="2509">
          <cell r="A2509" t="str">
            <v>NIPRO MEDICAL COPORATION201090310</v>
          </cell>
        </row>
        <row r="2510">
          <cell r="A2510" t="str">
            <v>NIPRO MEDICAL COPORATION201090511</v>
          </cell>
        </row>
        <row r="2511">
          <cell r="A2511" t="str">
            <v>NIPRO MEDICAL COPORATION201090610</v>
          </cell>
        </row>
        <row r="2512">
          <cell r="A2512" t="str">
            <v>NIPRO MEDICAL COPORATION201090710</v>
          </cell>
        </row>
        <row r="2513">
          <cell r="A2513" t="str">
            <v>NIPRO MEDICAL COPORATION201090810</v>
          </cell>
        </row>
        <row r="2514">
          <cell r="A2514" t="str">
            <v>NIPRO MEDICAL COPORATION201094010</v>
          </cell>
        </row>
        <row r="2515">
          <cell r="A2515" t="str">
            <v>NIPRO MEDICAL COPORATION201120503</v>
          </cell>
        </row>
        <row r="2516">
          <cell r="A2516" t="str">
            <v>NIPRO MEDICAL COPORATION201120605</v>
          </cell>
        </row>
        <row r="2517">
          <cell r="A2517" t="str">
            <v>NIPRO MEDICAL COPORATION408000116</v>
          </cell>
        </row>
        <row r="2518">
          <cell r="A2518" t="str">
            <v>NIPRO MEDICAL COPORATION408000216</v>
          </cell>
        </row>
        <row r="2519">
          <cell r="A2519" t="str">
            <v>NIPRO MEDICAL COPORATION408000612</v>
          </cell>
        </row>
        <row r="2520">
          <cell r="A2520" t="str">
            <v>NIPRO MEDICAL COPORATION408000616</v>
          </cell>
        </row>
        <row r="2521">
          <cell r="A2521" t="str">
            <v>NIPRO MEDICAL COPORATION408000716</v>
          </cell>
        </row>
        <row r="2522">
          <cell r="A2522" t="str">
            <v>NIPRO MEDICAL COPORATION408001616</v>
          </cell>
        </row>
        <row r="2523">
          <cell r="A2523" t="str">
            <v>NIPRO MEDICAL COPORATION408001716</v>
          </cell>
        </row>
        <row r="2524">
          <cell r="A2524" t="str">
            <v>NIPRO MEDICAL COPORATION408002016</v>
          </cell>
        </row>
        <row r="2525">
          <cell r="A2525" t="str">
            <v>NIPRO MEDICAL COPORATION410002516</v>
          </cell>
        </row>
        <row r="2526">
          <cell r="A2526" t="str">
            <v>NIPRO MEDICAL COPORATION410003516</v>
          </cell>
        </row>
        <row r="2527">
          <cell r="A2527" t="str">
            <v>NIPRO MEDICAL COPORATION410003616</v>
          </cell>
        </row>
        <row r="2528">
          <cell r="A2528" t="str">
            <v>NIPRO MEDICAL COPORATION410004016</v>
          </cell>
        </row>
        <row r="2529">
          <cell r="A2529" t="str">
            <v>NIPRO MEDICAL COPORATION410004716</v>
          </cell>
        </row>
        <row r="2530">
          <cell r="A2530" t="str">
            <v>ORBIDENTAL S.A.S301010108</v>
          </cell>
        </row>
        <row r="2531">
          <cell r="A2531" t="str">
            <v>ORBIDENTAL S.A.S301010208</v>
          </cell>
        </row>
        <row r="2532">
          <cell r="A2532" t="str">
            <v>ORBIDENTAL S.A.S301020108</v>
          </cell>
        </row>
        <row r="2533">
          <cell r="A2533" t="str">
            <v>ORBIDENTAL S.A.S301020208</v>
          </cell>
        </row>
        <row r="2534">
          <cell r="A2534" t="str">
            <v>ORBIDENTAL S.A.S301030103</v>
          </cell>
        </row>
        <row r="2535">
          <cell r="A2535" t="str">
            <v>ORBIDENTAL S.A.S301030403</v>
          </cell>
        </row>
        <row r="2536">
          <cell r="A2536" t="str">
            <v>ORBIDENTAL S.A.S301030503</v>
          </cell>
        </row>
        <row r="2537">
          <cell r="A2537" t="str">
            <v>ORBIDENTAL S.A.S301030603</v>
          </cell>
        </row>
        <row r="2538">
          <cell r="A2538" t="str">
            <v>ORBIDENTAL S.A.S301030703</v>
          </cell>
        </row>
        <row r="2539">
          <cell r="A2539" t="str">
            <v>ORBIDENTAL S.A.S301030803</v>
          </cell>
        </row>
        <row r="2540">
          <cell r="A2540" t="str">
            <v>ORBIDENTAL S.A.S301030903</v>
          </cell>
        </row>
        <row r="2541">
          <cell r="A2541" t="str">
            <v>ORBIDENTAL S.A.S301031003</v>
          </cell>
        </row>
        <row r="2542">
          <cell r="A2542" t="str">
            <v>ORBIDENTAL S.A.S301031103</v>
          </cell>
        </row>
        <row r="2543">
          <cell r="A2543" t="str">
            <v>ORBIDENTAL S.A.S301031203</v>
          </cell>
        </row>
        <row r="2544">
          <cell r="A2544" t="str">
            <v>ORBIDENTAL S.A.S301031703</v>
          </cell>
        </row>
        <row r="2545">
          <cell r="A2545" t="str">
            <v>ORBIDENTAL S.A.S301031803</v>
          </cell>
        </row>
        <row r="2546">
          <cell r="A2546" t="str">
            <v>ORBIDENTAL S.A.S301031903</v>
          </cell>
        </row>
        <row r="2547">
          <cell r="A2547" t="str">
            <v>ORBIDENTAL S.A.S301031904</v>
          </cell>
        </row>
        <row r="2548">
          <cell r="A2548" t="str">
            <v>ORBIDENTAL S.A.S301031905</v>
          </cell>
        </row>
        <row r="2549">
          <cell r="A2549" t="str">
            <v>ORBIDENTAL S.A.S301031906</v>
          </cell>
        </row>
        <row r="2550">
          <cell r="A2550" t="str">
            <v>ORBIDENTAL S.A.S301050250</v>
          </cell>
        </row>
        <row r="2551">
          <cell r="A2551" t="str">
            <v>ORBIDENTAL S.A.S301050260</v>
          </cell>
        </row>
        <row r="2552">
          <cell r="A2552" t="str">
            <v>ORBIDENTAL S.A.S301050270</v>
          </cell>
        </row>
        <row r="2553">
          <cell r="A2553" t="str">
            <v>ORBIDENTAL S.A.S301060408</v>
          </cell>
        </row>
        <row r="2554">
          <cell r="A2554" t="str">
            <v>ORBIDENTAL S.A.S301060508</v>
          </cell>
        </row>
        <row r="2555">
          <cell r="A2555" t="str">
            <v>ORBIDENTAL S.A.S301060608</v>
          </cell>
        </row>
        <row r="2556">
          <cell r="A2556" t="str">
            <v>ORBIDENTAL S.A.S301061208</v>
          </cell>
        </row>
        <row r="2557">
          <cell r="A2557" t="str">
            <v>ORBIDENTAL S.A.S301061608</v>
          </cell>
        </row>
        <row r="2558">
          <cell r="A2558" t="str">
            <v>ORBIDENTAL S.A.S301061808</v>
          </cell>
        </row>
        <row r="2559">
          <cell r="A2559" t="str">
            <v>ORBIDENTAL S.A.S301061908</v>
          </cell>
        </row>
        <row r="2560">
          <cell r="A2560" t="str">
            <v>ORBIDENTAL S.A.S301062108</v>
          </cell>
        </row>
        <row r="2561">
          <cell r="A2561" t="str">
            <v>ORBIDENTAL S.A.S301062208</v>
          </cell>
        </row>
        <row r="2562">
          <cell r="A2562" t="str">
            <v>ORBIDENTAL S.A.S301062308</v>
          </cell>
        </row>
        <row r="2563">
          <cell r="A2563" t="str">
            <v>ORBIDENTAL S.A.S301062508</v>
          </cell>
        </row>
        <row r="2564">
          <cell r="A2564" t="str">
            <v>ORBIDENTAL S.A.S301062708</v>
          </cell>
        </row>
        <row r="2565">
          <cell r="A2565" t="str">
            <v>ORBIDENTAL S.A.S301062808</v>
          </cell>
        </row>
        <row r="2566">
          <cell r="A2566" t="str">
            <v>ORBIDENTAL S.A.S301062908</v>
          </cell>
        </row>
        <row r="2567">
          <cell r="A2567" t="str">
            <v>ORBIDENTAL S.A.S301063008</v>
          </cell>
        </row>
        <row r="2568">
          <cell r="A2568" t="str">
            <v>ORBIDENTAL S.A.S301063208</v>
          </cell>
        </row>
        <row r="2569">
          <cell r="A2569" t="str">
            <v>ORBIDENTAL S.A.S301063308</v>
          </cell>
        </row>
        <row r="2570">
          <cell r="A2570" t="str">
            <v>ORBIDENTAL S.A.S301063408</v>
          </cell>
        </row>
        <row r="2571">
          <cell r="A2571" t="str">
            <v>ORBIDENTAL S.A.S301063508</v>
          </cell>
        </row>
        <row r="2572">
          <cell r="A2572" t="str">
            <v>ORBIDENTAL S.A.S301063608</v>
          </cell>
        </row>
        <row r="2573">
          <cell r="A2573" t="str">
            <v>ORBIDENTAL S.A.S301063612</v>
          </cell>
        </row>
        <row r="2574">
          <cell r="A2574" t="str">
            <v>ORBIDENTAL S.A.S301063615</v>
          </cell>
        </row>
        <row r="2575">
          <cell r="A2575" t="str">
            <v>ORBIDENTAL S.A.S301063708</v>
          </cell>
        </row>
        <row r="2576">
          <cell r="A2576" t="str">
            <v>ORBIDENTAL S.A.S301063712</v>
          </cell>
        </row>
        <row r="2577">
          <cell r="A2577" t="str">
            <v>ORBIDENTAL S.A.S301063715</v>
          </cell>
        </row>
        <row r="2578">
          <cell r="A2578" t="str">
            <v>ORBIDENTAL S.A.S301070201</v>
          </cell>
        </row>
        <row r="2579">
          <cell r="A2579" t="str">
            <v>ORBIDENTAL S.A.S301080103</v>
          </cell>
        </row>
        <row r="2580">
          <cell r="A2580" t="str">
            <v>ORBIDENTAL S.A.S301080203</v>
          </cell>
        </row>
        <row r="2581">
          <cell r="A2581" t="str">
            <v>ORBIDENTAL S.A.S301080303</v>
          </cell>
        </row>
        <row r="2582">
          <cell r="A2582" t="str">
            <v>ORBIDENTAL S.A.S301080403</v>
          </cell>
        </row>
        <row r="2583">
          <cell r="A2583" t="str">
            <v>ORBIDENTAL S.A.S301080503</v>
          </cell>
        </row>
        <row r="2584">
          <cell r="A2584" t="str">
            <v>ORBIDENTAL S.A.S301080603</v>
          </cell>
        </row>
        <row r="2585">
          <cell r="A2585" t="str">
            <v>ORBIDENTAL S.A.S301080703</v>
          </cell>
        </row>
        <row r="2586">
          <cell r="A2586" t="str">
            <v>ORBIDENTAL S.A.S301080803</v>
          </cell>
        </row>
        <row r="2587">
          <cell r="A2587" t="str">
            <v>ORBIDENTAL S.A.S301081403</v>
          </cell>
        </row>
        <row r="2588">
          <cell r="A2588" t="str">
            <v>ORBIDENTAL S.A.S301081503</v>
          </cell>
        </row>
        <row r="2589">
          <cell r="A2589" t="str">
            <v>ORBIDENTAL S.A.S301081603</v>
          </cell>
        </row>
        <row r="2590">
          <cell r="A2590" t="str">
            <v>ORBIDENTAL S.A.S301081903</v>
          </cell>
        </row>
        <row r="2591">
          <cell r="A2591" t="str">
            <v>ORBIDENTAL S.A.S301081905</v>
          </cell>
        </row>
        <row r="2592">
          <cell r="A2592" t="str">
            <v>ORBIDENTAL S.A.S301081907</v>
          </cell>
        </row>
        <row r="2593">
          <cell r="A2593" t="str">
            <v>ORBIDENTAL S.A.S301081909</v>
          </cell>
        </row>
        <row r="2594">
          <cell r="A2594" t="str">
            <v>ORBIDENTAL S.A.S301081912</v>
          </cell>
        </row>
        <row r="2595">
          <cell r="A2595" t="str">
            <v>ORBIDENTAL S.A.S301081930</v>
          </cell>
        </row>
        <row r="2596">
          <cell r="A2596" t="str">
            <v>ORBIDENTAL S.A.S301081932</v>
          </cell>
        </row>
        <row r="2597">
          <cell r="A2597" t="str">
            <v>ORBIDENTAL S.A.S301081935</v>
          </cell>
        </row>
        <row r="2598">
          <cell r="A2598" t="str">
            <v>ORBIDENTAL S.A.S301081937</v>
          </cell>
        </row>
        <row r="2599">
          <cell r="A2599" t="str">
            <v>ORBIDENTAL S.A.S301081939</v>
          </cell>
        </row>
        <row r="2600">
          <cell r="A2600" t="str">
            <v>ORBIDENTAL S.A.S301081941</v>
          </cell>
        </row>
        <row r="2601">
          <cell r="A2601" t="str">
            <v>ORBIDENTAL S.A.S301100108</v>
          </cell>
        </row>
        <row r="2602">
          <cell r="A2602" t="str">
            <v>ORBIDENTAL S.A.S301100408</v>
          </cell>
        </row>
        <row r="2603">
          <cell r="A2603" t="str">
            <v>ORBIDENTAL S.A.S301100508</v>
          </cell>
        </row>
        <row r="2604">
          <cell r="A2604" t="str">
            <v>ORBIDENTAL S.A.S302010101</v>
          </cell>
        </row>
        <row r="2605">
          <cell r="A2605" t="str">
            <v>ORBIDENTAL S.A.S302010106</v>
          </cell>
        </row>
        <row r="2606">
          <cell r="A2606" t="str">
            <v>ORBIDENTAL S.A.S302020612</v>
          </cell>
        </row>
        <row r="2607">
          <cell r="A2607" t="str">
            <v>ORBIDENTAL S.A.S302030403</v>
          </cell>
        </row>
        <row r="2608">
          <cell r="A2608" t="str">
            <v>ORBIDENTAL S.A.S302030704</v>
          </cell>
        </row>
        <row r="2609">
          <cell r="A2609" t="str">
            <v>ORBIDENTAL S.A.S302030807</v>
          </cell>
        </row>
        <row r="2610">
          <cell r="A2610" t="str">
            <v>ORBIDENTAL S.A.S302031008</v>
          </cell>
        </row>
        <row r="2611">
          <cell r="A2611" t="str">
            <v>ORBIDENTAL S.A.S302031304</v>
          </cell>
        </row>
        <row r="2612">
          <cell r="A2612" t="str">
            <v>ORBIDENTAL S.A.S302031408</v>
          </cell>
        </row>
        <row r="2613">
          <cell r="A2613" t="str">
            <v>ORBIDENTAL S.A.S302031508</v>
          </cell>
        </row>
        <row r="2614">
          <cell r="A2614" t="str">
            <v>ORBIDENTAL S.A.S302031608</v>
          </cell>
        </row>
        <row r="2615">
          <cell r="A2615" t="str">
            <v>ORBIDENTAL S.A.S302031808</v>
          </cell>
        </row>
        <row r="2616">
          <cell r="A2616" t="str">
            <v>ORBIDENTAL S.A.S302032408</v>
          </cell>
        </row>
        <row r="2617">
          <cell r="A2617" t="str">
            <v>ORBIDENTAL S.A.S302032908</v>
          </cell>
        </row>
        <row r="2618">
          <cell r="A2618" t="str">
            <v>ORBIDENTAL S.A.S302033704</v>
          </cell>
        </row>
        <row r="2619">
          <cell r="A2619" t="str">
            <v>ORBIDENTAL S.A.S302033706</v>
          </cell>
        </row>
        <row r="2620">
          <cell r="A2620" t="str">
            <v>ORBIDENTAL S.A.S302033930</v>
          </cell>
        </row>
        <row r="2621">
          <cell r="A2621" t="str">
            <v>ORBIDENTAL S.A.S303000308</v>
          </cell>
        </row>
        <row r="2622">
          <cell r="A2622" t="str">
            <v>ORBIDENTAL S.A.S303000404</v>
          </cell>
        </row>
        <row r="2623">
          <cell r="A2623" t="str">
            <v>ORBIDENTAL S.A.S303000504</v>
          </cell>
        </row>
        <row r="2624">
          <cell r="A2624" t="str">
            <v>ORBIDENTAL S.A.S303000804</v>
          </cell>
        </row>
        <row r="2625">
          <cell r="A2625" t="str">
            <v>ORBIDENTAL S.A.S303001604</v>
          </cell>
        </row>
        <row r="2626">
          <cell r="A2626" t="str">
            <v>ORBIDENTAL S.A.S303001905</v>
          </cell>
        </row>
        <row r="2627">
          <cell r="A2627" t="str">
            <v>ORBIDENTAL S.A.S303002308</v>
          </cell>
        </row>
        <row r="2628">
          <cell r="A2628" t="str">
            <v>ORBIDENTAL S.A.S303002804</v>
          </cell>
        </row>
        <row r="2629">
          <cell r="A2629" t="str">
            <v>ORBIDENTAL S.A.S303003004</v>
          </cell>
        </row>
        <row r="2630">
          <cell r="A2630" t="str">
            <v>ORBIDENTAL S.A.S304000001</v>
          </cell>
        </row>
        <row r="2631">
          <cell r="A2631" t="str">
            <v>ORBIDENTAL S.A.S304000105</v>
          </cell>
        </row>
        <row r="2632">
          <cell r="A2632" t="str">
            <v>ORBIDENTAL S.A.S304000207</v>
          </cell>
        </row>
        <row r="2633">
          <cell r="A2633" t="str">
            <v>ORBIDENTAL S.A.S304001308</v>
          </cell>
        </row>
        <row r="2634">
          <cell r="A2634" t="str">
            <v>ORBIDENTAL S.A.S304001408</v>
          </cell>
        </row>
        <row r="2635">
          <cell r="A2635" t="str">
            <v>ORBIDENTAL S.A.S304001603</v>
          </cell>
        </row>
        <row r="2636">
          <cell r="A2636" t="str">
            <v>ORBIDENTAL S.A.S304001801</v>
          </cell>
        </row>
        <row r="2637">
          <cell r="A2637" t="str">
            <v>ORBIDENTAL S.A.S304001901</v>
          </cell>
        </row>
        <row r="2638">
          <cell r="A2638" t="str">
            <v>ORBIDENTAL S.A.S304001922</v>
          </cell>
        </row>
        <row r="2639">
          <cell r="A2639" t="str">
            <v>ORBIDENTAL S.A.S304001933</v>
          </cell>
        </row>
        <row r="2640">
          <cell r="A2640" t="str">
            <v>ORBIDENTAL S.A.S304002002</v>
          </cell>
        </row>
        <row r="2641">
          <cell r="A2641" t="str">
            <v>ORBIDENTAL S.A.S304002101</v>
          </cell>
        </row>
        <row r="2642">
          <cell r="A2642" t="str">
            <v>ORBIDENTAL S.A.S304002201</v>
          </cell>
        </row>
        <row r="2643">
          <cell r="A2643" t="str">
            <v>ORBIDENTAL S.A.S304002320</v>
          </cell>
        </row>
        <row r="2644">
          <cell r="A2644" t="str">
            <v>ORBIDENTAL S.A.S304002325</v>
          </cell>
        </row>
        <row r="2645">
          <cell r="A2645" t="str">
            <v>ORBIDENTAL S.A.S304002330</v>
          </cell>
        </row>
        <row r="2646">
          <cell r="A2646" t="str">
            <v>ORBIDENTAL S.A.S304002335</v>
          </cell>
        </row>
        <row r="2647">
          <cell r="A2647" t="str">
            <v>ORBIDENTAL S.A.S304002505</v>
          </cell>
        </row>
        <row r="2648">
          <cell r="A2648" t="str">
            <v>ORBIDENTAL S.A.S304003504</v>
          </cell>
        </row>
        <row r="2649">
          <cell r="A2649" t="str">
            <v>ORBIDENTAL S.A.S304004503</v>
          </cell>
        </row>
        <row r="2650">
          <cell r="A2650" t="str">
            <v>ORBIDENTAL S.A.S304004601</v>
          </cell>
        </row>
        <row r="2651">
          <cell r="A2651" t="str">
            <v>ORBIDENTAL S.A.S304004608</v>
          </cell>
        </row>
        <row r="2652">
          <cell r="A2652" t="str">
            <v>ORBIDENTAL S.A.S304004708</v>
          </cell>
        </row>
        <row r="2653">
          <cell r="A2653" t="str">
            <v>ORBIDENTAL S.A.S304004728</v>
          </cell>
        </row>
        <row r="2654">
          <cell r="A2654" t="str">
            <v>ORBIDENTAL S.A.S304005008</v>
          </cell>
        </row>
        <row r="2655">
          <cell r="A2655" t="str">
            <v>ORBIDENTAL S.A.S304005608</v>
          </cell>
        </row>
        <row r="2656">
          <cell r="A2656" t="str">
            <v>ORBIDENTAL S.A.S304013200</v>
          </cell>
        </row>
        <row r="2657">
          <cell r="A2657" t="str">
            <v>ORBIDENTAL S.A.S302020403</v>
          </cell>
        </row>
        <row r="2658">
          <cell r="A2658" t="str">
            <v>PRODUCTOS HOSPITALARIOS S.A. PRO-H S.A.102000804</v>
          </cell>
        </row>
        <row r="2659">
          <cell r="A2659" t="str">
            <v>PRODUCTOS HOSPITALARIOS S.A. PRO-H S.A.102001204</v>
          </cell>
        </row>
        <row r="2660">
          <cell r="A2660" t="str">
            <v>PRODUCTOS HOSPITALARIOS S.A. PRO-H S.A.103010203</v>
          </cell>
        </row>
        <row r="2661">
          <cell r="A2661" t="str">
            <v>PRODUCTOS HOSPITALARIOS S.A. PRO-H S.A.103010709</v>
          </cell>
        </row>
        <row r="2662">
          <cell r="A2662" t="str">
            <v>PRODUCTOS HOSPITALARIOS S.A. PRO-H S.A.103010809</v>
          </cell>
        </row>
        <row r="2663">
          <cell r="A2663" t="str">
            <v>PRODUCTOS HOSPITALARIOS S.A. PRO-H S.A.103010903</v>
          </cell>
        </row>
        <row r="2664">
          <cell r="A2664" t="str">
            <v>PRODUCTOS HOSPITALARIOS S.A. PRO-H S.A.103010920</v>
          </cell>
        </row>
        <row r="2665">
          <cell r="A2665" t="str">
            <v>PRODUCTOS HOSPITALARIOS S.A. PRO-H S.A.103011509</v>
          </cell>
        </row>
        <row r="2666">
          <cell r="A2666" t="str">
            <v>PRODUCTOS HOSPITALARIOS S.A. PRO-H S.A.103011803</v>
          </cell>
        </row>
        <row r="2667">
          <cell r="A2667" t="str">
            <v>PRODUCTOS HOSPITALARIOS S.A. PRO-H S.A.103012003</v>
          </cell>
        </row>
        <row r="2668">
          <cell r="A2668" t="str">
            <v>PRODUCTOS HOSPITALARIOS S.A. PRO-H S.A.103012110</v>
          </cell>
        </row>
        <row r="2669">
          <cell r="A2669" t="str">
            <v>PRODUCTOS HOSPITALARIOS S.A. PRO-H S.A.103012115</v>
          </cell>
        </row>
        <row r="2670">
          <cell r="A2670" t="str">
            <v>PRODUCTOS HOSPITALARIOS S.A. PRO-H S.A.103012203</v>
          </cell>
        </row>
        <row r="2671">
          <cell r="A2671" t="str">
            <v>PRODUCTOS HOSPITALARIOS S.A. PRO-H S.A.103012303</v>
          </cell>
        </row>
        <row r="2672">
          <cell r="A2672" t="str">
            <v>PRODUCTOS HOSPITALARIOS S.A. PRO-H S.A.103012403</v>
          </cell>
        </row>
        <row r="2673">
          <cell r="A2673" t="str">
            <v>PRODUCTOS HOSPITALARIOS S.A. PRO-H S.A.103012503</v>
          </cell>
        </row>
        <row r="2674">
          <cell r="A2674" t="str">
            <v>PRODUCTOS HOSPITALARIOS S.A. PRO-H S.A.103012603</v>
          </cell>
        </row>
        <row r="2675">
          <cell r="A2675" t="str">
            <v>PRODUCTOS HOSPITALARIOS S.A. PRO-H S.A.103012703</v>
          </cell>
        </row>
        <row r="2676">
          <cell r="A2676" t="str">
            <v>PRODUCTOS HOSPITALARIOS S.A. PRO-H S.A.103013903</v>
          </cell>
        </row>
        <row r="2677">
          <cell r="A2677" t="str">
            <v>PRODUCTOS HOSPITALARIOS S.A. PRO-H S.A.103014203</v>
          </cell>
        </row>
        <row r="2678">
          <cell r="A2678" t="str">
            <v>PRODUCTOS HOSPITALARIOS S.A. PRO-H S.A.103014803</v>
          </cell>
        </row>
        <row r="2679">
          <cell r="A2679" t="str">
            <v>PRODUCTOS HOSPITALARIOS S.A. PRO-H S.A.103015503</v>
          </cell>
        </row>
        <row r="2680">
          <cell r="A2680" t="str">
            <v>PRODUCTOS HOSPITALARIOS S.A. PRO-H S.A.103015603</v>
          </cell>
        </row>
        <row r="2681">
          <cell r="A2681" t="str">
            <v>PRODUCTOS HOSPITALARIOS S.A. PRO-H S.A.103015803</v>
          </cell>
        </row>
        <row r="2682">
          <cell r="A2682" t="str">
            <v>PRODUCTOS HOSPITALARIOS S.A. PRO-H S.A.103016803</v>
          </cell>
        </row>
        <row r="2683">
          <cell r="A2683" t="str">
            <v>PRODUCTOS HOSPITALARIOS S.A. PRO-H S.A.103070303</v>
          </cell>
        </row>
        <row r="2684">
          <cell r="A2684" t="str">
            <v>PRODUCTOS HOSPITALARIOS S.A. PRO-H S.A.104010209</v>
          </cell>
        </row>
        <row r="2685">
          <cell r="A2685" t="str">
            <v>PRODUCTOS HOSPITALARIOS S.A. PRO-H S.A.104010409</v>
          </cell>
        </row>
        <row r="2686">
          <cell r="A2686" t="str">
            <v>PRODUCTOS HOSPITALARIOS S.A. PRO-H S.A.104020104</v>
          </cell>
        </row>
        <row r="2687">
          <cell r="A2687" t="str">
            <v>PRODUCTOS HOSPITALARIOS S.A. PRO-H S.A.104020209</v>
          </cell>
        </row>
        <row r="2688">
          <cell r="A2688" t="str">
            <v>PRODUCTOS HOSPITALARIOS S.A. PRO-H S.A.105010209</v>
          </cell>
        </row>
        <row r="2689">
          <cell r="A2689" t="str">
            <v>PRODUCTOS HOSPITALARIOS S.A. PRO-H S.A.105010609</v>
          </cell>
        </row>
        <row r="2690">
          <cell r="A2690" t="str">
            <v>PRODUCTOS HOSPITALARIOS S.A. PRO-H S.A.105010709</v>
          </cell>
        </row>
        <row r="2691">
          <cell r="A2691" t="str">
            <v>PRODUCTOS HOSPITALARIOS S.A. PRO-H S.A.105020303</v>
          </cell>
        </row>
        <row r="2692">
          <cell r="A2692" t="str">
            <v>PRODUCTOS HOSPITALARIOS S.A. PRO-H S.A.105020409</v>
          </cell>
        </row>
        <row r="2693">
          <cell r="A2693" t="str">
            <v>PRODUCTOS HOSPITALARIOS S.A. PRO-H S.A.105020609</v>
          </cell>
        </row>
        <row r="2694">
          <cell r="A2694" t="str">
            <v>PRODUCTOS HOSPITALARIOS S.A. PRO-H S.A.105021209</v>
          </cell>
        </row>
        <row r="2695">
          <cell r="A2695" t="str">
            <v>PRODUCTOS HOSPITALARIOS S.A. PRO-H S.A.105021609</v>
          </cell>
        </row>
        <row r="2696">
          <cell r="A2696" t="str">
            <v>PRODUCTOS HOSPITALARIOS S.A. PRO-H S.A.105030209</v>
          </cell>
        </row>
        <row r="2697">
          <cell r="A2697" t="str">
            <v>PRODUCTOS HOSPITALARIOS S.A. PRO-H S.A.105030309</v>
          </cell>
        </row>
        <row r="2698">
          <cell r="A2698" t="str">
            <v>PRODUCTOS HOSPITALARIOS S.A. PRO-H S.A.105031209</v>
          </cell>
        </row>
        <row r="2699">
          <cell r="A2699" t="str">
            <v>PRODUCTOS HOSPITALARIOS S.A. PRO-H S.A.105031409</v>
          </cell>
        </row>
        <row r="2700">
          <cell r="A2700" t="str">
            <v>PRODUCTOS HOSPITALARIOS S.A. PRO-H S.A.105031609</v>
          </cell>
        </row>
        <row r="2701">
          <cell r="A2701" t="str">
            <v>PRODUCTOS HOSPITALARIOS S.A. PRO-H S.A.105031809</v>
          </cell>
        </row>
        <row r="2702">
          <cell r="A2702" t="str">
            <v>PRODUCTOS HOSPITALARIOS S.A. PRO-H S.A.105040203</v>
          </cell>
        </row>
        <row r="2703">
          <cell r="A2703" t="str">
            <v>PRODUCTOS HOSPITALARIOS S.A. PRO-H S.A.105040309</v>
          </cell>
        </row>
        <row r="2704">
          <cell r="A2704" t="str">
            <v>PRODUCTOS HOSPITALARIOS S.A. PRO-H S.A.105040509</v>
          </cell>
        </row>
        <row r="2705">
          <cell r="A2705" t="str">
            <v>PRODUCTOS HOSPITALARIOS S.A. PRO-H S.A.105040709</v>
          </cell>
        </row>
        <row r="2706">
          <cell r="A2706" t="str">
            <v>PRODUCTOS HOSPITALARIOS S.A. PRO-H S.A.106020109</v>
          </cell>
        </row>
        <row r="2707">
          <cell r="A2707" t="str">
            <v>PRODUCTOS HOSPITALARIOS S.A. PRO-H S.A.106030103</v>
          </cell>
        </row>
        <row r="2708">
          <cell r="A2708" t="str">
            <v>PRODUCTOS HOSPITALARIOS S.A. PRO-H S.A.106040103</v>
          </cell>
        </row>
        <row r="2709">
          <cell r="A2709" t="str">
            <v>PRODUCTOS HOSPITALARIOS S.A. PRO-H S.A.106040203</v>
          </cell>
        </row>
        <row r="2710">
          <cell r="A2710" t="str">
            <v>PRODUCTOS HOSPITALARIOS S.A. PRO-H S.A.106050209</v>
          </cell>
        </row>
        <row r="2711">
          <cell r="A2711" t="str">
            <v>PRODUCTOS HOSPITALARIOS S.A. PRO-H S.A.106050709</v>
          </cell>
        </row>
        <row r="2712">
          <cell r="A2712" t="str">
            <v>PRODUCTOS HOSPITALARIOS S.A. PRO-H S.A.106050909</v>
          </cell>
        </row>
        <row r="2713">
          <cell r="A2713" t="str">
            <v>PRODUCTOS HOSPITALARIOS S.A. PRO-H S.A.106070203</v>
          </cell>
        </row>
        <row r="2714">
          <cell r="A2714" t="str">
            <v>PRODUCTOS HOSPITALARIOS S.A. PRO-H S.A.106070503</v>
          </cell>
        </row>
        <row r="2715">
          <cell r="A2715" t="str">
            <v>PRODUCTOS HOSPITALARIOS S.A. PRO-H S.A.106070903</v>
          </cell>
        </row>
        <row r="2716">
          <cell r="A2716" t="str">
            <v>PRODUCTOS HOSPITALARIOS S.A. PRO-H S.A.106080509</v>
          </cell>
        </row>
        <row r="2717">
          <cell r="A2717" t="str">
            <v>PRODUCTOS HOSPITALARIOS S.A. PRO-H S.A.106090109</v>
          </cell>
        </row>
        <row r="2718">
          <cell r="A2718" t="str">
            <v>PRODUCTOS HOSPITALARIOS S.A. PRO-H S.A.106090209</v>
          </cell>
        </row>
        <row r="2719">
          <cell r="A2719" t="str">
            <v>PRODUCTOS HOSPITALARIOS S.A. PRO-H S.A.106100109</v>
          </cell>
        </row>
        <row r="2720">
          <cell r="A2720" t="str">
            <v>PRODUCTOS HOSPITALARIOS S.A. PRO-H S.A.107010203</v>
          </cell>
        </row>
        <row r="2721">
          <cell r="A2721" t="str">
            <v>PRODUCTOS HOSPITALARIOS S.A. PRO-H S.A.107010903</v>
          </cell>
        </row>
        <row r="2722">
          <cell r="A2722" t="str">
            <v>PRODUCTOS HOSPITALARIOS S.A. PRO-H S.A.107011303</v>
          </cell>
        </row>
        <row r="2723">
          <cell r="A2723" t="str">
            <v>PRODUCTOS HOSPITALARIOS S.A. PRO-H S.A.107021011</v>
          </cell>
        </row>
        <row r="2724">
          <cell r="A2724" t="str">
            <v>PRODUCTOS HOSPITALARIOS S.A. PRO-H S.A.107030109</v>
          </cell>
        </row>
        <row r="2725">
          <cell r="A2725" t="str">
            <v>PRODUCTOS HOSPITALARIOS S.A. PRO-H S.A.107030409</v>
          </cell>
        </row>
        <row r="2726">
          <cell r="A2726" t="str">
            <v>PRODUCTOS HOSPITALARIOS S.A. PRO-H S.A.107050109</v>
          </cell>
        </row>
        <row r="2727">
          <cell r="A2727" t="str">
            <v>PRODUCTOS HOSPITALARIOS S.A. PRO-H S.A.109010103</v>
          </cell>
        </row>
        <row r="2728">
          <cell r="A2728" t="str">
            <v>PRODUCTOS HOSPITALARIOS S.A. PRO-H S.A.109010609</v>
          </cell>
        </row>
        <row r="2729">
          <cell r="A2729" t="str">
            <v>PRODUCTOS HOSPITALARIOS S.A. PRO-H S.A.109011209</v>
          </cell>
        </row>
        <row r="2730">
          <cell r="A2730" t="str">
            <v>PRODUCTOS HOSPITALARIOS S.A. PRO-H S.A.109020209</v>
          </cell>
        </row>
        <row r="2731">
          <cell r="A2731" t="str">
            <v>PRODUCTOS HOSPITALARIOS S.A. PRO-H S.A.109030603</v>
          </cell>
        </row>
        <row r="2732">
          <cell r="A2732" t="str">
            <v>PRODUCTOS HOSPITALARIOS S.A. PRO-H S.A.109040109</v>
          </cell>
        </row>
        <row r="2733">
          <cell r="A2733" t="str">
            <v>PRODUCTOS HOSPITALARIOS S.A. PRO-H S.A.110000103</v>
          </cell>
        </row>
        <row r="2734">
          <cell r="A2734" t="str">
            <v>PRODUCTOS HOSPITALARIOS S.A. PRO-H S.A.110000203</v>
          </cell>
        </row>
        <row r="2735">
          <cell r="A2735" t="str">
            <v>PRODUCTOS HOSPITALARIOS S.A. PRO-H S.A.111060102</v>
          </cell>
        </row>
        <row r="2736">
          <cell r="A2736" t="str">
            <v>PRODUCTOS HOSPITALARIOS S.A. PRO-H S.A.112010206</v>
          </cell>
        </row>
        <row r="2737">
          <cell r="A2737" t="str">
            <v>PRODUCTOS HOSPITALARIOS S.A. PRO-H S.A.112020406</v>
          </cell>
        </row>
        <row r="2738">
          <cell r="A2738" t="str">
            <v>PRODUCTOS HOSPITALARIOS S.A. PRO-H S.A.112030106</v>
          </cell>
        </row>
        <row r="2739">
          <cell r="A2739" t="str">
            <v>PRODUCTOS HOSPITALARIOS S.A. PRO-H S.A.112030206</v>
          </cell>
        </row>
        <row r="2740">
          <cell r="A2740" t="str">
            <v>PRODUCTOS HOSPITALARIOS S.A. PRO-H S.A.112030306</v>
          </cell>
        </row>
        <row r="2741">
          <cell r="A2741" t="str">
            <v>PRODUCTOS HOSPITALARIOS S.A. PRO-H S.A.112030405</v>
          </cell>
        </row>
        <row r="2742">
          <cell r="A2742" t="str">
            <v>PRODUCTOS HOSPITALARIOS S.A. PRO-H S.A.112050206</v>
          </cell>
        </row>
        <row r="2743">
          <cell r="A2743" t="str">
            <v>PRODUCTOS HOSPITALARIOS S.A. PRO-H S.A.112050716</v>
          </cell>
        </row>
        <row r="2744">
          <cell r="A2744" t="str">
            <v>PRODUCTOS HOSPITALARIOS S.A. PRO-H S.A.113011701</v>
          </cell>
        </row>
        <row r="2745">
          <cell r="A2745" t="str">
            <v>PRODUCTOS HOSPITALARIOS S.A. PRO-H S.A.113011801</v>
          </cell>
        </row>
        <row r="2746">
          <cell r="A2746" t="str">
            <v>PRODUCTOS HOSPITALARIOS S.A. PRO-H S.A.113020104</v>
          </cell>
        </row>
        <row r="2747">
          <cell r="A2747" t="str">
            <v>PRODUCTOS HOSPITALARIOS S.A. PRO-H S.A.113020301</v>
          </cell>
        </row>
        <row r="2748">
          <cell r="A2748" t="str">
            <v>PRODUCTOS HOSPITALARIOS S.A. PRO-H S.A.113020401</v>
          </cell>
        </row>
        <row r="2749">
          <cell r="A2749" t="str">
            <v>PRODUCTOS HOSPITALARIOS S.A. PRO-H S.A.113020501</v>
          </cell>
        </row>
        <row r="2750">
          <cell r="A2750" t="str">
            <v>PRODUCTOS HOSPITALARIOS S.A. PRO-H S.A.114010203</v>
          </cell>
        </row>
        <row r="2751">
          <cell r="A2751" t="str">
            <v>PRODUCTOS HOSPITALARIOS S.A. PRO-H S.A.114010502</v>
          </cell>
        </row>
        <row r="2752">
          <cell r="A2752" t="str">
            <v>PRODUCTOS HOSPITALARIOS S.A. PRO-H S.A.114010703</v>
          </cell>
        </row>
        <row r="2753">
          <cell r="A2753" t="str">
            <v>PRODUCTOS HOSPITALARIOS S.A. PRO-H S.A.114010803</v>
          </cell>
        </row>
        <row r="2754">
          <cell r="A2754" t="str">
            <v>PRODUCTOS HOSPITALARIOS S.A. PRO-H S.A.114011603</v>
          </cell>
        </row>
        <row r="2755">
          <cell r="A2755" t="str">
            <v>PRODUCTOS HOSPITALARIOS S.A. PRO-H S.A.114020104</v>
          </cell>
        </row>
        <row r="2756">
          <cell r="A2756" t="str">
            <v>PRODUCTOS HOSPITALARIOS S.A. PRO-H S.A.114020309</v>
          </cell>
        </row>
        <row r="2757">
          <cell r="A2757" t="str">
            <v>PRODUCTOS HOSPITALARIOS S.A. PRO-H S.A.114020409</v>
          </cell>
        </row>
        <row r="2758">
          <cell r="A2758" t="str">
            <v>PRODUCTOS HOSPITALARIOS S.A. PRO-H S.A.114030403</v>
          </cell>
        </row>
        <row r="2759">
          <cell r="A2759" t="str">
            <v>PRODUCTOS HOSPITALARIOS S.A. PRO-H S.A.114040103</v>
          </cell>
        </row>
        <row r="2760">
          <cell r="A2760" t="str">
            <v>PRODUCTOS HOSPITALARIOS S.A. PRO-H S.A.114040203</v>
          </cell>
        </row>
        <row r="2761">
          <cell r="A2761" t="str">
            <v>PRODUCTOS HOSPITALARIOS S.A. PRO-H S.A.114040303</v>
          </cell>
        </row>
        <row r="2762">
          <cell r="A2762" t="str">
            <v>PRODUCTOS HOSPITALARIOS S.A. PRO-H S.A.114040403</v>
          </cell>
        </row>
        <row r="2763">
          <cell r="A2763" t="str">
            <v>PRODUCTOS HOSPITALARIOS S.A. PRO-H S.A.114050103</v>
          </cell>
        </row>
        <row r="2764">
          <cell r="A2764" t="str">
            <v>PRODUCTOS HOSPITALARIOS S.A. PRO-H S.A.114050909</v>
          </cell>
        </row>
        <row r="2765">
          <cell r="A2765" t="str">
            <v>PRODUCTOS HOSPITALARIOS S.A. PRO-H S.A.114051009</v>
          </cell>
        </row>
        <row r="2766">
          <cell r="A2766" t="str">
            <v>PRODUCTOS HOSPITALARIOS S.A. PRO-H S.A.114051104</v>
          </cell>
        </row>
        <row r="2767">
          <cell r="A2767" t="str">
            <v>PRODUCTOS HOSPITALARIOS S.A. PRO-H S.A.114060209</v>
          </cell>
        </row>
        <row r="2768">
          <cell r="A2768" t="str">
            <v>PRODUCTOS HOSPITALARIOS S.A. PRO-H S.A.114070103</v>
          </cell>
        </row>
        <row r="2769">
          <cell r="A2769" t="str">
            <v>PRODUCTOS HOSPITALARIOS S.A. PRO-H S.A.114080209</v>
          </cell>
        </row>
        <row r="2770">
          <cell r="A2770" t="str">
            <v>PRODUCTOS HOSPITALARIOS S.A. PRO-H S.A.114080402</v>
          </cell>
        </row>
        <row r="2771">
          <cell r="A2771" t="str">
            <v>PRODUCTOS HOSPITALARIOS S.A. PRO-H S.A.114080509</v>
          </cell>
        </row>
        <row r="2772">
          <cell r="A2772" t="str">
            <v>PRODUCTOS HOSPITALARIOS S.A. PRO-H S.A.114080609</v>
          </cell>
        </row>
        <row r="2773">
          <cell r="A2773" t="str">
            <v>PRODUCTOS HOSPITALARIOS S.A. PRO-H S.A.114080709</v>
          </cell>
        </row>
        <row r="2774">
          <cell r="A2774" t="str">
            <v>PRODUCTOS HOSPITALARIOS S.A. PRO-H S.A.114081003</v>
          </cell>
        </row>
        <row r="2775">
          <cell r="A2775" t="str">
            <v>PRODUCTOS HOSPITALARIOS S.A. PRO-H S.A.114081109</v>
          </cell>
        </row>
        <row r="2776">
          <cell r="A2776" t="str">
            <v>PRODUCTOS HOSPITALARIOS S.A. PRO-H S.A.114081409</v>
          </cell>
        </row>
        <row r="2777">
          <cell r="A2777" t="str">
            <v>PRODUCTOS HOSPITALARIOS S.A. PRO-H S.A.114081602</v>
          </cell>
        </row>
        <row r="2778">
          <cell r="A2778" t="str">
            <v>PRODUCTOS HOSPITALARIOS S.A. PRO-H S.A.114082210</v>
          </cell>
        </row>
        <row r="2779">
          <cell r="A2779" t="str">
            <v>PRODUCTOS HOSPITALARIOS S.A. PRO-H S.A.114082230</v>
          </cell>
        </row>
        <row r="2780">
          <cell r="A2780" t="str">
            <v>PRODUCTOS HOSPITALARIOS S.A. PRO-H S.A.114082250</v>
          </cell>
        </row>
        <row r="2781">
          <cell r="A2781" t="str">
            <v>PRODUCTOS HOSPITALARIOS S.A. PRO-H S.A.114082260</v>
          </cell>
        </row>
        <row r="2782">
          <cell r="A2782" t="str">
            <v>PRODUCTOS HOSPITALARIOS S.A. PRO-H S.A.114082270</v>
          </cell>
        </row>
        <row r="2783">
          <cell r="A2783" t="str">
            <v>PRODUCTOS HOSPITALARIOS S.A. PRO-H S.A.114082315</v>
          </cell>
        </row>
        <row r="2784">
          <cell r="A2784" t="str">
            <v>PRODUCTOS HOSPITALARIOS S.A. PRO-H S.A.114082320</v>
          </cell>
        </row>
        <row r="2785">
          <cell r="A2785" t="str">
            <v>PRODUCTOS HOSPITALARIOS S.A. PRO-H S.A.114082411</v>
          </cell>
        </row>
        <row r="2786">
          <cell r="A2786" t="str">
            <v>PRODUCTOS HOSPITALARIOS S.A. PRO-H S.A.114082525</v>
          </cell>
        </row>
        <row r="2787">
          <cell r="A2787" t="str">
            <v>PRODUCTOS HOSPITALARIOS S.A. PRO-H S.A.114082637</v>
          </cell>
        </row>
        <row r="2788">
          <cell r="A2788" t="str">
            <v>PRODUCTOS HOSPITALARIOS S.A. PRO-H S.A.114090309</v>
          </cell>
        </row>
        <row r="2789">
          <cell r="A2789" t="str">
            <v>PRODUCTOS HOSPITALARIOS S.A. PRO-H S.A.114090409</v>
          </cell>
        </row>
        <row r="2790">
          <cell r="A2790" t="str">
            <v>PRODUCTOS HOSPITALARIOS S.A. PRO-H S.A.114090503</v>
          </cell>
        </row>
        <row r="2791">
          <cell r="A2791" t="str">
            <v>PRODUCTOS HOSPITALARIOS S.A. PRO-H S.A.114090909</v>
          </cell>
        </row>
        <row r="2792">
          <cell r="A2792" t="str">
            <v>PRODUCTOS HOSPITALARIOS S.A. PRO-H S.A.114091209</v>
          </cell>
        </row>
        <row r="2793">
          <cell r="A2793" t="str">
            <v>PRODUCTOS HOSPITALARIOS S.A. PRO-H S.A.114091309</v>
          </cell>
        </row>
        <row r="2794">
          <cell r="A2794" t="str">
            <v>PRODUCTOS HOSPITALARIOS S.A. PRO-H S.A.114091402</v>
          </cell>
        </row>
        <row r="2795">
          <cell r="A2795" t="str">
            <v>PRODUCTOS HOSPITALARIOS S.A. PRO-H S.A.114091609</v>
          </cell>
        </row>
        <row r="2796">
          <cell r="A2796" t="str">
            <v>PRODUCTOS HOSPITALARIOS S.A. PRO-H S.A.114092509</v>
          </cell>
        </row>
        <row r="2797">
          <cell r="A2797" t="str">
            <v>PRODUCTOS HOSPITALARIOS S.A. PRO-H S.A.114092515</v>
          </cell>
        </row>
        <row r="2798">
          <cell r="A2798" t="str">
            <v>PRODUCTOS HOSPITALARIOS S.A. PRO-H S.A.114092550</v>
          </cell>
        </row>
        <row r="2799">
          <cell r="A2799" t="str">
            <v>PRODUCTOS HOSPITALARIOS S.A. PRO-H S.A.114092605</v>
          </cell>
        </row>
        <row r="2800">
          <cell r="A2800" t="str">
            <v>PRODUCTOS HOSPITALARIOS S.A. PRO-H S.A.114100309</v>
          </cell>
        </row>
        <row r="2801">
          <cell r="A2801" t="str">
            <v>PRODUCTOS HOSPITALARIOS S.A. PRO-H S.A.114100409</v>
          </cell>
        </row>
        <row r="2802">
          <cell r="A2802" t="str">
            <v>PRODUCTOS HOSPITALARIOS S.A. PRO-H S.A.114100809</v>
          </cell>
        </row>
        <row r="2803">
          <cell r="A2803" t="str">
            <v>PRODUCTOS HOSPITALARIOS S.A. PRO-H S.A.114101109</v>
          </cell>
        </row>
        <row r="2804">
          <cell r="A2804" t="str">
            <v>PRODUCTOS HOSPITALARIOS S.A. PRO-H S.A.114101209</v>
          </cell>
        </row>
        <row r="2805">
          <cell r="A2805" t="str">
            <v>PRODUCTOS HOSPITALARIOS S.A. PRO-H S.A.114101309</v>
          </cell>
        </row>
        <row r="2806">
          <cell r="A2806" t="str">
            <v>PRODUCTOS HOSPITALARIOS S.A. PRO-H S.A.114101315</v>
          </cell>
        </row>
        <row r="2807">
          <cell r="A2807" t="str">
            <v>PRODUCTOS HOSPITALARIOS S.A. PRO-H S.A.114101420</v>
          </cell>
        </row>
        <row r="2808">
          <cell r="A2808" t="str">
            <v>PRODUCTOS HOSPITALARIOS S.A. PRO-H S.A.114101430</v>
          </cell>
        </row>
        <row r="2809">
          <cell r="A2809" t="str">
            <v>PRODUCTOS HOSPITALARIOS S.A. PRO-H S.A.114101520</v>
          </cell>
        </row>
        <row r="2810">
          <cell r="A2810" t="str">
            <v>PRODUCTOS HOSPITALARIOS S.A. PRO-H S.A.114110109</v>
          </cell>
        </row>
        <row r="2811">
          <cell r="A2811" t="str">
            <v>PRODUCTOS HOSPITALARIOS S.A. PRO-H S.A.114110309</v>
          </cell>
        </row>
        <row r="2812">
          <cell r="A2812" t="str">
            <v>PRODUCTOS HOSPITALARIOS S.A. PRO-H S.A.114120109</v>
          </cell>
        </row>
        <row r="2813">
          <cell r="A2813" t="str">
            <v>PRODUCTOS HOSPITALARIOS S.A. PRO-H S.A.114130109</v>
          </cell>
        </row>
        <row r="2814">
          <cell r="A2814" t="str">
            <v>PRODUCTOS HOSPITALARIOS S.A. PRO-H S.A.116010209</v>
          </cell>
        </row>
        <row r="2815">
          <cell r="A2815" t="str">
            <v>PRODUCTOS HOSPITALARIOS S.A. PRO-H S.A.116010309</v>
          </cell>
        </row>
        <row r="2816">
          <cell r="A2816" t="str">
            <v>PRODUCTOS HOSPITALARIOS S.A. PRO-H S.A.116020209</v>
          </cell>
        </row>
        <row r="2817">
          <cell r="A2817" t="str">
            <v>PRODUCTOS HOSPITALARIOS S.A. PRO-H S.A.116020440</v>
          </cell>
        </row>
        <row r="2818">
          <cell r="A2818" t="str">
            <v>PRODUCTOS HOSPITALARIOS S.A. PRO-H S.A.116020460</v>
          </cell>
        </row>
        <row r="2819">
          <cell r="A2819" t="str">
            <v>PRODUCTOS HOSPITALARIOS S.A. PRO-H S.A.116020809</v>
          </cell>
        </row>
        <row r="2820">
          <cell r="A2820" t="str">
            <v>PRODUCTOS HOSPITALARIOS S.A. PRO-H S.A.117000409</v>
          </cell>
        </row>
        <row r="2821">
          <cell r="A2821" t="str">
            <v>PRODUCTOS HOSPITALARIOS S.A. PRO-H S.A.117000809</v>
          </cell>
        </row>
        <row r="2822">
          <cell r="A2822" t="str">
            <v>PRODUCTOS HOSPITALARIOS S.A. PRO-H S.A.117001425</v>
          </cell>
        </row>
        <row r="2823">
          <cell r="A2823" t="str">
            <v>PRODUCTOS HOSPITALARIOS S.A. PRO-H S.A.117001450</v>
          </cell>
        </row>
        <row r="2824">
          <cell r="A2824" t="str">
            <v>PRODUCTOS HOSPITALARIOS S.A. PRO-H S.A.118000403</v>
          </cell>
        </row>
        <row r="2825">
          <cell r="A2825" t="str">
            <v>PRODUCTOS HOSPITALARIOS S.A. PRO-H S.A.119041110</v>
          </cell>
        </row>
        <row r="2826">
          <cell r="A2826" t="str">
            <v>PRODUCTOS HOSPITALARIOS S.A. PRO-H S.A.121000109</v>
          </cell>
        </row>
        <row r="2827">
          <cell r="A2827" t="str">
            <v>PRODUCTOS HOSPITALARIOS S.A. PRO-H S.A.201010110</v>
          </cell>
        </row>
        <row r="2828">
          <cell r="A2828" t="str">
            <v>PRODUCTOS HOSPITALARIOS S.A. PRO-H S.A.201010210</v>
          </cell>
        </row>
        <row r="2829">
          <cell r="A2829" t="str">
            <v>PRODUCTOS HOSPITALARIOS S.A. PRO-H S.A.201010310</v>
          </cell>
        </row>
        <row r="2830">
          <cell r="A2830" t="str">
            <v>PRODUCTOS HOSPITALARIOS S.A. PRO-H S.A.201010410</v>
          </cell>
        </row>
        <row r="2831">
          <cell r="A2831" t="str">
            <v>PRODUCTOS HOSPITALARIOS S.A. PRO-H S.A.201010510</v>
          </cell>
        </row>
        <row r="2832">
          <cell r="A2832" t="str">
            <v>PRODUCTOS HOSPITALARIOS S.A. PRO-H S.A.201010610</v>
          </cell>
        </row>
        <row r="2833">
          <cell r="A2833" t="str">
            <v>PRODUCTOS HOSPITALARIOS S.A. PRO-H S.A.201020310</v>
          </cell>
        </row>
        <row r="2834">
          <cell r="A2834" t="str">
            <v>PRODUCTOS HOSPITALARIOS S.A. PRO-H S.A.201050810</v>
          </cell>
        </row>
        <row r="2835">
          <cell r="A2835" t="str">
            <v>PRODUCTOS HOSPITALARIOS S.A. PRO-H S.A.201050910</v>
          </cell>
        </row>
        <row r="2836">
          <cell r="A2836" t="str">
            <v>PRODUCTOS HOSPITALARIOS S.A. PRO-H S.A.201051010</v>
          </cell>
        </row>
        <row r="2837">
          <cell r="A2837" t="str">
            <v>PRODUCTOS HOSPITALARIOS S.A. PRO-H S.A.201090610</v>
          </cell>
        </row>
        <row r="2838">
          <cell r="A2838" t="str">
            <v>PRODUCTOS HOSPITALARIOS S.A. PRO-H S.A.201090810</v>
          </cell>
        </row>
        <row r="2839">
          <cell r="A2839" t="str">
            <v>PRODUCTOS HOSPITALARIOS S.A. PRO-H S.A.201094010</v>
          </cell>
        </row>
        <row r="2840">
          <cell r="A2840" t="str">
            <v>PRODUCTOS HOSPITALARIOS S.A. PRO-H S.A.201111310</v>
          </cell>
        </row>
        <row r="2841">
          <cell r="A2841" t="str">
            <v>PRODUCTOS HOSPITALARIOS S.A. PRO-H S.A.201111510</v>
          </cell>
        </row>
        <row r="2842">
          <cell r="A2842" t="str">
            <v>PRODUCTOS HOSPITALARIOS S.A. PRO-H S.A.201111610</v>
          </cell>
        </row>
        <row r="2843">
          <cell r="A2843" t="str">
            <v>PRODUCTOS HOSPITALARIOS S.A. PRO-H S.A.201111710</v>
          </cell>
        </row>
        <row r="2844">
          <cell r="A2844" t="str">
            <v>PRODUCTOS HOSPITALARIOS S.A. PRO-H S.A.201111810</v>
          </cell>
        </row>
        <row r="2845">
          <cell r="A2845" t="str">
            <v>PRODUCTOS HOSPITALARIOS S.A. PRO-H S.A.201111910</v>
          </cell>
        </row>
        <row r="2846">
          <cell r="A2846" t="str">
            <v>PRODUCTOS HOSPITALARIOS S.A. PRO-H S.A.201112010</v>
          </cell>
        </row>
        <row r="2847">
          <cell r="A2847" t="str">
            <v>PRODUCTOS HOSPITALARIOS S.A. PRO-H S.A.201113310</v>
          </cell>
        </row>
        <row r="2848">
          <cell r="A2848" t="str">
            <v>PRODUCTOS HOSPITALARIOS S.A. PRO-H S.A.201113410</v>
          </cell>
        </row>
        <row r="2849">
          <cell r="A2849" t="str">
            <v>PRODUCTOS HOSPITALARIOS S.A. PRO-H S.A.201113510</v>
          </cell>
        </row>
        <row r="2850">
          <cell r="A2850" t="str">
            <v>PRODUCTOS HOSPITALARIOS S.A. PRO-H S.A.201113610</v>
          </cell>
        </row>
        <row r="2851">
          <cell r="A2851" t="str">
            <v>PRODUCTOS HOSPITALARIOS S.A. PRO-H S.A.201113710</v>
          </cell>
        </row>
        <row r="2852">
          <cell r="A2852" t="str">
            <v>PRODUCTOS HOSPITALARIOS S.A. PRO-H S.A.201113810</v>
          </cell>
        </row>
        <row r="2853">
          <cell r="A2853" t="str">
            <v>PRODUCTOS HOSPITALARIOS S.A. PRO-H S.A.201113910</v>
          </cell>
        </row>
        <row r="2854">
          <cell r="A2854" t="str">
            <v>PRODUCTOS HOSPITALARIOS S.A. PRO-H S.A.201114110</v>
          </cell>
        </row>
        <row r="2855">
          <cell r="A2855" t="str">
            <v>PRODUCTOS HOSPITALARIOS S.A. PRO-H S.A.201114310</v>
          </cell>
        </row>
        <row r="2856">
          <cell r="A2856" t="str">
            <v>PRODUCTOS HOSPITALARIOS S.A. PRO-H S.A.201130610</v>
          </cell>
        </row>
        <row r="2857">
          <cell r="A2857" t="str">
            <v>PRODUCTOS HOSPITALARIOS S.A. PRO-H S.A.201130650</v>
          </cell>
        </row>
        <row r="2858">
          <cell r="A2858" t="str">
            <v>PRODUCTOS HOSPITALARIOS S.A. PRO-H S.A.201130710</v>
          </cell>
        </row>
        <row r="2859">
          <cell r="A2859" t="str">
            <v>PRODUCTOS HOSPITALARIOS S.A. PRO-H S.A.201130810</v>
          </cell>
        </row>
        <row r="2860">
          <cell r="A2860" t="str">
            <v>PRODUCTOS HOSPITALARIOS S.A. PRO-H S.A.201130910</v>
          </cell>
        </row>
        <row r="2861">
          <cell r="A2861" t="str">
            <v>PRODUCTOS HOSPITALARIOS S.A. PRO-H S.A.201131010</v>
          </cell>
        </row>
        <row r="2862">
          <cell r="A2862" t="str">
            <v>PRODUCTOS HOSPITALARIOS S.A. PRO-H S.A.201131110</v>
          </cell>
        </row>
        <row r="2863">
          <cell r="A2863" t="str">
            <v>PRODUCTOS HOSPITALARIOS S.A. PRO-H S.A.201131210</v>
          </cell>
        </row>
        <row r="2864">
          <cell r="A2864" t="str">
            <v>PRODUCTOS HOSPITALARIOS S.A. PRO-H S.A.201140809</v>
          </cell>
        </row>
        <row r="2865">
          <cell r="A2865" t="str">
            <v>PRODUCTOS HOSPITALARIOS S.A. PRO-H S.A.201141009</v>
          </cell>
        </row>
        <row r="2866">
          <cell r="A2866" t="str">
            <v>PRODUCTOS HOSPITALARIOS S.A. PRO-H S.A.201150305</v>
          </cell>
        </row>
        <row r="2867">
          <cell r="A2867" t="str">
            <v>PRODUCTOS HOSPITALARIOS S.A. PRO-H S.A.201151810</v>
          </cell>
        </row>
        <row r="2868">
          <cell r="A2868" t="str">
            <v>PRODUCTOS HOSPITALARIOS S.A. PRO-H S.A.201151910</v>
          </cell>
        </row>
        <row r="2869">
          <cell r="A2869" t="str">
            <v>PROVIGASA MEDICAL S.A.S.201060107</v>
          </cell>
        </row>
        <row r="2870">
          <cell r="A2870" t="str">
            <v>PROVIGASA MEDICAL S.A.S.201060510</v>
          </cell>
        </row>
        <row r="2871">
          <cell r="A2871" t="str">
            <v>PROVIGASA MEDICAL S.A.S.201060907</v>
          </cell>
        </row>
        <row r="2872">
          <cell r="A2872" t="str">
            <v>PROVIGASA MEDICAL S.A.S.201061007</v>
          </cell>
        </row>
        <row r="2873">
          <cell r="A2873" t="str">
            <v>PROVIGASA MEDICAL S.A.S.201061107</v>
          </cell>
        </row>
        <row r="2874">
          <cell r="A2874" t="str">
            <v>PROVIGASA MEDICAL S.A.S.201061307</v>
          </cell>
        </row>
        <row r="2875">
          <cell r="A2875" t="str">
            <v>PROVIGASA MEDICAL S.A.S.201061507</v>
          </cell>
        </row>
        <row r="2876">
          <cell r="A2876" t="str">
            <v>PROVIGASA MEDICAL S.A.S.201063507</v>
          </cell>
        </row>
        <row r="2877">
          <cell r="A2877" t="str">
            <v>QUIRURGICOS LTDA201011610</v>
          </cell>
        </row>
        <row r="2878">
          <cell r="A2878" t="str">
            <v>QUIRURGICOS LTDA201020310</v>
          </cell>
        </row>
        <row r="2879">
          <cell r="A2879" t="str">
            <v>QUIRURGICOS LTDA201020410</v>
          </cell>
        </row>
        <row r="2880">
          <cell r="A2880" t="str">
            <v>QUIRURGICOS LTDA201020510</v>
          </cell>
        </row>
        <row r="2881">
          <cell r="A2881" t="str">
            <v>QUIRURGICOS LTDA201030110</v>
          </cell>
        </row>
        <row r="2882">
          <cell r="A2882" t="str">
            <v>QUIRURGICOS LTDA201030410</v>
          </cell>
        </row>
        <row r="2883">
          <cell r="A2883" t="str">
            <v>QUIRURGICOS LTDA201030510</v>
          </cell>
        </row>
        <row r="2884">
          <cell r="A2884" t="str">
            <v>QUIRURGICOS LTDA201030610</v>
          </cell>
        </row>
        <row r="2885">
          <cell r="A2885" t="str">
            <v>QUIRURGICOS LTDA201030710</v>
          </cell>
        </row>
        <row r="2886">
          <cell r="A2886" t="str">
            <v>QUIRURGICOS LTDA201030810</v>
          </cell>
        </row>
        <row r="2887">
          <cell r="A2887" t="str">
            <v>QUIRURGICOS LTDA201035102</v>
          </cell>
        </row>
        <row r="2888">
          <cell r="A2888" t="str">
            <v>QUIRURGICOS LTDA201111310</v>
          </cell>
        </row>
        <row r="2889">
          <cell r="A2889" t="str">
            <v>QUIRURGICOS LTDA201111510</v>
          </cell>
        </row>
        <row r="2890">
          <cell r="A2890" t="str">
            <v>QUIRURGICOS LTDA201111610</v>
          </cell>
        </row>
        <row r="2891">
          <cell r="A2891" t="str">
            <v>QUIRURGICOS LTDA201111710</v>
          </cell>
        </row>
        <row r="2892">
          <cell r="A2892" t="str">
            <v>QUIRURGICOS LTDA201111810</v>
          </cell>
        </row>
        <row r="2893">
          <cell r="A2893" t="str">
            <v>QUIRURGICOS LTDA201111910</v>
          </cell>
        </row>
        <row r="2894">
          <cell r="A2894" t="str">
            <v>QUIRURGICOS LTDA201112010</v>
          </cell>
        </row>
        <row r="2895">
          <cell r="A2895" t="str">
            <v>QUIRURGICOS LTDA201112022</v>
          </cell>
        </row>
        <row r="2896">
          <cell r="A2896" t="str">
            <v>QUIRURGICOS LTDA201130110</v>
          </cell>
        </row>
        <row r="2897">
          <cell r="A2897" t="str">
            <v>QUIRURGICOS LTDA201130210</v>
          </cell>
        </row>
        <row r="2898">
          <cell r="A2898" t="str">
            <v>QUIRURGICOS LTDA201130310</v>
          </cell>
        </row>
        <row r="2899">
          <cell r="A2899" t="str">
            <v>QUIRURGICOS LTDA201130410</v>
          </cell>
        </row>
        <row r="2900">
          <cell r="A2900" t="str">
            <v>QUIRURGICOS LTDA201130510</v>
          </cell>
        </row>
        <row r="2901">
          <cell r="A2901" t="str">
            <v>QUIRURGICOS LTDA201130610</v>
          </cell>
        </row>
        <row r="2902">
          <cell r="A2902" t="str">
            <v>QUIRURGICOS LTDA201130635</v>
          </cell>
        </row>
        <row r="2903">
          <cell r="A2903" t="str">
            <v>QUIRURGICOS LTDA201130640</v>
          </cell>
        </row>
        <row r="2904">
          <cell r="A2904" t="str">
            <v>QUIRURGICOS LTDA201130645</v>
          </cell>
        </row>
        <row r="2905">
          <cell r="A2905" t="str">
            <v>QUIRURGICOS LTDA201130650</v>
          </cell>
        </row>
        <row r="2906">
          <cell r="A2906" t="str">
            <v>QUIRURGICOS LTDA201130710</v>
          </cell>
        </row>
        <row r="2907">
          <cell r="A2907" t="str">
            <v>QUIRURGICOS LTDA201130810</v>
          </cell>
        </row>
        <row r="2908">
          <cell r="A2908" t="str">
            <v>QUIRURGICOS LTDA201130910</v>
          </cell>
        </row>
        <row r="2909">
          <cell r="A2909" t="str">
            <v>QUIRURGICOS LTDA201131010</v>
          </cell>
        </row>
        <row r="2910">
          <cell r="A2910" t="str">
            <v>QUIRURGICOS LTDA201131110</v>
          </cell>
        </row>
        <row r="2911">
          <cell r="A2911" t="str">
            <v>QUIRURGICOS LTDA201131210</v>
          </cell>
        </row>
        <row r="2912">
          <cell r="A2912" t="str">
            <v>QUIRURGICOS LTDA201131310</v>
          </cell>
        </row>
        <row r="2913">
          <cell r="A2913" t="str">
            <v>QUIRURGICOS LTDA201131410</v>
          </cell>
        </row>
        <row r="2914">
          <cell r="A2914" t="str">
            <v>QUIRURGICOS LTDA201131810</v>
          </cell>
        </row>
        <row r="2915">
          <cell r="A2915" t="str">
            <v>QUIRURGICOS LTDA201132010</v>
          </cell>
        </row>
        <row r="2916">
          <cell r="A2916" t="str">
            <v>QUIRURGICOS LTDA201132210</v>
          </cell>
        </row>
        <row r="2917">
          <cell r="A2917" t="str">
            <v>QUIRURGICOS LTDA201132320</v>
          </cell>
        </row>
        <row r="2918">
          <cell r="A2918" t="str">
            <v>QUIRURGICOS LTDA201132330</v>
          </cell>
        </row>
        <row r="2919">
          <cell r="A2919" t="str">
            <v>QUIRURGICOS LTDA201132340</v>
          </cell>
        </row>
        <row r="2920">
          <cell r="A2920" t="str">
            <v>QUIRURGICOS LTDA201132350</v>
          </cell>
        </row>
        <row r="2921">
          <cell r="A2921" t="str">
            <v>QUIRURGICOS LTDA201132410</v>
          </cell>
        </row>
        <row r="2922">
          <cell r="A2922" t="str">
            <v>QUIRURGICOS LTDA201132510</v>
          </cell>
        </row>
        <row r="2923">
          <cell r="A2923" t="str">
            <v>QUIRURGICOS LTDA201132610</v>
          </cell>
        </row>
        <row r="2924">
          <cell r="A2924" t="str">
            <v>QUIRURGICOS LTDA201132710</v>
          </cell>
        </row>
        <row r="2925">
          <cell r="A2925" t="str">
            <v>QUIRURGICOS LTDA201132810</v>
          </cell>
        </row>
        <row r="2926">
          <cell r="A2926" t="str">
            <v>QUIRURGICOS LTDA201132910</v>
          </cell>
        </row>
        <row r="2927">
          <cell r="A2927" t="str">
            <v>QUIRURGICOS LTDA201133110</v>
          </cell>
        </row>
        <row r="2928">
          <cell r="A2928" t="str">
            <v>QUIRURGICOS LTDA201135210</v>
          </cell>
        </row>
        <row r="2929">
          <cell r="A2929" t="str">
            <v>QUIRURGICOS LTDA201135310</v>
          </cell>
        </row>
        <row r="2930">
          <cell r="A2930" t="str">
            <v>QUIRURGICOS LTDA201151720</v>
          </cell>
        </row>
        <row r="2931">
          <cell r="A2931" t="str">
            <v>QUIRURGICOS LTDA201151730</v>
          </cell>
        </row>
        <row r="2932">
          <cell r="A2932" t="str">
            <v>QUIRURGICOS LTDA201152915</v>
          </cell>
        </row>
        <row r="2933">
          <cell r="A2933" t="str">
            <v>QUIRURGICOS LTDA201155110</v>
          </cell>
        </row>
        <row r="2934">
          <cell r="A2934" t="str">
            <v>QUIRURGICOS LTDA201157410</v>
          </cell>
        </row>
        <row r="2935">
          <cell r="A2935" t="str">
            <v>QUIRURGICOS LTDA201157910</v>
          </cell>
        </row>
        <row r="2936">
          <cell r="A2936" t="str">
            <v>QUIRURGICOS LTDA206010810</v>
          </cell>
        </row>
        <row r="2937">
          <cell r="A2937" t="str">
            <v>QUIRURGICOS LTDA206010910</v>
          </cell>
        </row>
        <row r="2938">
          <cell r="A2938" t="str">
            <v>RAFAEL ANTONIO SALAMANCA / DEPOSITO DE DROGAS BOYACA102000703</v>
          </cell>
        </row>
        <row r="2939">
          <cell r="A2939" t="str">
            <v>RAFAEL ANTONIO SALAMANCA / DEPOSITO DE DROGAS BOYACA102000804</v>
          </cell>
        </row>
        <row r="2940">
          <cell r="A2940" t="str">
            <v>RAFAEL ANTONIO SALAMANCA / DEPOSITO DE DROGAS BOYACA102000909</v>
          </cell>
        </row>
        <row r="2941">
          <cell r="A2941" t="str">
            <v>RAFAEL ANTONIO SALAMANCA / DEPOSITO DE DROGAS BOYACA102001009</v>
          </cell>
        </row>
        <row r="2942">
          <cell r="A2942" t="str">
            <v>RAFAEL ANTONIO SALAMANCA / DEPOSITO DE DROGAS BOYACA102001204</v>
          </cell>
        </row>
        <row r="2943">
          <cell r="A2943" t="str">
            <v>RAFAEL ANTONIO SALAMANCA / DEPOSITO DE DROGAS BOYACA102001403</v>
          </cell>
        </row>
        <row r="2944">
          <cell r="A2944" t="str">
            <v>RAFAEL ANTONIO SALAMANCA / DEPOSITO DE DROGAS BOYACA103010203</v>
          </cell>
        </row>
        <row r="2945">
          <cell r="A2945" t="str">
            <v>RAFAEL ANTONIO SALAMANCA / DEPOSITO DE DROGAS BOYACA103010509</v>
          </cell>
        </row>
        <row r="2946">
          <cell r="A2946" t="str">
            <v>RAFAEL ANTONIO SALAMANCA / DEPOSITO DE DROGAS BOYACA103010604</v>
          </cell>
        </row>
        <row r="2947">
          <cell r="A2947" t="str">
            <v>RAFAEL ANTONIO SALAMANCA / DEPOSITO DE DROGAS BOYACA103010709</v>
          </cell>
        </row>
        <row r="2948">
          <cell r="A2948" t="str">
            <v>RAFAEL ANTONIO SALAMANCA / DEPOSITO DE DROGAS BOYACA103010809</v>
          </cell>
        </row>
        <row r="2949">
          <cell r="A2949" t="str">
            <v>RAFAEL ANTONIO SALAMANCA / DEPOSITO DE DROGAS BOYACA103010903</v>
          </cell>
        </row>
        <row r="2950">
          <cell r="A2950" t="str">
            <v>RAFAEL ANTONIO SALAMANCA / DEPOSITO DE DROGAS BOYACA103010920</v>
          </cell>
        </row>
        <row r="2951">
          <cell r="A2951" t="str">
            <v>RAFAEL ANTONIO SALAMANCA / DEPOSITO DE DROGAS BOYACA103011209</v>
          </cell>
        </row>
        <row r="2952">
          <cell r="A2952" t="str">
            <v>RAFAEL ANTONIO SALAMANCA / DEPOSITO DE DROGAS BOYACA103011404</v>
          </cell>
        </row>
        <row r="2953">
          <cell r="A2953" t="str">
            <v>RAFAEL ANTONIO SALAMANCA / DEPOSITO DE DROGAS BOYACA103011509</v>
          </cell>
        </row>
        <row r="2954">
          <cell r="A2954" t="str">
            <v>RAFAEL ANTONIO SALAMANCA / DEPOSITO DE DROGAS BOYACA103011604</v>
          </cell>
        </row>
        <row r="2955">
          <cell r="A2955" t="str">
            <v>RAFAEL ANTONIO SALAMANCA / DEPOSITO DE DROGAS BOYACA103011709</v>
          </cell>
        </row>
        <row r="2956">
          <cell r="A2956" t="str">
            <v>RAFAEL ANTONIO SALAMANCA / DEPOSITO DE DROGAS BOYACA103011803</v>
          </cell>
        </row>
        <row r="2957">
          <cell r="A2957" t="str">
            <v>RAFAEL ANTONIO SALAMANCA / DEPOSITO DE DROGAS BOYACA103012003</v>
          </cell>
        </row>
        <row r="2958">
          <cell r="A2958" t="str">
            <v>RAFAEL ANTONIO SALAMANCA / DEPOSITO DE DROGAS BOYACA103012110</v>
          </cell>
        </row>
        <row r="2959">
          <cell r="A2959" t="str">
            <v>RAFAEL ANTONIO SALAMANCA / DEPOSITO DE DROGAS BOYACA103012115</v>
          </cell>
        </row>
        <row r="2960">
          <cell r="A2960" t="str">
            <v>RAFAEL ANTONIO SALAMANCA / DEPOSITO DE DROGAS BOYACA103012203</v>
          </cell>
        </row>
        <row r="2961">
          <cell r="A2961" t="str">
            <v>RAFAEL ANTONIO SALAMANCA / DEPOSITO DE DROGAS BOYACA103012303</v>
          </cell>
        </row>
        <row r="2962">
          <cell r="A2962" t="str">
            <v>RAFAEL ANTONIO SALAMANCA / DEPOSITO DE DROGAS BOYACA103012403</v>
          </cell>
        </row>
        <row r="2963">
          <cell r="A2963" t="str">
            <v>RAFAEL ANTONIO SALAMANCA / DEPOSITO DE DROGAS BOYACA103012503</v>
          </cell>
        </row>
        <row r="2964">
          <cell r="A2964" t="str">
            <v>RAFAEL ANTONIO SALAMANCA / DEPOSITO DE DROGAS BOYACA103012603</v>
          </cell>
        </row>
        <row r="2965">
          <cell r="A2965" t="str">
            <v>RAFAEL ANTONIO SALAMANCA / DEPOSITO DE DROGAS BOYACA103012703</v>
          </cell>
        </row>
        <row r="2966">
          <cell r="A2966" t="str">
            <v>RAFAEL ANTONIO SALAMANCA / DEPOSITO DE DROGAS BOYACA103013103</v>
          </cell>
        </row>
        <row r="2967">
          <cell r="A2967" t="str">
            <v>RAFAEL ANTONIO SALAMANCA / DEPOSITO DE DROGAS BOYACA103013709</v>
          </cell>
        </row>
        <row r="2968">
          <cell r="A2968" t="str">
            <v>RAFAEL ANTONIO SALAMANCA / DEPOSITO DE DROGAS BOYACA103013903</v>
          </cell>
        </row>
        <row r="2969">
          <cell r="A2969" t="str">
            <v>RAFAEL ANTONIO SALAMANCA / DEPOSITO DE DROGAS BOYACA103014203</v>
          </cell>
        </row>
        <row r="2970">
          <cell r="A2970" t="str">
            <v>RAFAEL ANTONIO SALAMANCA / DEPOSITO DE DROGAS BOYACA103014803</v>
          </cell>
        </row>
        <row r="2971">
          <cell r="A2971" t="str">
            <v>RAFAEL ANTONIO SALAMANCA / DEPOSITO DE DROGAS BOYACA103015503</v>
          </cell>
        </row>
        <row r="2972">
          <cell r="A2972" t="str">
            <v>RAFAEL ANTONIO SALAMANCA / DEPOSITO DE DROGAS BOYACA103015603</v>
          </cell>
        </row>
        <row r="2973">
          <cell r="A2973" t="str">
            <v>RAFAEL ANTONIO SALAMANCA / DEPOSITO DE DROGAS BOYACA103015803</v>
          </cell>
        </row>
        <row r="2974">
          <cell r="A2974" t="str">
            <v>RAFAEL ANTONIO SALAMANCA / DEPOSITO DE DROGAS BOYACA103015904</v>
          </cell>
        </row>
        <row r="2975">
          <cell r="A2975" t="str">
            <v>RAFAEL ANTONIO SALAMANCA / DEPOSITO DE DROGAS BOYACA103016109</v>
          </cell>
        </row>
        <row r="2976">
          <cell r="A2976" t="str">
            <v>RAFAEL ANTONIO SALAMANCA / DEPOSITO DE DROGAS BOYACA103016204</v>
          </cell>
        </row>
        <row r="2977">
          <cell r="A2977" t="str">
            <v>RAFAEL ANTONIO SALAMANCA / DEPOSITO DE DROGAS BOYACA103016803</v>
          </cell>
        </row>
        <row r="2978">
          <cell r="A2978" t="str">
            <v>RAFAEL ANTONIO SALAMANCA / DEPOSITO DE DROGAS BOYACA103017609</v>
          </cell>
        </row>
        <row r="2979">
          <cell r="A2979" t="str">
            <v>RAFAEL ANTONIO SALAMANCA / DEPOSITO DE DROGAS BOYACA103020104</v>
          </cell>
        </row>
        <row r="2980">
          <cell r="A2980" t="str">
            <v>RAFAEL ANTONIO SALAMANCA / DEPOSITO DE DROGAS BOYACA103020409</v>
          </cell>
        </row>
        <row r="2981">
          <cell r="A2981" t="str">
            <v>RAFAEL ANTONIO SALAMANCA / DEPOSITO DE DROGAS BOYACA103030309</v>
          </cell>
        </row>
        <row r="2982">
          <cell r="A2982" t="str">
            <v>RAFAEL ANTONIO SALAMANCA / DEPOSITO DE DROGAS BOYACA103040204</v>
          </cell>
        </row>
        <row r="2983">
          <cell r="A2983" t="str">
            <v>RAFAEL ANTONIO SALAMANCA / DEPOSITO DE DROGAS BOYACA103040409</v>
          </cell>
        </row>
        <row r="2984">
          <cell r="A2984" t="str">
            <v>RAFAEL ANTONIO SALAMANCA / DEPOSITO DE DROGAS BOYACA103070303</v>
          </cell>
        </row>
        <row r="2985">
          <cell r="A2985" t="str">
            <v>RAFAEL ANTONIO SALAMANCA / DEPOSITO DE DROGAS BOYACA103070403</v>
          </cell>
        </row>
        <row r="2986">
          <cell r="A2986" t="str">
            <v>RAFAEL ANTONIO SALAMANCA / DEPOSITO DE DROGAS BOYACA104010104</v>
          </cell>
        </row>
        <row r="2987">
          <cell r="A2987" t="str">
            <v>RAFAEL ANTONIO SALAMANCA / DEPOSITO DE DROGAS BOYACA104010209</v>
          </cell>
        </row>
        <row r="2988">
          <cell r="A2988" t="str">
            <v>RAFAEL ANTONIO SALAMANCA / DEPOSITO DE DROGAS BOYACA104010409</v>
          </cell>
        </row>
        <row r="2989">
          <cell r="A2989" t="str">
            <v>RAFAEL ANTONIO SALAMANCA / DEPOSITO DE DROGAS BOYACA104010709</v>
          </cell>
        </row>
        <row r="2990">
          <cell r="A2990" t="str">
            <v>RAFAEL ANTONIO SALAMANCA / DEPOSITO DE DROGAS BOYACA104020104</v>
          </cell>
        </row>
        <row r="2991">
          <cell r="A2991" t="str">
            <v>RAFAEL ANTONIO SALAMANCA / DEPOSITO DE DROGAS BOYACA104020209</v>
          </cell>
        </row>
        <row r="2992">
          <cell r="A2992" t="str">
            <v>RAFAEL ANTONIO SALAMANCA / DEPOSITO DE DROGAS BOYACA104020504</v>
          </cell>
        </row>
        <row r="2993">
          <cell r="A2993" t="str">
            <v>RAFAEL ANTONIO SALAMANCA / DEPOSITO DE DROGAS BOYACA114030905</v>
          </cell>
        </row>
        <row r="2994">
          <cell r="A2994" t="str">
            <v>RAFAEL ANTONIO SALAMANCA / DEPOSITO DE DROGAS BOYACA105010109</v>
          </cell>
        </row>
        <row r="2995">
          <cell r="A2995" t="str">
            <v>RAFAEL ANTONIO SALAMANCA / DEPOSITO DE DROGAS BOYACA105010209</v>
          </cell>
        </row>
        <row r="2996">
          <cell r="A2996" t="str">
            <v>RAFAEL ANTONIO SALAMANCA / DEPOSITO DE DROGAS BOYACA105010509</v>
          </cell>
        </row>
        <row r="2997">
          <cell r="A2997" t="str">
            <v>RAFAEL ANTONIO SALAMANCA / DEPOSITO DE DROGAS BOYACA105010609</v>
          </cell>
        </row>
        <row r="2998">
          <cell r="A2998" t="str">
            <v>RAFAEL ANTONIO SALAMANCA / DEPOSITO DE DROGAS BOYACA105010709</v>
          </cell>
        </row>
        <row r="2999">
          <cell r="A2999" t="str">
            <v>RAFAEL ANTONIO SALAMANCA / DEPOSITO DE DROGAS BOYACA105011203</v>
          </cell>
        </row>
        <row r="3000">
          <cell r="A3000" t="str">
            <v>RAFAEL ANTONIO SALAMANCA / DEPOSITO DE DROGAS BOYACA105020303</v>
          </cell>
        </row>
        <row r="3001">
          <cell r="A3001" t="str">
            <v>RAFAEL ANTONIO SALAMANCA / DEPOSITO DE DROGAS BOYACA105020409</v>
          </cell>
        </row>
        <row r="3002">
          <cell r="A3002" t="str">
            <v>RAFAEL ANTONIO SALAMANCA / DEPOSITO DE DROGAS BOYACA105020609</v>
          </cell>
        </row>
        <row r="3003">
          <cell r="A3003" t="str">
            <v>RAFAEL ANTONIO SALAMANCA / DEPOSITO DE DROGAS BOYACA105021209</v>
          </cell>
        </row>
        <row r="3004">
          <cell r="A3004" t="str">
            <v>RAFAEL ANTONIO SALAMANCA / DEPOSITO DE DROGAS BOYACA105021503</v>
          </cell>
        </row>
        <row r="3005">
          <cell r="A3005" t="str">
            <v>RAFAEL ANTONIO SALAMANCA / DEPOSITO DE DROGAS BOYACA105021609</v>
          </cell>
        </row>
        <row r="3006">
          <cell r="A3006" t="str">
            <v>RAFAEL ANTONIO SALAMANCA / DEPOSITO DE DROGAS BOYACA105030109</v>
          </cell>
        </row>
        <row r="3007">
          <cell r="A3007" t="str">
            <v>RAFAEL ANTONIO SALAMANCA / DEPOSITO DE DROGAS BOYACA105030209</v>
          </cell>
        </row>
        <row r="3008">
          <cell r="A3008" t="str">
            <v>RAFAEL ANTONIO SALAMANCA / DEPOSITO DE DROGAS BOYACA105030309</v>
          </cell>
        </row>
        <row r="3009">
          <cell r="A3009" t="str">
            <v>RAFAEL ANTONIO SALAMANCA / DEPOSITO DE DROGAS BOYACA105030503</v>
          </cell>
        </row>
        <row r="3010">
          <cell r="A3010" t="str">
            <v>RAFAEL ANTONIO SALAMANCA / DEPOSITO DE DROGAS BOYACA105030609</v>
          </cell>
        </row>
        <row r="3011">
          <cell r="A3011" t="str">
            <v>RAFAEL ANTONIO SALAMANCA / DEPOSITO DE DROGAS BOYACA105031009</v>
          </cell>
        </row>
        <row r="3012">
          <cell r="A3012" t="str">
            <v>RAFAEL ANTONIO SALAMANCA / DEPOSITO DE DROGAS BOYACA105031209</v>
          </cell>
        </row>
        <row r="3013">
          <cell r="A3013" t="str">
            <v>RAFAEL ANTONIO SALAMANCA / DEPOSITO DE DROGAS BOYACA105031409</v>
          </cell>
        </row>
        <row r="3014">
          <cell r="A3014" t="str">
            <v>RAFAEL ANTONIO SALAMANCA / DEPOSITO DE DROGAS BOYACA105031609</v>
          </cell>
        </row>
        <row r="3015">
          <cell r="A3015" t="str">
            <v>RAFAEL ANTONIO SALAMANCA / DEPOSITO DE DROGAS BOYACA105031809</v>
          </cell>
        </row>
        <row r="3016">
          <cell r="A3016" t="str">
            <v>RAFAEL ANTONIO SALAMANCA / DEPOSITO DE DROGAS BOYACA105032703</v>
          </cell>
        </row>
        <row r="3017">
          <cell r="A3017" t="str">
            <v>RAFAEL ANTONIO SALAMANCA / DEPOSITO DE DROGAS BOYACA105040109</v>
          </cell>
        </row>
        <row r="3018">
          <cell r="A3018" t="str">
            <v>RAFAEL ANTONIO SALAMANCA / DEPOSITO DE DROGAS BOYACA105040203</v>
          </cell>
        </row>
        <row r="3019">
          <cell r="A3019" t="str">
            <v>RAFAEL ANTONIO SALAMANCA / DEPOSITO DE DROGAS BOYACA105040309</v>
          </cell>
        </row>
        <row r="3020">
          <cell r="A3020" t="str">
            <v>RAFAEL ANTONIO SALAMANCA / DEPOSITO DE DROGAS BOYACA105040509</v>
          </cell>
        </row>
        <row r="3021">
          <cell r="A3021" t="str">
            <v>RAFAEL ANTONIO SALAMANCA / DEPOSITO DE DROGAS BOYACA105040709</v>
          </cell>
        </row>
        <row r="3022">
          <cell r="A3022" t="str">
            <v>RAFAEL ANTONIO SALAMANCA / DEPOSITO DE DROGAS BOYACA105050906</v>
          </cell>
        </row>
        <row r="3023">
          <cell r="A3023" t="str">
            <v>RAFAEL ANTONIO SALAMANCA / DEPOSITO DE DROGAS BOYACA105050909</v>
          </cell>
        </row>
        <row r="3024">
          <cell r="A3024" t="str">
            <v>RAFAEL ANTONIO SALAMANCA / DEPOSITO DE DROGAS BOYACA105060203</v>
          </cell>
        </row>
        <row r="3025">
          <cell r="A3025" t="str">
            <v>RAFAEL ANTONIO SALAMANCA / DEPOSITO DE DROGAS BOYACA105070103</v>
          </cell>
        </row>
        <row r="3026">
          <cell r="A3026" t="str">
            <v>RAFAEL ANTONIO SALAMANCA / DEPOSITO DE DROGAS BOYACA105070209</v>
          </cell>
        </row>
        <row r="3027">
          <cell r="A3027" t="str">
            <v>RAFAEL ANTONIO SALAMANCA / DEPOSITO DE DROGAS BOYACA105070403</v>
          </cell>
        </row>
        <row r="3028">
          <cell r="A3028" t="str">
            <v>RAFAEL ANTONIO SALAMANCA / DEPOSITO DE DROGAS BOYACA105080106</v>
          </cell>
        </row>
        <row r="3029">
          <cell r="A3029" t="str">
            <v>RAFAEL ANTONIO SALAMANCA / DEPOSITO DE DROGAS BOYACA105080208</v>
          </cell>
        </row>
        <row r="3030">
          <cell r="A3030" t="str">
            <v>RAFAEL ANTONIO SALAMANCA / DEPOSITO DE DROGAS BOYACA106020109</v>
          </cell>
        </row>
        <row r="3031">
          <cell r="A3031" t="str">
            <v>RAFAEL ANTONIO SALAMANCA / DEPOSITO DE DROGAS BOYACA106030103</v>
          </cell>
        </row>
        <row r="3032">
          <cell r="A3032" t="str">
            <v>RAFAEL ANTONIO SALAMANCA / DEPOSITO DE DROGAS BOYACA106030302</v>
          </cell>
        </row>
        <row r="3033">
          <cell r="A3033" t="str">
            <v>RAFAEL ANTONIO SALAMANCA / DEPOSITO DE DROGAS BOYACA106040103</v>
          </cell>
        </row>
        <row r="3034">
          <cell r="A3034" t="str">
            <v>RAFAEL ANTONIO SALAMANCA / DEPOSITO DE DROGAS BOYACA106040203</v>
          </cell>
        </row>
        <row r="3035">
          <cell r="A3035" t="str">
            <v>RAFAEL ANTONIO SALAMANCA / DEPOSITO DE DROGAS BOYACA106040409</v>
          </cell>
        </row>
        <row r="3036">
          <cell r="A3036" t="str">
            <v>RAFAEL ANTONIO SALAMANCA / DEPOSITO DE DROGAS BOYACA106050909</v>
          </cell>
        </row>
        <row r="3037">
          <cell r="A3037" t="str">
            <v>RAFAEL ANTONIO SALAMANCA / DEPOSITO DE DROGAS BOYACA106050913</v>
          </cell>
        </row>
        <row r="3038">
          <cell r="A3038" t="str">
            <v>RAFAEL ANTONIO SALAMANCA / DEPOSITO DE DROGAS BOYACA106060209</v>
          </cell>
        </row>
        <row r="3039">
          <cell r="A3039" t="str">
            <v>RAFAEL ANTONIO SALAMANCA / DEPOSITO DE DROGAS BOYACA106070103</v>
          </cell>
        </row>
        <row r="3040">
          <cell r="A3040" t="str">
            <v>RAFAEL ANTONIO SALAMANCA / DEPOSITO DE DROGAS BOYACA106070203</v>
          </cell>
        </row>
        <row r="3041">
          <cell r="A3041" t="str">
            <v>RAFAEL ANTONIO SALAMANCA / DEPOSITO DE DROGAS BOYACA106070503</v>
          </cell>
        </row>
        <row r="3042">
          <cell r="A3042" t="str">
            <v>RAFAEL ANTONIO SALAMANCA / DEPOSITO DE DROGAS BOYACA106070903</v>
          </cell>
        </row>
        <row r="3043">
          <cell r="A3043" t="str">
            <v>RAFAEL ANTONIO SALAMANCA / DEPOSITO DE DROGAS BOYACA106080209</v>
          </cell>
        </row>
        <row r="3044">
          <cell r="A3044" t="str">
            <v>RAFAEL ANTONIO SALAMANCA / DEPOSITO DE DROGAS BOYACA106080509</v>
          </cell>
        </row>
        <row r="3045">
          <cell r="A3045" t="str">
            <v>RAFAEL ANTONIO SALAMANCA / DEPOSITO DE DROGAS BOYACA106090109</v>
          </cell>
        </row>
        <row r="3046">
          <cell r="A3046" t="str">
            <v>RAFAEL ANTONIO SALAMANCA / DEPOSITO DE DROGAS BOYACA106090129</v>
          </cell>
        </row>
        <row r="3047">
          <cell r="A3047" t="str">
            <v>RAFAEL ANTONIO SALAMANCA / DEPOSITO DE DROGAS BOYACA106090209</v>
          </cell>
        </row>
        <row r="3048">
          <cell r="A3048" t="str">
            <v>RAFAEL ANTONIO SALAMANCA / DEPOSITO DE DROGAS BOYACA106100109</v>
          </cell>
        </row>
        <row r="3049">
          <cell r="A3049" t="str">
            <v>RAFAEL ANTONIO SALAMANCA / DEPOSITO DE DROGAS BOYACA107010103</v>
          </cell>
        </row>
        <row r="3050">
          <cell r="A3050" t="str">
            <v>RAFAEL ANTONIO SALAMANCA / DEPOSITO DE DROGAS BOYACA107010203</v>
          </cell>
        </row>
        <row r="3051">
          <cell r="A3051" t="str">
            <v>RAFAEL ANTONIO SALAMANCA / DEPOSITO DE DROGAS BOYACA107010309</v>
          </cell>
        </row>
        <row r="3052">
          <cell r="A3052" t="str">
            <v>RAFAEL ANTONIO SALAMANCA / DEPOSITO DE DROGAS BOYACA107010603</v>
          </cell>
        </row>
        <row r="3053">
          <cell r="A3053" t="str">
            <v>RAFAEL ANTONIO SALAMANCA / DEPOSITO DE DROGAS BOYACA107010903</v>
          </cell>
        </row>
        <row r="3054">
          <cell r="A3054" t="str">
            <v>RAFAEL ANTONIO SALAMANCA / DEPOSITO DE DROGAS BOYACA107011303</v>
          </cell>
        </row>
        <row r="3055">
          <cell r="A3055" t="str">
            <v>RAFAEL ANTONIO SALAMANCA / DEPOSITO DE DROGAS BOYACA107020209</v>
          </cell>
        </row>
        <row r="3056">
          <cell r="A3056" t="str">
            <v>RAFAEL ANTONIO SALAMANCA / DEPOSITO DE DROGAS BOYACA107020409</v>
          </cell>
        </row>
        <row r="3057">
          <cell r="A3057" t="str">
            <v>RAFAEL ANTONIO SALAMANCA / DEPOSITO DE DROGAS BOYACA107020509</v>
          </cell>
        </row>
        <row r="3058">
          <cell r="A3058" t="str">
            <v>RAFAEL ANTONIO SALAMANCA / DEPOSITO DE DROGAS BOYACA107020806</v>
          </cell>
        </row>
        <row r="3059">
          <cell r="A3059" t="str">
            <v>RAFAEL ANTONIO SALAMANCA / DEPOSITO DE DROGAS BOYACA107021011</v>
          </cell>
        </row>
        <row r="3060">
          <cell r="A3060" t="str">
            <v>RAFAEL ANTONIO SALAMANCA / DEPOSITO DE DROGAS BOYACA107021209</v>
          </cell>
        </row>
        <row r="3061">
          <cell r="A3061" t="str">
            <v>RAFAEL ANTONIO SALAMANCA / DEPOSITO DE DROGAS BOYACA107030109</v>
          </cell>
        </row>
        <row r="3062">
          <cell r="A3062" t="str">
            <v>RAFAEL ANTONIO SALAMANCA / DEPOSITO DE DROGAS BOYACA107030409</v>
          </cell>
        </row>
        <row r="3063">
          <cell r="A3063" t="str">
            <v>RAFAEL ANTONIO SALAMANCA / DEPOSITO DE DROGAS BOYACA107040109</v>
          </cell>
        </row>
        <row r="3064">
          <cell r="A3064" t="str">
            <v>RAFAEL ANTONIO SALAMANCA / DEPOSITO DE DROGAS BOYACA107050109</v>
          </cell>
        </row>
        <row r="3065">
          <cell r="A3065" t="str">
            <v>RAFAEL ANTONIO SALAMANCA / DEPOSITO DE DROGAS BOYACA108030103</v>
          </cell>
        </row>
        <row r="3066">
          <cell r="A3066" t="str">
            <v>RAFAEL ANTONIO SALAMANCA / DEPOSITO DE DROGAS BOYACA108030203</v>
          </cell>
        </row>
        <row r="3067">
          <cell r="A3067" t="str">
            <v>RAFAEL ANTONIO SALAMANCA / DEPOSITO DE DROGAS BOYACA108030303</v>
          </cell>
        </row>
        <row r="3068">
          <cell r="A3068" t="str">
            <v>RAFAEL ANTONIO SALAMANCA / DEPOSITO DE DROGAS BOYACA108030403</v>
          </cell>
        </row>
        <row r="3069">
          <cell r="A3069" t="str">
            <v>RAFAEL ANTONIO SALAMANCA / DEPOSITO DE DROGAS BOYACA109010103</v>
          </cell>
        </row>
        <row r="3070">
          <cell r="A3070" t="str">
            <v>RAFAEL ANTONIO SALAMANCA / DEPOSITO DE DROGAS BOYACA109010609</v>
          </cell>
        </row>
        <row r="3071">
          <cell r="A3071" t="str">
            <v>RAFAEL ANTONIO SALAMANCA / DEPOSITO DE DROGAS BOYACA109010704</v>
          </cell>
        </row>
        <row r="3072">
          <cell r="A3072" t="str">
            <v>RAFAEL ANTONIO SALAMANCA / DEPOSITO DE DROGAS BOYACA109010909</v>
          </cell>
        </row>
        <row r="3073">
          <cell r="A3073" t="str">
            <v>RAFAEL ANTONIO SALAMANCA / DEPOSITO DE DROGAS BOYACA109011209</v>
          </cell>
        </row>
        <row r="3074">
          <cell r="A3074" t="str">
            <v>RAFAEL ANTONIO SALAMANCA / DEPOSITO DE DROGAS BOYACA109020209</v>
          </cell>
        </row>
        <row r="3075">
          <cell r="A3075" t="str">
            <v>RAFAEL ANTONIO SALAMANCA / DEPOSITO DE DROGAS BOYACA109030303</v>
          </cell>
        </row>
        <row r="3076">
          <cell r="A3076" t="str">
            <v>RAFAEL ANTONIO SALAMANCA / DEPOSITO DE DROGAS BOYACA109030603</v>
          </cell>
        </row>
        <row r="3077">
          <cell r="A3077" t="str">
            <v>RAFAEL ANTONIO SALAMANCA / DEPOSITO DE DROGAS BOYACA109040109</v>
          </cell>
        </row>
        <row r="3078">
          <cell r="A3078" t="str">
            <v>RAFAEL ANTONIO SALAMANCA / DEPOSITO DE DROGAS BOYACA109040209</v>
          </cell>
        </row>
        <row r="3079">
          <cell r="A3079" t="str">
            <v>RAFAEL ANTONIO SALAMANCA / DEPOSITO DE DROGAS BOYACA111020102</v>
          </cell>
        </row>
        <row r="3080">
          <cell r="A3080" t="str">
            <v>RAFAEL ANTONIO SALAMANCA / DEPOSITO DE DROGAS BOYACA111020302</v>
          </cell>
        </row>
        <row r="3081">
          <cell r="A3081" t="str">
            <v>RAFAEL ANTONIO SALAMANCA / DEPOSITO DE DROGAS BOYACA111030102</v>
          </cell>
        </row>
        <row r="3082">
          <cell r="A3082" t="str">
            <v>RAFAEL ANTONIO SALAMANCA / DEPOSITO DE DROGAS BOYACA111030202</v>
          </cell>
        </row>
        <row r="3083">
          <cell r="A3083" t="str">
            <v>RAFAEL ANTONIO SALAMANCA / DEPOSITO DE DROGAS BOYACA111040102</v>
          </cell>
        </row>
        <row r="3084">
          <cell r="A3084" t="str">
            <v>RAFAEL ANTONIO SALAMANCA / DEPOSITO DE DROGAS BOYACA111050202</v>
          </cell>
        </row>
        <row r="3085">
          <cell r="A3085" t="str">
            <v>RAFAEL ANTONIO SALAMANCA / DEPOSITO DE DROGAS BOYACA111060102</v>
          </cell>
        </row>
        <row r="3086">
          <cell r="A3086" t="str">
            <v>RAFAEL ANTONIO SALAMANCA / DEPOSITO DE DROGAS BOYACA111070102</v>
          </cell>
        </row>
        <row r="3087">
          <cell r="A3087" t="str">
            <v>RAFAEL ANTONIO SALAMANCA / DEPOSITO DE DROGAS BOYACA111080102</v>
          </cell>
        </row>
        <row r="3088">
          <cell r="A3088" t="str">
            <v>RAFAEL ANTONIO SALAMANCA / DEPOSITO DE DROGAS BOYACA112010206</v>
          </cell>
        </row>
        <row r="3089">
          <cell r="A3089" t="str">
            <v>RAFAEL ANTONIO SALAMANCA / DEPOSITO DE DROGAS BOYACA112010306</v>
          </cell>
        </row>
        <row r="3090">
          <cell r="A3090" t="str">
            <v>RAFAEL ANTONIO SALAMANCA / DEPOSITO DE DROGAS BOYACA112020306</v>
          </cell>
        </row>
        <row r="3091">
          <cell r="A3091" t="str">
            <v>RAFAEL ANTONIO SALAMANCA / DEPOSITO DE DROGAS BOYACA112020406</v>
          </cell>
        </row>
        <row r="3092">
          <cell r="A3092" t="str">
            <v>RAFAEL ANTONIO SALAMANCA / DEPOSITO DE DROGAS BOYACA112030106</v>
          </cell>
        </row>
        <row r="3093">
          <cell r="A3093" t="str">
            <v>RAFAEL ANTONIO SALAMANCA / DEPOSITO DE DROGAS BOYACA112030206</v>
          </cell>
        </row>
        <row r="3094">
          <cell r="A3094" t="str">
            <v>RAFAEL ANTONIO SALAMANCA / DEPOSITO DE DROGAS BOYACA112030306</v>
          </cell>
        </row>
        <row r="3095">
          <cell r="A3095" t="str">
            <v>RAFAEL ANTONIO SALAMANCA / DEPOSITO DE DROGAS BOYACA112030405</v>
          </cell>
        </row>
        <row r="3096">
          <cell r="A3096" t="str">
            <v>RAFAEL ANTONIO SALAMANCA / DEPOSITO DE DROGAS BOYACA112040106</v>
          </cell>
        </row>
        <row r="3097">
          <cell r="A3097" t="str">
            <v>RAFAEL ANTONIO SALAMANCA / DEPOSITO DE DROGAS BOYACA112040205</v>
          </cell>
        </row>
        <row r="3098">
          <cell r="A3098" t="str">
            <v>RAFAEL ANTONIO SALAMANCA / DEPOSITO DE DROGAS BOYACA112050206</v>
          </cell>
        </row>
        <row r="3099">
          <cell r="A3099" t="str">
            <v>RAFAEL ANTONIO SALAMANCA / DEPOSITO DE DROGAS BOYACA112050716</v>
          </cell>
        </row>
        <row r="3100">
          <cell r="A3100" t="str">
            <v>RAFAEL ANTONIO SALAMANCA / DEPOSITO DE DROGAS BOYACA113010303</v>
          </cell>
        </row>
        <row r="3101">
          <cell r="A3101" t="str">
            <v>RAFAEL ANTONIO SALAMANCA / DEPOSITO DE DROGAS BOYACA113010704</v>
          </cell>
        </row>
        <row r="3102">
          <cell r="A3102" t="str">
            <v>RAFAEL ANTONIO SALAMANCA / DEPOSITO DE DROGAS BOYACA113011701</v>
          </cell>
        </row>
        <row r="3103">
          <cell r="A3103" t="str">
            <v>RAFAEL ANTONIO SALAMANCA / DEPOSITO DE DROGAS BOYACA113011801</v>
          </cell>
        </row>
        <row r="3104">
          <cell r="A3104" t="str">
            <v>RAFAEL ANTONIO SALAMANCA / DEPOSITO DE DROGAS BOYACA113020104</v>
          </cell>
        </row>
        <row r="3105">
          <cell r="A3105" t="str">
            <v>RAFAEL ANTONIO SALAMANCA / DEPOSITO DE DROGAS BOYACA113020301</v>
          </cell>
        </row>
        <row r="3106">
          <cell r="A3106" t="str">
            <v>RAFAEL ANTONIO SALAMANCA / DEPOSITO DE DROGAS BOYACA113020401</v>
          </cell>
        </row>
        <row r="3107">
          <cell r="A3107" t="str">
            <v>RAFAEL ANTONIO SALAMANCA / DEPOSITO DE DROGAS BOYACA113020501</v>
          </cell>
        </row>
        <row r="3108">
          <cell r="A3108" t="str">
            <v>RAFAEL ANTONIO SALAMANCA / DEPOSITO DE DROGAS BOYACA113040603</v>
          </cell>
        </row>
        <row r="3109">
          <cell r="A3109" t="str">
            <v>RAFAEL ANTONIO SALAMANCA / DEPOSITO DE DROGAS BOYACA114010502</v>
          </cell>
        </row>
        <row r="3110">
          <cell r="A3110" t="str">
            <v>RAFAEL ANTONIO SALAMANCA / DEPOSITO DE DROGAS BOYACA114010703</v>
          </cell>
        </row>
        <row r="3111">
          <cell r="A3111" t="str">
            <v>RAFAEL ANTONIO SALAMANCA / DEPOSITO DE DROGAS BOYACA114010803</v>
          </cell>
        </row>
        <row r="3112">
          <cell r="A3112" t="str">
            <v>RAFAEL ANTONIO SALAMANCA / DEPOSITO DE DROGAS BOYACA114020104</v>
          </cell>
        </row>
        <row r="3113">
          <cell r="A3113" t="str">
            <v>RAFAEL ANTONIO SALAMANCA / DEPOSITO DE DROGAS BOYACA114020202</v>
          </cell>
        </row>
        <row r="3114">
          <cell r="A3114" t="str">
            <v>RAFAEL ANTONIO SALAMANCA / DEPOSITO DE DROGAS BOYACA114020309</v>
          </cell>
        </row>
        <row r="3115">
          <cell r="A3115" t="str">
            <v>RAFAEL ANTONIO SALAMANCA / DEPOSITO DE DROGAS BOYACA114020409</v>
          </cell>
        </row>
        <row r="3116">
          <cell r="A3116" t="str">
            <v>RAFAEL ANTONIO SALAMANCA / DEPOSITO DE DROGAS BOYACA114020703</v>
          </cell>
        </row>
        <row r="3117">
          <cell r="A3117" t="str">
            <v>RAFAEL ANTONIO SALAMANCA / DEPOSITO DE DROGAS BOYACA114030903</v>
          </cell>
        </row>
        <row r="3118">
          <cell r="A3118" t="str">
            <v>RAFAEL ANTONIO SALAMANCA / DEPOSITO DE DROGAS BOYACA114031001</v>
          </cell>
        </row>
        <row r="3119">
          <cell r="A3119" t="str">
            <v>RAFAEL ANTONIO SALAMANCA / DEPOSITO DE DROGAS BOYACA114040103</v>
          </cell>
        </row>
        <row r="3120">
          <cell r="A3120" t="str">
            <v>RAFAEL ANTONIO SALAMANCA / DEPOSITO DE DROGAS BOYACA114040203</v>
          </cell>
        </row>
        <row r="3121">
          <cell r="A3121" t="str">
            <v>RAFAEL ANTONIO SALAMANCA / DEPOSITO DE DROGAS BOYACA114040303</v>
          </cell>
        </row>
        <row r="3122">
          <cell r="A3122" t="str">
            <v>RAFAEL ANTONIO SALAMANCA / DEPOSITO DE DROGAS BOYACA114040403</v>
          </cell>
        </row>
        <row r="3123">
          <cell r="A3123" t="str">
            <v>RAFAEL ANTONIO SALAMANCA / DEPOSITO DE DROGAS BOYACA114040503</v>
          </cell>
        </row>
        <row r="3124">
          <cell r="A3124" t="str">
            <v>RAFAEL ANTONIO SALAMANCA / DEPOSITO DE DROGAS BOYACA114041303</v>
          </cell>
        </row>
        <row r="3125">
          <cell r="A3125" t="str">
            <v>RAFAEL ANTONIO SALAMANCA / DEPOSITO DE DROGAS BOYACA114050203</v>
          </cell>
        </row>
        <row r="3126">
          <cell r="A3126" t="str">
            <v>RAFAEL ANTONIO SALAMANCA / DEPOSITO DE DROGAS BOYACA114050309</v>
          </cell>
        </row>
        <row r="3127">
          <cell r="A3127" t="str">
            <v>RAFAEL ANTONIO SALAMANCA / DEPOSITO DE DROGAS BOYACA114050803</v>
          </cell>
        </row>
        <row r="3128">
          <cell r="A3128" t="str">
            <v>RAFAEL ANTONIO SALAMANCA / DEPOSITO DE DROGAS BOYACA114050909</v>
          </cell>
        </row>
        <row r="3129">
          <cell r="A3129" t="str">
            <v>RAFAEL ANTONIO SALAMANCA / DEPOSITO DE DROGAS BOYACA114051009</v>
          </cell>
        </row>
        <row r="3130">
          <cell r="A3130" t="str">
            <v>RAFAEL ANTONIO SALAMANCA / DEPOSITO DE DROGAS BOYACA114051104</v>
          </cell>
        </row>
        <row r="3131">
          <cell r="A3131" t="str">
            <v>RAFAEL ANTONIO SALAMANCA / DEPOSITO DE DROGAS BOYACA114051204</v>
          </cell>
        </row>
        <row r="3132">
          <cell r="A3132" t="str">
            <v>RAFAEL ANTONIO SALAMANCA / DEPOSITO DE DROGAS BOYACA114060209</v>
          </cell>
        </row>
        <row r="3133">
          <cell r="A3133" t="str">
            <v>RAFAEL ANTONIO SALAMANCA / DEPOSITO DE DROGAS BOYACA114070103</v>
          </cell>
        </row>
        <row r="3134">
          <cell r="A3134" t="str">
            <v>RAFAEL ANTONIO SALAMANCA / DEPOSITO DE DROGAS BOYACA114070109</v>
          </cell>
        </row>
        <row r="3135">
          <cell r="A3135" t="str">
            <v>RAFAEL ANTONIO SALAMANCA / DEPOSITO DE DROGAS BOYACA114080402</v>
          </cell>
        </row>
        <row r="3136">
          <cell r="A3136" t="str">
            <v>RAFAEL ANTONIO SALAMANCA / DEPOSITO DE DROGAS BOYACA114080609</v>
          </cell>
        </row>
        <row r="3137">
          <cell r="A3137" t="str">
            <v>RAFAEL ANTONIO SALAMANCA / DEPOSITO DE DROGAS BOYACA114080709</v>
          </cell>
        </row>
        <row r="3138">
          <cell r="A3138" t="str">
            <v>RAFAEL ANTONIO SALAMANCA / DEPOSITO DE DROGAS BOYACA114081003</v>
          </cell>
        </row>
        <row r="3139">
          <cell r="A3139" t="str">
            <v>RAFAEL ANTONIO SALAMANCA / DEPOSITO DE DROGAS BOYACA114081109</v>
          </cell>
        </row>
        <row r="3140">
          <cell r="A3140" t="str">
            <v>RAFAEL ANTONIO SALAMANCA / DEPOSITO DE DROGAS BOYACA114081303</v>
          </cell>
        </row>
        <row r="3141">
          <cell r="A3141" t="str">
            <v>RAFAEL ANTONIO SALAMANCA / DEPOSITO DE DROGAS BOYACA114081409</v>
          </cell>
        </row>
        <row r="3142">
          <cell r="A3142" t="str">
            <v>RAFAEL ANTONIO SALAMANCA / DEPOSITO DE DROGAS BOYACA114081602</v>
          </cell>
        </row>
        <row r="3143">
          <cell r="A3143" t="str">
            <v>RAFAEL ANTONIO SALAMANCA / DEPOSITO DE DROGAS BOYACA114082210</v>
          </cell>
        </row>
        <row r="3144">
          <cell r="A3144" t="str">
            <v>RAFAEL ANTONIO SALAMANCA / DEPOSITO DE DROGAS BOYACA114082230</v>
          </cell>
        </row>
        <row r="3145">
          <cell r="A3145" t="str">
            <v>RAFAEL ANTONIO SALAMANCA / DEPOSITO DE DROGAS BOYACA114082250</v>
          </cell>
        </row>
        <row r="3146">
          <cell r="A3146" t="str">
            <v>RAFAEL ANTONIO SALAMANCA / DEPOSITO DE DROGAS BOYACA114082260</v>
          </cell>
        </row>
        <row r="3147">
          <cell r="A3147" t="str">
            <v>RAFAEL ANTONIO SALAMANCA / DEPOSITO DE DROGAS BOYACA114082270</v>
          </cell>
        </row>
        <row r="3148">
          <cell r="A3148" t="str">
            <v>RAFAEL ANTONIO SALAMANCA / DEPOSITO DE DROGAS BOYACA114082411</v>
          </cell>
        </row>
        <row r="3149">
          <cell r="A3149" t="str">
            <v>RAFAEL ANTONIO SALAMANCA / DEPOSITO DE DROGAS BOYACA114082525</v>
          </cell>
        </row>
        <row r="3150">
          <cell r="A3150" t="str">
            <v>RAFAEL ANTONIO SALAMANCA / DEPOSITO DE DROGAS BOYACA114082637</v>
          </cell>
        </row>
        <row r="3151">
          <cell r="A3151" t="str">
            <v>RAFAEL ANTONIO SALAMANCA / DEPOSITO DE DROGAS BOYACA114092550</v>
          </cell>
        </row>
        <row r="3152">
          <cell r="A3152" t="str">
            <v>RAFAEL ANTONIO SALAMANCA / DEPOSITO DE DROGAS BOYACA114092605</v>
          </cell>
        </row>
        <row r="3153">
          <cell r="A3153" t="str">
            <v>RAFAEL ANTONIO SALAMANCA / DEPOSITO DE DROGAS BOYACA114100309</v>
          </cell>
        </row>
        <row r="3154">
          <cell r="A3154" t="str">
            <v>RAFAEL ANTONIO SALAMANCA / DEPOSITO DE DROGAS BOYACA114100409</v>
          </cell>
        </row>
        <row r="3155">
          <cell r="A3155" t="str">
            <v>RAFAEL ANTONIO SALAMANCA / DEPOSITO DE DROGAS BOYACA114100809</v>
          </cell>
        </row>
        <row r="3156">
          <cell r="A3156" t="str">
            <v>RAFAEL ANTONIO SALAMANCA / DEPOSITO DE DROGAS BOYACA114100824</v>
          </cell>
        </row>
        <row r="3157">
          <cell r="A3157" t="str">
            <v>RAFAEL ANTONIO SALAMANCA / DEPOSITO DE DROGAS BOYACA114101109</v>
          </cell>
        </row>
        <row r="3158">
          <cell r="A3158" t="str">
            <v>RAFAEL ANTONIO SALAMANCA / DEPOSITO DE DROGAS BOYACA114101209</v>
          </cell>
        </row>
        <row r="3159">
          <cell r="A3159" t="str">
            <v>RAFAEL ANTONIO SALAMANCA / DEPOSITO DE DROGAS BOYACA114101309</v>
          </cell>
        </row>
        <row r="3160">
          <cell r="A3160" t="str">
            <v>RAFAEL ANTONIO SALAMANCA / DEPOSITO DE DROGAS BOYACA114101315</v>
          </cell>
        </row>
        <row r="3161">
          <cell r="A3161" t="str">
            <v>RAFAEL ANTONIO SALAMANCA / DEPOSITO DE DROGAS BOYACA114101420</v>
          </cell>
        </row>
        <row r="3162">
          <cell r="A3162" t="str">
            <v>RAFAEL ANTONIO SALAMANCA / DEPOSITO DE DROGAS BOYACA114101430</v>
          </cell>
        </row>
        <row r="3163">
          <cell r="A3163" t="str">
            <v>RAFAEL ANTONIO SALAMANCA / DEPOSITO DE DROGAS BOYACA114101520</v>
          </cell>
        </row>
        <row r="3164">
          <cell r="A3164" t="str">
            <v>RAFAEL ANTONIO SALAMANCA / DEPOSITO DE DROGAS BOYACA114110109</v>
          </cell>
        </row>
        <row r="3165">
          <cell r="A3165" t="str">
            <v>RAFAEL ANTONIO SALAMANCA / DEPOSITO DE DROGAS BOYACA114110309</v>
          </cell>
        </row>
        <row r="3166">
          <cell r="A3166" t="str">
            <v>RAFAEL ANTONIO SALAMANCA / DEPOSITO DE DROGAS BOYACA114110509</v>
          </cell>
        </row>
        <row r="3167">
          <cell r="A3167" t="str">
            <v>RAFAEL ANTONIO SALAMANCA / DEPOSITO DE DROGAS BOYACA114120109</v>
          </cell>
        </row>
        <row r="3168">
          <cell r="A3168" t="str">
            <v>RAFAEL ANTONIO SALAMANCA / DEPOSITO DE DROGAS BOYACA114130109</v>
          </cell>
        </row>
        <row r="3169">
          <cell r="A3169" t="str">
            <v>RAFAEL ANTONIO SALAMANCA / DEPOSITO DE DROGAS BOYACA115000103</v>
          </cell>
        </row>
        <row r="3170">
          <cell r="A3170" t="str">
            <v>RAFAEL ANTONIO SALAMANCA / DEPOSITO DE DROGAS BOYACA115000303</v>
          </cell>
        </row>
        <row r="3171">
          <cell r="A3171" t="str">
            <v>RAFAEL ANTONIO SALAMANCA / DEPOSITO DE DROGAS BOYACA116010102</v>
          </cell>
        </row>
        <row r="3172">
          <cell r="A3172" t="str">
            <v>RAFAEL ANTONIO SALAMANCA / DEPOSITO DE DROGAS BOYACA116010209</v>
          </cell>
        </row>
        <row r="3173">
          <cell r="A3173" t="str">
            <v>RAFAEL ANTONIO SALAMANCA / DEPOSITO DE DROGAS BOYACA116010309</v>
          </cell>
        </row>
        <row r="3174">
          <cell r="A3174" t="str">
            <v>RAFAEL ANTONIO SALAMANCA / DEPOSITO DE DROGAS BOYACA116010703</v>
          </cell>
        </row>
        <row r="3175">
          <cell r="A3175" t="str">
            <v>RAFAEL ANTONIO SALAMANCA / DEPOSITO DE DROGAS BOYACA116011409</v>
          </cell>
        </row>
        <row r="3176">
          <cell r="A3176" t="str">
            <v>RAFAEL ANTONIO SALAMANCA / DEPOSITO DE DROGAS BOYACA116011720</v>
          </cell>
        </row>
        <row r="3177">
          <cell r="A3177" t="str">
            <v>RAFAEL ANTONIO SALAMANCA / DEPOSITO DE DROGAS BOYACA116012003</v>
          </cell>
        </row>
        <row r="3178">
          <cell r="A3178" t="str">
            <v>RAFAEL ANTONIO SALAMANCA / DEPOSITO DE DROGAS BOYACA116020103</v>
          </cell>
        </row>
        <row r="3179">
          <cell r="A3179" t="str">
            <v>RAFAEL ANTONIO SALAMANCA / DEPOSITO DE DROGAS BOYACA116020209</v>
          </cell>
        </row>
        <row r="3180">
          <cell r="A3180" t="str">
            <v>RAFAEL ANTONIO SALAMANCA / DEPOSITO DE DROGAS BOYACA116020440</v>
          </cell>
        </row>
        <row r="3181">
          <cell r="A3181" t="str">
            <v>RAFAEL ANTONIO SALAMANCA / DEPOSITO DE DROGAS BOYACA116020460</v>
          </cell>
        </row>
        <row r="3182">
          <cell r="A3182" t="str">
            <v>RAFAEL ANTONIO SALAMANCA / DEPOSITO DE DROGAS BOYACA116020809</v>
          </cell>
        </row>
        <row r="3183">
          <cell r="A3183" t="str">
            <v>RAFAEL ANTONIO SALAMANCA / DEPOSITO DE DROGAS BOYACA116030103</v>
          </cell>
        </row>
        <row r="3184">
          <cell r="A3184" t="str">
            <v>RAFAEL ANTONIO SALAMANCA / DEPOSITO DE DROGAS BOYACA116030203</v>
          </cell>
        </row>
        <row r="3185">
          <cell r="A3185" t="str">
            <v>RAFAEL ANTONIO SALAMANCA / DEPOSITO DE DROGAS BOYACA116030803</v>
          </cell>
        </row>
        <row r="3186">
          <cell r="A3186" t="str">
            <v>RAFAEL ANTONIO SALAMANCA / DEPOSITO DE DROGAS BOYACA116040107</v>
          </cell>
        </row>
        <row r="3187">
          <cell r="A3187" t="str">
            <v>RAFAEL ANTONIO SALAMANCA / DEPOSITO DE DROGAS BOYACA116050103</v>
          </cell>
        </row>
        <row r="3188">
          <cell r="A3188" t="str">
            <v>RAFAEL ANTONIO SALAMANCA / DEPOSITO DE DROGAS BOYACA117000409</v>
          </cell>
        </row>
        <row r="3189">
          <cell r="A3189" t="str">
            <v>RAFAEL ANTONIO SALAMANCA / DEPOSITO DE DROGAS BOYACA117000503</v>
          </cell>
        </row>
        <row r="3190">
          <cell r="A3190" t="str">
            <v>RAFAEL ANTONIO SALAMANCA / DEPOSITO DE DROGAS BOYACA117000809</v>
          </cell>
        </row>
        <row r="3191">
          <cell r="A3191" t="str">
            <v>RAFAEL ANTONIO SALAMANCA / DEPOSITO DE DROGAS BOYACA117001009</v>
          </cell>
        </row>
        <row r="3192">
          <cell r="A3192" t="str">
            <v>RAFAEL ANTONIO SALAMANCA / DEPOSITO DE DROGAS BOYACA117001109</v>
          </cell>
        </row>
        <row r="3193">
          <cell r="A3193" t="str">
            <v>RAFAEL ANTONIO SALAMANCA / DEPOSITO DE DROGAS BOYACA117001425</v>
          </cell>
        </row>
        <row r="3194">
          <cell r="A3194" t="str">
            <v>RAFAEL ANTONIO SALAMANCA / DEPOSITO DE DROGAS BOYACA117001450</v>
          </cell>
        </row>
        <row r="3195">
          <cell r="A3195" t="str">
            <v>RAFAEL ANTONIO SALAMANCA / DEPOSITO DE DROGAS BOYACA118000303</v>
          </cell>
        </row>
        <row r="3196">
          <cell r="A3196" t="str">
            <v>RAFAEL ANTONIO SALAMANCA / DEPOSITO DE DROGAS BOYACA118000403</v>
          </cell>
        </row>
        <row r="3197">
          <cell r="A3197" t="str">
            <v>RAFAEL ANTONIO SALAMANCA / DEPOSITO DE DROGAS BOYACA118000803</v>
          </cell>
        </row>
        <row r="3198">
          <cell r="A3198" t="str">
            <v>RAFAEL ANTONIO SALAMANCA / DEPOSITO DE DROGAS BOYACA119032115</v>
          </cell>
        </row>
        <row r="3199">
          <cell r="A3199" t="str">
            <v>RAFAEL ANTONIO SALAMANCA / DEPOSITO DE DROGAS BOYACA119041110</v>
          </cell>
        </row>
        <row r="3200">
          <cell r="A3200" t="str">
            <v>RAFAEL ANTONIO SALAMANCA / DEPOSITO DE DROGAS BOYACA119041160</v>
          </cell>
        </row>
        <row r="3201">
          <cell r="A3201" t="str">
            <v>RAFAEL ANTONIO SALAMANCA / DEPOSITO DE DROGAS BOYACA120010310</v>
          </cell>
        </row>
        <row r="3202">
          <cell r="A3202" t="str">
            <v>RAFAEL ANTONIO SALAMANCA / DEPOSITO DE DROGAS BOYACA121000109</v>
          </cell>
        </row>
        <row r="3203">
          <cell r="A3203" t="str">
            <v>RAFAEL ANTONIO SALAMANCA / DEPOSITO DE DROGAS BOYACA121000603</v>
          </cell>
        </row>
        <row r="3204">
          <cell r="A3204" t="str">
            <v>RAFAEL ANTONIO SALAMANCA / DEPOSITO DE DROGAS BOYACA121001108</v>
          </cell>
        </row>
        <row r="3205">
          <cell r="A3205" t="str">
            <v>RAFAEL ANTONIO SALAMANCA / DEPOSITO DE DROGAS BOYACA121002104</v>
          </cell>
        </row>
        <row r="3206">
          <cell r="A3206" t="str">
            <v>RAFAEL ANTONIO SALAMANCA / DEPOSITO DE DROGAS BOYACA121002603</v>
          </cell>
        </row>
        <row r="3207">
          <cell r="A3207" t="str">
            <v>RAFAEL ANTONIO SALAMANCA / DEPOSITO DE DROGAS BOYACA121002980</v>
          </cell>
        </row>
        <row r="3208">
          <cell r="A3208" t="str">
            <v>RAFAEL ANTONIO SALAMANCA / DEPOSITO DE DROGAS BOYACA121002982</v>
          </cell>
        </row>
        <row r="3209">
          <cell r="A3209" t="str">
            <v>RAFAEL ANTONIO SALAMANCA / DEPOSITO DE DROGAS BOYACA121003009</v>
          </cell>
        </row>
        <row r="3210">
          <cell r="A3210" t="str">
            <v>RAFAEL ANTONIO SALAMANCA / DEPOSITO DE DROGAS BOYACA121003112</v>
          </cell>
        </row>
        <row r="3211">
          <cell r="A3211" t="str">
            <v>RAFAEL ANTONIO SALAMANCA / DEPOSITO DE DROGAS BOYACA121003350</v>
          </cell>
        </row>
        <row r="3212">
          <cell r="A3212" t="str">
            <v>RAFAEL ANTONIO SALAMANCA / DEPOSITO DE DROGAS BOYACA122000410</v>
          </cell>
        </row>
        <row r="3213">
          <cell r="A3213" t="str">
            <v>RAFAEL ANTONIO SALAMANCA / DEPOSITO DE DROGAS BOYACA122000750</v>
          </cell>
        </row>
        <row r="3214">
          <cell r="A3214" t="str">
            <v>RAFAEL ANTONIO SALAMANCA / DEPOSITO DE DROGAS BOYACA201010110</v>
          </cell>
        </row>
        <row r="3215">
          <cell r="A3215" t="str">
            <v>RAFAEL ANTONIO SALAMANCA / DEPOSITO DE DROGAS BOYACA201010210</v>
          </cell>
        </row>
        <row r="3216">
          <cell r="A3216" t="str">
            <v>RAFAEL ANTONIO SALAMANCA / DEPOSITO DE DROGAS BOYACA201010310</v>
          </cell>
        </row>
        <row r="3217">
          <cell r="A3217" t="str">
            <v>RAFAEL ANTONIO SALAMANCA / DEPOSITO DE DROGAS BOYACA201010410</v>
          </cell>
        </row>
        <row r="3218">
          <cell r="A3218" t="str">
            <v>RAFAEL ANTONIO SALAMANCA / DEPOSITO DE DROGAS BOYACA201010510</v>
          </cell>
        </row>
        <row r="3219">
          <cell r="A3219" t="str">
            <v>RAFAEL ANTONIO SALAMANCA / DEPOSITO DE DROGAS BOYACA201010610</v>
          </cell>
        </row>
        <row r="3220">
          <cell r="A3220" t="str">
            <v>RAFAEL ANTONIO SALAMANCA / DEPOSITO DE DROGAS BOYACA201010910</v>
          </cell>
        </row>
        <row r="3221">
          <cell r="A3221" t="str">
            <v>RAFAEL ANTONIO SALAMANCA / DEPOSITO DE DROGAS BOYACA201011510</v>
          </cell>
        </row>
        <row r="3222">
          <cell r="A3222" t="str">
            <v>RAFAEL ANTONIO SALAMANCA / DEPOSITO DE DROGAS BOYACA201020210</v>
          </cell>
        </row>
        <row r="3223">
          <cell r="A3223" t="str">
            <v>RAFAEL ANTONIO SALAMANCA / DEPOSITO DE DROGAS BOYACA201020310</v>
          </cell>
        </row>
        <row r="3224">
          <cell r="A3224" t="str">
            <v>RAFAEL ANTONIO SALAMANCA / DEPOSITO DE DROGAS BOYACA201020410</v>
          </cell>
        </row>
        <row r="3225">
          <cell r="A3225" t="str">
            <v>RAFAEL ANTONIO SALAMANCA / DEPOSITO DE DROGAS BOYACA201020510</v>
          </cell>
        </row>
        <row r="3226">
          <cell r="A3226" t="str">
            <v>RAFAEL ANTONIO SALAMANCA / DEPOSITO DE DROGAS BOYACA201020710</v>
          </cell>
        </row>
        <row r="3227">
          <cell r="A3227" t="str">
            <v>RAFAEL ANTONIO SALAMANCA / DEPOSITO DE DROGAS BOYACA201030110</v>
          </cell>
        </row>
        <row r="3228">
          <cell r="A3228" t="str">
            <v>RAFAEL ANTONIO SALAMANCA / DEPOSITO DE DROGAS BOYACA201030210</v>
          </cell>
        </row>
        <row r="3229">
          <cell r="A3229" t="str">
            <v>RAFAEL ANTONIO SALAMANCA / DEPOSITO DE DROGAS BOYACA201030410</v>
          </cell>
        </row>
        <row r="3230">
          <cell r="A3230" t="str">
            <v>RAFAEL ANTONIO SALAMANCA / DEPOSITO DE DROGAS BOYACA201030510</v>
          </cell>
        </row>
        <row r="3231">
          <cell r="A3231" t="str">
            <v>RAFAEL ANTONIO SALAMANCA / DEPOSITO DE DROGAS BOYACA201030610</v>
          </cell>
        </row>
        <row r="3232">
          <cell r="A3232" t="str">
            <v>RAFAEL ANTONIO SALAMANCA / DEPOSITO DE DROGAS BOYACA201030710</v>
          </cell>
        </row>
        <row r="3233">
          <cell r="A3233" t="str">
            <v>RAFAEL ANTONIO SALAMANCA / DEPOSITO DE DROGAS BOYACA201030810</v>
          </cell>
        </row>
        <row r="3234">
          <cell r="A3234" t="str">
            <v>RAFAEL ANTONIO SALAMANCA / DEPOSITO DE DROGAS BOYACA201040610</v>
          </cell>
        </row>
        <row r="3235">
          <cell r="A3235" t="str">
            <v>RAFAEL ANTONIO SALAMANCA / DEPOSITO DE DROGAS BOYACA201040710</v>
          </cell>
        </row>
        <row r="3236">
          <cell r="A3236" t="str">
            <v>RAFAEL ANTONIO SALAMANCA / DEPOSITO DE DROGAS BOYACA201040810</v>
          </cell>
        </row>
        <row r="3237">
          <cell r="A3237" t="str">
            <v>RAFAEL ANTONIO SALAMANCA / DEPOSITO DE DROGAS BOYACA201040913</v>
          </cell>
        </row>
        <row r="3238">
          <cell r="A3238" t="str">
            <v>RAFAEL ANTONIO SALAMANCA / DEPOSITO DE DROGAS BOYACA201041510</v>
          </cell>
        </row>
        <row r="3239">
          <cell r="A3239" t="str">
            <v>RAFAEL ANTONIO SALAMANCA / DEPOSITO DE DROGAS BOYACA201050810</v>
          </cell>
        </row>
        <row r="3240">
          <cell r="A3240" t="str">
            <v>RAFAEL ANTONIO SALAMANCA / DEPOSITO DE DROGAS BOYACA201080110</v>
          </cell>
        </row>
        <row r="3241">
          <cell r="A3241" t="str">
            <v>RAFAEL ANTONIO SALAMANCA / DEPOSITO DE DROGAS BOYACA201080210</v>
          </cell>
        </row>
        <row r="3242">
          <cell r="A3242" t="str">
            <v>RAFAEL ANTONIO SALAMANCA / DEPOSITO DE DROGAS BOYACA201080310</v>
          </cell>
        </row>
        <row r="3243">
          <cell r="A3243" t="str">
            <v>RAFAEL ANTONIO SALAMANCA / DEPOSITO DE DROGAS BOYACA201080410</v>
          </cell>
        </row>
        <row r="3244">
          <cell r="A3244" t="str">
            <v>RAFAEL ANTONIO SALAMANCA / DEPOSITO DE DROGAS BOYACA201080510</v>
          </cell>
        </row>
        <row r="3245">
          <cell r="A3245" t="str">
            <v>RAFAEL ANTONIO SALAMANCA / DEPOSITO DE DROGAS BOYACA201080610</v>
          </cell>
        </row>
        <row r="3246">
          <cell r="A3246" t="str">
            <v>RAFAEL ANTONIO SALAMANCA / DEPOSITO DE DROGAS BOYACA201100202</v>
          </cell>
        </row>
        <row r="3247">
          <cell r="A3247" t="str">
            <v>RAFAEL ANTONIO SALAMANCA / DEPOSITO DE DROGAS BOYACA201100203</v>
          </cell>
        </row>
        <row r="3248">
          <cell r="A3248" t="str">
            <v>RAFAEL ANTONIO SALAMANCA / DEPOSITO DE DROGAS BOYACA201100303</v>
          </cell>
        </row>
        <row r="3249">
          <cell r="A3249" t="str">
            <v>RAFAEL ANTONIO SALAMANCA / DEPOSITO DE DROGAS BOYACA201100350</v>
          </cell>
        </row>
        <row r="3250">
          <cell r="A3250" t="str">
            <v>RAFAEL ANTONIO SALAMANCA / DEPOSITO DE DROGAS BOYACA201110710</v>
          </cell>
        </row>
        <row r="3251">
          <cell r="A3251" t="str">
            <v>RAFAEL ANTONIO SALAMANCA / DEPOSITO DE DROGAS BOYACA201110910</v>
          </cell>
        </row>
        <row r="3252">
          <cell r="A3252" t="str">
            <v>RAFAEL ANTONIO SALAMANCA / DEPOSITO DE DROGAS BOYACA201111010</v>
          </cell>
        </row>
        <row r="3253">
          <cell r="A3253" t="str">
            <v>RAFAEL ANTONIO SALAMANCA / DEPOSITO DE DROGAS BOYACA201111310</v>
          </cell>
        </row>
        <row r="3254">
          <cell r="A3254" t="str">
            <v>RAFAEL ANTONIO SALAMANCA / DEPOSITO DE DROGAS BOYACA201111510</v>
          </cell>
        </row>
        <row r="3255">
          <cell r="A3255" t="str">
            <v>RAFAEL ANTONIO SALAMANCA / DEPOSITO DE DROGAS BOYACA201111610</v>
          </cell>
        </row>
        <row r="3256">
          <cell r="A3256" t="str">
            <v>RAFAEL ANTONIO SALAMANCA / DEPOSITO DE DROGAS BOYACA201111710</v>
          </cell>
        </row>
        <row r="3257">
          <cell r="A3257" t="str">
            <v>RAFAEL ANTONIO SALAMANCA / DEPOSITO DE DROGAS BOYACA201111810</v>
          </cell>
        </row>
        <row r="3258">
          <cell r="A3258" t="str">
            <v>RAFAEL ANTONIO SALAMANCA / DEPOSITO DE DROGAS BOYACA201111910</v>
          </cell>
        </row>
        <row r="3259">
          <cell r="A3259" t="str">
            <v>RAFAEL ANTONIO SALAMANCA / DEPOSITO DE DROGAS BOYACA201111914</v>
          </cell>
        </row>
        <row r="3260">
          <cell r="A3260" t="str">
            <v>RAFAEL ANTONIO SALAMANCA / DEPOSITO DE DROGAS BOYACA201112010</v>
          </cell>
        </row>
        <row r="3261">
          <cell r="A3261" t="str">
            <v>RAFAEL ANTONIO SALAMANCA / DEPOSITO DE DROGAS BOYACA201112022</v>
          </cell>
        </row>
        <row r="3262">
          <cell r="A3262" t="str">
            <v>RAFAEL ANTONIO SALAMANCA / DEPOSITO DE DROGAS BOYACA201112510</v>
          </cell>
        </row>
        <row r="3263">
          <cell r="A3263" t="str">
            <v>RAFAEL ANTONIO SALAMANCA / DEPOSITO DE DROGAS BOYACA201112610</v>
          </cell>
        </row>
        <row r="3264">
          <cell r="A3264" t="str">
            <v>RAFAEL ANTONIO SALAMANCA / DEPOSITO DE DROGAS BOYACA201112710</v>
          </cell>
        </row>
        <row r="3265">
          <cell r="A3265" t="str">
            <v>RAFAEL ANTONIO SALAMANCA / DEPOSITO DE DROGAS BOYACA201112810</v>
          </cell>
        </row>
        <row r="3266">
          <cell r="A3266" t="str">
            <v>RAFAEL ANTONIO SALAMANCA / DEPOSITO DE DROGAS BOYACA201112910</v>
          </cell>
        </row>
        <row r="3267">
          <cell r="A3267" t="str">
            <v>RAFAEL ANTONIO SALAMANCA / DEPOSITO DE DROGAS BOYACA201113010</v>
          </cell>
        </row>
        <row r="3268">
          <cell r="A3268" t="str">
            <v>RAFAEL ANTONIO SALAMANCA / DEPOSITO DE DROGAS BOYACA201113110</v>
          </cell>
        </row>
        <row r="3269">
          <cell r="A3269" t="str">
            <v>RAFAEL ANTONIO SALAMANCA / DEPOSITO DE DROGAS BOYACA201113310</v>
          </cell>
        </row>
        <row r="3270">
          <cell r="A3270" t="str">
            <v>RAFAEL ANTONIO SALAMANCA / DEPOSITO DE DROGAS BOYACA201113410</v>
          </cell>
        </row>
        <row r="3271">
          <cell r="A3271" t="str">
            <v>RAFAEL ANTONIO SALAMANCA / DEPOSITO DE DROGAS BOYACA201113510</v>
          </cell>
        </row>
        <row r="3272">
          <cell r="A3272" t="str">
            <v>RAFAEL ANTONIO SALAMANCA / DEPOSITO DE DROGAS BOYACA201113610</v>
          </cell>
        </row>
        <row r="3273">
          <cell r="A3273" t="str">
            <v>RAFAEL ANTONIO SALAMANCA / DEPOSITO DE DROGAS BOYACA201113710</v>
          </cell>
        </row>
        <row r="3274">
          <cell r="A3274" t="str">
            <v>RAFAEL ANTONIO SALAMANCA / DEPOSITO DE DROGAS BOYACA201113810</v>
          </cell>
        </row>
        <row r="3275">
          <cell r="A3275" t="str">
            <v>RAFAEL ANTONIO SALAMANCA / DEPOSITO DE DROGAS BOYACA201113910</v>
          </cell>
        </row>
        <row r="3276">
          <cell r="A3276" t="str">
            <v>RAFAEL ANTONIO SALAMANCA / DEPOSITO DE DROGAS BOYACA201130110</v>
          </cell>
        </row>
        <row r="3277">
          <cell r="A3277" t="str">
            <v>RAFAEL ANTONIO SALAMANCA / DEPOSITO DE DROGAS BOYACA201130210</v>
          </cell>
        </row>
        <row r="3278">
          <cell r="A3278" t="str">
            <v>RAFAEL ANTONIO SALAMANCA / DEPOSITO DE DROGAS BOYACA201130310</v>
          </cell>
        </row>
        <row r="3279">
          <cell r="A3279" t="str">
            <v>RAFAEL ANTONIO SALAMANCA / DEPOSITO DE DROGAS BOYACA201130410</v>
          </cell>
        </row>
        <row r="3280">
          <cell r="A3280" t="str">
            <v>RAFAEL ANTONIO SALAMANCA / DEPOSITO DE DROGAS BOYACA201130510</v>
          </cell>
        </row>
        <row r="3281">
          <cell r="A3281" t="str">
            <v>RAFAEL ANTONIO SALAMANCA / DEPOSITO DE DROGAS BOYACA201130610</v>
          </cell>
        </row>
        <row r="3282">
          <cell r="A3282" t="str">
            <v>RAFAEL ANTONIO SALAMANCA / DEPOSITO DE DROGAS BOYACA201130635</v>
          </cell>
        </row>
        <row r="3283">
          <cell r="A3283" t="str">
            <v>RAFAEL ANTONIO SALAMANCA / DEPOSITO DE DROGAS BOYACA201130640</v>
          </cell>
        </row>
        <row r="3284">
          <cell r="A3284" t="str">
            <v>RAFAEL ANTONIO SALAMANCA / DEPOSITO DE DROGAS BOYACA201130645</v>
          </cell>
        </row>
        <row r="3285">
          <cell r="A3285" t="str">
            <v>RAFAEL ANTONIO SALAMANCA / DEPOSITO DE DROGAS BOYACA201130650</v>
          </cell>
        </row>
        <row r="3286">
          <cell r="A3286" t="str">
            <v>RAFAEL ANTONIO SALAMANCA / DEPOSITO DE DROGAS BOYACA201130710</v>
          </cell>
        </row>
        <row r="3287">
          <cell r="A3287" t="str">
            <v>RAFAEL ANTONIO SALAMANCA / DEPOSITO DE DROGAS BOYACA201130810</v>
          </cell>
        </row>
        <row r="3288">
          <cell r="A3288" t="str">
            <v>RAFAEL ANTONIO SALAMANCA / DEPOSITO DE DROGAS BOYACA201130910</v>
          </cell>
        </row>
        <row r="3289">
          <cell r="A3289" t="str">
            <v>RAFAEL ANTONIO SALAMANCA / DEPOSITO DE DROGAS BOYACA201131010</v>
          </cell>
        </row>
        <row r="3290">
          <cell r="A3290" t="str">
            <v>RAFAEL ANTONIO SALAMANCA / DEPOSITO DE DROGAS BOYACA201131110</v>
          </cell>
        </row>
        <row r="3291">
          <cell r="A3291" t="str">
            <v>RAFAEL ANTONIO SALAMANCA / DEPOSITO DE DROGAS BOYACA201131210</v>
          </cell>
        </row>
        <row r="3292">
          <cell r="A3292" t="str">
            <v>RAFAEL ANTONIO SALAMANCA / DEPOSITO DE DROGAS BOYACA201131310</v>
          </cell>
        </row>
        <row r="3293">
          <cell r="A3293" t="str">
            <v>RAFAEL ANTONIO SALAMANCA / DEPOSITO DE DROGAS BOYACA201131410</v>
          </cell>
        </row>
        <row r="3294">
          <cell r="A3294" t="str">
            <v>RAFAEL ANTONIO SALAMANCA / DEPOSITO DE DROGAS BOYACA201131810</v>
          </cell>
        </row>
        <row r="3295">
          <cell r="A3295" t="str">
            <v>RAFAEL ANTONIO SALAMANCA / DEPOSITO DE DROGAS BOYACA201132010</v>
          </cell>
        </row>
        <row r="3296">
          <cell r="A3296" t="str">
            <v>RAFAEL ANTONIO SALAMANCA / DEPOSITO DE DROGAS BOYACA201132210</v>
          </cell>
        </row>
        <row r="3297">
          <cell r="A3297" t="str">
            <v>RAFAEL ANTONIO SALAMANCA / DEPOSITO DE DROGAS BOYACA201132320</v>
          </cell>
        </row>
        <row r="3298">
          <cell r="A3298" t="str">
            <v>RAFAEL ANTONIO SALAMANCA / DEPOSITO DE DROGAS BOYACA201132330</v>
          </cell>
        </row>
        <row r="3299">
          <cell r="A3299" t="str">
            <v>RAFAEL ANTONIO SALAMANCA / DEPOSITO DE DROGAS BOYACA201132340</v>
          </cell>
        </row>
        <row r="3300">
          <cell r="A3300" t="str">
            <v>RAFAEL ANTONIO SALAMANCA / DEPOSITO DE DROGAS BOYACA201132350</v>
          </cell>
        </row>
        <row r="3301">
          <cell r="A3301" t="str">
            <v>RAFAEL ANTONIO SALAMANCA / DEPOSITO DE DROGAS BOYACA201132410</v>
          </cell>
        </row>
        <row r="3302">
          <cell r="A3302" t="str">
            <v>RAFAEL ANTONIO SALAMANCA / DEPOSITO DE DROGAS BOYACA201132510</v>
          </cell>
        </row>
        <row r="3303">
          <cell r="A3303" t="str">
            <v>RAFAEL ANTONIO SALAMANCA / DEPOSITO DE DROGAS BOYACA201132610</v>
          </cell>
        </row>
        <row r="3304">
          <cell r="A3304" t="str">
            <v>RAFAEL ANTONIO SALAMANCA / DEPOSITO DE DROGAS BOYACA201132710</v>
          </cell>
        </row>
        <row r="3305">
          <cell r="A3305" t="str">
            <v>RAFAEL ANTONIO SALAMANCA / DEPOSITO DE DROGAS BOYACA201132810</v>
          </cell>
        </row>
        <row r="3306">
          <cell r="A3306" t="str">
            <v>RAFAEL ANTONIO SALAMANCA / DEPOSITO DE DROGAS BOYACA201132910</v>
          </cell>
        </row>
        <row r="3307">
          <cell r="A3307" t="str">
            <v>RAFAEL ANTONIO SALAMANCA / DEPOSITO DE DROGAS BOYACA201133110</v>
          </cell>
        </row>
        <row r="3308">
          <cell r="A3308" t="str">
            <v>RAFAEL ANTONIO SALAMANCA / DEPOSITO DE DROGAS BOYACA201133407</v>
          </cell>
        </row>
        <row r="3309">
          <cell r="A3309" t="str">
            <v>RAFAEL ANTONIO SALAMANCA / DEPOSITO DE DROGAS BOYACA201133507</v>
          </cell>
        </row>
        <row r="3310">
          <cell r="A3310" t="str">
            <v>RAFAEL ANTONIO SALAMANCA / DEPOSITO DE DROGAS BOYACA201134810</v>
          </cell>
        </row>
        <row r="3311">
          <cell r="A3311" t="str">
            <v>RAFAEL ANTONIO SALAMANCA / DEPOSITO DE DROGAS BOYACA201134910</v>
          </cell>
        </row>
        <row r="3312">
          <cell r="A3312" t="str">
            <v>RAFAEL ANTONIO SALAMANCA / DEPOSITO DE DROGAS BOYACA201135150</v>
          </cell>
        </row>
        <row r="3313">
          <cell r="A3313" t="str">
            <v>RAFAEL ANTONIO SALAMANCA / DEPOSITO DE DROGAS BOYACA201140209</v>
          </cell>
        </row>
        <row r="3314">
          <cell r="A3314" t="str">
            <v>RAFAEL ANTONIO SALAMANCA / DEPOSITO DE DROGAS BOYACA201140409</v>
          </cell>
        </row>
        <row r="3315">
          <cell r="A3315" t="str">
            <v>RAFAEL ANTONIO SALAMANCA / DEPOSITO DE DROGAS BOYACA201140509</v>
          </cell>
        </row>
        <row r="3316">
          <cell r="A3316" t="str">
            <v>RAFAEL ANTONIO SALAMANCA / DEPOSITO DE DROGAS BOYACA201140609</v>
          </cell>
        </row>
        <row r="3317">
          <cell r="A3317" t="str">
            <v>RAFAEL ANTONIO SALAMANCA / DEPOSITO DE DROGAS BOYACA201141109</v>
          </cell>
        </row>
        <row r="3318">
          <cell r="A3318" t="str">
            <v>RAFAEL ANTONIO SALAMANCA / DEPOSITO DE DROGAS BOYACA201141209</v>
          </cell>
        </row>
        <row r="3319">
          <cell r="A3319" t="str">
            <v>RAFAEL ANTONIO SALAMANCA / DEPOSITO DE DROGAS BOYACA201142310</v>
          </cell>
        </row>
        <row r="3320">
          <cell r="A3320" t="str">
            <v>RAFAEL ANTONIO SALAMANCA / DEPOSITO DE DROGAS BOYACA201142410</v>
          </cell>
        </row>
        <row r="3321">
          <cell r="A3321" t="str">
            <v>RAFAEL ANTONIO SALAMANCA / DEPOSITO DE DROGAS BOYACA201142510</v>
          </cell>
        </row>
        <row r="3322">
          <cell r="A3322" t="str">
            <v>RAFAEL ANTONIO SALAMANCA / DEPOSITO DE DROGAS BOYACA201150305</v>
          </cell>
        </row>
        <row r="3323">
          <cell r="A3323" t="str">
            <v>RAFAEL ANTONIO SALAMANCA / DEPOSITO DE DROGAS BOYACA201150610</v>
          </cell>
        </row>
        <row r="3324">
          <cell r="A3324" t="str">
            <v>RAFAEL ANTONIO SALAMANCA / DEPOSITO DE DROGAS BOYACA201151005</v>
          </cell>
        </row>
        <row r="3325">
          <cell r="A3325" t="str">
            <v>RAFAEL ANTONIO SALAMANCA / DEPOSITO DE DROGAS BOYACA201151810</v>
          </cell>
        </row>
        <row r="3326">
          <cell r="A3326" t="str">
            <v>RAFAEL ANTONIO SALAMANCA / DEPOSITO DE DROGAS BOYACA201151910</v>
          </cell>
        </row>
        <row r="3327">
          <cell r="A3327" t="str">
            <v>RAFAEL ANTONIO SALAMANCA / DEPOSITO DE DROGAS BOYACA201152607</v>
          </cell>
        </row>
        <row r="3328">
          <cell r="A3328" t="str">
            <v>RAFAEL ANTONIO SALAMANCA / DEPOSITO DE DROGAS BOYACA201153207</v>
          </cell>
        </row>
        <row r="3329">
          <cell r="A3329" t="str">
            <v>RAFAEL ANTONIO SALAMANCA / DEPOSITO DE DROGAS BOYACA201154211</v>
          </cell>
        </row>
        <row r="3330">
          <cell r="A3330" t="str">
            <v>RAFAEL ANTONIO SALAMANCA / DEPOSITO DE DROGAS BOYACA201154610</v>
          </cell>
        </row>
        <row r="3331">
          <cell r="A3331" t="str">
            <v>RAFAEL ANTONIO SALAMANCA / DEPOSITO DE DROGAS BOYACA201154611</v>
          </cell>
        </row>
        <row r="3332">
          <cell r="A3332" t="str">
            <v>RAFAEL ANTONIO SALAMANCA / DEPOSITO DE DROGAS BOYACA201155110</v>
          </cell>
        </row>
        <row r="3333">
          <cell r="A3333" t="str">
            <v>RAFAEL ANTONIO SALAMANCA / DEPOSITO DE DROGAS BOYACA201156610</v>
          </cell>
        </row>
        <row r="3334">
          <cell r="A3334" t="str">
            <v>RAFAEL ANTONIO SALAMANCA / DEPOSITO DE DROGAS BOYACA201157410</v>
          </cell>
        </row>
        <row r="3335">
          <cell r="A3335" t="str">
            <v>RAFAEL ANTONIO SALAMANCA / DEPOSITO DE DROGAS BOYACA201157610</v>
          </cell>
        </row>
        <row r="3336">
          <cell r="A3336" t="str">
            <v>RAFAEL ANTONIO SALAMANCA / DEPOSITO DE DROGAS BOYACA201159010</v>
          </cell>
        </row>
        <row r="3337">
          <cell r="A3337" t="str">
            <v>RAFAEL ANTONIO SALAMANCA / DEPOSITO DE DROGAS BOYACA206060310</v>
          </cell>
        </row>
        <row r="3338">
          <cell r="A3338" t="str">
            <v>RONELLY S.A.S102000703</v>
          </cell>
        </row>
        <row r="3339">
          <cell r="A3339" t="str">
            <v>RONELLY S.A.S102000804</v>
          </cell>
        </row>
        <row r="3340">
          <cell r="A3340" t="str">
            <v>RONELLY S.A.S102000909</v>
          </cell>
        </row>
        <row r="3341">
          <cell r="A3341" t="str">
            <v>RONELLY S.A.S102001009</v>
          </cell>
        </row>
        <row r="3342">
          <cell r="A3342" t="str">
            <v>RONELLY S.A.S102001204</v>
          </cell>
        </row>
        <row r="3343">
          <cell r="A3343" t="str">
            <v>RONELLY S.A.S103010203</v>
          </cell>
        </row>
        <row r="3344">
          <cell r="A3344" t="str">
            <v>RONELLY S.A.S103010509</v>
          </cell>
        </row>
        <row r="3345">
          <cell r="A3345" t="str">
            <v>RONELLY S.A.S103010604</v>
          </cell>
        </row>
        <row r="3346">
          <cell r="A3346" t="str">
            <v>RONELLY S.A.S103010709</v>
          </cell>
        </row>
        <row r="3347">
          <cell r="A3347" t="str">
            <v>RONELLY S.A.S103010809</v>
          </cell>
        </row>
        <row r="3348">
          <cell r="A3348" t="str">
            <v>RONELLY S.A.S103010903</v>
          </cell>
        </row>
        <row r="3349">
          <cell r="A3349" t="str">
            <v>RONELLY S.A.S103010920</v>
          </cell>
        </row>
        <row r="3350">
          <cell r="A3350" t="str">
            <v>RONELLY S.A.S103011209</v>
          </cell>
        </row>
        <row r="3351">
          <cell r="A3351" t="str">
            <v>RONELLY S.A.S103011509</v>
          </cell>
        </row>
        <row r="3352">
          <cell r="A3352" t="str">
            <v>RONELLY S.A.S103011604</v>
          </cell>
        </row>
        <row r="3353">
          <cell r="A3353" t="str">
            <v>RONELLY S.A.S103011709</v>
          </cell>
        </row>
        <row r="3354">
          <cell r="A3354" t="str">
            <v>RONELLY S.A.S103011803</v>
          </cell>
        </row>
        <row r="3355">
          <cell r="A3355" t="str">
            <v>RONELLY S.A.S103012115</v>
          </cell>
        </row>
        <row r="3356">
          <cell r="A3356" t="str">
            <v>RONELLY S.A.S103012203</v>
          </cell>
        </row>
        <row r="3357">
          <cell r="A3357" t="str">
            <v>RONELLY S.A.S103012303</v>
          </cell>
        </row>
        <row r="3358">
          <cell r="A3358" t="str">
            <v>RONELLY S.A.S103012403</v>
          </cell>
        </row>
        <row r="3359">
          <cell r="A3359" t="str">
            <v>RONELLY S.A.S103012503</v>
          </cell>
        </row>
        <row r="3360">
          <cell r="A3360" t="str">
            <v>RONELLY S.A.S103012603</v>
          </cell>
        </row>
        <row r="3361">
          <cell r="A3361" t="str">
            <v>RONELLY S.A.S103012703</v>
          </cell>
        </row>
        <row r="3362">
          <cell r="A3362" t="str">
            <v>RONELLY S.A.S103013103</v>
          </cell>
        </row>
        <row r="3363">
          <cell r="A3363" t="str">
            <v>RONELLY S.A.S103013709</v>
          </cell>
        </row>
        <row r="3364">
          <cell r="A3364" t="str">
            <v>RONELLY S.A.S103013903</v>
          </cell>
        </row>
        <row r="3365">
          <cell r="A3365" t="str">
            <v>RONELLY S.A.S103014203</v>
          </cell>
        </row>
        <row r="3366">
          <cell r="A3366" t="str">
            <v>RONELLY S.A.S103014803</v>
          </cell>
        </row>
        <row r="3367">
          <cell r="A3367" t="str">
            <v>RONELLY S.A.S103015503</v>
          </cell>
        </row>
        <row r="3368">
          <cell r="A3368" t="str">
            <v>RONELLY S.A.S103015803</v>
          </cell>
        </row>
        <row r="3369">
          <cell r="A3369" t="str">
            <v>RONELLY S.A.S103015904</v>
          </cell>
        </row>
        <row r="3370">
          <cell r="A3370" t="str">
            <v>RONELLY S.A.S103016109</v>
          </cell>
        </row>
        <row r="3371">
          <cell r="A3371" t="str">
            <v>RONELLY S.A.S103016204</v>
          </cell>
        </row>
        <row r="3372">
          <cell r="A3372" t="str">
            <v>RONELLY S.A.S103016803</v>
          </cell>
        </row>
        <row r="3373">
          <cell r="A3373" t="str">
            <v>RONELLY S.A.S103017609</v>
          </cell>
        </row>
        <row r="3374">
          <cell r="A3374" t="str">
            <v>RONELLY S.A.S103020409</v>
          </cell>
        </row>
        <row r="3375">
          <cell r="A3375" t="str">
            <v>RONELLY S.A.S103030209</v>
          </cell>
        </row>
        <row r="3376">
          <cell r="A3376" t="str">
            <v>RONELLY S.A.S103030309</v>
          </cell>
        </row>
        <row r="3377">
          <cell r="A3377" t="str">
            <v>RONELLY S.A.S103040204</v>
          </cell>
        </row>
        <row r="3378">
          <cell r="A3378" t="str">
            <v>RONELLY S.A.S103040409</v>
          </cell>
        </row>
        <row r="3379">
          <cell r="A3379" t="str">
            <v>RONELLY S.A.S103070303</v>
          </cell>
        </row>
        <row r="3380">
          <cell r="A3380" t="str">
            <v>RONELLY S.A.S103070403</v>
          </cell>
        </row>
        <row r="3381">
          <cell r="A3381" t="str">
            <v>RONELLY S.A.S104010104</v>
          </cell>
        </row>
        <row r="3382">
          <cell r="A3382" t="str">
            <v>RONELLY S.A.S104010209</v>
          </cell>
        </row>
        <row r="3383">
          <cell r="A3383" t="str">
            <v>RONELLY S.A.S104010304</v>
          </cell>
        </row>
        <row r="3384">
          <cell r="A3384" t="str">
            <v>RONELLY S.A.S104010409</v>
          </cell>
        </row>
        <row r="3385">
          <cell r="A3385" t="str">
            <v>RONELLY S.A.S104010709</v>
          </cell>
        </row>
        <row r="3386">
          <cell r="A3386" t="str">
            <v>RONELLY S.A.S104020104</v>
          </cell>
        </row>
        <row r="3387">
          <cell r="A3387" t="str">
            <v>RONELLY S.A.S104020209</v>
          </cell>
        </row>
        <row r="3388">
          <cell r="A3388" t="str">
            <v>RONELLY S.A.S104020504</v>
          </cell>
        </row>
        <row r="3389">
          <cell r="A3389" t="str">
            <v>RONELLY S.A.S114030905</v>
          </cell>
        </row>
        <row r="3390">
          <cell r="A3390" t="str">
            <v>RONELLY S.A.S105010109</v>
          </cell>
        </row>
        <row r="3391">
          <cell r="A3391" t="str">
            <v>RONELLY S.A.S105010209</v>
          </cell>
        </row>
        <row r="3392">
          <cell r="A3392" t="str">
            <v>RONELLY S.A.S105010509</v>
          </cell>
        </row>
        <row r="3393">
          <cell r="A3393" t="str">
            <v>RONELLY S.A.S105010609</v>
          </cell>
        </row>
        <row r="3394">
          <cell r="A3394" t="str">
            <v>RONELLY S.A.S105010709</v>
          </cell>
        </row>
        <row r="3395">
          <cell r="A3395" t="str">
            <v>RONELLY S.A.S105020609</v>
          </cell>
        </row>
        <row r="3396">
          <cell r="A3396" t="str">
            <v>RONELLY S.A.S105021209</v>
          </cell>
        </row>
        <row r="3397">
          <cell r="A3397" t="str">
            <v>RONELLY S.A.S105021609</v>
          </cell>
        </row>
        <row r="3398">
          <cell r="A3398" t="str">
            <v>RONELLY S.A.S105030209</v>
          </cell>
        </row>
        <row r="3399">
          <cell r="A3399" t="str">
            <v>RONELLY S.A.S105030309</v>
          </cell>
        </row>
        <row r="3400">
          <cell r="A3400" t="str">
            <v>RONELLY S.A.S105030503</v>
          </cell>
        </row>
        <row r="3401">
          <cell r="A3401" t="str">
            <v>RONELLY S.A.S105030609</v>
          </cell>
        </row>
        <row r="3402">
          <cell r="A3402" t="str">
            <v>RONELLY S.A.S105030709</v>
          </cell>
        </row>
        <row r="3403">
          <cell r="A3403" t="str">
            <v>RONELLY S.A.S105031209</v>
          </cell>
        </row>
        <row r="3404">
          <cell r="A3404" t="str">
            <v>RONELLY S.A.S105031409</v>
          </cell>
        </row>
        <row r="3405">
          <cell r="A3405" t="str">
            <v>RONELLY S.A.S105031609</v>
          </cell>
        </row>
        <row r="3406">
          <cell r="A3406" t="str">
            <v>RONELLY S.A.S105031809</v>
          </cell>
        </row>
        <row r="3407">
          <cell r="A3407" t="str">
            <v>RONELLY S.A.S105032703</v>
          </cell>
        </row>
        <row r="3408">
          <cell r="A3408" t="str">
            <v>RONELLY S.A.S105040109</v>
          </cell>
        </row>
        <row r="3409">
          <cell r="A3409" t="str">
            <v>RONELLY S.A.S105040309</v>
          </cell>
        </row>
        <row r="3410">
          <cell r="A3410" t="str">
            <v>RONELLY S.A.S105040509</v>
          </cell>
        </row>
        <row r="3411">
          <cell r="A3411" t="str">
            <v>RONELLY S.A.S105040709</v>
          </cell>
        </row>
        <row r="3412">
          <cell r="A3412" t="str">
            <v>RONELLY S.A.S105050906</v>
          </cell>
        </row>
        <row r="3413">
          <cell r="A3413" t="str">
            <v>RONELLY S.A.S105050909</v>
          </cell>
        </row>
        <row r="3414">
          <cell r="A3414" t="str">
            <v>RONELLY S.A.S105060203</v>
          </cell>
        </row>
        <row r="3415">
          <cell r="A3415" t="str">
            <v>RONELLY S.A.S105070103</v>
          </cell>
        </row>
        <row r="3416">
          <cell r="A3416" t="str">
            <v>RONELLY S.A.S106010204</v>
          </cell>
        </row>
        <row r="3417">
          <cell r="A3417" t="str">
            <v>RONELLY S.A.S106020109</v>
          </cell>
        </row>
        <row r="3418">
          <cell r="A3418" t="str">
            <v>RONELLY S.A.S106030103</v>
          </cell>
        </row>
        <row r="3419">
          <cell r="A3419" t="str">
            <v>RONELLY S.A.S106030209</v>
          </cell>
        </row>
        <row r="3420">
          <cell r="A3420" t="str">
            <v>RONELLY S.A.S106040203</v>
          </cell>
        </row>
        <row r="3421">
          <cell r="A3421" t="str">
            <v>RONELLY S.A.S106040409</v>
          </cell>
        </row>
        <row r="3422">
          <cell r="A3422" t="str">
            <v>RONELLY S.A.S106050709</v>
          </cell>
        </row>
        <row r="3423">
          <cell r="A3423" t="str">
            <v>RONELLY S.A.S106070103</v>
          </cell>
        </row>
        <row r="3424">
          <cell r="A3424" t="str">
            <v>RONELLY S.A.S106070203</v>
          </cell>
        </row>
        <row r="3425">
          <cell r="A3425" t="str">
            <v>RONELLY S.A.S106070503</v>
          </cell>
        </row>
        <row r="3426">
          <cell r="A3426" t="str">
            <v>RONELLY S.A.S106070903</v>
          </cell>
        </row>
        <row r="3427">
          <cell r="A3427" t="str">
            <v>RONELLY S.A.S106080509</v>
          </cell>
        </row>
        <row r="3428">
          <cell r="A3428" t="str">
            <v>RONELLY S.A.S106090109</v>
          </cell>
        </row>
        <row r="3429">
          <cell r="A3429" t="str">
            <v>RONELLY S.A.S106090129</v>
          </cell>
        </row>
        <row r="3430">
          <cell r="A3430" t="str">
            <v>RONELLY S.A.S106090209</v>
          </cell>
        </row>
        <row r="3431">
          <cell r="A3431" t="str">
            <v>RONELLY S.A.S106100109</v>
          </cell>
        </row>
        <row r="3432">
          <cell r="A3432" t="str">
            <v>RONELLY S.A.S107010103</v>
          </cell>
        </row>
        <row r="3433">
          <cell r="A3433" t="str">
            <v>RONELLY S.A.S107010309</v>
          </cell>
        </row>
        <row r="3434">
          <cell r="A3434" t="str">
            <v>RONELLY S.A.S107010603</v>
          </cell>
        </row>
        <row r="3435">
          <cell r="A3435" t="str">
            <v>RONELLY S.A.S107010903</v>
          </cell>
        </row>
        <row r="3436">
          <cell r="A3436" t="str">
            <v>RONELLY S.A.S107011303</v>
          </cell>
        </row>
        <row r="3437">
          <cell r="A3437" t="str">
            <v>RONELLY S.A.S107020209</v>
          </cell>
        </row>
        <row r="3438">
          <cell r="A3438" t="str">
            <v>RONELLY S.A.S107020509</v>
          </cell>
        </row>
        <row r="3439">
          <cell r="A3439" t="str">
            <v>RONELLY S.A.S107020806</v>
          </cell>
        </row>
        <row r="3440">
          <cell r="A3440" t="str">
            <v>RONELLY S.A.S107021011</v>
          </cell>
        </row>
        <row r="3441">
          <cell r="A3441" t="str">
            <v>RONELLY S.A.S107021209</v>
          </cell>
        </row>
        <row r="3442">
          <cell r="A3442" t="str">
            <v>RONELLY S.A.S107030109</v>
          </cell>
        </row>
        <row r="3443">
          <cell r="A3443" t="str">
            <v>RONELLY S.A.S107030409</v>
          </cell>
        </row>
        <row r="3444">
          <cell r="A3444" t="str">
            <v>RONELLY S.A.S107050109</v>
          </cell>
        </row>
        <row r="3445">
          <cell r="A3445" t="str">
            <v>RONELLY S.A.S108030203</v>
          </cell>
        </row>
        <row r="3446">
          <cell r="A3446" t="str">
            <v>RONELLY S.A.S108030303</v>
          </cell>
        </row>
        <row r="3447">
          <cell r="A3447" t="str">
            <v>RONELLY S.A.S108030403</v>
          </cell>
        </row>
        <row r="3448">
          <cell r="A3448" t="str">
            <v>RONELLY S.A.S109010609</v>
          </cell>
        </row>
        <row r="3449">
          <cell r="A3449" t="str">
            <v>RONELLY S.A.S109010704</v>
          </cell>
        </row>
        <row r="3450">
          <cell r="A3450" t="str">
            <v>RONELLY S.A.S109010909</v>
          </cell>
        </row>
        <row r="3451">
          <cell r="A3451" t="str">
            <v>RONELLY S.A.S109011209</v>
          </cell>
        </row>
        <row r="3452">
          <cell r="A3452" t="str">
            <v>RONELLY S.A.S109020209</v>
          </cell>
        </row>
        <row r="3453">
          <cell r="A3453" t="str">
            <v>RONELLY S.A.S109030603</v>
          </cell>
        </row>
        <row r="3454">
          <cell r="A3454" t="str">
            <v>RONELLY S.A.S109040109</v>
          </cell>
        </row>
        <row r="3455">
          <cell r="A3455" t="str">
            <v>RONELLY S.A.S109040209</v>
          </cell>
        </row>
        <row r="3456">
          <cell r="A3456" t="str">
            <v>RONELLY S.A.S109050109</v>
          </cell>
        </row>
        <row r="3457">
          <cell r="A3457" t="str">
            <v>RONELLY S.A.S111010102</v>
          </cell>
        </row>
        <row r="3458">
          <cell r="A3458" t="str">
            <v>RONELLY S.A.S111020206</v>
          </cell>
        </row>
        <row r="3459">
          <cell r="A3459" t="str">
            <v>RONELLY S.A.S111030202</v>
          </cell>
        </row>
        <row r="3460">
          <cell r="A3460" t="str">
            <v>RONELLY S.A.S111040102</v>
          </cell>
        </row>
        <row r="3461">
          <cell r="A3461" t="str">
            <v>RONELLY S.A.S111050202</v>
          </cell>
        </row>
        <row r="3462">
          <cell r="A3462" t="str">
            <v>RONELLY S.A.S111060102</v>
          </cell>
        </row>
        <row r="3463">
          <cell r="A3463" t="str">
            <v>RONELLY S.A.S111080102</v>
          </cell>
        </row>
        <row r="3464">
          <cell r="A3464" t="str">
            <v>RONELLY S.A.S112010206</v>
          </cell>
        </row>
        <row r="3465">
          <cell r="A3465" t="str">
            <v>RONELLY S.A.S112020406</v>
          </cell>
        </row>
        <row r="3466">
          <cell r="A3466" t="str">
            <v>RONELLY S.A.S112030106</v>
          </cell>
        </row>
        <row r="3467">
          <cell r="A3467" t="str">
            <v>RONELLY S.A.S112030206</v>
          </cell>
        </row>
        <row r="3468">
          <cell r="A3468" t="str">
            <v>RONELLY S.A.S112030306</v>
          </cell>
        </row>
        <row r="3469">
          <cell r="A3469" t="str">
            <v>RONELLY S.A.S112040106</v>
          </cell>
        </row>
        <row r="3470">
          <cell r="A3470" t="str">
            <v>RONELLY S.A.S112040205</v>
          </cell>
        </row>
        <row r="3471">
          <cell r="A3471" t="str">
            <v>RONELLY S.A.S112050206</v>
          </cell>
        </row>
        <row r="3472">
          <cell r="A3472" t="str">
            <v>RONELLY S.A.S112050306</v>
          </cell>
        </row>
        <row r="3473">
          <cell r="A3473" t="str">
            <v>RONELLY S.A.S112050716</v>
          </cell>
        </row>
        <row r="3474">
          <cell r="A3474" t="str">
            <v>RONELLY S.A.S112070106</v>
          </cell>
        </row>
        <row r="3475">
          <cell r="A3475" t="str">
            <v>RONELLY S.A.S113010704</v>
          </cell>
        </row>
        <row r="3476">
          <cell r="A3476" t="str">
            <v>RONELLY S.A.S113011701</v>
          </cell>
        </row>
        <row r="3477">
          <cell r="A3477" t="str">
            <v>RONELLY S.A.S113011801</v>
          </cell>
        </row>
        <row r="3478">
          <cell r="A3478" t="str">
            <v>RONELLY S.A.S113020104</v>
          </cell>
        </row>
        <row r="3479">
          <cell r="A3479" t="str">
            <v>RONELLY S.A.S113020401</v>
          </cell>
        </row>
        <row r="3480">
          <cell r="A3480" t="str">
            <v>RONELLY S.A.S113020501</v>
          </cell>
        </row>
        <row r="3481">
          <cell r="A3481" t="str">
            <v>RONELLY S.A.S113030204</v>
          </cell>
        </row>
        <row r="3482">
          <cell r="A3482" t="str">
            <v>RONELLY S.A.S113040603</v>
          </cell>
        </row>
        <row r="3483">
          <cell r="A3483" t="str">
            <v>RONELLY S.A.S114010502</v>
          </cell>
        </row>
        <row r="3484">
          <cell r="A3484" t="str">
            <v>RONELLY S.A.S114020104</v>
          </cell>
        </row>
        <row r="3485">
          <cell r="A3485" t="str">
            <v>RONELLY S.A.S114020202</v>
          </cell>
        </row>
        <row r="3486">
          <cell r="A3486" t="str">
            <v>RONELLY S.A.S114020309</v>
          </cell>
        </row>
        <row r="3487">
          <cell r="A3487" t="str">
            <v>RONELLY S.A.S114020409</v>
          </cell>
        </row>
        <row r="3488">
          <cell r="A3488" t="str">
            <v>RONELLY S.A.S114031001</v>
          </cell>
        </row>
        <row r="3489">
          <cell r="A3489" t="str">
            <v>RONELLY S.A.S114040103</v>
          </cell>
        </row>
        <row r="3490">
          <cell r="A3490" t="str">
            <v>RONELLY S.A.S114040203</v>
          </cell>
        </row>
        <row r="3491">
          <cell r="A3491" t="str">
            <v>RONELLY S.A.S114050309</v>
          </cell>
        </row>
        <row r="3492">
          <cell r="A3492" t="str">
            <v>RONELLY S.A.S114050909</v>
          </cell>
        </row>
        <row r="3493">
          <cell r="A3493" t="str">
            <v>RONELLY S.A.S114051009</v>
          </cell>
        </row>
        <row r="3494">
          <cell r="A3494" t="str">
            <v>RONELLY S.A.S114060209</v>
          </cell>
        </row>
        <row r="3495">
          <cell r="A3495" t="str">
            <v>RONELLY S.A.S114070103</v>
          </cell>
        </row>
        <row r="3496">
          <cell r="A3496" t="str">
            <v>RONELLY S.A.S114070109</v>
          </cell>
        </row>
        <row r="3497">
          <cell r="A3497" t="str">
            <v>RONELLY S.A.S114080402</v>
          </cell>
        </row>
        <row r="3498">
          <cell r="A3498" t="str">
            <v>RONELLY S.A.S114080609</v>
          </cell>
        </row>
        <row r="3499">
          <cell r="A3499" t="str">
            <v>RONELLY S.A.S114080709</v>
          </cell>
        </row>
        <row r="3500">
          <cell r="A3500" t="str">
            <v>RONELLY S.A.S114081109</v>
          </cell>
        </row>
        <row r="3501">
          <cell r="A3501" t="str">
            <v>RONELLY S.A.S114081303</v>
          </cell>
        </row>
        <row r="3502">
          <cell r="A3502" t="str">
            <v>RONELLY S.A.S114081409</v>
          </cell>
        </row>
        <row r="3503">
          <cell r="A3503" t="str">
            <v>RONELLY S.A.S114081602</v>
          </cell>
        </row>
        <row r="3504">
          <cell r="A3504" t="str">
            <v>RONELLY S.A.S114082210</v>
          </cell>
        </row>
        <row r="3505">
          <cell r="A3505" t="str">
            <v>RONELLY S.A.S114082230</v>
          </cell>
        </row>
        <row r="3506">
          <cell r="A3506" t="str">
            <v>RONELLY S.A.S114082250</v>
          </cell>
        </row>
        <row r="3507">
          <cell r="A3507" t="str">
            <v>RONELLY S.A.S114082260</v>
          </cell>
        </row>
        <row r="3508">
          <cell r="A3508" t="str">
            <v>RONELLY S.A.S114082270</v>
          </cell>
        </row>
        <row r="3509">
          <cell r="A3509" t="str">
            <v>RONELLY S.A.S114082411</v>
          </cell>
        </row>
        <row r="3510">
          <cell r="A3510" t="str">
            <v>RONELLY S.A.S114082525</v>
          </cell>
        </row>
        <row r="3511">
          <cell r="A3511" t="str">
            <v>RONELLY S.A.S114082637</v>
          </cell>
        </row>
        <row r="3512">
          <cell r="A3512" t="str">
            <v>RONELLY S.A.S114092515</v>
          </cell>
        </row>
        <row r="3513">
          <cell r="A3513" t="str">
            <v>RONELLY S.A.S114092550</v>
          </cell>
        </row>
        <row r="3514">
          <cell r="A3514" t="str">
            <v>RONELLY S.A.S114092605</v>
          </cell>
        </row>
        <row r="3515">
          <cell r="A3515" t="str">
            <v>RONELLY S.A.S114100309</v>
          </cell>
        </row>
        <row r="3516">
          <cell r="A3516" t="str">
            <v>RONELLY S.A.S114100409</v>
          </cell>
        </row>
        <row r="3517">
          <cell r="A3517" t="str">
            <v>RONELLY S.A.S114100809</v>
          </cell>
        </row>
        <row r="3518">
          <cell r="A3518" t="str">
            <v>RONELLY S.A.S114100824</v>
          </cell>
        </row>
        <row r="3519">
          <cell r="A3519" t="str">
            <v>RONELLY S.A.S114101109</v>
          </cell>
        </row>
        <row r="3520">
          <cell r="A3520" t="str">
            <v>RONELLY S.A.S114101209</v>
          </cell>
        </row>
        <row r="3521">
          <cell r="A3521" t="str">
            <v>RONELLY S.A.S114101309</v>
          </cell>
        </row>
        <row r="3522">
          <cell r="A3522" t="str">
            <v>RONELLY S.A.S114101315</v>
          </cell>
        </row>
        <row r="3523">
          <cell r="A3523" t="str">
            <v>RONELLY S.A.S114101420</v>
          </cell>
        </row>
        <row r="3524">
          <cell r="A3524" t="str">
            <v>RONELLY S.A.S114101430</v>
          </cell>
        </row>
        <row r="3525">
          <cell r="A3525" t="str">
            <v>RONELLY S.A.S114101520</v>
          </cell>
        </row>
        <row r="3526">
          <cell r="A3526" t="str">
            <v>RONELLY S.A.S114110109</v>
          </cell>
        </row>
        <row r="3527">
          <cell r="A3527" t="str">
            <v>RONELLY S.A.S114110309</v>
          </cell>
        </row>
        <row r="3528">
          <cell r="A3528" t="str">
            <v>RONELLY S.A.S114110509</v>
          </cell>
        </row>
        <row r="3529">
          <cell r="A3529" t="str">
            <v>RONELLY S.A.S114120109</v>
          </cell>
        </row>
        <row r="3530">
          <cell r="A3530" t="str">
            <v>RONELLY S.A.S115000103</v>
          </cell>
        </row>
        <row r="3531">
          <cell r="A3531" t="str">
            <v>RONELLY S.A.S116010102</v>
          </cell>
        </row>
        <row r="3532">
          <cell r="A3532" t="str">
            <v>RONELLY S.A.S116010309</v>
          </cell>
        </row>
        <row r="3533">
          <cell r="A3533" t="str">
            <v>RONELLY S.A.S116010703</v>
          </cell>
        </row>
        <row r="3534">
          <cell r="A3534" t="str">
            <v>RONELLY S.A.S116012003</v>
          </cell>
        </row>
        <row r="3535">
          <cell r="A3535" t="str">
            <v>RONELLY S.A.S116020103</v>
          </cell>
        </row>
        <row r="3536">
          <cell r="A3536" t="str">
            <v>RONELLY S.A.S116020209</v>
          </cell>
        </row>
        <row r="3537">
          <cell r="A3537" t="str">
            <v>RONELLY S.A.S116020440</v>
          </cell>
        </row>
        <row r="3538">
          <cell r="A3538" t="str">
            <v>RONELLY S.A.S116020460</v>
          </cell>
        </row>
        <row r="3539">
          <cell r="A3539" t="str">
            <v>RONELLY S.A.S116020809</v>
          </cell>
        </row>
        <row r="3540">
          <cell r="A3540" t="str">
            <v>RONELLY S.A.S116030803</v>
          </cell>
        </row>
        <row r="3541">
          <cell r="A3541" t="str">
            <v>RONELLY S.A.S116050103</v>
          </cell>
        </row>
        <row r="3542">
          <cell r="A3542" t="str">
            <v>RONELLY S.A.S117000409</v>
          </cell>
        </row>
        <row r="3543">
          <cell r="A3543" t="str">
            <v>RONELLY S.A.S117000503</v>
          </cell>
        </row>
        <row r="3544">
          <cell r="A3544" t="str">
            <v>RONELLY S.A.S117000809</v>
          </cell>
        </row>
        <row r="3545">
          <cell r="A3545" t="str">
            <v>RONELLY S.A.S117001109</v>
          </cell>
        </row>
        <row r="3546">
          <cell r="A3546" t="str">
            <v>RONELLY S.A.S119012404</v>
          </cell>
        </row>
        <row r="3547">
          <cell r="A3547" t="str">
            <v>RONELLY S.A.S119031506</v>
          </cell>
        </row>
        <row r="3548">
          <cell r="A3548" t="str">
            <v>RONELLY S.A.S119041110</v>
          </cell>
        </row>
        <row r="3549">
          <cell r="A3549" t="str">
            <v>RONELLY S.A.S119041160</v>
          </cell>
        </row>
        <row r="3550">
          <cell r="A3550" t="str">
            <v>RONELLY S.A.S115051720</v>
          </cell>
        </row>
        <row r="3551">
          <cell r="A3551" t="str">
            <v>RONELLY S.A.S115051721</v>
          </cell>
        </row>
        <row r="3552">
          <cell r="A3552" t="str">
            <v>RONELLY S.A.S121000109</v>
          </cell>
        </row>
        <row r="3553">
          <cell r="A3553" t="str">
            <v>RONELLY S.A.S121000603</v>
          </cell>
        </row>
        <row r="3554">
          <cell r="A3554" t="str">
            <v>RONELLY S.A.S121001108</v>
          </cell>
        </row>
        <row r="3555">
          <cell r="A3555" t="str">
            <v>RONELLY S.A.S121002104</v>
          </cell>
        </row>
        <row r="3556">
          <cell r="A3556" t="str">
            <v>RONELLY S.A.S121002603</v>
          </cell>
        </row>
        <row r="3557">
          <cell r="A3557" t="str">
            <v>RONELLY S.A.S121002980</v>
          </cell>
        </row>
        <row r="3558">
          <cell r="A3558" t="str">
            <v>RONELLY S.A.S121002982</v>
          </cell>
        </row>
        <row r="3559">
          <cell r="A3559" t="str">
            <v>RONELLY S.A.S121003009</v>
          </cell>
        </row>
        <row r="3560">
          <cell r="A3560" t="str">
            <v>RONELLY S.A.S121003112</v>
          </cell>
        </row>
        <row r="3561">
          <cell r="A3561" t="str">
            <v>RONELLY S.A.S121003350</v>
          </cell>
        </row>
        <row r="3562">
          <cell r="A3562" t="str">
            <v>RONELLY S.A.S122000410</v>
          </cell>
        </row>
        <row r="3563">
          <cell r="A3563" t="str">
            <v>RONELLY S.A.S122000750</v>
          </cell>
        </row>
        <row r="3564">
          <cell r="A3564" t="str">
            <v>RONELLY S.A.S201010110</v>
          </cell>
        </row>
        <row r="3565">
          <cell r="A3565" t="str">
            <v>RONELLY S.A.S201010210</v>
          </cell>
        </row>
        <row r="3566">
          <cell r="A3566" t="str">
            <v>RONELLY S.A.S201010310</v>
          </cell>
        </row>
        <row r="3567">
          <cell r="A3567" t="str">
            <v>RONELLY S.A.S201010410</v>
          </cell>
        </row>
        <row r="3568">
          <cell r="A3568" t="str">
            <v>RONELLY S.A.S201010510</v>
          </cell>
        </row>
        <row r="3569">
          <cell r="A3569" t="str">
            <v>RONELLY S.A.S201010610</v>
          </cell>
        </row>
        <row r="3570">
          <cell r="A3570" t="str">
            <v>RONELLY S.A.S201020410</v>
          </cell>
        </row>
        <row r="3571">
          <cell r="A3571" t="str">
            <v>RONELLY S.A.S201020510</v>
          </cell>
        </row>
        <row r="3572">
          <cell r="A3572" t="str">
            <v>RONELLY S.A.S201020710</v>
          </cell>
        </row>
        <row r="3573">
          <cell r="A3573" t="str">
            <v>RONELLY S.A.S201030110</v>
          </cell>
        </row>
        <row r="3574">
          <cell r="A3574" t="str">
            <v>RONELLY S.A.S201030410</v>
          </cell>
        </row>
        <row r="3575">
          <cell r="A3575" t="str">
            <v>RONELLY S.A.S201030510</v>
          </cell>
        </row>
        <row r="3576">
          <cell r="A3576" t="str">
            <v>RONELLY S.A.S201030610</v>
          </cell>
        </row>
        <row r="3577">
          <cell r="A3577" t="str">
            <v>RONELLY S.A.S201030710</v>
          </cell>
        </row>
        <row r="3578">
          <cell r="A3578" t="str">
            <v>RONELLY S.A.S201030810</v>
          </cell>
        </row>
        <row r="3579">
          <cell r="A3579" t="str">
            <v>RONELLY S.A.S201035102</v>
          </cell>
        </row>
        <row r="3580">
          <cell r="A3580" t="str">
            <v>RONELLY S.A.S201044019</v>
          </cell>
        </row>
        <row r="3581">
          <cell r="A3581" t="str">
            <v>RONELLY S.A.S201050910</v>
          </cell>
        </row>
        <row r="3582">
          <cell r="A3582" t="str">
            <v>RONELLY S.A.S201051010</v>
          </cell>
        </row>
        <row r="3583">
          <cell r="A3583" t="str">
            <v>RONELLY S.A.S201080110</v>
          </cell>
        </row>
        <row r="3584">
          <cell r="A3584" t="str">
            <v>RONELLY S.A.S201080210</v>
          </cell>
        </row>
        <row r="3585">
          <cell r="A3585" t="str">
            <v>RONELLY S.A.S201080310</v>
          </cell>
        </row>
        <row r="3586">
          <cell r="A3586" t="str">
            <v>RONELLY S.A.S201080410</v>
          </cell>
        </row>
        <row r="3587">
          <cell r="A3587" t="str">
            <v>RONELLY S.A.S201080510</v>
          </cell>
        </row>
        <row r="3588">
          <cell r="A3588" t="str">
            <v>RONELLY S.A.S201080610</v>
          </cell>
        </row>
        <row r="3589">
          <cell r="A3589" t="str">
            <v>RONELLY S.A.S201090111</v>
          </cell>
        </row>
        <row r="3590">
          <cell r="A3590" t="str">
            <v>RONELLY S.A.S201090511</v>
          </cell>
        </row>
        <row r="3591">
          <cell r="A3591" t="str">
            <v>RONELLY S.A.S201090610</v>
          </cell>
        </row>
        <row r="3592">
          <cell r="A3592" t="str">
            <v>RONELLY S.A.S201090710</v>
          </cell>
        </row>
        <row r="3593">
          <cell r="A3593" t="str">
            <v>RONELLY S.A.S201090810</v>
          </cell>
        </row>
        <row r="3594">
          <cell r="A3594" t="str">
            <v>RONELLY S.A.S201094010</v>
          </cell>
        </row>
        <row r="3595">
          <cell r="A3595" t="str">
            <v>RONELLY S.A.S201100202</v>
          </cell>
        </row>
        <row r="3596">
          <cell r="A3596" t="str">
            <v>RONELLY S.A.S201100203</v>
          </cell>
        </row>
        <row r="3597">
          <cell r="A3597" t="str">
            <v>RONELLY S.A.S201100303</v>
          </cell>
        </row>
        <row r="3598">
          <cell r="A3598" t="str">
            <v>RONELLY S.A.S201100350</v>
          </cell>
        </row>
        <row r="3599">
          <cell r="A3599" t="str">
            <v>RONELLY S.A.S201100802</v>
          </cell>
        </row>
        <row r="3600">
          <cell r="A3600" t="str">
            <v>RONELLY S.A.S201102110</v>
          </cell>
        </row>
        <row r="3601">
          <cell r="A3601" t="str">
            <v>RONELLY S.A.S201110710</v>
          </cell>
        </row>
        <row r="3602">
          <cell r="A3602" t="str">
            <v>RONELLY S.A.S201110910</v>
          </cell>
        </row>
        <row r="3603">
          <cell r="A3603" t="str">
            <v>RONELLY S.A.S201111010</v>
          </cell>
        </row>
        <row r="3604">
          <cell r="A3604" t="str">
            <v>RONELLY S.A.S201111510</v>
          </cell>
        </row>
        <row r="3605">
          <cell r="A3605" t="str">
            <v>RONELLY S.A.S201111610</v>
          </cell>
        </row>
        <row r="3606">
          <cell r="A3606" t="str">
            <v>RONELLY S.A.S201111710</v>
          </cell>
        </row>
        <row r="3607">
          <cell r="A3607" t="str">
            <v>RONELLY S.A.S201111810</v>
          </cell>
        </row>
        <row r="3608">
          <cell r="A3608" t="str">
            <v>RONELLY S.A.S201111910</v>
          </cell>
        </row>
        <row r="3609">
          <cell r="A3609" t="str">
            <v>RONELLY S.A.S201111914</v>
          </cell>
        </row>
        <row r="3610">
          <cell r="A3610" t="str">
            <v>RONELLY S.A.S201112010</v>
          </cell>
        </row>
        <row r="3611">
          <cell r="A3611" t="str">
            <v>RONELLY S.A.S201112022</v>
          </cell>
        </row>
        <row r="3612">
          <cell r="A3612" t="str">
            <v>RONELLY S.A.S201112510</v>
          </cell>
        </row>
        <row r="3613">
          <cell r="A3613" t="str">
            <v>RONELLY S.A.S201112610</v>
          </cell>
        </row>
        <row r="3614">
          <cell r="A3614" t="str">
            <v>RONELLY S.A.S201112710</v>
          </cell>
        </row>
        <row r="3615">
          <cell r="A3615" t="str">
            <v>RONELLY S.A.S201112810</v>
          </cell>
        </row>
        <row r="3616">
          <cell r="A3616" t="str">
            <v>RONELLY S.A.S201112910</v>
          </cell>
        </row>
        <row r="3617">
          <cell r="A3617" t="str">
            <v>RONELLY S.A.S201113010</v>
          </cell>
        </row>
        <row r="3618">
          <cell r="A3618" t="str">
            <v>RONELLY S.A.S201113110</v>
          </cell>
        </row>
        <row r="3619">
          <cell r="A3619" t="str">
            <v>RONELLY S.A.S201113310</v>
          </cell>
        </row>
        <row r="3620">
          <cell r="A3620" t="str">
            <v>RONELLY S.A.S201113410</v>
          </cell>
        </row>
        <row r="3621">
          <cell r="A3621" t="str">
            <v>RONELLY S.A.S201113510</v>
          </cell>
        </row>
        <row r="3622">
          <cell r="A3622" t="str">
            <v>RONELLY S.A.S201113610</v>
          </cell>
        </row>
        <row r="3623">
          <cell r="A3623" t="str">
            <v>RONELLY S.A.S201113710</v>
          </cell>
        </row>
        <row r="3624">
          <cell r="A3624" t="str">
            <v>RONELLY S.A.S201113810</v>
          </cell>
        </row>
        <row r="3625">
          <cell r="A3625" t="str">
            <v>RONELLY S.A.S201113910</v>
          </cell>
        </row>
        <row r="3626">
          <cell r="A3626" t="str">
            <v>RONELLY S.A.S201132010</v>
          </cell>
        </row>
        <row r="3627">
          <cell r="A3627" t="str">
            <v>RONELLY S.A.S201132210</v>
          </cell>
        </row>
        <row r="3628">
          <cell r="A3628" t="str">
            <v>RONELLY S.A.S201132320</v>
          </cell>
        </row>
        <row r="3629">
          <cell r="A3629" t="str">
            <v>RONELLY S.A.S201132330</v>
          </cell>
        </row>
        <row r="3630">
          <cell r="A3630" t="str">
            <v>RONELLY S.A.S201132340</v>
          </cell>
        </row>
        <row r="3631">
          <cell r="A3631" t="str">
            <v>RONELLY S.A.S201132350</v>
          </cell>
        </row>
        <row r="3632">
          <cell r="A3632" t="str">
            <v>RONELLY S.A.S201132410</v>
          </cell>
        </row>
        <row r="3633">
          <cell r="A3633" t="str">
            <v>RONELLY S.A.S201132510</v>
          </cell>
        </row>
        <row r="3634">
          <cell r="A3634" t="str">
            <v>RONELLY S.A.S201132610</v>
          </cell>
        </row>
        <row r="3635">
          <cell r="A3635" t="str">
            <v>RONELLY S.A.S201133407</v>
          </cell>
        </row>
        <row r="3636">
          <cell r="A3636" t="str">
            <v>RONELLY S.A.S201133507</v>
          </cell>
        </row>
        <row r="3637">
          <cell r="A3637" t="str">
            <v>RONELLY S.A.S201134810</v>
          </cell>
        </row>
        <row r="3638">
          <cell r="A3638" t="str">
            <v>RONELLY S.A.S201134910</v>
          </cell>
        </row>
        <row r="3639">
          <cell r="A3639" t="str">
            <v>RONELLY S.A.S201136610</v>
          </cell>
        </row>
        <row r="3640">
          <cell r="A3640" t="str">
            <v>RONELLY S.A.S201136710</v>
          </cell>
        </row>
        <row r="3641">
          <cell r="A3641" t="str">
            <v>RONELLY S.A.S201140209</v>
          </cell>
        </row>
        <row r="3642">
          <cell r="A3642" t="str">
            <v>RONELLY S.A.S201140409</v>
          </cell>
        </row>
        <row r="3643">
          <cell r="A3643" t="str">
            <v>RONELLY S.A.S201140509</v>
          </cell>
        </row>
        <row r="3644">
          <cell r="A3644" t="str">
            <v>RONELLY S.A.S201140609</v>
          </cell>
        </row>
        <row r="3645">
          <cell r="A3645" t="str">
            <v>RONELLY S.A.S201140809</v>
          </cell>
        </row>
        <row r="3646">
          <cell r="A3646" t="str">
            <v>RONELLY S.A.S201141009</v>
          </cell>
        </row>
        <row r="3647">
          <cell r="A3647" t="str">
            <v>RONELLY S.A.S201141109</v>
          </cell>
        </row>
        <row r="3648">
          <cell r="A3648" t="str">
            <v>RONELLY S.A.S201141209</v>
          </cell>
        </row>
        <row r="3649">
          <cell r="A3649" t="str">
            <v>RONELLY S.A.S201150610</v>
          </cell>
        </row>
        <row r="3650">
          <cell r="A3650" t="str">
            <v>RONELLY S.A.S201150809</v>
          </cell>
        </row>
        <row r="3653">
          <cell r="A3653" t="str">
            <v>RONELLY S.A.S201151306</v>
          </cell>
        </row>
        <row r="3654">
          <cell r="A3654" t="str">
            <v>RONELLY S.A.S201151508</v>
          </cell>
        </row>
        <row r="3655">
          <cell r="A3655" t="str">
            <v>RONELLY S.A.S201151509</v>
          </cell>
        </row>
        <row r="3656">
          <cell r="A3656" t="str">
            <v>RONELLY S.A.S201151550</v>
          </cell>
        </row>
        <row r="3657">
          <cell r="A3657" t="str">
            <v>RONELLY S.A.S201151810</v>
          </cell>
        </row>
        <row r="3658">
          <cell r="A3658" t="str">
            <v>RONELLY S.A.S201151910</v>
          </cell>
        </row>
        <row r="3659">
          <cell r="A3659" t="str">
            <v>RONELLY S.A.S201152310</v>
          </cell>
        </row>
        <row r="3660">
          <cell r="A3660" t="str">
            <v>RONELLY S.A.S201152501</v>
          </cell>
        </row>
        <row r="3661">
          <cell r="A3661" t="str">
            <v>RONELLY S.A.S201153404</v>
          </cell>
        </row>
        <row r="3662">
          <cell r="A3662" t="str">
            <v>RONELLY S.A.S201154211</v>
          </cell>
        </row>
        <row r="3664">
          <cell r="A3664" t="str">
            <v>RONELLY S.A.S201155110</v>
          </cell>
        </row>
        <row r="3665">
          <cell r="A3665" t="str">
            <v>RONELLY S.A.S201155506</v>
          </cell>
        </row>
        <row r="3666">
          <cell r="A3666" t="str">
            <v>RONELLY S.A.S201157410</v>
          </cell>
        </row>
        <row r="3667">
          <cell r="A3667" t="str">
            <v>RONELLY S.A.S201157910</v>
          </cell>
        </row>
        <row r="3668">
          <cell r="A3668" t="str">
            <v>RONELLY S.A.S201158202</v>
          </cell>
        </row>
        <row r="3669">
          <cell r="A3669" t="str">
            <v>RONELLY S.A.S201161901</v>
          </cell>
        </row>
        <row r="3670">
          <cell r="A3670" t="str">
            <v>RONELLY S.A.S206040925</v>
          </cell>
        </row>
        <row r="3671">
          <cell r="A3671" t="str">
            <v>RONELLY S.A.S304013200</v>
          </cell>
        </row>
        <row r="3672">
          <cell r="A3672" t="str">
            <v>RONELLY S.A.S410002516</v>
          </cell>
        </row>
        <row r="3673">
          <cell r="A3673" t="str">
            <v>RP MEDICAS S.A201151735</v>
          </cell>
        </row>
        <row r="3674">
          <cell r="A3674" t="str">
            <v>RP MEDICAS S.A202121010</v>
          </cell>
        </row>
        <row r="3675">
          <cell r="A3675" t="str">
            <v>RP MEDICAS S.A410002516</v>
          </cell>
        </row>
        <row r="3676">
          <cell r="A3676" t="str">
            <v>TWITY S.A.S201151720</v>
          </cell>
        </row>
        <row r="3677">
          <cell r="A3677" t="str">
            <v>TWITY S.A.S201151730</v>
          </cell>
        </row>
      </sheetData>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S TECNICAS"/>
      <sheetName val="Sheet2"/>
      <sheetName val="Sheet4"/>
      <sheetName val="REGISTROS SANITARIOS"/>
      <sheetName val="Sheet1"/>
      <sheetName val="FICHAS SEGURIDAD"/>
    </sheetNames>
    <sheetDataSet>
      <sheetData sheetId="0"/>
      <sheetData sheetId="1"/>
      <sheetData sheetId="2"/>
      <sheetData sheetId="3">
        <row r="2">
          <cell r="D2" t="str">
            <v>C:\Users\katherine.valencia\Desktop\ABA\RS\103013903_RS.pdf</v>
          </cell>
          <cell r="E2" t="str">
            <v>SI</v>
          </cell>
        </row>
        <row r="3">
          <cell r="D3" t="str">
            <v>C:\Users\katherine.valencia\Desktop\ABA\RS\106030103_RS.pdf</v>
          </cell>
          <cell r="E3" t="str">
            <v>SI</v>
          </cell>
        </row>
        <row r="4">
          <cell r="D4" t="str">
            <v>C:\Users\katherine.valencia\Desktop\ABA\RS\108030303_RS.pdf</v>
          </cell>
          <cell r="E4" t="str">
            <v>SI</v>
          </cell>
        </row>
        <row r="5">
          <cell r="D5" t="str">
            <v>C:\Users\katherine.valencia\Desktop\ABA\RS\108030403_RS.pdf</v>
          </cell>
          <cell r="E5" t="str">
            <v>SI</v>
          </cell>
        </row>
        <row r="6">
          <cell r="D6" t="str">
            <v>C:\Users\katherine.valencia\Desktop\ABA\RS\114010203_RS.pdf</v>
          </cell>
          <cell r="E6" t="str">
            <v>SI</v>
          </cell>
        </row>
        <row r="7">
          <cell r="D7" t="str">
            <v>C:\Users\katherine.valencia\Desktop\ABA\RS\114010803_RS.pdf</v>
          </cell>
          <cell r="E7" t="str">
            <v>SI</v>
          </cell>
        </row>
        <row r="8">
          <cell r="D8" t="str">
            <v>C:\Users\katherine.valencia\Desktop\ABA\RS\114011603_RS.pdf</v>
          </cell>
          <cell r="E8" t="str">
            <v>SI</v>
          </cell>
        </row>
        <row r="9">
          <cell r="D9" t="str">
            <v>C:\Users\katherine.valencia\Desktop\ABA\RS\114030903_RS.pdf</v>
          </cell>
          <cell r="E9" t="str">
            <v>SI</v>
          </cell>
        </row>
        <row r="10">
          <cell r="D10" t="str">
            <v>C:\Users\katherine.valencia\Desktop\ABA\RS\114090503_RS.pdf</v>
          </cell>
          <cell r="E10" t="str">
            <v>SI</v>
          </cell>
        </row>
        <row r="11">
          <cell r="D11" t="str">
            <v>C:\Users\katherine.valencia\Desktop\ABA\RS\114090515_RS.pdf</v>
          </cell>
          <cell r="E11" t="str">
            <v>SI</v>
          </cell>
        </row>
        <row r="12">
          <cell r="D12" t="str">
            <v>C:\Users\katherine.valencia\Desktop\ABA\RS\116040107_RS.pdf</v>
          </cell>
          <cell r="E12" t="str">
            <v>SI</v>
          </cell>
        </row>
        <row r="13">
          <cell r="D13" t="str">
            <v>C:\Users\katherine.valencia\Desktop\ABA\RS\119013910_RS.pdf</v>
          </cell>
          <cell r="E13" t="str">
            <v>SI</v>
          </cell>
        </row>
        <row r="14">
          <cell r="D14" t="str">
            <v>C:\Users\katherine.valencia\Desktop\ABA\RS\201010110_RS.pdf</v>
          </cell>
          <cell r="E14" t="str">
            <v>SI</v>
          </cell>
        </row>
        <row r="15">
          <cell r="D15" t="str">
            <v>C:\Users\katherine.valencia\Desktop\ABA\RS\201010210_RS.pdf</v>
          </cell>
          <cell r="E15" t="str">
            <v>SI</v>
          </cell>
        </row>
        <row r="16">
          <cell r="D16" t="str">
            <v>C:\Users\katherine.valencia\Desktop\ABA\RS\201010310_RS.pdf</v>
          </cell>
          <cell r="E16" t="str">
            <v>SI</v>
          </cell>
        </row>
        <row r="17">
          <cell r="D17" t="str">
            <v>C:\Users\katherine.valencia\Desktop\ABA\RS\201010410_RS.pdf</v>
          </cell>
          <cell r="E17" t="str">
            <v>SI</v>
          </cell>
        </row>
        <row r="18">
          <cell r="D18" t="str">
            <v>C:\Users\katherine.valencia\Desktop\ABA\RS\201010510_RS.pdf</v>
          </cell>
          <cell r="E18" t="str">
            <v>SI</v>
          </cell>
        </row>
        <row r="19">
          <cell r="D19" t="str">
            <v>C:\Users\katherine.valencia\Desktop\ABA\RS\201010610_RS.pdf</v>
          </cell>
          <cell r="E19" t="str">
            <v>SI</v>
          </cell>
        </row>
        <row r="20">
          <cell r="D20" t="str">
            <v>C:\Users\katherine.valencia\Desktop\ABA\RS\201010910_RS.pdf</v>
          </cell>
          <cell r="E20" t="str">
            <v>SI</v>
          </cell>
        </row>
        <row r="21">
          <cell r="D21" t="str">
            <v>C:\Users\katherine.valencia\Desktop\ABA\RS\201011510_RS.pdf</v>
          </cell>
          <cell r="E21" t="str">
            <v>SI</v>
          </cell>
        </row>
        <row r="22">
          <cell r="D22" t="str">
            <v>C:\Users\katherine.valencia\Desktop\ABA\RS\201011610_RS.pdf</v>
          </cell>
          <cell r="E22" t="str">
            <v>SI</v>
          </cell>
        </row>
        <row r="23">
          <cell r="D23" t="str">
            <v>C:\Users\katherine.valencia\Desktop\ABA\RS\201020210_RS.pdf</v>
          </cell>
          <cell r="E23" t="str">
            <v>SI</v>
          </cell>
        </row>
        <row r="24">
          <cell r="D24" t="str">
            <v>C:\Users\katherine.valencia\Desktop\ABA\RS\201020310_RS.pdf</v>
          </cell>
          <cell r="E24" t="str">
            <v>SI</v>
          </cell>
        </row>
        <row r="25">
          <cell r="D25" t="str">
            <v>C:\Users\katherine.valencia\Desktop\ABA\RS\201020410_RS.pdf</v>
          </cell>
          <cell r="E25" t="str">
            <v>SI</v>
          </cell>
        </row>
        <row r="26">
          <cell r="D26" t="str">
            <v>C:\Users\katherine.valencia\Desktop\ABA\RS\201020510_RS.pdf</v>
          </cell>
          <cell r="E26" t="str">
            <v>SI</v>
          </cell>
        </row>
        <row r="27">
          <cell r="D27" t="str">
            <v>C:\Users\katherine.valencia\Desktop\ABA\RS\201020710_RS.pdf</v>
          </cell>
          <cell r="E27" t="str">
            <v>SI</v>
          </cell>
        </row>
        <row r="28">
          <cell r="D28" t="str">
            <v>C:\Users\katherine.valencia\Desktop\ABA\RS\201030110_RS.pdf</v>
          </cell>
          <cell r="E28" t="str">
            <v>SI</v>
          </cell>
        </row>
        <row r="29">
          <cell r="D29" t="str">
            <v>C:\Users\katherine.valencia\Desktop\ABA\RS\201030210_RS.pdf</v>
          </cell>
          <cell r="E29" t="str">
            <v>SI</v>
          </cell>
        </row>
        <row r="30">
          <cell r="D30" t="str">
            <v>C:\Users\katherine.valencia\Desktop\ABA\RS\201030410_RS.pdf</v>
          </cell>
          <cell r="E30" t="str">
            <v>SI</v>
          </cell>
        </row>
        <row r="31">
          <cell r="D31" t="str">
            <v>C:\Users\katherine.valencia\Desktop\ABA\RS\201030510_RS.pdf</v>
          </cell>
          <cell r="E31" t="str">
            <v>SI</v>
          </cell>
        </row>
        <row r="32">
          <cell r="D32" t="str">
            <v>C:\Users\katherine.valencia\Desktop\ABA\RS\201030610_RS.pdf</v>
          </cell>
          <cell r="E32" t="str">
            <v>SI</v>
          </cell>
        </row>
        <row r="33">
          <cell r="D33" t="str">
            <v>C:\Users\katherine.valencia\Desktop\ABA\RS\201030710_RS.pdf</v>
          </cell>
          <cell r="E33" t="str">
            <v>SI</v>
          </cell>
        </row>
        <row r="34">
          <cell r="D34" t="str">
            <v>C:\Users\katherine.valencia\Desktop\ABA\RS\201030810_RS.pdf</v>
          </cell>
          <cell r="E34" t="str">
            <v>SI</v>
          </cell>
        </row>
        <row r="35">
          <cell r="D35" t="str">
            <v>C:\Users\katherine.valencia\Desktop\ABA\RS\201040510_RS.pdf</v>
          </cell>
          <cell r="E35" t="str">
            <v>SI</v>
          </cell>
        </row>
        <row r="36">
          <cell r="D36" t="str">
            <v>C:\Users\katherine.valencia\Desktop\ABA\RS\201040610_RS.pdf</v>
          </cell>
          <cell r="E36" t="str">
            <v>SI</v>
          </cell>
        </row>
        <row r="37">
          <cell r="D37" t="str">
            <v>C:\Users\katherine.valencia\Desktop\ABA\RS\201040710_RS.pdf</v>
          </cell>
          <cell r="E37" t="str">
            <v>SI</v>
          </cell>
        </row>
        <row r="38">
          <cell r="D38" t="str">
            <v>C:\Users\katherine.valencia\Desktop\ABA\RS\201040810_RS.pdf</v>
          </cell>
          <cell r="E38" t="str">
            <v>SI</v>
          </cell>
        </row>
        <row r="39">
          <cell r="D39" t="str">
            <v>C:\Users\katherine.valencia\Desktop\ABA\RS\201040913_RS.pdf</v>
          </cell>
          <cell r="E39" t="str">
            <v>SI</v>
          </cell>
        </row>
        <row r="40">
          <cell r="D40" t="str">
            <v>C:\Users\katherine.valencia\Desktop\ABA\RS\201041510_RS.pdf</v>
          </cell>
          <cell r="E40" t="str">
            <v>SI</v>
          </cell>
        </row>
        <row r="41">
          <cell r="D41" t="str">
            <v>C:\Users\katherine.valencia\Desktop\ABA\RS\201044019_RS.pdf</v>
          </cell>
          <cell r="E41" t="str">
            <v>SI</v>
          </cell>
        </row>
        <row r="42">
          <cell r="D42" t="str">
            <v>C:\Users\katherine.valencia\Desktop\ABA\RS\201050810_RS.pdf</v>
          </cell>
          <cell r="E42" t="str">
            <v>SI</v>
          </cell>
        </row>
        <row r="43">
          <cell r="D43" t="str">
            <v>C:\Users\katherine.valencia\Desktop\ABA\RS\201050910_RS.pdf</v>
          </cell>
          <cell r="E43" t="str">
            <v>SI</v>
          </cell>
        </row>
        <row r="44">
          <cell r="D44" t="str">
            <v>C:\Users\katherine.valencia\Desktop\ABA\RS\201051010_RS.pdf</v>
          </cell>
          <cell r="E44" t="str">
            <v>SI</v>
          </cell>
        </row>
        <row r="45">
          <cell r="D45" t="str">
            <v>C:\Users\katherine.valencia\Desktop\ABA\RS\201051250_RS.pdf</v>
          </cell>
          <cell r="E45" t="str">
            <v>SI</v>
          </cell>
        </row>
        <row r="46">
          <cell r="D46" t="str">
            <v>C:\Users\katherine.valencia\Desktop\ABA\RS\201063507_RS.pdf</v>
          </cell>
          <cell r="E46" t="str">
            <v>SI</v>
          </cell>
        </row>
        <row r="47">
          <cell r="D47" t="str">
            <v>C:\Users\katherine.valencia\Desktop\ABA\RS\201070636_RS.pdf</v>
          </cell>
          <cell r="E47" t="str">
            <v>SI</v>
          </cell>
        </row>
        <row r="48">
          <cell r="D48" t="str">
            <v>C:\Users\katherine.valencia\Desktop\ABA\RS\201070638_RS.pdf</v>
          </cell>
          <cell r="E48" t="str">
            <v>SI</v>
          </cell>
        </row>
        <row r="49">
          <cell r="D49" t="str">
            <v>C:\Users\katherine.valencia\Desktop\ABA\RS\201070640_RS.pdf</v>
          </cell>
          <cell r="E49" t="str">
            <v>SI</v>
          </cell>
        </row>
        <row r="50">
          <cell r="D50" t="str">
            <v>C:\Users\katherine.valencia\Desktop\ABA\RS\201070708_RS.pdf</v>
          </cell>
          <cell r="E50" t="str">
            <v>SI</v>
          </cell>
        </row>
        <row r="51">
          <cell r="D51" t="str">
            <v>C:\Users\katherine.valencia\Desktop\ABA\RS\201070808_RS.pdf</v>
          </cell>
          <cell r="E51" t="str">
            <v>SI</v>
          </cell>
        </row>
        <row r="52">
          <cell r="D52" t="str">
            <v>C:\Users\katherine.valencia\Desktop\ABA\RS\201070908_RS.pdf</v>
          </cell>
          <cell r="E52" t="str">
            <v>SI</v>
          </cell>
        </row>
        <row r="53">
          <cell r="D53" t="str">
            <v>C:\Users\katherine.valencia\Desktop\ABA\RS\201071108_RS.pdf</v>
          </cell>
          <cell r="E53" t="str">
            <v>SI</v>
          </cell>
        </row>
        <row r="54">
          <cell r="D54" t="str">
            <v>C:\Users\katherine.valencia\Desktop\ABA\RS\201071208_RS.pdf</v>
          </cell>
          <cell r="E54" t="str">
            <v>SI</v>
          </cell>
        </row>
        <row r="55">
          <cell r="D55" t="str">
            <v>C:\Users\katherine.valencia\Desktop\ABA\RS\201071308_RS.pdf</v>
          </cell>
          <cell r="E55" t="str">
            <v>SI</v>
          </cell>
        </row>
        <row r="56">
          <cell r="D56" t="str">
            <v>C:\Users\katherine.valencia\Desktop\ABA\RS\201071408_RS.pdf</v>
          </cell>
          <cell r="E56" t="str">
            <v>SI</v>
          </cell>
        </row>
        <row r="57">
          <cell r="D57" t="str">
            <v>C:\Users\katherine.valencia\Desktop\ABA\RS\201071608_RS.pdf</v>
          </cell>
          <cell r="E57" t="str">
            <v>SI</v>
          </cell>
        </row>
        <row r="58">
          <cell r="D58" t="str">
            <v>C:\Users\katherine.valencia\Desktop\ABA\RS\201080110_RS.pdf</v>
          </cell>
          <cell r="E58" t="str">
            <v>SI</v>
          </cell>
        </row>
        <row r="59">
          <cell r="D59" t="str">
            <v>C:\Users\katherine.valencia\Desktop\ABA\RS\201080210_RS.pdf</v>
          </cell>
          <cell r="E59" t="str">
            <v>SI</v>
          </cell>
        </row>
        <row r="60">
          <cell r="D60" t="str">
            <v>C:\Users\katherine.valencia\Desktop\ABA\RS\201080310_RS.pdf</v>
          </cell>
          <cell r="E60" t="str">
            <v>SI</v>
          </cell>
        </row>
        <row r="61">
          <cell r="D61" t="str">
            <v>C:\Users\katherine.valencia\Desktop\ABA\RS\201080410_RS.pdf</v>
          </cell>
          <cell r="E61" t="str">
            <v>SI</v>
          </cell>
        </row>
        <row r="62">
          <cell r="D62" t="str">
            <v>C:\Users\katherine.valencia\Desktop\ABA\RS\201080510_RS.pdf</v>
          </cell>
          <cell r="E62" t="str">
            <v>SI</v>
          </cell>
        </row>
        <row r="63">
          <cell r="D63" t="str">
            <v>C:\Users\katherine.valencia\Desktop\ABA\RS\201080610_RS.pdf</v>
          </cell>
          <cell r="E63" t="str">
            <v>SI</v>
          </cell>
        </row>
        <row r="64">
          <cell r="D64" t="str">
            <v>C:\Users\katherine.valencia\Desktop\ABA\RS\201090111_RS.pdf</v>
          </cell>
          <cell r="E64" t="str">
            <v>SI</v>
          </cell>
        </row>
        <row r="65">
          <cell r="D65" t="str">
            <v>C:\Users\katherine.valencia\Desktop\ABA\RS\201090310_RS.pdf</v>
          </cell>
          <cell r="E65" t="str">
            <v>SI</v>
          </cell>
        </row>
        <row r="66">
          <cell r="D66" t="str">
            <v>C:\Users\katherine.valencia\Desktop\ABA\RS\201090511_RS.pdf</v>
          </cell>
          <cell r="E66" t="str">
            <v>SI</v>
          </cell>
        </row>
        <row r="67">
          <cell r="D67" t="str">
            <v>C:\Users\katherine.valencia\Desktop\ABA\RS\201090610_RS.pdf</v>
          </cell>
          <cell r="E67" t="str">
            <v>SI</v>
          </cell>
        </row>
        <row r="68">
          <cell r="D68" t="str">
            <v>C:\Users\katherine.valencia\Desktop\ABA\RS\201090710_RS.pdf</v>
          </cell>
          <cell r="E68" t="str">
            <v>SI</v>
          </cell>
        </row>
        <row r="69">
          <cell r="D69" t="str">
            <v>C:\Users\katherine.valencia\Desktop\ABA\RS\201090810_RS.pdf</v>
          </cell>
          <cell r="E69" t="str">
            <v>SI</v>
          </cell>
        </row>
        <row r="70">
          <cell r="D70" t="str">
            <v>C:\Users\katherine.valencia\Desktop\ABA\RS\201094010_RS.pdf</v>
          </cell>
          <cell r="E70" t="str">
            <v>SI</v>
          </cell>
        </row>
        <row r="71">
          <cell r="D71" t="str">
            <v>C:\Users\katherine.valencia\Desktop\ABA\RS\201100202_RS.pdf</v>
          </cell>
          <cell r="E71" t="str">
            <v>SI</v>
          </cell>
        </row>
        <row r="72">
          <cell r="D72" t="str">
            <v>C:\Users\katherine.valencia\Desktop\ABA\RS\201100203_RS.pdf</v>
          </cell>
          <cell r="E72" t="str">
            <v>SI</v>
          </cell>
        </row>
        <row r="73">
          <cell r="D73" t="str">
            <v>C:\Users\katherine.valencia\Desktop\ABA\RS\201100303_RS.pdf</v>
          </cell>
          <cell r="E73" t="str">
            <v>SI</v>
          </cell>
        </row>
        <row r="74">
          <cell r="D74" t="str">
            <v>C:\Users\katherine.valencia\Desktop\ABA\RS\201100350_RS.pdf</v>
          </cell>
          <cell r="E74" t="str">
            <v>SI</v>
          </cell>
        </row>
        <row r="75">
          <cell r="D75" t="str">
            <v>C:\Users\katherine.valencia\Desktop\ABA\RS\201100802_RS.pdf</v>
          </cell>
          <cell r="E75" t="str">
            <v>SI</v>
          </cell>
        </row>
        <row r="76">
          <cell r="D76" t="str">
            <v>C:\Users\katherine.valencia\Desktop\ABA\RS\201102110_RS.pdf</v>
          </cell>
          <cell r="E76" t="str">
            <v>SI</v>
          </cell>
        </row>
        <row r="77">
          <cell r="D77" t="str">
            <v>C:\Users\katherine.valencia\Desktop\ABA\RS\201110710_RS.pdf</v>
          </cell>
          <cell r="E77" t="str">
            <v>SI</v>
          </cell>
        </row>
        <row r="78">
          <cell r="D78" t="str">
            <v>C:\Users\katherine.valencia\Desktop\ABA\RS\201110910_RS.pdf</v>
          </cell>
          <cell r="E78" t="str">
            <v>SI</v>
          </cell>
        </row>
        <row r="79">
          <cell r="D79" t="str">
            <v>C:\Users\katherine.valencia\Desktop\ABA\RS\201111010_RS.pdf</v>
          </cell>
          <cell r="E79" t="str">
            <v>SI</v>
          </cell>
        </row>
        <row r="80">
          <cell r="D80" t="str">
            <v>C:\Users\katherine.valencia\Desktop\ABA\RS\201111310_RS.pdf</v>
          </cell>
          <cell r="E80" t="str">
            <v>SI</v>
          </cell>
        </row>
        <row r="81">
          <cell r="D81" t="str">
            <v>C:\Users\katherine.valencia\Desktop\ABA\RS\201111510_RS.pdf</v>
          </cell>
          <cell r="E81" t="str">
            <v>SI</v>
          </cell>
        </row>
        <row r="82">
          <cell r="D82" t="str">
            <v>C:\Users\katherine.valencia\Desktop\ABA\RS\201111610_RS.pdf</v>
          </cell>
          <cell r="E82" t="str">
            <v>SI</v>
          </cell>
        </row>
        <row r="83">
          <cell r="D83" t="str">
            <v>C:\Users\katherine.valencia\Desktop\ABA\RS\201111710_RS.pdf</v>
          </cell>
          <cell r="E83" t="str">
            <v>SI</v>
          </cell>
        </row>
        <row r="84">
          <cell r="D84" t="str">
            <v>C:\Users\katherine.valencia\Desktop\ABA\RS\201111810_RS.pdf</v>
          </cell>
          <cell r="E84" t="str">
            <v>SI</v>
          </cell>
        </row>
        <row r="85">
          <cell r="D85" t="str">
            <v>C:\Users\katherine.valencia\Desktop\ABA\RS\201111910_RS.pdf</v>
          </cell>
          <cell r="E85" t="str">
            <v>SI</v>
          </cell>
        </row>
        <row r="86">
          <cell r="D86" t="str">
            <v>C:\Users\katherine.valencia\Desktop\ABA\RS\201111914_RS.pdf</v>
          </cell>
          <cell r="E86" t="str">
            <v>SI</v>
          </cell>
        </row>
        <row r="87">
          <cell r="D87" t="str">
            <v>C:\Users\katherine.valencia\Desktop\ABA\RS\201112010_RS.pdf</v>
          </cell>
          <cell r="E87" t="str">
            <v>SI</v>
          </cell>
        </row>
        <row r="88">
          <cell r="D88" t="str">
            <v>C:\Users\katherine.valencia\Desktop\ABA\RS\201112022_RS.pdf</v>
          </cell>
          <cell r="E88" t="str">
            <v>SI</v>
          </cell>
        </row>
        <row r="89">
          <cell r="D89" t="str">
            <v>C:\Users\katherine.valencia\Desktop\ABA\RS\201112510_RS.pdf</v>
          </cell>
          <cell r="E89" t="str">
            <v>SI</v>
          </cell>
        </row>
        <row r="90">
          <cell r="D90" t="str">
            <v>C:\Users\katherine.valencia\Desktop\ABA\RS\201112610_RS.pdf</v>
          </cell>
          <cell r="E90" t="str">
            <v>SI</v>
          </cell>
        </row>
        <row r="91">
          <cell r="D91" t="str">
            <v>C:\Users\katherine.valencia\Desktop\ABA\RS\201112710_RS.pdf</v>
          </cell>
          <cell r="E91" t="str">
            <v>SI</v>
          </cell>
        </row>
        <row r="92">
          <cell r="D92" t="str">
            <v>C:\Users\katherine.valencia\Desktop\ABA\RS\201112810_RS.pdf</v>
          </cell>
          <cell r="E92" t="str">
            <v>SI</v>
          </cell>
        </row>
        <row r="93">
          <cell r="D93" t="str">
            <v>C:\Users\katherine.valencia\Desktop\ABA\RS\201112910_RS.pdf</v>
          </cell>
          <cell r="E93" t="str">
            <v>SI</v>
          </cell>
        </row>
        <row r="94">
          <cell r="D94" t="str">
            <v>C:\Users\katherine.valencia\Desktop\ABA\RS\201113010_RS.pdf</v>
          </cell>
          <cell r="E94" t="str">
            <v>SI</v>
          </cell>
        </row>
        <row r="95">
          <cell r="D95" t="str">
            <v>C:\Users\katherine.valencia\Desktop\ABA\RS\201113110_RS.pdf</v>
          </cell>
          <cell r="E95" t="str">
            <v>SI</v>
          </cell>
        </row>
        <row r="96">
          <cell r="D96" t="str">
            <v>C:\Users\katherine.valencia\Desktop\ABA\RS\201113310_RS.pdf</v>
          </cell>
          <cell r="E96" t="str">
            <v>SI</v>
          </cell>
        </row>
        <row r="97">
          <cell r="D97" t="str">
            <v>C:\Users\katherine.valencia\Desktop\ABA\RS\201113410_RS.pdf</v>
          </cell>
          <cell r="E97" t="str">
            <v>SI</v>
          </cell>
        </row>
        <row r="98">
          <cell r="D98" t="str">
            <v>C:\Users\katherine.valencia\Desktop\ABA\RS\201113510_RS.pdf</v>
          </cell>
          <cell r="E98" t="str">
            <v>SI</v>
          </cell>
        </row>
        <row r="99">
          <cell r="D99" t="str">
            <v>C:\Users\katherine.valencia\Desktop\ABA\RS\201113610_RS.pdf</v>
          </cell>
          <cell r="E99" t="str">
            <v>SI</v>
          </cell>
        </row>
        <row r="100">
          <cell r="D100" t="str">
            <v>C:\Users\katherine.valencia\Desktop\ABA\RS\201113710_RS.pdf</v>
          </cell>
          <cell r="E100" t="str">
            <v>SI</v>
          </cell>
        </row>
        <row r="101">
          <cell r="D101" t="str">
            <v>C:\Users\katherine.valencia\Desktop\ABA\RS\201113810_RS.pdf</v>
          </cell>
          <cell r="E101" t="str">
            <v>SI</v>
          </cell>
        </row>
        <row r="102">
          <cell r="D102" t="str">
            <v>C:\Users\katherine.valencia\Desktop\ABA\RS\201113910_RS.pdf</v>
          </cell>
          <cell r="E102" t="str">
            <v>SI</v>
          </cell>
        </row>
        <row r="103">
          <cell r="D103" t="str">
            <v>C:\Users\katherine.valencia\Desktop\ABA\RS\201114110_RS.pdf</v>
          </cell>
          <cell r="E103" t="str">
            <v>SI</v>
          </cell>
        </row>
        <row r="104">
          <cell r="D104" t="str">
            <v>C:\Users\katherine.valencia\Desktop\ABA\RS\201114310_RS.pdf</v>
          </cell>
          <cell r="E104" t="str">
            <v>SI</v>
          </cell>
        </row>
        <row r="105">
          <cell r="D105" t="str">
            <v>C:\Users\katherine.valencia\Desktop\ABA\RS\201114410_RS.pdf</v>
          </cell>
          <cell r="E105" t="str">
            <v>SI</v>
          </cell>
        </row>
        <row r="106">
          <cell r="D106" t="str">
            <v>C:\Users\katherine.valencia\Desktop\ABA\RS\201130110_RS.pdf</v>
          </cell>
          <cell r="E106" t="str">
            <v>SI</v>
          </cell>
        </row>
        <row r="107">
          <cell r="D107" t="str">
            <v>C:\Users\katherine.valencia\Desktop\ABA\RS\201130210_RS.pdf</v>
          </cell>
          <cell r="E107" t="str">
            <v>SI</v>
          </cell>
        </row>
        <row r="108">
          <cell r="D108" t="str">
            <v>C:\Users\katherine.valencia\Desktop\ABA\RS\201130310_RS.pdf</v>
          </cell>
          <cell r="E108" t="str">
            <v>SI</v>
          </cell>
        </row>
        <row r="109">
          <cell r="D109" t="str">
            <v>C:\Users\katherine.valencia\Desktop\ABA\RS\201130410_RS.pdf</v>
          </cell>
          <cell r="E109" t="str">
            <v>SI</v>
          </cell>
        </row>
        <row r="110">
          <cell r="D110" t="str">
            <v>C:\Users\katherine.valencia\Desktop\ABA\RS\201130510_RS.pdf</v>
          </cell>
          <cell r="E110" t="str">
            <v>SI</v>
          </cell>
        </row>
        <row r="111">
          <cell r="D111" t="str">
            <v>C:\Users\katherine.valencia\Desktop\ABA\RS\201130610_RS.pdf</v>
          </cell>
          <cell r="E111" t="str">
            <v>SI</v>
          </cell>
        </row>
        <row r="112">
          <cell r="D112" t="str">
            <v>C:\Users\katherine.valencia\Desktop\ABA\RS\201130635_RS.pdf</v>
          </cell>
          <cell r="E112" t="str">
            <v>SI</v>
          </cell>
        </row>
        <row r="113">
          <cell r="D113" t="str">
            <v>C:\Users\katherine.valencia\Desktop\ABA\RS\201130640_RS.pdf</v>
          </cell>
          <cell r="E113" t="str">
            <v>SI</v>
          </cell>
        </row>
        <row r="114">
          <cell r="D114" t="str">
            <v>C:\Users\katherine.valencia\Desktop\ABA\RS\201130645_RS.pdf</v>
          </cell>
          <cell r="E114" t="str">
            <v>SI</v>
          </cell>
        </row>
        <row r="115">
          <cell r="D115" t="str">
            <v>C:\Users\katherine.valencia\Desktop\ABA\RS\201130650_RS.pdf</v>
          </cell>
          <cell r="E115" t="str">
            <v>SI</v>
          </cell>
        </row>
        <row r="116">
          <cell r="D116" t="str">
            <v>C:\Users\katherine.valencia\Desktop\ABA\RS\201130710_RS.pdf</v>
          </cell>
          <cell r="E116" t="str">
            <v>SI</v>
          </cell>
        </row>
        <row r="117">
          <cell r="D117" t="str">
            <v>C:\Users\katherine.valencia\Desktop\ABA\RS\201130810_RS.pdf</v>
          </cell>
          <cell r="E117" t="str">
            <v>SI</v>
          </cell>
        </row>
        <row r="118">
          <cell r="D118" t="str">
            <v>C:\Users\katherine.valencia\Desktop\ABA\RS\201130910_RS.pdf</v>
          </cell>
          <cell r="E118" t="str">
            <v>SI</v>
          </cell>
        </row>
        <row r="119">
          <cell r="D119" t="str">
            <v>C:\Users\katherine.valencia\Desktop\ABA\RS\201131010_RS.pdf</v>
          </cell>
          <cell r="E119" t="str">
            <v>SI</v>
          </cell>
        </row>
        <row r="120">
          <cell r="D120" t="str">
            <v>C:\Users\katherine.valencia\Desktop\ABA\RS\201131110_RS.pdf</v>
          </cell>
          <cell r="E120" t="str">
            <v>SI</v>
          </cell>
        </row>
        <row r="121">
          <cell r="D121" t="str">
            <v>C:\Users\katherine.valencia\Desktop\ABA\RS\201131210_RS.pdf</v>
          </cell>
          <cell r="E121" t="str">
            <v>SI</v>
          </cell>
        </row>
        <row r="122">
          <cell r="D122" t="str">
            <v>C:\Users\katherine.valencia\Desktop\ABA\RS\201131310_RS.pdf</v>
          </cell>
          <cell r="E122" t="str">
            <v>SI</v>
          </cell>
        </row>
        <row r="123">
          <cell r="D123" t="str">
            <v>C:\Users\katherine.valencia\Desktop\ABA\RS\201131410_RS.pdf</v>
          </cell>
          <cell r="E123" t="str">
            <v>SI</v>
          </cell>
        </row>
        <row r="124">
          <cell r="D124" t="str">
            <v>C:\Users\katherine.valencia\Desktop\ABA\RS\201131810_RS.pdf</v>
          </cell>
          <cell r="E124" t="str">
            <v>SI</v>
          </cell>
        </row>
        <row r="125">
          <cell r="D125" t="str">
            <v>C:\Users\katherine.valencia\Desktop\ABA\RS\201132010_RS.pdf</v>
          </cell>
          <cell r="E125" t="str">
            <v>SI</v>
          </cell>
        </row>
        <row r="126">
          <cell r="D126" t="str">
            <v>C:\Users\katherine.valencia\Desktop\ABA\RS\201132210_RS.pdf</v>
          </cell>
          <cell r="E126" t="str">
            <v>SI</v>
          </cell>
        </row>
        <row r="127">
          <cell r="D127" t="str">
            <v>C:\Users\katherine.valencia\Desktop\ABA\RS\201132320_RS.pdf</v>
          </cell>
          <cell r="E127" t="str">
            <v>SI</v>
          </cell>
        </row>
        <row r="128">
          <cell r="D128" t="str">
            <v>C:\Users\katherine.valencia\Desktop\ABA\RS\201132330_RS.pdf</v>
          </cell>
          <cell r="E128" t="str">
            <v>SI</v>
          </cell>
        </row>
        <row r="129">
          <cell r="D129" t="str">
            <v>C:\Users\katherine.valencia\Desktop\ABA\RS\201132340_RS.pdf</v>
          </cell>
          <cell r="E129" t="str">
            <v>SI</v>
          </cell>
        </row>
        <row r="130">
          <cell r="D130" t="str">
            <v>C:\Users\katherine.valencia\Desktop\ABA\RS\201132350_RS.pdf</v>
          </cell>
          <cell r="E130" t="str">
            <v>SI</v>
          </cell>
        </row>
        <row r="131">
          <cell r="D131" t="str">
            <v>C:\Users\katherine.valencia\Desktop\ABA\RS\201132410_RS.pdf</v>
          </cell>
          <cell r="E131" t="str">
            <v>SI</v>
          </cell>
        </row>
        <row r="132">
          <cell r="D132" t="str">
            <v>C:\Users\katherine.valencia\Desktop\ABA\RS\201132510_RS.pdf</v>
          </cell>
          <cell r="E132" t="str">
            <v>SI</v>
          </cell>
        </row>
        <row r="133">
          <cell r="D133" t="str">
            <v>C:\Users\katherine.valencia\Desktop\ABA\RS\201132610_RS.pdf</v>
          </cell>
          <cell r="E133" t="str">
            <v>SI</v>
          </cell>
        </row>
        <row r="134">
          <cell r="D134" t="str">
            <v>C:\Users\katherine.valencia\Desktop\ABA\RS\201132710_RS.pdf</v>
          </cell>
          <cell r="E134" t="str">
            <v>SI</v>
          </cell>
        </row>
        <row r="135">
          <cell r="D135" t="str">
            <v>C:\Users\katherine.valencia\Desktop\ABA\RS\201132810_RS.pdf</v>
          </cell>
          <cell r="E135" t="str">
            <v>SI</v>
          </cell>
        </row>
        <row r="136">
          <cell r="D136" t="str">
            <v>C:\Users\katherine.valencia\Desktop\ABA\RS\201132910_RS.pdf</v>
          </cell>
          <cell r="E136" t="str">
            <v>SI</v>
          </cell>
        </row>
        <row r="137">
          <cell r="D137" t="str">
            <v>C:\Users\katherine.valencia\Desktop\ABA\RS\201133110_RS.pdf</v>
          </cell>
          <cell r="E137" t="str">
            <v>SI</v>
          </cell>
        </row>
        <row r="138">
          <cell r="D138" t="str">
            <v>C:\Users\katherine.valencia\Desktop\ABA\RS\201133407_RS.pdf</v>
          </cell>
          <cell r="E138" t="str">
            <v>SI</v>
          </cell>
        </row>
        <row r="139">
          <cell r="D139" t="str">
            <v>C:\Users\katherine.valencia\Desktop\ABA\RS\201133507_RS.pdf</v>
          </cell>
          <cell r="E139" t="str">
            <v>SI</v>
          </cell>
        </row>
        <row r="140">
          <cell r="D140" t="str">
            <v>C:\Users\katherine.valencia\Desktop\ABA\RS\201134810_RS.pdf</v>
          </cell>
          <cell r="E140" t="str">
            <v>SI</v>
          </cell>
        </row>
        <row r="141">
          <cell r="D141" t="str">
            <v>C:\Users\katherine.valencia\Desktop\ABA\RS\201134910_RS.pdf</v>
          </cell>
          <cell r="E141" t="str">
            <v>SI</v>
          </cell>
        </row>
        <row r="142">
          <cell r="D142" t="str">
            <v>C:\Users\katherine.valencia\Desktop\ABA\RS\201135150_RS.pdf</v>
          </cell>
          <cell r="E142" t="str">
            <v>SI</v>
          </cell>
        </row>
        <row r="143">
          <cell r="D143" t="str">
            <v>C:\Users\katherine.valencia\Desktop\ABA\RS\201135210_RS.pdf</v>
          </cell>
          <cell r="E143" t="str">
            <v>SI</v>
          </cell>
        </row>
        <row r="144">
          <cell r="D144" t="str">
            <v>C:\Users\katherine.valencia\Desktop\ABA\RS\201135310_RS.pdf</v>
          </cell>
          <cell r="E144" t="str">
            <v>SI</v>
          </cell>
        </row>
        <row r="145">
          <cell r="D145" t="str">
            <v>C:\Users\katherine.valencia\Desktop\ABA\RS\201136610_RS.pdf</v>
          </cell>
          <cell r="E145" t="str">
            <v>SI</v>
          </cell>
        </row>
        <row r="146">
          <cell r="D146" t="str">
            <v>C:\Users\katherine.valencia\Desktop\ABA\RS\201136710_RS.pdf</v>
          </cell>
          <cell r="E146" t="str">
            <v>SI</v>
          </cell>
        </row>
        <row r="147">
          <cell r="D147" t="str">
            <v>C:\Users\katherine.valencia\Desktop\ABA\RS\201140209_RS.pdf</v>
          </cell>
          <cell r="E147" t="str">
            <v>SI</v>
          </cell>
        </row>
        <row r="148">
          <cell r="D148" t="str">
            <v>C:\Users\katherine.valencia\Desktop\ABA\RS\201140409_RS.pdf</v>
          </cell>
          <cell r="E148" t="str">
            <v>SI</v>
          </cell>
        </row>
        <row r="149">
          <cell r="D149" t="str">
            <v>C:\Users\katherine.valencia\Desktop\ABA\RS\201140509_RS.pdf</v>
          </cell>
          <cell r="E149" t="str">
            <v>SI</v>
          </cell>
        </row>
        <row r="150">
          <cell r="D150" t="str">
            <v>C:\Users\katherine.valencia\Desktop\ABA\RS\201140609_RS.pdf</v>
          </cell>
          <cell r="E150" t="str">
            <v>SI</v>
          </cell>
        </row>
        <row r="151">
          <cell r="D151" t="str">
            <v>C:\Users\katherine.valencia\Desktop\ABA\RS\201140809_RS.pdf</v>
          </cell>
          <cell r="E151" t="str">
            <v>SI</v>
          </cell>
        </row>
        <row r="152">
          <cell r="D152" t="str">
            <v>C:\Users\katherine.valencia\Desktop\ABA\RS\201141009_RS.pdf</v>
          </cell>
          <cell r="E152" t="str">
            <v>SI</v>
          </cell>
        </row>
        <row r="153">
          <cell r="D153" t="str">
            <v>C:\Users\katherine.valencia\Desktop\ABA\RS\201142310_RS.pdf</v>
          </cell>
          <cell r="E153" t="str">
            <v>SI</v>
          </cell>
        </row>
        <row r="154">
          <cell r="D154" t="str">
            <v>C:\Users\katherine.valencia\Desktop\ABA\RS\201142410_RS.pdf</v>
          </cell>
          <cell r="E154" t="str">
            <v>SI</v>
          </cell>
        </row>
        <row r="155">
          <cell r="D155" t="str">
            <v>C:\Users\katherine.valencia\Desktop\ABA\RS\201142510_RS.pdf</v>
          </cell>
          <cell r="E155" t="str">
            <v>SI</v>
          </cell>
        </row>
        <row r="156">
          <cell r="D156" t="str">
            <v>C:\Users\katherine.valencia\Desktop\ABA\RS\201150305_RS.pdf</v>
          </cell>
          <cell r="E156" t="str">
            <v>SI</v>
          </cell>
        </row>
        <row r="157">
          <cell r="D157" t="str">
            <v>C:\Users\katherine.valencia\Desktop\ABA\RS\201150610_RS.pdf</v>
          </cell>
          <cell r="E157" t="str">
            <v>SI</v>
          </cell>
        </row>
        <row r="158">
          <cell r="D158" t="str">
            <v>C:\Users\katherine.valencia\Desktop\ABA\RS\201150710_RS.pdf</v>
          </cell>
          <cell r="E158" t="str">
            <v>SI</v>
          </cell>
        </row>
        <row r="159">
          <cell r="D159" t="str">
            <v>C:\Users\katherine.valencia\Desktop\ABA\RS\201150809_RS.pdf</v>
          </cell>
          <cell r="E159" t="str">
            <v>SI</v>
          </cell>
        </row>
        <row r="160">
          <cell r="D160" t="str">
            <v>C:\Users\katherine.valencia\Desktop\ABA\RS\201150910_RS.pdf</v>
          </cell>
          <cell r="E160" t="str">
            <v>SI</v>
          </cell>
        </row>
        <row r="161">
          <cell r="D161" t="str">
            <v>C:\Users\katherine.valencia\Desktop\ABA\RS\201151005_RS.pdf</v>
          </cell>
          <cell r="E161" t="str">
            <v>SI</v>
          </cell>
        </row>
        <row r="162">
          <cell r="D162" t="str">
            <v>C:\Users\katherine.valencia\Desktop\ABA\RS\201151306_RS.pdf</v>
          </cell>
          <cell r="E162" t="str">
            <v>SI</v>
          </cell>
        </row>
        <row r="163">
          <cell r="D163" t="str">
            <v>C:\Users\katherine.valencia\Desktop\ABA\RS\201151410_RS.pdf</v>
          </cell>
          <cell r="E163" t="str">
            <v>SI</v>
          </cell>
        </row>
        <row r="164">
          <cell r="D164" t="str">
            <v>C:\Users\katherine.valencia\Desktop\ABA\RS\201151508_RS.pdf</v>
          </cell>
          <cell r="E164" t="str">
            <v>SI</v>
          </cell>
        </row>
        <row r="165">
          <cell r="D165" t="str">
            <v>C:\Users\katherine.valencia\Desktop\ABA\RS\201151509_RS.pdf</v>
          </cell>
          <cell r="E165" t="str">
            <v>SI</v>
          </cell>
        </row>
        <row r="166">
          <cell r="D166" t="str">
            <v>C:\Users\katherine.valencia\Desktop\ABA\RS\201151550_RS.pdf</v>
          </cell>
          <cell r="E166" t="str">
            <v>SI</v>
          </cell>
        </row>
        <row r="167">
          <cell r="D167" t="str">
            <v>C:\Users\katherine.valencia\Desktop\ABA\RS\201151720_RS.pdf</v>
          </cell>
          <cell r="E167" t="str">
            <v>SI</v>
          </cell>
        </row>
        <row r="168">
          <cell r="D168" t="str">
            <v>C:\Users\katherine.valencia\Desktop\ABA\RS\201151730_RS.pdf</v>
          </cell>
          <cell r="E168" t="str">
            <v>SI</v>
          </cell>
        </row>
        <row r="169">
          <cell r="D169" t="str">
            <v>C:\Users\katherine.valencia\Desktop\ABA\RS\201151810_RS.pdf</v>
          </cell>
          <cell r="E169" t="str">
            <v>SI</v>
          </cell>
        </row>
        <row r="170">
          <cell r="D170" t="str">
            <v>C:\Users\katherine.valencia\Desktop\ABA\RS\201151910_RS.pdf</v>
          </cell>
          <cell r="E170" t="str">
            <v>SI</v>
          </cell>
        </row>
        <row r="171">
          <cell r="D171" t="str">
            <v>C:\Users\katherine.valencia\Desktop\ABA\RS\201152210_RS.pdf</v>
          </cell>
          <cell r="E171" t="str">
            <v>SI</v>
          </cell>
        </row>
        <row r="172">
          <cell r="D172" t="str">
            <v>C:\Users\katherine.valencia\Desktop\ABA\RS\201152310_RS.pdf</v>
          </cell>
          <cell r="E172" t="str">
            <v>SI</v>
          </cell>
        </row>
        <row r="173">
          <cell r="D173" t="str">
            <v>C:\Users\katherine.valencia\Desktop\ABA\RS\201152501_RS.pdf</v>
          </cell>
          <cell r="E173" t="str">
            <v>SI</v>
          </cell>
        </row>
        <row r="174">
          <cell r="D174" t="str">
            <v>C:\Users\katherine.valencia\Desktop\ABA\RS\201152607_RS.pdf</v>
          </cell>
          <cell r="E174" t="str">
            <v>SI</v>
          </cell>
        </row>
        <row r="175">
          <cell r="D175" t="str">
            <v>C:\Users\katherine.valencia\Desktop\ABA\RS\201152915_RS.pdf</v>
          </cell>
          <cell r="E175" t="str">
            <v>SI</v>
          </cell>
        </row>
        <row r="176">
          <cell r="D176" t="str">
            <v>C:\Users\katherine.valencia\Desktop\ABA\RS\201153207_RS.pdf</v>
          </cell>
          <cell r="E176" t="str">
            <v>SI</v>
          </cell>
        </row>
        <row r="177">
          <cell r="D177" t="str">
            <v>C:\Users\katherine.valencia\Desktop\ABA\RS\201153502_RS.pdf</v>
          </cell>
          <cell r="E177" t="str">
            <v>SI</v>
          </cell>
        </row>
        <row r="178">
          <cell r="D178" t="str">
            <v>C:\Users\katherine.valencia\Desktop\ABA\RS\201153550_RS.pdf</v>
          </cell>
          <cell r="E178" t="str">
            <v>SI</v>
          </cell>
        </row>
        <row r="179">
          <cell r="D179" t="str">
            <v>C:\Users\katherine.valencia\Desktop\ABA\RS\201154111_RS.pdf</v>
          </cell>
          <cell r="E179" t="str">
            <v>SI</v>
          </cell>
        </row>
        <row r="180">
          <cell r="D180" t="str">
            <v>C:\Users\katherine.valencia\Desktop\ABA\RS\201154211_RS.pdf</v>
          </cell>
          <cell r="E180" t="str">
            <v>SI</v>
          </cell>
        </row>
        <row r="181">
          <cell r="D181" t="str">
            <v>C:\Users\katherine.valencia\Desktop\ABA\RS\201154310_RS.pdf</v>
          </cell>
          <cell r="E181" t="str">
            <v>SI</v>
          </cell>
        </row>
        <row r="182">
          <cell r="D182" t="str">
            <v>C:\Users\katherine.valencia\Desktop\ABA\RS\201154320_RS.pdf</v>
          </cell>
          <cell r="E182" t="str">
            <v>SI</v>
          </cell>
        </row>
        <row r="183">
          <cell r="D183" t="str">
            <v>C:\Users\katherine.valencia\Desktop\ABA\RS\201154610_RS.pdf</v>
          </cell>
          <cell r="E183" t="str">
            <v>SI</v>
          </cell>
        </row>
        <row r="184">
          <cell r="D184" t="str">
            <v>C:\Users\katherine.valencia\Desktop\ABA\RS\201154611_RS.pdf</v>
          </cell>
          <cell r="E184" t="str">
            <v>SI</v>
          </cell>
        </row>
        <row r="185">
          <cell r="D185" t="str">
            <v>C:\Users\katherine.valencia\Desktop\ABA\RS\201155110_RS.pdf</v>
          </cell>
          <cell r="E185" t="str">
            <v>SI</v>
          </cell>
        </row>
        <row r="186">
          <cell r="D186" t="str">
            <v>C:\Users\katherine.valencia\Desktop\ABA\RS\201155506_RS.pdf</v>
          </cell>
          <cell r="E186" t="str">
            <v>SI</v>
          </cell>
        </row>
        <row r="187">
          <cell r="D187" t="str">
            <v>C:\Users\katherine.valencia\Desktop\ABA\RS\201156250_RS.pdf</v>
          </cell>
          <cell r="E187" t="str">
            <v>SI</v>
          </cell>
        </row>
        <row r="188">
          <cell r="D188" t="str">
            <v>C:\Users\katherine.valencia\Desktop\ABA\RS\201156510_RS.pdf</v>
          </cell>
          <cell r="E188" t="str">
            <v>SI</v>
          </cell>
        </row>
        <row r="189">
          <cell r="D189" t="str">
            <v>C:\Users\katherine.valencia\Desktop\ABA\RS\201157050_RS.pdf</v>
          </cell>
          <cell r="E189" t="str">
            <v>SI</v>
          </cell>
        </row>
        <row r="190">
          <cell r="D190" t="str">
            <v>C:\Users\katherine.valencia\Desktop\ABA\RS\201157210_RS.pdf</v>
          </cell>
          <cell r="E190" t="str">
            <v>SI</v>
          </cell>
        </row>
        <row r="191">
          <cell r="D191" t="str">
            <v>C:\Users\katherine.valencia\Desktop\ABA\RS\201157410_RS.pdf</v>
          </cell>
          <cell r="E191" t="str">
            <v>SI</v>
          </cell>
        </row>
        <row r="192">
          <cell r="D192" t="str">
            <v>C:\Users\katherine.valencia\Desktop\ABA\RS\201157610_RS.pdf</v>
          </cell>
          <cell r="E192" t="str">
            <v>SI</v>
          </cell>
        </row>
        <row r="193">
          <cell r="D193" t="str">
            <v>C:\Users\katherine.valencia\Desktop\ABA\RS\201157705_RS.pdf</v>
          </cell>
          <cell r="E193" t="str">
            <v>SI</v>
          </cell>
        </row>
        <row r="194">
          <cell r="D194" t="str">
            <v>C:\Users\katherine.valencia\Desktop\ABA\RS\201157910_RS.pdf</v>
          </cell>
          <cell r="E194" t="str">
            <v>SI</v>
          </cell>
        </row>
        <row r="195">
          <cell r="D195" t="str">
            <v>C:\Users\katherine.valencia\Desktop\ABA\RS\201158202_RS.pdf</v>
          </cell>
          <cell r="E195" t="str">
            <v>SI</v>
          </cell>
        </row>
        <row r="196">
          <cell r="D196" t="str">
            <v>C:\Users\katherine.valencia\Desktop\ABA\RS\201159010_RS.pdf</v>
          </cell>
          <cell r="E196" t="str">
            <v>SI</v>
          </cell>
        </row>
        <row r="197">
          <cell r="D197" t="str">
            <v>C:\Users\katherine.valencia\Desktop\ABA\RS\201159500_RS.pdf</v>
          </cell>
          <cell r="E197" t="str">
            <v>SI</v>
          </cell>
        </row>
        <row r="198">
          <cell r="D198" t="str">
            <v>C:\Users\katherine.valencia\Desktop\ABA\RS\201160109_RS.pdf</v>
          </cell>
          <cell r="E198" t="str">
            <v>SI</v>
          </cell>
        </row>
        <row r="199">
          <cell r="D199" t="str">
            <v>C:\Users\katherine.valencia\Desktop\ABA\RS\201160210_RS.pdf</v>
          </cell>
          <cell r="E199" t="str">
            <v>SI</v>
          </cell>
        </row>
        <row r="200">
          <cell r="D200" t="str">
            <v>C:\Users\katherine.valencia\Desktop\ABA\RS\201160215_RS.pdf</v>
          </cell>
          <cell r="E200" t="str">
            <v>SI</v>
          </cell>
        </row>
        <row r="201">
          <cell r="D201" t="str">
            <v>C:\Users\katherine.valencia\Desktop\ABA\RS\201160310_RS.pdf</v>
          </cell>
          <cell r="E201" t="str">
            <v>SI</v>
          </cell>
        </row>
        <row r="202">
          <cell r="D202" t="str">
            <v>C:\Users\katherine.valencia\Desktop\ABA\RS\201160429_RS.pdf</v>
          </cell>
          <cell r="E202" t="str">
            <v>SI</v>
          </cell>
        </row>
        <row r="203">
          <cell r="D203" t="str">
            <v>C:\Users\katherine.valencia\Desktop\ABA\RS\201161510_RS.pdf</v>
          </cell>
          <cell r="E203" t="str">
            <v>SI</v>
          </cell>
        </row>
        <row r="204">
          <cell r="D204" t="str">
            <v>C:\Users\katherine.valencia\Desktop\ABA\RS\201161809_RS.pdf</v>
          </cell>
          <cell r="E204" t="str">
            <v>SI</v>
          </cell>
        </row>
        <row r="205">
          <cell r="D205" t="str">
            <v>C:\Users\katherine.valencia\Desktop\ABA\RS\201161901_RS.pdf</v>
          </cell>
          <cell r="E205" t="str">
            <v>SI</v>
          </cell>
        </row>
        <row r="206">
          <cell r="D206" t="str">
            <v>C:\Users\katherine.valencia\Desktop\ABA\RS\201162502_RS.pdf</v>
          </cell>
          <cell r="E206" t="str">
            <v>SI</v>
          </cell>
        </row>
        <row r="207">
          <cell r="D207" t="str">
            <v>C:\Users\katherine.valencia\Desktop\ABA\RS\202080110_RS.pdf</v>
          </cell>
          <cell r="E207" t="str">
            <v>SI</v>
          </cell>
        </row>
        <row r="208">
          <cell r="D208" t="str">
            <v>C:\Users\katherine.valencia\Desktop\ABA\RS\202102202_RS.pdf</v>
          </cell>
          <cell r="E208" t="str">
            <v>SI</v>
          </cell>
        </row>
        <row r="209">
          <cell r="D209" t="str">
            <v>C:\Users\katherine.valencia\Desktop\ABA\RS\202102207_RS.pdf</v>
          </cell>
          <cell r="E209" t="str">
            <v>SI</v>
          </cell>
        </row>
        <row r="210">
          <cell r="D210" t="str">
            <v>C:\Users\katherine.valencia\Desktop\ABA\RS\202121010_RS.pdf</v>
          </cell>
          <cell r="E210" t="str">
            <v>SI</v>
          </cell>
        </row>
        <row r="211">
          <cell r="D211" t="str">
            <v>C:\Users\katherine.valencia\Desktop\ABA\RS\206010810_RS.pdf</v>
          </cell>
          <cell r="E211" t="str">
            <v>SI</v>
          </cell>
        </row>
        <row r="212">
          <cell r="D212" t="str">
            <v>C:\Users\katherine.valencia\Desktop\ABA\RS\206010910_RS.pdf</v>
          </cell>
          <cell r="E212" t="str">
            <v>SI</v>
          </cell>
        </row>
        <row r="213">
          <cell r="D213" t="str">
            <v>C:\Users\katherine.valencia\Desktop\ABA\RS\206012820_RS.pdf</v>
          </cell>
          <cell r="E213" t="str">
            <v>SI</v>
          </cell>
        </row>
        <row r="214">
          <cell r="D214" t="str">
            <v>C:\Users\katherine.valencia\Desktop\ABA\RS\206040925_RS.pdf</v>
          </cell>
          <cell r="E214" t="str">
            <v>SI</v>
          </cell>
        </row>
        <row r="215">
          <cell r="D215" t="str">
            <v>C:\Users\katherine.valencia\Desktop\ABA\RS\206040950_RS.pdf</v>
          </cell>
          <cell r="E215" t="str">
            <v>SI</v>
          </cell>
        </row>
        <row r="216">
          <cell r="D216" t="str">
            <v>C:\Users\katherine.valencia\Desktop\ABA\RS\206060310_RS.pdf</v>
          </cell>
          <cell r="E216" t="str">
            <v>SI</v>
          </cell>
        </row>
        <row r="217">
          <cell r="D217" t="str">
            <v>C:\Users\katherine.valencia\Desktop\ABA\RS\206060701_RS.pdf</v>
          </cell>
          <cell r="E217" t="str">
            <v>SI</v>
          </cell>
        </row>
        <row r="218">
          <cell r="D218" t="str">
            <v>C:\Users\katherine.valencia\Desktop\ABA\RS\303003308_RS.pdf</v>
          </cell>
          <cell r="E218" t="str">
            <v>SI</v>
          </cell>
        </row>
        <row r="219">
          <cell r="D219" t="str">
            <v>C:\Users\katherine.valencia\Desktop\ABA\RS\304000105_RS.pdf</v>
          </cell>
          <cell r="E219" t="str">
            <v>SI</v>
          </cell>
        </row>
        <row r="220">
          <cell r="D220" t="str">
            <v>C:\Users\katherine.valencia\Desktop\ABA\RS\405000308_RS.pdf</v>
          </cell>
          <cell r="E220" t="str">
            <v>SI</v>
          </cell>
        </row>
        <row r="221">
          <cell r="D221" t="str">
            <v>C:\Users\katherine.valencia\Desktop\ABA\RS\408000116_RS.pdf</v>
          </cell>
          <cell r="E221" t="str">
            <v>SI</v>
          </cell>
        </row>
        <row r="222">
          <cell r="D222" t="str">
            <v>C:\Users\katherine.valencia\Desktop\ABA\RS\408000216_RS.pdf</v>
          </cell>
          <cell r="E222" t="str">
            <v>SI</v>
          </cell>
        </row>
        <row r="223">
          <cell r="D223" t="str">
            <v>C:\Users\katherine.valencia\Desktop\ABA\RS\408000612_RS.pdf</v>
          </cell>
          <cell r="E223" t="str">
            <v>SI</v>
          </cell>
        </row>
        <row r="224">
          <cell r="D224" t="str">
            <v>C:\Users\katherine.valencia\Desktop\ABA\RS\408000616_RS.pdf</v>
          </cell>
          <cell r="E224" t="str">
            <v>SI</v>
          </cell>
        </row>
        <row r="225">
          <cell r="D225" t="str">
            <v>C:\Users\katherine.valencia\Desktop\ABA\RS\408000716_RS.pdf</v>
          </cell>
          <cell r="E225" t="str">
            <v>SI</v>
          </cell>
        </row>
        <row r="226">
          <cell r="D226" t="str">
            <v>C:\Users\katherine.valencia\Desktop\ABA\RS\408001616_RS.pdf</v>
          </cell>
          <cell r="E226" t="str">
            <v>SI</v>
          </cell>
        </row>
        <row r="227">
          <cell r="D227" t="str">
            <v>C:\Users\katherine.valencia\Desktop\ABA\RS\408001716_RS.pdf</v>
          </cell>
          <cell r="E227" t="str">
            <v>SI</v>
          </cell>
        </row>
        <row r="228">
          <cell r="D228" t="str">
            <v>C:\Users\katherine.valencia\Desktop\ABA\RS\408002016_RS.pdf</v>
          </cell>
          <cell r="E228" t="str">
            <v>SI</v>
          </cell>
        </row>
        <row r="229">
          <cell r="D229" t="str">
            <v>C:\Users\katherine.valencia\Desktop\ABA\RS\408003116_RS.pdf</v>
          </cell>
          <cell r="E229" t="str">
            <v>SI</v>
          </cell>
        </row>
        <row r="230">
          <cell r="D230" t="str">
            <v>C:\Users\katherine.valencia\Desktop\ABA\RS\410000710_RS.pdf</v>
          </cell>
          <cell r="E230" t="str">
            <v>SI</v>
          </cell>
        </row>
        <row r="231">
          <cell r="D231" t="str">
            <v>C:\Users\katherine.valencia\Desktop\ABA\RS\410002516_RS.pdf</v>
          </cell>
          <cell r="E231" t="str">
            <v>SI</v>
          </cell>
        </row>
        <row r="232">
          <cell r="D232" t="str">
            <v>C:\Users\katherine.valencia\Desktop\ABA\RS\410002616_RS.pdf</v>
          </cell>
          <cell r="E232" t="str">
            <v>SI</v>
          </cell>
        </row>
        <row r="233">
          <cell r="D233" t="str">
            <v>C:\Users\katherine.valencia\Desktop\ABA\RS\410002716_RS.pdf</v>
          </cell>
          <cell r="E233" t="str">
            <v>SI</v>
          </cell>
        </row>
        <row r="234">
          <cell r="D234" t="str">
            <v>C:\Users\katherine.valencia\Desktop\ABA\RS\410003416_RS.pdf</v>
          </cell>
          <cell r="E234" t="str">
            <v>SI</v>
          </cell>
        </row>
        <row r="235">
          <cell r="D235" t="str">
            <v>C:\Users\katherine.valencia\Desktop\ABA\RS\410003516_RS.pdf</v>
          </cell>
          <cell r="E235" t="str">
            <v>SI</v>
          </cell>
        </row>
        <row r="236">
          <cell r="D236" t="str">
            <v>C:\Users\katherine.valencia\Desktop\ABA\RS\410003616_RS.pdf</v>
          </cell>
          <cell r="E236" t="str">
            <v>SI</v>
          </cell>
        </row>
        <row r="237">
          <cell r="D237" t="str">
            <v>C:\Users\katherine.valencia\Desktop\ABA\RS\410003916_RS.pdf</v>
          </cell>
          <cell r="E237" t="str">
            <v>SI</v>
          </cell>
        </row>
        <row r="238">
          <cell r="D238" t="str">
            <v>C:\Users\katherine.valencia\Desktop\ABA\RS\410004016_RS.pdf</v>
          </cell>
          <cell r="E238" t="str">
            <v>SI</v>
          </cell>
        </row>
        <row r="239">
          <cell r="D239" t="str">
            <v>C:\Users\katherine.valencia\Desktop\ABA\RS\410004716_RS.pdf</v>
          </cell>
          <cell r="E239" t="str">
            <v>SI</v>
          </cell>
        </row>
        <row r="240">
          <cell r="D240" t="str">
            <v>C:\Users\katherine.valencia\Desktop\ABA\RS\414090309_RS.pdf</v>
          </cell>
          <cell r="E240" t="str">
            <v>SI</v>
          </cell>
        </row>
        <row r="241">
          <cell r="D241" t="str">
            <v>C:\Users\katherine.valencia\Desktop\ABA\RS\414090409_RS.pdf</v>
          </cell>
          <cell r="E241" t="str">
            <v>SI</v>
          </cell>
        </row>
        <row r="242">
          <cell r="D242" t="str">
            <v>C:\Users\katherine.valencia\Desktop\ABA\RS\414090509_RS.pdf</v>
          </cell>
          <cell r="E242" t="str">
            <v>SI</v>
          </cell>
        </row>
        <row r="243">
          <cell r="D243" t="str">
            <v>C:\Users\katherine.valencia\Desktop\ABA\RS\414140411_RS.pdf</v>
          </cell>
          <cell r="E243" t="str">
            <v>SI</v>
          </cell>
        </row>
        <row r="244">
          <cell r="D244" t="str">
            <v>C:\Users\katherine.valencia\Desktop\ABA\RS\414150111_RS.pdf</v>
          </cell>
          <cell r="E244" t="str">
            <v>SI</v>
          </cell>
        </row>
        <row r="245">
          <cell r="D245" t="str">
            <v>C:\Users\katherine.valencia\Desktop\ABA\RS\414170113_RS.pdf</v>
          </cell>
          <cell r="E245" t="str">
            <v>SI</v>
          </cell>
        </row>
        <row r="246">
          <cell r="D246" t="str">
            <v>C:\Users\katherine.valencia\Desktop\ABA\RS\414290511_RS.pdf</v>
          </cell>
          <cell r="E246" t="str">
            <v>SI</v>
          </cell>
        </row>
        <row r="247">
          <cell r="D247" t="str">
            <v>C:\Users\katherine.valencia\Desktop\ABA\RS\414330211_RS.pdf</v>
          </cell>
          <cell r="E247" t="str">
            <v>SI</v>
          </cell>
        </row>
        <row r="248">
          <cell r="D248" t="str">
            <v>C:\Users\katherine.valencia\Desktop\ABA\RS\414330311_RS.pdf</v>
          </cell>
          <cell r="E248" t="str">
            <v>SI</v>
          </cell>
        </row>
        <row r="249">
          <cell r="D249" t="str">
            <v>C:\Users\katherine.valencia\Desktop\ABA\RS\414330314_RS.pdf</v>
          </cell>
          <cell r="E249" t="str">
            <v>SI</v>
          </cell>
        </row>
        <row r="250">
          <cell r="D250" t="str">
            <v>C:\Users\katherine.valencia\Desktop\ABA\RS\414330511_RS.pdf</v>
          </cell>
          <cell r="E250" t="str">
            <v>SI</v>
          </cell>
        </row>
        <row r="251">
          <cell r="D251" t="str">
            <v>C:\Users\katherine.valencia\Desktop\ABA\RS\414330611_RS.pdf</v>
          </cell>
          <cell r="E251" t="str">
            <v>SI</v>
          </cell>
        </row>
        <row r="252">
          <cell r="D252" t="str">
            <v>C:\Users\katherine.valencia\Desktop\ABA\RS\415080116_RS.pdf</v>
          </cell>
          <cell r="E252" t="str">
            <v>SI</v>
          </cell>
        </row>
        <row r="253">
          <cell r="D253" t="str">
            <v>C:\Users\katherine.valencia\Desktop\ABA\RS\415080735_RS.pdf</v>
          </cell>
          <cell r="E253" t="str">
            <v>SI</v>
          </cell>
        </row>
        <row r="254">
          <cell r="D254" t="str">
            <v>C:\Users\katherine.valencia\Desktop\ABA\RS\415082116_RS.pdf</v>
          </cell>
          <cell r="E254" t="str">
            <v>SI</v>
          </cell>
        </row>
        <row r="255">
          <cell r="D255" t="str">
            <v>C:\Users\katherine.valencia\Desktop\ABA\RS\415082516_RS.pdf</v>
          </cell>
          <cell r="E255" t="str">
            <v>SI</v>
          </cell>
        </row>
        <row r="256">
          <cell r="D256" t="str">
            <v>C:\Users\katherine.valencia\Desktop\ABA\RS\416002809_RS.pdf</v>
          </cell>
          <cell r="E256" t="str">
            <v>SI</v>
          </cell>
        </row>
        <row r="257">
          <cell r="D257" t="str">
            <v>C:\Users\katherine.valencia\Desktop\ABA\RS\416003910_RS.pdf</v>
          </cell>
          <cell r="E257" t="str">
            <v>SI</v>
          </cell>
        </row>
        <row r="258">
          <cell r="D258" t="str">
            <v>C:\Users\katherine.valencia\Desktop\ABA\RS\417050202_RS.pdf</v>
          </cell>
          <cell r="E258" t="str">
            <v>SI</v>
          </cell>
        </row>
        <row r="259">
          <cell r="D259" t="str">
            <v>C:\Users\katherine.valencia\Desktop\ABA\RS\420000103_RS.pdf</v>
          </cell>
          <cell r="E259" t="str">
            <v>SI</v>
          </cell>
        </row>
        <row r="260">
          <cell r="D260" t="str">
            <v>C:\Users\katherine.valencia\Desktop\ABA\RS\421003616_RS.pdf</v>
          </cell>
          <cell r="E260" t="str">
            <v>SI</v>
          </cell>
        </row>
        <row r="261">
          <cell r="D261" t="str">
            <v>C:\Users\Usuario\Desktop\ALDENTAL\301010108-RS.pdf</v>
          </cell>
          <cell r="E261" t="str">
            <v>SI</v>
          </cell>
        </row>
        <row r="262">
          <cell r="D262" t="str">
            <v>C:\Users\Usuario\Desktop\ALDENTAL\301010208-RS.pdf</v>
          </cell>
          <cell r="E262" t="str">
            <v>SI</v>
          </cell>
        </row>
        <row r="263">
          <cell r="D263" t="str">
            <v>C:\Users\Usuario\Desktop\ALDENTAL\301020108-RS.pdf</v>
          </cell>
          <cell r="E263" t="str">
            <v>SI</v>
          </cell>
        </row>
        <row r="264">
          <cell r="D264" t="str">
            <v>C:\Users\Usuario\Desktop\ALDENTAL\301020208-RS.pdf</v>
          </cell>
          <cell r="E264" t="str">
            <v>SI</v>
          </cell>
        </row>
        <row r="265">
          <cell r="D265" t="str">
            <v>C:\Users\Usuario\Desktop\ALDENTAL\301030103-RS.jpg</v>
          </cell>
          <cell r="E265" t="str">
            <v>SI</v>
          </cell>
        </row>
        <row r="266">
          <cell r="D266" t="str">
            <v>C:\Users\Usuario\Desktop\ALDENTAL\301030403-RS.jpg</v>
          </cell>
          <cell r="E266" t="str">
            <v>SI</v>
          </cell>
        </row>
        <row r="267">
          <cell r="D267" t="str">
            <v>C:\Users\Usuario\Desktop\ALDENTAL\301030503-RS.jpg</v>
          </cell>
          <cell r="E267" t="str">
            <v>SI</v>
          </cell>
        </row>
        <row r="268">
          <cell r="D268" t="str">
            <v>C:\Users\Usuario\Desktop\ALDENTAL\301030603-RS.jpg</v>
          </cell>
          <cell r="E268" t="str">
            <v>SI</v>
          </cell>
        </row>
        <row r="269">
          <cell r="D269" t="str">
            <v>C:\Users\Usuario\Desktop\ALDENTAL\301030703-RS.jpg</v>
          </cell>
          <cell r="E269" t="str">
            <v>SI</v>
          </cell>
        </row>
        <row r="270">
          <cell r="D270" t="str">
            <v>C:\Users\Usuario\Desktop\ALDENTAL\301030803-RS.jpg</v>
          </cell>
          <cell r="E270" t="str">
            <v>SI</v>
          </cell>
        </row>
        <row r="271">
          <cell r="D271" t="str">
            <v>C:\Users\Usuario\Desktop\ALDENTAL\301030903-RS.jpg</v>
          </cell>
          <cell r="E271" t="str">
            <v>SI</v>
          </cell>
        </row>
        <row r="272">
          <cell r="D272" t="str">
            <v>C:\Users\Usuario\Desktop\ALDENTAL\301031003-RS.jpg</v>
          </cell>
          <cell r="E272" t="str">
            <v>SI</v>
          </cell>
        </row>
        <row r="273">
          <cell r="D273" t="str">
            <v>C:\Users\Usuario\Desktop\ALDENTAL\301031103-RS.jpg</v>
          </cell>
          <cell r="E273" t="str">
            <v>SI</v>
          </cell>
        </row>
        <row r="274">
          <cell r="D274" t="str">
            <v>C:\Users\Usuario\Desktop\ALDENTAL\301031203-RS.jpg</v>
          </cell>
          <cell r="E274" t="str">
            <v>SI</v>
          </cell>
        </row>
        <row r="275">
          <cell r="D275" t="str">
            <v>C:\Users\Usuario\Desktop\ALDENTAL\301031703-RS.jpg</v>
          </cell>
          <cell r="E275" t="str">
            <v>SI</v>
          </cell>
        </row>
        <row r="276">
          <cell r="D276" t="str">
            <v>C:\Users\Usuario\Desktop\ALDENTAL\301031803-RS.jpg</v>
          </cell>
          <cell r="E276" t="str">
            <v>SI</v>
          </cell>
        </row>
        <row r="277">
          <cell r="D277" t="str">
            <v>C:\Users\Usuario\Desktop\ALDENTAL\301031903-RS.jpg</v>
          </cell>
          <cell r="E277" t="str">
            <v>SI</v>
          </cell>
        </row>
        <row r="278">
          <cell r="D278" t="str">
            <v>C:\Users\Usuario\Desktop\ALDENTAL\301031904-RS.jpg</v>
          </cell>
          <cell r="E278" t="str">
            <v>SI</v>
          </cell>
        </row>
        <row r="279">
          <cell r="D279" t="str">
            <v>C:\Users\Usuario\Desktop\ALDENTAL\301031905-RS.jpg</v>
          </cell>
          <cell r="E279" t="str">
            <v>SI</v>
          </cell>
        </row>
        <row r="280">
          <cell r="D280" t="str">
            <v>C:\Users\Usuario\Desktop\ALDENTAL\301031906-RS.jpg</v>
          </cell>
          <cell r="E280" t="str">
            <v>SI</v>
          </cell>
        </row>
        <row r="281">
          <cell r="D281" t="str">
            <v>C:\Users\Usuario\Desktop\ALDENTAL\301050250-RS.pdf</v>
          </cell>
          <cell r="E281" t="str">
            <v>SI</v>
          </cell>
        </row>
        <row r="282">
          <cell r="D282" t="str">
            <v>C:\Users\Usuario\Desktop\ALDENTAL\301050260-RS.pdf</v>
          </cell>
          <cell r="E282" t="str">
            <v>SI</v>
          </cell>
        </row>
        <row r="283">
          <cell r="D283" t="str">
            <v>C:\Users\Usuario\Desktop\ALDENTAL\301050270-RS.pdf</v>
          </cell>
          <cell r="E283" t="str">
            <v>SI</v>
          </cell>
        </row>
        <row r="284">
          <cell r="D284" t="str">
            <v>C:\Users\Usuario\Desktop\ALDENTAL\301080103-RS.pdf</v>
          </cell>
          <cell r="E284" t="str">
            <v>SI</v>
          </cell>
        </row>
        <row r="285">
          <cell r="D285" t="str">
            <v>C:\Users\Usuario\Desktop\ALDENTAL\301080203-RS.pdf</v>
          </cell>
          <cell r="E285" t="str">
            <v>SI</v>
          </cell>
        </row>
        <row r="286">
          <cell r="D286" t="str">
            <v>C:\Users\Usuario\Desktop\ALDENTAL\301080303-RS.pdf</v>
          </cell>
          <cell r="E286" t="str">
            <v>SI</v>
          </cell>
        </row>
        <row r="287">
          <cell r="D287" t="str">
            <v>C:\Users\Usuario\Desktop\ALDENTAL\301080403-RS.pdf</v>
          </cell>
          <cell r="E287" t="str">
            <v>SI</v>
          </cell>
        </row>
        <row r="288">
          <cell r="D288" t="str">
            <v>C:\Users\Usuario\Desktop\ALDENTAL\301080503-RS.pdf</v>
          </cell>
          <cell r="E288" t="str">
            <v>SI</v>
          </cell>
        </row>
        <row r="289">
          <cell r="D289" t="str">
            <v>C:\Users\Usuario\Desktop\ALDENTAL\301080603-RS.pdf</v>
          </cell>
          <cell r="E289" t="str">
            <v>SI</v>
          </cell>
        </row>
        <row r="290">
          <cell r="D290" t="str">
            <v>C:\Users\Usuario\Desktop\ALDENTAL\301080703-RS.pdf</v>
          </cell>
          <cell r="E290" t="str">
            <v>SI</v>
          </cell>
        </row>
        <row r="291">
          <cell r="D291" t="str">
            <v>C:\Users\Usuario\Desktop\ALDENTAL\301080803-RS.pdf</v>
          </cell>
          <cell r="E291" t="str">
            <v>SI</v>
          </cell>
        </row>
        <row r="292">
          <cell r="D292" t="str">
            <v>C:\Users\Usuario\Desktop\ALDENTAL\301081403-RS.pdf</v>
          </cell>
          <cell r="E292" t="str">
            <v>SI</v>
          </cell>
        </row>
        <row r="293">
          <cell r="D293" t="str">
            <v>C:\Users\Usuario\Desktop\ALDENTAL\301081503-RS.pdf</v>
          </cell>
          <cell r="E293" t="str">
            <v>SI</v>
          </cell>
        </row>
        <row r="294">
          <cell r="D294" t="str">
            <v>C:\Users\Usuario\Desktop\ALDENTAL\301081603-RS.pdf</v>
          </cell>
          <cell r="E294" t="str">
            <v>SI</v>
          </cell>
        </row>
        <row r="295">
          <cell r="D295" t="str">
            <v>C:\Users\Usuario\Desktop\ALDENTAL\301081903-RS.pdf</v>
          </cell>
          <cell r="E295" t="str">
            <v>SI</v>
          </cell>
        </row>
        <row r="296">
          <cell r="D296" t="str">
            <v>C:\Users\Usuario\Desktop\ALDENTAL\302010101-RS.pdf</v>
          </cell>
          <cell r="E296" t="str">
            <v>SI</v>
          </cell>
        </row>
        <row r="297">
          <cell r="D297" t="str">
            <v>C:\Users\Usuario\Desktop\ALDENTAL\302010106-RS.pdf</v>
          </cell>
          <cell r="E297" t="str">
            <v>SI</v>
          </cell>
        </row>
        <row r="298">
          <cell r="D298" t="str">
            <v>C:\Users\Usuario\Desktop\ALDENTAL\302020216-RS.pdf</v>
          </cell>
          <cell r="E298" t="str">
            <v>SI</v>
          </cell>
        </row>
        <row r="299">
          <cell r="D299" t="str">
            <v>C:\Users\Usuario\Desktop\ALDENTAL\302020403-RS.jpg</v>
          </cell>
          <cell r="E299" t="str">
            <v>SI</v>
          </cell>
        </row>
        <row r="300">
          <cell r="D300" t="str">
            <v>C:\Users\Usuario\Desktop\ALDENTAL\302030403-RS.pdf</v>
          </cell>
          <cell r="E300" t="str">
            <v>SI</v>
          </cell>
        </row>
        <row r="301">
          <cell r="D301" t="str">
            <v>C:\Users\Usuario\Desktop\ALDENTAL\302030704-RS.pdf</v>
          </cell>
          <cell r="E301" t="str">
            <v>SI</v>
          </cell>
        </row>
        <row r="302">
          <cell r="D302" t="str">
            <v>C:\Users\Usuario\Desktop\ALDENTAL\302030807-RS.pdf</v>
          </cell>
          <cell r="E302" t="str">
            <v>SI</v>
          </cell>
        </row>
        <row r="303">
          <cell r="D303" t="str">
            <v>C:\Users\Usuario\Desktop\ALDENTAL\302031008-RS.pdf</v>
          </cell>
          <cell r="E303" t="str">
            <v>SI</v>
          </cell>
        </row>
        <row r="304">
          <cell r="D304" t="str">
            <v>C:\Users\Usuario\Desktop\ALDENTAL\302031408-RS.pdf</v>
          </cell>
          <cell r="E304" t="str">
            <v>SI</v>
          </cell>
        </row>
        <row r="305">
          <cell r="D305" t="str">
            <v>C:\Users\Usuario\Desktop\ALDENTAL\302031508-RS.pdf</v>
          </cell>
          <cell r="E305" t="str">
            <v>SI</v>
          </cell>
        </row>
        <row r="306">
          <cell r="D306" t="str">
            <v>C:\Users\Usuario\Desktop\ALDENTAL\302031608-RS.pdf</v>
          </cell>
          <cell r="E306" t="str">
            <v>SI</v>
          </cell>
        </row>
        <row r="307">
          <cell r="D307" t="str">
            <v>C:\Users\Usuario\Desktop\ALDENTAL\302031808-RS.pdf</v>
          </cell>
          <cell r="E307" t="str">
            <v>SI</v>
          </cell>
        </row>
        <row r="308">
          <cell r="D308" t="str">
            <v>C:\Users\Usuario\Desktop\ALDENTAL\302032408-RS.pdf</v>
          </cell>
          <cell r="E308" t="str">
            <v>SI</v>
          </cell>
        </row>
        <row r="309">
          <cell r="D309" t="str">
            <v>C:\Users\Usuario\Desktop\ALDENTAL\302032908-RS.pdf</v>
          </cell>
          <cell r="E309" t="str">
            <v>SI</v>
          </cell>
        </row>
        <row r="310">
          <cell r="D310" t="str">
            <v>C:\Users\Usuario\Desktop\ALDENTAL\302033704-RS.pdf</v>
          </cell>
          <cell r="E310" t="str">
            <v>SI</v>
          </cell>
        </row>
        <row r="311">
          <cell r="D311" t="str">
            <v>C:\Users\Usuario\Desktop\ALDENTAL\302033706-RS.pdf</v>
          </cell>
          <cell r="E311" t="str">
            <v>SI</v>
          </cell>
        </row>
        <row r="312">
          <cell r="D312" t="str">
            <v>C:\Users\Usuario\Desktop\ALDENTAL\303000308-RS.pdf</v>
          </cell>
          <cell r="E312" t="str">
            <v>SI</v>
          </cell>
        </row>
        <row r="313">
          <cell r="D313" t="str">
            <v>C:\Users\Usuario\Desktop\ALDENTAL\303000404-RS (2).pdf</v>
          </cell>
          <cell r="E313" t="str">
            <v>SI</v>
          </cell>
        </row>
        <row r="314">
          <cell r="D314" t="str">
            <v>C:\Users\Usuario\Desktop\ALDENTAL\303000404-RS.pdf</v>
          </cell>
          <cell r="E314" t="str">
            <v>SI</v>
          </cell>
        </row>
        <row r="315">
          <cell r="D315" t="str">
            <v>C:\Users\Usuario\Desktop\ALDENTAL\303000804-RS.pdf</v>
          </cell>
          <cell r="E315" t="str">
            <v>SI</v>
          </cell>
        </row>
        <row r="316">
          <cell r="D316" t="str">
            <v>C:\Users\Usuario\Desktop\ALDENTAL\303001604-RS.pdf</v>
          </cell>
          <cell r="E316" t="str">
            <v>SI</v>
          </cell>
        </row>
        <row r="317">
          <cell r="D317" t="str">
            <v>C:\Users\Usuario\Desktop\ALDENTAL\303001905-RS.pdf</v>
          </cell>
          <cell r="E317" t="str">
            <v>SI</v>
          </cell>
        </row>
        <row r="318">
          <cell r="D318" t="str">
            <v>C:\Users\Usuario\Desktop\ALDENTAL\303002308-RS.pdf</v>
          </cell>
          <cell r="E318" t="str">
            <v>SI</v>
          </cell>
        </row>
        <row r="319">
          <cell r="D319" t="str">
            <v>C:\Users\Usuario\Desktop\ALDENTAL\303002804-RS.pdf</v>
          </cell>
          <cell r="E319" t="str">
            <v>SI</v>
          </cell>
        </row>
        <row r="320">
          <cell r="D320" t="str">
            <v>C:\Users\Usuario\Desktop\ALDENTAL\303003004-RS.jpg</v>
          </cell>
          <cell r="E320" t="str">
            <v>SI</v>
          </cell>
        </row>
        <row r="321">
          <cell r="D321" t="str">
            <v>C:\Users\Usuario\Desktop\ALDENTAL\303003308-RS.jpg</v>
          </cell>
          <cell r="E321" t="str">
            <v>SI</v>
          </cell>
        </row>
        <row r="322">
          <cell r="D322" t="str">
            <v>C:\Users\Usuario\Desktop\ALDENTAL\304000105-RS.pdf</v>
          </cell>
          <cell r="E322" t="str">
            <v>SI</v>
          </cell>
        </row>
        <row r="323">
          <cell r="D323" t="str">
            <v>C:\Users\Usuario\Desktop\ALDENTAL\304000207-RS.pdf</v>
          </cell>
          <cell r="E323" t="str">
            <v>SI</v>
          </cell>
        </row>
        <row r="324">
          <cell r="D324" t="str">
            <v>C:\Users\Usuario\Desktop\ALDENTAL\304001308-RS.pdf</v>
          </cell>
          <cell r="E324" t="str">
            <v>SI</v>
          </cell>
        </row>
        <row r="325">
          <cell r="D325" t="str">
            <v>C:\Users\Usuario\Desktop\ALDENTAL\304001408-RS.pdf</v>
          </cell>
          <cell r="E325" t="str">
            <v>SI</v>
          </cell>
        </row>
        <row r="326">
          <cell r="D326" t="str">
            <v>C:\Users\Usuario\Desktop\ALDENTAL\304001901-RS.pdf</v>
          </cell>
          <cell r="E326" t="str">
            <v>SI</v>
          </cell>
        </row>
        <row r="327">
          <cell r="D327" t="str">
            <v>C:\Users\Usuario\Desktop\ALDENTAL\304001922-RS.pdf</v>
          </cell>
          <cell r="E327" t="str">
            <v>SI</v>
          </cell>
        </row>
        <row r="328">
          <cell r="D328" t="str">
            <v>C:\Users\Usuario\Desktop\ALDENTAL\304001925-RS.pdf</v>
          </cell>
          <cell r="E328" t="str">
            <v>SI</v>
          </cell>
        </row>
        <row r="329">
          <cell r="D329" t="str">
            <v>C:\Users\Usuario\Desktop\ALDENTAL\304001933-RS.pdf</v>
          </cell>
          <cell r="E329" t="str">
            <v>SI</v>
          </cell>
        </row>
        <row r="330">
          <cell r="D330" t="str">
            <v>C:\Users\Usuario\Desktop\ALDENTAL\304002101-RS.tif</v>
          </cell>
          <cell r="E330" t="str">
            <v>SI</v>
          </cell>
        </row>
        <row r="331">
          <cell r="D331" t="str">
            <v>C:\Users\Usuario\Desktop\ALDENTAL\304002201-RS.jpg</v>
          </cell>
          <cell r="E331" t="str">
            <v>SI</v>
          </cell>
        </row>
        <row r="332">
          <cell r="D332" t="str">
            <v>C:\Users\Usuario\Desktop\ALDENTAL\304002320-RS.pdf</v>
          </cell>
          <cell r="E332" t="str">
            <v>SI</v>
          </cell>
        </row>
        <row r="333">
          <cell r="D333" t="str">
            <v>C:\Users\Usuario\Desktop\ALDENTAL\304002325-RS.pdf</v>
          </cell>
          <cell r="E333" t="str">
            <v>SI</v>
          </cell>
        </row>
        <row r="334">
          <cell r="D334" t="str">
            <v>C:\Users\Usuario\Desktop\ALDENTAL\304002330-RS.pdf</v>
          </cell>
          <cell r="E334" t="str">
            <v>SI</v>
          </cell>
        </row>
        <row r="335">
          <cell r="D335" t="str">
            <v>C:\Users\Usuario\Desktop\ALDENTAL\304002335-RS.pdf</v>
          </cell>
          <cell r="E335" t="str">
            <v>SI</v>
          </cell>
        </row>
        <row r="336">
          <cell r="D336" t="str">
            <v>C:\Users\Usuario\Desktop\ALDENTAL\304002505-RS.pdf</v>
          </cell>
          <cell r="E336" t="str">
            <v>SI</v>
          </cell>
        </row>
        <row r="337">
          <cell r="D337" t="str">
            <v>C:\Users\Usuario\Desktop\ALDENTAL\304003504-RS.pdf</v>
          </cell>
          <cell r="E337" t="str">
            <v>SI</v>
          </cell>
        </row>
        <row r="338">
          <cell r="D338" t="str">
            <v>C:\Users\Usuario\Desktop\ALDENTAL\304004503-RS.pdf</v>
          </cell>
          <cell r="E338" t="str">
            <v>SI</v>
          </cell>
        </row>
        <row r="339">
          <cell r="D339" t="str">
            <v>C:\Users\Usuario\Desktop\ALDENTAL\304004601-RS (2).pdf</v>
          </cell>
          <cell r="E339" t="str">
            <v>SI</v>
          </cell>
        </row>
        <row r="340">
          <cell r="D340" t="str">
            <v>C:\Users\Usuario\Desktop\ALDENTAL\304004601-RS.pdf</v>
          </cell>
          <cell r="E340" t="str">
            <v>SI</v>
          </cell>
        </row>
        <row r="341">
          <cell r="D341" t="str">
            <v>C:\Users\Usuario\Desktop\ALDENTAL\304004608-RS.pdf</v>
          </cell>
          <cell r="E341" t="str">
            <v>SI</v>
          </cell>
        </row>
        <row r="342">
          <cell r="D342" t="str">
            <v>C:\Users\Usuario\Desktop\ALDENTAL\304004708-RS.pdf</v>
          </cell>
          <cell r="E342" t="str">
            <v>SI</v>
          </cell>
        </row>
        <row r="343">
          <cell r="D343" t="str">
            <v>C:\Users\Usuario\Desktop\ALDENTAL\304004728-RS.pdf</v>
          </cell>
          <cell r="E343" t="str">
            <v>SI</v>
          </cell>
        </row>
        <row r="344">
          <cell r="D344" t="str">
            <v>C:\Users\Usuario\Desktop\ALDENTAL\304005008-RS.jpg</v>
          </cell>
          <cell r="E344" t="str">
            <v>SI</v>
          </cell>
        </row>
        <row r="345">
          <cell r="D345" t="str">
            <v>C:\Users\Usuario\Desktop\ALDENTAL\304005608-RS.JPG</v>
          </cell>
          <cell r="E345" t="str">
            <v>SI</v>
          </cell>
        </row>
        <row r="346">
          <cell r="D346" t="str">
            <v>C:\Users\Usuario\Desktop\ALDENTAL\304013200-RS.pdf</v>
          </cell>
          <cell r="E346" t="str">
            <v>SI</v>
          </cell>
        </row>
        <row r="347">
          <cell r="D347" t="str">
            <v>C:\Users\Usuario\Desktop\ALDENTAL\3020333930-RS.pdf</v>
          </cell>
          <cell r="E347" t="str">
            <v>SI</v>
          </cell>
        </row>
        <row r="348">
          <cell r="D348" t="str">
            <v>C:\Users\Usuario\Desktop\ALDENTAL\3030000504-RS.pdf</v>
          </cell>
          <cell r="E348" t="str">
            <v>SI</v>
          </cell>
        </row>
        <row r="349">
          <cell r="D349" t="str">
            <v>C:\Users\Usuario\Desktop\ALDENTAL\19993074314103047_301061208-RS.pdf</v>
          </cell>
          <cell r="E349" t="str">
            <v>SI</v>
          </cell>
        </row>
        <row r="350">
          <cell r="D350" t="str">
            <v>C:\Users\Usuario\Desktop\ALDENTAL\27217633627899615_301081909-RS.pdf</v>
          </cell>
          <cell r="E350" t="str">
            <v>SI</v>
          </cell>
        </row>
        <row r="351">
          <cell r="D351" t="str">
            <v>C:\Users\Usuario\Desktop\ALDENTAL\83791194150129700_301063008-RS.pdf</v>
          </cell>
          <cell r="E351" t="str">
            <v>SI</v>
          </cell>
        </row>
        <row r="352">
          <cell r="D352" t="str">
            <v>C:\Users\Usuario\Desktop\ALDENTAL\164871335572117398_RS6.zip</v>
          </cell>
          <cell r="E352" t="str">
            <v>SI</v>
          </cell>
        </row>
        <row r="353">
          <cell r="D353" t="str">
            <v>C:\Users\Usuario\Desktop\ALDENTAL\165510521569872595_301060508-RS.pdf</v>
          </cell>
          <cell r="E353" t="str">
            <v>SI</v>
          </cell>
        </row>
        <row r="354">
          <cell r="D354" t="str">
            <v>C:\Users\Usuario\Desktop\ALDENTAL\228710662721464659_301060608-RS.pdf</v>
          </cell>
          <cell r="E354" t="str">
            <v>SI</v>
          </cell>
        </row>
        <row r="355">
          <cell r="D355" t="str">
            <v>C:\Users\Usuario\Desktop\ALDENTAL\232551494484946328_301081935-RS.pdf</v>
          </cell>
          <cell r="E355" t="str">
            <v>SI</v>
          </cell>
        </row>
        <row r="356">
          <cell r="D356" t="str">
            <v>C:\Users\Usuario\Desktop\ALDENTAL\246922820998307992_301100408-RS.pdf</v>
          </cell>
          <cell r="E356" t="str">
            <v>SI</v>
          </cell>
        </row>
        <row r="357">
          <cell r="D357" t="str">
            <v>C:\Users\Usuario\Desktop\ALDENTAL\364151576610231067_301081905-RS.pdf</v>
          </cell>
          <cell r="E357" t="str">
            <v>SI</v>
          </cell>
        </row>
        <row r="358">
          <cell r="D358" t="str">
            <v>C:\Users\Usuario\Desktop\ALDENTAL\414008256617491439_301081939-RS.pdf</v>
          </cell>
          <cell r="E358" t="str">
            <v>SI</v>
          </cell>
        </row>
        <row r="359">
          <cell r="D359" t="str">
            <v>C:\Users\Usuario\Desktop\ALDENTAL\454616009584782633_301081939-RS.pdf</v>
          </cell>
          <cell r="E359" t="str">
            <v>SI</v>
          </cell>
        </row>
        <row r="360">
          <cell r="D360" t="str">
            <v>C:\Users\Usuario\Desktop\ALDENTAL\548638290171302973_301061608-RS.pdf</v>
          </cell>
          <cell r="E360" t="str">
            <v>SI</v>
          </cell>
        </row>
        <row r="361">
          <cell r="D361" t="str">
            <v>C:\Users\Usuario\Desktop\ALDENTAL\665345780895493936_301062908-RS.pdf</v>
          </cell>
          <cell r="E361" t="str">
            <v>SI</v>
          </cell>
        </row>
        <row r="362">
          <cell r="D362" t="str">
            <v>C:\Users\Usuario\Desktop\ALDENTAL\711867926518327861_301063308-RS.pdf</v>
          </cell>
          <cell r="E362" t="str">
            <v>SI</v>
          </cell>
        </row>
        <row r="363">
          <cell r="D363" t="str">
            <v>C:\Users\Usuario\Desktop\ALDENTAL\907633932550140140_301081939-RS.pdf</v>
          </cell>
          <cell r="E363" t="str">
            <v>SI</v>
          </cell>
        </row>
        <row r="364">
          <cell r="D364" t="str">
            <v>C:\Users\Usuario\Desktop\ALDENTAL\982722530930089025_301060508-RS.pdf</v>
          </cell>
          <cell r="E364" t="str">
            <v>SI</v>
          </cell>
        </row>
        <row r="365">
          <cell r="D365" t="str">
            <v>C:\Users\Usuario\Desktop\ALDENTAL\1015668509962579188_301081930-RS.pdf</v>
          </cell>
          <cell r="E365" t="str">
            <v>SI</v>
          </cell>
        </row>
        <row r="366">
          <cell r="D366" t="str">
            <v>C:\Users\Usuario\Desktop\ALDENTAL\1035667075799745353_301063208-RS.pdf</v>
          </cell>
          <cell r="E366" t="str">
            <v>SI</v>
          </cell>
        </row>
        <row r="367">
          <cell r="D367" t="str">
            <v>C:\Users\Usuario\Desktop\ALDENTAL\11662825381435951382_301062808-RS.pdf</v>
          </cell>
          <cell r="E367" t="str">
            <v>SI</v>
          </cell>
        </row>
        <row r="368">
          <cell r="D368" t="str">
            <v>C:\Users\Usuario\Desktop\ALDENTAL\11686059331443426945_301063508-RS.pdf</v>
          </cell>
          <cell r="E368" t="str">
            <v>SI</v>
          </cell>
        </row>
        <row r="369">
          <cell r="D369" t="str">
            <v>C:\Users\Usuario\Desktop\ALDENTAL\12246160411893192994_301061608-RS.pdf</v>
          </cell>
          <cell r="E369" t="str">
            <v>SI</v>
          </cell>
        </row>
        <row r="370">
          <cell r="D370" t="str">
            <v>C:\Users\Usuario\Desktop\ALDENTAL\1247642901219920896_301060408-RS.pdf</v>
          </cell>
          <cell r="E370" t="str">
            <v>SI</v>
          </cell>
        </row>
        <row r="371">
          <cell r="D371" t="str">
            <v>C:\Users\Usuario\Desktop\ALDENTAL\1293868049496146969_301100508-RS.pdf</v>
          </cell>
          <cell r="E371" t="str">
            <v>SI</v>
          </cell>
        </row>
        <row r="372">
          <cell r="D372" t="str">
            <v>C:\Users\Usuario\Desktop\ALDENTAL\1301640471135957735_301100408-RS.pdf</v>
          </cell>
          <cell r="E372" t="str">
            <v>SI</v>
          </cell>
        </row>
        <row r="373">
          <cell r="D373" t="str">
            <v>C:\Users\Usuario\Desktop\ALDENTAL\13482431371979550830_RS4.zip</v>
          </cell>
          <cell r="E373" t="str">
            <v>SI</v>
          </cell>
        </row>
        <row r="374">
          <cell r="D374" t="str">
            <v>C:\Users\Usuario\Desktop\ALDENTAL\1382176196469120588_RS7.zip</v>
          </cell>
          <cell r="E374" t="str">
            <v>SI</v>
          </cell>
        </row>
        <row r="375">
          <cell r="D375" t="str">
            <v>C:\Users\Usuario\Desktop\ALDENTAL\1412622580224526820_301081937-RS.pdf</v>
          </cell>
          <cell r="E375" t="str">
            <v>SI</v>
          </cell>
        </row>
        <row r="376">
          <cell r="D376" t="str">
            <v>C:\Users\Usuario\Desktop\ALDENTAL\1428981326243467408_301081941-RS.pdf</v>
          </cell>
          <cell r="E376" t="str">
            <v>SI</v>
          </cell>
        </row>
        <row r="377">
          <cell r="D377" t="str">
            <v>C:\Users\Usuario\Desktop\ALDENTAL\14507174781618281643_301081937-RS.pdf</v>
          </cell>
          <cell r="E377" t="str">
            <v>SI</v>
          </cell>
        </row>
        <row r="378">
          <cell r="D378" t="str">
            <v>C:\Users\Usuario\Desktop\ALDENTAL\1495004831588123028_301100108-RS.pdf</v>
          </cell>
          <cell r="E378" t="str">
            <v>SI</v>
          </cell>
        </row>
        <row r="379">
          <cell r="D379" t="str">
            <v>C:\Users\Usuario\Desktop\ALDENTAL\15279333812143935416_301061208-RS.pdf</v>
          </cell>
          <cell r="E379" t="str">
            <v>SI</v>
          </cell>
        </row>
        <row r="380">
          <cell r="D380" t="str">
            <v>C:\Users\Usuario\Desktop\ALDENTAL\15296577071090163752_301081937-RS.pdf</v>
          </cell>
          <cell r="E380" t="str">
            <v>SI</v>
          </cell>
        </row>
        <row r="381">
          <cell r="D381" t="str">
            <v>C:\Users\Usuario\Desktop\ALDENTAL\15389230591167453027_301081930-RS.pdf</v>
          </cell>
          <cell r="E381" t="str">
            <v>SI</v>
          </cell>
        </row>
        <row r="382">
          <cell r="D382" t="str">
            <v>C:\Users\Usuario\Desktop\ALDENTAL\15534367311288941540_RS3.zip</v>
          </cell>
          <cell r="E382" t="str">
            <v>SI</v>
          </cell>
        </row>
        <row r="383">
          <cell r="D383" t="str">
            <v>C:\Users\Usuario\Desktop\ALDENTAL\15785503621825890846_301081909-RS.pdf</v>
          </cell>
          <cell r="E383" t="str">
            <v>SI</v>
          </cell>
        </row>
        <row r="384">
          <cell r="D384" t="str">
            <v>C:\Users\Usuario\Desktop\ALDENTAL\16411656991940313886_301061808-RS.pdf</v>
          </cell>
          <cell r="E384" t="str">
            <v>SI</v>
          </cell>
        </row>
        <row r="385">
          <cell r="D385" t="str">
            <v>C:\Users\Usuario\Desktop\ALDENTAL\1756507189632852697_301081907-RS.pdf</v>
          </cell>
          <cell r="E385" t="str">
            <v>SI</v>
          </cell>
        </row>
        <row r="386">
          <cell r="D386" t="str">
            <v>C:\Users\Usuario\Desktop\ALDENTAL\1768680037122704225_301081907-RS.pdf</v>
          </cell>
          <cell r="E386" t="str">
            <v>SI</v>
          </cell>
        </row>
        <row r="387">
          <cell r="D387" t="str">
            <v>C:\Users\Usuario\Desktop\ALDENTAL\1778682635689142241_301063408-RS.pdf</v>
          </cell>
          <cell r="E387" t="str">
            <v>SI</v>
          </cell>
        </row>
        <row r="388">
          <cell r="D388" t="str">
            <v>C:\Users\Usuario\Desktop\ALDENTAL\18455616731358685809_301081907-RS.pdf</v>
          </cell>
          <cell r="E388" t="str">
            <v>SI</v>
          </cell>
        </row>
        <row r="389">
          <cell r="D389" t="str">
            <v>C:\Users\Usuario\Desktop\ALDENTAL\18941424121364903906_301081905-RS.pdf</v>
          </cell>
          <cell r="E389" t="str">
            <v>SI</v>
          </cell>
        </row>
        <row r="390">
          <cell r="D390" t="str">
            <v>C:\Users\Usuario\Desktop\ALDENTAL\1938013526838816299_301081912-RS.pdf</v>
          </cell>
          <cell r="E390" t="str">
            <v>SI</v>
          </cell>
        </row>
        <row r="391">
          <cell r="D391" t="str">
            <v>C:\Users\Usuario\Desktop\ALDENTAL\20042264911897016374_301081941-RS.pdf</v>
          </cell>
          <cell r="E391" t="str">
            <v>SI</v>
          </cell>
        </row>
        <row r="392">
          <cell r="D392" t="str">
            <v>C:\Users\Usuario\Desktop\ALDENTAL\2024619698425724774_301100108-RS.pdf</v>
          </cell>
          <cell r="E392" t="str">
            <v>SI</v>
          </cell>
        </row>
        <row r="393">
          <cell r="D393" t="str">
            <v>C:\Users\Usuario\Desktop\ALDENTAL\20952418751240556236_301060608-RS.pdf</v>
          </cell>
          <cell r="E393" t="str">
            <v>SI</v>
          </cell>
        </row>
        <row r="394">
          <cell r="D394" t="str">
            <v>C:\Users\Usuario\Desktop\ALDENTAL\21152868511557756882_301081932-RS.pdf</v>
          </cell>
          <cell r="E394" t="str">
            <v>SI</v>
          </cell>
        </row>
        <row r="395">
          <cell r="D395" t="str">
            <v>C:\Users\Usuario\Desktop\ALDENTAL\21259555221735538391_301061808-RS.pdf</v>
          </cell>
          <cell r="E395" t="str">
            <v>SI</v>
          </cell>
        </row>
        <row r="396">
          <cell r="D396" t="str">
            <v>C:\Users\Usuario\Desktop\ALDENTAL\2884481881904581630_RS1.zip</v>
          </cell>
          <cell r="E396" t="str">
            <v>SI</v>
          </cell>
        </row>
        <row r="397">
          <cell r="D397" t="str">
            <v>C:\Users\Usuario\Desktop\ALDENTAL\3868922371066286319_301100508-RS.pdf</v>
          </cell>
          <cell r="E397" t="str">
            <v>SI</v>
          </cell>
        </row>
        <row r="398">
          <cell r="D398" t="str">
            <v>C:\Users\Usuario\Desktop\ALDENTAL\4867535691397802454_301081905-RS.pdf</v>
          </cell>
          <cell r="E398" t="str">
            <v>SI</v>
          </cell>
        </row>
        <row r="399">
          <cell r="D399" t="str">
            <v>C:\Users\Usuario\Desktop\ALDENTAL\4969721471418173452_301081909-RS.pdf</v>
          </cell>
          <cell r="E399" t="str">
            <v>SI</v>
          </cell>
        </row>
        <row r="400">
          <cell r="D400" t="str">
            <v>C:\Users\Usuario\Desktop\ALDENTAL\5399032951392940209_301081932-RS.pdf</v>
          </cell>
          <cell r="E400" t="str">
            <v>SI</v>
          </cell>
        </row>
        <row r="401">
          <cell r="D401" t="str">
            <v>C:\Users\Usuario\Desktop\ALDENTAL\8996916351579310746_301081935-RS.pdf</v>
          </cell>
          <cell r="E401" t="str">
            <v>SI</v>
          </cell>
        </row>
        <row r="402">
          <cell r="D402" t="str">
            <v>C:\Users\Usuario\Desktop\ALDENTAL\9031071371583152671_RS5.zip</v>
          </cell>
          <cell r="E402" t="str">
            <v>SI</v>
          </cell>
        </row>
        <row r="403">
          <cell r="D403" t="str">
            <v>C:\Users\Usuario\Desktop\ALDENTAL\303003104-RS.JPG</v>
          </cell>
          <cell r="E403" t="str">
            <v>SI</v>
          </cell>
        </row>
        <row r="404">
          <cell r="D404" t="str">
            <v>C:\Users\Usuario\Desktop\ALDENTAL\303003204-RS.JPG</v>
          </cell>
          <cell r="E404" t="str">
            <v>SI</v>
          </cell>
        </row>
        <row r="405">
          <cell r="D405" t="str">
            <v>C:\Users\Usuario\Desktop\ALDENTAL\304001603-RS.pdf</v>
          </cell>
          <cell r="E405" t="str">
            <v>SI</v>
          </cell>
        </row>
        <row r="406">
          <cell r="D406" t="str">
            <v>C:\Users\Usuario\Desktop\ALDENTAL\304001801-RS.pdf</v>
          </cell>
          <cell r="E406" t="str">
            <v>SI</v>
          </cell>
        </row>
        <row r="407">
          <cell r="D407" t="str">
            <v>C:\Users\Usuario\Desktop\ALDENTAL\304002002-RS.pdf</v>
          </cell>
          <cell r="E407" t="str">
            <v>SI</v>
          </cell>
        </row>
        <row r="408">
          <cell r="D408" t="str">
            <v>C:\Users\Usuario\Desktop\ALDENTAL\302031304-RS.pdf</v>
          </cell>
          <cell r="E408" t="str">
            <v>SI</v>
          </cell>
        </row>
        <row r="409">
          <cell r="D409" t="str">
            <v>C:\Users\katherine.valencia\Desktop\rs\659069896437023717_414330211 RS.pdf</v>
          </cell>
          <cell r="E409" t="str">
            <v>SI</v>
          </cell>
        </row>
        <row r="410">
          <cell r="D410" t="str">
            <v>C:\Users\katherine.valencia\Desktop\rs\15811476501721168552_414330511 RS.pdf</v>
          </cell>
          <cell r="E410" t="str">
            <v>SI</v>
          </cell>
        </row>
        <row r="411">
          <cell r="D411" t="str">
            <v>C:\Users\katherine.valencia\Desktop\rs\19173289971798144334_414330311 RS.pdf</v>
          </cell>
          <cell r="E411" t="str">
            <v>SI</v>
          </cell>
        </row>
        <row r="412">
          <cell r="D412" t="str">
            <v>C:\Users\katherine.valencia\Desktop\rs\4694639482143426982_414330314 RS.pdf</v>
          </cell>
          <cell r="E412" t="str">
            <v>SI</v>
          </cell>
        </row>
        <row r="413">
          <cell r="D413" t="str">
            <v>C:\Users\katherine.valencia\Desktop\rs\13093084271820328678_414330611 RS.pdf</v>
          </cell>
          <cell r="E413" t="str">
            <v>SI</v>
          </cell>
        </row>
        <row r="414">
          <cell r="D414" t="str">
            <v>C:\Users\katherine.valencia\Desktop\RS\659069896437023717_414330211 RS.pdf</v>
          </cell>
          <cell r="E414" t="str">
            <v>SI</v>
          </cell>
        </row>
        <row r="415">
          <cell r="D415" t="str">
            <v>C:\Users\katherine.valencia\Desktop\RS\13093084271820328678_414330611 RS.pdf</v>
          </cell>
          <cell r="E415" t="str">
            <v>SI</v>
          </cell>
        </row>
        <row r="416">
          <cell r="D416" t="str">
            <v>C:\Users\katherine.valencia\Desktop\RS\15811476501721168552_414330511 RS.pdf</v>
          </cell>
          <cell r="E416" t="str">
            <v>SI</v>
          </cell>
        </row>
        <row r="417">
          <cell r="D417" t="str">
            <v>C:\Users\katherine.valencia\Desktop\RS\19173289971798144334_414330311 RS.pdf</v>
          </cell>
          <cell r="E417" t="str">
            <v>SI</v>
          </cell>
        </row>
        <row r="418">
          <cell r="D418" t="str">
            <v>C:\Users\katherine.valencia\Desktop\RS\4694639482143426982_414330314 RS.pdf</v>
          </cell>
          <cell r="E418" t="str">
            <v>SI</v>
          </cell>
        </row>
        <row r="419">
          <cell r="D419" t="str">
            <v>C:\Users\katherine.valencia\Desktop\rs\201020310 -RS. PDF.pdf</v>
          </cell>
          <cell r="E419" t="str">
            <v>SI</v>
          </cell>
        </row>
        <row r="420">
          <cell r="D420" t="str">
            <v>C:\Users\katherine.valencia\Desktop\rs\201040510 - RS. PDF.pdf</v>
          </cell>
          <cell r="E420" t="str">
            <v>SI</v>
          </cell>
        </row>
        <row r="421">
          <cell r="D421" t="str">
            <v>C:\Users\katherine.valencia\Desktop\rs\201090111 - ES.PDF.pdf</v>
          </cell>
          <cell r="E421" t="str">
            <v>SI</v>
          </cell>
        </row>
        <row r="422">
          <cell r="D422" t="str">
            <v>C:\Users\katherine.valencia\Desktop\rs\201100202 - RS.PDF.pdf</v>
          </cell>
          <cell r="E422" t="str">
            <v>SI</v>
          </cell>
        </row>
        <row r="423">
          <cell r="D423" t="str">
            <v>C:\Users\katherine.valencia\Desktop\rs\201140509 - RS.PDF.pdf</v>
          </cell>
          <cell r="E423" t="str">
            <v>SI</v>
          </cell>
        </row>
        <row r="424">
          <cell r="D424" t="str">
            <v>C:\Users\katherine.valencia\Desktop\rs\201141109 - RS.PDF.pdf</v>
          </cell>
          <cell r="E424" t="str">
            <v>SI</v>
          </cell>
        </row>
        <row r="425">
          <cell r="D425" t="str">
            <v>C:\Users\katherine.valencia\Desktop\rs\201150305 - RS.PDF.pdf</v>
          </cell>
          <cell r="E425" t="str">
            <v>SI</v>
          </cell>
        </row>
        <row r="426">
          <cell r="D426" t="str">
            <v>C:\Users\katherine.valencia\Desktop\rs\201150610 - RS.PDF.pdf</v>
          </cell>
          <cell r="E426" t="str">
            <v>SI</v>
          </cell>
        </row>
        <row r="427">
          <cell r="D427" t="str">
            <v>C:\Users\katherine.valencia\Desktop\rs\201152210 - RS.PDF.pdf</v>
          </cell>
          <cell r="E427" t="str">
            <v>SI</v>
          </cell>
        </row>
        <row r="428">
          <cell r="D428" t="str">
            <v>C:\Users\katherine.valencia\Desktop\rs\201152607 - RS.PDF.pdf</v>
          </cell>
          <cell r="E428" t="str">
            <v>SI</v>
          </cell>
        </row>
        <row r="429">
          <cell r="D429" t="str">
            <v>C:\Users\katherine.valencia\Desktop\rs\201154211 - RS.PDF.pdf</v>
          </cell>
          <cell r="E429" t="str">
            <v>SI</v>
          </cell>
        </row>
        <row r="430">
          <cell r="D430" t="str">
            <v>C:\Users\katherine.valencia\Desktop\REGISTRO SANITARIOS\107020409 - RS.pdf</v>
          </cell>
          <cell r="E430" t="str">
            <v>SI</v>
          </cell>
        </row>
        <row r="431">
          <cell r="D431" t="str">
            <v>C:\Users\katherine.valencia\Desktop\REGISTRO SANITARIOS\107021011 - RS.pdf</v>
          </cell>
          <cell r="E431" t="str">
            <v>SI</v>
          </cell>
        </row>
        <row r="432">
          <cell r="D432" t="str">
            <v>C:\Users\katherine.valencia\Desktop\REGISTRO SANITARIOS\107021209 - RS.pdf</v>
          </cell>
          <cell r="E432" t="str">
            <v>SI</v>
          </cell>
        </row>
        <row r="433">
          <cell r="D433" t="str">
            <v>C:\Users\katherine.valencia\Desktop\REGISTRO SANITARIOS\201150910 - RS.pdf</v>
          </cell>
          <cell r="E433" t="str">
            <v>SI</v>
          </cell>
        </row>
        <row r="434">
          <cell r="D434" t="str">
            <v>C:\Users\katherine.valencia\Desktop\REGISTRO SANITARIOS\201152210 - RS.pdf</v>
          </cell>
          <cell r="E434" t="str">
            <v>SI</v>
          </cell>
        </row>
        <row r="435">
          <cell r="D435" t="str">
            <v>C:\Users\katherine.valencia\Desktop\REGISTRO SANITARIOS\201154610 - RS.pdf</v>
          </cell>
          <cell r="E435" t="str">
            <v>SI</v>
          </cell>
        </row>
        <row r="436">
          <cell r="D436" t="str">
            <v>C:\Users\katherine.valencia\Desktop\REGISTRO SANITARIOS\201154611 - RS.pdf</v>
          </cell>
          <cell r="E436" t="str">
            <v>SI</v>
          </cell>
        </row>
        <row r="437">
          <cell r="D437" t="str">
            <v>C:\Users\katherine.valencia\Desktop\REGISTRO SANITARIOS\414140411 - RS.PDF</v>
          </cell>
          <cell r="E437" t="str">
            <v>SI</v>
          </cell>
        </row>
        <row r="438">
          <cell r="D438" t="str">
            <v>C:\Users\katherine.valencia\Desktop\REGISTRO SANITARIOS\414330311 - RS.pdf</v>
          </cell>
          <cell r="E438" t="str">
            <v>SI</v>
          </cell>
        </row>
        <row r="439">
          <cell r="D439" t="str">
            <v>C:\Users\katherine.valencia\Desktop\rs\103010709 RS.pdf</v>
          </cell>
          <cell r="E439" t="str">
            <v>SI</v>
          </cell>
        </row>
        <row r="440">
          <cell r="D440" t="str">
            <v>C:\Users\katherine.valencia\Desktop\rs\103013709 RS.pdf</v>
          </cell>
          <cell r="E440" t="str">
            <v>SI</v>
          </cell>
        </row>
        <row r="441">
          <cell r="D441" t="str">
            <v>C:\Users\katherine.valencia\Desktop\rs\107020209 RS.pdf</v>
          </cell>
          <cell r="E441" t="str">
            <v>SI</v>
          </cell>
        </row>
        <row r="442">
          <cell r="D442" t="str">
            <v>C:\Users\katherine.valencia\Desktop\rs\107020806 RS.pdf</v>
          </cell>
          <cell r="E442" t="str">
            <v>SI</v>
          </cell>
        </row>
        <row r="443">
          <cell r="D443" t="str">
            <v>C:\Users\katherine.valencia\Desktop\rs\113011701 RS.pdf</v>
          </cell>
          <cell r="E443" t="str">
            <v>SI</v>
          </cell>
        </row>
        <row r="444">
          <cell r="D444" t="str">
            <v>C:\Users\katherine.valencia\Desktop\rs\113011801 RS.pdf</v>
          </cell>
          <cell r="E444" t="str">
            <v>SI</v>
          </cell>
        </row>
        <row r="445">
          <cell r="D445" t="str">
            <v>C:\Users\katherine.valencia\Desktop\rs\113020301 RS.pdf</v>
          </cell>
          <cell r="E445" t="str">
            <v>SI</v>
          </cell>
        </row>
        <row r="446">
          <cell r="D446" t="str">
            <v>C:\Users\katherine.valencia\Desktop\rs\113020401 RS.pdf</v>
          </cell>
          <cell r="E446" t="str">
            <v>SI</v>
          </cell>
        </row>
        <row r="447">
          <cell r="D447" t="str">
            <v>C:\Users\katherine.valencia\Desktop\rs\113020501 RS.pdf</v>
          </cell>
          <cell r="E447" t="str">
            <v>SI</v>
          </cell>
        </row>
        <row r="448">
          <cell r="D448" t="str">
            <v>C:\Users\katherine.valencia\Desktop\rs\116050103 RS.pdf</v>
          </cell>
          <cell r="E448" t="str">
            <v>SI</v>
          </cell>
        </row>
        <row r="449">
          <cell r="D449" t="str">
            <v>C:\Users\katherine.valencia\Desktop\rs\119041110 RS.pdf</v>
          </cell>
          <cell r="E449" t="str">
            <v>SI</v>
          </cell>
        </row>
        <row r="450">
          <cell r="D450" t="str">
            <v>C:\Users\katherine.valencia\Desktop\rs\122000410 RS.pdf</v>
          </cell>
          <cell r="E450" t="str">
            <v>SI</v>
          </cell>
        </row>
        <row r="451">
          <cell r="D451" t="str">
            <v>C:\Users\katherine.valencia\Desktop\rs\201010910-RS.pdf</v>
          </cell>
          <cell r="E451" t="str">
            <v>SI</v>
          </cell>
        </row>
        <row r="452">
          <cell r="D452" t="str">
            <v>C:\Users\katherine.valencia\Desktop\rs\201011510-RS.pdf</v>
          </cell>
          <cell r="E452" t="str">
            <v>SI</v>
          </cell>
        </row>
        <row r="453">
          <cell r="D453" t="str">
            <v>C:\Users\katherine.valencia\Desktop\rs\201040610-RS.pdf</v>
          </cell>
          <cell r="E453" t="str">
            <v>SI</v>
          </cell>
        </row>
        <row r="454">
          <cell r="D454" t="str">
            <v>C:\Users\katherine.valencia\Desktop\rs\201040710-RS.pdf</v>
          </cell>
          <cell r="E454" t="str">
            <v>SI</v>
          </cell>
        </row>
        <row r="455">
          <cell r="D455" t="str">
            <v>C:\Users\katherine.valencia\Desktop\rs\201040810-RS.pdf</v>
          </cell>
          <cell r="E455" t="str">
            <v>SI</v>
          </cell>
        </row>
        <row r="456">
          <cell r="D456" t="str">
            <v>C:\Users\katherine.valencia\Desktop\rs\201041510-RS.pdf</v>
          </cell>
          <cell r="E456" t="str">
            <v>SI</v>
          </cell>
        </row>
        <row r="457">
          <cell r="D457" t="str">
            <v>C:\Users\katherine.valencia\Desktop\rs\201090810-RS.pdf</v>
          </cell>
          <cell r="E457" t="str">
            <v>SI</v>
          </cell>
        </row>
        <row r="458">
          <cell r="D458" t="str">
            <v>C:\Users\katherine.valencia\Desktop\REGISTROS SANITARIOS\119012404-RS NO REQUIERE.pdf</v>
          </cell>
          <cell r="E458" t="str">
            <v>SI</v>
          </cell>
        </row>
        <row r="459">
          <cell r="D459" t="str">
            <v>C:\Users\katherine.valencia\Desktop\REGISTROS SANITARIOS\119013910-RS NO REQUIERE.pdf</v>
          </cell>
          <cell r="E459" t="str">
            <v>SI</v>
          </cell>
        </row>
        <row r="460">
          <cell r="D460" t="str">
            <v>C:\Users\katherine.valencia\Desktop\REGISTROS SANITARIOS\201020210-RS.pdf</v>
          </cell>
          <cell r="E460" t="str">
            <v>SI</v>
          </cell>
        </row>
        <row r="461">
          <cell r="D461" t="str">
            <v>C:\Users\katherine.valencia\Desktop\REGISTROS SANITARIOS\201020310-RS.pdf</v>
          </cell>
          <cell r="E461" t="str">
            <v>SI</v>
          </cell>
        </row>
        <row r="462">
          <cell r="D462" t="str">
            <v>C:\Users\katherine.valencia\Desktop\REGISTROS SANITARIOS\201030110-RS.pdf</v>
          </cell>
          <cell r="E462" t="str">
            <v>SI</v>
          </cell>
        </row>
        <row r="463">
          <cell r="D463" t="str">
            <v>C:\Users\katherine.valencia\Desktop\REGISTROS SANITARIOS\201030210-RS.pdf</v>
          </cell>
          <cell r="E463" t="str">
            <v>SI</v>
          </cell>
        </row>
        <row r="464">
          <cell r="D464" t="str">
            <v>C:\Users\katherine.valencia\Desktop\REGISTROS SANITARIOS\201030410-RS.pdf</v>
          </cell>
          <cell r="E464" t="str">
            <v>SI</v>
          </cell>
        </row>
        <row r="465">
          <cell r="D465" t="str">
            <v>C:\Users\katherine.valencia\Desktop\REGISTROS SANITARIOS\201030510-RS.pdf</v>
          </cell>
          <cell r="E465" t="str">
            <v>SI</v>
          </cell>
        </row>
        <row r="466">
          <cell r="D466" t="str">
            <v>C:\Users\katherine.valencia\Desktop\REGISTROS SANITARIOS\201030610-RS.pdf</v>
          </cell>
          <cell r="E466" t="str">
            <v>SI</v>
          </cell>
        </row>
        <row r="467">
          <cell r="D467" t="str">
            <v>C:\Users\katherine.valencia\Desktop\REGISTROS SANITARIOS\201030710-RS.pdf</v>
          </cell>
          <cell r="E467" t="str">
            <v>SI</v>
          </cell>
        </row>
        <row r="468">
          <cell r="D468" t="str">
            <v>C:\Users\katherine.valencia\Desktop\REGISTROS SANITARIOS\201030810-RS.pdf</v>
          </cell>
          <cell r="E468" t="str">
            <v>SI</v>
          </cell>
        </row>
        <row r="469">
          <cell r="D469" t="str">
            <v>C:\Users\katherine.valencia\Desktop\REGISTROS SANITARIOS\201114110-RS.pdf</v>
          </cell>
          <cell r="E469" t="str">
            <v>SI</v>
          </cell>
        </row>
        <row r="470">
          <cell r="D470" t="str">
            <v>C:\Users\katherine.valencia\Desktop\REGISTROS SANITARIOS\201114310-RS.pdf</v>
          </cell>
          <cell r="E470" t="str">
            <v>SI</v>
          </cell>
        </row>
        <row r="471">
          <cell r="D471" t="str">
            <v>C:\Users\katherine.valencia\Desktop\REGISTROS SANITARIOS\201114410-RS.pdf</v>
          </cell>
          <cell r="E471" t="str">
            <v>SI</v>
          </cell>
        </row>
        <row r="472">
          <cell r="D472" t="str">
            <v>C:\Users\katherine.valencia\Desktop\REGISTROS SANITARIOS\201133407-RS.pdf</v>
          </cell>
          <cell r="E472" t="str">
            <v>SI</v>
          </cell>
        </row>
        <row r="473">
          <cell r="D473" t="str">
            <v>C:\Users\katherine.valencia\Desktop\REGISTROS SANITARIOS\201133507-RS.pdf</v>
          </cell>
          <cell r="E473" t="str">
            <v>SI</v>
          </cell>
        </row>
        <row r="474">
          <cell r="D474" t="str">
            <v>C:\Users\katherine.valencia\Desktop\REGISTROS SANITARIOS\201134810-RS.pdf</v>
          </cell>
          <cell r="E474" t="str">
            <v>SI</v>
          </cell>
        </row>
        <row r="475">
          <cell r="D475" t="str">
            <v>C:\Users\katherine.valencia\Desktop\REGISTROS SANITARIOS\201134910-RS.pdf</v>
          </cell>
          <cell r="E475" t="str">
            <v>SI</v>
          </cell>
        </row>
        <row r="476">
          <cell r="D476" t="str">
            <v>C:\Users\katherine.valencia\Desktop\REGISTROS SANITARIOS\201135150-RS.pdf</v>
          </cell>
          <cell r="E476" t="str">
            <v>SI</v>
          </cell>
        </row>
        <row r="477">
          <cell r="D477" t="str">
            <v>C:\Users\katherine.valencia\Desktop\REGISTROS SANITARIOS\201135210-RS.pdf</v>
          </cell>
          <cell r="E477" t="str">
            <v>SI</v>
          </cell>
        </row>
        <row r="478">
          <cell r="D478" t="str">
            <v>C:\Users\katherine.valencia\Desktop\REGISTROS SANITARIOS\201135310-RS.pdf</v>
          </cell>
          <cell r="E478" t="str">
            <v>SI</v>
          </cell>
        </row>
        <row r="479">
          <cell r="D479" t="str">
            <v>C:\Users\katherine.valencia\Desktop\REGISTROS SANITARIOS\201140209-RS.pdf</v>
          </cell>
          <cell r="E479" t="str">
            <v>SI</v>
          </cell>
        </row>
        <row r="480">
          <cell r="D480" t="str">
            <v>C:\Users\katherine.valencia\Desktop\REGISTROS SANITARIOS\201140409-RS.pdf</v>
          </cell>
          <cell r="E480" t="str">
            <v>SI</v>
          </cell>
        </row>
        <row r="481">
          <cell r="D481" t="str">
            <v>C:\Users\katherine.valencia\Desktop\REGISTROS SANITARIOS\201140509-RS.pdf</v>
          </cell>
          <cell r="E481" t="str">
            <v>SI</v>
          </cell>
        </row>
        <row r="482">
          <cell r="D482" t="str">
            <v>C:\Users\katherine.valencia\Desktop\REGISTROS SANITARIOS\201141109-RS.pdf</v>
          </cell>
          <cell r="E482" t="str">
            <v>SI</v>
          </cell>
        </row>
        <row r="483">
          <cell r="D483" t="str">
            <v>C:\Users\katherine.valencia\Desktop\REGISTROS SANITARIOS\201141209-RS.pdf</v>
          </cell>
          <cell r="E483" t="str">
            <v>SI</v>
          </cell>
        </row>
        <row r="484">
          <cell r="D484" t="str">
            <v>C:\Users\katherine.valencia\Desktop\REGISTROS SANITARIOS\201156510-RS.pdf</v>
          </cell>
          <cell r="E484" t="str">
            <v>SI</v>
          </cell>
        </row>
        <row r="485">
          <cell r="D485" t="str">
            <v>C:\Users\katherine.valencia\Desktop\REGISTROS SANITARIOS\201156610-RS.pdf</v>
          </cell>
          <cell r="E485" t="str">
            <v>SI</v>
          </cell>
        </row>
        <row r="486">
          <cell r="D486" t="str">
            <v>C:\Users\katherine.valencia\Desktop\REGISTROS SANITARIOS\201157050-RS.pdf</v>
          </cell>
          <cell r="E486" t="str">
            <v>SI</v>
          </cell>
        </row>
        <row r="487">
          <cell r="D487" t="str">
            <v>C:\Users\katherine.valencia\Desktop\REGISTROS SANITARIOS\201159010-RS  NO REQUIERE.pdf</v>
          </cell>
          <cell r="E487" t="str">
            <v>SI</v>
          </cell>
        </row>
        <row r="488">
          <cell r="D488" t="str">
            <v>C:\Users\katherine.valencia\Desktop\REGISTROS SANITARIOS\201159500-RS NO REQUIERE.pdf</v>
          </cell>
          <cell r="E488" t="str">
            <v>SI</v>
          </cell>
        </row>
        <row r="489">
          <cell r="D489" t="str">
            <v>C:\Users\katherine.valencia\Desktop\REGISTROS SANITARIOS\201161809-RS NO REQUIERE.pdf</v>
          </cell>
          <cell r="E489" t="str">
            <v>SI</v>
          </cell>
        </row>
        <row r="490">
          <cell r="D490" t="str">
            <v>C:\Users\katherine.valencia\Desktop\REGISTROS SANITARIOS\201161901-RS.pdf</v>
          </cell>
          <cell r="E490" t="str">
            <v>SI</v>
          </cell>
        </row>
        <row r="491">
          <cell r="D491" t="str">
            <v>C:\Users\katherine.valencia\Desktop\REGISTROS SANITARIOS\206060310-RS.pdf</v>
          </cell>
          <cell r="E491" t="str">
            <v>SI</v>
          </cell>
        </row>
        <row r="492">
          <cell r="D492" t="str">
            <v>C:\Users\katherine.valencia\Desktop\REGISTROS SANITARIOS\304001408-RS.pdf</v>
          </cell>
          <cell r="E492" t="str">
            <v>SI</v>
          </cell>
        </row>
        <row r="493">
          <cell r="D493" t="str">
            <v>C:\Users\katherine.valencia\Desktop\REGISTROS SANITARIOS\400004716-RS.pdf</v>
          </cell>
          <cell r="E493" t="str">
            <v>SI</v>
          </cell>
        </row>
        <row r="494">
          <cell r="D494" t="str">
            <v>C:\Users\katherine.valencia\Desktop\REGISTROS SANITARIOS\410000710-RS NO REQUIERE.pdf</v>
          </cell>
          <cell r="E494" t="str">
            <v>SI</v>
          </cell>
        </row>
        <row r="495">
          <cell r="D495" t="str">
            <v>C:\Users\katherine.valencia\Desktop\REGISTROS SANITARIOS\410002716-RS NO REQUIERE.pdf</v>
          </cell>
          <cell r="E495" t="str">
            <v>SI</v>
          </cell>
        </row>
        <row r="496">
          <cell r="D496" t="str">
            <v>C:\Users\katherine.valencia\Desktop\REGISTROS SANITARIOS\410003616-RS NO REQUIERE.pdf</v>
          </cell>
          <cell r="E496" t="str">
            <v>SI</v>
          </cell>
        </row>
        <row r="497">
          <cell r="D497" t="str">
            <v>C:\Users\katherine.valencia\Desktop\REGISTROS SANITARIOS\410003916-RS NO REQUIERE.pdf</v>
          </cell>
          <cell r="E497" t="str">
            <v>SI</v>
          </cell>
        </row>
        <row r="498">
          <cell r="D498" t="str">
            <v>C:\Users\katherine.valencia\Desktop\REGISTROS SANITARIOS\410004016-RS.pdf</v>
          </cell>
          <cell r="E498" t="str">
            <v>SI</v>
          </cell>
        </row>
        <row r="499">
          <cell r="D499" t="str">
            <v>C:\Users\katherine.valencia\Desktop\REGISTROS SANITARIOS\415080116-RS NO REQUIERE.pdf</v>
          </cell>
          <cell r="E499" t="str">
            <v>SI</v>
          </cell>
        </row>
        <row r="500">
          <cell r="D500" t="str">
            <v>C:\Users\katherine.valencia\Desktop\REGISTROS SANITARIOS\415080735-RS NO REQUIERE.pdf</v>
          </cell>
          <cell r="E500" t="str">
            <v>SI</v>
          </cell>
        </row>
        <row r="501">
          <cell r="D501" t="str">
            <v>C:\Users\katherine.valencia\Desktop\REGISTROS SANITARIOS\415080745-RS NO REQUIERE.pdf</v>
          </cell>
          <cell r="E501" t="str">
            <v>SI</v>
          </cell>
        </row>
        <row r="502">
          <cell r="D502" t="str">
            <v>C:\Users\katherine.valencia\Desktop\REGISTROS SANITARIOS\415080746-RS NO REQUIERE.pdf</v>
          </cell>
          <cell r="E502" t="str">
            <v>SI</v>
          </cell>
        </row>
        <row r="503">
          <cell r="D503" t="str">
            <v>C:\Users\katherine.valencia\Desktop\REGISTROS SANITARIOS\415082116-RS NO REQUIERE.pdf</v>
          </cell>
          <cell r="E503" t="str">
            <v>SI</v>
          </cell>
        </row>
        <row r="504">
          <cell r="D504" t="str">
            <v>C:\Users\katherine.valencia\Desktop\REGISTROS SANITARIOS\415082516-RS NO REQUIERE.pdf</v>
          </cell>
          <cell r="E504" t="str">
            <v>SI</v>
          </cell>
        </row>
        <row r="505">
          <cell r="D505" t="str">
            <v>C:\Users\katherine.valencia\Desktop\REGISTROS SANITARIOS\421003616-RS NO REQUIERE.pdf</v>
          </cell>
          <cell r="E505" t="str">
            <v>SI</v>
          </cell>
        </row>
        <row r="506">
          <cell r="D506" t="str">
            <v>C:\Users\katherine.valencia\Desktop\REGISTROS SANITARIOS 1\201140609-RS.pdf</v>
          </cell>
          <cell r="E506" t="str">
            <v>SI</v>
          </cell>
        </row>
        <row r="507">
          <cell r="D507" t="str">
            <v>C:\Users\katherine.valencia\Desktop\REGISTROS SANITARIOS 1\201142310-RS.pdf</v>
          </cell>
          <cell r="E507" t="str">
            <v>SI</v>
          </cell>
        </row>
        <row r="508">
          <cell r="D508" t="str">
            <v>C:\Users\katherine.valencia\Desktop\REGISTROS SANITARIOS 1\201142410-RS.pdf</v>
          </cell>
          <cell r="E508" t="str">
            <v>SI</v>
          </cell>
        </row>
        <row r="509">
          <cell r="D509" t="str">
            <v>C:\Users\katherine.valencia\Desktop\REGISTROS SANITARIOS 1\201142510-RS.pdf</v>
          </cell>
          <cell r="E509" t="str">
            <v>SI</v>
          </cell>
        </row>
        <row r="510">
          <cell r="D510" t="str">
            <v>C:\Users\katherine.valencia\Desktop\REGISTROS SANITARIOS 1\201150710-RS NO REQUIERE.pdf</v>
          </cell>
          <cell r="E510" t="str">
            <v>SI</v>
          </cell>
        </row>
        <row r="511">
          <cell r="D511" t="str">
            <v>C:\Users\katherine.valencia\Desktop\REGISTROS SANITARIOS 1\201150809-RS.pdf</v>
          </cell>
          <cell r="E511" t="str">
            <v>SI</v>
          </cell>
        </row>
        <row r="512">
          <cell r="D512" t="str">
            <v>C:\Users\katherine.valencia\Desktop\REGISTROS SANITARIOS 1\201150910-RS.pdf</v>
          </cell>
          <cell r="E512" t="str">
            <v>SI</v>
          </cell>
        </row>
        <row r="513">
          <cell r="D513" t="str">
            <v>C:\Users\katherine.valencia\Desktop\REGISTROS SANITARIOS 1\201151005-RS.pdf</v>
          </cell>
          <cell r="E513" t="str">
            <v>SI</v>
          </cell>
        </row>
        <row r="514">
          <cell r="D514" t="str">
            <v>C:\Users\katherine.valencia\Desktop\REGISTROS SANITARIOS 1\201151410-RS.pdf</v>
          </cell>
          <cell r="E514" t="str">
            <v>SI</v>
          </cell>
        </row>
        <row r="515">
          <cell r="D515" t="str">
            <v>C:\Users\katherine.valencia\Desktop\REGISTROS SANITARIOS 1\201151810-RS.pdf</v>
          </cell>
          <cell r="E515" t="str">
            <v>SI</v>
          </cell>
        </row>
        <row r="516">
          <cell r="D516" t="str">
            <v>C:\Users\katherine.valencia\Desktop\REGISTROS SANITARIOS 1\201151910-RS.pdf</v>
          </cell>
          <cell r="E516" t="str">
            <v>SI</v>
          </cell>
        </row>
        <row r="517">
          <cell r="D517" t="str">
            <v>C:\Users\katherine.valencia\Desktop\REGISTROS SANITARIOS 1\201152210-RS.pdf</v>
          </cell>
          <cell r="E517" t="str">
            <v>SI</v>
          </cell>
        </row>
        <row r="518">
          <cell r="D518" t="str">
            <v>C:\Users\katherine.valencia\Desktop\REGISTROS SANITARIOS 1\201152310-RS.pdf</v>
          </cell>
          <cell r="E518" t="str">
            <v>SI</v>
          </cell>
        </row>
        <row r="519">
          <cell r="D519" t="str">
            <v>C:\Users\katherine.valencia\Desktop\REGISTROS SANITARIOS 1\201152607-RS NO REQUIERE.pdf</v>
          </cell>
          <cell r="E519" t="str">
            <v>SI</v>
          </cell>
        </row>
        <row r="520">
          <cell r="D520" t="str">
            <v>C:\Users\katherine.valencia\Desktop\REGISTROS SANITARIOS 1\201152915-RS.PDF</v>
          </cell>
          <cell r="E520" t="str">
            <v>SI</v>
          </cell>
        </row>
        <row r="521">
          <cell r="D521" t="str">
            <v>C:\Users\katherine.valencia\Desktop\REGISTROS SANITARIOS 1\201153502-RS NO REQUIERE.pdf</v>
          </cell>
          <cell r="E521" t="str">
            <v>SI</v>
          </cell>
        </row>
        <row r="522">
          <cell r="D522" t="str">
            <v>C:\Users\katherine.valencia\Desktop\REGISTROS SANITARIOS 1\201153550-RS NO REQUIERE.pdf</v>
          </cell>
          <cell r="E522" t="str">
            <v>SI</v>
          </cell>
        </row>
        <row r="523">
          <cell r="D523" t="str">
            <v>C:\Users\katherine.valencia\Desktop\REGISTROS SANITARIOS 1\201154211-RS.pdf</v>
          </cell>
          <cell r="E523" t="str">
            <v>SI</v>
          </cell>
        </row>
        <row r="524">
          <cell r="D524" t="str">
            <v>C:\Users\katherine.valencia\Desktop\REGISTROS SANITARIOS 1\201154310-RS.pdf</v>
          </cell>
          <cell r="E524" t="str">
            <v>SI</v>
          </cell>
        </row>
        <row r="525">
          <cell r="D525" t="str">
            <v>C:\Users\katherine.valencia\Desktop\REGISTROS SANITARIOS 1\201154320-RS.pdf</v>
          </cell>
          <cell r="E525" t="str">
            <v>SI</v>
          </cell>
        </row>
        <row r="526">
          <cell r="D526" t="str">
            <v>C:\Users\katherine.valencia\Desktop\REGISTROS SANITARIOS 1\201154610-RS.pdf</v>
          </cell>
          <cell r="E526" t="str">
            <v>SI</v>
          </cell>
        </row>
        <row r="527">
          <cell r="D527" t="str">
            <v>C:\Users\katherine.valencia\Desktop\REGISTROS SANITARIOS 1\201154611-RS.pdf</v>
          </cell>
          <cell r="E527" t="str">
            <v>SI</v>
          </cell>
        </row>
        <row r="528">
          <cell r="D528" t="str">
            <v>C:\Users\katherine.valencia\Desktop\REGISTROS SANITARIOS\401010716-RS.pdf.pdf</v>
          </cell>
          <cell r="E528" t="str">
            <v>SI</v>
          </cell>
        </row>
        <row r="529">
          <cell r="D529" t="str">
            <v>C:\Users\katherine.valencia\Desktop\REGISTROS SANITARIOS\406002809-RS.pdf.pdf</v>
          </cell>
          <cell r="E529" t="str">
            <v>SI</v>
          </cell>
        </row>
        <row r="530">
          <cell r="D530" t="str">
            <v>C:\Users\katherine.valencia\Desktop\REGISTROS SANITARIOS\408000116-RS.pdf</v>
          </cell>
          <cell r="E530" t="str">
            <v>SI</v>
          </cell>
        </row>
        <row r="531">
          <cell r="D531" t="str">
            <v>C:\Users\katherine.valencia\Desktop\REGISTROS SANITARIOS\408000216-RS.pdf</v>
          </cell>
          <cell r="E531" t="str">
            <v>SI</v>
          </cell>
        </row>
        <row r="532">
          <cell r="D532" t="str">
            <v>C:\Users\katherine.valencia\Desktop\REGISTROS SANITARIOS\408000612-RS.pdf.pdf</v>
          </cell>
          <cell r="E532" t="str">
            <v>SI</v>
          </cell>
        </row>
        <row r="533">
          <cell r="D533" t="str">
            <v>C:\Users\katherine.valencia\Desktop\REGISTROS SANITARIOS\408000616-RS.pdf.pdf</v>
          </cell>
          <cell r="E533" t="str">
            <v>SI</v>
          </cell>
        </row>
        <row r="534">
          <cell r="D534" t="str">
            <v>C:\Users\katherine.valencia\Desktop\REGISTROS SANITARIOS\408000716-RS.pdf.pdf</v>
          </cell>
          <cell r="E534" t="str">
            <v>SI</v>
          </cell>
        </row>
        <row r="535">
          <cell r="D535" t="str">
            <v>C:\Users\katherine.valencia\Desktop\REGISTROS SANITARIOS\408001616-RS.pdf.pdf</v>
          </cell>
          <cell r="E535" t="str">
            <v>SI</v>
          </cell>
        </row>
        <row r="536">
          <cell r="D536" t="str">
            <v>C:\Users\katherine.valencia\Desktop\REGISTROS SANITARIOS\408001716-RS.pdf.pdf</v>
          </cell>
          <cell r="E536" t="str">
            <v>SI</v>
          </cell>
        </row>
        <row r="537">
          <cell r="D537" t="str">
            <v>C:\Users\katherine.valencia\Desktop\REGISTROS SANITARIOS\408002016-RS.pdf.pdf</v>
          </cell>
          <cell r="E537" t="str">
            <v>SI</v>
          </cell>
        </row>
        <row r="538">
          <cell r="D538" t="str">
            <v>C:\Users\katherine.valencia\Desktop\REGISTROS SANITARIOS\408003116-RS.pdf.pdf</v>
          </cell>
          <cell r="E538" t="str">
            <v>SI</v>
          </cell>
        </row>
        <row r="539">
          <cell r="D539" t="str">
            <v>C:\Users\katherine.valencia\Desktop\REGISTROS SANITARIOS\410002516-RS.pdf.pdf</v>
          </cell>
          <cell r="E539" t="str">
            <v>SI</v>
          </cell>
        </row>
        <row r="540">
          <cell r="D540" t="str">
            <v>C:\Users\katherine.valencia\Desktop\REGISTROS SANITARIOS\414150111-RS.pdf.pdf</v>
          </cell>
          <cell r="E540" t="str">
            <v>SI</v>
          </cell>
        </row>
        <row r="541">
          <cell r="D541" t="str">
            <v>C:\Users\katherine.valencia\Desktop\REGISTROS SANITARIOS\414330211-RS.pdf</v>
          </cell>
          <cell r="E541" t="str">
            <v>SI</v>
          </cell>
        </row>
        <row r="542">
          <cell r="D542" t="str">
            <v>C:\Users\katherine.valencia\Desktop\REGISTROS SANITARIOS\414330311-RS.pdf</v>
          </cell>
          <cell r="E542" t="str">
            <v>SI</v>
          </cell>
        </row>
        <row r="543">
          <cell r="D543" t="str">
            <v>C:\Users\katherine.valencia\Desktop\REGISTROS SANITARIOS\414330511-RS.pdf.pdf</v>
          </cell>
          <cell r="E543" t="str">
            <v>SI</v>
          </cell>
        </row>
        <row r="544">
          <cell r="D544" t="str">
            <v>C:\Users\katherine.valencia\Desktop\REGISTROS SANITARIOS\414330611-RS.pdf</v>
          </cell>
          <cell r="E544" t="str">
            <v>SI</v>
          </cell>
        </row>
        <row r="545">
          <cell r="D545" t="str">
            <v>C:\Users\katherine.valencia\Desktop\b. Registros Sanitarios\103012110-RS.pdf</v>
          </cell>
          <cell r="E545" t="str">
            <v>SI</v>
          </cell>
        </row>
        <row r="546">
          <cell r="D546" t="str">
            <v>C:\Users\katherine.valencia\Desktop\b. Registros Sanitarios\103012203-RS.pdf</v>
          </cell>
          <cell r="E546" t="str">
            <v>SI</v>
          </cell>
        </row>
        <row r="547">
          <cell r="D547" t="str">
            <v>C:\Users\katherine.valencia\Desktop\b. Registros Sanitarios\103015803-RS.pdf</v>
          </cell>
          <cell r="E547" t="str">
            <v>SI</v>
          </cell>
        </row>
        <row r="548">
          <cell r="D548" t="str">
            <v>C:\Users\katherine.valencia\Desktop\b. Registros Sanitarios\106050913-RS.pdf</v>
          </cell>
          <cell r="E548" t="str">
            <v>SI</v>
          </cell>
        </row>
        <row r="549">
          <cell r="D549" t="str">
            <v>C:\Users\katherine.valencia\Desktop\b. Registros Sanitarios\107010203-RS.pdf</v>
          </cell>
          <cell r="E549" t="str">
            <v>SI</v>
          </cell>
        </row>
        <row r="550">
          <cell r="D550" t="str">
            <v>C:\Users\katherine.valencia\Desktop\b. Registros Sanitarios\107011303-RS.pdf</v>
          </cell>
          <cell r="E550" t="str">
            <v>SI</v>
          </cell>
        </row>
        <row r="551">
          <cell r="D551" t="str">
            <v>C:\Users\katherine.valencia\Desktop\b. Registros Sanitarios\116011720-RS.pdf</v>
          </cell>
          <cell r="E551" t="str">
            <v>SI</v>
          </cell>
        </row>
        <row r="552">
          <cell r="D552" t="str">
            <v>C:\Users\katherine.valencia\Desktop\b. Registros Sanitarios\116020103-RS.pdf</v>
          </cell>
          <cell r="E552" t="str">
            <v>SI</v>
          </cell>
        </row>
        <row r="553">
          <cell r="D553" t="str">
            <v>C:\Users\katherine.valencia\Desktop\b. Registros Sanitarios\116050103-RS.pdf</v>
          </cell>
          <cell r="E553" t="str">
            <v>SI</v>
          </cell>
        </row>
        <row r="554">
          <cell r="D554" t="str">
            <v>C:\Users\katherine.valencia\Desktop\INVIMAS 4\109040209-RS.pdf</v>
          </cell>
          <cell r="E554" t="str">
            <v>SI</v>
          </cell>
        </row>
        <row r="555">
          <cell r="D555" t="str">
            <v>C:\Users\katherine.valencia\Desktop\INVIMAS 4\111020302-RS.pdf</v>
          </cell>
          <cell r="E555" t="str">
            <v>SI</v>
          </cell>
        </row>
        <row r="556">
          <cell r="D556" t="str">
            <v>C:\Users\katherine.valencia\Desktop\INVIMAS 4\111030202-RS.pdf</v>
          </cell>
          <cell r="E556" t="str">
            <v>SI</v>
          </cell>
        </row>
        <row r="557">
          <cell r="D557" t="str">
            <v>C:\Users\katherine.valencia\Desktop\INVIMAS 4\111040102-RS.pdf</v>
          </cell>
          <cell r="E557" t="str">
            <v>SI</v>
          </cell>
        </row>
        <row r="558">
          <cell r="D558" t="str">
            <v>C:\Users\katherine.valencia\Desktop\INVIMAS 4\111050202-RS.pdf</v>
          </cell>
          <cell r="E558" t="str">
            <v>SI</v>
          </cell>
        </row>
        <row r="559">
          <cell r="D559" t="str">
            <v>C:\Users\katherine.valencia\Desktop\INVIMAS 4\111070102-RS.pdf</v>
          </cell>
          <cell r="E559" t="str">
            <v>SI</v>
          </cell>
        </row>
        <row r="560">
          <cell r="D560" t="str">
            <v>C:\Users\katherine.valencia\Desktop\INVIMAS 4\112010206-RS.pdf</v>
          </cell>
          <cell r="E560" t="str">
            <v>SI</v>
          </cell>
        </row>
        <row r="561">
          <cell r="D561" t="str">
            <v>C:\Users\katherine.valencia\Desktop\INVIMAS 4\112010306-RS.pdf</v>
          </cell>
          <cell r="E561" t="str">
            <v>SI</v>
          </cell>
        </row>
        <row r="562">
          <cell r="D562" t="str">
            <v>C:\Users\katherine.valencia\Desktop\INVIMAS 4\112020306-RS.pdf</v>
          </cell>
          <cell r="E562" t="str">
            <v>SI</v>
          </cell>
        </row>
        <row r="563">
          <cell r="D563" t="str">
            <v>C:\Users\katherine.valencia\Desktop\INVIMAS 4\112020406-RS.pdf</v>
          </cell>
          <cell r="E563" t="str">
            <v>SI</v>
          </cell>
        </row>
        <row r="564">
          <cell r="D564" t="str">
            <v>C:\Users\katherine.valencia\Desktop\INVIMAS 4\112030106-RS.pdf</v>
          </cell>
          <cell r="E564" t="str">
            <v>SI</v>
          </cell>
        </row>
        <row r="565">
          <cell r="D565" t="str">
            <v>C:\Users\katherine.valencia\Desktop\INVIMAS 4\112030206-RS.pdf</v>
          </cell>
          <cell r="E565" t="str">
            <v>SI</v>
          </cell>
        </row>
        <row r="566">
          <cell r="D566" t="str">
            <v>C:\Users\katherine.valencia\Desktop\INVIMAS 4\112030306-RS.pdf</v>
          </cell>
          <cell r="E566" t="str">
            <v>SI</v>
          </cell>
        </row>
        <row r="567">
          <cell r="D567" t="str">
            <v>C:\Users\katherine.valencia\Desktop\INVIMAS 4\112030405-RS.pdf</v>
          </cell>
          <cell r="E567" t="str">
            <v>SI</v>
          </cell>
        </row>
        <row r="568">
          <cell r="D568" t="str">
            <v>C:\Users\katherine.valencia\Desktop\INVIMAS 4\112040106-RS.pdf</v>
          </cell>
          <cell r="E568" t="str">
            <v>SI</v>
          </cell>
        </row>
        <row r="569">
          <cell r="D569" t="str">
            <v>C:\Users\katherine.valencia\Desktop\INVIMAS 4\112040205-RS.pdf</v>
          </cell>
          <cell r="E569" t="str">
            <v>SI</v>
          </cell>
        </row>
        <row r="570">
          <cell r="D570" t="str">
            <v>C:\Users\katherine.valencia\Desktop\INVIMAS 4\112040506-RS.pdf</v>
          </cell>
          <cell r="E570" t="str">
            <v>SI</v>
          </cell>
        </row>
        <row r="571">
          <cell r="D571" t="str">
            <v>C:\Users\katherine.valencia\Desktop\INVIMAS 4\112050206-RS.pdf</v>
          </cell>
          <cell r="E571" t="str">
            <v>SI</v>
          </cell>
        </row>
        <row r="572">
          <cell r="D572" t="str">
            <v>C:\Users\katherine.valencia\Desktop\INVIMAS 4\112050306-RS.pdf</v>
          </cell>
          <cell r="E572" t="str">
            <v>SI</v>
          </cell>
        </row>
        <row r="573">
          <cell r="D573" t="str">
            <v>C:\Users\katherine.valencia\Desktop\INVIMAS 4\112050716-RS.pdf</v>
          </cell>
          <cell r="E573" t="str">
            <v>SI</v>
          </cell>
        </row>
        <row r="574">
          <cell r="D574" t="str">
            <v>C:\Users\katherine.valencia\Desktop\INVIMAS 4\113010704-RS.pdf</v>
          </cell>
          <cell r="E574" t="str">
            <v>SI</v>
          </cell>
        </row>
        <row r="575">
          <cell r="D575" t="str">
            <v>C:\Users\katherine.valencia\Desktop\INVIMAS 4\113011801-RS.pdf</v>
          </cell>
          <cell r="E575" t="str">
            <v>SI</v>
          </cell>
        </row>
        <row r="576">
          <cell r="D576" t="str">
            <v>C:\Users\katherine.valencia\Desktop\INVIMAS 5\113020104-RS.pdf</v>
          </cell>
          <cell r="E576" t="str">
            <v>SI</v>
          </cell>
        </row>
        <row r="577">
          <cell r="D577" t="str">
            <v>C:\Users\katherine.valencia\Desktop\INVIMAS 5\113020301-RS.pdf</v>
          </cell>
          <cell r="E577" t="str">
            <v>SI</v>
          </cell>
        </row>
        <row r="578">
          <cell r="D578" t="str">
            <v>C:\Users\katherine.valencia\Desktop\INVIMAS 5\113020501-RS.pdf</v>
          </cell>
          <cell r="E578" t="str">
            <v>SI</v>
          </cell>
        </row>
        <row r="579">
          <cell r="D579" t="str">
            <v>C:\Users\katherine.valencia\Desktop\INVIMAS 5\114010703-RS.pdf</v>
          </cell>
          <cell r="E579" t="str">
            <v>SI</v>
          </cell>
        </row>
        <row r="580">
          <cell r="D580" t="str">
            <v>C:\Users\katherine.valencia\Desktop\INVIMAS 5\114010803-RS.pdf</v>
          </cell>
          <cell r="E580" t="str">
            <v>SI</v>
          </cell>
        </row>
        <row r="581">
          <cell r="D581" t="str">
            <v>C:\Users\katherine.valencia\Desktop\INVIMAS 5\114020104 RS.pdf</v>
          </cell>
          <cell r="E581" t="str">
            <v>SI</v>
          </cell>
        </row>
        <row r="582">
          <cell r="D582" t="str">
            <v>C:\Users\katherine.valencia\Desktop\INVIMAS 5\114020202-RS.pdf</v>
          </cell>
          <cell r="E582" t="str">
            <v>SI</v>
          </cell>
        </row>
        <row r="583">
          <cell r="D583" t="str">
            <v>C:\Users\katherine.valencia\Desktop\INVIMAS 5\114020703-RS.pdf</v>
          </cell>
          <cell r="E583" t="str">
            <v>SI</v>
          </cell>
        </row>
        <row r="584">
          <cell r="D584" t="str">
            <v>C:\Users\katherine.valencia\Desktop\INVIMAS 5\114030905-RS.pdf</v>
          </cell>
          <cell r="E584" t="str">
            <v>SI</v>
          </cell>
        </row>
        <row r="585">
          <cell r="D585" t="str">
            <v>C:\Users\katherine.valencia\Desktop\INVIMAS 5\114031001-RS.pdf</v>
          </cell>
          <cell r="E585" t="str">
            <v>SI</v>
          </cell>
        </row>
        <row r="586">
          <cell r="D586" t="str">
            <v>C:\Users\katherine.valencia\Desktop\INVIMAS 5\114050909-RS.pdf</v>
          </cell>
          <cell r="E586" t="str">
            <v>SI</v>
          </cell>
        </row>
        <row r="587">
          <cell r="D587" t="str">
            <v>C:\Users\katherine.valencia\Desktop\INVIMAS 5\114051009-RS.pdf</v>
          </cell>
          <cell r="E587" t="str">
            <v>SI</v>
          </cell>
        </row>
        <row r="588">
          <cell r="D588" t="str">
            <v>C:\Users\katherine.valencia\Desktop\INVIMAS 5\114070103-RS.pdf</v>
          </cell>
          <cell r="E588" t="str">
            <v>SI</v>
          </cell>
        </row>
        <row r="589">
          <cell r="D589" t="str">
            <v>C:\Users\katherine.valencia\Desktop\INVIMAS 5\114080402-RS.pdf</v>
          </cell>
          <cell r="E589" t="str">
            <v>SI</v>
          </cell>
        </row>
        <row r="590">
          <cell r="D590" t="str">
            <v>C:\Users\katherine.valencia\Desktop\INVIMAS 5\114080609-RS.pdf</v>
          </cell>
          <cell r="E590" t="str">
            <v>SI</v>
          </cell>
        </row>
        <row r="591">
          <cell r="D591" t="str">
            <v>C:\Users\katherine.valencia\Desktop\INVIMAS 5\114080709-RS.pdf</v>
          </cell>
          <cell r="E591" t="str">
            <v>SI</v>
          </cell>
        </row>
        <row r="592">
          <cell r="D592" t="str">
            <v>C:\Users\katherine.valencia\Desktop\INVIMAS 5\114081003-RS.pdf</v>
          </cell>
          <cell r="E592" t="str">
            <v>SI</v>
          </cell>
        </row>
        <row r="593">
          <cell r="D593" t="str">
            <v>C:\Users\katherine.valencia\Desktop\INVIMAS 5\114081109-RS.pdf</v>
          </cell>
          <cell r="E593" t="str">
            <v>SI</v>
          </cell>
        </row>
        <row r="594">
          <cell r="D594" t="str">
            <v>C:\Users\katherine.valencia\Desktop\INVIMAS 5\114081409-RS.pdf</v>
          </cell>
          <cell r="E594" t="str">
            <v>SI</v>
          </cell>
        </row>
        <row r="595">
          <cell r="D595" t="str">
            <v>C:\Users\katherine.valencia\Desktop\INVIMAS 5\114100409-RS.pdf</v>
          </cell>
          <cell r="E595" t="str">
            <v>SI</v>
          </cell>
        </row>
        <row r="596">
          <cell r="D596" t="str">
            <v>C:\Users\katherine.valencia\Desktop\INVIMAS 6\114100809-RS.pdf</v>
          </cell>
          <cell r="E596" t="str">
            <v>SI</v>
          </cell>
        </row>
        <row r="597">
          <cell r="D597" t="str">
            <v>C:\Users\katherine.valencia\Desktop\INVIMAS 6\114101109-RS.pdf</v>
          </cell>
          <cell r="E597" t="str">
            <v>SI</v>
          </cell>
        </row>
        <row r="598">
          <cell r="D598" t="str">
            <v>C:\Users\katherine.valencia\Desktop\INVIMAS 6\114101209-RS.pdf</v>
          </cell>
          <cell r="E598" t="str">
            <v>SI</v>
          </cell>
        </row>
        <row r="599">
          <cell r="D599" t="str">
            <v>C:\Users\katherine.valencia\Desktop\INVIMAS 6\114110109-RS.pdf</v>
          </cell>
          <cell r="E599" t="str">
            <v>SI</v>
          </cell>
        </row>
        <row r="600">
          <cell r="D600" t="str">
            <v>C:\Users\katherine.valencia\Desktop\INVIMAS 6\114120109-RS.pdf</v>
          </cell>
          <cell r="E600" t="str">
            <v>SI</v>
          </cell>
        </row>
        <row r="601">
          <cell r="D601" t="str">
            <v>C:\Users\katherine.valencia\Desktop\INVIMAS 6\114130109-RS.pdf</v>
          </cell>
          <cell r="E601" t="str">
            <v>SI</v>
          </cell>
        </row>
        <row r="602">
          <cell r="D602" t="str">
            <v>C:\Users\katherine.valencia\Desktop\INVIMAS 6\115000303-RS.pdf</v>
          </cell>
          <cell r="E602" t="str">
            <v>SI</v>
          </cell>
        </row>
        <row r="603">
          <cell r="D603" t="str">
            <v>C:\Users\katherine.valencia\Desktop\INVIMAS 6\116010102-RS.pdf</v>
          </cell>
          <cell r="E603" t="str">
            <v>SI</v>
          </cell>
        </row>
        <row r="604">
          <cell r="D604" t="str">
            <v>C:\Users\katherine.valencia\Desktop\INVIMAS 6\116010703-RS.pdf</v>
          </cell>
          <cell r="E604" t="str">
            <v>SI</v>
          </cell>
        </row>
        <row r="605">
          <cell r="D605" t="str">
            <v>C:\Users\katherine.valencia\Desktop\INVIMAS 6\116011409-RS.pdf</v>
          </cell>
          <cell r="E605" t="str">
            <v>SI</v>
          </cell>
        </row>
        <row r="606">
          <cell r="D606" t="str">
            <v>C:\Users\katherine.valencia\Desktop\INVIMAS 6\117000409-RS.pdf</v>
          </cell>
          <cell r="E606" t="str">
            <v>SI</v>
          </cell>
        </row>
        <row r="607">
          <cell r="D607" t="str">
            <v>C:\Users\katherine.valencia\Desktop\INVIMAS 6\117000809-RS.pdf</v>
          </cell>
          <cell r="E607" t="str">
            <v>SI</v>
          </cell>
        </row>
        <row r="608">
          <cell r="D608" t="str">
            <v>C:\Users\katherine.valencia\Desktop\INVIMAS 6\117001009-RS.pdf</v>
          </cell>
          <cell r="E608" t="str">
            <v>SI</v>
          </cell>
        </row>
        <row r="609">
          <cell r="D609" t="str">
            <v>C:\Users\katherine.valencia\Desktop\INVIMAS 6\118000403-RS.pdf</v>
          </cell>
          <cell r="E609" t="str">
            <v>SI</v>
          </cell>
        </row>
        <row r="610">
          <cell r="D610" t="str">
            <v>C:\Users\katherine.valencia\Desktop\INVIMAS 6\119031506-RS.pdf</v>
          </cell>
          <cell r="E610" t="str">
            <v>SI</v>
          </cell>
        </row>
        <row r="611">
          <cell r="D611" t="str">
            <v>C:\Users\katherine.valencia\Desktop\INVIMAS 6\121001108-RS.pdf</v>
          </cell>
          <cell r="E611" t="str">
            <v>SI</v>
          </cell>
        </row>
        <row r="612">
          <cell r="D612" t="str">
            <v>C:\Users\katherine.valencia\Desktop\INVIMAS 6\121002104-RS.pdf</v>
          </cell>
          <cell r="E612" t="str">
            <v>SI</v>
          </cell>
        </row>
        <row r="613">
          <cell r="D613" t="str">
            <v>C:\Users\katherine.valencia\Desktop\INVIMAS 6\121002603-RS.pdf</v>
          </cell>
          <cell r="E613" t="str">
            <v>SI</v>
          </cell>
        </row>
        <row r="614">
          <cell r="D614" t="str">
            <v>C:\Users\katherine.valencia\Desktop\INVIMAS 6\121002980-RS.pdf</v>
          </cell>
          <cell r="E614" t="str">
            <v>SI</v>
          </cell>
        </row>
        <row r="615">
          <cell r="D615" t="str">
            <v>C:\Users\katherine.valencia\Desktop\INVIMAS 6\122000410-RS.pdf</v>
          </cell>
          <cell r="E615" t="str">
            <v>SI</v>
          </cell>
        </row>
        <row r="616">
          <cell r="D616" t="str">
            <v>C:\Users\katherine.valencia\Desktop\INVIMAS 2\103017609-RS.pdf</v>
          </cell>
          <cell r="E616" t="str">
            <v>SI</v>
          </cell>
        </row>
        <row r="617">
          <cell r="D617" t="str">
            <v>C:\Users\katherine.valencia\Desktop\INVIMAS 2\103040109-RS.pdf</v>
          </cell>
          <cell r="E617" t="str">
            <v>SI</v>
          </cell>
        </row>
        <row r="618">
          <cell r="D618" t="str">
            <v>C:\Users\katherine.valencia\Desktop\INVIMAS 2\103040409-RS.pdf</v>
          </cell>
          <cell r="E618" t="str">
            <v>SI</v>
          </cell>
        </row>
        <row r="619">
          <cell r="D619" t="str">
            <v>C:\Users\katherine.valencia\Desktop\INVIMAS 2\104010104-RS.pdf</v>
          </cell>
          <cell r="E619" t="str">
            <v>SI</v>
          </cell>
        </row>
        <row r="620">
          <cell r="D620" t="str">
            <v>C:\Users\katherine.valencia\Desktop\INVIMAS 2\104010709-RS.pdf</v>
          </cell>
          <cell r="E620" t="str">
            <v>SI</v>
          </cell>
        </row>
        <row r="621">
          <cell r="D621" t="str">
            <v>C:\Users\katherine.valencia\Desktop\INVIMAS 2\104020209-RS.pdf</v>
          </cell>
          <cell r="E621" t="str">
            <v>SI</v>
          </cell>
        </row>
        <row r="622">
          <cell r="D622" t="str">
            <v>C:\Users\katherine.valencia\Desktop\INVIMAS 2\104020504-RS.pdf</v>
          </cell>
          <cell r="E622" t="str">
            <v>SI</v>
          </cell>
        </row>
        <row r="623">
          <cell r="D623" t="str">
            <v>C:\Users\katherine.valencia\Desktop\INVIMAS 2\105010209-RS.pdf</v>
          </cell>
          <cell r="E623" t="str">
            <v>SI</v>
          </cell>
        </row>
        <row r="624">
          <cell r="D624" t="str">
            <v>C:\Users\katherine.valencia\Desktop\INVIMAS 2\105010609-RS.pdf</v>
          </cell>
          <cell r="E624" t="str">
            <v>SI</v>
          </cell>
        </row>
        <row r="625">
          <cell r="D625" t="str">
            <v>C:\Users\katherine.valencia\Desktop\INVIMAS 2\105010709-RS.pdf</v>
          </cell>
          <cell r="E625" t="str">
            <v>SI</v>
          </cell>
        </row>
        <row r="626">
          <cell r="D626" t="str">
            <v>C:\Users\katherine.valencia\Desktop\INVIMAS 2\105020609-RS.pdf</v>
          </cell>
          <cell r="E626" t="str">
            <v>SI</v>
          </cell>
        </row>
        <row r="627">
          <cell r="D627" t="str">
            <v>C:\Users\katherine.valencia\Desktop\INVIMAS 2\105021209-RS.pdf</v>
          </cell>
          <cell r="E627" t="str">
            <v>SI</v>
          </cell>
        </row>
        <row r="628">
          <cell r="D628" t="str">
            <v>C:\Users\katherine.valencia\Desktop\INVIMAS 2\105021609-RS.pdf</v>
          </cell>
          <cell r="E628" t="str">
            <v>SI</v>
          </cell>
        </row>
        <row r="629">
          <cell r="D629" t="str">
            <v>C:\Users\katherine.valencia\Desktop\INVIMAS 2\105030209-RS.pdf</v>
          </cell>
          <cell r="E629" t="str">
            <v>SI</v>
          </cell>
        </row>
        <row r="630">
          <cell r="D630" t="str">
            <v>C:\Users\katherine.valencia\Desktop\INVIMAS 2\105030709-RS.pdf</v>
          </cell>
          <cell r="E630" t="str">
            <v>SI</v>
          </cell>
        </row>
        <row r="631">
          <cell r="D631" t="str">
            <v>C:\Users\katherine.valencia\Desktop\INVIMAS 2\105031009-RS.pdf</v>
          </cell>
          <cell r="E631" t="str">
            <v>SI</v>
          </cell>
        </row>
        <row r="632">
          <cell r="D632" t="str">
            <v>C:\Users\katherine.valencia\Desktop\INVIMAS 2\105032703-RS.pdf</v>
          </cell>
          <cell r="E632" t="str">
            <v>SI</v>
          </cell>
        </row>
        <row r="633">
          <cell r="D633" t="str">
            <v>C:\Users\katherine.valencia\Desktop\INVIMAS 1\102000703-RS.pdf</v>
          </cell>
          <cell r="E633" t="str">
            <v>SI</v>
          </cell>
        </row>
        <row r="634">
          <cell r="D634" t="str">
            <v>C:\Users\katherine.valencia\Desktop\INVIMAS 1\102000804-RS.pdf</v>
          </cell>
          <cell r="E634" t="str">
            <v>SI</v>
          </cell>
        </row>
        <row r="635">
          <cell r="D635" t="str">
            <v>C:\Users\katherine.valencia\Desktop\INVIMAS 1\102000909-RS.pdf</v>
          </cell>
          <cell r="E635" t="str">
            <v>SI</v>
          </cell>
        </row>
        <row r="636">
          <cell r="D636" t="str">
            <v>C:\Users\katherine.valencia\Desktop\INVIMAS 1\102001204-RS.pdf</v>
          </cell>
          <cell r="E636" t="str">
            <v>SI</v>
          </cell>
        </row>
        <row r="637">
          <cell r="D637" t="str">
            <v>C:\Users\katherine.valencia\Desktop\INVIMAS 1\103010604-RS.pdf</v>
          </cell>
          <cell r="E637" t="str">
            <v>SI</v>
          </cell>
        </row>
        <row r="638">
          <cell r="D638" t="str">
            <v>C:\Users\katherine.valencia\Desktop\INVIMAS 1\103011404-RS.pdf</v>
          </cell>
          <cell r="E638" t="str">
            <v>SI</v>
          </cell>
        </row>
        <row r="639">
          <cell r="D639" t="str">
            <v>C:\Users\katherine.valencia\Desktop\INVIMAS 1\103011509-RS.pdf</v>
          </cell>
          <cell r="E639" t="str">
            <v>SI</v>
          </cell>
        </row>
        <row r="640">
          <cell r="D640" t="str">
            <v>C:\Users\katherine.valencia\Desktop\INVIMAS 1\103011803-RS.pdf</v>
          </cell>
          <cell r="E640" t="str">
            <v>SI</v>
          </cell>
        </row>
        <row r="641">
          <cell r="D641" t="str">
            <v>C:\Users\katherine.valencia\Desktop\INVIMAS 1\103012110-RS.pdf</v>
          </cell>
          <cell r="E641" t="str">
            <v>SI</v>
          </cell>
        </row>
        <row r="642">
          <cell r="D642" t="str">
            <v>C:\Users\katherine.valencia\Desktop\INVIMAS 1\103012203-RS.pdf</v>
          </cell>
          <cell r="E642" t="str">
            <v>SI</v>
          </cell>
        </row>
        <row r="643">
          <cell r="D643" t="str">
            <v>C:\Users\katherine.valencia\Desktop\INVIMAS 1\103012503-RS.pdf</v>
          </cell>
          <cell r="E643" t="str">
            <v>SI</v>
          </cell>
        </row>
        <row r="644">
          <cell r="D644" t="str">
            <v>C:\Users\katherine.valencia\Desktop\INVIMAS 1\103013103-RS.pdf</v>
          </cell>
          <cell r="E644" t="str">
            <v>SI</v>
          </cell>
        </row>
        <row r="645">
          <cell r="D645" t="str">
            <v>C:\Users\katherine.valencia\Desktop\INVIMAS 1\103015503-RS.pdf</v>
          </cell>
          <cell r="E645" t="str">
            <v>SI</v>
          </cell>
        </row>
        <row r="646">
          <cell r="D646" t="str">
            <v>C:\Users\katherine.valencia\Desktop\INVIMAS 1\103015904-RS.pdf</v>
          </cell>
          <cell r="E646" t="str">
            <v>SI</v>
          </cell>
        </row>
        <row r="647">
          <cell r="D647" t="str">
            <v>C:\Users\katherine.valencia\Desktop\INVIMAS 1\103016204-RS.pdf</v>
          </cell>
          <cell r="E647" t="str">
            <v>SI</v>
          </cell>
        </row>
        <row r="648">
          <cell r="D648" t="str">
            <v>C:\Users\katherine.valencia\Desktop\inviams 7\103010509-RS.pdf</v>
          </cell>
          <cell r="E648" t="str">
            <v>SI</v>
          </cell>
        </row>
        <row r="649">
          <cell r="D649" t="str">
            <v>C:\Users\katherine.valencia\Desktop\inviams 7\103010709-RS.pdf</v>
          </cell>
          <cell r="E649" t="str">
            <v>SI</v>
          </cell>
        </row>
        <row r="650">
          <cell r="D650" t="str">
            <v>C:\Users\katherine.valencia\Desktop\inviams 7\105010509-RS.pdf</v>
          </cell>
          <cell r="E650" t="str">
            <v>SI</v>
          </cell>
        </row>
        <row r="651">
          <cell r="D651" t="str">
            <v>C:\Users\katherine.valencia\Desktop\inviams 7\105020409-RS.pdf</v>
          </cell>
          <cell r="E651" t="str">
            <v>SI</v>
          </cell>
        </row>
        <row r="652">
          <cell r="D652" t="str">
            <v>C:\Users\katherine.valencia\Desktop\inviams 7\105060203-RS.pdf</v>
          </cell>
          <cell r="E652" t="str">
            <v>SI</v>
          </cell>
        </row>
        <row r="653">
          <cell r="D653" t="str">
            <v>C:\Users\katherine.valencia\Desktop\inviams 7\105080106-RS.pdf</v>
          </cell>
          <cell r="E653" t="str">
            <v>SI</v>
          </cell>
        </row>
        <row r="654">
          <cell r="D654" t="str">
            <v>C:\Users\katherine.valencia\Desktop\inviams 7\105080208-RS.pdf</v>
          </cell>
          <cell r="E654" t="str">
            <v>SI</v>
          </cell>
        </row>
        <row r="655">
          <cell r="D655" t="str">
            <v>C:\Users\katherine.valencia\Desktop\inviams 7\106070103-RS.pdf</v>
          </cell>
          <cell r="E655" t="str">
            <v>SI</v>
          </cell>
        </row>
        <row r="656">
          <cell r="D656" t="str">
            <v>C:\Users\katherine.valencia\Desktop\inviams 7\106070203-RS.pdf</v>
          </cell>
          <cell r="E656" t="str">
            <v>SI</v>
          </cell>
        </row>
        <row r="657">
          <cell r="D657" t="str">
            <v>C:\Users\katherine.valencia\Desktop\invimas 8\106070503-RS.pdf</v>
          </cell>
          <cell r="E657" t="str">
            <v>SI</v>
          </cell>
        </row>
        <row r="658">
          <cell r="D658" t="str">
            <v>C:\Users\katherine.valencia\Desktop\invimas 8\109040309-RS.pdf</v>
          </cell>
          <cell r="E658" t="str">
            <v>SI</v>
          </cell>
        </row>
        <row r="659">
          <cell r="D659" t="str">
            <v>C:\Users\katherine.valencia\Desktop\invimas 8\112070106-RS.pdf</v>
          </cell>
          <cell r="E659" t="str">
            <v>SI</v>
          </cell>
        </row>
        <row r="660">
          <cell r="D660" t="str">
            <v>C:\Users\katherine.valencia\Desktop\invimas 8\113011009-RS.pdf</v>
          </cell>
          <cell r="E660" t="str">
            <v>SI</v>
          </cell>
        </row>
        <row r="661">
          <cell r="D661" t="str">
            <v>C:\Users\katherine.valencia\Desktop\invimas 8\113011402-RS.pdf</v>
          </cell>
          <cell r="E661" t="str">
            <v>SI</v>
          </cell>
        </row>
        <row r="662">
          <cell r="D662" t="str">
            <v>C:\Users\katherine.valencia\Desktop\INVIMA\102000909-RS.pdf</v>
          </cell>
          <cell r="E662" t="str">
            <v>SI</v>
          </cell>
        </row>
        <row r="663">
          <cell r="D663" t="str">
            <v>C:\Users\katherine.valencia\Desktop\INVIMA\103013709-RS.pdf</v>
          </cell>
          <cell r="E663" t="str">
            <v>SI</v>
          </cell>
        </row>
        <row r="664">
          <cell r="D664" t="str">
            <v>C:\Users\katherine.valencia\Desktop\INVIMA\103014203-RS.pdf</v>
          </cell>
          <cell r="E664" t="str">
            <v>SI</v>
          </cell>
        </row>
        <row r="665">
          <cell r="D665" t="str">
            <v>C:\Users\katherine.valencia\Desktop\INVIMA\103030309-RS.pdf</v>
          </cell>
          <cell r="E665" t="str">
            <v>SI</v>
          </cell>
        </row>
        <row r="666">
          <cell r="D666" t="str">
            <v>C:\Users\katherine.valencia\Desktop\INVIMA\103030309-RS2.pdf</v>
          </cell>
          <cell r="E666" t="str">
            <v>SI</v>
          </cell>
        </row>
        <row r="667">
          <cell r="D667" t="str">
            <v>C:\Users\katherine.valencia\Desktop\INVIMA\104010304-RS.pdf</v>
          </cell>
          <cell r="E667" t="str">
            <v>SI</v>
          </cell>
        </row>
        <row r="668">
          <cell r="D668" t="str">
            <v>C:\Users\katherine.valencia\Desktop\INVIMA\105020303-RS.pdf</v>
          </cell>
          <cell r="E668" t="str">
            <v>SI</v>
          </cell>
        </row>
        <row r="669">
          <cell r="D669" t="str">
            <v>C:\Users\katherine.valencia\Desktop\INVIMA\105031209-RS.pdf</v>
          </cell>
          <cell r="E669" t="str">
            <v>SI</v>
          </cell>
        </row>
        <row r="670">
          <cell r="D670" t="str">
            <v>C:\Users\katherine.valencia\Desktop\INVIMA\105031409-RS.pdf</v>
          </cell>
          <cell r="E670" t="str">
            <v>SI</v>
          </cell>
        </row>
        <row r="671">
          <cell r="D671" t="str">
            <v>C:\Users\katherine.valencia\Desktop\INVIMA\106090109-RS.pdf</v>
          </cell>
          <cell r="E671" t="str">
            <v>SI</v>
          </cell>
        </row>
        <row r="672">
          <cell r="D672" t="str">
            <v>C:\Users\katherine.valencia\Desktop\INVIMA\106100109-RS.pdf</v>
          </cell>
          <cell r="E672" t="str">
            <v>SI</v>
          </cell>
        </row>
        <row r="673">
          <cell r="D673" t="str">
            <v>C:\Users\katherine.valencia\Desktop\INVIMA\107020209-RS.pdf</v>
          </cell>
          <cell r="E673" t="str">
            <v>SI</v>
          </cell>
        </row>
        <row r="674">
          <cell r="D674" t="str">
            <v>C:\Users\katherine.valencia\Desktop\INVIMA\107020806-RS.pdf</v>
          </cell>
          <cell r="E674" t="str">
            <v>SI</v>
          </cell>
        </row>
        <row r="675">
          <cell r="D675" t="str">
            <v>C:\Users\katherine.valencia\Desktop\INVIMA\107022309-RS.pdf</v>
          </cell>
          <cell r="E675" t="str">
            <v>SI</v>
          </cell>
        </row>
        <row r="676">
          <cell r="D676" t="str">
            <v>C:\Users\katherine.valencia\Desktop\INVIMA\109050109-RS.pdf</v>
          </cell>
          <cell r="E676" t="str">
            <v>SI</v>
          </cell>
        </row>
        <row r="677">
          <cell r="D677" t="str">
            <v>C:\Users\katherine.valencia\Desktop\INVIMA\113020209-RS.pdf</v>
          </cell>
          <cell r="E677" t="str">
            <v>SI</v>
          </cell>
        </row>
        <row r="678">
          <cell r="D678" t="str">
            <v>C:\Users\katherine.valencia\Desktop\INVIMA\114020309-RS.pdf</v>
          </cell>
          <cell r="E678" t="str">
            <v>SI</v>
          </cell>
        </row>
        <row r="679">
          <cell r="D679" t="str">
            <v>C:\Users\katherine.valencia\Desktop\INVIMA\114051204-RS.pdf</v>
          </cell>
          <cell r="E679" t="str">
            <v>SI</v>
          </cell>
        </row>
        <row r="680">
          <cell r="D680" t="str">
            <v>C:\Users\katherine.valencia\Desktop\INVIMA\114051204-RS2.pdf</v>
          </cell>
          <cell r="E680" t="str">
            <v>SI</v>
          </cell>
        </row>
        <row r="681">
          <cell r="D681" t="str">
            <v>C:\Users\katherine.valencia\Desktop\INVIMA\114082260-RS.pdf</v>
          </cell>
          <cell r="E681" t="str">
            <v>SI</v>
          </cell>
        </row>
        <row r="682">
          <cell r="D682" t="str">
            <v>C:\Users\katherine.valencia\Desktop\INVIMA\114082270-RS.pdf</v>
          </cell>
          <cell r="E682" t="str">
            <v>SI</v>
          </cell>
        </row>
        <row r="683">
          <cell r="D683" t="str">
            <v>C:\Users\katherine.valencia\Desktop\INVIMA\114101309-RS.pdf</v>
          </cell>
          <cell r="E683" t="str">
            <v>SI</v>
          </cell>
        </row>
        <row r="684">
          <cell r="D684" t="str">
            <v>C:\Users\katherine.valencia\Desktop\INVIMA\114101315-RS.pdf</v>
          </cell>
          <cell r="E684" t="str">
            <v>SI</v>
          </cell>
        </row>
        <row r="685">
          <cell r="D685" t="str">
            <v>C:\Users\katherine.valencia\Desktop\INVIMA\114101520-RS.pdf</v>
          </cell>
          <cell r="E685" t="str">
            <v>SI</v>
          </cell>
        </row>
        <row r="686">
          <cell r="D686" t="str">
            <v>C:\Users\katherine.valencia\Desktop\INVIMA\116020209-RS.pdf</v>
          </cell>
          <cell r="E686" t="str">
            <v>SI</v>
          </cell>
        </row>
        <row r="687">
          <cell r="D687" t="str">
            <v>C:\Users\katherine.valencia\Desktop\INVIMA\116020209-RS2.pdf</v>
          </cell>
          <cell r="E687" t="str">
            <v>SI</v>
          </cell>
        </row>
        <row r="688">
          <cell r="D688" t="str">
            <v>C:\Users\katherine.valencia\Desktop\INVIMA\116050103-RS.pdf</v>
          </cell>
          <cell r="E688" t="str">
            <v>SI</v>
          </cell>
        </row>
        <row r="689">
          <cell r="D689" t="str">
            <v>C:\Users\katherine.valencia\Desktop\INVIMAS 3\105040203-RS.pdf</v>
          </cell>
          <cell r="E689" t="str">
            <v>SI</v>
          </cell>
        </row>
        <row r="690">
          <cell r="D690" t="str">
            <v>C:\Users\katherine.valencia\Desktop\INVIMAS 3\105040309-RS.pdf</v>
          </cell>
          <cell r="E690" t="str">
            <v>SI</v>
          </cell>
        </row>
        <row r="691">
          <cell r="D691" t="str">
            <v>C:\Users\katherine.valencia\Desktop\INVIMAS 3\105040509-RS.pdf</v>
          </cell>
          <cell r="E691" t="str">
            <v>SI</v>
          </cell>
        </row>
        <row r="692">
          <cell r="D692" t="str">
            <v>C:\Users\katherine.valencia\Desktop\INVIMAS 3\105070209-RS.pdf</v>
          </cell>
          <cell r="E692" t="str">
            <v>SI</v>
          </cell>
        </row>
        <row r="693">
          <cell r="D693" t="str">
            <v>C:\Users\katherine.valencia\Desktop\INVIMAS 3\106020109-RS.pdf</v>
          </cell>
          <cell r="E693" t="str">
            <v>SI</v>
          </cell>
        </row>
        <row r="694">
          <cell r="D694" t="str">
            <v>C:\Users\katherine.valencia\Desktop\INVIMAS 3\106030103-RS.pdf</v>
          </cell>
          <cell r="E694" t="str">
            <v>SI</v>
          </cell>
        </row>
        <row r="695">
          <cell r="D695" t="str">
            <v>C:\Users\katherine.valencia\Desktop\INVIMAS 3\106030209-RS.pdf</v>
          </cell>
          <cell r="E695" t="str">
            <v>SI</v>
          </cell>
        </row>
        <row r="696">
          <cell r="D696" t="str">
            <v>C:\Users\katherine.valencia\Desktop\INVIMAS 3\106030302-RS.pdf</v>
          </cell>
          <cell r="E696" t="str">
            <v>SI</v>
          </cell>
        </row>
        <row r="697">
          <cell r="D697" t="str">
            <v>C:\Users\katherine.valencia\Desktop\INVIMAS 3\106040103-RS.pdf</v>
          </cell>
          <cell r="E697" t="str">
            <v>SI</v>
          </cell>
        </row>
        <row r="698">
          <cell r="D698" t="str">
            <v>C:\Users\katherine.valencia\Desktop\INVIMAS 3\106050909-RS.pdf</v>
          </cell>
          <cell r="E698" t="str">
            <v>SI</v>
          </cell>
        </row>
        <row r="699">
          <cell r="D699" t="str">
            <v>C:\Users\katherine.valencia\Desktop\INVIMAS 3\106080209-RS.pdf</v>
          </cell>
          <cell r="E699" t="str">
            <v>SI</v>
          </cell>
        </row>
        <row r="700">
          <cell r="D700" t="str">
            <v>C:\Users\katherine.valencia\Desktop\INVIMAS 3\106080509-RS.pdf</v>
          </cell>
          <cell r="E700" t="str">
            <v>SI</v>
          </cell>
        </row>
        <row r="701">
          <cell r="D701" t="str">
            <v>C:\Users\katherine.valencia\Desktop\INVIMAS 3\107010103-RS.pdf</v>
          </cell>
          <cell r="E701" t="str">
            <v>SI</v>
          </cell>
        </row>
        <row r="702">
          <cell r="D702" t="str">
            <v>C:\Users\katherine.valencia\Desktop\INVIMAS 3\107010309-RS.pdf</v>
          </cell>
          <cell r="E702" t="str">
            <v>SI</v>
          </cell>
        </row>
        <row r="703">
          <cell r="D703" t="str">
            <v>C:\Users\katherine.valencia\Desktop\INVIMAS 3\107010903-RS.pdf</v>
          </cell>
          <cell r="E703" t="str">
            <v>SI</v>
          </cell>
        </row>
        <row r="704">
          <cell r="D704" t="str">
            <v>C:\Users\katherine.valencia\Desktop\INVIMAS 3\107011303-RS.pdf</v>
          </cell>
          <cell r="E704" t="str">
            <v>SI</v>
          </cell>
        </row>
        <row r="705">
          <cell r="D705" t="str">
            <v>C:\Users\katherine.valencia\Desktop\INVIMAS 3\107020509-RS.pdf</v>
          </cell>
          <cell r="E705" t="str">
            <v>SI</v>
          </cell>
        </row>
        <row r="706">
          <cell r="D706" t="str">
            <v>C:\Users\katherine.valencia\Desktop\INVIMAS 3\107021209-RS.pdf</v>
          </cell>
          <cell r="E706" t="str">
            <v>SI</v>
          </cell>
        </row>
        <row r="707">
          <cell r="D707" t="str">
            <v>C:\Users\katherine.valencia\Desktop\INVIMAS 3\107050109-RS.pdf</v>
          </cell>
          <cell r="E707" t="str">
            <v>SI</v>
          </cell>
        </row>
        <row r="708">
          <cell r="D708" t="str">
            <v>C:\Users\katherine.valencia\Desktop\INVIMAS 3\108030103-RS.pdf</v>
          </cell>
          <cell r="E708" t="str">
            <v>SI</v>
          </cell>
        </row>
        <row r="709">
          <cell r="D709" t="str">
            <v>C:\Users\katherine.valencia\Desktop\INVIMAS 3\109010103-RS.pdf</v>
          </cell>
          <cell r="E709" t="str">
            <v>SI</v>
          </cell>
        </row>
        <row r="710">
          <cell r="D710" t="str">
            <v>C:\Users\katherine.valencia\Desktop\INVIMAS 3\109010704-RS.pdf</v>
          </cell>
          <cell r="E710" t="str">
            <v>SI</v>
          </cell>
        </row>
        <row r="711">
          <cell r="D711" t="str">
            <v>C:\Users\katherine.valencia\Desktop\INVIMAS 3\109030303-RS.pdf</v>
          </cell>
          <cell r="E711" t="str">
            <v>SI</v>
          </cell>
        </row>
        <row r="712">
          <cell r="D712" t="str">
            <v>C:\Users\katherine.valencia\Desktop\INVIMAS 3\109030603-RS.pdf</v>
          </cell>
          <cell r="E712" t="str">
            <v>SI</v>
          </cell>
        </row>
        <row r="713">
          <cell r="D713" t="str">
            <v>C:\Users\katherine.valencia\Desktop\INVIMAS 3\518236565405058979_102000703-RS.pdf</v>
          </cell>
          <cell r="E713" t="str">
            <v>SI</v>
          </cell>
        </row>
        <row r="714">
          <cell r="D714" t="str">
            <v>C:\Users\katherine.valencia\Desktop\REGISTROS SANITARIOS\201010910-RS.pdf</v>
          </cell>
          <cell r="E714" t="str">
            <v>SI</v>
          </cell>
        </row>
        <row r="715">
          <cell r="D715" t="str">
            <v>C:\Users\katherine.valencia\Desktop\REGISTROS SANITARIOS\201011610-RS.pdf</v>
          </cell>
          <cell r="E715" t="str">
            <v>SI</v>
          </cell>
        </row>
        <row r="716">
          <cell r="D716" t="str">
            <v>C:\Users\katherine.valencia\Desktop\REGISTROS SANITARIOS\201040510-RS.pdf</v>
          </cell>
          <cell r="E716" t="str">
            <v>SI</v>
          </cell>
        </row>
        <row r="717">
          <cell r="D717" t="str">
            <v>C:\Users\katherine.valencia\Desktop\REGISTROS SANITARIOS\201040913-RS.pdf</v>
          </cell>
          <cell r="E717" t="str">
            <v>SI</v>
          </cell>
        </row>
        <row r="718">
          <cell r="D718" t="str">
            <v>C:\Users\katherine.valencia\Desktop\REGISTROS SANITARIOS\201044019-RS.pdf</v>
          </cell>
          <cell r="E718" t="str">
            <v>SI</v>
          </cell>
        </row>
        <row r="719">
          <cell r="D719" t="str">
            <v>C:\Users\katherine.valencia\Desktop\REGISTROS SANITARIOS\201135310-RS.pdf</v>
          </cell>
          <cell r="E719" t="str">
            <v>SI</v>
          </cell>
        </row>
        <row r="720">
          <cell r="D720" t="str">
            <v>C:\Users\katherine.valencia\Desktop\REGISTROS SANITARIOS\201151720-RS.pdf</v>
          </cell>
          <cell r="E720" t="str">
            <v>SI</v>
          </cell>
        </row>
        <row r="721">
          <cell r="D721" t="str">
            <v>C:\Users\katherine.valencia\Desktop\REGISTROS SANITARIOS\201181001-RS.pdf</v>
          </cell>
          <cell r="E721" t="str">
            <v>SI</v>
          </cell>
        </row>
        <row r="722">
          <cell r="D722" t="str">
            <v>C:\Users\katherine.valencia\Desktop\REGISTROS SANITARIOS\206060701-RS.pdf</v>
          </cell>
          <cell r="E722" t="str">
            <v>SI</v>
          </cell>
        </row>
        <row r="723">
          <cell r="D723" t="str">
            <v>C:\Users\katherine.valencia\Desktop\REGISTROS SANITARIOS\201010910-RS.pdf</v>
          </cell>
          <cell r="E723" t="str">
            <v>SI</v>
          </cell>
        </row>
        <row r="724">
          <cell r="D724" t="str">
            <v>C:\Users\katherine.valencia\Desktop\REGISTROS SANITARIOS\201011610-RS.pdf</v>
          </cell>
          <cell r="E724" t="str">
            <v>SI</v>
          </cell>
        </row>
        <row r="725">
          <cell r="D725" t="str">
            <v>C:\Users\katherine.valencia\Desktop\REGISTROS SANITARIOS\201040510-RS.pdf</v>
          </cell>
          <cell r="E725" t="str">
            <v>SI</v>
          </cell>
        </row>
        <row r="726">
          <cell r="D726" t="str">
            <v>C:\Users\katherine.valencia\Desktop\REGISTROS SANITARIOS\201040913-RS.pdf</v>
          </cell>
          <cell r="E726" t="str">
            <v>SI</v>
          </cell>
        </row>
        <row r="727">
          <cell r="D727" t="str">
            <v>C:\Users\katherine.valencia\Desktop\REGISTROS SANITARIOS\201044019-RS.pdf</v>
          </cell>
          <cell r="E727" t="str">
            <v>SI</v>
          </cell>
        </row>
        <row r="728">
          <cell r="D728" t="str">
            <v>C:\Users\katherine.valencia\Desktop\REGISTROS SANITARIOS\201135310-RS.pdf</v>
          </cell>
          <cell r="E728" t="str">
            <v>SI</v>
          </cell>
        </row>
        <row r="729">
          <cell r="D729" t="str">
            <v>C:\Users\katherine.valencia\Desktop\REGISTROS SANITARIOS\201151720-RS.pdf</v>
          </cell>
          <cell r="E729" t="str">
            <v>SI</v>
          </cell>
        </row>
        <row r="730">
          <cell r="D730" t="str">
            <v>C:\Users\katherine.valencia\Desktop\REGISTROS SANITARIOS\201181001-RS.pdf</v>
          </cell>
          <cell r="E730" t="str">
            <v>SI</v>
          </cell>
        </row>
        <row r="731">
          <cell r="D731" t="str">
            <v>C:\Users\katherine.valencia\Desktop\REGISTROS SANITARIOS\206060701-RS.pdf</v>
          </cell>
          <cell r="E731" t="str">
            <v>SI</v>
          </cell>
        </row>
        <row r="732">
          <cell r="D732" t="str">
            <v>C:\Users\katherine.valencia\Desktop\REGISTROS 1\105020409-RS.pdf</v>
          </cell>
          <cell r="E732" t="str">
            <v>SI</v>
          </cell>
        </row>
        <row r="733">
          <cell r="D733" t="str">
            <v>C:\Users\katherine.valencia\Desktop\REGISTROS 1\105021209-RS.pdf</v>
          </cell>
          <cell r="E733" t="str">
            <v>SI</v>
          </cell>
        </row>
        <row r="734">
          <cell r="D734" t="str">
            <v>C:\Users\katherine.valencia\Desktop\REGISTROS 1\105021609-RS.pdf</v>
          </cell>
          <cell r="E734" t="str">
            <v>SI</v>
          </cell>
        </row>
        <row r="735">
          <cell r="D735" t="str">
            <v>C:\Users\katherine.valencia\Desktop\REGISTROS 1\105030209-RS.pdf</v>
          </cell>
          <cell r="E735" t="str">
            <v>SI</v>
          </cell>
        </row>
        <row r="736">
          <cell r="D736" t="str">
            <v>C:\Users\katherine.valencia\Desktop\REGISTROS 1\105030309-RS.pdf</v>
          </cell>
          <cell r="E736" t="str">
            <v>SI</v>
          </cell>
        </row>
        <row r="737">
          <cell r="D737" t="str">
            <v>C:\Users\katherine.valencia\Desktop\REGISTROS 1\105030503-RS.pdf</v>
          </cell>
          <cell r="E737" t="str">
            <v>SI</v>
          </cell>
        </row>
        <row r="738">
          <cell r="D738" t="str">
            <v>C:\Users\katherine.valencia\Desktop\REGISTROS 1\105030609-RS.pdf</v>
          </cell>
          <cell r="E738" t="str">
            <v>SI</v>
          </cell>
        </row>
        <row r="739">
          <cell r="D739" t="str">
            <v>C:\Users\katherine.valencia\Desktop\REGISTROS 1\105030709-RS.pdf</v>
          </cell>
          <cell r="E739" t="str">
            <v>SI</v>
          </cell>
        </row>
        <row r="740">
          <cell r="D740" t="str">
            <v>C:\Users\katherine.valencia\Desktop\REGISTROS 2\105031609-RS.pdf</v>
          </cell>
          <cell r="E740" t="str">
            <v>SI</v>
          </cell>
        </row>
        <row r="741">
          <cell r="D741" t="str">
            <v>C:\Users\katherine.valencia\Desktop\REGISTROS 2\105031809-RS.pdf</v>
          </cell>
          <cell r="E741" t="str">
            <v>SI</v>
          </cell>
        </row>
        <row r="742">
          <cell r="D742" t="str">
            <v>C:\Users\katherine.valencia\Desktop\REGISTROS 2\105032703-RS.pdf</v>
          </cell>
          <cell r="E742" t="str">
            <v>SI</v>
          </cell>
        </row>
        <row r="743">
          <cell r="D743" t="str">
            <v>C:\Users\katherine.valencia\Desktop\REGISTROS 2\105040109-RS.pdf</v>
          </cell>
          <cell r="E743" t="str">
            <v>SI</v>
          </cell>
        </row>
        <row r="744">
          <cell r="D744" t="str">
            <v>C:\Users\katherine.valencia\Desktop\REGISTROS 2\105040203-RS.pdf</v>
          </cell>
          <cell r="E744" t="str">
            <v>SI</v>
          </cell>
        </row>
        <row r="745">
          <cell r="D745" t="str">
            <v>C:\Users\katherine.valencia\Desktop\REGISTROS 2\105040309-RS.pdf</v>
          </cell>
          <cell r="E745" t="str">
            <v>SI</v>
          </cell>
        </row>
        <row r="746">
          <cell r="D746" t="str">
            <v>C:\Users\katherine.valencia\Desktop\REGISTROS 2\105040509-RS.pdf</v>
          </cell>
          <cell r="E746" t="str">
            <v>SI</v>
          </cell>
        </row>
        <row r="747">
          <cell r="D747" t="str">
            <v>C:\Users\katherine.valencia\Desktop\REGISTROS 3\105040709-RS.pdf</v>
          </cell>
          <cell r="E747" t="str">
            <v>SI</v>
          </cell>
        </row>
        <row r="748">
          <cell r="D748" t="str">
            <v>C:\Users\katherine.valencia\Desktop\REGISTROS 3\105050906-RS.pdf</v>
          </cell>
          <cell r="E748" t="str">
            <v>SI</v>
          </cell>
        </row>
        <row r="749">
          <cell r="D749" t="str">
            <v>C:\Users\katherine.valencia\Desktop\REGISTROS 3\105050909-RS.pdf</v>
          </cell>
          <cell r="E749" t="str">
            <v>SI</v>
          </cell>
        </row>
        <row r="750">
          <cell r="D750" t="str">
            <v>C:\Users\katherine.valencia\Desktop\REGISTROS 3\105060203-RS.pdf</v>
          </cell>
          <cell r="E750" t="str">
            <v>SI</v>
          </cell>
        </row>
        <row r="751">
          <cell r="D751" t="str">
            <v>C:\Users\katherine.valencia\Desktop\REGISTROS 3\106080209-RS.pdf</v>
          </cell>
          <cell r="E751" t="str">
            <v>SI</v>
          </cell>
        </row>
        <row r="752">
          <cell r="D752" t="str">
            <v>C:\Users\katherine.valencia\Desktop\REGISTROS 3\106080509-RS.pdf</v>
          </cell>
          <cell r="E752" t="str">
            <v>SI</v>
          </cell>
        </row>
        <row r="753">
          <cell r="D753" t="str">
            <v>C:\Users\katherine.valencia\Desktop\REGISTROS 4\106090129-RS.pdf</v>
          </cell>
          <cell r="E753" t="str">
            <v>SI</v>
          </cell>
        </row>
        <row r="754">
          <cell r="D754" t="str">
            <v>C:\Users\katherine.valencia\Desktop\REGISTROS 4\106090209-RS.pdf</v>
          </cell>
          <cell r="E754" t="str">
            <v>SI</v>
          </cell>
        </row>
        <row r="755">
          <cell r="D755" t="str">
            <v>C:\Users\katherine.valencia\Desktop\REGISTROS 4\106100109-RS.pdf</v>
          </cell>
          <cell r="E755" t="str">
            <v>SI</v>
          </cell>
        </row>
        <row r="756">
          <cell r="D756" t="str">
            <v>C:\Users\katherine.valencia\Desktop\REGISTROS 4\107010203-RS.pdf</v>
          </cell>
          <cell r="E756" t="str">
            <v>SI</v>
          </cell>
        </row>
        <row r="757">
          <cell r="D757" t="str">
            <v>C:\Users\katherine.valencia\Desktop\REGISTROS 4\107010309-RS.pdf</v>
          </cell>
          <cell r="E757" t="str">
            <v>SI</v>
          </cell>
        </row>
        <row r="758">
          <cell r="D758" t="str">
            <v>C:\Users\katherine.valencia\Desktop\REGISTROS 4\107010903-RS.pdf</v>
          </cell>
          <cell r="E758" t="str">
            <v>SI</v>
          </cell>
        </row>
        <row r="759">
          <cell r="D759" t="str">
            <v>C:\Users\katherine.valencia\Desktop\REGISTROS 4\107020209-RS.pdf</v>
          </cell>
          <cell r="E759" t="str">
            <v>SI</v>
          </cell>
        </row>
        <row r="760">
          <cell r="D760" t="str">
            <v>C:\Users\katherine.valencia\Desktop\REGISTROS 4\107020409-RS.pdf</v>
          </cell>
          <cell r="E760" t="str">
            <v>SI</v>
          </cell>
        </row>
        <row r="761">
          <cell r="D761" t="str">
            <v>C:\Users\katherine.valencia\Desktop\REGISTROS 4\107020509-RS.pdf</v>
          </cell>
          <cell r="E761" t="str">
            <v>SI</v>
          </cell>
        </row>
        <row r="762">
          <cell r="D762" t="str">
            <v>C:\Users\katherine.valencia\Desktop\REGISTROS 4\107010103-RS.pdf</v>
          </cell>
          <cell r="E762" t="str">
            <v>SI</v>
          </cell>
        </row>
        <row r="763">
          <cell r="D763" t="str">
            <v>C:\Users\katherine.valencia\Desktop\REGISTROS 5\107020806-RS.pdf</v>
          </cell>
          <cell r="E763" t="str">
            <v>SI</v>
          </cell>
        </row>
        <row r="764">
          <cell r="D764" t="str">
            <v>C:\Users\katherine.valencia\Desktop\REGISTROS 6\107021011-RS.pdf</v>
          </cell>
          <cell r="E764" t="str">
            <v>SI</v>
          </cell>
        </row>
        <row r="765">
          <cell r="D765" t="str">
            <v>C:\Users\katherine.valencia\Desktop\REGISTROS 6\107021209-RS.pdf</v>
          </cell>
          <cell r="E765" t="str">
            <v>SI</v>
          </cell>
        </row>
        <row r="766">
          <cell r="D766" t="str">
            <v>C:\Users\katherine.valencia\Desktop\REGISTROS 6\107021303-RS.pdf</v>
          </cell>
          <cell r="E766" t="str">
            <v>SI</v>
          </cell>
        </row>
        <row r="767">
          <cell r="D767" t="str">
            <v>C:\Users\katherine.valencia\Desktop\REGISTROS 6\107050109-RS.pdf</v>
          </cell>
          <cell r="E767" t="str">
            <v>SI</v>
          </cell>
        </row>
        <row r="768">
          <cell r="D768" t="str">
            <v>C:\Users\katherine.valencia\Desktop\REGISTROS 6\108030103-RS.pdf</v>
          </cell>
          <cell r="E768" t="str">
            <v>SI</v>
          </cell>
        </row>
        <row r="769">
          <cell r="D769" t="str">
            <v>C:\Users\katherine.valencia\Desktop\REGISTROS 6\108030303-RS.pdf</v>
          </cell>
          <cell r="E769" t="str">
            <v>SI</v>
          </cell>
        </row>
        <row r="770">
          <cell r="D770" t="str">
            <v>C:\Users\katherine.valencia\Desktop\REGISTROS 6\108030403-RS.pdf</v>
          </cell>
          <cell r="E770" t="str">
            <v>SI</v>
          </cell>
        </row>
        <row r="771">
          <cell r="D771" t="str">
            <v>C:\Users\katherine.valencia\Desktop\REGISTROS 6\109010103-RS.pdf</v>
          </cell>
          <cell r="E771" t="str">
            <v>SI</v>
          </cell>
        </row>
        <row r="772">
          <cell r="D772" t="str">
            <v>C:\Users\katherine.valencia\Desktop\REGISTROS 6\109010609-RS.pdf</v>
          </cell>
          <cell r="E772" t="str">
            <v>SI</v>
          </cell>
        </row>
        <row r="773">
          <cell r="D773" t="str">
            <v>C:\Users\katherine.valencia\Desktop\REGISTROS 6\109010704-RS.pdf</v>
          </cell>
          <cell r="E773" t="str">
            <v>SI</v>
          </cell>
        </row>
        <row r="774">
          <cell r="D774" t="str">
            <v>C:\Users\katherine.valencia\Desktop\REGISTROS 6\109010909-RS.pdf</v>
          </cell>
          <cell r="E774" t="str">
            <v>SI</v>
          </cell>
        </row>
        <row r="775">
          <cell r="D775" t="str">
            <v>C:\Users\katherine.valencia\Desktop\REGISTROS 6\109011209-RS.pdf</v>
          </cell>
          <cell r="E775" t="str">
            <v>SI</v>
          </cell>
        </row>
        <row r="776">
          <cell r="D776" t="str">
            <v>C:\Users\katherine.valencia\Desktop\REGISTROS 7\109030603-RS.pdf</v>
          </cell>
          <cell r="E776" t="str">
            <v>SI</v>
          </cell>
        </row>
        <row r="777">
          <cell r="D777" t="str">
            <v>C:\Users\katherine.valencia\Desktop\REGISTROS 7\109040109-RS.pdf</v>
          </cell>
          <cell r="E777" t="str">
            <v>SI</v>
          </cell>
        </row>
        <row r="778">
          <cell r="D778" t="str">
            <v>C:\Users\katherine.valencia\Desktop\REGISTROS 7\109040209-RS.pdf</v>
          </cell>
          <cell r="E778" t="str">
            <v>SI</v>
          </cell>
        </row>
        <row r="779">
          <cell r="D779" t="str">
            <v>C:\Users\katherine.valencia\Desktop\REGISTROS 7\109050109-RS.pdf</v>
          </cell>
          <cell r="E779" t="str">
            <v>SI</v>
          </cell>
        </row>
        <row r="780">
          <cell r="D780" t="str">
            <v>C:\Users\katherine.valencia\Desktop\REGISTROS 7\110000103-RS.pdf</v>
          </cell>
          <cell r="E780" t="str">
            <v>SI</v>
          </cell>
        </row>
        <row r="781">
          <cell r="D781" t="str">
            <v>C:\Users\katherine.valencia\Desktop\REGISTROS 7\110000203-RS.pdf</v>
          </cell>
          <cell r="E781" t="str">
            <v>SI</v>
          </cell>
        </row>
        <row r="782">
          <cell r="D782" t="str">
            <v>C:\Users\katherine.valencia\Desktop\REGISTROS 7\111020102-RS.pdf</v>
          </cell>
          <cell r="E782" t="str">
            <v>SI</v>
          </cell>
        </row>
        <row r="783">
          <cell r="D783" t="str">
            <v>C:\Users\katherine.valencia\Desktop\REGISTROS 7\111020206-RS.pdf</v>
          </cell>
          <cell r="E783" t="str">
            <v>SI</v>
          </cell>
        </row>
        <row r="784">
          <cell r="D784" t="str">
            <v>C:\Users\katherine.valencia\Desktop\REGISTROS 7\111020302-RS.pdf</v>
          </cell>
          <cell r="E784" t="str">
            <v>SI</v>
          </cell>
        </row>
        <row r="785">
          <cell r="D785" t="str">
            <v>C:\Users\katherine.valencia\Desktop\REGISTROS 7\111030102-RS.pdf</v>
          </cell>
          <cell r="E785" t="str">
            <v>SI</v>
          </cell>
        </row>
        <row r="786">
          <cell r="D786" t="str">
            <v>C:\Users\katherine.valencia\Desktop\REGISTROS 7\111030202-RS.pdf</v>
          </cell>
          <cell r="E786" t="str">
            <v>SI</v>
          </cell>
        </row>
        <row r="787">
          <cell r="D787" t="str">
            <v>C:\Users\katherine.valencia\Desktop\REGISTROS 8\105031009-RS.pdf</v>
          </cell>
          <cell r="E787" t="str">
            <v>SI</v>
          </cell>
        </row>
        <row r="788">
          <cell r="D788" t="str">
            <v>C:\Users\katherine.valencia\Desktop\REGISTROS 8\105031209-RS.pdf</v>
          </cell>
          <cell r="E788" t="str">
            <v>SI</v>
          </cell>
        </row>
        <row r="789">
          <cell r="D789" t="str">
            <v>C:\Users\katherine.valencia\Desktop\REGISTROS 8\105031409-RS.pdf</v>
          </cell>
          <cell r="E789" t="str">
            <v>SI</v>
          </cell>
        </row>
        <row r="790">
          <cell r="D790" t="str">
            <v>C:\Users\katherine.valencia\Desktop\REGISTROS 8\106090109-RS.pdf</v>
          </cell>
          <cell r="E790" t="str">
            <v>SI</v>
          </cell>
        </row>
        <row r="791">
          <cell r="D791" t="str">
            <v>C:\Users\katherine.valencia\Desktop\REGISTROS 8\109020209-RS.pdf</v>
          </cell>
          <cell r="E791" t="str">
            <v>SI</v>
          </cell>
        </row>
        <row r="792">
          <cell r="D792" t="str">
            <v>C:\Users\katherine.valencia\Desktop\REGISTROS 8\111050202-RS.pdf</v>
          </cell>
          <cell r="E792" t="str">
            <v>SI</v>
          </cell>
        </row>
        <row r="793">
          <cell r="D793" t="str">
            <v>C:\Users\katherine.valencia\Desktop\REGISTROS 8\111070102-RS.pdf</v>
          </cell>
          <cell r="E793" t="str">
            <v>SI</v>
          </cell>
        </row>
        <row r="794">
          <cell r="D794" t="str">
            <v>C:\Users\katherine.valencia\Desktop\REGISTROS 9\111080102-RS.pdf</v>
          </cell>
          <cell r="E794" t="str">
            <v>SI</v>
          </cell>
        </row>
        <row r="795">
          <cell r="D795" t="str">
            <v>C:\Users\katherine.valencia\Desktop\REGISTROS 9\112010206-RS.pdf</v>
          </cell>
          <cell r="E795" t="str">
            <v>SI</v>
          </cell>
        </row>
        <row r="796">
          <cell r="D796" t="str">
            <v>C:\Users\katherine.valencia\Desktop\REGISTROS 9\112020306-RS.pdf</v>
          </cell>
          <cell r="E796" t="str">
            <v>SI</v>
          </cell>
        </row>
        <row r="797">
          <cell r="D797" t="str">
            <v>C:\Users\katherine.valencia\Desktop\REGISTROS 10\112020406-RS.pdf</v>
          </cell>
          <cell r="E797" t="str">
            <v>SI</v>
          </cell>
        </row>
        <row r="798">
          <cell r="D798" t="str">
            <v>C:\Users\katherine.valencia\Desktop\REGISTROS 10\112030106-RS.pdf</v>
          </cell>
          <cell r="E798" t="str">
            <v>SI</v>
          </cell>
        </row>
        <row r="799">
          <cell r="D799" t="str">
            <v>C:\Users\katherine.valencia\Desktop\REGISTROS 10\112030206-RS.pdf</v>
          </cell>
          <cell r="E799" t="str">
            <v>SI</v>
          </cell>
        </row>
        <row r="800">
          <cell r="D800" t="str">
            <v>C:\Users\katherine.valencia\Desktop\REGISTROS 10\112030306-RS.pdf</v>
          </cell>
          <cell r="E800" t="str">
            <v>SI</v>
          </cell>
        </row>
        <row r="801">
          <cell r="D801" t="str">
            <v>C:\Users\katherine.valencia\Desktop\REGISTROS 10\112030405-RS.pdf</v>
          </cell>
          <cell r="E801" t="str">
            <v>SI</v>
          </cell>
        </row>
        <row r="802">
          <cell r="D802" t="str">
            <v>C:\Users\katherine.valencia\Desktop\REGISTROS 10\112040106-RS.pdf</v>
          </cell>
          <cell r="E802" t="str">
            <v>SI</v>
          </cell>
        </row>
        <row r="803">
          <cell r="D803" t="str">
            <v>C:\Users\katherine.valencia\Desktop\REGISTROS 10\112040205-RS.pdf</v>
          </cell>
          <cell r="E803" t="str">
            <v>SI</v>
          </cell>
        </row>
        <row r="804">
          <cell r="D804" t="str">
            <v>C:\Users\katherine.valencia\Desktop\REGISTROS 10\112050206-rs.pdf</v>
          </cell>
          <cell r="E804" t="str">
            <v>SI</v>
          </cell>
        </row>
        <row r="805">
          <cell r="D805" t="str">
            <v>C:\Users\katherine.valencia\Desktop\REGISTROS 10\112050716-RS.pdf</v>
          </cell>
          <cell r="E805" t="str">
            <v>SI</v>
          </cell>
        </row>
        <row r="806">
          <cell r="D806" t="str">
            <v>C:\Users\katherine.valencia\Desktop\REGISTROS 10\112070106-RS.pdf</v>
          </cell>
          <cell r="E806" t="str">
            <v>SI</v>
          </cell>
        </row>
        <row r="807">
          <cell r="D807" t="str">
            <v>C:\Users\katherine.valencia\Desktop\REGISTROS 11\113010303-RS.pdf</v>
          </cell>
          <cell r="E807" t="str">
            <v>SI</v>
          </cell>
        </row>
        <row r="808">
          <cell r="D808" t="str">
            <v>C:\Users\katherine.valencia\Desktop\REGISTROS 11\113010704-RS.pdf</v>
          </cell>
          <cell r="E808" t="str">
            <v>SI</v>
          </cell>
        </row>
        <row r="809">
          <cell r="D809" t="str">
            <v>C:\Users\katherine.valencia\Desktop\REGISTROS 11\113011701-RS.pdf</v>
          </cell>
          <cell r="E809" t="str">
            <v>SI</v>
          </cell>
        </row>
        <row r="810">
          <cell r="D810" t="str">
            <v>C:\Users\katherine.valencia\Desktop\REGISTROS 11\113011801-RS.pdf</v>
          </cell>
          <cell r="E810" t="str">
            <v>SI</v>
          </cell>
        </row>
        <row r="811">
          <cell r="D811" t="str">
            <v>C:\Users\katherine.valencia\Desktop\REGISTROS 11\113020104-RS.pdf</v>
          </cell>
          <cell r="E811" t="str">
            <v>SI</v>
          </cell>
        </row>
        <row r="812">
          <cell r="D812" t="str">
            <v>C:\Users\katherine.valencia\Desktop\REGISTROS 11\113020209-RS.pdf</v>
          </cell>
          <cell r="E812" t="str">
            <v>SI</v>
          </cell>
        </row>
        <row r="813">
          <cell r="D813" t="str">
            <v>C:\Users\katherine.valencia\Desktop\REGISTROS 12\113020301-RS.pdf</v>
          </cell>
          <cell r="E813" t="str">
            <v>SI</v>
          </cell>
        </row>
        <row r="814">
          <cell r="D814" t="str">
            <v>C:\Users\katherine.valencia\Desktop\REGISTROS 13\113020401-RS.pdf</v>
          </cell>
          <cell r="E814" t="str">
            <v>SI</v>
          </cell>
        </row>
        <row r="815">
          <cell r="D815" t="str">
            <v>C:\Users\katherine.valencia\Desktop\REGISTROS 13\113020501-RS.pdf</v>
          </cell>
          <cell r="E815" t="str">
            <v>SI</v>
          </cell>
        </row>
        <row r="816">
          <cell r="D816" t="str">
            <v>C:\Users\katherine.valencia\Desktop\REGISTROS 13\113030204-RS.pdf</v>
          </cell>
          <cell r="E816" t="str">
            <v>SI</v>
          </cell>
        </row>
        <row r="817">
          <cell r="D817" t="str">
            <v>C:\Users\katherine.valencia\Desktop\REGISTROS 13\113040603-RS.pdf</v>
          </cell>
          <cell r="E817" t="str">
            <v>SI</v>
          </cell>
        </row>
        <row r="818">
          <cell r="D818" t="str">
            <v>C:\Users\katherine.valencia\Desktop\REGISTROS 13\114010203-RS.pdf</v>
          </cell>
          <cell r="E818" t="str">
            <v>SI</v>
          </cell>
        </row>
        <row r="819">
          <cell r="D819" t="str">
            <v>C:\Users\katherine.valencia\Desktop\REGISTROS 13\114010502-RS.pdf</v>
          </cell>
          <cell r="E819" t="str">
            <v>SI</v>
          </cell>
        </row>
        <row r="820">
          <cell r="D820" t="str">
            <v>C:\Users\katherine.valencia\Desktop\REGISTROS 13\114010703-RS.pdf</v>
          </cell>
          <cell r="E820" t="str">
            <v>SI</v>
          </cell>
        </row>
        <row r="821">
          <cell r="D821" t="str">
            <v>C:\Users\katherine.valencia\Desktop\REGISTROS 13\114010803-RS.pdf</v>
          </cell>
          <cell r="E821" t="str">
            <v>SI</v>
          </cell>
        </row>
        <row r="822">
          <cell r="D822" t="str">
            <v>C:\Users\katherine.valencia\Desktop\REGISTROS 13\114011603-RS.pdf</v>
          </cell>
          <cell r="E822" t="str">
            <v>SI</v>
          </cell>
        </row>
        <row r="823">
          <cell r="D823" t="str">
            <v>C:\Users\katherine.valencia\Desktop\REGISTROS 13\114012109-RS.pdf</v>
          </cell>
          <cell r="E823" t="str">
            <v>SI</v>
          </cell>
        </row>
        <row r="824">
          <cell r="D824" t="str">
            <v>C:\Users\katherine.valencia\Desktop\REGISTROS 13\114020104-RS.pdf</v>
          </cell>
          <cell r="E824" t="str">
            <v>SI</v>
          </cell>
        </row>
        <row r="825">
          <cell r="D825" t="str">
            <v>C:\Users\katherine.valencia\Desktop\REGISTROS 13\114020202-RS.pdf</v>
          </cell>
          <cell r="E825" t="str">
            <v>SI</v>
          </cell>
        </row>
        <row r="826">
          <cell r="D826" t="str">
            <v>C:\Users\katherine.valencia\Desktop\REGISTROS 13\114020309-RS.pdf</v>
          </cell>
          <cell r="E826" t="str">
            <v>SI</v>
          </cell>
        </row>
        <row r="827">
          <cell r="D827" t="str">
            <v>C:\Users\katherine.valencia\Desktop\REGISTROS 13\114020409-RS.pdf</v>
          </cell>
          <cell r="E827" t="str">
            <v>SI</v>
          </cell>
        </row>
        <row r="828">
          <cell r="D828" t="str">
            <v>C:\Users\katherine.valencia\Desktop\REGISTROS 13\114030403-RS.pdf</v>
          </cell>
          <cell r="E828" t="str">
            <v>SI</v>
          </cell>
        </row>
        <row r="829">
          <cell r="D829" t="str">
            <v>C:\Users\katherine.valencia\Desktop\REGISTROS 13\114031001-RS.pdf</v>
          </cell>
          <cell r="E829" t="str">
            <v>SI</v>
          </cell>
        </row>
        <row r="830">
          <cell r="D830" t="str">
            <v>C:\Users\katherine.valencia\Desktop\REGISTROS 13\114040403-RS.pdf</v>
          </cell>
          <cell r="E830" t="str">
            <v>SI</v>
          </cell>
        </row>
        <row r="831">
          <cell r="D831" t="str">
            <v>C:\Users\katherine.valencia\Desktop\REGISTROS 14\114050803-RS.pdf</v>
          </cell>
          <cell r="E831" t="str">
            <v>SI</v>
          </cell>
        </row>
        <row r="832">
          <cell r="D832" t="str">
            <v>C:\Users\katherine.valencia\Desktop\REGISTROS 14\114050909-RS.pdf</v>
          </cell>
          <cell r="E832" t="str">
            <v>SI</v>
          </cell>
        </row>
        <row r="833">
          <cell r="D833" t="str">
            <v>C:\Users\katherine.valencia\Desktop\REGISTROS 14\114051204-RS.pdf</v>
          </cell>
          <cell r="E833" t="str">
            <v>SI</v>
          </cell>
        </row>
        <row r="834">
          <cell r="D834" t="str">
            <v>C:\Users\katherine.valencia\Desktop\REGISTROS 14\114060209-RS.pdf</v>
          </cell>
          <cell r="E834" t="str">
            <v>SI</v>
          </cell>
        </row>
        <row r="835">
          <cell r="D835" t="str">
            <v>C:\Users\katherine.valencia\Desktop\REGISTROS 14\114070109-RS.pdf</v>
          </cell>
          <cell r="E835" t="str">
            <v>SI</v>
          </cell>
        </row>
        <row r="836">
          <cell r="D836" t="str">
            <v>C:\Users\katherine.valencia\Desktop\REGISTROS 14\114080209-RS.pdf</v>
          </cell>
          <cell r="E836" t="str">
            <v>SI</v>
          </cell>
        </row>
        <row r="837">
          <cell r="D837" t="str">
            <v>C:\Users\katherine.valencia\Desktop\REGISTROS 14\114080402-RS.pdf</v>
          </cell>
          <cell r="E837" t="str">
            <v>SI</v>
          </cell>
        </row>
        <row r="838">
          <cell r="D838" t="str">
            <v>C:\Users\katherine.valencia\Desktop\REGISTROS 14\114080509-RS.pdf</v>
          </cell>
          <cell r="E838" t="str">
            <v>SI</v>
          </cell>
        </row>
        <row r="839">
          <cell r="D839" t="str">
            <v>C:\Users\katherine.valencia\Desktop\REGISTROS 15\114080609-RS.pdf</v>
          </cell>
          <cell r="E839" t="str">
            <v>SI</v>
          </cell>
        </row>
        <row r="840">
          <cell r="D840" t="str">
            <v>C:\Users\katherine.valencia\Desktop\REGISTROS 15\114080709-RS.pdf</v>
          </cell>
          <cell r="E840" t="str">
            <v>SI</v>
          </cell>
        </row>
        <row r="841">
          <cell r="D841" t="str">
            <v>C:\Users\katherine.valencia\Desktop\REGISTROS 15\114081003-RS.pdf</v>
          </cell>
          <cell r="E841" t="str">
            <v>SI</v>
          </cell>
        </row>
        <row r="842">
          <cell r="D842" t="str">
            <v>C:\Users\katherine.valencia\Desktop\REGISTROS 15\114081109-RS.pdf</v>
          </cell>
          <cell r="E842" t="str">
            <v>SI</v>
          </cell>
        </row>
        <row r="843">
          <cell r="D843" t="str">
            <v>C:\Users\katherine.valencia\Desktop\REGISTROS 16\114081409-RS.pdf</v>
          </cell>
          <cell r="E843" t="str">
            <v>SI</v>
          </cell>
        </row>
        <row r="844">
          <cell r="D844" t="str">
            <v>C:\Users\katherine.valencia\Desktop\REGISTROS 16\114081602-RS.pdf</v>
          </cell>
          <cell r="E844" t="str">
            <v>SI</v>
          </cell>
        </row>
        <row r="845">
          <cell r="D845" t="str">
            <v>C:\Users\katherine.valencia\Desktop\REGISTROS 16\114082210-RS.pdf</v>
          </cell>
          <cell r="E845" t="str">
            <v>SI</v>
          </cell>
        </row>
        <row r="846">
          <cell r="D846" t="str">
            <v>C:\Users\katherine.valencia\Desktop\REGISTROS 16\114082230-RS.pdf</v>
          </cell>
          <cell r="E846" t="str">
            <v>SI</v>
          </cell>
        </row>
        <row r="847">
          <cell r="D847" t="str">
            <v>C:\Users\katherine.valencia\Desktop\REGISTROS 17\114082250-RS.pdf</v>
          </cell>
          <cell r="E847" t="str">
            <v>SI</v>
          </cell>
        </row>
        <row r="848">
          <cell r="D848" t="str">
            <v>C:\Users\katherine.valencia\Desktop\REGISTROS 17\114082270-RS.pdf</v>
          </cell>
          <cell r="E848" t="str">
            <v>SI</v>
          </cell>
        </row>
        <row r="849">
          <cell r="D849" t="str">
            <v>C:\Users\katherine.valencia\Desktop\REGISTROS 18\114090309-RS.pdf</v>
          </cell>
          <cell r="E849" t="str">
            <v>SI</v>
          </cell>
        </row>
        <row r="850">
          <cell r="D850" t="str">
            <v>C:\Users\katherine.valencia\Desktop\REGISTROS 18\114090409-RS.pdf</v>
          </cell>
          <cell r="E850" t="str">
            <v>SI</v>
          </cell>
        </row>
        <row r="851">
          <cell r="D851" t="str">
            <v>C:\Users\katherine.valencia\Desktop\REGISTROS 18\114090503-RS.pdf</v>
          </cell>
          <cell r="E851" t="str">
            <v>SI</v>
          </cell>
        </row>
        <row r="852">
          <cell r="D852" t="str">
            <v>C:\Users\katherine.valencia\Desktop\REGISTROS 18\114090909-RS.pdf</v>
          </cell>
          <cell r="E852" t="str">
            <v>SI</v>
          </cell>
        </row>
        <row r="853">
          <cell r="D853" t="str">
            <v>C:\Users\katherine.valencia\Desktop\REGISTROS 19\114091209-RS.pdf</v>
          </cell>
          <cell r="E853" t="str">
            <v>SI</v>
          </cell>
        </row>
        <row r="854">
          <cell r="D854" t="str">
            <v>C:\Users\katherine.valencia\Desktop\REGISTROS 19\114091309-RS.pdf</v>
          </cell>
          <cell r="E854" t="str">
            <v>SI</v>
          </cell>
        </row>
        <row r="855">
          <cell r="D855" t="str">
            <v>C:\Users\katherine.valencia\Desktop\REGISTROS 19\114091402-RS.pdf</v>
          </cell>
          <cell r="E855" t="str">
            <v>SI</v>
          </cell>
        </row>
        <row r="856">
          <cell r="D856" t="str">
            <v>C:\Users\katherine.valencia\Desktop\REGISTROS 19\114091609-RS.pdf</v>
          </cell>
          <cell r="E856" t="str">
            <v>SI</v>
          </cell>
        </row>
        <row r="857">
          <cell r="D857" t="str">
            <v>C:\Users\katherine.valencia\Desktop\REGISTROS 19\114092605-RS.pdf</v>
          </cell>
          <cell r="E857" t="str">
            <v>SI</v>
          </cell>
        </row>
        <row r="858">
          <cell r="D858" t="str">
            <v>C:\Users\katherine.valencia\Desktop\REGISTROS 19\114100309-RS.pdf</v>
          </cell>
          <cell r="E858" t="str">
            <v>SI</v>
          </cell>
        </row>
        <row r="859">
          <cell r="D859" t="str">
            <v>C:\Users\katherine.valencia\Desktop\REGISTROS 20\114100409-RS.pdf</v>
          </cell>
          <cell r="E859" t="str">
            <v>SI</v>
          </cell>
        </row>
        <row r="860">
          <cell r="D860" t="str">
            <v>C:\Users\katherine.valencia\Desktop\REGISTROS 20\114100809-RS.pdf</v>
          </cell>
          <cell r="E860" t="str">
            <v>SI</v>
          </cell>
        </row>
        <row r="861">
          <cell r="D861" t="str">
            <v>C:\Users\katherine.valencia\Desktop\REGISTROS 20\114100824-RS.pdf</v>
          </cell>
          <cell r="E861" t="str">
            <v>SI</v>
          </cell>
        </row>
        <row r="862">
          <cell r="D862" t="str">
            <v>C:\Users\katherine.valencia\Desktop\REGISTROS 20\114101109-RS.pdf</v>
          </cell>
          <cell r="E862" t="str">
            <v>SI</v>
          </cell>
        </row>
        <row r="863">
          <cell r="D863" t="str">
            <v>C:\Users\katherine.valencia\Desktop\REGISTROS 20\114101209-RS.pdf</v>
          </cell>
          <cell r="E863" t="str">
            <v>SI</v>
          </cell>
        </row>
        <row r="864">
          <cell r="D864" t="str">
            <v>C:\Users\katherine.valencia\Desktop\REGISTROS 20\114101309-RS.pdf</v>
          </cell>
          <cell r="E864" t="str">
            <v>SI</v>
          </cell>
        </row>
        <row r="865">
          <cell r="D865" t="str">
            <v>C:\Users\katherine.valencia\Desktop\REGISTROS 20\114101420-RS.pdf</v>
          </cell>
          <cell r="E865" t="str">
            <v>SI</v>
          </cell>
        </row>
        <row r="866">
          <cell r="D866" t="str">
            <v>C:\Users\katherine.valencia\Desktop\REGISTROS 20\114101430-RS.pdf</v>
          </cell>
          <cell r="E866" t="str">
            <v>SI</v>
          </cell>
        </row>
        <row r="867">
          <cell r="D867" t="str">
            <v>C:\Users\katherine.valencia\Desktop\REGISTROS 20\114101520-RS.pdf</v>
          </cell>
          <cell r="E867" t="str">
            <v>SI</v>
          </cell>
        </row>
        <row r="868">
          <cell r="D868" t="str">
            <v>C:\Users\katherine.valencia\Desktop\REGISTROS 21\114110109-RS.pdf</v>
          </cell>
          <cell r="E868" t="str">
            <v>SI</v>
          </cell>
        </row>
        <row r="869">
          <cell r="D869" t="str">
            <v>C:\Users\katherine.valencia\Desktop\REGISTROS 21\114110309-RS.pdf</v>
          </cell>
          <cell r="E869" t="str">
            <v>SI</v>
          </cell>
        </row>
        <row r="870">
          <cell r="D870" t="str">
            <v>C:\Users\katherine.valencia\Desktop\REGISTROS 21\115000103-RS.pdf</v>
          </cell>
          <cell r="E870" t="str">
            <v>SI</v>
          </cell>
        </row>
        <row r="871">
          <cell r="D871" t="str">
            <v>C:\Users\katherine.valencia\Desktop\REGISTROS 21\115000303-RS.pdf</v>
          </cell>
          <cell r="E871" t="str">
            <v>SI</v>
          </cell>
        </row>
        <row r="872">
          <cell r="D872" t="str">
            <v>C:\Users\katherine.valencia\Desktop\REGISTROS 21\115051720-RS.pdf</v>
          </cell>
          <cell r="E872" t="str">
            <v>SI</v>
          </cell>
        </row>
        <row r="873">
          <cell r="D873" t="str">
            <v>C:\Users\katherine.valencia\Desktop\REGISTROS 21\116010102-RS.pdf</v>
          </cell>
          <cell r="E873" t="str">
            <v>SI</v>
          </cell>
        </row>
        <row r="874">
          <cell r="D874" t="str">
            <v>C:\Users\katherine.valencia\Desktop\REGISTROS 21\116010209-RS.pdf</v>
          </cell>
          <cell r="E874" t="str">
            <v>SI</v>
          </cell>
        </row>
        <row r="875">
          <cell r="D875" t="str">
            <v>C:\Users\katherine.valencia\Desktop\REGISTROS 21\116010309-RS.pdf</v>
          </cell>
          <cell r="E875" t="str">
            <v>SI</v>
          </cell>
        </row>
        <row r="876">
          <cell r="D876" t="str">
            <v>C:\Users\katherine.valencia\Desktop\REGISTROS 22\114120109-RS.pdf</v>
          </cell>
          <cell r="E876" t="str">
            <v>SI</v>
          </cell>
        </row>
        <row r="877">
          <cell r="D877" t="str">
            <v>C:\Users\katherine.valencia\Desktop\REGISTROS 22\116010703-RS.pdf</v>
          </cell>
          <cell r="E877" t="str">
            <v>SI</v>
          </cell>
        </row>
        <row r="878">
          <cell r="D878" t="str">
            <v>C:\Users\katherine.valencia\Desktop\REGISTROS 22\116011409-RS.pdf</v>
          </cell>
          <cell r="E878" t="str">
            <v>SI</v>
          </cell>
        </row>
        <row r="879">
          <cell r="D879" t="str">
            <v>C:\Users\katherine.valencia\Desktop\REGISTROS 22\116012003-RS.pdf</v>
          </cell>
          <cell r="E879" t="str">
            <v>SI</v>
          </cell>
        </row>
        <row r="880">
          <cell r="D880" t="str">
            <v>C:\Users\katherine.valencia\Desktop\REGISTROS 23\116020103-RS.pdf</v>
          </cell>
          <cell r="E880" t="str">
            <v>SI</v>
          </cell>
        </row>
        <row r="881">
          <cell r="D881" t="str">
            <v>C:\Users\katherine.valencia\Desktop\REGISTROS 23\116020209-RS.pdf</v>
          </cell>
          <cell r="E881" t="str">
            <v>SI</v>
          </cell>
        </row>
        <row r="882">
          <cell r="D882" t="str">
            <v>C:\Users\katherine.valencia\Desktop\REGISTROS 23\116020460-RS.pdf</v>
          </cell>
          <cell r="E882" t="str">
            <v>SI</v>
          </cell>
        </row>
        <row r="883">
          <cell r="D883" t="str">
            <v>C:\Users\katherine.valencia\Desktop\REGISTROS 23\116020809-RS.pdf</v>
          </cell>
          <cell r="E883" t="str">
            <v>SI</v>
          </cell>
        </row>
        <row r="884">
          <cell r="D884" t="str">
            <v>C:\Users\katherine.valencia\Desktop\REGISTROS 23\116030203-RS.pdf</v>
          </cell>
          <cell r="E884" t="str">
            <v>SI</v>
          </cell>
        </row>
        <row r="885">
          <cell r="D885" t="str">
            <v>C:\Users\katherine.valencia\Desktop\REGISTROS 24\116040107-RS.pdf</v>
          </cell>
          <cell r="E885" t="str">
            <v>SI</v>
          </cell>
        </row>
        <row r="886">
          <cell r="D886" t="str">
            <v>C:\Users\katherine.valencia\Desktop\REGISTROS 24\116050103-RS.pdf</v>
          </cell>
          <cell r="E886" t="str">
            <v>SI</v>
          </cell>
        </row>
        <row r="887">
          <cell r="D887" t="str">
            <v>C:\Users\katherine.valencia\Desktop\REGISTROS 24\117000409-rs.pdf</v>
          </cell>
          <cell r="E887" t="str">
            <v>SI</v>
          </cell>
        </row>
        <row r="888">
          <cell r="D888" t="str">
            <v>C:\Users\katherine.valencia\Desktop\REGISTROS 24\117000503-RS.pdf</v>
          </cell>
          <cell r="E888" t="str">
            <v>SI</v>
          </cell>
        </row>
        <row r="889">
          <cell r="D889" t="str">
            <v>C:\Users\katherine.valencia\Desktop\REGISTROS 24\117000809-RS.pdf</v>
          </cell>
          <cell r="E889" t="str">
            <v>SI</v>
          </cell>
        </row>
        <row r="890">
          <cell r="D890" t="str">
            <v>C:\Users\katherine.valencia\Desktop\REGISTROS 24\117001009-RS.pdf</v>
          </cell>
          <cell r="E890" t="str">
            <v>SI</v>
          </cell>
        </row>
        <row r="891">
          <cell r="D891" t="str">
            <v>C:\Users\katherine.valencia\Desktop\REGISTROS 24\117001109-RS.pdf</v>
          </cell>
          <cell r="E891" t="str">
            <v>SI</v>
          </cell>
        </row>
        <row r="892">
          <cell r="D892" t="str">
            <v>C:\Users\katherine.valencia\Desktop\REGISTROS 24\117001425-RS.pdf</v>
          </cell>
          <cell r="E892" t="str">
            <v>SI</v>
          </cell>
        </row>
        <row r="893">
          <cell r="D893" t="str">
            <v>C:\Users\katherine.valencia\Desktop\REGISTROS 24\117001450-RS.pdf</v>
          </cell>
          <cell r="E893" t="str">
            <v>SI</v>
          </cell>
        </row>
        <row r="894">
          <cell r="D894" t="str">
            <v>C:\Users\katherine.valencia\Desktop\REGISTROS 24\118000403-RS.pdf</v>
          </cell>
          <cell r="E894" t="str">
            <v>SI</v>
          </cell>
        </row>
        <row r="895">
          <cell r="D895" t="str">
            <v>C:\Users\katherine.valencia\Desktop\REGISTROS 25\119031506-RS.pdf</v>
          </cell>
          <cell r="E895" t="str">
            <v>SI</v>
          </cell>
        </row>
        <row r="896">
          <cell r="D896" t="str">
            <v>C:\Users\katherine.valencia\Desktop\REGISTROS 25\119041110-RS.pdf</v>
          </cell>
          <cell r="E896" t="str">
            <v>SI</v>
          </cell>
        </row>
        <row r="897">
          <cell r="D897" t="str">
            <v>C:\Users\katherine.valencia\Desktop\REGISTROS 25\119041160-RS.pdf</v>
          </cell>
          <cell r="E897" t="str">
            <v>SI</v>
          </cell>
        </row>
        <row r="898">
          <cell r="D898" t="str">
            <v>C:\Users\katherine.valencia\Desktop\REGISTROS 25\121000109-RS.pdf</v>
          </cell>
          <cell r="E898" t="str">
            <v>SI</v>
          </cell>
        </row>
        <row r="899">
          <cell r="D899" t="str">
            <v>C:\Users\katherine.valencia\Desktop\REGISTROS 25\121001108-RS.pdf</v>
          </cell>
          <cell r="E899" t="str">
            <v>SI</v>
          </cell>
        </row>
        <row r="900">
          <cell r="D900" t="str">
            <v>C:\Users\katherine.valencia\Desktop\REGISTROS 25\121002104-RS.pdf</v>
          </cell>
          <cell r="E900" t="str">
            <v>SI</v>
          </cell>
        </row>
        <row r="901">
          <cell r="D901" t="str">
            <v>C:\Users\katherine.valencia\Desktop\REGISTROS 25\121002982-RS.pdf</v>
          </cell>
          <cell r="E901" t="str">
            <v>SI</v>
          </cell>
        </row>
        <row r="902">
          <cell r="D902" t="str">
            <v>C:\Users\katherine.valencia\Desktop\REGISTROS 25\121003009-RS.pdf</v>
          </cell>
          <cell r="E902" t="str">
            <v>SI</v>
          </cell>
        </row>
        <row r="903">
          <cell r="D903" t="str">
            <v>C:\Users\katherine.valencia\Desktop\REGISTROS 25\121003112-RS.pdf</v>
          </cell>
          <cell r="E903" t="str">
            <v>SI</v>
          </cell>
        </row>
        <row r="904">
          <cell r="D904" t="str">
            <v>C:\Users\katherine.valencia\Desktop\REGISTROS 25\122000410-RS.pdf</v>
          </cell>
          <cell r="E904" t="str">
            <v>SI</v>
          </cell>
        </row>
        <row r="905">
          <cell r="D905" t="str">
            <v>C:\Users\katherine.valencia\Desktop\REGISTROS 26\102000703-RS.pdf</v>
          </cell>
          <cell r="E905" t="str">
            <v>SI</v>
          </cell>
        </row>
        <row r="906">
          <cell r="D906" t="str">
            <v>C:\Users\katherine.valencia\Desktop\REGISTROS 26\102000804-RS.pdf</v>
          </cell>
          <cell r="E906" t="str">
            <v>SI</v>
          </cell>
        </row>
        <row r="907">
          <cell r="D907" t="str">
            <v>C:\Users\katherine.valencia\Desktop\REGISTROS 26\102000909-RS.pdf</v>
          </cell>
          <cell r="E907" t="str">
            <v>SI</v>
          </cell>
        </row>
        <row r="908">
          <cell r="D908" t="str">
            <v>C:\Users\katherine.valencia\Desktop\REGISTROS 26\102001009-RS.pdf</v>
          </cell>
          <cell r="E908" t="str">
            <v>SI</v>
          </cell>
        </row>
        <row r="909">
          <cell r="D909" t="str">
            <v>C:\Users\katherine.valencia\Desktop\REGISTROS 26\102001204-RS.pdf</v>
          </cell>
          <cell r="E909" t="str">
            <v>SI</v>
          </cell>
        </row>
        <row r="910">
          <cell r="D910" t="str">
            <v>C:\Users\katherine.valencia\Desktop\REGISTROS 26\103010203-RS.pdf</v>
          </cell>
          <cell r="E910" t="str">
            <v>SI</v>
          </cell>
        </row>
        <row r="911">
          <cell r="D911" t="str">
            <v>C:\Users\katherine.valencia\Desktop\REGISTROS 26\103010509-RS.pdf</v>
          </cell>
          <cell r="E911" t="str">
            <v>SI</v>
          </cell>
        </row>
        <row r="912">
          <cell r="D912" t="str">
            <v>C:\Users\katherine.valencia\Desktop\REGISTROS 26\103010604-RS.pdf</v>
          </cell>
          <cell r="E912" t="str">
            <v>SI</v>
          </cell>
        </row>
        <row r="913">
          <cell r="D913" t="str">
            <v>C:\Users\katherine.valencia\Desktop\REGISTROS 27\103010709-RS.pdf</v>
          </cell>
          <cell r="E913" t="str">
            <v>SI</v>
          </cell>
        </row>
        <row r="914">
          <cell r="D914" t="str">
            <v>C:\Users\katherine.valencia\Desktop\REGISTROS 27\103010809-RS.pdf</v>
          </cell>
          <cell r="E914" t="str">
            <v>SI</v>
          </cell>
        </row>
        <row r="915">
          <cell r="D915" t="str">
            <v>C:\Users\katherine.valencia\Desktop\REGISTROS 27\103010903-RS.pdf</v>
          </cell>
          <cell r="E915" t="str">
            <v>SI</v>
          </cell>
        </row>
        <row r="916">
          <cell r="D916" t="str">
            <v>C:\Users\katherine.valencia\Desktop\REGISTROS 27\103010920-RS.pdf</v>
          </cell>
          <cell r="E916" t="str">
            <v>SI</v>
          </cell>
        </row>
        <row r="917">
          <cell r="D917" t="str">
            <v>C:\Users\katherine.valencia\Desktop\REGISTROS 27\103011209-RS.pdf</v>
          </cell>
          <cell r="E917" t="str">
            <v>SI</v>
          </cell>
        </row>
        <row r="918">
          <cell r="D918" t="str">
            <v>C:\Users\katherine.valencia\Desktop\REGISTROS 27\103011404-RS.pdf</v>
          </cell>
          <cell r="E918" t="str">
            <v>SI</v>
          </cell>
        </row>
        <row r="919">
          <cell r="D919" t="str">
            <v>C:\Users\katherine.valencia\Desktop\REGISTROS 27\103011509-RS.pdf</v>
          </cell>
          <cell r="E919" t="str">
            <v>SI</v>
          </cell>
        </row>
        <row r="920">
          <cell r="D920" t="str">
            <v>C:\Users\katherine.valencia\Desktop\REGISTROS 27\103011604-RS.pdf</v>
          </cell>
          <cell r="E920" t="str">
            <v>SI</v>
          </cell>
        </row>
        <row r="921">
          <cell r="D921" t="str">
            <v>C:\Users\katherine.valencia\Desktop\REGISTROS 27\103011709-RS.pdf</v>
          </cell>
          <cell r="E921" t="str">
            <v>SI</v>
          </cell>
        </row>
        <row r="922">
          <cell r="D922" t="str">
            <v>C:\Users\katherine.valencia\Desktop\REGISTROS 28\103011803-RS.pdf</v>
          </cell>
          <cell r="E922" t="str">
            <v>SI</v>
          </cell>
        </row>
        <row r="923">
          <cell r="D923" t="str">
            <v>C:\Users\katherine.valencia\Desktop\REGISTROS 28\103012110-RS.pdf</v>
          </cell>
          <cell r="E923" t="str">
            <v>SI</v>
          </cell>
        </row>
        <row r="924">
          <cell r="D924" t="str">
            <v>C:\Users\katherine.valencia\Desktop\REGISTROS 28\103012115-RS.pdf</v>
          </cell>
          <cell r="E924" t="str">
            <v>SI</v>
          </cell>
        </row>
        <row r="925">
          <cell r="D925" t="str">
            <v>C:\Users\katherine.valencia\Desktop\REGISTROS 28\103012203-RS.pdf</v>
          </cell>
          <cell r="E925" t="str">
            <v>SI</v>
          </cell>
        </row>
        <row r="926">
          <cell r="D926" t="str">
            <v>C:\Users\katherine.valencia\Desktop\REGISTROS 28\103012303-RS.pdf</v>
          </cell>
          <cell r="E926" t="str">
            <v>SI</v>
          </cell>
        </row>
        <row r="927">
          <cell r="D927" t="str">
            <v>C:\Users\katherine.valencia\Desktop\REGISTROS 28\103012403-RS.pdf</v>
          </cell>
          <cell r="E927" t="str">
            <v>SI</v>
          </cell>
        </row>
        <row r="928">
          <cell r="D928" t="str">
            <v>C:\Users\katherine.valencia\Desktop\REGISTROS 28\103012503-RS.pdf</v>
          </cell>
          <cell r="E928" t="str">
            <v>SI</v>
          </cell>
        </row>
        <row r="929">
          <cell r="D929" t="str">
            <v>C:\Users\katherine.valencia\Desktop\REGISTROS 28\103012703-RS.pdf</v>
          </cell>
          <cell r="E929" t="str">
            <v>SI</v>
          </cell>
        </row>
        <row r="930">
          <cell r="D930" t="str">
            <v>C:\Users\katherine.valencia\Desktop\REGISTROS 29\103013103-RS.pdf</v>
          </cell>
          <cell r="E930" t="str">
            <v>SI</v>
          </cell>
        </row>
        <row r="931">
          <cell r="D931" t="str">
            <v>C:\Users\katherine.valencia\Desktop\REGISTROS 29\103013709-RS.pdf</v>
          </cell>
          <cell r="E931" t="str">
            <v>SI</v>
          </cell>
        </row>
        <row r="932">
          <cell r="D932" t="str">
            <v>C:\Users\katherine.valencia\Desktop\REGISTROS 29\103013903-RS.pdf</v>
          </cell>
          <cell r="E932" t="str">
            <v>SI</v>
          </cell>
        </row>
        <row r="933">
          <cell r="D933" t="str">
            <v>C:\Users\katherine.valencia\Desktop\REGISTROS 29\103014203-RS.pdf</v>
          </cell>
          <cell r="E933" t="str">
            <v>SI</v>
          </cell>
        </row>
        <row r="934">
          <cell r="D934" t="str">
            <v>C:\Users\katherine.valencia\Desktop\REGISTROS 29\103014803-RS.pdf</v>
          </cell>
          <cell r="E934" t="str">
            <v>SI</v>
          </cell>
        </row>
        <row r="935">
          <cell r="D935" t="str">
            <v>C:\Users\katherine.valencia\Desktop\REGISTROS 29\103015503-RS.pdf</v>
          </cell>
          <cell r="E935" t="str">
            <v>SI</v>
          </cell>
        </row>
        <row r="936">
          <cell r="D936" t="str">
            <v>C:\Users\katherine.valencia\Desktop\REGISTROS 29\103015603-RS.pdf</v>
          </cell>
          <cell r="E936" t="str">
            <v>SI</v>
          </cell>
        </row>
        <row r="937">
          <cell r="D937" t="str">
            <v>C:\Users\katherine.valencia\Desktop\REGISTROS 29\103015803-RS.pdf</v>
          </cell>
          <cell r="E937" t="str">
            <v>SI</v>
          </cell>
        </row>
        <row r="938">
          <cell r="D938" t="str">
            <v>C:\Users\katherine.valencia\Desktop\REGISTROS 29\103015904-RS.pdf</v>
          </cell>
          <cell r="E938" t="str">
            <v>SI</v>
          </cell>
        </row>
        <row r="939">
          <cell r="D939" t="str">
            <v>C:\Users\katherine.valencia\Desktop\REGISTROS 29\103016109-RS.pdf</v>
          </cell>
          <cell r="E939" t="str">
            <v>SI</v>
          </cell>
        </row>
        <row r="940">
          <cell r="D940" t="str">
            <v>C:\Users\katherine.valencia\Desktop\REGISTROS 29\103016204-RS.pdf</v>
          </cell>
          <cell r="E940" t="str">
            <v>SI</v>
          </cell>
        </row>
        <row r="941">
          <cell r="D941" t="str">
            <v>C:\Users\katherine.valencia\Desktop\REGISTROS 29\103016803-RS.pdf</v>
          </cell>
          <cell r="E941" t="str">
            <v>SI</v>
          </cell>
        </row>
        <row r="942">
          <cell r="D942" t="str">
            <v>C:\Users\katherine.valencia\Desktop\REGISTROS 30\103017609-RS.pdf</v>
          </cell>
          <cell r="E942" t="str">
            <v>SI</v>
          </cell>
        </row>
        <row r="943">
          <cell r="D943" t="str">
            <v>C:\Users\katherine.valencia\Desktop\REGISTROS 30\103020104-RS.pdf</v>
          </cell>
          <cell r="E943" t="str">
            <v>SI</v>
          </cell>
        </row>
        <row r="944">
          <cell r="D944" t="str">
            <v>C:\Users\katherine.valencia\Desktop\REGISTROS 30\103020409-RS.pdf</v>
          </cell>
          <cell r="E944" t="str">
            <v>SI</v>
          </cell>
        </row>
        <row r="945">
          <cell r="D945" t="str">
            <v>C:\Users\katherine.valencia\Desktop\REGISTROS 30\103030209-RS.pdf</v>
          </cell>
          <cell r="E945" t="str">
            <v>SI</v>
          </cell>
        </row>
        <row r="946">
          <cell r="D946" t="str">
            <v>C:\Users\katherine.valencia\Desktop\REGISTROS 30\103030309-RS.pdf</v>
          </cell>
          <cell r="E946" t="str">
            <v>SI</v>
          </cell>
        </row>
        <row r="947">
          <cell r="D947" t="str">
            <v>C:\Users\katherine.valencia\Desktop\REGISTROS 30\103040109-RS.pdf</v>
          </cell>
          <cell r="E947" t="str">
            <v>SI</v>
          </cell>
        </row>
        <row r="948">
          <cell r="D948" t="str">
            <v>C:\Users\katherine.valencia\Desktop\REGISTROS 30\103040204-RS.pdf</v>
          </cell>
          <cell r="E948" t="str">
            <v>SI</v>
          </cell>
        </row>
        <row r="949">
          <cell r="D949" t="str">
            <v>C:\Users\katherine.valencia\Desktop\REGISTROS 30\103070303-RS.pdf</v>
          </cell>
          <cell r="E949" t="str">
            <v>SI</v>
          </cell>
        </row>
        <row r="950">
          <cell r="D950" t="str">
            <v>C:\Users\katherine.valencia\Desktop\REGISTROS 30\103070403-RS.pdf</v>
          </cell>
          <cell r="E950" t="str">
            <v>SI</v>
          </cell>
        </row>
        <row r="951">
          <cell r="D951" t="str">
            <v>C:\Users\katherine.valencia\Desktop\REGISTROS 30\104010104-RS.pdf</v>
          </cell>
          <cell r="E951" t="str">
            <v>SI</v>
          </cell>
        </row>
        <row r="952">
          <cell r="D952" t="str">
            <v>C:\Users\katherine.valencia\Desktop\REGISTROS 31\104010209-RS.pdf</v>
          </cell>
          <cell r="E952" t="str">
            <v>SI</v>
          </cell>
        </row>
        <row r="953">
          <cell r="D953" t="str">
            <v>C:\Users\katherine.valencia\Desktop\REGISTROS 31\104010409-RS.pdf</v>
          </cell>
          <cell r="E953" t="str">
            <v>SI</v>
          </cell>
        </row>
        <row r="954">
          <cell r="D954" t="str">
            <v>C:\Users\katherine.valencia\Desktop\REGISTROS 31\104010709-RS.pdf</v>
          </cell>
          <cell r="E954" t="str">
            <v>SI</v>
          </cell>
        </row>
        <row r="955">
          <cell r="D955" t="str">
            <v>C:\Users\katherine.valencia\Desktop\REGISTROS 31\104020104-RS.pdf</v>
          </cell>
          <cell r="E955" t="str">
            <v>SI</v>
          </cell>
        </row>
        <row r="956">
          <cell r="D956" t="str">
            <v>C:\Users\katherine.valencia\Desktop\REGISTROS 31\104020209-RS.pdf</v>
          </cell>
          <cell r="E956" t="str">
            <v>SI</v>
          </cell>
        </row>
        <row r="957">
          <cell r="D957" t="str">
            <v>C:\Users\katherine.valencia\Desktop\REGISTROS 31\104020504-RS.pdf</v>
          </cell>
          <cell r="E957" t="str">
            <v>SI</v>
          </cell>
        </row>
        <row r="958">
          <cell r="D958" t="str">
            <v>C:\Users\katherine.valencia\Desktop\REGISTROS 31\104030109-RS.pdf</v>
          </cell>
          <cell r="E958" t="str">
            <v>SI</v>
          </cell>
        </row>
        <row r="959">
          <cell r="D959" t="str">
            <v>C:\Users\katherine.valencia\Desktop\REGISTROS 31\105010209-RS.pdf</v>
          </cell>
          <cell r="E959" t="str">
            <v>SI</v>
          </cell>
        </row>
        <row r="960">
          <cell r="D960" t="str">
            <v>C:\Users\katherine.valencia\Desktop\REGISTROS 31\105010509-RS.pdf</v>
          </cell>
          <cell r="E960" t="str">
            <v>SI</v>
          </cell>
        </row>
        <row r="961">
          <cell r="D961" t="str">
            <v>C:\Users\katherine.valencia\Desktop\REGISTROS 31\105010709-RS.pdf</v>
          </cell>
          <cell r="E961" t="str">
            <v>SI</v>
          </cell>
        </row>
        <row r="962">
          <cell r="D962" t="str">
            <v>C:\Users\katherine.valencia\Desktop\REGISTROS 31\105011203-RS.pdf</v>
          </cell>
          <cell r="E962" t="str">
            <v>SI</v>
          </cell>
        </row>
        <row r="963">
          <cell r="D963" t="str">
            <v>C:\Users\katherine.valencia\Desktop\REGISTROS 31\105020609-RS.pdf</v>
          </cell>
          <cell r="E963" t="str">
            <v>SI</v>
          </cell>
        </row>
        <row r="964">
          <cell r="D964" t="str">
            <v>C:\Users\katherine.valencia\Desktop\REGISTROS 32\105070103-RS.pdf</v>
          </cell>
          <cell r="E964" t="str">
            <v>SI</v>
          </cell>
        </row>
        <row r="965">
          <cell r="D965" t="str">
            <v>C:\Users\katherine.valencia\Desktop\REGISTROS 32\105070403-RS.pdf</v>
          </cell>
          <cell r="E965" t="str">
            <v>SI</v>
          </cell>
        </row>
        <row r="966">
          <cell r="D966" t="str">
            <v>C:\Users\katherine.valencia\Desktop\REGISTROS 32\106010204-RS.pdf</v>
          </cell>
          <cell r="E966" t="str">
            <v>SI</v>
          </cell>
        </row>
        <row r="967">
          <cell r="D967" t="str">
            <v>C:\Users\katherine.valencia\Desktop\REGISTROS 33\106020109-RS.pdf</v>
          </cell>
          <cell r="E967" t="str">
            <v>SI</v>
          </cell>
        </row>
        <row r="968">
          <cell r="D968" t="str">
            <v>C:\Users\katherine.valencia\Desktop\REGISTROS 33\106030103-RS.pdf</v>
          </cell>
          <cell r="E968" t="str">
            <v>SI</v>
          </cell>
        </row>
        <row r="969">
          <cell r="D969" t="str">
            <v>C:\Users\katherine.valencia\Desktop\REGISTROS 33\106030302-RS.pdf</v>
          </cell>
          <cell r="E969" t="str">
            <v>SI</v>
          </cell>
        </row>
        <row r="970">
          <cell r="D970" t="str">
            <v>C:\Users\katherine.valencia\Desktop\REGISTROS 33\106040103-RS.pdf</v>
          </cell>
          <cell r="E970" t="str">
            <v>SI</v>
          </cell>
        </row>
        <row r="971">
          <cell r="D971" t="str">
            <v>C:\Users\katherine.valencia\Desktop\REGISTROS 33\106040203-RS.pdf</v>
          </cell>
          <cell r="E971" t="str">
            <v>SI</v>
          </cell>
        </row>
        <row r="972">
          <cell r="D972" t="str">
            <v>C:\Users\katherine.valencia\Desktop\REGISTROS 33\106050909-RS.pdf</v>
          </cell>
          <cell r="E972" t="str">
            <v>SI</v>
          </cell>
        </row>
        <row r="973">
          <cell r="D973" t="str">
            <v>C:\Users\katherine.valencia\Desktop\REGISTROS 34\106050913-RS.pdf</v>
          </cell>
          <cell r="E973" t="str">
            <v>SI</v>
          </cell>
        </row>
        <row r="974">
          <cell r="D974" t="str">
            <v>C:\Users\katherine.valencia\Desktop\REGISTROS 34\106060209-RS.pdf</v>
          </cell>
          <cell r="E974" t="str">
            <v>SI</v>
          </cell>
        </row>
        <row r="975">
          <cell r="D975" t="str">
            <v>C:\Users\katherine.valencia\Desktop\REGISTROS 34\106070103-RS.pdf</v>
          </cell>
          <cell r="E975" t="str">
            <v>SI</v>
          </cell>
        </row>
        <row r="976">
          <cell r="D976" t="str">
            <v>C:\Users\katherine.valencia\Desktop\REGISTROS 34\106070203-RS.pdf</v>
          </cell>
          <cell r="E976" t="str">
            <v>SI</v>
          </cell>
        </row>
        <row r="977">
          <cell r="D977" t="str">
            <v>C:\Users\katherine.valencia\Desktop\REGISTROS 35\106070503-RS.pdf</v>
          </cell>
          <cell r="E977" t="str">
            <v>SI</v>
          </cell>
        </row>
        <row r="978">
          <cell r="D978" t="str">
            <v>C:\Users\katherine.valencia\Desktop\REGISTROS 35\106070903-RS.pdf</v>
          </cell>
          <cell r="E978" t="str">
            <v>SI</v>
          </cell>
        </row>
        <row r="979">
          <cell r="D979" t="str">
            <v>C:\Users\katherine.valencia\Desktop\REGISTROS 35\114030905-RS.pdf</v>
          </cell>
          <cell r="E979" t="str">
            <v>SI</v>
          </cell>
        </row>
        <row r="980">
          <cell r="D980" t="str">
            <v>C:\Users\katherine.valencia\Desktop\REGISTROS 35\122000750-RS.pdf</v>
          </cell>
          <cell r="E980" t="str">
            <v>SI</v>
          </cell>
        </row>
        <row r="981">
          <cell r="D981" t="str">
            <v>C:\Users\katherine.valencia\Desktop\REGISTROS 39\201130210-RS.pdf</v>
          </cell>
          <cell r="E981" t="str">
            <v>SI</v>
          </cell>
        </row>
        <row r="982">
          <cell r="D982" t="str">
            <v>C:\Users\katherine.valencia\Desktop\REGISTROS 39\201130310-RS.pdf</v>
          </cell>
          <cell r="E982" t="str">
            <v>SI</v>
          </cell>
        </row>
        <row r="983">
          <cell r="D983" t="str">
            <v>C:\Users\katherine.valencia\Desktop\REGISTROS 39\201130410-RS.pdf</v>
          </cell>
          <cell r="E983" t="str">
            <v>SI</v>
          </cell>
        </row>
        <row r="984">
          <cell r="D984" t="str">
            <v>C:\Users\katherine.valencia\Desktop\REGISTROS 39\201130510-RS.pdf</v>
          </cell>
          <cell r="E984" t="str">
            <v>SI</v>
          </cell>
        </row>
        <row r="985">
          <cell r="D985" t="str">
            <v>C:\Users\katherine.valencia\Desktop\REGISTROS 39\201130610-RS.pdf</v>
          </cell>
          <cell r="E985" t="str">
            <v>SI</v>
          </cell>
        </row>
        <row r="986">
          <cell r="D986" t="str">
            <v>C:\Users\katherine.valencia\Desktop\REGISTROS 39\201130635-RS.pdf</v>
          </cell>
          <cell r="E986" t="str">
            <v>SI</v>
          </cell>
        </row>
        <row r="987">
          <cell r="D987" t="str">
            <v>C:\Users\katherine.valencia\Desktop\REGISTROS 39\201130640-RS.pdf</v>
          </cell>
          <cell r="E987" t="str">
            <v>SI</v>
          </cell>
        </row>
        <row r="988">
          <cell r="D988" t="str">
            <v>C:\Users\katherine.valencia\Desktop\REGISTROS 39\201130645-RS.pdf</v>
          </cell>
          <cell r="E988" t="str">
            <v>SI</v>
          </cell>
        </row>
        <row r="989">
          <cell r="D989" t="str">
            <v>C:\Users\katherine.valencia\Desktop\REGISTROS 39\201130650-RS.pdf</v>
          </cell>
          <cell r="E989" t="str">
            <v>SI</v>
          </cell>
        </row>
        <row r="990">
          <cell r="D990" t="str">
            <v>C:\Users\katherine.valencia\Desktop\REGISTROS 39\201130710-RS.pdf</v>
          </cell>
          <cell r="E990" t="str">
            <v>SI</v>
          </cell>
        </row>
        <row r="991">
          <cell r="D991" t="str">
            <v>C:\Users\katherine.valencia\Desktop\REGISTROS 39\201130810-RS.pdf</v>
          </cell>
          <cell r="E991" t="str">
            <v>SI</v>
          </cell>
        </row>
        <row r="992">
          <cell r="D992" t="str">
            <v>C:\Users\katherine.valencia\Desktop\REGISTROS 39\201130910-RS.pdf</v>
          </cell>
          <cell r="E992" t="str">
            <v>SI</v>
          </cell>
        </row>
        <row r="993">
          <cell r="D993" t="str">
            <v>C:\Users\katherine.valencia\Desktop\REGISTROS 39\201131010-RS.pdf</v>
          </cell>
          <cell r="E993" t="str">
            <v>SI</v>
          </cell>
        </row>
        <row r="994">
          <cell r="D994" t="str">
            <v>C:\Users\katherine.valencia\Desktop\REGISTROS 39\201131110-RS.pdf</v>
          </cell>
          <cell r="E994" t="str">
            <v>SI</v>
          </cell>
        </row>
        <row r="995">
          <cell r="D995" t="str">
            <v>C:\Users\katherine.valencia\Desktop\REGISTROS 39\201132320-RS.pdf</v>
          </cell>
          <cell r="E995" t="str">
            <v>SI</v>
          </cell>
        </row>
        <row r="996">
          <cell r="D996" t="str">
            <v>C:\Users\katherine.valencia\Desktop\REGISTROS 39\201132330-RS.pdf</v>
          </cell>
          <cell r="E996" t="str">
            <v>SI</v>
          </cell>
        </row>
        <row r="997">
          <cell r="D997" t="str">
            <v>C:\Users\katherine.valencia\Desktop\REGISTROS 39\201132340-RS.pdf</v>
          </cell>
          <cell r="E997" t="str">
            <v>SI</v>
          </cell>
        </row>
        <row r="998">
          <cell r="D998" t="str">
            <v>C:\Users\katherine.valencia\Desktop\REGISTROS 39\201132350-RS.pdf</v>
          </cell>
          <cell r="E998" t="str">
            <v>SI</v>
          </cell>
        </row>
        <row r="999">
          <cell r="D999" t="str">
            <v>C:\Users\katherine.valencia\Desktop\REGISTROS 39\201133407-RS.pdf</v>
          </cell>
          <cell r="E999" t="str">
            <v>SI</v>
          </cell>
        </row>
        <row r="1000">
          <cell r="D1000" t="str">
            <v>C:\Users\katherine.valencia\Desktop\REGISTROS 39\201134810-RS.pdf</v>
          </cell>
          <cell r="E1000" t="str">
            <v>SI</v>
          </cell>
        </row>
        <row r="1001">
          <cell r="D1001" t="str">
            <v>C:\Users\katherine.valencia\Desktop\REGISTROS 39\201135150-RS.pdf</v>
          </cell>
          <cell r="E1001" t="str">
            <v>SI</v>
          </cell>
        </row>
        <row r="1002">
          <cell r="D1002" t="str">
            <v>C:\Users\katherine.valencia\Desktop\REGISTROS 39\201135210-RS.pdf</v>
          </cell>
          <cell r="E1002" t="str">
            <v>SI</v>
          </cell>
        </row>
        <row r="1003">
          <cell r="D1003" t="str">
            <v>C:\Users\katherine.valencia\Desktop\REGISTROS 39\201135310-RS.pdf</v>
          </cell>
          <cell r="E1003" t="str">
            <v>SI</v>
          </cell>
        </row>
        <row r="1004">
          <cell r="D1004" t="str">
            <v>C:\Users\katherine.valencia\Desktop\REGISTROS 40\201140209-RS.pdf</v>
          </cell>
          <cell r="E1004" t="str">
            <v>SI</v>
          </cell>
        </row>
        <row r="1005">
          <cell r="D1005" t="str">
            <v>C:\Users\katherine.valencia\Desktop\REGISTROS 40\201140409-RS.pdf</v>
          </cell>
          <cell r="E1005" t="str">
            <v>SI</v>
          </cell>
        </row>
        <row r="1006">
          <cell r="D1006" t="str">
            <v>C:\Users\katherine.valencia\Desktop\REGISTROS 41\201140509-RS.pdf</v>
          </cell>
          <cell r="E1006" t="str">
            <v>SI</v>
          </cell>
        </row>
        <row r="1007">
          <cell r="D1007" t="str">
            <v>C:\Users\katherine.valencia\Desktop\REGISTROS 41\201140609-RS.pdf</v>
          </cell>
          <cell r="E1007" t="str">
            <v>SI</v>
          </cell>
        </row>
        <row r="1008">
          <cell r="D1008" t="str">
            <v>C:\Users\katherine.valencia\Desktop\REGISTROS 41\201140809-RS.pdf</v>
          </cell>
          <cell r="E1008" t="str">
            <v>SI</v>
          </cell>
        </row>
        <row r="1009">
          <cell r="D1009" t="str">
            <v>C:\Users\katherine.valencia\Desktop\REGISTROS 41\201141009-RS.pdf</v>
          </cell>
          <cell r="E1009" t="str">
            <v>SI</v>
          </cell>
        </row>
        <row r="1010">
          <cell r="D1010" t="str">
            <v>C:\Users\katherine.valencia\Desktop\REGISTROS 41\201141109-RS.pdf</v>
          </cell>
          <cell r="E1010" t="str">
            <v>SI</v>
          </cell>
        </row>
        <row r="1011">
          <cell r="D1011" t="str">
            <v>C:\Users\katherine.valencia\Desktop\REGISTROS 41\201141209-RS.pdf</v>
          </cell>
          <cell r="E1011" t="str">
            <v>SI</v>
          </cell>
        </row>
        <row r="1012">
          <cell r="D1012" t="str">
            <v>C:\Users\katherine.valencia\Desktop\REGISTROS 41\201142310-RS.pdf</v>
          </cell>
          <cell r="E1012" t="str">
            <v>SI</v>
          </cell>
        </row>
        <row r="1013">
          <cell r="D1013" t="str">
            <v>C:\Users\katherine.valencia\Desktop\REGISTROS 41\201142410-RS.pdf</v>
          </cell>
          <cell r="E1013" t="str">
            <v>SI</v>
          </cell>
        </row>
        <row r="1014">
          <cell r="D1014" t="str">
            <v>C:\Users\katherine.valencia\Desktop\REGISTROS 41\201142510-RS.pdf</v>
          </cell>
          <cell r="E1014" t="str">
            <v>SI</v>
          </cell>
        </row>
        <row r="1015">
          <cell r="D1015" t="str">
            <v>C:\Users\katherine.valencia\Desktop\REGISTROS 41\RS - 201150305.pdf</v>
          </cell>
          <cell r="E1015" t="str">
            <v>SI</v>
          </cell>
        </row>
        <row r="1016">
          <cell r="D1016" t="str">
            <v>C:\Users\katherine.valencia\Desktop\REGISTROS 41\RS- 201100802.pdf</v>
          </cell>
          <cell r="E1016" t="str">
            <v>SI</v>
          </cell>
        </row>
        <row r="1017">
          <cell r="D1017" t="str">
            <v>C:\Users\katherine.valencia\Desktop\REGISTROS 41\RS- 201133507.pdf</v>
          </cell>
          <cell r="E1017" t="str">
            <v>SI</v>
          </cell>
        </row>
        <row r="1018">
          <cell r="D1018" t="str">
            <v>C:\Users\katherine.valencia\Desktop\REGISTROS 41\RS- 201134910.pdf</v>
          </cell>
          <cell r="E1018" t="str">
            <v>SI</v>
          </cell>
        </row>
        <row r="1019">
          <cell r="D1019" t="str">
            <v>C:\Users\katherine.valencia\Desktop\REGISTROS 41\RS-201010110.pdf</v>
          </cell>
          <cell r="E1019" t="str">
            <v>SI</v>
          </cell>
        </row>
        <row r="1020">
          <cell r="D1020" t="str">
            <v>C:\Users\katherine.valencia\Desktop\REGISTROS 41\RS-201010210.pdf</v>
          </cell>
          <cell r="E1020" t="str">
            <v>SI</v>
          </cell>
        </row>
        <row r="1021">
          <cell r="D1021" t="str">
            <v>C:\Users\katherine.valencia\Desktop\REGISTROS 41\RS-201010310.pdf</v>
          </cell>
          <cell r="E1021" t="str">
            <v>SI</v>
          </cell>
        </row>
        <row r="1022">
          <cell r="D1022" t="str">
            <v>C:\Users\katherine.valencia\Desktop\REGISTROS 41\RS-201010410.pdf</v>
          </cell>
          <cell r="E1022" t="str">
            <v>SI</v>
          </cell>
        </row>
        <row r="1023">
          <cell r="D1023" t="str">
            <v>C:\Users\katherine.valencia\Desktop\REGISTROS 41\RS-201010510.pdf</v>
          </cell>
          <cell r="E1023" t="str">
            <v>SI</v>
          </cell>
        </row>
        <row r="1024">
          <cell r="D1024" t="str">
            <v>C:\Users\katherine.valencia\Desktop\REGISTROS 41\RS-201010610.pdf</v>
          </cell>
          <cell r="E1024" t="str">
            <v>SI</v>
          </cell>
        </row>
        <row r="1025">
          <cell r="D1025" t="str">
            <v>C:\Users\katherine.valencia\Desktop\REGISTROS 41\RS-201011610.pdf</v>
          </cell>
          <cell r="E1025" t="str">
            <v>SI</v>
          </cell>
        </row>
        <row r="1026">
          <cell r="D1026" t="str">
            <v>C:\Users\katherine.valencia\Desktop\REGISTROS 41\RS-201020210.pdf</v>
          </cell>
          <cell r="E1026" t="str">
            <v>SI</v>
          </cell>
        </row>
        <row r="1027">
          <cell r="D1027" t="str">
            <v>C:\Users\katherine.valencia\Desktop\REGISTROS 41\RS-201020310.pdf</v>
          </cell>
          <cell r="E1027" t="str">
            <v>SI</v>
          </cell>
        </row>
        <row r="1028">
          <cell r="D1028" t="str">
            <v>C:\Users\katherine.valencia\Desktop\REGISTROS 41\RS-201020710.pdf</v>
          </cell>
          <cell r="E1028" t="str">
            <v>SI</v>
          </cell>
        </row>
        <row r="1029">
          <cell r="D1029" t="str">
            <v>C:\Users\katherine.valencia\Desktop\REGISTROS 41\RS-201030110.jpg</v>
          </cell>
          <cell r="E1029" t="str">
            <v>SI</v>
          </cell>
        </row>
        <row r="1030">
          <cell r="D1030" t="str">
            <v>C:\Users\katherine.valencia\Desktop\REGISTROS 41\RS-201030410.jpg</v>
          </cell>
          <cell r="E1030" t="str">
            <v>SI</v>
          </cell>
        </row>
        <row r="1031">
          <cell r="D1031" t="str">
            <v>C:\Users\katherine.valencia\Desktop\REGISTROS 41\RS-201030510.jpg</v>
          </cell>
          <cell r="E1031" t="str">
            <v>SI</v>
          </cell>
        </row>
        <row r="1032">
          <cell r="D1032" t="str">
            <v>C:\Users\katherine.valencia\Desktop\REGISTROS 41\RS-201030610.jpg</v>
          </cell>
          <cell r="E1032" t="str">
            <v>SI</v>
          </cell>
        </row>
        <row r="1033">
          <cell r="D1033" t="str">
            <v>C:\Users\katherine.valencia\Desktop\REGISTROS 41\RS-201030710.jpg</v>
          </cell>
          <cell r="E1033" t="str">
            <v>SI</v>
          </cell>
        </row>
        <row r="1034">
          <cell r="D1034" t="str">
            <v>C:\Users\katherine.valencia\Desktop\REGISTROS 41\RS-201030810.jpg</v>
          </cell>
          <cell r="E1034" t="str">
            <v>SI</v>
          </cell>
        </row>
        <row r="1035">
          <cell r="D1035" t="str">
            <v>C:\Users\katherine.valencia\Desktop\REGISTROS 41\RS-201035102.pdf</v>
          </cell>
          <cell r="E1035" t="str">
            <v>SI</v>
          </cell>
        </row>
        <row r="1036">
          <cell r="D1036" t="str">
            <v>C:\Users\katherine.valencia\Desktop\REGISTROS 41\RS-201040610.pdf</v>
          </cell>
          <cell r="E1036" t="str">
            <v>SI</v>
          </cell>
        </row>
        <row r="1037">
          <cell r="D1037" t="str">
            <v>C:\Users\katherine.valencia\Desktop\REGISTROS 41\RS-201040710.jpg</v>
          </cell>
          <cell r="E1037" t="str">
            <v>SI</v>
          </cell>
        </row>
        <row r="1038">
          <cell r="D1038" t="str">
            <v>C:\Users\katherine.valencia\Desktop\REGISTROS 41\RS-201040913.pdf</v>
          </cell>
          <cell r="E1038" t="str">
            <v>SI</v>
          </cell>
        </row>
        <row r="1039">
          <cell r="D1039" t="str">
            <v>C:\Users\katherine.valencia\Desktop\REGISTROS 41\RS-201050810.pdf</v>
          </cell>
          <cell r="E1039" t="str">
            <v>SI</v>
          </cell>
        </row>
        <row r="1040">
          <cell r="D1040" t="str">
            <v>C:\Users\katherine.valencia\Desktop\REGISTROS 41\RS-201063507.pdf</v>
          </cell>
          <cell r="E1040" t="str">
            <v>SI</v>
          </cell>
        </row>
        <row r="1041">
          <cell r="D1041" t="str">
            <v>C:\Users\katherine.valencia\Desktop\REGISTROS 42\RS-201090810.pdf</v>
          </cell>
          <cell r="E1041" t="str">
            <v>SI</v>
          </cell>
        </row>
        <row r="1042">
          <cell r="D1042" t="str">
            <v>C:\Users\katherine.valencia\Desktop\REGISTROS 42\RS-201100202.pdf</v>
          </cell>
          <cell r="E1042" t="str">
            <v>SI</v>
          </cell>
        </row>
        <row r="1043">
          <cell r="D1043" t="str">
            <v>C:\Users\katherine.valencia\Desktop\REGISTROS 42\RS-201100203.pdf</v>
          </cell>
          <cell r="E1043" t="str">
            <v>SI</v>
          </cell>
        </row>
        <row r="1044">
          <cell r="D1044" t="str">
            <v>C:\Users\katherine.valencia\Desktop\REGISTROS 42\RS-201100303.pdf</v>
          </cell>
          <cell r="E1044" t="str">
            <v>SI</v>
          </cell>
        </row>
        <row r="1045">
          <cell r="D1045" t="str">
            <v>C:\Users\katherine.valencia\Desktop\REGISTROS 42\RS-201100350.pdf</v>
          </cell>
          <cell r="E1045" t="str">
            <v>SI</v>
          </cell>
        </row>
        <row r="1046">
          <cell r="D1046" t="str">
            <v>C:\Users\katherine.valencia\Desktop\REGISTROS 42\RS-201102110.pdf</v>
          </cell>
          <cell r="E1046" t="str">
            <v>SI</v>
          </cell>
        </row>
        <row r="1047">
          <cell r="D1047" t="str">
            <v>C:\Users\katherine.valencia\Desktop\REGISTROS 42\RS-201110710.pdf</v>
          </cell>
          <cell r="E1047" t="str">
            <v>SI</v>
          </cell>
        </row>
        <row r="1048">
          <cell r="D1048" t="str">
            <v>C:\Users\katherine.valencia\Desktop\REGISTROS 42\RS-201110910.pdf</v>
          </cell>
          <cell r="E1048" t="str">
            <v>SI</v>
          </cell>
        </row>
        <row r="1049">
          <cell r="D1049" t="str">
            <v>C:\Users\katherine.valencia\Desktop\REGISTROS 42\RS-201111010.pdf</v>
          </cell>
          <cell r="E1049" t="str">
            <v>SI</v>
          </cell>
        </row>
        <row r="1050">
          <cell r="D1050" t="str">
            <v>C:\Users\katherine.valencia\Desktop\REGISTROS 43\RS-201111310.pdf</v>
          </cell>
          <cell r="E1050" t="str">
            <v>SI</v>
          </cell>
        </row>
        <row r="1051">
          <cell r="D1051" t="str">
            <v>C:\Users\katherine.valencia\Desktop\REGISTROS 43\RS-201111510.pdf</v>
          </cell>
          <cell r="E1051" t="str">
            <v>SI</v>
          </cell>
        </row>
        <row r="1052">
          <cell r="D1052" t="str">
            <v>C:\Users\katherine.valencia\Desktop\REGISTROS 43\RS-201111810.pdf</v>
          </cell>
          <cell r="E1052" t="str">
            <v>SI</v>
          </cell>
        </row>
        <row r="1053">
          <cell r="D1053" t="str">
            <v>C:\Users\katherine.valencia\Desktop\REGISTROS 43\RS-201111910.pdf</v>
          </cell>
          <cell r="E1053" t="str">
            <v>SI</v>
          </cell>
        </row>
        <row r="1054">
          <cell r="D1054" t="str">
            <v>C:\Users\katherine.valencia\Desktop\REGISTROS 43\RS-201112010.pdf</v>
          </cell>
          <cell r="E1054" t="str">
            <v>SI</v>
          </cell>
        </row>
        <row r="1055">
          <cell r="D1055" t="str">
            <v>C:\Users\katherine.valencia\Desktop\REGISTROS 43\RS-201112510.pdf</v>
          </cell>
          <cell r="E1055" t="str">
            <v>SI</v>
          </cell>
        </row>
        <row r="1056">
          <cell r="D1056" t="str">
            <v>C:\Users\katherine.valencia\Desktop\REGISTROS 43\RS-201112610.pdf</v>
          </cell>
          <cell r="E1056" t="str">
            <v>SI</v>
          </cell>
        </row>
        <row r="1057">
          <cell r="D1057" t="str">
            <v>C:\Users\katherine.valencia\Desktop\REGISTROS 43\RS-201112710.pdf</v>
          </cell>
          <cell r="E1057" t="str">
            <v>SI</v>
          </cell>
        </row>
        <row r="1058">
          <cell r="D1058" t="str">
            <v>C:\Users\katherine.valencia\Desktop\REGISTROS 43\RS-201112810.pdf</v>
          </cell>
          <cell r="E1058" t="str">
            <v>SI</v>
          </cell>
        </row>
        <row r="1059">
          <cell r="D1059" t="str">
            <v>C:\Users\katherine.valencia\Desktop\REGISTROS 43\RS-201112910.pdf</v>
          </cell>
          <cell r="E1059" t="str">
            <v>SI</v>
          </cell>
        </row>
        <row r="1060">
          <cell r="D1060" t="str">
            <v>C:\Users\katherine.valencia\Desktop\REGISTROS 43\RS-201113010.pdf</v>
          </cell>
          <cell r="E1060" t="str">
            <v>SI</v>
          </cell>
        </row>
        <row r="1061">
          <cell r="D1061" t="str">
            <v>C:\Users\katherine.valencia\Desktop\REGISTROS 43\RS-201113110.pdf</v>
          </cell>
          <cell r="E1061" t="str">
            <v>SI</v>
          </cell>
        </row>
        <row r="1062">
          <cell r="D1062" t="str">
            <v>C:\Users\katherine.valencia\Desktop\REGISTROS 43\RS-201113310.pdf</v>
          </cell>
          <cell r="E1062" t="str">
            <v>SI</v>
          </cell>
        </row>
        <row r="1063">
          <cell r="D1063" t="str">
            <v>C:\Users\katherine.valencia\Desktop\REGISTROS 43\RS-201113410.pdf</v>
          </cell>
          <cell r="E1063" t="str">
            <v>SI</v>
          </cell>
        </row>
        <row r="1064">
          <cell r="D1064" t="str">
            <v>C:\Users\katherine.valencia\Desktop\REGISTROS 43\RS-201113510.pdf</v>
          </cell>
          <cell r="E1064" t="str">
            <v>SI</v>
          </cell>
        </row>
        <row r="1065">
          <cell r="D1065" t="str">
            <v>C:\Users\katherine.valencia\Desktop\REGISTROS 43\RS-201113610.pdf</v>
          </cell>
          <cell r="E1065" t="str">
            <v>SI</v>
          </cell>
        </row>
        <row r="1066">
          <cell r="D1066" t="str">
            <v>C:\Users\katherine.valencia\Desktop\REGISTROS 43\RS-201113710.pdf</v>
          </cell>
          <cell r="E1066" t="str">
            <v>SI</v>
          </cell>
        </row>
        <row r="1067">
          <cell r="D1067" t="str">
            <v>C:\Users\katherine.valencia\Desktop\REGISTROS 43\RS-201113810.pdf</v>
          </cell>
          <cell r="E1067" t="str">
            <v>SI</v>
          </cell>
        </row>
        <row r="1068">
          <cell r="D1068" t="str">
            <v>C:\Users\katherine.valencia\Desktop\REGISTROS 43\RS-201113910.pdf</v>
          </cell>
          <cell r="E1068" t="str">
            <v>SI</v>
          </cell>
        </row>
        <row r="1069">
          <cell r="D1069" t="str">
            <v>C:\Users\katherine.valencia\Desktop\REGISTROS 43\RS-201114110.pdf</v>
          </cell>
          <cell r="E1069" t="str">
            <v>SI</v>
          </cell>
        </row>
        <row r="1070">
          <cell r="D1070" t="str">
            <v>C:\Users\katherine.valencia\Desktop\REGISTROS 43\RS-201114310.pdf</v>
          </cell>
          <cell r="E1070" t="str">
            <v>SI</v>
          </cell>
        </row>
        <row r="1071">
          <cell r="D1071" t="str">
            <v>C:\Users\katherine.valencia\Desktop\2. Resgistros Sanitarios 10\304002201-RS.pdf.pdf</v>
          </cell>
          <cell r="E1071" t="str">
            <v>SI</v>
          </cell>
        </row>
        <row r="1072">
          <cell r="D1072" t="str">
            <v>C:\Users\katherine.valencia\Desktop\2. Resgistros Sanitarios 10\304002320-RS.doc.doc</v>
          </cell>
          <cell r="E1072" t="str">
            <v>SI</v>
          </cell>
        </row>
        <row r="1073">
          <cell r="D1073" t="str">
            <v>C:\Users\katherine.valencia\Desktop\2. Resgistros Sanitarios 10\304002325-RS.doc.doc</v>
          </cell>
          <cell r="E1073" t="str">
            <v>SI</v>
          </cell>
        </row>
        <row r="1074">
          <cell r="D1074" t="str">
            <v>C:\Users\katherine.valencia\Desktop\2. Resgistros Sanitarios 10\304002330-RS.doc.doc</v>
          </cell>
          <cell r="E1074" t="str">
            <v>SI</v>
          </cell>
        </row>
        <row r="1075">
          <cell r="D1075" t="str">
            <v>C:\Users\katherine.valencia\Desktop\2. Resgistros Sanitarios 10\304002335-RS.doc.doc</v>
          </cell>
          <cell r="E1075" t="str">
            <v>SI</v>
          </cell>
        </row>
        <row r="1076">
          <cell r="D1076" t="str">
            <v>C:\Users\katherine.valencia\Desktop\2. Resgistros Sanitarios 10\304002505-RS.pdf.pdf</v>
          </cell>
          <cell r="E1076" t="str">
            <v>SI</v>
          </cell>
        </row>
        <row r="1077">
          <cell r="D1077" t="str">
            <v>C:\Users\katherine.valencia\Desktop\2. Resgistros Sanitarios 10\304003504-RS.pdf.pdf</v>
          </cell>
          <cell r="E1077" t="str">
            <v>SI</v>
          </cell>
        </row>
        <row r="1078">
          <cell r="D1078" t="str">
            <v>C:\Users\katherine.valencia\Desktop\2. Resgistros Sanitarios 10\304003708-RS.pdf.pdf</v>
          </cell>
          <cell r="E1078" t="str">
            <v>SI</v>
          </cell>
        </row>
        <row r="1079">
          <cell r="D1079" t="str">
            <v>C:\Users\katherine.valencia\Desktop\2. Resgistros Sanitarios 10\304004503-RS.pdf.pdf</v>
          </cell>
          <cell r="E1079" t="str">
            <v>SI</v>
          </cell>
        </row>
        <row r="1080">
          <cell r="D1080" t="str">
            <v>C:\Users\katherine.valencia\Desktop\2. Resgistros Sanitarios 10\304004601-RS.pdf.pdf</v>
          </cell>
          <cell r="E1080" t="str">
            <v>SI</v>
          </cell>
        </row>
        <row r="1081">
          <cell r="D1081" t="str">
            <v>C:\Users\katherine.valencia\Desktop\2. Resgistros Sanitarios 10\304004608-RS.pdf.pdf</v>
          </cell>
          <cell r="E1081" t="str">
            <v>SI</v>
          </cell>
        </row>
        <row r="1082">
          <cell r="D1082" t="str">
            <v>C:\Users\katherine.valencia\Desktop\2. Resgistros Sanitarios 10\304004708-RS.pdf.pdf</v>
          </cell>
          <cell r="E1082" t="str">
            <v>SI</v>
          </cell>
        </row>
        <row r="1083">
          <cell r="D1083" t="str">
            <v>C:\Users\katherine.valencia\Desktop\2. Resgistros Sanitarios 10\304004728-RS.pdf.pdf</v>
          </cell>
          <cell r="E1083" t="str">
            <v>SI</v>
          </cell>
        </row>
        <row r="1084">
          <cell r="D1084" t="str">
            <v>C:\Users\katherine.valencia\Desktop\2. Resgistros Sanitarios 10\304005008-RS.pdf.PDF</v>
          </cell>
          <cell r="E1084" t="str">
            <v>SI</v>
          </cell>
        </row>
        <row r="1085">
          <cell r="D1085" t="str">
            <v>C:\Users\katherine.valencia\Desktop\2. Resgistros Sanitarios 10\304005608-RS.jpg.JPG</v>
          </cell>
          <cell r="E1085" t="str">
            <v>SI</v>
          </cell>
        </row>
        <row r="1086">
          <cell r="D1086" t="str">
            <v>C:\Users\katherine.valencia\Desktop\2. Resgistros Sanitarios 10\304013200-RS.pdf.pdf</v>
          </cell>
          <cell r="E1086" t="str">
            <v>SI</v>
          </cell>
        </row>
        <row r="1087">
          <cell r="D1087" t="str">
            <v>C:\Users\katherine.valencia\Desktop\2. Registros Sanitarios 6\301081603-RS.doc.doc</v>
          </cell>
          <cell r="E1087" t="str">
            <v>SI</v>
          </cell>
        </row>
        <row r="1088">
          <cell r="D1088" t="str">
            <v>C:\Users\katherine.valencia\Desktop\2. Registros Sanitarios 6\301081903-RS.doc.doc</v>
          </cell>
          <cell r="E1088" t="str">
            <v>SI</v>
          </cell>
        </row>
        <row r="1089">
          <cell r="D1089" t="str">
            <v>C:\Users\katherine.valencia\Desktop\2. Registros Sanitarios 6\301081905-RS.doc.doc</v>
          </cell>
          <cell r="E1089" t="str">
            <v>SI</v>
          </cell>
        </row>
        <row r="1090">
          <cell r="D1090" t="str">
            <v>C:\Users\katherine.valencia\Desktop\2. Registros Sanitarios 6\301081907-RS.doc.doc</v>
          </cell>
          <cell r="E1090" t="str">
            <v>SI</v>
          </cell>
        </row>
        <row r="1091">
          <cell r="D1091" t="str">
            <v>C:\Users\katherine.valencia\Desktop\2. Registros Sanitarios 6\301081909-RS.doc.doc</v>
          </cell>
          <cell r="E1091" t="str">
            <v>SI</v>
          </cell>
        </row>
        <row r="1092">
          <cell r="D1092" t="str">
            <v>C:\Users\katherine.valencia\Desktop\2. Registros Sanitarios 6\301081912-RS.doc.doc</v>
          </cell>
          <cell r="E1092" t="str">
            <v>SI</v>
          </cell>
        </row>
        <row r="1093">
          <cell r="D1093" t="str">
            <v>C:\Users\katherine.valencia\Desktop\2. Registros Sanitarios 5\301080503-RS.doc.doc</v>
          </cell>
          <cell r="E1093" t="str">
            <v>SI</v>
          </cell>
        </row>
        <row r="1094">
          <cell r="D1094" t="str">
            <v>C:\Users\katherine.valencia\Desktop\2. Registros Sanitarios 5\301080603-RS.doc.doc</v>
          </cell>
          <cell r="E1094" t="str">
            <v>SI</v>
          </cell>
        </row>
        <row r="1095">
          <cell r="D1095" t="str">
            <v>C:\Users\katherine.valencia\Desktop\2. Registros Sanitarios 5\301080703-RS.doc.doc</v>
          </cell>
          <cell r="E1095" t="str">
            <v>SI</v>
          </cell>
        </row>
        <row r="1096">
          <cell r="D1096" t="str">
            <v>C:\Users\katherine.valencia\Desktop\2. Registros Sanitarios 5\301080803-RS.doc.doc</v>
          </cell>
          <cell r="E1096" t="str">
            <v>SI</v>
          </cell>
        </row>
        <row r="1097">
          <cell r="D1097" t="str">
            <v>C:\Users\katherine.valencia\Desktop\2. Registros Sanitarios 5\301081403-RS.doc.doc</v>
          </cell>
          <cell r="E1097" t="str">
            <v>SI</v>
          </cell>
        </row>
        <row r="1098">
          <cell r="D1098" t="str">
            <v>C:\Users\katherine.valencia\Desktop\2. Registros Sanitarios 5\301081503-RS.doc.doc</v>
          </cell>
          <cell r="E1098" t="str">
            <v>SI</v>
          </cell>
        </row>
        <row r="1099">
          <cell r="D1099" t="str">
            <v>C:\Users\katherine.valencia\Desktop\2. Registros Sanitarios 4\301063708-RS.pdf.pdf</v>
          </cell>
          <cell r="E1099" t="str">
            <v>SI</v>
          </cell>
        </row>
        <row r="1100">
          <cell r="D1100" t="str">
            <v>C:\Users\katherine.valencia\Desktop\2. Registros Sanitarios 4\301063712-RS.pdf.pdf</v>
          </cell>
          <cell r="E1100" t="str">
            <v>SI</v>
          </cell>
        </row>
        <row r="1101">
          <cell r="D1101" t="str">
            <v>C:\Users\katherine.valencia\Desktop\2. Registros Sanitarios 4\301063715-RS.pdf.pdf</v>
          </cell>
          <cell r="E1101" t="str">
            <v>SI</v>
          </cell>
        </row>
        <row r="1102">
          <cell r="D1102" t="str">
            <v>C:\Users\katherine.valencia\Desktop\2. Registros Sanitarios 4\301070201-RS.pdf.pdf</v>
          </cell>
          <cell r="E1102" t="str">
            <v>SI</v>
          </cell>
        </row>
        <row r="1103">
          <cell r="D1103" t="str">
            <v>C:\Users\katherine.valencia\Desktop\2. Registros Sanitarios 4\301080103-RS.doc.doc</v>
          </cell>
          <cell r="E1103" t="str">
            <v>SI</v>
          </cell>
        </row>
        <row r="1104">
          <cell r="D1104" t="str">
            <v>C:\Users\katherine.valencia\Desktop\2. Registros Sanitarios 4\301080203-RS.doc.doc</v>
          </cell>
          <cell r="E1104" t="str">
            <v>SI</v>
          </cell>
        </row>
        <row r="1105">
          <cell r="D1105" t="str">
            <v>C:\Users\katherine.valencia\Desktop\2. Registros Sanitarios 4\301080303-RS.doc.doc</v>
          </cell>
          <cell r="E1105" t="str">
            <v>SI</v>
          </cell>
        </row>
        <row r="1106">
          <cell r="D1106" t="str">
            <v>C:\Users\katherine.valencia\Desktop\2. Registros Sanitarios 4\301080403-RS.doc.doc</v>
          </cell>
          <cell r="E1106" t="str">
            <v>SI</v>
          </cell>
        </row>
        <row r="1107">
          <cell r="D1107" t="str">
            <v>C:\Users\katherine.valencia\Desktop\2. Registros Sanitarios 2\301050250-RS.pdf.pdf</v>
          </cell>
          <cell r="E1107" t="str">
            <v>SI</v>
          </cell>
        </row>
        <row r="1108">
          <cell r="D1108" t="str">
            <v>C:\Users\katherine.valencia\Desktop\2. Registros Sanitarios 2\301050260-RS.pdf.pdf</v>
          </cell>
          <cell r="E1108" t="str">
            <v>SI</v>
          </cell>
        </row>
        <row r="1109">
          <cell r="D1109" t="str">
            <v>C:\Users\katherine.valencia\Desktop\2. Registros Sanitarios 2\301050270-RS.pdf.pdf</v>
          </cell>
          <cell r="E1109" t="str">
            <v>SI</v>
          </cell>
        </row>
        <row r="1110">
          <cell r="D1110" t="str">
            <v>C:\Users\katherine.valencia\Desktop\2. Registros Sanitarios 2\301060408-RS.pdf.pdf</v>
          </cell>
          <cell r="E1110" t="str">
            <v>SI</v>
          </cell>
        </row>
        <row r="1111">
          <cell r="D1111" t="str">
            <v>C:\Users\katherine.valencia\Desktop\2. Registros Sanitarios 2\301060508-RS.pdf.pdf</v>
          </cell>
          <cell r="E1111" t="str">
            <v>SI</v>
          </cell>
        </row>
        <row r="1112">
          <cell r="D1112" t="str">
            <v>C:\Users\katherine.valencia\Desktop\2. Registros Sanitarios 2\301060608-RS.pdf.pdf</v>
          </cell>
          <cell r="E1112" t="str">
            <v>SI</v>
          </cell>
        </row>
        <row r="1113">
          <cell r="D1113" t="str">
            <v>C:\Users\katherine.valencia\Desktop\2. Registros Sanitarios 7\301081930-RS.pdf.pdf</v>
          </cell>
          <cell r="E1113" t="str">
            <v>SI</v>
          </cell>
        </row>
        <row r="1114">
          <cell r="D1114" t="str">
            <v>C:\Users\katherine.valencia\Desktop\2. Registros Sanitarios 7\301081932-RS.pdf.pdf</v>
          </cell>
          <cell r="E1114" t="str">
            <v>SI</v>
          </cell>
        </row>
        <row r="1115">
          <cell r="D1115" t="str">
            <v>C:\Users\katherine.valencia\Desktop\2. Registros Sanitarios 7\301081935-RS.pdf.pdf</v>
          </cell>
          <cell r="E1115" t="str">
            <v>SI</v>
          </cell>
        </row>
        <row r="1116">
          <cell r="D1116" t="str">
            <v>C:\Users\katherine.valencia\Desktop\2. Registros Sanitarios 7\301081937-RS.pdf.pdf</v>
          </cell>
          <cell r="E1116" t="str">
            <v>SI</v>
          </cell>
        </row>
        <row r="1117">
          <cell r="D1117" t="str">
            <v>C:\Users\katherine.valencia\Desktop\2. Registros Sanitarios 7\301081939-RS.pdf.pdf</v>
          </cell>
          <cell r="E1117" t="str">
            <v>SI</v>
          </cell>
        </row>
        <row r="1118">
          <cell r="D1118" t="str">
            <v>C:\Users\katherine.valencia\Desktop\2. Registros Sanitarios 3\301061208-RS.pdf.pdf</v>
          </cell>
          <cell r="E1118" t="str">
            <v>SI</v>
          </cell>
        </row>
        <row r="1119">
          <cell r="D1119" t="str">
            <v>C:\Users\katherine.valencia\Desktop\2. Registros Sanitarios 3\301061608-RS.pdf.pdf</v>
          </cell>
          <cell r="E1119" t="str">
            <v>SI</v>
          </cell>
        </row>
        <row r="1120">
          <cell r="D1120" t="str">
            <v>C:\Users\katherine.valencia\Desktop\2. Registros Sanitarios 3\301063008-RS.pdf.pdf</v>
          </cell>
          <cell r="E1120" t="str">
            <v>SI</v>
          </cell>
        </row>
        <row r="1121">
          <cell r="D1121" t="str">
            <v>C:\Users\katherine.valencia\Desktop\2. Registros Sanitarios 3\301063208-RS.pdf.pdf</v>
          </cell>
          <cell r="E1121" t="str">
            <v>SI</v>
          </cell>
        </row>
        <row r="1122">
          <cell r="D1122" t="str">
            <v>C:\Users\katherine.valencia\Desktop\2. Registros Sanitarios 3\301063608-RS.pdf.pdf</v>
          </cell>
          <cell r="E1122" t="str">
            <v>SI</v>
          </cell>
        </row>
        <row r="1123">
          <cell r="D1123" t="str">
            <v>C:\Users\katherine.valencia\Desktop\2. Registros Sanitarios 3\301063612-RS.pdf.pdf</v>
          </cell>
          <cell r="E1123" t="str">
            <v>SI</v>
          </cell>
        </row>
        <row r="1124">
          <cell r="D1124" t="str">
            <v>C:\Users\katherine.valencia\Desktop\2. Registros Sanitarios 3\301063615-RS.pdf.pdf</v>
          </cell>
          <cell r="E1124" t="str">
            <v>SI</v>
          </cell>
        </row>
        <row r="1125">
          <cell r="D1125" t="str">
            <v>C:\Users\katherine.valencia\Desktop\2. Registros Sanitarios 9\302032908-RS.pdf.pdf</v>
          </cell>
          <cell r="E1125" t="str">
            <v>SI</v>
          </cell>
        </row>
        <row r="1126">
          <cell r="D1126" t="str">
            <v>C:\Users\katherine.valencia\Desktop\2. Registros Sanitarios 9\302033704-RS.pdf.pdf</v>
          </cell>
          <cell r="E1126" t="str">
            <v>SI</v>
          </cell>
        </row>
        <row r="1127">
          <cell r="D1127" t="str">
            <v>C:\Users\katherine.valencia\Desktop\2. Registros Sanitarios 9\302033706-RS.pdf.pdf</v>
          </cell>
          <cell r="E1127" t="str">
            <v>SI</v>
          </cell>
        </row>
        <row r="1128">
          <cell r="D1128" t="str">
            <v>C:\Users\katherine.valencia\Desktop\2. Registros Sanitarios 9\302033930-RS.pdf.pdf</v>
          </cell>
          <cell r="E1128" t="str">
            <v>SI</v>
          </cell>
        </row>
        <row r="1129">
          <cell r="D1129" t="str">
            <v>C:\Users\katherine.valencia\Desktop\2. Registros Sanitarios 9\303000308-RS.pdf.pdf</v>
          </cell>
          <cell r="E1129" t="str">
            <v>SI</v>
          </cell>
        </row>
        <row r="1130">
          <cell r="D1130" t="str">
            <v>C:\Users\katherine.valencia\Desktop\2. Registros Sanitarios 9\303000404-RS.pdf.pdf</v>
          </cell>
          <cell r="E1130" t="str">
            <v>SI</v>
          </cell>
        </row>
        <row r="1131">
          <cell r="D1131" t="str">
            <v>C:\Users\katherine.valencia\Desktop\2. Registros Sanitarios 9\303000504-RS.pdf.pdf</v>
          </cell>
          <cell r="E1131" t="str">
            <v>SI</v>
          </cell>
        </row>
        <row r="1132">
          <cell r="D1132" t="str">
            <v>C:\Users\katherine.valencia\Desktop\2. Registros Sanitarios 9\303000804-RS.pdf.pdf</v>
          </cell>
          <cell r="E1132" t="str">
            <v>SI</v>
          </cell>
        </row>
        <row r="1133">
          <cell r="D1133" t="str">
            <v>C:\Users\katherine.valencia\Desktop\2. Registros Sanitarios 9\303001604-RS.jpg.JPG</v>
          </cell>
          <cell r="E1133" t="str">
            <v>SI</v>
          </cell>
        </row>
        <row r="1134">
          <cell r="D1134" t="str">
            <v>C:\Users\katherine.valencia\Desktop\2. Registros Sanitarios 9\303001905-RS.pdf.pdf</v>
          </cell>
          <cell r="E1134" t="str">
            <v>SI</v>
          </cell>
        </row>
        <row r="1135">
          <cell r="D1135" t="str">
            <v>C:\Users\katherine.valencia\Desktop\2. Registros Sanitarios 9\303002308-RS.jpg.jpg</v>
          </cell>
          <cell r="E1135" t="str">
            <v>SI</v>
          </cell>
        </row>
        <row r="1136">
          <cell r="D1136" t="str">
            <v>C:\Users\katherine.valencia\Desktop\2. Registros Sanitarios 9\303002804-RS.pdf.pdf</v>
          </cell>
          <cell r="E1136" t="str">
            <v>SI</v>
          </cell>
        </row>
        <row r="1137">
          <cell r="D1137" t="str">
            <v>C:\Users\katherine.valencia\Desktop\2. Registros Sanitarios 9\303003004-RS.pdf.pdf</v>
          </cell>
          <cell r="E1137" t="str">
            <v>SI</v>
          </cell>
        </row>
        <row r="1138">
          <cell r="D1138" t="str">
            <v>C:\Users\katherine.valencia\Desktop\2. Registros Sanitarios 9\303003104-RS.pdf.pdf</v>
          </cell>
          <cell r="E1138" t="str">
            <v>SI</v>
          </cell>
        </row>
        <row r="1139">
          <cell r="D1139" t="str">
            <v>C:\Users\katherine.valencia\Desktop\2. Registros Sanitarios 9\303003204-RS.pdf.pdf</v>
          </cell>
          <cell r="E1139" t="str">
            <v>SI</v>
          </cell>
        </row>
        <row r="1140">
          <cell r="D1140" t="str">
            <v>C:\Users\katherine.valencia\Desktop\2. Registros Sanitarios 9\303003308-RS.pdf.pdf</v>
          </cell>
          <cell r="E1140" t="str">
            <v>SI</v>
          </cell>
        </row>
        <row r="1141">
          <cell r="D1141" t="str">
            <v>C:\Users\katherine.valencia\Desktop\2. Registros Sanitarios 9\304000001-RS.pdf.pdf</v>
          </cell>
          <cell r="E1141" t="str">
            <v>SI</v>
          </cell>
        </row>
        <row r="1142">
          <cell r="D1142" t="str">
            <v>C:\Users\katherine.valencia\Desktop\2. Registros Sanitarios 9\304000105-RS.pdf.pdf</v>
          </cell>
          <cell r="E1142" t="str">
            <v>SI</v>
          </cell>
        </row>
        <row r="1143">
          <cell r="D1143" t="str">
            <v>C:\Users\katherine.valencia\Desktop\2. Registros Sanitarios 9\304000207-RS.pdf.pdf</v>
          </cell>
          <cell r="E1143" t="str">
            <v>SI</v>
          </cell>
        </row>
        <row r="1144">
          <cell r="D1144" t="str">
            <v>C:\Users\katherine.valencia\Desktop\2. Registros Sanitarios 9\304001308-RS.pdf.pdf</v>
          </cell>
          <cell r="E1144" t="str">
            <v>SI</v>
          </cell>
        </row>
        <row r="1145">
          <cell r="D1145" t="str">
            <v>C:\Users\katherine.valencia\Desktop\2. Registros Sanitarios 9\304001408-RS.pdf.pdf</v>
          </cell>
          <cell r="E1145" t="str">
            <v>SI</v>
          </cell>
        </row>
        <row r="1146">
          <cell r="D1146" t="str">
            <v>C:\Users\katherine.valencia\Desktop\2. Registros Sanitarios 9\304001603-RS.pdf.pdf</v>
          </cell>
          <cell r="E1146" t="str">
            <v>SI</v>
          </cell>
        </row>
        <row r="1147">
          <cell r="D1147" t="str">
            <v>C:\Users\katherine.valencia\Desktop\2. Registros Sanitarios 9\304001801-RS.pdf.pdf</v>
          </cell>
          <cell r="E1147" t="str">
            <v>SI</v>
          </cell>
        </row>
        <row r="1148">
          <cell r="D1148" t="str">
            <v>C:\Users\katherine.valencia\Desktop\2. Registros Sanitarios 9\304001901-RS-jpg.jpg</v>
          </cell>
          <cell r="E1148" t="str">
            <v>SI</v>
          </cell>
        </row>
        <row r="1149">
          <cell r="D1149" t="str">
            <v>C:\Users\katherine.valencia\Desktop\2. Registros Sanitarios 9\304001922-RS.pdf.pdf</v>
          </cell>
          <cell r="E1149" t="str">
            <v>SI</v>
          </cell>
        </row>
        <row r="1150">
          <cell r="D1150" t="str">
            <v>C:\Users\katherine.valencia\Desktop\2. Registros Sanitarios 9\304001925-RS.pdf.pdf</v>
          </cell>
          <cell r="E1150" t="str">
            <v>SI</v>
          </cell>
        </row>
        <row r="1151">
          <cell r="D1151" t="str">
            <v>C:\Users\katherine.valencia\Desktop\2. Registros Sanitarios 9\304001933-RS.pdf.pdf</v>
          </cell>
          <cell r="E1151" t="str">
            <v>SI</v>
          </cell>
        </row>
        <row r="1152">
          <cell r="D1152" t="str">
            <v>C:\Users\katherine.valencia\Desktop\2. Registros Sanitarios 9\304002002-RS.pdf.pdf</v>
          </cell>
          <cell r="E1152" t="str">
            <v>SI</v>
          </cell>
        </row>
        <row r="1153">
          <cell r="D1153" t="str">
            <v>C:\Users\katherine.valencia\Desktop\2. Registros Sanitarios 9\304002101-RS.jpg.jpg</v>
          </cell>
          <cell r="E1153" t="str">
            <v>SI</v>
          </cell>
        </row>
        <row r="1154">
          <cell r="D1154" t="str">
            <v>C:\Users\katherine.valencia\Desktop\2. Registros Sanitarios 8\301081941-RS.pdf.pdf</v>
          </cell>
          <cell r="E1154" t="str">
            <v>SI</v>
          </cell>
        </row>
        <row r="1155">
          <cell r="D1155" t="str">
            <v>C:\Users\katherine.valencia\Desktop\2. Registros Sanitarios 8\301100108-RS.pdf.PDF</v>
          </cell>
          <cell r="E1155" t="str">
            <v>SI</v>
          </cell>
        </row>
        <row r="1156">
          <cell r="D1156" t="str">
            <v>C:\Users\katherine.valencia\Desktop\2. Registros Sanitarios 8\301100408-RS.pdf.PDF</v>
          </cell>
          <cell r="E1156" t="str">
            <v>SI</v>
          </cell>
        </row>
        <row r="1157">
          <cell r="D1157" t="str">
            <v>C:\Users\katherine.valencia\Desktop\2. Registros Sanitarios 8\301100508-RS.pdf.PDF</v>
          </cell>
          <cell r="E1157" t="str">
            <v>SI</v>
          </cell>
        </row>
        <row r="1158">
          <cell r="D1158" t="str">
            <v>C:\Users\katherine.valencia\Desktop\2. Registros Sanitarios 8\302010101-RS.pdf.PDF</v>
          </cell>
          <cell r="E1158" t="str">
            <v>SI</v>
          </cell>
        </row>
        <row r="1159">
          <cell r="D1159" t="str">
            <v>C:\Users\katherine.valencia\Desktop\2. Registros Sanitarios 8\302010106-RS.pdf.PDF</v>
          </cell>
          <cell r="E1159" t="str">
            <v>SI</v>
          </cell>
        </row>
        <row r="1160">
          <cell r="D1160" t="str">
            <v>C:\Users\katherine.valencia\Desktop\2. Registros Sanitarios 8\302020403-RS.jpg.jpg</v>
          </cell>
          <cell r="E1160" t="str">
            <v>SI</v>
          </cell>
        </row>
        <row r="1161">
          <cell r="D1161" t="str">
            <v>C:\Users\katherine.valencia\Desktop\2. Registros Sanitarios 8\302020612-RS.pdf.pdf</v>
          </cell>
          <cell r="E1161" t="str">
            <v>SI</v>
          </cell>
        </row>
        <row r="1162">
          <cell r="D1162" t="str">
            <v>C:\Users\katherine.valencia\Desktop\2. Registros Sanitarios 8\302030403-RS.pdf.pdf</v>
          </cell>
          <cell r="E1162" t="str">
            <v>SI</v>
          </cell>
        </row>
        <row r="1163">
          <cell r="D1163" t="str">
            <v>C:\Users\katherine.valencia\Desktop\2. Registros Sanitarios 8\302030704-RS.pdf.pdf</v>
          </cell>
          <cell r="E1163" t="str">
            <v>SI</v>
          </cell>
        </row>
        <row r="1164">
          <cell r="D1164" t="str">
            <v>C:\Users\katherine.valencia\Desktop\2. Registros Sanitarios 8\302030807-RS.pdf.pdf</v>
          </cell>
          <cell r="E1164" t="str">
            <v>SI</v>
          </cell>
        </row>
        <row r="1165">
          <cell r="D1165" t="str">
            <v>C:\Users\katherine.valencia\Desktop\2. Registros Sanitarios 8\302031008-RS.pdf.pdf</v>
          </cell>
          <cell r="E1165" t="str">
            <v>SI</v>
          </cell>
        </row>
        <row r="1166">
          <cell r="D1166" t="str">
            <v>C:\Users\katherine.valencia\Desktop\2. Registros Sanitarios 8\302031304-RS.pdf.pdf</v>
          </cell>
          <cell r="E1166" t="str">
            <v>SI</v>
          </cell>
        </row>
        <row r="1167">
          <cell r="D1167" t="str">
            <v>C:\Users\katherine.valencia\Desktop\2. Registros Sanitarios 8\302031408-RS.pdf.pdf</v>
          </cell>
          <cell r="E1167" t="str">
            <v>SI</v>
          </cell>
        </row>
        <row r="1168">
          <cell r="D1168" t="str">
            <v>C:\Users\katherine.valencia\Desktop\2. Registros Sanitarios 8\302031508-RS.pdf.pdf</v>
          </cell>
          <cell r="E1168" t="str">
            <v>SI</v>
          </cell>
        </row>
        <row r="1169">
          <cell r="D1169" t="str">
            <v>C:\Users\katherine.valencia\Desktop\2. Registros Sanitarios 8\302031608-RS.pdf.pdf</v>
          </cell>
          <cell r="E1169" t="str">
            <v>SI</v>
          </cell>
        </row>
        <row r="1170">
          <cell r="D1170" t="str">
            <v>C:\Users\katherine.valencia\Desktop\2. Registros Sanitarios 8\302031808-RS.pdf.pdf</v>
          </cell>
          <cell r="E1170" t="str">
            <v>SI</v>
          </cell>
        </row>
        <row r="1171">
          <cell r="D1171" t="str">
            <v>C:\Users\katherine.valencia\Desktop\2. Registros Sanitarios 8\302032408-RS.pdf.pdf</v>
          </cell>
          <cell r="E1171" t="str">
            <v>SI</v>
          </cell>
        </row>
        <row r="1172">
          <cell r="D1172" t="str">
            <v>C:\Users\katherine.valencia\Desktop\2. Registros Sanitarios 1\301010108-RS.pdf.pdf</v>
          </cell>
          <cell r="E1172" t="str">
            <v>SI</v>
          </cell>
        </row>
        <row r="1173">
          <cell r="D1173" t="str">
            <v>C:\Users\katherine.valencia\Desktop\2. Registros Sanitarios 1\301010208-RS.pdf.pdf</v>
          </cell>
          <cell r="E1173" t="str">
            <v>SI</v>
          </cell>
        </row>
        <row r="1174">
          <cell r="D1174" t="str">
            <v>C:\Users\katherine.valencia\Desktop\2. Registros Sanitarios 1\301020108-RS.pdf.pdf</v>
          </cell>
          <cell r="E1174" t="str">
            <v>SI</v>
          </cell>
        </row>
        <row r="1175">
          <cell r="D1175" t="str">
            <v>C:\Users\katherine.valencia\Desktop\2. Registros Sanitarios 1\301020208-RS.pdf.pdf</v>
          </cell>
          <cell r="E1175" t="str">
            <v>SI</v>
          </cell>
        </row>
        <row r="1176">
          <cell r="D1176" t="str">
            <v>C:\Users\katherine.valencia\Desktop\2. Registros Sanitarios 1\301030103-RS.doc.docx</v>
          </cell>
          <cell r="E1176" t="str">
            <v>SI</v>
          </cell>
        </row>
        <row r="1177">
          <cell r="D1177" t="str">
            <v>C:\Users\katherine.valencia\Desktop\2. Registros Sanitarios 1\301030403-RS.doc.docx</v>
          </cell>
          <cell r="E1177" t="str">
            <v>SI</v>
          </cell>
        </row>
        <row r="1178">
          <cell r="D1178" t="str">
            <v>C:\Users\katherine.valencia\Desktop\2. Registros Sanitarios 1\301030503-RS.doc.docx</v>
          </cell>
          <cell r="E1178" t="str">
            <v>SI</v>
          </cell>
        </row>
        <row r="1179">
          <cell r="D1179" t="str">
            <v>C:\Users\katherine.valencia\Desktop\2. Registros Sanitarios 1\301030603-RS.doc.docx</v>
          </cell>
          <cell r="E1179" t="str">
            <v>SI</v>
          </cell>
        </row>
        <row r="1180">
          <cell r="D1180" t="str">
            <v>C:\Users\katherine.valencia\Desktop\2. Registros Sanitarios 1\301030703-RS.doc.docx</v>
          </cell>
          <cell r="E1180" t="str">
            <v>SI</v>
          </cell>
        </row>
        <row r="1181">
          <cell r="D1181" t="str">
            <v>C:\Users\katherine.valencia\Desktop\2. Registros Sanitarios 1\301030803-RS.doc.docx</v>
          </cell>
          <cell r="E1181" t="str">
            <v>SI</v>
          </cell>
        </row>
        <row r="1182">
          <cell r="D1182" t="str">
            <v>C:\Users\katherine.valencia\Desktop\2. Registros Sanitarios 1\301030903-RS.doc.docx</v>
          </cell>
          <cell r="E1182" t="str">
            <v>SI</v>
          </cell>
        </row>
        <row r="1183">
          <cell r="D1183" t="str">
            <v>C:\Users\katherine.valencia\Desktop\2. Registros Sanitarios 1\301031003-RS.doc.docx</v>
          </cell>
          <cell r="E1183" t="str">
            <v>SI</v>
          </cell>
        </row>
        <row r="1184">
          <cell r="D1184" t="str">
            <v>C:\Users\katherine.valencia\Desktop\2. Registros Sanitarios 1\301031103-RS.doc.docx</v>
          </cell>
          <cell r="E1184" t="str">
            <v>SI</v>
          </cell>
        </row>
        <row r="1185">
          <cell r="D1185" t="str">
            <v>C:\Users\katherine.valencia\Desktop\2. Registros Sanitarios 1\301031203-RS.doc.docx</v>
          </cell>
          <cell r="E1185" t="str">
            <v>SI</v>
          </cell>
        </row>
        <row r="1186">
          <cell r="D1186" t="str">
            <v>C:\Users\katherine.valencia\Desktop\2. Registros Sanitarios 1\301031703-RS.doc.docx</v>
          </cell>
          <cell r="E1186" t="str">
            <v>SI</v>
          </cell>
        </row>
        <row r="1187">
          <cell r="D1187" t="str">
            <v>C:\Users\katherine.valencia\Desktop\2. Registros Sanitarios 1\301031803-RS.doc.docx</v>
          </cell>
          <cell r="E1187" t="str">
            <v>SI</v>
          </cell>
        </row>
        <row r="1188">
          <cell r="D1188" t="str">
            <v>C:\Users\katherine.valencia\Desktop\2. Registros Sanitarios 1\301031903-RS.pdf.pdf</v>
          </cell>
          <cell r="E1188" t="str">
            <v>SI</v>
          </cell>
        </row>
        <row r="1189">
          <cell r="D1189" t="str">
            <v>C:\Users\katherine.valencia\Desktop\2. Registros Sanitarios 1\301031904-RS.pdf.pdf</v>
          </cell>
          <cell r="E1189" t="str">
            <v>SI</v>
          </cell>
        </row>
        <row r="1190">
          <cell r="D1190" t="str">
            <v>C:\Users\katherine.valencia\Desktop\2. Registros Sanitarios 1\301031905-RS.pdf.pdf</v>
          </cell>
          <cell r="E1190" t="str">
            <v>SI</v>
          </cell>
        </row>
        <row r="1191">
          <cell r="D1191" t="str">
            <v>C:\Users\katherine.valencia\Desktop\2. Registros Sanitarios 1\301031906-RS.pdf.pdf</v>
          </cell>
          <cell r="E1191" t="str">
            <v>SI</v>
          </cell>
        </row>
        <row r="1192">
          <cell r="D1192" t="str">
            <v>C:\Users\katherine.valencia\Desktop\RESGISTROS INVIMA PARTE 4\201113710-RS.pdf</v>
          </cell>
          <cell r="E1192" t="str">
            <v>SI</v>
          </cell>
        </row>
        <row r="1193">
          <cell r="D1193" t="str">
            <v>C:\Users\katherine.valencia\Desktop\RESGISTROS INVIMA PARTE 4\201113810-RS.pdf</v>
          </cell>
          <cell r="E1193" t="str">
            <v>SI</v>
          </cell>
        </row>
        <row r="1194">
          <cell r="D1194" t="str">
            <v>C:\Users\katherine.valencia\Desktop\RESGISTROS INVIMA PARTE 4\201113910-RS.pdf</v>
          </cell>
          <cell r="E1194" t="str">
            <v>SI</v>
          </cell>
        </row>
        <row r="1195">
          <cell r="D1195" t="str">
            <v>C:\Users\katherine.valencia\Desktop\RESGISTROS INVIMA PARTE 4\201114110-RS.pdf</v>
          </cell>
          <cell r="E1195" t="str">
            <v>SI</v>
          </cell>
        </row>
        <row r="1196">
          <cell r="D1196" t="str">
            <v>C:\Users\katherine.valencia\Desktop\RESGISTROS INVIMA PARTE 4\201114310-RS.pdf</v>
          </cell>
          <cell r="E1196" t="str">
            <v>SI</v>
          </cell>
        </row>
        <row r="1197">
          <cell r="D1197" t="str">
            <v>C:\Users\katherine.valencia\Desktop\RESGISTROS INVIMA PARTE 4\201114410-RS.pdf</v>
          </cell>
          <cell r="E1197" t="str">
            <v>SI</v>
          </cell>
        </row>
        <row r="1198">
          <cell r="D1198" t="str">
            <v>C:\Users\katherine.valencia\Desktop\RESGISTROS INVIMA PARTE 4\201132010-RS.pdf</v>
          </cell>
          <cell r="E1198" t="str">
            <v>SI</v>
          </cell>
        </row>
        <row r="1199">
          <cell r="D1199" t="str">
            <v>C:\Users\katherine.valencia\Desktop\RESGISTROS INVIMA PARTE 4\201132210-RS.pdf</v>
          </cell>
          <cell r="E1199" t="str">
            <v>SI</v>
          </cell>
        </row>
        <row r="1200">
          <cell r="D1200" t="str">
            <v>C:\Users\katherine.valencia\Desktop\RESGISTROS INVIMA PARTE 4\201132320-RS.pdf</v>
          </cell>
          <cell r="E1200" t="str">
            <v>SI</v>
          </cell>
        </row>
        <row r="1201">
          <cell r="D1201" t="str">
            <v>C:\Users\katherine.valencia\Desktop\RESGISTROS INVIMA PARTE 4\201132330-RS.pdf</v>
          </cell>
          <cell r="E1201" t="str">
            <v>SI</v>
          </cell>
        </row>
        <row r="1202">
          <cell r="D1202" t="str">
            <v>C:\Users\katherine.valencia\Desktop\RESGISTROS INVIMA PARTE 4\201132340-RS.pdf</v>
          </cell>
          <cell r="E1202" t="str">
            <v>SI</v>
          </cell>
        </row>
        <row r="1203">
          <cell r="D1203" t="str">
            <v>C:\Users\katherine.valencia\Desktop\RESGISTROS INVIMA PARTE 4\201132350-RS.pdf</v>
          </cell>
          <cell r="E1203" t="str">
            <v>SI</v>
          </cell>
        </row>
        <row r="1204">
          <cell r="D1204" t="str">
            <v>C:\Users\katherine.valencia\Desktop\RESGISTROS INVIMA PARTE 4\201132410-RS.pdf</v>
          </cell>
          <cell r="E1204" t="str">
            <v>SI</v>
          </cell>
        </row>
        <row r="1205">
          <cell r="D1205" t="str">
            <v>C:\Users\katherine.valencia\Desktop\RESGISTROS INVIMA PARTE 4\201132510-RS.pdf</v>
          </cell>
          <cell r="E1205" t="str">
            <v>SI</v>
          </cell>
        </row>
        <row r="1206">
          <cell r="D1206" t="str">
            <v>C:\Users\katherine.valencia\Desktop\RESGISTROS INVIMA PARTE 4\201132610-RS.pdf</v>
          </cell>
          <cell r="E1206" t="str">
            <v>SI</v>
          </cell>
        </row>
        <row r="1207">
          <cell r="D1207" t="str">
            <v>C:\Users\katherine.valencia\Desktop\RESGISTROS INVIMA PARTE 4\201133407-RS.pdf</v>
          </cell>
          <cell r="E1207" t="str">
            <v>SI</v>
          </cell>
        </row>
        <row r="1208">
          <cell r="D1208" t="str">
            <v>C:\Users\katherine.valencia\Desktop\RESGISTROS INVIMA PARTE 4\201133507-RS.pdf</v>
          </cell>
          <cell r="E1208" t="str">
            <v>SI</v>
          </cell>
        </row>
        <row r="1209">
          <cell r="D1209" t="str">
            <v>C:\Users\katherine.valencia\Desktop\RESGISTROS INVIMA PARTE 4\201134810-RS.pdf</v>
          </cell>
          <cell r="E1209" t="str">
            <v>SI</v>
          </cell>
        </row>
        <row r="1210">
          <cell r="D1210" t="str">
            <v>C:\Users\katherine.valencia\Desktop\RESGISTROS INVIMA PARTE 4\201134910-RS.pdf</v>
          </cell>
          <cell r="E1210" t="str">
            <v>SI</v>
          </cell>
        </row>
        <row r="1211">
          <cell r="D1211" t="str">
            <v>C:\Users\katherine.valencia\Desktop\RESGISTROS INVIMA PARTE 4\201135150-RS.pdf</v>
          </cell>
          <cell r="E1211" t="str">
            <v>SI</v>
          </cell>
        </row>
        <row r="1212">
          <cell r="D1212" t="str">
            <v>C:\Users\katherine.valencia\Desktop\RESGISTROS INVIMA PARTE 4\201135210-RS.pdf</v>
          </cell>
          <cell r="E1212" t="str">
            <v>SI</v>
          </cell>
        </row>
        <row r="1213">
          <cell r="D1213" t="str">
            <v>C:\Users\katherine.valencia\Desktop\REGISTROS INVIMA PARTE 6\201151910-RS.pdf</v>
          </cell>
          <cell r="E1213" t="str">
            <v>SI</v>
          </cell>
        </row>
        <row r="1214">
          <cell r="D1214" t="str">
            <v>C:\Users\katherine.valencia\Desktop\REGISTROS INVIMA PARTE 6\201152501-RS.pdf</v>
          </cell>
          <cell r="E1214" t="str">
            <v>SI</v>
          </cell>
        </row>
        <row r="1215">
          <cell r="D1215" t="str">
            <v>C:\Users\katherine.valencia\Desktop\REGISTROS INVIMA PARTE 6\201152915-RS.pdf</v>
          </cell>
          <cell r="E1215" t="str">
            <v>SI</v>
          </cell>
        </row>
        <row r="1216">
          <cell r="D1216" t="str">
            <v>C:\Users\katherine.valencia\Desktop\REGISTROS INVIMA PARTE 6\201154111-RS.pdf</v>
          </cell>
          <cell r="E1216" t="str">
            <v>SI</v>
          </cell>
        </row>
        <row r="1217">
          <cell r="D1217" t="str">
            <v>C:\Users\katherine.valencia\Desktop\REGISTROS INVIMA PARTE 6\201154211-RS.pdf</v>
          </cell>
          <cell r="E1217" t="str">
            <v>SI</v>
          </cell>
        </row>
        <row r="1218">
          <cell r="D1218" t="str">
            <v>C:\Users\katherine.valencia\Desktop\REGISTROS INVIMA PARTE 6\201155506-RS.pdf</v>
          </cell>
          <cell r="E1218" t="str">
            <v>SI</v>
          </cell>
        </row>
        <row r="1219">
          <cell r="D1219" t="str">
            <v>C:\Users\katherine.valencia\Desktop\REGISTROS INVIMA PARTE 6\201156610-RS.pdf</v>
          </cell>
          <cell r="E1219" t="str">
            <v>SI</v>
          </cell>
        </row>
        <row r="1220">
          <cell r="D1220" t="str">
            <v>C:\Users\katherine.valencia\Desktop\REGISTROS INVIMA PARTE 6\201157410-RS.pdf</v>
          </cell>
          <cell r="E1220" t="str">
            <v>SI</v>
          </cell>
        </row>
        <row r="1221">
          <cell r="D1221" t="str">
            <v>C:\Users\katherine.valencia\Desktop\REGISTROS INVIMA PARTE 6\201157705-RS.pdf</v>
          </cell>
          <cell r="E1221" t="str">
            <v>SI</v>
          </cell>
        </row>
        <row r="1222">
          <cell r="D1222" t="str">
            <v>C:\Users\katherine.valencia\Desktop\REGISTROS INVIMA PARTE 6\201181001-RS.pdf</v>
          </cell>
          <cell r="E1222" t="str">
            <v>SI</v>
          </cell>
        </row>
        <row r="1223">
          <cell r="D1223" t="str">
            <v>C:\Users\katherine.valencia\Desktop\REGISTROS INVIMA PARTE 6\204040610-RS.pdf</v>
          </cell>
          <cell r="E1223" t="str">
            <v>SI</v>
          </cell>
        </row>
        <row r="1224">
          <cell r="D1224" t="str">
            <v>C:\Users\katherine.valencia\Desktop\REGISTROS INVIMA PARTE 6\206060310-RS.pdf</v>
          </cell>
          <cell r="E1224" t="str">
            <v>SI</v>
          </cell>
        </row>
        <row r="1225">
          <cell r="D1225" t="str">
            <v>C:\Users\katherine.valencia\Desktop\REGISTROS INVIMA PARTE 6\206060701-RS.pdf</v>
          </cell>
          <cell r="E1225" t="str">
            <v>SI</v>
          </cell>
        </row>
        <row r="1226">
          <cell r="D1226" t="str">
            <v>C:\Users\katherine.valencia\Desktop\REGISTROS INVIMA PARTE 1\103012110-RS.pdf</v>
          </cell>
          <cell r="E1226" t="str">
            <v>SI</v>
          </cell>
        </row>
        <row r="1227">
          <cell r="D1227" t="str">
            <v>C:\Users\katherine.valencia\Desktop\REGISTROS INVIMA PARTE 1\103012115-RS.pdf</v>
          </cell>
          <cell r="E1227" t="str">
            <v>SI</v>
          </cell>
        </row>
        <row r="1228">
          <cell r="D1228" t="str">
            <v>C:\Users\katherine.valencia\Desktop\REGISTROS INVIMA PARTE 1\103015803-RS.pdf</v>
          </cell>
          <cell r="E1228" t="str">
            <v>SI</v>
          </cell>
        </row>
        <row r="1229">
          <cell r="D1229" t="str">
            <v>C:\Users\katherine.valencia\Desktop\REGISTROS INVIMA PARTE 1\103015803-RS-TR.pdf</v>
          </cell>
          <cell r="E1229" t="str">
            <v>SI</v>
          </cell>
        </row>
        <row r="1230">
          <cell r="D1230" t="str">
            <v>C:\Users\katherine.valencia\Desktop\REGISTROS INVIMA PARTE 1\103070303-RS.pdf</v>
          </cell>
          <cell r="E1230" t="str">
            <v>SI</v>
          </cell>
        </row>
        <row r="1231">
          <cell r="D1231" t="str">
            <v>C:\Users\katherine.valencia\Desktop\REGISTROS INVIMA PARTE 1\109030603-RS.pdf</v>
          </cell>
          <cell r="E1231" t="str">
            <v>SI</v>
          </cell>
        </row>
        <row r="1232">
          <cell r="D1232" t="str">
            <v>C:\Users\katherine.valencia\Desktop\REGISTROS INVIMA PARTE 1\114030903-RS-TR.pdf</v>
          </cell>
          <cell r="E1232" t="str">
            <v>SI</v>
          </cell>
        </row>
        <row r="1233">
          <cell r="D1233" t="str">
            <v>C:\Users\katherine.valencia\Desktop\REGISTROS INVIMA PARTE 1\114031001-RS.pdf</v>
          </cell>
          <cell r="E1233" t="str">
            <v>SI</v>
          </cell>
        </row>
        <row r="1234">
          <cell r="D1234" t="str">
            <v>C:\Users\katherine.valencia\Desktop\REGISTROS INVIMA PARTE 1\114031001-RS-TR.pdf</v>
          </cell>
          <cell r="E1234" t="str">
            <v>SI</v>
          </cell>
        </row>
        <row r="1235">
          <cell r="D1235" t="str">
            <v>C:\Users\katherine.valencia\Desktop\REGISTROS INVIMA PARTE 1\115051720-RS.pdf</v>
          </cell>
          <cell r="E1235" t="str">
            <v>SI</v>
          </cell>
        </row>
        <row r="1236">
          <cell r="D1236" t="str">
            <v>C:\Users\katherine.valencia\Desktop\REGISTROS INVIMA PARTE 1\115051721-RS.pdf</v>
          </cell>
          <cell r="E1236" t="str">
            <v>SI</v>
          </cell>
        </row>
        <row r="1237">
          <cell r="D1237" t="str">
            <v>C:\Users\katherine.valencia\Desktop\REGISTROS INVIMA PARTE 1\116020103-RS.pdf</v>
          </cell>
          <cell r="E1237" t="str">
            <v>SI</v>
          </cell>
        </row>
        <row r="1238">
          <cell r="D1238" t="str">
            <v>C:\Users\katherine.valencia\Desktop\REGISTROS INVIMA PARTE 1\116020103-RS-TR.pdf</v>
          </cell>
          <cell r="E1238" t="str">
            <v>SI</v>
          </cell>
        </row>
        <row r="1239">
          <cell r="D1239" t="str">
            <v>C:\Users\katherine.valencia\Desktop\REGISTROS INVIMA PARTE 1\116040107-RS.pdf</v>
          </cell>
          <cell r="E1239" t="str">
            <v>SI</v>
          </cell>
        </row>
        <row r="1240">
          <cell r="D1240" t="str">
            <v>C:\Users\katherine.valencia\Desktop\REGISTROS INVIMA PARTE 1\116050103-RS.pdf</v>
          </cell>
          <cell r="E1240" t="str">
            <v>SI</v>
          </cell>
        </row>
        <row r="1241">
          <cell r="D1241" t="str">
            <v>C:\Users\katherine.valencia\Desktop\REGISTROS INVIMA PARTE 1\201010110-RS.pdf</v>
          </cell>
          <cell r="E1241" t="str">
            <v>SI</v>
          </cell>
        </row>
        <row r="1242">
          <cell r="D1242" t="str">
            <v>C:\Users\katherine.valencia\Desktop\REGISTROS INVIMA PARTE 1\201010210-RS.pdf</v>
          </cell>
          <cell r="E1242" t="str">
            <v>SI</v>
          </cell>
        </row>
        <row r="1243">
          <cell r="D1243" t="str">
            <v>C:\Users\katherine.valencia\Desktop\REGISTROS INVIMA PARTE 1\201010310-RS.pdf</v>
          </cell>
          <cell r="E1243" t="str">
            <v>SI</v>
          </cell>
        </row>
        <row r="1244">
          <cell r="D1244" t="str">
            <v>C:\Users\katherine.valencia\Desktop\REGISTROS INVIMA PARTE 1\201010410-RS.pdf</v>
          </cell>
          <cell r="E1244" t="str">
            <v>SI</v>
          </cell>
        </row>
        <row r="1245">
          <cell r="D1245" t="str">
            <v>C:\Users\katherine.valencia\Desktop\REGISTROS INVIMA PARTE 1\201010510-RS.pdf</v>
          </cell>
          <cell r="E1245" t="str">
            <v>SI</v>
          </cell>
        </row>
        <row r="1246">
          <cell r="D1246" t="str">
            <v>C:\Users\katherine.valencia\Desktop\REGISTROS INVIMA PARTE 1\201010610-RS.pdf</v>
          </cell>
          <cell r="E1246" t="str">
            <v>SI</v>
          </cell>
        </row>
        <row r="1247">
          <cell r="D1247" t="str">
            <v>C:\Users\katherine.valencia\Desktop\REGISTROS INVIMA PARTE 1\201010910-RS.pdf</v>
          </cell>
          <cell r="E1247" t="str">
            <v>SI</v>
          </cell>
        </row>
        <row r="1248">
          <cell r="D1248" t="str">
            <v>C:\Users\katherine.valencia\Desktop\REGISTROS INVIMA PARTE 1\201011510-RS.pdf</v>
          </cell>
          <cell r="E1248" t="str">
            <v>SI</v>
          </cell>
        </row>
        <row r="1249">
          <cell r="D1249" t="str">
            <v>C:\Users\katherine.valencia\Desktop\REGISTROS INVIMA PARTE 1\201011610-RS.pdf</v>
          </cell>
          <cell r="E1249" t="str">
            <v>SI</v>
          </cell>
        </row>
        <row r="1250">
          <cell r="D1250" t="str">
            <v>C:\Users\katherine.valencia\Desktop\REGISTROS INVIMA PARTE 1\201020110-RS.pdf</v>
          </cell>
          <cell r="E1250" t="str">
            <v>SI</v>
          </cell>
        </row>
        <row r="1251">
          <cell r="D1251" t="str">
            <v>C:\Users\katherine.valencia\Desktop\REGISTROS INVIMA PARTE 1\201020310- RS.pdf</v>
          </cell>
          <cell r="E1251" t="str">
            <v>SI</v>
          </cell>
        </row>
        <row r="1252">
          <cell r="D1252" t="str">
            <v>C:\Users\katherine.valencia\Desktop\REGISTROS INVIMA PARTE 1\201020710-RS.pdf</v>
          </cell>
          <cell r="E1252" t="str">
            <v>SI</v>
          </cell>
        </row>
        <row r="1253">
          <cell r="D1253" t="str">
            <v>C:\Users\katherine.valencia\Desktop\REGISTROS INVIMA PARTE 1\201035102-RS.pdf</v>
          </cell>
          <cell r="E1253" t="str">
            <v>SI</v>
          </cell>
        </row>
        <row r="1254">
          <cell r="D1254" t="str">
            <v>C:\Users\katherine.valencia\Desktop\REGISTROS INVIMA PARTE 1\201040610-RS.pdf</v>
          </cell>
          <cell r="E1254" t="str">
            <v>SI</v>
          </cell>
        </row>
        <row r="1255">
          <cell r="D1255" t="str">
            <v>C:\Users\katherine.valencia\Desktop\REGISTROS INVIMA PARTE 1\201040710-RS.pdf</v>
          </cell>
          <cell r="E1255" t="str">
            <v>SI</v>
          </cell>
        </row>
        <row r="1256">
          <cell r="D1256" t="str">
            <v>C:\Users\katherine.valencia\Desktop\REGISTROS INVIMA PARTE 1\201040810-RS.pdf</v>
          </cell>
          <cell r="E1256" t="str">
            <v>SI</v>
          </cell>
        </row>
        <row r="1257">
          <cell r="D1257" t="str">
            <v>C:\Users\katherine.valencia\Desktop\REGISTROS INVIMA PARTE 1\201040913-RS.pdf</v>
          </cell>
          <cell r="E1257" t="str">
            <v>SI</v>
          </cell>
        </row>
        <row r="1258">
          <cell r="D1258" t="str">
            <v>C:\Users\katherine.valencia\Desktop\REGISTROS INVIMA PARTE 1\201041510-RS.pdf</v>
          </cell>
          <cell r="E1258" t="str">
            <v>SI</v>
          </cell>
        </row>
        <row r="1259">
          <cell r="D1259" t="str">
            <v>C:\Users\katherine.valencia\Desktop\REGISTROS INVIMA PARTE 5\201135310-RS.pdf</v>
          </cell>
          <cell r="E1259" t="str">
            <v>SI</v>
          </cell>
        </row>
        <row r="1260">
          <cell r="D1260" t="str">
            <v>C:\Users\katherine.valencia\Desktop\REGISTROS INVIMA PARTE 5\201136610-RS.pdf</v>
          </cell>
          <cell r="E1260" t="str">
            <v>SI</v>
          </cell>
        </row>
        <row r="1261">
          <cell r="D1261" t="str">
            <v>C:\Users\katherine.valencia\Desktop\REGISTROS INVIMA PARTE 5\201136710-RS.pdf</v>
          </cell>
          <cell r="E1261" t="str">
            <v>SI</v>
          </cell>
        </row>
        <row r="1262">
          <cell r="D1262" t="str">
            <v>C:\Users\katherine.valencia\Desktop\REGISTROS INVIMA PARTE 5\201140509-RS.pdf</v>
          </cell>
          <cell r="E1262" t="str">
            <v>SI</v>
          </cell>
        </row>
        <row r="1263">
          <cell r="D1263" t="str">
            <v>C:\Users\katherine.valencia\Desktop\REGISTROS INVIMA PARTE 5\201140609-RS.pdf</v>
          </cell>
          <cell r="E1263" t="str">
            <v>SI</v>
          </cell>
        </row>
        <row r="1264">
          <cell r="D1264" t="str">
            <v>C:\Users\katherine.valencia\Desktop\REGISTROS INVIMA PARTE 5\201140809-RS.pdf</v>
          </cell>
          <cell r="E1264" t="str">
            <v>SI</v>
          </cell>
        </row>
        <row r="1265">
          <cell r="D1265" t="str">
            <v>C:\Users\katherine.valencia\Desktop\REGISTROS INVIMA PARTE 5\201141009-RS.pdf</v>
          </cell>
          <cell r="E1265" t="str">
            <v>SI</v>
          </cell>
        </row>
        <row r="1266">
          <cell r="D1266" t="str">
            <v>C:\Users\katherine.valencia\Desktop\REGISTROS INVIMA PARTE 5\201141109-RS.pdf</v>
          </cell>
          <cell r="E1266" t="str">
            <v>SI</v>
          </cell>
        </row>
        <row r="1267">
          <cell r="D1267" t="str">
            <v>C:\Users\katherine.valencia\Desktop\REGISTROS INVIMA PARTE 5\201141209-RS.pdf</v>
          </cell>
          <cell r="E1267" t="str">
            <v>SI</v>
          </cell>
        </row>
        <row r="1268">
          <cell r="D1268" t="str">
            <v>C:\Users\katherine.valencia\Desktop\REGISTROS INVIMA PARTE 5\201150610-RS.pdf</v>
          </cell>
          <cell r="E1268" t="str">
            <v>SI</v>
          </cell>
        </row>
        <row r="1269">
          <cell r="D1269" t="str">
            <v>C:\Users\katherine.valencia\Desktop\REGISTROS INVIMA PARTE 5\201151410-RS.pdf</v>
          </cell>
          <cell r="E1269" t="str">
            <v>SI</v>
          </cell>
        </row>
        <row r="1270">
          <cell r="D1270" t="str">
            <v>C:\Users\katherine.valencia\Desktop\REGISTROS INVIMA PARTE 5\201151508.-RS .pdf</v>
          </cell>
          <cell r="E1270" t="str">
            <v>SI</v>
          </cell>
        </row>
        <row r="1271">
          <cell r="D1271" t="str">
            <v>C:\Users\katherine.valencia\Desktop\REGISTROS INVIMA PARTE 5\201151509-RS.pdf</v>
          </cell>
          <cell r="E1271" t="str">
            <v>SI</v>
          </cell>
        </row>
        <row r="1272">
          <cell r="D1272" t="str">
            <v>C:\Users\katherine.valencia\Desktop\REGISTROS INVIMA PARTE 5\201151550-RS.pdf</v>
          </cell>
          <cell r="E1272" t="str">
            <v>SI</v>
          </cell>
        </row>
        <row r="1273">
          <cell r="D1273" t="str">
            <v>C:\Users\katherine.valencia\Desktop\REGISTROS INVIMA PARTE 5\201151810-RS.pdf</v>
          </cell>
          <cell r="E1273" t="str">
            <v>SI</v>
          </cell>
        </row>
        <row r="1274">
          <cell r="D1274" t="str">
            <v>C:\Users\katherine.valencia\Desktop\RESGISTROS INVIMA PARTE 3\201110910-RS.pdf</v>
          </cell>
          <cell r="E1274" t="str">
            <v>SI</v>
          </cell>
        </row>
        <row r="1275">
          <cell r="D1275" t="str">
            <v>C:\Users\katherine.valencia\Desktop\RESGISTROS INVIMA PARTE 3\201111010-RS.pdf</v>
          </cell>
          <cell r="E1275" t="str">
            <v>SI</v>
          </cell>
        </row>
        <row r="1276">
          <cell r="D1276" t="str">
            <v>C:\Users\katherine.valencia\Desktop\RESGISTROS INVIMA PARTE 3\201112510-RS.pdf</v>
          </cell>
          <cell r="E1276" t="str">
            <v>SI</v>
          </cell>
        </row>
        <row r="1277">
          <cell r="D1277" t="str">
            <v>C:\Users\katherine.valencia\Desktop\RESGISTROS INVIMA PARTE 3\201112610-RS.pdf</v>
          </cell>
          <cell r="E1277" t="str">
            <v>SI</v>
          </cell>
        </row>
        <row r="1278">
          <cell r="D1278" t="str">
            <v>C:\Users\katherine.valencia\Desktop\RESGISTROS INVIMA PARTE 3\201112710-RS.pdf</v>
          </cell>
          <cell r="E1278" t="str">
            <v>SI</v>
          </cell>
        </row>
        <row r="1279">
          <cell r="D1279" t="str">
            <v>C:\Users\katherine.valencia\Desktop\RESGISTROS INVIMA PARTE 3\201112810-RS.pdf</v>
          </cell>
          <cell r="E1279" t="str">
            <v>SI</v>
          </cell>
        </row>
        <row r="1280">
          <cell r="D1280" t="str">
            <v>C:\Users\katherine.valencia\Desktop\RESGISTROS INVIMA PARTE 3\201112910-RS.pdf</v>
          </cell>
          <cell r="E1280" t="str">
            <v>SI</v>
          </cell>
        </row>
        <row r="1281">
          <cell r="D1281" t="str">
            <v>C:\Users\katherine.valencia\Desktop\RESGISTROS INVIMA PARTE 3\201113010-RS.pdf</v>
          </cell>
          <cell r="E1281" t="str">
            <v>SI</v>
          </cell>
        </row>
        <row r="1282">
          <cell r="D1282" t="str">
            <v>C:\Users\katherine.valencia\Desktop\RESGISTROS INVIMA PARTE 3\201113110-RS.pdf</v>
          </cell>
          <cell r="E1282" t="str">
            <v>SI</v>
          </cell>
        </row>
        <row r="1283">
          <cell r="D1283" t="str">
            <v>C:\Users\katherine.valencia\Desktop\RESGISTROS INVIMA PARTE 3\201113310-RS.pdf</v>
          </cell>
          <cell r="E1283" t="str">
            <v>SI</v>
          </cell>
        </row>
        <row r="1284">
          <cell r="D1284" t="str">
            <v>C:\Users\katherine.valencia\Desktop\RESGISTROS INVIMA PARTE 3\201113410-RS.pdf</v>
          </cell>
          <cell r="E1284" t="str">
            <v>SI</v>
          </cell>
        </row>
        <row r="1285">
          <cell r="D1285" t="str">
            <v>C:\Users\katherine.valencia\Desktop\RESGISTROS INVIMA PARTE 3\201113510-RS.pdf</v>
          </cell>
          <cell r="E1285" t="str">
            <v>SI</v>
          </cell>
        </row>
        <row r="1286">
          <cell r="D1286" t="str">
            <v>C:\Users\katherine.valencia\Desktop\RESGISTROS INVIMA PARTE 3\201113610-RS.pdf</v>
          </cell>
          <cell r="E1286" t="str">
            <v>SI</v>
          </cell>
        </row>
        <row r="1287">
          <cell r="D1287" t="str">
            <v>C:\Users\katherine.valencia\Desktop\RESGISTROS INVIMA PARTE 2\201043510-RS.pdf</v>
          </cell>
          <cell r="E1287" t="str">
            <v>SI</v>
          </cell>
        </row>
        <row r="1288">
          <cell r="D1288" t="str">
            <v>C:\Users\katherine.valencia\Desktop\RESGISTROS INVIMA PARTE 2\201044019-RS.pdf</v>
          </cell>
          <cell r="E1288" t="str">
            <v>SI</v>
          </cell>
        </row>
        <row r="1289">
          <cell r="D1289" t="str">
            <v>C:\Users\katherine.valencia\Desktop\RESGISTROS INVIMA PARTE 2\201050910-RS.pdf</v>
          </cell>
          <cell r="E1289" t="str">
            <v>SI</v>
          </cell>
        </row>
        <row r="1290">
          <cell r="D1290" t="str">
            <v>C:\Users\katherine.valencia\Desktop\RESGISTROS INVIMA PARTE 2\201051010-RS.pdf</v>
          </cell>
          <cell r="E1290" t="str">
            <v>SI</v>
          </cell>
        </row>
        <row r="1291">
          <cell r="D1291" t="str">
            <v>C:\Users\katherine.valencia\Desktop\RESGISTROS INVIMA PARTE 2\201051250-RS.pdf</v>
          </cell>
          <cell r="E1291" t="str">
            <v>SI</v>
          </cell>
        </row>
        <row r="1292">
          <cell r="D1292" t="str">
            <v>C:\Users\katherine.valencia\Desktop\RESGISTROS INVIMA PARTE 2\201063507-RS.pdf</v>
          </cell>
          <cell r="E1292" t="str">
            <v>SI</v>
          </cell>
        </row>
        <row r="1293">
          <cell r="D1293" t="str">
            <v>C:\Users\katherine.valencia\Desktop\RESGISTROS INVIMA PARTE 2\201071108-RS.pdf</v>
          </cell>
          <cell r="E1293" t="str">
            <v>SI</v>
          </cell>
        </row>
        <row r="1294">
          <cell r="D1294" t="str">
            <v>C:\Users\katherine.valencia\Desktop\RESGISTROS INVIMA PARTE 2\201071208-RS.pdf</v>
          </cell>
          <cell r="E1294" t="str">
            <v>SI</v>
          </cell>
        </row>
        <row r="1295">
          <cell r="D1295" t="str">
            <v>C:\Users\katherine.valencia\Desktop\RESGISTROS INVIMA PARTE 2\201071308-FT.pdf</v>
          </cell>
          <cell r="E1295" t="str">
            <v>SI</v>
          </cell>
        </row>
        <row r="1296">
          <cell r="D1296" t="str">
            <v>C:\Users\katherine.valencia\Desktop\RESGISTROS INVIMA PARTE 2\201071408-FT.pdf</v>
          </cell>
          <cell r="E1296" t="str">
            <v>SI</v>
          </cell>
        </row>
        <row r="1297">
          <cell r="D1297" t="str">
            <v>C:\Users\katherine.valencia\Desktop\RESGISTROS INVIMA PARTE 2\201100202-RS.pdf</v>
          </cell>
          <cell r="E1297" t="str">
            <v>SI</v>
          </cell>
        </row>
        <row r="1298">
          <cell r="D1298" t="str">
            <v>C:\Users\katherine.valencia\Desktop\RESGISTROS INVIMA PARTE 2\201100203-RS.pdf</v>
          </cell>
          <cell r="E1298" t="str">
            <v>SI</v>
          </cell>
        </row>
        <row r="1299">
          <cell r="D1299" t="str">
            <v>C:\Users\katherine.valencia\Desktop\RESGISTROS INVIMA PARTE 2\201100303-RS.pdf</v>
          </cell>
          <cell r="E1299" t="str">
            <v>SI</v>
          </cell>
        </row>
        <row r="1300">
          <cell r="D1300" t="str">
            <v>C:\Users\katherine.valencia\Desktop\RESGISTROS INVIMA PARTE 2\201100350-RS.pdf</v>
          </cell>
          <cell r="E1300" t="str">
            <v>SI</v>
          </cell>
        </row>
        <row r="1301">
          <cell r="D1301" t="str">
            <v>C:\Users\katherine.valencia\Desktop\RESGISTROS INVIMA PARTE 2\201100802-RS.pdf</v>
          </cell>
          <cell r="E1301" t="str">
            <v>SI</v>
          </cell>
        </row>
        <row r="1302">
          <cell r="D1302" t="str">
            <v>C:\Users\katherine.valencia\Desktop\RESGISTROS INVIMA PARTE 2\201102110-RS.pdf</v>
          </cell>
          <cell r="E1302" t="str">
            <v>SI</v>
          </cell>
        </row>
        <row r="1303">
          <cell r="D1303" t="str">
            <v>C:\Users\katherine.valencia\Desktop\RESGISTROS INVIMA PARTE 2\201110710-RS.pdf</v>
          </cell>
          <cell r="E1303" t="str">
            <v>SI</v>
          </cell>
        </row>
        <row r="1304">
          <cell r="D1304" t="str">
            <v>C:\Users\katherine.valencia\Desktop\Registros Sanitarios\103012003-RS.pdf</v>
          </cell>
          <cell r="E1304" t="str">
            <v>SI</v>
          </cell>
        </row>
        <row r="1305">
          <cell r="D1305" t="str">
            <v>C:\Users\katherine.valencia\Desktop\Registros Sanitarios\103040409-RS.pdf</v>
          </cell>
          <cell r="E1305" t="str">
            <v>SI</v>
          </cell>
        </row>
        <row r="1306">
          <cell r="D1306" t="str">
            <v>C:\Users\katherine.valencia\Desktop\Registros Sanitarios\104030109-RS.pdf</v>
          </cell>
          <cell r="E1306" t="str">
            <v>SI</v>
          </cell>
        </row>
        <row r="1307">
          <cell r="D1307" t="str">
            <v>C:\Users\katherine.valencia\Desktop\Registros Sanitarios\105010609-RS.pdf</v>
          </cell>
          <cell r="E1307" t="str">
            <v>SI</v>
          </cell>
        </row>
        <row r="1308">
          <cell r="D1308" t="str">
            <v>C:\Users\katherine.valencia\Desktop\Registros Sanitarios\105010709-RS.pdf</v>
          </cell>
          <cell r="E1308" t="str">
            <v>SI</v>
          </cell>
        </row>
        <row r="1309">
          <cell r="D1309" t="str">
            <v>C:\Users\katherine.valencia\Desktop\Registros Sanitarios\105021609-RS.docx</v>
          </cell>
          <cell r="E1309" t="str">
            <v>SI</v>
          </cell>
        </row>
        <row r="1310">
          <cell r="D1310" t="str">
            <v>C:\Users\katherine.valencia\Desktop\Registros Sanitarios\105021609-RS.pdf</v>
          </cell>
          <cell r="E1310" t="str">
            <v>SI</v>
          </cell>
        </row>
        <row r="1311">
          <cell r="D1311" t="str">
            <v>C:\Users\katherine.valencia\Desktop\Registros Sanitarios\105031809-RS.pdf</v>
          </cell>
          <cell r="E1311" t="str">
            <v>SI</v>
          </cell>
        </row>
        <row r="1312">
          <cell r="D1312" t="str">
            <v>C:\Users\katherine.valencia\Desktop\Registros Sanitarios\105040203-RS.pdf</v>
          </cell>
          <cell r="E1312" t="str">
            <v>SI</v>
          </cell>
        </row>
        <row r="1313">
          <cell r="D1313" t="str">
            <v>C:\Users\katherine.valencia\Desktop\Registros Sanitarios\105040309-RS.pdf</v>
          </cell>
          <cell r="E1313" t="str">
            <v>SI</v>
          </cell>
        </row>
        <row r="1314">
          <cell r="D1314" t="str">
            <v>C:\Users\katherine.valencia\Desktop\Registros Sanitarios\105040509-RS.pdf</v>
          </cell>
          <cell r="E1314" t="str">
            <v>SI</v>
          </cell>
        </row>
        <row r="1315">
          <cell r="D1315" t="str">
            <v>C:\Users\katherine.valencia\Desktop\Registros Sanitarios\106030103-RS.pdf</v>
          </cell>
          <cell r="E1315" t="str">
            <v>SI</v>
          </cell>
        </row>
        <row r="1316">
          <cell r="D1316" t="str">
            <v>C:\Users\katherine.valencia\Desktop\Registros Sanitarios\106040103-RS.pdf</v>
          </cell>
          <cell r="E1316" t="str">
            <v>SI</v>
          </cell>
        </row>
        <row r="1317">
          <cell r="D1317" t="str">
            <v>C:\Users\katherine.valencia\Desktop\Registros Sanitarios\106070503-RS.pdf</v>
          </cell>
          <cell r="E1317" t="str">
            <v>SI</v>
          </cell>
        </row>
        <row r="1318">
          <cell r="D1318" t="str">
            <v>C:\Users\katherine.valencia\Desktop\Registros Sanitarios\106070903-RS.pdf</v>
          </cell>
          <cell r="E1318" t="str">
            <v>SI</v>
          </cell>
        </row>
        <row r="1319">
          <cell r="D1319" t="str">
            <v>C:\Users\katherine.valencia\Desktop\Registros Sanitarios\106080509-RS.docx</v>
          </cell>
          <cell r="E1319" t="str">
            <v>SI</v>
          </cell>
        </row>
        <row r="1320">
          <cell r="D1320" t="str">
            <v>C:\Users\katherine.valencia\Desktop\Registros Sanitarios\106080509-RS.pdf</v>
          </cell>
          <cell r="E1320" t="str">
            <v>SI</v>
          </cell>
        </row>
        <row r="1321">
          <cell r="D1321" t="str">
            <v>C:\Users\katherine.valencia\Desktop\Registros Sanitarios\106090109-RS.pdf</v>
          </cell>
          <cell r="E1321" t="str">
            <v>SI</v>
          </cell>
        </row>
        <row r="1322">
          <cell r="D1322" t="str">
            <v>C:\Users\katherine.valencia\Desktop\Registros Sanitarios\109030603-RS.pdf</v>
          </cell>
          <cell r="E1322" t="str">
            <v>SI</v>
          </cell>
        </row>
        <row r="1323">
          <cell r="D1323" t="str">
            <v>C:\Users\katherine.valencia\Desktop\Registros Sanitarios\114010803-RS.pdf</v>
          </cell>
          <cell r="E1323" t="str">
            <v>SI</v>
          </cell>
        </row>
        <row r="1324">
          <cell r="D1324" t="str">
            <v>C:\Users\katherine.valencia\Desktop\Registros Sanitarios\114020409-RS.pdf</v>
          </cell>
          <cell r="E1324" t="str">
            <v>SI</v>
          </cell>
        </row>
        <row r="1325">
          <cell r="D1325" t="str">
            <v>C:\Users\katherine.valencia\Desktop\Registros Sanitarios\114020703-RS.pdf</v>
          </cell>
          <cell r="E1325" t="str">
            <v>SI</v>
          </cell>
        </row>
        <row r="1326">
          <cell r="D1326" t="str">
            <v>C:\Users\katherine.valencia\Desktop\Registros Sanitarios\114051009-RS.pdf</v>
          </cell>
          <cell r="E1326" t="str">
            <v>SI</v>
          </cell>
        </row>
        <row r="1327">
          <cell r="D1327" t="str">
            <v>C:\Users\katherine.valencia\Desktop\Registros Sanitarios\114080402-RS.pdf</v>
          </cell>
          <cell r="E1327" t="str">
            <v>SI</v>
          </cell>
        </row>
        <row r="1328">
          <cell r="D1328" t="str">
            <v>C:\Users\katherine.valencia\Desktop\Registros Sanitarios\114080609-RS.pdf</v>
          </cell>
          <cell r="E1328" t="str">
            <v>SI</v>
          </cell>
        </row>
        <row r="1329">
          <cell r="D1329" t="str">
            <v>C:\Users\katherine.valencia\Desktop\Registros Sanitarios\114080709-RS.pdf</v>
          </cell>
          <cell r="E1329" t="str">
            <v>SI</v>
          </cell>
        </row>
        <row r="1330">
          <cell r="D1330" t="str">
            <v>C:\Users\katherine.valencia\Desktop\Registros Sanitarios\114081109-RS.docx</v>
          </cell>
          <cell r="E1330" t="str">
            <v>SI</v>
          </cell>
        </row>
        <row r="1331">
          <cell r="D1331" t="str">
            <v>C:\Users\katherine.valencia\Desktop\Registros Sanitarios\114081109-RS.pdf</v>
          </cell>
          <cell r="E1331" t="str">
            <v>SI</v>
          </cell>
        </row>
        <row r="1332">
          <cell r="D1332" t="str">
            <v>C:\Users\katherine.valencia\Desktop\Registros Sanitarios\114081409-RS.pdf</v>
          </cell>
          <cell r="E1332" t="str">
            <v>SI</v>
          </cell>
        </row>
        <row r="1333">
          <cell r="D1333" t="str">
            <v>C:\Users\katherine.valencia\Desktop\Registros Sanitarios\114082210-RS.pdf</v>
          </cell>
          <cell r="E1333" t="str">
            <v>SI</v>
          </cell>
        </row>
        <row r="1334">
          <cell r="D1334" t="str">
            <v>C:\Users\katherine.valencia\Desktop\Registros Sanitarios\114082250-RS.pdf</v>
          </cell>
          <cell r="E1334" t="str">
            <v>SI</v>
          </cell>
        </row>
        <row r="1335">
          <cell r="D1335" t="str">
            <v>C:\Users\katherine.valencia\Desktop\Registros Sanitarios\114082260-RS.pdf</v>
          </cell>
          <cell r="E1335" t="str">
            <v>SI</v>
          </cell>
        </row>
        <row r="1336">
          <cell r="D1336" t="str">
            <v>C:\Users\katherine.valencia\Desktop\Registros Sanitarios\114082270-RS.pdf</v>
          </cell>
          <cell r="E1336" t="str">
            <v>SI</v>
          </cell>
        </row>
        <row r="1337">
          <cell r="D1337" t="str">
            <v>C:\Users\katherine.valencia\Desktop\Registros Sanitarios\114082315-RS.pdf</v>
          </cell>
          <cell r="E1337" t="str">
            <v>SI</v>
          </cell>
        </row>
        <row r="1338">
          <cell r="D1338" t="str">
            <v>C:\Users\katherine.valencia\Desktop\Registros Sanitarios\114082320-RS.pdf</v>
          </cell>
          <cell r="E1338" t="str">
            <v>SI</v>
          </cell>
        </row>
        <row r="1339">
          <cell r="D1339" t="str">
            <v>C:\Users\katherine.valencia\Desktop\Registros Sanitarios\114092509-RS.pdf</v>
          </cell>
          <cell r="E1339" t="str">
            <v>SI</v>
          </cell>
        </row>
        <row r="1340">
          <cell r="D1340" t="str">
            <v>C:\Users\katherine.valencia\Desktop\Registros Sanitarios\114101109-RS.pdf</v>
          </cell>
          <cell r="E1340" t="str">
            <v>SI</v>
          </cell>
        </row>
        <row r="1341">
          <cell r="D1341" t="str">
            <v>C:\Users\katherine.valencia\Desktop\Registros Sanitarios\114101209-RS.pdf</v>
          </cell>
          <cell r="E1341" t="str">
            <v>SI</v>
          </cell>
        </row>
        <row r="1342">
          <cell r="D1342" t="str">
            <v>C:\Users\katherine.valencia\Desktop\Registros Sanitarios\114110509-RS.pdf</v>
          </cell>
          <cell r="E1342" t="str">
            <v>SI</v>
          </cell>
        </row>
        <row r="1343">
          <cell r="D1343" t="str">
            <v>C:\Users\katherine.valencia\Desktop\Registros Sanitarios\116020440-RS.pdf</v>
          </cell>
          <cell r="E1343" t="str">
            <v>SI</v>
          </cell>
        </row>
        <row r="1344">
          <cell r="D1344" t="str">
            <v>C:\Users\katherine.valencia\Desktop\Registros Sanitarios\116020460-RS.pdf</v>
          </cell>
          <cell r="E1344" t="str">
            <v>SI</v>
          </cell>
        </row>
        <row r="1345">
          <cell r="D1345" t="str">
            <v>C:\Users\katherine.valencia\Desktop\REGISTROS INVIMA 2\107030409-RS.pdf</v>
          </cell>
          <cell r="E1345" t="str">
            <v>SI</v>
          </cell>
        </row>
        <row r="1346">
          <cell r="D1346" t="str">
            <v>C:\Users\katherine.valencia\Desktop\REGISTROS INVIMA 2\114010703-RS.pdf</v>
          </cell>
          <cell r="E1346" t="str">
            <v>SI</v>
          </cell>
        </row>
        <row r="1347">
          <cell r="D1347" t="str">
            <v>C:\Users\katherine.valencia\Desktop\REGISTROS INVIMA 2\114010803-RS.pdf</v>
          </cell>
          <cell r="E1347" t="str">
            <v>SI</v>
          </cell>
        </row>
        <row r="1348">
          <cell r="D1348" t="str">
            <v>C:\Users\katherine.valencia\Desktop\REGISTROS INVIMA 2\114070103-RS.pdf</v>
          </cell>
          <cell r="E1348" t="str">
            <v>SI</v>
          </cell>
        </row>
        <row r="1349">
          <cell r="D1349" t="str">
            <v>C:\Users\katherine.valencia\Desktop\REGISTROS INVIMA 2\116020809-RS.pdf</v>
          </cell>
          <cell r="E1349" t="str">
            <v>SI</v>
          </cell>
        </row>
        <row r="1350">
          <cell r="D1350" t="str">
            <v>C:\Users\katherine.valencia\Desktop\REGISTROS INVIMA 2\201100202-RS.pdf</v>
          </cell>
          <cell r="E1350" t="str">
            <v>SI</v>
          </cell>
        </row>
        <row r="1351">
          <cell r="D1351" t="str">
            <v>C:\Users\katherine.valencia\Desktop\REGISTROS INVIMA 2\201100203-RS.pdf</v>
          </cell>
          <cell r="E1351" t="str">
            <v>SI</v>
          </cell>
        </row>
        <row r="1352">
          <cell r="D1352" t="str">
            <v>C:\Users\katherine.valencia\Desktop\REGISTROS INVIMA 2\201100303-RS.pdf</v>
          </cell>
          <cell r="E1352" t="str">
            <v>SI</v>
          </cell>
        </row>
        <row r="1353">
          <cell r="D1353" t="str">
            <v>C:\Users\katherine.valencia\Desktop\REGISTROS INVIMA 2\201113510-RS.pdf</v>
          </cell>
          <cell r="E1353" t="str">
            <v>SI</v>
          </cell>
        </row>
        <row r="1354">
          <cell r="D1354" t="str">
            <v>C:\Users\katherine.valencia\Desktop\REGISTROS INVIMA 2\201113610-RS.pdf</v>
          </cell>
          <cell r="E1354" t="str">
            <v>SI</v>
          </cell>
        </row>
        <row r="1355">
          <cell r="D1355" t="str">
            <v>C:\Users\katherine.valencia\Desktop\REGISTROS INVIMA 2\201113710-RS.pdf</v>
          </cell>
          <cell r="E1355" t="str">
            <v>SI</v>
          </cell>
        </row>
        <row r="1356">
          <cell r="D1356" t="str">
            <v>C:\Users\katherine.valencia\Desktop\REGISTROS INVIMA 2\201113810-RS.pdf</v>
          </cell>
          <cell r="E1356" t="str">
            <v>SI</v>
          </cell>
        </row>
        <row r="1357">
          <cell r="D1357" t="str">
            <v>C:\Users\katherine.valencia\Desktop\REGISTROS INVIMA 2\201113910-RS.pdf</v>
          </cell>
          <cell r="E1357" t="str">
            <v>SI</v>
          </cell>
        </row>
        <row r="1358">
          <cell r="D1358" t="str">
            <v>C:\Users\katherine.valencia\Desktop\REGISTROS INVIMA 2\201132010-RS.pdf</v>
          </cell>
          <cell r="E1358" t="str">
            <v>SI</v>
          </cell>
        </row>
        <row r="1359">
          <cell r="D1359" t="str">
            <v>C:\Users\katherine.valencia\Desktop\REGISTROS INVIMA 2\201132210-RS.pdf</v>
          </cell>
          <cell r="E1359" t="str">
            <v>SI</v>
          </cell>
        </row>
        <row r="1360">
          <cell r="D1360" t="str">
            <v>C:\Users\katherine.valencia\Desktop\REGISTROS INVIMA 2\201132410-RS.pdf</v>
          </cell>
          <cell r="E1360" t="str">
            <v>SI</v>
          </cell>
        </row>
        <row r="1361">
          <cell r="D1361" t="str">
            <v>C:\Users\katherine.valencia\Desktop\REGISTROS INVIMA 2\201132510-RS.pdf</v>
          </cell>
          <cell r="E1361" t="str">
            <v>SI</v>
          </cell>
        </row>
        <row r="1362">
          <cell r="D1362" t="str">
            <v>C:\Users\katherine.valencia\Desktop\REGISTROS INVIMA 2\201134810-RS.pdf</v>
          </cell>
          <cell r="E1362" t="str">
            <v>SI</v>
          </cell>
        </row>
        <row r="1363">
          <cell r="D1363" t="str">
            <v>C:\Users\katherine.valencia\Desktop\REGISTROS INVIMA 2\201134910-RS.pdf</v>
          </cell>
          <cell r="E1363" t="str">
            <v>SI</v>
          </cell>
        </row>
        <row r="1364">
          <cell r="D1364" t="str">
            <v>C:\Users\katherine.valencia\Desktop\REGISTROS INVIMA 2\201151810-RS.pdf</v>
          </cell>
          <cell r="E1364" t="str">
            <v>SI</v>
          </cell>
        </row>
        <row r="1365">
          <cell r="D1365" t="str">
            <v>C:\Users\katherine.valencia\Desktop\REGISTROS INVIMA 2\201151910-RS.pdf</v>
          </cell>
          <cell r="E1365" t="str">
            <v>SI</v>
          </cell>
        </row>
        <row r="1366">
          <cell r="D1366" t="str">
            <v>C:\Users\katherine.valencia\Desktop\REGISTROS INVIMA 1\103012003-RS.pdf</v>
          </cell>
          <cell r="E1366" t="str">
            <v>SI</v>
          </cell>
        </row>
        <row r="1367">
          <cell r="D1367" t="str">
            <v>C:\Users\katherine.valencia\Desktop\REGISTROS INVIMA 1\103012110-RS.pdf</v>
          </cell>
          <cell r="E1367" t="str">
            <v>SI</v>
          </cell>
        </row>
        <row r="1368">
          <cell r="D1368" t="str">
            <v>C:\Users\katherine.valencia\Desktop\REGISTROS INVIMA 1\103012303-RS.pdf</v>
          </cell>
          <cell r="E1368" t="str">
            <v>SI</v>
          </cell>
        </row>
        <row r="1369">
          <cell r="D1369" t="str">
            <v>C:\Users\katherine.valencia\Desktop\REGISTROS INVIMA 1\103012403-RS.pdf</v>
          </cell>
          <cell r="E1369" t="str">
            <v>SI</v>
          </cell>
        </row>
        <row r="1370">
          <cell r="D1370" t="str">
            <v>C:\Users\katherine.valencia\Desktop\REGISTROS INVIMA 1\103012503-RS.pdf</v>
          </cell>
          <cell r="E1370" t="str">
            <v>SI</v>
          </cell>
        </row>
        <row r="1371">
          <cell r="D1371" t="str">
            <v>C:\Users\katherine.valencia\Desktop\REGISTROS INVIMA 1\103012603-RS.pdf</v>
          </cell>
          <cell r="E1371" t="str">
            <v>SI</v>
          </cell>
        </row>
        <row r="1372">
          <cell r="D1372" t="str">
            <v>C:\Users\katherine.valencia\Desktop\REGISTROS INVIMA 1\103012703-RS.pdf</v>
          </cell>
          <cell r="E1372" t="str">
            <v>SI</v>
          </cell>
        </row>
        <row r="1373">
          <cell r="D1373" t="str">
            <v>C:\Users\katherine.valencia\Desktop\REGISTROS INVIMA 1\103013903-RS.pdf</v>
          </cell>
          <cell r="E1373" t="str">
            <v>SI</v>
          </cell>
        </row>
        <row r="1374">
          <cell r="D1374" t="str">
            <v>C:\Users\katherine.valencia\Desktop\REGISTROS INVIMA 1\103014203-RS.pdf</v>
          </cell>
          <cell r="E1374" t="str">
            <v>SI</v>
          </cell>
        </row>
        <row r="1375">
          <cell r="D1375" t="str">
            <v>C:\Users\katherine.valencia\Desktop\REGISTROS INVIMA 1\103014803-RS.pdf</v>
          </cell>
          <cell r="E1375" t="str">
            <v>SI</v>
          </cell>
        </row>
        <row r="1376">
          <cell r="D1376" t="str">
            <v>C:\Users\katherine.valencia\Desktop\REGISTROS INVIMA 1\103016803-RS.docx</v>
          </cell>
          <cell r="E1376" t="str">
            <v>SI</v>
          </cell>
        </row>
        <row r="1377">
          <cell r="D1377" t="str">
            <v>C:\Users\katherine.valencia\Desktop\REGISTROS INVIMA 1\103016803-RS.pdf</v>
          </cell>
          <cell r="E1377" t="str">
            <v>SI</v>
          </cell>
        </row>
        <row r="1378">
          <cell r="D1378" t="str">
            <v>C:\Users\katherine.valencia\Desktop\REGISTROS INVIMA 1\106040203-RS.pdf</v>
          </cell>
          <cell r="E1378" t="str">
            <v>SI</v>
          </cell>
        </row>
        <row r="1379">
          <cell r="D1379" t="str">
            <v>C:\Users\katherine.valencia\Desktop\REGISTROS INVIMA 1\107010203-RS.pdf</v>
          </cell>
          <cell r="E1379" t="str">
            <v>SI</v>
          </cell>
        </row>
        <row r="1380">
          <cell r="D1380" t="str">
            <v>C:\Users\katherine.valencia\Desktop\REGISTROS INVIMA 1\107010903-RS.pdf</v>
          </cell>
          <cell r="E1380" t="str">
            <v>SI</v>
          </cell>
        </row>
        <row r="1381">
          <cell r="D1381" t="str">
            <v>C:\Users\katherine.valencia\Desktop\REGISTROS INVIMA 1\107011303-RS.pdf</v>
          </cell>
          <cell r="E1381" t="str">
            <v>SI</v>
          </cell>
        </row>
        <row r="1382">
          <cell r="D1382" t="str">
            <v>C:\Users\katherine.valencia\Desktop\RS\12478580841644047215_201070708 LATEX S-M-L 2021DM-0023052.pdf</v>
          </cell>
          <cell r="E1382" t="str">
            <v>SI</v>
          </cell>
        </row>
        <row r="1383">
          <cell r="D1383" t="str">
            <v>C:\Users\katherine.valencia\Desktop\RS\19187835991036795862_201070708 NIPRO S M L  RS.pdf</v>
          </cell>
          <cell r="E1383" t="str">
            <v>SI</v>
          </cell>
        </row>
        <row r="1384">
          <cell r="D1384" t="str">
            <v>C:\Users\katherine.valencia\Desktop\REGISTRO SANITARIOS\201132010-RS.PDF.pdf</v>
          </cell>
          <cell r="E1384" t="str">
            <v>SI</v>
          </cell>
        </row>
        <row r="1385">
          <cell r="D1385" t="str">
            <v>C:\Users\katherine.valencia\Desktop\REGISTRO SANITARIOS\201132210-RS.PDF.pdf</v>
          </cell>
          <cell r="E1385" t="str">
            <v>SI</v>
          </cell>
        </row>
        <row r="1386">
          <cell r="D1386" t="str">
            <v>C:\Users\katherine.valencia\Desktop\REGISTRO SANITARIOS\201132320-RS.PDF.pdf</v>
          </cell>
          <cell r="E1386" t="str">
            <v>SI</v>
          </cell>
        </row>
        <row r="1387">
          <cell r="D1387" t="str">
            <v>C:\Users\katherine.valencia\Desktop\REGISTRO SANITARIOS\201132330-RS.PDF.pdf</v>
          </cell>
          <cell r="E1387" t="str">
            <v>SI</v>
          </cell>
        </row>
        <row r="1388">
          <cell r="D1388" t="str">
            <v>C:\Users\katherine.valencia\Desktop\REGISTRO SANITARIOS\201132340-RS.PDF.pdf</v>
          </cell>
          <cell r="E1388" t="str">
            <v>SI</v>
          </cell>
        </row>
        <row r="1389">
          <cell r="D1389" t="str">
            <v>C:\Users\katherine.valencia\Desktop\REGISTRO SANITARIOS\201132350-RS.PDF.pdf</v>
          </cell>
          <cell r="E1389" t="str">
            <v>SI</v>
          </cell>
        </row>
        <row r="1390">
          <cell r="D1390" t="str">
            <v>C:\Users\katherine.valencia\Desktop\REGISTRO SANITARIOS\201132410-RS.PDF.pdf</v>
          </cell>
          <cell r="E1390" t="str">
            <v>SI</v>
          </cell>
        </row>
        <row r="1391">
          <cell r="D1391" t="str">
            <v>C:\Users\katherine.valencia\Desktop\REGISTRO SANITARIOS\201132510-RS.PDF.pdf</v>
          </cell>
          <cell r="E1391" t="str">
            <v>SI</v>
          </cell>
        </row>
        <row r="1392">
          <cell r="D1392" t="str">
            <v>C:\Users\katherine.valencia\Desktop\REGISTRO SANITARIOS\201132610-RS.PDF.pdf</v>
          </cell>
          <cell r="E1392" t="str">
            <v>SI</v>
          </cell>
        </row>
        <row r="1393">
          <cell r="D1393" t="str">
            <v>C:\Users\katherine.valencia\Desktop\REGISTRO SANITARIOS\201132710-RS.PDF.pdf</v>
          </cell>
          <cell r="E1393" t="str">
            <v>SI</v>
          </cell>
        </row>
        <row r="1394">
          <cell r="D1394" t="str">
            <v>C:\Users\katherine.valencia\Desktop\REGISTRO SANITARIOS\201132810-RS.PDF.pdf</v>
          </cell>
          <cell r="E1394" t="str">
            <v>SI</v>
          </cell>
        </row>
        <row r="1395">
          <cell r="D1395" t="str">
            <v>C:\Users\katherine.valencia\Desktop\REGISTRO SANITARIOS\201132910-RS.PDF.pdf</v>
          </cell>
          <cell r="E1395" t="str">
            <v>SI</v>
          </cell>
        </row>
        <row r="1396">
          <cell r="D1396" t="str">
            <v>C:\Users\katherine.valencia\Desktop\REGISTRO SANITARIOS\201133110-RS.PDF.pdf</v>
          </cell>
          <cell r="E1396" t="str">
            <v>SI</v>
          </cell>
        </row>
        <row r="1397">
          <cell r="D1397" t="str">
            <v>C:\Users\katherine.valencia\Desktop\REGISTRO SANITARIOS\201135210-RS.PDF.pdf</v>
          </cell>
          <cell r="E1397" t="str">
            <v>SI</v>
          </cell>
        </row>
        <row r="1398">
          <cell r="D1398" t="str">
            <v>C:\Users\katherine.valencia\Desktop\REGISTRO SANITARIOS\201135310-RS.PDF.pdf</v>
          </cell>
          <cell r="E1398" t="str">
            <v>SI</v>
          </cell>
        </row>
        <row r="1399">
          <cell r="D1399" t="str">
            <v>C:\Users\katherine.valencia\Desktop\REGISTRO SANITARIOS\201155110-RS.PDF.pdf</v>
          </cell>
          <cell r="E1399" t="str">
            <v>SI</v>
          </cell>
        </row>
        <row r="1400">
          <cell r="D1400" t="str">
            <v>C:\Users\katherine.valencia\Desktop\REGISTRO SANITARIOS\201157410-RS.PDF.pdf</v>
          </cell>
          <cell r="E1400" t="str">
            <v>SI</v>
          </cell>
        </row>
        <row r="1401">
          <cell r="D1401" t="str">
            <v>C:\Users\katherine.valencia\Desktop\REGISTRO SANITARIOS\201157910-RS.PDF.pdf</v>
          </cell>
          <cell r="E1401" t="str">
            <v>SI</v>
          </cell>
        </row>
        <row r="1402">
          <cell r="D1402" t="str">
            <v>C:\Users\katherine.valencia\Desktop\REGISTRO SANITARIOS\201160109-RS.PDF.pdf</v>
          </cell>
          <cell r="E1402" t="str">
            <v>SI</v>
          </cell>
        </row>
        <row r="1403">
          <cell r="D1403" t="str">
            <v>C:\Users\katherine.valencia\Desktop\REGISTRO SANITARIOS\201160110-RS.PDF.pdf</v>
          </cell>
          <cell r="E1403" t="str">
            <v>SI</v>
          </cell>
        </row>
        <row r="1404">
          <cell r="D1404" t="str">
            <v>C:\Users\katherine.valencia\Desktop\REGISTRO SANITARIOS\201160115-RS.PDF.pdf</v>
          </cell>
          <cell r="E1404" t="str">
            <v>SI</v>
          </cell>
        </row>
        <row r="1405">
          <cell r="D1405" t="str">
            <v>C:\Users\katherine.valencia\Desktop\REGISTRO SANITARIOS\201160210-RS.PDF.pdf</v>
          </cell>
          <cell r="E1405" t="str">
            <v>SI</v>
          </cell>
        </row>
        <row r="1406">
          <cell r="D1406" t="str">
            <v>C:\Users\katherine.valencia\Desktop\REGISTRO SANITARIOS\201160215-RS.PDF.pdf</v>
          </cell>
          <cell r="E1406" t="str">
            <v>SI</v>
          </cell>
        </row>
        <row r="1407">
          <cell r="D1407" t="str">
            <v>C:\Users\katherine.valencia\Desktop\REGISTRO SANITARIOS\201160310-RS.PDF.pdf</v>
          </cell>
          <cell r="E1407" t="str">
            <v>SI</v>
          </cell>
        </row>
        <row r="1408">
          <cell r="D1408" t="str">
            <v>C:\Users\katherine.valencia\Desktop\REGISTRO SANITARIOS\201160350-RS.PDF.pdf</v>
          </cell>
          <cell r="E1408" t="str">
            <v>SI</v>
          </cell>
        </row>
        <row r="1409">
          <cell r="D1409" t="str">
            <v>C:\Users\katherine.valencia\Desktop\REGISTRO SANITARIOS\201160351-RS.PDF.pdf</v>
          </cell>
          <cell r="E1409" t="str">
            <v>SI</v>
          </cell>
        </row>
        <row r="1410">
          <cell r="D1410" t="str">
            <v>C:\Users\katherine.valencia\Desktop\REGISTRO SANITARIOS\201160352-RS.PDF.pdf</v>
          </cell>
          <cell r="E1410" t="str">
            <v>SI</v>
          </cell>
        </row>
        <row r="1411">
          <cell r="D1411" t="str">
            <v>C:\Users\katherine.valencia\Desktop\REGISTRO SANITARIOS\201160429-RS.PDF.pdf</v>
          </cell>
          <cell r="E1411" t="str">
            <v>SI</v>
          </cell>
        </row>
        <row r="1412">
          <cell r="D1412" t="str">
            <v>C:\Users\katherine.valencia\Desktop\REGISTRO SANITARIOS\201160620-RS.PDF.pdf</v>
          </cell>
          <cell r="E1412" t="str">
            <v>SI</v>
          </cell>
        </row>
        <row r="1413">
          <cell r="D1413" t="str">
            <v>C:\Users\katherine.valencia\Desktop\REGISTRO SANITARIOS\201161510-RS.PDF.pdf</v>
          </cell>
          <cell r="E1413" t="str">
            <v>SI</v>
          </cell>
        </row>
        <row r="1414">
          <cell r="D1414" t="str">
            <v>C:\Users\katherine.valencia\Desktop\REGISTRO SANITARIOS\201161511-RS.PDF.pdf</v>
          </cell>
          <cell r="E1414" t="str">
            <v>SI</v>
          </cell>
        </row>
        <row r="1415">
          <cell r="D1415" t="str">
            <v>C:\Users\katherine.valencia\Desktop\REGISTRO SANITARIOS\201161809-RS.PDF.pdf</v>
          </cell>
          <cell r="E1415" t="str">
            <v>SI</v>
          </cell>
        </row>
        <row r="1416">
          <cell r="D1416" t="str">
            <v>C:\Users\katherine.valencia\Desktop\REGISTRO SANITARIOS\206012820-RS.PDF.pdf</v>
          </cell>
          <cell r="E1416" t="str">
            <v>SI</v>
          </cell>
        </row>
        <row r="1417">
          <cell r="D1417" t="str">
            <v>C:\Users\katherine.valencia\Desktop\REGISTRO SANITARIOS\206040925-RS.PDF.pdf</v>
          </cell>
          <cell r="E1417" t="str">
            <v>SI</v>
          </cell>
        </row>
        <row r="1418">
          <cell r="D1418" t="str">
            <v>C:\Users\katherine.valencia\Desktop\REGISTRO SANITARIOS\206040950-RS.PDF.pdf</v>
          </cell>
          <cell r="E1418" t="str">
            <v>SI</v>
          </cell>
        </row>
        <row r="1419">
          <cell r="D1419" t="str">
            <v>C:\Users\katherine.valencia\Desktop\REGISTRO SANITARIOS\206060701-RS.PDF.pdf</v>
          </cell>
          <cell r="E1419" t="str">
            <v>SI</v>
          </cell>
        </row>
        <row r="1420">
          <cell r="D1420" t="str">
            <v>C:\Users\katherine.valencia\Desktop\RS\201150305-RS.pdf</v>
          </cell>
          <cell r="E1420" t="str">
            <v>SI</v>
          </cell>
        </row>
        <row r="1421">
          <cell r="D1421" t="str">
            <v>C:\Users\katherine.valencia\Desktop\RS\416003940-RS.pdf</v>
          </cell>
          <cell r="E1421" t="str">
            <v>SI</v>
          </cell>
        </row>
        <row r="1422">
          <cell r="D1422" t="str">
            <v>C:\Users\katherine.valencia\Desktop\RS\417020109-RS.pdf</v>
          </cell>
          <cell r="E1422" t="str">
            <v>SI</v>
          </cell>
        </row>
        <row r="1423">
          <cell r="D1423" t="str">
            <v>C:\Users\katherine.valencia\Desktop\RS\417020609-RS.pdf</v>
          </cell>
          <cell r="E1423" t="str">
            <v>SI</v>
          </cell>
        </row>
        <row r="1424">
          <cell r="D1424" t="str">
            <v>C:\Users\katherine.valencia\Desktop\RS\417020709-RS.pdf</v>
          </cell>
          <cell r="E1424" t="str">
            <v>SI</v>
          </cell>
        </row>
        <row r="1425">
          <cell r="D1425" t="str">
            <v>C:\Users\katherine.valencia\Desktop\RS\417020909-RS.pdf</v>
          </cell>
          <cell r="E1425" t="str">
            <v>SI</v>
          </cell>
        </row>
        <row r="1426">
          <cell r="D1426" t="str">
            <v>C:\Users\katherine.valencia\Desktop\RS\417030709-RS .pdf</v>
          </cell>
          <cell r="E1426" t="str">
            <v>SI</v>
          </cell>
        </row>
        <row r="1427">
          <cell r="D1427" t="str">
            <v>C:\Users\katherine.valencia\Desktop\RS\417040109-RS.pdf</v>
          </cell>
          <cell r="E1427" t="str">
            <v>SI</v>
          </cell>
        </row>
        <row r="1428">
          <cell r="D1428" t="str">
            <v>C:\Users\katherine.valencia\Desktop\RS\417040209-RS.pdf</v>
          </cell>
          <cell r="E1428" t="str">
            <v>SI</v>
          </cell>
        </row>
        <row r="1429">
          <cell r="D1429" t="str">
            <v>C:\Users\katherine.valencia\Desktop\RS\417040609-RS.pdf</v>
          </cell>
          <cell r="E1429" t="str">
            <v>SI</v>
          </cell>
        </row>
        <row r="1430">
          <cell r="D1430" t="str">
            <v>C:\Users\katherine.valencia\Desktop\RS\417050202-RS.pdf</v>
          </cell>
          <cell r="E1430" t="str">
            <v>SI</v>
          </cell>
        </row>
        <row r="1431">
          <cell r="D1431" t="str">
            <v>C:\Users\katherine.valencia\Desktop\RS\417050305-RS.pdf</v>
          </cell>
          <cell r="E1431" t="str">
            <v>SI</v>
          </cell>
        </row>
        <row r="1432">
          <cell r="D1432" t="str">
            <v>C:\Users\katherine.valencia\Desktop\RS\417050409-RS.pdf</v>
          </cell>
          <cell r="E1432" t="str">
            <v>SI</v>
          </cell>
        </row>
        <row r="1433">
          <cell r="D1433" t="str">
            <v>C:\Users\katherine.valencia\Desktop\RS\417050506-RS.pdf</v>
          </cell>
          <cell r="E1433" t="str">
            <v>SI</v>
          </cell>
        </row>
        <row r="1434">
          <cell r="D1434" t="str">
            <v>C:\Users\katherine.valencia\Desktop\RS\417050507-RS.pdf</v>
          </cell>
          <cell r="E1434" t="str">
            <v>SI</v>
          </cell>
        </row>
        <row r="1435">
          <cell r="D1435" t="str">
            <v>C:\Users\katherine.valencia\Desktop\RS\414090509-RS.pdf</v>
          </cell>
          <cell r="E1435" t="str">
            <v>SI</v>
          </cell>
        </row>
        <row r="1436">
          <cell r="D1436" t="str">
            <v>C:\Users\katherine.valencia\Desktop\RS\414140411-RS.pdf</v>
          </cell>
          <cell r="E1436" t="str">
            <v>SI</v>
          </cell>
        </row>
        <row r="1437">
          <cell r="D1437" t="str">
            <v>C:\Users\katherine.valencia\Desktop\RS\414170113-RS.PDF</v>
          </cell>
          <cell r="E1437" t="str">
            <v>SI</v>
          </cell>
        </row>
        <row r="1438">
          <cell r="D1438" t="str">
            <v>C:\Users\katherine.valencia\Desktop\RS\414330211-RS.pdf</v>
          </cell>
          <cell r="E1438" t="str">
            <v>SI</v>
          </cell>
        </row>
        <row r="1439">
          <cell r="D1439" t="str">
            <v>C:\Users\katherine.valencia\Desktop\RS\414330311-RS.pdf</v>
          </cell>
          <cell r="E1439" t="str">
            <v>SI</v>
          </cell>
        </row>
        <row r="1440">
          <cell r="D1440" t="str">
            <v>C:\Users\katherine.valencia\Desktop\RS\414330314-RS.pdf</v>
          </cell>
          <cell r="E1440" t="str">
            <v>SI</v>
          </cell>
        </row>
        <row r="1441">
          <cell r="D1441" t="str">
            <v>C:\Users\katherine.valencia\Desktop\RS\414330511-RS.pdf</v>
          </cell>
          <cell r="E1441" t="str">
            <v>SI</v>
          </cell>
        </row>
        <row r="1442">
          <cell r="D1442" t="str">
            <v>C:\Users\katherine.valencia\Desktop\RS\414330611-RS.pdf</v>
          </cell>
          <cell r="E1442" t="str">
            <v>SI</v>
          </cell>
        </row>
        <row r="1443">
          <cell r="D1443" t="str">
            <v>C:\Users\katherine.valencia\Desktop\RS\416003909-RS.pdf</v>
          </cell>
          <cell r="E1443" t="str">
            <v>SI</v>
          </cell>
        </row>
        <row r="1444">
          <cell r="D1444" t="str">
            <v>C:\Users\katherine.valencia\Desktop\RS\416003910-RS.pdf</v>
          </cell>
          <cell r="E1444" t="str">
            <v>SI</v>
          </cell>
        </row>
        <row r="1445">
          <cell r="D1445" t="str">
            <v>C:\Users\katherine.valencia\Desktop\RS\401010416-RS.pdf</v>
          </cell>
          <cell r="E1445" t="str">
            <v>SI</v>
          </cell>
        </row>
        <row r="1446">
          <cell r="D1446" t="str">
            <v>C:\Users\katherine.valencia\Desktop\RS\401010516-RS.pdf</v>
          </cell>
          <cell r="E1446" t="str">
            <v>SI</v>
          </cell>
        </row>
        <row r="1447">
          <cell r="D1447" t="str">
            <v>C:\Users\katherine.valencia\Desktop\RS\401010716-RS.pdf</v>
          </cell>
          <cell r="E1447" t="str">
            <v>SI</v>
          </cell>
        </row>
        <row r="1448">
          <cell r="D1448" t="str">
            <v>C:\Users\katherine.valencia\Desktop\RS\401010816-RS.pdf</v>
          </cell>
          <cell r="E1448" t="str">
            <v>SI</v>
          </cell>
        </row>
        <row r="1449">
          <cell r="D1449" t="str">
            <v>C:\Users\katherine.valencia\Desktop\RS\401010916-RS.pdf</v>
          </cell>
          <cell r="E1449" t="str">
            <v>SI</v>
          </cell>
        </row>
        <row r="1450">
          <cell r="D1450" t="str">
            <v>C:\Users\katherine.valencia\Desktop\RS\405000308-RS.pdf</v>
          </cell>
          <cell r="E1450" t="str">
            <v>SI</v>
          </cell>
        </row>
        <row r="1451">
          <cell r="D1451" t="str">
            <v>C:\Users\katherine.valencia\Desktop\RS\406002809-RS.pdf</v>
          </cell>
          <cell r="E1451" t="str">
            <v>SI</v>
          </cell>
        </row>
        <row r="1452">
          <cell r="D1452" t="str">
            <v>C:\Users\katherine.valencia\Desktop\RS\408000116-RS.pdf</v>
          </cell>
          <cell r="E1452" t="str">
            <v>SI</v>
          </cell>
        </row>
        <row r="1453">
          <cell r="D1453" t="str">
            <v>C:\Users\katherine.valencia\Desktop\RS\408000216-RS.pdf</v>
          </cell>
          <cell r="E1453" t="str">
            <v>SI</v>
          </cell>
        </row>
        <row r="1454">
          <cell r="D1454" t="str">
            <v>C:\Users\katherine.valencia\Desktop\RS\408000612-RS.pdf</v>
          </cell>
          <cell r="E1454" t="str">
            <v>SI</v>
          </cell>
        </row>
        <row r="1455">
          <cell r="D1455" t="str">
            <v>C:\Users\katherine.valencia\Desktop\RS\408000616-RS.pdf</v>
          </cell>
          <cell r="E1455" t="str">
            <v>SI</v>
          </cell>
        </row>
        <row r="1456">
          <cell r="D1456" t="str">
            <v>C:\Users\katherine.valencia\Desktop\RS\408000716-RS.pdf</v>
          </cell>
          <cell r="E1456" t="str">
            <v>SI</v>
          </cell>
        </row>
        <row r="1457">
          <cell r="D1457" t="str">
            <v>C:\Users\katherine.valencia\Desktop\RS\408001616-RS.pdf</v>
          </cell>
          <cell r="E1457" t="str">
            <v>SI</v>
          </cell>
        </row>
        <row r="1458">
          <cell r="D1458" t="str">
            <v>C:\Users\katherine.valencia\Desktop\RS\408001716-RS.pdf</v>
          </cell>
          <cell r="E1458" t="str">
            <v>SI</v>
          </cell>
        </row>
        <row r="1459">
          <cell r="D1459" t="str">
            <v>C:\Users\katherine.valencia\Desktop\RS\408002016-RS.pdf</v>
          </cell>
          <cell r="E1459" t="str">
            <v>SI</v>
          </cell>
        </row>
        <row r="1460">
          <cell r="D1460" t="str">
            <v>C:\Users\katherine.valencia\Desktop\RS\408003116-RS.pdf</v>
          </cell>
          <cell r="E1460" t="str">
            <v>SI</v>
          </cell>
        </row>
        <row r="1461">
          <cell r="D1461" t="str">
            <v>C:\Users\katherine.valencia\Desktop\RS\410002516-RS.pdf</v>
          </cell>
          <cell r="E1461" t="str">
            <v>SI</v>
          </cell>
        </row>
        <row r="1462">
          <cell r="D1462" t="str">
            <v>C:\Users\katherine.valencia\Desktop\RS\410003916-RS.pdf</v>
          </cell>
          <cell r="E1462" t="str">
            <v>SI</v>
          </cell>
        </row>
        <row r="1463">
          <cell r="D1463" t="str">
            <v>C:\Users\katherine.valencia\Desktop\RS\410004016-RS.pdf</v>
          </cell>
          <cell r="E1463" t="str">
            <v>SI</v>
          </cell>
        </row>
        <row r="1464">
          <cell r="D1464" t="str">
            <v>C:\Users\katherine.valencia\Desktop\RS\414090309-RS.pdf</v>
          </cell>
          <cell r="E1464" t="str">
            <v>SI</v>
          </cell>
        </row>
        <row r="1465">
          <cell r="D1465" t="str">
            <v>C:\Users\katherine.valencia\Desktop\RS\414090409-RS.pdf</v>
          </cell>
          <cell r="E1465" t="str">
            <v>SI</v>
          </cell>
        </row>
        <row r="1466">
          <cell r="D1466" t="str">
            <v>C:\Users\katherine.valencia\Desktop\RS\201030110-R.S..pdf</v>
          </cell>
          <cell r="E1466" t="str">
            <v>SI</v>
          </cell>
        </row>
        <row r="1467">
          <cell r="D1467" t="str">
            <v>C:\Users\katherine.valencia\Desktop\RS\201030410-R.S..pdf</v>
          </cell>
          <cell r="E1467" t="str">
            <v>SI</v>
          </cell>
        </row>
        <row r="1468">
          <cell r="D1468" t="str">
            <v>C:\Users\katherine.valencia\Desktop\RS\201030510-R.S..pdf</v>
          </cell>
          <cell r="E1468" t="str">
            <v>SI</v>
          </cell>
        </row>
        <row r="1469">
          <cell r="D1469" t="str">
            <v>C:\Users\katherine.valencia\Desktop\RS\201030610-R.S..pdf</v>
          </cell>
          <cell r="E1469" t="str">
            <v>SI</v>
          </cell>
        </row>
        <row r="1470">
          <cell r="D1470" t="str">
            <v>C:\Users\katherine.valencia\Desktop\RS\201030710-R.S..pdf</v>
          </cell>
          <cell r="E1470" t="str">
            <v>SI</v>
          </cell>
        </row>
        <row r="1471">
          <cell r="D1471" t="str">
            <v>C:\Users\katherine.valencia\Desktop\RS\201030810-R.S..pdf</v>
          </cell>
          <cell r="E1471" t="str">
            <v>SI</v>
          </cell>
        </row>
        <row r="1472">
          <cell r="D1472" t="str">
            <v>C:\Users\katherine.valencia\Desktop\RS\201080110-R.S..pdf</v>
          </cell>
          <cell r="E1472" t="str">
            <v>SI</v>
          </cell>
        </row>
        <row r="1473">
          <cell r="D1473" t="str">
            <v>C:\Users\katherine.valencia\Desktop\RS\201080210-R.S..pdf</v>
          </cell>
          <cell r="E1473" t="str">
            <v>SI</v>
          </cell>
        </row>
        <row r="1474">
          <cell r="D1474" t="str">
            <v>C:\Users\katherine.valencia\Desktop\RS\201080310-R.S..pdf</v>
          </cell>
          <cell r="E1474" t="str">
            <v>SI</v>
          </cell>
        </row>
        <row r="1475">
          <cell r="D1475" t="str">
            <v>C:\Users\katherine.valencia\Desktop\RS\201080410-R.S..pdf</v>
          </cell>
          <cell r="E1475" t="str">
            <v>SI</v>
          </cell>
        </row>
        <row r="1476">
          <cell r="D1476" t="str">
            <v>C:\Users\katherine.valencia\Desktop\RS\201080510-R.S..pdf</v>
          </cell>
          <cell r="E1476" t="str">
            <v>SI</v>
          </cell>
        </row>
        <row r="1477">
          <cell r="D1477" t="str">
            <v>C:\Users\katherine.valencia\Desktop\RS\201080610-R.S..pdf</v>
          </cell>
          <cell r="E1477" t="str">
            <v>SI</v>
          </cell>
        </row>
        <row r="1478">
          <cell r="D1478" t="str">
            <v>C:\Users\katherine.valencia\Desktop\RS\201100202-R.S..pdf</v>
          </cell>
          <cell r="E1478" t="str">
            <v>SI</v>
          </cell>
        </row>
        <row r="1479">
          <cell r="D1479" t="str">
            <v>C:\Users\katherine.valencia\Desktop\RS\201100203-R.S..pdf</v>
          </cell>
          <cell r="E1479" t="str">
            <v>SI</v>
          </cell>
        </row>
        <row r="1480">
          <cell r="D1480" t="str">
            <v>C:\Users\katherine.valencia\Desktop\RS\201100303-R.S..pdf</v>
          </cell>
          <cell r="E1480" t="str">
            <v>SI</v>
          </cell>
        </row>
        <row r="1481">
          <cell r="D1481" t="str">
            <v>C:\Users\katherine.valencia\Desktop\RS\201111510-R.S..pdf</v>
          </cell>
          <cell r="E1481" t="str">
            <v>SI</v>
          </cell>
        </row>
        <row r="1482">
          <cell r="D1482" t="str">
            <v>C:\Users\katherine.valencia\Desktop\RS\201111610-R.S..pdf</v>
          </cell>
          <cell r="E1482" t="str">
            <v>SI</v>
          </cell>
        </row>
        <row r="1483">
          <cell r="D1483" t="str">
            <v>C:\Users\katherine.valencia\Desktop\RS\201111710-R.S..pdf</v>
          </cell>
          <cell r="E1483" t="str">
            <v>SI</v>
          </cell>
        </row>
        <row r="1484">
          <cell r="D1484" t="str">
            <v>C:\Users\katherine.valencia\Desktop\RS\201111810-R.S..pdf</v>
          </cell>
          <cell r="E1484" t="str">
            <v>SI</v>
          </cell>
        </row>
        <row r="1485">
          <cell r="D1485" t="str">
            <v>C:\Users\katherine.valencia\Desktop\RS\201111910-R.S..pdf</v>
          </cell>
          <cell r="E1485" t="str">
            <v>SI</v>
          </cell>
        </row>
        <row r="1486">
          <cell r="D1486" t="str">
            <v>C:\Users\katherine.valencia\Desktop\RS\201112010-R.S..pdf</v>
          </cell>
          <cell r="E1486" t="str">
            <v>SI</v>
          </cell>
        </row>
        <row r="1487">
          <cell r="D1487" t="str">
            <v>C:\Users\katherine.valencia\Desktop\RS\201112022-R.S..pdf</v>
          </cell>
          <cell r="E1487" t="str">
            <v>SI</v>
          </cell>
        </row>
        <row r="1488">
          <cell r="D1488" t="str">
            <v>C:\Users\katherine.valencia\Desktop\RS\201112510-R.S..pdf</v>
          </cell>
          <cell r="E1488" t="str">
            <v>SI</v>
          </cell>
        </row>
        <row r="1489">
          <cell r="D1489" t="str">
            <v>C:\Users\katherine.valencia\Desktop\RS\201112610-R.S..pdf</v>
          </cell>
          <cell r="E1489" t="str">
            <v>SI</v>
          </cell>
        </row>
        <row r="1490">
          <cell r="D1490" t="str">
            <v>C:\Users\katherine.valencia\Desktop\RS\201112710-R.S..pdf</v>
          </cell>
          <cell r="E1490" t="str">
            <v>SI</v>
          </cell>
        </row>
        <row r="1491">
          <cell r="D1491" t="str">
            <v>C:\Users\katherine.valencia\Desktop\RS\201112810-R.S..pdf</v>
          </cell>
          <cell r="E1491" t="str">
            <v>SI</v>
          </cell>
        </row>
        <row r="1492">
          <cell r="D1492" t="str">
            <v>C:\Users\katherine.valencia\Desktop\RS\201112910-R.S..pdf</v>
          </cell>
          <cell r="E1492" t="str">
            <v>SI</v>
          </cell>
        </row>
        <row r="1493">
          <cell r="D1493" t="str">
            <v>C:\Users\katherine.valencia\Desktop\RS\201113010-R.S..pdf</v>
          </cell>
          <cell r="E1493" t="str">
            <v>SI</v>
          </cell>
        </row>
        <row r="1494">
          <cell r="D1494" t="str">
            <v>C:\Users\katherine.valencia\Desktop\RS\201113110-R.S..pdf</v>
          </cell>
          <cell r="E1494" t="str">
            <v>SI</v>
          </cell>
        </row>
        <row r="1495">
          <cell r="D1495" t="str">
            <v>C:\Users\katherine.valencia\Desktop\RS\201113310-R.S..pdf</v>
          </cell>
          <cell r="E1495" t="str">
            <v>SI</v>
          </cell>
        </row>
        <row r="1496">
          <cell r="D1496" t="str">
            <v>C:\Users\katherine.valencia\Desktop\RS\201113510-R.S..pdf</v>
          </cell>
          <cell r="E1496" t="str">
            <v>SI</v>
          </cell>
        </row>
        <row r="1497">
          <cell r="D1497" t="str">
            <v>C:\Users\katherine.valencia\Desktop\RS\201113610-R.S..pdf</v>
          </cell>
          <cell r="E1497" t="str">
            <v>SI</v>
          </cell>
        </row>
        <row r="1498">
          <cell r="D1498" t="str">
            <v>C:\Users\katherine.valencia\Desktop\RS\201113710-R.S..pdf</v>
          </cell>
          <cell r="E1498" t="str">
            <v>SI</v>
          </cell>
        </row>
        <row r="1499">
          <cell r="D1499" t="str">
            <v>C:\Users\katherine.valencia\Desktop\RS\201113810-R.S..pdf</v>
          </cell>
          <cell r="E1499" t="str">
            <v>SI</v>
          </cell>
        </row>
        <row r="1500">
          <cell r="D1500" t="str">
            <v>C:\Users\katherine.valencia\Desktop\RS\201113910-R.S..pdf</v>
          </cell>
          <cell r="E1500" t="str">
            <v>SI</v>
          </cell>
        </row>
        <row r="1501">
          <cell r="D1501" t="str">
            <v>C:\Users\katherine.valencia\Desktop\RS\201130810-R.S..pdf</v>
          </cell>
          <cell r="E1501" t="str">
            <v>SI</v>
          </cell>
        </row>
        <row r="1502">
          <cell r="D1502" t="str">
            <v>C:\Users\katherine.valencia\Desktop\RS\201130910-R.S..pdf</v>
          </cell>
          <cell r="E1502" t="str">
            <v>SI</v>
          </cell>
        </row>
        <row r="1503">
          <cell r="D1503" t="str">
            <v>C:\Users\katherine.valencia\Desktop\RS\201131010-R.S..pdf</v>
          </cell>
          <cell r="E1503" t="str">
            <v>SI</v>
          </cell>
        </row>
        <row r="1504">
          <cell r="D1504" t="str">
            <v>C:\Users\katherine.valencia\Desktop\RS\201131110-R.S..pdf</v>
          </cell>
          <cell r="E1504" t="str">
            <v>SI</v>
          </cell>
        </row>
        <row r="1505">
          <cell r="D1505" t="str">
            <v>C:\Users\katherine.valencia\Desktop\RS\201131210-R.S..pdf</v>
          </cell>
          <cell r="E1505" t="str">
            <v>SI</v>
          </cell>
        </row>
        <row r="1506">
          <cell r="D1506" t="str">
            <v>C:\Users\katherine.valencia\Desktop\RS\201131310-R.S..pdf</v>
          </cell>
          <cell r="E1506" t="str">
            <v>SI</v>
          </cell>
        </row>
        <row r="1507">
          <cell r="D1507" t="str">
            <v>C:\Users\katherine.valencia\Desktop\RS\201131410-R.S..pdf</v>
          </cell>
          <cell r="E1507" t="str">
            <v>SI</v>
          </cell>
        </row>
        <row r="1508">
          <cell r="D1508" t="str">
            <v>C:\Users\katherine.valencia\Desktop\RS\201132010-R.S..pdf</v>
          </cell>
          <cell r="E1508" t="str">
            <v>SI</v>
          </cell>
        </row>
        <row r="1509">
          <cell r="D1509" t="str">
            <v>C:\Users\katherine.valencia\Desktop\RS\201132210-R.S..pdf</v>
          </cell>
          <cell r="E1509" t="str">
            <v>SI</v>
          </cell>
        </row>
        <row r="1510">
          <cell r="D1510" t="str">
            <v>C:\Users\katherine.valencia\Desktop\RS\201132320-R.S..pdf</v>
          </cell>
          <cell r="E1510" t="str">
            <v>SI</v>
          </cell>
        </row>
        <row r="1511">
          <cell r="D1511" t="str">
            <v>C:\Users\katherine.valencia\Desktop\RS\201132330-R.S..pdf</v>
          </cell>
          <cell r="E1511" t="str">
            <v>SI</v>
          </cell>
        </row>
        <row r="1512">
          <cell r="D1512" t="str">
            <v>C:\Users\katherine.valencia\Desktop\RS\201132340-R.S..pdf</v>
          </cell>
          <cell r="E1512" t="str">
            <v>SI</v>
          </cell>
        </row>
        <row r="1513">
          <cell r="D1513" t="str">
            <v>C:\Users\katherine.valencia\Desktop\RS\201132350-R.S..pdf</v>
          </cell>
          <cell r="E1513" t="str">
            <v>SI</v>
          </cell>
        </row>
        <row r="1514">
          <cell r="D1514" t="str">
            <v>C:\Users\katherine.valencia\Desktop\RS\201132410-R.S..pdf</v>
          </cell>
          <cell r="E1514" t="str">
            <v>SI</v>
          </cell>
        </row>
        <row r="1515">
          <cell r="D1515" t="str">
            <v>C:\Users\katherine.valencia\Desktop\RS\201132510-R.S..pdf</v>
          </cell>
          <cell r="E1515" t="str">
            <v>SI</v>
          </cell>
        </row>
        <row r="1516">
          <cell r="D1516" t="str">
            <v>C:\Users\katherine.valencia\Desktop\RS\201132610-R.S..pdf</v>
          </cell>
          <cell r="E1516" t="str">
            <v>SI</v>
          </cell>
        </row>
        <row r="1517">
          <cell r="D1517" t="str">
            <v>C:\Users\katherine.valencia\Desktop\RS\201134810-R.S..pdf</v>
          </cell>
          <cell r="E1517" t="str">
            <v>SI</v>
          </cell>
        </row>
        <row r="1518">
          <cell r="D1518" t="str">
            <v>C:\Users\katherine.valencia\Desktop\RS\201134910-R.S..pdf</v>
          </cell>
          <cell r="E1518" t="str">
            <v>SI</v>
          </cell>
        </row>
        <row r="1519">
          <cell r="D1519" t="str">
            <v>C:\Users\katherine.valencia\Desktop\RS\201135210-R.S..pdf</v>
          </cell>
          <cell r="E1519" t="str">
            <v>SI</v>
          </cell>
        </row>
        <row r="1520">
          <cell r="D1520" t="str">
            <v>C:\Users\katherine.valencia\Desktop\RS\201135310-R.S..pdf</v>
          </cell>
          <cell r="E1520" t="str">
            <v>SI</v>
          </cell>
        </row>
        <row r="1521">
          <cell r="D1521" t="str">
            <v>C:\Users\katherine.valencia\Desktop\RS\201140509-R.S..pdf</v>
          </cell>
          <cell r="E1521" t="str">
            <v>SI</v>
          </cell>
        </row>
        <row r="1522">
          <cell r="D1522" t="str">
            <v>C:\Users\katherine.valencia\Desktop\RS\201140609-R.S..pdf</v>
          </cell>
          <cell r="E1522" t="str">
            <v>SI</v>
          </cell>
        </row>
        <row r="1523">
          <cell r="D1523" t="str">
            <v>C:\Users\katherine.valencia\Desktop\RS\201130710-R.S..pdf</v>
          </cell>
          <cell r="E1523" t="str">
            <v>SI</v>
          </cell>
        </row>
        <row r="1524">
          <cell r="D1524" t="str">
            <v>C:\Users\katherine.valencia\Desktop\RS\201130650-R.S..pdf</v>
          </cell>
          <cell r="E1524" t="str">
            <v>SI</v>
          </cell>
        </row>
        <row r="1525">
          <cell r="D1525" t="str">
            <v>C:\Users\katherine.valencia\Desktop\RS\201130610-R.S..pdf</v>
          </cell>
          <cell r="E1525" t="str">
            <v>SI</v>
          </cell>
        </row>
        <row r="1526">
          <cell r="D1526" t="str">
            <v>C:\Users\katherine.valencia\Desktop\RS\201130510-R.S..pdf</v>
          </cell>
          <cell r="E1526" t="str">
            <v>SI</v>
          </cell>
        </row>
        <row r="1527">
          <cell r="D1527" t="str">
            <v>C:\Users\katherine.valencia\Desktop\RS\201130410-R.S..pdf</v>
          </cell>
          <cell r="E1527" t="str">
            <v>SI</v>
          </cell>
        </row>
        <row r="1528">
          <cell r="D1528" t="str">
            <v>C:\Users\katherine.valencia\Desktop\RS\201130310-R.S..pdf</v>
          </cell>
          <cell r="E1528" t="str">
            <v>SI</v>
          </cell>
        </row>
        <row r="1529">
          <cell r="D1529" t="str">
            <v>C:\Users\katherine.valencia\Desktop\RS\201120605-R.S..pdf</v>
          </cell>
          <cell r="E1529" t="str">
            <v>SI</v>
          </cell>
        </row>
        <row r="1530">
          <cell r="D1530" t="str">
            <v>C:\Users\katherine.valencia\Desktop\RS\136287809378938365_201100350-RS.pdf</v>
          </cell>
          <cell r="E1530" t="str">
            <v>SI</v>
          </cell>
        </row>
        <row r="1531">
          <cell r="D1531" t="str">
            <v>C:\Users\katherine.valencia\Desktop\RS\218852890160369161_416002809-RS.pdf</v>
          </cell>
          <cell r="E1531" t="str">
            <v>SI</v>
          </cell>
        </row>
        <row r="1532">
          <cell r="D1532" t="str">
            <v>C:\Users\katherine.valencia\Desktop\RS\348420899790141902_201135310-RS.pdf</v>
          </cell>
          <cell r="E1532" t="str">
            <v>SI</v>
          </cell>
        </row>
        <row r="1533">
          <cell r="D1533" t="str">
            <v>C:\Users\katherine.valencia\Desktop\RS\511966131580035111_201132710-RS.pdf</v>
          </cell>
          <cell r="E1533" t="str">
            <v>SI</v>
          </cell>
        </row>
        <row r="1534">
          <cell r="D1534" t="str">
            <v>C:\Users\katherine.valencia\Desktop\RS\591301490210325466_201151410-RS.pdf</v>
          </cell>
          <cell r="E1534" t="str">
            <v>SI</v>
          </cell>
        </row>
        <row r="1535">
          <cell r="D1535" t="str">
            <v>C:\Users\katherine.valencia\Desktop\RS\10142271861449594884_201132910-RS.pdf</v>
          </cell>
          <cell r="E1535" t="str">
            <v>SI</v>
          </cell>
        </row>
        <row r="1536">
          <cell r="D1536" t="str">
            <v>C:\Users\katherine.valencia\Desktop\RS\10257580201100490561_201135210-RS.pdf</v>
          </cell>
          <cell r="E1536" t="str">
            <v>SI</v>
          </cell>
        </row>
        <row r="1537">
          <cell r="D1537" t="str">
            <v>C:\Users\katherine.valencia\Desktop\RS\1060290148651307546_202121010-RS.pdf</v>
          </cell>
          <cell r="E1537" t="str">
            <v>SI</v>
          </cell>
        </row>
        <row r="1538">
          <cell r="D1538" t="str">
            <v>C:\Users\katherine.valencia\Desktop\RS\1123384559779014156_201020310-RS.pdf</v>
          </cell>
          <cell r="E1538" t="str">
            <v>SI</v>
          </cell>
        </row>
        <row r="1539">
          <cell r="D1539" t="str">
            <v>C:\Users\katherine.valencia\Desktop\RS\11335832471207222847_201157705-RS.pdf</v>
          </cell>
          <cell r="E1539" t="str">
            <v>SI</v>
          </cell>
        </row>
        <row r="1540">
          <cell r="D1540" t="str">
            <v>C:\Users\katherine.valencia\Desktop\RS\1241807284185722703_201151910-RS.pdf</v>
          </cell>
          <cell r="E1540" t="str">
            <v>SI</v>
          </cell>
        </row>
        <row r="1541">
          <cell r="D1541" t="str">
            <v>C:\Users\katherine.valencia\Desktop\RS\13239868151539322016_201050810-RS.pdf</v>
          </cell>
          <cell r="E1541" t="str">
            <v>SI</v>
          </cell>
        </row>
        <row r="1542">
          <cell r="D1542" t="str">
            <v>C:\Users\katherine.valencia\Desktop\RS\1359958577820113639_206060701-RS.pdf</v>
          </cell>
          <cell r="E1542" t="str">
            <v>SI</v>
          </cell>
        </row>
        <row r="1543">
          <cell r="D1543" t="str">
            <v>C:\Users\katherine.valencia\Desktop\RS\14928974351463795231_201151810-RS.pdf</v>
          </cell>
          <cell r="E1543" t="str">
            <v>SI</v>
          </cell>
        </row>
        <row r="1544">
          <cell r="D1544" t="str">
            <v>C:\Users\katherine.valencia\Desktop\RS\1606947263743354795_201133507-RS.pdf</v>
          </cell>
          <cell r="E1544" t="str">
            <v>SI</v>
          </cell>
        </row>
        <row r="1545">
          <cell r="D1545" t="str">
            <v>C:\Users\katherine.valencia\Desktop\RS\17421491421992641904_201141009-RS.pdf</v>
          </cell>
          <cell r="E1545" t="str">
            <v>SI</v>
          </cell>
        </row>
        <row r="1546">
          <cell r="D1546" t="str">
            <v>C:\Users\katherine.valencia\Desktop\RS\17755368761822091908_201140809-RS.pdf</v>
          </cell>
          <cell r="E1546" t="str">
            <v>SI</v>
          </cell>
        </row>
        <row r="1547">
          <cell r="D1547" t="str">
            <v>C:\Users\katherine.valencia\Desktop\RS\17804575591724845177_201063507-RS.pdf</v>
          </cell>
          <cell r="E1547" t="str">
            <v>SI</v>
          </cell>
        </row>
        <row r="1548">
          <cell r="D1548" t="str">
            <v>C:\Users\katherine.valencia\Desktop\RS\17820329091914720444_201157210-RS.pdf</v>
          </cell>
          <cell r="E1548" t="str">
            <v>SI</v>
          </cell>
        </row>
        <row r="1549">
          <cell r="D1549" t="str">
            <v>C:\Users\katherine.valencia\Desktop\RS\18616971241431815207_201133110-RS.pdf</v>
          </cell>
          <cell r="E1549" t="str">
            <v>SI</v>
          </cell>
        </row>
        <row r="1550">
          <cell r="D1550" t="str">
            <v>C:\Users\katherine.valencia\Desktop\RS\19386391342069666837_201133407-RS.pdf</v>
          </cell>
          <cell r="E1550" t="str">
            <v>SI</v>
          </cell>
        </row>
        <row r="1551">
          <cell r="D1551" t="str">
            <v>C:\Users\katherine.valencia\Desktop\RS\2051755626998306985_201154211-RS.pdf</v>
          </cell>
          <cell r="E1551" t="str">
            <v>SI</v>
          </cell>
        </row>
        <row r="1552">
          <cell r="D1552" t="str">
            <v>C:\Users\katherine.valencia\Desktop\RS\21040431891520330572_201150809-RS.pdf</v>
          </cell>
          <cell r="E1552" t="str">
            <v>SI</v>
          </cell>
        </row>
        <row r="1553">
          <cell r="D1553" t="str">
            <v>C:\Users\katherine.valencia\Desktop\RS\2144472281102528866_201151306-RS.pdf</v>
          </cell>
          <cell r="E1553" t="str">
            <v>SI</v>
          </cell>
        </row>
        <row r="1554">
          <cell r="D1554" t="str">
            <v>C:\Users\katherine.valencia\Desktop\RS\3154103771175556358_201132810-RS.pdf</v>
          </cell>
          <cell r="E1554" t="str">
            <v>SI</v>
          </cell>
        </row>
        <row r="1555">
          <cell r="D1555" t="str">
            <v>C:\Users\katherine.valencia\Desktop\RS\4815558471295594169_201150610-RS.pdf</v>
          </cell>
          <cell r="E1555" t="str">
            <v>SI</v>
          </cell>
        </row>
        <row r="1556">
          <cell r="D1556" t="str">
            <v>C:\Users\katherine.valencia\Desktop\RS\5458375972069860031_201157050-RS.pdf</v>
          </cell>
          <cell r="E1556" t="str">
            <v>SI</v>
          </cell>
        </row>
        <row r="1557">
          <cell r="D1557" t="str">
            <v>C:\Users\katherine.valencia\Desktop\RS\8197329521238599545_201158202-RS.pdf</v>
          </cell>
          <cell r="E1557" t="str">
            <v>SI</v>
          </cell>
        </row>
        <row r="1558">
          <cell r="D1558" t="str">
            <v>C:\Users\katherine.valencia\Desktop\RS\8596878922038483333_201155506-RS.pdf</v>
          </cell>
          <cell r="E1558" t="str">
            <v>SI</v>
          </cell>
        </row>
        <row r="1559">
          <cell r="D1559" t="str">
            <v>C:\Users\katherine.valencia\Desktop\RS\9999137731370102381_201161901-RS.pdf</v>
          </cell>
          <cell r="E1559" t="str">
            <v>SI</v>
          </cell>
        </row>
        <row r="1560">
          <cell r="D1560" t="str">
            <v>C:\Users\katherine.valencia\Desktop\RS\102000804-RS.pdf</v>
          </cell>
          <cell r="E1560" t="str">
            <v>SI</v>
          </cell>
        </row>
        <row r="1561">
          <cell r="D1561" t="str">
            <v>C:\Users\katherine.valencia\Desktop\RS\102001009-rs.pdf</v>
          </cell>
          <cell r="E1561" t="str">
            <v>SI</v>
          </cell>
        </row>
        <row r="1562">
          <cell r="D1562" t="str">
            <v>C:\Users\katherine.valencia\Desktop\RS\103010203-rs.pdf</v>
          </cell>
          <cell r="E1562" t="str">
            <v>SI</v>
          </cell>
        </row>
        <row r="1563">
          <cell r="D1563" t="str">
            <v>C:\Users\katherine.valencia\Desktop\RS\103010604-rs.pdf</v>
          </cell>
          <cell r="E1563" t="str">
            <v>SI</v>
          </cell>
        </row>
        <row r="1564">
          <cell r="D1564" t="str">
            <v>C:\Users\katherine.valencia\Desktop\RS\103010709-rs.pdf</v>
          </cell>
          <cell r="E1564" t="str">
            <v>SI</v>
          </cell>
        </row>
        <row r="1565">
          <cell r="D1565" t="str">
            <v>C:\Users\katherine.valencia\Desktop\RS\103010809-rs.pdf</v>
          </cell>
          <cell r="E1565" t="str">
            <v>SI</v>
          </cell>
        </row>
        <row r="1566">
          <cell r="D1566" t="str">
            <v>C:\Users\katherine.valencia\Desktop\RS\103010809-rs2.pdf</v>
          </cell>
          <cell r="E1566" t="str">
            <v>SI</v>
          </cell>
        </row>
        <row r="1567">
          <cell r="D1567" t="str">
            <v>C:\Users\katherine.valencia\Desktop\RS\103010903-RS.pdf</v>
          </cell>
          <cell r="E1567" t="str">
            <v>SI</v>
          </cell>
        </row>
        <row r="1568">
          <cell r="D1568" t="str">
            <v>C:\Users\katherine.valencia\Desktop\RS\103010903-RS2.pdf</v>
          </cell>
          <cell r="E1568" t="str">
            <v>SI</v>
          </cell>
        </row>
        <row r="1569">
          <cell r="D1569" t="str">
            <v>C:\Users\katherine.valencia\Desktop\RS\103010920-rs.pdf</v>
          </cell>
          <cell r="E1569" t="str">
            <v>SI</v>
          </cell>
        </row>
        <row r="1570">
          <cell r="D1570" t="str">
            <v>C:\Users\katherine.valencia\Desktop\RS\103011209-rs.pdf</v>
          </cell>
          <cell r="E1570" t="str">
            <v>SI</v>
          </cell>
        </row>
        <row r="1571">
          <cell r="D1571" t="str">
            <v>C:\Users\katherine.valencia\Desktop\RS\103011404-rs.pdf</v>
          </cell>
          <cell r="E1571" t="str">
            <v>SI</v>
          </cell>
        </row>
        <row r="1572">
          <cell r="D1572" t="str">
            <v>C:\Users\katherine.valencia\Desktop\RS\103011404-rs2.pdf</v>
          </cell>
          <cell r="E1572" t="str">
            <v>SI</v>
          </cell>
        </row>
        <row r="1573">
          <cell r="D1573" t="str">
            <v>C:\Users\katherine.valencia\Desktop\RS\103011509-rs.pdf</v>
          </cell>
          <cell r="E1573" t="str">
            <v>SI</v>
          </cell>
        </row>
        <row r="1574">
          <cell r="D1574" t="str">
            <v>C:\Users\katherine.valencia\Desktop\RS\103011803-rs.pdf</v>
          </cell>
          <cell r="E1574" t="str">
            <v>SI</v>
          </cell>
        </row>
        <row r="1575">
          <cell r="D1575" t="str">
            <v>C:\Users\katherine.valencia\Desktop\RS\103012110-RS.pdf</v>
          </cell>
          <cell r="E1575" t="str">
            <v>SI</v>
          </cell>
        </row>
        <row r="1576">
          <cell r="D1576" t="str">
            <v>C:\Users\katherine.valencia\Desktop\RS\103012115-RS.pdf</v>
          </cell>
          <cell r="E1576" t="str">
            <v>SI</v>
          </cell>
        </row>
        <row r="1577">
          <cell r="D1577" t="str">
            <v>C:\Users\katherine.valencia\Desktop\RS\103012203-RS.pdf</v>
          </cell>
          <cell r="E1577" t="str">
            <v>SI</v>
          </cell>
        </row>
        <row r="1578">
          <cell r="D1578" t="str">
            <v>C:\Users\katherine.valencia\Desktop\RS\103012303-RS.pdf</v>
          </cell>
          <cell r="E1578" t="str">
            <v>SI</v>
          </cell>
        </row>
        <row r="1579">
          <cell r="D1579" t="str">
            <v>C:\Users\katherine.valencia\Desktop\RS\103012403-RS.pdf</v>
          </cell>
          <cell r="E1579" t="str">
            <v>SI</v>
          </cell>
        </row>
        <row r="1580">
          <cell r="D1580" t="str">
            <v>C:\Users\katherine.valencia\Desktop\RS\103012503-RS.pdf</v>
          </cell>
          <cell r="E1580" t="str">
            <v>SI</v>
          </cell>
        </row>
        <row r="1581">
          <cell r="D1581" t="str">
            <v>C:\Users\katherine.valencia\Desktop\RS\103012603-RS.pdf</v>
          </cell>
          <cell r="E1581" t="str">
            <v>SI</v>
          </cell>
        </row>
        <row r="1582">
          <cell r="D1582" t="str">
            <v>C:\Users\katherine.valencia\Desktop\RS\103012703-RS.pdf</v>
          </cell>
          <cell r="E1582" t="str">
            <v>SI</v>
          </cell>
        </row>
        <row r="1583">
          <cell r="D1583" t="str">
            <v>C:\Users\katherine.valencia\Desktop\RS\103013103-RS.pdf</v>
          </cell>
          <cell r="E1583" t="str">
            <v>SI</v>
          </cell>
        </row>
        <row r="1584">
          <cell r="D1584" t="str">
            <v>C:\Users\katherine.valencia\Desktop\RS\103014203-RS.pdf</v>
          </cell>
          <cell r="E1584" t="str">
            <v>SI</v>
          </cell>
        </row>
        <row r="1585">
          <cell r="D1585" t="str">
            <v>C:\Users\katherine.valencia\Desktop\RS\103014203-RS2.pdf</v>
          </cell>
          <cell r="E1585" t="str">
            <v>SI</v>
          </cell>
        </row>
        <row r="1586">
          <cell r="D1586" t="str">
            <v>C:\Users\katherine.valencia\Desktop\RS\103014803-rs.pdf</v>
          </cell>
          <cell r="E1586" t="str">
            <v>SI</v>
          </cell>
        </row>
        <row r="1587">
          <cell r="D1587" t="str">
            <v>C:\Users\katherine.valencia\Desktop\RS\103015503-RS.pdf</v>
          </cell>
          <cell r="E1587" t="str">
            <v>SI</v>
          </cell>
        </row>
        <row r="1588">
          <cell r="D1588" t="str">
            <v>C:\Users\katherine.valencia\Desktop\RS\103015603-rs.pdf</v>
          </cell>
          <cell r="E1588" t="str">
            <v>SI</v>
          </cell>
        </row>
        <row r="1589">
          <cell r="D1589" t="str">
            <v>C:\Users\katherine.valencia\Desktop\RS\103020104-RS.pdf</v>
          </cell>
          <cell r="E1589" t="str">
            <v>SI</v>
          </cell>
        </row>
        <row r="1590">
          <cell r="D1590" t="str">
            <v>C:\Users\katherine.valencia\Desktop\RS\103070403-RS.pdf</v>
          </cell>
          <cell r="E1590" t="str">
            <v>SI</v>
          </cell>
        </row>
        <row r="1591">
          <cell r="D1591" t="str">
            <v>C:\Users\katherine.valencia\Desktop\RS\104020209-rs.pdf</v>
          </cell>
          <cell r="E1591" t="str">
            <v>SI</v>
          </cell>
        </row>
        <row r="1592">
          <cell r="D1592" t="str">
            <v>C:\Users\katherine.valencia\Desktop\RS\105010209-RS.pdf</v>
          </cell>
          <cell r="E1592" t="str">
            <v>SI</v>
          </cell>
        </row>
        <row r="1593">
          <cell r="D1593" t="str">
            <v>C:\Users\katherine.valencia\Desktop\RS\105010709-rs.pdf</v>
          </cell>
          <cell r="E1593" t="str">
            <v>SI</v>
          </cell>
        </row>
        <row r="1594">
          <cell r="D1594" t="str">
            <v>C:\Users\katherine.valencia\Desktop\RS\105020609-RS.pdf</v>
          </cell>
          <cell r="E1594" t="str">
            <v>SI</v>
          </cell>
        </row>
        <row r="1595">
          <cell r="D1595" t="str">
            <v>C:\Users\katherine.valencia\Desktop\RS\105021209-RS.pdf</v>
          </cell>
          <cell r="E1595" t="str">
            <v>SI</v>
          </cell>
        </row>
        <row r="1596">
          <cell r="D1596" t="str">
            <v>C:\Users\katherine.valencia\Desktop\RS\105030209-rs.pdf</v>
          </cell>
          <cell r="E1596" t="str">
            <v>SI</v>
          </cell>
        </row>
        <row r="1597">
          <cell r="D1597" t="str">
            <v>C:\Users\katherine.valencia\Desktop\RS\105030209-rs2.pdf</v>
          </cell>
          <cell r="E1597" t="str">
            <v>SI</v>
          </cell>
        </row>
        <row r="1598">
          <cell r="D1598" t="str">
            <v>C:\Users\katherine.valencia\Desktop\RS\105030209-rs3.pdf</v>
          </cell>
          <cell r="E1598" t="str">
            <v>SI</v>
          </cell>
        </row>
        <row r="1599">
          <cell r="D1599" t="str">
            <v>C:\Users\katherine.valencia\Desktop\RS\105030309-rs.pdf</v>
          </cell>
          <cell r="E1599" t="str">
            <v>SI</v>
          </cell>
        </row>
        <row r="1600">
          <cell r="D1600" t="str">
            <v>C:\Users\katherine.valencia\Desktop\RS\105031009-RS.pdf</v>
          </cell>
          <cell r="E1600" t="str">
            <v>SI</v>
          </cell>
        </row>
        <row r="1601">
          <cell r="D1601" t="str">
            <v>C:\Users\katherine.valencia\Desktop\RS\105031009-RS2.pdf</v>
          </cell>
          <cell r="E1601" t="str">
            <v>SI</v>
          </cell>
        </row>
        <row r="1602">
          <cell r="D1602" t="str">
            <v>C:\Users\katherine.valencia\Desktop\RS\105031209-RS.pdf</v>
          </cell>
          <cell r="E1602" t="str">
            <v>SI</v>
          </cell>
        </row>
        <row r="1603">
          <cell r="D1603" t="str">
            <v>C:\Users\katherine.valencia\Desktop\RS\105031409-rs.pdf</v>
          </cell>
          <cell r="E1603" t="str">
            <v>SI</v>
          </cell>
        </row>
        <row r="1604">
          <cell r="D1604" t="str">
            <v>C:\Users\katherine.valencia\Desktop\RS\105040709-RS.pdf</v>
          </cell>
          <cell r="E1604" t="str">
            <v>SI</v>
          </cell>
        </row>
        <row r="1605">
          <cell r="D1605" t="str">
            <v>C:\Users\katherine.valencia\Desktop\RS\105050906-RS.pdf</v>
          </cell>
          <cell r="E1605" t="str">
            <v>SI</v>
          </cell>
        </row>
        <row r="1606">
          <cell r="D1606" t="str">
            <v>C:\Users\katherine.valencia\Desktop\RS\105050906-RS2.pdf</v>
          </cell>
          <cell r="E1606" t="str">
            <v>SI</v>
          </cell>
        </row>
        <row r="1607">
          <cell r="D1607" t="str">
            <v>C:\Users\katherine.valencia\Desktop\RS\105070209-RS.pdf</v>
          </cell>
          <cell r="E1607" t="str">
            <v>SI</v>
          </cell>
        </row>
        <row r="1608">
          <cell r="D1608" t="str">
            <v>C:\Users\katherine.valencia\Desktop\RS\105070209-RS2.pdf</v>
          </cell>
          <cell r="E1608" t="str">
            <v>SI</v>
          </cell>
        </row>
        <row r="1609">
          <cell r="D1609" t="str">
            <v>C:\Users\katherine.valencia\Desktop\RS\105070209-RS3.pdf</v>
          </cell>
          <cell r="E1609" t="str">
            <v>SI</v>
          </cell>
        </row>
        <row r="1610">
          <cell r="D1610" t="str">
            <v>C:\Users\katherine.valencia\Desktop\RS\106020109-RS.pdf</v>
          </cell>
          <cell r="E1610" t="str">
            <v>SI</v>
          </cell>
        </row>
        <row r="1611">
          <cell r="D1611" t="str">
            <v>C:\Users\katherine.valencia\Desktop\RS\106030103-RS.pdf</v>
          </cell>
          <cell r="E1611" t="str">
            <v>SI</v>
          </cell>
        </row>
        <row r="1612">
          <cell r="D1612" t="str">
            <v>C:\Users\katherine.valencia\Desktop\RS\106040103-RS.pdf</v>
          </cell>
          <cell r="E1612" t="str">
            <v>SI</v>
          </cell>
        </row>
        <row r="1613">
          <cell r="D1613" t="str">
            <v>C:\Users\katherine.valencia\Desktop\RS\106040203-RS.pdf</v>
          </cell>
          <cell r="E1613" t="str">
            <v>SI</v>
          </cell>
        </row>
        <row r="1614">
          <cell r="D1614" t="str">
            <v>C:\Users\katherine.valencia\Desktop\RS\106040409-RS.pdf</v>
          </cell>
          <cell r="E1614" t="str">
            <v>SI</v>
          </cell>
        </row>
        <row r="1615">
          <cell r="D1615" t="str">
            <v>C:\Users\katherine.valencia\Desktop\RS\106050709-RS.pdf</v>
          </cell>
          <cell r="E1615" t="str">
            <v>SI</v>
          </cell>
        </row>
        <row r="1616">
          <cell r="D1616" t="str">
            <v>C:\Users\katherine.valencia\Desktop\RS\106050913-RS.pdf</v>
          </cell>
          <cell r="E1616" t="str">
            <v>SI</v>
          </cell>
        </row>
        <row r="1617">
          <cell r="D1617" t="str">
            <v>C:\Users\katherine.valencia\Desktop\RS\106090129-rs.pdf</v>
          </cell>
          <cell r="E1617" t="str">
            <v>SI</v>
          </cell>
        </row>
        <row r="1618">
          <cell r="D1618" t="str">
            <v>C:\Users\katherine.valencia\Desktop\RS\107010103-RS.pdf</v>
          </cell>
          <cell r="E1618" t="str">
            <v>SI</v>
          </cell>
        </row>
        <row r="1619">
          <cell r="D1619" t="str">
            <v>C:\Users\katherine.valencia\Desktop\RS\107010103-RS2.pdf</v>
          </cell>
          <cell r="E1619" t="str">
            <v>SI</v>
          </cell>
        </row>
        <row r="1620">
          <cell r="D1620" t="str">
            <v>C:\Users\katherine.valencia\Desktop\RS\107010103-RS3.pdf</v>
          </cell>
          <cell r="E1620" t="str">
            <v>SI</v>
          </cell>
        </row>
        <row r="1621">
          <cell r="D1621" t="str">
            <v>C:\Users\katherine.valencia\Desktop\RS\107010903-rs.pdf</v>
          </cell>
          <cell r="E1621" t="str">
            <v>SI</v>
          </cell>
        </row>
        <row r="1622">
          <cell r="D1622" t="str">
            <v>C:\Users\katherine.valencia\Desktop\RS\107020209-RS.pdf</v>
          </cell>
          <cell r="E1622" t="str">
            <v>SI</v>
          </cell>
        </row>
        <row r="1623">
          <cell r="D1623" t="str">
            <v>C:\Users\katherine.valencia\Desktop\RS\107020806-RS.pdf</v>
          </cell>
          <cell r="E1623" t="str">
            <v>SI</v>
          </cell>
        </row>
        <row r="1624">
          <cell r="D1624" t="str">
            <v>C:\Users\katherine.valencia\Desktop\RS\108030203-rs.pdf</v>
          </cell>
          <cell r="E1624" t="str">
            <v>SI</v>
          </cell>
        </row>
        <row r="1625">
          <cell r="D1625" t="str">
            <v>C:\Users\katherine.valencia\Desktop\RS\108030203-rs2.pdf</v>
          </cell>
          <cell r="E1625" t="str">
            <v>SI</v>
          </cell>
        </row>
        <row r="1626">
          <cell r="D1626" t="str">
            <v>C:\Users\katherine.valencia\Desktop\RS\108030303-RS.pdf</v>
          </cell>
          <cell r="E1626" t="str">
            <v>SI</v>
          </cell>
        </row>
        <row r="1627">
          <cell r="D1627" t="str">
            <v>C:\Users\katherine.valencia\Desktop\RS\108030303-RS2.pdf</v>
          </cell>
          <cell r="E1627" t="str">
            <v>SI</v>
          </cell>
        </row>
        <row r="1628">
          <cell r="D1628" t="str">
            <v>C:\Users\katherine.valencia\Desktop\RS\108030303-RS3.pdf</v>
          </cell>
          <cell r="E1628" t="str">
            <v>SI</v>
          </cell>
        </row>
        <row r="1629">
          <cell r="D1629" t="str">
            <v>C:\Users\katherine.valencia\Desktop\RS\108030403-rs.pdf</v>
          </cell>
          <cell r="E1629" t="str">
            <v>SI</v>
          </cell>
        </row>
        <row r="1630">
          <cell r="D1630" t="str">
            <v>C:\Users\katherine.valencia\Desktop\RS\109010103-rs.pdf</v>
          </cell>
          <cell r="E1630" t="str">
            <v>SI</v>
          </cell>
        </row>
        <row r="1631">
          <cell r="D1631" t="str">
            <v>C:\Users\katherine.valencia\Desktop\RS\109010103-rs2.pdf</v>
          </cell>
          <cell r="E1631" t="str">
            <v>SI</v>
          </cell>
        </row>
        <row r="1632">
          <cell r="D1632" t="str">
            <v>C:\Users\katherine.valencia\Desktop\RS\109011209-RS.pdf</v>
          </cell>
          <cell r="E1632" t="str">
            <v>SI</v>
          </cell>
        </row>
        <row r="1633">
          <cell r="D1633" t="str">
            <v>C:\Users\katherine.valencia\Desktop\RS\109040109-rs.pdf</v>
          </cell>
          <cell r="E1633" t="str">
            <v>SI</v>
          </cell>
        </row>
        <row r="1634">
          <cell r="D1634" t="str">
            <v>C:\Users\katherine.valencia\Desktop\RS\109040209-rs.pdf</v>
          </cell>
          <cell r="E1634" t="str">
            <v>SI</v>
          </cell>
        </row>
        <row r="1635">
          <cell r="D1635" t="str">
            <v>C:\Users\katherine.valencia\Desktop\RS\109050109-RS.pdf</v>
          </cell>
          <cell r="E1635" t="str">
            <v>SI</v>
          </cell>
        </row>
        <row r="1636">
          <cell r="D1636" t="str">
            <v>C:\Users\katherine.valencia\Desktop\RS\110000203-RS.pdf</v>
          </cell>
          <cell r="E1636" t="str">
            <v>SI</v>
          </cell>
        </row>
        <row r="1637">
          <cell r="D1637" t="str">
            <v>C:\Users\katherine.valencia\Desktop\RS\111050202-RS.pdf</v>
          </cell>
          <cell r="E1637" t="str">
            <v>SI</v>
          </cell>
        </row>
        <row r="1638">
          <cell r="D1638" t="str">
            <v>C:\Users\katherine.valencia\Desktop\RS\112010206-RS.pdf</v>
          </cell>
          <cell r="E1638" t="str">
            <v>SI</v>
          </cell>
        </row>
        <row r="1639">
          <cell r="D1639" t="str">
            <v>C:\Users\katherine.valencia\Desktop\RS\112010306-RS.pdf</v>
          </cell>
          <cell r="E1639" t="str">
            <v>SI</v>
          </cell>
        </row>
        <row r="1640">
          <cell r="D1640" t="str">
            <v>C:\Users\katherine.valencia\Desktop\RS\112030106-RS1.pdf</v>
          </cell>
          <cell r="E1640" t="str">
            <v>SI</v>
          </cell>
        </row>
        <row r="1641">
          <cell r="D1641" t="str">
            <v>C:\Users\katherine.valencia\Desktop\RS\112030206-rs.pdf</v>
          </cell>
          <cell r="E1641" t="str">
            <v>SI</v>
          </cell>
        </row>
        <row r="1642">
          <cell r="D1642" t="str">
            <v>C:\Users\katherine.valencia\Desktop\RS\112030306-rs.pdf</v>
          </cell>
          <cell r="E1642" t="str">
            <v>SI</v>
          </cell>
        </row>
        <row r="1643">
          <cell r="D1643" t="str">
            <v>C:\Users\katherine.valencia\Desktop\RS\112030306-rs2.pdf</v>
          </cell>
          <cell r="E1643" t="str">
            <v>SI</v>
          </cell>
        </row>
        <row r="1644">
          <cell r="D1644" t="str">
            <v>C:\Users\katherine.valencia\Desktop\RS\112030405-RS.pdf</v>
          </cell>
          <cell r="E1644" t="str">
            <v>SI</v>
          </cell>
        </row>
        <row r="1645">
          <cell r="D1645" t="str">
            <v>C:\Users\katherine.valencia\Desktop\RS\112030405-rs2.pdf</v>
          </cell>
          <cell r="E1645" t="str">
            <v>SI</v>
          </cell>
        </row>
        <row r="1646">
          <cell r="D1646" t="str">
            <v>C:\Users\katherine.valencia\Desktop\RS\113010303-RS.pdf</v>
          </cell>
          <cell r="E1646" t="str">
            <v>SI</v>
          </cell>
        </row>
        <row r="1647">
          <cell r="D1647" t="str">
            <v>C:\Users\katherine.valencia\Desktop\RS\113011402-RS.pdf</v>
          </cell>
          <cell r="E1647" t="str">
            <v>SI</v>
          </cell>
        </row>
        <row r="1648">
          <cell r="D1648" t="str">
            <v>C:\Users\katherine.valencia\Desktop\RS\113011701-RS.pdf</v>
          </cell>
          <cell r="E1648" t="str">
            <v>SI</v>
          </cell>
        </row>
        <row r="1649">
          <cell r="D1649" t="str">
            <v>C:\Users\katherine.valencia\Desktop\RS\113011801-RS.pdf</v>
          </cell>
          <cell r="E1649" t="str">
            <v>SI</v>
          </cell>
        </row>
        <row r="1650">
          <cell r="D1650" t="str">
            <v>C:\Users\katherine.valencia\Desktop\RS\113020301-RS.pdf</v>
          </cell>
          <cell r="E1650" t="str">
            <v>SI</v>
          </cell>
        </row>
        <row r="1651">
          <cell r="D1651" t="str">
            <v>C:\Users\katherine.valencia\Desktop\RS\113020301-RS2.pdf</v>
          </cell>
          <cell r="E1651" t="str">
            <v>SI</v>
          </cell>
        </row>
        <row r="1652">
          <cell r="D1652" t="str">
            <v>C:\Users\katherine.valencia\Desktop\RS\113020401-RS.pdf</v>
          </cell>
          <cell r="E1652" t="str">
            <v>SI</v>
          </cell>
        </row>
        <row r="1653">
          <cell r="D1653" t="str">
            <v>C:\Users\katherine.valencia\Desktop\RS\113020401-RS2.pdf</v>
          </cell>
          <cell r="E1653" t="str">
            <v>SI</v>
          </cell>
        </row>
        <row r="1654">
          <cell r="D1654" t="str">
            <v>C:\Users\katherine.valencia\Desktop\RS\113020501-rs.pdf</v>
          </cell>
          <cell r="E1654" t="str">
            <v>SI</v>
          </cell>
        </row>
        <row r="1655">
          <cell r="D1655" t="str">
            <v>C:\Users\katherine.valencia\Desktop\RS\114010703-RS.pdf</v>
          </cell>
          <cell r="E1655" t="str">
            <v>SI</v>
          </cell>
        </row>
        <row r="1656">
          <cell r="D1656" t="str">
            <v>C:\Users\katherine.valencia\Desktop\RS\114010803-RS.pdf</v>
          </cell>
          <cell r="E1656" t="str">
            <v>SI</v>
          </cell>
        </row>
        <row r="1657">
          <cell r="D1657" t="str">
            <v>C:\Users\katherine.valencia\Desktop\RS\114020104-rs.pdf</v>
          </cell>
          <cell r="E1657" t="str">
            <v>SI</v>
          </cell>
        </row>
        <row r="1658">
          <cell r="D1658" t="str">
            <v>C:\Users\katherine.valencia\Desktop\RS\114020202-RS.pdf</v>
          </cell>
          <cell r="E1658" t="str">
            <v>SI</v>
          </cell>
        </row>
        <row r="1659">
          <cell r="D1659" t="str">
            <v>C:\Users\katherine.valencia\Desktop\RS\114020309-rs.pdf</v>
          </cell>
          <cell r="E1659" t="str">
            <v>SI</v>
          </cell>
        </row>
        <row r="1660">
          <cell r="D1660" t="str">
            <v>C:\Users\katherine.valencia\Desktop\RS\114020703-rs.pdf</v>
          </cell>
          <cell r="E1660" t="str">
            <v>SI</v>
          </cell>
        </row>
        <row r="1661">
          <cell r="D1661" t="str">
            <v>C:\Users\katherine.valencia\Desktop\RS\114030905-RS.pdf</v>
          </cell>
          <cell r="E1661" t="str">
            <v>SI</v>
          </cell>
        </row>
        <row r="1662">
          <cell r="D1662" t="str">
            <v>C:\Users\katherine.valencia\Desktop\RS\114040103-rs.pdf</v>
          </cell>
          <cell r="E1662" t="str">
            <v>SI</v>
          </cell>
        </row>
        <row r="1663">
          <cell r="D1663" t="str">
            <v>C:\Users\katherine.valencia\Desktop\RS\114040203-RS.pdf</v>
          </cell>
          <cell r="E1663" t="str">
            <v>SI</v>
          </cell>
        </row>
        <row r="1664">
          <cell r="D1664" t="str">
            <v>C:\Users\katherine.valencia\Desktop\RS\114040303-rs.pdf</v>
          </cell>
          <cell r="E1664" t="str">
            <v>SI</v>
          </cell>
        </row>
        <row r="1665">
          <cell r="D1665" t="str">
            <v>C:\Users\katherine.valencia\Desktop\RS\114040403-RS.pdf</v>
          </cell>
          <cell r="E1665" t="str">
            <v>SI</v>
          </cell>
        </row>
        <row r="1666">
          <cell r="D1666" t="str">
            <v>C:\Users\katherine.valencia\Desktop\RS\114040503-RS.pdf</v>
          </cell>
          <cell r="E1666" t="str">
            <v>SI</v>
          </cell>
        </row>
        <row r="1667">
          <cell r="D1667" t="str">
            <v>C:\Users\katherine.valencia\Desktop\RS\114041303-rs.pdf</v>
          </cell>
          <cell r="E1667" t="str">
            <v>SI</v>
          </cell>
        </row>
        <row r="1668">
          <cell r="D1668" t="str">
            <v>C:\Users\katherine.valencia\Desktop\RS\114050203-RS.pdf</v>
          </cell>
          <cell r="E1668" t="str">
            <v>SI</v>
          </cell>
        </row>
        <row r="1669">
          <cell r="D1669" t="str">
            <v>C:\Users\katherine.valencia\Desktop\RS\114050803-RS.pdf</v>
          </cell>
          <cell r="E1669" t="str">
            <v>SI</v>
          </cell>
        </row>
        <row r="1670">
          <cell r="D1670" t="str">
            <v>C:\Users\katherine.valencia\Desktop\RS\114050909-rs.pdf</v>
          </cell>
          <cell r="E1670" t="str">
            <v>SI</v>
          </cell>
        </row>
        <row r="1671">
          <cell r="D1671" t="str">
            <v>C:\Users\katherine.valencia\Desktop\RS\114050909-rs2.pdf</v>
          </cell>
          <cell r="E1671" t="str">
            <v>SI</v>
          </cell>
        </row>
        <row r="1672">
          <cell r="D1672" t="str">
            <v>C:\Users\katherine.valencia\Desktop\RS\114060209-rs.pdf</v>
          </cell>
          <cell r="E1672" t="str">
            <v>SI</v>
          </cell>
        </row>
        <row r="1673">
          <cell r="D1673" t="str">
            <v>C:\Users\katherine.valencia\Desktop\RS\114090409-RS.pdf</v>
          </cell>
          <cell r="E1673" t="str">
            <v>SI</v>
          </cell>
        </row>
        <row r="1674">
          <cell r="D1674" t="str">
            <v>C:\Users\katherine.valencia\Desktop\RS\114100409-rs.pdf</v>
          </cell>
          <cell r="E1674" t="str">
            <v>SI</v>
          </cell>
        </row>
        <row r="1675">
          <cell r="D1675" t="str">
            <v>C:\Users\katherine.valencia\Desktop\RS\116010102-RS.pdf</v>
          </cell>
          <cell r="E1675" t="str">
            <v>SI</v>
          </cell>
        </row>
        <row r="1676">
          <cell r="D1676" t="str">
            <v>C:\Users\katherine.valencia\Desktop\RS\116010209-RS.pdf</v>
          </cell>
          <cell r="E1676" t="str">
            <v>SI</v>
          </cell>
        </row>
        <row r="1677">
          <cell r="D1677" t="str">
            <v>C:\Users\katherine.valencia\Desktop\RS\116010309-rs.pdf</v>
          </cell>
          <cell r="E1677" t="str">
            <v>SI</v>
          </cell>
        </row>
        <row r="1678">
          <cell r="D1678" t="str">
            <v>C:\Users\katherine.valencia\Desktop\RS\116010309-rs2.pdf</v>
          </cell>
          <cell r="E1678" t="str">
            <v>SI</v>
          </cell>
        </row>
        <row r="1679">
          <cell r="D1679" t="str">
            <v>C:\Users\katherine.valencia\Desktop\RS\116010309-rs3.pdf</v>
          </cell>
          <cell r="E1679" t="str">
            <v>SI</v>
          </cell>
        </row>
        <row r="1680">
          <cell r="D1680" t="str">
            <v>C:\Users\katherine.valencia\Desktop\RS\116020809-RS.pdf</v>
          </cell>
          <cell r="E1680" t="str">
            <v>SI</v>
          </cell>
        </row>
        <row r="1681">
          <cell r="D1681" t="str">
            <v>C:\Users\katherine.valencia\Desktop\RS\116030203-RS.pdf</v>
          </cell>
          <cell r="E1681" t="str">
            <v>SI</v>
          </cell>
        </row>
        <row r="1682">
          <cell r="D1682" t="str">
            <v>C:\Users\katherine.valencia\Desktop\RS\116030803-RS.pdf</v>
          </cell>
          <cell r="E1682" t="str">
            <v>SI</v>
          </cell>
        </row>
        <row r="1683">
          <cell r="D1683" t="str">
            <v>C:\Users\katherine.valencia\Desktop\RS\116030803-RS2.pdf</v>
          </cell>
          <cell r="E1683" t="str">
            <v>SI</v>
          </cell>
        </row>
        <row r="1684">
          <cell r="D1684" t="str">
            <v>C:\Users\katherine.valencia\Desktop\RS\117000409-rs.pdf</v>
          </cell>
          <cell r="E1684" t="str">
            <v>SI</v>
          </cell>
        </row>
        <row r="1685">
          <cell r="D1685" t="str">
            <v>C:\Users\katherine.valencia\Desktop\RS\117000503-RS.pdf</v>
          </cell>
          <cell r="E1685" t="str">
            <v>SI</v>
          </cell>
        </row>
        <row r="1686">
          <cell r="D1686" t="str">
            <v>C:\Users\katherine.valencia\Desktop\RS\117000809-RS.pdf</v>
          </cell>
          <cell r="E1686" t="str">
            <v>SI</v>
          </cell>
        </row>
        <row r="1687">
          <cell r="D1687" t="str">
            <v>C:\Users\katherine.valencia\Desktop\RS\117001109-RS.pdf</v>
          </cell>
          <cell r="E1687" t="str">
            <v>SI</v>
          </cell>
        </row>
        <row r="1688">
          <cell r="D1688" t="str">
            <v>C:\Users\katherine.valencia\Desktop\RS\118000403-RS.pdf</v>
          </cell>
          <cell r="E1688" t="str">
            <v>SI</v>
          </cell>
        </row>
        <row r="1689">
          <cell r="D1689" t="str">
            <v>C:\Users\katherine.valencia\Desktop\RS\121000603-RS.pdf</v>
          </cell>
          <cell r="E1689" t="str">
            <v>SI</v>
          </cell>
        </row>
        <row r="1690">
          <cell r="D1690" t="str">
            <v>C:\Users\katherine.valencia\Desktop\RS\201010110-RS.pdf</v>
          </cell>
          <cell r="E1690" t="str">
            <v>SI</v>
          </cell>
        </row>
        <row r="1691">
          <cell r="D1691" t="str">
            <v>C:\Users\katherine.valencia\Desktop\RS\201010210-RS.pdf</v>
          </cell>
          <cell r="E1691" t="str">
            <v>SI</v>
          </cell>
        </row>
        <row r="1692">
          <cell r="D1692" t="str">
            <v>C:\Users\katherine.valencia\Desktop\RS\201010310-RS.pdf</v>
          </cell>
          <cell r="E1692" t="str">
            <v>SI</v>
          </cell>
        </row>
        <row r="1693">
          <cell r="D1693" t="str">
            <v>C:\Users\katherine.valencia\Desktop\RS\201010410-RS.pdf</v>
          </cell>
          <cell r="E1693" t="str">
            <v>SI</v>
          </cell>
        </row>
        <row r="1694">
          <cell r="D1694" t="str">
            <v>C:\Users\katherine.valencia\Desktop\RS\201010510-RS.pdf</v>
          </cell>
          <cell r="E1694" t="str">
            <v>SI</v>
          </cell>
        </row>
        <row r="1695">
          <cell r="D1695" t="str">
            <v>C:\Users\katherine.valencia\Desktop\RS\201010610-RS.pdf</v>
          </cell>
          <cell r="E1695" t="str">
            <v>SI</v>
          </cell>
        </row>
        <row r="1696">
          <cell r="D1696" t="str">
            <v>C:\Users\katherine.valencia\Desktop\RS\201010910-RS.pdf</v>
          </cell>
          <cell r="E1696" t="str">
            <v>SI</v>
          </cell>
        </row>
        <row r="1697">
          <cell r="D1697" t="str">
            <v>C:\Users\katherine.valencia\Desktop\RS\201011510-RS.pdf</v>
          </cell>
          <cell r="E1697" t="str">
            <v>SI</v>
          </cell>
        </row>
        <row r="1698">
          <cell r="D1698" t="str">
            <v>C:\Users\katherine.valencia\Desktop\RS\201011610-RS.pdf</v>
          </cell>
          <cell r="E1698" t="str">
            <v>SI</v>
          </cell>
        </row>
        <row r="1699">
          <cell r="D1699" t="str">
            <v>C:\Users\katherine.valencia\Desktop\RS\201020210-RS.pdf</v>
          </cell>
          <cell r="E1699" t="str">
            <v>SI</v>
          </cell>
        </row>
        <row r="1700">
          <cell r="D1700" t="str">
            <v>C:\Users\katherine.valencia\Desktop\RS\201020310-RS.pdf</v>
          </cell>
          <cell r="E1700" t="str">
            <v>SI</v>
          </cell>
        </row>
        <row r="1701">
          <cell r="D1701" t="str">
            <v>C:\Users\katherine.valencia\Desktop\RS\201020410-RS.pdf</v>
          </cell>
          <cell r="E1701" t="str">
            <v>SI</v>
          </cell>
        </row>
        <row r="1702">
          <cell r="D1702" t="str">
            <v>C:\Users\katherine.valencia\Desktop\RS\201020510-RS.pdf</v>
          </cell>
          <cell r="E1702" t="str">
            <v>SI</v>
          </cell>
        </row>
        <row r="1703">
          <cell r="D1703" t="str">
            <v>C:\Users\katherine.valencia\Desktop\RS\201030110-RS.pdf</v>
          </cell>
          <cell r="E1703" t="str">
            <v>SI</v>
          </cell>
        </row>
        <row r="1704">
          <cell r="D1704" t="str">
            <v>C:\Users\katherine.valencia\Desktop\RS\201030410-RS.pdf</v>
          </cell>
          <cell r="E1704" t="str">
            <v>SI</v>
          </cell>
        </row>
        <row r="1705">
          <cell r="D1705" t="str">
            <v>C:\Users\katherine.valencia\Desktop\RS\201030510-RS.pdf</v>
          </cell>
          <cell r="E1705" t="str">
            <v>SI</v>
          </cell>
        </row>
        <row r="1706">
          <cell r="D1706" t="str">
            <v>C:\Users\katherine.valencia\Desktop\RS\201030610-RS.pdf</v>
          </cell>
          <cell r="E1706" t="str">
            <v>SI</v>
          </cell>
        </row>
        <row r="1707">
          <cell r="D1707" t="str">
            <v>C:\Users\katherine.valencia\Desktop\RS\201030710-RS.pdf</v>
          </cell>
          <cell r="E1707" t="str">
            <v>SI</v>
          </cell>
        </row>
        <row r="1708">
          <cell r="D1708" t="str">
            <v>C:\Users\katherine.valencia\Desktop\RS\201030810-RS.pdf</v>
          </cell>
          <cell r="E1708" t="str">
            <v>SI</v>
          </cell>
        </row>
        <row r="1709">
          <cell r="D1709" t="str">
            <v>C:\Users\katherine.valencia\Desktop\RS\201035102-RS.pdf</v>
          </cell>
          <cell r="E1709" t="str">
            <v>SI</v>
          </cell>
        </row>
        <row r="1710">
          <cell r="D1710" t="str">
            <v>C:\Users\katherine.valencia\Desktop\RS\201040610-RS.pdf</v>
          </cell>
          <cell r="E1710" t="str">
            <v>SI</v>
          </cell>
        </row>
        <row r="1711">
          <cell r="D1711" t="str">
            <v>C:\Users\katherine.valencia\Desktop\RS\201040710-RS.pdf</v>
          </cell>
          <cell r="E1711" t="str">
            <v>SI</v>
          </cell>
        </row>
        <row r="1712">
          <cell r="D1712" t="str">
            <v>C:\Users\katherine.valencia\Desktop\RS\201040810-RS.pdf</v>
          </cell>
          <cell r="E1712" t="str">
            <v>SI</v>
          </cell>
        </row>
        <row r="1713">
          <cell r="D1713" t="str">
            <v>C:\Users\katherine.valencia\Desktop\RS\201041510-RS.pdf</v>
          </cell>
          <cell r="E1713" t="str">
            <v>SI</v>
          </cell>
        </row>
        <row r="1714">
          <cell r="D1714" t="str">
            <v>C:\Users\katherine.valencia\Desktop\RS\201050810-RS.pdf</v>
          </cell>
          <cell r="E1714" t="str">
            <v>SI</v>
          </cell>
        </row>
        <row r="1715">
          <cell r="D1715" t="str">
            <v>C:\Users\katherine.valencia\Desktop\RS\201050910-RS.pdf</v>
          </cell>
          <cell r="E1715" t="str">
            <v>SI</v>
          </cell>
        </row>
        <row r="1716">
          <cell r="D1716" t="str">
            <v>C:\Users\katherine.valencia\Desktop\RS\201051010-RS.pdf</v>
          </cell>
          <cell r="E1716" t="str">
            <v>SI</v>
          </cell>
        </row>
        <row r="1717">
          <cell r="D1717" t="str">
            <v>C:\Users\katherine.valencia\Desktop\RS\201070708-RS.pdf</v>
          </cell>
          <cell r="E1717" t="str">
            <v>SI</v>
          </cell>
        </row>
        <row r="1718">
          <cell r="D1718" t="str">
            <v>C:\Users\katherine.valencia\Desktop\RS\201070808-RS.pdf</v>
          </cell>
          <cell r="E1718" t="str">
            <v>SI</v>
          </cell>
        </row>
        <row r="1719">
          <cell r="D1719" t="str">
            <v>C:\Users\katherine.valencia\Desktop\RS\201070908-RS.pdf</v>
          </cell>
          <cell r="E1719" t="str">
            <v>SI</v>
          </cell>
        </row>
        <row r="1720">
          <cell r="D1720" t="str">
            <v>C:\Users\katherine.valencia\Desktop\RS\201071108-RS.pdf</v>
          </cell>
          <cell r="E1720" t="str">
            <v>SI</v>
          </cell>
        </row>
        <row r="1721">
          <cell r="D1721" t="str">
            <v>C:\Users\katherine.valencia\Desktop\RS\201071208-RS.pdf</v>
          </cell>
          <cell r="E1721" t="str">
            <v>SI</v>
          </cell>
        </row>
        <row r="1722">
          <cell r="D1722" t="str">
            <v>C:\Users\katherine.valencia\Desktop\RS\201071308-RS.pdf</v>
          </cell>
          <cell r="E1722" t="str">
            <v>SI</v>
          </cell>
        </row>
        <row r="1723">
          <cell r="D1723" t="str">
            <v>C:\Users\katherine.valencia\Desktop\RS\201071408-RS.pdf</v>
          </cell>
          <cell r="E1723" t="str">
            <v>SI</v>
          </cell>
        </row>
        <row r="1724">
          <cell r="D1724" t="str">
            <v>C:\Users\katherine.valencia\Desktop\RS\201071608-RS.pdf</v>
          </cell>
          <cell r="E1724" t="str">
            <v>SI</v>
          </cell>
        </row>
        <row r="1725">
          <cell r="D1725" t="str">
            <v>C:\Users\katherine.valencia\Desktop\RS\201090610-RS.pdf</v>
          </cell>
          <cell r="E1725" t="str">
            <v>SI</v>
          </cell>
        </row>
        <row r="1726">
          <cell r="D1726" t="str">
            <v>C:\Users\katherine.valencia\Desktop\RS\201090810-RS.pdf</v>
          </cell>
          <cell r="E1726" t="str">
            <v>SI</v>
          </cell>
        </row>
        <row r="1727">
          <cell r="D1727" t="str">
            <v>C:\Users\katherine.valencia\Desktop\RS\201094010-RS.pdf</v>
          </cell>
          <cell r="E1727" t="str">
            <v>SI</v>
          </cell>
        </row>
        <row r="1728">
          <cell r="D1728" t="str">
            <v>C:\Users\katherine.valencia\Desktop\RS\201100202-RS.pdf</v>
          </cell>
          <cell r="E1728" t="str">
            <v>SI</v>
          </cell>
        </row>
        <row r="1729">
          <cell r="D1729" t="str">
            <v>C:\Users\katherine.valencia\Desktop\RS\201100203-RS.pdf</v>
          </cell>
          <cell r="E1729" t="str">
            <v>SI</v>
          </cell>
        </row>
        <row r="1730">
          <cell r="D1730" t="str">
            <v>C:\Users\katherine.valencia\Desktop\RS\201100303-RS.pdf</v>
          </cell>
          <cell r="E1730" t="str">
            <v>SI</v>
          </cell>
        </row>
        <row r="1731">
          <cell r="D1731" t="str">
            <v>C:\Users\katherine.valencia\Desktop\RS\201102110-RS.pdf</v>
          </cell>
          <cell r="E1731" t="str">
            <v>SI</v>
          </cell>
        </row>
        <row r="1732">
          <cell r="D1732" t="str">
            <v>C:\Users\katherine.valencia\Desktop\RS\201110710-RS.pdf</v>
          </cell>
          <cell r="E1732" t="str">
            <v>SI</v>
          </cell>
        </row>
        <row r="1733">
          <cell r="D1733" t="str">
            <v>C:\Users\katherine.valencia\Desktop\RS\201110910-RS.pdf</v>
          </cell>
          <cell r="E1733" t="str">
            <v>SI</v>
          </cell>
        </row>
        <row r="1734">
          <cell r="D1734" t="str">
            <v>C:\Users\katherine.valencia\Desktop\RS\201111010-RS.pdf</v>
          </cell>
          <cell r="E1734" t="str">
            <v>SI</v>
          </cell>
        </row>
        <row r="1735">
          <cell r="D1735" t="str">
            <v>C:\Users\katherine.valencia\Desktop\RS\201111310-RS.pdf</v>
          </cell>
          <cell r="E1735" t="str">
            <v>SI</v>
          </cell>
        </row>
        <row r="1736">
          <cell r="D1736" t="str">
            <v>C:\Users\katherine.valencia\Desktop\RS\201111510-RS.pdf</v>
          </cell>
          <cell r="E1736" t="str">
            <v>SI</v>
          </cell>
        </row>
        <row r="1737">
          <cell r="D1737" t="str">
            <v>C:\Users\katherine.valencia\Desktop\RS\201111610-RS.pdf</v>
          </cell>
          <cell r="E1737" t="str">
            <v>SI</v>
          </cell>
        </row>
        <row r="1738">
          <cell r="D1738" t="str">
            <v>C:\Users\katherine.valencia\Desktop\RS\201111710-RS.pdf</v>
          </cell>
          <cell r="E1738" t="str">
            <v>SI</v>
          </cell>
        </row>
        <row r="1739">
          <cell r="D1739" t="str">
            <v>C:\Users\katherine.valencia\Desktop\RS\201111810-RS.pdf</v>
          </cell>
          <cell r="E1739" t="str">
            <v>SI</v>
          </cell>
        </row>
        <row r="1740">
          <cell r="D1740" t="str">
            <v>C:\Users\katherine.valencia\Desktop\RS\201111910-RS.pdf</v>
          </cell>
          <cell r="E1740" t="str">
            <v>SI</v>
          </cell>
        </row>
        <row r="1741">
          <cell r="D1741" t="str">
            <v>C:\Users\katherine.valencia\Desktop\RS\201111914-RS.pdf</v>
          </cell>
          <cell r="E1741" t="str">
            <v>SI</v>
          </cell>
        </row>
        <row r="1742">
          <cell r="D1742" t="str">
            <v>C:\Users\katherine.valencia\Desktop\RS\201112010-RS.pdf</v>
          </cell>
          <cell r="E1742" t="str">
            <v>SI</v>
          </cell>
        </row>
        <row r="1743">
          <cell r="D1743" t="str">
            <v>C:\Users\katherine.valencia\Desktop\RS\201112022-RS.pdf</v>
          </cell>
          <cell r="E1743" t="str">
            <v>SI</v>
          </cell>
        </row>
        <row r="1744">
          <cell r="D1744" t="str">
            <v>C:\Users\katherine.valencia\Desktop\RS\201112710-RS.pdf</v>
          </cell>
          <cell r="E1744" t="str">
            <v>SI</v>
          </cell>
        </row>
        <row r="1745">
          <cell r="D1745" t="str">
            <v>C:\Users\katherine.valencia\Desktop\RS\201112810-RS.pdf</v>
          </cell>
          <cell r="E1745" t="str">
            <v>SI</v>
          </cell>
        </row>
        <row r="1746">
          <cell r="D1746" t="str">
            <v>C:\Users\katherine.valencia\Desktop\RS\201112910-RS.pdf</v>
          </cell>
          <cell r="E1746" t="str">
            <v>SI</v>
          </cell>
        </row>
        <row r="1747">
          <cell r="D1747" t="str">
            <v>C:\Users\katherine.valencia\Desktop\RS\201113310-RS.pdf</v>
          </cell>
          <cell r="E1747" t="str">
            <v>SI</v>
          </cell>
        </row>
        <row r="1748">
          <cell r="D1748" t="str">
            <v>C:\Users\katherine.valencia\Desktop\RS\201113410-RS.pdf</v>
          </cell>
          <cell r="E1748" t="str">
            <v>SI</v>
          </cell>
        </row>
        <row r="1749">
          <cell r="D1749" t="str">
            <v>C:\Users\katherine.valencia\Desktop\RS\201113810-RS.pdf</v>
          </cell>
          <cell r="E1749" t="str">
            <v>SI</v>
          </cell>
        </row>
        <row r="1750">
          <cell r="D1750" t="str">
            <v>C:\Users\katherine.valencia\Desktop\RS\201113910-RS.pdf</v>
          </cell>
          <cell r="E1750" t="str">
            <v>SI</v>
          </cell>
        </row>
        <row r="1751">
          <cell r="D1751" t="str">
            <v>C:\Users\katherine.valencia\Desktop\RS\201114110-RS.pdf</v>
          </cell>
          <cell r="E1751" t="str">
            <v>SI</v>
          </cell>
        </row>
        <row r="1752">
          <cell r="D1752" t="str">
            <v>C:\Users\katherine.valencia\Desktop\RS\201114310-RS.pdf</v>
          </cell>
          <cell r="E1752" t="str">
            <v>SI</v>
          </cell>
        </row>
        <row r="1753">
          <cell r="D1753" t="str">
            <v>C:\Users\katherine.valencia\Desktop\RS\201130110-RS.pdf</v>
          </cell>
          <cell r="E1753" t="str">
            <v>SI</v>
          </cell>
        </row>
        <row r="1754">
          <cell r="D1754" t="str">
            <v>C:\Users\katherine.valencia\Desktop\RS\201130210-RS.pdf</v>
          </cell>
          <cell r="E1754" t="str">
            <v>SI</v>
          </cell>
        </row>
        <row r="1755">
          <cell r="D1755" t="str">
            <v>C:\Users\katherine.valencia\Desktop\RS\201130310-RS.pdf</v>
          </cell>
          <cell r="E1755" t="str">
            <v>SI</v>
          </cell>
        </row>
        <row r="1756">
          <cell r="D1756" t="str">
            <v>C:\Users\katherine.valencia\Desktop\RS\201130410-RS.pdf</v>
          </cell>
          <cell r="E1756" t="str">
            <v>SI</v>
          </cell>
        </row>
        <row r="1757">
          <cell r="D1757" t="str">
            <v>C:\Users\katherine.valencia\Desktop\RS\201130510-RS.pdf</v>
          </cell>
          <cell r="E1757" t="str">
            <v>SI</v>
          </cell>
        </row>
        <row r="1758">
          <cell r="D1758" t="str">
            <v>C:\Users\katherine.valencia\Desktop\RS\201130610-RS.pdf</v>
          </cell>
          <cell r="E1758" t="str">
            <v>SI</v>
          </cell>
        </row>
        <row r="1759">
          <cell r="D1759" t="str">
            <v>C:\Users\katherine.valencia\Desktop\RS\201130635-RS.pdf</v>
          </cell>
          <cell r="E1759" t="str">
            <v>SI</v>
          </cell>
        </row>
        <row r="1760">
          <cell r="D1760" t="str">
            <v>C:\Users\katherine.valencia\Desktop\RS\201130640-RS.pdf</v>
          </cell>
          <cell r="E1760" t="str">
            <v>SI</v>
          </cell>
        </row>
        <row r="1761">
          <cell r="D1761" t="str">
            <v>C:\Users\katherine.valencia\Desktop\RS\201130645-RS.pdf</v>
          </cell>
          <cell r="E1761" t="str">
            <v>SI</v>
          </cell>
        </row>
        <row r="1762">
          <cell r="D1762" t="str">
            <v>C:\Users\katherine.valencia\Desktop\RS\201130650-RS.pdf</v>
          </cell>
          <cell r="E1762" t="str">
            <v>SI</v>
          </cell>
        </row>
        <row r="1763">
          <cell r="D1763" t="str">
            <v>C:\Users\katherine.valencia\Desktop\RS\201130710-RS.pdf</v>
          </cell>
          <cell r="E1763" t="str">
            <v>SI</v>
          </cell>
        </row>
        <row r="1764">
          <cell r="D1764" t="str">
            <v>C:\Users\katherine.valencia\Desktop\RS\201130810-RS.pdf</v>
          </cell>
          <cell r="E1764" t="str">
            <v>SI</v>
          </cell>
        </row>
        <row r="1765">
          <cell r="D1765" t="str">
            <v>C:\Users\katherine.valencia\Desktop\RS\201130910-RS.pdf</v>
          </cell>
          <cell r="E1765" t="str">
            <v>SI</v>
          </cell>
        </row>
        <row r="1766">
          <cell r="D1766" t="str">
            <v>C:\Users\katherine.valencia\Desktop\RS\201131010-RS.pdf</v>
          </cell>
          <cell r="E1766" t="str">
            <v>SI</v>
          </cell>
        </row>
        <row r="1767">
          <cell r="D1767" t="str">
            <v>C:\Users\katherine.valencia\Desktop\RS\201131110-RS.pdf</v>
          </cell>
          <cell r="E1767" t="str">
            <v>SI</v>
          </cell>
        </row>
        <row r="1768">
          <cell r="D1768" t="str">
            <v>C:\Users\katherine.valencia\Desktop\RS\201131210-RS.pdf</v>
          </cell>
          <cell r="E1768" t="str">
            <v>SI</v>
          </cell>
        </row>
        <row r="1769">
          <cell r="D1769" t="str">
            <v>C:\Users\katherine.valencia\Desktop\RS\201131310-RS.pdf</v>
          </cell>
          <cell r="E1769" t="str">
            <v>SI</v>
          </cell>
        </row>
        <row r="1770">
          <cell r="D1770" t="str">
            <v>C:\Users\katherine.valencia\Desktop\RS\201131410-RS.pdf</v>
          </cell>
          <cell r="E1770" t="str">
            <v>SI</v>
          </cell>
        </row>
        <row r="1771">
          <cell r="D1771" t="str">
            <v>C:\Users\katherine.valencia\Desktop\RS\201131810-RS.pdf</v>
          </cell>
          <cell r="E1771" t="str">
            <v>SI</v>
          </cell>
        </row>
        <row r="1772">
          <cell r="D1772" t="str">
            <v>C:\Users\katherine.valencia\Desktop\RS\201132010-RS.pdf</v>
          </cell>
          <cell r="E1772" t="str">
            <v>SI</v>
          </cell>
        </row>
        <row r="1773">
          <cell r="D1773" t="str">
            <v>C:\Users\katherine.valencia\Desktop\RS\201132210-RS.pdf</v>
          </cell>
          <cell r="E1773" t="str">
            <v>SI</v>
          </cell>
        </row>
        <row r="1774">
          <cell r="D1774" t="str">
            <v>C:\Users\katherine.valencia\Desktop\RS\201132320-RS.pdf</v>
          </cell>
          <cell r="E1774" t="str">
            <v>SI</v>
          </cell>
        </row>
        <row r="1775">
          <cell r="D1775" t="str">
            <v>C:\Users\katherine.valencia\Desktop\RS\201132330-RS.pdf</v>
          </cell>
          <cell r="E1775" t="str">
            <v>SI</v>
          </cell>
        </row>
        <row r="1776">
          <cell r="D1776" t="str">
            <v>C:\Users\katherine.valencia\Desktop\RS\201132340-RS.pdf</v>
          </cell>
          <cell r="E1776" t="str">
            <v>SI</v>
          </cell>
        </row>
        <row r="1777">
          <cell r="D1777" t="str">
            <v>C:\Users\katherine.valencia\Desktop\RS\201132350-RS.pdf</v>
          </cell>
          <cell r="E1777" t="str">
            <v>SI</v>
          </cell>
        </row>
        <row r="1778">
          <cell r="D1778" t="str">
            <v>C:\Users\katherine.valencia\Desktop\RS\201132410-RS.pdf</v>
          </cell>
          <cell r="E1778" t="str">
            <v>SI</v>
          </cell>
        </row>
        <row r="1779">
          <cell r="D1779" t="str">
            <v>C:\Users\katherine.valencia\Desktop\RS\201132510-RS.pdf</v>
          </cell>
          <cell r="E1779" t="str">
            <v>SI</v>
          </cell>
        </row>
        <row r="1780">
          <cell r="D1780" t="str">
            <v>C:\Users\katherine.valencia\Desktop\RS\201132610-RS.pdf</v>
          </cell>
          <cell r="E1780" t="str">
            <v>SI</v>
          </cell>
        </row>
        <row r="1781">
          <cell r="D1781" t="str">
            <v>C:\Users\katherine.valencia\Desktop\RS\201132710-RS.pdf</v>
          </cell>
          <cell r="E1781" t="str">
            <v>SI</v>
          </cell>
        </row>
        <row r="1782">
          <cell r="D1782" t="str">
            <v>C:\Users\katherine.valencia\Desktop\RS\201132810-RS.pdf</v>
          </cell>
          <cell r="E1782" t="str">
            <v>SI</v>
          </cell>
        </row>
        <row r="1783">
          <cell r="D1783" t="str">
            <v>C:\Users\katherine.valencia\Desktop\RS\201132910-RS.pdf</v>
          </cell>
          <cell r="E1783" t="str">
            <v>SI</v>
          </cell>
        </row>
        <row r="1784">
          <cell r="D1784" t="str">
            <v>C:\Users\katherine.valencia\Desktop\RS\201133110-RS.pdf</v>
          </cell>
          <cell r="E1784" t="str">
            <v>SI</v>
          </cell>
        </row>
        <row r="1785">
          <cell r="D1785" t="str">
            <v>C:\Users\katherine.valencia\Desktop\RS\201133407-RS.pdf</v>
          </cell>
          <cell r="E1785" t="str">
            <v>SI</v>
          </cell>
        </row>
        <row r="1786">
          <cell r="D1786" t="str">
            <v>C:\Users\katherine.valencia\Desktop\RS\201133507-RS.pdf</v>
          </cell>
          <cell r="E1786" t="str">
            <v>SI</v>
          </cell>
        </row>
        <row r="1787">
          <cell r="D1787" t="str">
            <v>C:\Users\katherine.valencia\Desktop\RS\201134810-RS.pdf</v>
          </cell>
          <cell r="E1787" t="str">
            <v>SI</v>
          </cell>
        </row>
        <row r="1788">
          <cell r="D1788" t="str">
            <v>C:\Users\katherine.valencia\Desktop\RS\201134910-RS.pdf</v>
          </cell>
          <cell r="E1788" t="str">
            <v>SI</v>
          </cell>
        </row>
        <row r="1789">
          <cell r="D1789" t="str">
            <v>C:\Users\katherine.valencia\Desktop\RS\201135150-RS.pdf</v>
          </cell>
          <cell r="E1789" t="str">
            <v>SI</v>
          </cell>
        </row>
        <row r="1790">
          <cell r="D1790" t="str">
            <v>C:\Users\katherine.valencia\Desktop\RS\201135210-RS.pdf</v>
          </cell>
          <cell r="E1790" t="str">
            <v>SI</v>
          </cell>
        </row>
        <row r="1791">
          <cell r="D1791" t="str">
            <v>C:\Users\katherine.valencia\Desktop\RS\201135310-RS.pdf</v>
          </cell>
          <cell r="E1791" t="str">
            <v>SI</v>
          </cell>
        </row>
        <row r="1792">
          <cell r="D1792" t="str">
            <v>C:\Users\katherine.valencia\Desktop\RS\201140209-RS.pdf</v>
          </cell>
          <cell r="E1792" t="str">
            <v>SI</v>
          </cell>
        </row>
        <row r="1793">
          <cell r="D1793" t="str">
            <v>C:\Users\katherine.valencia\Desktop\RS\201140409-RS.pdf</v>
          </cell>
          <cell r="E1793" t="str">
            <v>SI</v>
          </cell>
        </row>
        <row r="1794">
          <cell r="D1794" t="str">
            <v>C:\Users\katherine.valencia\Desktop\RS\201140509-RS.pdf</v>
          </cell>
          <cell r="E1794" t="str">
            <v>SI</v>
          </cell>
        </row>
        <row r="1795">
          <cell r="D1795" t="str">
            <v>C:\Users\katherine.valencia\Desktop\RS\201140609-RS.pdf</v>
          </cell>
          <cell r="E1795" t="str">
            <v>SI</v>
          </cell>
        </row>
        <row r="1796">
          <cell r="D1796" t="str">
            <v>C:\Users\katherine.valencia\Desktop\RS\201140809-RS.pdf</v>
          </cell>
          <cell r="E1796" t="str">
            <v>SI</v>
          </cell>
        </row>
        <row r="1797">
          <cell r="D1797" t="str">
            <v>C:\Users\katherine.valencia\Desktop\RS\201141009-RS.pdf</v>
          </cell>
          <cell r="E1797" t="str">
            <v>SI</v>
          </cell>
        </row>
        <row r="1798">
          <cell r="D1798" t="str">
            <v>C:\Users\katherine.valencia\Desktop\RS\201142310-RS.pdf</v>
          </cell>
          <cell r="E1798" t="str">
            <v>SI</v>
          </cell>
        </row>
        <row r="1799">
          <cell r="D1799" t="str">
            <v>C:\Users\katherine.valencia\Desktop\RS\201142410-RS.pdf</v>
          </cell>
          <cell r="E1799" t="str">
            <v>SI</v>
          </cell>
        </row>
        <row r="1800">
          <cell r="D1800" t="str">
            <v>C:\Users\katherine.valencia\Desktop\RS\201142510-RS.pdf</v>
          </cell>
          <cell r="E1800" t="str">
            <v>SI</v>
          </cell>
        </row>
        <row r="1801">
          <cell r="D1801" t="str">
            <v>C:\Users\katherine.valencia\Desktop\RS\201150305-RS.pdf</v>
          </cell>
          <cell r="E1801" t="str">
            <v>SI</v>
          </cell>
        </row>
        <row r="1802">
          <cell r="D1802" t="str">
            <v>C:\Users\katherine.valencia\Desktop\RS\201150610-RS.pdf</v>
          </cell>
          <cell r="E1802" t="str">
            <v>SI</v>
          </cell>
        </row>
        <row r="1803">
          <cell r="D1803" t="str">
            <v>C:\Users\katherine.valencia\Desktop\RS\201150910-RS.pdf</v>
          </cell>
          <cell r="E1803" t="str">
            <v>SI</v>
          </cell>
        </row>
        <row r="1804">
          <cell r="D1804" t="str">
            <v>C:\Users\katherine.valencia\Desktop\RS\201151005-RS.pdf</v>
          </cell>
          <cell r="E1804" t="str">
            <v>SI</v>
          </cell>
        </row>
        <row r="1805">
          <cell r="D1805" t="str">
            <v>C:\Users\katherine.valencia\Desktop\RS\201151410-RS.pdf</v>
          </cell>
          <cell r="E1805" t="str">
            <v>SI</v>
          </cell>
        </row>
        <row r="1806">
          <cell r="D1806" t="str">
            <v>C:\Users\katherine.valencia\Desktop\RS\201151810-RS.pdf</v>
          </cell>
          <cell r="E1806" t="str">
            <v>SI</v>
          </cell>
        </row>
        <row r="1807">
          <cell r="D1807" t="str">
            <v>C:\Users\katherine.valencia\Desktop\RS\201151910-RS.pdf</v>
          </cell>
          <cell r="E1807" t="str">
            <v>SI</v>
          </cell>
        </row>
        <row r="1808">
          <cell r="D1808" t="str">
            <v>C:\Users\katherine.valencia\Desktop\RS\201152210-RS.pdf</v>
          </cell>
          <cell r="E1808" t="str">
            <v>SI</v>
          </cell>
        </row>
        <row r="1809">
          <cell r="D1809" t="str">
            <v>C:\Users\katherine.valencia\Desktop\RS\201152501-RS(2).pdf</v>
          </cell>
          <cell r="E1809" t="str">
            <v>SI</v>
          </cell>
        </row>
        <row r="1810">
          <cell r="D1810" t="str">
            <v>C:\Users\katherine.valencia\Desktop\RS\201152501-RS.pdf</v>
          </cell>
          <cell r="E1810" t="str">
            <v>SI</v>
          </cell>
        </row>
        <row r="1811">
          <cell r="D1811" t="str">
            <v>C:\Users\katherine.valencia\Desktop\RS\201152607-RS.pdf</v>
          </cell>
          <cell r="E1811" t="str">
            <v>SI</v>
          </cell>
        </row>
        <row r="1812">
          <cell r="D1812" t="str">
            <v>C:\Users\katherine.valencia\Desktop\RS\201152915-RS.pdf</v>
          </cell>
          <cell r="E1812" t="str">
            <v>SI</v>
          </cell>
        </row>
        <row r="1813">
          <cell r="D1813" t="str">
            <v>C:\Users\katherine.valencia\Desktop\RS\201153207-RS.pdf</v>
          </cell>
          <cell r="E1813" t="str">
            <v>SI</v>
          </cell>
        </row>
        <row r="1814">
          <cell r="D1814" t="str">
            <v>C:\Users\katherine.valencia\Desktop\RS\201153502-RS.pdf</v>
          </cell>
          <cell r="E1814" t="str">
            <v>SI</v>
          </cell>
        </row>
        <row r="1815">
          <cell r="D1815" t="str">
            <v>C:\Users\katherine.valencia\Desktop\RS\201154610-RS.pdf</v>
          </cell>
          <cell r="E1815" t="str">
            <v>SI</v>
          </cell>
        </row>
        <row r="1816">
          <cell r="D1816" t="str">
            <v>C:\Users\katherine.valencia\Desktop\RS\201154611-RS.pdf</v>
          </cell>
          <cell r="E1816" t="str">
            <v>SI</v>
          </cell>
        </row>
        <row r="1817">
          <cell r="D1817" t="str">
            <v>C:\Users\katherine.valencia\Desktop\RS\201155110-RS.pdf</v>
          </cell>
          <cell r="E1817" t="str">
            <v>SI</v>
          </cell>
        </row>
        <row r="1818">
          <cell r="D1818" t="str">
            <v>C:\Users\katherine.valencia\Desktop\RS\201155201-RS.pdf</v>
          </cell>
          <cell r="E1818" t="str">
            <v>SI</v>
          </cell>
        </row>
        <row r="1819">
          <cell r="D1819" t="str">
            <v>C:\Users\katherine.valencia\Desktop\RS\201156510-RS.pdf</v>
          </cell>
          <cell r="E1819" t="str">
            <v>SI</v>
          </cell>
        </row>
        <row r="1820">
          <cell r="D1820" t="str">
            <v>C:\Users\katherine.valencia\Desktop\RS\201156610-RS.pdf</v>
          </cell>
          <cell r="E1820" t="str">
            <v>SI</v>
          </cell>
        </row>
        <row r="1821">
          <cell r="D1821" t="str">
            <v>C:\Users\katherine.valencia\Desktop\RS\201157050-RS.pdf</v>
          </cell>
          <cell r="E1821" t="str">
            <v>SI</v>
          </cell>
        </row>
        <row r="1822">
          <cell r="D1822" t="str">
            <v>C:\Users\katherine.valencia\Desktop\RS\201157210-RS.pdf</v>
          </cell>
          <cell r="E1822" t="str">
            <v>SI</v>
          </cell>
        </row>
        <row r="1823">
          <cell r="D1823" t="str">
            <v>C:\Users\katherine.valencia\Desktop\RS\201157410-RS.pdf</v>
          </cell>
          <cell r="E1823" t="str">
            <v>SI</v>
          </cell>
        </row>
        <row r="1824">
          <cell r="D1824" t="str">
            <v>C:\Users\katherine.valencia\Desktop\RS\203020602-RS.pdf</v>
          </cell>
          <cell r="E1824" t="str">
            <v>SI</v>
          </cell>
        </row>
        <row r="1825">
          <cell r="D1825" t="str">
            <v>C:\Users\katherine.valencia\Desktop\RS\203020702-RS.pdf</v>
          </cell>
          <cell r="E1825" t="str">
            <v>SI</v>
          </cell>
        </row>
        <row r="1826">
          <cell r="D1826" t="str">
            <v>C:\Users\katherine.valencia\Desktop\RS\203020802-RS.pdf</v>
          </cell>
          <cell r="E1826" t="str">
            <v>SI</v>
          </cell>
        </row>
        <row r="1827">
          <cell r="D1827" t="str">
            <v>C:\Users\katherine.valencia\Desktop\RS\203020902-RS.pdf</v>
          </cell>
          <cell r="E1827" t="str">
            <v>SI</v>
          </cell>
        </row>
        <row r="1828">
          <cell r="D1828" t="str">
            <v>C:\Users\katherine.valencia\Desktop\RS\203021002-RS.pdf</v>
          </cell>
          <cell r="E1828" t="str">
            <v>SI</v>
          </cell>
        </row>
        <row r="1829">
          <cell r="D1829" t="str">
            <v>C:\Users\katherine.valencia\Desktop\RS\206010810-RS.pdf</v>
          </cell>
          <cell r="E1829" t="str">
            <v>SI</v>
          </cell>
        </row>
        <row r="1830">
          <cell r="D1830" t="str">
            <v>C:\Users\katherine.valencia\Desktop\RS\206010910-RS.pdf</v>
          </cell>
          <cell r="E1830" t="str">
            <v>SI</v>
          </cell>
        </row>
        <row r="1831">
          <cell r="D1831" t="str">
            <v>C:\Users\katherine.valencia\Desktop\RS\206060310-RS.pdf</v>
          </cell>
          <cell r="E1831" t="str">
            <v>SI</v>
          </cell>
        </row>
        <row r="1832">
          <cell r="D1832" t="str">
            <v>C:\Users\katherine.valencia\Desktop\RS\INVIMA__890902165-7_14270.pdf</v>
          </cell>
          <cell r="E1832" t="str">
            <v>SI</v>
          </cell>
        </row>
        <row r="1833">
          <cell r="D1833" t="str">
            <v>C:\Users\katherine.valencia\Desktop\REGISTROS SANITARIOS 2\201020310-RS.pdf</v>
          </cell>
          <cell r="E1833" t="str">
            <v>SI</v>
          </cell>
        </row>
        <row r="1834">
          <cell r="D1834" t="str">
            <v>C:\Users\katherine.valencia\Desktop\REGISTROS SANITARIOS 2\201102110-RS.pdf</v>
          </cell>
          <cell r="E1834" t="str">
            <v>SI</v>
          </cell>
        </row>
        <row r="1835">
          <cell r="D1835" t="str">
            <v>C:\Users\katherine.valencia\Desktop\REGISTROS SANITARIOS 2\201150305-RS.pdf</v>
          </cell>
          <cell r="E1835" t="str">
            <v>SI</v>
          </cell>
        </row>
        <row r="1836">
          <cell r="D1836" t="str">
            <v>C:\Users\katherine.valencia\Desktop\REGISTROS SANITARIOS 2\201152210-RS.pdf</v>
          </cell>
          <cell r="E1836" t="str">
            <v>SI</v>
          </cell>
        </row>
        <row r="1837">
          <cell r="D1837" t="str">
            <v>C:\Users\katherine.valencia\Desktop\REGISTROS SANITARIOS 2\201152501-RS.pdf</v>
          </cell>
          <cell r="E1837" t="str">
            <v>SI</v>
          </cell>
        </row>
        <row r="1838">
          <cell r="D1838" t="str">
            <v>C:\Users\katherine.valencia\Desktop\REGISTROS SANITARIOS 2\201152607-RS.pdf</v>
          </cell>
          <cell r="E1838" t="str">
            <v>SI</v>
          </cell>
        </row>
        <row r="1839">
          <cell r="D1839" t="str">
            <v>C:\Users\katherine.valencia\Desktop\REGISTROS SANITARIOS 2\201153207-RS.pdf</v>
          </cell>
          <cell r="E1839" t="str">
            <v>SI</v>
          </cell>
        </row>
        <row r="1840">
          <cell r="D1840" t="str">
            <v>C:\Users\katherine.valencia\Desktop\REGISTROS SANITARIOS 2\201154610-RS.pdf</v>
          </cell>
          <cell r="E1840" t="str">
            <v>SI</v>
          </cell>
        </row>
        <row r="1841">
          <cell r="D1841" t="str">
            <v>C:\Users\katherine.valencia\Desktop\REGISTROS SANITARIOS 2\201154611-RS.pdf</v>
          </cell>
          <cell r="E1841" t="str">
            <v>SI</v>
          </cell>
        </row>
        <row r="1842">
          <cell r="D1842" t="str">
            <v>C:\Users\katherine.valencia\Desktop\REGISTROS SANITARIOS 2\401010116-RS.pdf</v>
          </cell>
          <cell r="E1842" t="str">
            <v>SI</v>
          </cell>
        </row>
        <row r="1843">
          <cell r="D1843" t="str">
            <v>C:\Users\katherine.valencia\Desktop\REGISTROS SANITARIOS 2\401010216-RS.pdf</v>
          </cell>
          <cell r="E1843" t="str">
            <v>SI</v>
          </cell>
        </row>
        <row r="1844">
          <cell r="D1844" t="str">
            <v>C:\Users\katherine.valencia\Desktop\REGISTROS SANITARIOS 2\401010316-RS.pdf</v>
          </cell>
          <cell r="E1844" t="str">
            <v>SI</v>
          </cell>
        </row>
        <row r="1845">
          <cell r="D1845" t="str">
            <v>C:\Users\katherine.valencia\Desktop\REGISTROS SANITARIOS 2\401010416-RS.pdf</v>
          </cell>
          <cell r="E1845" t="str">
            <v>SI</v>
          </cell>
        </row>
        <row r="1846">
          <cell r="D1846" t="str">
            <v>C:\Users\katherine.valencia\Desktop\REGISTROS SANITARIOS 2\401010516-RS.pdf</v>
          </cell>
          <cell r="E1846" t="str">
            <v>SI</v>
          </cell>
        </row>
        <row r="1847">
          <cell r="D1847" t="str">
            <v>C:\Users\katherine.valencia\Desktop\REGISTROS SANITARIOS 2\401010716-RS.pdf</v>
          </cell>
          <cell r="E1847" t="str">
            <v>SI</v>
          </cell>
        </row>
        <row r="1848">
          <cell r="D1848" t="str">
            <v>C:\Users\katherine.valencia\Desktop\REGISTROS SANITARIOS 2\401010816-RS.pdf</v>
          </cell>
          <cell r="E1848" t="str">
            <v>SI</v>
          </cell>
        </row>
        <row r="1849">
          <cell r="D1849" t="str">
            <v>C:\Users\katherine.valencia\Desktop\REGISTROS SANITARIOS 2\401010916-RS.pdf</v>
          </cell>
          <cell r="E1849" t="str">
            <v>SI</v>
          </cell>
        </row>
        <row r="1850">
          <cell r="D1850" t="str">
            <v>C:\Users\katherine.valencia\Desktop\REGISTROS SANITARIOS 2\401011316-RS.pdf</v>
          </cell>
          <cell r="E1850" t="str">
            <v>SI</v>
          </cell>
        </row>
        <row r="1851">
          <cell r="D1851" t="str">
            <v>C:\Users\katherine.valencia\Desktop\REGISTROS SANITARIOS 2\405000308-RS.pdf</v>
          </cell>
          <cell r="E1851" t="str">
            <v>SI</v>
          </cell>
        </row>
        <row r="1852">
          <cell r="D1852" t="str">
            <v>C:\Users\katherine.valencia\Desktop\REGISTROS SANITARIOS 2\406002809-RS.pdf</v>
          </cell>
          <cell r="E1852" t="str">
            <v>SI</v>
          </cell>
        </row>
        <row r="1853">
          <cell r="D1853" t="str">
            <v>C:\Users\katherine.valencia\Desktop\REGISTROS SANITARIOS 2\408000116-RS.pdf</v>
          </cell>
          <cell r="E1853" t="str">
            <v>SI</v>
          </cell>
        </row>
        <row r="1854">
          <cell r="D1854" t="str">
            <v>C:\Users\katherine.valencia\Desktop\REGISTROS SANITARIOS 1\408000216-RS.pdf</v>
          </cell>
          <cell r="E1854" t="str">
            <v>SI</v>
          </cell>
        </row>
        <row r="1855">
          <cell r="D1855" t="str">
            <v>C:\Users\katherine.valencia\Desktop\REGISTROS SANITARIOS 1\408000612-RS.pdf</v>
          </cell>
          <cell r="E1855" t="str">
            <v>SI</v>
          </cell>
        </row>
        <row r="1856">
          <cell r="D1856" t="str">
            <v>C:\Users\katherine.valencia\Desktop\REGISTROS SANITARIOS 1\408000616-RS.pdf</v>
          </cell>
          <cell r="E1856" t="str">
            <v>SI</v>
          </cell>
        </row>
        <row r="1857">
          <cell r="D1857" t="str">
            <v>C:\Users\katherine.valencia\Desktop\REGISTROS SANITARIOS 1\408000716-RS.pdf</v>
          </cell>
          <cell r="E1857" t="str">
            <v>SI</v>
          </cell>
        </row>
        <row r="1858">
          <cell r="D1858" t="str">
            <v>C:\Users\katherine.valencia\Desktop\REGISTROS SANITARIOS 1\408001616-RS.pdf</v>
          </cell>
          <cell r="E1858" t="str">
            <v>SI</v>
          </cell>
        </row>
        <row r="1859">
          <cell r="D1859" t="str">
            <v>C:\Users\katherine.valencia\Desktop\REGISTROS SANITARIOS 1\408001716-RS.pdf</v>
          </cell>
          <cell r="E1859" t="str">
            <v>SI</v>
          </cell>
        </row>
        <row r="1860">
          <cell r="D1860" t="str">
            <v>C:\Users\katherine.valencia\Desktop\REGISTROS SANITARIOS 1\408002016-RS.pdf</v>
          </cell>
          <cell r="E1860" t="str">
            <v>SI</v>
          </cell>
        </row>
        <row r="1861">
          <cell r="D1861" t="str">
            <v>C:\Users\katherine.valencia\Desktop\REGISTROS SANITARIOS 1\410000710 - 410002716 - 410004716 - 415080116 - 415080735 - 415080745 - 415082116 - 415082516 - 201020210 - 201153502 - 201157610.pdf</v>
          </cell>
          <cell r="E1861" t="str">
            <v>SI</v>
          </cell>
        </row>
        <row r="1862">
          <cell r="D1862" t="str">
            <v>C:\Users\katherine.valencia\Desktop\REGISTROS SANITARIOS 1\410002516-RS.pdf</v>
          </cell>
          <cell r="E1862" t="str">
            <v>SI</v>
          </cell>
        </row>
        <row r="1863">
          <cell r="D1863" t="str">
            <v>C:\Users\katherine.valencia\Desktop\REGISTROS SANITARIOS 1\410002616-RS.pdf</v>
          </cell>
          <cell r="E1863" t="str">
            <v>SI</v>
          </cell>
        </row>
        <row r="1864">
          <cell r="D1864" t="str">
            <v>C:\Users\katherine.valencia\Desktop\REGISTROS SANITARIOS 1\410003416-RS.pdf</v>
          </cell>
          <cell r="E1864" t="str">
            <v>SI</v>
          </cell>
        </row>
        <row r="1865">
          <cell r="D1865" t="str">
            <v>C:\Users\katherine.valencia\Desktop\REGISTROS SANITARIOS 1\410003516-RS.jpg</v>
          </cell>
          <cell r="E1865" t="str">
            <v>SI</v>
          </cell>
        </row>
        <row r="1866">
          <cell r="D1866" t="str">
            <v>C:\Users\katherine.valencia\Desktop\REGISTROS SANITARIOS 1\410003616-RS.pdf</v>
          </cell>
          <cell r="E1866" t="str">
            <v>SI</v>
          </cell>
        </row>
        <row r="1867">
          <cell r="D1867" t="str">
            <v>C:\Users\katherine.valencia\Desktop\REGISTROS SANITARIOS 1\410003916-RS.pdf</v>
          </cell>
          <cell r="E1867" t="str">
            <v>SI</v>
          </cell>
        </row>
        <row r="1868">
          <cell r="D1868" t="str">
            <v>C:\Users\katherine.valencia\Desktop\REGISTROS SANITARIOS 1\410004016-RS.pdf</v>
          </cell>
          <cell r="E1868" t="str">
            <v>SI</v>
          </cell>
        </row>
        <row r="1869">
          <cell r="D1869" t="str">
            <v>C:\Users\katherine.valencia\Desktop\REGISTROS SANITARIOS 1\414140411-RS.pdf</v>
          </cell>
          <cell r="E1869" t="str">
            <v>SI</v>
          </cell>
        </row>
        <row r="1870">
          <cell r="D1870" t="str">
            <v>C:\Users\katherine.valencia\Desktop\REGISTROS SANITARIOS 1\414150111-RS.pdf</v>
          </cell>
          <cell r="E1870" t="str">
            <v>SI</v>
          </cell>
        </row>
        <row r="1871">
          <cell r="D1871" t="str">
            <v>C:\Users\katherine.valencia\Desktop\REGISTROS SANITARIOS 1\414170113-RS.pdf</v>
          </cell>
          <cell r="E1871" t="str">
            <v>SI</v>
          </cell>
        </row>
        <row r="1872">
          <cell r="D1872" t="str">
            <v>C:\Users\katherine.valencia\Desktop\REGISTROS SANITARIOS 1\414290511-RS - Acceso directo.lnk</v>
          </cell>
          <cell r="E1872" t="str">
            <v>SI</v>
          </cell>
        </row>
        <row r="1873">
          <cell r="D1873" t="str">
            <v>C:\Users\katherine.valencia\Desktop\REGISTROS SANITARIOS 1\414330211-RS.pdf</v>
          </cell>
          <cell r="E1873" t="str">
            <v>SI</v>
          </cell>
        </row>
        <row r="1874">
          <cell r="D1874" t="str">
            <v>C:\Users\katherine.valencia\Desktop\REGISTROS SANITARIOS 1\416003909-RS.pdf</v>
          </cell>
          <cell r="E1874" t="str">
            <v>SI</v>
          </cell>
        </row>
        <row r="1875">
          <cell r="D1875" t="str">
            <v>C:\Users\katherine.valencia\Desktop\REGISTROS SANITARIOS 1\417020109-RS.pdf</v>
          </cell>
          <cell r="E1875" t="str">
            <v>SI</v>
          </cell>
        </row>
        <row r="1876">
          <cell r="D1876" t="str">
            <v>C:\Users\katherine.valencia\Desktop\REGISTROS SANITARIOS 1\417020609-RS.pdf</v>
          </cell>
          <cell r="E1876" t="str">
            <v>SI</v>
          </cell>
        </row>
        <row r="1877">
          <cell r="D1877" t="str">
            <v>C:\Users\katherine.valencia\Desktop\REGISTROS SANITARIOS 1\417020709-RS.pdf</v>
          </cell>
          <cell r="E1877" t="str">
            <v>SI</v>
          </cell>
        </row>
        <row r="1878">
          <cell r="D1878" t="str">
            <v>C:\Users\katherine.valencia\Desktop\REGISTROS SANITARIOS 1\417020909-RS.pdf</v>
          </cell>
          <cell r="E1878" t="str">
            <v>SI</v>
          </cell>
        </row>
        <row r="1879">
          <cell r="D1879" t="str">
            <v>C:\Users\katherine.valencia\Desktop\REGISTROS SANITARIOS 1\417040109-RS.pdf</v>
          </cell>
          <cell r="E1879" t="str">
            <v>SI</v>
          </cell>
        </row>
        <row r="1880">
          <cell r="D1880" t="str">
            <v>C:\Users\katherine.valencia\Desktop\REGISTROS SANITARIOS 1\417040209-RS.pdf</v>
          </cell>
          <cell r="E1880" t="str">
            <v>SI</v>
          </cell>
        </row>
        <row r="1881">
          <cell r="D1881" t="str">
            <v>C:\Users\katherine.valencia\Desktop\REGISTROS SANITARIOS 1\417040609-RS.pdf</v>
          </cell>
          <cell r="E1881" t="str">
            <v>SI</v>
          </cell>
        </row>
        <row r="1882">
          <cell r="D1882" t="str">
            <v>C:\Users\katherine.valencia\Desktop\REGISTROS SANITARIOS 1\417050409-RS.pdf</v>
          </cell>
          <cell r="E1882" t="str">
            <v>SI</v>
          </cell>
        </row>
        <row r="1883">
          <cell r="D1883" t="str">
            <v>C:\Users\katherine.valencia\Desktop\REGISTROS SANITARIOS 1\420000103-RS.PDF</v>
          </cell>
          <cell r="E1883" t="str">
            <v>SI</v>
          </cell>
        </row>
        <row r="1884">
          <cell r="D1884" t="str">
            <v>C:\Users\katherine.valencia\Desktop\RS\201080110 al 201080610 R.S.PDF</v>
          </cell>
          <cell r="E1884" t="str">
            <v>SI</v>
          </cell>
        </row>
        <row r="1885">
          <cell r="D1885" t="str">
            <v>C:\Users\katherine.valencia\Desktop\RS\201153207 R.S.pdf</v>
          </cell>
          <cell r="E1885" t="str">
            <v>SI</v>
          </cell>
        </row>
        <row r="1886">
          <cell r="D1886" t="str">
            <v>C:\Users\katherine.valencia\Desktop\RS\201155506 R.S.pdf</v>
          </cell>
          <cell r="E1886" t="str">
            <v>SI</v>
          </cell>
        </row>
        <row r="1887">
          <cell r="D1887" t="str">
            <v>C:\Users\katherine.valencia\Desktop\RS\201157210 R.S.pdf</v>
          </cell>
          <cell r="E1887" t="str">
            <v>SI</v>
          </cell>
        </row>
        <row r="1888">
          <cell r="D1888" t="str">
            <v>C:\Users\katherine.valencia\Desktop\RS\201157705 R.S.pdf</v>
          </cell>
          <cell r="E1888" t="str">
            <v>SI</v>
          </cell>
        </row>
        <row r="1889">
          <cell r="D1889" t="str">
            <v>C:\Users\katherine.valencia\Desktop\RS\301010108-208 R.S.pdf</v>
          </cell>
          <cell r="E1889" t="str">
            <v>SI</v>
          </cell>
        </row>
        <row r="1890">
          <cell r="D1890" t="str">
            <v>C:\Users\katherine.valencia\Desktop\RS\301020108-208 R.S.pdf</v>
          </cell>
          <cell r="E1890" t="str">
            <v>SI</v>
          </cell>
        </row>
        <row r="1891">
          <cell r="D1891" t="str">
            <v>C:\Users\katherine.valencia\Desktop\RS\301030103 AL 301031803 R.S.pdf</v>
          </cell>
          <cell r="E1891" t="str">
            <v>SI</v>
          </cell>
        </row>
        <row r="1892">
          <cell r="D1892" t="str">
            <v>C:\Users\katherine.valencia\Desktop\RS\301031903 AL 301031903 R.S.pdf</v>
          </cell>
          <cell r="E1892" t="str">
            <v>SI</v>
          </cell>
        </row>
        <row r="1893">
          <cell r="D1893" t="str">
            <v>C:\Users\katherine.valencia\Desktop\RS\301061808 AL 301062908 R.S.pdf</v>
          </cell>
          <cell r="E1893" t="str">
            <v>SI</v>
          </cell>
        </row>
        <row r="1894">
          <cell r="D1894" t="str">
            <v>C:\Users\katherine.valencia\Desktop\RS\301063008-301063208 R.S.pdf</v>
          </cell>
          <cell r="E1894" t="str">
            <v>SI</v>
          </cell>
        </row>
        <row r="1895">
          <cell r="D1895" t="str">
            <v>C:\Users\katherine.valencia\Desktop\RS\301063308 AL 301063508 R.S.pdf</v>
          </cell>
          <cell r="E1895" t="str">
            <v>SI</v>
          </cell>
        </row>
        <row r="1896">
          <cell r="D1896" t="str">
            <v>C:\Users\katherine.valencia\Desktop\RS\301063608-301063612-15 R.S.pdf</v>
          </cell>
          <cell r="E1896" t="str">
            <v>SI</v>
          </cell>
        </row>
        <row r="1897">
          <cell r="D1897" t="str">
            <v>C:\Users\katherine.valencia\Desktop\RS\301063708-301063712-15 R.S.pdf</v>
          </cell>
          <cell r="E1897" t="str">
            <v>SI</v>
          </cell>
        </row>
        <row r="1898">
          <cell r="D1898" t="str">
            <v>C:\Users\katherine.valencia\Desktop\RS\301070201 R.S.pdf</v>
          </cell>
          <cell r="E1898" t="str">
            <v>SI</v>
          </cell>
        </row>
        <row r="1899">
          <cell r="D1899" t="str">
            <v>C:\Users\katherine.valencia\Desktop\RS\301080103 al 301081603 R.S.pdf</v>
          </cell>
          <cell r="E1899" t="str">
            <v>SI</v>
          </cell>
        </row>
        <row r="1900">
          <cell r="D1900" t="str">
            <v>C:\Users\katherine.valencia\Desktop\RS\301081903 AL 301081912 R.S.pdf</v>
          </cell>
          <cell r="E1900" t="str">
            <v>SI</v>
          </cell>
        </row>
        <row r="1901">
          <cell r="D1901" t="str">
            <v>C:\Users\katherine.valencia\Desktop\RS\301081930 AL 301081941 R.S.pdf</v>
          </cell>
          <cell r="E1901" t="str">
            <v>SI</v>
          </cell>
        </row>
        <row r="1902">
          <cell r="D1902" t="str">
            <v>C:\Users\katherine.valencia\Desktop\RS\302010101 R.S.S</v>
          </cell>
          <cell r="E1902" t="str">
            <v>SI</v>
          </cell>
        </row>
        <row r="1903">
          <cell r="D1903" t="str">
            <v>C:\Users\katherine.valencia\Desktop\RS\302010106 R.S.S</v>
          </cell>
          <cell r="E1903" t="str">
            <v>SI</v>
          </cell>
        </row>
        <row r="1904">
          <cell r="D1904" t="str">
            <v>C:\Users\katherine.valencia\Desktop\RS\302020403 R.S.bmp</v>
          </cell>
          <cell r="E1904" t="str">
            <v>SI</v>
          </cell>
        </row>
        <row r="1905">
          <cell r="D1905" t="str">
            <v>C:\Users\katherine.valencia\Desktop\RS\302020612 R.S.pdf</v>
          </cell>
          <cell r="E1905" t="str">
            <v>SI</v>
          </cell>
        </row>
        <row r="1906">
          <cell r="D1906" t="str">
            <v>C:\Users\katherine.valencia\Desktop\RS\302030403 R.S.pdf</v>
          </cell>
          <cell r="E1906" t="str">
            <v>SI</v>
          </cell>
        </row>
        <row r="1907">
          <cell r="D1907" t="str">
            <v>C:\Users\katherine.valencia\Desktop\RS\302030704 R.S.pdf</v>
          </cell>
          <cell r="E1907" t="str">
            <v>SI</v>
          </cell>
        </row>
        <row r="1908">
          <cell r="D1908" t="str">
            <v>C:\Users\katherine.valencia\Desktop\RS\302031008 R.S.pdf</v>
          </cell>
          <cell r="E1908" t="str">
            <v>SI</v>
          </cell>
        </row>
        <row r="1909">
          <cell r="D1909" t="str">
            <v>C:\Users\katherine.valencia\Desktop\RS\302031304 RS.pdf</v>
          </cell>
          <cell r="E1909" t="str">
            <v>SI</v>
          </cell>
        </row>
        <row r="1910">
          <cell r="D1910" t="str">
            <v>C:\Users\katherine.valencia\Desktop\RS\302031408 RS.pdf</v>
          </cell>
          <cell r="E1910" t="str">
            <v>SI</v>
          </cell>
        </row>
        <row r="1911">
          <cell r="D1911" t="str">
            <v>C:\Users\katherine.valencia\Desktop\RS\302031508-RS.pdf</v>
          </cell>
          <cell r="E1911" t="str">
            <v>SI</v>
          </cell>
        </row>
        <row r="1912">
          <cell r="D1912" t="str">
            <v>C:\Users\katherine.valencia\Desktop\RS\302031608-RS.pdf</v>
          </cell>
          <cell r="E1912" t="str">
            <v>SI</v>
          </cell>
        </row>
        <row r="1913">
          <cell r="D1913" t="str">
            <v>C:\Users\katherine.valencia\Desktop\RS\302031808-RS.pdf</v>
          </cell>
          <cell r="E1913" t="str">
            <v>SI</v>
          </cell>
        </row>
        <row r="1914">
          <cell r="D1914" t="str">
            <v>C:\Users\katherine.valencia\Desktop\RS\302032408-RS.pdf</v>
          </cell>
          <cell r="E1914" t="str">
            <v>SI</v>
          </cell>
        </row>
        <row r="1915">
          <cell r="D1915" t="str">
            <v>C:\Users\katherine.valencia\Desktop\RS\302032908-RS.pdf</v>
          </cell>
          <cell r="E1915" t="str">
            <v>SI</v>
          </cell>
        </row>
        <row r="1916">
          <cell r="D1916" t="str">
            <v>C:\Users\katherine.valencia\Desktop\RS\302033704 -904 R.S.pdf</v>
          </cell>
          <cell r="E1916" t="str">
            <v>SI</v>
          </cell>
        </row>
        <row r="1917">
          <cell r="D1917" t="str">
            <v>C:\Users\katherine.valencia\Desktop\RS\302033930 R.S.pdf</v>
          </cell>
          <cell r="E1917" t="str">
            <v>SI</v>
          </cell>
        </row>
        <row r="1918">
          <cell r="D1918" t="str">
            <v>C:\Users\katherine.valencia\Desktop\RS\303000308 R.S.S</v>
          </cell>
          <cell r="E1918" t="str">
            <v>SI</v>
          </cell>
        </row>
        <row r="1919">
          <cell r="D1919" t="str">
            <v>C:\Users\katherine.valencia\Desktop\RS\303000404 R.S.pdf</v>
          </cell>
          <cell r="E1919" t="str">
            <v>SI</v>
          </cell>
        </row>
        <row r="1920">
          <cell r="D1920" t="str">
            <v>C:\Users\katherine.valencia\Desktop\RS\303000504 R.S.pdf</v>
          </cell>
          <cell r="E1920" t="str">
            <v>SI</v>
          </cell>
        </row>
        <row r="1921">
          <cell r="D1921" t="str">
            <v>C:\Users\katherine.valencia\Desktop\RS\303000804 R.S.pdf</v>
          </cell>
          <cell r="E1921" t="str">
            <v>SI</v>
          </cell>
        </row>
        <row r="1922">
          <cell r="D1922" t="str">
            <v>C:\Users\katherine.valencia\Desktop\RS\303001604 R.S.pdf</v>
          </cell>
          <cell r="E1922" t="str">
            <v>SI</v>
          </cell>
        </row>
        <row r="1923">
          <cell r="D1923" t="str">
            <v>C:\Users\katherine.valencia\Desktop\RS\303002804 R.S.pdf</v>
          </cell>
          <cell r="E1923" t="str">
            <v>SI</v>
          </cell>
        </row>
        <row r="1924">
          <cell r="D1924" t="str">
            <v>C:\Users\katherine.valencia\Desktop\RS\303003104 R.S.pdf</v>
          </cell>
          <cell r="E1924" t="str">
            <v>SI</v>
          </cell>
        </row>
        <row r="1925">
          <cell r="D1925" t="str">
            <v>C:\Users\katherine.valencia\Desktop\RS\303003204 R.S.pdf</v>
          </cell>
          <cell r="E1925" t="str">
            <v>SI</v>
          </cell>
        </row>
        <row r="1926">
          <cell r="D1926" t="str">
            <v>C:\Users\katherine.valencia\Desktop\RS\303003308 R.S</v>
          </cell>
          <cell r="E1926" t="str">
            <v>SI</v>
          </cell>
        </row>
        <row r="1927">
          <cell r="D1927" t="str">
            <v>C:\Users\katherine.valencia\Desktop\RS\304000001 R.S.pdf</v>
          </cell>
          <cell r="E1927" t="str">
            <v>SI</v>
          </cell>
        </row>
        <row r="1928">
          <cell r="D1928" t="str">
            <v>C:\Users\katherine.valencia\Desktop\RS\304000105 R.S.pdf</v>
          </cell>
          <cell r="E1928" t="str">
            <v>SI</v>
          </cell>
        </row>
        <row r="1929">
          <cell r="D1929" t="str">
            <v>C:\Users\katherine.valencia\Desktop\RS\304001408 R.S.pdf</v>
          </cell>
          <cell r="E1929" t="str">
            <v>SI</v>
          </cell>
        </row>
        <row r="1930">
          <cell r="D1930" t="str">
            <v>C:\Users\katherine.valencia\Desktop\RS\304001603 R.S.pdf</v>
          </cell>
          <cell r="E1930" t="str">
            <v>SI</v>
          </cell>
        </row>
        <row r="1931">
          <cell r="D1931" t="str">
            <v>C:\Users\katherine.valencia\Desktop\RS\304001801 R.S.pdf</v>
          </cell>
          <cell r="E1931" t="str">
            <v>SI</v>
          </cell>
        </row>
        <row r="1932">
          <cell r="D1932" t="str">
            <v>C:\Users\katherine.valencia\Desktop\RS\304001901 R.S.pdf</v>
          </cell>
          <cell r="E1932" t="str">
            <v>SI</v>
          </cell>
        </row>
        <row r="1933">
          <cell r="D1933" t="str">
            <v>C:\Users\katherine.valencia\Desktop\RS\304001922-25-33 R.S.pdf</v>
          </cell>
          <cell r="E1933" t="str">
            <v>SI</v>
          </cell>
        </row>
        <row r="1934">
          <cell r="D1934" t="str">
            <v>C:\Users\katherine.valencia\Desktop\RS\304002002 R.S.pdf</v>
          </cell>
          <cell r="E1934" t="str">
            <v>SI</v>
          </cell>
        </row>
        <row r="1935">
          <cell r="D1935" t="str">
            <v>C:\Users\katherine.valencia\Desktop\RS\304002101 R.S.pdf</v>
          </cell>
          <cell r="E1935" t="str">
            <v>SI</v>
          </cell>
        </row>
        <row r="1936">
          <cell r="D1936" t="str">
            <v>C:\Users\katherine.valencia\Desktop\RS\304002320-25-30-35 R.S.pdf</v>
          </cell>
          <cell r="E1936" t="str">
            <v>SI</v>
          </cell>
        </row>
        <row r="1937">
          <cell r="D1937" t="str">
            <v>C:\Users\katherine.valencia\Desktop\RS\304003504 R.S.pdf</v>
          </cell>
          <cell r="E1937" t="str">
            <v>SI</v>
          </cell>
        </row>
        <row r="1938">
          <cell r="D1938" t="str">
            <v>C:\Users\katherine.valencia\Desktop\RS\304004503 R.S.pdf</v>
          </cell>
          <cell r="E1938" t="str">
            <v>SI</v>
          </cell>
        </row>
        <row r="1939">
          <cell r="D1939" t="str">
            <v>C:\Users\katherine.valencia\Desktop\RS\304004601 R.S.pdf</v>
          </cell>
          <cell r="E1939" t="str">
            <v>SI</v>
          </cell>
        </row>
        <row r="1940">
          <cell r="D1940" t="str">
            <v>C:\Users\katherine.valencia\Desktop\RS\304004608 R.S.pdf</v>
          </cell>
          <cell r="E1940" t="str">
            <v>SI</v>
          </cell>
        </row>
        <row r="1941">
          <cell r="D1941" t="str">
            <v>C:\Users\katherine.valencia\Desktop\RS\304005008 R.S.pdf</v>
          </cell>
          <cell r="E1941" t="str">
            <v>SI</v>
          </cell>
        </row>
        <row r="1942">
          <cell r="D1942" t="str">
            <v>C:\Users\katherine.valencia\Desktop\RS\304005608 R.S.jpg</v>
          </cell>
          <cell r="E1942" t="str">
            <v>SI</v>
          </cell>
        </row>
        <row r="1943">
          <cell r="D1943" t="str">
            <v>C:\Users\katherine.valencia\Desktop\REGISTROS SANITARIOS\201010110.RS.pdf</v>
          </cell>
          <cell r="E1943" t="str">
            <v>SI</v>
          </cell>
        </row>
        <row r="1944">
          <cell r="D1944" t="str">
            <v>C:\Users\katherine.valencia\Desktop\REGISTROS SANITARIOS\201010210.RS.pdf</v>
          </cell>
          <cell r="E1944" t="str">
            <v>SI</v>
          </cell>
        </row>
        <row r="1945">
          <cell r="D1945" t="str">
            <v>C:\Users\katherine.valencia\Desktop\REGISTROS SANITARIOS\201010310.RS.pdf</v>
          </cell>
          <cell r="E1945" t="str">
            <v>SI</v>
          </cell>
        </row>
        <row r="1946">
          <cell r="D1946" t="str">
            <v>C:\Users\katherine.valencia\Desktop\REGISTROS SANITARIOS\201010410.RS.pdf</v>
          </cell>
          <cell r="E1946" t="str">
            <v>SI</v>
          </cell>
        </row>
        <row r="1947">
          <cell r="D1947" t="str">
            <v>C:\Users\katherine.valencia\Desktop\REGISTROS SANITARIOS\201010510.RS.pdf</v>
          </cell>
          <cell r="E1947" t="str">
            <v>SI</v>
          </cell>
        </row>
        <row r="1948">
          <cell r="D1948" t="str">
            <v>C:\Users\katherine.valencia\Desktop\REGISTROS SANITARIOS\201010610.RS.pdf</v>
          </cell>
          <cell r="E1948" t="str">
            <v>SI</v>
          </cell>
        </row>
        <row r="1949">
          <cell r="D1949" t="str">
            <v>C:\Users\katherine.valencia\Desktop\REGISTROS SANITARIOS\201011110.RS.pdf</v>
          </cell>
          <cell r="E1949" t="str">
            <v>SI</v>
          </cell>
        </row>
        <row r="1950">
          <cell r="D1950" t="str">
            <v>C:\Users\katherine.valencia\Desktop\REGISTROS SANITARIOS\201070708.RS.pdf</v>
          </cell>
          <cell r="E1950" t="str">
            <v>SI</v>
          </cell>
        </row>
        <row r="1951">
          <cell r="D1951" t="str">
            <v>C:\Users\katherine.valencia\Desktop\REGISTROS SANITARIOS\201070808.RS.pdf</v>
          </cell>
          <cell r="E1951" t="str">
            <v>SI</v>
          </cell>
        </row>
        <row r="1952">
          <cell r="D1952" t="str">
            <v>C:\Users\katherine.valencia\Desktop\REGISTROS SANITARIOS\201070908.RS.pdf</v>
          </cell>
          <cell r="E1952" t="str">
            <v>SI</v>
          </cell>
        </row>
        <row r="1953">
          <cell r="D1953" t="str">
            <v>C:\Users\katherine.valencia\Desktop\REGISTROS SANITARIOS\201071108.RS.pdf</v>
          </cell>
          <cell r="E1953" t="str">
            <v>SI</v>
          </cell>
        </row>
        <row r="1954">
          <cell r="D1954" t="str">
            <v>C:\Users\katherine.valencia\Desktop\REGISTROS SANITARIOS\201071208.RS.pdf</v>
          </cell>
          <cell r="E1954" t="str">
            <v>SI</v>
          </cell>
        </row>
        <row r="1955">
          <cell r="D1955" t="str">
            <v>C:\Users\katherine.valencia\Desktop\REGISTROS SANITARIOS\201071308.RS.pdf</v>
          </cell>
          <cell r="E1955" t="str">
            <v>SI</v>
          </cell>
        </row>
        <row r="1956">
          <cell r="D1956" t="str">
            <v>C:\Users\katherine.valencia\Desktop\REGISTROS SANITARIOS\201071408.RS.pdf</v>
          </cell>
          <cell r="E1956" t="str">
            <v>SI</v>
          </cell>
        </row>
        <row r="1957">
          <cell r="D1957" t="str">
            <v>C:\Users\katherine.valencia\Desktop\REGISTROS SANITARIOS\201071608.RS.pdf</v>
          </cell>
          <cell r="E1957" t="str">
            <v>SI</v>
          </cell>
        </row>
        <row r="1958">
          <cell r="D1958" t="str">
            <v>C:\Users\katherine.valencia\Desktop\REGISTROS SANITARIOS\201090111.RS.pdf</v>
          </cell>
          <cell r="E1958" t="str">
            <v>SI</v>
          </cell>
        </row>
        <row r="1959">
          <cell r="D1959" t="str">
            <v>C:\Users\katherine.valencia\Desktop\REGISTROS SANITARIOS\201090310.RS.pdf</v>
          </cell>
          <cell r="E1959" t="str">
            <v>SI</v>
          </cell>
        </row>
        <row r="1960">
          <cell r="D1960" t="str">
            <v>C:\Users\katherine.valencia\Desktop\REGISTROS SANITARIOS\201090511.RS.pdf</v>
          </cell>
          <cell r="E1960" t="str">
            <v>SI</v>
          </cell>
        </row>
        <row r="1961">
          <cell r="D1961" t="str">
            <v>C:\Users\katherine.valencia\Desktop\REGISTROS SANITARIOS\201090610.RS.pdf</v>
          </cell>
          <cell r="E1961" t="str">
            <v>SI</v>
          </cell>
        </row>
        <row r="1962">
          <cell r="D1962" t="str">
            <v>C:\Users\katherine.valencia\Desktop\REGISTROS SANITARIOS\201090710.RS.pdf</v>
          </cell>
          <cell r="E1962" t="str">
            <v>SI</v>
          </cell>
        </row>
        <row r="1963">
          <cell r="D1963" t="str">
            <v>C:\Users\katherine.valencia\Desktop\REGISTROS SANITARIOS\201090810.RS.pdf</v>
          </cell>
          <cell r="E1963" t="str">
            <v>SI</v>
          </cell>
        </row>
        <row r="1964">
          <cell r="D1964" t="str">
            <v>C:\Users\katherine.valencia\Desktop\REGISTROS SANITARIOS\201094010.RS.pdf</v>
          </cell>
          <cell r="E1964" t="str">
            <v>SI</v>
          </cell>
        </row>
        <row r="1965">
          <cell r="D1965" t="str">
            <v>C:\Users\katherine.valencia\Desktop\REGISTROS SANITARIOS\201120503.RS.pdf</v>
          </cell>
          <cell r="E1965" t="str">
            <v>SI</v>
          </cell>
        </row>
        <row r="1966">
          <cell r="D1966" t="str">
            <v>C:\Users\katherine.valencia\Desktop\REGISTROS SANITARIOS\201120605.RS.pdf</v>
          </cell>
          <cell r="E1966" t="str">
            <v>SI</v>
          </cell>
        </row>
        <row r="1967">
          <cell r="D1967" t="str">
            <v>C:\Users\katherine.valencia\Desktop\REGISTROS SANITARIOS\408000116.RS.pdf</v>
          </cell>
          <cell r="E1967" t="str">
            <v>SI</v>
          </cell>
        </row>
        <row r="1968">
          <cell r="D1968" t="str">
            <v>C:\Users\katherine.valencia\Desktop\REGISTROS SANITARIOS\408000216.RS.pdf</v>
          </cell>
          <cell r="E1968" t="str">
            <v>SI</v>
          </cell>
        </row>
        <row r="1969">
          <cell r="D1969" t="str">
            <v>C:\Users\katherine.valencia\Desktop\REGISTROS SANITARIOS\408000612.RS.pdf</v>
          </cell>
          <cell r="E1969" t="str">
            <v>SI</v>
          </cell>
        </row>
        <row r="1970">
          <cell r="D1970" t="str">
            <v>C:\Users\katherine.valencia\Desktop\REGISTROS SANITARIOS\408000616.RS.pdf</v>
          </cell>
          <cell r="E1970" t="str">
            <v>SI</v>
          </cell>
        </row>
        <row r="1971">
          <cell r="D1971" t="str">
            <v>C:\Users\katherine.valencia\Desktop\REGISTROS SANITARIOS\408000716.RS.pdf</v>
          </cell>
          <cell r="E1971" t="str">
            <v>SI</v>
          </cell>
        </row>
        <row r="1972">
          <cell r="D1972" t="str">
            <v>C:\Users\katherine.valencia\Desktop\REGISTROS SANITARIOS\408001616.RS.pdf</v>
          </cell>
          <cell r="E1972" t="str">
            <v>SI</v>
          </cell>
        </row>
        <row r="1973">
          <cell r="D1973" t="str">
            <v>C:\Users\katherine.valencia\Desktop\REGISTROS SANITARIOS\408001716.RS.pdf</v>
          </cell>
          <cell r="E1973" t="str">
            <v>SI</v>
          </cell>
        </row>
        <row r="1974">
          <cell r="D1974" t="str">
            <v>C:\Users\katherine.valencia\Desktop\REGISTROS SANITARIOS\408002016.RS.pdf</v>
          </cell>
          <cell r="E1974" t="str">
            <v>SI</v>
          </cell>
        </row>
        <row r="1975">
          <cell r="D1975" t="str">
            <v>C:\Users\katherine.valencia\Desktop\REGISTROS SANITARIOS\410002516.RS.pdf</v>
          </cell>
          <cell r="E1975" t="str">
            <v>SI</v>
          </cell>
        </row>
        <row r="1976">
          <cell r="D1976" t="str">
            <v>C:\Users\katherine.valencia\Desktop\REGISTROS SANITARIOS\410003516.RS.pdf</v>
          </cell>
          <cell r="E1976" t="str">
            <v>SI</v>
          </cell>
        </row>
        <row r="1977">
          <cell r="D1977" t="str">
            <v>C:\Users\katherine.valencia\Desktop\REGISTROS SANITARIOS\410003616.RS.pdf</v>
          </cell>
          <cell r="E1977" t="str">
            <v>SI</v>
          </cell>
        </row>
        <row r="1978">
          <cell r="D1978" t="str">
            <v>C:\Users\katherine.valencia\Desktop\REGISTROS SANITARIOS\410004016.RS.pdf</v>
          </cell>
          <cell r="E1978" t="str">
            <v>SI</v>
          </cell>
        </row>
        <row r="1979">
          <cell r="D1979" t="str">
            <v>C:\Users\katherine.valencia\Desktop\REGISTROS SANITARIOS\410004716.RS.pdf</v>
          </cell>
          <cell r="E1979" t="str">
            <v>SI</v>
          </cell>
        </row>
        <row r="1980">
          <cell r="D1980" t="str">
            <v>C:\Users\katherine.valencia\Desktop\REGISTROS SANITARIOS PARTE 1\301010108-RS.pdf</v>
          </cell>
          <cell r="E1980" t="str">
            <v>SI</v>
          </cell>
        </row>
        <row r="1981">
          <cell r="D1981" t="str">
            <v>C:\Users\katherine.valencia\Desktop\REGISTROS SANITARIOS PARTE 1\301010208-RS.pdf</v>
          </cell>
          <cell r="E1981" t="str">
            <v>SI</v>
          </cell>
        </row>
        <row r="1982">
          <cell r="D1982" t="str">
            <v>C:\Users\katherine.valencia\Desktop\REGISTROS SANITARIOS PARTE 1\301020108-RS (1).pdf</v>
          </cell>
          <cell r="E1982" t="str">
            <v>SI</v>
          </cell>
        </row>
        <row r="1983">
          <cell r="D1983" t="str">
            <v>C:\Users\katherine.valencia\Desktop\REGISTROS SANITARIOS PARTE 1\301020108-RS (2).png</v>
          </cell>
          <cell r="E1983" t="str">
            <v>SI</v>
          </cell>
        </row>
        <row r="1984">
          <cell r="D1984" t="str">
            <v>C:\Users\katherine.valencia\Desktop\REGISTROS SANITARIOS PARTE 1\301020208-RS (1).pdf</v>
          </cell>
          <cell r="E1984" t="str">
            <v>SI</v>
          </cell>
        </row>
        <row r="1985">
          <cell r="D1985" t="str">
            <v>C:\Users\katherine.valencia\Desktop\REGISTROS SANITARIOS PARTE 1\301020208-RS (2).png</v>
          </cell>
          <cell r="E1985" t="str">
            <v>SI</v>
          </cell>
        </row>
        <row r="1986">
          <cell r="D1986" t="str">
            <v>C:\Users\katherine.valencia\Desktop\REGISTROS SANITARIOS PARTE 1\301030103-RS.pdf</v>
          </cell>
          <cell r="E1986" t="str">
            <v>SI</v>
          </cell>
        </row>
        <row r="1987">
          <cell r="D1987" t="str">
            <v>C:\Users\katherine.valencia\Desktop\REGISTROS SANITARIOS PARTE 1\301030403-RS.pdf</v>
          </cell>
          <cell r="E1987" t="str">
            <v>SI</v>
          </cell>
        </row>
        <row r="1988">
          <cell r="D1988" t="str">
            <v>C:\Users\katherine.valencia\Desktop\REGISTROS SANITARIOS PARTE 1\301030503-RS.pdf</v>
          </cell>
          <cell r="E1988" t="str">
            <v>SI</v>
          </cell>
        </row>
        <row r="1989">
          <cell r="D1989" t="str">
            <v>C:\Users\katherine.valencia\Desktop\REGISTROS SANITARIOS PARTE 1\301030603-RS.pdf</v>
          </cell>
          <cell r="E1989" t="str">
            <v>SI</v>
          </cell>
        </row>
        <row r="1990">
          <cell r="D1990" t="str">
            <v>C:\Users\katherine.valencia\Desktop\REGISTROS SANITARIOS PARTE 1\301030703-RS.pdf</v>
          </cell>
          <cell r="E1990" t="str">
            <v>SI</v>
          </cell>
        </row>
        <row r="1991">
          <cell r="D1991" t="str">
            <v>C:\Users\katherine.valencia\Desktop\REGISTROS SANITARIOS PARTE 1\301030803-RS.pdf</v>
          </cell>
          <cell r="E1991" t="str">
            <v>SI</v>
          </cell>
        </row>
        <row r="1992">
          <cell r="D1992" t="str">
            <v>C:\Users\katherine.valencia\Desktop\REGISTROS SANITARIOS PARTE 1\301030903-RS.pdf</v>
          </cell>
          <cell r="E1992" t="str">
            <v>SI</v>
          </cell>
        </row>
        <row r="1993">
          <cell r="D1993" t="str">
            <v>C:\Users\katherine.valencia\Desktop\REGISTROS SANITARIOS PARTE 1\301031003-RS.pdf</v>
          </cell>
          <cell r="E1993" t="str">
            <v>SI</v>
          </cell>
        </row>
        <row r="1994">
          <cell r="D1994" t="str">
            <v>C:\Users\katherine.valencia\Desktop\REGISTROS SANITARIOS PARTE 1\301031103-RS.pdf</v>
          </cell>
          <cell r="E1994" t="str">
            <v>SI</v>
          </cell>
        </row>
        <row r="1995">
          <cell r="D1995" t="str">
            <v>C:\Users\katherine.valencia\Desktop\REGISTROS SANITARIOS PARTE 1\301031203-RS.pdf</v>
          </cell>
          <cell r="E1995" t="str">
            <v>SI</v>
          </cell>
        </row>
        <row r="1996">
          <cell r="D1996" t="str">
            <v>C:\Users\katherine.valencia\Desktop\REGISTROS SANITARIOS PARTE 1\301031703-RS.pdf</v>
          </cell>
          <cell r="E1996" t="str">
            <v>SI</v>
          </cell>
        </row>
        <row r="1997">
          <cell r="D1997" t="str">
            <v>C:\Users\katherine.valencia\Desktop\REGISTROS SANITARIOS PARTE 1\301031803-RS.pdf</v>
          </cell>
          <cell r="E1997" t="str">
            <v>SI</v>
          </cell>
        </row>
        <row r="1998">
          <cell r="D1998" t="str">
            <v>C:\Users\katherine.valencia\Desktop\REGISTROS SANITARIOS PARTE 1\301031903-RS.pdf</v>
          </cell>
          <cell r="E1998" t="str">
            <v>SI</v>
          </cell>
        </row>
        <row r="1999">
          <cell r="D1999" t="str">
            <v>C:\Users\katherine.valencia\Desktop\REGISTROS SANITARIOS PARTE 1\301031904-RS.pdf</v>
          </cell>
          <cell r="E1999" t="str">
            <v>SI</v>
          </cell>
        </row>
        <row r="2000">
          <cell r="D2000" t="str">
            <v>C:\Users\katherine.valencia\Desktop\REGISTROS SANITARIOS PARTE 1\301031905-RS.pdf</v>
          </cell>
          <cell r="E2000" t="str">
            <v>SI</v>
          </cell>
        </row>
        <row r="2001">
          <cell r="D2001" t="str">
            <v>C:\Users\katherine.valencia\Desktop\REGISTROS SANITARIOS PARTE 1\301031906-RS.pdf</v>
          </cell>
          <cell r="E2001" t="str">
            <v>SI</v>
          </cell>
        </row>
        <row r="2002">
          <cell r="D2002" t="str">
            <v>C:\Users\katherine.valencia\Desktop\REGISTROS SANITARIOS PARTE 1\301050250-RS.pdf</v>
          </cell>
          <cell r="E2002" t="str">
            <v>SI</v>
          </cell>
        </row>
        <row r="2003">
          <cell r="D2003" t="str">
            <v>C:\Users\katherine.valencia\Desktop\REGISTROS SANITARIOS PARTE 1\301050260-RS.pdf</v>
          </cell>
          <cell r="E2003" t="str">
            <v>SI</v>
          </cell>
        </row>
        <row r="2004">
          <cell r="D2004" t="str">
            <v>C:\Users\katherine.valencia\Desktop\REGISTROS SANITARIOS PARTE 1\301050270-RS.pdf</v>
          </cell>
          <cell r="E2004" t="str">
            <v>SI</v>
          </cell>
        </row>
        <row r="2005">
          <cell r="D2005" t="str">
            <v>C:\Users\katherine.valencia\Desktop\REGISTROS SANITARIOS PARTE 1\301060408-R1.pdf</v>
          </cell>
          <cell r="E2005" t="str">
            <v>SI</v>
          </cell>
        </row>
        <row r="2006">
          <cell r="D2006" t="str">
            <v>C:\Users\katherine.valencia\Desktop\REGISTROS SANITARIOS PARTE 1\301060508-RS.pdf</v>
          </cell>
          <cell r="E2006" t="str">
            <v>SI</v>
          </cell>
        </row>
        <row r="2007">
          <cell r="D2007" t="str">
            <v>C:\Users\katherine.valencia\Desktop\REGISTROS SANITARIOS PARTE 1\301060608-RS.pdf</v>
          </cell>
          <cell r="E2007" t="str">
            <v>SI</v>
          </cell>
        </row>
        <row r="2008">
          <cell r="D2008" t="str">
            <v>C:\Users\katherine.valencia\Desktop\REGISTROS SANITARIOS PARTE 1\301061208-RS.pdf</v>
          </cell>
          <cell r="E2008" t="str">
            <v>SI</v>
          </cell>
        </row>
        <row r="2009">
          <cell r="D2009" t="str">
            <v>C:\Users\katherine.valencia\Desktop\REGISTROS SANITARIOS PARTE 1\301061608-RS.pdf</v>
          </cell>
          <cell r="E2009" t="str">
            <v>SI</v>
          </cell>
        </row>
        <row r="2010">
          <cell r="D2010" t="str">
            <v>C:\Users\katherine.valencia\Desktop\REGISTROS SANITARIOS PARTE 1\301061808-RS.pdf</v>
          </cell>
          <cell r="E2010" t="str">
            <v>SI</v>
          </cell>
        </row>
        <row r="2011">
          <cell r="D2011" t="str">
            <v>C:\Users\katherine.valencia\Desktop\REGISTROS SANITARIOS PARTE 1\301061908-RS.pdf</v>
          </cell>
          <cell r="E2011" t="str">
            <v>SI</v>
          </cell>
        </row>
        <row r="2012">
          <cell r="D2012" t="str">
            <v>C:\Users\katherine.valencia\Desktop\REGISTROS SANITARIOS PARTE 2-\301062108-RS.pdf</v>
          </cell>
          <cell r="E2012" t="str">
            <v>SI</v>
          </cell>
        </row>
        <row r="2013">
          <cell r="D2013" t="str">
            <v>C:\Users\katherine.valencia\Desktop\REGISTROS SANITARIOS PARTE 2-\301062208-RS.pdf</v>
          </cell>
          <cell r="E2013" t="str">
            <v>SI</v>
          </cell>
        </row>
        <row r="2014">
          <cell r="D2014" t="str">
            <v>C:\Users\katherine.valencia\Desktop\REGISTROS SANITARIOS PARTE 2-\301062308-RS.pdf</v>
          </cell>
          <cell r="E2014" t="str">
            <v>SI</v>
          </cell>
        </row>
        <row r="2015">
          <cell r="D2015" t="str">
            <v>C:\Users\katherine.valencia\Desktop\REGISTROS SANITARIOS PARTE 2-\301062508-RS.pdf</v>
          </cell>
          <cell r="E2015" t="str">
            <v>SI</v>
          </cell>
        </row>
        <row r="2016">
          <cell r="D2016" t="str">
            <v>C:\Users\katherine.valencia\Desktop\REGISTROS SANITARIOS PARTE 2-\301062708-RS.pdf</v>
          </cell>
          <cell r="E2016" t="str">
            <v>SI</v>
          </cell>
        </row>
        <row r="2017">
          <cell r="D2017" t="str">
            <v>C:\Users\katherine.valencia\Desktop\REGISTROS SANITARIOS PARTE 2-\301062808-RS.pdf</v>
          </cell>
          <cell r="E2017" t="str">
            <v>SI</v>
          </cell>
        </row>
        <row r="2018">
          <cell r="D2018" t="str">
            <v>C:\Users\katherine.valencia\Desktop\REGISTROS SANITARIOS PARTE 2-\301062908-RS.pdf</v>
          </cell>
          <cell r="E2018" t="str">
            <v>SI</v>
          </cell>
        </row>
        <row r="2019">
          <cell r="D2019" t="str">
            <v>C:\Users\katherine.valencia\Desktop\REGISTROS SANITARIOS PARTE 2-\301063008-RS.pdf</v>
          </cell>
          <cell r="E2019" t="str">
            <v>SI</v>
          </cell>
        </row>
        <row r="2020">
          <cell r="D2020" t="str">
            <v>C:\Users\katherine.valencia\Desktop\REGISTROS SANITARIOS PARTE 2-\301063208-RS.pdf</v>
          </cell>
          <cell r="E2020" t="str">
            <v>SI</v>
          </cell>
        </row>
        <row r="2021">
          <cell r="D2021" t="str">
            <v>C:\Users\katherine.valencia\Desktop\REGISTROS SANITARIOS PARTE 2-\301063308-RS.pdf</v>
          </cell>
          <cell r="E2021" t="str">
            <v>SI</v>
          </cell>
        </row>
        <row r="2022">
          <cell r="D2022" t="str">
            <v>C:\Users\katherine.valencia\Desktop\REGISTROS SANITARIOS PARTE 2-\301063408-RS.pdf</v>
          </cell>
          <cell r="E2022" t="str">
            <v>SI</v>
          </cell>
        </row>
        <row r="2023">
          <cell r="D2023" t="str">
            <v>C:\Users\katherine.valencia\Desktop\REGISTROS SANITARIOS PARTE 2-\301063508-RS.pdf</v>
          </cell>
          <cell r="E2023" t="str">
            <v>SI</v>
          </cell>
        </row>
        <row r="2024">
          <cell r="D2024" t="str">
            <v>C:\Users\katherine.valencia\Desktop\REGISTROS SANITARIOS PARTE 2-\301063608-RS.PDF</v>
          </cell>
          <cell r="E2024" t="str">
            <v>SI</v>
          </cell>
        </row>
        <row r="2025">
          <cell r="D2025" t="str">
            <v>C:\Users\katherine.valencia\Desktop\REGISTROS SANITARIOS PARTE 2-\301063612-RS.PDF</v>
          </cell>
          <cell r="E2025" t="str">
            <v>SI</v>
          </cell>
        </row>
        <row r="2026">
          <cell r="D2026" t="str">
            <v>C:\Users\katherine.valencia\Desktop\REGISTROS SANITARIOS PARTE 2-\301063615-RS.PDF</v>
          </cell>
          <cell r="E2026" t="str">
            <v>SI</v>
          </cell>
        </row>
        <row r="2027">
          <cell r="D2027" t="str">
            <v>C:\Users\katherine.valencia\Desktop\REGISTROS SANITARIOS PARTE 2-\301063708-RS.PDF</v>
          </cell>
          <cell r="E2027" t="str">
            <v>SI</v>
          </cell>
        </row>
        <row r="2028">
          <cell r="D2028" t="str">
            <v>C:\Users\katherine.valencia\Desktop\REGISTROS SANITARIOS PARTE 2-\301063712-RS.PDF</v>
          </cell>
          <cell r="E2028" t="str">
            <v>SI</v>
          </cell>
        </row>
        <row r="2029">
          <cell r="D2029" t="str">
            <v>C:\Users\katherine.valencia\Desktop\REGISTROS SANITARIOS PARTE 2-\301063715-RS.PDF</v>
          </cell>
          <cell r="E2029" t="str">
            <v>SI</v>
          </cell>
        </row>
        <row r="2030">
          <cell r="D2030" t="str">
            <v>C:\Users\katherine.valencia\Desktop\REGISTROS SANITARIOS PARTE 2-\301070201-RS.pdf</v>
          </cell>
          <cell r="E2030" t="str">
            <v>SI</v>
          </cell>
        </row>
        <row r="2031">
          <cell r="D2031" t="str">
            <v>C:\Users\katherine.valencia\Desktop\REGISTROS SANITARIOS PARTE 2-\301080103-RS.pdf</v>
          </cell>
          <cell r="E2031" t="str">
            <v>SI</v>
          </cell>
        </row>
        <row r="2032">
          <cell r="D2032" t="str">
            <v>C:\Users\katherine.valencia\Desktop\REGISTROS SANITARIOS PARTE 2-\301080203-RS.pdf</v>
          </cell>
          <cell r="E2032" t="str">
            <v>SI</v>
          </cell>
        </row>
        <row r="2033">
          <cell r="D2033" t="str">
            <v>C:\Users\katherine.valencia\Desktop\REGISTROS SANITARIOS PARTE 2-\301080303-RS.pdf</v>
          </cell>
          <cell r="E2033" t="str">
            <v>SI</v>
          </cell>
        </row>
        <row r="2034">
          <cell r="D2034" t="str">
            <v>C:\Users\katherine.valencia\Desktop\REGISTROS SANITARIOS PARTE 2-\301080403-RS.pdf</v>
          </cell>
          <cell r="E2034" t="str">
            <v>SI</v>
          </cell>
        </row>
        <row r="2035">
          <cell r="D2035" t="str">
            <v>C:\Users\katherine.valencia\Desktop\REGISTROS SANITARIOS PARTE 2-\301080503-RS.pdf</v>
          </cell>
          <cell r="E2035" t="str">
            <v>SI</v>
          </cell>
        </row>
        <row r="2036">
          <cell r="D2036" t="str">
            <v>C:\Users\katherine.valencia\Desktop\REGISTROS SANITARIOS PARTE 2-\301080603-RS.pdf</v>
          </cell>
          <cell r="E2036" t="str">
            <v>SI</v>
          </cell>
        </row>
        <row r="2037">
          <cell r="D2037" t="str">
            <v>C:\Users\katherine.valencia\Desktop\REGISTROS SANITARIOS PARTE 2-\301080703-RS.pdf</v>
          </cell>
          <cell r="E2037" t="str">
            <v>SI</v>
          </cell>
        </row>
        <row r="2038">
          <cell r="D2038" t="str">
            <v>C:\Users\katherine.valencia\Desktop\REGISTROS SANITARIOS PARTE 2-\301080803-RS.pdf</v>
          </cell>
          <cell r="E2038" t="str">
            <v>SI</v>
          </cell>
        </row>
        <row r="2039">
          <cell r="D2039" t="str">
            <v>C:\Users\katherine.valencia\Desktop\REGISTROS SANITARIOS PARTE 2-\301081403-RS.pdf</v>
          </cell>
          <cell r="E2039" t="str">
            <v>SI</v>
          </cell>
        </row>
        <row r="2040">
          <cell r="D2040" t="str">
            <v>C:\Users\katherine.valencia\Desktop\REGISTROS SANITARIOS PARTE 2-\301081503-RS.pdf</v>
          </cell>
          <cell r="E2040" t="str">
            <v>SI</v>
          </cell>
        </row>
        <row r="2041">
          <cell r="D2041" t="str">
            <v>C:\Users\katherine.valencia\Desktop\REGISTROS SANITARIOS PARTE 2-\301081603-RS.pdf</v>
          </cell>
          <cell r="E2041" t="str">
            <v>SI</v>
          </cell>
        </row>
        <row r="2042">
          <cell r="D2042" t="str">
            <v>C:\Users\katherine.valencia\Desktop\REGISTROS SANITARIOS PARTE 2-\301081903-RS.pdf</v>
          </cell>
          <cell r="E2042" t="str">
            <v>SI</v>
          </cell>
        </row>
        <row r="2043">
          <cell r="D2043" t="str">
            <v>C:\Users\katherine.valencia\Desktop\REGISTROS SANITARIOS PARTE 2-\301081905-RS.pdf</v>
          </cell>
          <cell r="E2043" t="str">
            <v>SI</v>
          </cell>
        </row>
        <row r="2044">
          <cell r="D2044" t="str">
            <v>C:\Users\katherine.valencia\Desktop\REGISTROS SANITARIOS PARTE 2-\301081907-RS.pdf</v>
          </cell>
          <cell r="E2044" t="str">
            <v>SI</v>
          </cell>
        </row>
        <row r="2045">
          <cell r="D2045" t="str">
            <v>C:\Users\katherine.valencia\Desktop\REGISTROS SANITARIOS PARTE 2-\301081909-RS.pdf</v>
          </cell>
          <cell r="E2045" t="str">
            <v>SI</v>
          </cell>
        </row>
        <row r="2046">
          <cell r="D2046" t="str">
            <v>C:\Users\katherine.valencia\Desktop\REGISTROS SANITARIOS PARTE 2-\301081912-RS.pdf</v>
          </cell>
          <cell r="E2046" t="str">
            <v>SI</v>
          </cell>
        </row>
        <row r="2047">
          <cell r="D2047" t="str">
            <v>C:\Users\katherine.valencia\Desktop\REGISTROS SANITARIOS PARTE 3\301081930-RS.pdf</v>
          </cell>
          <cell r="E2047" t="str">
            <v>SI</v>
          </cell>
        </row>
        <row r="2048">
          <cell r="D2048" t="str">
            <v>C:\Users\katherine.valencia\Desktop\REGISTROS SANITARIOS PARTE 3\301081932-RS.pdf</v>
          </cell>
          <cell r="E2048" t="str">
            <v>SI</v>
          </cell>
        </row>
        <row r="2049">
          <cell r="D2049" t="str">
            <v>C:\Users\katherine.valencia\Desktop\REGISTROS SANITARIOS PARTE 3\301081935-RS.pdf</v>
          </cell>
          <cell r="E2049" t="str">
            <v>SI</v>
          </cell>
        </row>
        <row r="2050">
          <cell r="D2050" t="str">
            <v>C:\Users\katherine.valencia\Desktop\REGISTROS SANITARIOS PARTE 3\301081937-RS.pdf</v>
          </cell>
          <cell r="E2050" t="str">
            <v>SI</v>
          </cell>
        </row>
        <row r="2051">
          <cell r="D2051" t="str">
            <v>C:\Users\katherine.valencia\Desktop\REGISTROS SANITARIOS PARTE 3\301081939-RS.pdf</v>
          </cell>
          <cell r="E2051" t="str">
            <v>SI</v>
          </cell>
        </row>
        <row r="2052">
          <cell r="D2052" t="str">
            <v>C:\Users\katherine.valencia\Desktop\REGISTROS SANITARIOS PARTE 3\301081941-RS.pdf</v>
          </cell>
          <cell r="E2052" t="str">
            <v>SI</v>
          </cell>
        </row>
        <row r="2053">
          <cell r="D2053" t="str">
            <v>C:\Users\katherine.valencia\Desktop\REGISTROS SANITARIOS PARTE 3\301100108-RS.PDF</v>
          </cell>
          <cell r="E2053" t="str">
            <v>SI</v>
          </cell>
        </row>
        <row r="2054">
          <cell r="D2054" t="str">
            <v>C:\Users\katherine.valencia\Desktop\REGISTROS SANITARIOS PARTE 3\301100408-RS.PDF</v>
          </cell>
          <cell r="E2054" t="str">
            <v>SI</v>
          </cell>
        </row>
        <row r="2055">
          <cell r="D2055" t="str">
            <v>C:\Users\katherine.valencia\Desktop\REGISTROS SANITARIOS PARTE 3\301100508-RS.PDF</v>
          </cell>
          <cell r="E2055" t="str">
            <v>SI</v>
          </cell>
        </row>
        <row r="2056">
          <cell r="D2056" t="str">
            <v>C:\Users\katherine.valencia\Desktop\REGISTROS SANITARIOS PARTE 3\302010101-RS.pdf</v>
          </cell>
          <cell r="E2056" t="str">
            <v>SI</v>
          </cell>
        </row>
        <row r="2057">
          <cell r="D2057" t="str">
            <v>C:\Users\katherine.valencia\Desktop\REGISTROS SANITARIOS PARTE 3\302010106-RS (1).pdf</v>
          </cell>
          <cell r="E2057" t="str">
            <v>SI</v>
          </cell>
        </row>
        <row r="2058">
          <cell r="D2058" t="str">
            <v>C:\Users\katherine.valencia\Desktop\REGISTROS SANITARIOS PARTE 3\302010106-RS (2).png</v>
          </cell>
          <cell r="E2058" t="str">
            <v>SI</v>
          </cell>
        </row>
        <row r="2059">
          <cell r="D2059" t="str">
            <v>C:\Users\katherine.valencia\Desktop\REGISTROS SANITARIOS PARTE 3\302020403-RS.PDF</v>
          </cell>
          <cell r="E2059" t="str">
            <v>SI</v>
          </cell>
        </row>
        <row r="2060">
          <cell r="D2060" t="str">
            <v>C:\Users\katherine.valencia\Desktop\REGISTROS SANITARIOS PARTE 3\302020612-RS.pdf</v>
          </cell>
          <cell r="E2060" t="str">
            <v>SI</v>
          </cell>
        </row>
        <row r="2061">
          <cell r="D2061" t="str">
            <v>C:\Users\katherine.valencia\Desktop\REGISTROS SANITARIOS PARTE 3\302030403-RS.pdf</v>
          </cell>
          <cell r="E2061" t="str">
            <v>SI</v>
          </cell>
        </row>
        <row r="2062">
          <cell r="D2062" t="str">
            <v>C:\Users\katherine.valencia\Desktop\REGISTROS SANITARIOS PARTE 3\302030704-RS.pdf</v>
          </cell>
          <cell r="E2062" t="str">
            <v>SI</v>
          </cell>
        </row>
        <row r="2063">
          <cell r="D2063" t="str">
            <v>C:\Users\katherine.valencia\Desktop\REGISTROS SANITARIOS PARTE 3\302030807-RS.pdf</v>
          </cell>
          <cell r="E2063" t="str">
            <v>SI</v>
          </cell>
        </row>
        <row r="2064">
          <cell r="D2064" t="str">
            <v>C:\Users\katherine.valencia\Desktop\REGISTROS SANITARIOS PARTE 3\302031008-RS.pdf</v>
          </cell>
          <cell r="E2064" t="str">
            <v>SI</v>
          </cell>
        </row>
        <row r="2065">
          <cell r="D2065" t="str">
            <v>C:\Users\katherine.valencia\Desktop\REGISTROS SANITARIOS PARTE 3\302031304-RS.pdf</v>
          </cell>
          <cell r="E2065" t="str">
            <v>SI</v>
          </cell>
        </row>
        <row r="2066">
          <cell r="D2066" t="str">
            <v>C:\Users\katherine.valencia\Desktop\REGISTROS SANITARIOS PARTE 3\302031408-RS.pdf</v>
          </cell>
          <cell r="E2066" t="str">
            <v>SI</v>
          </cell>
        </row>
        <row r="2067">
          <cell r="D2067" t="str">
            <v>C:\Users\katherine.valencia\Desktop\REGISTROS SANITARIOS PARTE 3\302031508-RS.pdf</v>
          </cell>
          <cell r="E2067" t="str">
            <v>SI</v>
          </cell>
        </row>
        <row r="2068">
          <cell r="D2068" t="str">
            <v>C:\Users\katherine.valencia\Desktop\REGISTROS SANITARIOS PARTE 3\302031608-RS.pdf</v>
          </cell>
          <cell r="E2068" t="str">
            <v>SI</v>
          </cell>
        </row>
        <row r="2069">
          <cell r="D2069" t="str">
            <v>C:\Users\katherine.valencia\Desktop\REGISTROS SANITARIOS PARTE 3\302031808-RS.pdf</v>
          </cell>
          <cell r="E2069" t="str">
            <v>SI</v>
          </cell>
        </row>
        <row r="2070">
          <cell r="D2070" t="str">
            <v>C:\Users\katherine.valencia\Desktop\REGISTROS SANITARIOS PARTE 3\302032408-RS.pdf</v>
          </cell>
          <cell r="E2070" t="str">
            <v>SI</v>
          </cell>
        </row>
        <row r="2071">
          <cell r="D2071" t="str">
            <v>C:\Users\katherine.valencia\Desktop\REGISTROS SANITARIOS PARTE 3\302032908-RS.pdf</v>
          </cell>
          <cell r="E2071" t="str">
            <v>SI</v>
          </cell>
        </row>
        <row r="2072">
          <cell r="D2072" t="str">
            <v>C:\Users\katherine.valencia\Desktop\REGISTROS SANITARIOS PARTE 3\302033704-RS.pdf</v>
          </cell>
          <cell r="E2072" t="str">
            <v>SI</v>
          </cell>
        </row>
        <row r="2073">
          <cell r="D2073" t="str">
            <v>C:\Users\katherine.valencia\Desktop\REGISTROS SANITARIOS PARTE 3\302033706-RS.pdf</v>
          </cell>
          <cell r="E2073" t="str">
            <v>SI</v>
          </cell>
        </row>
        <row r="2074">
          <cell r="D2074" t="str">
            <v>C:\Users\katherine.valencia\Desktop\REGISTROS SANITARIOS PARTE 3\302033930-RS.pdf</v>
          </cell>
          <cell r="E2074" t="str">
            <v>SI</v>
          </cell>
        </row>
        <row r="2075">
          <cell r="D2075" t="str">
            <v>C:\Users\katherine.valencia\Desktop\REGISTROS SANITARIOS PARTE 3\303000308-RS.pdf</v>
          </cell>
          <cell r="E2075" t="str">
            <v>SI</v>
          </cell>
        </row>
        <row r="2076">
          <cell r="D2076" t="str">
            <v>C:\Users\katherine.valencia\Desktop\REGISTROS SANITARIOS PARTE 3\303000404-RS.pdf</v>
          </cell>
          <cell r="E2076" t="str">
            <v>SI</v>
          </cell>
        </row>
        <row r="2077">
          <cell r="D2077" t="str">
            <v>C:\Users\katherine.valencia\Desktop\REGISTROS SANITARIOS PARTE 3\303000504 -RS (1).pdf</v>
          </cell>
          <cell r="E2077" t="str">
            <v>SI</v>
          </cell>
        </row>
        <row r="2078">
          <cell r="D2078" t="str">
            <v>C:\Users\katherine.valencia\Desktop\REGISTROS SANITARIOS PARTE 3\303000504 -RS (2).pdf</v>
          </cell>
          <cell r="E2078" t="str">
            <v>SI</v>
          </cell>
        </row>
        <row r="2079">
          <cell r="D2079" t="str">
            <v>C:\Users\katherine.valencia\Desktop\REGISTROS SANITARIOS PARTE 3\303000804-RS.pdf</v>
          </cell>
          <cell r="E2079" t="str">
            <v>SI</v>
          </cell>
        </row>
        <row r="2080">
          <cell r="D2080" t="str">
            <v>C:\Users\katherine.valencia\Desktop\REGISTROS SANITARIOS PARTE 3\303001604-RS.pdf</v>
          </cell>
          <cell r="E2080" t="str">
            <v>SI</v>
          </cell>
        </row>
        <row r="2081">
          <cell r="D2081" t="str">
            <v>C:\Users\katherine.valencia\Desktop\REGISTROS SANITARIOS PARTE 3\303001905-RS.pdf</v>
          </cell>
          <cell r="E2081" t="str">
            <v>SI</v>
          </cell>
        </row>
        <row r="2082">
          <cell r="D2082" t="str">
            <v>C:\Users\katherine.valencia\Desktop\REGISTROS SANITARIOS PARTE 3\303002308-RS.pdf</v>
          </cell>
          <cell r="E2082" t="str">
            <v>SI</v>
          </cell>
        </row>
        <row r="2083">
          <cell r="D2083" t="str">
            <v>C:\Users\katherine.valencia\Desktop\REGISTROS SANITARIOS PARTE 3\303002804-RS.pdf</v>
          </cell>
          <cell r="E2083" t="str">
            <v>SI</v>
          </cell>
        </row>
        <row r="2084">
          <cell r="D2084" t="str">
            <v>C:\Users\katherine.valencia\Desktop\REGISTROS SANITARIOS PARTE 3\303003004-RS.jpg</v>
          </cell>
          <cell r="E2084" t="str">
            <v>SI</v>
          </cell>
        </row>
        <row r="2085">
          <cell r="D2085" t="str">
            <v>C:\Users\katherine.valencia\Desktop\REGISTROS SANITARIOS PARTE 3\304000001-RS (2).pdf</v>
          </cell>
          <cell r="E2085" t="str">
            <v>SI</v>
          </cell>
        </row>
        <row r="2086">
          <cell r="D2086" t="str">
            <v>C:\Users\katherine.valencia\Desktop\REGISTROS SANITARIOS PARTE 3\304000001-RS.pdf</v>
          </cell>
          <cell r="E2086" t="str">
            <v>SI</v>
          </cell>
        </row>
        <row r="2087">
          <cell r="D2087" t="str">
            <v>C:\Users\katherine.valencia\Desktop\REGISTROS SANITARIOS PARTE 3\304000105-RS.pdf</v>
          </cell>
          <cell r="E2087" t="str">
            <v>SI</v>
          </cell>
        </row>
        <row r="2088">
          <cell r="D2088" t="str">
            <v>C:\Users\katherine.valencia\Desktop\REGISTROS SANITARIOS PARTE 3\304000207-RS.pdf</v>
          </cell>
          <cell r="E2088" t="str">
            <v>SI</v>
          </cell>
        </row>
        <row r="2089">
          <cell r="D2089" t="str">
            <v>C:\Users\katherine.valencia\Desktop\REGISTROS SANITARIOS PARTE 3\304001308-RS.pdf</v>
          </cell>
          <cell r="E2089" t="str">
            <v>SI</v>
          </cell>
        </row>
        <row r="2090">
          <cell r="D2090" t="str">
            <v>C:\Users\katherine.valencia\Desktop\REGISTROS SANITARIOS PARTE 3\304001408-RS.pdf</v>
          </cell>
          <cell r="E2090" t="str">
            <v>SI</v>
          </cell>
        </row>
        <row r="2091">
          <cell r="D2091" t="str">
            <v>C:\Users\katherine.valencia\Desktop\REGISTROS SANITARIOS PARTE 3\304001603-RS.pdf</v>
          </cell>
          <cell r="E2091" t="str">
            <v>SI</v>
          </cell>
        </row>
        <row r="2092">
          <cell r="D2092" t="str">
            <v>C:\Users\katherine.valencia\Desktop\REGISTROS SANITARIOS PARTE 3\304001801-RS.pdf</v>
          </cell>
          <cell r="E2092" t="str">
            <v>SI</v>
          </cell>
        </row>
        <row r="2093">
          <cell r="D2093" t="str">
            <v>C:\Users\katherine.valencia\Desktop\REGISTROS SANITARIOS PARTE 3\304001901-RS.pdf</v>
          </cell>
          <cell r="E2093" t="str">
            <v>SI</v>
          </cell>
        </row>
        <row r="2094">
          <cell r="D2094" t="str">
            <v>C:\Users\katherine.valencia\Desktop\REGISTROS SANITARIOS PARTE 4\304001922-RS.pdf</v>
          </cell>
          <cell r="E2094" t="str">
            <v>SI</v>
          </cell>
        </row>
        <row r="2095">
          <cell r="D2095" t="str">
            <v>C:\Users\katherine.valencia\Desktop\REGISTROS SANITARIOS PARTE 4\304001933-RS.pdf</v>
          </cell>
          <cell r="E2095" t="str">
            <v>SI</v>
          </cell>
        </row>
        <row r="2096">
          <cell r="D2096" t="str">
            <v>C:\Users\katherine.valencia\Desktop\REGISTROS SANITARIOS PARTE 4\304002002-RS.pdf</v>
          </cell>
          <cell r="E2096" t="str">
            <v>SI</v>
          </cell>
        </row>
        <row r="2097">
          <cell r="D2097" t="str">
            <v>C:\Users\katherine.valencia\Desktop\REGISTROS SANITARIOS PARTE 4\304002101-RS.pdf</v>
          </cell>
          <cell r="E2097" t="str">
            <v>SI</v>
          </cell>
        </row>
        <row r="2098">
          <cell r="D2098" t="str">
            <v>C:\Users\katherine.valencia\Desktop\REGISTROS SANITARIOS PARTE 4\304002201-RS.pdf</v>
          </cell>
          <cell r="E2098" t="str">
            <v>SI</v>
          </cell>
        </row>
        <row r="2099">
          <cell r="D2099" t="str">
            <v>C:\Users\katherine.valencia\Desktop\REGISTROS SANITARIOS PARTE 4\304002320-RS.pdf</v>
          </cell>
          <cell r="E2099" t="str">
            <v>SI</v>
          </cell>
        </row>
        <row r="2100">
          <cell r="D2100" t="str">
            <v>C:\Users\katherine.valencia\Desktop\REGISTROS SANITARIOS PARTE 4\304002325-RS.pdf</v>
          </cell>
          <cell r="E2100" t="str">
            <v>SI</v>
          </cell>
        </row>
        <row r="2101">
          <cell r="D2101" t="str">
            <v>C:\Users\katherine.valencia\Desktop\REGISTROS SANITARIOS PARTE 4\304002330-RS.pdf</v>
          </cell>
          <cell r="E2101" t="str">
            <v>SI</v>
          </cell>
        </row>
        <row r="2102">
          <cell r="D2102" t="str">
            <v>C:\Users\katherine.valencia\Desktop\REGISTROS SANITARIOS PARTE 4\304002335-RS.pdf</v>
          </cell>
          <cell r="E2102" t="str">
            <v>SI</v>
          </cell>
        </row>
        <row r="2103">
          <cell r="D2103" t="str">
            <v>C:\Users\katherine.valencia\Desktop\REGISTROS SANITARIOS PARTE 4\304002505-RS.pdf</v>
          </cell>
          <cell r="E2103" t="str">
            <v>SI</v>
          </cell>
        </row>
        <row r="2104">
          <cell r="D2104" t="str">
            <v>C:\Users\katherine.valencia\Desktop\REGISTROS SANITARIOS PARTE 4\304003504-RS.pdf</v>
          </cell>
          <cell r="E2104" t="str">
            <v>SI</v>
          </cell>
        </row>
        <row r="2105">
          <cell r="D2105" t="str">
            <v>C:\Users\katherine.valencia\Desktop\REGISTROS SANITARIOS PARTE 4\304004503-RS.pdf</v>
          </cell>
          <cell r="E2105" t="str">
            <v>SI</v>
          </cell>
        </row>
        <row r="2106">
          <cell r="D2106" t="str">
            <v>C:\Users\katherine.valencia\Desktop\REGISTROS SANITARIOS PARTE 4\304004601-RS.pdf</v>
          </cell>
          <cell r="E2106" t="str">
            <v>SI</v>
          </cell>
        </row>
        <row r="2107">
          <cell r="D2107" t="str">
            <v>C:\Users\katherine.valencia\Desktop\REGISTROS SANITARIOS PARTE 4\304004608-RS.jpg</v>
          </cell>
          <cell r="E2107" t="str">
            <v>SI</v>
          </cell>
        </row>
        <row r="2108">
          <cell r="D2108" t="str">
            <v>C:\Users\katherine.valencia\Desktop\REGISTROS SANITARIOS PARTE 4\304004708-RS.pdf</v>
          </cell>
          <cell r="E2108" t="str">
            <v>SI</v>
          </cell>
        </row>
        <row r="2109">
          <cell r="D2109" t="str">
            <v>C:\Users\katherine.valencia\Desktop\REGISTROS SANITARIOS PARTE 4\304004728-RS.pdf</v>
          </cell>
          <cell r="E2109" t="str">
            <v>SI</v>
          </cell>
        </row>
        <row r="2110">
          <cell r="D2110" t="str">
            <v>C:\Users\katherine.valencia\Desktop\REGISTROS SANITARIOS PARTE 4\304005008-RS.PDF</v>
          </cell>
          <cell r="E2110" t="str">
            <v>SI</v>
          </cell>
        </row>
        <row r="2111">
          <cell r="D2111" t="str">
            <v>C:\Users\katherine.valencia\Desktop\REGISTROS SANITARIOS PARTE 4\304005608-RS.pdf</v>
          </cell>
          <cell r="E2111" t="str">
            <v>SI</v>
          </cell>
        </row>
        <row r="2112">
          <cell r="D2112" t="str">
            <v>C:\Users\katherine.valencia\Desktop\REGISTROS SANITARIOS PARTE 4\304013200-RS.pdf</v>
          </cell>
          <cell r="E2112" t="str">
            <v>SI</v>
          </cell>
        </row>
        <row r="2113">
          <cell r="D2113" t="str">
            <v>C:\Users\katherine.valencia\Desktop\REGISTROS SANITARIOS 1\19956947-RS.pdf</v>
          </cell>
          <cell r="E2113" t="str">
            <v>SI</v>
          </cell>
        </row>
        <row r="2114">
          <cell r="D2114" t="str">
            <v>C:\Users\katherine.valencia\Desktop\REGISTROS SANITARIOS 1\102000804-RS.pdf</v>
          </cell>
          <cell r="E2114" t="str">
            <v>SI</v>
          </cell>
        </row>
        <row r="2115">
          <cell r="D2115" t="str">
            <v>C:\Users\katherine.valencia\Desktop\REGISTROS SANITARIOS 1\102001204-RS.pdf</v>
          </cell>
          <cell r="E2115" t="str">
            <v>SI</v>
          </cell>
        </row>
        <row r="2116">
          <cell r="D2116" t="str">
            <v>C:\Users\katherine.valencia\Desktop\REGISTROS SANITARIOS 1\103010203-RS.pdf</v>
          </cell>
          <cell r="E2116" t="str">
            <v>SI</v>
          </cell>
        </row>
        <row r="2117">
          <cell r="D2117" t="str">
            <v>C:\Users\katherine.valencia\Desktop\REGISTROS SANITARIOS 1\103010709-RS.pdf</v>
          </cell>
          <cell r="E2117" t="str">
            <v>SI</v>
          </cell>
        </row>
        <row r="2118">
          <cell r="D2118" t="str">
            <v>C:\Users\katherine.valencia\Desktop\REGISTROS SANITARIOS 1\103010809-RS.pdf</v>
          </cell>
          <cell r="E2118" t="str">
            <v>SI</v>
          </cell>
        </row>
        <row r="2119">
          <cell r="D2119" t="str">
            <v>C:\Users\katherine.valencia\Desktop\REGISTROS SANITARIOS 1\103010903-RS.pdf</v>
          </cell>
          <cell r="E2119" t="str">
            <v>SI</v>
          </cell>
        </row>
        <row r="2120">
          <cell r="D2120" t="str">
            <v>C:\Users\katherine.valencia\Desktop\REGISTROS SANITARIOS 1\103010920-RS.pdf</v>
          </cell>
          <cell r="E2120" t="str">
            <v>SI</v>
          </cell>
        </row>
        <row r="2121">
          <cell r="D2121" t="str">
            <v>C:\Users\katherine.valencia\Desktop\REGISTROS SANITARIOS 1\103011509-RS.pdf</v>
          </cell>
          <cell r="E2121" t="str">
            <v>SI</v>
          </cell>
        </row>
        <row r="2122">
          <cell r="D2122" t="str">
            <v>C:\Users\katherine.valencia\Desktop\REGISTROS SANITARIOS 1\103011803-RS.pdf</v>
          </cell>
          <cell r="E2122" t="str">
            <v>SI</v>
          </cell>
        </row>
        <row r="2123">
          <cell r="D2123" t="str">
            <v>C:\Users\katherine.valencia\Desktop\REGISTROS SANITARIOS 1\103012003-RS.pdf</v>
          </cell>
          <cell r="E2123" t="str">
            <v>SI</v>
          </cell>
        </row>
        <row r="2124">
          <cell r="D2124" t="str">
            <v>C:\Users\katherine.valencia\Desktop\REGISTROS SANITARIOS 1\103012110-RS.pdf</v>
          </cell>
          <cell r="E2124" t="str">
            <v>SI</v>
          </cell>
        </row>
        <row r="2125">
          <cell r="D2125" t="str">
            <v>C:\Users\katherine.valencia\Desktop\REGISTROS SANITARIOS 2\103012115-RS.pdf</v>
          </cell>
          <cell r="E2125" t="str">
            <v>SI</v>
          </cell>
        </row>
        <row r="2126">
          <cell r="D2126" t="str">
            <v>C:\Users\katherine.valencia\Desktop\REGISTROS SANITARIOS 2\103012203-RS.pdf</v>
          </cell>
          <cell r="E2126" t="str">
            <v>SI</v>
          </cell>
        </row>
        <row r="2127">
          <cell r="D2127" t="str">
            <v>C:\Users\katherine.valencia\Desktop\REGISTROS SANITARIOS 2\103012403-RS.pdf</v>
          </cell>
          <cell r="E2127" t="str">
            <v>SI</v>
          </cell>
        </row>
        <row r="2128">
          <cell r="D2128" t="str">
            <v>C:\Users\katherine.valencia\Desktop\REGISTROS SANITARIOS 2\103012503-RS.pdf</v>
          </cell>
          <cell r="E2128" t="str">
            <v>SI</v>
          </cell>
        </row>
        <row r="2129">
          <cell r="D2129" t="str">
            <v>C:\Users\katherine.valencia\Desktop\REGISTROS SANITARIOS 2\103012603-RS.pdf</v>
          </cell>
          <cell r="E2129" t="str">
            <v>SI</v>
          </cell>
        </row>
        <row r="2130">
          <cell r="D2130" t="str">
            <v>C:\Users\katherine.valencia\Desktop\REGISTROS SANITARIOS 2\103012703-RS.pdf</v>
          </cell>
          <cell r="E2130" t="str">
            <v>SI</v>
          </cell>
        </row>
        <row r="2131">
          <cell r="D2131" t="str">
            <v>C:\Users\katherine.valencia\Desktop\REGISTROS SANITARIOS 2\103013903-RS.pdf</v>
          </cell>
          <cell r="E2131" t="str">
            <v>SI</v>
          </cell>
        </row>
        <row r="2132">
          <cell r="D2132" t="str">
            <v>C:\Users\katherine.valencia\Desktop\REGISTROS SANITARIOS 2\103014203-RS.pdf</v>
          </cell>
          <cell r="E2132" t="str">
            <v>SI</v>
          </cell>
        </row>
        <row r="2133">
          <cell r="D2133" t="str">
            <v>C:\Users\katherine.valencia\Desktop\REGISTROS SANITARIOS 2\103014803-RS.pdf</v>
          </cell>
          <cell r="E2133" t="str">
            <v>SI</v>
          </cell>
        </row>
        <row r="2134">
          <cell r="D2134" t="str">
            <v>C:\Users\katherine.valencia\Desktop\REGISTROS SANITARIOS 3\103012303-RS.pdf</v>
          </cell>
          <cell r="E2134" t="str">
            <v>SI</v>
          </cell>
        </row>
        <row r="2135">
          <cell r="D2135" t="str">
            <v>C:\Users\katherine.valencia\Desktop\REGISTROS SANITARIOS 3\103015503-RS.pdf</v>
          </cell>
          <cell r="E2135" t="str">
            <v>SI</v>
          </cell>
        </row>
        <row r="2136">
          <cell r="D2136" t="str">
            <v>C:\Users\katherine.valencia\Desktop\REGISTROS SANITARIOS 4\103015603-RS.pdf</v>
          </cell>
          <cell r="E2136" t="str">
            <v>SI</v>
          </cell>
        </row>
        <row r="2137">
          <cell r="D2137" t="str">
            <v>C:\Users\katherine.valencia\Desktop\REGISTROS SANITARIOS 4\103015803-RS.pdf</v>
          </cell>
          <cell r="E2137" t="str">
            <v>SI</v>
          </cell>
        </row>
        <row r="2138">
          <cell r="D2138" t="str">
            <v>C:\Users\katherine.valencia\Desktop\REGISTROS SANITARIOS 4\103016803-RS.pdf</v>
          </cell>
          <cell r="E2138" t="str">
            <v>SI</v>
          </cell>
        </row>
        <row r="2139">
          <cell r="D2139" t="str">
            <v>C:\Users\katherine.valencia\Desktop\REGISTROS SANITARIOS 4\103070303-RS.pdf</v>
          </cell>
          <cell r="E2139" t="str">
            <v>SI</v>
          </cell>
        </row>
        <row r="2140">
          <cell r="D2140" t="str">
            <v>C:\Users\katherine.valencia\Desktop\REGISTROS SANITARIOS 4\104010209-RS.pdf</v>
          </cell>
          <cell r="E2140" t="str">
            <v>SI</v>
          </cell>
        </row>
        <row r="2141">
          <cell r="D2141" t="str">
            <v>C:\Users\katherine.valencia\Desktop\REGISTROS SANITARIOS 4\104010409-RS.pdf</v>
          </cell>
          <cell r="E2141" t="str">
            <v>SI</v>
          </cell>
        </row>
        <row r="2142">
          <cell r="D2142" t="str">
            <v>C:\Users\katherine.valencia\Desktop\REGISTROS SANITARIOS 4\104020104-RS.pdf</v>
          </cell>
          <cell r="E2142" t="str">
            <v>SI</v>
          </cell>
        </row>
        <row r="2143">
          <cell r="D2143" t="str">
            <v>C:\Users\katherine.valencia\Desktop\REGISTROS SANITARIOS 4\104020209-RS.pdf</v>
          </cell>
          <cell r="E2143" t="str">
            <v>SI</v>
          </cell>
        </row>
        <row r="2144">
          <cell r="D2144" t="str">
            <v>C:\Users\katherine.valencia\Desktop\REGISTROS SANITARIOS 4\105010209-RS.pdf</v>
          </cell>
          <cell r="E2144" t="str">
            <v>SI</v>
          </cell>
        </row>
        <row r="2145">
          <cell r="D2145" t="str">
            <v>C:\Users\katherine.valencia\Desktop\REGISTROS SANITARIOS 4\105010609-RS.pdf</v>
          </cell>
          <cell r="E2145" t="str">
            <v>SI</v>
          </cell>
        </row>
        <row r="2146">
          <cell r="D2146" t="str">
            <v>C:\Users\katherine.valencia\Desktop\REGISTROS SANITARIOS 4\105010709-RS.pdf</v>
          </cell>
          <cell r="E2146" t="str">
            <v>SI</v>
          </cell>
        </row>
        <row r="2147">
          <cell r="D2147" t="str">
            <v>C:\Users\katherine.valencia\Desktop\REGISTROS SANITARIOS 4\105020303-RS.pdf</v>
          </cell>
          <cell r="E2147" t="str">
            <v>SI</v>
          </cell>
        </row>
        <row r="2148">
          <cell r="D2148" t="str">
            <v>C:\Users\katherine.valencia\Desktop\REGISTROS SANITARIOS 5\105020409-RS.pdf</v>
          </cell>
          <cell r="E2148" t="str">
            <v>SI</v>
          </cell>
        </row>
        <row r="2149">
          <cell r="D2149" t="str">
            <v>C:\Users\katherine.valencia\Desktop\REGISTROS SANITARIOS 5\105020609-RS.pdf</v>
          </cell>
          <cell r="E2149" t="str">
            <v>SI</v>
          </cell>
        </row>
        <row r="2150">
          <cell r="D2150" t="str">
            <v>C:\Users\katherine.valencia\Desktop\REGISTROS SANITARIOS 5\105021209-RS.pdf</v>
          </cell>
          <cell r="E2150" t="str">
            <v>SI</v>
          </cell>
        </row>
        <row r="2151">
          <cell r="D2151" t="str">
            <v>C:\Users\katherine.valencia\Desktop\REGISTROS SANITARIOS 5\105021609-RS.pdf</v>
          </cell>
          <cell r="E2151" t="str">
            <v>SI</v>
          </cell>
        </row>
        <row r="2152">
          <cell r="D2152" t="str">
            <v>C:\Users\katherine.valencia\Desktop\REGISTROS SANITARIOS 5\105030209RS.pdf</v>
          </cell>
          <cell r="E2152" t="str">
            <v>SI</v>
          </cell>
        </row>
        <row r="2153">
          <cell r="D2153" t="str">
            <v>C:\Users\katherine.valencia\Desktop\REGISTROS SANITARIOS 5\105030309-RS.pdf</v>
          </cell>
          <cell r="E2153" t="str">
            <v>SI</v>
          </cell>
        </row>
        <row r="2154">
          <cell r="D2154" t="str">
            <v>C:\Users\katherine.valencia\Desktop\REGISTROS SANITARIOS 5\105030609-RS.pdf</v>
          </cell>
          <cell r="E2154" t="str">
            <v>SI</v>
          </cell>
        </row>
        <row r="2155">
          <cell r="D2155" t="str">
            <v>C:\Users\katherine.valencia\Desktop\REGISTROS SANITARIOS 5\105031409-RS.pdf</v>
          </cell>
          <cell r="E2155" t="str">
            <v>SI</v>
          </cell>
        </row>
        <row r="2156">
          <cell r="D2156" t="str">
            <v>C:\Users\katherine.valencia\Desktop\REGISTROS SANITARIOS 5\105031609-RS.pdf</v>
          </cell>
          <cell r="E2156" t="str">
            <v>SI</v>
          </cell>
        </row>
        <row r="2157">
          <cell r="D2157" t="str">
            <v>C:\Users\katherine.valencia\Desktop\REGISTROS SANITARIOS 5\105031809-RS.pdf</v>
          </cell>
          <cell r="E2157" t="str">
            <v>SI</v>
          </cell>
        </row>
        <row r="2158">
          <cell r="D2158" t="str">
            <v>C:\Users\katherine.valencia\Desktop\REGISTROS SANITARIOS 5\105040203-RS.pdf</v>
          </cell>
          <cell r="E2158" t="str">
            <v>SI</v>
          </cell>
        </row>
        <row r="2159">
          <cell r="D2159" t="str">
            <v>C:\Users\katherine.valencia\Desktop\REGISTROS SANITARIOS 6\106020109-RS.pdf</v>
          </cell>
          <cell r="E2159" t="str">
            <v>SI</v>
          </cell>
        </row>
        <row r="2160">
          <cell r="D2160" t="str">
            <v>C:\Users\katherine.valencia\Desktop\REGISTROS SANITARIOS 6\106030103-RS.pdf</v>
          </cell>
          <cell r="E2160" t="str">
            <v>SI</v>
          </cell>
        </row>
        <row r="2161">
          <cell r="D2161" t="str">
            <v>C:\Users\katherine.valencia\Desktop\REGISTROS SANITARIOS 6\106040103-RS.pdf</v>
          </cell>
          <cell r="E2161" t="str">
            <v>SI</v>
          </cell>
        </row>
        <row r="2162">
          <cell r="D2162" t="str">
            <v>C:\Users\katherine.valencia\Desktop\REGISTROS SANITARIOS 6\106040203-RS.pdf</v>
          </cell>
          <cell r="E2162" t="str">
            <v>SI</v>
          </cell>
        </row>
        <row r="2163">
          <cell r="D2163" t="str">
            <v>C:\Users\katherine.valencia\Desktop\REGISTROS SANITARIOS 6\106050209-RS.pdf</v>
          </cell>
          <cell r="E2163" t="str">
            <v>SI</v>
          </cell>
        </row>
        <row r="2164">
          <cell r="D2164" t="str">
            <v>C:\Users\katherine.valencia\Desktop\REGISTROS SANITARIOS 6\106070203-RS.pdf</v>
          </cell>
          <cell r="E2164" t="str">
            <v>SI</v>
          </cell>
        </row>
        <row r="2165">
          <cell r="D2165" t="str">
            <v>C:\Users\katherine.valencia\Desktop\REGISTROS SANITARIOS 6\106070503-RS.pdf</v>
          </cell>
          <cell r="E2165" t="str">
            <v>SI</v>
          </cell>
        </row>
        <row r="2166">
          <cell r="D2166" t="str">
            <v>C:\Users\katherine.valencia\Desktop\REGISTROS SANITARIOS 7\105040509-RS.pdf</v>
          </cell>
          <cell r="E2166" t="str">
            <v>SI</v>
          </cell>
        </row>
        <row r="2167">
          <cell r="D2167" t="str">
            <v>C:\Users\katherine.valencia\Desktop\REGISTROS SANITARIOS 7\105040709-RS.pdf</v>
          </cell>
          <cell r="E2167" t="str">
            <v>SI</v>
          </cell>
        </row>
        <row r="2168">
          <cell r="D2168" t="str">
            <v>C:\Users\katherine.valencia\Desktop\REGISTROS SANITARIOS 7\106070903-RS.pdf</v>
          </cell>
          <cell r="E2168" t="str">
            <v>SI</v>
          </cell>
        </row>
        <row r="2169">
          <cell r="D2169" t="str">
            <v>C:\Users\katherine.valencia\Desktop\REGISTROS SANITARIOS 7\106080509-RS.pdf</v>
          </cell>
          <cell r="E2169" t="str">
            <v>SI</v>
          </cell>
        </row>
        <row r="2170">
          <cell r="D2170" t="str">
            <v>C:\Users\katherine.valencia\Desktop\REGISTROS SANITARIOS 7\106090109-RS.pdf</v>
          </cell>
          <cell r="E2170" t="str">
            <v>SI</v>
          </cell>
        </row>
        <row r="2171">
          <cell r="D2171" t="str">
            <v>C:\Users\katherine.valencia\Desktop\REGISTROS SANITARIOS 7\106090209-RS.pdf</v>
          </cell>
          <cell r="E2171" t="str">
            <v>SI</v>
          </cell>
        </row>
        <row r="2172">
          <cell r="D2172" t="str">
            <v>C:\Users\katherine.valencia\Desktop\REGISTROS SANITARIOS 7\106100109-RS.pdf</v>
          </cell>
          <cell r="E2172" t="str">
            <v>SI</v>
          </cell>
        </row>
        <row r="2173">
          <cell r="D2173" t="str">
            <v>C:\Users\katherine.valencia\Desktop\REGISTROS SANITARIOS 7\107010203-RS.pdf</v>
          </cell>
          <cell r="E2173" t="str">
            <v>SI</v>
          </cell>
        </row>
        <row r="2174">
          <cell r="D2174" t="str">
            <v>C:\Users\katherine.valencia\Desktop\REGISTROS SANITARIOS 7\107010903-RS.pdf</v>
          </cell>
          <cell r="E2174" t="str">
            <v>SI</v>
          </cell>
        </row>
        <row r="2175">
          <cell r="D2175" t="str">
            <v>C:\Users\katherine.valencia\Desktop\REGISTROS SANITARIOS 7\107011303-RS.pdf</v>
          </cell>
          <cell r="E2175" t="str">
            <v>SI</v>
          </cell>
        </row>
        <row r="2176">
          <cell r="D2176" t="str">
            <v>C:\Users\katherine.valencia\Desktop\REGISTROS SANITARIOS 7\107030109-RS.pdf</v>
          </cell>
          <cell r="E2176" t="str">
            <v>SI</v>
          </cell>
        </row>
        <row r="2177">
          <cell r="D2177" t="str">
            <v>C:\Users\katherine.valencia\Desktop\REGISTROS SANITARIOS 7\107030409-RS.pdf</v>
          </cell>
          <cell r="E2177" t="str">
            <v>SI</v>
          </cell>
        </row>
        <row r="2178">
          <cell r="D2178" t="str">
            <v>C:\Users\katherine.valencia\Desktop\REGISTROS SANITARIOS 7\107050109-RS.pdf</v>
          </cell>
          <cell r="E2178" t="str">
            <v>SI</v>
          </cell>
        </row>
        <row r="2179">
          <cell r="D2179" t="str">
            <v>C:\Users\katherine.valencia\Desktop\REGISTROS SANITARIOS 7\109010103-RS.pdf</v>
          </cell>
          <cell r="E2179" t="str">
            <v>SI</v>
          </cell>
        </row>
        <row r="2180">
          <cell r="D2180" t="str">
            <v>C:\Users\katherine.valencia\Desktop\REGISTROS SANITARIOS 8\109010609-RS.pdf</v>
          </cell>
          <cell r="E2180" t="str">
            <v>SI</v>
          </cell>
        </row>
        <row r="2181">
          <cell r="D2181" t="str">
            <v>C:\Users\katherine.valencia\Desktop\REGISTROS SANITARIOS 8\109011209-RS.pdf</v>
          </cell>
          <cell r="E2181" t="str">
            <v>SI</v>
          </cell>
        </row>
        <row r="2182">
          <cell r="D2182" t="str">
            <v>C:\Users\katherine.valencia\Desktop\REGISTROS SANITARIOS 8\109020209-RS.pdf</v>
          </cell>
          <cell r="E2182" t="str">
            <v>SI</v>
          </cell>
        </row>
        <row r="2183">
          <cell r="D2183" t="str">
            <v>C:\Users\katherine.valencia\Desktop\REGISTROS SANITARIOS 8\109030603-RS.pdf</v>
          </cell>
          <cell r="E2183" t="str">
            <v>SI</v>
          </cell>
        </row>
        <row r="2184">
          <cell r="D2184" t="str">
            <v>C:\Users\katherine.valencia\Desktop\REGISTROS SANITARIOS 8\109040109-RS.pdf</v>
          </cell>
          <cell r="E2184" t="str">
            <v>SI</v>
          </cell>
        </row>
        <row r="2185">
          <cell r="D2185" t="str">
            <v>C:\Users\katherine.valencia\Desktop\REGISTROS SANITARIOS 8\110000103-RS.pdf</v>
          </cell>
          <cell r="E2185" t="str">
            <v>SI</v>
          </cell>
        </row>
        <row r="2186">
          <cell r="D2186" t="str">
            <v>C:\Users\katherine.valencia\Desktop\REGISTROS SANITARIOS 8\110000203-RS.pdf</v>
          </cell>
          <cell r="E2186" t="str">
            <v>SI</v>
          </cell>
        </row>
        <row r="2187">
          <cell r="D2187" t="str">
            <v>C:\Users\katherine.valencia\Desktop\REGISTROS SANITARIOS 8\111060102-RS.pdf</v>
          </cell>
          <cell r="E2187" t="str">
            <v>SI</v>
          </cell>
        </row>
        <row r="2188">
          <cell r="D2188" t="str">
            <v>C:\Users\katherine.valencia\Desktop\REGISTROS SANITARIOS 8\112010206-RS.pdf</v>
          </cell>
          <cell r="E2188" t="str">
            <v>SI</v>
          </cell>
        </row>
        <row r="2189">
          <cell r="D2189" t="str">
            <v>C:\Users\katherine.valencia\Desktop\REGISTROS SANITARIOS 8\112020406-RS.pdf</v>
          </cell>
          <cell r="E2189" t="str">
            <v>SI</v>
          </cell>
        </row>
        <row r="2190">
          <cell r="D2190" t="str">
            <v>C:\Users\katherine.valencia\Desktop\REGISTROS SANITARIOS 8\112030106-RS.pdf</v>
          </cell>
          <cell r="E2190" t="str">
            <v>SI</v>
          </cell>
        </row>
        <row r="2191">
          <cell r="D2191" t="str">
            <v>C:\Users\katherine.valencia\Desktop\REGISTROS SANITARIOS 8\112030206-RS.pdf</v>
          </cell>
          <cell r="E2191" t="str">
            <v>SI</v>
          </cell>
        </row>
        <row r="2192">
          <cell r="D2192" t="str">
            <v>C:\Users\katherine.valencia\Desktop\REGISTROS SANITARIOS 8\112030306-RS.pdf</v>
          </cell>
          <cell r="E2192" t="str">
            <v>SI</v>
          </cell>
        </row>
        <row r="2193">
          <cell r="D2193" t="str">
            <v>C:\Users\katherine.valencia\Desktop\REGISTROS SANITARIOS 8\112030405-RS.pdf</v>
          </cell>
          <cell r="E2193" t="str">
            <v>SI</v>
          </cell>
        </row>
        <row r="2194">
          <cell r="D2194" t="str">
            <v>C:\Users\katherine.valencia\Desktop\REGISTROS SANITARIOS 8\112050206-RS.pdf</v>
          </cell>
          <cell r="E2194" t="str">
            <v>SI</v>
          </cell>
        </row>
        <row r="2195">
          <cell r="D2195" t="str">
            <v>C:\Users\katherine.valencia\Desktop\REGISTROS SANITARIOS 8\112050716-RS.pdf</v>
          </cell>
          <cell r="E2195" t="str">
            <v>SI</v>
          </cell>
        </row>
        <row r="2196">
          <cell r="D2196" t="str">
            <v>C:\Users\katherine.valencia\Desktop\REGISTROS SANITARIOS 8\113011701-RS.pdf</v>
          </cell>
          <cell r="E2196" t="str">
            <v>SI</v>
          </cell>
        </row>
        <row r="2197">
          <cell r="D2197" t="str">
            <v>C:\Users\katherine.valencia\Desktop\REGISTROS SANITARIOS 8\113011801-RS.pdf</v>
          </cell>
          <cell r="E2197" t="str">
            <v>SI</v>
          </cell>
        </row>
        <row r="2198">
          <cell r="D2198" t="str">
            <v>C:\Users\katherine.valencia\Desktop\REGISTROS SANITARIOS 9\113020104-RS.pdf</v>
          </cell>
          <cell r="E2198" t="str">
            <v>SI</v>
          </cell>
        </row>
        <row r="2199">
          <cell r="D2199" t="str">
            <v>C:\Users\katherine.valencia\Desktop\REGISTROS SANITARIOS 9\113020401-RS.pdf</v>
          </cell>
          <cell r="E2199" t="str">
            <v>SI</v>
          </cell>
        </row>
        <row r="2200">
          <cell r="D2200" t="str">
            <v>C:\Users\katherine.valencia\Desktop\REGISTROS SANITARIOS 9\114010502-RS.pdf</v>
          </cell>
          <cell r="E2200" t="str">
            <v>SI</v>
          </cell>
        </row>
        <row r="2201">
          <cell r="D2201" t="str">
            <v>C:\Users\katherine.valencia\Desktop\REGISTROS SANITARIOS 9\114010703-RS.pdf</v>
          </cell>
          <cell r="E2201" t="str">
            <v>SI</v>
          </cell>
        </row>
        <row r="2202">
          <cell r="D2202" t="str">
            <v>C:\Users\katherine.valencia\Desktop\REGISTROS SANITARIOS 9\114010803-RS.pdf</v>
          </cell>
          <cell r="E2202" t="str">
            <v>SI</v>
          </cell>
        </row>
        <row r="2203">
          <cell r="D2203" t="str">
            <v>C:\Users\katherine.valencia\Desktop\REGISTROS SANITARIOS 9\114011603-RS.pdf</v>
          </cell>
          <cell r="E2203" t="str">
            <v>SI</v>
          </cell>
        </row>
        <row r="2204">
          <cell r="D2204" t="str">
            <v>C:\Users\katherine.valencia\Desktop\REGISTROS SANITARIOS 9\114020104-RS.pdf</v>
          </cell>
          <cell r="E2204" t="str">
            <v>SI</v>
          </cell>
        </row>
        <row r="2205">
          <cell r="D2205" t="str">
            <v>C:\Users\katherine.valencia\Desktop\REGISTROS SANITARIOS 9\114020309-RS.pdf</v>
          </cell>
          <cell r="E2205" t="str">
            <v>SI</v>
          </cell>
        </row>
        <row r="2206">
          <cell r="D2206" t="str">
            <v>C:\Users\katherine.valencia\Desktop\REGISTROS SANITARIOS 9\114020409-RS.pdf</v>
          </cell>
          <cell r="E2206" t="str">
            <v>SI</v>
          </cell>
        </row>
        <row r="2207">
          <cell r="D2207" t="str">
            <v>C:\Users\katherine.valencia\Desktop\REGISTROS SANITARIOS 9\114030403-RS.pdf</v>
          </cell>
          <cell r="E2207" t="str">
            <v>SI</v>
          </cell>
        </row>
        <row r="2208">
          <cell r="D2208" t="str">
            <v>C:\Users\katherine.valencia\Desktop\REGISTROS SANITARIOS 9\114040103-RS.pdf</v>
          </cell>
          <cell r="E2208" t="str">
            <v>SI</v>
          </cell>
        </row>
        <row r="2209">
          <cell r="D2209" t="str">
            <v>C:\Users\katherine.valencia\Desktop\REGISTROS SANITARIOS 9\114040203-RS.pdf</v>
          </cell>
          <cell r="E2209" t="str">
            <v>SI</v>
          </cell>
        </row>
        <row r="2210">
          <cell r="D2210" t="str">
            <v>C:\Users\katherine.valencia\Desktop\REGISTROS SANITARIOS 9\114040303-RS.pdf</v>
          </cell>
          <cell r="E2210" t="str">
            <v>SI</v>
          </cell>
        </row>
        <row r="2211">
          <cell r="D2211" t="str">
            <v>C:\Users\katherine.valencia\Desktop\REGISTROS SANITARIOS 10\113020301-RS.pdf</v>
          </cell>
          <cell r="E2211" t="str">
            <v>SI</v>
          </cell>
        </row>
        <row r="2212">
          <cell r="D2212" t="str">
            <v>C:\Users\katherine.valencia\Desktop\REGISTROS SANITARIOS 10\113020501-RS.pdf</v>
          </cell>
          <cell r="E2212" t="str">
            <v>SI</v>
          </cell>
        </row>
        <row r="2213">
          <cell r="D2213" t="str">
            <v>C:\Users\katherine.valencia\Desktop\REGISTROS SANITARIOS 10\114010203-RS.pdf</v>
          </cell>
          <cell r="E2213" t="str">
            <v>SI</v>
          </cell>
        </row>
        <row r="2214">
          <cell r="D2214" t="str">
            <v>C:\Users\katherine.valencia\Desktop\REGISTROS SANITARIOS 10\114040403-RS.pdf</v>
          </cell>
          <cell r="E2214" t="str">
            <v>SI</v>
          </cell>
        </row>
        <row r="2215">
          <cell r="D2215" t="str">
            <v>C:\Users\katherine.valencia\Desktop\REGISTROS SANITARIOS 10\114050103-RS.pdf</v>
          </cell>
          <cell r="E2215" t="str">
            <v>SI</v>
          </cell>
        </row>
        <row r="2216">
          <cell r="D2216" t="str">
            <v>C:\Users\katherine.valencia\Desktop\REGISTROS SANITARIOS 10\114050909-RS.pdf</v>
          </cell>
          <cell r="E2216" t="str">
            <v>SI</v>
          </cell>
        </row>
        <row r="2217">
          <cell r="D2217" t="str">
            <v>C:\Users\katherine.valencia\Desktop\REGISTROS SANITARIOS 10\114051009-RS.pdf</v>
          </cell>
          <cell r="E2217" t="str">
            <v>SI</v>
          </cell>
        </row>
        <row r="2218">
          <cell r="D2218" t="str">
            <v>C:\Users\katherine.valencia\Desktop\REGISTROS SANITARIOS 10\114051104-RS.pdf</v>
          </cell>
          <cell r="E2218" t="str">
            <v>SI</v>
          </cell>
        </row>
        <row r="2219">
          <cell r="D2219" t="str">
            <v>C:\Users\katherine.valencia\Desktop\REGISTROS SANITARIOS 10\114060209-RS.pdf</v>
          </cell>
          <cell r="E2219" t="str">
            <v>SI</v>
          </cell>
        </row>
        <row r="2220">
          <cell r="D2220" t="str">
            <v>C:\Users\katherine.valencia\Desktop\REGISTROS SANITARIOS 10\114070103-RS.pdf</v>
          </cell>
          <cell r="E2220" t="str">
            <v>SI</v>
          </cell>
        </row>
        <row r="2221">
          <cell r="D2221" t="str">
            <v>C:\Users\katherine.valencia\Desktop\REGISTROS SANITARIOS 10\114080402-RS.pdf</v>
          </cell>
          <cell r="E2221" t="str">
            <v>SI</v>
          </cell>
        </row>
        <row r="2222">
          <cell r="D2222" t="str">
            <v>C:\Users\katherine.valencia\Desktop\REGISTROS SANITARIOS 10\114081602-RS.pdf</v>
          </cell>
          <cell r="E2222" t="str">
            <v>SI</v>
          </cell>
        </row>
        <row r="2223">
          <cell r="D2223" t="str">
            <v>C:\Users\katherine.valencia\Desktop\REGISTROS SANITARIOS 11\114080209-RS.pdf</v>
          </cell>
          <cell r="E2223" t="str">
            <v>SI</v>
          </cell>
        </row>
        <row r="2224">
          <cell r="D2224" t="str">
            <v>C:\Users\katherine.valencia\Desktop\REGISTROS SANITARIOS 11\114080509-RS.pdf</v>
          </cell>
          <cell r="E2224" t="str">
            <v>SI</v>
          </cell>
        </row>
        <row r="2225">
          <cell r="D2225" t="str">
            <v>C:\Users\katherine.valencia\Desktop\REGISTROS SANITARIOS 11\114082230-RS.pdf</v>
          </cell>
          <cell r="E2225" t="str">
            <v>SI</v>
          </cell>
        </row>
        <row r="2226">
          <cell r="D2226" t="str">
            <v>C:\Users\katherine.valencia\Desktop\REGISTROS SANITARIOS 12\114080609-RS.pdf</v>
          </cell>
          <cell r="E2226" t="str">
            <v>SI</v>
          </cell>
        </row>
        <row r="2227">
          <cell r="D2227" t="str">
            <v>C:\Users\katherine.valencia\Desktop\REGISTROS SANITARIOS 12\114080709-RS.pdf</v>
          </cell>
          <cell r="E2227" t="str">
            <v>SI</v>
          </cell>
        </row>
        <row r="2228">
          <cell r="D2228" t="str">
            <v>C:\Users\katherine.valencia\Desktop\REGISTROS SANITARIOS 12\114081003-RS.pdf</v>
          </cell>
          <cell r="E2228" t="str">
            <v>SI</v>
          </cell>
        </row>
        <row r="2229">
          <cell r="D2229" t="str">
            <v>C:\Users\katherine.valencia\Desktop\REGISTROS SANITARIOS 12\114081109-RS.pdf</v>
          </cell>
          <cell r="E2229" t="str">
            <v>SI</v>
          </cell>
        </row>
        <row r="2230">
          <cell r="D2230" t="str">
            <v>C:\Users\katherine.valencia\Desktop\REGISTROS SANITARIOS 12\114081409-RS.pdf</v>
          </cell>
          <cell r="E2230" t="str">
            <v>SI</v>
          </cell>
        </row>
        <row r="2231">
          <cell r="D2231" t="str">
            <v>C:\Users\katherine.valencia\Desktop\REGISTROS SANITARIOS 12\114082250-RS.pdf</v>
          </cell>
          <cell r="E2231" t="str">
            <v>SI</v>
          </cell>
        </row>
        <row r="2232">
          <cell r="D2232" t="str">
            <v>C:\Users\katherine.valencia\Desktop\REGISTROS SANITARIOS 13\114082210-RS.pdf</v>
          </cell>
          <cell r="E2232" t="str">
            <v>SI</v>
          </cell>
        </row>
        <row r="2233">
          <cell r="D2233" t="str">
            <v>C:\Users\katherine.valencia\Desktop\REGISTROS SANITARIOS 13\114082270-RS.pdf</v>
          </cell>
          <cell r="E2233" t="str">
            <v>SI</v>
          </cell>
        </row>
        <row r="2234">
          <cell r="D2234" t="str">
            <v>C:\Users\katherine.valencia\Desktop\REGISTROS SANITARIOS 13\114082315-RS.pdf</v>
          </cell>
          <cell r="E2234" t="str">
            <v>SI</v>
          </cell>
        </row>
        <row r="2235">
          <cell r="D2235" t="str">
            <v>C:\Users\katherine.valencia\Desktop\REGISTROS SANITARIOS 13\114082320-RS.pdf</v>
          </cell>
          <cell r="E2235" t="str">
            <v>SI</v>
          </cell>
        </row>
        <row r="2236">
          <cell r="D2236" t="str">
            <v>C:\Users\katherine.valencia\Desktop\REGISTROS SANITARIOS 13\114082411-RS.pdf</v>
          </cell>
          <cell r="E2236" t="str">
            <v>SI</v>
          </cell>
        </row>
        <row r="2237">
          <cell r="D2237" t="str">
            <v>C:\Users\katherine.valencia\Desktop\REGISTROS SANITARIOS 13\114082525-RS.pdf</v>
          </cell>
          <cell r="E2237" t="str">
            <v>SI</v>
          </cell>
        </row>
        <row r="2238">
          <cell r="D2238" t="str">
            <v>C:\Users\katherine.valencia\Desktop\REGISTROS SANITARIOS 13\114082637-RS.pdf</v>
          </cell>
          <cell r="E2238" t="str">
            <v>SI</v>
          </cell>
        </row>
        <row r="2239">
          <cell r="D2239" t="str">
            <v>C:\Users\katherine.valencia\Desktop\REGISTROS SANITARIOS 13\114090309-RS.pdf</v>
          </cell>
          <cell r="E2239" t="str">
            <v>SI</v>
          </cell>
        </row>
        <row r="2240">
          <cell r="D2240" t="str">
            <v>C:\Users\katherine.valencia\Desktop\REGISTROS SANITARIOS 13\114090409-RS.pdf</v>
          </cell>
          <cell r="E2240" t="str">
            <v>SI</v>
          </cell>
        </row>
        <row r="2241">
          <cell r="D2241" t="str">
            <v>C:\Users\katherine.valencia\Desktop\REGISTROS SANITARIOS 14\114082260-RS.pdf</v>
          </cell>
          <cell r="E2241" t="str">
            <v>SI</v>
          </cell>
        </row>
        <row r="2242">
          <cell r="D2242" t="str">
            <v>C:\Users\katherine.valencia\Desktop\REGISTROS SANITARIOS 14\114090503-RS.pdf</v>
          </cell>
          <cell r="E2242" t="str">
            <v>SI</v>
          </cell>
        </row>
        <row r="2243">
          <cell r="D2243" t="str">
            <v>C:\Users\katherine.valencia\Desktop\REGISTROS SANITARIOS 14\114090909-RS.pdf</v>
          </cell>
          <cell r="E2243" t="str">
            <v>SI</v>
          </cell>
        </row>
        <row r="2244">
          <cell r="D2244" t="str">
            <v>C:\Users\katherine.valencia\Desktop\REGISTROS SANITARIOS 14\114091209-RS.pdf</v>
          </cell>
          <cell r="E2244" t="str">
            <v>SI</v>
          </cell>
        </row>
        <row r="2245">
          <cell r="D2245" t="str">
            <v>C:\Users\katherine.valencia\Desktop\REGISTROS SANITARIOS 14\114091309-RS.pdf</v>
          </cell>
          <cell r="E2245" t="str">
            <v>SI</v>
          </cell>
        </row>
        <row r="2246">
          <cell r="D2246" t="str">
            <v>C:\Users\katherine.valencia\Desktop\REGISTROS SANITARIOS 14\114091402-RS.pdf</v>
          </cell>
          <cell r="E2246" t="str">
            <v>SI</v>
          </cell>
        </row>
        <row r="2247">
          <cell r="D2247" t="str">
            <v>C:\Users\katherine.valencia\Desktop\REGISTROS SANITARIOS 14\114091609-RS.pdf</v>
          </cell>
          <cell r="E2247" t="str">
            <v>SI</v>
          </cell>
        </row>
        <row r="2248">
          <cell r="D2248" t="str">
            <v>C:\Users\katherine.valencia\Desktop\REGISTROS SANITARIOS 14\114100409-RS.pdf</v>
          </cell>
          <cell r="E2248" t="str">
            <v>SI</v>
          </cell>
        </row>
        <row r="2249">
          <cell r="D2249" t="str">
            <v>C:\Users\katherine.valencia\Desktop\REGISTROS SANITARIOS 14\114101109-RS.pdf</v>
          </cell>
          <cell r="E2249" t="str">
            <v>SI</v>
          </cell>
        </row>
        <row r="2250">
          <cell r="D2250" t="str">
            <v>C:\Users\katherine.valencia\Desktop\REGISTROS SANITARIOS 14\114101309-RS.pdf</v>
          </cell>
          <cell r="E2250" t="str">
            <v>SI</v>
          </cell>
        </row>
        <row r="2251">
          <cell r="D2251" t="str">
            <v>C:\Users\katherine.valencia\Desktop\REGISTROS SANITARIOS 14\114101315-RS.pdf</v>
          </cell>
          <cell r="E2251" t="str">
            <v>SI</v>
          </cell>
        </row>
        <row r="2252">
          <cell r="D2252" t="str">
            <v>C:\Users\katherine.valencia\Desktop\REGISTROS SANITARIOS 14\116010309-RS.pdf</v>
          </cell>
          <cell r="E2252" t="str">
            <v>SI</v>
          </cell>
        </row>
        <row r="2253">
          <cell r="D2253" t="str">
            <v>C:\Users\katherine.valencia\Desktop\REGISTROS SANITARIOS 14\116020460-RS.pdf</v>
          </cell>
          <cell r="E2253" t="str">
            <v>SI</v>
          </cell>
        </row>
        <row r="2254">
          <cell r="D2254" t="str">
            <v>C:\Users\katherine.valencia\Desktop\REGISTROS SANITARIOS 14\118000403-RS.pdf</v>
          </cell>
          <cell r="E2254" t="str">
            <v>SI</v>
          </cell>
        </row>
        <row r="2255">
          <cell r="D2255" t="str">
            <v>C:\Users\katherine.valencia\Desktop\REGISTROS SANITARIOS 15\114092509-RS.pdf</v>
          </cell>
          <cell r="E2255" t="str">
            <v>SI</v>
          </cell>
        </row>
        <row r="2256">
          <cell r="D2256" t="str">
            <v>C:\Users\katherine.valencia\Desktop\REGISTROS SANITARIOS 15\114092515-RS.pdf</v>
          </cell>
          <cell r="E2256" t="str">
            <v>SI</v>
          </cell>
        </row>
        <row r="2257">
          <cell r="D2257" t="str">
            <v>C:\Users\katherine.valencia\Desktop\REGISTROS SANITARIOS 15\114092550-RS.pdf</v>
          </cell>
          <cell r="E2257" t="str">
            <v>SI</v>
          </cell>
        </row>
        <row r="2258">
          <cell r="D2258" t="str">
            <v>C:\Users\katherine.valencia\Desktop\REGISTROS SANITARIOS 15\114092605-RS.pdf</v>
          </cell>
          <cell r="E2258" t="str">
            <v>SI</v>
          </cell>
        </row>
        <row r="2259">
          <cell r="D2259" t="str">
            <v>C:\Users\katherine.valencia\Desktop\REGISTROS SANITARIOS 15\114100309-RS.pdf</v>
          </cell>
          <cell r="E2259" t="str">
            <v>SI</v>
          </cell>
        </row>
        <row r="2260">
          <cell r="D2260" t="str">
            <v>C:\Users\katherine.valencia\Desktop\REGISTROS SANITARIOS 15\114110309-RS.pdf</v>
          </cell>
          <cell r="E2260" t="str">
            <v>SI</v>
          </cell>
        </row>
        <row r="2261">
          <cell r="D2261" t="str">
            <v>C:\Users\katherine.valencia\Desktop\REGISTROS SANITARIOS 15\114130109-RS.pdf</v>
          </cell>
          <cell r="E2261" t="str">
            <v>SI</v>
          </cell>
        </row>
        <row r="2262">
          <cell r="D2262" t="str">
            <v>C:\Users\katherine.valencia\Desktop\REGISTROS SANITARIOS 15\117001425-RS.pdf</v>
          </cell>
          <cell r="E2262" t="str">
            <v>SI</v>
          </cell>
        </row>
        <row r="2263">
          <cell r="D2263" t="str">
            <v>C:\Users\katherine.valencia\Desktop\REGISTROS SANITARIOS 15\117001450-RS.pdf</v>
          </cell>
          <cell r="E2263" t="str">
            <v>SI</v>
          </cell>
        </row>
        <row r="2264">
          <cell r="D2264" t="str">
            <v>C:\Users\katherine.valencia\Desktop\REGISTROS SANITARIOS 16\114101209-RS.pdf</v>
          </cell>
          <cell r="E2264" t="str">
            <v>SI</v>
          </cell>
        </row>
        <row r="2265">
          <cell r="D2265" t="str">
            <v>C:\Users\katherine.valencia\Desktop\REGISTROS SANITARIOS 16\114101520-RS.pdf</v>
          </cell>
          <cell r="E2265" t="str">
            <v>SI</v>
          </cell>
        </row>
        <row r="2266">
          <cell r="D2266" t="str">
            <v>C:\Users\katherine.valencia\Desktop\REGISTROS SANITARIOS 16\114120109-RS.pdf</v>
          </cell>
          <cell r="E2266" t="str">
            <v>SI</v>
          </cell>
        </row>
        <row r="2267">
          <cell r="D2267" t="str">
            <v>C:\Users\katherine.valencia\Desktop\REGISTROS SANITARIOS 16\116020440-RS.pdf</v>
          </cell>
          <cell r="E2267" t="str">
            <v>SI</v>
          </cell>
        </row>
        <row r="2268">
          <cell r="D2268" t="str">
            <v>C:\Users\katherine.valencia\Desktop\REGISTROS SANITARIOS 16\117000809-RS.pdf</v>
          </cell>
          <cell r="E2268" t="str">
            <v>SI</v>
          </cell>
        </row>
        <row r="2269">
          <cell r="D2269" t="str">
            <v>C:\Users\katherine.valencia\Desktop\REGISTROS SANITARIOS 16\121000109-RS.pdf</v>
          </cell>
          <cell r="E2269" t="str">
            <v>SI</v>
          </cell>
        </row>
        <row r="2270">
          <cell r="D2270" t="str">
            <v>C:\Users\katherine.valencia\Desktop\REGISTROS SANITARIOS 17\116010209-RS.pdf</v>
          </cell>
          <cell r="E2270" t="str">
            <v>SI</v>
          </cell>
        </row>
        <row r="2271">
          <cell r="D2271" t="str">
            <v>C:\Users\katherine.valencia\Desktop\REGISTROS SANITARIOS 17\116020209-RS.pdf</v>
          </cell>
          <cell r="E2271" t="str">
            <v>SI</v>
          </cell>
        </row>
        <row r="2272">
          <cell r="D2272" t="str">
            <v>C:\Users\katherine.valencia\Desktop\REGISTROS SANITARIOS 17\116020809-RS.pdf</v>
          </cell>
          <cell r="E2272" t="str">
            <v>SI</v>
          </cell>
        </row>
        <row r="2273">
          <cell r="D2273" t="str">
            <v>C:\Users\katherine.valencia\Desktop\REGISTROS SANITARIOS 17\119041110-RS.pdf</v>
          </cell>
          <cell r="E2273" t="str">
            <v>SI</v>
          </cell>
        </row>
        <row r="2274">
          <cell r="D2274" t="str">
            <v>C:\Users\katherine.valencia\Desktop\REGISTROS SANITARIOS 17\201010110-RS.pdf</v>
          </cell>
          <cell r="E2274" t="str">
            <v>SI</v>
          </cell>
        </row>
        <row r="2275">
          <cell r="D2275" t="str">
            <v>C:\Users\katherine.valencia\Desktop\REGISTROS SANITARIOS 17\201010210-RS.pdf</v>
          </cell>
          <cell r="E2275" t="str">
            <v>SI</v>
          </cell>
        </row>
        <row r="2276">
          <cell r="D2276" t="str">
            <v>C:\Users\katherine.valencia\Desktop\REGISTROS SANITARIOS 17\201010310-RS.pdf</v>
          </cell>
          <cell r="E2276" t="str">
            <v>SI</v>
          </cell>
        </row>
        <row r="2277">
          <cell r="D2277" t="str">
            <v>C:\Users\katherine.valencia\Desktop\REGISTROS SANITARIOS 17\201010410-RS.pdf</v>
          </cell>
          <cell r="E2277" t="str">
            <v>SI</v>
          </cell>
        </row>
        <row r="2278">
          <cell r="D2278" t="str">
            <v>C:\Users\katherine.valencia\Desktop\REGISTROS SANITARIOS 17\201010510-RS.pdf</v>
          </cell>
          <cell r="E2278" t="str">
            <v>SI</v>
          </cell>
        </row>
        <row r="2279">
          <cell r="D2279" t="str">
            <v>C:\Users\katherine.valencia\Desktop\REGISTROS SANITARIOS 17\201010610-RS.pdf</v>
          </cell>
          <cell r="E2279" t="str">
            <v>SI</v>
          </cell>
        </row>
        <row r="2280">
          <cell r="D2280" t="str">
            <v>C:\Users\katherine.valencia\Desktop\REGISTROS SANITARIOS 17\201020310-RS.pdf</v>
          </cell>
          <cell r="E2280" t="str">
            <v>SI</v>
          </cell>
        </row>
        <row r="2281">
          <cell r="D2281" t="str">
            <v>C:\Users\katherine.valencia\Desktop\REGISTROS SANITARIOS 17\201050810-RS.pdf</v>
          </cell>
          <cell r="E2281" t="str">
            <v>SI</v>
          </cell>
        </row>
        <row r="2282">
          <cell r="D2282" t="str">
            <v>C:\Users\katherine.valencia\Desktop\REGISTROS SANITARIOS 17\201050910-RS.pdf</v>
          </cell>
          <cell r="E2282" t="str">
            <v>SI</v>
          </cell>
        </row>
        <row r="2283">
          <cell r="D2283" t="str">
            <v>C:\Users\katherine.valencia\Desktop\REGISTROS SANITARIOS 17\201051010-RS.pdf</v>
          </cell>
          <cell r="E2283" t="str">
            <v>SI</v>
          </cell>
        </row>
        <row r="2284">
          <cell r="D2284" t="str">
            <v>C:\Users\katherine.valencia\Desktop\REGISTROS SANITARIOS 17\201090610-RS.pdf</v>
          </cell>
          <cell r="E2284" t="str">
            <v>SI</v>
          </cell>
        </row>
        <row r="2285">
          <cell r="D2285" t="str">
            <v>C:\Users\katherine.valencia\Desktop\REGISTROS SANITARIOS 17\201090810-RS.pdf</v>
          </cell>
          <cell r="E2285" t="str">
            <v>SI</v>
          </cell>
        </row>
        <row r="2286">
          <cell r="D2286" t="str">
            <v>C:\Users\katherine.valencia\Desktop\REGISTROS SANITARIOS 17\201094010-RS.pdf</v>
          </cell>
          <cell r="E2286" t="str">
            <v>SI</v>
          </cell>
        </row>
        <row r="2287">
          <cell r="D2287" t="str">
            <v>C:\Users\katherine.valencia\Desktop\REGISTROS SANITARIOS 17\201111310-RS.pdf</v>
          </cell>
          <cell r="E2287" t="str">
            <v>SI</v>
          </cell>
        </row>
        <row r="2288">
          <cell r="D2288" t="str">
            <v>C:\Users\katherine.valencia\Desktop\REGISTROS SANITARIOS 17\201111510-RS.pdf</v>
          </cell>
          <cell r="E2288" t="str">
            <v>SI</v>
          </cell>
        </row>
        <row r="2289">
          <cell r="D2289" t="str">
            <v>C:\Users\katherine.valencia\Desktop\REGISTROS SANITARIOS 17\201111610-RS.pdf</v>
          </cell>
          <cell r="E2289" t="str">
            <v>SI</v>
          </cell>
        </row>
        <row r="2290">
          <cell r="D2290" t="str">
            <v>C:\Users\katherine.valencia\Desktop\REGISTROS SANITARIOS 17\201111710-RS.pdf</v>
          </cell>
          <cell r="E2290" t="str">
            <v>SI</v>
          </cell>
        </row>
        <row r="2291">
          <cell r="D2291" t="str">
            <v>C:\Users\katherine.valencia\Desktop\REGISTROS SANITARIOS 17\201111810-RS.pdf</v>
          </cell>
          <cell r="E2291" t="str">
            <v>SI</v>
          </cell>
        </row>
        <row r="2292">
          <cell r="D2292" t="str">
            <v>C:\Users\katherine.valencia\Desktop\REGISTROS SANITARIOS 17\201111910-RS.pdf</v>
          </cell>
          <cell r="E2292" t="str">
            <v>SI</v>
          </cell>
        </row>
        <row r="2293">
          <cell r="D2293" t="str">
            <v>C:\Users\katherine.valencia\Desktop\REGISTROS SANITARIOS 17\201112010-RS.pdf</v>
          </cell>
          <cell r="E2293" t="str">
            <v>SI</v>
          </cell>
        </row>
        <row r="2294">
          <cell r="D2294" t="str">
            <v>C:\Users\katherine.valencia\Desktop\REGISTROS SANITARIOS 17\201113310-RS.pdf</v>
          </cell>
          <cell r="E2294" t="str">
            <v>SI</v>
          </cell>
        </row>
        <row r="2295">
          <cell r="D2295" t="str">
            <v>C:\Users\katherine.valencia\Desktop\REGISTROS SANITARIOS 17\201113410-RS.pdf</v>
          </cell>
          <cell r="E2295" t="str">
            <v>SI</v>
          </cell>
        </row>
        <row r="2296">
          <cell r="D2296" t="str">
            <v>C:\Users\katherine.valencia\Desktop\REGISTROS SANITARIOS 17\201113510-RS.pdf</v>
          </cell>
          <cell r="E2296" t="str">
            <v>SI</v>
          </cell>
        </row>
        <row r="2297">
          <cell r="D2297" t="str">
            <v>C:\Users\katherine.valencia\Desktop\REGISTROS SANITARIOS 17\201113610-RS.pdf</v>
          </cell>
          <cell r="E2297" t="str">
            <v>SI</v>
          </cell>
        </row>
        <row r="2298">
          <cell r="D2298" t="str">
            <v>C:\Users\katherine.valencia\Desktop\REGISTROS SANITARIOS 17\201113710-RS.pdf</v>
          </cell>
          <cell r="E2298" t="str">
            <v>SI</v>
          </cell>
        </row>
        <row r="2299">
          <cell r="D2299" t="str">
            <v>C:\Users\katherine.valencia\Desktop\REGISTROS SANITARIOS 17\201113810-RS.pdf</v>
          </cell>
          <cell r="E2299" t="str">
            <v>SI</v>
          </cell>
        </row>
        <row r="2300">
          <cell r="D2300" t="str">
            <v>C:\Users\katherine.valencia\Desktop\REGISTROS SANITARIOS 17\201113910-RS.pdf</v>
          </cell>
          <cell r="E2300" t="str">
            <v>SI</v>
          </cell>
        </row>
        <row r="2301">
          <cell r="D2301" t="str">
            <v>C:\Users\katherine.valencia\Desktop\REGISTROS SANITARIOS 17\201114110-RS.pdf</v>
          </cell>
          <cell r="E2301" t="str">
            <v>SI</v>
          </cell>
        </row>
        <row r="2302">
          <cell r="D2302" t="str">
            <v>C:\Users\katherine.valencia\Desktop\REGISTROS SANITARIOS 18\201114310-RS.pdf</v>
          </cell>
          <cell r="E2302" t="str">
            <v>SI</v>
          </cell>
        </row>
        <row r="2303">
          <cell r="D2303" t="str">
            <v>C:\Users\katherine.valencia\Desktop\REGISTROS SANITARIOS 18\201114410-RS.pdf</v>
          </cell>
          <cell r="E2303" t="str">
            <v>SI</v>
          </cell>
        </row>
        <row r="2304">
          <cell r="D2304" t="str">
            <v>C:\Users\katherine.valencia\Desktop\REGISTROS SANITARIOS 18\201130610-RS.pdf</v>
          </cell>
          <cell r="E2304" t="str">
            <v>SI</v>
          </cell>
        </row>
        <row r="2305">
          <cell r="D2305" t="str">
            <v>C:\Users\katherine.valencia\Desktop\REGISTROS SANITARIOS 18\201130650-RS.pdf</v>
          </cell>
          <cell r="E2305" t="str">
            <v>SI</v>
          </cell>
        </row>
        <row r="2306">
          <cell r="D2306" t="str">
            <v>C:\Users\katherine.valencia\Desktop\REGISTROS SANITARIOS 18\201130710-RS.pdf</v>
          </cell>
          <cell r="E2306" t="str">
            <v>SI</v>
          </cell>
        </row>
        <row r="2307">
          <cell r="D2307" t="str">
            <v>C:\Users\katherine.valencia\Desktop\REGISTROS SANITARIOS 18\201130810-RS.pdf</v>
          </cell>
          <cell r="E2307" t="str">
            <v>SI</v>
          </cell>
        </row>
        <row r="2308">
          <cell r="D2308" t="str">
            <v>C:\Users\katherine.valencia\Desktop\REGISTROS SANITARIOS 18\201130910-RS.pdf</v>
          </cell>
          <cell r="E2308" t="str">
            <v>SI</v>
          </cell>
        </row>
        <row r="2309">
          <cell r="D2309" t="str">
            <v>C:\Users\katherine.valencia\Desktop\REGISTROS SANITARIOS 18\201131010-RS.pdf</v>
          </cell>
          <cell r="E2309" t="str">
            <v>SI</v>
          </cell>
        </row>
        <row r="2310">
          <cell r="D2310" t="str">
            <v>C:\Users\katherine.valencia\Desktop\REGISTROS SANITARIOS 18\201131110-RS.pdf</v>
          </cell>
          <cell r="E2310" t="str">
            <v>SI</v>
          </cell>
        </row>
        <row r="2311">
          <cell r="D2311" t="str">
            <v>C:\Users\katherine.valencia\Desktop\REGISTROS SANITARIOS 18\201131210-RS.pdf</v>
          </cell>
          <cell r="E2311" t="str">
            <v>SI</v>
          </cell>
        </row>
        <row r="2312">
          <cell r="D2312" t="str">
            <v>C:\Users\katherine.valencia\Desktop\REGISTROS SANITARIOS 18\201140809-RS.pdf</v>
          </cell>
          <cell r="E2312" t="str">
            <v>SI</v>
          </cell>
        </row>
        <row r="2313">
          <cell r="D2313" t="str">
            <v>C:\Users\katherine.valencia\Desktop\REGISTROS SANITARIOS 18\201141009-RS.pdf</v>
          </cell>
          <cell r="E2313" t="str">
            <v>SI</v>
          </cell>
        </row>
        <row r="2314">
          <cell r="D2314" t="str">
            <v>C:\Users\katherine.valencia\Desktop\REGISTROS SANITARIOS 18\201150305-RS.pdf</v>
          </cell>
          <cell r="E2314" t="str">
            <v>SI</v>
          </cell>
        </row>
        <row r="2315">
          <cell r="D2315" t="str">
            <v>C:\Users\katherine.valencia\Desktop\REGISTROS SANITARIOS 18\201151810-RS.pdf</v>
          </cell>
          <cell r="E2315" t="str">
            <v>SI</v>
          </cell>
        </row>
        <row r="2316">
          <cell r="D2316" t="str">
            <v>C:\Users\katherine.valencia\Desktop\REGISTROS SANITARIOS 18\201151910-RS.pdf</v>
          </cell>
          <cell r="E2316" t="str">
            <v>SI</v>
          </cell>
        </row>
        <row r="2317">
          <cell r="D2317" t="str">
            <v>C:\Users\katherine.valencia\Desktop\RS 1\201060107-RS.pdf</v>
          </cell>
          <cell r="E2317" t="str">
            <v>SI</v>
          </cell>
        </row>
        <row r="2318">
          <cell r="D2318" t="str">
            <v>C:\Users\katherine.valencia\Desktop\RS 1\201060107-RSR1.pdf</v>
          </cell>
          <cell r="E2318" t="str">
            <v>SI</v>
          </cell>
        </row>
        <row r="2319">
          <cell r="D2319" t="str">
            <v>C:\Users\katherine.valencia\Desktop\RS 1\201060510-RS.pdf</v>
          </cell>
          <cell r="E2319" t="str">
            <v>SI</v>
          </cell>
        </row>
        <row r="2320">
          <cell r="D2320" t="str">
            <v>C:\Users\katherine.valencia\Desktop\RS 1\201060510-RSR1.pdf</v>
          </cell>
          <cell r="E2320" t="str">
            <v>SI</v>
          </cell>
        </row>
        <row r="2321">
          <cell r="D2321" t="str">
            <v>C:\Users\katherine.valencia\Desktop\RS 1\201060907-RS.pdf</v>
          </cell>
          <cell r="E2321" t="str">
            <v>SI</v>
          </cell>
        </row>
        <row r="2322">
          <cell r="D2322" t="str">
            <v>C:\Users\katherine.valencia\Desktop\RS 1\201060907-RSR1.pdf</v>
          </cell>
          <cell r="E2322" t="str">
            <v>SI</v>
          </cell>
        </row>
        <row r="2323">
          <cell r="D2323" t="str">
            <v>C:\Users\katherine.valencia\Desktop\RS 1\201061007-RS.pdf</v>
          </cell>
          <cell r="E2323" t="str">
            <v>SI</v>
          </cell>
        </row>
        <row r="2324">
          <cell r="D2324" t="str">
            <v>C:\Users\katherine.valencia\Desktop\RS 1\201061007-RSR1.pdf</v>
          </cell>
          <cell r="E2324" t="str">
            <v>SI</v>
          </cell>
        </row>
        <row r="2325">
          <cell r="D2325" t="str">
            <v>C:\Users\katherine.valencia\Desktop\RS2\201061107-RS.pdf</v>
          </cell>
          <cell r="E2325" t="str">
            <v>SI</v>
          </cell>
        </row>
        <row r="2326">
          <cell r="D2326" t="str">
            <v>C:\Users\katherine.valencia\Desktop\RS2\201061107-RSR1.pdf</v>
          </cell>
          <cell r="E2326" t="str">
            <v>SI</v>
          </cell>
        </row>
        <row r="2327">
          <cell r="D2327" t="str">
            <v>C:\Users\katherine.valencia\Desktop\RS2\201061307-RS.pdf</v>
          </cell>
          <cell r="E2327" t="str">
            <v>SI</v>
          </cell>
        </row>
        <row r="2328">
          <cell r="D2328" t="str">
            <v>C:\Users\katherine.valencia\Desktop\RS2\201061307-RSR1.pdf</v>
          </cell>
          <cell r="E2328" t="str">
            <v>SI</v>
          </cell>
        </row>
        <row r="2329">
          <cell r="D2329" t="str">
            <v>C:\Users\katherine.valencia\Desktop\RS2\201061507-RS.pdf</v>
          </cell>
          <cell r="E2329" t="str">
            <v>SI</v>
          </cell>
        </row>
        <row r="2330">
          <cell r="D2330" t="str">
            <v>C:\Users\katherine.valencia\Desktop\RS2\201061507-RSR1.pdf</v>
          </cell>
          <cell r="E2330" t="str">
            <v>SI</v>
          </cell>
        </row>
        <row r="2331">
          <cell r="D2331" t="str">
            <v>C:\Users\katherine.valencia\Desktop\RS2\201063507-RS.pdf</v>
          </cell>
          <cell r="E2331" t="str">
            <v>SI</v>
          </cell>
        </row>
        <row r="2332">
          <cell r="D2332" t="str">
            <v>C:\Users\katherine.valencia\Desktop\RS2\201063507-RSR1.pdf</v>
          </cell>
          <cell r="E2332" t="str">
            <v>SI</v>
          </cell>
        </row>
        <row r="2333">
          <cell r="D2333" t="str">
            <v>C:\Users\katherine.valencia\Desktop\Registros Sanitarios 1\201011610 - RS.pdf</v>
          </cell>
          <cell r="E2333" t="str">
            <v>SI</v>
          </cell>
        </row>
        <row r="2334">
          <cell r="D2334" t="str">
            <v>C:\Users\katherine.valencia\Desktop\Registros Sanitarios 1\201020310 - RS.jpg</v>
          </cell>
          <cell r="E2334" t="str">
            <v>SI</v>
          </cell>
        </row>
        <row r="2335">
          <cell r="D2335" t="str">
            <v>C:\Users\katherine.valencia\Desktop\Registros Sanitarios 1\201020410 - RS.pdf</v>
          </cell>
          <cell r="E2335" t="str">
            <v>SI</v>
          </cell>
        </row>
        <row r="2336">
          <cell r="D2336" t="str">
            <v>C:\Users\katherine.valencia\Desktop\Registros Sanitarios 1\201020510 - RS.pdf</v>
          </cell>
          <cell r="E2336" t="str">
            <v>SI</v>
          </cell>
        </row>
        <row r="2337">
          <cell r="D2337" t="str">
            <v>C:\Users\katherine.valencia\Desktop\Registros Sanitarios 1\201030110 - RS.jpg</v>
          </cell>
          <cell r="E2337" t="str">
            <v>SI</v>
          </cell>
        </row>
        <row r="2338">
          <cell r="D2338" t="str">
            <v>C:\Users\katherine.valencia\Desktop\Registros Sanitarios 1\201030410 - RS.jpg</v>
          </cell>
          <cell r="E2338" t="str">
            <v>SI</v>
          </cell>
        </row>
        <row r="2339">
          <cell r="D2339" t="str">
            <v>C:\Users\katherine.valencia\Desktop\Registros Sanitarios 1\201030510 - RS.jpg</v>
          </cell>
          <cell r="E2339" t="str">
            <v>SI</v>
          </cell>
        </row>
        <row r="2340">
          <cell r="D2340" t="str">
            <v>C:\Users\katherine.valencia\Desktop\Registros Sanitarios 1\201030610 - RS.jpg</v>
          </cell>
          <cell r="E2340" t="str">
            <v>SI</v>
          </cell>
        </row>
        <row r="2341">
          <cell r="D2341" t="str">
            <v>C:\Users\katherine.valencia\Desktop\Registros Sanitarios 1\201030710 - RS.jpg</v>
          </cell>
          <cell r="E2341" t="str">
            <v>SI</v>
          </cell>
        </row>
        <row r="2342">
          <cell r="D2342" t="str">
            <v>C:\Users\katherine.valencia\Desktop\Registros Sanitarios 1\201030810 - RS.jpg</v>
          </cell>
          <cell r="E2342" t="str">
            <v>SI</v>
          </cell>
        </row>
        <row r="2343">
          <cell r="D2343" t="str">
            <v>C:\Users\katherine.valencia\Desktop\Registros Sanitarios 1\201035102 - RS.pdf</v>
          </cell>
          <cell r="E2343" t="str">
            <v>SI</v>
          </cell>
        </row>
        <row r="2344">
          <cell r="D2344" t="str">
            <v>C:\Users\katherine.valencia\Desktop\Registros Sanitarios 1\201111310 - RS.pdf</v>
          </cell>
          <cell r="E2344" t="str">
            <v>SI</v>
          </cell>
        </row>
        <row r="2345">
          <cell r="D2345" t="str">
            <v>C:\Users\katherine.valencia\Desktop\Registros Sanitarios 1\201111510 - RS.pdf</v>
          </cell>
          <cell r="E2345" t="str">
            <v>SI</v>
          </cell>
        </row>
        <row r="2346">
          <cell r="D2346" t="str">
            <v>C:\Users\katherine.valencia\Desktop\Registros Sanitarios 1\201111610 - RS.pdf</v>
          </cell>
          <cell r="E2346" t="str">
            <v>SI</v>
          </cell>
        </row>
        <row r="2347">
          <cell r="D2347" t="str">
            <v>C:\Users\katherine.valencia\Desktop\registros sanitarios 2\201111710 - RS.pdf</v>
          </cell>
          <cell r="E2347" t="str">
            <v>SI</v>
          </cell>
        </row>
        <row r="2348">
          <cell r="D2348" t="str">
            <v>C:\Users\katherine.valencia\Desktop\registros sanitarios 2\201111810 - RS.pdf</v>
          </cell>
          <cell r="E2348" t="str">
            <v>SI</v>
          </cell>
        </row>
        <row r="2349">
          <cell r="D2349" t="str">
            <v>C:\Users\katherine.valencia\Desktop\registros sanitarios 2\201111910 - RS.pdf</v>
          </cell>
          <cell r="E2349" t="str">
            <v>SI</v>
          </cell>
        </row>
        <row r="2350">
          <cell r="D2350" t="str">
            <v>C:\Users\katherine.valencia\Desktop\registros sanitarios 2\201112010 - RS.pdf</v>
          </cell>
          <cell r="E2350" t="str">
            <v>SI</v>
          </cell>
        </row>
        <row r="2351">
          <cell r="D2351" t="str">
            <v>C:\Users\katherine.valencia\Desktop\registros sanitarios 2\201112022 - RS.pdf</v>
          </cell>
          <cell r="E2351" t="str">
            <v>SI</v>
          </cell>
        </row>
        <row r="2352">
          <cell r="D2352" t="str">
            <v>C:\Users\katherine.valencia\Desktop\registros sanitarios 2\201130110 - RS.pdf</v>
          </cell>
          <cell r="E2352" t="str">
            <v>SI</v>
          </cell>
        </row>
        <row r="2353">
          <cell r="D2353" t="str">
            <v>C:\Users\katherine.valencia\Desktop\registros sanitarios 2\201130210 - RS.pdf</v>
          </cell>
          <cell r="E2353" t="str">
            <v>SI</v>
          </cell>
        </row>
        <row r="2354">
          <cell r="D2354" t="str">
            <v>C:\Users\katherine.valencia\Desktop\registros sanitarios 2\201130310 - RS.pdf</v>
          </cell>
          <cell r="E2354" t="str">
            <v>SI</v>
          </cell>
        </row>
        <row r="2355">
          <cell r="D2355" t="str">
            <v>C:\Users\katherine.valencia\Desktop\registros sanitarios 2\201130410 - RS.pdf</v>
          </cell>
          <cell r="E2355" t="str">
            <v>SI</v>
          </cell>
        </row>
        <row r="2356">
          <cell r="D2356" t="str">
            <v>C:\Users\katherine.valencia\Desktop\registros sanitarios 2\201130510 - RS.pdf</v>
          </cell>
          <cell r="E2356" t="str">
            <v>SI</v>
          </cell>
        </row>
        <row r="2357">
          <cell r="D2357" t="str">
            <v>C:\Users\katherine.valencia\Desktop\registros sanitarios 2\201130610 - RS.pdf</v>
          </cell>
          <cell r="E2357" t="str">
            <v>SI</v>
          </cell>
        </row>
        <row r="2358">
          <cell r="D2358" t="str">
            <v>C:\Users\katherine.valencia\Desktop\registros sanitarios 2\201130635 - RS.pdf</v>
          </cell>
          <cell r="E2358" t="str">
            <v>SI</v>
          </cell>
        </row>
        <row r="2359">
          <cell r="D2359" t="str">
            <v>C:\Users\katherine.valencia\Desktop\registros sanitarios 2\201130640 - RS.pdf</v>
          </cell>
          <cell r="E2359" t="str">
            <v>SI</v>
          </cell>
        </row>
        <row r="2360">
          <cell r="D2360" t="str">
            <v>C:\Users\katherine.valencia\Desktop\registros sanitarios 2\201130645 - RS.pdf</v>
          </cell>
          <cell r="E2360" t="str">
            <v>SI</v>
          </cell>
        </row>
        <row r="2361">
          <cell r="D2361" t="str">
            <v>C:\Users\katherine.valencia\Desktop\registros sanitarios 2\201130650 - RS.pdf</v>
          </cell>
          <cell r="E2361" t="str">
            <v>SI</v>
          </cell>
        </row>
        <row r="2362">
          <cell r="D2362" t="str">
            <v>C:\Users\katherine.valencia\Desktop\registros sanitarios 2\201130710 - RS.pdf</v>
          </cell>
          <cell r="E2362" t="str">
            <v>SI</v>
          </cell>
        </row>
        <row r="2363">
          <cell r="D2363" t="str">
            <v>C:\Users\katherine.valencia\Desktop\registros sanitarios 2\201130810 - RS.pdf</v>
          </cell>
          <cell r="E2363" t="str">
            <v>SI</v>
          </cell>
        </row>
        <row r="2364">
          <cell r="D2364" t="str">
            <v>C:\Users\katherine.valencia\Desktop\registros sanitarios 2\201130910 - RS.pdf</v>
          </cell>
          <cell r="E2364" t="str">
            <v>SI</v>
          </cell>
        </row>
        <row r="2365">
          <cell r="D2365" t="str">
            <v>C:\Users\katherine.valencia\Desktop\registros sanitarios 2\201131010 - RS.pdf</v>
          </cell>
          <cell r="E2365" t="str">
            <v>SI</v>
          </cell>
        </row>
        <row r="2366">
          <cell r="D2366" t="str">
            <v>C:\Users\katherine.valencia\Desktop\registros sanitarios 2\201131110 - RS.pdf</v>
          </cell>
          <cell r="E2366" t="str">
            <v>SI</v>
          </cell>
        </row>
        <row r="2367">
          <cell r="D2367" t="str">
            <v>C:\Users\katherine.valencia\Desktop\registros sanitarios 2\201131210 - RS.pdf</v>
          </cell>
          <cell r="E2367" t="str">
            <v>SI</v>
          </cell>
        </row>
        <row r="2368">
          <cell r="D2368" t="str">
            <v>C:\Users\katherine.valencia\Desktop\registros sanitarios 2\201131310 - RS.pdf</v>
          </cell>
          <cell r="E2368" t="str">
            <v>SI</v>
          </cell>
        </row>
        <row r="2369">
          <cell r="D2369" t="str">
            <v>C:\Users\katherine.valencia\Desktop\registros sanitarios 2\201131410 - RS.pdf</v>
          </cell>
          <cell r="E2369" t="str">
            <v>SI</v>
          </cell>
        </row>
        <row r="2370">
          <cell r="D2370" t="str">
            <v>C:\Users\katherine.valencia\Desktop\registros sanitarios 2\201131810 - RS.pdf</v>
          </cell>
          <cell r="E2370" t="str">
            <v>SI</v>
          </cell>
        </row>
        <row r="2371">
          <cell r="D2371" t="str">
            <v>C:\Users\katherine.valencia\Desktop\registros sanitarios 2\201132010 - RS.pdf</v>
          </cell>
          <cell r="E2371" t="str">
            <v>SI</v>
          </cell>
        </row>
        <row r="2372">
          <cell r="D2372" t="str">
            <v>C:\Users\katherine.valencia\Desktop\registros sanitarios 2\201132210 - RS.pdf</v>
          </cell>
          <cell r="E2372" t="str">
            <v>SI</v>
          </cell>
        </row>
        <row r="2373">
          <cell r="D2373" t="str">
            <v>C:\Users\katherine.valencia\Desktop\registros sanitarios 3\201132320 - RS.pdf</v>
          </cell>
          <cell r="E2373" t="str">
            <v>SI</v>
          </cell>
        </row>
        <row r="2374">
          <cell r="D2374" t="str">
            <v>C:\Users\katherine.valencia\Desktop\registros sanitarios 3\201132330 - RS.pdf</v>
          </cell>
          <cell r="E2374" t="str">
            <v>SI</v>
          </cell>
        </row>
        <row r="2375">
          <cell r="D2375" t="str">
            <v>C:\Users\katherine.valencia\Desktop\registros sanitarios 3\201132340 - RS.pdf</v>
          </cell>
          <cell r="E2375" t="str">
            <v>SI</v>
          </cell>
        </row>
        <row r="2376">
          <cell r="D2376" t="str">
            <v>C:\Users\katherine.valencia\Desktop\registros sanitarios 3\201132350 - RS.pdf</v>
          </cell>
          <cell r="E2376" t="str">
            <v>SI</v>
          </cell>
        </row>
        <row r="2377">
          <cell r="D2377" t="str">
            <v>C:\Users\katherine.valencia\Desktop\registros sanitarios 3\201132410 - RS.pdf</v>
          </cell>
          <cell r="E2377" t="str">
            <v>SI</v>
          </cell>
        </row>
        <row r="2378">
          <cell r="D2378" t="str">
            <v>C:\Users\katherine.valencia\Desktop\registros sanitarios 3\201132510 - RS.pdf</v>
          </cell>
          <cell r="E2378" t="str">
            <v>SI</v>
          </cell>
        </row>
        <row r="2379">
          <cell r="D2379" t="str">
            <v>C:\Users\katherine.valencia\Desktop\registros sanitarios 3\201132610 - RS.pdf</v>
          </cell>
          <cell r="E2379" t="str">
            <v>SI</v>
          </cell>
        </row>
        <row r="2380">
          <cell r="D2380" t="str">
            <v>C:\Users\katherine.valencia\Desktop\registros sanitarios 3\201132710 - RS.pdf</v>
          </cell>
          <cell r="E2380" t="str">
            <v>SI</v>
          </cell>
        </row>
        <row r="2381">
          <cell r="D2381" t="str">
            <v>C:\Users\katherine.valencia\Desktop\registros sanitarios 3\201132810 - RS.pdf</v>
          </cell>
          <cell r="E2381" t="str">
            <v>SI</v>
          </cell>
        </row>
        <row r="2382">
          <cell r="D2382" t="str">
            <v>C:\Users\katherine.valencia\Desktop\registros sanitarios 3\201132910 - RS.pdf</v>
          </cell>
          <cell r="E2382" t="str">
            <v>SI</v>
          </cell>
        </row>
        <row r="2383">
          <cell r="D2383" t="str">
            <v>C:\Users\katherine.valencia\Desktop\registros sanitarios 3\201133110 - RS.pdf</v>
          </cell>
          <cell r="E2383" t="str">
            <v>SI</v>
          </cell>
        </row>
        <row r="2384">
          <cell r="D2384" t="str">
            <v>C:\Users\katherine.valencia\Desktop\registros sanitarios 3\201135210 - RS.pdf</v>
          </cell>
          <cell r="E2384" t="str">
            <v>SI</v>
          </cell>
        </row>
        <row r="2385">
          <cell r="D2385" t="str">
            <v>C:\Users\katherine.valencia\Desktop\registros sanitarios 3\201135310 - RS.pdf</v>
          </cell>
          <cell r="E2385" t="str">
            <v>SI</v>
          </cell>
        </row>
        <row r="2386">
          <cell r="D2386" t="str">
            <v>C:\Users\katherine.valencia\Desktop\registros sanitarios 3\201151720 - RS.pdf</v>
          </cell>
          <cell r="E2386" t="str">
            <v>SI</v>
          </cell>
        </row>
        <row r="2387">
          <cell r="D2387" t="str">
            <v>C:\Users\katherine.valencia\Desktop\registros sanitarios 3\201151730 - RS.pdf</v>
          </cell>
          <cell r="E2387" t="str">
            <v>SI</v>
          </cell>
        </row>
        <row r="2388">
          <cell r="D2388" t="str">
            <v>C:\Users\katherine.valencia\Desktop\registros sanitarios 3\201152915 - RS.pdf</v>
          </cell>
          <cell r="E2388" t="str">
            <v>SI</v>
          </cell>
        </row>
        <row r="2389">
          <cell r="D2389" t="str">
            <v>C:\Users\katherine.valencia\Desktop\registros sanitarios 3\201155110 - RS.pdf</v>
          </cell>
          <cell r="E2389" t="str">
            <v>SI</v>
          </cell>
        </row>
        <row r="2390">
          <cell r="D2390" t="str">
            <v>C:\Users\katherine.valencia\Desktop\registros sanitarios 3\201157410 - RS.pdf</v>
          </cell>
          <cell r="E2390" t="str">
            <v>SI</v>
          </cell>
        </row>
        <row r="2391">
          <cell r="D2391" t="str">
            <v>C:\Users\katherine.valencia\Desktop\registros sanitarios 3\201157910 - RS.pdf</v>
          </cell>
          <cell r="E2391" t="str">
            <v>SI</v>
          </cell>
        </row>
        <row r="2392">
          <cell r="D2392" t="str">
            <v>C:\Users\katherine.valencia\Desktop\registros sanitarios 3\206010810 - RS.pdf</v>
          </cell>
          <cell r="E2392" t="str">
            <v>SI</v>
          </cell>
        </row>
        <row r="2393">
          <cell r="D2393" t="str">
            <v>C:\Users\katherine.valencia\Desktop\registros sanitarios 3\206010910 - RS.pdf</v>
          </cell>
          <cell r="E2393" t="str">
            <v>SI</v>
          </cell>
        </row>
        <row r="2394">
          <cell r="D2394" t="str">
            <v>C:\Users\katherine.valencia\Desktop\RS 1\102000703 RS.pdf</v>
          </cell>
          <cell r="E2394" t="str">
            <v>SI</v>
          </cell>
        </row>
        <row r="2395">
          <cell r="D2395" t="str">
            <v>C:\Users\katherine.valencia\Desktop\RS 1\102000804 RS.pdf</v>
          </cell>
          <cell r="E2395" t="str">
            <v>SI</v>
          </cell>
        </row>
        <row r="2396">
          <cell r="D2396" t="str">
            <v>C:\Users\katherine.valencia\Desktop\RS 1\102000909 RS.pdf</v>
          </cell>
          <cell r="E2396" t="str">
            <v>SI</v>
          </cell>
        </row>
        <row r="2397">
          <cell r="D2397" t="str">
            <v>C:\Users\katherine.valencia\Desktop\RS 1\102001009 RS.pdf</v>
          </cell>
          <cell r="E2397" t="str">
            <v>SI</v>
          </cell>
        </row>
        <row r="2398">
          <cell r="D2398" t="str">
            <v>C:\Users\katherine.valencia\Desktop\RS 1\102001204 RS.pdf</v>
          </cell>
          <cell r="E2398" t="str">
            <v>SI</v>
          </cell>
        </row>
        <row r="2399">
          <cell r="D2399" t="str">
            <v>C:\Users\katherine.valencia\Desktop\RS 1\102001403 RS.pdf</v>
          </cell>
          <cell r="E2399" t="str">
            <v>SI</v>
          </cell>
        </row>
        <row r="2400">
          <cell r="D2400" t="str">
            <v>C:\Users\katherine.valencia\Desktop\RS 1\103010203 RS.pdf</v>
          </cell>
          <cell r="E2400" t="str">
            <v>SI</v>
          </cell>
        </row>
        <row r="2401">
          <cell r="D2401" t="str">
            <v>C:\Users\katherine.valencia\Desktop\RS 1\103010509 RS.pdf</v>
          </cell>
          <cell r="E2401" t="str">
            <v>SI</v>
          </cell>
        </row>
        <row r="2402">
          <cell r="D2402" t="str">
            <v>C:\Users\katherine.valencia\Desktop\RS 1\103010604 RS.pdf</v>
          </cell>
          <cell r="E2402" t="str">
            <v>SI</v>
          </cell>
        </row>
        <row r="2403">
          <cell r="D2403" t="str">
            <v>C:\Users\katherine.valencia\Desktop\RS 2\103010709 RS.pdf</v>
          </cell>
          <cell r="E2403" t="str">
            <v>SI</v>
          </cell>
        </row>
        <row r="2404">
          <cell r="D2404" t="str">
            <v>C:\Users\katherine.valencia\Desktop\RS 2\103010809 RS.pdf</v>
          </cell>
          <cell r="E2404" t="str">
            <v>SI</v>
          </cell>
        </row>
        <row r="2405">
          <cell r="D2405" t="str">
            <v>C:\Users\katherine.valencia\Desktop\RS 2\103010903 RS.pdf</v>
          </cell>
          <cell r="E2405" t="str">
            <v>SI</v>
          </cell>
        </row>
        <row r="2406">
          <cell r="D2406" t="str">
            <v>C:\Users\katherine.valencia\Desktop\RS 2\103010920 RS.pdf</v>
          </cell>
          <cell r="E2406" t="str">
            <v>SI</v>
          </cell>
        </row>
        <row r="2407">
          <cell r="D2407" t="str">
            <v>C:\Users\katherine.valencia\Desktop\RS 2\103011209 RS.pdf</v>
          </cell>
          <cell r="E2407" t="str">
            <v>SI</v>
          </cell>
        </row>
        <row r="2408">
          <cell r="D2408" t="str">
            <v>C:\Users\katherine.valencia\Desktop\RS 2\103011404 RS.pdf</v>
          </cell>
          <cell r="E2408" t="str">
            <v>SI</v>
          </cell>
        </row>
        <row r="2409">
          <cell r="D2409" t="str">
            <v>C:\Users\katherine.valencia\Desktop\RS 2\103011509 RS.pdf</v>
          </cell>
          <cell r="E2409" t="str">
            <v>SI</v>
          </cell>
        </row>
        <row r="2410">
          <cell r="D2410" t="str">
            <v>C:\Users\katherine.valencia\Desktop\RS 2\103011604 RS.pdf</v>
          </cell>
          <cell r="E2410" t="str">
            <v>SI</v>
          </cell>
        </row>
        <row r="2411">
          <cell r="D2411" t="str">
            <v>C:\Users\katherine.valencia\Desktop\RS 2\103011709 RS.pdf</v>
          </cell>
          <cell r="E2411" t="str">
            <v>SI</v>
          </cell>
        </row>
        <row r="2412">
          <cell r="D2412" t="str">
            <v>C:\Users\katherine.valencia\Desktop\RS 2\103011803 RS.pdf</v>
          </cell>
          <cell r="E2412" t="str">
            <v>SI</v>
          </cell>
        </row>
        <row r="2413">
          <cell r="D2413" t="str">
            <v>C:\Users\katherine.valencia\Desktop\RS 3\103012003 RS.pdf</v>
          </cell>
          <cell r="E2413" t="str">
            <v>SI</v>
          </cell>
        </row>
        <row r="2414">
          <cell r="D2414" t="str">
            <v>C:\Users\katherine.valencia\Desktop\RS 3\103012110 RS.pdf</v>
          </cell>
          <cell r="E2414" t="str">
            <v>SI</v>
          </cell>
        </row>
        <row r="2415">
          <cell r="D2415" t="str">
            <v>C:\Users\katherine.valencia\Desktop\RS 3\103012115 RS.pdf</v>
          </cell>
          <cell r="E2415" t="str">
            <v>SI</v>
          </cell>
        </row>
        <row r="2416">
          <cell r="D2416" t="str">
            <v>C:\Users\katherine.valencia\Desktop\RS 3\103012203 RS.pdf</v>
          </cell>
          <cell r="E2416" t="str">
            <v>SI</v>
          </cell>
        </row>
        <row r="2417">
          <cell r="D2417" t="str">
            <v>C:\Users\katherine.valencia\Desktop\RS 3\103012303 RS.pdf</v>
          </cell>
          <cell r="E2417" t="str">
            <v>SI</v>
          </cell>
        </row>
        <row r="2418">
          <cell r="D2418" t="str">
            <v>C:\Users\katherine.valencia\Desktop\RS 3\103012403 RS.pdf</v>
          </cell>
          <cell r="E2418" t="str">
            <v>SI</v>
          </cell>
        </row>
        <row r="2419">
          <cell r="D2419" t="str">
            <v>C:\Users\katherine.valencia\Desktop\RS 3\103012503 RS.pdf</v>
          </cell>
          <cell r="E2419" t="str">
            <v>SI</v>
          </cell>
        </row>
        <row r="2420">
          <cell r="D2420" t="str">
            <v>C:\Users\katherine.valencia\Desktop\RS 3\103012603 RS.pdf</v>
          </cell>
          <cell r="E2420" t="str">
            <v>SI</v>
          </cell>
        </row>
        <row r="2421">
          <cell r="D2421" t="str">
            <v>C:\Users\katherine.valencia\Desktop\RS 3\103012703 RS.pdf</v>
          </cell>
          <cell r="E2421" t="str">
            <v>SI</v>
          </cell>
        </row>
        <row r="2422">
          <cell r="D2422" t="str">
            <v>C:\Users\katherine.valencia\Desktop\RS 3\103013103 RS.pdf</v>
          </cell>
          <cell r="E2422" t="str">
            <v>SI</v>
          </cell>
        </row>
        <row r="2423">
          <cell r="D2423" t="str">
            <v>C:\Users\katherine.valencia\Desktop\RS 3\103013709 RS.pdf</v>
          </cell>
          <cell r="E2423" t="str">
            <v>SI</v>
          </cell>
        </row>
        <row r="2424">
          <cell r="D2424" t="str">
            <v>C:\Users\katherine.valencia\Desktop\RS 4\103013903 RS.pdf</v>
          </cell>
          <cell r="E2424" t="str">
            <v>SI</v>
          </cell>
        </row>
        <row r="2425">
          <cell r="D2425" t="str">
            <v>C:\Users\katherine.valencia\Desktop\RS 4\103014203 RS.pdf</v>
          </cell>
          <cell r="E2425" t="str">
            <v>SI</v>
          </cell>
        </row>
        <row r="2426">
          <cell r="D2426" t="str">
            <v>C:\Users\katherine.valencia\Desktop\RS 4\103014803 RS.pdf</v>
          </cell>
          <cell r="E2426" t="str">
            <v>SI</v>
          </cell>
        </row>
        <row r="2427">
          <cell r="D2427" t="str">
            <v>C:\Users\katherine.valencia\Desktop\RS 4\103015503 RS.pdf</v>
          </cell>
          <cell r="E2427" t="str">
            <v>SI</v>
          </cell>
        </row>
        <row r="2428">
          <cell r="D2428" t="str">
            <v>C:\Users\katherine.valencia\Desktop\RS 4\103015603 RS.pdf</v>
          </cell>
          <cell r="E2428" t="str">
            <v>SI</v>
          </cell>
        </row>
        <row r="2429">
          <cell r="D2429" t="str">
            <v>C:\Users\katherine.valencia\Desktop\RS 5\103015803 RS.pdf</v>
          </cell>
          <cell r="E2429" t="str">
            <v>SI</v>
          </cell>
        </row>
        <row r="2430">
          <cell r="D2430" t="str">
            <v>C:\Users\katherine.valencia\Desktop\RS 5\103015904 RS.pdf</v>
          </cell>
          <cell r="E2430" t="str">
            <v>SI</v>
          </cell>
        </row>
        <row r="2431">
          <cell r="D2431" t="str">
            <v>C:\Users\katherine.valencia\Desktop\RS 5\103016109 RS.pdf</v>
          </cell>
          <cell r="E2431" t="str">
            <v>SI</v>
          </cell>
        </row>
        <row r="2432">
          <cell r="D2432" t="str">
            <v>C:\Users\katherine.valencia\Desktop\RS 5\103016204 RS.pdf</v>
          </cell>
          <cell r="E2432" t="str">
            <v>SI</v>
          </cell>
        </row>
        <row r="2433">
          <cell r="D2433" t="str">
            <v>C:\Users\katherine.valencia\Desktop\RS 5\104020209 RS.pdf</v>
          </cell>
          <cell r="E2433" t="str">
            <v>SI</v>
          </cell>
        </row>
        <row r="2434">
          <cell r="D2434" t="str">
            <v>C:\Users\katherine.valencia\Desktop\RS 5\104020504 RS.pdf</v>
          </cell>
          <cell r="E2434" t="str">
            <v>SI</v>
          </cell>
        </row>
        <row r="2435">
          <cell r="D2435" t="str">
            <v>C:\Users\katherine.valencia\Desktop\RS 5\105010109 RS.pdf</v>
          </cell>
          <cell r="E2435" t="str">
            <v>SI</v>
          </cell>
        </row>
        <row r="2436">
          <cell r="D2436" t="str">
            <v>C:\Users\katherine.valencia\Desktop\RS 6\105010209 RS.pdf</v>
          </cell>
          <cell r="E2436" t="str">
            <v>SI</v>
          </cell>
        </row>
        <row r="2437">
          <cell r="D2437" t="str">
            <v>C:\Users\katherine.valencia\Desktop\RS 6\105010509 RS.pdf</v>
          </cell>
          <cell r="E2437" t="str">
            <v>SI</v>
          </cell>
        </row>
        <row r="2438">
          <cell r="D2438" t="str">
            <v>C:\Users\katherine.valencia\Desktop\RS 6\105010609 RS.pdf</v>
          </cell>
          <cell r="E2438" t="str">
            <v>SI</v>
          </cell>
        </row>
        <row r="2439">
          <cell r="D2439" t="str">
            <v>C:\Users\katherine.valencia\Desktop\RS 6\105010709 RS.pdf</v>
          </cell>
          <cell r="E2439" t="str">
            <v>SI</v>
          </cell>
        </row>
        <row r="2440">
          <cell r="D2440" t="str">
            <v>C:\Users\katherine.valencia\Desktop\RS 6\105011203 RS.pdf</v>
          </cell>
          <cell r="E2440" t="str">
            <v>SI</v>
          </cell>
        </row>
        <row r="2441">
          <cell r="D2441" t="str">
            <v>C:\Users\katherine.valencia\Desktop\RS 6\105020303 RS.pdf</v>
          </cell>
          <cell r="E2441" t="str">
            <v>SI</v>
          </cell>
        </row>
        <row r="2442">
          <cell r="D2442" t="str">
            <v>C:\Users\katherine.valencia\Desktop\RS 6\105020409 RS.pdf</v>
          </cell>
          <cell r="E2442" t="str">
            <v>SI</v>
          </cell>
        </row>
        <row r="2443">
          <cell r="D2443" t="str">
            <v>C:\Users\katherine.valencia\Desktop\RS 6\105020609 RS.pdf</v>
          </cell>
          <cell r="E2443" t="str">
            <v>SI</v>
          </cell>
        </row>
        <row r="2444">
          <cell r="D2444" t="str">
            <v>C:\Users\katherine.valencia\Desktop\RS 6\105021209 RS.pdf</v>
          </cell>
          <cell r="E2444" t="str">
            <v>SI</v>
          </cell>
        </row>
        <row r="2445">
          <cell r="D2445" t="str">
            <v>C:\Users\katherine.valencia\Desktop\RS 6\105021503 RS.pdf</v>
          </cell>
          <cell r="E2445" t="str">
            <v>SI</v>
          </cell>
        </row>
        <row r="2446">
          <cell r="D2446" t="str">
            <v>C:\Users\katherine.valencia\Desktop\RS 6\105021609 RS.pdf</v>
          </cell>
          <cell r="E2446" t="str">
            <v>SI</v>
          </cell>
        </row>
        <row r="2447">
          <cell r="D2447" t="str">
            <v>C:\Users\katherine.valencia\Desktop\RS 6\105030109 RS.pdf</v>
          </cell>
          <cell r="E2447" t="str">
            <v>SI</v>
          </cell>
        </row>
        <row r="2448">
          <cell r="D2448" t="str">
            <v>C:\Users\katherine.valencia\Desktop\RS 6\105030209 RS.pdf</v>
          </cell>
          <cell r="E2448" t="str">
            <v>SI</v>
          </cell>
        </row>
        <row r="2449">
          <cell r="D2449" t="str">
            <v>C:\Users\katherine.valencia\Desktop\RS 6\105030309 RS.pdf</v>
          </cell>
          <cell r="E2449" t="str">
            <v>SI</v>
          </cell>
        </row>
        <row r="2450">
          <cell r="D2450" t="str">
            <v>C:\Users\katherine.valencia\Desktop\RS 6\105030503 RS.pdf</v>
          </cell>
          <cell r="E2450" t="str">
            <v>SI</v>
          </cell>
        </row>
        <row r="2451">
          <cell r="D2451" t="str">
            <v>C:\Users\katherine.valencia\Desktop\RS 7\103016803 RS.pdf</v>
          </cell>
          <cell r="E2451" t="str">
            <v>SI</v>
          </cell>
        </row>
        <row r="2452">
          <cell r="D2452" t="str">
            <v>C:\Users\katherine.valencia\Desktop\RS 7\103017609 RS.pdf</v>
          </cell>
          <cell r="E2452" t="str">
            <v>SI</v>
          </cell>
        </row>
        <row r="2453">
          <cell r="D2453" t="str">
            <v>C:\Users\katherine.valencia\Desktop\RS 7\103020104 RS.pdf</v>
          </cell>
          <cell r="E2453" t="str">
            <v>SI</v>
          </cell>
        </row>
        <row r="2454">
          <cell r="D2454" t="str">
            <v>C:\Users\katherine.valencia\Desktop\RS 7\103020409 RS.pdf</v>
          </cell>
          <cell r="E2454" t="str">
            <v>SI</v>
          </cell>
        </row>
        <row r="2455">
          <cell r="D2455" t="str">
            <v>C:\Users\katherine.valencia\Desktop\RS 7\103030309 RS.pdf</v>
          </cell>
          <cell r="E2455" t="str">
            <v>SI</v>
          </cell>
        </row>
        <row r="2456">
          <cell r="D2456" t="str">
            <v>C:\Users\katherine.valencia\Desktop\RS 7\103040204 RS.pdf</v>
          </cell>
          <cell r="E2456" t="str">
            <v>SI</v>
          </cell>
        </row>
        <row r="2457">
          <cell r="D2457" t="str">
            <v>C:\Users\katherine.valencia\Desktop\RS 7\103040409 RS.pdf</v>
          </cell>
          <cell r="E2457" t="str">
            <v>SI</v>
          </cell>
        </row>
        <row r="2458">
          <cell r="D2458" t="str">
            <v>C:\Users\katherine.valencia\Desktop\RS 7\103070303 RS.pdf</v>
          </cell>
          <cell r="E2458" t="str">
            <v>SI</v>
          </cell>
        </row>
        <row r="2459">
          <cell r="D2459" t="str">
            <v>C:\Users\katherine.valencia\Desktop\RS 7\103070403 RS.pdf</v>
          </cell>
          <cell r="E2459" t="str">
            <v>SI</v>
          </cell>
        </row>
        <row r="2460">
          <cell r="D2460" t="str">
            <v>C:\Users\katherine.valencia\Desktop\RS 7\104010104 RS.pdf</v>
          </cell>
          <cell r="E2460" t="str">
            <v>SI</v>
          </cell>
        </row>
        <row r="2461">
          <cell r="D2461" t="str">
            <v>C:\Users\katherine.valencia\Desktop\RS 7\104010209 RS.pdf</v>
          </cell>
          <cell r="E2461" t="str">
            <v>SI</v>
          </cell>
        </row>
        <row r="2462">
          <cell r="D2462" t="str">
            <v>C:\Users\katherine.valencia\Desktop\RS 7\104010709 RS.pdf</v>
          </cell>
          <cell r="E2462" t="str">
            <v>SI</v>
          </cell>
        </row>
        <row r="2463">
          <cell r="D2463" t="str">
            <v>C:\Users\katherine.valencia\Desktop\RS 7\104020104 RS.pdf</v>
          </cell>
          <cell r="E2463" t="str">
            <v>SI</v>
          </cell>
        </row>
        <row r="2464">
          <cell r="D2464" t="str">
            <v>C:\Users\katherine.valencia\Desktop\RS 8\105030609 RS.pdf</v>
          </cell>
          <cell r="E2464" t="str">
            <v>SI</v>
          </cell>
        </row>
        <row r="2465">
          <cell r="D2465" t="str">
            <v>C:\Users\katherine.valencia\Desktop\RS 8\105031009 RS.pdf</v>
          </cell>
          <cell r="E2465" t="str">
            <v>SI</v>
          </cell>
        </row>
        <row r="2466">
          <cell r="D2466" t="str">
            <v>C:\Users\katherine.valencia\Desktop\RS 8\105031409 RS.pdf</v>
          </cell>
          <cell r="E2466" t="str">
            <v>SI</v>
          </cell>
        </row>
        <row r="2467">
          <cell r="D2467" t="str">
            <v>C:\Users\katherine.valencia\Desktop\RS 8\105031609 RS.pdf</v>
          </cell>
          <cell r="E2467" t="str">
            <v>SI</v>
          </cell>
        </row>
        <row r="2468">
          <cell r="D2468" t="str">
            <v>C:\Users\katherine.valencia\Desktop\RS 8\105031809 RS.pdf</v>
          </cell>
          <cell r="E2468" t="str">
            <v>SI</v>
          </cell>
        </row>
        <row r="2469">
          <cell r="D2469" t="str">
            <v>C:\Users\katherine.valencia\Desktop\RS 8\105032703 RS.pdf</v>
          </cell>
          <cell r="E2469" t="str">
            <v>SI</v>
          </cell>
        </row>
        <row r="2470">
          <cell r="D2470" t="str">
            <v>C:\Users\katherine.valencia\Desktop\RS 8\105040109 RS.pdf</v>
          </cell>
          <cell r="E2470" t="str">
            <v>SI</v>
          </cell>
        </row>
        <row r="2471">
          <cell r="D2471" t="str">
            <v>C:\Users\katherine.valencia\Desktop\RS 8\105040203 RS.pdf</v>
          </cell>
          <cell r="E2471" t="str">
            <v>SI</v>
          </cell>
        </row>
        <row r="2472">
          <cell r="D2472" t="str">
            <v>C:\Users\katherine.valencia\Desktop\RS 8\105040309 RS.pdf</v>
          </cell>
          <cell r="E2472" t="str">
            <v>SI</v>
          </cell>
        </row>
        <row r="2473">
          <cell r="D2473" t="str">
            <v>C:\Users\katherine.valencia\Desktop\RS 8\105040509 RS.pdf</v>
          </cell>
          <cell r="E2473" t="str">
            <v>SI</v>
          </cell>
        </row>
        <row r="2474">
          <cell r="D2474" t="str">
            <v>C:\Users\katherine.valencia\Desktop\RS 8\105040709 RS.pdf</v>
          </cell>
          <cell r="E2474" t="str">
            <v>SI</v>
          </cell>
        </row>
        <row r="2475">
          <cell r="D2475" t="str">
            <v>C:\Users\katherine.valencia\Desktop\RS 8\105050906 RS.pdf</v>
          </cell>
          <cell r="E2475" t="str">
            <v>SI</v>
          </cell>
        </row>
        <row r="2476">
          <cell r="D2476" t="str">
            <v>C:\Users\katherine.valencia\Desktop\RS 9\105050909 RS.pdf</v>
          </cell>
          <cell r="E2476" t="str">
            <v>SI</v>
          </cell>
        </row>
        <row r="2477">
          <cell r="D2477" t="str">
            <v>C:\Users\katherine.valencia\Desktop\RS 9\105060203 RS.pdf</v>
          </cell>
          <cell r="E2477" t="str">
            <v>SI</v>
          </cell>
        </row>
        <row r="2478">
          <cell r="D2478" t="str">
            <v>C:\Users\katherine.valencia\Desktop\RS 9\105070103 RS.pdf</v>
          </cell>
          <cell r="E2478" t="str">
            <v>SI</v>
          </cell>
        </row>
        <row r="2479">
          <cell r="D2479" t="str">
            <v>C:\Users\katherine.valencia\Desktop\RS 9\105070209 RS.pdf</v>
          </cell>
          <cell r="E2479" t="str">
            <v>SI</v>
          </cell>
        </row>
        <row r="2480">
          <cell r="D2480" t="str">
            <v>C:\Users\katherine.valencia\Desktop\RS 9\105070302 RS.pdf</v>
          </cell>
          <cell r="E2480" t="str">
            <v>SI</v>
          </cell>
        </row>
        <row r="2481">
          <cell r="D2481" t="str">
            <v>C:\Users\katherine.valencia\Desktop\RS 9\105070403 RS.pdf</v>
          </cell>
          <cell r="E2481" t="str">
            <v>SI</v>
          </cell>
        </row>
        <row r="2482">
          <cell r="D2482" t="str">
            <v>C:\Users\katherine.valencia\Desktop\RS 9\105080106 RS.pdf</v>
          </cell>
          <cell r="E2482" t="str">
            <v>SI</v>
          </cell>
        </row>
        <row r="2483">
          <cell r="D2483" t="str">
            <v>C:\Users\katherine.valencia\Desktop\RS 9\105080208 RS.pdf</v>
          </cell>
          <cell r="E2483" t="str">
            <v>SI</v>
          </cell>
        </row>
        <row r="2484">
          <cell r="D2484" t="str">
            <v>C:\Users\katherine.valencia\Desktop\RS 9\106020109 RS.pdf</v>
          </cell>
          <cell r="E2484" t="str">
            <v>SI</v>
          </cell>
        </row>
        <row r="2485">
          <cell r="D2485" t="str">
            <v>C:\Users\katherine.valencia\Desktop\RS 9\106030103 RS.pdf</v>
          </cell>
          <cell r="E2485" t="str">
            <v>SI</v>
          </cell>
        </row>
        <row r="2486">
          <cell r="D2486" t="str">
            <v>C:\Users\katherine.valencia\Desktop\RS 9\106030302 RS.pdf</v>
          </cell>
          <cell r="E2486" t="str">
            <v>SI</v>
          </cell>
        </row>
        <row r="2487">
          <cell r="D2487" t="str">
            <v>C:\Users\katherine.valencia\Desktop\RS 10\106040103 RS.pdf</v>
          </cell>
          <cell r="E2487" t="str">
            <v>SI</v>
          </cell>
        </row>
        <row r="2488">
          <cell r="D2488" t="str">
            <v>C:\Users\katherine.valencia\Desktop\RS 10\106040203 RS.pdf</v>
          </cell>
          <cell r="E2488" t="str">
            <v>SI</v>
          </cell>
        </row>
        <row r="2489">
          <cell r="D2489" t="str">
            <v>C:\Users\katherine.valencia\Desktop\RS 10\106040409 RS.pdf</v>
          </cell>
          <cell r="E2489" t="str">
            <v>SI</v>
          </cell>
        </row>
        <row r="2490">
          <cell r="D2490" t="str">
            <v>C:\Users\katherine.valencia\Desktop\RS 10\106050709 RS.pdf</v>
          </cell>
          <cell r="E2490" t="str">
            <v>SI</v>
          </cell>
        </row>
        <row r="2491">
          <cell r="D2491" t="str">
            <v>C:\Users\katherine.valencia\Desktop\RS 10\106050909 RS.pdf</v>
          </cell>
          <cell r="E2491" t="str">
            <v>SI</v>
          </cell>
        </row>
        <row r="2492">
          <cell r="D2492" t="str">
            <v>C:\Users\katherine.valencia\Desktop\RS 10\106050913 RS.pdf</v>
          </cell>
          <cell r="E2492" t="str">
            <v>SI</v>
          </cell>
        </row>
        <row r="2493">
          <cell r="D2493" t="str">
            <v>C:\Users\katherine.valencia\Desktop\RS 10\106060209 RS.pdf</v>
          </cell>
          <cell r="E2493" t="str">
            <v>SI</v>
          </cell>
        </row>
        <row r="2494">
          <cell r="D2494" t="str">
            <v>C:\Users\katherine.valencia\Desktop\RS 10\106070103 RS.pdf</v>
          </cell>
          <cell r="E2494" t="str">
            <v>SI</v>
          </cell>
        </row>
        <row r="2495">
          <cell r="D2495" t="str">
            <v>C:\Users\katherine.valencia\Desktop\RS 11\106070203 RS.pdf</v>
          </cell>
          <cell r="E2495" t="str">
            <v>SI</v>
          </cell>
        </row>
        <row r="2496">
          <cell r="D2496" t="str">
            <v>C:\Users\katherine.valencia\Desktop\RS 11\106070503 RS.pdf</v>
          </cell>
          <cell r="E2496" t="str">
            <v>SI</v>
          </cell>
        </row>
        <row r="2497">
          <cell r="D2497" t="str">
            <v>C:\Users\katherine.valencia\Desktop\RS 12\106070903 RS.pdf</v>
          </cell>
          <cell r="E2497" t="str">
            <v>SI</v>
          </cell>
        </row>
        <row r="2498">
          <cell r="D2498" t="str">
            <v>C:\Users\katherine.valencia\Desktop\RS 12\106080209 RS.pdf</v>
          </cell>
          <cell r="E2498" t="str">
            <v>SI</v>
          </cell>
        </row>
        <row r="2499">
          <cell r="D2499" t="str">
            <v>C:\Users\katherine.valencia\Desktop\RS 12\106080509 RS.pdf</v>
          </cell>
          <cell r="E2499" t="str">
            <v>SI</v>
          </cell>
        </row>
        <row r="2500">
          <cell r="D2500" t="str">
            <v>C:\Users\katherine.valencia\Desktop\RS 12\106090109 RS.pdf</v>
          </cell>
          <cell r="E2500" t="str">
            <v>SI</v>
          </cell>
        </row>
        <row r="2501">
          <cell r="D2501" t="str">
            <v>C:\Users\katherine.valencia\Desktop\RS 12\106090129 RS.pdf</v>
          </cell>
          <cell r="E2501" t="str">
            <v>SI</v>
          </cell>
        </row>
        <row r="2502">
          <cell r="D2502" t="str">
            <v>C:\Users\katherine.valencia\Desktop\RS 12\106090209 RS.pdf</v>
          </cell>
          <cell r="E2502" t="str">
            <v>SI</v>
          </cell>
        </row>
        <row r="2503">
          <cell r="D2503" t="str">
            <v>C:\Users\katherine.valencia\Desktop\RS 12\107010103 RS.pdf</v>
          </cell>
          <cell r="E2503" t="str">
            <v>SI</v>
          </cell>
        </row>
        <row r="2504">
          <cell r="D2504" t="str">
            <v>C:\Users\katherine.valencia\Desktop\RS 12\107010203 RS.pdf</v>
          </cell>
          <cell r="E2504" t="str">
            <v>SI</v>
          </cell>
        </row>
        <row r="2505">
          <cell r="D2505" t="str">
            <v>C:\Users\katherine.valencia\Desktop\RS 12\107010309 RS.pdf</v>
          </cell>
          <cell r="E2505" t="str">
            <v>SI</v>
          </cell>
        </row>
        <row r="2506">
          <cell r="D2506" t="str">
            <v>C:\Users\katherine.valencia\Desktop\RS 12\107010903 RS.pdf</v>
          </cell>
          <cell r="E2506" t="str">
            <v>SI</v>
          </cell>
        </row>
        <row r="2507">
          <cell r="D2507" t="str">
            <v>C:\Users\katherine.valencia\Desktop\RS 12\107011303 RS.pdf</v>
          </cell>
          <cell r="E2507" t="str">
            <v>SI</v>
          </cell>
        </row>
        <row r="2508">
          <cell r="D2508" t="str">
            <v>C:\Users\katherine.valencia\Desktop\RS 12\107020409 RS.pdf</v>
          </cell>
          <cell r="E2508" t="str">
            <v>SI</v>
          </cell>
        </row>
        <row r="2509">
          <cell r="D2509" t="str">
            <v>C:\Users\katherine.valencia\Desktop\RS 12\107020509 RS.pdf</v>
          </cell>
          <cell r="E2509" t="str">
            <v>SI</v>
          </cell>
        </row>
        <row r="2510">
          <cell r="D2510" t="str">
            <v>C:\Users\katherine.valencia\Desktop\RS 12\107020806 RS.pdf</v>
          </cell>
          <cell r="E2510" t="str">
            <v>SI</v>
          </cell>
        </row>
        <row r="2511">
          <cell r="D2511" t="str">
            <v>C:\Users\katherine.valencia\Desktop\RS 12\107020903 RS.pdf</v>
          </cell>
          <cell r="E2511" t="str">
            <v>SI</v>
          </cell>
        </row>
        <row r="2512">
          <cell r="D2512" t="str">
            <v>C:\Users\katherine.valencia\Desktop\RS 12\107021011 RS.pdf</v>
          </cell>
          <cell r="E2512" t="str">
            <v>SI</v>
          </cell>
        </row>
        <row r="2513">
          <cell r="D2513" t="str">
            <v>C:\Users\katherine.valencia\Desktop\RS 12\107021209 RS.pdf</v>
          </cell>
          <cell r="E2513" t="str">
            <v>SI</v>
          </cell>
        </row>
        <row r="2514">
          <cell r="D2514" t="str">
            <v>C:\Users\katherine.valencia\Desktop\RS 12\107021303 RS.pdf</v>
          </cell>
          <cell r="E2514" t="str">
            <v>SI</v>
          </cell>
        </row>
        <row r="2515">
          <cell r="D2515" t="str">
            <v>C:\Users\katherine.valencia\Desktop\RS 12\107030109 RS.pdf</v>
          </cell>
          <cell r="E2515" t="str">
            <v>SI</v>
          </cell>
        </row>
        <row r="2516">
          <cell r="D2516" t="str">
            <v>C:\Users\katherine.valencia\Desktop\RS 12\107030409 RS.pdf</v>
          </cell>
          <cell r="E2516" t="str">
            <v>SI</v>
          </cell>
        </row>
        <row r="2517">
          <cell r="D2517" t="str">
            <v>C:\Users\katherine.valencia\Desktop\RS 13\107010603 RS.pdf</v>
          </cell>
          <cell r="E2517" t="str">
            <v>SI</v>
          </cell>
        </row>
        <row r="2518">
          <cell r="D2518" t="str">
            <v>C:\Users\katherine.valencia\Desktop\RS 13\107050109 RS.pdf</v>
          </cell>
          <cell r="E2518" t="str">
            <v>SI</v>
          </cell>
        </row>
        <row r="2519">
          <cell r="D2519" t="str">
            <v>C:\Users\katherine.valencia\Desktop\RS 13\108030103 RS.pdf</v>
          </cell>
          <cell r="E2519" t="str">
            <v>SI</v>
          </cell>
        </row>
        <row r="2520">
          <cell r="D2520" t="str">
            <v>C:\Users\katherine.valencia\Desktop\RS 13\108030203 RS.pdf</v>
          </cell>
          <cell r="E2520" t="str">
            <v>SI</v>
          </cell>
        </row>
        <row r="2521">
          <cell r="D2521" t="str">
            <v>C:\Users\katherine.valencia\Desktop\RS 13\108030303 RS.pdf</v>
          </cell>
          <cell r="E2521" t="str">
            <v>SI</v>
          </cell>
        </row>
        <row r="2522">
          <cell r="D2522" t="str">
            <v>C:\Users\katherine.valencia\Desktop\RS 13\108030403 RS.pdf</v>
          </cell>
          <cell r="E2522" t="str">
            <v>SI</v>
          </cell>
        </row>
        <row r="2523">
          <cell r="D2523" t="str">
            <v>C:\Users\katherine.valencia\Desktop\RS 14\107040109 RS.pdf</v>
          </cell>
          <cell r="E2523" t="str">
            <v>SI</v>
          </cell>
        </row>
        <row r="2524">
          <cell r="D2524" t="str">
            <v>C:\Users\katherine.valencia\Desktop\RS 14\109010103 RS.pdf</v>
          </cell>
          <cell r="E2524" t="str">
            <v>SI</v>
          </cell>
        </row>
        <row r="2525">
          <cell r="D2525" t="str">
            <v>C:\Users\katherine.valencia\Desktop\RS 14\109010609 RS.pdf</v>
          </cell>
          <cell r="E2525" t="str">
            <v>SI</v>
          </cell>
        </row>
        <row r="2526">
          <cell r="D2526" t="str">
            <v>C:\Users\katherine.valencia\Desktop\RS 14\109010704 RS.pdf</v>
          </cell>
          <cell r="E2526" t="str">
            <v>SI</v>
          </cell>
        </row>
        <row r="2527">
          <cell r="D2527" t="str">
            <v>C:\Users\katherine.valencia\Desktop\RS 15\109010909 RS.pdf</v>
          </cell>
          <cell r="E2527" t="str">
            <v>SI</v>
          </cell>
        </row>
        <row r="2528">
          <cell r="D2528" t="str">
            <v>C:\Users\katherine.valencia\Desktop\RS 15\109011209 RS.pdf</v>
          </cell>
          <cell r="E2528" t="str">
            <v>SI</v>
          </cell>
        </row>
        <row r="2529">
          <cell r="D2529" t="str">
            <v>C:\Users\katherine.valencia\Desktop\RS 15\109030303 RS.pdf</v>
          </cell>
          <cell r="E2529" t="str">
            <v>SI</v>
          </cell>
        </row>
        <row r="2530">
          <cell r="D2530" t="str">
            <v>C:\Users\katherine.valencia\Desktop\RS 15\109030603 RS.pdf</v>
          </cell>
          <cell r="E2530" t="str">
            <v>SI</v>
          </cell>
        </row>
        <row r="2531">
          <cell r="D2531" t="str">
            <v>C:\Users\katherine.valencia\Desktop\RS 15\109040109 RS.pdf</v>
          </cell>
          <cell r="E2531" t="str">
            <v>SI</v>
          </cell>
        </row>
        <row r="2532">
          <cell r="D2532" t="str">
            <v>C:\Users\katherine.valencia\Desktop\RS 15\109040209 RS.pdf</v>
          </cell>
          <cell r="E2532" t="str">
            <v>SI</v>
          </cell>
        </row>
        <row r="2533">
          <cell r="D2533" t="str">
            <v>C:\Users\katherine.valencia\Desktop\RS 15\109050109 RS.pdf</v>
          </cell>
          <cell r="E2533" t="str">
            <v>SI</v>
          </cell>
        </row>
        <row r="2534">
          <cell r="D2534" t="str">
            <v>C:\Users\katherine.valencia\Desktop\RS 15\111020102 RS.pdf</v>
          </cell>
          <cell r="E2534" t="str">
            <v>SI</v>
          </cell>
        </row>
        <row r="2535">
          <cell r="D2535" t="str">
            <v>C:\Users\katherine.valencia\Desktop\RS 15\111020302 RS.pdf</v>
          </cell>
          <cell r="E2535" t="str">
            <v>SI</v>
          </cell>
        </row>
        <row r="2536">
          <cell r="D2536" t="str">
            <v>C:\Users\katherine.valencia\Desktop\RS 15\111030102 RS.pdf</v>
          </cell>
          <cell r="E2536" t="str">
            <v>SI</v>
          </cell>
        </row>
        <row r="2537">
          <cell r="D2537" t="str">
            <v>C:\Users\katherine.valencia\Desktop\RS 15\111030202 RS.pdf</v>
          </cell>
          <cell r="E2537" t="str">
            <v>SI</v>
          </cell>
        </row>
        <row r="2538">
          <cell r="D2538" t="str">
            <v>C:\Users\katherine.valencia\Desktop\RS 15\111040102 RS.pdf</v>
          </cell>
          <cell r="E2538" t="str">
            <v>SI</v>
          </cell>
        </row>
        <row r="2539">
          <cell r="D2539" t="str">
            <v>C:\Users\katherine.valencia\Desktop\RS 15\111050202 RS.pdf</v>
          </cell>
          <cell r="E2539" t="str">
            <v>SI</v>
          </cell>
        </row>
        <row r="2540">
          <cell r="D2540" t="str">
            <v>C:\Users\katherine.valencia\Desktop\RS 15\111060102 RS.pdf</v>
          </cell>
          <cell r="E2540" t="str">
            <v>SI</v>
          </cell>
        </row>
        <row r="2541">
          <cell r="D2541" t="str">
            <v>C:\Users\katherine.valencia\Desktop\RS 16\111070102 RS.pdf</v>
          </cell>
          <cell r="E2541" t="str">
            <v>SI</v>
          </cell>
        </row>
        <row r="2542">
          <cell r="D2542" t="str">
            <v>C:\Users\katherine.valencia\Desktop\RS 16\112010206 RS.pdf</v>
          </cell>
          <cell r="E2542" t="str">
            <v>SI</v>
          </cell>
        </row>
        <row r="2543">
          <cell r="D2543" t="str">
            <v>C:\Users\katherine.valencia\Desktop\RS 16\112010306 RS.pdf</v>
          </cell>
          <cell r="E2543" t="str">
            <v>SI</v>
          </cell>
        </row>
        <row r="2544">
          <cell r="D2544" t="str">
            <v>C:\Users\katherine.valencia\Desktop\RS 16\112020306 RS.pdf</v>
          </cell>
          <cell r="E2544" t="str">
            <v>SI</v>
          </cell>
        </row>
        <row r="2545">
          <cell r="D2545" t="str">
            <v>C:\Users\katherine.valencia\Desktop\RS 16\112030106 RS.pdf</v>
          </cell>
          <cell r="E2545" t="str">
            <v>SI</v>
          </cell>
        </row>
        <row r="2546">
          <cell r="D2546" t="str">
            <v>C:\Users\katherine.valencia\Desktop\RS 16\112030206 RS.pdf</v>
          </cell>
          <cell r="E2546" t="str">
            <v>SI</v>
          </cell>
        </row>
        <row r="2547">
          <cell r="D2547" t="str">
            <v>C:\Users\katherine.valencia\Desktop\RS 16\112030306 RS.pdf</v>
          </cell>
          <cell r="E2547" t="str">
            <v>SI</v>
          </cell>
        </row>
        <row r="2548">
          <cell r="D2548" t="str">
            <v>C:\Users\katherine.valencia\Desktop\RS 16\112030405 RS.pdf</v>
          </cell>
          <cell r="E2548" t="str">
            <v>SI</v>
          </cell>
        </row>
        <row r="2549">
          <cell r="D2549" t="str">
            <v>C:\Users\katherine.valencia\Desktop\RS 16\112040106 RS.pdf</v>
          </cell>
          <cell r="E2549" t="str">
            <v>SI</v>
          </cell>
        </row>
        <row r="2550">
          <cell r="D2550" t="str">
            <v>C:\Users\katherine.valencia\Desktop\RS 17\112040205 RS.pdf</v>
          </cell>
          <cell r="E2550" t="str">
            <v>SI</v>
          </cell>
        </row>
        <row r="2551">
          <cell r="D2551" t="str">
            <v>C:\Users\katherine.valencia\Desktop\RS 17\112050206 RS.pdf</v>
          </cell>
          <cell r="E2551" t="str">
            <v>SI</v>
          </cell>
        </row>
        <row r="2552">
          <cell r="D2552" t="str">
            <v>C:\Users\katherine.valencia\Desktop\RS 17\112050716 RS.pdf</v>
          </cell>
          <cell r="E2552" t="str">
            <v>SI</v>
          </cell>
        </row>
        <row r="2553">
          <cell r="D2553" t="str">
            <v>C:\Users\katherine.valencia\Desktop\RS 17\113010704 RS.pdf</v>
          </cell>
          <cell r="E2553" t="str">
            <v>SI</v>
          </cell>
        </row>
        <row r="2554">
          <cell r="D2554" t="str">
            <v>C:\Users\katherine.valencia\Desktop\RS 17\113011402 RS.pdf</v>
          </cell>
          <cell r="E2554" t="str">
            <v>SI</v>
          </cell>
        </row>
        <row r="2555">
          <cell r="D2555" t="str">
            <v>C:\Users\katherine.valencia\Desktop\RS 17\113011701 RS.pdf</v>
          </cell>
          <cell r="E2555" t="str">
            <v>SI</v>
          </cell>
        </row>
        <row r="2556">
          <cell r="D2556" t="str">
            <v>C:\Users\katherine.valencia\Desktop\RS 17\113011801 RS.pdf</v>
          </cell>
          <cell r="E2556" t="str">
            <v>SI</v>
          </cell>
        </row>
        <row r="2557">
          <cell r="D2557" t="str">
            <v>C:\Users\katherine.valencia\Desktop\RS 17\113020104 RS.pdf</v>
          </cell>
          <cell r="E2557" t="str">
            <v>SI</v>
          </cell>
        </row>
        <row r="2558">
          <cell r="D2558" t="str">
            <v>C:\Users\katherine.valencia\Desktop\RS 17\113020301 RS.pdf</v>
          </cell>
          <cell r="E2558" t="str">
            <v>SI</v>
          </cell>
        </row>
        <row r="2559">
          <cell r="D2559" t="str">
            <v>C:\Users\katherine.valencia\Desktop\RS 18\113020401 RS.pdf</v>
          </cell>
          <cell r="E2559" t="str">
            <v>SI</v>
          </cell>
        </row>
        <row r="2560">
          <cell r="D2560" t="str">
            <v>C:\Users\katherine.valencia\Desktop\RS 18\113020501 RS.pdf</v>
          </cell>
          <cell r="E2560" t="str">
            <v>SI</v>
          </cell>
        </row>
        <row r="2561">
          <cell r="D2561" t="str">
            <v>C:\Users\katherine.valencia\Desktop\RS 18\113030204 RS.pdf</v>
          </cell>
          <cell r="E2561" t="str">
            <v>SI</v>
          </cell>
        </row>
        <row r="2562">
          <cell r="D2562" t="str">
            <v>C:\Users\katherine.valencia\Desktop\RS 18\113040603 RS.pdf</v>
          </cell>
          <cell r="E2562" t="str">
            <v>SI</v>
          </cell>
        </row>
        <row r="2563">
          <cell r="D2563" t="str">
            <v>C:\Users\katherine.valencia\Desktop\RS 19\114010502 RS.pdf</v>
          </cell>
          <cell r="E2563" t="str">
            <v>SI</v>
          </cell>
        </row>
        <row r="2564">
          <cell r="D2564" t="str">
            <v>C:\Users\katherine.valencia\Desktop\RS 19\114010703 RS.pdf</v>
          </cell>
          <cell r="E2564" t="str">
            <v>SI</v>
          </cell>
        </row>
        <row r="2565">
          <cell r="D2565" t="str">
            <v>C:\Users\katherine.valencia\Desktop\RS 19\114010803 RS.pdf</v>
          </cell>
          <cell r="E2565" t="str">
            <v>SI</v>
          </cell>
        </row>
        <row r="2566">
          <cell r="D2566" t="str">
            <v>C:\Users\katherine.valencia\Desktop\RS 19\114020104 RS.pdf</v>
          </cell>
          <cell r="E2566" t="str">
            <v>SI</v>
          </cell>
        </row>
        <row r="2567">
          <cell r="D2567" t="str">
            <v>C:\Users\katherine.valencia\Desktop\RS 19\114020202 RS.pdf</v>
          </cell>
          <cell r="E2567" t="str">
            <v>SI</v>
          </cell>
        </row>
        <row r="2568">
          <cell r="D2568" t="str">
            <v>C:\Users\katherine.valencia\Desktop\RS 19\114020309 RS.pdf</v>
          </cell>
          <cell r="E2568" t="str">
            <v>SI</v>
          </cell>
        </row>
        <row r="2569">
          <cell r="D2569" t="str">
            <v>C:\Users\katherine.valencia\Desktop\RS 19\114020703 RS.pdf</v>
          </cell>
          <cell r="E2569" t="str">
            <v>SI</v>
          </cell>
        </row>
        <row r="2570">
          <cell r="D2570" t="str">
            <v>C:\Users\katherine.valencia\Desktop\RS 19\114030903 RS.pdf</v>
          </cell>
          <cell r="E2570" t="str">
            <v>SI</v>
          </cell>
        </row>
        <row r="2571">
          <cell r="D2571" t="str">
            <v>C:\Users\katherine.valencia\Desktop\RS 19\114030905 RS.pdf</v>
          </cell>
          <cell r="E2571" t="str">
            <v>SI</v>
          </cell>
        </row>
        <row r="2572">
          <cell r="D2572" t="str">
            <v>C:\Users\katherine.valencia\Desktop\RS 19\114031001 RS.pdf</v>
          </cell>
          <cell r="E2572" t="str">
            <v>SI</v>
          </cell>
        </row>
        <row r="2573">
          <cell r="D2573" t="str">
            <v>C:\Users\katherine.valencia\Desktop\RS 19\114040103 RS.pdf</v>
          </cell>
          <cell r="E2573" t="str">
            <v>SI</v>
          </cell>
        </row>
        <row r="2574">
          <cell r="D2574" t="str">
            <v>C:\Users\katherine.valencia\Desktop\RS 19\114040203 RS.pdf</v>
          </cell>
          <cell r="E2574" t="str">
            <v>SI</v>
          </cell>
        </row>
        <row r="2575">
          <cell r="D2575" t="str">
            <v>C:\Users\katherine.valencia\Desktop\RS 19\114040303 RS.pdf</v>
          </cell>
          <cell r="E2575" t="str">
            <v>SI</v>
          </cell>
        </row>
        <row r="2576">
          <cell r="D2576" t="str">
            <v>C:\Users\katherine.valencia\Desktop\RS 19\114040403 RS.pdf</v>
          </cell>
          <cell r="E2576" t="str">
            <v>SI</v>
          </cell>
        </row>
        <row r="2577">
          <cell r="D2577" t="str">
            <v>C:\Users\katherine.valencia\Desktop\RS 19\114040503 RS.pdf</v>
          </cell>
          <cell r="E2577" t="str">
            <v>SI</v>
          </cell>
        </row>
        <row r="2578">
          <cell r="D2578" t="str">
            <v>C:\Users\katherine.valencia\Desktop\RS 19\114041303 RS.pdf</v>
          </cell>
          <cell r="E2578" t="str">
            <v>SI</v>
          </cell>
        </row>
        <row r="2579">
          <cell r="D2579" t="str">
            <v>C:\Users\katherine.valencia\Desktop\RS 20\114050203 RS.pdf</v>
          </cell>
          <cell r="E2579" t="str">
            <v>SI</v>
          </cell>
        </row>
        <row r="2580">
          <cell r="D2580" t="str">
            <v>C:\Users\katherine.valencia\Desktop\RS 20\114050309 RS.pdf</v>
          </cell>
          <cell r="E2580" t="str">
            <v>SI</v>
          </cell>
        </row>
        <row r="2581">
          <cell r="D2581" t="str">
            <v>C:\Users\katherine.valencia\Desktop\RS 20\114050803 RS.pdf</v>
          </cell>
          <cell r="E2581" t="str">
            <v>SI</v>
          </cell>
        </row>
        <row r="2582">
          <cell r="D2582" t="str">
            <v>C:\Users\katherine.valencia\Desktop\RS 20\114050909 RS.pdf</v>
          </cell>
          <cell r="E2582" t="str">
            <v>SI</v>
          </cell>
        </row>
        <row r="2583">
          <cell r="D2583" t="str">
            <v>C:\Users\katherine.valencia\Desktop\RS 20\114051009 RS.pdf</v>
          </cell>
          <cell r="E2583" t="str">
            <v>SI</v>
          </cell>
        </row>
        <row r="2584">
          <cell r="D2584" t="str">
            <v>C:\Users\katherine.valencia\Desktop\RS 20\114051204 RS.pdf</v>
          </cell>
          <cell r="E2584" t="str">
            <v>SI</v>
          </cell>
        </row>
        <row r="2585">
          <cell r="D2585" t="str">
            <v>C:\Users\katherine.valencia\Desktop\RS 20\114060209 RS.pdf</v>
          </cell>
          <cell r="E2585" t="str">
            <v>SI</v>
          </cell>
        </row>
        <row r="2586">
          <cell r="D2586" t="str">
            <v>C:\Users\katherine.valencia\Desktop\RS 20\114070103 RS.pdf</v>
          </cell>
          <cell r="E2586" t="str">
            <v>SI</v>
          </cell>
        </row>
        <row r="2587">
          <cell r="D2587" t="str">
            <v>C:\Users\katherine.valencia\Desktop\RS 20\114070109 RS.pdf</v>
          </cell>
          <cell r="E2587" t="str">
            <v>SI</v>
          </cell>
        </row>
        <row r="2588">
          <cell r="D2588" t="str">
            <v>C:\Users\katherine.valencia\Desktop\RS 20\114080402 RS.pdf</v>
          </cell>
          <cell r="E2588" t="str">
            <v>SI</v>
          </cell>
        </row>
        <row r="2589">
          <cell r="D2589" t="str">
            <v>C:\Users\katherine.valencia\Desktop\RS 21\114080609 RS.pdf</v>
          </cell>
          <cell r="E2589" t="str">
            <v>SI</v>
          </cell>
        </row>
        <row r="2590">
          <cell r="D2590" t="str">
            <v>C:\Users\katherine.valencia\Desktop\RS 21\114080709 RS.pdf</v>
          </cell>
          <cell r="E2590" t="str">
            <v>SI</v>
          </cell>
        </row>
        <row r="2591">
          <cell r="D2591" t="str">
            <v>C:\Users\katherine.valencia\Desktop\RS 21\114081003 RS.pdf</v>
          </cell>
          <cell r="E2591" t="str">
            <v>SI</v>
          </cell>
        </row>
        <row r="2592">
          <cell r="D2592" t="str">
            <v>C:\Users\katherine.valencia\Desktop\RS 21\114081109 RS.PDF</v>
          </cell>
          <cell r="E2592" t="str">
            <v>SI</v>
          </cell>
        </row>
        <row r="2593">
          <cell r="D2593" t="str">
            <v>C:\Users\katherine.valencia\Desktop\RS 21\114081303 RS.pdf</v>
          </cell>
          <cell r="E2593" t="str">
            <v>SI</v>
          </cell>
        </row>
        <row r="2594">
          <cell r="D2594" t="str">
            <v>C:\Users\katherine.valencia\Desktop\RS 21\114081409 RS.pdf</v>
          </cell>
          <cell r="E2594" t="str">
            <v>SI</v>
          </cell>
        </row>
        <row r="2595">
          <cell r="D2595" t="str">
            <v>C:\Users\katherine.valencia\Desktop\RS 21\114082210 RS.pdf</v>
          </cell>
          <cell r="E2595" t="str">
            <v>SI</v>
          </cell>
        </row>
        <row r="2596">
          <cell r="D2596" t="str">
            <v>C:\Users\katherine.valencia\Desktop\RS 21\114082230 RS.pdf</v>
          </cell>
          <cell r="E2596" t="str">
            <v>SI</v>
          </cell>
        </row>
        <row r="2597">
          <cell r="D2597" t="str">
            <v>C:\Users\katherine.valencia\Desktop\RS 21\114082250 RS.pdf</v>
          </cell>
          <cell r="E2597" t="str">
            <v>SI</v>
          </cell>
        </row>
        <row r="2598">
          <cell r="D2598" t="str">
            <v>C:\Users\katherine.valencia\Desktop\RS 22\114082260 RS.pdf</v>
          </cell>
          <cell r="E2598" t="str">
            <v>SI</v>
          </cell>
        </row>
        <row r="2599">
          <cell r="D2599" t="str">
            <v>C:\Users\katherine.valencia\Desktop\RS 22\114082270 RS.pdf</v>
          </cell>
          <cell r="E2599" t="str">
            <v>SI</v>
          </cell>
        </row>
        <row r="2600">
          <cell r="D2600" t="str">
            <v>C:\Users\katherine.valencia\Desktop\RS 22\114082411 RS.pdf</v>
          </cell>
          <cell r="E2600" t="str">
            <v>SI</v>
          </cell>
        </row>
        <row r="2601">
          <cell r="D2601" t="str">
            <v>C:\Users\katherine.valencia\Desktop\RS 22\114082525 RS.pdf</v>
          </cell>
          <cell r="E2601" t="str">
            <v>SI</v>
          </cell>
        </row>
        <row r="2602">
          <cell r="D2602" t="str">
            <v>C:\Users\katherine.valencia\Desktop\RS 22\114082637 RS.pdf</v>
          </cell>
          <cell r="E2602" t="str">
            <v>SI</v>
          </cell>
        </row>
        <row r="2603">
          <cell r="D2603" t="str">
            <v>C:\Users\katherine.valencia\Desktop\RS 22\114092550 RS.pdf</v>
          </cell>
          <cell r="E2603" t="str">
            <v>SI</v>
          </cell>
        </row>
        <row r="2604">
          <cell r="D2604" t="str">
            <v>C:\Users\katherine.valencia\Desktop\RS 22\114092605 RS.pdf</v>
          </cell>
          <cell r="E2604" t="str">
            <v>SI</v>
          </cell>
        </row>
        <row r="2605">
          <cell r="D2605" t="str">
            <v>C:\Users\katherine.valencia\Desktop\RS 22\114100309 RS.pdf</v>
          </cell>
          <cell r="E2605" t="str">
            <v>SI</v>
          </cell>
        </row>
        <row r="2606">
          <cell r="D2606" t="str">
            <v>C:\Users\katherine.valencia\Desktop\RS 22\114100409 RS.pdf</v>
          </cell>
          <cell r="E2606" t="str">
            <v>SI</v>
          </cell>
        </row>
        <row r="2607">
          <cell r="D2607" t="str">
            <v>C:\Users\katherine.valencia\Desktop\RS 22\114100809 RS.pdf</v>
          </cell>
          <cell r="E2607" t="str">
            <v>SI</v>
          </cell>
        </row>
        <row r="2608">
          <cell r="D2608" t="str">
            <v>C:\Users\katherine.valencia\Desktop\RS 22\114100824 RS.pdf</v>
          </cell>
          <cell r="E2608" t="str">
            <v>SI</v>
          </cell>
        </row>
        <row r="2609">
          <cell r="D2609" t="str">
            <v>C:\Users\katherine.valencia\Desktop\RS 22\114101109 RS.pdf</v>
          </cell>
          <cell r="E2609" t="str">
            <v>SI</v>
          </cell>
        </row>
        <row r="2610">
          <cell r="D2610" t="str">
            <v>C:\Users\katherine.valencia\Desktop\RS 22\114101209 RS.pdf</v>
          </cell>
          <cell r="E2610" t="str">
            <v>SI</v>
          </cell>
        </row>
        <row r="2611">
          <cell r="D2611" t="str">
            <v>C:\Users\katherine.valencia\Desktop\RS 22\114101309 RS.pdf</v>
          </cell>
          <cell r="E2611" t="str">
            <v>SI</v>
          </cell>
        </row>
        <row r="2612">
          <cell r="D2612" t="str">
            <v>C:\Users\katherine.valencia\Desktop\RS 22\114101315 RS.pdf</v>
          </cell>
          <cell r="E2612" t="str">
            <v>SI</v>
          </cell>
        </row>
        <row r="2613">
          <cell r="D2613" t="str">
            <v>C:\Users\katherine.valencia\Desktop\RS 22\114101420 RS.pdf</v>
          </cell>
          <cell r="E2613" t="str">
            <v>SI</v>
          </cell>
        </row>
        <row r="2614">
          <cell r="D2614" t="str">
            <v>C:\Users\katherine.valencia\Desktop\RS 22\114101430 RS.pdf</v>
          </cell>
          <cell r="E2614" t="str">
            <v>SI</v>
          </cell>
        </row>
        <row r="2615">
          <cell r="D2615" t="str">
            <v>C:\Users\katherine.valencia\Desktop\RS 22\114101520 RS.pdf</v>
          </cell>
          <cell r="E2615" t="str">
            <v>SI</v>
          </cell>
        </row>
        <row r="2616">
          <cell r="D2616" t="str">
            <v>C:\Users\katherine.valencia\Desktop\RS 24\116010209 RS.pdf</v>
          </cell>
          <cell r="E2616" t="str">
            <v>SI</v>
          </cell>
        </row>
        <row r="2617">
          <cell r="D2617" t="str">
            <v>C:\Users\katherine.valencia\Desktop\RS 24\116010309 RS.pdf</v>
          </cell>
          <cell r="E2617" t="str">
            <v>SI</v>
          </cell>
        </row>
        <row r="2618">
          <cell r="D2618" t="str">
            <v>C:\Users\katherine.valencia\Desktop\RS 24\116010703 RS.pdf</v>
          </cell>
          <cell r="E2618" t="str">
            <v>SI</v>
          </cell>
        </row>
        <row r="2619">
          <cell r="D2619" t="str">
            <v>C:\Users\katherine.valencia\Desktop\RS 24\116011409 RS.pdf</v>
          </cell>
          <cell r="E2619" t="str">
            <v>SI</v>
          </cell>
        </row>
        <row r="2620">
          <cell r="D2620" t="str">
            <v>C:\Users\katherine.valencia\Desktop\RS 24\116011720 RS.pdf</v>
          </cell>
          <cell r="E2620" t="str">
            <v>SI</v>
          </cell>
        </row>
        <row r="2621">
          <cell r="D2621" t="str">
            <v>C:\Users\katherine.valencia\Desktop\RS 24\116012003 RS.pdf</v>
          </cell>
          <cell r="E2621" t="str">
            <v>SI</v>
          </cell>
        </row>
        <row r="2622">
          <cell r="D2622" t="str">
            <v>C:\Users\katherine.valencia\Desktop\RS 24\116020103 RS.pdf</v>
          </cell>
          <cell r="E2622" t="str">
            <v>SI</v>
          </cell>
        </row>
        <row r="2623">
          <cell r="D2623" t="str">
            <v>C:\Users\katherine.valencia\Desktop\RS 24\116020209 RS.pdf</v>
          </cell>
          <cell r="E2623" t="str">
            <v>SI</v>
          </cell>
        </row>
        <row r="2624">
          <cell r="D2624" t="str">
            <v>C:\Users\katherine.valencia\Desktop\RS 24\116020440 RS.pdf</v>
          </cell>
          <cell r="E2624" t="str">
            <v>SI</v>
          </cell>
        </row>
        <row r="2625">
          <cell r="D2625" t="str">
            <v>C:\Users\katherine.valencia\Desktop\RS 24\116020460 RS.pdf</v>
          </cell>
          <cell r="E2625" t="str">
            <v>SI</v>
          </cell>
        </row>
        <row r="2626">
          <cell r="D2626" t="str">
            <v>C:\Users\katherine.valencia\Desktop\RS 24\116020809 RS.pdf</v>
          </cell>
          <cell r="E2626" t="str">
            <v>SI</v>
          </cell>
        </row>
        <row r="2627">
          <cell r="D2627" t="str">
            <v>C:\Users\katherine.valencia\Desktop\RS 24\116030103 RS.pdf</v>
          </cell>
          <cell r="E2627" t="str">
            <v>SI</v>
          </cell>
        </row>
        <row r="2628">
          <cell r="D2628" t="str">
            <v>C:\Users\katherine.valencia\Desktop\RS 24\116030203 RS.pdf</v>
          </cell>
          <cell r="E2628" t="str">
            <v>SI</v>
          </cell>
        </row>
        <row r="2629">
          <cell r="D2629" t="str">
            <v>C:\Users\katherine.valencia\Desktop\RS 24\116030803 RS.pdf</v>
          </cell>
          <cell r="E2629" t="str">
            <v>SI</v>
          </cell>
        </row>
        <row r="2630">
          <cell r="D2630" t="str">
            <v>C:\Users\katherine.valencia\Desktop\RS 24\116040107 RS.pdf</v>
          </cell>
          <cell r="E2630" t="str">
            <v>SI</v>
          </cell>
        </row>
        <row r="2631">
          <cell r="D2631" t="str">
            <v>C:\Users\katherine.valencia\Desktop\RS 24\116050103 RS.pdf</v>
          </cell>
          <cell r="E2631" t="str">
            <v>SI</v>
          </cell>
        </row>
        <row r="2632">
          <cell r="D2632" t="str">
            <v>C:\Users\katherine.valencia\Desktop\RS 25\117000409 RS.pdf</v>
          </cell>
          <cell r="E2632" t="str">
            <v>SI</v>
          </cell>
        </row>
        <row r="2633">
          <cell r="D2633" t="str">
            <v>C:\Users\katherine.valencia\Desktop\RS 25\117000503 RS.pdf</v>
          </cell>
          <cell r="E2633" t="str">
            <v>SI</v>
          </cell>
        </row>
        <row r="2634">
          <cell r="D2634" t="str">
            <v>C:\Users\katherine.valencia\Desktop\RS 25\117000809 RS.pdf</v>
          </cell>
          <cell r="E2634" t="str">
            <v>SI</v>
          </cell>
        </row>
        <row r="2635">
          <cell r="D2635" t="str">
            <v>C:\Users\katherine.valencia\Desktop\RS 25\117001109 RS.pdf</v>
          </cell>
          <cell r="E2635" t="str">
            <v>SI</v>
          </cell>
        </row>
        <row r="2636">
          <cell r="D2636" t="str">
            <v>C:\Users\katherine.valencia\Desktop\RS 25\117001425 RS.pdf</v>
          </cell>
          <cell r="E2636" t="str">
            <v>SI</v>
          </cell>
        </row>
        <row r="2637">
          <cell r="D2637" t="str">
            <v>C:\Users\katherine.valencia\Desktop\RS 25\117001450 RS.pdf</v>
          </cell>
          <cell r="E2637" t="str">
            <v>SI</v>
          </cell>
        </row>
        <row r="2638">
          <cell r="D2638" t="str">
            <v>C:\Users\katherine.valencia\Desktop\RS 25\118000303 RS.pdf</v>
          </cell>
          <cell r="E2638" t="str">
            <v>SI</v>
          </cell>
        </row>
        <row r="2639">
          <cell r="D2639" t="str">
            <v>C:\Users\katherine.valencia\Desktop\RS 25\118000403 RS.pdf</v>
          </cell>
          <cell r="E2639" t="str">
            <v>SI</v>
          </cell>
        </row>
        <row r="2640">
          <cell r="D2640" t="str">
            <v>C:\Users\katherine.valencia\Desktop\RS 25\118000803 RS.pdf</v>
          </cell>
          <cell r="E2640" t="str">
            <v>SI</v>
          </cell>
        </row>
        <row r="2641">
          <cell r="D2641" t="str">
            <v>C:\Users\katherine.valencia\Desktop\RS 25\119041110 RS.pdf</v>
          </cell>
          <cell r="E2641" t="str">
            <v>SI</v>
          </cell>
        </row>
        <row r="2642">
          <cell r="D2642" t="str">
            <v>C:\Users\katherine.valencia\Desktop\RS 25\119041160 RS.PDF</v>
          </cell>
          <cell r="E2642" t="str">
            <v>SI</v>
          </cell>
        </row>
        <row r="2643">
          <cell r="D2643" t="str">
            <v>C:\Users\katherine.valencia\Desktop\RS 25\120010310 RS.pdf</v>
          </cell>
          <cell r="E2643" t="str">
            <v>SI</v>
          </cell>
        </row>
        <row r="2644">
          <cell r="D2644" t="str">
            <v>C:\Users\katherine.valencia\Desktop\RS 25\121000109 RS.pdf</v>
          </cell>
          <cell r="E2644" t="str">
            <v>SI</v>
          </cell>
        </row>
        <row r="2645">
          <cell r="D2645" t="str">
            <v>C:\Users\katherine.valencia\Desktop\RS 25\121000603 RS.pdf</v>
          </cell>
          <cell r="E2645" t="str">
            <v>SI</v>
          </cell>
        </row>
        <row r="2646">
          <cell r="D2646" t="str">
            <v>C:\Users\katherine.valencia\Desktop\RS 25\121001108 RS.PDF</v>
          </cell>
          <cell r="E2646" t="str">
            <v>SI</v>
          </cell>
        </row>
        <row r="2647">
          <cell r="D2647" t="str">
            <v>C:\Users\katherine.valencia\Desktop\RS 25\121002104 RS.PDF</v>
          </cell>
          <cell r="E2647" t="str">
            <v>SI</v>
          </cell>
        </row>
        <row r="2648">
          <cell r="D2648" t="str">
            <v>C:\Users\katherine.valencia\Desktop\RS 25\121002603 RS.pdf</v>
          </cell>
          <cell r="E2648" t="str">
            <v>SI</v>
          </cell>
        </row>
        <row r="2649">
          <cell r="D2649" t="str">
            <v>C:\Users\katherine.valencia\Desktop\RS 25\121002980 RS.pdf</v>
          </cell>
          <cell r="E2649" t="str">
            <v>SI</v>
          </cell>
        </row>
        <row r="2650">
          <cell r="D2650" t="str">
            <v>C:\Users\katherine.valencia\Desktop\RS 26\121002982 RS.pdf</v>
          </cell>
          <cell r="E2650" t="str">
            <v>SI</v>
          </cell>
        </row>
        <row r="2651">
          <cell r="D2651" t="str">
            <v>C:\Users\katherine.valencia\Desktop\RS 26\121003009 RS.pdf</v>
          </cell>
          <cell r="E2651" t="str">
            <v>SI</v>
          </cell>
        </row>
        <row r="2652">
          <cell r="D2652" t="str">
            <v>C:\Users\katherine.valencia\Desktop\RS 26\121003112 RS.pdf</v>
          </cell>
          <cell r="E2652" t="str">
            <v>SI</v>
          </cell>
        </row>
        <row r="2653">
          <cell r="D2653" t="str">
            <v>C:\Users\katherine.valencia\Desktop\RS 26\121003350 RS.pdf</v>
          </cell>
          <cell r="E2653" t="str">
            <v>SI</v>
          </cell>
        </row>
        <row r="2654">
          <cell r="D2654" t="str">
            <v>C:\Users\katherine.valencia\Desktop\RS 26\122000403 RS.pdf</v>
          </cell>
          <cell r="E2654" t="str">
            <v>SI</v>
          </cell>
        </row>
        <row r="2655">
          <cell r="D2655" t="str">
            <v>C:\Users\katherine.valencia\Desktop\RS 26\122000410 RS.pdf</v>
          </cell>
          <cell r="E2655" t="str">
            <v>SI</v>
          </cell>
        </row>
        <row r="2656">
          <cell r="D2656" t="str">
            <v>C:\Users\katherine.valencia\Desktop\RS 26\122000750 RS.PDF</v>
          </cell>
          <cell r="E2656" t="str">
            <v>SI</v>
          </cell>
        </row>
        <row r="2657">
          <cell r="D2657" t="str">
            <v>C:\Users\katherine.valencia\Desktop\RS 26\201020210 RS.pdf</v>
          </cell>
          <cell r="E2657" t="str">
            <v>SI</v>
          </cell>
        </row>
        <row r="2658">
          <cell r="D2658" t="str">
            <v>C:\Users\katherine.valencia\Desktop\RS 26\201020310 RS.pdf</v>
          </cell>
          <cell r="E2658" t="str">
            <v>SI</v>
          </cell>
        </row>
        <row r="2659">
          <cell r="D2659" t="str">
            <v>C:\Users\katherine.valencia\Desktop\RS 26\201020710 RS.pdf</v>
          </cell>
          <cell r="E2659" t="str">
            <v>SI</v>
          </cell>
        </row>
        <row r="2660">
          <cell r="D2660" t="str">
            <v>C:\Users\katherine.valencia\Desktop\RS 26\201040913 RS.pdf</v>
          </cell>
          <cell r="E2660" t="str">
            <v>SI</v>
          </cell>
        </row>
        <row r="2661">
          <cell r="D2661" t="str">
            <v>C:\Users\katherine.valencia\Desktop\RS 26\201100350 RS.pdf</v>
          </cell>
          <cell r="E2661" t="str">
            <v>SI</v>
          </cell>
        </row>
        <row r="2662">
          <cell r="D2662" t="str">
            <v>C:\Users\katherine.valencia\Desktop\RS 26\201135150 RS.pdf</v>
          </cell>
          <cell r="E2662" t="str">
            <v>SI</v>
          </cell>
        </row>
        <row r="2663">
          <cell r="D2663" t="str">
            <v>C:\Users\katherine.valencia\Desktop\1.RS\103012403-RS.pdf</v>
          </cell>
          <cell r="E2663" t="str">
            <v>SI</v>
          </cell>
        </row>
        <row r="2664">
          <cell r="D2664" t="str">
            <v>C:\Users\katherine.valencia\Desktop\1.RS\103012503-RS.pdf</v>
          </cell>
          <cell r="E2664" t="str">
            <v>SI</v>
          </cell>
        </row>
        <row r="2665">
          <cell r="D2665" t="str">
            <v>C:\Users\katherine.valencia\Desktop\1.RS\103012603-RS.pdf</v>
          </cell>
          <cell r="E2665" t="str">
            <v>SI</v>
          </cell>
        </row>
        <row r="2666">
          <cell r="D2666" t="str">
            <v>C:\Users\katherine.valencia\Desktop\1.RS\103012703-RS.pdf</v>
          </cell>
          <cell r="E2666" t="str">
            <v>SI</v>
          </cell>
        </row>
        <row r="2667">
          <cell r="D2667" t="str">
            <v>C:\Users\katherine.valencia\Desktop\1.RS\103013103-RS.pdf</v>
          </cell>
          <cell r="E2667" t="str">
            <v>SI</v>
          </cell>
        </row>
        <row r="2668">
          <cell r="D2668" t="str">
            <v>C:\Users\katherine.valencia\Desktop\1.RS\103013709-RS.pdf</v>
          </cell>
          <cell r="E2668" t="str">
            <v>SI</v>
          </cell>
        </row>
        <row r="2669">
          <cell r="D2669" t="str">
            <v>C:\Users\katherine.valencia\Desktop\1.RS\103013903-RS.pdf</v>
          </cell>
          <cell r="E2669" t="str">
            <v>SI</v>
          </cell>
        </row>
        <row r="2670">
          <cell r="D2670" t="str">
            <v>C:\Users\katherine.valencia\Desktop\1.RS\103014203-RS.pdf</v>
          </cell>
          <cell r="E2670" t="str">
            <v>SI</v>
          </cell>
        </row>
        <row r="2671">
          <cell r="D2671" t="str">
            <v>C:\Users\katherine.valencia\Desktop\1.RS\103014803-RS.pdf</v>
          </cell>
          <cell r="E2671" t="str">
            <v>SI</v>
          </cell>
        </row>
        <row r="2672">
          <cell r="D2672" t="str">
            <v>C:\Users\katherine.valencia\Desktop\1.RS\103015503-RS.pdf</v>
          </cell>
          <cell r="E2672" t="str">
            <v>SI</v>
          </cell>
        </row>
        <row r="2673">
          <cell r="D2673" t="str">
            <v>C:\Users\katherine.valencia\Desktop\1.RS\103015803-RS.pdf</v>
          </cell>
          <cell r="E2673" t="str">
            <v>SI</v>
          </cell>
        </row>
        <row r="2674">
          <cell r="D2674" t="str">
            <v>C:\Users\katherine.valencia\Desktop\1.RS\103015904-RS.pdf</v>
          </cell>
          <cell r="E2674" t="str">
            <v>SI</v>
          </cell>
        </row>
        <row r="2675">
          <cell r="D2675" t="str">
            <v>C:\Users\katherine.valencia\Desktop\1.RS\103016109-RS.pdf</v>
          </cell>
          <cell r="E2675" t="str">
            <v>SI</v>
          </cell>
        </row>
        <row r="2676">
          <cell r="D2676" t="str">
            <v>C:\Users\katherine.valencia\Desktop\1.RS\103016204-RS.pdf</v>
          </cell>
          <cell r="E2676" t="str">
            <v>SI</v>
          </cell>
        </row>
        <row r="2677">
          <cell r="D2677" t="str">
            <v>C:\Users\katherine.valencia\Desktop\1.RS\103016803-RS.pdf</v>
          </cell>
          <cell r="E2677" t="str">
            <v>SI</v>
          </cell>
        </row>
        <row r="2678">
          <cell r="D2678" t="str">
            <v>C:\Users\katherine.valencia\Desktop\1.RS\103017609-RS.pdf</v>
          </cell>
          <cell r="E2678" t="str">
            <v>SI</v>
          </cell>
        </row>
        <row r="2679">
          <cell r="D2679" t="str">
            <v>C:\Users\katherine.valencia\Desktop\1.RS\103020409-RS.pdf</v>
          </cell>
          <cell r="E2679" t="str">
            <v>SI</v>
          </cell>
        </row>
        <row r="2680">
          <cell r="D2680" t="str">
            <v>C:\Users\katherine.valencia\Desktop\1.RS\103030209-RS.pdf</v>
          </cell>
          <cell r="E2680" t="str">
            <v>SI</v>
          </cell>
        </row>
        <row r="2681">
          <cell r="D2681" t="str">
            <v>C:\Users\katherine.valencia\Desktop\1.RS\103030309-RS.pdf</v>
          </cell>
          <cell r="E2681" t="str">
            <v>SI</v>
          </cell>
        </row>
        <row r="2682">
          <cell r="D2682" t="str">
            <v>C:\Users\katherine.valencia\Desktop\1.RS\103040204-RS.pdf</v>
          </cell>
          <cell r="E2682" t="str">
            <v>SI</v>
          </cell>
        </row>
        <row r="2683">
          <cell r="D2683" t="str">
            <v>C:\Users\katherine.valencia\Desktop\2.RS\11401020-RS.pdf</v>
          </cell>
          <cell r="E2683" t="str">
            <v>SI</v>
          </cell>
        </row>
        <row r="2684">
          <cell r="D2684" t="str">
            <v>C:\Users\katherine.valencia\Desktop\2.RS\102000703-RS.pdf</v>
          </cell>
          <cell r="E2684" t="str">
            <v>SI</v>
          </cell>
        </row>
        <row r="2685">
          <cell r="D2685" t="str">
            <v>C:\Users\katherine.valencia\Desktop\2.RS\102000804-RS.pdf</v>
          </cell>
          <cell r="E2685" t="str">
            <v>SI</v>
          </cell>
        </row>
        <row r="2686">
          <cell r="D2686" t="str">
            <v>C:\Users\katherine.valencia\Desktop\2.RS\102000909-RS.pdf</v>
          </cell>
          <cell r="E2686" t="str">
            <v>SI</v>
          </cell>
        </row>
        <row r="2687">
          <cell r="D2687" t="str">
            <v>C:\Users\katherine.valencia\Desktop\2.RS\102001009-RS.pdf</v>
          </cell>
          <cell r="E2687" t="str">
            <v>SI</v>
          </cell>
        </row>
        <row r="2688">
          <cell r="D2688" t="str">
            <v>C:\Users\katherine.valencia\Desktop\2.RS\102001204-RS.pdf</v>
          </cell>
          <cell r="E2688" t="str">
            <v>SI</v>
          </cell>
        </row>
        <row r="2689">
          <cell r="D2689" t="str">
            <v>C:\Users\katherine.valencia\Desktop\2.RS\103010203-RS.pdf</v>
          </cell>
          <cell r="E2689" t="str">
            <v>SI</v>
          </cell>
        </row>
        <row r="2690">
          <cell r="D2690" t="str">
            <v>C:\Users\katherine.valencia\Desktop\2.RS\103010509-RS.pdf</v>
          </cell>
          <cell r="E2690" t="str">
            <v>SI</v>
          </cell>
        </row>
        <row r="2691">
          <cell r="D2691" t="str">
            <v>C:\Users\katherine.valencia\Desktop\2.RS\103010604-RS.pdf</v>
          </cell>
          <cell r="E2691" t="str">
            <v>SI</v>
          </cell>
        </row>
        <row r="2692">
          <cell r="D2692" t="str">
            <v>C:\Users\katherine.valencia\Desktop\2.RS\103010809-RS.pdf</v>
          </cell>
          <cell r="E2692" t="str">
            <v>SI</v>
          </cell>
        </row>
        <row r="2693">
          <cell r="D2693" t="str">
            <v>C:\Users\katherine.valencia\Desktop\2.RS\103010903-RS.pdf</v>
          </cell>
          <cell r="E2693" t="str">
            <v>SI</v>
          </cell>
        </row>
        <row r="2694">
          <cell r="D2694" t="str">
            <v>C:\Users\katherine.valencia\Desktop\2.RS\103010920RS.pdf</v>
          </cell>
          <cell r="E2694" t="str">
            <v>SI</v>
          </cell>
        </row>
        <row r="2695">
          <cell r="D2695" t="str">
            <v>C:\Users\katherine.valencia\Desktop\2.RS\103011209-RS.pdf</v>
          </cell>
          <cell r="E2695" t="str">
            <v>SI</v>
          </cell>
        </row>
        <row r="2696">
          <cell r="D2696" t="str">
            <v>C:\Users\katherine.valencia\Desktop\2.RS\103011509-RS.pdf</v>
          </cell>
          <cell r="E2696" t="str">
            <v>SI</v>
          </cell>
        </row>
        <row r="2697">
          <cell r="D2697" t="str">
            <v>C:\Users\katherine.valencia\Desktop\2.RS\103011604-RS.pdf</v>
          </cell>
          <cell r="E2697" t="str">
            <v>SI</v>
          </cell>
        </row>
        <row r="2698">
          <cell r="D2698" t="str">
            <v>C:\Users\katherine.valencia\Desktop\2.RS\103011709-RS.pdf</v>
          </cell>
          <cell r="E2698" t="str">
            <v>SI</v>
          </cell>
        </row>
        <row r="2699">
          <cell r="D2699" t="str">
            <v>C:\Users\katherine.valencia\Desktop\2.RS\103011803-RS.pdf</v>
          </cell>
          <cell r="E2699" t="str">
            <v>SI</v>
          </cell>
        </row>
        <row r="2700">
          <cell r="D2700" t="str">
            <v>C:\Users\katherine.valencia\Desktop\2.RS\103012115-RS.pdf</v>
          </cell>
          <cell r="E2700" t="str">
            <v>SI</v>
          </cell>
        </row>
        <row r="2701">
          <cell r="D2701" t="str">
            <v>C:\Users\katherine.valencia\Desktop\2.RS\103012203-RS.pdf</v>
          </cell>
          <cell r="E2701" t="str">
            <v>SI</v>
          </cell>
        </row>
        <row r="2702">
          <cell r="D2702" t="str">
            <v>C:\Users\katherine.valencia\Desktop\2.RS\103012303-RS.pdf</v>
          </cell>
          <cell r="E2702" t="str">
            <v>SI</v>
          </cell>
        </row>
        <row r="2703">
          <cell r="D2703" t="str">
            <v>C:\Users\katherine.valencia\Desktop\3.RS\103040409-RS.pdf</v>
          </cell>
          <cell r="E2703" t="str">
            <v>SI</v>
          </cell>
        </row>
        <row r="2704">
          <cell r="D2704" t="str">
            <v>C:\Users\katherine.valencia\Desktop\3.RS\103070303-RS.pdf</v>
          </cell>
          <cell r="E2704" t="str">
            <v>SI</v>
          </cell>
        </row>
        <row r="2705">
          <cell r="D2705" t="str">
            <v>C:\Users\katherine.valencia\Desktop\3.RS\104010104-RS.pdf</v>
          </cell>
          <cell r="E2705" t="str">
            <v>SI</v>
          </cell>
        </row>
        <row r="2706">
          <cell r="D2706" t="str">
            <v>C:\Users\katherine.valencia\Desktop\3.RS\104010209-RS.pdf</v>
          </cell>
          <cell r="E2706" t="str">
            <v>SI</v>
          </cell>
        </row>
        <row r="2707">
          <cell r="D2707" t="str">
            <v>C:\Users\katherine.valencia\Desktop\3.RS\104010304-RS.pdf</v>
          </cell>
          <cell r="E2707" t="str">
            <v>SI</v>
          </cell>
        </row>
        <row r="2708">
          <cell r="D2708" t="str">
            <v>C:\Users\katherine.valencia\Desktop\3.RS\104010409-RS.pdf</v>
          </cell>
          <cell r="E2708" t="str">
            <v>SI</v>
          </cell>
        </row>
        <row r="2709">
          <cell r="D2709" t="str">
            <v>C:\Users\katherine.valencia\Desktop\3.RS\104010709-RS.pdf</v>
          </cell>
          <cell r="E2709" t="str">
            <v>SI</v>
          </cell>
        </row>
        <row r="2710">
          <cell r="D2710" t="str">
            <v>C:\Users\katherine.valencia\Desktop\3.RS\104020104-RS.pdf</v>
          </cell>
          <cell r="E2710" t="str">
            <v>SI</v>
          </cell>
        </row>
        <row r="2711">
          <cell r="D2711" t="str">
            <v>C:\Users\katherine.valencia\Desktop\3.RS\104020209-RS.pdf</v>
          </cell>
          <cell r="E2711" t="str">
            <v>SI</v>
          </cell>
        </row>
        <row r="2712">
          <cell r="D2712" t="str">
            <v>C:\Users\katherine.valencia\Desktop\3.RS\104020504-RS.pdf</v>
          </cell>
          <cell r="E2712" t="str">
            <v>SI</v>
          </cell>
        </row>
        <row r="2713">
          <cell r="D2713" t="str">
            <v>C:\Users\katherine.valencia\Desktop\3.RS\105010109-RS.pdf</v>
          </cell>
          <cell r="E2713" t="str">
            <v>SI</v>
          </cell>
        </row>
        <row r="2714">
          <cell r="D2714" t="str">
            <v>C:\Users\katherine.valencia\Desktop\3.RS\105010209-RS.pdf</v>
          </cell>
          <cell r="E2714" t="str">
            <v>SI</v>
          </cell>
        </row>
        <row r="2715">
          <cell r="D2715" t="str">
            <v>C:\Users\katherine.valencia\Desktop\3.RS\105010509-RS.pdf</v>
          </cell>
          <cell r="E2715" t="str">
            <v>SI</v>
          </cell>
        </row>
        <row r="2716">
          <cell r="D2716" t="str">
            <v>C:\Users\katherine.valencia\Desktop\3.RS\105010609-RS.pdf</v>
          </cell>
          <cell r="E2716" t="str">
            <v>SI</v>
          </cell>
        </row>
        <row r="2717">
          <cell r="D2717" t="str">
            <v>C:\Users\katherine.valencia\Desktop\3.RS\105010709-RS.pdf</v>
          </cell>
          <cell r="E2717" t="str">
            <v>SI</v>
          </cell>
        </row>
        <row r="2718">
          <cell r="D2718" t="str">
            <v>C:\Users\katherine.valencia\Desktop\3.RS\105020609-RS.pdf</v>
          </cell>
          <cell r="E2718" t="str">
            <v>SI</v>
          </cell>
        </row>
        <row r="2719">
          <cell r="D2719" t="str">
            <v>C:\Users\katherine.valencia\Desktop\3.RS\105021209-RS.pdf</v>
          </cell>
          <cell r="E2719" t="str">
            <v>SI</v>
          </cell>
        </row>
        <row r="2720">
          <cell r="D2720" t="str">
            <v>C:\Users\katherine.valencia\Desktop\3.RS\105021609-RS.pdf</v>
          </cell>
          <cell r="E2720" t="str">
            <v>SI</v>
          </cell>
        </row>
        <row r="2721">
          <cell r="D2721" t="str">
            <v>C:\Users\katherine.valencia\Desktop\3.RS\105030209-RS.pdf</v>
          </cell>
          <cell r="E2721" t="str">
            <v>SI</v>
          </cell>
        </row>
        <row r="2722">
          <cell r="D2722" t="str">
            <v>C:\Users\katherine.valencia\Desktop\3.RS\105030309-RS.pdf</v>
          </cell>
          <cell r="E2722" t="str">
            <v>SI</v>
          </cell>
        </row>
        <row r="2723">
          <cell r="D2723" t="str">
            <v>C:\Users\katherine.valencia\Desktop\3.RS\105030503-RS.pdf</v>
          </cell>
          <cell r="E2723" t="str">
            <v>SI</v>
          </cell>
        </row>
        <row r="2724">
          <cell r="D2724" t="str">
            <v>C:\Users\katherine.valencia\Desktop\3.RS\105031209-RS.pdf</v>
          </cell>
          <cell r="E2724" t="str">
            <v>SI</v>
          </cell>
        </row>
        <row r="2725">
          <cell r="D2725" t="str">
            <v>C:\Users\katherine.valencia\Desktop\3.RS\105031409-RS.pdf</v>
          </cell>
          <cell r="E2725" t="str">
            <v>SI</v>
          </cell>
        </row>
        <row r="2726">
          <cell r="D2726" t="str">
            <v>C:\Users\katherine.valencia\Desktop\3.RS\105031609-RS.pdf</v>
          </cell>
          <cell r="E2726" t="str">
            <v>SI</v>
          </cell>
        </row>
        <row r="2727">
          <cell r="D2727" t="str">
            <v>C:\Users\katherine.valencia\Desktop\3.RS\105031809-RS.pdf</v>
          </cell>
          <cell r="E2727" t="str">
            <v>SI</v>
          </cell>
        </row>
        <row r="2728">
          <cell r="D2728" t="str">
            <v>C:\Users\katherine.valencia\Desktop\3.RS\105032703-RS.pdf</v>
          </cell>
          <cell r="E2728" t="str">
            <v>SI</v>
          </cell>
        </row>
        <row r="2729">
          <cell r="D2729" t="str">
            <v>C:\Users\katherine.valencia\Desktop\3.RS\105040109-RS.PDF</v>
          </cell>
          <cell r="E2729" t="str">
            <v>SI</v>
          </cell>
        </row>
        <row r="2730">
          <cell r="D2730" t="str">
            <v>C:\Users\katherine.valencia\Desktop\3.RS\105040309-RS.pdf</v>
          </cell>
          <cell r="E2730" t="str">
            <v>SI</v>
          </cell>
        </row>
        <row r="2731">
          <cell r="D2731" t="str">
            <v>C:\Users\katherine.valencia\Desktop\3.RS\105040509-RS.pdf</v>
          </cell>
          <cell r="E2731" t="str">
            <v>SI</v>
          </cell>
        </row>
        <row r="2732">
          <cell r="D2732" t="str">
            <v>C:\Users\katherine.valencia\Desktop\3.RS\105040709-RS.pdf</v>
          </cell>
          <cell r="E2732" t="str">
            <v>SI</v>
          </cell>
        </row>
        <row r="2733">
          <cell r="D2733" t="str">
            <v>C:\Users\katherine.valencia\Desktop\4.RS\107010903-RS.pdf</v>
          </cell>
          <cell r="E2733" t="str">
            <v>SI</v>
          </cell>
        </row>
        <row r="2734">
          <cell r="D2734" t="str">
            <v>C:\Users\katherine.valencia\Desktop\4.RS\107011303-RS.pdf</v>
          </cell>
          <cell r="E2734" t="str">
            <v>SI</v>
          </cell>
        </row>
        <row r="2735">
          <cell r="D2735" t="str">
            <v>C:\Users\katherine.valencia\Desktop\4.RS\107020209-RS.pdf</v>
          </cell>
          <cell r="E2735" t="str">
            <v>SI</v>
          </cell>
        </row>
        <row r="2736">
          <cell r="D2736" t="str">
            <v>C:\Users\katherine.valencia\Desktop\4.RS\107020509-RS.pdf</v>
          </cell>
          <cell r="E2736" t="str">
            <v>SI</v>
          </cell>
        </row>
        <row r="2737">
          <cell r="D2737" t="str">
            <v>C:\Users\katherine.valencia\Desktop\4.RS\107020806-RS.pdf</v>
          </cell>
          <cell r="E2737" t="str">
            <v>SI</v>
          </cell>
        </row>
        <row r="2738">
          <cell r="D2738" t="str">
            <v>C:\Users\katherine.valencia\Desktop\4.RS\107021011-RS.pdf</v>
          </cell>
          <cell r="E2738" t="str">
            <v>SI</v>
          </cell>
        </row>
        <row r="2739">
          <cell r="D2739" t="str">
            <v>C:\Users\katherine.valencia\Desktop\4.RS\107030109-RS.pdf</v>
          </cell>
          <cell r="E2739" t="str">
            <v>SI</v>
          </cell>
        </row>
        <row r="2740">
          <cell r="D2740" t="str">
            <v>C:\Users\katherine.valencia\Desktop\4.RS\107030409-RS.pdf</v>
          </cell>
          <cell r="E2740" t="str">
            <v>SI</v>
          </cell>
        </row>
        <row r="2741">
          <cell r="D2741" t="str">
            <v>C:\Users\katherine.valencia\Desktop\4.RS\107050109-RS.pdf</v>
          </cell>
          <cell r="E2741" t="str">
            <v>SI</v>
          </cell>
        </row>
        <row r="2742">
          <cell r="D2742" t="str">
            <v>C:\Users\katherine.valencia\Desktop\4.RS\108030203-RS.pdf</v>
          </cell>
          <cell r="E2742" t="str">
            <v>SI</v>
          </cell>
        </row>
        <row r="2743">
          <cell r="D2743" t="str">
            <v>C:\Users\katherine.valencia\Desktop\4.RS\108030303-RS.pdf</v>
          </cell>
          <cell r="E2743" t="str">
            <v>SI</v>
          </cell>
        </row>
        <row r="2744">
          <cell r="D2744" t="str">
            <v>C:\Users\katherine.valencia\Desktop\4.RS\109010609-RS.pdf</v>
          </cell>
          <cell r="E2744" t="str">
            <v>SI</v>
          </cell>
        </row>
        <row r="2745">
          <cell r="D2745" t="str">
            <v>C:\Users\katherine.valencia\Desktop\5.RS\112020406-RS.pdf</v>
          </cell>
          <cell r="E2745" t="str">
            <v>SI</v>
          </cell>
        </row>
        <row r="2746">
          <cell r="D2746" t="str">
            <v>C:\Users\katherine.valencia\Desktop\5.RS\112030106-RS.pdf</v>
          </cell>
          <cell r="E2746" t="str">
            <v>SI</v>
          </cell>
        </row>
        <row r="2747">
          <cell r="D2747" t="str">
            <v>C:\Users\katherine.valencia\Desktop\5.RS\112030206-RS.pdf</v>
          </cell>
          <cell r="E2747" t="str">
            <v>SI</v>
          </cell>
        </row>
        <row r="2748">
          <cell r="D2748" t="str">
            <v>C:\Users\katherine.valencia\Desktop\5.RS\112030306-RS.pdf</v>
          </cell>
          <cell r="E2748" t="str">
            <v>SI</v>
          </cell>
        </row>
        <row r="2749">
          <cell r="D2749" t="str">
            <v>C:\Users\katherine.valencia\Desktop\5.RS\112040106-RS.pdf</v>
          </cell>
          <cell r="E2749" t="str">
            <v>SI</v>
          </cell>
        </row>
        <row r="2750">
          <cell r="D2750" t="str">
            <v>C:\Users\katherine.valencia\Desktop\5.RS\112040205-RS.pdf</v>
          </cell>
          <cell r="E2750" t="str">
            <v>SI</v>
          </cell>
        </row>
        <row r="2751">
          <cell r="D2751" t="str">
            <v>C:\Users\katherine.valencia\Desktop\5.RS\112050206-RS.pdf</v>
          </cell>
          <cell r="E2751" t="str">
            <v>SI</v>
          </cell>
        </row>
        <row r="2752">
          <cell r="D2752" t="str">
            <v>C:\Users\katherine.valencia\Desktop\5.RS\112050306-RS.pdf</v>
          </cell>
          <cell r="E2752" t="str">
            <v>SI</v>
          </cell>
        </row>
        <row r="2753">
          <cell r="D2753" t="str">
            <v>C:\Users\katherine.valencia\Desktop\5.RS\112070106-RS.pdf</v>
          </cell>
          <cell r="E2753" t="str">
            <v>SI</v>
          </cell>
        </row>
        <row r="2754">
          <cell r="D2754" t="str">
            <v>C:\Users\katherine.valencia\Desktop\5.RS\113010704-RS.pdf</v>
          </cell>
          <cell r="E2754" t="str">
            <v>SI</v>
          </cell>
        </row>
        <row r="2755">
          <cell r="D2755" t="str">
            <v>C:\Users\katherine.valencia\Desktop\5.RS\113011701-RS.pdf</v>
          </cell>
          <cell r="E2755" t="str">
            <v>SI</v>
          </cell>
        </row>
        <row r="2756">
          <cell r="D2756" t="str">
            <v>C:\Users\katherine.valencia\Desktop\5.RS\113011801-RS.pdf</v>
          </cell>
          <cell r="E2756" t="str">
            <v>SI</v>
          </cell>
        </row>
        <row r="2757">
          <cell r="D2757" t="str">
            <v>C:\Users\katherine.valencia\Desktop\5.RS\113020104-RS.pdf</v>
          </cell>
          <cell r="E2757" t="str">
            <v>SI</v>
          </cell>
        </row>
        <row r="2758">
          <cell r="D2758" t="str">
            <v>C:\Users\katherine.valencia\Desktop\5.RS\113020401RS.pdf</v>
          </cell>
          <cell r="E2758" t="str">
            <v>SI</v>
          </cell>
        </row>
        <row r="2759">
          <cell r="D2759" t="str">
            <v>C:\Users\katherine.valencia\Desktop\5.RS\113020501-RS.pdf</v>
          </cell>
          <cell r="E2759" t="str">
            <v>SI</v>
          </cell>
        </row>
        <row r="2760">
          <cell r="D2760" t="str">
            <v>C:\Users\katherine.valencia\Desktop\5.RS\113030204-RS.pdf</v>
          </cell>
          <cell r="E2760" t="str">
            <v>SI</v>
          </cell>
        </row>
        <row r="2761">
          <cell r="D2761" t="str">
            <v>C:\Users\katherine.valencia\Desktop\6.RS\114080609-RS.pdf</v>
          </cell>
          <cell r="E2761" t="str">
            <v>SI</v>
          </cell>
        </row>
        <row r="2762">
          <cell r="D2762" t="str">
            <v>C:\Users\katherine.valencia\Desktop\6.RS\114080709-RS.pdf</v>
          </cell>
          <cell r="E2762" t="str">
            <v>SI</v>
          </cell>
        </row>
        <row r="2763">
          <cell r="D2763" t="str">
            <v>C:\Users\katherine.valencia\Desktop\6.RS\114081109-RS.pdf</v>
          </cell>
          <cell r="E2763" t="str">
            <v>SI</v>
          </cell>
        </row>
        <row r="2764">
          <cell r="D2764" t="str">
            <v>C:\Users\katherine.valencia\Desktop\6.RS\114081303-RS.pdf</v>
          </cell>
          <cell r="E2764" t="str">
            <v>SI</v>
          </cell>
        </row>
        <row r="2765">
          <cell r="D2765" t="str">
            <v>C:\Users\katherine.valencia\Desktop\6.RS\114081409-RS.pdf</v>
          </cell>
          <cell r="E2765" t="str">
            <v>SI</v>
          </cell>
        </row>
        <row r="2766">
          <cell r="D2766" t="str">
            <v>C:\Users\katherine.valencia\Desktop\6.RS\114081602-RS.pdf</v>
          </cell>
          <cell r="E2766" t="str">
            <v>SI</v>
          </cell>
        </row>
        <row r="2767">
          <cell r="D2767" t="str">
            <v>C:\Users\katherine.valencia\Desktop\6.RS\114082210-RS.pdf</v>
          </cell>
          <cell r="E2767" t="str">
            <v>SI</v>
          </cell>
        </row>
        <row r="2768">
          <cell r="D2768" t="str">
            <v>C:\Users\katherine.valencia\Desktop\6.RS\114082230-RS.pdf</v>
          </cell>
          <cell r="E2768" t="str">
            <v>SI</v>
          </cell>
        </row>
        <row r="2769">
          <cell r="D2769" t="str">
            <v>C:\Users\katherine.valencia\Desktop\6.RS\114082250-RS.pdf</v>
          </cell>
          <cell r="E2769" t="str">
            <v>SI</v>
          </cell>
        </row>
        <row r="2770">
          <cell r="D2770" t="str">
            <v>C:\Users\katherine.valencia\Desktop\6.RS\114082260-RS.pdf</v>
          </cell>
          <cell r="E2770" t="str">
            <v>SI</v>
          </cell>
        </row>
        <row r="2771">
          <cell r="D2771" t="str">
            <v>C:\Users\katherine.valencia\Desktop\7.RS\114110509-RS.pdf</v>
          </cell>
          <cell r="E2771" t="str">
            <v>SI</v>
          </cell>
        </row>
        <row r="2772">
          <cell r="D2772" t="str">
            <v>C:\Users\katherine.valencia\Desktop\7.RS\114120109-RS.pdf</v>
          </cell>
          <cell r="E2772" t="str">
            <v>SI</v>
          </cell>
        </row>
        <row r="2773">
          <cell r="D2773" t="str">
            <v>C:\Users\katherine.valencia\Desktop\7.RS\115000103-RS.pdf</v>
          </cell>
          <cell r="E2773" t="str">
            <v>SI</v>
          </cell>
        </row>
        <row r="2774">
          <cell r="D2774" t="str">
            <v>C:\Users\katherine.valencia\Desktop\7.RS\116010102-RS.pdf</v>
          </cell>
          <cell r="E2774" t="str">
            <v>SI</v>
          </cell>
        </row>
        <row r="2775">
          <cell r="D2775" t="str">
            <v>C:\Users\katherine.valencia\Desktop\7.RS\116010309-RS.pdf</v>
          </cell>
          <cell r="E2775" t="str">
            <v>SI</v>
          </cell>
        </row>
        <row r="2776">
          <cell r="D2776" t="str">
            <v>C:\Users\katherine.valencia\Desktop\7.RS\116010703-RS.pdf</v>
          </cell>
          <cell r="E2776" t="str">
            <v>SI</v>
          </cell>
        </row>
        <row r="2777">
          <cell r="D2777" t="str">
            <v>C:\Users\katherine.valencia\Desktop\7.RS\116020103-RS.pdf</v>
          </cell>
          <cell r="E2777" t="str">
            <v>SI</v>
          </cell>
        </row>
        <row r="2778">
          <cell r="D2778" t="str">
            <v>C:\Users\katherine.valencia\Desktop\7.RS\116020209-RS.pdf</v>
          </cell>
          <cell r="E2778" t="str">
            <v>SI</v>
          </cell>
        </row>
        <row r="2779">
          <cell r="D2779" t="str">
            <v>C:\Users\katherine.valencia\Desktop\7.RS\116020809-RS.pdf</v>
          </cell>
          <cell r="E2779" t="str">
            <v>SI</v>
          </cell>
        </row>
        <row r="2780">
          <cell r="D2780" t="str">
            <v>C:\Users\katherine.valencia\Desktop\7.RS\116030803-RS.pdf</v>
          </cell>
          <cell r="E2780" t="str">
            <v>SI</v>
          </cell>
        </row>
        <row r="2781">
          <cell r="D2781" t="str">
            <v>C:\Users\katherine.valencia\Desktop\7.RS\116050103-RS.pdf</v>
          </cell>
          <cell r="E2781" t="str">
            <v>SI</v>
          </cell>
        </row>
        <row r="2782">
          <cell r="D2782" t="str">
            <v>C:\Users\katherine.valencia\Desktop\7.RS\117000409-RS.pdf</v>
          </cell>
          <cell r="E2782" t="str">
            <v>SI</v>
          </cell>
        </row>
        <row r="2783">
          <cell r="D2783" t="str">
            <v>C:\Users\katherine.valencia\Desktop\8.RS\201010210-RS.pdf</v>
          </cell>
          <cell r="E2783" t="str">
            <v>SI</v>
          </cell>
        </row>
        <row r="2784">
          <cell r="D2784" t="str">
            <v>C:\Users\katherine.valencia\Desktop\8.RS\201010310-RS.pdf</v>
          </cell>
          <cell r="E2784" t="str">
            <v>SI</v>
          </cell>
        </row>
        <row r="2785">
          <cell r="D2785" t="str">
            <v>C:\Users\katherine.valencia\Desktop\8.RS\201010410-RS.pdf</v>
          </cell>
          <cell r="E2785" t="str">
            <v>SI</v>
          </cell>
        </row>
        <row r="2786">
          <cell r="D2786" t="str">
            <v>C:\Users\katherine.valencia\Desktop\8.RS\201010510-RS.pdf</v>
          </cell>
          <cell r="E2786" t="str">
            <v>SI</v>
          </cell>
        </row>
        <row r="2787">
          <cell r="D2787" t="str">
            <v>C:\Users\katherine.valencia\Desktop\8.RS\201010610-RS.pdf</v>
          </cell>
          <cell r="E2787" t="str">
            <v>SI</v>
          </cell>
        </row>
        <row r="2788">
          <cell r="D2788" t="str">
            <v>C:\Users\katherine.valencia\Desktop\8.RS\201020410-RS.pdf</v>
          </cell>
          <cell r="E2788" t="str">
            <v>SI</v>
          </cell>
        </row>
        <row r="2789">
          <cell r="D2789" t="str">
            <v>C:\Users\katherine.valencia\Desktop\8.RS\201020510-RS.pdf</v>
          </cell>
          <cell r="E2789" t="str">
            <v>SI</v>
          </cell>
        </row>
        <row r="2790">
          <cell r="D2790" t="str">
            <v>C:\Users\katherine.valencia\Desktop\8.RS\201020710-RS.pdf</v>
          </cell>
          <cell r="E2790" t="str">
            <v>SI</v>
          </cell>
        </row>
        <row r="2791">
          <cell r="D2791" t="str">
            <v>C:\Users\katherine.valencia\Desktop\8.RS\201030110-RS.pdf</v>
          </cell>
          <cell r="E2791" t="str">
            <v>SI</v>
          </cell>
        </row>
        <row r="2792">
          <cell r="D2792" t="str">
            <v>C:\Users\katherine.valencia\Desktop\8.RS\201030410-RS.pdf</v>
          </cell>
          <cell r="E2792" t="str">
            <v>SI</v>
          </cell>
        </row>
        <row r="2793">
          <cell r="D2793" t="str">
            <v>C:\Users\katherine.valencia\Desktop\8.RS\201030510-RS.pdf</v>
          </cell>
          <cell r="E2793" t="str">
            <v>SI</v>
          </cell>
        </row>
        <row r="2794">
          <cell r="D2794" t="str">
            <v>C:\Users\katherine.valencia\Desktop\8.RS\201030610-RS.pdf</v>
          </cell>
          <cell r="E2794" t="str">
            <v>SI</v>
          </cell>
        </row>
        <row r="2795">
          <cell r="D2795" t="str">
            <v>C:\Users\katherine.valencia\Desktop\9.RS\201094010-RS.pdf</v>
          </cell>
          <cell r="E2795" t="str">
            <v>SI</v>
          </cell>
        </row>
        <row r="2796">
          <cell r="D2796" t="str">
            <v>C:\Users\katherine.valencia\Desktop\9.RS\201100202-RS.pdf</v>
          </cell>
          <cell r="E2796" t="str">
            <v>SI</v>
          </cell>
        </row>
        <row r="2797">
          <cell r="D2797" t="str">
            <v>C:\Users\katherine.valencia\Desktop\9.RS\201100203-RS.pdf</v>
          </cell>
          <cell r="E2797" t="str">
            <v>SI</v>
          </cell>
        </row>
        <row r="2798">
          <cell r="D2798" t="str">
            <v>C:\Users\katherine.valencia\Desktop\9.RS\201100303-RS.pdf</v>
          </cell>
          <cell r="E2798" t="str">
            <v>SI</v>
          </cell>
        </row>
        <row r="2799">
          <cell r="D2799" t="str">
            <v>C:\Users\katherine.valencia\Desktop\9.RS\201100350-RS.pdf</v>
          </cell>
          <cell r="E2799" t="str">
            <v>SI</v>
          </cell>
        </row>
        <row r="2800">
          <cell r="D2800" t="str">
            <v>C:\Users\katherine.valencia\Desktop\9.RS\201100802-RS.pdf</v>
          </cell>
          <cell r="E2800" t="str">
            <v>SI</v>
          </cell>
        </row>
        <row r="2801">
          <cell r="D2801" t="str">
            <v>C:\Users\katherine.valencia\Desktop\9.RS\201102110-RS.pdf</v>
          </cell>
          <cell r="E2801" t="str">
            <v>SI</v>
          </cell>
        </row>
        <row r="2802">
          <cell r="D2802" t="str">
            <v>C:\Users\katherine.valencia\Desktop\9.RS\201110710-RS.pdf</v>
          </cell>
          <cell r="E2802" t="str">
            <v>SI</v>
          </cell>
        </row>
        <row r="2803">
          <cell r="D2803" t="str">
            <v>C:\Users\katherine.valencia\Desktop\9.RS\201110910-RS.pdf</v>
          </cell>
          <cell r="E2803" t="str">
            <v>SI</v>
          </cell>
        </row>
        <row r="2804">
          <cell r="D2804" t="str">
            <v>C:\Users\katherine.valencia\Desktop\9.RS\201111010-RS.pdf</v>
          </cell>
          <cell r="E2804" t="str">
            <v>SI</v>
          </cell>
        </row>
        <row r="2805">
          <cell r="D2805" t="str">
            <v>C:\Users\katherine.valencia\Desktop\9.RS\201111510-RS.pdf</v>
          </cell>
          <cell r="E2805" t="str">
            <v>SI</v>
          </cell>
        </row>
        <row r="2806">
          <cell r="D2806" t="str">
            <v>C:\Users\katherine.valencia\Desktop\9.RS\201111610-RS.pdf</v>
          </cell>
          <cell r="E2806" t="str">
            <v>SI</v>
          </cell>
        </row>
        <row r="2807">
          <cell r="D2807" t="str">
            <v>C:\Users\katherine.valencia\Desktop\9.RS\201111710-RS.pdf</v>
          </cell>
          <cell r="E2807" t="str">
            <v>SI</v>
          </cell>
        </row>
        <row r="2808">
          <cell r="D2808" t="str">
            <v>C:\Users\katherine.valencia\Desktop\10.RS\201113910-RS.pdf</v>
          </cell>
          <cell r="E2808" t="str">
            <v>SI</v>
          </cell>
        </row>
        <row r="2809">
          <cell r="D2809" t="str">
            <v>C:\Users\katherine.valencia\Desktop\10.RS\201132010-RS.pdf</v>
          </cell>
          <cell r="E2809" t="str">
            <v>SI</v>
          </cell>
        </row>
        <row r="2810">
          <cell r="D2810" t="str">
            <v>C:\Users\katherine.valencia\Desktop\10.RS\201132210-RS.pdf</v>
          </cell>
          <cell r="E2810" t="str">
            <v>SI</v>
          </cell>
        </row>
        <row r="2811">
          <cell r="D2811" t="str">
            <v>C:\Users\katherine.valencia\Desktop\10.RS\201132320-RS.pdf</v>
          </cell>
          <cell r="E2811" t="str">
            <v>SI</v>
          </cell>
        </row>
        <row r="2812">
          <cell r="D2812" t="str">
            <v>C:\Users\katherine.valencia\Desktop\10.RS\201132330-RS.pdf</v>
          </cell>
          <cell r="E2812" t="str">
            <v>SI</v>
          </cell>
        </row>
        <row r="2813">
          <cell r="D2813" t="str">
            <v>C:\Users\katherine.valencia\Desktop\10.RS\201132340-RS.pdf</v>
          </cell>
          <cell r="E2813" t="str">
            <v>SI</v>
          </cell>
        </row>
        <row r="2814">
          <cell r="D2814" t="str">
            <v>C:\Users\katherine.valencia\Desktop\10.RS\201132350-RS.pdf</v>
          </cell>
          <cell r="E2814" t="str">
            <v>SI</v>
          </cell>
        </row>
        <row r="2815">
          <cell r="D2815" t="str">
            <v>C:\Users\katherine.valencia\Desktop\11.RS\201151810-RS.pdf</v>
          </cell>
          <cell r="E2815" t="str">
            <v>SI</v>
          </cell>
        </row>
        <row r="2816">
          <cell r="D2816" t="str">
            <v>C:\Users\katherine.valencia\Desktop\11.RS\201151910-RS.pdf</v>
          </cell>
          <cell r="E2816" t="str">
            <v>SI</v>
          </cell>
        </row>
        <row r="2817">
          <cell r="D2817" t="str">
            <v>C:\Users\katherine.valencia\Desktop\11.RS\201152310-RS.pdf</v>
          </cell>
          <cell r="E2817" t="str">
            <v>SI</v>
          </cell>
        </row>
        <row r="2818">
          <cell r="D2818" t="str">
            <v>C:\Users\katherine.valencia\Desktop\11.RS\201152501-RS.pdf</v>
          </cell>
          <cell r="E2818" t="str">
            <v>SI</v>
          </cell>
        </row>
        <row r="2819">
          <cell r="D2819" t="str">
            <v>C:\Users\katherine.valencia\Desktop\11.RS\201153404-RS.pdf</v>
          </cell>
          <cell r="E2819" t="str">
            <v>SI</v>
          </cell>
        </row>
        <row r="2820">
          <cell r="D2820" t="str">
            <v>C:\Users\katherine.valencia\Desktop\11.RS\201154211-RS.pdf</v>
          </cell>
          <cell r="E2820" t="str">
            <v>SI</v>
          </cell>
        </row>
        <row r="2821">
          <cell r="D2821" t="str">
            <v>C:\Users\katherine.valencia\Desktop\11.RS\201155110-RS.pdf</v>
          </cell>
          <cell r="E2821" t="str">
            <v>SI</v>
          </cell>
        </row>
        <row r="2822">
          <cell r="D2822" t="str">
            <v>C:\Users\katherine.valencia\Desktop\11.RS\201155506-RS.pdf</v>
          </cell>
          <cell r="E2822" t="str">
            <v>SI</v>
          </cell>
        </row>
        <row r="2823">
          <cell r="D2823" t="str">
            <v>C:\Users\katherine.valencia\Desktop\11.RS\201157410-RS.pdf</v>
          </cell>
          <cell r="E2823" t="str">
            <v>SI</v>
          </cell>
        </row>
        <row r="2824">
          <cell r="D2824" t="str">
            <v>C:\Users\katherine.valencia\Desktop\11.RS\201157910-RS.pdf</v>
          </cell>
          <cell r="E2824" t="str">
            <v>SI</v>
          </cell>
        </row>
        <row r="2825">
          <cell r="D2825" t="str">
            <v>C:\Users\katherine.valencia\Desktop\11.RS\201158202-RS.pdf</v>
          </cell>
          <cell r="E2825" t="str">
            <v>SI</v>
          </cell>
        </row>
        <row r="2826">
          <cell r="D2826" t="str">
            <v>C:\Users\katherine.valencia\Desktop\11.RS\201161901-RS.pdf</v>
          </cell>
          <cell r="E2826" t="str">
            <v>SI</v>
          </cell>
        </row>
        <row r="2827">
          <cell r="D2827" t="str">
            <v>C:\Users\katherine.valencia\Desktop\11.RS\206040925-RS.pdf</v>
          </cell>
          <cell r="E2827" t="str">
            <v>SI</v>
          </cell>
        </row>
        <row r="2828">
          <cell r="D2828" t="str">
            <v>C:\Users\katherine.valencia\Desktop\12.RS\105050906-RS.pdf</v>
          </cell>
          <cell r="E2828" t="str">
            <v>SI</v>
          </cell>
        </row>
        <row r="2829">
          <cell r="D2829" t="str">
            <v>C:\Users\katherine.valencia\Desktop\12.RS\105050909-RS.pdf</v>
          </cell>
          <cell r="E2829" t="str">
            <v>SI</v>
          </cell>
        </row>
        <row r="2830">
          <cell r="D2830" t="str">
            <v>C:\Users\katherine.valencia\Desktop\12.RS\105060203-RS.pdf</v>
          </cell>
          <cell r="E2830" t="str">
            <v>SI</v>
          </cell>
        </row>
        <row r="2831">
          <cell r="D2831" t="str">
            <v>C:\Users\katherine.valencia\Desktop\12.RS\106010204-RS.pdf</v>
          </cell>
          <cell r="E2831" t="str">
            <v>SI</v>
          </cell>
        </row>
        <row r="2832">
          <cell r="D2832" t="str">
            <v>C:\Users\katherine.valencia\Desktop\12.RS\106020109-RS.pdf</v>
          </cell>
          <cell r="E2832" t="str">
            <v>SI</v>
          </cell>
        </row>
        <row r="2833">
          <cell r="D2833" t="str">
            <v>C:\Users\katherine.valencia\Desktop\12.RS\106030103-RS.pdf</v>
          </cell>
          <cell r="E2833" t="str">
            <v>SI</v>
          </cell>
        </row>
        <row r="2834">
          <cell r="D2834" t="str">
            <v>C:\Users\katherine.valencia\Desktop\12.RS\106030209-RS.pdf</v>
          </cell>
          <cell r="E2834" t="str">
            <v>SI</v>
          </cell>
        </row>
        <row r="2835">
          <cell r="D2835" t="str">
            <v>C:\Users\katherine.valencia\Desktop\12.RS\106040409-RS.pdf</v>
          </cell>
          <cell r="E2835" t="str">
            <v>SI</v>
          </cell>
        </row>
        <row r="2836">
          <cell r="D2836" t="str">
            <v>C:\Users\katherine.valencia\Desktop\12.RS\106050709-RS.pdf</v>
          </cell>
          <cell r="E2836" t="str">
            <v>SI</v>
          </cell>
        </row>
        <row r="2837">
          <cell r="D2837" t="str">
            <v>C:\Users\katherine.valencia\Desktop\12.RS\106070103-RS.pdf</v>
          </cell>
          <cell r="E2837" t="str">
            <v>SI</v>
          </cell>
        </row>
        <row r="2838">
          <cell r="D2838" t="str">
            <v>C:\Users\katherine.valencia\Desktop\12.RS\106070203-RS.pdf</v>
          </cell>
          <cell r="E2838" t="str">
            <v>SI</v>
          </cell>
        </row>
        <row r="2839">
          <cell r="D2839" t="str">
            <v>C:\Users\katherine.valencia\Desktop\12.RS\106070503-RS.pdf</v>
          </cell>
          <cell r="E2839" t="str">
            <v>SI</v>
          </cell>
        </row>
        <row r="2840">
          <cell r="D2840" t="str">
            <v>C:\Users\katherine.valencia\Desktop\12.RS\106080509-RS.pdf</v>
          </cell>
          <cell r="E2840" t="str">
            <v>SI</v>
          </cell>
        </row>
        <row r="2841">
          <cell r="D2841" t="str">
            <v>C:\Users\katherine.valencia\Desktop\13.RS\109010704-RS.pdf</v>
          </cell>
          <cell r="E2841" t="str">
            <v>SI</v>
          </cell>
        </row>
        <row r="2842">
          <cell r="D2842" t="str">
            <v>C:\Users\katherine.valencia\Desktop\13.RS\109010909-RS.pdf</v>
          </cell>
          <cell r="E2842" t="str">
            <v>SI</v>
          </cell>
        </row>
        <row r="2843">
          <cell r="D2843" t="str">
            <v>C:\Users\katherine.valencia\Desktop\13.RS\109011209-RS.pdf</v>
          </cell>
          <cell r="E2843" t="str">
            <v>SI</v>
          </cell>
        </row>
        <row r="2844">
          <cell r="D2844" t="str">
            <v>C:\Users\katherine.valencia\Desktop\13.RS\109020209-RS.pdf</v>
          </cell>
          <cell r="E2844" t="str">
            <v>SI</v>
          </cell>
        </row>
        <row r="2845">
          <cell r="D2845" t="str">
            <v>C:\Users\katherine.valencia\Desktop\13.RS\109030603-RS.pdf</v>
          </cell>
          <cell r="E2845" t="str">
            <v>SI</v>
          </cell>
        </row>
        <row r="2846">
          <cell r="D2846" t="str">
            <v>C:\Users\katherine.valencia\Desktop\13.RS\109040109-RS.pdf</v>
          </cell>
          <cell r="E2846" t="str">
            <v>SI</v>
          </cell>
        </row>
        <row r="2847">
          <cell r="D2847" t="str">
            <v>C:\Users\katherine.valencia\Desktop\13.RS\109040209-RS.pdf</v>
          </cell>
          <cell r="E2847" t="str">
            <v>SI</v>
          </cell>
        </row>
        <row r="2848">
          <cell r="D2848" t="str">
            <v>C:\Users\katherine.valencia\Desktop\13.RS\109050109-RS.pdf</v>
          </cell>
          <cell r="E2848" t="str">
            <v>SI</v>
          </cell>
        </row>
        <row r="2849">
          <cell r="D2849" t="str">
            <v>C:\Users\katherine.valencia\Desktop\13.RS\111010102-RS.pdf</v>
          </cell>
          <cell r="E2849" t="str">
            <v>SI</v>
          </cell>
        </row>
        <row r="2850">
          <cell r="D2850" t="str">
            <v>C:\Users\katherine.valencia\Desktop\13.RS\111030202-RS.pdf</v>
          </cell>
          <cell r="E2850" t="str">
            <v>SI</v>
          </cell>
        </row>
        <row r="2851">
          <cell r="D2851" t="str">
            <v>C:\Users\katherine.valencia\Desktop\13.RS\111040102-RS.pdf</v>
          </cell>
          <cell r="E2851" t="str">
            <v>SI</v>
          </cell>
        </row>
        <row r="2852">
          <cell r="D2852" t="str">
            <v>C:\Users\katherine.valencia\Desktop\13.RS\111050202-RS.pdf</v>
          </cell>
          <cell r="E2852" t="str">
            <v>SI</v>
          </cell>
        </row>
        <row r="2853">
          <cell r="D2853" t="str">
            <v>C:\Users\katherine.valencia\Desktop\13.RS\111080102-RS.pdf</v>
          </cell>
          <cell r="E2853" t="str">
            <v>SI</v>
          </cell>
        </row>
        <row r="2854">
          <cell r="D2854" t="str">
            <v>C:\Users\katherine.valencia\Desktop\13.RS\112010206-RS.pdf</v>
          </cell>
          <cell r="E2854" t="str">
            <v>SI</v>
          </cell>
        </row>
        <row r="2855">
          <cell r="D2855" t="str">
            <v>C:\Users\katherine.valencia\Desktop\13.RS\112010206-RS.pdf</v>
          </cell>
          <cell r="E2855" t="str">
            <v>SI</v>
          </cell>
        </row>
        <row r="2856">
          <cell r="D2856" t="str">
            <v>C:\Users\katherine.valencia\Desktop\14.RS\113040603-RS.pdf</v>
          </cell>
          <cell r="E2856" t="str">
            <v>SI</v>
          </cell>
        </row>
        <row r="2857">
          <cell r="D2857" t="str">
            <v>C:\Users\katherine.valencia\Desktop\14.RS\114010502-RS.pdf</v>
          </cell>
          <cell r="E2857" t="str">
            <v>SI</v>
          </cell>
        </row>
        <row r="2858">
          <cell r="D2858" t="str">
            <v>C:\Users\katherine.valencia\Desktop\14.RS\114020104-RS.pdf</v>
          </cell>
          <cell r="E2858" t="str">
            <v>SI</v>
          </cell>
        </row>
        <row r="2859">
          <cell r="D2859" t="str">
            <v>C:\Users\katherine.valencia\Desktop\14.RS\114020202-RS.pdf</v>
          </cell>
          <cell r="E2859" t="str">
            <v>SI</v>
          </cell>
        </row>
        <row r="2860">
          <cell r="D2860" t="str">
            <v>C:\Users\katherine.valencia\Desktop\14.RS\114020309-RS.pdf</v>
          </cell>
          <cell r="E2860" t="str">
            <v>SI</v>
          </cell>
        </row>
        <row r="2861">
          <cell r="D2861" t="str">
            <v>C:\Users\katherine.valencia\Desktop\14.RS\114020409-RS.pdf</v>
          </cell>
          <cell r="E2861" t="str">
            <v>SI</v>
          </cell>
        </row>
        <row r="2862">
          <cell r="D2862" t="str">
            <v>C:\Users\katherine.valencia\Desktop\14.RS\114030905-RS.pdf</v>
          </cell>
          <cell r="E2862" t="str">
            <v>SI</v>
          </cell>
        </row>
        <row r="2863">
          <cell r="D2863" t="str">
            <v>C:\Users\katherine.valencia\Desktop\14.RS\114031001-RS.pdf</v>
          </cell>
          <cell r="E2863" t="str">
            <v>SI</v>
          </cell>
        </row>
        <row r="2864">
          <cell r="D2864" t="str">
            <v>C:\Users\katherine.valencia\Desktop\14.RS\114040103-RS.pdf</v>
          </cell>
          <cell r="E2864" t="str">
            <v>SI</v>
          </cell>
        </row>
        <row r="2865">
          <cell r="D2865" t="str">
            <v>C:\Users\katherine.valencia\Desktop\14.RS\114050309-RS.pdf</v>
          </cell>
          <cell r="E2865" t="str">
            <v>SI</v>
          </cell>
        </row>
        <row r="2866">
          <cell r="D2866" t="str">
            <v>C:\Users\katherine.valencia\Desktop\15.RS\114082637-RS.pdf</v>
          </cell>
          <cell r="E2866" t="str">
            <v>SI</v>
          </cell>
        </row>
        <row r="2867">
          <cell r="D2867" t="str">
            <v>C:\Users\katherine.valencia\Desktop\15.RS\114092509-RS.pdf</v>
          </cell>
          <cell r="E2867" t="str">
            <v>SI</v>
          </cell>
        </row>
        <row r="2868">
          <cell r="D2868" t="str">
            <v>C:\Users\katherine.valencia\Desktop\15.RS\114092515-RS.pdf</v>
          </cell>
          <cell r="E2868" t="str">
            <v>SI</v>
          </cell>
        </row>
        <row r="2869">
          <cell r="D2869" t="str">
            <v>C:\Users\katherine.valencia\Desktop\15.RS\114092550-RS.pdf</v>
          </cell>
          <cell r="E2869" t="str">
            <v>SI</v>
          </cell>
        </row>
        <row r="2870">
          <cell r="D2870" t="str">
            <v>C:\Users\katherine.valencia\Desktop\15.RS\114092605-RS.pdf</v>
          </cell>
          <cell r="E2870" t="str">
            <v>SI</v>
          </cell>
        </row>
        <row r="2871">
          <cell r="D2871" t="str">
            <v>C:\Users\katherine.valencia\Desktop\15.RS\114100309-RS.pdf</v>
          </cell>
          <cell r="E2871" t="str">
            <v>SI</v>
          </cell>
        </row>
        <row r="2872">
          <cell r="D2872" t="str">
            <v>C:\Users\katherine.valencia\Desktop\15.RS\114100409-RS.pdf</v>
          </cell>
          <cell r="E2872" t="str">
            <v>SI</v>
          </cell>
        </row>
        <row r="2873">
          <cell r="D2873" t="str">
            <v>C:\Users\katherine.valencia\Desktop\15.RS\114100809-RS.pdf</v>
          </cell>
          <cell r="E2873" t="str">
            <v>SI</v>
          </cell>
        </row>
        <row r="2874">
          <cell r="D2874" t="str">
            <v>C:\Users\katherine.valencia\Desktop\15.RS\114100824-RS.pdf</v>
          </cell>
          <cell r="E2874" t="str">
            <v>SI</v>
          </cell>
        </row>
        <row r="2875">
          <cell r="D2875" t="str">
            <v>C:\Users\katherine.valencia\Desktop\15.RS\114101109-RS.pdf</v>
          </cell>
          <cell r="E2875" t="str">
            <v>SI</v>
          </cell>
        </row>
        <row r="2876">
          <cell r="D2876" t="str">
            <v>C:\Users\katherine.valencia\Desktop\15.RS\114101209-RS.pdf</v>
          </cell>
          <cell r="E2876" t="str">
            <v>SI</v>
          </cell>
        </row>
        <row r="2877">
          <cell r="D2877" t="str">
            <v>C:\Users\katherine.valencia\Desktop\16.RS\117000503-RS.pdf</v>
          </cell>
          <cell r="E2877" t="str">
            <v>SI</v>
          </cell>
        </row>
        <row r="2878">
          <cell r="D2878" t="str">
            <v>C:\Users\katherine.valencia\Desktop\16.RS\117000809-RS.pdf</v>
          </cell>
          <cell r="E2878" t="str">
            <v>SI</v>
          </cell>
        </row>
        <row r="2879">
          <cell r="D2879" t="str">
            <v>C:\Users\katherine.valencia\Desktop\16.RS\117001109-RS.pdf</v>
          </cell>
          <cell r="E2879" t="str">
            <v>SI</v>
          </cell>
        </row>
        <row r="2880">
          <cell r="D2880" t="str">
            <v>C:\Users\katherine.valencia\Desktop\16.RS\119012404-RS.pdf</v>
          </cell>
          <cell r="E2880" t="str">
            <v>SI</v>
          </cell>
        </row>
        <row r="2881">
          <cell r="D2881" t="str">
            <v>C:\Users\katherine.valencia\Desktop\16.RS\119031506-RS.pdf</v>
          </cell>
          <cell r="E2881" t="str">
            <v>SI</v>
          </cell>
        </row>
        <row r="2882">
          <cell r="D2882" t="str">
            <v>C:\Users\katherine.valencia\Desktop\16.RS\119041110-RS.pdf</v>
          </cell>
          <cell r="E2882" t="str">
            <v>SI</v>
          </cell>
        </row>
        <row r="2883">
          <cell r="D2883" t="str">
            <v>C:\Users\katherine.valencia\Desktop\16.RS\119041160-RS.PDF</v>
          </cell>
          <cell r="E2883" t="str">
            <v>SI</v>
          </cell>
        </row>
        <row r="2884">
          <cell r="D2884" t="str">
            <v>C:\Users\katherine.valencia\Desktop\16.RS\121000109-RS.pdf</v>
          </cell>
          <cell r="E2884" t="str">
            <v>SI</v>
          </cell>
        </row>
        <row r="2885">
          <cell r="D2885" t="str">
            <v>C:\Users\katherine.valencia\Desktop\16.RS\121001108-RS.pdf</v>
          </cell>
          <cell r="E2885" t="str">
            <v>SI</v>
          </cell>
        </row>
        <row r="2886">
          <cell r="D2886" t="str">
            <v>C:\Users\katherine.valencia\Desktop\17.RS\201030710-RS.pdf</v>
          </cell>
          <cell r="E2886" t="str">
            <v>SI</v>
          </cell>
        </row>
        <row r="2887">
          <cell r="D2887" t="str">
            <v>C:\Users\katherine.valencia\Desktop\17.RS\201030810-RS.pdf</v>
          </cell>
          <cell r="E2887" t="str">
            <v>SI</v>
          </cell>
        </row>
        <row r="2888">
          <cell r="D2888" t="str">
            <v>C:\Users\katherine.valencia\Desktop\17.RS\201035102-RS.pdf</v>
          </cell>
          <cell r="E2888" t="str">
            <v>SI</v>
          </cell>
        </row>
        <row r="2889">
          <cell r="D2889" t="str">
            <v>C:\Users\katherine.valencia\Desktop\17.RS\201044019-RS.pdf</v>
          </cell>
          <cell r="E2889" t="str">
            <v>SI</v>
          </cell>
        </row>
        <row r="2890">
          <cell r="D2890" t="str">
            <v>C:\Users\katherine.valencia\Desktop\17.RS\201050910-RS.pdf</v>
          </cell>
          <cell r="E2890" t="str">
            <v>SI</v>
          </cell>
        </row>
        <row r="2891">
          <cell r="D2891" t="str">
            <v>C:\Users\katherine.valencia\Desktop\17.RS\201051010-RS.pdf</v>
          </cell>
          <cell r="E2891" t="str">
            <v>SI</v>
          </cell>
        </row>
        <row r="2892">
          <cell r="D2892" t="str">
            <v>C:\Users\katherine.valencia\Desktop\17.RS\201080110-RS.pdf</v>
          </cell>
          <cell r="E2892" t="str">
            <v>SI</v>
          </cell>
        </row>
        <row r="2893">
          <cell r="D2893" t="str">
            <v>C:\Users\katherine.valencia\Desktop\17.RS\201080210-RS.pdf</v>
          </cell>
          <cell r="E2893" t="str">
            <v>SI</v>
          </cell>
        </row>
        <row r="2894">
          <cell r="D2894" t="str">
            <v>C:\Users\katherine.valencia\Desktop\17.RS\201080310-RS.pdf</v>
          </cell>
          <cell r="E2894" t="str">
            <v>SI</v>
          </cell>
        </row>
        <row r="2895">
          <cell r="D2895" t="str">
            <v>C:\Users\katherine.valencia\Desktop\18.RS\201111810-RS.pdf</v>
          </cell>
          <cell r="E2895" t="str">
            <v>SI</v>
          </cell>
        </row>
        <row r="2896">
          <cell r="D2896" t="str">
            <v>C:\Users\katherine.valencia\Desktop\18.RS\201111910-RS.pdf</v>
          </cell>
          <cell r="E2896" t="str">
            <v>SI</v>
          </cell>
        </row>
        <row r="2897">
          <cell r="D2897" t="str">
            <v>C:\Users\katherine.valencia\Desktop\18.RS\201111914-RS.pdf</v>
          </cell>
          <cell r="E2897" t="str">
            <v>SI</v>
          </cell>
        </row>
        <row r="2898">
          <cell r="D2898" t="str">
            <v>C:\Users\katherine.valencia\Desktop\18.RS\201112010-RS.pdf</v>
          </cell>
          <cell r="E2898" t="str">
            <v>SI</v>
          </cell>
        </row>
        <row r="2899">
          <cell r="D2899" t="str">
            <v>C:\Users\katherine.valencia\Desktop\18.RS\201112022-RS.pdf</v>
          </cell>
          <cell r="E2899" t="str">
            <v>SI</v>
          </cell>
        </row>
        <row r="2900">
          <cell r="D2900" t="str">
            <v>C:\Users\katherine.valencia\Desktop\18.RS\201112510-RS.pdf</v>
          </cell>
          <cell r="E2900" t="str">
            <v>SI</v>
          </cell>
        </row>
        <row r="2901">
          <cell r="D2901" t="str">
            <v>C:\Users\katherine.valencia\Desktop\18.RS\201112610-RS.pdf</v>
          </cell>
          <cell r="E2901" t="str">
            <v>SI</v>
          </cell>
        </row>
        <row r="2902">
          <cell r="D2902" t="str">
            <v>C:\Users\katherine.valencia\Desktop\18.RS\201112710-RS.pdf</v>
          </cell>
          <cell r="E2902" t="str">
            <v>SI</v>
          </cell>
        </row>
        <row r="2903">
          <cell r="D2903" t="str">
            <v>C:\Users\katherine.valencia\Desktop\18.RS\201112810-RS.pdf</v>
          </cell>
          <cell r="E2903" t="str">
            <v>SI</v>
          </cell>
        </row>
        <row r="2904">
          <cell r="D2904" t="str">
            <v>C:\Users\katherine.valencia\Desktop\19.RS\201132410-RS.pdf</v>
          </cell>
          <cell r="E2904" t="str">
            <v>SI</v>
          </cell>
        </row>
        <row r="2905">
          <cell r="D2905" t="str">
            <v>C:\Users\katherine.valencia\Desktop\19.RS\201132510-RS.pdf</v>
          </cell>
          <cell r="E2905" t="str">
            <v>SI</v>
          </cell>
        </row>
        <row r="2906">
          <cell r="D2906" t="str">
            <v>C:\Users\katherine.valencia\Desktop\19.RS\201132610-RS.pdf</v>
          </cell>
          <cell r="E2906" t="str">
            <v>SI</v>
          </cell>
        </row>
        <row r="2907">
          <cell r="D2907" t="str">
            <v>C:\Users\katherine.valencia\Desktop\19.RS\201133407-RS.pdf</v>
          </cell>
          <cell r="E2907" t="str">
            <v>SI</v>
          </cell>
        </row>
        <row r="2908">
          <cell r="D2908" t="str">
            <v>C:\Users\katherine.valencia\Desktop\19.RS\201133507-RS.pdf</v>
          </cell>
          <cell r="E2908" t="str">
            <v>SI</v>
          </cell>
        </row>
        <row r="2909">
          <cell r="D2909" t="str">
            <v>C:\Users\katherine.valencia\Desktop\19.RS\201141209-RS.pdf</v>
          </cell>
          <cell r="E2909" t="str">
            <v>SI</v>
          </cell>
        </row>
        <row r="2910">
          <cell r="D2910" t="str">
            <v>C:\Users\katherine.valencia\Desktop\19.RS\201150809-RS.pdf</v>
          </cell>
          <cell r="E2910" t="str">
            <v>SI</v>
          </cell>
        </row>
        <row r="2911">
          <cell r="D2911" t="str">
            <v>C:\Users\katherine.valencia\Desktop\19.RS\201151306-RS.jpg</v>
          </cell>
          <cell r="E2911" t="str">
            <v>SI</v>
          </cell>
        </row>
        <row r="2912">
          <cell r="D2912" t="str">
            <v>C:\Users\katherine.valencia\Desktop\19.RS\201151508-RS.pdf</v>
          </cell>
          <cell r="E2912" t="str">
            <v>SI</v>
          </cell>
        </row>
        <row r="2913">
          <cell r="D2913" t="str">
            <v>C:\Users\katherine.valencia\Desktop\19.RS\201151509-RS.pdf</v>
          </cell>
          <cell r="E2913" t="str">
            <v>SI</v>
          </cell>
        </row>
        <row r="2914">
          <cell r="D2914" t="str">
            <v>C:\Users\katherine.valencia\Desktop\19.RS\201151550-RS.pdf</v>
          </cell>
          <cell r="E2914" t="str">
            <v>SI</v>
          </cell>
        </row>
        <row r="2915">
          <cell r="D2915" t="str">
            <v>C:\Users\katherine.valencia\Desktop\20.RS\201134810-RS.pdf</v>
          </cell>
          <cell r="E2915" t="str">
            <v>SI</v>
          </cell>
        </row>
        <row r="2916">
          <cell r="D2916" t="str">
            <v>C:\Users\katherine.valencia\Desktop\20.RS\201134910-RS.pdf</v>
          </cell>
          <cell r="E2916" t="str">
            <v>SI</v>
          </cell>
        </row>
        <row r="2917">
          <cell r="D2917" t="str">
            <v>C:\Users\katherine.valencia\Desktop\20.RS\201136610-RS.pdf</v>
          </cell>
          <cell r="E2917" t="str">
            <v>SI</v>
          </cell>
        </row>
        <row r="2918">
          <cell r="D2918" t="str">
            <v>C:\Users\katherine.valencia\Desktop\20.RS\201136710-RS.pdf</v>
          </cell>
          <cell r="E2918" t="str">
            <v>SI</v>
          </cell>
        </row>
        <row r="2919">
          <cell r="D2919" t="str">
            <v>C:\Users\katherine.valencia\Desktop\20.RS\201140209-RS.pdf</v>
          </cell>
          <cell r="E2919" t="str">
            <v>SI</v>
          </cell>
        </row>
        <row r="2920">
          <cell r="D2920" t="str">
            <v>C:\Users\katherine.valencia\Desktop\20.RS\201140409-RS.pdf</v>
          </cell>
          <cell r="E2920" t="str">
            <v>SI</v>
          </cell>
        </row>
        <row r="2921">
          <cell r="D2921" t="str">
            <v>C:\Users\katherine.valencia\Desktop\20.RS\201140509-RS.pdf</v>
          </cell>
          <cell r="E2921" t="str">
            <v>SI</v>
          </cell>
        </row>
        <row r="2922">
          <cell r="D2922" t="str">
            <v>C:\Users\katherine.valencia\Desktop\20.RS\201140609-RS.pdf</v>
          </cell>
          <cell r="E2922" t="str">
            <v>SI</v>
          </cell>
        </row>
        <row r="2923">
          <cell r="D2923" t="str">
            <v>C:\Users\katherine.valencia\Desktop\20.RS\201140809-RS.pdf</v>
          </cell>
          <cell r="E2923" t="str">
            <v>SI</v>
          </cell>
        </row>
        <row r="2924">
          <cell r="D2924" t="str">
            <v>C:\Users\katherine.valencia\Desktop\20.RS\201141009-RS.pdf</v>
          </cell>
          <cell r="E2924" t="str">
            <v>SI</v>
          </cell>
        </row>
        <row r="2925">
          <cell r="D2925" t="str">
            <v>C:\Users\katherine.valencia\Desktop\20.RS\201141109-RS.pdf</v>
          </cell>
          <cell r="E2925" t="str">
            <v>SI</v>
          </cell>
        </row>
        <row r="2926">
          <cell r="D2926" t="str">
            <v>C:\Users\katherine.valencia\Desktop\21.RS\106090109-RS.PDF</v>
          </cell>
          <cell r="E2926" t="str">
            <v>SI</v>
          </cell>
        </row>
        <row r="2927">
          <cell r="D2927" t="str">
            <v>C:\Users\katherine.valencia\Desktop\21.RS\106090129-RS.pdf</v>
          </cell>
          <cell r="E2927" t="str">
            <v>SI</v>
          </cell>
        </row>
        <row r="2928">
          <cell r="D2928" t="str">
            <v>C:\Users\katherine.valencia\Desktop\21.RS\106100109-RS.pdf</v>
          </cell>
          <cell r="E2928" t="str">
            <v>SI</v>
          </cell>
        </row>
        <row r="2929">
          <cell r="D2929" t="str">
            <v>C:\Users\katherine.valencia\Desktop\21.RS\107010103-RS.pdf</v>
          </cell>
          <cell r="E2929" t="str">
            <v>SI</v>
          </cell>
        </row>
        <row r="2930">
          <cell r="D2930" t="str">
            <v>C:\Users\katherine.valencia\Desktop\21.RS\107010309-RS.pdf</v>
          </cell>
          <cell r="E2930" t="str">
            <v>SI</v>
          </cell>
        </row>
        <row r="2931">
          <cell r="D2931" t="str">
            <v>C:\Users\katherine.valencia\Desktop\22.RS\114050909-RS.pdf</v>
          </cell>
          <cell r="E2931" t="str">
            <v>SI</v>
          </cell>
        </row>
        <row r="2932">
          <cell r="D2932" t="str">
            <v>C:\Users\katherine.valencia\Desktop\22.RS\114051009-RS.pdf</v>
          </cell>
          <cell r="E2932" t="str">
            <v>SI</v>
          </cell>
        </row>
        <row r="2933">
          <cell r="D2933" t="str">
            <v>C:\Users\katherine.valencia\Desktop\22.RS\114060209-RS.pdf</v>
          </cell>
          <cell r="E2933" t="str">
            <v>SI</v>
          </cell>
        </row>
        <row r="2934">
          <cell r="D2934" t="str">
            <v>C:\Users\katherine.valencia\Desktop\22.RS\114070103-RS.pdf</v>
          </cell>
          <cell r="E2934" t="str">
            <v>SI</v>
          </cell>
        </row>
        <row r="2935">
          <cell r="D2935" t="str">
            <v>C:\Users\katherine.valencia\Desktop\22.RS\114070109-RS.pdf</v>
          </cell>
          <cell r="E2935" t="str">
            <v>SI</v>
          </cell>
        </row>
        <row r="2936">
          <cell r="D2936" t="str">
            <v>C:\Users\katherine.valencia\Desktop\23.RS\114101309-RS.pdf</v>
          </cell>
          <cell r="E2936" t="str">
            <v>SI</v>
          </cell>
        </row>
        <row r="2937">
          <cell r="D2937" t="str">
            <v>C:\Users\katherine.valencia\Desktop\23.RS\114101315-RS.pdf</v>
          </cell>
          <cell r="E2937" t="str">
            <v>SI</v>
          </cell>
        </row>
        <row r="2938">
          <cell r="D2938" t="str">
            <v>C:\Users\katherine.valencia\Desktop\23.RS\114101420-RS.pdf</v>
          </cell>
          <cell r="E2938" t="str">
            <v>SI</v>
          </cell>
        </row>
        <row r="2939">
          <cell r="D2939" t="str">
            <v>C:\Users\katherine.valencia\Desktop\23.RS\114101430-RS.pdf</v>
          </cell>
          <cell r="E2939" t="str">
            <v>SI</v>
          </cell>
        </row>
        <row r="2940">
          <cell r="D2940" t="str">
            <v>C:\Users\katherine.valencia\Desktop\23.RS\114101520-RS.pdf</v>
          </cell>
          <cell r="E2940" t="str">
            <v>SI</v>
          </cell>
        </row>
        <row r="2941">
          <cell r="D2941" t="str">
            <v>C:\Users\katherine.valencia\Desktop\23.RS\114110109-RS.pdf</v>
          </cell>
          <cell r="E2941" t="str">
            <v>SI</v>
          </cell>
        </row>
        <row r="2942">
          <cell r="D2942" t="str">
            <v>C:\Users\katherine.valencia\Desktop\23.RS\114110309-RS.pdf</v>
          </cell>
          <cell r="E2942" t="str">
            <v>SI</v>
          </cell>
        </row>
        <row r="2943">
          <cell r="D2943" t="str">
            <v>C:\Users\katherine.valencia\Desktop\24.RS\121002104-RS.pdf</v>
          </cell>
          <cell r="E2943" t="str">
            <v>SI</v>
          </cell>
        </row>
        <row r="2944">
          <cell r="D2944" t="str">
            <v>C:\Users\katherine.valencia\Desktop\24.RS\121002603-RS.pdf</v>
          </cell>
          <cell r="E2944" t="str">
            <v>SI</v>
          </cell>
        </row>
        <row r="2945">
          <cell r="D2945" t="str">
            <v>C:\Users\katherine.valencia\Desktop\24.RS\121002980-RS.pdf</v>
          </cell>
          <cell r="E2945" t="str">
            <v>SI</v>
          </cell>
        </row>
        <row r="2946">
          <cell r="D2946" t="str">
            <v>C:\Users\katherine.valencia\Desktop\24.RS\121002982-RS.pdf</v>
          </cell>
          <cell r="E2946" t="str">
            <v>SI</v>
          </cell>
        </row>
        <row r="2947">
          <cell r="D2947" t="str">
            <v>C:\Users\katherine.valencia\Desktop\25.RS\201080410-RS.pdf</v>
          </cell>
          <cell r="E2947" t="str">
            <v>SI</v>
          </cell>
        </row>
        <row r="2948">
          <cell r="D2948" t="str">
            <v>C:\Users\katherine.valencia\Desktop\25.RS\201080510-RS.pdf</v>
          </cell>
          <cell r="E2948" t="str">
            <v>SI</v>
          </cell>
        </row>
        <row r="2949">
          <cell r="D2949" t="str">
            <v>C:\Users\katherine.valencia\Desktop\25.RS\201080610-RS.pdf</v>
          </cell>
          <cell r="E2949" t="str">
            <v>SI</v>
          </cell>
        </row>
        <row r="2950">
          <cell r="D2950" t="str">
            <v>C:\Users\katherine.valencia\Desktop\25.RS\201090111-RS.pdf</v>
          </cell>
          <cell r="E2950" t="str">
            <v>SI</v>
          </cell>
        </row>
        <row r="2951">
          <cell r="D2951" t="str">
            <v>C:\Users\katherine.valencia\Desktop\25.RS\201090511-RS.pdf</v>
          </cell>
          <cell r="E2951" t="str">
            <v>SI</v>
          </cell>
        </row>
        <row r="2952">
          <cell r="D2952" t="str">
            <v>C:\Users\katherine.valencia\Desktop\25.RS\201090610-RS.pdf</v>
          </cell>
          <cell r="E2952" t="str">
            <v>SI</v>
          </cell>
        </row>
        <row r="2953">
          <cell r="D2953" t="str">
            <v>C:\Users\katherine.valencia\Desktop\25.RS\201090710-RS.pdf</v>
          </cell>
          <cell r="E2953" t="str">
            <v>SI</v>
          </cell>
        </row>
        <row r="2954">
          <cell r="D2954" t="str">
            <v>C:\Users\katherine.valencia\Desktop\25.RS\201090810-RS.pdf</v>
          </cell>
          <cell r="E2954" t="str">
            <v>SI</v>
          </cell>
        </row>
        <row r="2955">
          <cell r="D2955" t="str">
            <v>C:\Users\katherine.valencia\Desktop\26.RS\201112910-RS.pdf</v>
          </cell>
          <cell r="E2955" t="str">
            <v>SI</v>
          </cell>
        </row>
        <row r="2956">
          <cell r="D2956" t="str">
            <v>C:\Users\katherine.valencia\Desktop\26.RS\201113010-RS.pdf</v>
          </cell>
          <cell r="E2956" t="str">
            <v>SI</v>
          </cell>
        </row>
        <row r="2957">
          <cell r="D2957" t="str">
            <v>C:\Users\katherine.valencia\Desktop\26.RS\201113110-RS.pdf</v>
          </cell>
          <cell r="E2957" t="str">
            <v>SI</v>
          </cell>
        </row>
        <row r="2958">
          <cell r="D2958" t="str">
            <v>C:\Users\katherine.valencia\Desktop\26.RS\201113310-RS.pdf</v>
          </cell>
          <cell r="E2958" t="str">
            <v>SI</v>
          </cell>
        </row>
        <row r="2959">
          <cell r="D2959" t="str">
            <v>C:\Users\katherine.valencia\Desktop\26.RS\201113410-RS.pdf</v>
          </cell>
          <cell r="E2959" t="str">
            <v>SI</v>
          </cell>
        </row>
        <row r="2960">
          <cell r="D2960" t="str">
            <v>C:\Users\katherine.valencia\Desktop\26.RS\201113510-RS.pdf</v>
          </cell>
          <cell r="E2960" t="str">
            <v>SI</v>
          </cell>
        </row>
        <row r="2961">
          <cell r="D2961" t="str">
            <v>C:\Users\katherine.valencia\Desktop\26.RS\201113610-RS.pdf</v>
          </cell>
          <cell r="E2961" t="str">
            <v>SI</v>
          </cell>
        </row>
        <row r="2962">
          <cell r="D2962" t="str">
            <v>C:\Users\katherine.valencia\Desktop\26.RS\201113710-RS.pdf</v>
          </cell>
          <cell r="E2962" t="str">
            <v>SI</v>
          </cell>
        </row>
        <row r="2963">
          <cell r="D2963" t="str">
            <v>C:\Users\katherine.valencia\Desktop\26.RS\201113810-RS.pdf</v>
          </cell>
          <cell r="E2963" t="str">
            <v>SI</v>
          </cell>
        </row>
        <row r="2964">
          <cell r="D2964" t="str">
            <v>C:\Users\katherine.valencia\Desktop\27.RS\114080402-RS.pdf</v>
          </cell>
          <cell r="E2964" t="str">
            <v>SI</v>
          </cell>
        </row>
        <row r="2965">
          <cell r="D2965" t="str">
            <v>C:\Users\katherine.valencia\Desktop\27.RS\114082270-RS.pdf</v>
          </cell>
          <cell r="E2965" t="str">
            <v>SI</v>
          </cell>
        </row>
        <row r="2966">
          <cell r="D2966" t="str">
            <v>C:\Users\katherine.valencia\Desktop\27.RS\114082315-RS.pdf</v>
          </cell>
          <cell r="E2966" t="str">
            <v>SI</v>
          </cell>
        </row>
        <row r="2967">
          <cell r="D2967" t="str">
            <v>C:\Users\katherine.valencia\Desktop\27.RS\114082411-RS.pdf</v>
          </cell>
          <cell r="E2967" t="str">
            <v>SI</v>
          </cell>
        </row>
        <row r="2968">
          <cell r="D2968" t="str">
            <v>C:\Users\katherine.valencia\Desktop\27.RS\114082525-RS.pdf</v>
          </cell>
          <cell r="E2968" t="str">
            <v>SI</v>
          </cell>
        </row>
        <row r="2969">
          <cell r="D2969" t="str">
            <v>C:\Users\katherine.valencia\Desktop\28.RS\121003112-RS.pdf</v>
          </cell>
          <cell r="E2969" t="str">
            <v>SI</v>
          </cell>
        </row>
        <row r="2970">
          <cell r="D2970" t="str">
            <v>C:\Users\katherine.valencia\Desktop\28.RS\121003350-RS.pdf</v>
          </cell>
          <cell r="E2970" t="str">
            <v>SI</v>
          </cell>
        </row>
        <row r="2971">
          <cell r="D2971" t="str">
            <v>C:\Users\katherine.valencia\Desktop\28.RS\122000410-RS.pdf</v>
          </cell>
          <cell r="E2971" t="str">
            <v>SI</v>
          </cell>
        </row>
        <row r="2972">
          <cell r="D2972" t="str">
            <v>C:\Users\katherine.valencia\Desktop\28.RS\122000750-RS.pdf</v>
          </cell>
          <cell r="E2972" t="str">
            <v>SI</v>
          </cell>
        </row>
        <row r="2973">
          <cell r="D2973" t="str">
            <v>C:\Users\katherine.valencia\Desktop\28.RS\201010110-RS.pdf</v>
          </cell>
          <cell r="E2973" t="str">
            <v>SI</v>
          </cell>
        </row>
        <row r="2974">
          <cell r="D2974" t="str">
            <v>C:\Users\katherine.valencia\Desktop\REGISTROS SANITARIOS\201151735.RS.pdf</v>
          </cell>
          <cell r="E2974" t="str">
            <v>SI</v>
          </cell>
        </row>
        <row r="2975">
          <cell r="D2975" t="str">
            <v>C:\Users\katherine.valencia\Desktop\REGISTROS SANITARIOS\202121010.RS.pdf</v>
          </cell>
          <cell r="E2975" t="str">
            <v>SI</v>
          </cell>
        </row>
        <row r="2976">
          <cell r="D2976" t="str">
            <v>C:\Users\katherine.valencia\Desktop\REGISTROS SANITARIOS\410002516.RS.pdf</v>
          </cell>
          <cell r="E2976" t="str">
            <v>SI</v>
          </cell>
        </row>
        <row r="2977">
          <cell r="D2977" t="str">
            <v>C:\Users\katherine.valencia\Desktop\RS\1039981701924044042_201151720-RS.pdf.pdf</v>
          </cell>
          <cell r="E2977" t="str">
            <v>SI</v>
          </cell>
        </row>
        <row r="2978">
          <cell r="D2978" t="str">
            <v>C:\Users\katherine.valencia\Desktop\RS\18788371272012317062_201151730-RS.pdf.pdf</v>
          </cell>
          <cell r="E2978" t="str">
            <v>SI</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Hoja1"/>
    </sheetNames>
    <sheetDataSet>
      <sheetData sheetId="0">
        <row r="3">
          <cell r="E3" t="str">
            <v>Row Labels</v>
          </cell>
          <cell r="F3" t="str">
            <v>Sum of CÓDIGO</v>
          </cell>
          <cell r="G3" t="str">
            <v>Count of CÓDIGO2</v>
          </cell>
        </row>
        <row r="4">
          <cell r="E4" t="str">
            <v>AGUJAS CARPULE</v>
          </cell>
          <cell r="F4">
            <v>602020316</v>
          </cell>
          <cell r="G4">
            <v>2</v>
          </cell>
        </row>
        <row r="5">
          <cell r="E5" t="str">
            <v xml:space="preserve">AGUJAS CIRUGIA </v>
          </cell>
          <cell r="F5">
            <v>402022420</v>
          </cell>
          <cell r="G5">
            <v>2</v>
          </cell>
        </row>
        <row r="6">
          <cell r="E6" t="str">
            <v>AGUJAS HIPODERMICAS</v>
          </cell>
          <cell r="F6">
            <v>1206062160</v>
          </cell>
          <cell r="G6">
            <v>6</v>
          </cell>
        </row>
        <row r="7">
          <cell r="E7" t="str">
            <v>AGUJAS PARA TOMA DE MUESTRAS</v>
          </cell>
          <cell r="F7">
            <v>816000332</v>
          </cell>
          <cell r="G7">
            <v>2</v>
          </cell>
        </row>
        <row r="8">
          <cell r="E8" t="str">
            <v>AIRE REES</v>
          </cell>
          <cell r="F8">
            <v>402273320</v>
          </cell>
          <cell r="G8">
            <v>2</v>
          </cell>
        </row>
        <row r="9">
          <cell r="E9" t="str">
            <v>ANTIPSICÓTICOS</v>
          </cell>
          <cell r="F9">
            <v>2167700601</v>
          </cell>
          <cell r="G9">
            <v>19</v>
          </cell>
        </row>
        <row r="10">
          <cell r="E10" t="str">
            <v>BANDAS PORTAMATRIZ</v>
          </cell>
          <cell r="F10">
            <v>602040316</v>
          </cell>
          <cell r="G10">
            <v>2</v>
          </cell>
        </row>
        <row r="11">
          <cell r="E11" t="str">
            <v>CANULAS DE GUEDEL</v>
          </cell>
          <cell r="F11">
            <v>1206183160</v>
          </cell>
          <cell r="G11">
            <v>6</v>
          </cell>
        </row>
        <row r="12">
          <cell r="E12" t="str">
            <v>CATETER</v>
          </cell>
          <cell r="F12">
            <v>804163640</v>
          </cell>
          <cell r="G12">
            <v>4</v>
          </cell>
        </row>
        <row r="13">
          <cell r="E13" t="str">
            <v>CINTA MICROPOROSA</v>
          </cell>
          <cell r="F13">
            <v>603300708</v>
          </cell>
          <cell r="G13">
            <v>3</v>
          </cell>
        </row>
        <row r="14">
          <cell r="E14" t="str">
            <v>CIRCUITO ANESTESIA</v>
          </cell>
          <cell r="F14">
            <v>402270520</v>
          </cell>
          <cell r="G14">
            <v>2</v>
          </cell>
        </row>
        <row r="15">
          <cell r="E15" t="str">
            <v>COLLAR CERVICAL</v>
          </cell>
          <cell r="F15">
            <v>603427230</v>
          </cell>
          <cell r="G15">
            <v>3</v>
          </cell>
        </row>
        <row r="16">
          <cell r="E16" t="str">
            <v>COLORANTES PARA BK</v>
          </cell>
          <cell r="F16">
            <v>1251120927</v>
          </cell>
          <cell r="G16">
            <v>3</v>
          </cell>
        </row>
        <row r="17">
          <cell r="E17" t="str">
            <v>COLORANTES PARA GRAM</v>
          </cell>
          <cell r="F17">
            <v>1668082336</v>
          </cell>
          <cell r="G17">
            <v>4</v>
          </cell>
        </row>
        <row r="18">
          <cell r="E18" t="str">
            <v>CONOS Y LIMAS</v>
          </cell>
          <cell r="F18">
            <v>6924258969</v>
          </cell>
          <cell r="G18">
            <v>23</v>
          </cell>
        </row>
        <row r="19">
          <cell r="E19" t="str">
            <v>CONOS, LIMAS   Y  PAPEL PROTAPER NEXT</v>
          </cell>
          <cell r="F19">
            <v>3922625012</v>
          </cell>
          <cell r="G19">
            <v>13</v>
          </cell>
        </row>
        <row r="20">
          <cell r="E20" t="str">
            <v>CONTROL ESPECIAL</v>
          </cell>
          <cell r="F20">
            <v>2037131719</v>
          </cell>
          <cell r="G20">
            <v>18</v>
          </cell>
        </row>
        <row r="21">
          <cell r="E21" t="str">
            <v>CUCHILLAS DE BISTURI</v>
          </cell>
          <cell r="F21">
            <v>1206482160</v>
          </cell>
          <cell r="G21">
            <v>6</v>
          </cell>
        </row>
        <row r="22">
          <cell r="E22" t="str">
            <v>DETERGENTE ENZIMATICO</v>
          </cell>
          <cell r="F22">
            <v>402313211</v>
          </cell>
          <cell r="G22">
            <v>2</v>
          </cell>
        </row>
        <row r="23">
          <cell r="E23" t="str">
            <v>DISCOS PARA RESINA</v>
          </cell>
          <cell r="F23">
            <v>903150780</v>
          </cell>
          <cell r="G23">
            <v>3</v>
          </cell>
        </row>
        <row r="24">
          <cell r="E24" t="str">
            <v>EQUIPO VENOCLISIS</v>
          </cell>
          <cell r="F24">
            <v>402101920</v>
          </cell>
          <cell r="G24">
            <v>2</v>
          </cell>
        </row>
        <row r="25">
          <cell r="E25" t="str">
            <v>ESPACIADORES</v>
          </cell>
          <cell r="F25">
            <v>912006975</v>
          </cell>
          <cell r="G25">
            <v>3</v>
          </cell>
        </row>
        <row r="26">
          <cell r="E26" t="str">
            <v>ESPECULOS</v>
          </cell>
          <cell r="F26">
            <v>402309221</v>
          </cell>
          <cell r="G26">
            <v>2</v>
          </cell>
        </row>
        <row r="27">
          <cell r="E27" t="str">
            <v>FIJADOR Y REVELADOR</v>
          </cell>
          <cell r="F27">
            <v>606006308</v>
          </cell>
          <cell r="G27">
            <v>2</v>
          </cell>
        </row>
        <row r="28">
          <cell r="E28" t="str">
            <v>FOTOCURADO</v>
          </cell>
          <cell r="F28">
            <v>1812191648</v>
          </cell>
          <cell r="G28">
            <v>6</v>
          </cell>
        </row>
        <row r="29">
          <cell r="E29" t="str">
            <v>FRESAS CARBURO</v>
          </cell>
          <cell r="F29">
            <v>1505304340</v>
          </cell>
          <cell r="G29">
            <v>5</v>
          </cell>
        </row>
        <row r="30">
          <cell r="E30" t="str">
            <v>FRESAS DIAMANTE</v>
          </cell>
          <cell r="F30">
            <v>3612751496</v>
          </cell>
          <cell r="G30">
            <v>12</v>
          </cell>
        </row>
        <row r="31">
          <cell r="E31" t="str">
            <v>FRESAS GATES</v>
          </cell>
          <cell r="F31">
            <v>903190835</v>
          </cell>
          <cell r="G31">
            <v>3</v>
          </cell>
        </row>
        <row r="32">
          <cell r="E32" t="str">
            <v>FRESAS PEESO</v>
          </cell>
          <cell r="F32">
            <v>903191135</v>
          </cell>
          <cell r="G32">
            <v>3</v>
          </cell>
        </row>
        <row r="33">
          <cell r="E33" t="str">
            <v>FRESAS ZECRYA</v>
          </cell>
          <cell r="F33">
            <v>602126216</v>
          </cell>
          <cell r="G33">
            <v>2</v>
          </cell>
        </row>
        <row r="34">
          <cell r="E34" t="str">
            <v>GASAS</v>
          </cell>
          <cell r="F34">
            <v>1407426452</v>
          </cell>
          <cell r="G34">
            <v>7</v>
          </cell>
        </row>
        <row r="35">
          <cell r="E35" t="str">
            <v>GLUCOMETRIA USUARIO FINAL</v>
          </cell>
          <cell r="F35">
            <v>603252218</v>
          </cell>
          <cell r="G35">
            <v>3</v>
          </cell>
        </row>
        <row r="36">
          <cell r="E36" t="str">
            <v>GUANTE DESECHABLE</v>
          </cell>
          <cell r="F36">
            <v>804284032</v>
          </cell>
          <cell r="G36">
            <v>4</v>
          </cell>
        </row>
        <row r="37">
          <cell r="E37" t="str">
            <v>GUANTES DE VINILO</v>
          </cell>
          <cell r="F37">
            <v>603211914</v>
          </cell>
          <cell r="G37">
            <v>3</v>
          </cell>
        </row>
        <row r="38">
          <cell r="E38" t="str">
            <v>GUANTES ESTERILES</v>
          </cell>
          <cell r="F38">
            <v>804285032</v>
          </cell>
          <cell r="G38">
            <v>4</v>
          </cell>
        </row>
        <row r="39">
          <cell r="E39" t="str">
            <v>GUIAS DE ENTUBACION</v>
          </cell>
          <cell r="F39">
            <v>412021720</v>
          </cell>
          <cell r="G39">
            <v>2</v>
          </cell>
        </row>
        <row r="40">
          <cell r="E40" t="str">
            <v>HEPARINA DE BAJO PESO</v>
          </cell>
          <cell r="F40">
            <v>232040900</v>
          </cell>
          <cell r="G40">
            <v>2</v>
          </cell>
        </row>
        <row r="41">
          <cell r="E41" t="str">
            <v>INMUNOLOGIA</v>
          </cell>
          <cell r="F41">
            <v>1242271227</v>
          </cell>
          <cell r="G41">
            <v>3</v>
          </cell>
        </row>
        <row r="42">
          <cell r="E42" t="str">
            <v>INSULINAS</v>
          </cell>
          <cell r="F42">
            <v>424281712</v>
          </cell>
          <cell r="G42">
            <v>4</v>
          </cell>
        </row>
        <row r="43">
          <cell r="E43" t="str">
            <v>IONOMEROS</v>
          </cell>
          <cell r="F43">
            <v>608009436</v>
          </cell>
          <cell r="G43">
            <v>2</v>
          </cell>
        </row>
        <row r="44">
          <cell r="E44" t="str">
            <v>JERINGAS</v>
          </cell>
          <cell r="F44">
            <v>804361942</v>
          </cell>
          <cell r="G44">
            <v>4</v>
          </cell>
        </row>
        <row r="45">
          <cell r="E45" t="str">
            <v>LIMAS K-FILE</v>
          </cell>
          <cell r="F45">
            <v>1505409536</v>
          </cell>
          <cell r="G45">
            <v>5</v>
          </cell>
        </row>
        <row r="46">
          <cell r="E46" t="str">
            <v>MALLAS</v>
          </cell>
          <cell r="F46">
            <v>603455185</v>
          </cell>
          <cell r="G46">
            <v>3</v>
          </cell>
        </row>
        <row r="47">
          <cell r="E47" t="str">
            <v>MASCARAS COLCHON DE AIRE</v>
          </cell>
          <cell r="F47">
            <v>804531540</v>
          </cell>
          <cell r="G47">
            <v>4</v>
          </cell>
        </row>
        <row r="48">
          <cell r="E48" t="str">
            <v>MASCARAS LARINGEAS DESECHABLES</v>
          </cell>
          <cell r="F48">
            <v>804529340</v>
          </cell>
          <cell r="G48">
            <v>4</v>
          </cell>
        </row>
        <row r="49">
          <cell r="E49" t="str">
            <v>MASCARAS LARINGEAS REUTILIZABLES</v>
          </cell>
          <cell r="F49">
            <v>1005661750</v>
          </cell>
          <cell r="G49">
            <v>5</v>
          </cell>
        </row>
        <row r="50">
          <cell r="E50" t="str">
            <v>MASCARAS NO REINHALACION</v>
          </cell>
          <cell r="F50">
            <v>402269720</v>
          </cell>
          <cell r="G50">
            <v>2</v>
          </cell>
        </row>
        <row r="51">
          <cell r="E51" t="str">
            <v>MATERIAL RADIOGRAFICO</v>
          </cell>
          <cell r="F51">
            <v>1421125122</v>
          </cell>
          <cell r="G51">
            <v>7</v>
          </cell>
        </row>
        <row r="52">
          <cell r="E52" t="str">
            <v>MICRONEBULIZADORES</v>
          </cell>
          <cell r="F52">
            <v>402303720</v>
          </cell>
          <cell r="G52">
            <v>2</v>
          </cell>
        </row>
        <row r="53">
          <cell r="E53" t="str">
            <v>NINGUNA</v>
          </cell>
          <cell r="F53">
            <v>980260933</v>
          </cell>
          <cell r="G53">
            <v>9</v>
          </cell>
        </row>
        <row r="54">
          <cell r="E54" t="str">
            <v>NINGUNO</v>
          </cell>
          <cell r="F54">
            <v>81718857125</v>
          </cell>
          <cell r="G54">
            <v>460</v>
          </cell>
        </row>
        <row r="55">
          <cell r="E55" t="str">
            <v>PELICULAS ODONTOLOGIA</v>
          </cell>
          <cell r="F55">
            <v>608006402</v>
          </cell>
          <cell r="G55">
            <v>2</v>
          </cell>
        </row>
        <row r="56">
          <cell r="E56" t="str">
            <v>PIEDRA MONTADA</v>
          </cell>
          <cell r="F56">
            <v>903301024</v>
          </cell>
          <cell r="G56">
            <v>3</v>
          </cell>
        </row>
        <row r="57">
          <cell r="E57" t="str">
            <v>POVIDONA</v>
          </cell>
          <cell r="F57">
            <v>402303017</v>
          </cell>
          <cell r="G57">
            <v>2</v>
          </cell>
        </row>
        <row r="58">
          <cell r="E58" t="str">
            <v>RESUCITADORES MANUALES</v>
          </cell>
          <cell r="F58">
            <v>618094695</v>
          </cell>
          <cell r="G58">
            <v>3</v>
          </cell>
        </row>
        <row r="59">
          <cell r="E59" t="str">
            <v>SONDA FOLEY</v>
          </cell>
          <cell r="F59">
            <v>1810005806</v>
          </cell>
          <cell r="G59">
            <v>9</v>
          </cell>
        </row>
        <row r="60">
          <cell r="E60" t="str">
            <v>SONDA NASOGASTRICA</v>
          </cell>
          <cell r="F60">
            <v>1407789670</v>
          </cell>
          <cell r="G60">
            <v>7</v>
          </cell>
        </row>
        <row r="61">
          <cell r="E61" t="str">
            <v>SONDA NELATON</v>
          </cell>
          <cell r="F61">
            <v>1407795270</v>
          </cell>
          <cell r="G61">
            <v>7</v>
          </cell>
        </row>
        <row r="62">
          <cell r="E62" t="str">
            <v>SONDA OXIGENO</v>
          </cell>
          <cell r="F62">
            <v>603342830</v>
          </cell>
          <cell r="G62">
            <v>3</v>
          </cell>
        </row>
        <row r="63">
          <cell r="E63" t="str">
            <v>SONDAS TORAX</v>
          </cell>
          <cell r="F63">
            <v>603332630</v>
          </cell>
          <cell r="G63">
            <v>3</v>
          </cell>
        </row>
        <row r="64">
          <cell r="E64" t="str">
            <v>TIROXINAS</v>
          </cell>
          <cell r="F64">
            <v>214060518</v>
          </cell>
          <cell r="G64">
            <v>2</v>
          </cell>
        </row>
        <row r="65">
          <cell r="E65" t="str">
            <v>TUBO TOMA DE MUESTRAS</v>
          </cell>
          <cell r="F65">
            <v>2856010408</v>
          </cell>
          <cell r="G65">
            <v>7</v>
          </cell>
        </row>
        <row r="66">
          <cell r="E66" t="str">
            <v>TUBOS ENDOTRAQUEALES CON BALÓN</v>
          </cell>
          <cell r="F66">
            <v>2614701660</v>
          </cell>
          <cell r="G66">
            <v>13</v>
          </cell>
        </row>
        <row r="67">
          <cell r="E67" t="str">
            <v>TUBOS ENDOTRAQUEALES SIN BALÓN</v>
          </cell>
          <cell r="F67">
            <v>1206783360</v>
          </cell>
          <cell r="G67">
            <v>6</v>
          </cell>
        </row>
        <row r="68">
          <cell r="E68" t="str">
            <v>UNIDAD DE SUCCION</v>
          </cell>
          <cell r="F68">
            <v>402040920</v>
          </cell>
          <cell r="G68">
            <v>2</v>
          </cell>
        </row>
        <row r="69">
          <cell r="E69" t="str">
            <v>VENDAS  ALGODÓN</v>
          </cell>
          <cell r="F69">
            <v>402280618</v>
          </cell>
          <cell r="G69">
            <v>2</v>
          </cell>
        </row>
        <row r="70">
          <cell r="E70" t="str">
            <v>VENDAS  ELASTICAS</v>
          </cell>
          <cell r="F70">
            <v>402281118</v>
          </cell>
          <cell r="G70">
            <v>2</v>
          </cell>
        </row>
        <row r="71">
          <cell r="E71" t="str">
            <v>VENDAS DE YESO</v>
          </cell>
          <cell r="F71">
            <v>402282318</v>
          </cell>
          <cell r="G71">
            <v>2</v>
          </cell>
        </row>
        <row r="72">
          <cell r="E72" t="str">
            <v>VENDAS TELA</v>
          </cell>
          <cell r="F72">
            <v>402281818</v>
          </cell>
          <cell r="G72">
            <v>2</v>
          </cell>
        </row>
        <row r="73">
          <cell r="E73" t="str">
            <v>VENTURY</v>
          </cell>
          <cell r="F73">
            <v>402266914</v>
          </cell>
          <cell r="G73">
            <v>2</v>
          </cell>
        </row>
        <row r="74">
          <cell r="E74" t="str">
            <v>Grand Total</v>
          </cell>
          <cell r="F74">
            <v>155056621483</v>
          </cell>
          <cell r="G74">
            <v>783</v>
          </cell>
        </row>
      </sheetData>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es_Anexo 9"/>
    </sheetNames>
    <sheetDataSet>
      <sheetData sheetId="0" refreshError="1"/>
    </sheetDataSet>
  </externalBook>
</externalLink>
</file>

<file path=xl/pivotCache/pivotCacheDefinition1.xml><?xml version="1.0" encoding="utf-8"?>
<pivotCacheDefinition xmlns="http://schemas.openxmlformats.org/spreadsheetml/2006/main" xmlns:r="http://schemas.openxmlformats.org/officeDocument/2006/relationships" saveData="0" refreshedBy="Usuario" refreshedDate="44290.793190277778" backgroundQuery="1" createdVersion="6" refreshedVersion="6" minRefreshableVersion="3" recordCount="0" supportSubquery="1" supportAdvancedDrill="1">
  <cacheSource type="external" connectionId="1"/>
  <cacheFields count="4">
    <cacheField name="[Range].[PAQUETE].[PAQUETE]" caption="PAQUETE" numFmtId="0" hierarchy="5" level="1">
      <sharedItems count="70">
        <s v="AGUJAS CIRUGIA"/>
        <s v="AGUJAS HIPODERMICAS"/>
        <s v="AGUJAS PARA TOMA DE MUESTRAS"/>
        <s v="AIRE REES"/>
        <s v="CANULAS DE GUEDEL"/>
        <s v="CATETER"/>
        <s v="CINTA MICROPOROSA"/>
        <s v="CIRCUITO ANESTESIA"/>
        <s v="COLLAR CERVICAL"/>
        <s v="CONTROL ESPECIAL"/>
        <s v="CUCHILLAS DE BISTURI"/>
        <s v="DETERGENTE ENZIMATICO"/>
        <s v="EQUIPO VENOCLISIS"/>
        <s v="ESPECULOS"/>
        <s v="GUANTE DESECHABLE"/>
        <s v="GUANTES DE VINILO"/>
        <s v="GUANTES ESTERILES"/>
        <s v="GUIAS DE ENTUBACION"/>
        <s v="INMUNOLOGIA"/>
        <s v="JERINGAS"/>
        <s v="MALLAS"/>
        <s v="MASCARAS COLCHON DE AIRE"/>
        <s v="MASCARAS LARINGEAS DESECHABLES"/>
        <s v="MASCARAS LARINGEAS REUTILIZABLES"/>
        <s v="MASCARAS NO REINHALACION"/>
        <s v="MICRONEBULIZADORES"/>
        <s v="NINGUNA"/>
        <s v="NINGUNO"/>
        <s v="POVIDONA"/>
        <s v="RESUCITADORES MANUALES"/>
        <s v="SONDA FOLEY"/>
        <s v="SONDA NASOGASTRICA"/>
        <s v="SONDA NELATON"/>
        <s v="SONDA OXIGENO"/>
        <s v="SONDAS TORAX"/>
        <s v="TUBO TOMA DE MUESTRAS"/>
        <s v="TUBOS ENDOTRAQUEALES CON BALÓN"/>
        <s v="TUBOS ENDOTRAQUEALES SIN BALÓN"/>
        <s v="UNIDAD DE SUCCION"/>
        <s v="VENDAS  ALGODÓN"/>
        <s v="VENDAS  ELASTICAS"/>
        <s v="VENDAS TELA"/>
        <s v="VENTURY"/>
        <s v="AGUJAS CARPULE"/>
        <s v="BANDAS PORTAMATRIZ"/>
        <s v="CONOS Y LIMAS"/>
        <s v="CONOS, LIMAS   Y  PAPEL PROTAPER NEXT"/>
        <s v="DISCOS PARA RESINA"/>
        <s v="ESPACIADORES"/>
        <s v="FIJADOR Y REVELADOR"/>
        <s v="FOTOCURADO"/>
        <s v="FRESAS CARBURO"/>
        <s v="FRESAS DIAMANTE"/>
        <s v="FRESAS GATES"/>
        <s v="FRESAS PEESO"/>
        <s v="FRESAS ZECRYA"/>
        <s v="IONOMEROS"/>
        <s v="LIMAS K-FILE"/>
        <s v="PELICULAS ODONTOLOGIA"/>
        <s v="PIEDRA MONTADA"/>
        <s v="VENDAS DE YESO"/>
        <s v="ANTIPSICÓTICOS"/>
        <s v="HEPARINA DE BAJO PESO"/>
        <s v="INSULINAS"/>
        <s v="TIROXINAS"/>
        <s v="GLUCOMETRIA USUARIO FINAL"/>
        <s v="COLORANTES PARA BK"/>
        <s v="COLORANTES PARA GRAM"/>
        <s v="MATERIAL RADIOGRAFICO"/>
        <s v="GASAS"/>
      </sharedItems>
    </cacheField>
    <cacheField name="[Range].[RAZÓN SOCIAL COTIZANTE].[RAZÓN SOCIAL COTIZANTE]" caption="RAZÓN SOCIAL COTIZANTE" numFmtId="0" hierarchy="3" level="1">
      <sharedItems count="35">
        <s v="ABA CIENTIFICA S.A.S"/>
        <s v="ALDENTAL S.A."/>
        <s v="ALERE COLOMBIA SA"/>
        <s v="ALFA TRADING SAS"/>
        <s v="ASOCIACIÓN PROFAMILIA"/>
        <s v="BCN Medical SA"/>
        <s v="BECTON DICKINSON DE COLOMBIA LTDA."/>
        <s v="BIOPLAST S.A."/>
        <s v="Biosystems SAS"/>
        <s v="BLAU FARMACEUTICA COLOMBIA S.A.S"/>
        <s v="CARMEN DEL PILAR ESCOBAR BUSTOS"/>
        <s v="COMÉDICA S.A.S"/>
        <s v="Cooperativa de Hospitales de Antioquia - COHAN"/>
        <s v="DENTAL NADER S.A.S."/>
        <s v="DISTRIMEDICAL SAS"/>
        <s v="DISWIFARMA"/>
        <s v="FARMACERES S A"/>
        <s v="GEOMETRIAS PLASTICAS"/>
        <s v="HOSPITECNICA SAS"/>
        <s v="HUMMALAB SAS"/>
        <s v="IMCOLMEDICA S.A."/>
        <s v="LABORATORIOS GOTHAPLAST LTDA"/>
        <s v="LABORATORIOS OSSALUD SAS"/>
        <s v="LEXA Proveedora Hospitalaria S.A.S."/>
        <s v="M&amp;M DIAGNOSTICS SAS"/>
        <s v="New Stetic S.A"/>
        <s v="NIPRO MEDICAL COPORATION"/>
        <s v="ORBIDENTAL S.A.S"/>
        <s v="PRODUCTOS HOSPITALARIOS S.A. PRO-H S.A."/>
        <s v="PROVIGASA MEDICAL S.A.S."/>
        <s v="QUIRURGICOS LTDA"/>
        <s v="RAFAEL ANTONIO SALAMANCA / DEPOSITO DE DROGAS BOYACA"/>
        <s v="RONELLY S.A.S"/>
        <s v="RP MEDICAS S.A"/>
        <s v="TWITY S.A.S"/>
      </sharedItems>
    </cacheField>
    <cacheField name="[Measures].[Sum of CÓDIGO]" caption="Sum of CÓDIGO" numFmtId="0" hierarchy="43" level="32767"/>
    <cacheField name="[Measures].[Count of CÓDIGO]" caption="Count of CÓDIGO" numFmtId="0" hierarchy="44" level="32767"/>
  </cacheFields>
  <cacheHierarchies count="45">
    <cacheHierarchy uniqueName="[Range].[1]" caption="1" attribute="1" defaultMemberUniqueName="[Range].[1].[All]" allUniqueName="[Range].[1].[All]" dimensionUniqueName="[Range]" displayFolder="" count="0" memberValueDatatype="130" unbalanced="0"/>
    <cacheHierarchy uniqueName="[Range].[2]" caption="2" attribute="1" defaultMemberUniqueName="[Range].[2].[All]" allUniqueName="[Range].[2].[All]" dimensionUniqueName="[Range]" displayFolder="" count="0" memberValueDatatype="11" unbalanced="0"/>
    <cacheHierarchy uniqueName="[Range].[NIT EMPRESA COTIZANTE (SIN PUNTOS, COMAS NI DÍGITO DE VERIFICACIÓN)]" caption="NIT EMPRESA COTIZANTE (SIN PUNTOS, COMAS NI DÍGITO DE VERIFICACIÓN)" attribute="1" defaultMemberUniqueName="[Range].[NIT EMPRESA COTIZANTE (SIN PUNTOS, COMAS NI DÍGITO DE VERIFICACIÓN)].[All]" allUniqueName="[Range].[NIT EMPRESA COTIZANTE (SIN PUNTOS, COMAS NI DÍGITO DE VERIFICACIÓN)].[All]" dimensionUniqueName="[Range]" displayFolder="" count="0" memberValueDatatype="130" unbalanced="0"/>
    <cacheHierarchy uniqueName="[Range].[RAZÓN SOCIAL COTIZANTE]" caption="RAZÓN SOCIAL COTIZANTE" attribute="1" defaultMemberUniqueName="[Range].[RAZÓN SOCIAL COTIZANTE].[All]" allUniqueName="[Range].[RAZÓN SOCIAL COTIZANTE].[All]" dimensionUniqueName="[Range]" displayFolder="" count="2" memberValueDatatype="130" unbalanced="0">
      <fieldsUsage count="2">
        <fieldUsage x="-1"/>
        <fieldUsage x="1"/>
      </fieldsUsage>
    </cacheHierarchy>
    <cacheHierarchy uniqueName="[Range].[LINEA]" caption="LINEA" attribute="1" defaultMemberUniqueName="[Range].[LINEA].[All]" allUniqueName="[Range].[LINEA].[All]" dimensionUniqueName="[Range]" displayFolder="" count="0" memberValueDatatype="130" unbalanced="0"/>
    <cacheHierarchy uniqueName="[Range].[PAQUETE]" caption="PAQUETE" attribute="1" defaultMemberUniqueName="[Range].[PAQUETE].[All]" allUniqueName="[Range].[PAQUETE].[All]" dimensionUniqueName="[Range]" displayFolder="" count="2" memberValueDatatype="130" unbalanced="0">
      <fieldsUsage count="2">
        <fieldUsage x="-1"/>
        <fieldUsage x="0"/>
      </fieldsUsage>
    </cacheHierarchy>
    <cacheHierarchy uniqueName="[Range].[ITEM POR PAQUETE]" caption="ITEM POR PAQUETE" attribute="1" defaultMemberUniqueName="[Range].[ITEM POR PAQUETE].[All]" allUniqueName="[Range].[ITEM POR PAQUETE].[All]" dimensionUniqueName="[Range]" displayFolder="" count="0" memberValueDatatype="130" unbalanced="0"/>
    <cacheHierarchy uniqueName="[Range].[ITEMS OFERTADOS X PAQUETE X PROVEEDOR]" caption="ITEMS OFERTADOS X PAQUETE X PROVEEDOR" attribute="1" defaultMemberUniqueName="[Range].[ITEMS OFERTADOS X PAQUETE X PROVEEDOR].[All]" allUniqueName="[Range].[ITEMS OFERTADOS X PAQUETE X PROVEEDOR].[All]" dimensionUniqueName="[Range]" displayFolder="" count="0" memberValueDatatype="130" unbalanced="0"/>
    <cacheHierarchy uniqueName="[Range].[PAQUETE COMPLETO]" caption="PAQUETE COMPLETO" attribute="1" defaultMemberUniqueName="[Range].[PAQUETE COMPLETO].[All]" allUniqueName="[Range].[PAQUETE COMPLETO].[All]" dimensionUniqueName="[Range]" displayFolder="" count="0" memberValueDatatype="130" unbalanced="0"/>
    <cacheHierarchy uniqueName="[Range].[CANTIDAD DE OFERTA POR ITEM]" caption="CANTIDAD DE OFERTA POR ITEM" attribute="1" defaultMemberUniqueName="[Range].[CANTIDAD DE OFERTA POR ITEM].[All]" allUniqueName="[Range].[CANTIDAD DE OFERTA POR ITEM].[All]" dimensionUniqueName="[Range]" displayFolder="" count="0" memberValueDatatype="130" unbalanced="0"/>
    <cacheHierarchy uniqueName="[Range].[CANTIDAD DE PAQUETES OFERTADOS COMPLETOS]" caption="CANTIDAD DE PAQUETES OFERTADOS COMPLETOS" attribute="1" defaultMemberUniqueName="[Range].[CANTIDAD DE PAQUETES OFERTADOS COMPLETOS].[All]" allUniqueName="[Range].[CANTIDAD DE PAQUETES OFERTADOS COMPLETOS].[All]" dimensionUniqueName="[Range]" displayFolder="" count="0" memberValueDatatype="130" unbalanced="0"/>
    <cacheHierarchy uniqueName="[Range].[CÓDIGO]" caption="CÓDIGO" attribute="1" defaultMemberUniqueName="[Range].[CÓDIGO].[All]" allUniqueName="[Range].[CÓDIGO].[All]" dimensionUniqueName="[Range]" displayFolder="" count="0" memberValueDatatype="20" unbalanced="0"/>
    <cacheHierarchy uniqueName="[Range].[DESCRIPCION DEL INSUMO REQUERIDO]" caption="DESCRIPCION DEL INSUMO REQUERIDO" attribute="1" defaultMemberUniqueName="[Range].[DESCRIPCION DEL INSUMO REQUERIDO].[All]" allUniqueName="[Range].[DESCRIPCION DEL INSUMO REQUERIDO].[All]" dimensionUniqueName="[Range]" displayFolder="" count="0" memberValueDatatype="130" unbalanced="0"/>
    <cacheHierarchy uniqueName="[Range].[UNIDAD DE MANEJO]" caption="UNIDAD DE MANEJO" attribute="1" defaultMemberUniqueName="[Range].[UNIDAD DE MANEJO].[All]" allUniqueName="[Range].[UNIDAD DE MANEJO].[All]" dimensionUniqueName="[Range]" displayFolder="" count="0" memberValueDatatype="130" unbalanced="0"/>
    <cacheHierarchy uniqueName="[Range].[DESCRIPCION DEL INSUMO OFERTADO]" caption="DESCRIPCION DEL INSUMO OFERTADO" attribute="1" defaultMemberUniqueName="[Range].[DESCRIPCION DEL INSUMO OFERTADO].[All]" allUniqueName="[Range].[DESCRIPCION DEL INSUMO OFERTADO].[All]" dimensionUniqueName="[Range]" displayFolder="" count="0" memberValueDatatype="130" unbalanced="0"/>
    <cacheHierarchy uniqueName="[Range].[LA DESCRIPCIÓN OFERTADA CUMPLE CON LO REQUERIDO?]" caption="LA DESCRIPCIÓN OFERTADA CUMPLE CON LO REQUERIDO?" attribute="1" defaultMemberUniqueName="[Range].[LA DESCRIPCIÓN OFERTADA CUMPLE CON LO REQUERIDO?].[All]" allUniqueName="[Range].[LA DESCRIPCIÓN OFERTADA CUMPLE CON LO REQUERIDO?].[All]" dimensionUniqueName="[Range]" displayFolder="" count="0" memberValueDatatype="130" unbalanced="0"/>
    <cacheHierarchy uniqueName="[Range].[PRESENTACIÓN SUGERIDA]" caption="PRESENTACIÓN SUGERIDA" attribute="1" defaultMemberUniqueName="[Range].[PRESENTACIÓN SUGERIDA].[All]" allUniqueName="[Range].[PRESENTACIÓN SUGERIDA].[All]" dimensionUniqueName="[Range]" displayFolder="" count="0" memberValueDatatype="130" unbalanced="0"/>
    <cacheHierarchy uniqueName="[Range].[PRESENTACION OFERTADA]" caption="PRESENTACION OFERTADA" attribute="1" defaultMemberUniqueName="[Range].[PRESENTACION OFERTADA].[All]" allUniqueName="[Range].[PRESENTACION OFERTADA].[All]" dimensionUniqueName="[Range]" displayFolder="" count="0" memberValueDatatype="130" unbalanced="0"/>
    <cacheHierarchy uniqueName="[Range].[LA PRESENTACIÓN OFERTADA CUMPLE CON LO REQUERIDO?]" caption="LA PRESENTACIÓN OFERTADA CUMPLE CON LO REQUERIDO?" attribute="1" defaultMemberUniqueName="[Range].[LA PRESENTACIÓN OFERTADA CUMPLE CON LO REQUERIDO?].[All]" allUniqueName="[Range].[LA PRESENTACIÓN OFERTADA CUMPLE CON LO REQUERIDO?].[All]" dimensionUniqueName="[Range]" displayFolder="" count="0" memberValueDatatype="130" unbalanced="0"/>
    <cacheHierarchy uniqueName="[Range].[CONTENIDO DEL BLISTER OFERTADO]" caption="CONTENIDO DEL BLISTER OFERTADO" attribute="1" defaultMemberUniqueName="[Range].[CONTENIDO DEL BLISTER OFERTADO].[All]" allUniqueName="[Range].[CONTENIDO DEL BLISTER OFERTADO].[All]" dimensionUniqueName="[Range]" displayFolder="" count="0" memberValueDatatype="130" unbalanced="0"/>
    <cacheHierarchy uniqueName="[Range].[EMBALAJE OFERTADO]" caption="EMBALAJE OFERTADO" attribute="1" defaultMemberUniqueName="[Range].[EMBALAJE OFERTADO].[All]" allUniqueName="[Range].[EMBALAJE OFERTADO].[All]" dimensionUniqueName="[Range]" displayFolder="" count="0" memberValueDatatype="130" unbalanced="0"/>
    <cacheHierarchy uniqueName="[Range].[MARCA O LABORATORIO FABRICANTE SUGERIDO]" caption="MARCA O LABORATORIO FABRICANTE SUGERIDO" attribute="1" defaultMemberUniqueName="[Range].[MARCA O LABORATORIO FABRICANTE SUGERIDO].[All]" allUniqueName="[Range].[MARCA O LABORATORIO FABRICANTE SUGERIDO].[All]" dimensionUniqueName="[Range]" displayFolder="" count="0" memberValueDatatype="130" unbalanced="0"/>
    <cacheHierarchy uniqueName="[Range].[MARCA OFERTADA]" caption="MARCA OFERTADA" attribute="1" defaultMemberUniqueName="[Range].[MARCA OFERTADA].[All]" allUniqueName="[Range].[MARCA OFERTADA].[All]" dimensionUniqueName="[Range]" displayFolder="" count="0" memberValueDatatype="130" unbalanced="0"/>
    <cacheHierarchy uniqueName="[Range].[MARCA IDENTIFICADA EN LA DESCRIPCIÓN DEL INSUMO DE METROSALUD]" caption="MARCA IDENTIFICADA EN LA DESCRIPCIÓN DEL INSUMO DE METROSALUD" attribute="1" defaultMemberUniqueName="[Range].[MARCA IDENTIFICADA EN LA DESCRIPCIÓN DEL INSUMO DE METROSALUD].[All]" allUniqueName="[Range].[MARCA IDENTIFICADA EN LA DESCRIPCIÓN DEL INSUMO DE METROSALUD].[All]" dimensionUniqueName="[Range]" displayFolder="" count="0" memberValueDatatype="130" unbalanced="0"/>
    <cacheHierarchy uniqueName="[Range].[LA MARCA OFERTADA ES LA REQUERIDA]" caption="LA MARCA OFERTADA ES LA REQUERIDA" attribute="1" defaultMemberUniqueName="[Range].[LA MARCA OFERTADA ES LA REQUERIDA].[All]" allUniqueName="[Range].[LA MARCA OFERTADA ES LA REQUERIDA].[All]" dimensionUniqueName="[Range]" displayFolder="" count="0" memberValueDatatype="130" unbalanced="0"/>
    <cacheHierarchy uniqueName="[Range].[LABORATORIO FABRICANTE OFERTADO]" caption="LABORATORIO FABRICANTE OFERTADO" attribute="1" defaultMemberUniqueName="[Range].[LABORATORIO FABRICANTE OFERTADO].[All]" allUniqueName="[Range].[LABORATORIO FABRICANTE OFERTADO].[All]" dimensionUniqueName="[Range]" displayFolder="" count="0" memberValueDatatype="130" unbalanced="0"/>
    <cacheHierarchy uniqueName="[Range].[PAÍS]" caption="PAÍS" attribute="1" defaultMemberUniqueName="[Range].[PAÍS].[All]" allUniqueName="[Range].[PAÍS].[All]" dimensionUniqueName="[Range]" displayFolder="" count="0" memberValueDatatype="130" unbalanced="0"/>
    <cacheHierarchy uniqueName="[Range].[REGISTRO SANITARIO Nro.]" caption="REGISTRO SANITARIO Nro." attribute="1" defaultMemberUniqueName="[Range].[REGISTRO SANITARIO Nro.].[All]" allUniqueName="[Range].[REGISTRO SANITARIO Nro.].[All]" dimensionUniqueName="[Range]" displayFolder="" count="0" memberValueDatatype="130" unbalanced="0"/>
    <cacheHierarchy uniqueName="[Range].[PRESENTA REGISTRO SANITARIO?]" caption="PRESENTA REGISTRO SANITARIO?" attribute="1" defaultMemberUniqueName="[Range].[PRESENTA REGISTRO SANITARIO?].[All]" allUniqueName="[Range].[PRESENTA REGISTRO SANITARIO?].[All]" dimensionUniqueName="[Range]" displayFolder="" count="0" memberValueDatatype="130" unbalanced="0"/>
    <cacheHierarchy uniqueName="[Range].[VENCIMIENTO REGITRO SANITARIO (dd/mm/aaaa)]" caption="VENCIMIENTO REGITRO SANITARIO (dd/mm/aaaa)" attribute="1" defaultMemberUniqueName="[Range].[VENCIMIENTO REGITRO SANITARIO (dd/mm/aaaa)].[All]" allUniqueName="[Range].[VENCIMIENTO REGITRO SANITARIO (dd/mm/aaaa)].[All]" dimensionUniqueName="[Range]" displayFolder="" count="0" memberValueDatatype="130" unbalanced="0"/>
    <cacheHierarchy uniqueName="[Range].[REGISTRO SANITARIO ESTA VIGENTE A LA PRESENTACIÓN PRSENTACIÓN DE LA OFERTA.]" caption="REGISTRO SANITARIO ESTA VIGENTE A LA PRESENTACIÓN PRSENTACIÓN DE LA OFERTA." attribute="1" defaultMemberUniqueName="[Range].[REGISTRO SANITARIO ESTA VIGENTE A LA PRESENTACIÓN PRSENTACIÓN DE LA OFERTA.].[All]" allUniqueName="[Range].[REGISTRO SANITARIO ESTA VIGENTE A LA PRESENTACIÓN PRSENTACIÓN DE LA OFERTA.].[All]" dimensionUniqueName="[Range]" displayFolder="" count="0" memberValueDatatype="130" unbalanced="0"/>
    <cacheHierarchy uniqueName="[Range].[CODIGO CUM (sin digito de verificación)]" caption="CODIGO CUM (sin digito de verificación)" attribute="1" defaultMemberUniqueName="[Range].[CODIGO CUM (sin digito de verificación)].[All]" allUniqueName="[Range].[CODIGO CUM (sin digito de verificación)].[All]" dimensionUniqueName="[Range]" displayFolder="" count="0" memberValueDatatype="130" unbalanced="0"/>
    <cacheHierarchy uniqueName="[Range].[DÍGITO VERIFICACIÓN CUM]" caption="DÍGITO VERIFICACIÓN CUM" attribute="1" defaultMemberUniqueName="[Range].[DÍGITO VERIFICACIÓN CUM].[All]" allUniqueName="[Range].[DÍGITO VERIFICACIÓN CUM].[All]" dimensionUniqueName="[Range]" displayFolder="" count="0" memberValueDatatype="130" unbalanced="0"/>
    <cacheHierarchy uniqueName="[Range].[CLASIFICACION DEL RIESGO]" caption="CLASIFICACION DEL RIESGO" attribute="1" defaultMemberUniqueName="[Range].[CLASIFICACION DEL RIESGO].[All]" allUniqueName="[Range].[CLASIFICACION DEL RIESGO].[All]" dimensionUniqueName="[Range]" displayFolder="" count="0" memberValueDatatype="130" unbalanced="0"/>
    <cacheHierarchy uniqueName="[Range].[CANTIDAD REQUERIDA METROSALUD]" caption="CANTIDAD REQUERIDA METROSALUD" attribute="1" defaultMemberUniqueName="[Range].[CANTIDAD REQUERIDA METROSALUD].[All]" allUniqueName="[Range].[CANTIDAD REQUERIDA METROSALUD].[All]" dimensionUniqueName="[Range]" displayFolder="" count="0" memberValueDatatype="5" unbalanced="0"/>
    <cacheHierarchy uniqueName="[Range].[CANTIDAD OFERTADA]" caption="CANTIDAD OFERTADA" attribute="1" defaultMemberUniqueName="[Range].[CANTIDAD OFERTADA].[All]" allUniqueName="[Range].[CANTIDAD OFERTADA].[All]" dimensionUniqueName="[Range]" displayFolder="" count="0" memberValueDatatype="5" unbalanced="0"/>
    <cacheHierarchy uniqueName="[Range].[VALOR UNITARIO EN LA UNIDAD DE METROSALUD]" caption="VALOR UNITARIO EN LA UNIDAD DE METROSALUD" attribute="1" defaultMemberUniqueName="[Range].[VALOR UNITARIO EN LA UNIDAD DE METROSALUD].[All]" allUniqueName="[Range].[VALOR UNITARIO EN LA UNIDAD DE METROSALUD].[All]" dimensionUniqueName="[Range]" displayFolder="" count="0" memberValueDatatype="130" unbalanced="0"/>
    <cacheHierarchy uniqueName="[Range].[IVA]" caption="IVA" attribute="1" defaultMemberUniqueName="[Range].[IVA].[All]" allUniqueName="[Range].[IVA].[All]" dimensionUniqueName="[Range]" displayFolder="" count="0" memberValueDatatype="130" unbalanced="0"/>
    <cacheHierarchy uniqueName="[Range].[VALOR TOTAL]" caption="VALOR TOTAL" attribute="1" defaultMemberUniqueName="[Range].[VALOR TOTAL].[All]" allUniqueName="[Range].[VALOR TOTAL].[All]" dimensionUniqueName="[Range]" displayFolder="" count="0" memberValueDatatype="5" unbalanced="0"/>
    <cacheHierarchy uniqueName="[Range].[PRECIO REGULADO]" caption="PRECIO REGULADO" attribute="1" defaultMemberUniqueName="[Range].[PRECIO REGULADO].[All]" allUniqueName="[Range].[PRECIO REGULADO].[All]" dimensionUniqueName="[Range]" displayFolder="" count="0" memberValueDatatype="130" unbalanced="0"/>
    <cacheHierarchy uniqueName="[Range].[IUM]" caption="IUM" attribute="1" defaultMemberUniqueName="[Range].[IUM].[All]" allUniqueName="[Range].[IUM].[All]" dimensionUniqueName="[Range]" displayFolder="" count="0" memberValueDatatype="130" unbalanced="0"/>
    <cacheHierarchy uniqueName="[Measures].[__XL_Count Range]" caption="__XL_Count Range" measure="1" displayFolder="" measureGroup="Range" count="0" hidden="1"/>
    <cacheHierarchy uniqueName="[Measures].[__No measures defined]" caption="__No measures defined" measure="1" displayFolder="" count="0" hidden="1"/>
    <cacheHierarchy uniqueName="[Measures].[Sum of CÓDIGO]" caption="Sum of CÓDIGO" measure="1" displayFolder="" measureGroup="Range" count="0" oneField="1" hidden="1">
      <fieldsUsage count="1">
        <fieldUsage x="2"/>
      </fieldsUsage>
      <extLst>
        <ext xmlns:x15="http://schemas.microsoft.com/office/spreadsheetml/2010/11/main" uri="{B97F6D7D-B522-45F9-BDA1-12C45D357490}">
          <x15:cacheHierarchy aggregatedColumn="11"/>
        </ext>
      </extLst>
    </cacheHierarchy>
    <cacheHierarchy uniqueName="[Measures].[Count of CÓDIGO]" caption="Count of CÓDIGO" measure="1" displayFolder="" measureGroup="Range" count="0" oneField="1" hidden="1">
      <fieldsUsage count="1">
        <fieldUsage x="3"/>
      </fieldsUsage>
      <extLst>
        <ext xmlns:x15="http://schemas.microsoft.com/office/spreadsheetml/2010/11/main" uri="{B97F6D7D-B522-45F9-BDA1-12C45D357490}">
          <x15:cacheHierarchy aggregatedColumn="11"/>
        </ext>
      </extLst>
    </cacheHierarchy>
  </cacheHierarchies>
  <kpis count="0"/>
  <dimensions count="2">
    <dimension measure="1" name="Measures" uniqueName="[Measures]" caption="Measures"/>
    <dimension name="Range" uniqueName="[Range]" caption="Range"/>
  </dimensions>
  <measureGroups count="1">
    <measureGroup name="Range" caption="Range"/>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15"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D441" firstHeaderRow="0" firstDataRow="1" firstDataCol="2"/>
  <pivotFields count="4">
    <pivotField axis="axisRow" allDrilled="1" subtotalTop="0" showAll="0" dataSourceSort="1" defaultSubtotal="0" defaultAttributeDrillState="1">
      <items count="7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s>
    </pivotField>
    <pivotField axis="axisRow" allDrilled="1" outline="0" subtotalTop="0" showAll="0" dataSourceSort="1" defaultSubtotal="0" defaultAttributeDrillState="1">
      <items count="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s>
      <extLst>
        <ext xmlns:x14="http://schemas.microsoft.com/office/spreadsheetml/2009/9/main" uri="{2946ED86-A175-432a-8AC1-64E0C546D7DE}">
          <x14:pivotField fillDownLabels="1"/>
        </ext>
      </extLst>
    </pivotField>
    <pivotField dataField="1" subtotalTop="0" showAll="0" defaultSubtotal="0"/>
    <pivotField dataField="1" subtotalTop="0" showAll="0" defaultSubtotal="0"/>
  </pivotFields>
  <rowFields count="2">
    <field x="1"/>
    <field x="0"/>
  </rowFields>
  <rowItems count="438">
    <i>
      <x/>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x v="1"/>
      <x v="43"/>
    </i>
    <i r="1">
      <x v="44"/>
    </i>
    <i r="1">
      <x v="45"/>
    </i>
    <i r="1">
      <x v="46"/>
    </i>
    <i r="1">
      <x v="47"/>
    </i>
    <i r="1">
      <x v="48"/>
    </i>
    <i r="1">
      <x v="49"/>
    </i>
    <i r="1">
      <x v="50"/>
    </i>
    <i r="1">
      <x v="51"/>
    </i>
    <i r="1">
      <x v="52"/>
    </i>
    <i r="1">
      <x v="53"/>
    </i>
    <i r="1">
      <x v="54"/>
    </i>
    <i r="1">
      <x v="55"/>
    </i>
    <i r="1">
      <x v="56"/>
    </i>
    <i r="1">
      <x v="57"/>
    </i>
    <i r="1">
      <x v="27"/>
    </i>
    <i r="1">
      <x v="58"/>
    </i>
    <i r="1">
      <x v="59"/>
    </i>
    <i>
      <x v="2"/>
      <x v="27"/>
    </i>
    <i>
      <x v="3"/>
      <x v="5"/>
    </i>
    <i r="1">
      <x v="6"/>
    </i>
    <i r="1">
      <x v="19"/>
    </i>
    <i r="1">
      <x v="27"/>
    </i>
    <i r="1">
      <x v="40"/>
    </i>
    <i r="1">
      <x v="60"/>
    </i>
    <i>
      <x v="4"/>
      <x v="13"/>
    </i>
    <i r="1">
      <x v="27"/>
    </i>
    <i>
      <x v="5"/>
      <x v="26"/>
    </i>
    <i r="1">
      <x v="27"/>
    </i>
    <i>
      <x v="6"/>
      <x/>
    </i>
    <i r="1">
      <x v="5"/>
    </i>
    <i r="1">
      <x v="27"/>
    </i>
    <i>
      <x v="7"/>
      <x v="4"/>
    </i>
    <i r="1">
      <x v="5"/>
    </i>
    <i r="1">
      <x v="6"/>
    </i>
    <i r="1">
      <x v="7"/>
    </i>
    <i r="1">
      <x v="8"/>
    </i>
    <i r="1">
      <x v="13"/>
    </i>
    <i r="1">
      <x v="24"/>
    </i>
    <i r="1">
      <x v="25"/>
    </i>
    <i r="1">
      <x v="27"/>
    </i>
    <i r="1">
      <x v="33"/>
    </i>
    <i r="1">
      <x v="39"/>
    </i>
    <i r="1">
      <x v="40"/>
    </i>
    <i r="1">
      <x v="60"/>
    </i>
    <i r="1">
      <x v="42"/>
    </i>
    <i>
      <x v="8"/>
      <x v="2"/>
    </i>
    <i r="1">
      <x v="27"/>
    </i>
    <i r="1">
      <x v="35"/>
    </i>
    <i>
      <x v="9"/>
      <x v="27"/>
    </i>
    <i>
      <x v="10"/>
      <x v="61"/>
    </i>
    <i r="1">
      <x v="9"/>
    </i>
    <i r="1">
      <x v="62"/>
    </i>
    <i r="1">
      <x v="63"/>
    </i>
    <i r="1">
      <x v="26"/>
    </i>
    <i r="1">
      <x v="27"/>
    </i>
    <i r="1">
      <x v="64"/>
    </i>
    <i>
      <x v="11"/>
      <x/>
    </i>
    <i r="1">
      <x v="5"/>
    </i>
    <i r="1">
      <x v="7"/>
    </i>
    <i r="1">
      <x v="20"/>
    </i>
    <i r="1">
      <x v="27"/>
    </i>
    <i>
      <x v="12"/>
      <x/>
    </i>
    <i r="1">
      <x v="1"/>
    </i>
    <i r="1">
      <x v="61"/>
    </i>
    <i r="1">
      <x v="4"/>
    </i>
    <i r="1">
      <x v="5"/>
    </i>
    <i r="1">
      <x v="6"/>
    </i>
    <i r="1">
      <x v="7"/>
    </i>
    <i r="1">
      <x v="8"/>
    </i>
    <i r="1">
      <x v="9"/>
    </i>
    <i r="1">
      <x v="10"/>
    </i>
    <i r="1">
      <x v="13"/>
    </i>
    <i r="1">
      <x v="65"/>
    </i>
    <i r="1">
      <x v="17"/>
    </i>
    <i r="1">
      <x v="62"/>
    </i>
    <i r="1">
      <x v="63"/>
    </i>
    <i r="1">
      <x v="21"/>
    </i>
    <i r="1">
      <x v="22"/>
    </i>
    <i r="1">
      <x v="24"/>
    </i>
    <i r="1">
      <x v="25"/>
    </i>
    <i r="1">
      <x v="26"/>
    </i>
    <i r="1">
      <x v="27"/>
    </i>
    <i r="1">
      <x v="28"/>
    </i>
    <i r="1">
      <x v="30"/>
    </i>
    <i r="1">
      <x v="31"/>
    </i>
    <i r="1">
      <x v="32"/>
    </i>
    <i r="1">
      <x v="33"/>
    </i>
    <i r="1">
      <x v="34"/>
    </i>
    <i r="1">
      <x v="64"/>
    </i>
    <i r="1">
      <x v="36"/>
    </i>
    <i r="1">
      <x v="37"/>
    </i>
    <i r="1">
      <x v="39"/>
    </i>
    <i r="1">
      <x v="40"/>
    </i>
    <i r="1">
      <x v="60"/>
    </i>
    <i r="1">
      <x v="41"/>
    </i>
    <i r="1">
      <x v="42"/>
    </i>
    <i>
      <x v="13"/>
      <x v="43"/>
    </i>
    <i r="1">
      <x v="44"/>
    </i>
    <i r="1">
      <x v="45"/>
    </i>
    <i r="1">
      <x v="46"/>
    </i>
    <i r="1">
      <x v="47"/>
    </i>
    <i r="1">
      <x v="48"/>
    </i>
    <i r="1">
      <x v="49"/>
    </i>
    <i r="1">
      <x v="50"/>
    </i>
    <i r="1">
      <x v="51"/>
    </i>
    <i r="1">
      <x v="53"/>
    </i>
    <i r="1">
      <x v="54"/>
    </i>
    <i r="1">
      <x v="55"/>
    </i>
    <i r="1">
      <x v="56"/>
    </i>
    <i r="1">
      <x v="57"/>
    </i>
    <i r="1">
      <x v="27"/>
    </i>
    <i r="1">
      <x v="58"/>
    </i>
    <i r="1">
      <x v="59"/>
    </i>
    <i>
      <x v="14"/>
      <x/>
    </i>
    <i r="1">
      <x v="1"/>
    </i>
    <i r="1">
      <x v="3"/>
    </i>
    <i r="1">
      <x v="5"/>
    </i>
    <i r="1">
      <x v="6"/>
    </i>
    <i r="1">
      <x v="7"/>
    </i>
    <i r="1">
      <x v="11"/>
    </i>
    <i r="1">
      <x v="12"/>
    </i>
    <i r="1">
      <x v="16"/>
    </i>
    <i r="1">
      <x v="22"/>
    </i>
    <i r="1">
      <x v="23"/>
    </i>
    <i r="1">
      <x v="24"/>
    </i>
    <i r="1">
      <x v="25"/>
    </i>
    <i r="1">
      <x v="27"/>
    </i>
    <i r="1">
      <x v="28"/>
    </i>
    <i r="1">
      <x v="31"/>
    </i>
    <i r="1">
      <x v="32"/>
    </i>
    <i r="1">
      <x v="33"/>
    </i>
    <i r="1">
      <x v="34"/>
    </i>
    <i r="1">
      <x v="40"/>
    </i>
    <i r="1">
      <x v="60"/>
    </i>
    <i r="1">
      <x v="41"/>
    </i>
    <i r="1">
      <x v="42"/>
    </i>
    <i>
      <x v="15"/>
      <x v="61"/>
    </i>
    <i r="1">
      <x v="62"/>
    </i>
    <i r="1">
      <x v="63"/>
    </i>
    <i r="1">
      <x v="27"/>
    </i>
    <i>
      <x v="16"/>
      <x v="6"/>
    </i>
    <i r="1">
      <x v="23"/>
    </i>
    <i r="1">
      <x v="24"/>
    </i>
    <i r="1">
      <x v="25"/>
    </i>
    <i r="1">
      <x v="26"/>
    </i>
    <i r="1">
      <x v="27"/>
    </i>
    <i r="1">
      <x v="32"/>
    </i>
    <i r="1">
      <x v="64"/>
    </i>
    <i r="1">
      <x v="42"/>
    </i>
    <i>
      <x v="17"/>
      <x v="14"/>
    </i>
    <i>
      <x v="18"/>
      <x v="7"/>
    </i>
    <i r="1">
      <x v="21"/>
    </i>
    <i r="1">
      <x v="22"/>
    </i>
    <i r="1">
      <x v="23"/>
    </i>
    <i r="1">
      <x v="27"/>
    </i>
    <i r="1">
      <x v="29"/>
    </i>
    <i>
      <x v="19"/>
      <x v="2"/>
    </i>
    <i r="1">
      <x v="66"/>
    </i>
    <i r="1">
      <x v="67"/>
    </i>
    <i r="1">
      <x v="18"/>
    </i>
    <i r="1">
      <x v="27"/>
    </i>
    <i r="1">
      <x v="35"/>
    </i>
    <i>
      <x v="20"/>
      <x v="4"/>
    </i>
    <i r="1">
      <x v="6"/>
    </i>
    <i r="1">
      <x v="7"/>
    </i>
    <i r="1">
      <x v="10"/>
    </i>
    <i r="1">
      <x v="11"/>
    </i>
    <i r="1">
      <x v="65"/>
    </i>
    <i r="1">
      <x v="17"/>
    </i>
    <i r="1">
      <x v="22"/>
    </i>
    <i r="1">
      <x v="23"/>
    </i>
    <i r="1">
      <x v="24"/>
    </i>
    <i r="1">
      <x v="25"/>
    </i>
    <i r="1">
      <x v="27"/>
    </i>
    <i r="1">
      <x v="29"/>
    </i>
    <i r="1">
      <x v="30"/>
    </i>
    <i r="1">
      <x v="31"/>
    </i>
    <i r="1">
      <x v="32"/>
    </i>
    <i r="1">
      <x v="34"/>
    </i>
    <i r="1">
      <x v="36"/>
    </i>
    <i r="1">
      <x v="37"/>
    </i>
    <i r="1">
      <x v="40"/>
    </i>
    <i r="1">
      <x v="60"/>
    </i>
    <i>
      <x v="21"/>
      <x v="7"/>
    </i>
    <i r="1">
      <x v="11"/>
    </i>
    <i r="1">
      <x v="21"/>
    </i>
    <i r="1">
      <x v="25"/>
    </i>
    <i r="1">
      <x v="27"/>
    </i>
    <i r="1">
      <x v="41"/>
    </i>
    <i r="1">
      <x v="42"/>
    </i>
    <i>
      <x v="22"/>
      <x v="1"/>
    </i>
    <i r="1">
      <x v="2"/>
    </i>
    <i r="1">
      <x v="4"/>
    </i>
    <i r="1">
      <x v="6"/>
    </i>
    <i r="1">
      <x v="7"/>
    </i>
    <i r="1">
      <x v="8"/>
    </i>
    <i r="1">
      <x v="66"/>
    </i>
    <i r="1">
      <x v="67"/>
    </i>
    <i r="1">
      <x v="10"/>
    </i>
    <i r="1">
      <x v="13"/>
    </i>
    <i r="1">
      <x v="65"/>
    </i>
    <i r="1">
      <x v="17"/>
    </i>
    <i r="1">
      <x v="19"/>
    </i>
    <i r="1">
      <x v="21"/>
    </i>
    <i r="1">
      <x v="22"/>
    </i>
    <i r="1">
      <x v="23"/>
    </i>
    <i r="1">
      <x v="24"/>
    </i>
    <i r="1">
      <x v="25"/>
    </i>
    <i r="1">
      <x v="27"/>
    </i>
    <i r="1">
      <x v="30"/>
    </i>
    <i r="1">
      <x v="31"/>
    </i>
    <i r="1">
      <x v="32"/>
    </i>
    <i r="1">
      <x v="33"/>
    </i>
    <i r="1">
      <x v="35"/>
    </i>
    <i r="1">
      <x v="36"/>
    </i>
    <i r="1">
      <x v="37"/>
    </i>
    <i r="1">
      <x v="39"/>
    </i>
    <i r="1">
      <x v="40"/>
    </i>
    <i r="1">
      <x v="60"/>
    </i>
    <i r="1">
      <x v="41"/>
    </i>
    <i r="1">
      <x v="42"/>
    </i>
    <i>
      <x v="23"/>
      <x/>
    </i>
    <i r="1">
      <x v="1"/>
    </i>
    <i r="1">
      <x v="4"/>
    </i>
    <i r="1">
      <x v="5"/>
    </i>
    <i r="1">
      <x v="6"/>
    </i>
    <i r="1">
      <x v="7"/>
    </i>
    <i r="1">
      <x v="8"/>
    </i>
    <i r="1">
      <x v="9"/>
    </i>
    <i r="1">
      <x v="12"/>
    </i>
    <i r="1">
      <x v="13"/>
    </i>
    <i r="1">
      <x v="17"/>
    </i>
    <i r="1">
      <x v="19"/>
    </i>
    <i r="1">
      <x v="21"/>
    </i>
    <i r="1">
      <x v="22"/>
    </i>
    <i r="1">
      <x v="23"/>
    </i>
    <i r="1">
      <x v="24"/>
    </i>
    <i r="1">
      <x v="68"/>
    </i>
    <i r="1">
      <x v="25"/>
    </i>
    <i r="1">
      <x v="26"/>
    </i>
    <i r="1">
      <x v="27"/>
    </i>
    <i r="1">
      <x v="30"/>
    </i>
    <i r="1">
      <x v="31"/>
    </i>
    <i r="1">
      <x v="32"/>
    </i>
    <i r="1">
      <x v="33"/>
    </i>
    <i r="1">
      <x v="34"/>
    </i>
    <i r="1">
      <x v="36"/>
    </i>
    <i r="1">
      <x v="37"/>
    </i>
    <i r="1">
      <x v="38"/>
    </i>
    <i r="1">
      <x v="39"/>
    </i>
    <i r="1">
      <x v="40"/>
    </i>
    <i r="1">
      <x v="41"/>
    </i>
    <i r="1">
      <x v="42"/>
    </i>
    <i>
      <x v="24"/>
      <x v="2"/>
    </i>
    <i r="1">
      <x v="66"/>
    </i>
    <i r="1">
      <x v="67"/>
    </i>
    <i r="1">
      <x v="13"/>
    </i>
    <i r="1">
      <x v="27"/>
    </i>
    <i r="1">
      <x v="35"/>
    </i>
    <i>
      <x v="25"/>
      <x v="43"/>
    </i>
    <i r="1">
      <x v="44"/>
    </i>
    <i r="1">
      <x v="45"/>
    </i>
    <i r="1">
      <x v="46"/>
    </i>
    <i r="1">
      <x v="10"/>
    </i>
    <i r="1">
      <x v="11"/>
    </i>
    <i r="1">
      <x v="48"/>
    </i>
    <i r="1">
      <x v="49"/>
    </i>
    <i r="1">
      <x v="50"/>
    </i>
    <i r="1">
      <x v="52"/>
    </i>
    <i r="1">
      <x v="53"/>
    </i>
    <i r="1">
      <x v="54"/>
    </i>
    <i r="1">
      <x v="55"/>
    </i>
    <i r="1">
      <x v="57"/>
    </i>
    <i r="1">
      <x v="27"/>
    </i>
    <i r="1">
      <x v="58"/>
    </i>
    <i>
      <x v="26"/>
      <x v="1"/>
    </i>
    <i r="1">
      <x v="2"/>
    </i>
    <i r="1">
      <x v="65"/>
    </i>
    <i r="1">
      <x v="14"/>
    </i>
    <i r="1">
      <x v="16"/>
    </i>
    <i r="1">
      <x v="19"/>
    </i>
    <i r="1">
      <x v="27"/>
    </i>
    <i r="1">
      <x v="35"/>
    </i>
    <i>
      <x v="27"/>
      <x v="43"/>
    </i>
    <i r="1">
      <x v="44"/>
    </i>
    <i r="1">
      <x v="45"/>
    </i>
    <i r="1">
      <x v="46"/>
    </i>
    <i r="1">
      <x v="47"/>
    </i>
    <i r="1">
      <x v="48"/>
    </i>
    <i r="1">
      <x v="50"/>
    </i>
    <i r="1">
      <x v="51"/>
    </i>
    <i r="1">
      <x v="52"/>
    </i>
    <i r="1">
      <x v="53"/>
    </i>
    <i r="1">
      <x v="54"/>
    </i>
    <i r="1">
      <x v="55"/>
    </i>
    <i r="1">
      <x v="56"/>
    </i>
    <i r="1">
      <x v="57"/>
    </i>
    <i r="1">
      <x v="27"/>
    </i>
    <i r="1">
      <x v="58"/>
    </i>
    <i r="1">
      <x v="59"/>
    </i>
    <i>
      <x v="28"/>
      <x v="1"/>
    </i>
    <i r="1">
      <x v="61"/>
    </i>
    <i r="1">
      <x v="9"/>
    </i>
    <i r="1">
      <x v="12"/>
    </i>
    <i r="1">
      <x v="62"/>
    </i>
    <i r="1">
      <x v="63"/>
    </i>
    <i r="1">
      <x v="19"/>
    </i>
    <i r="1">
      <x v="25"/>
    </i>
    <i r="1">
      <x v="26"/>
    </i>
    <i r="1">
      <x v="27"/>
    </i>
    <i r="1">
      <x v="30"/>
    </i>
    <i r="1">
      <x v="32"/>
    </i>
    <i r="1">
      <x v="33"/>
    </i>
    <i r="1">
      <x v="64"/>
    </i>
    <i r="1">
      <x v="36"/>
    </i>
    <i r="1">
      <x v="41"/>
    </i>
    <i>
      <x v="29"/>
      <x v="69"/>
    </i>
    <i r="1">
      <x v="27"/>
    </i>
    <i>
      <x v="30"/>
      <x v="4"/>
    </i>
    <i r="1">
      <x v="7"/>
    </i>
    <i r="1">
      <x v="17"/>
    </i>
    <i r="1">
      <x v="20"/>
    </i>
    <i r="1">
      <x v="21"/>
    </i>
    <i r="1">
      <x v="22"/>
    </i>
    <i r="1">
      <x v="23"/>
    </i>
    <i r="1">
      <x v="27"/>
    </i>
    <i r="1">
      <x v="30"/>
    </i>
    <i r="1">
      <x v="36"/>
    </i>
    <i r="1">
      <x v="37"/>
    </i>
    <i r="1">
      <x v="38"/>
    </i>
    <i>
      <x v="31"/>
      <x/>
    </i>
    <i r="1">
      <x v="1"/>
    </i>
    <i r="1">
      <x v="61"/>
    </i>
    <i r="1">
      <x v="4"/>
    </i>
    <i r="1">
      <x v="5"/>
    </i>
    <i r="1">
      <x v="6"/>
    </i>
    <i r="1">
      <x v="8"/>
    </i>
    <i r="1">
      <x v="10"/>
    </i>
    <i r="1">
      <x v="13"/>
    </i>
    <i r="1">
      <x v="62"/>
    </i>
    <i r="1">
      <x v="63"/>
    </i>
    <i r="1">
      <x v="21"/>
    </i>
    <i r="1">
      <x v="22"/>
    </i>
    <i r="1">
      <x v="23"/>
    </i>
    <i r="1">
      <x v="24"/>
    </i>
    <i r="1">
      <x v="25"/>
    </i>
    <i r="1">
      <x v="26"/>
    </i>
    <i r="1">
      <x v="27"/>
    </i>
    <i r="1">
      <x v="30"/>
    </i>
    <i r="1">
      <x v="31"/>
    </i>
    <i r="1">
      <x v="32"/>
    </i>
    <i r="1">
      <x v="34"/>
    </i>
    <i r="1">
      <x v="64"/>
    </i>
    <i r="1">
      <x v="36"/>
    </i>
    <i r="1">
      <x v="37"/>
    </i>
    <i r="1">
      <x v="38"/>
    </i>
    <i r="1">
      <x v="39"/>
    </i>
    <i r="1">
      <x v="40"/>
    </i>
    <i r="1">
      <x v="60"/>
    </i>
    <i r="1">
      <x v="42"/>
    </i>
    <i>
      <x v="32"/>
      <x v="1"/>
    </i>
    <i r="1">
      <x v="3"/>
    </i>
    <i r="1">
      <x v="61"/>
    </i>
    <i r="1">
      <x v="4"/>
    </i>
    <i r="1">
      <x v="6"/>
    </i>
    <i r="1">
      <x v="10"/>
    </i>
    <i r="1">
      <x v="11"/>
    </i>
    <i r="1">
      <x v="12"/>
    </i>
    <i r="1">
      <x v="62"/>
    </i>
    <i r="1">
      <x v="63"/>
    </i>
    <i r="1">
      <x v="19"/>
    </i>
    <i r="1">
      <x v="22"/>
    </i>
    <i r="1">
      <x v="23"/>
    </i>
    <i r="1">
      <x v="24"/>
    </i>
    <i r="1">
      <x v="25"/>
    </i>
    <i r="1">
      <x v="26"/>
    </i>
    <i r="1">
      <x v="27"/>
    </i>
    <i r="1">
      <x v="28"/>
    </i>
    <i r="1">
      <x v="29"/>
    </i>
    <i r="1">
      <x v="30"/>
    </i>
    <i r="1">
      <x v="31"/>
    </i>
    <i r="1">
      <x v="32"/>
    </i>
    <i r="1">
      <x v="34"/>
    </i>
    <i r="1">
      <x v="64"/>
    </i>
    <i r="1">
      <x v="38"/>
    </i>
    <i r="1">
      <x v="39"/>
    </i>
    <i r="1">
      <x v="40"/>
    </i>
    <i r="1">
      <x v="60"/>
    </i>
    <i r="1">
      <x v="41"/>
    </i>
    <i r="1">
      <x v="42"/>
    </i>
    <i>
      <x v="33"/>
      <x v="20"/>
    </i>
    <i r="1">
      <x v="27"/>
    </i>
    <i>
      <x v="34"/>
      <x v="20"/>
    </i>
    <i t="grand">
      <x/>
    </i>
  </rowItems>
  <colFields count="1">
    <field x="-2"/>
  </colFields>
  <colItems count="2">
    <i>
      <x/>
    </i>
    <i i="1">
      <x v="1"/>
    </i>
  </colItems>
  <dataFields count="2">
    <dataField name="Sum of CÓDIGO" fld="2" baseField="0" baseItem="0"/>
    <dataField name="Count of CÓDIGO2" fld="3" subtotal="count" baseField="0" baseItem="0"/>
  </dataFields>
  <pivotHierarchies count="4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caption="Count of CÓDIGO2"/>
  </pivotHierarchies>
  <pivotTableStyleInfo name="PivotStyleLight16" showRowHeaders="1" showColHeaders="1" showRowStripes="0" showColStripes="0" showLastColumn="1"/>
  <rowHierarchiesUsage count="2">
    <rowHierarchyUsage hierarchyUsage="3"/>
    <rowHierarchyUsage hierarchyUsage="5"/>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Revisiones_Anexo 9!$A$3:$AO$3674">
        <x15:activeTabTopLevelEntity name="[Range]"/>
      </x15:pivotTableUISettings>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Y1047678"/>
  <sheetViews>
    <sheetView showGridLines="0" zoomScale="112" zoomScaleNormal="112" workbookViewId="0">
      <selection activeCell="E2" sqref="E2"/>
    </sheetView>
  </sheetViews>
  <sheetFormatPr baseColWidth="10" defaultColWidth="9.140625" defaultRowHeight="12.75" x14ac:dyDescent="0.2"/>
  <cols>
    <col min="1" max="2" width="9.140625" style="20"/>
    <col min="3" max="3" width="14.42578125" style="20" customWidth="1"/>
    <col min="4" max="4" width="20.28515625" style="20" customWidth="1"/>
    <col min="5" max="5" width="17" style="20" customWidth="1"/>
    <col min="6" max="6" width="15.85546875" style="20" customWidth="1"/>
    <col min="7" max="7" width="14.42578125" style="21" hidden="1" customWidth="1"/>
    <col min="8" max="11" width="14.42578125" style="20" hidden="1" customWidth="1"/>
    <col min="12" max="12" width="17.85546875" style="20" customWidth="1"/>
    <col min="13" max="13" width="42" style="20" customWidth="1"/>
    <col min="14" max="14" width="13" style="20" hidden="1" customWidth="1"/>
    <col min="15" max="15" width="42.85546875" style="20" hidden="1" customWidth="1"/>
    <col min="16" max="16" width="19.5703125" style="20" hidden="1" customWidth="1"/>
    <col min="17" max="17" width="22.28515625" style="20" hidden="1" customWidth="1"/>
    <col min="18" max="18" width="24" style="20" hidden="1" customWidth="1"/>
    <col min="19" max="19" width="16.85546875" style="20" hidden="1" customWidth="1"/>
    <col min="20" max="20" width="12.5703125" style="20" hidden="1" customWidth="1"/>
    <col min="21" max="21" width="14.42578125" style="20" hidden="1" customWidth="1"/>
    <col min="22" max="22" width="15.5703125" style="20" hidden="1" customWidth="1"/>
    <col min="23" max="23" width="14.85546875" style="20" hidden="1" customWidth="1"/>
    <col min="24" max="24" width="19.28515625" style="20" hidden="1" customWidth="1"/>
    <col min="25" max="25" width="16" style="20" hidden="1" customWidth="1"/>
    <col min="26" max="27" width="16.28515625" style="3" hidden="1" customWidth="1"/>
    <col min="28" max="28" width="22.28515625" style="21" hidden="1" customWidth="1"/>
    <col min="29" max="30" width="23.42578125" style="20" customWidth="1"/>
    <col min="31" max="31" width="18.5703125" style="20" customWidth="1"/>
    <col min="32" max="32" width="24" style="20" customWidth="1"/>
    <col min="33" max="33" width="19.7109375" style="20" customWidth="1"/>
    <col min="34" max="35" width="9.140625" style="20" customWidth="1"/>
    <col min="36" max="36" width="16.85546875" style="20" customWidth="1"/>
    <col min="37" max="37" width="12.5703125" style="20" customWidth="1"/>
    <col min="38" max="38" width="13" style="20" customWidth="1"/>
    <col min="39" max="39" width="9.140625" style="31" customWidth="1"/>
    <col min="40" max="40" width="26.140625" style="50" customWidth="1"/>
    <col min="41" max="42" width="9.140625" style="20" customWidth="1"/>
    <col min="43" max="50" width="0" style="20" hidden="1" customWidth="1"/>
    <col min="51" max="51" width="32.28515625" style="20" customWidth="1"/>
    <col min="52" max="16384" width="9.140625" style="20"/>
  </cols>
  <sheetData>
    <row r="1" spans="1:51" ht="21.75" customHeight="1" thickBot="1" x14ac:dyDescent="0.25">
      <c r="B1" s="39" t="s">
        <v>8817</v>
      </c>
      <c r="C1" s="73"/>
      <c r="D1" s="73"/>
      <c r="E1" s="73"/>
      <c r="F1" s="73"/>
      <c r="G1" s="29"/>
      <c r="H1" s="61"/>
      <c r="I1" s="61"/>
      <c r="J1" s="61"/>
      <c r="K1" s="61"/>
      <c r="M1" s="60"/>
      <c r="P1" s="60">
        <f>+COUNTIF($P$3:$P$3675,"FALSE")</f>
        <v>0</v>
      </c>
      <c r="U1" s="28"/>
      <c r="Z1" s="4"/>
      <c r="AF1" s="37"/>
    </row>
    <row r="2" spans="1:51" ht="64.5" thickBot="1" x14ac:dyDescent="0.25">
      <c r="C2" s="39" t="s">
        <v>3847</v>
      </c>
      <c r="P2" s="20">
        <v>3674</v>
      </c>
      <c r="Q2" s="20">
        <f>+P2-P1</f>
        <v>3674</v>
      </c>
      <c r="AC2" s="68" t="s">
        <v>8748</v>
      </c>
      <c r="AD2" s="20" t="s">
        <v>8748</v>
      </c>
      <c r="AF2" s="38">
        <v>44279</v>
      </c>
      <c r="AN2" s="51" t="s">
        <v>8749</v>
      </c>
      <c r="AQ2" s="79" t="s">
        <v>8726</v>
      </c>
      <c r="AR2" s="80"/>
      <c r="AS2" s="80"/>
      <c r="AT2" s="80"/>
      <c r="AU2" s="80"/>
      <c r="AV2" s="80"/>
      <c r="AW2" s="80"/>
      <c r="AX2" s="81"/>
    </row>
    <row r="3" spans="1:51" ht="65.25" customHeight="1" x14ac:dyDescent="0.2">
      <c r="A3" s="20">
        <v>1</v>
      </c>
      <c r="B3" s="20">
        <v>2</v>
      </c>
      <c r="C3" s="12" t="s">
        <v>0</v>
      </c>
      <c r="D3" s="12" t="s">
        <v>1</v>
      </c>
      <c r="E3" s="13" t="s">
        <v>2</v>
      </c>
      <c r="F3" s="13" t="s">
        <v>3</v>
      </c>
      <c r="G3" s="30" t="s">
        <v>8803</v>
      </c>
      <c r="H3" s="2" t="s">
        <v>5</v>
      </c>
      <c r="I3" s="2" t="s">
        <v>6</v>
      </c>
      <c r="J3" s="2" t="s">
        <v>7</v>
      </c>
      <c r="K3" s="2" t="s">
        <v>3843</v>
      </c>
      <c r="L3" s="13" t="s">
        <v>8</v>
      </c>
      <c r="M3" s="13" t="s">
        <v>9</v>
      </c>
      <c r="N3" s="13" t="s">
        <v>10</v>
      </c>
      <c r="O3" s="12" t="s">
        <v>11</v>
      </c>
      <c r="P3" s="2" t="s">
        <v>12</v>
      </c>
      <c r="Q3" s="13" t="s">
        <v>60</v>
      </c>
      <c r="R3" s="12" t="s">
        <v>14</v>
      </c>
      <c r="S3" s="2" t="s">
        <v>15</v>
      </c>
      <c r="T3" s="12" t="s">
        <v>16</v>
      </c>
      <c r="U3" s="12" t="s">
        <v>17</v>
      </c>
      <c r="V3" s="13" t="s">
        <v>18</v>
      </c>
      <c r="W3" s="12" t="s">
        <v>19</v>
      </c>
      <c r="X3" s="2" t="s">
        <v>8804</v>
      </c>
      <c r="Y3" s="2" t="s">
        <v>20</v>
      </c>
      <c r="Z3" s="12" t="s">
        <v>21</v>
      </c>
      <c r="AA3" s="12" t="s">
        <v>22</v>
      </c>
      <c r="AB3" s="12" t="s">
        <v>23</v>
      </c>
      <c r="AC3" s="69" t="s">
        <v>8808</v>
      </c>
      <c r="AD3" s="47" t="s">
        <v>8808</v>
      </c>
      <c r="AE3" s="14" t="s">
        <v>25</v>
      </c>
      <c r="AF3" s="2" t="s">
        <v>8813</v>
      </c>
      <c r="AG3" s="12" t="s">
        <v>27</v>
      </c>
      <c r="AH3" s="12" t="s">
        <v>28</v>
      </c>
      <c r="AI3" s="12" t="s">
        <v>29</v>
      </c>
      <c r="AJ3" s="13" t="s">
        <v>30</v>
      </c>
      <c r="AK3" s="12" t="s">
        <v>31</v>
      </c>
      <c r="AL3" s="12" t="s">
        <v>32</v>
      </c>
      <c r="AM3" s="32" t="s">
        <v>33</v>
      </c>
      <c r="AN3" s="13" t="s">
        <v>34</v>
      </c>
      <c r="AO3" s="12" t="s">
        <v>35</v>
      </c>
      <c r="AP3" s="12" t="s">
        <v>36</v>
      </c>
      <c r="AQ3" s="40" t="s">
        <v>8727</v>
      </c>
      <c r="AR3" s="41" t="s">
        <v>8728</v>
      </c>
      <c r="AS3" s="41" t="s">
        <v>8729</v>
      </c>
      <c r="AT3" s="42" t="s">
        <v>8730</v>
      </c>
      <c r="AU3" s="42" t="s">
        <v>8731</v>
      </c>
      <c r="AV3" s="40" t="s">
        <v>3845</v>
      </c>
      <c r="AW3" s="40" t="s">
        <v>8732</v>
      </c>
      <c r="AX3" s="40" t="s">
        <v>8733</v>
      </c>
      <c r="AY3" s="47" t="s">
        <v>8747</v>
      </c>
    </row>
    <row r="4" spans="1:51" s="36" customFormat="1" ht="27.75" customHeight="1" x14ac:dyDescent="0.15">
      <c r="A4" s="36" t="str">
        <f t="shared" ref="A4:A67" si="0">+D4&amp;L4</f>
        <v>ABA CIENTIFICA S.A.S103013903</v>
      </c>
      <c r="B4" s="36" t="b">
        <f>+A4='[1]Anexo 9'!A4</f>
        <v>1</v>
      </c>
      <c r="C4" s="18">
        <v>800158193</v>
      </c>
      <c r="D4" s="18" t="s">
        <v>3848</v>
      </c>
      <c r="E4" s="15" t="s">
        <v>61</v>
      </c>
      <c r="F4" s="15" t="s">
        <v>3424</v>
      </c>
      <c r="G4" s="15" t="s">
        <v>3155</v>
      </c>
      <c r="H4" s="15" t="s">
        <v>3155</v>
      </c>
      <c r="I4" s="15" t="s">
        <v>3155</v>
      </c>
      <c r="J4" s="15">
        <v>8</v>
      </c>
      <c r="K4" s="15" t="s">
        <v>3155</v>
      </c>
      <c r="L4" s="15">
        <v>103013903</v>
      </c>
      <c r="M4" s="15" t="s">
        <v>3871</v>
      </c>
      <c r="N4" s="15" t="s">
        <v>64</v>
      </c>
      <c r="O4" s="18" t="s">
        <v>3872</v>
      </c>
      <c r="P4" s="22" t="s">
        <v>3841</v>
      </c>
      <c r="Q4" s="15" t="s">
        <v>5560</v>
      </c>
      <c r="R4" s="18" t="s">
        <v>5561</v>
      </c>
      <c r="S4" s="22" t="s">
        <v>73</v>
      </c>
      <c r="T4" s="18" t="s">
        <v>1207</v>
      </c>
      <c r="U4" s="18" t="s">
        <v>72</v>
      </c>
      <c r="V4" s="15"/>
      <c r="W4" s="18" t="s">
        <v>69</v>
      </c>
      <c r="X4" s="18"/>
      <c r="Y4" s="15" t="s">
        <v>73</v>
      </c>
      <c r="Z4" s="18" t="s">
        <v>70</v>
      </c>
      <c r="AA4" s="18" t="s">
        <v>71</v>
      </c>
      <c r="AB4" s="18" t="s">
        <v>6626</v>
      </c>
      <c r="AC4" s="67" t="s">
        <v>8809</v>
      </c>
      <c r="AD4" s="22" t="s">
        <v>1025</v>
      </c>
      <c r="AE4" s="16">
        <v>44532</v>
      </c>
      <c r="AF4" s="34" t="s">
        <v>73</v>
      </c>
      <c r="AG4" s="24" t="s">
        <v>8000</v>
      </c>
      <c r="AH4" s="18" t="s">
        <v>3832</v>
      </c>
      <c r="AI4" s="18" t="s">
        <v>43</v>
      </c>
      <c r="AJ4" s="17">
        <v>33000</v>
      </c>
      <c r="AK4" s="25">
        <v>33000</v>
      </c>
      <c r="AL4" s="25">
        <v>1730</v>
      </c>
      <c r="AM4" s="35">
        <v>0</v>
      </c>
      <c r="AN4" s="49">
        <f t="shared" ref="AN4:AN67" si="1">+AL4*((1+AM4)*AK4)</f>
        <v>57090000</v>
      </c>
      <c r="AO4" s="18"/>
      <c r="AP4" s="15"/>
      <c r="AQ4" s="43" t="str">
        <f t="shared" ref="AQ4:AQ67" si="2">+IF(AK4="","NO INDICA",IF(AJ4=AK4,"SI",IF(AK4&gt;AJ4,"MAYOR",IF(AK4&lt;AJ4,"MENOR"))))</f>
        <v>SI</v>
      </c>
      <c r="AR4" s="44">
        <f t="shared" ref="AR4:AR67" si="3">+AJ4*(AL4*(1+AM4))</f>
        <v>57090000</v>
      </c>
      <c r="AS4" s="44">
        <f t="shared" ref="AS4:AS67" si="4">+AJ4*AL4</f>
        <v>57090000</v>
      </c>
      <c r="AT4" s="44">
        <f t="shared" ref="AT4:AT67" si="5">+AL4*AK4</f>
        <v>57090000</v>
      </c>
      <c r="AU4" s="44">
        <f t="shared" ref="AU4:AU67" si="6">+AK4*(AL4*(1+AM4))</f>
        <v>57090000</v>
      </c>
      <c r="AV4" s="45" t="b">
        <f t="shared" ref="AV4:AV67" si="7">+IFERROR(AU4=AN4,"FALSO")</f>
        <v>1</v>
      </c>
      <c r="AW4" s="45" t="b">
        <f t="shared" ref="AW4:AW67" si="8">+AS4=AN4</f>
        <v>1</v>
      </c>
      <c r="AX4" s="45"/>
    </row>
    <row r="5" spans="1:51" s="36" customFormat="1" ht="27.75" customHeight="1" x14ac:dyDescent="0.15">
      <c r="A5" s="36" t="str">
        <f t="shared" si="0"/>
        <v>ABA CIENTIFICA S.A.S106030103</v>
      </c>
      <c r="B5" s="36" t="b">
        <f>+A5='[1]Anexo 9'!A5</f>
        <v>1</v>
      </c>
      <c r="C5" s="18">
        <v>800158193</v>
      </c>
      <c r="D5" s="18" t="s">
        <v>3848</v>
      </c>
      <c r="E5" s="15" t="s">
        <v>61</v>
      </c>
      <c r="F5" s="15" t="s">
        <v>62</v>
      </c>
      <c r="G5" s="15" t="s">
        <v>3155</v>
      </c>
      <c r="H5" s="15" t="s">
        <v>3155</v>
      </c>
      <c r="I5" s="15" t="s">
        <v>3155</v>
      </c>
      <c r="J5" s="15">
        <v>8</v>
      </c>
      <c r="K5" s="15" t="s">
        <v>3155</v>
      </c>
      <c r="L5" s="15">
        <v>106030103</v>
      </c>
      <c r="M5" s="15" t="s">
        <v>63</v>
      </c>
      <c r="N5" s="15" t="s">
        <v>64</v>
      </c>
      <c r="O5" s="18" t="s">
        <v>65</v>
      </c>
      <c r="P5" s="22" t="s">
        <v>3841</v>
      </c>
      <c r="Q5" s="15" t="s">
        <v>66</v>
      </c>
      <c r="R5" s="18" t="s">
        <v>5562</v>
      </c>
      <c r="S5" s="22" t="s">
        <v>3841</v>
      </c>
      <c r="T5" s="18" t="s">
        <v>6048</v>
      </c>
      <c r="U5" s="18" t="s">
        <v>67</v>
      </c>
      <c r="V5" s="15"/>
      <c r="W5" s="18" t="s">
        <v>69</v>
      </c>
      <c r="X5" s="18"/>
      <c r="Y5" s="15" t="s">
        <v>73</v>
      </c>
      <c r="Z5" s="18" t="s">
        <v>70</v>
      </c>
      <c r="AA5" s="18" t="s">
        <v>71</v>
      </c>
      <c r="AB5" s="18" t="s">
        <v>6627</v>
      </c>
      <c r="AC5" s="67" t="s">
        <v>8810</v>
      </c>
      <c r="AD5" s="22" t="s">
        <v>1025</v>
      </c>
      <c r="AE5" s="16" t="s">
        <v>7719</v>
      </c>
      <c r="AF5" s="34" t="s">
        <v>8814</v>
      </c>
      <c r="AG5" s="24" t="s">
        <v>42</v>
      </c>
      <c r="AH5" s="18" t="s">
        <v>3832</v>
      </c>
      <c r="AI5" s="18" t="s">
        <v>43</v>
      </c>
      <c r="AJ5" s="17">
        <v>23100</v>
      </c>
      <c r="AK5" s="25">
        <v>23100</v>
      </c>
      <c r="AL5" s="25">
        <v>2971</v>
      </c>
      <c r="AM5" s="35">
        <v>0</v>
      </c>
      <c r="AN5" s="49">
        <f t="shared" si="1"/>
        <v>68630100</v>
      </c>
      <c r="AO5" s="18"/>
      <c r="AP5" s="15"/>
      <c r="AQ5" s="43" t="str">
        <f t="shared" si="2"/>
        <v>SI</v>
      </c>
      <c r="AR5" s="44">
        <f t="shared" si="3"/>
        <v>68630100</v>
      </c>
      <c r="AS5" s="44">
        <f t="shared" si="4"/>
        <v>68630100</v>
      </c>
      <c r="AT5" s="44">
        <f t="shared" si="5"/>
        <v>68630100</v>
      </c>
      <c r="AU5" s="44">
        <f t="shared" si="6"/>
        <v>68630100</v>
      </c>
      <c r="AV5" s="45" t="b">
        <f t="shared" si="7"/>
        <v>1</v>
      </c>
      <c r="AW5" s="45" t="b">
        <f t="shared" si="8"/>
        <v>1</v>
      </c>
      <c r="AX5" s="45"/>
    </row>
    <row r="6" spans="1:51" s="36" customFormat="1" ht="27.75" customHeight="1" x14ac:dyDescent="0.15">
      <c r="A6" s="36" t="str">
        <f t="shared" si="0"/>
        <v>ABA CIENTIFICA S.A.S108030303</v>
      </c>
      <c r="B6" s="36" t="b">
        <f>+A6='[1]Anexo 9'!A6</f>
        <v>1</v>
      </c>
      <c r="C6" s="18">
        <v>800158193</v>
      </c>
      <c r="D6" s="18" t="s">
        <v>3848</v>
      </c>
      <c r="E6" s="15" t="s">
        <v>61</v>
      </c>
      <c r="F6" s="15" t="s">
        <v>3424</v>
      </c>
      <c r="G6" s="15" t="s">
        <v>3155</v>
      </c>
      <c r="H6" s="15" t="s">
        <v>3155</v>
      </c>
      <c r="I6" s="15" t="s">
        <v>3155</v>
      </c>
      <c r="J6" s="15">
        <v>6</v>
      </c>
      <c r="K6" s="15" t="s">
        <v>3155</v>
      </c>
      <c r="L6" s="15">
        <v>108030303</v>
      </c>
      <c r="M6" s="15" t="s">
        <v>3873</v>
      </c>
      <c r="N6" s="15" t="s">
        <v>64</v>
      </c>
      <c r="O6" s="18" t="s">
        <v>3874</v>
      </c>
      <c r="P6" s="22" t="s">
        <v>73</v>
      </c>
      <c r="Q6" s="15" t="s">
        <v>5563</v>
      </c>
      <c r="R6" s="18" t="s">
        <v>5561</v>
      </c>
      <c r="S6" s="22" t="s">
        <v>73</v>
      </c>
      <c r="T6" s="18" t="s">
        <v>1207</v>
      </c>
      <c r="U6" s="18" t="s">
        <v>6049</v>
      </c>
      <c r="V6" s="15"/>
      <c r="W6" s="18" t="s">
        <v>69</v>
      </c>
      <c r="X6" s="18"/>
      <c r="Y6" s="15" t="s">
        <v>73</v>
      </c>
      <c r="Z6" s="18" t="s">
        <v>70</v>
      </c>
      <c r="AA6" s="18" t="s">
        <v>71</v>
      </c>
      <c r="AB6" s="18" t="s">
        <v>6628</v>
      </c>
      <c r="AC6" s="67" t="str">
        <f>+VLOOKUP("*"&amp;L6&amp;"*",'[2]REGISTROS SANITARIOS'!$D$2:$E$260,2,FALSE)</f>
        <v>SI</v>
      </c>
      <c r="AD6" s="22" t="s">
        <v>1025</v>
      </c>
      <c r="AE6" s="16">
        <v>46029</v>
      </c>
      <c r="AF6" s="34" t="s">
        <v>73</v>
      </c>
      <c r="AG6" s="24" t="s">
        <v>8001</v>
      </c>
      <c r="AH6" s="18" t="s">
        <v>3829</v>
      </c>
      <c r="AI6" s="18" t="s">
        <v>43</v>
      </c>
      <c r="AJ6" s="17">
        <v>4125</v>
      </c>
      <c r="AK6" s="25">
        <v>4125</v>
      </c>
      <c r="AL6" s="25">
        <v>843</v>
      </c>
      <c r="AM6" s="35">
        <v>0</v>
      </c>
      <c r="AN6" s="49">
        <f t="shared" si="1"/>
        <v>3477375</v>
      </c>
      <c r="AO6" s="18"/>
      <c r="AP6" s="15"/>
      <c r="AQ6" s="43" t="str">
        <f t="shared" si="2"/>
        <v>SI</v>
      </c>
      <c r="AR6" s="44">
        <f t="shared" si="3"/>
        <v>3477375</v>
      </c>
      <c r="AS6" s="44">
        <f t="shared" si="4"/>
        <v>3477375</v>
      </c>
      <c r="AT6" s="44">
        <f t="shared" si="5"/>
        <v>3477375</v>
      </c>
      <c r="AU6" s="44">
        <f t="shared" si="6"/>
        <v>3477375</v>
      </c>
      <c r="AV6" s="45" t="b">
        <f t="shared" si="7"/>
        <v>1</v>
      </c>
      <c r="AW6" s="45" t="b">
        <f t="shared" si="8"/>
        <v>1</v>
      </c>
      <c r="AX6" s="45"/>
    </row>
    <row r="7" spans="1:51" s="36" customFormat="1" ht="27.75" customHeight="1" x14ac:dyDescent="0.15">
      <c r="A7" s="36" t="str">
        <f t="shared" si="0"/>
        <v>ABA CIENTIFICA S.A.S108030403</v>
      </c>
      <c r="B7" s="36" t="b">
        <f>+A7='[1]Anexo 9'!A7</f>
        <v>1</v>
      </c>
      <c r="C7" s="18">
        <v>800158193</v>
      </c>
      <c r="D7" s="18" t="s">
        <v>3848</v>
      </c>
      <c r="E7" s="15" t="s">
        <v>61</v>
      </c>
      <c r="F7" s="15" t="s">
        <v>3424</v>
      </c>
      <c r="G7" s="15" t="s">
        <v>3155</v>
      </c>
      <c r="H7" s="15" t="s">
        <v>3155</v>
      </c>
      <c r="I7" s="15" t="s">
        <v>3155</v>
      </c>
      <c r="J7" s="15">
        <v>6</v>
      </c>
      <c r="K7" s="15" t="s">
        <v>3155</v>
      </c>
      <c r="L7" s="15">
        <v>108030403</v>
      </c>
      <c r="M7" s="15" t="s">
        <v>3875</v>
      </c>
      <c r="N7" s="15" t="s">
        <v>64</v>
      </c>
      <c r="O7" s="18" t="s">
        <v>3876</v>
      </c>
      <c r="P7" s="22" t="s">
        <v>3841</v>
      </c>
      <c r="Q7" s="15" t="s">
        <v>1914</v>
      </c>
      <c r="R7" s="18" t="s">
        <v>5561</v>
      </c>
      <c r="S7" s="22" t="s">
        <v>73</v>
      </c>
      <c r="T7" s="18" t="s">
        <v>1207</v>
      </c>
      <c r="U7" s="18" t="s">
        <v>72</v>
      </c>
      <c r="V7" s="15"/>
      <c r="W7" s="18" t="s">
        <v>69</v>
      </c>
      <c r="X7" s="18"/>
      <c r="Y7" s="15" t="s">
        <v>73</v>
      </c>
      <c r="Z7" s="18" t="s">
        <v>70</v>
      </c>
      <c r="AA7" s="18" t="s">
        <v>71</v>
      </c>
      <c r="AB7" s="18" t="s">
        <v>6629</v>
      </c>
      <c r="AC7" s="67" t="str">
        <f>+VLOOKUP("*"&amp;L7&amp;"*",'[2]REGISTROS SANITARIOS'!$D$2:$E$260,2,FALSE)</f>
        <v>SI</v>
      </c>
      <c r="AD7" s="22" t="s">
        <v>1025</v>
      </c>
      <c r="AE7" s="16" t="s">
        <v>7720</v>
      </c>
      <c r="AF7" s="34" t="s">
        <v>8814</v>
      </c>
      <c r="AG7" s="24" t="s">
        <v>8002</v>
      </c>
      <c r="AH7" s="18" t="s">
        <v>3831</v>
      </c>
      <c r="AI7" s="18" t="s">
        <v>43</v>
      </c>
      <c r="AJ7" s="17">
        <v>3300</v>
      </c>
      <c r="AK7" s="25">
        <v>3300</v>
      </c>
      <c r="AL7" s="25">
        <v>843</v>
      </c>
      <c r="AM7" s="35">
        <v>0</v>
      </c>
      <c r="AN7" s="49">
        <f t="shared" si="1"/>
        <v>2781900</v>
      </c>
      <c r="AO7" s="18"/>
      <c r="AP7" s="15"/>
      <c r="AQ7" s="43" t="str">
        <f t="shared" si="2"/>
        <v>SI</v>
      </c>
      <c r="AR7" s="44">
        <f t="shared" si="3"/>
        <v>2781900</v>
      </c>
      <c r="AS7" s="44">
        <f t="shared" si="4"/>
        <v>2781900</v>
      </c>
      <c r="AT7" s="44">
        <f t="shared" si="5"/>
        <v>2781900</v>
      </c>
      <c r="AU7" s="44">
        <f t="shared" si="6"/>
        <v>2781900</v>
      </c>
      <c r="AV7" s="45" t="b">
        <f t="shared" si="7"/>
        <v>1</v>
      </c>
      <c r="AW7" s="45" t="b">
        <f t="shared" si="8"/>
        <v>1</v>
      </c>
      <c r="AX7" s="45"/>
    </row>
    <row r="8" spans="1:51" s="36" customFormat="1" ht="27.75" customHeight="1" x14ac:dyDescent="0.15">
      <c r="A8" s="36" t="str">
        <f t="shared" si="0"/>
        <v>ABA CIENTIFICA S.A.S114010203</v>
      </c>
      <c r="B8" s="36" t="b">
        <f>+A8='[1]Anexo 9'!A8</f>
        <v>1</v>
      </c>
      <c r="C8" s="18">
        <v>800158193</v>
      </c>
      <c r="D8" s="18" t="s">
        <v>3848</v>
      </c>
      <c r="E8" s="15" t="s">
        <v>61</v>
      </c>
      <c r="F8" s="15" t="s">
        <v>1726</v>
      </c>
      <c r="G8" s="15">
        <f>+VLOOKUP(F8,[3]Sheet1!$E$3:$G$74,3,FALSE)</f>
        <v>18</v>
      </c>
      <c r="H8" s="15">
        <f>+VLOOKUP(D8&amp;F8,'TD para paquetes'!$E$3:$I$441,5,FALSE)</f>
        <v>4</v>
      </c>
      <c r="I8" s="15" t="s">
        <v>44</v>
      </c>
      <c r="J8" s="15">
        <v>3</v>
      </c>
      <c r="K8" s="15">
        <v>1</v>
      </c>
      <c r="L8" s="15">
        <v>114010203</v>
      </c>
      <c r="M8" s="15" t="s">
        <v>3877</v>
      </c>
      <c r="N8" s="15" t="s">
        <v>80</v>
      </c>
      <c r="O8" s="18" t="s">
        <v>3878</v>
      </c>
      <c r="P8" s="22" t="s">
        <v>3841</v>
      </c>
      <c r="Q8" s="15" t="s">
        <v>5564</v>
      </c>
      <c r="R8" s="18" t="s">
        <v>83</v>
      </c>
      <c r="S8" s="22" t="s">
        <v>73</v>
      </c>
      <c r="T8" s="18" t="s">
        <v>1207</v>
      </c>
      <c r="U8" s="18" t="s">
        <v>83</v>
      </c>
      <c r="V8" s="15"/>
      <c r="W8" s="18" t="s">
        <v>84</v>
      </c>
      <c r="X8" s="18"/>
      <c r="Y8" s="15" t="s">
        <v>73</v>
      </c>
      <c r="Z8" s="18" t="s">
        <v>3663</v>
      </c>
      <c r="AA8" s="18" t="s">
        <v>6630</v>
      </c>
      <c r="AB8" s="18" t="s">
        <v>6631</v>
      </c>
      <c r="AC8" s="67" t="str">
        <f>+VLOOKUP("*"&amp;L8&amp;"*",'[2]REGISTROS SANITARIOS'!$D$2:$E$260,2,FALSE)</f>
        <v>SI</v>
      </c>
      <c r="AD8" s="22" t="s">
        <v>1025</v>
      </c>
      <c r="AE8" s="16">
        <v>46026</v>
      </c>
      <c r="AF8" s="34" t="s">
        <v>73</v>
      </c>
      <c r="AG8" s="24" t="s">
        <v>8003</v>
      </c>
      <c r="AH8" s="18" t="s">
        <v>3826</v>
      </c>
      <c r="AI8" s="18" t="s">
        <v>43</v>
      </c>
      <c r="AJ8" s="17">
        <v>940.5</v>
      </c>
      <c r="AK8" s="25">
        <v>940</v>
      </c>
      <c r="AL8" s="25">
        <v>4500</v>
      </c>
      <c r="AM8" s="35">
        <v>0</v>
      </c>
      <c r="AN8" s="49">
        <f t="shared" si="1"/>
        <v>4230000</v>
      </c>
      <c r="AO8" s="18"/>
      <c r="AP8" s="15"/>
      <c r="AQ8" s="43" t="str">
        <f t="shared" si="2"/>
        <v>MENOR</v>
      </c>
      <c r="AR8" s="44">
        <f t="shared" si="3"/>
        <v>4232250</v>
      </c>
      <c r="AS8" s="44">
        <f t="shared" si="4"/>
        <v>4232250</v>
      </c>
      <c r="AT8" s="44">
        <f t="shared" si="5"/>
        <v>4230000</v>
      </c>
      <c r="AU8" s="44">
        <f t="shared" si="6"/>
        <v>4230000</v>
      </c>
      <c r="AV8" s="45" t="b">
        <f t="shared" si="7"/>
        <v>1</v>
      </c>
      <c r="AW8" s="45" t="b">
        <f t="shared" si="8"/>
        <v>0</v>
      </c>
      <c r="AX8" s="45"/>
    </row>
    <row r="9" spans="1:51" s="36" customFormat="1" ht="27.75" customHeight="1" x14ac:dyDescent="0.15">
      <c r="A9" s="36" t="str">
        <f t="shared" si="0"/>
        <v>ABA CIENTIFICA S.A.S114010803</v>
      </c>
      <c r="B9" s="36" t="b">
        <f>+A9='[1]Anexo 9'!A9</f>
        <v>1</v>
      </c>
      <c r="C9" s="18">
        <v>800158193</v>
      </c>
      <c r="D9" s="18" t="s">
        <v>3848</v>
      </c>
      <c r="E9" s="15" t="s">
        <v>61</v>
      </c>
      <c r="F9" s="15" t="s">
        <v>62</v>
      </c>
      <c r="G9" s="15" t="s">
        <v>3155</v>
      </c>
      <c r="H9" s="15" t="s">
        <v>3155</v>
      </c>
      <c r="I9" s="15" t="s">
        <v>3155</v>
      </c>
      <c r="J9" s="15">
        <v>8</v>
      </c>
      <c r="K9" s="15" t="s">
        <v>3155</v>
      </c>
      <c r="L9" s="15">
        <v>114010803</v>
      </c>
      <c r="M9" s="15" t="s">
        <v>74</v>
      </c>
      <c r="N9" s="15" t="s">
        <v>64</v>
      </c>
      <c r="O9" s="18" t="s">
        <v>75</v>
      </c>
      <c r="P9" s="22" t="s">
        <v>3841</v>
      </c>
      <c r="Q9" s="15" t="s">
        <v>76</v>
      </c>
      <c r="R9" s="18" t="s">
        <v>5565</v>
      </c>
      <c r="S9" s="22" t="s">
        <v>73</v>
      </c>
      <c r="T9" s="18" t="s">
        <v>6050</v>
      </c>
      <c r="U9" s="18" t="s">
        <v>77</v>
      </c>
      <c r="V9" s="15"/>
      <c r="W9" s="18" t="s">
        <v>69</v>
      </c>
      <c r="X9" s="18"/>
      <c r="Y9" s="15" t="s">
        <v>73</v>
      </c>
      <c r="Z9" s="18" t="s">
        <v>70</v>
      </c>
      <c r="AA9" s="18" t="s">
        <v>71</v>
      </c>
      <c r="AB9" s="18" t="s">
        <v>78</v>
      </c>
      <c r="AC9" s="67" t="str">
        <f>+VLOOKUP("*"&amp;L9&amp;"*",'[2]REGISTROS SANITARIOS'!$D$2:$E$260,2,FALSE)</f>
        <v>SI</v>
      </c>
      <c r="AD9" s="22" t="s">
        <v>1025</v>
      </c>
      <c r="AE9" s="16">
        <v>44015</v>
      </c>
      <c r="AF9" s="34" t="s">
        <v>68</v>
      </c>
      <c r="AG9" s="24" t="s">
        <v>50</v>
      </c>
      <c r="AH9" s="18" t="s">
        <v>3832</v>
      </c>
      <c r="AI9" s="18" t="s">
        <v>43</v>
      </c>
      <c r="AJ9" s="17">
        <v>33000</v>
      </c>
      <c r="AK9" s="25">
        <v>33000</v>
      </c>
      <c r="AL9" s="25">
        <v>857</v>
      </c>
      <c r="AM9" s="35">
        <v>0</v>
      </c>
      <c r="AN9" s="49">
        <f t="shared" si="1"/>
        <v>28281000</v>
      </c>
      <c r="AO9" s="18"/>
      <c r="AP9" s="15"/>
      <c r="AQ9" s="43" t="str">
        <f t="shared" si="2"/>
        <v>SI</v>
      </c>
      <c r="AR9" s="44">
        <f t="shared" si="3"/>
        <v>28281000</v>
      </c>
      <c r="AS9" s="44">
        <f t="shared" si="4"/>
        <v>28281000</v>
      </c>
      <c r="AT9" s="44">
        <f t="shared" si="5"/>
        <v>28281000</v>
      </c>
      <c r="AU9" s="44">
        <f t="shared" si="6"/>
        <v>28281000</v>
      </c>
      <c r="AV9" s="45" t="b">
        <f t="shared" si="7"/>
        <v>1</v>
      </c>
      <c r="AW9" s="45" t="b">
        <f t="shared" si="8"/>
        <v>1</v>
      </c>
      <c r="AX9" s="45"/>
    </row>
    <row r="10" spans="1:51" s="36" customFormat="1" ht="27.75" customHeight="1" x14ac:dyDescent="0.15">
      <c r="A10" s="36" t="str">
        <f t="shared" si="0"/>
        <v>ABA CIENTIFICA S.A.S114011603</v>
      </c>
      <c r="B10" s="36" t="b">
        <f>+A10='[1]Anexo 9'!A10</f>
        <v>1</v>
      </c>
      <c r="C10" s="18">
        <v>800158193</v>
      </c>
      <c r="D10" s="18" t="s">
        <v>3848</v>
      </c>
      <c r="E10" s="15" t="s">
        <v>61</v>
      </c>
      <c r="F10" s="15" t="s">
        <v>1726</v>
      </c>
      <c r="G10" s="15">
        <f>+VLOOKUP(F10,[3]Sheet1!$E$3:$G$74,3,FALSE)</f>
        <v>18</v>
      </c>
      <c r="H10" s="15">
        <f>+VLOOKUP(D10&amp;F10,'TD para paquetes'!$E$3:$I$441,5,FALSE)</f>
        <v>4</v>
      </c>
      <c r="I10" s="15" t="s">
        <v>44</v>
      </c>
      <c r="J10" s="15">
        <v>3</v>
      </c>
      <c r="K10" s="15">
        <v>1</v>
      </c>
      <c r="L10" s="15">
        <v>114011603</v>
      </c>
      <c r="M10" s="15" t="s">
        <v>1740</v>
      </c>
      <c r="N10" s="15" t="s">
        <v>80</v>
      </c>
      <c r="O10" s="18" t="s">
        <v>3879</v>
      </c>
      <c r="P10" s="22" t="s">
        <v>3841</v>
      </c>
      <c r="Q10" s="15" t="s">
        <v>82</v>
      </c>
      <c r="R10" s="18" t="s">
        <v>5566</v>
      </c>
      <c r="S10" s="22" t="s">
        <v>68</v>
      </c>
      <c r="T10" s="18" t="s">
        <v>6051</v>
      </c>
      <c r="U10" s="18" t="s">
        <v>6052</v>
      </c>
      <c r="V10" s="15"/>
      <c r="W10" s="18" t="s">
        <v>84</v>
      </c>
      <c r="X10" s="18"/>
      <c r="Y10" s="15" t="s">
        <v>73</v>
      </c>
      <c r="Z10" s="18" t="s">
        <v>6632</v>
      </c>
      <c r="AA10" s="18" t="s">
        <v>6633</v>
      </c>
      <c r="AB10" s="18" t="s">
        <v>6634</v>
      </c>
      <c r="AC10" s="67" t="str">
        <f>+VLOOKUP("*"&amp;L10&amp;"*",'[2]REGISTROS SANITARIOS'!$D$2:$E$260,2,FALSE)</f>
        <v>SI</v>
      </c>
      <c r="AD10" s="22" t="s">
        <v>1025</v>
      </c>
      <c r="AE10" s="16">
        <v>44404</v>
      </c>
      <c r="AF10" s="34" t="s">
        <v>73</v>
      </c>
      <c r="AG10" s="24" t="s">
        <v>8004</v>
      </c>
      <c r="AH10" s="18" t="s">
        <v>3829</v>
      </c>
      <c r="AI10" s="18" t="s">
        <v>43</v>
      </c>
      <c r="AJ10" s="17">
        <v>203.5</v>
      </c>
      <c r="AK10" s="25">
        <v>206</v>
      </c>
      <c r="AL10" s="25">
        <v>25500</v>
      </c>
      <c r="AM10" s="35">
        <v>0</v>
      </c>
      <c r="AN10" s="49">
        <f t="shared" si="1"/>
        <v>5253000</v>
      </c>
      <c r="AO10" s="18"/>
      <c r="AP10" s="15"/>
      <c r="AQ10" s="43" t="str">
        <f t="shared" si="2"/>
        <v>MAYOR</v>
      </c>
      <c r="AR10" s="44">
        <f t="shared" si="3"/>
        <v>5189250</v>
      </c>
      <c r="AS10" s="44">
        <f t="shared" si="4"/>
        <v>5189250</v>
      </c>
      <c r="AT10" s="44">
        <f t="shared" si="5"/>
        <v>5253000</v>
      </c>
      <c r="AU10" s="44">
        <f t="shared" si="6"/>
        <v>5253000</v>
      </c>
      <c r="AV10" s="45" t="b">
        <f t="shared" si="7"/>
        <v>1</v>
      </c>
      <c r="AW10" s="45" t="b">
        <f t="shared" si="8"/>
        <v>0</v>
      </c>
      <c r="AX10" s="45"/>
    </row>
    <row r="11" spans="1:51" s="36" customFormat="1" ht="27.75" customHeight="1" x14ac:dyDescent="0.15">
      <c r="A11" s="36" t="str">
        <f t="shared" si="0"/>
        <v>ABA CIENTIFICA S.A.S114030903</v>
      </c>
      <c r="B11" s="36" t="b">
        <f>+A11='[1]Anexo 9'!A11</f>
        <v>1</v>
      </c>
      <c r="C11" s="18">
        <v>800158193</v>
      </c>
      <c r="D11" s="18" t="s">
        <v>3848</v>
      </c>
      <c r="E11" s="15" t="s">
        <v>61</v>
      </c>
      <c r="F11" s="15" t="s">
        <v>62</v>
      </c>
      <c r="G11" s="15" t="s">
        <v>3155</v>
      </c>
      <c r="H11" s="15" t="s">
        <v>3155</v>
      </c>
      <c r="I11" s="15" t="s">
        <v>3155</v>
      </c>
      <c r="J11" s="15">
        <v>3</v>
      </c>
      <c r="K11" s="15" t="s">
        <v>3155</v>
      </c>
      <c r="L11" s="15">
        <v>114030903</v>
      </c>
      <c r="M11" s="15" t="s">
        <v>79</v>
      </c>
      <c r="N11" s="15" t="s">
        <v>80</v>
      </c>
      <c r="O11" s="18" t="s">
        <v>81</v>
      </c>
      <c r="P11" s="22" t="s">
        <v>3841</v>
      </c>
      <c r="Q11" s="15" t="s">
        <v>82</v>
      </c>
      <c r="R11" s="18" t="s">
        <v>5567</v>
      </c>
      <c r="S11" s="22" t="s">
        <v>68</v>
      </c>
      <c r="T11" s="18" t="s">
        <v>6053</v>
      </c>
      <c r="U11" s="18" t="s">
        <v>83</v>
      </c>
      <c r="V11" s="15"/>
      <c r="W11" s="18" t="s">
        <v>84</v>
      </c>
      <c r="X11" s="18"/>
      <c r="Y11" s="15" t="s">
        <v>73</v>
      </c>
      <c r="Z11" s="18" t="s">
        <v>85</v>
      </c>
      <c r="AA11" s="18" t="s">
        <v>86</v>
      </c>
      <c r="AB11" s="18" t="s">
        <v>87</v>
      </c>
      <c r="AC11" s="67" t="str">
        <f>+VLOOKUP("*"&amp;L11&amp;"*",'[2]REGISTROS SANITARIOS'!$D$2:$E$260,2,FALSE)</f>
        <v>SI</v>
      </c>
      <c r="AD11" s="22" t="s">
        <v>1025</v>
      </c>
      <c r="AE11" s="16">
        <v>44549</v>
      </c>
      <c r="AF11" s="34" t="s">
        <v>73</v>
      </c>
      <c r="AG11" s="24" t="s">
        <v>51</v>
      </c>
      <c r="AH11" s="18" t="s">
        <v>3829</v>
      </c>
      <c r="AI11" s="18" t="s">
        <v>43</v>
      </c>
      <c r="AJ11" s="17">
        <v>2475</v>
      </c>
      <c r="AK11" s="25">
        <v>2480</v>
      </c>
      <c r="AL11" s="25">
        <v>7214</v>
      </c>
      <c r="AM11" s="35">
        <v>0</v>
      </c>
      <c r="AN11" s="49">
        <f t="shared" si="1"/>
        <v>17890720</v>
      </c>
      <c r="AO11" s="18"/>
      <c r="AP11" s="15"/>
      <c r="AQ11" s="43" t="str">
        <f t="shared" si="2"/>
        <v>MAYOR</v>
      </c>
      <c r="AR11" s="44">
        <f t="shared" si="3"/>
        <v>17854650</v>
      </c>
      <c r="AS11" s="44">
        <f t="shared" si="4"/>
        <v>17854650</v>
      </c>
      <c r="AT11" s="44">
        <f t="shared" si="5"/>
        <v>17890720</v>
      </c>
      <c r="AU11" s="44">
        <f t="shared" si="6"/>
        <v>17890720</v>
      </c>
      <c r="AV11" s="45" t="b">
        <f t="shared" si="7"/>
        <v>1</v>
      </c>
      <c r="AW11" s="45" t="b">
        <f t="shared" si="8"/>
        <v>0</v>
      </c>
      <c r="AX11" s="45"/>
    </row>
    <row r="12" spans="1:51" s="36" customFormat="1" ht="27.75" customHeight="1" x14ac:dyDescent="0.15">
      <c r="A12" s="36" t="str">
        <f t="shared" si="0"/>
        <v>ABA CIENTIFICA S.A.S114090503</v>
      </c>
      <c r="B12" s="36" t="b">
        <f>+A12='[1]Anexo 9'!A12</f>
        <v>1</v>
      </c>
      <c r="C12" s="18">
        <v>800158193</v>
      </c>
      <c r="D12" s="18" t="s">
        <v>3848</v>
      </c>
      <c r="E12" s="15" t="s">
        <v>61</v>
      </c>
      <c r="F12" s="15" t="s">
        <v>1726</v>
      </c>
      <c r="G12" s="15">
        <f>+VLOOKUP(F12,[3]Sheet1!$E$3:$G$74,3,FALSE)</f>
        <v>18</v>
      </c>
      <c r="H12" s="15">
        <f>+VLOOKUP(D12&amp;F12,'TD para paquetes'!$E$3:$I$441,5,FALSE)</f>
        <v>4</v>
      </c>
      <c r="I12" s="15" t="s">
        <v>44</v>
      </c>
      <c r="J12" s="15">
        <v>3</v>
      </c>
      <c r="K12" s="15">
        <v>1</v>
      </c>
      <c r="L12" s="15">
        <v>114090503</v>
      </c>
      <c r="M12" s="15" t="s">
        <v>3880</v>
      </c>
      <c r="N12" s="15" t="s">
        <v>64</v>
      </c>
      <c r="O12" s="18" t="s">
        <v>3881</v>
      </c>
      <c r="P12" s="22" t="s">
        <v>3841</v>
      </c>
      <c r="Q12" s="15" t="s">
        <v>1750</v>
      </c>
      <c r="R12" s="18" t="s">
        <v>5568</v>
      </c>
      <c r="S12" s="22" t="s">
        <v>73</v>
      </c>
      <c r="T12" s="18" t="s">
        <v>1219</v>
      </c>
      <c r="U12" s="18" t="s">
        <v>6054</v>
      </c>
      <c r="V12" s="15"/>
      <c r="W12" s="18" t="s">
        <v>84</v>
      </c>
      <c r="X12" s="18"/>
      <c r="Y12" s="15" t="s">
        <v>73</v>
      </c>
      <c r="Z12" s="18" t="s">
        <v>6635</v>
      </c>
      <c r="AA12" s="18" t="s">
        <v>86</v>
      </c>
      <c r="AB12" s="18" t="s">
        <v>6636</v>
      </c>
      <c r="AC12" s="67" t="str">
        <f>+VLOOKUP("*"&amp;L12&amp;"*",'[2]REGISTROS SANITARIOS'!$D$2:$E$260,2,FALSE)</f>
        <v>SI</v>
      </c>
      <c r="AD12" s="22" t="s">
        <v>1025</v>
      </c>
      <c r="AE12" s="16" t="s">
        <v>7721</v>
      </c>
      <c r="AF12" s="34" t="s">
        <v>8814</v>
      </c>
      <c r="AG12" s="24" t="s">
        <v>8005</v>
      </c>
      <c r="AH12" s="18" t="s">
        <v>3829</v>
      </c>
      <c r="AI12" s="18" t="s">
        <v>43</v>
      </c>
      <c r="AJ12" s="17">
        <v>4559.5</v>
      </c>
      <c r="AK12" s="25">
        <v>4560</v>
      </c>
      <c r="AL12" s="25">
        <v>3357</v>
      </c>
      <c r="AM12" s="35">
        <v>0</v>
      </c>
      <c r="AN12" s="49">
        <f t="shared" si="1"/>
        <v>15307920</v>
      </c>
      <c r="AO12" s="18"/>
      <c r="AP12" s="15"/>
      <c r="AQ12" s="43" t="str">
        <f t="shared" si="2"/>
        <v>MAYOR</v>
      </c>
      <c r="AR12" s="44">
        <f t="shared" si="3"/>
        <v>15306241.5</v>
      </c>
      <c r="AS12" s="44">
        <f t="shared" si="4"/>
        <v>15306241.5</v>
      </c>
      <c r="AT12" s="44">
        <f t="shared" si="5"/>
        <v>15307920</v>
      </c>
      <c r="AU12" s="44">
        <f t="shared" si="6"/>
        <v>15307920</v>
      </c>
      <c r="AV12" s="45" t="b">
        <f t="shared" si="7"/>
        <v>1</v>
      </c>
      <c r="AW12" s="45" t="b">
        <f t="shared" si="8"/>
        <v>0</v>
      </c>
      <c r="AX12" s="45"/>
    </row>
    <row r="13" spans="1:51" s="36" customFormat="1" ht="27.75" customHeight="1" x14ac:dyDescent="0.15">
      <c r="A13" s="36" t="str">
        <f t="shared" si="0"/>
        <v>ABA CIENTIFICA S.A.S114090515</v>
      </c>
      <c r="B13" s="36" t="b">
        <f>+A13='[1]Anexo 9'!A13</f>
        <v>1</v>
      </c>
      <c r="C13" s="18">
        <v>800158193</v>
      </c>
      <c r="D13" s="18" t="s">
        <v>3848</v>
      </c>
      <c r="E13" s="15" t="s">
        <v>61</v>
      </c>
      <c r="F13" s="15" t="s">
        <v>1726</v>
      </c>
      <c r="G13" s="15">
        <f>+VLOOKUP(F13,[3]Sheet1!$E$3:$G$74,3,FALSE)</f>
        <v>18</v>
      </c>
      <c r="H13" s="15">
        <f>+VLOOKUP(D13&amp;F13,'TD para paquetes'!$E$3:$I$441,5,FALSE)</f>
        <v>4</v>
      </c>
      <c r="I13" s="15" t="s">
        <v>44</v>
      </c>
      <c r="J13" s="15">
        <v>2</v>
      </c>
      <c r="K13" s="15">
        <v>1</v>
      </c>
      <c r="L13" s="15">
        <v>114090515</v>
      </c>
      <c r="M13" s="15" t="s">
        <v>3882</v>
      </c>
      <c r="N13" s="15" t="s">
        <v>64</v>
      </c>
      <c r="O13" s="18" t="s">
        <v>3883</v>
      </c>
      <c r="P13" s="22" t="s">
        <v>3841</v>
      </c>
      <c r="Q13" s="15" t="s">
        <v>1750</v>
      </c>
      <c r="R13" s="18" t="s">
        <v>5569</v>
      </c>
      <c r="S13" s="22" t="s">
        <v>73</v>
      </c>
      <c r="T13" s="18" t="s">
        <v>6055</v>
      </c>
      <c r="U13" s="18" t="s">
        <v>83</v>
      </c>
      <c r="V13" s="15"/>
      <c r="W13" s="18" t="s">
        <v>84</v>
      </c>
      <c r="X13" s="18"/>
      <c r="Y13" s="15" t="s">
        <v>73</v>
      </c>
      <c r="Z13" s="18" t="s">
        <v>6637</v>
      </c>
      <c r="AA13" s="18" t="s">
        <v>86</v>
      </c>
      <c r="AB13" s="18" t="s">
        <v>6638</v>
      </c>
      <c r="AC13" s="67" t="str">
        <f>+VLOOKUP("*"&amp;L13&amp;"*",'[2]REGISTROS SANITARIOS'!$D$2:$E$260,2,FALSE)</f>
        <v>SI</v>
      </c>
      <c r="AD13" s="22" t="s">
        <v>1025</v>
      </c>
      <c r="AE13" s="16">
        <v>45110</v>
      </c>
      <c r="AF13" s="34" t="s">
        <v>73</v>
      </c>
      <c r="AG13" s="24" t="s">
        <v>8006</v>
      </c>
      <c r="AH13" s="18" t="s">
        <v>3826</v>
      </c>
      <c r="AI13" s="18" t="s">
        <v>43</v>
      </c>
      <c r="AJ13" s="17">
        <v>5.5</v>
      </c>
      <c r="AK13" s="25">
        <v>6</v>
      </c>
      <c r="AL13" s="25">
        <v>5900</v>
      </c>
      <c r="AM13" s="35">
        <v>0</v>
      </c>
      <c r="AN13" s="49">
        <f t="shared" si="1"/>
        <v>35400</v>
      </c>
      <c r="AO13" s="18"/>
      <c r="AP13" s="15"/>
      <c r="AQ13" s="43" t="str">
        <f t="shared" si="2"/>
        <v>MAYOR</v>
      </c>
      <c r="AR13" s="44">
        <f t="shared" si="3"/>
        <v>32450</v>
      </c>
      <c r="AS13" s="44">
        <f t="shared" si="4"/>
        <v>32450</v>
      </c>
      <c r="AT13" s="44">
        <f t="shared" si="5"/>
        <v>35400</v>
      </c>
      <c r="AU13" s="44">
        <f t="shared" si="6"/>
        <v>35400</v>
      </c>
      <c r="AV13" s="45" t="b">
        <f t="shared" si="7"/>
        <v>1</v>
      </c>
      <c r="AW13" s="45" t="b">
        <f t="shared" si="8"/>
        <v>0</v>
      </c>
      <c r="AX13" s="45"/>
    </row>
    <row r="14" spans="1:51" s="36" customFormat="1" ht="27.75" customHeight="1" x14ac:dyDescent="0.15">
      <c r="A14" s="36" t="str">
        <f t="shared" si="0"/>
        <v>ABA CIENTIFICA S.A.S116040107</v>
      </c>
      <c r="B14" s="36" t="b">
        <f>+A14='[1]Anexo 9'!A14</f>
        <v>1</v>
      </c>
      <c r="C14" s="18">
        <v>800158193</v>
      </c>
      <c r="D14" s="18" t="s">
        <v>3848</v>
      </c>
      <c r="E14" s="15" t="s">
        <v>61</v>
      </c>
      <c r="F14" s="15" t="s">
        <v>62</v>
      </c>
      <c r="G14" s="15" t="s">
        <v>3155</v>
      </c>
      <c r="H14" s="15" t="s">
        <v>3155</v>
      </c>
      <c r="I14" s="15" t="s">
        <v>3155</v>
      </c>
      <c r="J14" s="15">
        <v>4</v>
      </c>
      <c r="K14" s="15" t="s">
        <v>3155</v>
      </c>
      <c r="L14" s="15">
        <v>116040107</v>
      </c>
      <c r="M14" s="15" t="s">
        <v>90</v>
      </c>
      <c r="N14" s="15" t="s">
        <v>91</v>
      </c>
      <c r="O14" s="18" t="s">
        <v>92</v>
      </c>
      <c r="P14" s="22" t="s">
        <v>3841</v>
      </c>
      <c r="Q14" s="15" t="s">
        <v>93</v>
      </c>
      <c r="R14" s="18" t="s">
        <v>94</v>
      </c>
      <c r="S14" s="22" t="s">
        <v>73</v>
      </c>
      <c r="T14" s="18" t="s">
        <v>1227</v>
      </c>
      <c r="U14" s="18" t="s">
        <v>824</v>
      </c>
      <c r="V14" s="15"/>
      <c r="W14" s="18" t="s">
        <v>84</v>
      </c>
      <c r="X14" s="18"/>
      <c r="Y14" s="15" t="s">
        <v>73</v>
      </c>
      <c r="Z14" s="18" t="s">
        <v>95</v>
      </c>
      <c r="AA14" s="18" t="s">
        <v>96</v>
      </c>
      <c r="AB14" s="18" t="s">
        <v>97</v>
      </c>
      <c r="AC14" s="67" t="str">
        <f>+VLOOKUP("*"&amp;L14&amp;"*",'[2]REGISTROS SANITARIOS'!$D$2:$E$260,2,FALSE)</f>
        <v>SI</v>
      </c>
      <c r="AD14" s="22" t="s">
        <v>1025</v>
      </c>
      <c r="AE14" s="16">
        <v>44721</v>
      </c>
      <c r="AF14" s="34" t="s">
        <v>73</v>
      </c>
      <c r="AG14" s="24">
        <v>20029994</v>
      </c>
      <c r="AH14" s="18" t="s">
        <v>3829</v>
      </c>
      <c r="AI14" s="18" t="s">
        <v>43</v>
      </c>
      <c r="AJ14" s="17">
        <v>44</v>
      </c>
      <c r="AK14" s="25">
        <v>50</v>
      </c>
      <c r="AL14" s="25">
        <v>35714</v>
      </c>
      <c r="AM14" s="35">
        <v>0</v>
      </c>
      <c r="AN14" s="49">
        <f t="shared" si="1"/>
        <v>1785700</v>
      </c>
      <c r="AO14" s="18"/>
      <c r="AP14" s="15"/>
      <c r="AQ14" s="43" t="str">
        <f t="shared" si="2"/>
        <v>MAYOR</v>
      </c>
      <c r="AR14" s="44">
        <f t="shared" si="3"/>
        <v>1571416</v>
      </c>
      <c r="AS14" s="44">
        <f t="shared" si="4"/>
        <v>1571416</v>
      </c>
      <c r="AT14" s="44">
        <f t="shared" si="5"/>
        <v>1785700</v>
      </c>
      <c r="AU14" s="44">
        <f t="shared" si="6"/>
        <v>1785700</v>
      </c>
      <c r="AV14" s="45" t="b">
        <f t="shared" si="7"/>
        <v>1</v>
      </c>
      <c r="AW14" s="45" t="b">
        <f t="shared" si="8"/>
        <v>0</v>
      </c>
      <c r="AX14" s="45"/>
    </row>
    <row r="15" spans="1:51" s="36" customFormat="1" ht="27.75" customHeight="1" x14ac:dyDescent="0.15">
      <c r="A15" s="36" t="str">
        <f t="shared" si="0"/>
        <v>ABA CIENTIFICA S.A.S119013910</v>
      </c>
      <c r="B15" s="36" t="b">
        <f>+A15='[1]Anexo 9'!A15</f>
        <v>1</v>
      </c>
      <c r="C15" s="18">
        <v>800158193</v>
      </c>
      <c r="D15" s="18" t="s">
        <v>3848</v>
      </c>
      <c r="E15" s="15" t="s">
        <v>61</v>
      </c>
      <c r="F15" s="15" t="s">
        <v>62</v>
      </c>
      <c r="G15" s="15" t="s">
        <v>3155</v>
      </c>
      <c r="H15" s="15" t="s">
        <v>3155</v>
      </c>
      <c r="I15" s="15" t="s">
        <v>3155</v>
      </c>
      <c r="J15" s="15">
        <v>3</v>
      </c>
      <c r="K15" s="15" t="s">
        <v>3155</v>
      </c>
      <c r="L15" s="15">
        <v>119013910</v>
      </c>
      <c r="M15" s="15" t="s">
        <v>2583</v>
      </c>
      <c r="N15" s="15" t="s">
        <v>91</v>
      </c>
      <c r="O15" s="18" t="s">
        <v>3884</v>
      </c>
      <c r="P15" s="22" t="s">
        <v>3841</v>
      </c>
      <c r="Q15" s="15" t="s">
        <v>93</v>
      </c>
      <c r="R15" s="18" t="s">
        <v>94</v>
      </c>
      <c r="S15" s="22" t="s">
        <v>73</v>
      </c>
      <c r="T15" s="18" t="s">
        <v>1227</v>
      </c>
      <c r="U15" s="18" t="s">
        <v>94</v>
      </c>
      <c r="V15" s="15"/>
      <c r="W15" s="18" t="s">
        <v>6056</v>
      </c>
      <c r="X15" s="18"/>
      <c r="Y15" s="15" t="s">
        <v>73</v>
      </c>
      <c r="Z15" s="18" t="s">
        <v>6639</v>
      </c>
      <c r="AA15" s="18" t="s">
        <v>71</v>
      </c>
      <c r="AB15" s="18" t="s">
        <v>367</v>
      </c>
      <c r="AC15" s="67" t="str">
        <f>+VLOOKUP("*"&amp;L15&amp;"*",'[2]REGISTROS SANITARIOS'!$D$2:$E$260,2,FALSE)</f>
        <v>SI</v>
      </c>
      <c r="AD15" s="22" t="s">
        <v>1025</v>
      </c>
      <c r="AE15" s="16">
        <v>47483</v>
      </c>
      <c r="AF15" s="34" t="s">
        <v>73</v>
      </c>
      <c r="AG15" s="24" t="s">
        <v>43</v>
      </c>
      <c r="AH15" s="18" t="s">
        <v>43</v>
      </c>
      <c r="AI15" s="18" t="s">
        <v>54</v>
      </c>
      <c r="AJ15" s="17">
        <v>181.5</v>
      </c>
      <c r="AK15" s="25">
        <v>182</v>
      </c>
      <c r="AL15" s="25">
        <v>7786</v>
      </c>
      <c r="AM15" s="35">
        <v>0.19</v>
      </c>
      <c r="AN15" s="49">
        <f t="shared" si="1"/>
        <v>1686291.88</v>
      </c>
      <c r="AO15" s="18"/>
      <c r="AP15" s="15"/>
      <c r="AQ15" s="43" t="str">
        <f t="shared" si="2"/>
        <v>MAYOR</v>
      </c>
      <c r="AR15" s="44">
        <f t="shared" si="3"/>
        <v>1681659.21</v>
      </c>
      <c r="AS15" s="44">
        <f t="shared" si="4"/>
        <v>1413159</v>
      </c>
      <c r="AT15" s="44">
        <f t="shared" si="5"/>
        <v>1417052</v>
      </c>
      <c r="AU15" s="44">
        <f t="shared" si="6"/>
        <v>1686291.8800000001</v>
      </c>
      <c r="AV15" s="45" t="b">
        <f t="shared" si="7"/>
        <v>1</v>
      </c>
      <c r="AW15" s="45" t="b">
        <f t="shared" si="8"/>
        <v>0</v>
      </c>
      <c r="AX15" s="45"/>
    </row>
    <row r="16" spans="1:51" s="36" customFormat="1" ht="27.75" customHeight="1" x14ac:dyDescent="0.15">
      <c r="A16" s="36" t="str">
        <f t="shared" si="0"/>
        <v>ABA CIENTIFICA S.A.S201010110</v>
      </c>
      <c r="B16" s="36" t="b">
        <f>+A16='[1]Anexo 9'!A16</f>
        <v>1</v>
      </c>
      <c r="C16" s="18">
        <v>800158193</v>
      </c>
      <c r="D16" s="18" t="s">
        <v>3848</v>
      </c>
      <c r="E16" s="15" t="s">
        <v>98</v>
      </c>
      <c r="F16" s="15" t="s">
        <v>111</v>
      </c>
      <c r="G16" s="15">
        <f>+VLOOKUP(F16,[3]Sheet1!$E$3:$G$74,3,FALSE)</f>
        <v>6</v>
      </c>
      <c r="H16" s="15">
        <f>+VLOOKUP(D16&amp;F16,'TD para paquetes'!$E$3:$I$441,5,FALSE)</f>
        <v>6</v>
      </c>
      <c r="I16" s="15" t="s">
        <v>1025</v>
      </c>
      <c r="J16" s="15">
        <v>9</v>
      </c>
      <c r="K16" s="15">
        <v>9</v>
      </c>
      <c r="L16" s="15">
        <v>201010110</v>
      </c>
      <c r="M16" s="15" t="s">
        <v>112</v>
      </c>
      <c r="N16" s="15" t="s">
        <v>101</v>
      </c>
      <c r="O16" s="18" t="s">
        <v>113</v>
      </c>
      <c r="P16" s="22" t="s">
        <v>73</v>
      </c>
      <c r="Q16" s="15" t="s">
        <v>114</v>
      </c>
      <c r="R16" s="18" t="s">
        <v>115</v>
      </c>
      <c r="S16" s="22" t="s">
        <v>73</v>
      </c>
      <c r="T16" s="18"/>
      <c r="U16" s="18" t="s">
        <v>115</v>
      </c>
      <c r="V16" s="15" t="s">
        <v>116</v>
      </c>
      <c r="W16" s="18" t="s">
        <v>117</v>
      </c>
      <c r="X16" s="18"/>
      <c r="Y16" s="15" t="s">
        <v>73</v>
      </c>
      <c r="Z16" s="18" t="s">
        <v>118</v>
      </c>
      <c r="AA16" s="18" t="s">
        <v>119</v>
      </c>
      <c r="AB16" s="18" t="s">
        <v>120</v>
      </c>
      <c r="AC16" s="67" t="str">
        <f>+VLOOKUP("*"&amp;L16&amp;"*",'[2]REGISTROS SANITARIOS'!$D$2:$E$260,2,FALSE)</f>
        <v>SI</v>
      </c>
      <c r="AD16" s="22" t="s">
        <v>1025</v>
      </c>
      <c r="AE16" s="16">
        <v>45291</v>
      </c>
      <c r="AF16" s="34" t="s">
        <v>73</v>
      </c>
      <c r="AG16" s="24" t="s">
        <v>43</v>
      </c>
      <c r="AH16" s="18" t="s">
        <v>43</v>
      </c>
      <c r="AI16" s="18" t="s">
        <v>53</v>
      </c>
      <c r="AJ16" s="17">
        <v>24200</v>
      </c>
      <c r="AK16" s="25">
        <v>24200</v>
      </c>
      <c r="AL16" s="25">
        <v>60</v>
      </c>
      <c r="AM16" s="35">
        <v>0.19</v>
      </c>
      <c r="AN16" s="49">
        <f t="shared" si="1"/>
        <v>1727880</v>
      </c>
      <c r="AO16" s="18"/>
      <c r="AP16" s="15"/>
      <c r="AQ16" s="43" t="str">
        <f t="shared" si="2"/>
        <v>SI</v>
      </c>
      <c r="AR16" s="44">
        <f t="shared" si="3"/>
        <v>1727879.9999999998</v>
      </c>
      <c r="AS16" s="44">
        <f t="shared" si="4"/>
        <v>1452000</v>
      </c>
      <c r="AT16" s="44">
        <f t="shared" si="5"/>
        <v>1452000</v>
      </c>
      <c r="AU16" s="44">
        <f t="shared" si="6"/>
        <v>1727879.9999999998</v>
      </c>
      <c r="AV16" s="45" t="b">
        <f t="shared" si="7"/>
        <v>1</v>
      </c>
      <c r="AW16" s="45" t="b">
        <f t="shared" si="8"/>
        <v>0</v>
      </c>
      <c r="AX16" s="45"/>
    </row>
    <row r="17" spans="1:50" s="36" customFormat="1" ht="27.75" customHeight="1" x14ac:dyDescent="0.15">
      <c r="A17" s="36" t="str">
        <f t="shared" si="0"/>
        <v>ABA CIENTIFICA S.A.S201010210</v>
      </c>
      <c r="B17" s="36" t="b">
        <f>+A17='[1]Anexo 9'!A17</f>
        <v>1</v>
      </c>
      <c r="C17" s="18">
        <v>800158193</v>
      </c>
      <c r="D17" s="18" t="s">
        <v>3848</v>
      </c>
      <c r="E17" s="15" t="s">
        <v>98</v>
      </c>
      <c r="F17" s="15" t="s">
        <v>111</v>
      </c>
      <c r="G17" s="15">
        <f>+VLOOKUP(F17,[3]Sheet1!$E$3:$G$74,3,FALSE)</f>
        <v>6</v>
      </c>
      <c r="H17" s="15">
        <f>+VLOOKUP(D17&amp;F17,'TD para paquetes'!$E$3:$I$441,5,FALSE)</f>
        <v>6</v>
      </c>
      <c r="I17" s="15" t="s">
        <v>1025</v>
      </c>
      <c r="J17" s="15">
        <v>9</v>
      </c>
      <c r="K17" s="15">
        <v>9</v>
      </c>
      <c r="L17" s="15">
        <v>201010210</v>
      </c>
      <c r="M17" s="15" t="s">
        <v>121</v>
      </c>
      <c r="N17" s="15" t="s">
        <v>101</v>
      </c>
      <c r="O17" s="18" t="s">
        <v>122</v>
      </c>
      <c r="P17" s="22" t="s">
        <v>73</v>
      </c>
      <c r="Q17" s="15" t="s">
        <v>114</v>
      </c>
      <c r="R17" s="18" t="s">
        <v>115</v>
      </c>
      <c r="S17" s="22" t="s">
        <v>73</v>
      </c>
      <c r="T17" s="18"/>
      <c r="U17" s="18" t="s">
        <v>115</v>
      </c>
      <c r="V17" s="15" t="s">
        <v>116</v>
      </c>
      <c r="W17" s="18" t="s">
        <v>117</v>
      </c>
      <c r="X17" s="18"/>
      <c r="Y17" s="15" t="s">
        <v>73</v>
      </c>
      <c r="Z17" s="18" t="s">
        <v>118</v>
      </c>
      <c r="AA17" s="18" t="s">
        <v>119</v>
      </c>
      <c r="AB17" s="18" t="s">
        <v>120</v>
      </c>
      <c r="AC17" s="67" t="str">
        <f>+VLOOKUP("*"&amp;L17&amp;"*",'[2]REGISTROS SANITARIOS'!$D$2:$E$260,2,FALSE)</f>
        <v>SI</v>
      </c>
      <c r="AD17" s="22" t="s">
        <v>1025</v>
      </c>
      <c r="AE17" s="16">
        <v>45291</v>
      </c>
      <c r="AF17" s="34" t="s">
        <v>73</v>
      </c>
      <c r="AG17" s="24" t="s">
        <v>43</v>
      </c>
      <c r="AH17" s="18" t="s">
        <v>43</v>
      </c>
      <c r="AI17" s="18" t="s">
        <v>53</v>
      </c>
      <c r="AJ17" s="17">
        <v>184250</v>
      </c>
      <c r="AK17" s="25">
        <v>184300</v>
      </c>
      <c r="AL17" s="25">
        <v>53</v>
      </c>
      <c r="AM17" s="35">
        <v>0.19</v>
      </c>
      <c r="AN17" s="49">
        <f t="shared" si="1"/>
        <v>11623801</v>
      </c>
      <c r="AO17" s="18"/>
      <c r="AP17" s="15"/>
      <c r="AQ17" s="43" t="str">
        <f t="shared" si="2"/>
        <v>MAYOR</v>
      </c>
      <c r="AR17" s="44">
        <f t="shared" si="3"/>
        <v>11620647.5</v>
      </c>
      <c r="AS17" s="44">
        <f t="shared" si="4"/>
        <v>9765250</v>
      </c>
      <c r="AT17" s="44">
        <f t="shared" si="5"/>
        <v>9767900</v>
      </c>
      <c r="AU17" s="44">
        <f t="shared" si="6"/>
        <v>11623801</v>
      </c>
      <c r="AV17" s="45" t="b">
        <f t="shared" si="7"/>
        <v>1</v>
      </c>
      <c r="AW17" s="45" t="b">
        <f t="shared" si="8"/>
        <v>0</v>
      </c>
      <c r="AX17" s="45"/>
    </row>
    <row r="18" spans="1:50" s="36" customFormat="1" ht="27.75" customHeight="1" x14ac:dyDescent="0.15">
      <c r="A18" s="36" t="str">
        <f t="shared" si="0"/>
        <v>ABA CIENTIFICA S.A.S201010310</v>
      </c>
      <c r="B18" s="36" t="b">
        <f>+A18='[1]Anexo 9'!A18</f>
        <v>1</v>
      </c>
      <c r="C18" s="18">
        <v>800158193</v>
      </c>
      <c r="D18" s="18" t="s">
        <v>3848</v>
      </c>
      <c r="E18" s="15" t="s">
        <v>98</v>
      </c>
      <c r="F18" s="15" t="s">
        <v>111</v>
      </c>
      <c r="G18" s="15">
        <f>+VLOOKUP(F18,[3]Sheet1!$E$3:$G$74,3,FALSE)</f>
        <v>6</v>
      </c>
      <c r="H18" s="15">
        <f>+VLOOKUP(D18&amp;F18,'TD para paquetes'!$E$3:$I$441,5,FALSE)</f>
        <v>6</v>
      </c>
      <c r="I18" s="15" t="s">
        <v>1025</v>
      </c>
      <c r="J18" s="15">
        <v>9</v>
      </c>
      <c r="K18" s="15">
        <v>9</v>
      </c>
      <c r="L18" s="15">
        <v>201010310</v>
      </c>
      <c r="M18" s="15" t="s">
        <v>123</v>
      </c>
      <c r="N18" s="15" t="s">
        <v>101</v>
      </c>
      <c r="O18" s="18" t="s">
        <v>124</v>
      </c>
      <c r="P18" s="22" t="s">
        <v>73</v>
      </c>
      <c r="Q18" s="15" t="s">
        <v>114</v>
      </c>
      <c r="R18" s="18" t="s">
        <v>115</v>
      </c>
      <c r="S18" s="22" t="s">
        <v>73</v>
      </c>
      <c r="T18" s="18"/>
      <c r="U18" s="18" t="s">
        <v>115</v>
      </c>
      <c r="V18" s="15" t="s">
        <v>116</v>
      </c>
      <c r="W18" s="18" t="s">
        <v>117</v>
      </c>
      <c r="X18" s="18"/>
      <c r="Y18" s="15" t="s">
        <v>73</v>
      </c>
      <c r="Z18" s="18" t="s">
        <v>118</v>
      </c>
      <c r="AA18" s="18" t="s">
        <v>119</v>
      </c>
      <c r="AB18" s="18" t="s">
        <v>120</v>
      </c>
      <c r="AC18" s="67" t="str">
        <f>+VLOOKUP("*"&amp;L18&amp;"*",'[2]REGISTROS SANITARIOS'!$D$2:$E$260,2,FALSE)</f>
        <v>SI</v>
      </c>
      <c r="AD18" s="22" t="s">
        <v>1025</v>
      </c>
      <c r="AE18" s="16">
        <v>45291</v>
      </c>
      <c r="AF18" s="34" t="s">
        <v>73</v>
      </c>
      <c r="AG18" s="24" t="s">
        <v>43</v>
      </c>
      <c r="AH18" s="18" t="s">
        <v>43</v>
      </c>
      <c r="AI18" s="18" t="s">
        <v>53</v>
      </c>
      <c r="AJ18" s="17">
        <v>5500</v>
      </c>
      <c r="AK18" s="25">
        <v>5500</v>
      </c>
      <c r="AL18" s="25">
        <v>53</v>
      </c>
      <c r="AM18" s="35">
        <v>0.19</v>
      </c>
      <c r="AN18" s="49">
        <f t="shared" si="1"/>
        <v>346885</v>
      </c>
      <c r="AO18" s="18"/>
      <c r="AP18" s="15"/>
      <c r="AQ18" s="43" t="str">
        <f t="shared" si="2"/>
        <v>SI</v>
      </c>
      <c r="AR18" s="44">
        <f t="shared" si="3"/>
        <v>346885</v>
      </c>
      <c r="AS18" s="44">
        <f t="shared" si="4"/>
        <v>291500</v>
      </c>
      <c r="AT18" s="44">
        <f t="shared" si="5"/>
        <v>291500</v>
      </c>
      <c r="AU18" s="44">
        <f t="shared" si="6"/>
        <v>346885</v>
      </c>
      <c r="AV18" s="45" t="b">
        <f t="shared" si="7"/>
        <v>1</v>
      </c>
      <c r="AW18" s="45" t="b">
        <f t="shared" si="8"/>
        <v>0</v>
      </c>
      <c r="AX18" s="45"/>
    </row>
    <row r="19" spans="1:50" s="36" customFormat="1" ht="27.75" customHeight="1" x14ac:dyDescent="0.15">
      <c r="A19" s="36" t="str">
        <f t="shared" si="0"/>
        <v>ABA CIENTIFICA S.A.S201010410</v>
      </c>
      <c r="B19" s="36" t="b">
        <f>+A19='[1]Anexo 9'!A19</f>
        <v>1</v>
      </c>
      <c r="C19" s="18">
        <v>800158193</v>
      </c>
      <c r="D19" s="18" t="s">
        <v>3848</v>
      </c>
      <c r="E19" s="15" t="s">
        <v>98</v>
      </c>
      <c r="F19" s="15" t="s">
        <v>111</v>
      </c>
      <c r="G19" s="15">
        <f>+VLOOKUP(F19,[3]Sheet1!$E$3:$G$74,3,FALSE)</f>
        <v>6</v>
      </c>
      <c r="H19" s="15">
        <f>+VLOOKUP(D19&amp;F19,'TD para paquetes'!$E$3:$I$441,5,FALSE)</f>
        <v>6</v>
      </c>
      <c r="I19" s="15" t="s">
        <v>1025</v>
      </c>
      <c r="J19" s="15">
        <v>9</v>
      </c>
      <c r="K19" s="15">
        <v>9</v>
      </c>
      <c r="L19" s="15">
        <v>201010410</v>
      </c>
      <c r="M19" s="15" t="s">
        <v>125</v>
      </c>
      <c r="N19" s="15" t="s">
        <v>101</v>
      </c>
      <c r="O19" s="18" t="s">
        <v>126</v>
      </c>
      <c r="P19" s="22" t="s">
        <v>73</v>
      </c>
      <c r="Q19" s="15" t="s">
        <v>114</v>
      </c>
      <c r="R19" s="18" t="s">
        <v>115</v>
      </c>
      <c r="S19" s="22" t="s">
        <v>73</v>
      </c>
      <c r="T19" s="18"/>
      <c r="U19" s="18" t="s">
        <v>115</v>
      </c>
      <c r="V19" s="15" t="s">
        <v>116</v>
      </c>
      <c r="W19" s="18" t="s">
        <v>117</v>
      </c>
      <c r="X19" s="18"/>
      <c r="Y19" s="15" t="s">
        <v>73</v>
      </c>
      <c r="Z19" s="18" t="s">
        <v>118</v>
      </c>
      <c r="AA19" s="18" t="s">
        <v>119</v>
      </c>
      <c r="AB19" s="18" t="s">
        <v>120</v>
      </c>
      <c r="AC19" s="67" t="str">
        <f>+VLOOKUP("*"&amp;L19&amp;"*",'[2]REGISTROS SANITARIOS'!$D$2:$E$260,2,FALSE)</f>
        <v>SI</v>
      </c>
      <c r="AD19" s="22" t="s">
        <v>1025</v>
      </c>
      <c r="AE19" s="16">
        <v>45291</v>
      </c>
      <c r="AF19" s="34" t="s">
        <v>73</v>
      </c>
      <c r="AG19" s="24" t="s">
        <v>43</v>
      </c>
      <c r="AH19" s="18" t="s">
        <v>43</v>
      </c>
      <c r="AI19" s="18" t="s">
        <v>53</v>
      </c>
      <c r="AJ19" s="17">
        <v>15125</v>
      </c>
      <c r="AK19" s="25">
        <v>15200</v>
      </c>
      <c r="AL19" s="25">
        <v>53</v>
      </c>
      <c r="AM19" s="35">
        <v>0.19</v>
      </c>
      <c r="AN19" s="49">
        <f t="shared" si="1"/>
        <v>958664</v>
      </c>
      <c r="AO19" s="18"/>
      <c r="AP19" s="15"/>
      <c r="AQ19" s="43" t="str">
        <f t="shared" si="2"/>
        <v>MAYOR</v>
      </c>
      <c r="AR19" s="44">
        <f t="shared" si="3"/>
        <v>953933.75</v>
      </c>
      <c r="AS19" s="44">
        <f t="shared" si="4"/>
        <v>801625</v>
      </c>
      <c r="AT19" s="44">
        <f t="shared" si="5"/>
        <v>805600</v>
      </c>
      <c r="AU19" s="44">
        <f t="shared" si="6"/>
        <v>958664</v>
      </c>
      <c r="AV19" s="45" t="b">
        <f t="shared" si="7"/>
        <v>1</v>
      </c>
      <c r="AW19" s="45" t="b">
        <f t="shared" si="8"/>
        <v>0</v>
      </c>
      <c r="AX19" s="45"/>
    </row>
    <row r="20" spans="1:50" s="36" customFormat="1" ht="27.75" customHeight="1" x14ac:dyDescent="0.15">
      <c r="A20" s="36" t="str">
        <f t="shared" si="0"/>
        <v>ABA CIENTIFICA S.A.S201010510</v>
      </c>
      <c r="B20" s="36" t="b">
        <f>+A20='[1]Anexo 9'!A20</f>
        <v>1</v>
      </c>
      <c r="C20" s="18">
        <v>800158193</v>
      </c>
      <c r="D20" s="18" t="s">
        <v>3848</v>
      </c>
      <c r="E20" s="15" t="s">
        <v>98</v>
      </c>
      <c r="F20" s="15" t="s">
        <v>111</v>
      </c>
      <c r="G20" s="15">
        <f>+VLOOKUP(F20,[3]Sheet1!$E$3:$G$74,3,FALSE)</f>
        <v>6</v>
      </c>
      <c r="H20" s="15">
        <f>+VLOOKUP(D20&amp;F20,'TD para paquetes'!$E$3:$I$441,5,FALSE)</f>
        <v>6</v>
      </c>
      <c r="I20" s="15" t="s">
        <v>1025</v>
      </c>
      <c r="J20" s="15">
        <v>9</v>
      </c>
      <c r="K20" s="15">
        <v>9</v>
      </c>
      <c r="L20" s="15">
        <v>201010510</v>
      </c>
      <c r="M20" s="15" t="s">
        <v>127</v>
      </c>
      <c r="N20" s="15" t="s">
        <v>101</v>
      </c>
      <c r="O20" s="18" t="s">
        <v>128</v>
      </c>
      <c r="P20" s="22" t="s">
        <v>73</v>
      </c>
      <c r="Q20" s="15" t="s">
        <v>114</v>
      </c>
      <c r="R20" s="18" t="s">
        <v>115</v>
      </c>
      <c r="S20" s="22" t="s">
        <v>73</v>
      </c>
      <c r="T20" s="18"/>
      <c r="U20" s="18" t="s">
        <v>115</v>
      </c>
      <c r="V20" s="15" t="s">
        <v>116</v>
      </c>
      <c r="W20" s="18" t="s">
        <v>117</v>
      </c>
      <c r="X20" s="18"/>
      <c r="Y20" s="15" t="s">
        <v>73</v>
      </c>
      <c r="Z20" s="18" t="s">
        <v>118</v>
      </c>
      <c r="AA20" s="18" t="s">
        <v>119</v>
      </c>
      <c r="AB20" s="18" t="s">
        <v>120</v>
      </c>
      <c r="AC20" s="67" t="str">
        <f>+VLOOKUP("*"&amp;L20&amp;"*",'[2]REGISTROS SANITARIOS'!$D$2:$E$260,2,FALSE)</f>
        <v>SI</v>
      </c>
      <c r="AD20" s="22" t="s">
        <v>1025</v>
      </c>
      <c r="AE20" s="16">
        <v>45291</v>
      </c>
      <c r="AF20" s="34" t="s">
        <v>73</v>
      </c>
      <c r="AG20" s="24" t="s">
        <v>43</v>
      </c>
      <c r="AH20" s="18" t="s">
        <v>43</v>
      </c>
      <c r="AI20" s="18" t="s">
        <v>53</v>
      </c>
      <c r="AJ20" s="17">
        <v>2750</v>
      </c>
      <c r="AK20" s="25">
        <v>2800</v>
      </c>
      <c r="AL20" s="25">
        <v>53</v>
      </c>
      <c r="AM20" s="35">
        <v>0.19</v>
      </c>
      <c r="AN20" s="49">
        <f t="shared" si="1"/>
        <v>176596</v>
      </c>
      <c r="AO20" s="18"/>
      <c r="AP20" s="15"/>
      <c r="AQ20" s="43" t="str">
        <f t="shared" si="2"/>
        <v>MAYOR</v>
      </c>
      <c r="AR20" s="44">
        <f t="shared" si="3"/>
        <v>173442.5</v>
      </c>
      <c r="AS20" s="44">
        <f t="shared" si="4"/>
        <v>145750</v>
      </c>
      <c r="AT20" s="44">
        <f t="shared" si="5"/>
        <v>148400</v>
      </c>
      <c r="AU20" s="44">
        <f t="shared" si="6"/>
        <v>176596</v>
      </c>
      <c r="AV20" s="45" t="b">
        <f t="shared" si="7"/>
        <v>1</v>
      </c>
      <c r="AW20" s="45" t="b">
        <f t="shared" si="8"/>
        <v>0</v>
      </c>
      <c r="AX20" s="45"/>
    </row>
    <row r="21" spans="1:50" s="36" customFormat="1" ht="27.75" customHeight="1" x14ac:dyDescent="0.15">
      <c r="A21" s="36" t="str">
        <f t="shared" si="0"/>
        <v>ABA CIENTIFICA S.A.S201010610</v>
      </c>
      <c r="B21" s="36" t="b">
        <f>+A21='[1]Anexo 9'!A21</f>
        <v>1</v>
      </c>
      <c r="C21" s="18">
        <v>800158193</v>
      </c>
      <c r="D21" s="18" t="s">
        <v>3848</v>
      </c>
      <c r="E21" s="15" t="s">
        <v>98</v>
      </c>
      <c r="F21" s="15" t="s">
        <v>111</v>
      </c>
      <c r="G21" s="15">
        <f>+VLOOKUP(F21,[3]Sheet1!$E$3:$G$74,3,FALSE)</f>
        <v>6</v>
      </c>
      <c r="H21" s="15">
        <f>+VLOOKUP(D21&amp;F21,'TD para paquetes'!$E$3:$I$441,5,FALSE)</f>
        <v>6</v>
      </c>
      <c r="I21" s="15" t="s">
        <v>1025</v>
      </c>
      <c r="J21" s="15">
        <v>9</v>
      </c>
      <c r="K21" s="15">
        <v>9</v>
      </c>
      <c r="L21" s="15">
        <v>201010610</v>
      </c>
      <c r="M21" s="15" t="s">
        <v>129</v>
      </c>
      <c r="N21" s="15" t="s">
        <v>101</v>
      </c>
      <c r="O21" s="18" t="s">
        <v>130</v>
      </c>
      <c r="P21" s="22" t="s">
        <v>73</v>
      </c>
      <c r="Q21" s="15" t="s">
        <v>114</v>
      </c>
      <c r="R21" s="18" t="s">
        <v>115</v>
      </c>
      <c r="S21" s="22" t="s">
        <v>73</v>
      </c>
      <c r="T21" s="18"/>
      <c r="U21" s="18" t="s">
        <v>115</v>
      </c>
      <c r="V21" s="15" t="s">
        <v>116</v>
      </c>
      <c r="W21" s="18" t="s">
        <v>117</v>
      </c>
      <c r="X21" s="18"/>
      <c r="Y21" s="15" t="s">
        <v>73</v>
      </c>
      <c r="Z21" s="18" t="s">
        <v>118</v>
      </c>
      <c r="AA21" s="18" t="s">
        <v>119</v>
      </c>
      <c r="AB21" s="18" t="s">
        <v>120</v>
      </c>
      <c r="AC21" s="67" t="str">
        <f>+VLOOKUP("*"&amp;L21&amp;"*",'[2]REGISTROS SANITARIOS'!$D$2:$E$260,2,FALSE)</f>
        <v>SI</v>
      </c>
      <c r="AD21" s="22" t="s">
        <v>1025</v>
      </c>
      <c r="AE21" s="16">
        <v>45291</v>
      </c>
      <c r="AF21" s="34" t="s">
        <v>73</v>
      </c>
      <c r="AG21" s="24" t="s">
        <v>43</v>
      </c>
      <c r="AH21" s="18" t="s">
        <v>43</v>
      </c>
      <c r="AI21" s="18" t="s">
        <v>53</v>
      </c>
      <c r="AJ21" s="17">
        <v>2200</v>
      </c>
      <c r="AK21" s="25">
        <v>2200</v>
      </c>
      <c r="AL21" s="25">
        <v>53</v>
      </c>
      <c r="AM21" s="35">
        <v>0.19</v>
      </c>
      <c r="AN21" s="49">
        <f t="shared" si="1"/>
        <v>138754</v>
      </c>
      <c r="AO21" s="18"/>
      <c r="AP21" s="15"/>
      <c r="AQ21" s="43" t="str">
        <f t="shared" si="2"/>
        <v>SI</v>
      </c>
      <c r="AR21" s="44">
        <f t="shared" si="3"/>
        <v>138754</v>
      </c>
      <c r="AS21" s="44">
        <f t="shared" si="4"/>
        <v>116600</v>
      </c>
      <c r="AT21" s="44">
        <f t="shared" si="5"/>
        <v>116600</v>
      </c>
      <c r="AU21" s="44">
        <f t="shared" si="6"/>
        <v>138754</v>
      </c>
      <c r="AV21" s="45" t="b">
        <f t="shared" si="7"/>
        <v>1</v>
      </c>
      <c r="AW21" s="45" t="b">
        <f t="shared" si="8"/>
        <v>0</v>
      </c>
      <c r="AX21" s="45"/>
    </row>
    <row r="22" spans="1:50" s="36" customFormat="1" ht="27.75" customHeight="1" x14ac:dyDescent="0.15">
      <c r="A22" s="36" t="str">
        <f t="shared" si="0"/>
        <v>ABA CIENTIFICA S.A.S201010910</v>
      </c>
      <c r="B22" s="36" t="b">
        <f>+A22='[1]Anexo 9'!A22</f>
        <v>1</v>
      </c>
      <c r="C22" s="18">
        <v>800158193</v>
      </c>
      <c r="D22" s="18" t="s">
        <v>3848</v>
      </c>
      <c r="E22" s="15" t="s">
        <v>98</v>
      </c>
      <c r="F22" s="15" t="s">
        <v>99</v>
      </c>
      <c r="G22" s="15">
        <f>+VLOOKUP(F22,[3]Sheet1!$E$3:$G$74,3,FALSE)</f>
        <v>2</v>
      </c>
      <c r="H22" s="15">
        <f>+VLOOKUP(D22&amp;F22,'TD para paquetes'!$E$3:$I$441,5,FALSE)</f>
        <v>2</v>
      </c>
      <c r="I22" s="15" t="s">
        <v>1025</v>
      </c>
      <c r="J22" s="15">
        <v>7</v>
      </c>
      <c r="K22" s="15">
        <v>7</v>
      </c>
      <c r="L22" s="15">
        <v>201010910</v>
      </c>
      <c r="M22" s="15" t="s">
        <v>100</v>
      </c>
      <c r="N22" s="15" t="s">
        <v>101</v>
      </c>
      <c r="O22" s="18" t="s">
        <v>102</v>
      </c>
      <c r="P22" s="22" t="s">
        <v>3841</v>
      </c>
      <c r="Q22" s="15" t="s">
        <v>101</v>
      </c>
      <c r="R22" s="18" t="s">
        <v>104</v>
      </c>
      <c r="S22" s="22" t="s">
        <v>68</v>
      </c>
      <c r="T22" s="18"/>
      <c r="U22" s="18" t="s">
        <v>104</v>
      </c>
      <c r="V22" s="15" t="s">
        <v>105</v>
      </c>
      <c r="W22" s="18" t="s">
        <v>84</v>
      </c>
      <c r="X22" s="18"/>
      <c r="Y22" s="15" t="s">
        <v>73</v>
      </c>
      <c r="Z22" s="18" t="s">
        <v>106</v>
      </c>
      <c r="AA22" s="18" t="s">
        <v>107</v>
      </c>
      <c r="AB22" s="18" t="s">
        <v>108</v>
      </c>
      <c r="AC22" s="67" t="str">
        <f>+VLOOKUP("*"&amp;L22&amp;"*",'[2]REGISTROS SANITARIOS'!$D$2:$E$260,2,FALSE)</f>
        <v>SI</v>
      </c>
      <c r="AD22" s="22" t="s">
        <v>1025</v>
      </c>
      <c r="AE22" s="16">
        <v>46242</v>
      </c>
      <c r="AF22" s="34" t="s">
        <v>73</v>
      </c>
      <c r="AG22" s="24" t="s">
        <v>43</v>
      </c>
      <c r="AH22" s="18" t="s">
        <v>43</v>
      </c>
      <c r="AI22" s="18" t="s">
        <v>52</v>
      </c>
      <c r="AJ22" s="17">
        <v>137.5</v>
      </c>
      <c r="AK22" s="25">
        <v>150</v>
      </c>
      <c r="AL22" s="25">
        <v>20743</v>
      </c>
      <c r="AM22" s="35">
        <v>0.19</v>
      </c>
      <c r="AN22" s="49">
        <f t="shared" si="1"/>
        <v>3702625.5</v>
      </c>
      <c r="AO22" s="18"/>
      <c r="AP22" s="15"/>
      <c r="AQ22" s="43" t="str">
        <f t="shared" si="2"/>
        <v>MAYOR</v>
      </c>
      <c r="AR22" s="44">
        <f t="shared" si="3"/>
        <v>3394073.3749999995</v>
      </c>
      <c r="AS22" s="44">
        <f t="shared" si="4"/>
        <v>2852162.5</v>
      </c>
      <c r="AT22" s="44">
        <f t="shared" si="5"/>
        <v>3111450</v>
      </c>
      <c r="AU22" s="44">
        <f t="shared" si="6"/>
        <v>3702625.4999999995</v>
      </c>
      <c r="AV22" s="45" t="b">
        <f t="shared" si="7"/>
        <v>1</v>
      </c>
      <c r="AW22" s="45" t="b">
        <f t="shared" si="8"/>
        <v>0</v>
      </c>
      <c r="AX22" s="45"/>
    </row>
    <row r="23" spans="1:50" s="36" customFormat="1" ht="27.75" customHeight="1" x14ac:dyDescent="0.15">
      <c r="A23" s="36" t="str">
        <f t="shared" si="0"/>
        <v>ABA CIENTIFICA S.A.S201011510</v>
      </c>
      <c r="B23" s="36" t="b">
        <f>+A23='[1]Anexo 9'!A23</f>
        <v>1</v>
      </c>
      <c r="C23" s="18">
        <v>800158193</v>
      </c>
      <c r="D23" s="18" t="s">
        <v>3848</v>
      </c>
      <c r="E23" s="15" t="s">
        <v>98</v>
      </c>
      <c r="F23" s="15" t="s">
        <v>99</v>
      </c>
      <c r="G23" s="15">
        <f>+VLOOKUP(F23,[3]Sheet1!$E$3:$G$74,3,FALSE)</f>
        <v>2</v>
      </c>
      <c r="H23" s="15">
        <f>+VLOOKUP(D23&amp;F23,'TD para paquetes'!$E$3:$I$441,5,FALSE)</f>
        <v>2</v>
      </c>
      <c r="I23" s="15" t="s">
        <v>1025</v>
      </c>
      <c r="J23" s="15">
        <v>7</v>
      </c>
      <c r="K23" s="15">
        <v>7</v>
      </c>
      <c r="L23" s="15">
        <v>201011510</v>
      </c>
      <c r="M23" s="15" t="s">
        <v>109</v>
      </c>
      <c r="N23" s="15" t="s">
        <v>101</v>
      </c>
      <c r="O23" s="18" t="s">
        <v>110</v>
      </c>
      <c r="P23" s="22" t="s">
        <v>3841</v>
      </c>
      <c r="Q23" s="15" t="s">
        <v>101</v>
      </c>
      <c r="R23" s="18" t="s">
        <v>104</v>
      </c>
      <c r="S23" s="22" t="s">
        <v>68</v>
      </c>
      <c r="T23" s="18"/>
      <c r="U23" s="18" t="s">
        <v>104</v>
      </c>
      <c r="V23" s="15" t="s">
        <v>105</v>
      </c>
      <c r="W23" s="18" t="s">
        <v>84</v>
      </c>
      <c r="X23" s="18"/>
      <c r="Y23" s="15" t="s">
        <v>73</v>
      </c>
      <c r="Z23" s="18" t="s">
        <v>106</v>
      </c>
      <c r="AA23" s="18" t="s">
        <v>107</v>
      </c>
      <c r="AB23" s="18" t="s">
        <v>108</v>
      </c>
      <c r="AC23" s="67" t="str">
        <f>+VLOOKUP("*"&amp;L23&amp;"*",'[2]REGISTROS SANITARIOS'!$D$2:$E$260,2,FALSE)</f>
        <v>SI</v>
      </c>
      <c r="AD23" s="22" t="s">
        <v>1025</v>
      </c>
      <c r="AE23" s="16">
        <v>46242</v>
      </c>
      <c r="AF23" s="34" t="s">
        <v>73</v>
      </c>
      <c r="AG23" s="24" t="s">
        <v>43</v>
      </c>
      <c r="AH23" s="18" t="s">
        <v>43</v>
      </c>
      <c r="AI23" s="18" t="s">
        <v>52</v>
      </c>
      <c r="AJ23" s="17">
        <v>1870</v>
      </c>
      <c r="AK23" s="25">
        <v>1875</v>
      </c>
      <c r="AL23" s="25">
        <v>20743</v>
      </c>
      <c r="AM23" s="35">
        <v>0.19</v>
      </c>
      <c r="AN23" s="49">
        <f t="shared" si="1"/>
        <v>46282818.75</v>
      </c>
      <c r="AO23" s="18"/>
      <c r="AP23" s="15"/>
      <c r="AQ23" s="43" t="str">
        <f t="shared" si="2"/>
        <v>MAYOR</v>
      </c>
      <c r="AR23" s="44">
        <f t="shared" si="3"/>
        <v>46159397.899999999</v>
      </c>
      <c r="AS23" s="44">
        <f t="shared" si="4"/>
        <v>38789410</v>
      </c>
      <c r="AT23" s="44">
        <f t="shared" si="5"/>
        <v>38893125</v>
      </c>
      <c r="AU23" s="44">
        <f t="shared" si="6"/>
        <v>46282818.75</v>
      </c>
      <c r="AV23" s="45" t="b">
        <f t="shared" si="7"/>
        <v>1</v>
      </c>
      <c r="AW23" s="45" t="b">
        <f t="shared" si="8"/>
        <v>0</v>
      </c>
      <c r="AX23" s="45"/>
    </row>
    <row r="24" spans="1:50" s="36" customFormat="1" ht="27.75" customHeight="1" x14ac:dyDescent="0.15">
      <c r="A24" s="36" t="str">
        <f t="shared" si="0"/>
        <v>ABA CIENTIFICA S.A.S201011610</v>
      </c>
      <c r="B24" s="36" t="b">
        <f>+A24='[1]Anexo 9'!A24</f>
        <v>1</v>
      </c>
      <c r="C24" s="18">
        <v>800158193</v>
      </c>
      <c r="D24" s="18" t="s">
        <v>3848</v>
      </c>
      <c r="E24" s="15" t="s">
        <v>98</v>
      </c>
      <c r="F24" s="15" t="s">
        <v>62</v>
      </c>
      <c r="G24" s="15" t="s">
        <v>3155</v>
      </c>
      <c r="H24" s="15" t="s">
        <v>3155</v>
      </c>
      <c r="I24" s="15" t="s">
        <v>3155</v>
      </c>
      <c r="J24" s="15">
        <v>6</v>
      </c>
      <c r="K24" s="15" t="s">
        <v>3155</v>
      </c>
      <c r="L24" s="15">
        <v>201011610</v>
      </c>
      <c r="M24" s="15" t="s">
        <v>3885</v>
      </c>
      <c r="N24" s="15" t="s">
        <v>101</v>
      </c>
      <c r="O24" s="18" t="s">
        <v>3886</v>
      </c>
      <c r="P24" s="22" t="s">
        <v>3841</v>
      </c>
      <c r="Q24" s="15" t="s">
        <v>101</v>
      </c>
      <c r="R24" s="18" t="s">
        <v>104</v>
      </c>
      <c r="S24" s="22" t="s">
        <v>68</v>
      </c>
      <c r="T24" s="18"/>
      <c r="U24" s="18" t="s">
        <v>104</v>
      </c>
      <c r="V24" s="15" t="s">
        <v>6057</v>
      </c>
      <c r="W24" s="18" t="s">
        <v>84</v>
      </c>
      <c r="X24" s="18"/>
      <c r="Y24" s="15" t="s">
        <v>73</v>
      </c>
      <c r="Z24" s="18" t="s">
        <v>6640</v>
      </c>
      <c r="AA24" s="18" t="s">
        <v>6641</v>
      </c>
      <c r="AB24" s="18" t="s">
        <v>6642</v>
      </c>
      <c r="AC24" s="67" t="str">
        <f>+VLOOKUP("*"&amp;L24&amp;"*",'[2]REGISTROS SANITARIOS'!$D$2:$E$260,2,FALSE)</f>
        <v>SI</v>
      </c>
      <c r="AD24" s="22" t="s">
        <v>1025</v>
      </c>
      <c r="AE24" s="16">
        <v>47783</v>
      </c>
      <c r="AF24" s="34" t="s">
        <v>73</v>
      </c>
      <c r="AG24" s="24" t="s">
        <v>43</v>
      </c>
      <c r="AH24" s="18" t="s">
        <v>43</v>
      </c>
      <c r="AI24" s="18" t="s">
        <v>52</v>
      </c>
      <c r="AJ24" s="17">
        <v>2.75</v>
      </c>
      <c r="AK24" s="25">
        <v>3</v>
      </c>
      <c r="AL24" s="25">
        <v>10400</v>
      </c>
      <c r="AM24" s="35">
        <v>0.19</v>
      </c>
      <c r="AN24" s="49">
        <f t="shared" si="1"/>
        <v>37128</v>
      </c>
      <c r="AO24" s="18"/>
      <c r="AP24" s="15"/>
      <c r="AQ24" s="43" t="str">
        <f t="shared" si="2"/>
        <v>MAYOR</v>
      </c>
      <c r="AR24" s="44">
        <f t="shared" si="3"/>
        <v>34034</v>
      </c>
      <c r="AS24" s="44">
        <f t="shared" si="4"/>
        <v>28600</v>
      </c>
      <c r="AT24" s="44">
        <f t="shared" si="5"/>
        <v>31200</v>
      </c>
      <c r="AU24" s="44">
        <f t="shared" si="6"/>
        <v>37128</v>
      </c>
      <c r="AV24" s="45" t="b">
        <f t="shared" si="7"/>
        <v>1</v>
      </c>
      <c r="AW24" s="45" t="b">
        <f t="shared" si="8"/>
        <v>0</v>
      </c>
      <c r="AX24" s="45"/>
    </row>
    <row r="25" spans="1:50" s="36" customFormat="1" ht="27.75" customHeight="1" x14ac:dyDescent="0.15">
      <c r="A25" s="36" t="str">
        <f t="shared" si="0"/>
        <v>ABA CIENTIFICA S.A.S201020210</v>
      </c>
      <c r="B25" s="36" t="b">
        <f>+A25='[1]Anexo 9'!A25</f>
        <v>1</v>
      </c>
      <c r="C25" s="18">
        <v>800158193</v>
      </c>
      <c r="D25" s="18" t="s">
        <v>3848</v>
      </c>
      <c r="E25" s="15" t="s">
        <v>98</v>
      </c>
      <c r="F25" s="15" t="s">
        <v>62</v>
      </c>
      <c r="G25" s="15" t="s">
        <v>3155</v>
      </c>
      <c r="H25" s="15" t="s">
        <v>3155</v>
      </c>
      <c r="I25" s="15" t="s">
        <v>3155</v>
      </c>
      <c r="J25" s="15">
        <v>7</v>
      </c>
      <c r="K25" s="15" t="s">
        <v>3155</v>
      </c>
      <c r="L25" s="15">
        <v>201020210</v>
      </c>
      <c r="M25" s="15" t="s">
        <v>362</v>
      </c>
      <c r="N25" s="15" t="s">
        <v>101</v>
      </c>
      <c r="O25" s="18" t="s">
        <v>363</v>
      </c>
      <c r="P25" s="22" t="s">
        <v>3841</v>
      </c>
      <c r="Q25" s="15" t="s">
        <v>114</v>
      </c>
      <c r="R25" s="18" t="s">
        <v>115</v>
      </c>
      <c r="S25" s="22" t="s">
        <v>73</v>
      </c>
      <c r="T25" s="18"/>
      <c r="U25" s="18" t="s">
        <v>115</v>
      </c>
      <c r="V25" s="15" t="s">
        <v>364</v>
      </c>
      <c r="W25" s="18" t="s">
        <v>365</v>
      </c>
      <c r="X25" s="18"/>
      <c r="Y25" s="15" t="s">
        <v>8789</v>
      </c>
      <c r="Z25" s="18" t="s">
        <v>366</v>
      </c>
      <c r="AA25" s="18" t="s">
        <v>119</v>
      </c>
      <c r="AB25" s="18" t="s">
        <v>367</v>
      </c>
      <c r="AC25" s="67" t="str">
        <f>+VLOOKUP("*"&amp;L25&amp;"*",'[2]REGISTROS SANITARIOS'!$D$2:$E$260,2,FALSE)</f>
        <v>SI</v>
      </c>
      <c r="AD25" s="22" t="s">
        <v>1025</v>
      </c>
      <c r="AE25" s="16">
        <v>47483</v>
      </c>
      <c r="AF25" s="34" t="s">
        <v>73</v>
      </c>
      <c r="AG25" s="24" t="s">
        <v>43</v>
      </c>
      <c r="AH25" s="18" t="s">
        <v>43</v>
      </c>
      <c r="AI25" s="18" t="s">
        <v>54</v>
      </c>
      <c r="AJ25" s="17">
        <v>440</v>
      </c>
      <c r="AK25" s="25">
        <v>440</v>
      </c>
      <c r="AL25" s="25">
        <v>356</v>
      </c>
      <c r="AM25" s="35">
        <v>0.19</v>
      </c>
      <c r="AN25" s="49">
        <f t="shared" si="1"/>
        <v>186401.6</v>
      </c>
      <c r="AO25" s="18"/>
      <c r="AP25" s="15"/>
      <c r="AQ25" s="43" t="str">
        <f t="shared" si="2"/>
        <v>SI</v>
      </c>
      <c r="AR25" s="44">
        <f t="shared" si="3"/>
        <v>186401.6</v>
      </c>
      <c r="AS25" s="44">
        <f t="shared" si="4"/>
        <v>156640</v>
      </c>
      <c r="AT25" s="44">
        <f t="shared" si="5"/>
        <v>156640</v>
      </c>
      <c r="AU25" s="44">
        <f t="shared" si="6"/>
        <v>186401.6</v>
      </c>
      <c r="AV25" s="45" t="b">
        <f t="shared" si="7"/>
        <v>1</v>
      </c>
      <c r="AW25" s="45" t="b">
        <f t="shared" si="8"/>
        <v>0</v>
      </c>
      <c r="AX25" s="45"/>
    </row>
    <row r="26" spans="1:50" s="36" customFormat="1" ht="27.75" customHeight="1" x14ac:dyDescent="0.15">
      <c r="A26" s="36" t="str">
        <f t="shared" si="0"/>
        <v>ABA CIENTIFICA S.A.S201020310</v>
      </c>
      <c r="B26" s="36" t="b">
        <f>+A26='[1]Anexo 9'!A26</f>
        <v>1</v>
      </c>
      <c r="C26" s="18">
        <v>800158193</v>
      </c>
      <c r="D26" s="18" t="s">
        <v>3848</v>
      </c>
      <c r="E26" s="15" t="s">
        <v>98</v>
      </c>
      <c r="F26" s="15" t="s">
        <v>62</v>
      </c>
      <c r="G26" s="15" t="s">
        <v>3155</v>
      </c>
      <c r="H26" s="15" t="s">
        <v>3155</v>
      </c>
      <c r="I26" s="15" t="s">
        <v>3155</v>
      </c>
      <c r="J26" s="15">
        <v>12</v>
      </c>
      <c r="K26" s="15" t="s">
        <v>3155</v>
      </c>
      <c r="L26" s="15">
        <v>201020310</v>
      </c>
      <c r="M26" s="15" t="s">
        <v>368</v>
      </c>
      <c r="N26" s="15" t="s">
        <v>101</v>
      </c>
      <c r="O26" s="18" t="s">
        <v>369</v>
      </c>
      <c r="P26" s="22" t="s">
        <v>73</v>
      </c>
      <c r="Q26" s="15" t="s">
        <v>101</v>
      </c>
      <c r="R26" s="18" t="s">
        <v>370</v>
      </c>
      <c r="S26" s="22" t="s">
        <v>68</v>
      </c>
      <c r="T26" s="18"/>
      <c r="U26" s="18" t="s">
        <v>134</v>
      </c>
      <c r="V26" s="15" t="s">
        <v>6058</v>
      </c>
      <c r="W26" s="18" t="s">
        <v>117</v>
      </c>
      <c r="X26" s="18"/>
      <c r="Y26" s="15" t="s">
        <v>73</v>
      </c>
      <c r="Z26" s="18" t="s">
        <v>371</v>
      </c>
      <c r="AA26" s="18" t="s">
        <v>119</v>
      </c>
      <c r="AB26" s="18" t="s">
        <v>372</v>
      </c>
      <c r="AC26" s="67" t="str">
        <f>+VLOOKUP("*"&amp;L26&amp;"*",'[2]REGISTROS SANITARIOS'!$D$2:$E$260,2,FALSE)</f>
        <v>SI</v>
      </c>
      <c r="AD26" s="22" t="s">
        <v>1025</v>
      </c>
      <c r="AE26" s="16">
        <v>45631</v>
      </c>
      <c r="AF26" s="34" t="s">
        <v>73</v>
      </c>
      <c r="AG26" s="24" t="s">
        <v>43</v>
      </c>
      <c r="AH26" s="18" t="s">
        <v>43</v>
      </c>
      <c r="AI26" s="18" t="s">
        <v>54</v>
      </c>
      <c r="AJ26" s="17">
        <v>5500</v>
      </c>
      <c r="AK26" s="25">
        <v>5500</v>
      </c>
      <c r="AL26" s="25">
        <v>4667</v>
      </c>
      <c r="AM26" s="35">
        <v>0.19</v>
      </c>
      <c r="AN26" s="49">
        <f t="shared" si="1"/>
        <v>30545515</v>
      </c>
      <c r="AO26" s="18"/>
      <c r="AP26" s="15"/>
      <c r="AQ26" s="43" t="str">
        <f t="shared" si="2"/>
        <v>SI</v>
      </c>
      <c r="AR26" s="44">
        <f t="shared" si="3"/>
        <v>30545514.999999996</v>
      </c>
      <c r="AS26" s="44">
        <f t="shared" si="4"/>
        <v>25668500</v>
      </c>
      <c r="AT26" s="44">
        <f t="shared" si="5"/>
        <v>25668500</v>
      </c>
      <c r="AU26" s="44">
        <f t="shared" si="6"/>
        <v>30545514.999999996</v>
      </c>
      <c r="AV26" s="45" t="b">
        <f t="shared" si="7"/>
        <v>1</v>
      </c>
      <c r="AW26" s="45" t="b">
        <f t="shared" si="8"/>
        <v>0</v>
      </c>
      <c r="AX26" s="45"/>
    </row>
    <row r="27" spans="1:50" s="36" customFormat="1" ht="27.75" customHeight="1" x14ac:dyDescent="0.15">
      <c r="A27" s="36" t="str">
        <f t="shared" si="0"/>
        <v>ABA CIENTIFICA S.A.S201020410</v>
      </c>
      <c r="B27" s="36" t="b">
        <f>+A27='[1]Anexo 9'!A27</f>
        <v>1</v>
      </c>
      <c r="C27" s="18">
        <v>800158193</v>
      </c>
      <c r="D27" s="18" t="s">
        <v>3848</v>
      </c>
      <c r="E27" s="15" t="s">
        <v>98</v>
      </c>
      <c r="F27" s="15" t="s">
        <v>762</v>
      </c>
      <c r="G27" s="15">
        <f>+VLOOKUP(F27,[3]Sheet1!$E$3:$G$74,3,FALSE)</f>
        <v>2</v>
      </c>
      <c r="H27" s="15">
        <f>+VLOOKUP(D27&amp;F27,'TD para paquetes'!$E$3:$I$441,5,FALSE)</f>
        <v>2</v>
      </c>
      <c r="I27" s="15" t="s">
        <v>1025</v>
      </c>
      <c r="J27" s="15">
        <v>5</v>
      </c>
      <c r="K27" s="15">
        <v>5</v>
      </c>
      <c r="L27" s="15">
        <v>201020410</v>
      </c>
      <c r="M27" s="15" t="s">
        <v>763</v>
      </c>
      <c r="N27" s="15" t="s">
        <v>101</v>
      </c>
      <c r="O27" s="18" t="s">
        <v>764</v>
      </c>
      <c r="P27" s="22" t="s">
        <v>3841</v>
      </c>
      <c r="Q27" s="15" t="s">
        <v>101</v>
      </c>
      <c r="R27" s="18" t="s">
        <v>491</v>
      </c>
      <c r="S27" s="22" t="s">
        <v>68</v>
      </c>
      <c r="T27" s="18"/>
      <c r="U27" s="18" t="s">
        <v>134</v>
      </c>
      <c r="V27" s="15" t="s">
        <v>765</v>
      </c>
      <c r="W27" s="18" t="s">
        <v>117</v>
      </c>
      <c r="X27" s="18"/>
      <c r="Y27" s="15" t="s">
        <v>73</v>
      </c>
      <c r="Z27" s="18" t="s">
        <v>118</v>
      </c>
      <c r="AA27" s="18" t="s">
        <v>119</v>
      </c>
      <c r="AB27" s="18" t="s">
        <v>766</v>
      </c>
      <c r="AC27" s="67" t="str">
        <f>+VLOOKUP("*"&amp;L27&amp;"*",'[2]REGISTROS SANITARIOS'!$D$2:$E$260,2,FALSE)</f>
        <v>SI</v>
      </c>
      <c r="AD27" s="22" t="s">
        <v>1025</v>
      </c>
      <c r="AE27" s="16">
        <v>45273</v>
      </c>
      <c r="AF27" s="34" t="s">
        <v>73</v>
      </c>
      <c r="AG27" s="24" t="s">
        <v>43</v>
      </c>
      <c r="AH27" s="18" t="s">
        <v>43</v>
      </c>
      <c r="AI27" s="18" t="s">
        <v>53</v>
      </c>
      <c r="AJ27" s="17">
        <v>22</v>
      </c>
      <c r="AK27" s="25">
        <v>24</v>
      </c>
      <c r="AL27" s="25">
        <v>18000</v>
      </c>
      <c r="AM27" s="35">
        <v>0.19</v>
      </c>
      <c r="AN27" s="49">
        <f t="shared" si="1"/>
        <v>514080</v>
      </c>
      <c r="AO27" s="18"/>
      <c r="AP27" s="15"/>
      <c r="AQ27" s="43" t="str">
        <f t="shared" si="2"/>
        <v>MAYOR</v>
      </c>
      <c r="AR27" s="44">
        <f t="shared" si="3"/>
        <v>471240</v>
      </c>
      <c r="AS27" s="44">
        <f t="shared" si="4"/>
        <v>396000</v>
      </c>
      <c r="AT27" s="44">
        <f t="shared" si="5"/>
        <v>432000</v>
      </c>
      <c r="AU27" s="44">
        <f t="shared" si="6"/>
        <v>514080</v>
      </c>
      <c r="AV27" s="45" t="b">
        <f t="shared" si="7"/>
        <v>1</v>
      </c>
      <c r="AW27" s="45" t="b">
        <f t="shared" si="8"/>
        <v>0</v>
      </c>
      <c r="AX27" s="45"/>
    </row>
    <row r="28" spans="1:50" s="36" customFormat="1" ht="27.75" customHeight="1" x14ac:dyDescent="0.15">
      <c r="A28" s="36" t="str">
        <f t="shared" si="0"/>
        <v>ABA CIENTIFICA S.A.S201020510</v>
      </c>
      <c r="B28" s="36" t="b">
        <f>+A28='[1]Anexo 9'!A28</f>
        <v>1</v>
      </c>
      <c r="C28" s="18">
        <v>800158193</v>
      </c>
      <c r="D28" s="18" t="s">
        <v>3848</v>
      </c>
      <c r="E28" s="15" t="s">
        <v>98</v>
      </c>
      <c r="F28" s="15" t="s">
        <v>762</v>
      </c>
      <c r="G28" s="15">
        <f>+VLOOKUP(F28,[3]Sheet1!$E$3:$G$74,3,FALSE)</f>
        <v>2</v>
      </c>
      <c r="H28" s="15">
        <f>+VLOOKUP(D28&amp;F28,'TD para paquetes'!$E$3:$I$441,5,FALSE)</f>
        <v>2</v>
      </c>
      <c r="I28" s="15" t="s">
        <v>1025</v>
      </c>
      <c r="J28" s="15">
        <v>5</v>
      </c>
      <c r="K28" s="15">
        <v>5</v>
      </c>
      <c r="L28" s="15">
        <v>201020510</v>
      </c>
      <c r="M28" s="15" t="s">
        <v>767</v>
      </c>
      <c r="N28" s="15" t="s">
        <v>101</v>
      </c>
      <c r="O28" s="18" t="s">
        <v>768</v>
      </c>
      <c r="P28" s="22" t="s">
        <v>3841</v>
      </c>
      <c r="Q28" s="15" t="s">
        <v>101</v>
      </c>
      <c r="R28" s="18" t="s">
        <v>491</v>
      </c>
      <c r="S28" s="22" t="s">
        <v>68</v>
      </c>
      <c r="T28" s="18"/>
      <c r="U28" s="18" t="s">
        <v>134</v>
      </c>
      <c r="V28" s="15" t="s">
        <v>765</v>
      </c>
      <c r="W28" s="18" t="s">
        <v>117</v>
      </c>
      <c r="X28" s="18"/>
      <c r="Y28" s="15" t="s">
        <v>73</v>
      </c>
      <c r="Z28" s="18" t="s">
        <v>118</v>
      </c>
      <c r="AA28" s="18" t="s">
        <v>119</v>
      </c>
      <c r="AB28" s="18" t="s">
        <v>766</v>
      </c>
      <c r="AC28" s="67" t="str">
        <f>+VLOOKUP("*"&amp;L28&amp;"*",'[2]REGISTROS SANITARIOS'!$D$2:$E$260,2,FALSE)</f>
        <v>SI</v>
      </c>
      <c r="AD28" s="22" t="s">
        <v>1025</v>
      </c>
      <c r="AE28" s="16">
        <v>45273</v>
      </c>
      <c r="AF28" s="34" t="s">
        <v>73</v>
      </c>
      <c r="AG28" s="24" t="s">
        <v>43</v>
      </c>
      <c r="AH28" s="18" t="s">
        <v>43</v>
      </c>
      <c r="AI28" s="18" t="s">
        <v>53</v>
      </c>
      <c r="AJ28" s="17">
        <v>8.25</v>
      </c>
      <c r="AK28" s="25">
        <v>12</v>
      </c>
      <c r="AL28" s="25">
        <v>18000</v>
      </c>
      <c r="AM28" s="35">
        <v>0.19</v>
      </c>
      <c r="AN28" s="49">
        <f t="shared" si="1"/>
        <v>257040</v>
      </c>
      <c r="AO28" s="18"/>
      <c r="AP28" s="15"/>
      <c r="AQ28" s="43" t="str">
        <f t="shared" si="2"/>
        <v>MAYOR</v>
      </c>
      <c r="AR28" s="44">
        <f t="shared" si="3"/>
        <v>176715</v>
      </c>
      <c r="AS28" s="44">
        <f t="shared" si="4"/>
        <v>148500</v>
      </c>
      <c r="AT28" s="44">
        <f t="shared" si="5"/>
        <v>216000</v>
      </c>
      <c r="AU28" s="44">
        <f t="shared" si="6"/>
        <v>257040</v>
      </c>
      <c r="AV28" s="45" t="b">
        <f t="shared" si="7"/>
        <v>1</v>
      </c>
      <c r="AW28" s="45" t="b">
        <f t="shared" si="8"/>
        <v>0</v>
      </c>
      <c r="AX28" s="45"/>
    </row>
    <row r="29" spans="1:50" s="36" customFormat="1" ht="27.75" customHeight="1" x14ac:dyDescent="0.15">
      <c r="A29" s="36" t="str">
        <f t="shared" si="0"/>
        <v>ABA CIENTIFICA S.A.S201020710</v>
      </c>
      <c r="B29" s="36" t="b">
        <f>+A29='[1]Anexo 9'!A29</f>
        <v>1</v>
      </c>
      <c r="C29" s="18">
        <v>800158193</v>
      </c>
      <c r="D29" s="18" t="s">
        <v>3848</v>
      </c>
      <c r="E29" s="15" t="s">
        <v>98</v>
      </c>
      <c r="F29" s="15" t="s">
        <v>62</v>
      </c>
      <c r="G29" s="15" t="s">
        <v>3155</v>
      </c>
      <c r="H29" s="15" t="s">
        <v>3155</v>
      </c>
      <c r="I29" s="15" t="s">
        <v>3155</v>
      </c>
      <c r="J29" s="15">
        <v>5</v>
      </c>
      <c r="K29" s="15" t="s">
        <v>3155</v>
      </c>
      <c r="L29" s="15">
        <v>201020710</v>
      </c>
      <c r="M29" s="15" t="s">
        <v>2754</v>
      </c>
      <c r="N29" s="15" t="s">
        <v>101</v>
      </c>
      <c r="O29" s="18" t="s">
        <v>3887</v>
      </c>
      <c r="P29" s="22" t="s">
        <v>73</v>
      </c>
      <c r="Q29" s="15" t="s">
        <v>101</v>
      </c>
      <c r="R29" s="18" t="s">
        <v>370</v>
      </c>
      <c r="S29" s="22" t="s">
        <v>68</v>
      </c>
      <c r="T29" s="18"/>
      <c r="U29" s="18" t="s">
        <v>370</v>
      </c>
      <c r="V29" s="15" t="s">
        <v>2756</v>
      </c>
      <c r="W29" s="18" t="s">
        <v>2757</v>
      </c>
      <c r="X29" s="18"/>
      <c r="Y29" s="15" t="s">
        <v>73</v>
      </c>
      <c r="Z29" s="18" t="s">
        <v>2758</v>
      </c>
      <c r="AA29" s="18" t="s">
        <v>71</v>
      </c>
      <c r="AB29" s="18" t="s">
        <v>2759</v>
      </c>
      <c r="AC29" s="67" t="str">
        <f>+VLOOKUP("*"&amp;L29&amp;"*",'[2]REGISTROS SANITARIOS'!$D$2:$E$260,2,FALSE)</f>
        <v>SI</v>
      </c>
      <c r="AD29" s="22" t="s">
        <v>1025</v>
      </c>
      <c r="AE29" s="16">
        <v>46482</v>
      </c>
      <c r="AF29" s="34" t="s">
        <v>73</v>
      </c>
      <c r="AG29" s="24" t="s">
        <v>43</v>
      </c>
      <c r="AH29" s="18" t="s">
        <v>43</v>
      </c>
      <c r="AI29" s="18" t="s">
        <v>54</v>
      </c>
      <c r="AJ29" s="17">
        <v>110</v>
      </c>
      <c r="AK29" s="25">
        <v>140</v>
      </c>
      <c r="AL29" s="25">
        <v>26145</v>
      </c>
      <c r="AM29" s="35">
        <v>0.19</v>
      </c>
      <c r="AN29" s="49">
        <f t="shared" si="1"/>
        <v>4355757</v>
      </c>
      <c r="AO29" s="18"/>
      <c r="AP29" s="15"/>
      <c r="AQ29" s="43" t="str">
        <f t="shared" si="2"/>
        <v>MAYOR</v>
      </c>
      <c r="AR29" s="44">
        <f t="shared" si="3"/>
        <v>3422380.5</v>
      </c>
      <c r="AS29" s="44">
        <f t="shared" si="4"/>
        <v>2875950</v>
      </c>
      <c r="AT29" s="44">
        <f t="shared" si="5"/>
        <v>3660300</v>
      </c>
      <c r="AU29" s="44">
        <f t="shared" si="6"/>
        <v>4355757</v>
      </c>
      <c r="AV29" s="45" t="b">
        <f t="shared" si="7"/>
        <v>1</v>
      </c>
      <c r="AW29" s="45" t="b">
        <f t="shared" si="8"/>
        <v>0</v>
      </c>
      <c r="AX29" s="45"/>
    </row>
    <row r="30" spans="1:50" s="36" customFormat="1" ht="27.75" customHeight="1" x14ac:dyDescent="0.15">
      <c r="A30" s="36" t="str">
        <f t="shared" si="0"/>
        <v>ABA CIENTIFICA S.A.S201030110</v>
      </c>
      <c r="B30" s="36" t="b">
        <f>+A30='[1]Anexo 9'!A30</f>
        <v>1</v>
      </c>
      <c r="C30" s="18">
        <v>800158193</v>
      </c>
      <c r="D30" s="18" t="s">
        <v>3848</v>
      </c>
      <c r="E30" s="15" t="s">
        <v>98</v>
      </c>
      <c r="F30" s="15" t="s">
        <v>131</v>
      </c>
      <c r="G30" s="15">
        <f>+VLOOKUP(F30,[3]Sheet1!$E$3:$G$74,3,FALSE)</f>
        <v>6</v>
      </c>
      <c r="H30" s="15">
        <f>+VLOOKUP(D30&amp;F30,'TD para paquetes'!$E$3:$I$441,5,FALSE)</f>
        <v>6</v>
      </c>
      <c r="I30" s="15" t="s">
        <v>1025</v>
      </c>
      <c r="J30" s="15">
        <v>9</v>
      </c>
      <c r="K30" s="15">
        <v>9</v>
      </c>
      <c r="L30" s="15">
        <v>201030110</v>
      </c>
      <c r="M30" s="15" t="s">
        <v>132</v>
      </c>
      <c r="N30" s="15" t="s">
        <v>101</v>
      </c>
      <c r="O30" s="18" t="s">
        <v>133</v>
      </c>
      <c r="P30" s="22" t="s">
        <v>3841</v>
      </c>
      <c r="Q30" s="15" t="s">
        <v>101</v>
      </c>
      <c r="R30" s="18" t="s">
        <v>134</v>
      </c>
      <c r="S30" s="22" t="s">
        <v>73</v>
      </c>
      <c r="T30" s="18"/>
      <c r="U30" s="18" t="s">
        <v>134</v>
      </c>
      <c r="V30" s="15" t="s">
        <v>6059</v>
      </c>
      <c r="W30" s="18" t="s">
        <v>136</v>
      </c>
      <c r="X30" s="18"/>
      <c r="Y30" s="15" t="s">
        <v>73</v>
      </c>
      <c r="Z30" s="18" t="s">
        <v>137</v>
      </c>
      <c r="AA30" s="18" t="s">
        <v>71</v>
      </c>
      <c r="AB30" s="18" t="s">
        <v>138</v>
      </c>
      <c r="AC30" s="67" t="str">
        <f>+VLOOKUP("*"&amp;L30&amp;"*",'[2]REGISTROS SANITARIOS'!$D$2:$E$260,2,FALSE)</f>
        <v>SI</v>
      </c>
      <c r="AD30" s="22" t="s">
        <v>1025</v>
      </c>
      <c r="AE30" s="16">
        <v>44691</v>
      </c>
      <c r="AF30" s="34" t="s">
        <v>73</v>
      </c>
      <c r="AG30" s="24" t="s">
        <v>43</v>
      </c>
      <c r="AH30" s="18" t="s">
        <v>43</v>
      </c>
      <c r="AI30" s="18" t="s">
        <v>53</v>
      </c>
      <c r="AJ30" s="17">
        <v>5.5</v>
      </c>
      <c r="AK30" s="25">
        <v>6</v>
      </c>
      <c r="AL30" s="25">
        <v>977</v>
      </c>
      <c r="AM30" s="35">
        <v>0.19</v>
      </c>
      <c r="AN30" s="49">
        <f t="shared" si="1"/>
        <v>6975.78</v>
      </c>
      <c r="AO30" s="18"/>
      <c r="AP30" s="15"/>
      <c r="AQ30" s="43" t="str">
        <f t="shared" si="2"/>
        <v>MAYOR</v>
      </c>
      <c r="AR30" s="44">
        <f t="shared" si="3"/>
        <v>6394.4649999999992</v>
      </c>
      <c r="AS30" s="44">
        <f t="shared" si="4"/>
        <v>5373.5</v>
      </c>
      <c r="AT30" s="44">
        <f t="shared" si="5"/>
        <v>5862</v>
      </c>
      <c r="AU30" s="44">
        <f t="shared" si="6"/>
        <v>6975.7799999999988</v>
      </c>
      <c r="AV30" s="45" t="b">
        <f t="shared" si="7"/>
        <v>1</v>
      </c>
      <c r="AW30" s="45" t="b">
        <f t="shared" si="8"/>
        <v>0</v>
      </c>
      <c r="AX30" s="45"/>
    </row>
    <row r="31" spans="1:50" s="36" customFormat="1" ht="27.75" customHeight="1" x14ac:dyDescent="0.15">
      <c r="A31" s="36" t="str">
        <f t="shared" si="0"/>
        <v>ABA CIENTIFICA S.A.S201030210</v>
      </c>
      <c r="B31" s="36" t="b">
        <f>+A31='[1]Anexo 9'!A31</f>
        <v>1</v>
      </c>
      <c r="C31" s="18">
        <v>800158193</v>
      </c>
      <c r="D31" s="18" t="s">
        <v>3848</v>
      </c>
      <c r="E31" s="15" t="s">
        <v>98</v>
      </c>
      <c r="F31" s="15" t="s">
        <v>62</v>
      </c>
      <c r="G31" s="15" t="s">
        <v>3155</v>
      </c>
      <c r="H31" s="15" t="s">
        <v>3155</v>
      </c>
      <c r="I31" s="15" t="s">
        <v>3155</v>
      </c>
      <c r="J31" s="15">
        <v>5</v>
      </c>
      <c r="K31" s="15" t="s">
        <v>3155</v>
      </c>
      <c r="L31" s="15">
        <v>201030210</v>
      </c>
      <c r="M31" s="15" t="s">
        <v>2760</v>
      </c>
      <c r="N31" s="15" t="s">
        <v>101</v>
      </c>
      <c r="O31" s="18" t="s">
        <v>3888</v>
      </c>
      <c r="P31" s="22" t="s">
        <v>3841</v>
      </c>
      <c r="Q31" s="15" t="s">
        <v>101</v>
      </c>
      <c r="R31" s="18" t="s">
        <v>134</v>
      </c>
      <c r="S31" s="22" t="s">
        <v>73</v>
      </c>
      <c r="T31" s="18"/>
      <c r="U31" s="18" t="s">
        <v>134</v>
      </c>
      <c r="V31" s="15" t="s">
        <v>135</v>
      </c>
      <c r="W31" s="18" t="s">
        <v>6060</v>
      </c>
      <c r="X31" s="18"/>
      <c r="Y31" s="15" t="s">
        <v>68</v>
      </c>
      <c r="Z31" s="18" t="s">
        <v>6643</v>
      </c>
      <c r="AA31" s="18" t="s">
        <v>251</v>
      </c>
      <c r="AB31" s="18" t="s">
        <v>6644</v>
      </c>
      <c r="AC31" s="67" t="str">
        <f>+VLOOKUP("*"&amp;L31&amp;"*",'[2]REGISTROS SANITARIOS'!$D$2:$E$260,2,FALSE)</f>
        <v>SI</v>
      </c>
      <c r="AD31" s="22" t="s">
        <v>1025</v>
      </c>
      <c r="AE31" s="16">
        <v>46978</v>
      </c>
      <c r="AF31" s="34" t="s">
        <v>73</v>
      </c>
      <c r="AG31" s="24" t="s">
        <v>43</v>
      </c>
      <c r="AH31" s="18" t="s">
        <v>43</v>
      </c>
      <c r="AI31" s="18" t="s">
        <v>53</v>
      </c>
      <c r="AJ31" s="17">
        <v>5.5</v>
      </c>
      <c r="AK31" s="25">
        <v>6</v>
      </c>
      <c r="AL31" s="25">
        <v>2312</v>
      </c>
      <c r="AM31" s="35">
        <v>0.19</v>
      </c>
      <c r="AN31" s="49">
        <f t="shared" si="1"/>
        <v>16507.68</v>
      </c>
      <c r="AO31" s="18"/>
      <c r="AP31" s="15"/>
      <c r="AQ31" s="43" t="str">
        <f t="shared" si="2"/>
        <v>MAYOR</v>
      </c>
      <c r="AR31" s="44">
        <f t="shared" si="3"/>
        <v>15132.039999999999</v>
      </c>
      <c r="AS31" s="44">
        <f t="shared" si="4"/>
        <v>12716</v>
      </c>
      <c r="AT31" s="44">
        <f t="shared" si="5"/>
        <v>13872</v>
      </c>
      <c r="AU31" s="44">
        <f t="shared" si="6"/>
        <v>16507.68</v>
      </c>
      <c r="AV31" s="45" t="b">
        <f t="shared" si="7"/>
        <v>1</v>
      </c>
      <c r="AW31" s="45" t="b">
        <f t="shared" si="8"/>
        <v>0</v>
      </c>
      <c r="AX31" s="45"/>
    </row>
    <row r="32" spans="1:50" s="36" customFormat="1" ht="27.75" customHeight="1" x14ac:dyDescent="0.15">
      <c r="A32" s="36" t="str">
        <f t="shared" si="0"/>
        <v>ABA CIENTIFICA S.A.S201030410</v>
      </c>
      <c r="B32" s="36" t="b">
        <f>+A32='[1]Anexo 9'!A32</f>
        <v>1</v>
      </c>
      <c r="C32" s="18">
        <v>800158193</v>
      </c>
      <c r="D32" s="18" t="s">
        <v>3848</v>
      </c>
      <c r="E32" s="15" t="s">
        <v>98</v>
      </c>
      <c r="F32" s="15" t="s">
        <v>131</v>
      </c>
      <c r="G32" s="15">
        <f>+VLOOKUP(F32,[3]Sheet1!$E$3:$G$74,3,FALSE)</f>
        <v>6</v>
      </c>
      <c r="H32" s="15">
        <f>+VLOOKUP(D32&amp;F32,'TD para paquetes'!$E$3:$I$441,5,FALSE)</f>
        <v>6</v>
      </c>
      <c r="I32" s="15" t="s">
        <v>1025</v>
      </c>
      <c r="J32" s="15">
        <v>9</v>
      </c>
      <c r="K32" s="15">
        <v>9</v>
      </c>
      <c r="L32" s="15">
        <v>201030410</v>
      </c>
      <c r="M32" s="15" t="s">
        <v>139</v>
      </c>
      <c r="N32" s="15" t="s">
        <v>101</v>
      </c>
      <c r="O32" s="18" t="s">
        <v>140</v>
      </c>
      <c r="P32" s="22" t="s">
        <v>3841</v>
      </c>
      <c r="Q32" s="15" t="s">
        <v>101</v>
      </c>
      <c r="R32" s="18" t="s">
        <v>134</v>
      </c>
      <c r="S32" s="22" t="s">
        <v>73</v>
      </c>
      <c r="T32" s="18"/>
      <c r="U32" s="18" t="s">
        <v>134</v>
      </c>
      <c r="V32" s="15" t="s">
        <v>6059</v>
      </c>
      <c r="W32" s="18" t="s">
        <v>136</v>
      </c>
      <c r="X32" s="18"/>
      <c r="Y32" s="15" t="s">
        <v>73</v>
      </c>
      <c r="Z32" s="18" t="s">
        <v>137</v>
      </c>
      <c r="AA32" s="18" t="s">
        <v>71</v>
      </c>
      <c r="AB32" s="18" t="s">
        <v>141</v>
      </c>
      <c r="AC32" s="67" t="str">
        <f>+VLOOKUP("*"&amp;L32&amp;"*",'[2]REGISTROS SANITARIOS'!$D$2:$E$260,2,FALSE)</f>
        <v>SI</v>
      </c>
      <c r="AD32" s="22" t="s">
        <v>1025</v>
      </c>
      <c r="AE32" s="16">
        <v>44691</v>
      </c>
      <c r="AF32" s="34" t="s">
        <v>73</v>
      </c>
      <c r="AG32" s="24" t="s">
        <v>43</v>
      </c>
      <c r="AH32" s="18" t="s">
        <v>43</v>
      </c>
      <c r="AI32" s="18" t="s">
        <v>53</v>
      </c>
      <c r="AJ32" s="17">
        <v>5.5</v>
      </c>
      <c r="AK32" s="25">
        <v>6</v>
      </c>
      <c r="AL32" s="25">
        <v>1739</v>
      </c>
      <c r="AM32" s="35">
        <v>0.19</v>
      </c>
      <c r="AN32" s="49">
        <f t="shared" si="1"/>
        <v>12416.46</v>
      </c>
      <c r="AO32" s="18"/>
      <c r="AP32" s="15"/>
      <c r="AQ32" s="43" t="str">
        <f t="shared" si="2"/>
        <v>MAYOR</v>
      </c>
      <c r="AR32" s="44">
        <f t="shared" si="3"/>
        <v>11381.754999999999</v>
      </c>
      <c r="AS32" s="44">
        <f t="shared" si="4"/>
        <v>9564.5</v>
      </c>
      <c r="AT32" s="44">
        <f t="shared" si="5"/>
        <v>10434</v>
      </c>
      <c r="AU32" s="44">
        <f t="shared" si="6"/>
        <v>12416.46</v>
      </c>
      <c r="AV32" s="45" t="b">
        <f t="shared" si="7"/>
        <v>1</v>
      </c>
      <c r="AW32" s="45" t="b">
        <f t="shared" si="8"/>
        <v>0</v>
      </c>
      <c r="AX32" s="45"/>
    </row>
    <row r="33" spans="1:50" s="36" customFormat="1" ht="27.75" customHeight="1" x14ac:dyDescent="0.15">
      <c r="A33" s="36" t="str">
        <f t="shared" si="0"/>
        <v>ABA CIENTIFICA S.A.S201030510</v>
      </c>
      <c r="B33" s="36" t="b">
        <f>+A33='[1]Anexo 9'!A33</f>
        <v>1</v>
      </c>
      <c r="C33" s="18">
        <v>800158193</v>
      </c>
      <c r="D33" s="18" t="s">
        <v>3848</v>
      </c>
      <c r="E33" s="15" t="s">
        <v>98</v>
      </c>
      <c r="F33" s="15" t="s">
        <v>131</v>
      </c>
      <c r="G33" s="15">
        <f>+VLOOKUP(F33,[3]Sheet1!$E$3:$G$74,3,FALSE)</f>
        <v>6</v>
      </c>
      <c r="H33" s="15">
        <f>+VLOOKUP(D33&amp;F33,'TD para paquetes'!$E$3:$I$441,5,FALSE)</f>
        <v>6</v>
      </c>
      <c r="I33" s="15" t="s">
        <v>1025</v>
      </c>
      <c r="J33" s="15">
        <v>9</v>
      </c>
      <c r="K33" s="15">
        <v>9</v>
      </c>
      <c r="L33" s="15">
        <v>201030510</v>
      </c>
      <c r="M33" s="15" t="s">
        <v>142</v>
      </c>
      <c r="N33" s="15" t="s">
        <v>101</v>
      </c>
      <c r="O33" s="18" t="s">
        <v>143</v>
      </c>
      <c r="P33" s="22" t="s">
        <v>3841</v>
      </c>
      <c r="Q33" s="15" t="s">
        <v>101</v>
      </c>
      <c r="R33" s="18" t="s">
        <v>134</v>
      </c>
      <c r="S33" s="22" t="s">
        <v>73</v>
      </c>
      <c r="T33" s="18"/>
      <c r="U33" s="18" t="s">
        <v>134</v>
      </c>
      <c r="V33" s="15" t="s">
        <v>6059</v>
      </c>
      <c r="W33" s="18" t="s">
        <v>136</v>
      </c>
      <c r="X33" s="18"/>
      <c r="Y33" s="15" t="s">
        <v>73</v>
      </c>
      <c r="Z33" s="18" t="s">
        <v>137</v>
      </c>
      <c r="AA33" s="18" t="s">
        <v>71</v>
      </c>
      <c r="AB33" s="18" t="s">
        <v>141</v>
      </c>
      <c r="AC33" s="67" t="str">
        <f>+VLOOKUP("*"&amp;L33&amp;"*",'[2]REGISTROS SANITARIOS'!$D$2:$E$260,2,FALSE)</f>
        <v>SI</v>
      </c>
      <c r="AD33" s="22" t="s">
        <v>1025</v>
      </c>
      <c r="AE33" s="16">
        <v>44691</v>
      </c>
      <c r="AF33" s="34" t="s">
        <v>73</v>
      </c>
      <c r="AG33" s="24" t="s">
        <v>43</v>
      </c>
      <c r="AH33" s="18" t="s">
        <v>43</v>
      </c>
      <c r="AI33" s="18" t="s">
        <v>53</v>
      </c>
      <c r="AJ33" s="17">
        <v>27.5</v>
      </c>
      <c r="AK33" s="25">
        <v>28</v>
      </c>
      <c r="AL33" s="25">
        <v>1739</v>
      </c>
      <c r="AM33" s="35">
        <v>0.19</v>
      </c>
      <c r="AN33" s="49">
        <f t="shared" si="1"/>
        <v>57943.48</v>
      </c>
      <c r="AO33" s="18"/>
      <c r="AP33" s="15"/>
      <c r="AQ33" s="43" t="str">
        <f t="shared" si="2"/>
        <v>MAYOR</v>
      </c>
      <c r="AR33" s="44">
        <f t="shared" si="3"/>
        <v>56908.774999999994</v>
      </c>
      <c r="AS33" s="44">
        <f t="shared" si="4"/>
        <v>47822.5</v>
      </c>
      <c r="AT33" s="44">
        <f t="shared" si="5"/>
        <v>48692</v>
      </c>
      <c r="AU33" s="44">
        <f t="shared" si="6"/>
        <v>57943.479999999996</v>
      </c>
      <c r="AV33" s="45" t="b">
        <f t="shared" si="7"/>
        <v>1</v>
      </c>
      <c r="AW33" s="45" t="b">
        <f t="shared" si="8"/>
        <v>0</v>
      </c>
      <c r="AX33" s="45"/>
    </row>
    <row r="34" spans="1:50" s="36" customFormat="1" ht="27.75" customHeight="1" x14ac:dyDescent="0.15">
      <c r="A34" s="36" t="str">
        <f t="shared" si="0"/>
        <v>ABA CIENTIFICA S.A.S201030610</v>
      </c>
      <c r="B34" s="36" t="b">
        <f>+A34='[1]Anexo 9'!A34</f>
        <v>1</v>
      </c>
      <c r="C34" s="18">
        <v>800158193</v>
      </c>
      <c r="D34" s="18" t="s">
        <v>3848</v>
      </c>
      <c r="E34" s="15" t="s">
        <v>98</v>
      </c>
      <c r="F34" s="15" t="s">
        <v>131</v>
      </c>
      <c r="G34" s="15">
        <f>+VLOOKUP(F34,[3]Sheet1!$E$3:$G$74,3,FALSE)</f>
        <v>6</v>
      </c>
      <c r="H34" s="15">
        <f>+VLOOKUP(D34&amp;F34,'TD para paquetes'!$E$3:$I$441,5,FALSE)</f>
        <v>6</v>
      </c>
      <c r="I34" s="15" t="s">
        <v>1025</v>
      </c>
      <c r="J34" s="15">
        <v>9</v>
      </c>
      <c r="K34" s="15">
        <v>9</v>
      </c>
      <c r="L34" s="15">
        <v>201030610</v>
      </c>
      <c r="M34" s="15" t="s">
        <v>144</v>
      </c>
      <c r="N34" s="15" t="s">
        <v>101</v>
      </c>
      <c r="O34" s="18" t="s">
        <v>145</v>
      </c>
      <c r="P34" s="22" t="s">
        <v>3841</v>
      </c>
      <c r="Q34" s="15" t="s">
        <v>101</v>
      </c>
      <c r="R34" s="18" t="s">
        <v>134</v>
      </c>
      <c r="S34" s="22" t="s">
        <v>73</v>
      </c>
      <c r="T34" s="18"/>
      <c r="U34" s="18" t="s">
        <v>134</v>
      </c>
      <c r="V34" s="15" t="s">
        <v>6059</v>
      </c>
      <c r="W34" s="18" t="s">
        <v>136</v>
      </c>
      <c r="X34" s="18"/>
      <c r="Y34" s="15" t="s">
        <v>73</v>
      </c>
      <c r="Z34" s="18" t="s">
        <v>137</v>
      </c>
      <c r="AA34" s="18" t="s">
        <v>71</v>
      </c>
      <c r="AB34" s="18" t="s">
        <v>141</v>
      </c>
      <c r="AC34" s="67" t="str">
        <f>+VLOOKUP("*"&amp;L34&amp;"*",'[2]REGISTROS SANITARIOS'!$D$2:$E$260,2,FALSE)</f>
        <v>SI</v>
      </c>
      <c r="AD34" s="22" t="s">
        <v>1025</v>
      </c>
      <c r="AE34" s="16">
        <v>44691</v>
      </c>
      <c r="AF34" s="34" t="s">
        <v>73</v>
      </c>
      <c r="AG34" s="24" t="s">
        <v>43</v>
      </c>
      <c r="AH34" s="18" t="s">
        <v>43</v>
      </c>
      <c r="AI34" s="18" t="s">
        <v>53</v>
      </c>
      <c r="AJ34" s="17">
        <v>60.5</v>
      </c>
      <c r="AK34" s="25">
        <v>61</v>
      </c>
      <c r="AL34" s="25">
        <v>2380</v>
      </c>
      <c r="AM34" s="35">
        <v>0.19</v>
      </c>
      <c r="AN34" s="49">
        <f t="shared" si="1"/>
        <v>172764.2</v>
      </c>
      <c r="AO34" s="18"/>
      <c r="AP34" s="15"/>
      <c r="AQ34" s="43" t="str">
        <f t="shared" si="2"/>
        <v>MAYOR</v>
      </c>
      <c r="AR34" s="44">
        <f t="shared" si="3"/>
        <v>171348.09999999998</v>
      </c>
      <c r="AS34" s="44">
        <f t="shared" si="4"/>
        <v>143990</v>
      </c>
      <c r="AT34" s="44">
        <f t="shared" si="5"/>
        <v>145180</v>
      </c>
      <c r="AU34" s="44">
        <f t="shared" si="6"/>
        <v>172764.19999999998</v>
      </c>
      <c r="AV34" s="45" t="b">
        <f t="shared" si="7"/>
        <v>1</v>
      </c>
      <c r="AW34" s="45" t="b">
        <f t="shared" si="8"/>
        <v>0</v>
      </c>
      <c r="AX34" s="45"/>
    </row>
    <row r="35" spans="1:50" s="36" customFormat="1" ht="27.75" customHeight="1" x14ac:dyDescent="0.15">
      <c r="A35" s="36" t="str">
        <f t="shared" si="0"/>
        <v>ABA CIENTIFICA S.A.S201030710</v>
      </c>
      <c r="B35" s="36" t="b">
        <f>+A35='[1]Anexo 9'!A35</f>
        <v>1</v>
      </c>
      <c r="C35" s="18">
        <v>800158193</v>
      </c>
      <c r="D35" s="18" t="s">
        <v>3848</v>
      </c>
      <c r="E35" s="15" t="s">
        <v>98</v>
      </c>
      <c r="F35" s="15" t="s">
        <v>131</v>
      </c>
      <c r="G35" s="15">
        <f>+VLOOKUP(F35,[3]Sheet1!$E$3:$G$74,3,FALSE)</f>
        <v>6</v>
      </c>
      <c r="H35" s="15">
        <f>+VLOOKUP(D35&amp;F35,'TD para paquetes'!$E$3:$I$441,5,FALSE)</f>
        <v>6</v>
      </c>
      <c r="I35" s="15" t="s">
        <v>1025</v>
      </c>
      <c r="J35" s="15">
        <v>9</v>
      </c>
      <c r="K35" s="15">
        <v>9</v>
      </c>
      <c r="L35" s="15">
        <v>201030710</v>
      </c>
      <c r="M35" s="15" t="s">
        <v>146</v>
      </c>
      <c r="N35" s="15" t="s">
        <v>101</v>
      </c>
      <c r="O35" s="18" t="s">
        <v>147</v>
      </c>
      <c r="P35" s="22" t="s">
        <v>3841</v>
      </c>
      <c r="Q35" s="15" t="s">
        <v>101</v>
      </c>
      <c r="R35" s="18" t="s">
        <v>134</v>
      </c>
      <c r="S35" s="22" t="s">
        <v>73</v>
      </c>
      <c r="T35" s="18"/>
      <c r="U35" s="18" t="s">
        <v>134</v>
      </c>
      <c r="V35" s="15" t="s">
        <v>6059</v>
      </c>
      <c r="W35" s="18" t="s">
        <v>136</v>
      </c>
      <c r="X35" s="18"/>
      <c r="Y35" s="15" t="s">
        <v>73</v>
      </c>
      <c r="Z35" s="18" t="s">
        <v>137</v>
      </c>
      <c r="AA35" s="18" t="s">
        <v>71</v>
      </c>
      <c r="AB35" s="18" t="s">
        <v>141</v>
      </c>
      <c r="AC35" s="67" t="str">
        <f>+VLOOKUP("*"&amp;L35&amp;"*",'[2]REGISTROS SANITARIOS'!$D$2:$E$260,2,FALSE)</f>
        <v>SI</v>
      </c>
      <c r="AD35" s="22" t="s">
        <v>1025</v>
      </c>
      <c r="AE35" s="16">
        <v>44691</v>
      </c>
      <c r="AF35" s="34" t="s">
        <v>73</v>
      </c>
      <c r="AG35" s="24" t="s">
        <v>43</v>
      </c>
      <c r="AH35" s="18" t="s">
        <v>43</v>
      </c>
      <c r="AI35" s="18" t="s">
        <v>53</v>
      </c>
      <c r="AJ35" s="17">
        <v>825</v>
      </c>
      <c r="AK35" s="25">
        <v>825</v>
      </c>
      <c r="AL35" s="25">
        <v>2380</v>
      </c>
      <c r="AM35" s="35">
        <v>0.19</v>
      </c>
      <c r="AN35" s="49">
        <f t="shared" si="1"/>
        <v>2336565</v>
      </c>
      <c r="AO35" s="18"/>
      <c r="AP35" s="15"/>
      <c r="AQ35" s="43" t="str">
        <f t="shared" si="2"/>
        <v>SI</v>
      </c>
      <c r="AR35" s="44">
        <f t="shared" si="3"/>
        <v>2336565</v>
      </c>
      <c r="AS35" s="44">
        <f t="shared" si="4"/>
        <v>1963500</v>
      </c>
      <c r="AT35" s="44">
        <f t="shared" si="5"/>
        <v>1963500</v>
      </c>
      <c r="AU35" s="44">
        <f t="shared" si="6"/>
        <v>2336565</v>
      </c>
      <c r="AV35" s="45" t="b">
        <f t="shared" si="7"/>
        <v>1</v>
      </c>
      <c r="AW35" s="45" t="b">
        <f t="shared" si="8"/>
        <v>0</v>
      </c>
      <c r="AX35" s="45"/>
    </row>
    <row r="36" spans="1:50" s="36" customFormat="1" ht="27.75" customHeight="1" x14ac:dyDescent="0.15">
      <c r="A36" s="36" t="str">
        <f t="shared" si="0"/>
        <v>ABA CIENTIFICA S.A.S201030810</v>
      </c>
      <c r="B36" s="36" t="b">
        <f>+A36='[1]Anexo 9'!A36</f>
        <v>1</v>
      </c>
      <c r="C36" s="18">
        <v>800158193</v>
      </c>
      <c r="D36" s="18" t="s">
        <v>3848</v>
      </c>
      <c r="E36" s="15" t="s">
        <v>98</v>
      </c>
      <c r="F36" s="15" t="s">
        <v>131</v>
      </c>
      <c r="G36" s="15">
        <f>+VLOOKUP(F36,[3]Sheet1!$E$3:$G$74,3,FALSE)</f>
        <v>6</v>
      </c>
      <c r="H36" s="15">
        <f>+VLOOKUP(D36&amp;F36,'TD para paquetes'!$E$3:$I$441,5,FALSE)</f>
        <v>6</v>
      </c>
      <c r="I36" s="15" t="s">
        <v>1025</v>
      </c>
      <c r="J36" s="15">
        <v>9</v>
      </c>
      <c r="K36" s="15">
        <v>9</v>
      </c>
      <c r="L36" s="15">
        <v>201030810</v>
      </c>
      <c r="M36" s="15" t="s">
        <v>148</v>
      </c>
      <c r="N36" s="15" t="s">
        <v>101</v>
      </c>
      <c r="O36" s="18" t="s">
        <v>149</v>
      </c>
      <c r="P36" s="22" t="s">
        <v>3841</v>
      </c>
      <c r="Q36" s="15" t="s">
        <v>101</v>
      </c>
      <c r="R36" s="18" t="s">
        <v>134</v>
      </c>
      <c r="S36" s="22" t="s">
        <v>73</v>
      </c>
      <c r="T36" s="18"/>
      <c r="U36" s="18" t="s">
        <v>134</v>
      </c>
      <c r="V36" s="15" t="s">
        <v>6059</v>
      </c>
      <c r="W36" s="18" t="s">
        <v>136</v>
      </c>
      <c r="X36" s="18"/>
      <c r="Y36" s="15" t="s">
        <v>73</v>
      </c>
      <c r="Z36" s="18" t="s">
        <v>137</v>
      </c>
      <c r="AA36" s="18" t="s">
        <v>71</v>
      </c>
      <c r="AB36" s="18" t="s">
        <v>141</v>
      </c>
      <c r="AC36" s="67" t="str">
        <f>+VLOOKUP("*"&amp;L36&amp;"*",'[2]REGISTROS SANITARIOS'!$D$2:$E$260,2,FALSE)</f>
        <v>SI</v>
      </c>
      <c r="AD36" s="22" t="s">
        <v>1025</v>
      </c>
      <c r="AE36" s="16">
        <v>44691</v>
      </c>
      <c r="AF36" s="34" t="s">
        <v>73</v>
      </c>
      <c r="AG36" s="24" t="s">
        <v>43</v>
      </c>
      <c r="AH36" s="18" t="s">
        <v>43</v>
      </c>
      <c r="AI36" s="18" t="s">
        <v>53</v>
      </c>
      <c r="AJ36" s="17">
        <v>990</v>
      </c>
      <c r="AK36" s="25">
        <v>990</v>
      </c>
      <c r="AL36" s="25">
        <v>2380</v>
      </c>
      <c r="AM36" s="35">
        <v>0.19</v>
      </c>
      <c r="AN36" s="49">
        <f t="shared" si="1"/>
        <v>2803878</v>
      </c>
      <c r="AO36" s="18"/>
      <c r="AP36" s="15"/>
      <c r="AQ36" s="43" t="str">
        <f t="shared" si="2"/>
        <v>SI</v>
      </c>
      <c r="AR36" s="44">
        <f t="shared" si="3"/>
        <v>2803878</v>
      </c>
      <c r="AS36" s="44">
        <f t="shared" si="4"/>
        <v>2356200</v>
      </c>
      <c r="AT36" s="44">
        <f t="shared" si="5"/>
        <v>2356200</v>
      </c>
      <c r="AU36" s="44">
        <f t="shared" si="6"/>
        <v>2803878</v>
      </c>
      <c r="AV36" s="45" t="b">
        <f t="shared" si="7"/>
        <v>1</v>
      </c>
      <c r="AW36" s="45" t="b">
        <f t="shared" si="8"/>
        <v>0</v>
      </c>
      <c r="AX36" s="45"/>
    </row>
    <row r="37" spans="1:50" s="36" customFormat="1" ht="27.75" customHeight="1" x14ac:dyDescent="0.15">
      <c r="A37" s="36" t="str">
        <f t="shared" si="0"/>
        <v>ABA CIENTIFICA S.A.S201040510</v>
      </c>
      <c r="B37" s="36" t="b">
        <f>+A37='[1]Anexo 9'!A37</f>
        <v>1</v>
      </c>
      <c r="C37" s="18">
        <v>800158193</v>
      </c>
      <c r="D37" s="18" t="s">
        <v>3848</v>
      </c>
      <c r="E37" s="15" t="s">
        <v>98</v>
      </c>
      <c r="F37" s="15" t="s">
        <v>62</v>
      </c>
      <c r="G37" s="15" t="s">
        <v>3155</v>
      </c>
      <c r="H37" s="15" t="s">
        <v>3155</v>
      </c>
      <c r="I37" s="15" t="s">
        <v>3155</v>
      </c>
      <c r="J37" s="15">
        <v>6</v>
      </c>
      <c r="K37" s="15" t="s">
        <v>3155</v>
      </c>
      <c r="L37" s="15">
        <v>201040510</v>
      </c>
      <c r="M37" s="15" t="s">
        <v>373</v>
      </c>
      <c r="N37" s="15" t="s">
        <v>101</v>
      </c>
      <c r="O37" s="18" t="s">
        <v>374</v>
      </c>
      <c r="P37" s="22" t="s">
        <v>3841</v>
      </c>
      <c r="Q37" s="15" t="s">
        <v>248</v>
      </c>
      <c r="R37" s="18" t="s">
        <v>153</v>
      </c>
      <c r="S37" s="22" t="s">
        <v>73</v>
      </c>
      <c r="T37" s="18"/>
      <c r="U37" s="18" t="s">
        <v>153</v>
      </c>
      <c r="V37" s="15"/>
      <c r="W37" s="18" t="s">
        <v>84</v>
      </c>
      <c r="X37" s="18" t="s">
        <v>8754</v>
      </c>
      <c r="Y37" s="15" t="s">
        <v>68</v>
      </c>
      <c r="Z37" s="18" t="s">
        <v>154</v>
      </c>
      <c r="AA37" s="18" t="s">
        <v>155</v>
      </c>
      <c r="AB37" s="18" t="s">
        <v>156</v>
      </c>
      <c r="AC37" s="67" t="str">
        <f>+VLOOKUP("*"&amp;L37&amp;"*",'[2]REGISTROS SANITARIOS'!$D$2:$E$260,2,FALSE)</f>
        <v>SI</v>
      </c>
      <c r="AD37" s="22" t="s">
        <v>1025</v>
      </c>
      <c r="AE37" s="16">
        <v>46252</v>
      </c>
      <c r="AF37" s="34" t="s">
        <v>73</v>
      </c>
      <c r="AG37" s="24" t="s">
        <v>43</v>
      </c>
      <c r="AH37" s="18" t="s">
        <v>43</v>
      </c>
      <c r="AI37" s="18" t="s">
        <v>53</v>
      </c>
      <c r="AJ37" s="17">
        <v>1100</v>
      </c>
      <c r="AK37" s="25">
        <v>1100</v>
      </c>
      <c r="AL37" s="25">
        <v>1386</v>
      </c>
      <c r="AM37" s="35">
        <v>0</v>
      </c>
      <c r="AN37" s="49">
        <f t="shared" si="1"/>
        <v>1524600</v>
      </c>
      <c r="AO37" s="18"/>
      <c r="AP37" s="15"/>
      <c r="AQ37" s="43" t="str">
        <f t="shared" si="2"/>
        <v>SI</v>
      </c>
      <c r="AR37" s="44">
        <f t="shared" si="3"/>
        <v>1524600</v>
      </c>
      <c r="AS37" s="44">
        <f t="shared" si="4"/>
        <v>1524600</v>
      </c>
      <c r="AT37" s="44">
        <f t="shared" si="5"/>
        <v>1524600</v>
      </c>
      <c r="AU37" s="44">
        <f t="shared" si="6"/>
        <v>1524600</v>
      </c>
      <c r="AV37" s="45" t="b">
        <f t="shared" si="7"/>
        <v>1</v>
      </c>
      <c r="AW37" s="45" t="b">
        <f t="shared" si="8"/>
        <v>1</v>
      </c>
      <c r="AX37" s="45"/>
    </row>
    <row r="38" spans="1:50" s="36" customFormat="1" ht="27.75" customHeight="1" x14ac:dyDescent="0.15">
      <c r="A38" s="36" t="str">
        <f t="shared" si="0"/>
        <v>ABA CIENTIFICA S.A.S201040610</v>
      </c>
      <c r="B38" s="36" t="b">
        <f>+A38='[1]Anexo 9'!A38</f>
        <v>1</v>
      </c>
      <c r="C38" s="18">
        <v>800158193</v>
      </c>
      <c r="D38" s="18" t="s">
        <v>3848</v>
      </c>
      <c r="E38" s="15" t="s">
        <v>98</v>
      </c>
      <c r="F38" s="15" t="s">
        <v>150</v>
      </c>
      <c r="G38" s="15">
        <f>+VLOOKUP(F38,[3]Sheet1!$E$3:$G$74,3,FALSE)</f>
        <v>4</v>
      </c>
      <c r="H38" s="15">
        <f>+VLOOKUP(D38&amp;F38,'TD para paquetes'!$E$3:$I$441,5,FALSE)</f>
        <v>4</v>
      </c>
      <c r="I38" s="15" t="s">
        <v>1025</v>
      </c>
      <c r="J38" s="15">
        <v>9</v>
      </c>
      <c r="K38" s="15">
        <v>9</v>
      </c>
      <c r="L38" s="15">
        <v>201040610</v>
      </c>
      <c r="M38" s="15" t="s">
        <v>151</v>
      </c>
      <c r="N38" s="15" t="s">
        <v>101</v>
      </c>
      <c r="O38" s="18" t="s">
        <v>152</v>
      </c>
      <c r="P38" s="22" t="s">
        <v>3841</v>
      </c>
      <c r="Q38" s="15" t="s">
        <v>248</v>
      </c>
      <c r="R38" s="18" t="s">
        <v>153</v>
      </c>
      <c r="S38" s="22" t="s">
        <v>73</v>
      </c>
      <c r="T38" s="18"/>
      <c r="U38" s="18" t="s">
        <v>153</v>
      </c>
      <c r="V38" s="15"/>
      <c r="W38" s="18" t="s">
        <v>84</v>
      </c>
      <c r="X38" s="18" t="s">
        <v>8755</v>
      </c>
      <c r="Y38" s="15" t="s">
        <v>68</v>
      </c>
      <c r="Z38" s="18" t="s">
        <v>154</v>
      </c>
      <c r="AA38" s="18" t="s">
        <v>155</v>
      </c>
      <c r="AB38" s="18" t="s">
        <v>156</v>
      </c>
      <c r="AC38" s="67" t="str">
        <f>+VLOOKUP("*"&amp;L38&amp;"*",'[2]REGISTROS SANITARIOS'!$D$2:$E$260,2,FALSE)</f>
        <v>SI</v>
      </c>
      <c r="AD38" s="22" t="s">
        <v>1025</v>
      </c>
      <c r="AE38" s="16">
        <v>46252</v>
      </c>
      <c r="AF38" s="34" t="s">
        <v>73</v>
      </c>
      <c r="AG38" s="24" t="s">
        <v>43</v>
      </c>
      <c r="AH38" s="18" t="s">
        <v>43</v>
      </c>
      <c r="AI38" s="18" t="s">
        <v>53</v>
      </c>
      <c r="AJ38" s="17">
        <v>18425</v>
      </c>
      <c r="AK38" s="25">
        <v>18450</v>
      </c>
      <c r="AL38" s="25">
        <v>1386</v>
      </c>
      <c r="AM38" s="35">
        <v>0</v>
      </c>
      <c r="AN38" s="49">
        <f t="shared" si="1"/>
        <v>25571700</v>
      </c>
      <c r="AO38" s="18"/>
      <c r="AP38" s="15"/>
      <c r="AQ38" s="43" t="str">
        <f t="shared" si="2"/>
        <v>MAYOR</v>
      </c>
      <c r="AR38" s="44">
        <f t="shared" si="3"/>
        <v>25537050</v>
      </c>
      <c r="AS38" s="44">
        <f t="shared" si="4"/>
        <v>25537050</v>
      </c>
      <c r="AT38" s="44">
        <f t="shared" si="5"/>
        <v>25571700</v>
      </c>
      <c r="AU38" s="44">
        <f t="shared" si="6"/>
        <v>25571700</v>
      </c>
      <c r="AV38" s="45" t="b">
        <f t="shared" si="7"/>
        <v>1</v>
      </c>
      <c r="AW38" s="45" t="b">
        <f t="shared" si="8"/>
        <v>0</v>
      </c>
      <c r="AX38" s="45"/>
    </row>
    <row r="39" spans="1:50" s="36" customFormat="1" ht="27.75" customHeight="1" x14ac:dyDescent="0.15">
      <c r="A39" s="36" t="str">
        <f t="shared" si="0"/>
        <v>ABA CIENTIFICA S.A.S201040710</v>
      </c>
      <c r="B39" s="36" t="b">
        <f>+A39='[1]Anexo 9'!A39</f>
        <v>1</v>
      </c>
      <c r="C39" s="18">
        <v>800158193</v>
      </c>
      <c r="D39" s="18" t="s">
        <v>3848</v>
      </c>
      <c r="E39" s="15" t="s">
        <v>98</v>
      </c>
      <c r="F39" s="15" t="s">
        <v>150</v>
      </c>
      <c r="G39" s="15">
        <f>+VLOOKUP(F39,[3]Sheet1!$E$3:$G$74,3,FALSE)</f>
        <v>4</v>
      </c>
      <c r="H39" s="15">
        <f>+VLOOKUP(D39&amp;F39,'TD para paquetes'!$E$3:$I$441,5,FALSE)</f>
        <v>4</v>
      </c>
      <c r="I39" s="15" t="s">
        <v>1025</v>
      </c>
      <c r="J39" s="15">
        <v>9</v>
      </c>
      <c r="K39" s="15">
        <v>9</v>
      </c>
      <c r="L39" s="15">
        <v>201040710</v>
      </c>
      <c r="M39" s="15" t="s">
        <v>157</v>
      </c>
      <c r="N39" s="15" t="s">
        <v>101</v>
      </c>
      <c r="O39" s="18" t="s">
        <v>158</v>
      </c>
      <c r="P39" s="22" t="s">
        <v>3841</v>
      </c>
      <c r="Q39" s="15" t="s">
        <v>248</v>
      </c>
      <c r="R39" s="18" t="s">
        <v>153</v>
      </c>
      <c r="S39" s="22" t="s">
        <v>73</v>
      </c>
      <c r="T39" s="18"/>
      <c r="U39" s="18" t="s">
        <v>153</v>
      </c>
      <c r="V39" s="15"/>
      <c r="W39" s="18" t="s">
        <v>84</v>
      </c>
      <c r="X39" s="18" t="s">
        <v>8756</v>
      </c>
      <c r="Y39" s="15" t="s">
        <v>68</v>
      </c>
      <c r="Z39" s="18" t="s">
        <v>154</v>
      </c>
      <c r="AA39" s="18" t="s">
        <v>155</v>
      </c>
      <c r="AB39" s="18" t="s">
        <v>156</v>
      </c>
      <c r="AC39" s="67" t="str">
        <f>+VLOOKUP("*"&amp;L39&amp;"*",'[2]REGISTROS SANITARIOS'!$D$2:$E$260,2,FALSE)</f>
        <v>SI</v>
      </c>
      <c r="AD39" s="22" t="s">
        <v>1025</v>
      </c>
      <c r="AE39" s="16">
        <v>46252</v>
      </c>
      <c r="AF39" s="34" t="s">
        <v>73</v>
      </c>
      <c r="AG39" s="24" t="s">
        <v>43</v>
      </c>
      <c r="AH39" s="18" t="s">
        <v>43</v>
      </c>
      <c r="AI39" s="18" t="s">
        <v>53</v>
      </c>
      <c r="AJ39" s="17">
        <v>27500</v>
      </c>
      <c r="AK39" s="25">
        <v>27500</v>
      </c>
      <c r="AL39" s="25">
        <v>1386</v>
      </c>
      <c r="AM39" s="35">
        <v>0</v>
      </c>
      <c r="AN39" s="49">
        <f t="shared" si="1"/>
        <v>38115000</v>
      </c>
      <c r="AO39" s="18"/>
      <c r="AP39" s="15"/>
      <c r="AQ39" s="43" t="str">
        <f t="shared" si="2"/>
        <v>SI</v>
      </c>
      <c r="AR39" s="44">
        <f t="shared" si="3"/>
        <v>38115000</v>
      </c>
      <c r="AS39" s="44">
        <f t="shared" si="4"/>
        <v>38115000</v>
      </c>
      <c r="AT39" s="44">
        <f t="shared" si="5"/>
        <v>38115000</v>
      </c>
      <c r="AU39" s="44">
        <f t="shared" si="6"/>
        <v>38115000</v>
      </c>
      <c r="AV39" s="45" t="b">
        <f t="shared" si="7"/>
        <v>1</v>
      </c>
      <c r="AW39" s="45" t="b">
        <f t="shared" si="8"/>
        <v>1</v>
      </c>
      <c r="AX39" s="45"/>
    </row>
    <row r="40" spans="1:50" s="36" customFormat="1" ht="27.75" customHeight="1" x14ac:dyDescent="0.15">
      <c r="A40" s="36" t="str">
        <f t="shared" si="0"/>
        <v>ABA CIENTIFICA S.A.S201040810</v>
      </c>
      <c r="B40" s="36" t="b">
        <f>+A40='[1]Anexo 9'!A40</f>
        <v>1</v>
      </c>
      <c r="C40" s="18">
        <v>800158193</v>
      </c>
      <c r="D40" s="18" t="s">
        <v>3848</v>
      </c>
      <c r="E40" s="15" t="s">
        <v>98</v>
      </c>
      <c r="F40" s="15" t="s">
        <v>150</v>
      </c>
      <c r="G40" s="15">
        <f>+VLOOKUP(F40,[3]Sheet1!$E$3:$G$74,3,FALSE)</f>
        <v>4</v>
      </c>
      <c r="H40" s="15">
        <f>+VLOOKUP(D40&amp;F40,'TD para paquetes'!$E$3:$I$441,5,FALSE)</f>
        <v>4</v>
      </c>
      <c r="I40" s="15" t="s">
        <v>1025</v>
      </c>
      <c r="J40" s="15">
        <v>9</v>
      </c>
      <c r="K40" s="15">
        <v>9</v>
      </c>
      <c r="L40" s="15">
        <v>201040810</v>
      </c>
      <c r="M40" s="15" t="s">
        <v>159</v>
      </c>
      <c r="N40" s="15" t="s">
        <v>101</v>
      </c>
      <c r="O40" s="18" t="s">
        <v>160</v>
      </c>
      <c r="P40" s="22" t="s">
        <v>3841</v>
      </c>
      <c r="Q40" s="15" t="s">
        <v>248</v>
      </c>
      <c r="R40" s="18" t="s">
        <v>153</v>
      </c>
      <c r="S40" s="22" t="s">
        <v>73</v>
      </c>
      <c r="T40" s="18"/>
      <c r="U40" s="18" t="s">
        <v>153</v>
      </c>
      <c r="V40" s="15"/>
      <c r="W40" s="18" t="s">
        <v>84</v>
      </c>
      <c r="X40" s="18" t="s">
        <v>8756</v>
      </c>
      <c r="Y40" s="15" t="s">
        <v>68</v>
      </c>
      <c r="Z40" s="18" t="s">
        <v>154</v>
      </c>
      <c r="AA40" s="18" t="s">
        <v>155</v>
      </c>
      <c r="AB40" s="18" t="s">
        <v>156</v>
      </c>
      <c r="AC40" s="67" t="str">
        <f>+VLOOKUP("*"&amp;L40&amp;"*",'[2]REGISTROS SANITARIOS'!$D$2:$E$260,2,FALSE)</f>
        <v>SI</v>
      </c>
      <c r="AD40" s="22" t="s">
        <v>1025</v>
      </c>
      <c r="AE40" s="16">
        <v>46252</v>
      </c>
      <c r="AF40" s="34" t="s">
        <v>73</v>
      </c>
      <c r="AG40" s="24" t="s">
        <v>43</v>
      </c>
      <c r="AH40" s="18" t="s">
        <v>43</v>
      </c>
      <c r="AI40" s="18" t="s">
        <v>53</v>
      </c>
      <c r="AJ40" s="17">
        <v>44550</v>
      </c>
      <c r="AK40" s="25">
        <v>44550</v>
      </c>
      <c r="AL40" s="25">
        <v>1386</v>
      </c>
      <c r="AM40" s="35">
        <v>0</v>
      </c>
      <c r="AN40" s="49">
        <f t="shared" si="1"/>
        <v>61746300</v>
      </c>
      <c r="AO40" s="18"/>
      <c r="AP40" s="15"/>
      <c r="AQ40" s="43" t="str">
        <f t="shared" si="2"/>
        <v>SI</v>
      </c>
      <c r="AR40" s="44">
        <f t="shared" si="3"/>
        <v>61746300</v>
      </c>
      <c r="AS40" s="44">
        <f t="shared" si="4"/>
        <v>61746300</v>
      </c>
      <c r="AT40" s="44">
        <f t="shared" si="5"/>
        <v>61746300</v>
      </c>
      <c r="AU40" s="44">
        <f t="shared" si="6"/>
        <v>61746300</v>
      </c>
      <c r="AV40" s="45" t="b">
        <f t="shared" si="7"/>
        <v>1</v>
      </c>
      <c r="AW40" s="45" t="b">
        <f t="shared" si="8"/>
        <v>1</v>
      </c>
      <c r="AX40" s="45"/>
    </row>
    <row r="41" spans="1:50" s="36" customFormat="1" ht="27.75" customHeight="1" x14ac:dyDescent="0.15">
      <c r="A41" s="36" t="str">
        <f t="shared" si="0"/>
        <v>ABA CIENTIFICA S.A.S201040913</v>
      </c>
      <c r="B41" s="36" t="b">
        <f>+A41='[1]Anexo 9'!A41</f>
        <v>1</v>
      </c>
      <c r="C41" s="18">
        <v>800158193</v>
      </c>
      <c r="D41" s="18" t="s">
        <v>3848</v>
      </c>
      <c r="E41" s="15" t="s">
        <v>98</v>
      </c>
      <c r="F41" s="15" t="s">
        <v>62</v>
      </c>
      <c r="G41" s="15" t="s">
        <v>3155</v>
      </c>
      <c r="H41" s="15" t="s">
        <v>3155</v>
      </c>
      <c r="I41" s="15" t="s">
        <v>3155</v>
      </c>
      <c r="J41" s="15">
        <v>5</v>
      </c>
      <c r="K41" s="15" t="s">
        <v>3155</v>
      </c>
      <c r="L41" s="15">
        <v>201040913</v>
      </c>
      <c r="M41" s="15" t="s">
        <v>375</v>
      </c>
      <c r="N41" s="15" t="s">
        <v>101</v>
      </c>
      <c r="O41" s="18" t="s">
        <v>376</v>
      </c>
      <c r="P41" s="22" t="s">
        <v>3841</v>
      </c>
      <c r="Q41" s="15" t="s">
        <v>101</v>
      </c>
      <c r="R41" s="18" t="s">
        <v>134</v>
      </c>
      <c r="S41" s="22" t="s">
        <v>73</v>
      </c>
      <c r="T41" s="18"/>
      <c r="U41" s="18" t="s">
        <v>377</v>
      </c>
      <c r="V41" s="15" t="s">
        <v>6061</v>
      </c>
      <c r="W41" s="18" t="s">
        <v>84</v>
      </c>
      <c r="X41" s="18"/>
      <c r="Y41" s="15" t="s">
        <v>73</v>
      </c>
      <c r="Z41" s="18" t="s">
        <v>378</v>
      </c>
      <c r="AA41" s="18" t="s">
        <v>86</v>
      </c>
      <c r="AB41" s="18" t="s">
        <v>379</v>
      </c>
      <c r="AC41" s="67" t="str">
        <f>+VLOOKUP("*"&amp;L41&amp;"*",'[2]REGISTROS SANITARIOS'!$D$2:$E$260,2,FALSE)</f>
        <v>SI</v>
      </c>
      <c r="AD41" s="22" t="s">
        <v>1025</v>
      </c>
      <c r="AE41" s="16">
        <v>46148</v>
      </c>
      <c r="AF41" s="34" t="s">
        <v>73</v>
      </c>
      <c r="AG41" s="24" t="s">
        <v>43</v>
      </c>
      <c r="AH41" s="18" t="s">
        <v>43</v>
      </c>
      <c r="AI41" s="18" t="s">
        <v>52</v>
      </c>
      <c r="AJ41" s="17">
        <v>11</v>
      </c>
      <c r="AK41" s="25">
        <v>10</v>
      </c>
      <c r="AL41" s="25">
        <v>119186</v>
      </c>
      <c r="AM41" s="35">
        <v>0</v>
      </c>
      <c r="AN41" s="49">
        <f t="shared" si="1"/>
        <v>1191860</v>
      </c>
      <c r="AO41" s="18"/>
      <c r="AP41" s="15"/>
      <c r="AQ41" s="43" t="str">
        <f t="shared" si="2"/>
        <v>MENOR</v>
      </c>
      <c r="AR41" s="44">
        <f t="shared" si="3"/>
        <v>1311046</v>
      </c>
      <c r="AS41" s="44">
        <f t="shared" si="4"/>
        <v>1311046</v>
      </c>
      <c r="AT41" s="44">
        <f t="shared" si="5"/>
        <v>1191860</v>
      </c>
      <c r="AU41" s="44">
        <f t="shared" si="6"/>
        <v>1191860</v>
      </c>
      <c r="AV41" s="45" t="b">
        <f t="shared" si="7"/>
        <v>1</v>
      </c>
      <c r="AW41" s="45" t="b">
        <f t="shared" si="8"/>
        <v>0</v>
      </c>
      <c r="AX41" s="45"/>
    </row>
    <row r="42" spans="1:50" s="36" customFormat="1" ht="27.75" customHeight="1" x14ac:dyDescent="0.15">
      <c r="A42" s="36" t="str">
        <f t="shared" si="0"/>
        <v>ABA CIENTIFICA S.A.S201041510</v>
      </c>
      <c r="B42" s="36" t="b">
        <f>+A42='[1]Anexo 9'!A42</f>
        <v>1</v>
      </c>
      <c r="C42" s="18">
        <v>800158193</v>
      </c>
      <c r="D42" s="18" t="s">
        <v>3848</v>
      </c>
      <c r="E42" s="15" t="s">
        <v>98</v>
      </c>
      <c r="F42" s="15" t="s">
        <v>150</v>
      </c>
      <c r="G42" s="15">
        <f>+VLOOKUP(F42,[3]Sheet1!$E$3:$G$74,3,FALSE)</f>
        <v>4</v>
      </c>
      <c r="H42" s="15">
        <f>+VLOOKUP(D42&amp;F42,'TD para paquetes'!$E$3:$I$441,5,FALSE)</f>
        <v>4</v>
      </c>
      <c r="I42" s="15" t="s">
        <v>1025</v>
      </c>
      <c r="J42" s="15">
        <v>9</v>
      </c>
      <c r="K42" s="15">
        <v>9</v>
      </c>
      <c r="L42" s="15">
        <v>201041510</v>
      </c>
      <c r="M42" s="15" t="s">
        <v>161</v>
      </c>
      <c r="N42" s="15" t="s">
        <v>101</v>
      </c>
      <c r="O42" s="18" t="s">
        <v>162</v>
      </c>
      <c r="P42" s="22" t="s">
        <v>3841</v>
      </c>
      <c r="Q42" s="15" t="s">
        <v>248</v>
      </c>
      <c r="R42" s="18" t="s">
        <v>153</v>
      </c>
      <c r="S42" s="22" t="s">
        <v>73</v>
      </c>
      <c r="T42" s="18"/>
      <c r="U42" s="18" t="s">
        <v>153</v>
      </c>
      <c r="V42" s="15"/>
      <c r="W42" s="18" t="s">
        <v>84</v>
      </c>
      <c r="X42" s="18" t="s">
        <v>8756</v>
      </c>
      <c r="Y42" s="15" t="s">
        <v>68</v>
      </c>
      <c r="Z42" s="18" t="s">
        <v>154</v>
      </c>
      <c r="AA42" s="18" t="s">
        <v>155</v>
      </c>
      <c r="AB42" s="18" t="s">
        <v>156</v>
      </c>
      <c r="AC42" s="67" t="str">
        <f>+VLOOKUP("*"&amp;L42&amp;"*",'[2]REGISTROS SANITARIOS'!$D$2:$E$260,2,FALSE)</f>
        <v>SI</v>
      </c>
      <c r="AD42" s="22" t="s">
        <v>1025</v>
      </c>
      <c r="AE42" s="16">
        <v>46252</v>
      </c>
      <c r="AF42" s="34" t="s">
        <v>73</v>
      </c>
      <c r="AG42" s="24" t="s">
        <v>43</v>
      </c>
      <c r="AH42" s="18" t="s">
        <v>43</v>
      </c>
      <c r="AI42" s="18" t="s">
        <v>53</v>
      </c>
      <c r="AJ42" s="17">
        <v>5500</v>
      </c>
      <c r="AK42" s="25">
        <v>5500</v>
      </c>
      <c r="AL42" s="25">
        <v>1386</v>
      </c>
      <c r="AM42" s="35">
        <v>0</v>
      </c>
      <c r="AN42" s="49">
        <f t="shared" si="1"/>
        <v>7623000</v>
      </c>
      <c r="AO42" s="18"/>
      <c r="AP42" s="15"/>
      <c r="AQ42" s="43" t="str">
        <f t="shared" si="2"/>
        <v>SI</v>
      </c>
      <c r="AR42" s="44">
        <f t="shared" si="3"/>
        <v>7623000</v>
      </c>
      <c r="AS42" s="44">
        <f t="shared" si="4"/>
        <v>7623000</v>
      </c>
      <c r="AT42" s="44">
        <f t="shared" si="5"/>
        <v>7623000</v>
      </c>
      <c r="AU42" s="44">
        <f t="shared" si="6"/>
        <v>7623000</v>
      </c>
      <c r="AV42" s="45" t="b">
        <f t="shared" si="7"/>
        <v>1</v>
      </c>
      <c r="AW42" s="45" t="b">
        <f t="shared" si="8"/>
        <v>1</v>
      </c>
      <c r="AX42" s="45"/>
    </row>
    <row r="43" spans="1:50" s="36" customFormat="1" ht="27.75" customHeight="1" x14ac:dyDescent="0.15">
      <c r="A43" s="36" t="str">
        <f t="shared" si="0"/>
        <v>ABA CIENTIFICA S.A.S201044019</v>
      </c>
      <c r="B43" s="36" t="b">
        <f>+A43='[1]Anexo 9'!A43</f>
        <v>1</v>
      </c>
      <c r="C43" s="18">
        <v>800158193</v>
      </c>
      <c r="D43" s="18" t="s">
        <v>3848</v>
      </c>
      <c r="E43" s="15" t="s">
        <v>98</v>
      </c>
      <c r="F43" s="15" t="s">
        <v>62</v>
      </c>
      <c r="G43" s="15" t="s">
        <v>3155</v>
      </c>
      <c r="H43" s="15" t="s">
        <v>3155</v>
      </c>
      <c r="I43" s="15" t="s">
        <v>3155</v>
      </c>
      <c r="J43" s="15">
        <v>6</v>
      </c>
      <c r="K43" s="15" t="s">
        <v>3155</v>
      </c>
      <c r="L43" s="15">
        <v>201044019</v>
      </c>
      <c r="M43" s="15" t="s">
        <v>380</v>
      </c>
      <c r="N43" s="15" t="s">
        <v>101</v>
      </c>
      <c r="O43" s="18" t="s">
        <v>381</v>
      </c>
      <c r="P43" s="22" t="s">
        <v>73</v>
      </c>
      <c r="Q43" s="15" t="s">
        <v>382</v>
      </c>
      <c r="R43" s="18" t="s">
        <v>383</v>
      </c>
      <c r="S43" s="22" t="s">
        <v>73</v>
      </c>
      <c r="T43" s="18"/>
      <c r="U43" s="18" t="s">
        <v>384</v>
      </c>
      <c r="V43" s="15" t="s">
        <v>6062</v>
      </c>
      <c r="W43" s="18" t="s">
        <v>386</v>
      </c>
      <c r="X43" s="18"/>
      <c r="Y43" s="15" t="s">
        <v>73</v>
      </c>
      <c r="Z43" s="18" t="s">
        <v>6645</v>
      </c>
      <c r="AA43" s="18" t="s">
        <v>387</v>
      </c>
      <c r="AB43" s="18" t="s">
        <v>6646</v>
      </c>
      <c r="AC43" s="67" t="str">
        <f>+VLOOKUP("*"&amp;L43&amp;"*",'[2]REGISTROS SANITARIOS'!$D$2:$E$260,2,FALSE)</f>
        <v>SI</v>
      </c>
      <c r="AD43" s="22" t="s">
        <v>1025</v>
      </c>
      <c r="AE43" s="16">
        <v>47471</v>
      </c>
      <c r="AF43" s="34" t="s">
        <v>73</v>
      </c>
      <c r="AG43" s="24" t="s">
        <v>43</v>
      </c>
      <c r="AH43" s="18" t="s">
        <v>43</v>
      </c>
      <c r="AI43" s="18" t="s">
        <v>52</v>
      </c>
      <c r="AJ43" s="17">
        <v>247.5</v>
      </c>
      <c r="AK43" s="25">
        <v>252</v>
      </c>
      <c r="AL43" s="25">
        <v>36533</v>
      </c>
      <c r="AM43" s="35">
        <v>0</v>
      </c>
      <c r="AN43" s="49">
        <f t="shared" si="1"/>
        <v>9206316</v>
      </c>
      <c r="AO43" s="18"/>
      <c r="AP43" s="15"/>
      <c r="AQ43" s="43" t="str">
        <f t="shared" si="2"/>
        <v>MAYOR</v>
      </c>
      <c r="AR43" s="44">
        <f t="shared" si="3"/>
        <v>9041917.5</v>
      </c>
      <c r="AS43" s="44">
        <f t="shared" si="4"/>
        <v>9041917.5</v>
      </c>
      <c r="AT43" s="44">
        <f t="shared" si="5"/>
        <v>9206316</v>
      </c>
      <c r="AU43" s="44">
        <f t="shared" si="6"/>
        <v>9206316</v>
      </c>
      <c r="AV43" s="45" t="b">
        <f t="shared" si="7"/>
        <v>1</v>
      </c>
      <c r="AW43" s="45" t="b">
        <f t="shared" si="8"/>
        <v>0</v>
      </c>
      <c r="AX43" s="45"/>
    </row>
    <row r="44" spans="1:50" s="36" customFormat="1" ht="27.75" customHeight="1" x14ac:dyDescent="0.15">
      <c r="A44" s="36" t="str">
        <f t="shared" si="0"/>
        <v>ABA CIENTIFICA S.A.S201050810</v>
      </c>
      <c r="B44" s="36" t="b">
        <f>+A44='[1]Anexo 9'!A44</f>
        <v>1</v>
      </c>
      <c r="C44" s="18">
        <v>800158193</v>
      </c>
      <c r="D44" s="18" t="s">
        <v>3848</v>
      </c>
      <c r="E44" s="15" t="s">
        <v>98</v>
      </c>
      <c r="F44" s="15" t="s">
        <v>62</v>
      </c>
      <c r="G44" s="15" t="s">
        <v>3155</v>
      </c>
      <c r="H44" s="15" t="s">
        <v>3155</v>
      </c>
      <c r="I44" s="15" t="s">
        <v>3155</v>
      </c>
      <c r="J44" s="15">
        <v>6</v>
      </c>
      <c r="K44" s="15" t="s">
        <v>3155</v>
      </c>
      <c r="L44" s="15">
        <v>201050810</v>
      </c>
      <c r="M44" s="15" t="s">
        <v>388</v>
      </c>
      <c r="N44" s="15" t="s">
        <v>101</v>
      </c>
      <c r="O44" s="18" t="s">
        <v>389</v>
      </c>
      <c r="P44" s="22" t="s">
        <v>3841</v>
      </c>
      <c r="Q44" s="15" t="s">
        <v>101</v>
      </c>
      <c r="R44" s="18" t="s">
        <v>134</v>
      </c>
      <c r="S44" s="22" t="s">
        <v>73</v>
      </c>
      <c r="T44" s="18"/>
      <c r="U44" s="18" t="s">
        <v>390</v>
      </c>
      <c r="V44" s="15" t="s">
        <v>391</v>
      </c>
      <c r="W44" s="18" t="s">
        <v>392</v>
      </c>
      <c r="X44" s="18"/>
      <c r="Y44" s="15" t="s">
        <v>68</v>
      </c>
      <c r="Z44" s="18" t="s">
        <v>393</v>
      </c>
      <c r="AA44" s="18" t="s">
        <v>119</v>
      </c>
      <c r="AB44" s="18" t="s">
        <v>394</v>
      </c>
      <c r="AC44" s="67" t="str">
        <f>+VLOOKUP("*"&amp;L44&amp;"*",'[2]REGISTROS SANITARIOS'!$D$2:$E$260,2,FALSE)</f>
        <v>SI</v>
      </c>
      <c r="AD44" s="22" t="s">
        <v>1025</v>
      </c>
      <c r="AE44" s="16">
        <v>46065</v>
      </c>
      <c r="AF44" s="34" t="s">
        <v>73</v>
      </c>
      <c r="AG44" s="24" t="s">
        <v>43</v>
      </c>
      <c r="AH44" s="18" t="s">
        <v>43</v>
      </c>
      <c r="AI44" s="18" t="s">
        <v>54</v>
      </c>
      <c r="AJ44" s="17">
        <v>1265</v>
      </c>
      <c r="AK44" s="25">
        <v>1275</v>
      </c>
      <c r="AL44" s="25">
        <v>2286</v>
      </c>
      <c r="AM44" s="35">
        <v>0</v>
      </c>
      <c r="AN44" s="49">
        <f t="shared" si="1"/>
        <v>2914650</v>
      </c>
      <c r="AO44" s="18"/>
      <c r="AP44" s="15"/>
      <c r="AQ44" s="43" t="str">
        <f t="shared" si="2"/>
        <v>MAYOR</v>
      </c>
      <c r="AR44" s="44">
        <f t="shared" si="3"/>
        <v>2891790</v>
      </c>
      <c r="AS44" s="44">
        <f t="shared" si="4"/>
        <v>2891790</v>
      </c>
      <c r="AT44" s="44">
        <f t="shared" si="5"/>
        <v>2914650</v>
      </c>
      <c r="AU44" s="44">
        <f t="shared" si="6"/>
        <v>2914650</v>
      </c>
      <c r="AV44" s="45" t="b">
        <f t="shared" si="7"/>
        <v>1</v>
      </c>
      <c r="AW44" s="45" t="b">
        <f t="shared" si="8"/>
        <v>0</v>
      </c>
      <c r="AX44" s="45"/>
    </row>
    <row r="45" spans="1:50" s="36" customFormat="1" ht="27.75" customHeight="1" x14ac:dyDescent="0.15">
      <c r="A45" s="36" t="str">
        <f t="shared" si="0"/>
        <v>ABA CIENTIFICA S.A.S201050910</v>
      </c>
      <c r="B45" s="36" t="b">
        <f>+A45='[1]Anexo 9'!A45</f>
        <v>1</v>
      </c>
      <c r="C45" s="18">
        <v>800158193</v>
      </c>
      <c r="D45" s="18" t="s">
        <v>3848</v>
      </c>
      <c r="E45" s="15" t="s">
        <v>98</v>
      </c>
      <c r="F45" s="15" t="s">
        <v>395</v>
      </c>
      <c r="G45" s="15">
        <f>+VLOOKUP(F45,[3]Sheet1!$E$3:$G$74,3,FALSE)</f>
        <v>2</v>
      </c>
      <c r="H45" s="15">
        <f>+VLOOKUP(D45&amp;F45,'TD para paquetes'!$E$3:$I$441,5,FALSE)</f>
        <v>2</v>
      </c>
      <c r="I45" s="15" t="s">
        <v>1025</v>
      </c>
      <c r="J45" s="15">
        <v>5</v>
      </c>
      <c r="K45" s="15">
        <v>5</v>
      </c>
      <c r="L45" s="15">
        <v>201050910</v>
      </c>
      <c r="M45" s="15" t="s">
        <v>3889</v>
      </c>
      <c r="N45" s="15" t="s">
        <v>101</v>
      </c>
      <c r="O45" s="18" t="s">
        <v>396</v>
      </c>
      <c r="P45" s="22" t="s">
        <v>3841</v>
      </c>
      <c r="Q45" s="15" t="s">
        <v>101</v>
      </c>
      <c r="R45" s="18" t="s">
        <v>134</v>
      </c>
      <c r="S45" s="22" t="s">
        <v>73</v>
      </c>
      <c r="T45" s="18"/>
      <c r="U45" s="18" t="s">
        <v>115</v>
      </c>
      <c r="V45" s="15"/>
      <c r="W45" s="18" t="s">
        <v>305</v>
      </c>
      <c r="X45" s="18" t="s">
        <v>8770</v>
      </c>
      <c r="Y45" s="15" t="s">
        <v>73</v>
      </c>
      <c r="Z45" s="18" t="s">
        <v>306</v>
      </c>
      <c r="AA45" s="18" t="s">
        <v>71</v>
      </c>
      <c r="AB45" s="18" t="s">
        <v>397</v>
      </c>
      <c r="AC45" s="67" t="str">
        <f>+VLOOKUP("*"&amp;L45&amp;"*",'[2]REGISTROS SANITARIOS'!$D$2:$E$260,2,FALSE)</f>
        <v>SI</v>
      </c>
      <c r="AD45" s="22" t="s">
        <v>1025</v>
      </c>
      <c r="AE45" s="16">
        <v>46306</v>
      </c>
      <c r="AF45" s="34" t="s">
        <v>73</v>
      </c>
      <c r="AG45" s="24" t="s">
        <v>43</v>
      </c>
      <c r="AH45" s="18" t="s">
        <v>43</v>
      </c>
      <c r="AI45" s="18" t="s">
        <v>53</v>
      </c>
      <c r="AJ45" s="17">
        <v>84150</v>
      </c>
      <c r="AK45" s="25">
        <v>84200</v>
      </c>
      <c r="AL45" s="25">
        <v>1207</v>
      </c>
      <c r="AM45" s="35">
        <v>0</v>
      </c>
      <c r="AN45" s="49">
        <f t="shared" si="1"/>
        <v>101629400</v>
      </c>
      <c r="AO45" s="18"/>
      <c r="AP45" s="15"/>
      <c r="AQ45" s="43" t="str">
        <f t="shared" si="2"/>
        <v>MAYOR</v>
      </c>
      <c r="AR45" s="44">
        <f t="shared" si="3"/>
        <v>101569050</v>
      </c>
      <c r="AS45" s="44">
        <f t="shared" si="4"/>
        <v>101569050</v>
      </c>
      <c r="AT45" s="44">
        <f t="shared" si="5"/>
        <v>101629400</v>
      </c>
      <c r="AU45" s="44">
        <f t="shared" si="6"/>
        <v>101629400</v>
      </c>
      <c r="AV45" s="45" t="b">
        <f t="shared" si="7"/>
        <v>1</v>
      </c>
      <c r="AW45" s="45" t="b">
        <f t="shared" si="8"/>
        <v>0</v>
      </c>
      <c r="AX45" s="45"/>
    </row>
    <row r="46" spans="1:50" s="36" customFormat="1" ht="27.75" customHeight="1" x14ac:dyDescent="0.15">
      <c r="A46" s="36" t="str">
        <f t="shared" si="0"/>
        <v>ABA CIENTIFICA S.A.S201051010</v>
      </c>
      <c r="B46" s="36" t="b">
        <f>+A46='[1]Anexo 9'!A46</f>
        <v>1</v>
      </c>
      <c r="C46" s="18">
        <v>800158193</v>
      </c>
      <c r="D46" s="18" t="s">
        <v>3848</v>
      </c>
      <c r="E46" s="15" t="s">
        <v>98</v>
      </c>
      <c r="F46" s="15" t="s">
        <v>395</v>
      </c>
      <c r="G46" s="15">
        <f>+VLOOKUP(F46,[3]Sheet1!$E$3:$G$74,3,FALSE)</f>
        <v>2</v>
      </c>
      <c r="H46" s="15">
        <f>+VLOOKUP(D46&amp;F46,'TD para paquetes'!$E$3:$I$441,5,FALSE)</f>
        <v>2</v>
      </c>
      <c r="I46" s="15" t="s">
        <v>1025</v>
      </c>
      <c r="J46" s="15">
        <v>5</v>
      </c>
      <c r="K46" s="15">
        <v>5</v>
      </c>
      <c r="L46" s="15">
        <v>201051010</v>
      </c>
      <c r="M46" s="15" t="s">
        <v>3890</v>
      </c>
      <c r="N46" s="15" t="s">
        <v>101</v>
      </c>
      <c r="O46" s="18" t="s">
        <v>398</v>
      </c>
      <c r="P46" s="22" t="s">
        <v>3841</v>
      </c>
      <c r="Q46" s="15" t="s">
        <v>101</v>
      </c>
      <c r="R46" s="18" t="s">
        <v>134</v>
      </c>
      <c r="S46" s="22" t="s">
        <v>73</v>
      </c>
      <c r="T46" s="18"/>
      <c r="U46" s="18" t="s">
        <v>115</v>
      </c>
      <c r="V46" s="15"/>
      <c r="W46" s="18" t="s">
        <v>305</v>
      </c>
      <c r="X46" s="18" t="s">
        <v>8770</v>
      </c>
      <c r="Y46" s="15" t="s">
        <v>73</v>
      </c>
      <c r="Z46" s="18" t="s">
        <v>306</v>
      </c>
      <c r="AA46" s="18" t="s">
        <v>71</v>
      </c>
      <c r="AB46" s="18" t="s">
        <v>397</v>
      </c>
      <c r="AC46" s="67" t="str">
        <f>+VLOOKUP("*"&amp;L46&amp;"*",'[2]REGISTROS SANITARIOS'!$D$2:$E$260,2,FALSE)</f>
        <v>SI</v>
      </c>
      <c r="AD46" s="22" t="s">
        <v>1025</v>
      </c>
      <c r="AE46" s="16">
        <v>46306</v>
      </c>
      <c r="AF46" s="34" t="s">
        <v>73</v>
      </c>
      <c r="AG46" s="24" t="s">
        <v>43</v>
      </c>
      <c r="AH46" s="18" t="s">
        <v>43</v>
      </c>
      <c r="AI46" s="18" t="s">
        <v>53</v>
      </c>
      <c r="AJ46" s="17">
        <v>522.5</v>
      </c>
      <c r="AK46" s="25">
        <v>500</v>
      </c>
      <c r="AL46" s="25">
        <v>1551</v>
      </c>
      <c r="AM46" s="35">
        <v>0</v>
      </c>
      <c r="AN46" s="49">
        <f t="shared" si="1"/>
        <v>775500</v>
      </c>
      <c r="AO46" s="18"/>
      <c r="AP46" s="15"/>
      <c r="AQ46" s="43" t="str">
        <f t="shared" si="2"/>
        <v>MENOR</v>
      </c>
      <c r="AR46" s="44">
        <f t="shared" si="3"/>
        <v>810397.5</v>
      </c>
      <c r="AS46" s="44">
        <f t="shared" si="4"/>
        <v>810397.5</v>
      </c>
      <c r="AT46" s="44">
        <f t="shared" si="5"/>
        <v>775500</v>
      </c>
      <c r="AU46" s="44">
        <f t="shared" si="6"/>
        <v>775500</v>
      </c>
      <c r="AV46" s="45" t="b">
        <f t="shared" si="7"/>
        <v>1</v>
      </c>
      <c r="AW46" s="45" t="b">
        <f t="shared" si="8"/>
        <v>0</v>
      </c>
      <c r="AX46" s="45"/>
    </row>
    <row r="47" spans="1:50" s="36" customFormat="1" ht="27.75" customHeight="1" x14ac:dyDescent="0.15">
      <c r="A47" s="36" t="str">
        <f t="shared" si="0"/>
        <v>ABA CIENTIFICA S.A.S201051250</v>
      </c>
      <c r="B47" s="36" t="b">
        <f>+A47='[1]Anexo 9'!A47</f>
        <v>1</v>
      </c>
      <c r="C47" s="18">
        <v>800158193</v>
      </c>
      <c r="D47" s="18" t="s">
        <v>3848</v>
      </c>
      <c r="E47" s="15" t="s">
        <v>98</v>
      </c>
      <c r="F47" s="15" t="s">
        <v>62</v>
      </c>
      <c r="G47" s="15" t="s">
        <v>3155</v>
      </c>
      <c r="H47" s="15" t="s">
        <v>3155</v>
      </c>
      <c r="I47" s="15" t="s">
        <v>3155</v>
      </c>
      <c r="J47" s="15">
        <v>2</v>
      </c>
      <c r="K47" s="15" t="s">
        <v>3155</v>
      </c>
      <c r="L47" s="15">
        <v>201051250</v>
      </c>
      <c r="M47" s="15" t="s">
        <v>399</v>
      </c>
      <c r="N47" s="15" t="s">
        <v>101</v>
      </c>
      <c r="O47" s="18" t="s">
        <v>400</v>
      </c>
      <c r="P47" s="22" t="s">
        <v>3841</v>
      </c>
      <c r="Q47" s="15" t="s">
        <v>101</v>
      </c>
      <c r="R47" s="18" t="s">
        <v>134</v>
      </c>
      <c r="S47" s="22" t="s">
        <v>73</v>
      </c>
      <c r="T47" s="18"/>
      <c r="U47" s="18" t="s">
        <v>134</v>
      </c>
      <c r="V47" s="15" t="s">
        <v>401</v>
      </c>
      <c r="W47" s="18" t="s">
        <v>84</v>
      </c>
      <c r="X47" s="18"/>
      <c r="Y47" s="15" t="s">
        <v>73</v>
      </c>
      <c r="Z47" s="18" t="s">
        <v>402</v>
      </c>
      <c r="AA47" s="18" t="s">
        <v>403</v>
      </c>
      <c r="AB47" s="18" t="s">
        <v>404</v>
      </c>
      <c r="AC47" s="67" t="str">
        <f>+VLOOKUP("*"&amp;L47&amp;"*",'[2]REGISTROS SANITARIOS'!$D$2:$E$260,2,FALSE)</f>
        <v>SI</v>
      </c>
      <c r="AD47" s="22" t="s">
        <v>1025</v>
      </c>
      <c r="AE47" s="16">
        <v>44825</v>
      </c>
      <c r="AF47" s="34" t="s">
        <v>73</v>
      </c>
      <c r="AG47" s="24" t="s">
        <v>43</v>
      </c>
      <c r="AH47" s="18" t="s">
        <v>43</v>
      </c>
      <c r="AI47" s="18" t="s">
        <v>53</v>
      </c>
      <c r="AJ47" s="17">
        <v>275</v>
      </c>
      <c r="AK47" s="25">
        <v>275</v>
      </c>
      <c r="AL47" s="25">
        <v>4486</v>
      </c>
      <c r="AM47" s="35">
        <v>0</v>
      </c>
      <c r="AN47" s="49">
        <f t="shared" si="1"/>
        <v>1233650</v>
      </c>
      <c r="AO47" s="18"/>
      <c r="AP47" s="15"/>
      <c r="AQ47" s="43" t="str">
        <f t="shared" si="2"/>
        <v>SI</v>
      </c>
      <c r="AR47" s="44">
        <f t="shared" si="3"/>
        <v>1233650</v>
      </c>
      <c r="AS47" s="44">
        <f t="shared" si="4"/>
        <v>1233650</v>
      </c>
      <c r="AT47" s="44">
        <f t="shared" si="5"/>
        <v>1233650</v>
      </c>
      <c r="AU47" s="44">
        <f t="shared" si="6"/>
        <v>1233650</v>
      </c>
      <c r="AV47" s="45" t="b">
        <f t="shared" si="7"/>
        <v>1</v>
      </c>
      <c r="AW47" s="45" t="b">
        <f t="shared" si="8"/>
        <v>1</v>
      </c>
      <c r="AX47" s="45"/>
    </row>
    <row r="48" spans="1:50" s="36" customFormat="1" ht="27.75" customHeight="1" x14ac:dyDescent="0.15">
      <c r="A48" s="36" t="str">
        <f t="shared" si="0"/>
        <v>ABA CIENTIFICA S.A.S201063507</v>
      </c>
      <c r="B48" s="36" t="b">
        <f>+A48='[1]Anexo 9'!A48</f>
        <v>1</v>
      </c>
      <c r="C48" s="18">
        <v>800158193</v>
      </c>
      <c r="D48" s="18" t="s">
        <v>3848</v>
      </c>
      <c r="E48" s="15" t="s">
        <v>98</v>
      </c>
      <c r="F48" s="15" t="s">
        <v>62</v>
      </c>
      <c r="G48" s="15" t="s">
        <v>3155</v>
      </c>
      <c r="H48" s="15" t="s">
        <v>3155</v>
      </c>
      <c r="I48" s="15" t="s">
        <v>3155</v>
      </c>
      <c r="J48" s="15">
        <v>5</v>
      </c>
      <c r="K48" s="15" t="s">
        <v>3155</v>
      </c>
      <c r="L48" s="15">
        <v>201063507</v>
      </c>
      <c r="M48" s="15" t="s">
        <v>405</v>
      </c>
      <c r="N48" s="15" t="s">
        <v>406</v>
      </c>
      <c r="O48" s="18" t="s">
        <v>407</v>
      </c>
      <c r="P48" s="22" t="s">
        <v>3841</v>
      </c>
      <c r="Q48" s="15" t="s">
        <v>408</v>
      </c>
      <c r="R48" s="18" t="s">
        <v>5570</v>
      </c>
      <c r="S48" s="22" t="s">
        <v>3841</v>
      </c>
      <c r="T48" s="18"/>
      <c r="U48" s="18" t="s">
        <v>409</v>
      </c>
      <c r="V48" s="15"/>
      <c r="W48" s="18" t="s">
        <v>258</v>
      </c>
      <c r="X48" s="18"/>
      <c r="Y48" s="15" t="s">
        <v>73</v>
      </c>
      <c r="Z48" s="18" t="s">
        <v>410</v>
      </c>
      <c r="AA48" s="18" t="s">
        <v>283</v>
      </c>
      <c r="AB48" s="18" t="s">
        <v>411</v>
      </c>
      <c r="AC48" s="67" t="str">
        <f>+VLOOKUP("*"&amp;L48&amp;"*",'[2]REGISTROS SANITARIOS'!$D$2:$E$260,2,FALSE)</f>
        <v>SI</v>
      </c>
      <c r="AD48" s="22" t="s">
        <v>1025</v>
      </c>
      <c r="AE48" s="16">
        <v>45848</v>
      </c>
      <c r="AF48" s="34" t="s">
        <v>73</v>
      </c>
      <c r="AG48" s="24" t="s">
        <v>43</v>
      </c>
      <c r="AH48" s="18" t="s">
        <v>43</v>
      </c>
      <c r="AI48" s="18" t="s">
        <v>54</v>
      </c>
      <c r="AJ48" s="17">
        <v>495</v>
      </c>
      <c r="AK48" s="25">
        <v>500</v>
      </c>
      <c r="AL48" s="25">
        <v>182</v>
      </c>
      <c r="AM48" s="35">
        <v>0</v>
      </c>
      <c r="AN48" s="49">
        <f t="shared" si="1"/>
        <v>91000</v>
      </c>
      <c r="AO48" s="18"/>
      <c r="AP48" s="15"/>
      <c r="AQ48" s="43" t="str">
        <f t="shared" si="2"/>
        <v>MAYOR</v>
      </c>
      <c r="AR48" s="44">
        <f t="shared" si="3"/>
        <v>90090</v>
      </c>
      <c r="AS48" s="44">
        <f t="shared" si="4"/>
        <v>90090</v>
      </c>
      <c r="AT48" s="44">
        <f t="shared" si="5"/>
        <v>91000</v>
      </c>
      <c r="AU48" s="44">
        <f t="shared" si="6"/>
        <v>91000</v>
      </c>
      <c r="AV48" s="45" t="b">
        <f t="shared" si="7"/>
        <v>1</v>
      </c>
      <c r="AW48" s="45" t="b">
        <f t="shared" si="8"/>
        <v>0</v>
      </c>
      <c r="AX48" s="45"/>
    </row>
    <row r="49" spans="1:50" s="36" customFormat="1" ht="27.75" customHeight="1" x14ac:dyDescent="0.15">
      <c r="A49" s="36" t="str">
        <f t="shared" si="0"/>
        <v>ABA CIENTIFICA S.A.S201070636</v>
      </c>
      <c r="B49" s="36" t="b">
        <f>+A49='[1]Anexo 9'!A49</f>
        <v>1</v>
      </c>
      <c r="C49" s="18">
        <v>800158193</v>
      </c>
      <c r="D49" s="18" t="s">
        <v>3848</v>
      </c>
      <c r="E49" s="15" t="s">
        <v>98</v>
      </c>
      <c r="F49" s="15" t="s">
        <v>268</v>
      </c>
      <c r="G49" s="15">
        <f>+VLOOKUP(F49,[3]Sheet1!$E$3:$G$74,3,FALSE)</f>
        <v>3</v>
      </c>
      <c r="H49" s="15">
        <f>+VLOOKUP(D49&amp;F49,'TD para paquetes'!$E$3:$I$441,5,FALSE)</f>
        <v>3</v>
      </c>
      <c r="I49" s="15" t="s">
        <v>1025</v>
      </c>
      <c r="J49" s="15">
        <v>1</v>
      </c>
      <c r="K49" s="15">
        <v>1</v>
      </c>
      <c r="L49" s="15">
        <v>201070636</v>
      </c>
      <c r="M49" s="15" t="s">
        <v>269</v>
      </c>
      <c r="N49" s="15" t="s">
        <v>254</v>
      </c>
      <c r="O49" s="18" t="s">
        <v>270</v>
      </c>
      <c r="P49" s="22" t="s">
        <v>3841</v>
      </c>
      <c r="Q49" s="15" t="s">
        <v>256</v>
      </c>
      <c r="R49" s="18" t="s">
        <v>115</v>
      </c>
      <c r="S49" s="22" t="s">
        <v>73</v>
      </c>
      <c r="T49" s="18"/>
      <c r="U49" s="18" t="s">
        <v>115</v>
      </c>
      <c r="V49" s="15" t="s">
        <v>6063</v>
      </c>
      <c r="W49" s="18" t="s">
        <v>258</v>
      </c>
      <c r="X49" s="18"/>
      <c r="Y49" s="15" t="s">
        <v>73</v>
      </c>
      <c r="Z49" s="18" t="s">
        <v>271</v>
      </c>
      <c r="AA49" s="18" t="s">
        <v>119</v>
      </c>
      <c r="AB49" s="18" t="s">
        <v>272</v>
      </c>
      <c r="AC49" s="67" t="str">
        <f>+VLOOKUP("*"&amp;L49&amp;"*",'[2]REGISTROS SANITARIOS'!$D$2:$E$260,2,FALSE)</f>
        <v>SI</v>
      </c>
      <c r="AD49" s="22" t="s">
        <v>1025</v>
      </c>
      <c r="AE49" s="16">
        <v>46781</v>
      </c>
      <c r="AF49" s="34" t="s">
        <v>73</v>
      </c>
      <c r="AG49" s="24" t="s">
        <v>43</v>
      </c>
      <c r="AH49" s="18" t="s">
        <v>43</v>
      </c>
      <c r="AI49" s="18" t="s">
        <v>53</v>
      </c>
      <c r="AJ49" s="17">
        <v>118250</v>
      </c>
      <c r="AK49" s="25">
        <v>118300</v>
      </c>
      <c r="AL49" s="25">
        <v>1000</v>
      </c>
      <c r="AM49" s="35">
        <v>0.19</v>
      </c>
      <c r="AN49" s="49">
        <f t="shared" si="1"/>
        <v>140777000</v>
      </c>
      <c r="AO49" s="18"/>
      <c r="AP49" s="15"/>
      <c r="AQ49" s="43" t="str">
        <f t="shared" si="2"/>
        <v>MAYOR</v>
      </c>
      <c r="AR49" s="44">
        <f t="shared" si="3"/>
        <v>140717500</v>
      </c>
      <c r="AS49" s="44">
        <f t="shared" si="4"/>
        <v>118250000</v>
      </c>
      <c r="AT49" s="44">
        <f t="shared" si="5"/>
        <v>118300000</v>
      </c>
      <c r="AU49" s="44">
        <f t="shared" si="6"/>
        <v>140777000</v>
      </c>
      <c r="AV49" s="45" t="b">
        <f t="shared" si="7"/>
        <v>1</v>
      </c>
      <c r="AW49" s="45" t="b">
        <f t="shared" si="8"/>
        <v>0</v>
      </c>
      <c r="AX49" s="45"/>
    </row>
    <row r="50" spans="1:50" s="36" customFormat="1" ht="27.75" customHeight="1" x14ac:dyDescent="0.15">
      <c r="A50" s="36" t="str">
        <f t="shared" si="0"/>
        <v>ABA CIENTIFICA S.A.S201070638</v>
      </c>
      <c r="B50" s="36" t="b">
        <f>+A50='[1]Anexo 9'!A50</f>
        <v>1</v>
      </c>
      <c r="C50" s="18">
        <v>800158193</v>
      </c>
      <c r="D50" s="18" t="s">
        <v>3848</v>
      </c>
      <c r="E50" s="15" t="s">
        <v>98</v>
      </c>
      <c r="F50" s="15" t="s">
        <v>268</v>
      </c>
      <c r="G50" s="15">
        <f>+VLOOKUP(F50,[3]Sheet1!$E$3:$G$74,3,FALSE)</f>
        <v>3</v>
      </c>
      <c r="H50" s="15">
        <f>+VLOOKUP(D50&amp;F50,'TD para paquetes'!$E$3:$I$441,5,FALSE)</f>
        <v>3</v>
      </c>
      <c r="I50" s="15" t="s">
        <v>1025</v>
      </c>
      <c r="J50" s="15">
        <v>1</v>
      </c>
      <c r="K50" s="15">
        <v>1</v>
      </c>
      <c r="L50" s="15">
        <v>201070638</v>
      </c>
      <c r="M50" s="15" t="s">
        <v>273</v>
      </c>
      <c r="N50" s="15" t="s">
        <v>254</v>
      </c>
      <c r="O50" s="18" t="s">
        <v>274</v>
      </c>
      <c r="P50" s="22" t="s">
        <v>3841</v>
      </c>
      <c r="Q50" s="15" t="s">
        <v>256</v>
      </c>
      <c r="R50" s="18" t="s">
        <v>115</v>
      </c>
      <c r="S50" s="22" t="s">
        <v>73</v>
      </c>
      <c r="T50" s="18"/>
      <c r="U50" s="18" t="s">
        <v>115</v>
      </c>
      <c r="V50" s="15" t="s">
        <v>6063</v>
      </c>
      <c r="W50" s="18" t="s">
        <v>258</v>
      </c>
      <c r="X50" s="18"/>
      <c r="Y50" s="15" t="s">
        <v>73</v>
      </c>
      <c r="Z50" s="18" t="s">
        <v>271</v>
      </c>
      <c r="AA50" s="18" t="s">
        <v>119</v>
      </c>
      <c r="AB50" s="18" t="s">
        <v>272</v>
      </c>
      <c r="AC50" s="67" t="str">
        <f>+VLOOKUP("*"&amp;L50&amp;"*",'[2]REGISTROS SANITARIOS'!$D$2:$E$260,2,FALSE)</f>
        <v>SI</v>
      </c>
      <c r="AD50" s="22" t="s">
        <v>1025</v>
      </c>
      <c r="AE50" s="16">
        <v>46781</v>
      </c>
      <c r="AF50" s="34" t="s">
        <v>73</v>
      </c>
      <c r="AG50" s="24" t="s">
        <v>43</v>
      </c>
      <c r="AH50" s="18" t="s">
        <v>43</v>
      </c>
      <c r="AI50" s="18" t="s">
        <v>53</v>
      </c>
      <c r="AJ50" s="17">
        <v>341000</v>
      </c>
      <c r="AK50" s="25">
        <v>341000</v>
      </c>
      <c r="AL50" s="25">
        <v>1000</v>
      </c>
      <c r="AM50" s="35">
        <v>0.19</v>
      </c>
      <c r="AN50" s="49">
        <f t="shared" si="1"/>
        <v>405790000</v>
      </c>
      <c r="AO50" s="18"/>
      <c r="AP50" s="15"/>
      <c r="AQ50" s="43" t="str">
        <f t="shared" si="2"/>
        <v>SI</v>
      </c>
      <c r="AR50" s="44">
        <f t="shared" si="3"/>
        <v>405790000</v>
      </c>
      <c r="AS50" s="44">
        <f t="shared" si="4"/>
        <v>341000000</v>
      </c>
      <c r="AT50" s="44">
        <f t="shared" si="5"/>
        <v>341000000</v>
      </c>
      <c r="AU50" s="44">
        <f t="shared" si="6"/>
        <v>405790000</v>
      </c>
      <c r="AV50" s="45" t="b">
        <f t="shared" si="7"/>
        <v>1</v>
      </c>
      <c r="AW50" s="45" t="b">
        <f t="shared" si="8"/>
        <v>0</v>
      </c>
      <c r="AX50" s="45"/>
    </row>
    <row r="51" spans="1:50" s="36" customFormat="1" ht="27.75" customHeight="1" x14ac:dyDescent="0.15">
      <c r="A51" s="36" t="str">
        <f t="shared" si="0"/>
        <v>ABA CIENTIFICA S.A.S201070640</v>
      </c>
      <c r="B51" s="36" t="b">
        <f>+A51='[1]Anexo 9'!A51</f>
        <v>1</v>
      </c>
      <c r="C51" s="18">
        <v>800158193</v>
      </c>
      <c r="D51" s="18" t="s">
        <v>3848</v>
      </c>
      <c r="E51" s="15" t="s">
        <v>98</v>
      </c>
      <c r="F51" s="15" t="s">
        <v>268</v>
      </c>
      <c r="G51" s="15">
        <f>+VLOOKUP(F51,[3]Sheet1!$E$3:$G$74,3,FALSE)</f>
        <v>3</v>
      </c>
      <c r="H51" s="15">
        <f>+VLOOKUP(D51&amp;F51,'TD para paquetes'!$E$3:$I$441,5,FALSE)</f>
        <v>3</v>
      </c>
      <c r="I51" s="15" t="s">
        <v>1025</v>
      </c>
      <c r="J51" s="15">
        <v>1</v>
      </c>
      <c r="K51" s="15">
        <v>1</v>
      </c>
      <c r="L51" s="15">
        <v>201070640</v>
      </c>
      <c r="M51" s="15" t="s">
        <v>275</v>
      </c>
      <c r="N51" s="15" t="s">
        <v>254</v>
      </c>
      <c r="O51" s="18" t="s">
        <v>276</v>
      </c>
      <c r="P51" s="22" t="s">
        <v>3841</v>
      </c>
      <c r="Q51" s="15" t="s">
        <v>256</v>
      </c>
      <c r="R51" s="18" t="s">
        <v>115</v>
      </c>
      <c r="S51" s="22" t="s">
        <v>73</v>
      </c>
      <c r="T51" s="18"/>
      <c r="U51" s="18" t="s">
        <v>115</v>
      </c>
      <c r="V51" s="15" t="s">
        <v>6063</v>
      </c>
      <c r="W51" s="18" t="s">
        <v>258</v>
      </c>
      <c r="X51" s="18"/>
      <c r="Y51" s="15" t="s">
        <v>73</v>
      </c>
      <c r="Z51" s="18" t="s">
        <v>271</v>
      </c>
      <c r="AA51" s="18" t="s">
        <v>119</v>
      </c>
      <c r="AB51" s="18" t="s">
        <v>272</v>
      </c>
      <c r="AC51" s="67" t="str">
        <f>+VLOOKUP("*"&amp;L51&amp;"*",'[2]REGISTROS SANITARIOS'!$D$2:$E$260,2,FALSE)</f>
        <v>SI</v>
      </c>
      <c r="AD51" s="22" t="s">
        <v>1025</v>
      </c>
      <c r="AE51" s="16">
        <v>46781</v>
      </c>
      <c r="AF51" s="34" t="s">
        <v>73</v>
      </c>
      <c r="AG51" s="24" t="s">
        <v>43</v>
      </c>
      <c r="AH51" s="18" t="s">
        <v>43</v>
      </c>
      <c r="AI51" s="18" t="s">
        <v>53</v>
      </c>
      <c r="AJ51" s="17">
        <v>49500</v>
      </c>
      <c r="AK51" s="25">
        <v>49500</v>
      </c>
      <c r="AL51" s="25">
        <v>1000</v>
      </c>
      <c r="AM51" s="35">
        <v>0.19</v>
      </c>
      <c r="AN51" s="49">
        <f t="shared" si="1"/>
        <v>58905000</v>
      </c>
      <c r="AO51" s="18"/>
      <c r="AP51" s="15"/>
      <c r="AQ51" s="43" t="str">
        <f t="shared" si="2"/>
        <v>SI</v>
      </c>
      <c r="AR51" s="44">
        <f t="shared" si="3"/>
        <v>58905000</v>
      </c>
      <c r="AS51" s="44">
        <f t="shared" si="4"/>
        <v>49500000</v>
      </c>
      <c r="AT51" s="44">
        <f t="shared" si="5"/>
        <v>49500000</v>
      </c>
      <c r="AU51" s="44">
        <f t="shared" si="6"/>
        <v>58905000</v>
      </c>
      <c r="AV51" s="45" t="b">
        <f t="shared" si="7"/>
        <v>1</v>
      </c>
      <c r="AW51" s="45" t="b">
        <f t="shared" si="8"/>
        <v>0</v>
      </c>
      <c r="AX51" s="45"/>
    </row>
    <row r="52" spans="1:50" s="36" customFormat="1" ht="27.75" customHeight="1" x14ac:dyDescent="0.15">
      <c r="A52" s="36" t="str">
        <f t="shared" si="0"/>
        <v>ABA CIENTIFICA S.A.S201070708</v>
      </c>
      <c r="B52" s="36" t="b">
        <f>+A52='[1]Anexo 9'!A52</f>
        <v>1</v>
      </c>
      <c r="C52" s="18">
        <v>800158193</v>
      </c>
      <c r="D52" s="18" t="s">
        <v>3848</v>
      </c>
      <c r="E52" s="15" t="s">
        <v>98</v>
      </c>
      <c r="F52" s="15" t="s">
        <v>252</v>
      </c>
      <c r="G52" s="15">
        <f>+VLOOKUP(F52,[3]Sheet1!$E$3:$G$74,3,FALSE)</f>
        <v>4</v>
      </c>
      <c r="H52" s="15">
        <f>+VLOOKUP(D52&amp;F52,'TD para paquetes'!$E$3:$I$441,5,FALSE)</f>
        <v>4</v>
      </c>
      <c r="I52" s="15" t="s">
        <v>1025</v>
      </c>
      <c r="J52" s="15">
        <v>3</v>
      </c>
      <c r="K52" s="15">
        <v>3</v>
      </c>
      <c r="L52" s="15">
        <v>201070708</v>
      </c>
      <c r="M52" s="15" t="s">
        <v>253</v>
      </c>
      <c r="N52" s="15" t="s">
        <v>254</v>
      </c>
      <c r="O52" s="18" t="s">
        <v>255</v>
      </c>
      <c r="P52" s="22" t="s">
        <v>73</v>
      </c>
      <c r="Q52" s="15" t="s">
        <v>256</v>
      </c>
      <c r="R52" s="18" t="s">
        <v>115</v>
      </c>
      <c r="S52" s="22" t="s">
        <v>73</v>
      </c>
      <c r="T52" s="18"/>
      <c r="U52" s="18" t="s">
        <v>115</v>
      </c>
      <c r="V52" s="15" t="s">
        <v>257</v>
      </c>
      <c r="W52" s="18" t="s">
        <v>258</v>
      </c>
      <c r="X52" s="18"/>
      <c r="Y52" s="15" t="s">
        <v>68</v>
      </c>
      <c r="Z52" s="18" t="s">
        <v>259</v>
      </c>
      <c r="AA52" s="18" t="s">
        <v>260</v>
      </c>
      <c r="AB52" s="18" t="s">
        <v>261</v>
      </c>
      <c r="AC52" s="67" t="str">
        <f>+VLOOKUP("*"&amp;L52&amp;"*",'[2]REGISTROS SANITARIOS'!$D$2:$E$260,2,FALSE)</f>
        <v>SI</v>
      </c>
      <c r="AD52" s="22" t="s">
        <v>1025</v>
      </c>
      <c r="AE52" s="16">
        <v>45165</v>
      </c>
      <c r="AF52" s="34" t="s">
        <v>73</v>
      </c>
      <c r="AG52" s="24" t="s">
        <v>43</v>
      </c>
      <c r="AH52" s="18" t="s">
        <v>43</v>
      </c>
      <c r="AI52" s="18" t="s">
        <v>54</v>
      </c>
      <c r="AJ52" s="17">
        <v>495000</v>
      </c>
      <c r="AK52" s="25">
        <v>495000</v>
      </c>
      <c r="AL52" s="25">
        <v>1143</v>
      </c>
      <c r="AM52" s="35">
        <v>0.19</v>
      </c>
      <c r="AN52" s="49">
        <f t="shared" si="1"/>
        <v>673284150</v>
      </c>
      <c r="AO52" s="18"/>
      <c r="AP52" s="15"/>
      <c r="AQ52" s="43" t="str">
        <f t="shared" si="2"/>
        <v>SI</v>
      </c>
      <c r="AR52" s="44">
        <f t="shared" si="3"/>
        <v>673284149.99999988</v>
      </c>
      <c r="AS52" s="44">
        <f t="shared" si="4"/>
        <v>565785000</v>
      </c>
      <c r="AT52" s="44">
        <f t="shared" si="5"/>
        <v>565785000</v>
      </c>
      <c r="AU52" s="44">
        <f t="shared" si="6"/>
        <v>673284149.99999988</v>
      </c>
      <c r="AV52" s="45" t="b">
        <f t="shared" si="7"/>
        <v>1</v>
      </c>
      <c r="AW52" s="45" t="b">
        <f t="shared" si="8"/>
        <v>0</v>
      </c>
      <c r="AX52" s="45"/>
    </row>
    <row r="53" spans="1:50" s="36" customFormat="1" ht="27.75" customHeight="1" x14ac:dyDescent="0.15">
      <c r="A53" s="36" t="str">
        <f t="shared" si="0"/>
        <v>ABA CIENTIFICA S.A.S201070808</v>
      </c>
      <c r="B53" s="36" t="b">
        <f>+A53='[1]Anexo 9'!A53</f>
        <v>1</v>
      </c>
      <c r="C53" s="18">
        <v>800158193</v>
      </c>
      <c r="D53" s="18" t="s">
        <v>3848</v>
      </c>
      <c r="E53" s="15" t="s">
        <v>98</v>
      </c>
      <c r="F53" s="15" t="s">
        <v>252</v>
      </c>
      <c r="G53" s="15">
        <f>+VLOOKUP(F53,[3]Sheet1!$E$3:$G$74,3,FALSE)</f>
        <v>4</v>
      </c>
      <c r="H53" s="15">
        <f>+VLOOKUP(D53&amp;F53,'TD para paquetes'!$E$3:$I$441,5,FALSE)</f>
        <v>4</v>
      </c>
      <c r="I53" s="15" t="s">
        <v>1025</v>
      </c>
      <c r="J53" s="15">
        <v>3</v>
      </c>
      <c r="K53" s="15">
        <v>3</v>
      </c>
      <c r="L53" s="15">
        <v>201070808</v>
      </c>
      <c r="M53" s="15" t="s">
        <v>262</v>
      </c>
      <c r="N53" s="15" t="s">
        <v>254</v>
      </c>
      <c r="O53" s="18" t="s">
        <v>263</v>
      </c>
      <c r="P53" s="22" t="s">
        <v>73</v>
      </c>
      <c r="Q53" s="15" t="s">
        <v>256</v>
      </c>
      <c r="R53" s="18" t="s">
        <v>115</v>
      </c>
      <c r="S53" s="22" t="s">
        <v>73</v>
      </c>
      <c r="T53" s="18"/>
      <c r="U53" s="18" t="s">
        <v>115</v>
      </c>
      <c r="V53" s="15" t="s">
        <v>257</v>
      </c>
      <c r="W53" s="18" t="s">
        <v>258</v>
      </c>
      <c r="X53" s="18"/>
      <c r="Y53" s="15" t="s">
        <v>68</v>
      </c>
      <c r="Z53" s="18" t="s">
        <v>259</v>
      </c>
      <c r="AA53" s="18" t="s">
        <v>260</v>
      </c>
      <c r="AB53" s="18" t="s">
        <v>261</v>
      </c>
      <c r="AC53" s="67" t="str">
        <f>+VLOOKUP("*"&amp;L53&amp;"*",'[2]REGISTROS SANITARIOS'!$D$2:$E$260,2,FALSE)</f>
        <v>SI</v>
      </c>
      <c r="AD53" s="22" t="s">
        <v>1025</v>
      </c>
      <c r="AE53" s="16">
        <v>45165</v>
      </c>
      <c r="AF53" s="34" t="s">
        <v>73</v>
      </c>
      <c r="AG53" s="24" t="s">
        <v>43</v>
      </c>
      <c r="AH53" s="18" t="s">
        <v>43</v>
      </c>
      <c r="AI53" s="18" t="s">
        <v>54</v>
      </c>
      <c r="AJ53" s="17">
        <v>286000</v>
      </c>
      <c r="AK53" s="25">
        <v>286000</v>
      </c>
      <c r="AL53" s="25">
        <v>1143</v>
      </c>
      <c r="AM53" s="35">
        <v>0.19</v>
      </c>
      <c r="AN53" s="49">
        <f t="shared" si="1"/>
        <v>389008620</v>
      </c>
      <c r="AO53" s="18"/>
      <c r="AP53" s="15"/>
      <c r="AQ53" s="43" t="str">
        <f t="shared" si="2"/>
        <v>SI</v>
      </c>
      <c r="AR53" s="44">
        <f t="shared" si="3"/>
        <v>389008619.99999994</v>
      </c>
      <c r="AS53" s="44">
        <f t="shared" si="4"/>
        <v>326898000</v>
      </c>
      <c r="AT53" s="44">
        <f t="shared" si="5"/>
        <v>326898000</v>
      </c>
      <c r="AU53" s="44">
        <f t="shared" si="6"/>
        <v>389008619.99999994</v>
      </c>
      <c r="AV53" s="45" t="b">
        <f t="shared" si="7"/>
        <v>1</v>
      </c>
      <c r="AW53" s="45" t="b">
        <f t="shared" si="8"/>
        <v>0</v>
      </c>
      <c r="AX53" s="45"/>
    </row>
    <row r="54" spans="1:50" s="36" customFormat="1" ht="27.75" customHeight="1" x14ac:dyDescent="0.15">
      <c r="A54" s="36" t="str">
        <f t="shared" si="0"/>
        <v>ABA CIENTIFICA S.A.S201070908</v>
      </c>
      <c r="B54" s="36" t="b">
        <f>+A54='[1]Anexo 9'!A54</f>
        <v>1</v>
      </c>
      <c r="C54" s="18">
        <v>800158193</v>
      </c>
      <c r="D54" s="18" t="s">
        <v>3848</v>
      </c>
      <c r="E54" s="15" t="s">
        <v>98</v>
      </c>
      <c r="F54" s="15" t="s">
        <v>252</v>
      </c>
      <c r="G54" s="15">
        <f>+VLOOKUP(F54,[3]Sheet1!$E$3:$G$74,3,FALSE)</f>
        <v>4</v>
      </c>
      <c r="H54" s="15">
        <f>+VLOOKUP(D54&amp;F54,'TD para paquetes'!$E$3:$I$441,5,FALSE)</f>
        <v>4</v>
      </c>
      <c r="I54" s="15" t="s">
        <v>1025</v>
      </c>
      <c r="J54" s="15">
        <v>3</v>
      </c>
      <c r="K54" s="15">
        <v>3</v>
      </c>
      <c r="L54" s="15">
        <v>201070908</v>
      </c>
      <c r="M54" s="15" t="s">
        <v>264</v>
      </c>
      <c r="N54" s="15" t="s">
        <v>254</v>
      </c>
      <c r="O54" s="18" t="s">
        <v>265</v>
      </c>
      <c r="P54" s="22" t="s">
        <v>73</v>
      </c>
      <c r="Q54" s="15" t="s">
        <v>256</v>
      </c>
      <c r="R54" s="18" t="s">
        <v>115</v>
      </c>
      <c r="S54" s="22" t="s">
        <v>73</v>
      </c>
      <c r="T54" s="18"/>
      <c r="U54" s="18" t="s">
        <v>115</v>
      </c>
      <c r="V54" s="15" t="s">
        <v>257</v>
      </c>
      <c r="W54" s="18" t="s">
        <v>258</v>
      </c>
      <c r="X54" s="18"/>
      <c r="Y54" s="15" t="s">
        <v>68</v>
      </c>
      <c r="Z54" s="18" t="s">
        <v>259</v>
      </c>
      <c r="AA54" s="18" t="s">
        <v>260</v>
      </c>
      <c r="AB54" s="18" t="s">
        <v>261</v>
      </c>
      <c r="AC54" s="67" t="str">
        <f>+VLOOKUP("*"&amp;L54&amp;"*",'[2]REGISTROS SANITARIOS'!$D$2:$E$260,2,FALSE)</f>
        <v>SI</v>
      </c>
      <c r="AD54" s="22" t="s">
        <v>1025</v>
      </c>
      <c r="AE54" s="16">
        <v>45165</v>
      </c>
      <c r="AF54" s="34" t="s">
        <v>73</v>
      </c>
      <c r="AG54" s="24" t="s">
        <v>43</v>
      </c>
      <c r="AH54" s="18" t="s">
        <v>43</v>
      </c>
      <c r="AI54" s="18" t="s">
        <v>54</v>
      </c>
      <c r="AJ54" s="17">
        <v>38500</v>
      </c>
      <c r="AK54" s="25">
        <v>38500</v>
      </c>
      <c r="AL54" s="25">
        <v>1143</v>
      </c>
      <c r="AM54" s="35">
        <v>0.19</v>
      </c>
      <c r="AN54" s="49">
        <f t="shared" si="1"/>
        <v>52366545</v>
      </c>
      <c r="AO54" s="18"/>
      <c r="AP54" s="15"/>
      <c r="AQ54" s="43" t="str">
        <f t="shared" si="2"/>
        <v>SI</v>
      </c>
      <c r="AR54" s="44">
        <f t="shared" si="3"/>
        <v>52366544.999999993</v>
      </c>
      <c r="AS54" s="44">
        <f t="shared" si="4"/>
        <v>44005500</v>
      </c>
      <c r="AT54" s="44">
        <f t="shared" si="5"/>
        <v>44005500</v>
      </c>
      <c r="AU54" s="44">
        <f t="shared" si="6"/>
        <v>52366544.999999993</v>
      </c>
      <c r="AV54" s="45" t="b">
        <f t="shared" si="7"/>
        <v>1</v>
      </c>
      <c r="AW54" s="45" t="b">
        <f t="shared" si="8"/>
        <v>0</v>
      </c>
      <c r="AX54" s="45"/>
    </row>
    <row r="55" spans="1:50" s="36" customFormat="1" ht="27.75" customHeight="1" x14ac:dyDescent="0.15">
      <c r="A55" s="36" t="str">
        <f t="shared" si="0"/>
        <v>ABA CIENTIFICA S.A.S201071108</v>
      </c>
      <c r="B55" s="36" t="b">
        <f>+A55='[1]Anexo 9'!A55</f>
        <v>1</v>
      </c>
      <c r="C55" s="18">
        <v>800158193</v>
      </c>
      <c r="D55" s="18" t="s">
        <v>3848</v>
      </c>
      <c r="E55" s="15" t="s">
        <v>98</v>
      </c>
      <c r="F55" s="15" t="s">
        <v>277</v>
      </c>
      <c r="G55" s="15">
        <f>+VLOOKUP(F55,[3]Sheet1!$E$3:$G$74,3,FALSE)</f>
        <v>4</v>
      </c>
      <c r="H55" s="15">
        <f>+VLOOKUP(D55&amp;F55,'TD para paquetes'!$E$3:$I$441,5,FALSE)</f>
        <v>4</v>
      </c>
      <c r="I55" s="15" t="s">
        <v>1025</v>
      </c>
      <c r="J55" s="15">
        <v>3</v>
      </c>
      <c r="K55" s="15">
        <v>3</v>
      </c>
      <c r="L55" s="15">
        <v>201071108</v>
      </c>
      <c r="M55" s="15" t="s">
        <v>278</v>
      </c>
      <c r="N55" s="15" t="s">
        <v>254</v>
      </c>
      <c r="O55" s="18" t="s">
        <v>279</v>
      </c>
      <c r="P55" s="22" t="s">
        <v>3841</v>
      </c>
      <c r="Q55" s="15" t="s">
        <v>256</v>
      </c>
      <c r="R55" s="18" t="s">
        <v>280</v>
      </c>
      <c r="S55" s="22" t="s">
        <v>73</v>
      </c>
      <c r="T55" s="18"/>
      <c r="U55" s="18" t="s">
        <v>280</v>
      </c>
      <c r="V55" s="15" t="s">
        <v>281</v>
      </c>
      <c r="W55" s="18" t="s">
        <v>258</v>
      </c>
      <c r="X55" s="18"/>
      <c r="Y55" s="15" t="s">
        <v>73</v>
      </c>
      <c r="Z55" s="18" t="s">
        <v>282</v>
      </c>
      <c r="AA55" s="18" t="s">
        <v>283</v>
      </c>
      <c r="AB55" s="18" t="s">
        <v>284</v>
      </c>
      <c r="AC55" s="67" t="str">
        <f>+VLOOKUP("*"&amp;L55&amp;"*",'[2]REGISTROS SANITARIOS'!$D$2:$E$260,2,FALSE)</f>
        <v>SI</v>
      </c>
      <c r="AD55" s="22" t="s">
        <v>1025</v>
      </c>
      <c r="AE55" s="16">
        <v>45729</v>
      </c>
      <c r="AF55" s="34" t="s">
        <v>73</v>
      </c>
      <c r="AG55" s="24" t="s">
        <v>43</v>
      </c>
      <c r="AH55" s="18" t="s">
        <v>43</v>
      </c>
      <c r="AI55" s="18" t="s">
        <v>54</v>
      </c>
      <c r="AJ55" s="17">
        <v>37400</v>
      </c>
      <c r="AK55" s="25">
        <v>3750</v>
      </c>
      <c r="AL55" s="25">
        <v>1714</v>
      </c>
      <c r="AM55" s="35">
        <v>0.19</v>
      </c>
      <c r="AN55" s="49">
        <f t="shared" si="1"/>
        <v>7648725</v>
      </c>
      <c r="AO55" s="18"/>
      <c r="AP55" s="15"/>
      <c r="AQ55" s="43" t="str">
        <f t="shared" si="2"/>
        <v>MENOR</v>
      </c>
      <c r="AR55" s="44">
        <f t="shared" si="3"/>
        <v>76283284</v>
      </c>
      <c r="AS55" s="44">
        <f t="shared" si="4"/>
        <v>64103600</v>
      </c>
      <c r="AT55" s="44">
        <f t="shared" si="5"/>
        <v>6427500</v>
      </c>
      <c r="AU55" s="44">
        <f t="shared" si="6"/>
        <v>7648724.9999999991</v>
      </c>
      <c r="AV55" s="45" t="b">
        <f t="shared" si="7"/>
        <v>1</v>
      </c>
      <c r="AW55" s="45" t="b">
        <f t="shared" si="8"/>
        <v>0</v>
      </c>
      <c r="AX55" s="45"/>
    </row>
    <row r="56" spans="1:50" s="36" customFormat="1" ht="27.75" customHeight="1" x14ac:dyDescent="0.15">
      <c r="A56" s="36" t="str">
        <f t="shared" si="0"/>
        <v>ABA CIENTIFICA S.A.S201071208</v>
      </c>
      <c r="B56" s="36" t="b">
        <f>+A56='[1]Anexo 9'!A56</f>
        <v>1</v>
      </c>
      <c r="C56" s="18">
        <v>800158193</v>
      </c>
      <c r="D56" s="18" t="s">
        <v>3848</v>
      </c>
      <c r="E56" s="15" t="s">
        <v>98</v>
      </c>
      <c r="F56" s="15" t="s">
        <v>277</v>
      </c>
      <c r="G56" s="15">
        <f>+VLOOKUP(F56,[3]Sheet1!$E$3:$G$74,3,FALSE)</f>
        <v>4</v>
      </c>
      <c r="H56" s="15">
        <f>+VLOOKUP(D56&amp;F56,'TD para paquetes'!$E$3:$I$441,5,FALSE)</f>
        <v>4</v>
      </c>
      <c r="I56" s="15" t="s">
        <v>1025</v>
      </c>
      <c r="J56" s="15">
        <v>3</v>
      </c>
      <c r="K56" s="15">
        <v>3</v>
      </c>
      <c r="L56" s="15">
        <v>201071208</v>
      </c>
      <c r="M56" s="15" t="s">
        <v>285</v>
      </c>
      <c r="N56" s="15" t="s">
        <v>254</v>
      </c>
      <c r="O56" s="18" t="s">
        <v>286</v>
      </c>
      <c r="P56" s="22" t="s">
        <v>3841</v>
      </c>
      <c r="Q56" s="15" t="s">
        <v>256</v>
      </c>
      <c r="R56" s="18" t="s">
        <v>280</v>
      </c>
      <c r="S56" s="22" t="s">
        <v>73</v>
      </c>
      <c r="T56" s="18"/>
      <c r="U56" s="18" t="s">
        <v>280</v>
      </c>
      <c r="V56" s="15" t="s">
        <v>281</v>
      </c>
      <c r="W56" s="18" t="s">
        <v>258</v>
      </c>
      <c r="X56" s="18"/>
      <c r="Y56" s="15" t="s">
        <v>73</v>
      </c>
      <c r="Z56" s="18" t="s">
        <v>282</v>
      </c>
      <c r="AA56" s="18" t="s">
        <v>283</v>
      </c>
      <c r="AB56" s="18" t="s">
        <v>287</v>
      </c>
      <c r="AC56" s="67" t="str">
        <f>+VLOOKUP("*"&amp;L56&amp;"*",'[2]REGISTROS SANITARIOS'!$D$2:$E$260,2,FALSE)</f>
        <v>SI</v>
      </c>
      <c r="AD56" s="22" t="s">
        <v>1025</v>
      </c>
      <c r="AE56" s="16">
        <v>45729</v>
      </c>
      <c r="AF56" s="34" t="s">
        <v>73</v>
      </c>
      <c r="AG56" s="24" t="s">
        <v>43</v>
      </c>
      <c r="AH56" s="18" t="s">
        <v>43</v>
      </c>
      <c r="AI56" s="18" t="s">
        <v>54</v>
      </c>
      <c r="AJ56" s="17">
        <v>38500</v>
      </c>
      <c r="AK56" s="25">
        <v>38500</v>
      </c>
      <c r="AL56" s="25">
        <v>1714</v>
      </c>
      <c r="AM56" s="35">
        <v>0.19</v>
      </c>
      <c r="AN56" s="49">
        <f t="shared" si="1"/>
        <v>78526910</v>
      </c>
      <c r="AO56" s="18"/>
      <c r="AP56" s="15"/>
      <c r="AQ56" s="43" t="str">
        <f t="shared" si="2"/>
        <v>SI</v>
      </c>
      <c r="AR56" s="44">
        <f t="shared" si="3"/>
        <v>78526910</v>
      </c>
      <c r="AS56" s="44">
        <f t="shared" si="4"/>
        <v>65989000</v>
      </c>
      <c r="AT56" s="44">
        <f t="shared" si="5"/>
        <v>65989000</v>
      </c>
      <c r="AU56" s="44">
        <f t="shared" si="6"/>
        <v>78526910</v>
      </c>
      <c r="AV56" s="45" t="b">
        <f t="shared" si="7"/>
        <v>1</v>
      </c>
      <c r="AW56" s="45" t="b">
        <f t="shared" si="8"/>
        <v>0</v>
      </c>
      <c r="AX56" s="45"/>
    </row>
    <row r="57" spans="1:50" s="36" customFormat="1" ht="27.75" customHeight="1" x14ac:dyDescent="0.15">
      <c r="A57" s="36" t="str">
        <f t="shared" si="0"/>
        <v>ABA CIENTIFICA S.A.S201071308</v>
      </c>
      <c r="B57" s="36" t="b">
        <f>+A57='[1]Anexo 9'!A57</f>
        <v>1</v>
      </c>
      <c r="C57" s="18">
        <v>800158193</v>
      </c>
      <c r="D57" s="18" t="s">
        <v>3848</v>
      </c>
      <c r="E57" s="15" t="s">
        <v>98</v>
      </c>
      <c r="F57" s="15" t="s">
        <v>277</v>
      </c>
      <c r="G57" s="15">
        <f>+VLOOKUP(F57,[3]Sheet1!$E$3:$G$74,3,FALSE)</f>
        <v>4</v>
      </c>
      <c r="H57" s="15">
        <f>+VLOOKUP(D57&amp;F57,'TD para paquetes'!$E$3:$I$441,5,FALSE)</f>
        <v>4</v>
      </c>
      <c r="I57" s="15" t="s">
        <v>1025</v>
      </c>
      <c r="J57" s="15">
        <v>3</v>
      </c>
      <c r="K57" s="15">
        <v>3</v>
      </c>
      <c r="L57" s="15">
        <v>201071308</v>
      </c>
      <c r="M57" s="15" t="s">
        <v>288</v>
      </c>
      <c r="N57" s="15" t="s">
        <v>254</v>
      </c>
      <c r="O57" s="18" t="s">
        <v>289</v>
      </c>
      <c r="P57" s="22" t="s">
        <v>3841</v>
      </c>
      <c r="Q57" s="15" t="s">
        <v>256</v>
      </c>
      <c r="R57" s="18" t="s">
        <v>280</v>
      </c>
      <c r="S57" s="22" t="s">
        <v>73</v>
      </c>
      <c r="T57" s="18"/>
      <c r="U57" s="18" t="s">
        <v>280</v>
      </c>
      <c r="V57" s="15" t="s">
        <v>281</v>
      </c>
      <c r="W57" s="18" t="s">
        <v>258</v>
      </c>
      <c r="X57" s="18"/>
      <c r="Y57" s="15" t="s">
        <v>73</v>
      </c>
      <c r="Z57" s="18" t="s">
        <v>282</v>
      </c>
      <c r="AA57" s="18" t="s">
        <v>283</v>
      </c>
      <c r="AB57" s="18" t="s">
        <v>284</v>
      </c>
      <c r="AC57" s="67" t="str">
        <f>+VLOOKUP("*"&amp;L57&amp;"*",'[2]REGISTROS SANITARIOS'!$D$2:$E$260,2,FALSE)</f>
        <v>SI</v>
      </c>
      <c r="AD57" s="22" t="s">
        <v>1025</v>
      </c>
      <c r="AE57" s="16">
        <v>45729</v>
      </c>
      <c r="AF57" s="34" t="s">
        <v>73</v>
      </c>
      <c r="AG57" s="24" t="s">
        <v>43</v>
      </c>
      <c r="AH57" s="18" t="s">
        <v>43</v>
      </c>
      <c r="AI57" s="18" t="s">
        <v>54</v>
      </c>
      <c r="AJ57" s="17">
        <v>16500</v>
      </c>
      <c r="AK57" s="25">
        <v>16500</v>
      </c>
      <c r="AL57" s="25">
        <v>1714</v>
      </c>
      <c r="AM57" s="35">
        <v>0.19</v>
      </c>
      <c r="AN57" s="49">
        <f t="shared" si="1"/>
        <v>33654390</v>
      </c>
      <c r="AO57" s="18"/>
      <c r="AP57" s="15"/>
      <c r="AQ57" s="43" t="str">
        <f t="shared" si="2"/>
        <v>SI</v>
      </c>
      <c r="AR57" s="44">
        <f t="shared" si="3"/>
        <v>33654390</v>
      </c>
      <c r="AS57" s="44">
        <f t="shared" si="4"/>
        <v>28281000</v>
      </c>
      <c r="AT57" s="44">
        <f t="shared" si="5"/>
        <v>28281000</v>
      </c>
      <c r="AU57" s="44">
        <f t="shared" si="6"/>
        <v>33654390</v>
      </c>
      <c r="AV57" s="45" t="b">
        <f t="shared" si="7"/>
        <v>1</v>
      </c>
      <c r="AW57" s="45" t="b">
        <f t="shared" si="8"/>
        <v>0</v>
      </c>
      <c r="AX57" s="45"/>
    </row>
    <row r="58" spans="1:50" s="36" customFormat="1" ht="27.75" customHeight="1" x14ac:dyDescent="0.15">
      <c r="A58" s="36" t="str">
        <f t="shared" si="0"/>
        <v>ABA CIENTIFICA S.A.S201071408</v>
      </c>
      <c r="B58" s="36" t="b">
        <f>+A58='[1]Anexo 9'!A58</f>
        <v>1</v>
      </c>
      <c r="C58" s="18">
        <v>800158193</v>
      </c>
      <c r="D58" s="18" t="s">
        <v>3848</v>
      </c>
      <c r="E58" s="15" t="s">
        <v>98</v>
      </c>
      <c r="F58" s="15" t="s">
        <v>277</v>
      </c>
      <c r="G58" s="15">
        <f>+VLOOKUP(F58,[3]Sheet1!$E$3:$G$74,3,FALSE)</f>
        <v>4</v>
      </c>
      <c r="H58" s="15">
        <f>+VLOOKUP(D58&amp;F58,'TD para paquetes'!$E$3:$I$441,5,FALSE)</f>
        <v>4</v>
      </c>
      <c r="I58" s="15" t="s">
        <v>1025</v>
      </c>
      <c r="J58" s="15">
        <v>3</v>
      </c>
      <c r="K58" s="15">
        <v>3</v>
      </c>
      <c r="L58" s="15">
        <v>201071408</v>
      </c>
      <c r="M58" s="15" t="s">
        <v>290</v>
      </c>
      <c r="N58" s="15" t="s">
        <v>254</v>
      </c>
      <c r="O58" s="18" t="s">
        <v>291</v>
      </c>
      <c r="P58" s="22" t="s">
        <v>3841</v>
      </c>
      <c r="Q58" s="15" t="s">
        <v>256</v>
      </c>
      <c r="R58" s="18" t="s">
        <v>280</v>
      </c>
      <c r="S58" s="22" t="s">
        <v>73</v>
      </c>
      <c r="T58" s="18"/>
      <c r="U58" s="18" t="s">
        <v>280</v>
      </c>
      <c r="V58" s="15" t="s">
        <v>281</v>
      </c>
      <c r="W58" s="18" t="s">
        <v>258</v>
      </c>
      <c r="X58" s="18"/>
      <c r="Y58" s="15" t="s">
        <v>73</v>
      </c>
      <c r="Z58" s="18" t="s">
        <v>282</v>
      </c>
      <c r="AA58" s="18" t="s">
        <v>283</v>
      </c>
      <c r="AB58" s="18" t="s">
        <v>284</v>
      </c>
      <c r="AC58" s="67" t="str">
        <f>+VLOOKUP("*"&amp;L58&amp;"*",'[2]REGISTROS SANITARIOS'!$D$2:$E$260,2,FALSE)</f>
        <v>SI</v>
      </c>
      <c r="AD58" s="22" t="s">
        <v>1025</v>
      </c>
      <c r="AE58" s="16">
        <v>45729</v>
      </c>
      <c r="AF58" s="34" t="s">
        <v>73</v>
      </c>
      <c r="AG58" s="24" t="s">
        <v>43</v>
      </c>
      <c r="AH58" s="18" t="s">
        <v>43</v>
      </c>
      <c r="AI58" s="18" t="s">
        <v>54</v>
      </c>
      <c r="AJ58" s="17">
        <v>7150</v>
      </c>
      <c r="AK58" s="25">
        <v>7150</v>
      </c>
      <c r="AL58" s="25">
        <v>1714</v>
      </c>
      <c r="AM58" s="35">
        <v>0.19</v>
      </c>
      <c r="AN58" s="49">
        <f t="shared" si="1"/>
        <v>14583569</v>
      </c>
      <c r="AO58" s="18"/>
      <c r="AP58" s="15"/>
      <c r="AQ58" s="43" t="str">
        <f t="shared" si="2"/>
        <v>SI</v>
      </c>
      <c r="AR58" s="44">
        <f t="shared" si="3"/>
        <v>14583568.999999998</v>
      </c>
      <c r="AS58" s="44">
        <f t="shared" si="4"/>
        <v>12255100</v>
      </c>
      <c r="AT58" s="44">
        <f t="shared" si="5"/>
        <v>12255100</v>
      </c>
      <c r="AU58" s="44">
        <f t="shared" si="6"/>
        <v>14583568.999999998</v>
      </c>
      <c r="AV58" s="45" t="b">
        <f t="shared" si="7"/>
        <v>1</v>
      </c>
      <c r="AW58" s="45" t="b">
        <f t="shared" si="8"/>
        <v>0</v>
      </c>
      <c r="AX58" s="45"/>
    </row>
    <row r="59" spans="1:50" s="36" customFormat="1" ht="27.75" customHeight="1" x14ac:dyDescent="0.15">
      <c r="A59" s="36" t="str">
        <f t="shared" si="0"/>
        <v>ABA CIENTIFICA S.A.S201071608</v>
      </c>
      <c r="B59" s="36" t="b">
        <f>+A59='[1]Anexo 9'!A59</f>
        <v>1</v>
      </c>
      <c r="C59" s="18">
        <v>800158193</v>
      </c>
      <c r="D59" s="18" t="s">
        <v>3848</v>
      </c>
      <c r="E59" s="15" t="s">
        <v>98</v>
      </c>
      <c r="F59" s="15" t="s">
        <v>252</v>
      </c>
      <c r="G59" s="15">
        <f>+VLOOKUP(F59,[3]Sheet1!$E$3:$G$74,3,FALSE)</f>
        <v>4</v>
      </c>
      <c r="H59" s="15">
        <f>+VLOOKUP(D59&amp;F59,'TD para paquetes'!$E$3:$I$441,5,FALSE)</f>
        <v>4</v>
      </c>
      <c r="I59" s="15" t="s">
        <v>1025</v>
      </c>
      <c r="J59" s="15">
        <v>3</v>
      </c>
      <c r="K59" s="15">
        <v>3</v>
      </c>
      <c r="L59" s="15">
        <v>201071608</v>
      </c>
      <c r="M59" s="15" t="s">
        <v>266</v>
      </c>
      <c r="N59" s="15" t="s">
        <v>254</v>
      </c>
      <c r="O59" s="18" t="s">
        <v>267</v>
      </c>
      <c r="P59" s="22" t="s">
        <v>3841</v>
      </c>
      <c r="Q59" s="15" t="s">
        <v>256</v>
      </c>
      <c r="R59" s="18" t="s">
        <v>115</v>
      </c>
      <c r="S59" s="22" t="s">
        <v>73</v>
      </c>
      <c r="T59" s="18"/>
      <c r="U59" s="18" t="s">
        <v>115</v>
      </c>
      <c r="V59" s="15" t="s">
        <v>257</v>
      </c>
      <c r="W59" s="18" t="s">
        <v>258</v>
      </c>
      <c r="X59" s="18"/>
      <c r="Y59" s="15" t="s">
        <v>68</v>
      </c>
      <c r="Z59" s="18" t="s">
        <v>259</v>
      </c>
      <c r="AA59" s="18" t="s">
        <v>260</v>
      </c>
      <c r="AB59" s="18" t="s">
        <v>261</v>
      </c>
      <c r="AC59" s="67" t="str">
        <f>+VLOOKUP("*"&amp;L59&amp;"*",'[2]REGISTROS SANITARIOS'!$D$2:$E$260,2,FALSE)</f>
        <v>SI</v>
      </c>
      <c r="AD59" s="22" t="s">
        <v>1025</v>
      </c>
      <c r="AE59" s="16">
        <v>45165</v>
      </c>
      <c r="AF59" s="34" t="s">
        <v>73</v>
      </c>
      <c r="AG59" s="24" t="s">
        <v>43</v>
      </c>
      <c r="AH59" s="18" t="s">
        <v>43</v>
      </c>
      <c r="AI59" s="18" t="s">
        <v>54</v>
      </c>
      <c r="AJ59" s="17">
        <v>132000</v>
      </c>
      <c r="AK59" s="25">
        <v>132000</v>
      </c>
      <c r="AL59" s="25">
        <v>1143</v>
      </c>
      <c r="AM59" s="35">
        <v>0.19</v>
      </c>
      <c r="AN59" s="49">
        <f t="shared" si="1"/>
        <v>179542440</v>
      </c>
      <c r="AO59" s="18"/>
      <c r="AP59" s="15"/>
      <c r="AQ59" s="43" t="str">
        <f t="shared" si="2"/>
        <v>SI</v>
      </c>
      <c r="AR59" s="44">
        <f t="shared" si="3"/>
        <v>179542439.99999997</v>
      </c>
      <c r="AS59" s="44">
        <f t="shared" si="4"/>
        <v>150876000</v>
      </c>
      <c r="AT59" s="44">
        <f t="shared" si="5"/>
        <v>150876000</v>
      </c>
      <c r="AU59" s="44">
        <f t="shared" si="6"/>
        <v>179542439.99999997</v>
      </c>
      <c r="AV59" s="45" t="b">
        <f t="shared" si="7"/>
        <v>1</v>
      </c>
      <c r="AW59" s="45" t="b">
        <f t="shared" si="8"/>
        <v>0</v>
      </c>
      <c r="AX59" s="45"/>
    </row>
    <row r="60" spans="1:50" s="36" customFormat="1" ht="27.75" customHeight="1" x14ac:dyDescent="0.15">
      <c r="A60" s="36" t="str">
        <f t="shared" si="0"/>
        <v>ABA CIENTIFICA S.A.S201080110</v>
      </c>
      <c r="B60" s="36" t="b">
        <f>+A60='[1]Anexo 9'!A60</f>
        <v>1</v>
      </c>
      <c r="C60" s="18">
        <v>800158193</v>
      </c>
      <c r="D60" s="18" t="s">
        <v>3848</v>
      </c>
      <c r="E60" s="15" t="s">
        <v>98</v>
      </c>
      <c r="F60" s="15" t="s">
        <v>202</v>
      </c>
      <c r="G60" s="15">
        <f>+VLOOKUP(F60,[3]Sheet1!$E$3:$G$74,3,FALSE)</f>
        <v>6</v>
      </c>
      <c r="H60" s="15">
        <f>+VLOOKUP(D60&amp;F60,'TD para paquetes'!$E$3:$I$441,5,FALSE)</f>
        <v>6</v>
      </c>
      <c r="I60" s="15" t="s">
        <v>1025</v>
      </c>
      <c r="J60" s="15">
        <v>7</v>
      </c>
      <c r="K60" s="15">
        <v>7</v>
      </c>
      <c r="L60" s="15">
        <v>201080110</v>
      </c>
      <c r="M60" s="15" t="s">
        <v>203</v>
      </c>
      <c r="N60" s="15" t="s">
        <v>101</v>
      </c>
      <c r="O60" s="18" t="s">
        <v>204</v>
      </c>
      <c r="P60" s="22" t="s">
        <v>73</v>
      </c>
      <c r="Q60" s="15" t="s">
        <v>114</v>
      </c>
      <c r="R60" s="18" t="s">
        <v>115</v>
      </c>
      <c r="S60" s="22" t="s">
        <v>73</v>
      </c>
      <c r="T60" s="18"/>
      <c r="U60" s="18" t="s">
        <v>115</v>
      </c>
      <c r="V60" s="15" t="s">
        <v>205</v>
      </c>
      <c r="W60" s="18" t="s">
        <v>206</v>
      </c>
      <c r="X60" s="18"/>
      <c r="Y60" s="15" t="s">
        <v>73</v>
      </c>
      <c r="Z60" s="18" t="s">
        <v>207</v>
      </c>
      <c r="AA60" s="18" t="s">
        <v>208</v>
      </c>
      <c r="AB60" s="18" t="s">
        <v>209</v>
      </c>
      <c r="AC60" s="67" t="str">
        <f>+VLOOKUP("*"&amp;L60&amp;"*",'[2]REGISTROS SANITARIOS'!$D$2:$E$260,2,FALSE)</f>
        <v>SI</v>
      </c>
      <c r="AD60" s="22" t="s">
        <v>1025</v>
      </c>
      <c r="AE60" s="16">
        <v>46586</v>
      </c>
      <c r="AF60" s="34" t="s">
        <v>73</v>
      </c>
      <c r="AG60" s="24" t="s">
        <v>43</v>
      </c>
      <c r="AH60" s="18" t="s">
        <v>43</v>
      </c>
      <c r="AI60" s="18" t="s">
        <v>53</v>
      </c>
      <c r="AJ60" s="17">
        <v>1650</v>
      </c>
      <c r="AK60" s="25">
        <v>1700</v>
      </c>
      <c r="AL60" s="25">
        <v>270</v>
      </c>
      <c r="AM60" s="35">
        <v>0.19</v>
      </c>
      <c r="AN60" s="49">
        <f t="shared" si="1"/>
        <v>546210</v>
      </c>
      <c r="AO60" s="18"/>
      <c r="AP60" s="15"/>
      <c r="AQ60" s="43" t="str">
        <f t="shared" si="2"/>
        <v>MAYOR</v>
      </c>
      <c r="AR60" s="44">
        <f t="shared" si="3"/>
        <v>530145</v>
      </c>
      <c r="AS60" s="44">
        <f t="shared" si="4"/>
        <v>445500</v>
      </c>
      <c r="AT60" s="44">
        <f t="shared" si="5"/>
        <v>459000</v>
      </c>
      <c r="AU60" s="44">
        <f t="shared" si="6"/>
        <v>546210</v>
      </c>
      <c r="AV60" s="45" t="b">
        <f t="shared" si="7"/>
        <v>1</v>
      </c>
      <c r="AW60" s="45" t="b">
        <f t="shared" si="8"/>
        <v>0</v>
      </c>
      <c r="AX60" s="45"/>
    </row>
    <row r="61" spans="1:50" s="36" customFormat="1" ht="27.75" customHeight="1" x14ac:dyDescent="0.15">
      <c r="A61" s="36" t="str">
        <f t="shared" si="0"/>
        <v>ABA CIENTIFICA S.A.S201080210</v>
      </c>
      <c r="B61" s="36" t="b">
        <f>+A61='[1]Anexo 9'!A61</f>
        <v>1</v>
      </c>
      <c r="C61" s="18">
        <v>800158193</v>
      </c>
      <c r="D61" s="18" t="s">
        <v>3848</v>
      </c>
      <c r="E61" s="15" t="s">
        <v>98</v>
      </c>
      <c r="F61" s="15" t="s">
        <v>202</v>
      </c>
      <c r="G61" s="15">
        <f>+VLOOKUP(F61,[3]Sheet1!$E$3:$G$74,3,FALSE)</f>
        <v>6</v>
      </c>
      <c r="H61" s="15">
        <f>+VLOOKUP(D61&amp;F61,'TD para paquetes'!$E$3:$I$441,5,FALSE)</f>
        <v>6</v>
      </c>
      <c r="I61" s="15" t="s">
        <v>1025</v>
      </c>
      <c r="J61" s="15">
        <v>7</v>
      </c>
      <c r="K61" s="15">
        <v>7</v>
      </c>
      <c r="L61" s="15">
        <v>201080210</v>
      </c>
      <c r="M61" s="15" t="s">
        <v>210</v>
      </c>
      <c r="N61" s="15" t="s">
        <v>101</v>
      </c>
      <c r="O61" s="18" t="s">
        <v>211</v>
      </c>
      <c r="P61" s="22" t="s">
        <v>73</v>
      </c>
      <c r="Q61" s="15" t="s">
        <v>114</v>
      </c>
      <c r="R61" s="18" t="s">
        <v>115</v>
      </c>
      <c r="S61" s="22" t="s">
        <v>73</v>
      </c>
      <c r="T61" s="18"/>
      <c r="U61" s="18" t="s">
        <v>115</v>
      </c>
      <c r="V61" s="15" t="s">
        <v>205</v>
      </c>
      <c r="W61" s="18" t="s">
        <v>206</v>
      </c>
      <c r="X61" s="18"/>
      <c r="Y61" s="15" t="s">
        <v>73</v>
      </c>
      <c r="Z61" s="18" t="s">
        <v>207</v>
      </c>
      <c r="AA61" s="18" t="s">
        <v>208</v>
      </c>
      <c r="AB61" s="18" t="s">
        <v>209</v>
      </c>
      <c r="AC61" s="67" t="str">
        <f>+VLOOKUP("*"&amp;L61&amp;"*",'[2]REGISTROS SANITARIOS'!$D$2:$E$260,2,FALSE)</f>
        <v>SI</v>
      </c>
      <c r="AD61" s="22" t="s">
        <v>1025</v>
      </c>
      <c r="AE61" s="16">
        <v>46586</v>
      </c>
      <c r="AF61" s="34" t="s">
        <v>73</v>
      </c>
      <c r="AG61" s="24" t="s">
        <v>43</v>
      </c>
      <c r="AH61" s="18" t="s">
        <v>43</v>
      </c>
      <c r="AI61" s="18" t="s">
        <v>53</v>
      </c>
      <c r="AJ61" s="17">
        <v>5500</v>
      </c>
      <c r="AK61" s="25">
        <v>5500</v>
      </c>
      <c r="AL61" s="25">
        <v>270</v>
      </c>
      <c r="AM61" s="35">
        <v>0.19</v>
      </c>
      <c r="AN61" s="49">
        <f t="shared" si="1"/>
        <v>1767150</v>
      </c>
      <c r="AO61" s="18"/>
      <c r="AP61" s="15"/>
      <c r="AQ61" s="43" t="str">
        <f t="shared" si="2"/>
        <v>SI</v>
      </c>
      <c r="AR61" s="44">
        <f t="shared" si="3"/>
        <v>1767150</v>
      </c>
      <c r="AS61" s="44">
        <f t="shared" si="4"/>
        <v>1485000</v>
      </c>
      <c r="AT61" s="44">
        <f t="shared" si="5"/>
        <v>1485000</v>
      </c>
      <c r="AU61" s="44">
        <f t="shared" si="6"/>
        <v>1767150</v>
      </c>
      <c r="AV61" s="45" t="b">
        <f t="shared" si="7"/>
        <v>1</v>
      </c>
      <c r="AW61" s="45" t="b">
        <f t="shared" si="8"/>
        <v>0</v>
      </c>
      <c r="AX61" s="45"/>
    </row>
    <row r="62" spans="1:50" s="36" customFormat="1" ht="27.75" customHeight="1" x14ac:dyDescent="0.15">
      <c r="A62" s="36" t="str">
        <f t="shared" si="0"/>
        <v>ABA CIENTIFICA S.A.S201080310</v>
      </c>
      <c r="B62" s="36" t="b">
        <f>+A62='[1]Anexo 9'!A62</f>
        <v>1</v>
      </c>
      <c r="C62" s="18">
        <v>800158193</v>
      </c>
      <c r="D62" s="18" t="s">
        <v>3848</v>
      </c>
      <c r="E62" s="15" t="s">
        <v>98</v>
      </c>
      <c r="F62" s="15" t="s">
        <v>202</v>
      </c>
      <c r="G62" s="15">
        <f>+VLOOKUP(F62,[3]Sheet1!$E$3:$G$74,3,FALSE)</f>
        <v>6</v>
      </c>
      <c r="H62" s="15">
        <f>+VLOOKUP(D62&amp;F62,'TD para paquetes'!$E$3:$I$441,5,FALSE)</f>
        <v>6</v>
      </c>
      <c r="I62" s="15" t="s">
        <v>1025</v>
      </c>
      <c r="J62" s="15">
        <v>7</v>
      </c>
      <c r="K62" s="15">
        <v>7</v>
      </c>
      <c r="L62" s="15">
        <v>201080310</v>
      </c>
      <c r="M62" s="15" t="s">
        <v>212</v>
      </c>
      <c r="N62" s="15" t="s">
        <v>101</v>
      </c>
      <c r="O62" s="18" t="s">
        <v>213</v>
      </c>
      <c r="P62" s="22" t="s">
        <v>73</v>
      </c>
      <c r="Q62" s="15" t="s">
        <v>114</v>
      </c>
      <c r="R62" s="18" t="s">
        <v>115</v>
      </c>
      <c r="S62" s="22" t="s">
        <v>73</v>
      </c>
      <c r="T62" s="18"/>
      <c r="U62" s="18" t="s">
        <v>115</v>
      </c>
      <c r="V62" s="15" t="s">
        <v>205</v>
      </c>
      <c r="W62" s="18" t="s">
        <v>206</v>
      </c>
      <c r="X62" s="18"/>
      <c r="Y62" s="15" t="s">
        <v>73</v>
      </c>
      <c r="Z62" s="18" t="s">
        <v>207</v>
      </c>
      <c r="AA62" s="18" t="s">
        <v>208</v>
      </c>
      <c r="AB62" s="18" t="s">
        <v>209</v>
      </c>
      <c r="AC62" s="67" t="str">
        <f>+VLOOKUP("*"&amp;L62&amp;"*",'[2]REGISTROS SANITARIOS'!$D$2:$E$260,2,FALSE)</f>
        <v>SI</v>
      </c>
      <c r="AD62" s="22" t="s">
        <v>1025</v>
      </c>
      <c r="AE62" s="16">
        <v>46586</v>
      </c>
      <c r="AF62" s="34" t="s">
        <v>73</v>
      </c>
      <c r="AG62" s="24" t="s">
        <v>43</v>
      </c>
      <c r="AH62" s="18" t="s">
        <v>43</v>
      </c>
      <c r="AI62" s="18" t="s">
        <v>53</v>
      </c>
      <c r="AJ62" s="17">
        <v>550</v>
      </c>
      <c r="AK62" s="25">
        <v>600</v>
      </c>
      <c r="AL62" s="25">
        <v>270</v>
      </c>
      <c r="AM62" s="35">
        <v>0.19</v>
      </c>
      <c r="AN62" s="49">
        <f t="shared" si="1"/>
        <v>192780</v>
      </c>
      <c r="AO62" s="18"/>
      <c r="AP62" s="15"/>
      <c r="AQ62" s="43" t="str">
        <f t="shared" si="2"/>
        <v>MAYOR</v>
      </c>
      <c r="AR62" s="44">
        <f t="shared" si="3"/>
        <v>176715</v>
      </c>
      <c r="AS62" s="44">
        <f t="shared" si="4"/>
        <v>148500</v>
      </c>
      <c r="AT62" s="44">
        <f t="shared" si="5"/>
        <v>162000</v>
      </c>
      <c r="AU62" s="44">
        <f t="shared" si="6"/>
        <v>192780</v>
      </c>
      <c r="AV62" s="45" t="b">
        <f t="shared" si="7"/>
        <v>1</v>
      </c>
      <c r="AW62" s="45" t="b">
        <f t="shared" si="8"/>
        <v>0</v>
      </c>
      <c r="AX62" s="45"/>
    </row>
    <row r="63" spans="1:50" s="36" customFormat="1" ht="27.75" customHeight="1" x14ac:dyDescent="0.15">
      <c r="A63" s="36" t="str">
        <f t="shared" si="0"/>
        <v>ABA CIENTIFICA S.A.S201080410</v>
      </c>
      <c r="B63" s="36" t="b">
        <f>+A63='[1]Anexo 9'!A63</f>
        <v>1</v>
      </c>
      <c r="C63" s="18">
        <v>800158193</v>
      </c>
      <c r="D63" s="18" t="s">
        <v>3848</v>
      </c>
      <c r="E63" s="15" t="s">
        <v>98</v>
      </c>
      <c r="F63" s="15" t="s">
        <v>202</v>
      </c>
      <c r="G63" s="15">
        <f>+VLOOKUP(F63,[3]Sheet1!$E$3:$G$74,3,FALSE)</f>
        <v>6</v>
      </c>
      <c r="H63" s="15">
        <f>+VLOOKUP(D63&amp;F63,'TD para paquetes'!$E$3:$I$441,5,FALSE)</f>
        <v>6</v>
      </c>
      <c r="I63" s="15" t="s">
        <v>1025</v>
      </c>
      <c r="J63" s="15">
        <v>7</v>
      </c>
      <c r="K63" s="15">
        <v>7</v>
      </c>
      <c r="L63" s="15">
        <v>201080410</v>
      </c>
      <c r="M63" s="15" t="s">
        <v>214</v>
      </c>
      <c r="N63" s="15" t="s">
        <v>101</v>
      </c>
      <c r="O63" s="18" t="s">
        <v>215</v>
      </c>
      <c r="P63" s="22" t="s">
        <v>73</v>
      </c>
      <c r="Q63" s="15" t="s">
        <v>114</v>
      </c>
      <c r="R63" s="18" t="s">
        <v>115</v>
      </c>
      <c r="S63" s="22" t="s">
        <v>73</v>
      </c>
      <c r="T63" s="18"/>
      <c r="U63" s="18" t="s">
        <v>115</v>
      </c>
      <c r="V63" s="15" t="s">
        <v>205</v>
      </c>
      <c r="W63" s="18" t="s">
        <v>206</v>
      </c>
      <c r="X63" s="18"/>
      <c r="Y63" s="15" t="s">
        <v>73</v>
      </c>
      <c r="Z63" s="18" t="s">
        <v>207</v>
      </c>
      <c r="AA63" s="18" t="s">
        <v>208</v>
      </c>
      <c r="AB63" s="18" t="s">
        <v>209</v>
      </c>
      <c r="AC63" s="67" t="str">
        <f>+VLOOKUP("*"&amp;L63&amp;"*",'[2]REGISTROS SANITARIOS'!$D$2:$E$260,2,FALSE)</f>
        <v>SI</v>
      </c>
      <c r="AD63" s="22" t="s">
        <v>1025</v>
      </c>
      <c r="AE63" s="16">
        <v>46586</v>
      </c>
      <c r="AF63" s="34" t="s">
        <v>73</v>
      </c>
      <c r="AG63" s="24" t="s">
        <v>43</v>
      </c>
      <c r="AH63" s="18" t="s">
        <v>43</v>
      </c>
      <c r="AI63" s="18" t="s">
        <v>53</v>
      </c>
      <c r="AJ63" s="17">
        <v>4400</v>
      </c>
      <c r="AK63" s="25">
        <v>4400</v>
      </c>
      <c r="AL63" s="25">
        <v>270</v>
      </c>
      <c r="AM63" s="35">
        <v>0.19</v>
      </c>
      <c r="AN63" s="49">
        <f t="shared" si="1"/>
        <v>1413720</v>
      </c>
      <c r="AO63" s="18"/>
      <c r="AP63" s="15"/>
      <c r="AQ63" s="43" t="str">
        <f t="shared" si="2"/>
        <v>SI</v>
      </c>
      <c r="AR63" s="44">
        <f t="shared" si="3"/>
        <v>1413720</v>
      </c>
      <c r="AS63" s="44">
        <f t="shared" si="4"/>
        <v>1188000</v>
      </c>
      <c r="AT63" s="44">
        <f t="shared" si="5"/>
        <v>1188000</v>
      </c>
      <c r="AU63" s="44">
        <f t="shared" si="6"/>
        <v>1413720</v>
      </c>
      <c r="AV63" s="45" t="b">
        <f t="shared" si="7"/>
        <v>1</v>
      </c>
      <c r="AW63" s="45" t="b">
        <f t="shared" si="8"/>
        <v>0</v>
      </c>
      <c r="AX63" s="45"/>
    </row>
    <row r="64" spans="1:50" s="36" customFormat="1" ht="27.75" customHeight="1" x14ac:dyDescent="0.15">
      <c r="A64" s="36" t="str">
        <f t="shared" si="0"/>
        <v>ABA CIENTIFICA S.A.S201080510</v>
      </c>
      <c r="B64" s="36" t="b">
        <f>+A64='[1]Anexo 9'!A64</f>
        <v>1</v>
      </c>
      <c r="C64" s="18">
        <v>800158193</v>
      </c>
      <c r="D64" s="18" t="s">
        <v>3848</v>
      </c>
      <c r="E64" s="15" t="s">
        <v>98</v>
      </c>
      <c r="F64" s="15" t="s">
        <v>202</v>
      </c>
      <c r="G64" s="15">
        <f>+VLOOKUP(F64,[3]Sheet1!$E$3:$G$74,3,FALSE)</f>
        <v>6</v>
      </c>
      <c r="H64" s="15">
        <f>+VLOOKUP(D64&amp;F64,'TD para paquetes'!$E$3:$I$441,5,FALSE)</f>
        <v>6</v>
      </c>
      <c r="I64" s="15" t="s">
        <v>1025</v>
      </c>
      <c r="J64" s="15">
        <v>7</v>
      </c>
      <c r="K64" s="15">
        <v>7</v>
      </c>
      <c r="L64" s="15">
        <v>201080510</v>
      </c>
      <c r="M64" s="15" t="s">
        <v>216</v>
      </c>
      <c r="N64" s="15" t="s">
        <v>101</v>
      </c>
      <c r="O64" s="18" t="s">
        <v>217</v>
      </c>
      <c r="P64" s="22" t="s">
        <v>73</v>
      </c>
      <c r="Q64" s="15" t="s">
        <v>114</v>
      </c>
      <c r="R64" s="18" t="s">
        <v>115</v>
      </c>
      <c r="S64" s="22" t="s">
        <v>73</v>
      </c>
      <c r="T64" s="18"/>
      <c r="U64" s="18" t="s">
        <v>115</v>
      </c>
      <c r="V64" s="15" t="s">
        <v>205</v>
      </c>
      <c r="W64" s="18" t="s">
        <v>206</v>
      </c>
      <c r="X64" s="18"/>
      <c r="Y64" s="15" t="s">
        <v>73</v>
      </c>
      <c r="Z64" s="18" t="s">
        <v>207</v>
      </c>
      <c r="AA64" s="18" t="s">
        <v>208</v>
      </c>
      <c r="AB64" s="18" t="s">
        <v>209</v>
      </c>
      <c r="AC64" s="67" t="str">
        <f>+VLOOKUP("*"&amp;L64&amp;"*",'[2]REGISTROS SANITARIOS'!$D$2:$E$260,2,FALSE)</f>
        <v>SI</v>
      </c>
      <c r="AD64" s="22" t="s">
        <v>1025</v>
      </c>
      <c r="AE64" s="16">
        <v>46586</v>
      </c>
      <c r="AF64" s="34" t="s">
        <v>73</v>
      </c>
      <c r="AG64" s="24" t="s">
        <v>43</v>
      </c>
      <c r="AH64" s="18" t="s">
        <v>43</v>
      </c>
      <c r="AI64" s="18" t="s">
        <v>53</v>
      </c>
      <c r="AJ64" s="17">
        <v>2750</v>
      </c>
      <c r="AK64" s="25">
        <v>2800</v>
      </c>
      <c r="AL64" s="25">
        <v>270</v>
      </c>
      <c r="AM64" s="35">
        <v>0.19</v>
      </c>
      <c r="AN64" s="49">
        <f t="shared" si="1"/>
        <v>899640</v>
      </c>
      <c r="AO64" s="18"/>
      <c r="AP64" s="15"/>
      <c r="AQ64" s="43" t="str">
        <f t="shared" si="2"/>
        <v>MAYOR</v>
      </c>
      <c r="AR64" s="44">
        <f t="shared" si="3"/>
        <v>883575</v>
      </c>
      <c r="AS64" s="44">
        <f t="shared" si="4"/>
        <v>742500</v>
      </c>
      <c r="AT64" s="44">
        <f t="shared" si="5"/>
        <v>756000</v>
      </c>
      <c r="AU64" s="44">
        <f t="shared" si="6"/>
        <v>899640</v>
      </c>
      <c r="AV64" s="45" t="b">
        <f t="shared" si="7"/>
        <v>1</v>
      </c>
      <c r="AW64" s="45" t="b">
        <f t="shared" si="8"/>
        <v>0</v>
      </c>
      <c r="AX64" s="45"/>
    </row>
    <row r="65" spans="1:50" s="36" customFormat="1" ht="27.75" customHeight="1" x14ac:dyDescent="0.15">
      <c r="A65" s="36" t="str">
        <f t="shared" si="0"/>
        <v>ABA CIENTIFICA S.A.S201080610</v>
      </c>
      <c r="B65" s="36" t="b">
        <f>+A65='[1]Anexo 9'!A65</f>
        <v>1</v>
      </c>
      <c r="C65" s="18">
        <v>800158193</v>
      </c>
      <c r="D65" s="18" t="s">
        <v>3848</v>
      </c>
      <c r="E65" s="15" t="s">
        <v>98</v>
      </c>
      <c r="F65" s="15" t="s">
        <v>202</v>
      </c>
      <c r="G65" s="15">
        <f>+VLOOKUP(F65,[3]Sheet1!$E$3:$G$74,3,FALSE)</f>
        <v>6</v>
      </c>
      <c r="H65" s="15">
        <f>+VLOOKUP(D65&amp;F65,'TD para paquetes'!$E$3:$I$441,5,FALSE)</f>
        <v>6</v>
      </c>
      <c r="I65" s="15" t="s">
        <v>1025</v>
      </c>
      <c r="J65" s="15">
        <v>7</v>
      </c>
      <c r="K65" s="15">
        <v>7</v>
      </c>
      <c r="L65" s="15">
        <v>201080610</v>
      </c>
      <c r="M65" s="15" t="s">
        <v>218</v>
      </c>
      <c r="N65" s="15" t="s">
        <v>101</v>
      </c>
      <c r="O65" s="18" t="s">
        <v>219</v>
      </c>
      <c r="P65" s="22" t="s">
        <v>73</v>
      </c>
      <c r="Q65" s="15" t="s">
        <v>114</v>
      </c>
      <c r="R65" s="18" t="s">
        <v>115</v>
      </c>
      <c r="S65" s="22" t="s">
        <v>73</v>
      </c>
      <c r="T65" s="18"/>
      <c r="U65" s="18" t="s">
        <v>115</v>
      </c>
      <c r="V65" s="15" t="s">
        <v>205</v>
      </c>
      <c r="W65" s="18" t="s">
        <v>206</v>
      </c>
      <c r="X65" s="18"/>
      <c r="Y65" s="15" t="s">
        <v>73</v>
      </c>
      <c r="Z65" s="18" t="s">
        <v>207</v>
      </c>
      <c r="AA65" s="18" t="s">
        <v>208</v>
      </c>
      <c r="AB65" s="18" t="s">
        <v>209</v>
      </c>
      <c r="AC65" s="67" t="str">
        <f>+VLOOKUP("*"&amp;L65&amp;"*",'[2]REGISTROS SANITARIOS'!$D$2:$E$260,2,FALSE)</f>
        <v>SI</v>
      </c>
      <c r="AD65" s="22" t="s">
        <v>1025</v>
      </c>
      <c r="AE65" s="16">
        <v>46586</v>
      </c>
      <c r="AF65" s="34" t="s">
        <v>73</v>
      </c>
      <c r="AG65" s="24" t="s">
        <v>43</v>
      </c>
      <c r="AH65" s="18" t="s">
        <v>43</v>
      </c>
      <c r="AI65" s="18" t="s">
        <v>53</v>
      </c>
      <c r="AJ65" s="17">
        <v>550</v>
      </c>
      <c r="AK65" s="25">
        <v>600</v>
      </c>
      <c r="AL65" s="25">
        <v>270</v>
      </c>
      <c r="AM65" s="35">
        <v>0.19</v>
      </c>
      <c r="AN65" s="49">
        <f t="shared" si="1"/>
        <v>192780</v>
      </c>
      <c r="AO65" s="18"/>
      <c r="AP65" s="15"/>
      <c r="AQ65" s="43" t="str">
        <f t="shared" si="2"/>
        <v>MAYOR</v>
      </c>
      <c r="AR65" s="44">
        <f t="shared" si="3"/>
        <v>176715</v>
      </c>
      <c r="AS65" s="44">
        <f t="shared" si="4"/>
        <v>148500</v>
      </c>
      <c r="AT65" s="44">
        <f t="shared" si="5"/>
        <v>162000</v>
      </c>
      <c r="AU65" s="44">
        <f t="shared" si="6"/>
        <v>192780</v>
      </c>
      <c r="AV65" s="45" t="b">
        <f t="shared" si="7"/>
        <v>1</v>
      </c>
      <c r="AW65" s="45" t="b">
        <f t="shared" si="8"/>
        <v>0</v>
      </c>
      <c r="AX65" s="45"/>
    </row>
    <row r="66" spans="1:50" s="36" customFormat="1" ht="27.75" customHeight="1" x14ac:dyDescent="0.15">
      <c r="A66" s="36" t="str">
        <f t="shared" si="0"/>
        <v>ABA CIENTIFICA S.A.S201090111</v>
      </c>
      <c r="B66" s="36" t="b">
        <f>+A66='[1]Anexo 9'!A66</f>
        <v>1</v>
      </c>
      <c r="C66" s="18">
        <v>800158193</v>
      </c>
      <c r="D66" s="18" t="s">
        <v>3848</v>
      </c>
      <c r="E66" s="15" t="s">
        <v>98</v>
      </c>
      <c r="F66" s="15" t="s">
        <v>303</v>
      </c>
      <c r="G66" s="15">
        <f>+VLOOKUP(F66,[3]Sheet1!$E$3:$G$74,3,FALSE)</f>
        <v>4</v>
      </c>
      <c r="H66" s="15">
        <f>+VLOOKUP(D66&amp;F66,'TD para paquetes'!$E$3:$I$441,5,FALSE)</f>
        <v>4</v>
      </c>
      <c r="I66" s="15" t="s">
        <v>1025</v>
      </c>
      <c r="J66" s="15">
        <v>5</v>
      </c>
      <c r="K66" s="15">
        <v>5</v>
      </c>
      <c r="L66" s="15">
        <v>201090111</v>
      </c>
      <c r="M66" s="15" t="s">
        <v>304</v>
      </c>
      <c r="N66" s="15" t="s">
        <v>101</v>
      </c>
      <c r="O66" s="18" t="s">
        <v>3891</v>
      </c>
      <c r="P66" s="22" t="s">
        <v>3841</v>
      </c>
      <c r="Q66" s="15" t="s">
        <v>114</v>
      </c>
      <c r="R66" s="18" t="s">
        <v>115</v>
      </c>
      <c r="S66" s="22" t="s">
        <v>73</v>
      </c>
      <c r="T66" s="18"/>
      <c r="U66" s="18" t="s">
        <v>115</v>
      </c>
      <c r="V66" s="15"/>
      <c r="W66" s="18" t="s">
        <v>312</v>
      </c>
      <c r="X66" s="18"/>
      <c r="Y66" s="15" t="s">
        <v>73</v>
      </c>
      <c r="Z66" s="18" t="s">
        <v>6647</v>
      </c>
      <c r="AA66" s="18" t="s">
        <v>119</v>
      </c>
      <c r="AB66" s="18" t="s">
        <v>6648</v>
      </c>
      <c r="AC66" s="67" t="str">
        <f>+VLOOKUP("*"&amp;L66&amp;"*",'[2]REGISTROS SANITARIOS'!$D$2:$E$260,2,FALSE)</f>
        <v>SI</v>
      </c>
      <c r="AD66" s="22" t="s">
        <v>1025</v>
      </c>
      <c r="AE66" s="16">
        <v>47000</v>
      </c>
      <c r="AF66" s="34" t="s">
        <v>73</v>
      </c>
      <c r="AG66" s="24" t="s">
        <v>43</v>
      </c>
      <c r="AH66" s="18" t="s">
        <v>43</v>
      </c>
      <c r="AI66" s="18" t="s">
        <v>53</v>
      </c>
      <c r="AJ66" s="17">
        <v>154000</v>
      </c>
      <c r="AK66" s="25">
        <v>154000</v>
      </c>
      <c r="AL66" s="25">
        <v>133</v>
      </c>
      <c r="AM66" s="35">
        <v>0.19</v>
      </c>
      <c r="AN66" s="49">
        <f t="shared" si="1"/>
        <v>24373580</v>
      </c>
      <c r="AO66" s="18"/>
      <c r="AP66" s="15"/>
      <c r="AQ66" s="43" t="str">
        <f t="shared" si="2"/>
        <v>SI</v>
      </c>
      <c r="AR66" s="44">
        <f t="shared" si="3"/>
        <v>24373579.999999996</v>
      </c>
      <c r="AS66" s="44">
        <f t="shared" si="4"/>
        <v>20482000</v>
      </c>
      <c r="AT66" s="44">
        <f t="shared" si="5"/>
        <v>20482000</v>
      </c>
      <c r="AU66" s="44">
        <f t="shared" si="6"/>
        <v>24373579.999999996</v>
      </c>
      <c r="AV66" s="45" t="b">
        <f t="shared" si="7"/>
        <v>1</v>
      </c>
      <c r="AW66" s="45" t="b">
        <f t="shared" si="8"/>
        <v>0</v>
      </c>
      <c r="AX66" s="45"/>
    </row>
    <row r="67" spans="1:50" s="36" customFormat="1" ht="27.75" customHeight="1" x14ac:dyDescent="0.15">
      <c r="A67" s="36" t="str">
        <f t="shared" si="0"/>
        <v>ABA CIENTIFICA S.A.S201090310</v>
      </c>
      <c r="B67" s="36" t="b">
        <f>+A67='[1]Anexo 9'!A67</f>
        <v>1</v>
      </c>
      <c r="C67" s="18">
        <v>800158193</v>
      </c>
      <c r="D67" s="18" t="s">
        <v>3848</v>
      </c>
      <c r="E67" s="15" t="s">
        <v>98</v>
      </c>
      <c r="F67" s="15" t="s">
        <v>62</v>
      </c>
      <c r="G67" s="15" t="s">
        <v>3155</v>
      </c>
      <c r="H67" s="15" t="s">
        <v>3155</v>
      </c>
      <c r="I67" s="15" t="s">
        <v>3155</v>
      </c>
      <c r="J67" s="15">
        <v>3</v>
      </c>
      <c r="K67" s="15" t="s">
        <v>3155</v>
      </c>
      <c r="L67" s="15">
        <v>201090310</v>
      </c>
      <c r="M67" s="15" t="s">
        <v>412</v>
      </c>
      <c r="N67" s="15" t="s">
        <v>101</v>
      </c>
      <c r="O67" s="18" t="s">
        <v>413</v>
      </c>
      <c r="P67" s="22" t="s">
        <v>3841</v>
      </c>
      <c r="Q67" s="15" t="s">
        <v>114</v>
      </c>
      <c r="R67" s="18" t="s">
        <v>115</v>
      </c>
      <c r="S67" s="22" t="s">
        <v>73</v>
      </c>
      <c r="T67" s="18"/>
      <c r="U67" s="18" t="s">
        <v>115</v>
      </c>
      <c r="V67" s="15" t="s">
        <v>414</v>
      </c>
      <c r="W67" s="18" t="s">
        <v>312</v>
      </c>
      <c r="X67" s="18"/>
      <c r="Y67" s="15" t="s">
        <v>73</v>
      </c>
      <c r="Z67" s="18" t="s">
        <v>6649</v>
      </c>
      <c r="AA67" s="18" t="s">
        <v>119</v>
      </c>
      <c r="AB67" s="18" t="s">
        <v>313</v>
      </c>
      <c r="AC67" s="67" t="str">
        <f>+VLOOKUP("*"&amp;L67&amp;"*",'[2]REGISTROS SANITARIOS'!$D$2:$E$260,2,FALSE)</f>
        <v>SI</v>
      </c>
      <c r="AD67" s="22" t="s">
        <v>1025</v>
      </c>
      <c r="AE67" s="16">
        <v>44706</v>
      </c>
      <c r="AF67" s="34" t="s">
        <v>73</v>
      </c>
      <c r="AG67" s="24" t="s">
        <v>43</v>
      </c>
      <c r="AH67" s="18" t="s">
        <v>43</v>
      </c>
      <c r="AI67" s="18" t="s">
        <v>53</v>
      </c>
      <c r="AJ67" s="17">
        <v>5500</v>
      </c>
      <c r="AK67" s="25">
        <v>6000</v>
      </c>
      <c r="AL67" s="25">
        <v>160</v>
      </c>
      <c r="AM67" s="35">
        <v>0.19</v>
      </c>
      <c r="AN67" s="49">
        <f t="shared" si="1"/>
        <v>1142400</v>
      </c>
      <c r="AO67" s="18"/>
      <c r="AP67" s="15"/>
      <c r="AQ67" s="43" t="str">
        <f t="shared" si="2"/>
        <v>MAYOR</v>
      </c>
      <c r="AR67" s="44">
        <f t="shared" si="3"/>
        <v>1047199.9999999999</v>
      </c>
      <c r="AS67" s="44">
        <f t="shared" si="4"/>
        <v>880000</v>
      </c>
      <c r="AT67" s="44">
        <f t="shared" si="5"/>
        <v>960000</v>
      </c>
      <c r="AU67" s="44">
        <f t="shared" si="6"/>
        <v>1142399.9999999998</v>
      </c>
      <c r="AV67" s="45" t="b">
        <f t="shared" si="7"/>
        <v>1</v>
      </c>
      <c r="AW67" s="45" t="b">
        <f t="shared" si="8"/>
        <v>0</v>
      </c>
      <c r="AX67" s="45"/>
    </row>
    <row r="68" spans="1:50" s="36" customFormat="1" ht="27.75" customHeight="1" x14ac:dyDescent="0.15">
      <c r="A68" s="36" t="str">
        <f t="shared" ref="A68:A131" si="9">+D68&amp;L68</f>
        <v>ABA CIENTIFICA S.A.S201090511</v>
      </c>
      <c r="B68" s="36" t="b">
        <f>+A68='[1]Anexo 9'!A68</f>
        <v>1</v>
      </c>
      <c r="C68" s="18">
        <v>800158193</v>
      </c>
      <c r="D68" s="18" t="s">
        <v>3848</v>
      </c>
      <c r="E68" s="15" t="s">
        <v>98</v>
      </c>
      <c r="F68" s="15" t="s">
        <v>303</v>
      </c>
      <c r="G68" s="15">
        <f>+VLOOKUP(F68,[3]Sheet1!$E$3:$G$74,3,FALSE)</f>
        <v>4</v>
      </c>
      <c r="H68" s="15">
        <f>+VLOOKUP(D68&amp;F68,'TD para paquetes'!$E$3:$I$441,5,FALSE)</f>
        <v>4</v>
      </c>
      <c r="I68" s="15" t="s">
        <v>1025</v>
      </c>
      <c r="J68" s="15">
        <v>5</v>
      </c>
      <c r="K68" s="15">
        <v>5</v>
      </c>
      <c r="L68" s="15">
        <v>201090511</v>
      </c>
      <c r="M68" s="15" t="s">
        <v>308</v>
      </c>
      <c r="N68" s="15" t="s">
        <v>101</v>
      </c>
      <c r="O68" s="18" t="s">
        <v>3892</v>
      </c>
      <c r="P68" s="22" t="s">
        <v>3841</v>
      </c>
      <c r="Q68" s="15" t="s">
        <v>114</v>
      </c>
      <c r="R68" s="18" t="s">
        <v>115</v>
      </c>
      <c r="S68" s="22" t="s">
        <v>73</v>
      </c>
      <c r="T68" s="18"/>
      <c r="U68" s="18" t="s">
        <v>115</v>
      </c>
      <c r="V68" s="15"/>
      <c r="W68" s="18" t="s">
        <v>312</v>
      </c>
      <c r="X68" s="18"/>
      <c r="Y68" s="15" t="s">
        <v>73</v>
      </c>
      <c r="Z68" s="18" t="s">
        <v>6647</v>
      </c>
      <c r="AA68" s="18" t="s">
        <v>119</v>
      </c>
      <c r="AB68" s="18" t="s">
        <v>6648</v>
      </c>
      <c r="AC68" s="67" t="str">
        <f>+VLOOKUP("*"&amp;L68&amp;"*",'[2]REGISTROS SANITARIOS'!$D$2:$E$260,2,FALSE)</f>
        <v>SI</v>
      </c>
      <c r="AD68" s="22" t="s">
        <v>1025</v>
      </c>
      <c r="AE68" s="16">
        <v>47000</v>
      </c>
      <c r="AF68" s="34" t="s">
        <v>73</v>
      </c>
      <c r="AG68" s="24" t="s">
        <v>43</v>
      </c>
      <c r="AH68" s="18" t="s">
        <v>43</v>
      </c>
      <c r="AI68" s="18" t="s">
        <v>53</v>
      </c>
      <c r="AJ68" s="17">
        <v>302500</v>
      </c>
      <c r="AK68" s="25">
        <v>302500</v>
      </c>
      <c r="AL68" s="25">
        <v>147</v>
      </c>
      <c r="AM68" s="35">
        <v>0.19</v>
      </c>
      <c r="AN68" s="49">
        <f t="shared" ref="AN68:AN131" si="10">+AL68*((1+AM68)*AK68)</f>
        <v>52916325</v>
      </c>
      <c r="AO68" s="18"/>
      <c r="AP68" s="15"/>
      <c r="AQ68" s="43" t="str">
        <f t="shared" ref="AQ68:AQ131" si="11">+IF(AK68="","NO INDICA",IF(AJ68=AK68,"SI",IF(AK68&gt;AJ68,"MAYOR",IF(AK68&lt;AJ68,"MENOR"))))</f>
        <v>SI</v>
      </c>
      <c r="AR68" s="44">
        <f t="shared" ref="AR68:AR131" si="12">+AJ68*(AL68*(1+AM68))</f>
        <v>52916324.999999993</v>
      </c>
      <c r="AS68" s="44">
        <f t="shared" ref="AS68:AS131" si="13">+AJ68*AL68</f>
        <v>44467500</v>
      </c>
      <c r="AT68" s="44">
        <f t="shared" ref="AT68:AT131" si="14">+AL68*AK68</f>
        <v>44467500</v>
      </c>
      <c r="AU68" s="44">
        <f t="shared" ref="AU68:AU131" si="15">+AK68*(AL68*(1+AM68))</f>
        <v>52916324.999999993</v>
      </c>
      <c r="AV68" s="45" t="b">
        <f t="shared" ref="AV68:AV131" si="16">+IFERROR(AU68=AN68,"FALSO")</f>
        <v>1</v>
      </c>
      <c r="AW68" s="45" t="b">
        <f t="shared" ref="AW68:AW131" si="17">+AS68=AN68</f>
        <v>0</v>
      </c>
      <c r="AX68" s="45"/>
    </row>
    <row r="69" spans="1:50" s="36" customFormat="1" ht="27.75" customHeight="1" x14ac:dyDescent="0.15">
      <c r="A69" s="36" t="str">
        <f t="shared" si="9"/>
        <v>ABA CIENTIFICA S.A.S201090610</v>
      </c>
      <c r="B69" s="36" t="b">
        <f>+A69='[1]Anexo 9'!A69</f>
        <v>1</v>
      </c>
      <c r="C69" s="18">
        <v>800158193</v>
      </c>
      <c r="D69" s="18" t="s">
        <v>3848</v>
      </c>
      <c r="E69" s="15" t="s">
        <v>98</v>
      </c>
      <c r="F69" s="15" t="s">
        <v>303</v>
      </c>
      <c r="G69" s="15">
        <f>+VLOOKUP(F69,[3]Sheet1!$E$3:$G$74,3,FALSE)</f>
        <v>4</v>
      </c>
      <c r="H69" s="15">
        <f>+VLOOKUP(D69&amp;F69,'TD para paquetes'!$E$3:$I$441,5,FALSE)</f>
        <v>4</v>
      </c>
      <c r="I69" s="15" t="s">
        <v>1025</v>
      </c>
      <c r="J69" s="15">
        <v>7</v>
      </c>
      <c r="K69" s="15">
        <v>5</v>
      </c>
      <c r="L69" s="15">
        <v>201090610</v>
      </c>
      <c r="M69" s="15" t="s">
        <v>309</v>
      </c>
      <c r="N69" s="15" t="s">
        <v>101</v>
      </c>
      <c r="O69" s="18" t="s">
        <v>310</v>
      </c>
      <c r="P69" s="22" t="s">
        <v>3841</v>
      </c>
      <c r="Q69" s="15" t="s">
        <v>114</v>
      </c>
      <c r="R69" s="18" t="s">
        <v>115</v>
      </c>
      <c r="S69" s="22" t="s">
        <v>73</v>
      </c>
      <c r="T69" s="18"/>
      <c r="U69" s="18" t="s">
        <v>115</v>
      </c>
      <c r="V69" s="15" t="s">
        <v>311</v>
      </c>
      <c r="W69" s="18" t="s">
        <v>312</v>
      </c>
      <c r="X69" s="18"/>
      <c r="Y69" s="15" t="s">
        <v>73</v>
      </c>
      <c r="Z69" s="18" t="s">
        <v>6649</v>
      </c>
      <c r="AA69" s="18" t="s">
        <v>119</v>
      </c>
      <c r="AB69" s="18" t="s">
        <v>313</v>
      </c>
      <c r="AC69" s="67" t="str">
        <f>+VLOOKUP("*"&amp;L69&amp;"*",'[2]REGISTROS SANITARIOS'!$D$2:$E$260,2,FALSE)</f>
        <v>SI</v>
      </c>
      <c r="AD69" s="22" t="s">
        <v>1025</v>
      </c>
      <c r="AE69" s="16">
        <v>44706</v>
      </c>
      <c r="AF69" s="34" t="s">
        <v>73</v>
      </c>
      <c r="AG69" s="24" t="s">
        <v>43</v>
      </c>
      <c r="AH69" s="18" t="s">
        <v>43</v>
      </c>
      <c r="AI69" s="18" t="s">
        <v>53</v>
      </c>
      <c r="AJ69" s="17">
        <v>154000</v>
      </c>
      <c r="AK69" s="25">
        <v>154000</v>
      </c>
      <c r="AL69" s="25">
        <v>211</v>
      </c>
      <c r="AM69" s="35">
        <v>0.19</v>
      </c>
      <c r="AN69" s="49">
        <f t="shared" si="10"/>
        <v>38667860</v>
      </c>
      <c r="AO69" s="18"/>
      <c r="AP69" s="15"/>
      <c r="AQ69" s="43" t="str">
        <f t="shared" si="11"/>
        <v>SI</v>
      </c>
      <c r="AR69" s="44">
        <f t="shared" si="12"/>
        <v>38667859.999999993</v>
      </c>
      <c r="AS69" s="44">
        <f t="shared" si="13"/>
        <v>32494000</v>
      </c>
      <c r="AT69" s="44">
        <f t="shared" si="14"/>
        <v>32494000</v>
      </c>
      <c r="AU69" s="44">
        <f t="shared" si="15"/>
        <v>38667859.999999993</v>
      </c>
      <c r="AV69" s="45" t="b">
        <f t="shared" si="16"/>
        <v>1</v>
      </c>
      <c r="AW69" s="45" t="b">
        <f t="shared" si="17"/>
        <v>0</v>
      </c>
      <c r="AX69" s="45"/>
    </row>
    <row r="70" spans="1:50" s="36" customFormat="1" ht="27.75" customHeight="1" x14ac:dyDescent="0.15">
      <c r="A70" s="36" t="str">
        <f t="shared" si="9"/>
        <v>ABA CIENTIFICA S.A.S201090710</v>
      </c>
      <c r="B70" s="36" t="b">
        <f>+A70='[1]Anexo 9'!A70</f>
        <v>1</v>
      </c>
      <c r="C70" s="18">
        <v>800158193</v>
      </c>
      <c r="D70" s="18" t="s">
        <v>3848</v>
      </c>
      <c r="E70" s="15" t="s">
        <v>98</v>
      </c>
      <c r="F70" s="15" t="s">
        <v>303</v>
      </c>
      <c r="G70" s="15">
        <f>+VLOOKUP(F70,[3]Sheet1!$E$3:$G$74,3,FALSE)</f>
        <v>4</v>
      </c>
      <c r="H70" s="15">
        <f>+VLOOKUP(D70&amp;F70,'TD para paquetes'!$E$3:$I$441,5,FALSE)</f>
        <v>4</v>
      </c>
      <c r="I70" s="15" t="s">
        <v>1025</v>
      </c>
      <c r="J70" s="15">
        <v>5</v>
      </c>
      <c r="K70" s="15">
        <v>5</v>
      </c>
      <c r="L70" s="15">
        <v>201090710</v>
      </c>
      <c r="M70" s="15" t="s">
        <v>314</v>
      </c>
      <c r="N70" s="15" t="s">
        <v>101</v>
      </c>
      <c r="O70" s="18" t="s">
        <v>3893</v>
      </c>
      <c r="P70" s="22" t="s">
        <v>3841</v>
      </c>
      <c r="Q70" s="15" t="s">
        <v>248</v>
      </c>
      <c r="R70" s="18" t="s">
        <v>153</v>
      </c>
      <c r="S70" s="22" t="s">
        <v>73</v>
      </c>
      <c r="T70" s="18"/>
      <c r="U70" s="18" t="s">
        <v>153</v>
      </c>
      <c r="V70" s="15" t="s">
        <v>311</v>
      </c>
      <c r="W70" s="18" t="s">
        <v>312</v>
      </c>
      <c r="X70" s="18"/>
      <c r="Y70" s="15" t="s">
        <v>73</v>
      </c>
      <c r="Z70" s="18" t="s">
        <v>6647</v>
      </c>
      <c r="AA70" s="18" t="s">
        <v>119</v>
      </c>
      <c r="AB70" s="18" t="s">
        <v>6648</v>
      </c>
      <c r="AC70" s="67" t="str">
        <f>+VLOOKUP("*"&amp;L70&amp;"*",'[2]REGISTROS SANITARIOS'!$D$2:$E$260,2,FALSE)</f>
        <v>SI</v>
      </c>
      <c r="AD70" s="22" t="s">
        <v>1025</v>
      </c>
      <c r="AE70" s="16">
        <v>47000</v>
      </c>
      <c r="AF70" s="34" t="s">
        <v>73</v>
      </c>
      <c r="AG70" s="24" t="s">
        <v>43</v>
      </c>
      <c r="AH70" s="18" t="s">
        <v>43</v>
      </c>
      <c r="AI70" s="18" t="s">
        <v>53</v>
      </c>
      <c r="AJ70" s="17">
        <v>29150</v>
      </c>
      <c r="AK70" s="25">
        <v>29150</v>
      </c>
      <c r="AL70" s="25">
        <v>315</v>
      </c>
      <c r="AM70" s="35">
        <v>0.19</v>
      </c>
      <c r="AN70" s="49">
        <f t="shared" si="10"/>
        <v>10926877.5</v>
      </c>
      <c r="AO70" s="18"/>
      <c r="AP70" s="15"/>
      <c r="AQ70" s="43" t="str">
        <f t="shared" si="11"/>
        <v>SI</v>
      </c>
      <c r="AR70" s="44">
        <f t="shared" si="12"/>
        <v>10926877.499999998</v>
      </c>
      <c r="AS70" s="44">
        <f t="shared" si="13"/>
        <v>9182250</v>
      </c>
      <c r="AT70" s="44">
        <f t="shared" si="14"/>
        <v>9182250</v>
      </c>
      <c r="AU70" s="44">
        <f t="shared" si="15"/>
        <v>10926877.499999998</v>
      </c>
      <c r="AV70" s="45" t="b">
        <f t="shared" si="16"/>
        <v>1</v>
      </c>
      <c r="AW70" s="45" t="b">
        <f t="shared" si="17"/>
        <v>0</v>
      </c>
      <c r="AX70" s="45"/>
    </row>
    <row r="71" spans="1:50" s="36" customFormat="1" ht="27.75" customHeight="1" x14ac:dyDescent="0.15">
      <c r="A71" s="36" t="str">
        <f t="shared" si="9"/>
        <v>ABA CIENTIFICA S.A.S201090810</v>
      </c>
      <c r="B71" s="36" t="b">
        <f>+A71='[1]Anexo 9'!A71</f>
        <v>1</v>
      </c>
      <c r="C71" s="18">
        <v>800158193</v>
      </c>
      <c r="D71" s="18" t="s">
        <v>3848</v>
      </c>
      <c r="E71" s="15" t="s">
        <v>98</v>
      </c>
      <c r="F71" s="15" t="s">
        <v>62</v>
      </c>
      <c r="G71" s="15" t="s">
        <v>3155</v>
      </c>
      <c r="H71" s="15" t="s">
        <v>3155</v>
      </c>
      <c r="I71" s="15" t="s">
        <v>3155</v>
      </c>
      <c r="J71" s="15">
        <v>8</v>
      </c>
      <c r="K71" s="15" t="s">
        <v>3155</v>
      </c>
      <c r="L71" s="15">
        <v>201090810</v>
      </c>
      <c r="M71" s="15" t="s">
        <v>415</v>
      </c>
      <c r="N71" s="15" t="s">
        <v>101</v>
      </c>
      <c r="O71" s="18" t="s">
        <v>3894</v>
      </c>
      <c r="P71" s="22" t="s">
        <v>3841</v>
      </c>
      <c r="Q71" s="15" t="s">
        <v>114</v>
      </c>
      <c r="R71" s="18" t="s">
        <v>115</v>
      </c>
      <c r="S71" s="22" t="s">
        <v>73</v>
      </c>
      <c r="T71" s="18"/>
      <c r="U71" s="18" t="s">
        <v>115</v>
      </c>
      <c r="V71" s="15" t="s">
        <v>311</v>
      </c>
      <c r="W71" s="18" t="s">
        <v>312</v>
      </c>
      <c r="X71" s="18"/>
      <c r="Y71" s="15" t="s">
        <v>73</v>
      </c>
      <c r="Z71" s="18" t="s">
        <v>6649</v>
      </c>
      <c r="AA71" s="18" t="s">
        <v>119</v>
      </c>
      <c r="AB71" s="18" t="s">
        <v>313</v>
      </c>
      <c r="AC71" s="67" t="str">
        <f>+VLOOKUP("*"&amp;L71&amp;"*",'[2]REGISTROS SANITARIOS'!$D$2:$E$260,2,FALSE)</f>
        <v>SI</v>
      </c>
      <c r="AD71" s="22" t="s">
        <v>1025</v>
      </c>
      <c r="AE71" s="16">
        <v>44706</v>
      </c>
      <c r="AF71" s="34" t="s">
        <v>73</v>
      </c>
      <c r="AG71" s="24" t="s">
        <v>43</v>
      </c>
      <c r="AH71" s="18" t="s">
        <v>43</v>
      </c>
      <c r="AI71" s="18" t="s">
        <v>53</v>
      </c>
      <c r="AJ71" s="17">
        <v>19250</v>
      </c>
      <c r="AK71" s="25">
        <v>19300</v>
      </c>
      <c r="AL71" s="25">
        <v>239</v>
      </c>
      <c r="AM71" s="35">
        <v>0.19</v>
      </c>
      <c r="AN71" s="49">
        <f t="shared" si="10"/>
        <v>5489113</v>
      </c>
      <c r="AO71" s="18"/>
      <c r="AP71" s="15"/>
      <c r="AQ71" s="43" t="str">
        <f t="shared" si="11"/>
        <v>MAYOR</v>
      </c>
      <c r="AR71" s="44">
        <f t="shared" si="12"/>
        <v>5474892.4999999991</v>
      </c>
      <c r="AS71" s="44">
        <f t="shared" si="13"/>
        <v>4600750</v>
      </c>
      <c r="AT71" s="44">
        <f t="shared" si="14"/>
        <v>4612700</v>
      </c>
      <c r="AU71" s="44">
        <f t="shared" si="15"/>
        <v>5489112.9999999991</v>
      </c>
      <c r="AV71" s="45" t="b">
        <f t="shared" si="16"/>
        <v>1</v>
      </c>
      <c r="AW71" s="45" t="b">
        <f t="shared" si="17"/>
        <v>0</v>
      </c>
      <c r="AX71" s="45"/>
    </row>
    <row r="72" spans="1:50" s="36" customFormat="1" ht="27.75" customHeight="1" x14ac:dyDescent="0.15">
      <c r="A72" s="36" t="str">
        <f t="shared" si="9"/>
        <v>ABA CIENTIFICA S.A.S201094010</v>
      </c>
      <c r="B72" s="36" t="b">
        <f>+A72='[1]Anexo 9'!A72</f>
        <v>1</v>
      </c>
      <c r="C72" s="18">
        <v>800158193</v>
      </c>
      <c r="D72" s="18" t="s">
        <v>3848</v>
      </c>
      <c r="E72" s="15" t="s">
        <v>98</v>
      </c>
      <c r="F72" s="15" t="s">
        <v>62</v>
      </c>
      <c r="G72" s="15" t="s">
        <v>3155</v>
      </c>
      <c r="H72" s="15" t="s">
        <v>3155</v>
      </c>
      <c r="I72" s="15" t="s">
        <v>3155</v>
      </c>
      <c r="J72" s="15">
        <v>8</v>
      </c>
      <c r="K72" s="15" t="s">
        <v>3155</v>
      </c>
      <c r="L72" s="15">
        <v>201094010</v>
      </c>
      <c r="M72" s="15" t="s">
        <v>416</v>
      </c>
      <c r="N72" s="15" t="s">
        <v>101</v>
      </c>
      <c r="O72" s="18" t="s">
        <v>3895</v>
      </c>
      <c r="P72" s="22" t="s">
        <v>73</v>
      </c>
      <c r="Q72" s="15" t="s">
        <v>101</v>
      </c>
      <c r="R72" s="18" t="s">
        <v>5571</v>
      </c>
      <c r="S72" s="22" t="s">
        <v>68</v>
      </c>
      <c r="T72" s="18"/>
      <c r="U72" s="18" t="s">
        <v>5571</v>
      </c>
      <c r="V72" s="15" t="s">
        <v>6064</v>
      </c>
      <c r="W72" s="18" t="s">
        <v>312</v>
      </c>
      <c r="X72" s="18"/>
      <c r="Y72" s="15" t="s">
        <v>68</v>
      </c>
      <c r="Z72" s="18" t="s">
        <v>6650</v>
      </c>
      <c r="AA72" s="18" t="s">
        <v>6651</v>
      </c>
      <c r="AB72" s="18" t="s">
        <v>313</v>
      </c>
      <c r="AC72" s="67" t="str">
        <f>+VLOOKUP("*"&amp;L72&amp;"*",'[2]REGISTROS SANITARIOS'!$D$2:$E$260,2,FALSE)</f>
        <v>SI</v>
      </c>
      <c r="AD72" s="22" t="s">
        <v>1025</v>
      </c>
      <c r="AE72" s="16">
        <v>44706</v>
      </c>
      <c r="AF72" s="34" t="s">
        <v>73</v>
      </c>
      <c r="AG72" s="24" t="s">
        <v>43</v>
      </c>
      <c r="AH72" s="18" t="s">
        <v>43</v>
      </c>
      <c r="AI72" s="18" t="s">
        <v>53</v>
      </c>
      <c r="AJ72" s="17">
        <v>132</v>
      </c>
      <c r="AK72" s="25">
        <v>150</v>
      </c>
      <c r="AL72" s="25">
        <v>836</v>
      </c>
      <c r="AM72" s="35">
        <v>0.19</v>
      </c>
      <c r="AN72" s="49">
        <f t="shared" si="10"/>
        <v>149226</v>
      </c>
      <c r="AO72" s="18"/>
      <c r="AP72" s="15"/>
      <c r="AQ72" s="43" t="str">
        <f t="shared" si="11"/>
        <v>MAYOR</v>
      </c>
      <c r="AR72" s="44">
        <f t="shared" si="12"/>
        <v>131318.87999999998</v>
      </c>
      <c r="AS72" s="44">
        <f t="shared" si="13"/>
        <v>110352</v>
      </c>
      <c r="AT72" s="44">
        <f t="shared" si="14"/>
        <v>125400</v>
      </c>
      <c r="AU72" s="44">
        <f t="shared" si="15"/>
        <v>149226</v>
      </c>
      <c r="AV72" s="45" t="b">
        <f t="shared" si="16"/>
        <v>1</v>
      </c>
      <c r="AW72" s="45" t="b">
        <f t="shared" si="17"/>
        <v>0</v>
      </c>
      <c r="AX72" s="45"/>
    </row>
    <row r="73" spans="1:50" s="36" customFormat="1" ht="27.75" customHeight="1" x14ac:dyDescent="0.15">
      <c r="A73" s="36" t="str">
        <f t="shared" si="9"/>
        <v>ABA CIENTIFICA S.A.S201100202</v>
      </c>
      <c r="B73" s="36" t="b">
        <f>+A73='[1]Anexo 9'!A73</f>
        <v>1</v>
      </c>
      <c r="C73" s="18">
        <v>800158193</v>
      </c>
      <c r="D73" s="18" t="s">
        <v>3848</v>
      </c>
      <c r="E73" s="15" t="s">
        <v>98</v>
      </c>
      <c r="F73" s="15" t="s">
        <v>163</v>
      </c>
      <c r="G73" s="15">
        <f>+VLOOKUP(F73,[3]Sheet1!$E$3:$G$74,3,FALSE)</f>
        <v>3</v>
      </c>
      <c r="H73" s="15">
        <f>+VLOOKUP(D73&amp;F73,'TD para paquetes'!$E$3:$I$441,5,FALSE)</f>
        <v>3</v>
      </c>
      <c r="I73" s="15" t="s">
        <v>1025</v>
      </c>
      <c r="J73" s="15">
        <v>11</v>
      </c>
      <c r="K73" s="15">
        <v>11</v>
      </c>
      <c r="L73" s="15">
        <v>201100202</v>
      </c>
      <c r="M73" s="15" t="s">
        <v>164</v>
      </c>
      <c r="N73" s="15" t="s">
        <v>165</v>
      </c>
      <c r="O73" s="18" t="s">
        <v>166</v>
      </c>
      <c r="P73" s="22" t="s">
        <v>3841</v>
      </c>
      <c r="Q73" s="15" t="s">
        <v>167</v>
      </c>
      <c r="R73" s="18" t="s">
        <v>168</v>
      </c>
      <c r="S73" s="22" t="s">
        <v>73</v>
      </c>
      <c r="T73" s="18"/>
      <c r="U73" s="18" t="s">
        <v>168</v>
      </c>
      <c r="V73" s="15" t="s">
        <v>169</v>
      </c>
      <c r="W73" s="18" t="s">
        <v>170</v>
      </c>
      <c r="X73" s="18"/>
      <c r="Y73" s="15" t="s">
        <v>73</v>
      </c>
      <c r="Z73" s="18" t="s">
        <v>171</v>
      </c>
      <c r="AA73" s="18" t="s">
        <v>172</v>
      </c>
      <c r="AB73" s="18" t="s">
        <v>173</v>
      </c>
      <c r="AC73" s="67" t="str">
        <f>+VLOOKUP("*"&amp;L73&amp;"*",'[2]REGISTROS SANITARIOS'!$D$2:$E$260,2,FALSE)</f>
        <v>SI</v>
      </c>
      <c r="AD73" s="22" t="s">
        <v>1025</v>
      </c>
      <c r="AE73" s="16">
        <v>46615</v>
      </c>
      <c r="AF73" s="34" t="s">
        <v>73</v>
      </c>
      <c r="AG73" s="24" t="s">
        <v>43</v>
      </c>
      <c r="AH73" s="18" t="s">
        <v>43</v>
      </c>
      <c r="AI73" s="18" t="s">
        <v>54</v>
      </c>
      <c r="AJ73" s="17">
        <v>55</v>
      </c>
      <c r="AK73" s="25">
        <v>48</v>
      </c>
      <c r="AL73" s="25">
        <v>894</v>
      </c>
      <c r="AM73" s="35">
        <v>0</v>
      </c>
      <c r="AN73" s="49">
        <f t="shared" si="10"/>
        <v>42912</v>
      </c>
      <c r="AO73" s="18"/>
      <c r="AP73" s="15"/>
      <c r="AQ73" s="43" t="str">
        <f t="shared" si="11"/>
        <v>MENOR</v>
      </c>
      <c r="AR73" s="44">
        <f t="shared" si="12"/>
        <v>49170</v>
      </c>
      <c r="AS73" s="44">
        <f t="shared" si="13"/>
        <v>49170</v>
      </c>
      <c r="AT73" s="44">
        <f t="shared" si="14"/>
        <v>42912</v>
      </c>
      <c r="AU73" s="44">
        <f t="shared" si="15"/>
        <v>42912</v>
      </c>
      <c r="AV73" s="45" t="b">
        <f t="shared" si="16"/>
        <v>1</v>
      </c>
      <c r="AW73" s="45" t="b">
        <f t="shared" si="17"/>
        <v>0</v>
      </c>
      <c r="AX73" s="45"/>
    </row>
    <row r="74" spans="1:50" s="36" customFormat="1" ht="27.75" customHeight="1" x14ac:dyDescent="0.15">
      <c r="A74" s="36" t="str">
        <f t="shared" si="9"/>
        <v>ABA CIENTIFICA S.A.S201100203</v>
      </c>
      <c r="B74" s="36" t="b">
        <f>+A74='[1]Anexo 9'!A74</f>
        <v>1</v>
      </c>
      <c r="C74" s="18">
        <v>800158193</v>
      </c>
      <c r="D74" s="18" t="s">
        <v>3848</v>
      </c>
      <c r="E74" s="15" t="s">
        <v>98</v>
      </c>
      <c r="F74" s="15" t="s">
        <v>163</v>
      </c>
      <c r="G74" s="15">
        <f>+VLOOKUP(F74,[3]Sheet1!$E$3:$G$74,3,FALSE)</f>
        <v>3</v>
      </c>
      <c r="H74" s="15">
        <f>+VLOOKUP(D74&amp;F74,'TD para paquetes'!$E$3:$I$441,5,FALSE)</f>
        <v>3</v>
      </c>
      <c r="I74" s="15" t="s">
        <v>1025</v>
      </c>
      <c r="J74" s="15">
        <v>11</v>
      </c>
      <c r="K74" s="15">
        <v>11</v>
      </c>
      <c r="L74" s="15">
        <v>201100203</v>
      </c>
      <c r="M74" s="15" t="s">
        <v>174</v>
      </c>
      <c r="N74" s="15" t="s">
        <v>165</v>
      </c>
      <c r="O74" s="18" t="s">
        <v>175</v>
      </c>
      <c r="P74" s="22" t="s">
        <v>3841</v>
      </c>
      <c r="Q74" s="15" t="s">
        <v>176</v>
      </c>
      <c r="R74" s="18" t="s">
        <v>177</v>
      </c>
      <c r="S74" s="22" t="s">
        <v>73</v>
      </c>
      <c r="T74" s="18"/>
      <c r="U74" s="18" t="s">
        <v>177</v>
      </c>
      <c r="V74" s="15" t="s">
        <v>169</v>
      </c>
      <c r="W74" s="18" t="s">
        <v>170</v>
      </c>
      <c r="X74" s="18"/>
      <c r="Y74" s="15" t="s">
        <v>73</v>
      </c>
      <c r="Z74" s="18" t="s">
        <v>171</v>
      </c>
      <c r="AA74" s="18" t="s">
        <v>172</v>
      </c>
      <c r="AB74" s="18" t="s">
        <v>173</v>
      </c>
      <c r="AC74" s="67" t="str">
        <f>+VLOOKUP("*"&amp;L74&amp;"*",'[2]REGISTROS SANITARIOS'!$D$2:$E$260,2,FALSE)</f>
        <v>SI</v>
      </c>
      <c r="AD74" s="22" t="s">
        <v>1025</v>
      </c>
      <c r="AE74" s="16">
        <v>46615</v>
      </c>
      <c r="AF74" s="34" t="s">
        <v>73</v>
      </c>
      <c r="AG74" s="24" t="s">
        <v>43</v>
      </c>
      <c r="AH74" s="18" t="s">
        <v>43</v>
      </c>
      <c r="AI74" s="18" t="s">
        <v>54</v>
      </c>
      <c r="AJ74" s="17">
        <v>6325</v>
      </c>
      <c r="AK74" s="25">
        <v>6324</v>
      </c>
      <c r="AL74" s="25">
        <v>2581</v>
      </c>
      <c r="AM74" s="35">
        <v>0</v>
      </c>
      <c r="AN74" s="49">
        <f t="shared" si="10"/>
        <v>16322244</v>
      </c>
      <c r="AO74" s="18"/>
      <c r="AP74" s="15"/>
      <c r="AQ74" s="43" t="str">
        <f t="shared" si="11"/>
        <v>MENOR</v>
      </c>
      <c r="AR74" s="44">
        <f t="shared" si="12"/>
        <v>16324825</v>
      </c>
      <c r="AS74" s="44">
        <f t="shared" si="13"/>
        <v>16324825</v>
      </c>
      <c r="AT74" s="44">
        <f t="shared" si="14"/>
        <v>16322244</v>
      </c>
      <c r="AU74" s="44">
        <f t="shared" si="15"/>
        <v>16322244</v>
      </c>
      <c r="AV74" s="45" t="b">
        <f t="shared" si="16"/>
        <v>1</v>
      </c>
      <c r="AW74" s="45" t="b">
        <f t="shared" si="17"/>
        <v>0</v>
      </c>
      <c r="AX74" s="45"/>
    </row>
    <row r="75" spans="1:50" s="36" customFormat="1" ht="27.75" customHeight="1" x14ac:dyDescent="0.15">
      <c r="A75" s="36" t="str">
        <f t="shared" si="9"/>
        <v>ABA CIENTIFICA S.A.S201100303</v>
      </c>
      <c r="B75" s="36" t="b">
        <f>+A75='[1]Anexo 9'!A75</f>
        <v>1</v>
      </c>
      <c r="C75" s="18">
        <v>800158193</v>
      </c>
      <c r="D75" s="18" t="s">
        <v>3848</v>
      </c>
      <c r="E75" s="15" t="s">
        <v>98</v>
      </c>
      <c r="F75" s="15" t="s">
        <v>163</v>
      </c>
      <c r="G75" s="15">
        <f>+VLOOKUP(F75,[3]Sheet1!$E$3:$G$74,3,FALSE)</f>
        <v>3</v>
      </c>
      <c r="H75" s="15">
        <f>+VLOOKUP(D75&amp;F75,'TD para paquetes'!$E$3:$I$441,5,FALSE)</f>
        <v>3</v>
      </c>
      <c r="I75" s="15" t="s">
        <v>1025</v>
      </c>
      <c r="J75" s="15">
        <v>11</v>
      </c>
      <c r="K75" s="15">
        <v>11</v>
      </c>
      <c r="L75" s="15">
        <v>201100303</v>
      </c>
      <c r="M75" s="15" t="s">
        <v>178</v>
      </c>
      <c r="N75" s="15" t="s">
        <v>165</v>
      </c>
      <c r="O75" s="18" t="s">
        <v>179</v>
      </c>
      <c r="P75" s="22" t="s">
        <v>3841</v>
      </c>
      <c r="Q75" s="15" t="s">
        <v>180</v>
      </c>
      <c r="R75" s="18" t="s">
        <v>181</v>
      </c>
      <c r="S75" s="22" t="s">
        <v>73</v>
      </c>
      <c r="T75" s="18"/>
      <c r="U75" s="18" t="s">
        <v>181</v>
      </c>
      <c r="V75" s="15" t="s">
        <v>169</v>
      </c>
      <c r="W75" s="18" t="s">
        <v>170</v>
      </c>
      <c r="X75" s="18"/>
      <c r="Y75" s="15" t="s">
        <v>73</v>
      </c>
      <c r="Z75" s="18" t="s">
        <v>171</v>
      </c>
      <c r="AA75" s="18" t="s">
        <v>172</v>
      </c>
      <c r="AB75" s="18" t="s">
        <v>173</v>
      </c>
      <c r="AC75" s="67" t="str">
        <f>+VLOOKUP("*"&amp;L75&amp;"*",'[2]REGISTROS SANITARIOS'!$D$2:$E$260,2,FALSE)</f>
        <v>SI</v>
      </c>
      <c r="AD75" s="22" t="s">
        <v>1025</v>
      </c>
      <c r="AE75" s="16">
        <v>46615</v>
      </c>
      <c r="AF75" s="34" t="s">
        <v>73</v>
      </c>
      <c r="AG75" s="24" t="s">
        <v>43</v>
      </c>
      <c r="AH75" s="18" t="s">
        <v>43</v>
      </c>
      <c r="AI75" s="18" t="s">
        <v>54</v>
      </c>
      <c r="AJ75" s="17">
        <v>6600</v>
      </c>
      <c r="AK75" s="25">
        <v>6600</v>
      </c>
      <c r="AL75" s="25">
        <v>5162</v>
      </c>
      <c r="AM75" s="35">
        <v>0</v>
      </c>
      <c r="AN75" s="49">
        <f t="shared" si="10"/>
        <v>34069200</v>
      </c>
      <c r="AO75" s="18"/>
      <c r="AP75" s="15"/>
      <c r="AQ75" s="43" t="str">
        <f t="shared" si="11"/>
        <v>SI</v>
      </c>
      <c r="AR75" s="44">
        <f t="shared" si="12"/>
        <v>34069200</v>
      </c>
      <c r="AS75" s="44">
        <f t="shared" si="13"/>
        <v>34069200</v>
      </c>
      <c r="AT75" s="44">
        <f t="shared" si="14"/>
        <v>34069200</v>
      </c>
      <c r="AU75" s="44">
        <f t="shared" si="15"/>
        <v>34069200</v>
      </c>
      <c r="AV75" s="45" t="b">
        <f t="shared" si="16"/>
        <v>1</v>
      </c>
      <c r="AW75" s="45" t="b">
        <f t="shared" si="17"/>
        <v>1</v>
      </c>
      <c r="AX75" s="45"/>
    </row>
    <row r="76" spans="1:50" s="36" customFormat="1" ht="27.75" customHeight="1" x14ac:dyDescent="0.15">
      <c r="A76" s="36" t="str">
        <f t="shared" si="9"/>
        <v>ABA CIENTIFICA S.A.S201100350</v>
      </c>
      <c r="B76" s="36" t="b">
        <f>+A76='[1]Anexo 9'!A76</f>
        <v>1</v>
      </c>
      <c r="C76" s="18">
        <v>800158193</v>
      </c>
      <c r="D76" s="18" t="s">
        <v>3848</v>
      </c>
      <c r="E76" s="15" t="s">
        <v>98</v>
      </c>
      <c r="F76" s="15" t="s">
        <v>62</v>
      </c>
      <c r="G76" s="15" t="s">
        <v>3155</v>
      </c>
      <c r="H76" s="15" t="s">
        <v>3155</v>
      </c>
      <c r="I76" s="15" t="s">
        <v>3155</v>
      </c>
      <c r="J76" s="15">
        <v>6</v>
      </c>
      <c r="K76" s="15" t="s">
        <v>3155</v>
      </c>
      <c r="L76" s="15">
        <v>201100350</v>
      </c>
      <c r="M76" s="15" t="s">
        <v>417</v>
      </c>
      <c r="N76" s="15" t="s">
        <v>101</v>
      </c>
      <c r="O76" s="18" t="s">
        <v>418</v>
      </c>
      <c r="P76" s="22" t="s">
        <v>3841</v>
      </c>
      <c r="Q76" s="15" t="s">
        <v>101</v>
      </c>
      <c r="R76" s="18" t="s">
        <v>115</v>
      </c>
      <c r="S76" s="22" t="s">
        <v>68</v>
      </c>
      <c r="T76" s="18"/>
      <c r="U76" s="18" t="s">
        <v>115</v>
      </c>
      <c r="V76" s="15"/>
      <c r="W76" s="18" t="s">
        <v>170</v>
      </c>
      <c r="X76" s="18" t="s">
        <v>1020</v>
      </c>
      <c r="Y76" s="15" t="s">
        <v>68</v>
      </c>
      <c r="Z76" s="18" t="s">
        <v>419</v>
      </c>
      <c r="AA76" s="18" t="s">
        <v>172</v>
      </c>
      <c r="AB76" s="18" t="s">
        <v>420</v>
      </c>
      <c r="AC76" s="67" t="str">
        <f>+VLOOKUP("*"&amp;L76&amp;"*",'[2]REGISTROS SANITARIOS'!$D$2:$E$260,2,FALSE)</f>
        <v>SI</v>
      </c>
      <c r="AD76" s="22" t="s">
        <v>1025</v>
      </c>
      <c r="AE76" s="16">
        <v>45831</v>
      </c>
      <c r="AF76" s="34" t="s">
        <v>73</v>
      </c>
      <c r="AG76" s="24" t="s">
        <v>43</v>
      </c>
      <c r="AH76" s="18" t="s">
        <v>43</v>
      </c>
      <c r="AI76" s="18" t="s">
        <v>53</v>
      </c>
      <c r="AJ76" s="17">
        <v>8800</v>
      </c>
      <c r="AK76" s="25">
        <v>8800</v>
      </c>
      <c r="AL76" s="25">
        <v>2487</v>
      </c>
      <c r="AM76" s="35">
        <v>0</v>
      </c>
      <c r="AN76" s="49">
        <f t="shared" si="10"/>
        <v>21885600</v>
      </c>
      <c r="AO76" s="18"/>
      <c r="AP76" s="15"/>
      <c r="AQ76" s="43" t="str">
        <f t="shared" si="11"/>
        <v>SI</v>
      </c>
      <c r="AR76" s="44">
        <f t="shared" si="12"/>
        <v>21885600</v>
      </c>
      <c r="AS76" s="44">
        <f t="shared" si="13"/>
        <v>21885600</v>
      </c>
      <c r="AT76" s="44">
        <f t="shared" si="14"/>
        <v>21885600</v>
      </c>
      <c r="AU76" s="44">
        <f t="shared" si="15"/>
        <v>21885600</v>
      </c>
      <c r="AV76" s="45" t="b">
        <f t="shared" si="16"/>
        <v>1</v>
      </c>
      <c r="AW76" s="45" t="b">
        <f t="shared" si="17"/>
        <v>1</v>
      </c>
      <c r="AX76" s="45"/>
    </row>
    <row r="77" spans="1:50" s="36" customFormat="1" ht="27.75" customHeight="1" x14ac:dyDescent="0.15">
      <c r="A77" s="36" t="str">
        <f t="shared" si="9"/>
        <v>ABA CIENTIFICA S.A.S201100802</v>
      </c>
      <c r="B77" s="36" t="b">
        <f>+A77='[1]Anexo 9'!A77</f>
        <v>1</v>
      </c>
      <c r="C77" s="18">
        <v>800158193</v>
      </c>
      <c r="D77" s="18" t="s">
        <v>3848</v>
      </c>
      <c r="E77" s="15" t="s">
        <v>98</v>
      </c>
      <c r="F77" s="15" t="s">
        <v>62</v>
      </c>
      <c r="G77" s="15" t="s">
        <v>3155</v>
      </c>
      <c r="H77" s="15" t="s">
        <v>3155</v>
      </c>
      <c r="I77" s="15" t="s">
        <v>3155</v>
      </c>
      <c r="J77" s="15">
        <v>5</v>
      </c>
      <c r="K77" s="15" t="s">
        <v>3155</v>
      </c>
      <c r="L77" s="15">
        <v>201100802</v>
      </c>
      <c r="M77" s="15" t="s">
        <v>421</v>
      </c>
      <c r="N77" s="15" t="s">
        <v>422</v>
      </c>
      <c r="O77" s="18" t="s">
        <v>423</v>
      </c>
      <c r="P77" s="22" t="s">
        <v>3841</v>
      </c>
      <c r="Q77" s="15" t="s">
        <v>424</v>
      </c>
      <c r="R77" s="18" t="s">
        <v>181</v>
      </c>
      <c r="S77" s="22" t="s">
        <v>73</v>
      </c>
      <c r="T77" s="18"/>
      <c r="U77" s="18" t="s">
        <v>181</v>
      </c>
      <c r="V77" s="15" t="s">
        <v>425</v>
      </c>
      <c r="W77" s="18" t="s">
        <v>170</v>
      </c>
      <c r="X77" s="18"/>
      <c r="Y77" s="15" t="s">
        <v>73</v>
      </c>
      <c r="Z77" s="18" t="s">
        <v>426</v>
      </c>
      <c r="AA77" s="18" t="s">
        <v>172</v>
      </c>
      <c r="AB77" s="18" t="s">
        <v>427</v>
      </c>
      <c r="AC77" s="67" t="str">
        <f>+VLOOKUP("*"&amp;L77&amp;"*",'[2]REGISTROS SANITARIOS'!$D$2:$E$260,2,FALSE)</f>
        <v>SI</v>
      </c>
      <c r="AD77" s="22" t="s">
        <v>1025</v>
      </c>
      <c r="AE77" s="16">
        <v>45407</v>
      </c>
      <c r="AF77" s="34" t="s">
        <v>73</v>
      </c>
      <c r="AG77" s="24" t="s">
        <v>43</v>
      </c>
      <c r="AH77" s="18" t="s">
        <v>43</v>
      </c>
      <c r="AI77" s="18" t="s">
        <v>54</v>
      </c>
      <c r="AJ77" s="17">
        <v>66</v>
      </c>
      <c r="AK77" s="25">
        <v>66</v>
      </c>
      <c r="AL77" s="25">
        <v>44509</v>
      </c>
      <c r="AM77" s="35">
        <v>0</v>
      </c>
      <c r="AN77" s="49">
        <f t="shared" si="10"/>
        <v>2937594</v>
      </c>
      <c r="AO77" s="18"/>
      <c r="AP77" s="15"/>
      <c r="AQ77" s="43" t="str">
        <f t="shared" si="11"/>
        <v>SI</v>
      </c>
      <c r="AR77" s="44">
        <f t="shared" si="12"/>
        <v>2937594</v>
      </c>
      <c r="AS77" s="44">
        <f t="shared" si="13"/>
        <v>2937594</v>
      </c>
      <c r="AT77" s="44">
        <f t="shared" si="14"/>
        <v>2937594</v>
      </c>
      <c r="AU77" s="44">
        <f t="shared" si="15"/>
        <v>2937594</v>
      </c>
      <c r="AV77" s="45" t="b">
        <f t="shared" si="16"/>
        <v>1</v>
      </c>
      <c r="AW77" s="45" t="b">
        <f t="shared" si="17"/>
        <v>1</v>
      </c>
      <c r="AX77" s="45"/>
    </row>
    <row r="78" spans="1:50" s="36" customFormat="1" ht="27.75" customHeight="1" x14ac:dyDescent="0.15">
      <c r="A78" s="36" t="str">
        <f t="shared" si="9"/>
        <v>ABA CIENTIFICA S.A.S201102110</v>
      </c>
      <c r="B78" s="36" t="b">
        <f>+A78='[1]Anexo 9'!A78</f>
        <v>1</v>
      </c>
      <c r="C78" s="18">
        <v>800158193</v>
      </c>
      <c r="D78" s="18" t="s">
        <v>3848</v>
      </c>
      <c r="E78" s="15" t="s">
        <v>98</v>
      </c>
      <c r="F78" s="15" t="s">
        <v>62</v>
      </c>
      <c r="G78" s="15" t="s">
        <v>3155</v>
      </c>
      <c r="H78" s="15" t="s">
        <v>3155</v>
      </c>
      <c r="I78" s="15" t="s">
        <v>3155</v>
      </c>
      <c r="J78" s="15">
        <v>9</v>
      </c>
      <c r="K78" s="15" t="s">
        <v>3155</v>
      </c>
      <c r="L78" s="15">
        <v>201102110</v>
      </c>
      <c r="M78" s="15" t="s">
        <v>428</v>
      </c>
      <c r="N78" s="15" t="s">
        <v>101</v>
      </c>
      <c r="O78" s="18" t="s">
        <v>429</v>
      </c>
      <c r="P78" s="22" t="s">
        <v>73</v>
      </c>
      <c r="Q78" s="15" t="s">
        <v>114</v>
      </c>
      <c r="R78" s="18" t="s">
        <v>115</v>
      </c>
      <c r="S78" s="22" t="s">
        <v>73</v>
      </c>
      <c r="T78" s="18"/>
      <c r="U78" s="18" t="s">
        <v>115</v>
      </c>
      <c r="V78" s="15" t="s">
        <v>430</v>
      </c>
      <c r="W78" s="18" t="s">
        <v>117</v>
      </c>
      <c r="X78" s="18"/>
      <c r="Y78" s="15" t="s">
        <v>73</v>
      </c>
      <c r="Z78" s="18" t="s">
        <v>431</v>
      </c>
      <c r="AA78" s="18" t="s">
        <v>119</v>
      </c>
      <c r="AB78" s="18" t="s">
        <v>432</v>
      </c>
      <c r="AC78" s="67" t="str">
        <f>+VLOOKUP("*"&amp;L78&amp;"*",'[2]REGISTROS SANITARIOS'!$D$2:$E$260,2,FALSE)</f>
        <v>SI</v>
      </c>
      <c r="AD78" s="22" t="s">
        <v>1025</v>
      </c>
      <c r="AE78" s="16">
        <v>45987</v>
      </c>
      <c r="AF78" s="34" t="s">
        <v>73</v>
      </c>
      <c r="AG78" s="24" t="s">
        <v>43</v>
      </c>
      <c r="AH78" s="18" t="s">
        <v>43</v>
      </c>
      <c r="AI78" s="18" t="s">
        <v>54</v>
      </c>
      <c r="AJ78" s="17">
        <v>85250</v>
      </c>
      <c r="AK78" s="25">
        <v>85300</v>
      </c>
      <c r="AL78" s="25">
        <v>34</v>
      </c>
      <c r="AM78" s="35">
        <v>0</v>
      </c>
      <c r="AN78" s="49">
        <f t="shared" si="10"/>
        <v>2900200</v>
      </c>
      <c r="AO78" s="18"/>
      <c r="AP78" s="15"/>
      <c r="AQ78" s="43" t="str">
        <f t="shared" si="11"/>
        <v>MAYOR</v>
      </c>
      <c r="AR78" s="44">
        <f t="shared" si="12"/>
        <v>2898500</v>
      </c>
      <c r="AS78" s="44">
        <f t="shared" si="13"/>
        <v>2898500</v>
      </c>
      <c r="AT78" s="44">
        <f t="shared" si="14"/>
        <v>2900200</v>
      </c>
      <c r="AU78" s="44">
        <f t="shared" si="15"/>
        <v>2900200</v>
      </c>
      <c r="AV78" s="45" t="b">
        <f t="shared" si="16"/>
        <v>1</v>
      </c>
      <c r="AW78" s="45" t="b">
        <f t="shared" si="17"/>
        <v>0</v>
      </c>
      <c r="AX78" s="45"/>
    </row>
    <row r="79" spans="1:50" s="36" customFormat="1" ht="27.75" customHeight="1" x14ac:dyDescent="0.15">
      <c r="A79" s="36" t="str">
        <f t="shared" si="9"/>
        <v>ABA CIENTIFICA S.A.S201110710</v>
      </c>
      <c r="B79" s="36" t="b">
        <f>+A79='[1]Anexo 9'!A79</f>
        <v>1</v>
      </c>
      <c r="C79" s="18">
        <v>800158193</v>
      </c>
      <c r="D79" s="18" t="s">
        <v>3848</v>
      </c>
      <c r="E79" s="15" t="s">
        <v>98</v>
      </c>
      <c r="F79" s="15" t="s">
        <v>709</v>
      </c>
      <c r="G79" s="15">
        <f>+VLOOKUP(F79,[3]Sheet1!$E$3:$G$74,3,FALSE)</f>
        <v>3</v>
      </c>
      <c r="H79" s="15">
        <f>+VLOOKUP(D79&amp;F79,'TD para paquetes'!$E$3:$I$441,5,FALSE)</f>
        <v>3</v>
      </c>
      <c r="I79" s="15" t="s">
        <v>1025</v>
      </c>
      <c r="J79" s="15">
        <v>7</v>
      </c>
      <c r="K79" s="15">
        <v>7</v>
      </c>
      <c r="L79" s="15">
        <v>201110710</v>
      </c>
      <c r="M79" s="15" t="s">
        <v>710</v>
      </c>
      <c r="N79" s="15" t="s">
        <v>101</v>
      </c>
      <c r="O79" s="18" t="s">
        <v>711</v>
      </c>
      <c r="P79" s="22" t="s">
        <v>3841</v>
      </c>
      <c r="Q79" s="15" t="s">
        <v>101</v>
      </c>
      <c r="R79" s="18" t="s">
        <v>134</v>
      </c>
      <c r="S79" s="22" t="s">
        <v>73</v>
      </c>
      <c r="T79" s="18"/>
      <c r="U79" s="18" t="s">
        <v>134</v>
      </c>
      <c r="V79" s="15" t="s">
        <v>712</v>
      </c>
      <c r="W79" s="18" t="s">
        <v>136</v>
      </c>
      <c r="X79" s="18"/>
      <c r="Y79" s="15" t="s">
        <v>73</v>
      </c>
      <c r="Z79" s="18" t="s">
        <v>137</v>
      </c>
      <c r="AA79" s="18" t="s">
        <v>71</v>
      </c>
      <c r="AB79" s="18" t="s">
        <v>713</v>
      </c>
      <c r="AC79" s="67" t="str">
        <f>+VLOOKUP("*"&amp;L79&amp;"*",'[2]REGISTROS SANITARIOS'!$D$2:$E$260,2,FALSE)</f>
        <v>SI</v>
      </c>
      <c r="AD79" s="22" t="s">
        <v>1025</v>
      </c>
      <c r="AE79" s="16">
        <v>46804</v>
      </c>
      <c r="AF79" s="34" t="s">
        <v>73</v>
      </c>
      <c r="AG79" s="24" t="s">
        <v>43</v>
      </c>
      <c r="AH79" s="18" t="s">
        <v>43</v>
      </c>
      <c r="AI79" s="18" t="s">
        <v>53</v>
      </c>
      <c r="AJ79" s="17">
        <v>5.5</v>
      </c>
      <c r="AK79" s="25">
        <v>6</v>
      </c>
      <c r="AL79" s="25">
        <v>2946</v>
      </c>
      <c r="AM79" s="35">
        <v>0</v>
      </c>
      <c r="AN79" s="49">
        <f t="shared" si="10"/>
        <v>17676</v>
      </c>
      <c r="AO79" s="18"/>
      <c r="AP79" s="15"/>
      <c r="AQ79" s="43" t="str">
        <f t="shared" si="11"/>
        <v>MAYOR</v>
      </c>
      <c r="AR79" s="44">
        <f t="shared" si="12"/>
        <v>16203</v>
      </c>
      <c r="AS79" s="44">
        <f t="shared" si="13"/>
        <v>16203</v>
      </c>
      <c r="AT79" s="44">
        <f t="shared" si="14"/>
        <v>17676</v>
      </c>
      <c r="AU79" s="44">
        <f t="shared" si="15"/>
        <v>17676</v>
      </c>
      <c r="AV79" s="45" t="b">
        <f t="shared" si="16"/>
        <v>1</v>
      </c>
      <c r="AW79" s="45" t="b">
        <f t="shared" si="17"/>
        <v>0</v>
      </c>
      <c r="AX79" s="45"/>
    </row>
    <row r="80" spans="1:50" s="36" customFormat="1" ht="27.75" customHeight="1" x14ac:dyDescent="0.15">
      <c r="A80" s="36" t="str">
        <f t="shared" si="9"/>
        <v>ABA CIENTIFICA S.A.S201110910</v>
      </c>
      <c r="B80" s="36" t="b">
        <f>+A80='[1]Anexo 9'!A80</f>
        <v>1</v>
      </c>
      <c r="C80" s="18">
        <v>800158193</v>
      </c>
      <c r="D80" s="18" t="s">
        <v>3848</v>
      </c>
      <c r="E80" s="15" t="s">
        <v>98</v>
      </c>
      <c r="F80" s="15" t="s">
        <v>709</v>
      </c>
      <c r="G80" s="15">
        <f>+VLOOKUP(F80,[3]Sheet1!$E$3:$G$74,3,FALSE)</f>
        <v>3</v>
      </c>
      <c r="H80" s="15">
        <f>+VLOOKUP(D80&amp;F80,'TD para paquetes'!$E$3:$I$441,5,FALSE)</f>
        <v>3</v>
      </c>
      <c r="I80" s="15" t="s">
        <v>1025</v>
      </c>
      <c r="J80" s="15">
        <v>7</v>
      </c>
      <c r="K80" s="15">
        <v>7</v>
      </c>
      <c r="L80" s="15">
        <v>201110910</v>
      </c>
      <c r="M80" s="15" t="s">
        <v>714</v>
      </c>
      <c r="N80" s="15" t="s">
        <v>101</v>
      </c>
      <c r="O80" s="18" t="s">
        <v>715</v>
      </c>
      <c r="P80" s="22" t="s">
        <v>3841</v>
      </c>
      <c r="Q80" s="15" t="s">
        <v>101</v>
      </c>
      <c r="R80" s="18" t="s">
        <v>134</v>
      </c>
      <c r="S80" s="22" t="s">
        <v>73</v>
      </c>
      <c r="T80" s="18"/>
      <c r="U80" s="18" t="s">
        <v>134</v>
      </c>
      <c r="V80" s="15" t="s">
        <v>712</v>
      </c>
      <c r="W80" s="18" t="s">
        <v>136</v>
      </c>
      <c r="X80" s="18"/>
      <c r="Y80" s="15" t="s">
        <v>73</v>
      </c>
      <c r="Z80" s="18" t="s">
        <v>137</v>
      </c>
      <c r="AA80" s="18" t="s">
        <v>71</v>
      </c>
      <c r="AB80" s="18" t="s">
        <v>713</v>
      </c>
      <c r="AC80" s="67" t="str">
        <f>+VLOOKUP("*"&amp;L80&amp;"*",'[2]REGISTROS SANITARIOS'!$D$2:$E$260,2,FALSE)</f>
        <v>SI</v>
      </c>
      <c r="AD80" s="22" t="s">
        <v>1025</v>
      </c>
      <c r="AE80" s="16">
        <v>46804</v>
      </c>
      <c r="AF80" s="34" t="s">
        <v>73</v>
      </c>
      <c r="AG80" s="24" t="s">
        <v>43</v>
      </c>
      <c r="AH80" s="18" t="s">
        <v>43</v>
      </c>
      <c r="AI80" s="18" t="s">
        <v>53</v>
      </c>
      <c r="AJ80" s="17">
        <v>27.5</v>
      </c>
      <c r="AK80" s="25">
        <v>28</v>
      </c>
      <c r="AL80" s="25">
        <v>3157</v>
      </c>
      <c r="AM80" s="35">
        <v>0</v>
      </c>
      <c r="AN80" s="49">
        <f t="shared" si="10"/>
        <v>88396</v>
      </c>
      <c r="AO80" s="18"/>
      <c r="AP80" s="15"/>
      <c r="AQ80" s="43" t="str">
        <f t="shared" si="11"/>
        <v>MAYOR</v>
      </c>
      <c r="AR80" s="44">
        <f t="shared" si="12"/>
        <v>86817.5</v>
      </c>
      <c r="AS80" s="44">
        <f t="shared" si="13"/>
        <v>86817.5</v>
      </c>
      <c r="AT80" s="44">
        <f t="shared" si="14"/>
        <v>88396</v>
      </c>
      <c r="AU80" s="44">
        <f t="shared" si="15"/>
        <v>88396</v>
      </c>
      <c r="AV80" s="45" t="b">
        <f t="shared" si="16"/>
        <v>1</v>
      </c>
      <c r="AW80" s="45" t="b">
        <f t="shared" si="17"/>
        <v>0</v>
      </c>
      <c r="AX80" s="45"/>
    </row>
    <row r="81" spans="1:50" s="36" customFormat="1" ht="27.75" customHeight="1" x14ac:dyDescent="0.15">
      <c r="A81" s="36" t="str">
        <f t="shared" si="9"/>
        <v>ABA CIENTIFICA S.A.S201111010</v>
      </c>
      <c r="B81" s="36" t="b">
        <f>+A81='[1]Anexo 9'!A81</f>
        <v>1</v>
      </c>
      <c r="C81" s="18">
        <v>800158193</v>
      </c>
      <c r="D81" s="18" t="s">
        <v>3848</v>
      </c>
      <c r="E81" s="15" t="s">
        <v>98</v>
      </c>
      <c r="F81" s="15" t="s">
        <v>709</v>
      </c>
      <c r="G81" s="15">
        <f>+VLOOKUP(F81,[3]Sheet1!$E$3:$G$74,3,FALSE)</f>
        <v>3</v>
      </c>
      <c r="H81" s="15">
        <f>+VLOOKUP(D81&amp;F81,'TD para paquetes'!$E$3:$I$441,5,FALSE)</f>
        <v>3</v>
      </c>
      <c r="I81" s="15" t="s">
        <v>1025</v>
      </c>
      <c r="J81" s="15">
        <v>7</v>
      </c>
      <c r="K81" s="15">
        <v>7</v>
      </c>
      <c r="L81" s="15">
        <v>201111010</v>
      </c>
      <c r="M81" s="15" t="s">
        <v>716</v>
      </c>
      <c r="N81" s="15" t="s">
        <v>101</v>
      </c>
      <c r="O81" s="18" t="s">
        <v>717</v>
      </c>
      <c r="P81" s="22" t="s">
        <v>3841</v>
      </c>
      <c r="Q81" s="15" t="s">
        <v>101</v>
      </c>
      <c r="R81" s="18" t="s">
        <v>134</v>
      </c>
      <c r="S81" s="22" t="s">
        <v>73</v>
      </c>
      <c r="T81" s="18"/>
      <c r="U81" s="18" t="s">
        <v>134</v>
      </c>
      <c r="V81" s="15" t="s">
        <v>712</v>
      </c>
      <c r="W81" s="18" t="s">
        <v>136</v>
      </c>
      <c r="X81" s="18"/>
      <c r="Y81" s="15" t="s">
        <v>73</v>
      </c>
      <c r="Z81" s="18" t="s">
        <v>137</v>
      </c>
      <c r="AA81" s="18" t="s">
        <v>71</v>
      </c>
      <c r="AB81" s="18" t="s">
        <v>713</v>
      </c>
      <c r="AC81" s="67" t="str">
        <f>+VLOOKUP("*"&amp;L81&amp;"*",'[2]REGISTROS SANITARIOS'!$D$2:$E$260,2,FALSE)</f>
        <v>SI</v>
      </c>
      <c r="AD81" s="22" t="s">
        <v>1025</v>
      </c>
      <c r="AE81" s="16">
        <v>46804</v>
      </c>
      <c r="AF81" s="34" t="s">
        <v>73</v>
      </c>
      <c r="AG81" s="24" t="s">
        <v>43</v>
      </c>
      <c r="AH81" s="18" t="s">
        <v>43</v>
      </c>
      <c r="AI81" s="18" t="s">
        <v>53</v>
      </c>
      <c r="AJ81" s="17">
        <v>5.5</v>
      </c>
      <c r="AK81" s="25">
        <v>6</v>
      </c>
      <c r="AL81" s="25">
        <v>3579</v>
      </c>
      <c r="AM81" s="35">
        <v>0</v>
      </c>
      <c r="AN81" s="49">
        <f t="shared" si="10"/>
        <v>21474</v>
      </c>
      <c r="AO81" s="18"/>
      <c r="AP81" s="15"/>
      <c r="AQ81" s="43" t="str">
        <f t="shared" si="11"/>
        <v>MAYOR</v>
      </c>
      <c r="AR81" s="44">
        <f t="shared" si="12"/>
        <v>19684.5</v>
      </c>
      <c r="AS81" s="44">
        <f t="shared" si="13"/>
        <v>19684.5</v>
      </c>
      <c r="AT81" s="44">
        <f t="shared" si="14"/>
        <v>21474</v>
      </c>
      <c r="AU81" s="44">
        <f t="shared" si="15"/>
        <v>21474</v>
      </c>
      <c r="AV81" s="45" t="b">
        <f t="shared" si="16"/>
        <v>1</v>
      </c>
      <c r="AW81" s="45" t="b">
        <f t="shared" si="17"/>
        <v>0</v>
      </c>
      <c r="AX81" s="45"/>
    </row>
    <row r="82" spans="1:50" s="36" customFormat="1" ht="27.75" customHeight="1" x14ac:dyDescent="0.15">
      <c r="A82" s="36" t="str">
        <f t="shared" si="9"/>
        <v>ABA CIENTIFICA S.A.S201111310</v>
      </c>
      <c r="B82" s="36" t="b">
        <f>+A82='[1]Anexo 9'!A82</f>
        <v>1</v>
      </c>
      <c r="C82" s="18">
        <v>800158193</v>
      </c>
      <c r="D82" s="18" t="s">
        <v>3848</v>
      </c>
      <c r="E82" s="15" t="s">
        <v>98</v>
      </c>
      <c r="F82" s="15" t="s">
        <v>649</v>
      </c>
      <c r="G82" s="15">
        <f>+VLOOKUP(F82,[3]Sheet1!$E$3:$G$74,3,FALSE)</f>
        <v>9</v>
      </c>
      <c r="H82" s="15">
        <f>+VLOOKUP(D82&amp;F82,'TD para paquetes'!$E$3:$I$441,5,FALSE)</f>
        <v>9</v>
      </c>
      <c r="I82" s="15" t="s">
        <v>1025</v>
      </c>
      <c r="J82" s="15">
        <v>7</v>
      </c>
      <c r="K82" s="15">
        <v>4</v>
      </c>
      <c r="L82" s="15">
        <v>201111310</v>
      </c>
      <c r="M82" s="15" t="s">
        <v>650</v>
      </c>
      <c r="N82" s="15" t="s">
        <v>101</v>
      </c>
      <c r="O82" s="18" t="s">
        <v>651</v>
      </c>
      <c r="P82" s="22" t="s">
        <v>3841</v>
      </c>
      <c r="Q82" s="15" t="s">
        <v>101</v>
      </c>
      <c r="R82" s="18" t="s">
        <v>134</v>
      </c>
      <c r="S82" s="22" t="s">
        <v>73</v>
      </c>
      <c r="T82" s="18"/>
      <c r="U82" s="18" t="s">
        <v>134</v>
      </c>
      <c r="V82" s="15" t="s">
        <v>6065</v>
      </c>
      <c r="W82" s="18" t="s">
        <v>296</v>
      </c>
      <c r="X82" s="18"/>
      <c r="Y82" s="15" t="s">
        <v>68</v>
      </c>
      <c r="Z82" s="18" t="s">
        <v>6652</v>
      </c>
      <c r="AA82" s="18" t="s">
        <v>6653</v>
      </c>
      <c r="AB82" s="18" t="s">
        <v>6654</v>
      </c>
      <c r="AC82" s="67" t="str">
        <f>+VLOOKUP("*"&amp;L82&amp;"*",'[2]REGISTROS SANITARIOS'!$D$2:$E$260,2,FALSE)</f>
        <v>SI</v>
      </c>
      <c r="AD82" s="22" t="s">
        <v>1025</v>
      </c>
      <c r="AE82" s="16">
        <v>47296</v>
      </c>
      <c r="AF82" s="34" t="s">
        <v>73</v>
      </c>
      <c r="AG82" s="24" t="s">
        <v>43</v>
      </c>
      <c r="AH82" s="18" t="s">
        <v>43</v>
      </c>
      <c r="AI82" s="18" t="s">
        <v>53</v>
      </c>
      <c r="AJ82" s="17">
        <v>2.75</v>
      </c>
      <c r="AK82" s="25">
        <v>3</v>
      </c>
      <c r="AL82" s="25">
        <v>4251</v>
      </c>
      <c r="AM82" s="35">
        <v>0</v>
      </c>
      <c r="AN82" s="49">
        <f t="shared" si="10"/>
        <v>12753</v>
      </c>
      <c r="AO82" s="18"/>
      <c r="AP82" s="15"/>
      <c r="AQ82" s="43" t="str">
        <f t="shared" si="11"/>
        <v>MAYOR</v>
      </c>
      <c r="AR82" s="44">
        <f t="shared" si="12"/>
        <v>11690.25</v>
      </c>
      <c r="AS82" s="44">
        <f t="shared" si="13"/>
        <v>11690.25</v>
      </c>
      <c r="AT82" s="44">
        <f t="shared" si="14"/>
        <v>12753</v>
      </c>
      <c r="AU82" s="44">
        <f t="shared" si="15"/>
        <v>12753</v>
      </c>
      <c r="AV82" s="45" t="b">
        <f t="shared" si="16"/>
        <v>1</v>
      </c>
      <c r="AW82" s="45" t="b">
        <f t="shared" si="17"/>
        <v>0</v>
      </c>
      <c r="AX82" s="45"/>
    </row>
    <row r="83" spans="1:50" s="36" customFormat="1" ht="27.75" customHeight="1" x14ac:dyDescent="0.15">
      <c r="A83" s="36" t="str">
        <f t="shared" si="9"/>
        <v>ABA CIENTIFICA S.A.S201111510</v>
      </c>
      <c r="B83" s="36" t="b">
        <f>+A83='[1]Anexo 9'!A83</f>
        <v>1</v>
      </c>
      <c r="C83" s="18">
        <v>800158193</v>
      </c>
      <c r="D83" s="18" t="s">
        <v>3848</v>
      </c>
      <c r="E83" s="15" t="s">
        <v>98</v>
      </c>
      <c r="F83" s="15" t="s">
        <v>649</v>
      </c>
      <c r="G83" s="15">
        <f>+VLOOKUP(F83,[3]Sheet1!$E$3:$G$74,3,FALSE)</f>
        <v>9</v>
      </c>
      <c r="H83" s="15">
        <f>+VLOOKUP(D83&amp;F83,'TD para paquetes'!$E$3:$I$441,5,FALSE)</f>
        <v>9</v>
      </c>
      <c r="I83" s="15" t="s">
        <v>1025</v>
      </c>
      <c r="J83" s="15">
        <v>9</v>
      </c>
      <c r="K83" s="15">
        <v>4</v>
      </c>
      <c r="L83" s="15">
        <v>201111510</v>
      </c>
      <c r="M83" s="15" t="s">
        <v>652</v>
      </c>
      <c r="N83" s="15" t="s">
        <v>101</v>
      </c>
      <c r="O83" s="18" t="s">
        <v>653</v>
      </c>
      <c r="P83" s="22" t="s">
        <v>3841</v>
      </c>
      <c r="Q83" s="15" t="s">
        <v>101</v>
      </c>
      <c r="R83" s="18" t="s">
        <v>377</v>
      </c>
      <c r="S83" s="22" t="s">
        <v>68</v>
      </c>
      <c r="T83" s="18"/>
      <c r="U83" s="18" t="s">
        <v>377</v>
      </c>
      <c r="V83" s="15" t="s">
        <v>6065</v>
      </c>
      <c r="W83" s="18" t="s">
        <v>117</v>
      </c>
      <c r="X83" s="18"/>
      <c r="Y83" s="15" t="s">
        <v>73</v>
      </c>
      <c r="Z83" s="18" t="s">
        <v>654</v>
      </c>
      <c r="AA83" s="18" t="s">
        <v>119</v>
      </c>
      <c r="AB83" s="18" t="s">
        <v>655</v>
      </c>
      <c r="AC83" s="67" t="str">
        <f>+VLOOKUP("*"&amp;L83&amp;"*",'[2]REGISTROS SANITARIOS'!$D$2:$E$260,2,FALSE)</f>
        <v>SI</v>
      </c>
      <c r="AD83" s="22" t="s">
        <v>1025</v>
      </c>
      <c r="AE83" s="16">
        <v>45641</v>
      </c>
      <c r="AF83" s="34" t="s">
        <v>73</v>
      </c>
      <c r="AG83" s="24" t="s">
        <v>43</v>
      </c>
      <c r="AH83" s="18" t="s">
        <v>43</v>
      </c>
      <c r="AI83" s="18" t="s">
        <v>53</v>
      </c>
      <c r="AJ83" s="17">
        <v>27.5</v>
      </c>
      <c r="AK83" s="25">
        <v>30</v>
      </c>
      <c r="AL83" s="25">
        <v>2667</v>
      </c>
      <c r="AM83" s="35">
        <v>0</v>
      </c>
      <c r="AN83" s="49">
        <f t="shared" si="10"/>
        <v>80010</v>
      </c>
      <c r="AO83" s="18"/>
      <c r="AP83" s="15"/>
      <c r="AQ83" s="43" t="str">
        <f t="shared" si="11"/>
        <v>MAYOR</v>
      </c>
      <c r="AR83" s="44">
        <f t="shared" si="12"/>
        <v>73342.5</v>
      </c>
      <c r="AS83" s="44">
        <f t="shared" si="13"/>
        <v>73342.5</v>
      </c>
      <c r="AT83" s="44">
        <f t="shared" si="14"/>
        <v>80010</v>
      </c>
      <c r="AU83" s="44">
        <f t="shared" si="15"/>
        <v>80010</v>
      </c>
      <c r="AV83" s="45" t="b">
        <f t="shared" si="16"/>
        <v>1</v>
      </c>
      <c r="AW83" s="45" t="b">
        <f t="shared" si="17"/>
        <v>0</v>
      </c>
      <c r="AX83" s="45"/>
    </row>
    <row r="84" spans="1:50" s="36" customFormat="1" ht="27.75" customHeight="1" x14ac:dyDescent="0.15">
      <c r="A84" s="36" t="str">
        <f t="shared" si="9"/>
        <v>ABA CIENTIFICA S.A.S201111610</v>
      </c>
      <c r="B84" s="36" t="b">
        <f>+A84='[1]Anexo 9'!A84</f>
        <v>1</v>
      </c>
      <c r="C84" s="18">
        <v>800158193</v>
      </c>
      <c r="D84" s="18" t="s">
        <v>3848</v>
      </c>
      <c r="E84" s="15" t="s">
        <v>98</v>
      </c>
      <c r="F84" s="15" t="s">
        <v>649</v>
      </c>
      <c r="G84" s="15">
        <f>+VLOOKUP(F84,[3]Sheet1!$E$3:$G$74,3,FALSE)</f>
        <v>9</v>
      </c>
      <c r="H84" s="15">
        <f>+VLOOKUP(D84&amp;F84,'TD para paquetes'!$E$3:$I$441,5,FALSE)</f>
        <v>9</v>
      </c>
      <c r="I84" s="15" t="s">
        <v>1025</v>
      </c>
      <c r="J84" s="15">
        <v>9</v>
      </c>
      <c r="K84" s="15">
        <v>4</v>
      </c>
      <c r="L84" s="15">
        <v>201111610</v>
      </c>
      <c r="M84" s="15" t="s">
        <v>656</v>
      </c>
      <c r="N84" s="15" t="s">
        <v>101</v>
      </c>
      <c r="O84" s="18" t="s">
        <v>657</v>
      </c>
      <c r="P84" s="22" t="s">
        <v>3841</v>
      </c>
      <c r="Q84" s="15" t="s">
        <v>101</v>
      </c>
      <c r="R84" s="18" t="s">
        <v>377</v>
      </c>
      <c r="S84" s="22" t="s">
        <v>68</v>
      </c>
      <c r="T84" s="18"/>
      <c r="U84" s="18" t="s">
        <v>377</v>
      </c>
      <c r="V84" s="15" t="s">
        <v>6065</v>
      </c>
      <c r="W84" s="18" t="s">
        <v>117</v>
      </c>
      <c r="X84" s="18"/>
      <c r="Y84" s="15" t="s">
        <v>73</v>
      </c>
      <c r="Z84" s="18" t="s">
        <v>654</v>
      </c>
      <c r="AA84" s="18" t="s">
        <v>119</v>
      </c>
      <c r="AB84" s="18" t="s">
        <v>655</v>
      </c>
      <c r="AC84" s="67" t="str">
        <f>+VLOOKUP("*"&amp;L84&amp;"*",'[2]REGISTROS SANITARIOS'!$D$2:$E$260,2,FALSE)</f>
        <v>SI</v>
      </c>
      <c r="AD84" s="22" t="s">
        <v>1025</v>
      </c>
      <c r="AE84" s="16">
        <v>45641</v>
      </c>
      <c r="AF84" s="34" t="s">
        <v>73</v>
      </c>
      <c r="AG84" s="24" t="s">
        <v>43</v>
      </c>
      <c r="AH84" s="18" t="s">
        <v>43</v>
      </c>
      <c r="AI84" s="18" t="s">
        <v>53</v>
      </c>
      <c r="AJ84" s="17">
        <v>66</v>
      </c>
      <c r="AK84" s="25">
        <v>70</v>
      </c>
      <c r="AL84" s="25">
        <v>2333</v>
      </c>
      <c r="AM84" s="35">
        <v>0</v>
      </c>
      <c r="AN84" s="49">
        <f t="shared" si="10"/>
        <v>163310</v>
      </c>
      <c r="AO84" s="18"/>
      <c r="AP84" s="15"/>
      <c r="AQ84" s="43" t="str">
        <f t="shared" si="11"/>
        <v>MAYOR</v>
      </c>
      <c r="AR84" s="44">
        <f t="shared" si="12"/>
        <v>153978</v>
      </c>
      <c r="AS84" s="44">
        <f t="shared" si="13"/>
        <v>153978</v>
      </c>
      <c r="AT84" s="44">
        <f t="shared" si="14"/>
        <v>163310</v>
      </c>
      <c r="AU84" s="44">
        <f t="shared" si="15"/>
        <v>163310</v>
      </c>
      <c r="AV84" s="45" t="b">
        <f t="shared" si="16"/>
        <v>1</v>
      </c>
      <c r="AW84" s="45" t="b">
        <f t="shared" si="17"/>
        <v>0</v>
      </c>
      <c r="AX84" s="45"/>
    </row>
    <row r="85" spans="1:50" s="36" customFormat="1" ht="27.75" customHeight="1" x14ac:dyDescent="0.15">
      <c r="A85" s="36" t="str">
        <f t="shared" si="9"/>
        <v>ABA CIENTIFICA S.A.S201111710</v>
      </c>
      <c r="B85" s="36" t="b">
        <f>+A85='[1]Anexo 9'!A85</f>
        <v>1</v>
      </c>
      <c r="C85" s="18">
        <v>800158193</v>
      </c>
      <c r="D85" s="18" t="s">
        <v>3848</v>
      </c>
      <c r="E85" s="15" t="s">
        <v>98</v>
      </c>
      <c r="F85" s="15" t="s">
        <v>649</v>
      </c>
      <c r="G85" s="15">
        <f>+VLOOKUP(F85,[3]Sheet1!$E$3:$G$74,3,FALSE)</f>
        <v>9</v>
      </c>
      <c r="H85" s="15">
        <f>+VLOOKUP(D85&amp;F85,'TD para paquetes'!$E$3:$I$441,5,FALSE)</f>
        <v>9</v>
      </c>
      <c r="I85" s="15" t="s">
        <v>1025</v>
      </c>
      <c r="J85" s="15">
        <v>9</v>
      </c>
      <c r="K85" s="15">
        <v>4</v>
      </c>
      <c r="L85" s="15">
        <v>201111710</v>
      </c>
      <c r="M85" s="15" t="s">
        <v>658</v>
      </c>
      <c r="N85" s="15" t="s">
        <v>101</v>
      </c>
      <c r="O85" s="18" t="s">
        <v>659</v>
      </c>
      <c r="P85" s="22" t="s">
        <v>3841</v>
      </c>
      <c r="Q85" s="15" t="s">
        <v>101</v>
      </c>
      <c r="R85" s="18" t="s">
        <v>377</v>
      </c>
      <c r="S85" s="22" t="s">
        <v>68</v>
      </c>
      <c r="T85" s="18"/>
      <c r="U85" s="18" t="s">
        <v>377</v>
      </c>
      <c r="V85" s="15" t="s">
        <v>6065</v>
      </c>
      <c r="W85" s="18" t="s">
        <v>117</v>
      </c>
      <c r="X85" s="18"/>
      <c r="Y85" s="15" t="s">
        <v>73</v>
      </c>
      <c r="Z85" s="18" t="s">
        <v>654</v>
      </c>
      <c r="AA85" s="18" t="s">
        <v>119</v>
      </c>
      <c r="AB85" s="18" t="s">
        <v>655</v>
      </c>
      <c r="AC85" s="67" t="str">
        <f>+VLOOKUP("*"&amp;L85&amp;"*",'[2]REGISTROS SANITARIOS'!$D$2:$E$260,2,FALSE)</f>
        <v>SI</v>
      </c>
      <c r="AD85" s="22" t="s">
        <v>1025</v>
      </c>
      <c r="AE85" s="16">
        <v>45641</v>
      </c>
      <c r="AF85" s="34" t="s">
        <v>73</v>
      </c>
      <c r="AG85" s="24" t="s">
        <v>43</v>
      </c>
      <c r="AH85" s="18" t="s">
        <v>43</v>
      </c>
      <c r="AI85" s="18" t="s">
        <v>53</v>
      </c>
      <c r="AJ85" s="17">
        <v>1540</v>
      </c>
      <c r="AK85" s="25">
        <v>1540</v>
      </c>
      <c r="AL85" s="25">
        <v>2333</v>
      </c>
      <c r="AM85" s="35">
        <v>0</v>
      </c>
      <c r="AN85" s="49">
        <f t="shared" si="10"/>
        <v>3592820</v>
      </c>
      <c r="AO85" s="18"/>
      <c r="AP85" s="15"/>
      <c r="AQ85" s="43" t="str">
        <f t="shared" si="11"/>
        <v>SI</v>
      </c>
      <c r="AR85" s="44">
        <f t="shared" si="12"/>
        <v>3592820</v>
      </c>
      <c r="AS85" s="44">
        <f t="shared" si="13"/>
        <v>3592820</v>
      </c>
      <c r="AT85" s="44">
        <f t="shared" si="14"/>
        <v>3592820</v>
      </c>
      <c r="AU85" s="44">
        <f t="shared" si="15"/>
        <v>3592820</v>
      </c>
      <c r="AV85" s="45" t="b">
        <f t="shared" si="16"/>
        <v>1</v>
      </c>
      <c r="AW85" s="45" t="b">
        <f t="shared" si="17"/>
        <v>1</v>
      </c>
      <c r="AX85" s="45"/>
    </row>
    <row r="86" spans="1:50" s="36" customFormat="1" ht="27.75" customHeight="1" x14ac:dyDescent="0.15">
      <c r="A86" s="36" t="str">
        <f t="shared" si="9"/>
        <v>ABA CIENTIFICA S.A.S201111810</v>
      </c>
      <c r="B86" s="36" t="b">
        <f>+A86='[1]Anexo 9'!A86</f>
        <v>1</v>
      </c>
      <c r="C86" s="18">
        <v>800158193</v>
      </c>
      <c r="D86" s="18" t="s">
        <v>3848</v>
      </c>
      <c r="E86" s="15" t="s">
        <v>98</v>
      </c>
      <c r="F86" s="15" t="s">
        <v>649</v>
      </c>
      <c r="G86" s="15">
        <f>+VLOOKUP(F86,[3]Sheet1!$E$3:$G$74,3,FALSE)</f>
        <v>9</v>
      </c>
      <c r="H86" s="15">
        <f>+VLOOKUP(D86&amp;F86,'TD para paquetes'!$E$3:$I$441,5,FALSE)</f>
        <v>9</v>
      </c>
      <c r="I86" s="15" t="s">
        <v>1025</v>
      </c>
      <c r="J86" s="15">
        <v>9</v>
      </c>
      <c r="K86" s="15">
        <v>4</v>
      </c>
      <c r="L86" s="15">
        <v>201111810</v>
      </c>
      <c r="M86" s="15" t="s">
        <v>660</v>
      </c>
      <c r="N86" s="15" t="s">
        <v>101</v>
      </c>
      <c r="O86" s="18" t="s">
        <v>661</v>
      </c>
      <c r="P86" s="22" t="s">
        <v>3841</v>
      </c>
      <c r="Q86" s="15" t="s">
        <v>101</v>
      </c>
      <c r="R86" s="18" t="s">
        <v>377</v>
      </c>
      <c r="S86" s="22" t="s">
        <v>68</v>
      </c>
      <c r="T86" s="18"/>
      <c r="U86" s="18" t="s">
        <v>377</v>
      </c>
      <c r="V86" s="15" t="s">
        <v>6065</v>
      </c>
      <c r="W86" s="18" t="s">
        <v>117</v>
      </c>
      <c r="X86" s="18"/>
      <c r="Y86" s="15" t="s">
        <v>73</v>
      </c>
      <c r="Z86" s="18" t="s">
        <v>654</v>
      </c>
      <c r="AA86" s="18" t="s">
        <v>119</v>
      </c>
      <c r="AB86" s="18" t="s">
        <v>655</v>
      </c>
      <c r="AC86" s="67" t="str">
        <f>+VLOOKUP("*"&amp;L86&amp;"*",'[2]REGISTROS SANITARIOS'!$D$2:$E$260,2,FALSE)</f>
        <v>SI</v>
      </c>
      <c r="AD86" s="22" t="s">
        <v>1025</v>
      </c>
      <c r="AE86" s="16">
        <v>45641</v>
      </c>
      <c r="AF86" s="34" t="s">
        <v>73</v>
      </c>
      <c r="AG86" s="24" t="s">
        <v>43</v>
      </c>
      <c r="AH86" s="18" t="s">
        <v>43</v>
      </c>
      <c r="AI86" s="18" t="s">
        <v>53</v>
      </c>
      <c r="AJ86" s="17">
        <v>1485</v>
      </c>
      <c r="AK86" s="25">
        <v>1490</v>
      </c>
      <c r="AL86" s="25">
        <v>2333</v>
      </c>
      <c r="AM86" s="35">
        <v>0</v>
      </c>
      <c r="AN86" s="49">
        <f t="shared" si="10"/>
        <v>3476170</v>
      </c>
      <c r="AO86" s="18"/>
      <c r="AP86" s="15"/>
      <c r="AQ86" s="43" t="str">
        <f t="shared" si="11"/>
        <v>MAYOR</v>
      </c>
      <c r="AR86" s="44">
        <f t="shared" si="12"/>
        <v>3464505</v>
      </c>
      <c r="AS86" s="44">
        <f t="shared" si="13"/>
        <v>3464505</v>
      </c>
      <c r="AT86" s="44">
        <f t="shared" si="14"/>
        <v>3476170</v>
      </c>
      <c r="AU86" s="44">
        <f t="shared" si="15"/>
        <v>3476170</v>
      </c>
      <c r="AV86" s="45" t="b">
        <f t="shared" si="16"/>
        <v>1</v>
      </c>
      <c r="AW86" s="45" t="b">
        <f t="shared" si="17"/>
        <v>0</v>
      </c>
      <c r="AX86" s="45"/>
    </row>
    <row r="87" spans="1:50" s="36" customFormat="1" ht="27.75" customHeight="1" x14ac:dyDescent="0.15">
      <c r="A87" s="36" t="str">
        <f t="shared" si="9"/>
        <v>ABA CIENTIFICA S.A.S201111910</v>
      </c>
      <c r="B87" s="36" t="b">
        <f>+A87='[1]Anexo 9'!A87</f>
        <v>1</v>
      </c>
      <c r="C87" s="18">
        <v>800158193</v>
      </c>
      <c r="D87" s="18" t="s">
        <v>3848</v>
      </c>
      <c r="E87" s="15" t="s">
        <v>98</v>
      </c>
      <c r="F87" s="15" t="s">
        <v>649</v>
      </c>
      <c r="G87" s="15">
        <f>+VLOOKUP(F87,[3]Sheet1!$E$3:$G$74,3,FALSE)</f>
        <v>9</v>
      </c>
      <c r="H87" s="15">
        <f>+VLOOKUP(D87&amp;F87,'TD para paquetes'!$E$3:$I$441,5,FALSE)</f>
        <v>9</v>
      </c>
      <c r="I87" s="15" t="s">
        <v>1025</v>
      </c>
      <c r="J87" s="15">
        <v>9</v>
      </c>
      <c r="K87" s="15">
        <v>4</v>
      </c>
      <c r="L87" s="15">
        <v>201111910</v>
      </c>
      <c r="M87" s="15" t="s">
        <v>662</v>
      </c>
      <c r="N87" s="15" t="s">
        <v>101</v>
      </c>
      <c r="O87" s="18" t="s">
        <v>663</v>
      </c>
      <c r="P87" s="22" t="s">
        <v>3841</v>
      </c>
      <c r="Q87" s="15" t="s">
        <v>101</v>
      </c>
      <c r="R87" s="18" t="s">
        <v>377</v>
      </c>
      <c r="S87" s="22" t="s">
        <v>68</v>
      </c>
      <c r="T87" s="18"/>
      <c r="U87" s="18" t="s">
        <v>377</v>
      </c>
      <c r="V87" s="15" t="s">
        <v>6065</v>
      </c>
      <c r="W87" s="18" t="s">
        <v>117</v>
      </c>
      <c r="X87" s="18"/>
      <c r="Y87" s="15" t="s">
        <v>73</v>
      </c>
      <c r="Z87" s="18" t="s">
        <v>654</v>
      </c>
      <c r="AA87" s="18" t="s">
        <v>119</v>
      </c>
      <c r="AB87" s="18" t="s">
        <v>655</v>
      </c>
      <c r="AC87" s="67" t="str">
        <f>+VLOOKUP("*"&amp;L87&amp;"*",'[2]REGISTROS SANITARIOS'!$D$2:$E$260,2,FALSE)</f>
        <v>SI</v>
      </c>
      <c r="AD87" s="22" t="s">
        <v>1025</v>
      </c>
      <c r="AE87" s="16">
        <v>45641</v>
      </c>
      <c r="AF87" s="34" t="s">
        <v>73</v>
      </c>
      <c r="AG87" s="24" t="s">
        <v>43</v>
      </c>
      <c r="AH87" s="18" t="s">
        <v>43</v>
      </c>
      <c r="AI87" s="18" t="s">
        <v>53</v>
      </c>
      <c r="AJ87" s="17">
        <v>2475</v>
      </c>
      <c r="AK87" s="25">
        <v>2480</v>
      </c>
      <c r="AL87" s="25">
        <v>2333</v>
      </c>
      <c r="AM87" s="35">
        <v>0</v>
      </c>
      <c r="AN87" s="49">
        <f t="shared" si="10"/>
        <v>5785840</v>
      </c>
      <c r="AO87" s="18"/>
      <c r="AP87" s="15"/>
      <c r="AQ87" s="43" t="str">
        <f t="shared" si="11"/>
        <v>MAYOR</v>
      </c>
      <c r="AR87" s="44">
        <f t="shared" si="12"/>
        <v>5774175</v>
      </c>
      <c r="AS87" s="44">
        <f t="shared" si="13"/>
        <v>5774175</v>
      </c>
      <c r="AT87" s="44">
        <f t="shared" si="14"/>
        <v>5785840</v>
      </c>
      <c r="AU87" s="44">
        <f t="shared" si="15"/>
        <v>5785840</v>
      </c>
      <c r="AV87" s="45" t="b">
        <f t="shared" si="16"/>
        <v>1</v>
      </c>
      <c r="AW87" s="45" t="b">
        <f t="shared" si="17"/>
        <v>0</v>
      </c>
      <c r="AX87" s="45"/>
    </row>
    <row r="88" spans="1:50" s="36" customFormat="1" ht="27.75" customHeight="1" x14ac:dyDescent="0.15">
      <c r="A88" s="36" t="str">
        <f t="shared" si="9"/>
        <v>ABA CIENTIFICA S.A.S201111914</v>
      </c>
      <c r="B88" s="36" t="b">
        <f>+A88='[1]Anexo 9'!A88</f>
        <v>1</v>
      </c>
      <c r="C88" s="18">
        <v>800158193</v>
      </c>
      <c r="D88" s="18" t="s">
        <v>3848</v>
      </c>
      <c r="E88" s="15" t="s">
        <v>98</v>
      </c>
      <c r="F88" s="15" t="s">
        <v>649</v>
      </c>
      <c r="G88" s="15">
        <f>+VLOOKUP(F88,[3]Sheet1!$E$3:$G$74,3,FALSE)</f>
        <v>9</v>
      </c>
      <c r="H88" s="15">
        <f>+VLOOKUP(D88&amp;F88,'TD para paquetes'!$E$3:$I$441,5,FALSE)</f>
        <v>9</v>
      </c>
      <c r="I88" s="15" t="s">
        <v>1025</v>
      </c>
      <c r="J88" s="15">
        <v>5</v>
      </c>
      <c r="K88" s="15">
        <v>4</v>
      </c>
      <c r="L88" s="15">
        <v>201111914</v>
      </c>
      <c r="M88" s="15" t="s">
        <v>3896</v>
      </c>
      <c r="N88" s="15" t="s">
        <v>101</v>
      </c>
      <c r="O88" s="18" t="s">
        <v>3897</v>
      </c>
      <c r="P88" s="22" t="s">
        <v>3841</v>
      </c>
      <c r="Q88" s="15" t="s">
        <v>101</v>
      </c>
      <c r="R88" s="18" t="s">
        <v>377</v>
      </c>
      <c r="S88" s="22" t="b">
        <f>+R88=Q88</f>
        <v>0</v>
      </c>
      <c r="T88" s="18"/>
      <c r="U88" s="18" t="s">
        <v>377</v>
      </c>
      <c r="V88" s="15"/>
      <c r="W88" s="18" t="s">
        <v>117</v>
      </c>
      <c r="X88" s="18" t="s">
        <v>117</v>
      </c>
      <c r="Y88" s="15" t="s">
        <v>73</v>
      </c>
      <c r="Z88" s="18" t="s">
        <v>654</v>
      </c>
      <c r="AA88" s="18" t="s">
        <v>119</v>
      </c>
      <c r="AB88" s="18" t="s">
        <v>655</v>
      </c>
      <c r="AC88" s="67" t="str">
        <f>+VLOOKUP("*"&amp;L88&amp;"*",'[2]REGISTROS SANITARIOS'!$D$2:$E$260,2,FALSE)</f>
        <v>SI</v>
      </c>
      <c r="AD88" s="22" t="s">
        <v>1025</v>
      </c>
      <c r="AE88" s="16">
        <v>45641</v>
      </c>
      <c r="AF88" s="34" t="s">
        <v>73</v>
      </c>
      <c r="AG88" s="24" t="s">
        <v>43</v>
      </c>
      <c r="AH88" s="18" t="s">
        <v>43</v>
      </c>
      <c r="AI88" s="18" t="s">
        <v>53</v>
      </c>
      <c r="AJ88" s="17">
        <v>82.5</v>
      </c>
      <c r="AK88" s="25">
        <v>90</v>
      </c>
      <c r="AL88" s="25">
        <v>2667</v>
      </c>
      <c r="AM88" s="35">
        <v>0</v>
      </c>
      <c r="AN88" s="49">
        <f t="shared" si="10"/>
        <v>240030</v>
      </c>
      <c r="AO88" s="18"/>
      <c r="AP88" s="15"/>
      <c r="AQ88" s="43" t="str">
        <f t="shared" si="11"/>
        <v>MAYOR</v>
      </c>
      <c r="AR88" s="44">
        <f t="shared" si="12"/>
        <v>220027.5</v>
      </c>
      <c r="AS88" s="44">
        <f t="shared" si="13"/>
        <v>220027.5</v>
      </c>
      <c r="AT88" s="44">
        <f t="shared" si="14"/>
        <v>240030</v>
      </c>
      <c r="AU88" s="44">
        <f t="shared" si="15"/>
        <v>240030</v>
      </c>
      <c r="AV88" s="45" t="b">
        <f t="shared" si="16"/>
        <v>1</v>
      </c>
      <c r="AW88" s="45" t="b">
        <f t="shared" si="17"/>
        <v>0</v>
      </c>
      <c r="AX88" s="45"/>
    </row>
    <row r="89" spans="1:50" s="36" customFormat="1" ht="27.75" customHeight="1" x14ac:dyDescent="0.15">
      <c r="A89" s="36" t="str">
        <f t="shared" si="9"/>
        <v>ABA CIENTIFICA S.A.S201112010</v>
      </c>
      <c r="B89" s="36" t="b">
        <f>+A89='[1]Anexo 9'!A89</f>
        <v>1</v>
      </c>
      <c r="C89" s="18">
        <v>800158193</v>
      </c>
      <c r="D89" s="18" t="s">
        <v>3848</v>
      </c>
      <c r="E89" s="15" t="s">
        <v>98</v>
      </c>
      <c r="F89" s="15" t="s">
        <v>649</v>
      </c>
      <c r="G89" s="15">
        <f>+VLOOKUP(F89,[3]Sheet1!$E$3:$G$74,3,FALSE)</f>
        <v>9</v>
      </c>
      <c r="H89" s="15">
        <f>+VLOOKUP(D89&amp;F89,'TD para paquetes'!$E$3:$I$441,5,FALSE)</f>
        <v>9</v>
      </c>
      <c r="I89" s="15" t="s">
        <v>1025</v>
      </c>
      <c r="J89" s="15">
        <v>9</v>
      </c>
      <c r="K89" s="15">
        <v>4</v>
      </c>
      <c r="L89" s="15">
        <v>201112010</v>
      </c>
      <c r="M89" s="15" t="s">
        <v>664</v>
      </c>
      <c r="N89" s="15" t="s">
        <v>101</v>
      </c>
      <c r="O89" s="18" t="s">
        <v>665</v>
      </c>
      <c r="P89" s="22" t="s">
        <v>3841</v>
      </c>
      <c r="Q89" s="15" t="s">
        <v>101</v>
      </c>
      <c r="R89" s="18" t="s">
        <v>377</v>
      </c>
      <c r="S89" s="22" t="b">
        <f>+R89=Q89</f>
        <v>0</v>
      </c>
      <c r="T89" s="18"/>
      <c r="U89" s="18" t="s">
        <v>377</v>
      </c>
      <c r="V89" s="15" t="s">
        <v>6065</v>
      </c>
      <c r="W89" s="18" t="s">
        <v>117</v>
      </c>
      <c r="X89" s="18"/>
      <c r="Y89" s="15" t="s">
        <v>73</v>
      </c>
      <c r="Z89" s="18" t="s">
        <v>654</v>
      </c>
      <c r="AA89" s="18" t="s">
        <v>119</v>
      </c>
      <c r="AB89" s="18" t="s">
        <v>655</v>
      </c>
      <c r="AC89" s="67" t="str">
        <f>+VLOOKUP("*"&amp;L89&amp;"*",'[2]REGISTROS SANITARIOS'!$D$2:$E$260,2,FALSE)</f>
        <v>SI</v>
      </c>
      <c r="AD89" s="22" t="s">
        <v>1025</v>
      </c>
      <c r="AE89" s="16">
        <v>45641</v>
      </c>
      <c r="AF89" s="34" t="s">
        <v>73</v>
      </c>
      <c r="AG89" s="24" t="s">
        <v>43</v>
      </c>
      <c r="AH89" s="18" t="s">
        <v>43</v>
      </c>
      <c r="AI89" s="18" t="s">
        <v>53</v>
      </c>
      <c r="AJ89" s="17">
        <v>1375</v>
      </c>
      <c r="AK89" s="25">
        <v>1380</v>
      </c>
      <c r="AL89" s="25">
        <v>2333</v>
      </c>
      <c r="AM89" s="35">
        <v>0</v>
      </c>
      <c r="AN89" s="49">
        <f t="shared" si="10"/>
        <v>3219540</v>
      </c>
      <c r="AO89" s="18"/>
      <c r="AP89" s="15"/>
      <c r="AQ89" s="43" t="str">
        <f t="shared" si="11"/>
        <v>MAYOR</v>
      </c>
      <c r="AR89" s="44">
        <f t="shared" si="12"/>
        <v>3207875</v>
      </c>
      <c r="AS89" s="44">
        <f t="shared" si="13"/>
        <v>3207875</v>
      </c>
      <c r="AT89" s="44">
        <f t="shared" si="14"/>
        <v>3219540</v>
      </c>
      <c r="AU89" s="44">
        <f t="shared" si="15"/>
        <v>3219540</v>
      </c>
      <c r="AV89" s="45" t="b">
        <f t="shared" si="16"/>
        <v>1</v>
      </c>
      <c r="AW89" s="45" t="b">
        <f t="shared" si="17"/>
        <v>0</v>
      </c>
      <c r="AX89" s="45"/>
    </row>
    <row r="90" spans="1:50" s="36" customFormat="1" ht="27.75" customHeight="1" x14ac:dyDescent="0.15">
      <c r="A90" s="36" t="str">
        <f t="shared" si="9"/>
        <v>ABA CIENTIFICA S.A.S201112022</v>
      </c>
      <c r="B90" s="36" t="b">
        <f>+A90='[1]Anexo 9'!A90</f>
        <v>1</v>
      </c>
      <c r="C90" s="18">
        <v>800158193</v>
      </c>
      <c r="D90" s="18" t="s">
        <v>3848</v>
      </c>
      <c r="E90" s="15" t="s">
        <v>98</v>
      </c>
      <c r="F90" s="15" t="s">
        <v>649</v>
      </c>
      <c r="G90" s="15">
        <f>+VLOOKUP(F90,[3]Sheet1!$E$3:$G$74,3,FALSE)</f>
        <v>9</v>
      </c>
      <c r="H90" s="15">
        <f>+VLOOKUP(D90&amp;F90,'TD para paquetes'!$E$3:$I$441,5,FALSE)</f>
        <v>9</v>
      </c>
      <c r="I90" s="15" t="s">
        <v>1025</v>
      </c>
      <c r="J90" s="15">
        <v>8</v>
      </c>
      <c r="K90" s="15">
        <v>4</v>
      </c>
      <c r="L90" s="15">
        <v>201112022</v>
      </c>
      <c r="M90" s="15" t="s">
        <v>3898</v>
      </c>
      <c r="N90" s="15" t="s">
        <v>101</v>
      </c>
      <c r="O90" s="18" t="s">
        <v>3899</v>
      </c>
      <c r="P90" s="22" t="s">
        <v>3841</v>
      </c>
      <c r="Q90" s="15" t="s">
        <v>101</v>
      </c>
      <c r="R90" s="18" t="s">
        <v>377</v>
      </c>
      <c r="S90" s="22" t="b">
        <f>+R90=Q90</f>
        <v>0</v>
      </c>
      <c r="T90" s="18"/>
      <c r="U90" s="18" t="s">
        <v>377</v>
      </c>
      <c r="V90" s="15" t="s">
        <v>6065</v>
      </c>
      <c r="W90" s="18" t="s">
        <v>117</v>
      </c>
      <c r="X90" s="18"/>
      <c r="Y90" s="15" t="s">
        <v>73</v>
      </c>
      <c r="Z90" s="18" t="s">
        <v>654</v>
      </c>
      <c r="AA90" s="18" t="s">
        <v>119</v>
      </c>
      <c r="AB90" s="18" t="s">
        <v>655</v>
      </c>
      <c r="AC90" s="67" t="str">
        <f>+VLOOKUP("*"&amp;L90&amp;"*",'[2]REGISTROS SANITARIOS'!$D$2:$E$260,2,FALSE)</f>
        <v>SI</v>
      </c>
      <c r="AD90" s="22" t="s">
        <v>1025</v>
      </c>
      <c r="AE90" s="16">
        <v>45641</v>
      </c>
      <c r="AF90" s="34" t="s">
        <v>73</v>
      </c>
      <c r="AG90" s="24" t="s">
        <v>43</v>
      </c>
      <c r="AH90" s="18" t="s">
        <v>43</v>
      </c>
      <c r="AI90" s="18" t="s">
        <v>53</v>
      </c>
      <c r="AJ90" s="17">
        <v>27.5</v>
      </c>
      <c r="AK90" s="25">
        <v>30</v>
      </c>
      <c r="AL90" s="25">
        <v>2333</v>
      </c>
      <c r="AM90" s="35">
        <v>0</v>
      </c>
      <c r="AN90" s="49">
        <f t="shared" si="10"/>
        <v>69990</v>
      </c>
      <c r="AO90" s="18"/>
      <c r="AP90" s="15"/>
      <c r="AQ90" s="43" t="str">
        <f t="shared" si="11"/>
        <v>MAYOR</v>
      </c>
      <c r="AR90" s="44">
        <f t="shared" si="12"/>
        <v>64157.5</v>
      </c>
      <c r="AS90" s="44">
        <f t="shared" si="13"/>
        <v>64157.5</v>
      </c>
      <c r="AT90" s="44">
        <f t="shared" si="14"/>
        <v>69990</v>
      </c>
      <c r="AU90" s="44">
        <f t="shared" si="15"/>
        <v>69990</v>
      </c>
      <c r="AV90" s="45" t="b">
        <f t="shared" si="16"/>
        <v>1</v>
      </c>
      <c r="AW90" s="45" t="b">
        <f t="shared" si="17"/>
        <v>0</v>
      </c>
      <c r="AX90" s="45"/>
    </row>
    <row r="91" spans="1:50" s="36" customFormat="1" ht="27.75" customHeight="1" x14ac:dyDescent="0.15">
      <c r="A91" s="36" t="str">
        <f t="shared" si="9"/>
        <v>ABA CIENTIFICA S.A.S201112510</v>
      </c>
      <c r="B91" s="36" t="b">
        <f>+A91='[1]Anexo 9'!A91</f>
        <v>1</v>
      </c>
      <c r="C91" s="18">
        <v>800158193</v>
      </c>
      <c r="D91" s="18" t="s">
        <v>3848</v>
      </c>
      <c r="E91" s="15" t="s">
        <v>98</v>
      </c>
      <c r="F91" s="15" t="s">
        <v>666</v>
      </c>
      <c r="G91" s="15">
        <f>+VLOOKUP(F91,[3]Sheet1!$E$3:$G$74,3,FALSE)</f>
        <v>7</v>
      </c>
      <c r="H91" s="15">
        <f>+VLOOKUP(D91&amp;F91,'TD para paquetes'!$E$3:$I$441,5,FALSE)</f>
        <v>7</v>
      </c>
      <c r="I91" s="15" t="s">
        <v>1025</v>
      </c>
      <c r="J91" s="15">
        <v>8</v>
      </c>
      <c r="K91" s="15">
        <v>8</v>
      </c>
      <c r="L91" s="15">
        <v>201112510</v>
      </c>
      <c r="M91" s="15" t="s">
        <v>667</v>
      </c>
      <c r="N91" s="15" t="s">
        <v>101</v>
      </c>
      <c r="O91" s="18" t="s">
        <v>668</v>
      </c>
      <c r="P91" s="22" t="s">
        <v>3841</v>
      </c>
      <c r="Q91" s="15" t="s">
        <v>101</v>
      </c>
      <c r="R91" s="18" t="s">
        <v>669</v>
      </c>
      <c r="S91" s="22" t="b">
        <f>+R91=Q91</f>
        <v>0</v>
      </c>
      <c r="T91" s="18"/>
      <c r="U91" s="18" t="s">
        <v>669</v>
      </c>
      <c r="V91" s="15" t="s">
        <v>6066</v>
      </c>
      <c r="W91" s="18" t="s">
        <v>136</v>
      </c>
      <c r="X91" s="18"/>
      <c r="Y91" s="15" t="s">
        <v>73</v>
      </c>
      <c r="Z91" s="18" t="s">
        <v>137</v>
      </c>
      <c r="AA91" s="18" t="s">
        <v>71</v>
      </c>
      <c r="AB91" s="18" t="s">
        <v>670</v>
      </c>
      <c r="AC91" s="67" t="str">
        <f>+VLOOKUP("*"&amp;L91&amp;"*",'[2]REGISTROS SANITARIOS'!$D$2:$E$260,2,FALSE)</f>
        <v>SI</v>
      </c>
      <c r="AD91" s="22" t="s">
        <v>1025</v>
      </c>
      <c r="AE91" s="16">
        <v>46767</v>
      </c>
      <c r="AF91" s="34" t="s">
        <v>73</v>
      </c>
      <c r="AG91" s="24" t="s">
        <v>43</v>
      </c>
      <c r="AH91" s="18" t="s">
        <v>43</v>
      </c>
      <c r="AI91" s="18" t="s">
        <v>53</v>
      </c>
      <c r="AJ91" s="17">
        <v>38.5</v>
      </c>
      <c r="AK91" s="25">
        <v>50</v>
      </c>
      <c r="AL91" s="25">
        <v>885</v>
      </c>
      <c r="AM91" s="35">
        <v>0</v>
      </c>
      <c r="AN91" s="49">
        <f t="shared" si="10"/>
        <v>44250</v>
      </c>
      <c r="AO91" s="18"/>
      <c r="AP91" s="15"/>
      <c r="AQ91" s="43" t="str">
        <f t="shared" si="11"/>
        <v>MAYOR</v>
      </c>
      <c r="AR91" s="44">
        <f t="shared" si="12"/>
        <v>34072.5</v>
      </c>
      <c r="AS91" s="44">
        <f t="shared" si="13"/>
        <v>34072.5</v>
      </c>
      <c r="AT91" s="44">
        <f t="shared" si="14"/>
        <v>44250</v>
      </c>
      <c r="AU91" s="44">
        <f t="shared" si="15"/>
        <v>44250</v>
      </c>
      <c r="AV91" s="45" t="b">
        <f t="shared" si="16"/>
        <v>1</v>
      </c>
      <c r="AW91" s="45" t="b">
        <f t="shared" si="17"/>
        <v>0</v>
      </c>
      <c r="AX91" s="45"/>
    </row>
    <row r="92" spans="1:50" s="36" customFormat="1" ht="27.75" customHeight="1" x14ac:dyDescent="0.15">
      <c r="A92" s="36" t="str">
        <f t="shared" si="9"/>
        <v>ABA CIENTIFICA S.A.S201112610</v>
      </c>
      <c r="B92" s="36" t="b">
        <f>+A92='[1]Anexo 9'!A92</f>
        <v>1</v>
      </c>
      <c r="C92" s="18">
        <v>800158193</v>
      </c>
      <c r="D92" s="18" t="s">
        <v>3848</v>
      </c>
      <c r="E92" s="15" t="s">
        <v>98</v>
      </c>
      <c r="F92" s="15" t="s">
        <v>666</v>
      </c>
      <c r="G92" s="15">
        <f>+VLOOKUP(F92,[3]Sheet1!$E$3:$G$74,3,FALSE)</f>
        <v>7</v>
      </c>
      <c r="H92" s="15">
        <f>+VLOOKUP(D92&amp;F92,'TD para paquetes'!$E$3:$I$441,5,FALSE)</f>
        <v>7</v>
      </c>
      <c r="I92" s="15" t="s">
        <v>1025</v>
      </c>
      <c r="J92" s="15">
        <v>8</v>
      </c>
      <c r="K92" s="15">
        <v>8</v>
      </c>
      <c r="L92" s="15">
        <v>201112610</v>
      </c>
      <c r="M92" s="15" t="s">
        <v>671</v>
      </c>
      <c r="N92" s="15" t="s">
        <v>101</v>
      </c>
      <c r="O92" s="18" t="s">
        <v>672</v>
      </c>
      <c r="P92" s="22" t="s">
        <v>3841</v>
      </c>
      <c r="Q92" s="15" t="s">
        <v>101</v>
      </c>
      <c r="R92" s="18" t="s">
        <v>669</v>
      </c>
      <c r="S92" s="22" t="s">
        <v>68</v>
      </c>
      <c r="T92" s="18"/>
      <c r="U92" s="18" t="s">
        <v>669</v>
      </c>
      <c r="V92" s="15" t="s">
        <v>6066</v>
      </c>
      <c r="W92" s="18" t="s">
        <v>136</v>
      </c>
      <c r="X92" s="18"/>
      <c r="Y92" s="15" t="s">
        <v>73</v>
      </c>
      <c r="Z92" s="18" t="s">
        <v>137</v>
      </c>
      <c r="AA92" s="18" t="s">
        <v>71</v>
      </c>
      <c r="AB92" s="18" t="s">
        <v>670</v>
      </c>
      <c r="AC92" s="67" t="str">
        <f>+VLOOKUP("*"&amp;L92&amp;"*",'[2]REGISTROS SANITARIOS'!$D$2:$E$260,2,FALSE)</f>
        <v>SI</v>
      </c>
      <c r="AD92" s="22" t="s">
        <v>1025</v>
      </c>
      <c r="AE92" s="16">
        <v>46767</v>
      </c>
      <c r="AF92" s="34" t="s">
        <v>73</v>
      </c>
      <c r="AG92" s="24" t="s">
        <v>43</v>
      </c>
      <c r="AH92" s="18" t="s">
        <v>43</v>
      </c>
      <c r="AI92" s="18" t="s">
        <v>53</v>
      </c>
      <c r="AJ92" s="17">
        <v>55</v>
      </c>
      <c r="AK92" s="25">
        <v>75</v>
      </c>
      <c r="AL92" s="25">
        <v>885</v>
      </c>
      <c r="AM92" s="35">
        <v>0</v>
      </c>
      <c r="AN92" s="49">
        <f t="shared" si="10"/>
        <v>66375</v>
      </c>
      <c r="AO92" s="18"/>
      <c r="AP92" s="15"/>
      <c r="AQ92" s="43" t="str">
        <f t="shared" si="11"/>
        <v>MAYOR</v>
      </c>
      <c r="AR92" s="44">
        <f t="shared" si="12"/>
        <v>48675</v>
      </c>
      <c r="AS92" s="44">
        <f t="shared" si="13"/>
        <v>48675</v>
      </c>
      <c r="AT92" s="44">
        <f t="shared" si="14"/>
        <v>66375</v>
      </c>
      <c r="AU92" s="44">
        <f t="shared" si="15"/>
        <v>66375</v>
      </c>
      <c r="AV92" s="45" t="b">
        <f t="shared" si="16"/>
        <v>1</v>
      </c>
      <c r="AW92" s="45" t="b">
        <f t="shared" si="17"/>
        <v>0</v>
      </c>
      <c r="AX92" s="45"/>
    </row>
    <row r="93" spans="1:50" s="36" customFormat="1" ht="27.75" customHeight="1" x14ac:dyDescent="0.15">
      <c r="A93" s="36" t="str">
        <f t="shared" si="9"/>
        <v>ABA CIENTIFICA S.A.S201112710</v>
      </c>
      <c r="B93" s="36" t="b">
        <f>+A93='[1]Anexo 9'!A93</f>
        <v>1</v>
      </c>
      <c r="C93" s="18">
        <v>800158193</v>
      </c>
      <c r="D93" s="18" t="s">
        <v>3848</v>
      </c>
      <c r="E93" s="15" t="s">
        <v>98</v>
      </c>
      <c r="F93" s="15" t="s">
        <v>666</v>
      </c>
      <c r="G93" s="15">
        <f>+VLOOKUP(F93,[3]Sheet1!$E$3:$G$74,3,FALSE)</f>
        <v>7</v>
      </c>
      <c r="H93" s="15">
        <f>+VLOOKUP(D93&amp;F93,'TD para paquetes'!$E$3:$I$441,5,FALSE)</f>
        <v>7</v>
      </c>
      <c r="I93" s="15" t="s">
        <v>1025</v>
      </c>
      <c r="J93" s="15">
        <v>8</v>
      </c>
      <c r="K93" s="15">
        <v>8</v>
      </c>
      <c r="L93" s="15">
        <v>201112710</v>
      </c>
      <c r="M93" s="15" t="s">
        <v>673</v>
      </c>
      <c r="N93" s="15" t="s">
        <v>101</v>
      </c>
      <c r="O93" s="18" t="s">
        <v>674</v>
      </c>
      <c r="P93" s="22" t="s">
        <v>3841</v>
      </c>
      <c r="Q93" s="15" t="s">
        <v>101</v>
      </c>
      <c r="R93" s="18" t="s">
        <v>669</v>
      </c>
      <c r="S93" s="22" t="s">
        <v>68</v>
      </c>
      <c r="T93" s="18"/>
      <c r="U93" s="18" t="s">
        <v>669</v>
      </c>
      <c r="V93" s="15" t="s">
        <v>6066</v>
      </c>
      <c r="W93" s="18" t="s">
        <v>136</v>
      </c>
      <c r="X93" s="18"/>
      <c r="Y93" s="15" t="s">
        <v>73</v>
      </c>
      <c r="Z93" s="18" t="s">
        <v>137</v>
      </c>
      <c r="AA93" s="18" t="s">
        <v>71</v>
      </c>
      <c r="AB93" s="18" t="s">
        <v>670</v>
      </c>
      <c r="AC93" s="67" t="str">
        <f>+VLOOKUP("*"&amp;L93&amp;"*",'[2]REGISTROS SANITARIOS'!$D$2:$E$260,2,FALSE)</f>
        <v>SI</v>
      </c>
      <c r="AD93" s="22" t="s">
        <v>1025</v>
      </c>
      <c r="AE93" s="16">
        <v>46767</v>
      </c>
      <c r="AF93" s="34" t="s">
        <v>73</v>
      </c>
      <c r="AG93" s="24" t="s">
        <v>43</v>
      </c>
      <c r="AH93" s="18" t="s">
        <v>43</v>
      </c>
      <c r="AI93" s="18" t="s">
        <v>53</v>
      </c>
      <c r="AJ93" s="17">
        <v>33</v>
      </c>
      <c r="AK93" s="25">
        <v>25</v>
      </c>
      <c r="AL93" s="25">
        <v>947</v>
      </c>
      <c r="AM93" s="35">
        <v>0</v>
      </c>
      <c r="AN93" s="49">
        <f t="shared" si="10"/>
        <v>23675</v>
      </c>
      <c r="AO93" s="18"/>
      <c r="AP93" s="15"/>
      <c r="AQ93" s="43" t="str">
        <f t="shared" si="11"/>
        <v>MENOR</v>
      </c>
      <c r="AR93" s="44">
        <f t="shared" si="12"/>
        <v>31251</v>
      </c>
      <c r="AS93" s="44">
        <f t="shared" si="13"/>
        <v>31251</v>
      </c>
      <c r="AT93" s="44">
        <f t="shared" si="14"/>
        <v>23675</v>
      </c>
      <c r="AU93" s="44">
        <f t="shared" si="15"/>
        <v>23675</v>
      </c>
      <c r="AV93" s="45" t="b">
        <f t="shared" si="16"/>
        <v>1</v>
      </c>
      <c r="AW93" s="45" t="b">
        <f t="shared" si="17"/>
        <v>0</v>
      </c>
      <c r="AX93" s="45"/>
    </row>
    <row r="94" spans="1:50" s="36" customFormat="1" ht="27.75" customHeight="1" x14ac:dyDescent="0.15">
      <c r="A94" s="36" t="str">
        <f t="shared" si="9"/>
        <v>ABA CIENTIFICA S.A.S201112810</v>
      </c>
      <c r="B94" s="36" t="b">
        <f>+A94='[1]Anexo 9'!A94</f>
        <v>1</v>
      </c>
      <c r="C94" s="18">
        <v>800158193</v>
      </c>
      <c r="D94" s="18" t="s">
        <v>3848</v>
      </c>
      <c r="E94" s="15" t="s">
        <v>98</v>
      </c>
      <c r="F94" s="15" t="s">
        <v>666</v>
      </c>
      <c r="G94" s="15">
        <f>+VLOOKUP(F94,[3]Sheet1!$E$3:$G$74,3,FALSE)</f>
        <v>7</v>
      </c>
      <c r="H94" s="15">
        <f>+VLOOKUP(D94&amp;F94,'TD para paquetes'!$E$3:$I$441,5,FALSE)</f>
        <v>7</v>
      </c>
      <c r="I94" s="15" t="s">
        <v>1025</v>
      </c>
      <c r="J94" s="15">
        <v>8</v>
      </c>
      <c r="K94" s="15">
        <v>8</v>
      </c>
      <c r="L94" s="15">
        <v>201112810</v>
      </c>
      <c r="M94" s="15" t="s">
        <v>675</v>
      </c>
      <c r="N94" s="15" t="s">
        <v>101</v>
      </c>
      <c r="O94" s="18" t="s">
        <v>676</v>
      </c>
      <c r="P94" s="22" t="s">
        <v>3841</v>
      </c>
      <c r="Q94" s="15" t="s">
        <v>101</v>
      </c>
      <c r="R94" s="18" t="s">
        <v>669</v>
      </c>
      <c r="S94" s="22" t="s">
        <v>68</v>
      </c>
      <c r="T94" s="18"/>
      <c r="U94" s="18" t="s">
        <v>669</v>
      </c>
      <c r="V94" s="15" t="s">
        <v>6066</v>
      </c>
      <c r="W94" s="18" t="s">
        <v>136</v>
      </c>
      <c r="X94" s="18"/>
      <c r="Y94" s="15" t="s">
        <v>73</v>
      </c>
      <c r="Z94" s="18" t="s">
        <v>137</v>
      </c>
      <c r="AA94" s="18" t="s">
        <v>71</v>
      </c>
      <c r="AB94" s="18" t="s">
        <v>670</v>
      </c>
      <c r="AC94" s="67" t="str">
        <f>+VLOOKUP("*"&amp;L94&amp;"*",'[2]REGISTROS SANITARIOS'!$D$2:$E$260,2,FALSE)</f>
        <v>SI</v>
      </c>
      <c r="AD94" s="22" t="s">
        <v>1025</v>
      </c>
      <c r="AE94" s="16">
        <v>46767</v>
      </c>
      <c r="AF94" s="34" t="s">
        <v>73</v>
      </c>
      <c r="AG94" s="24" t="s">
        <v>43</v>
      </c>
      <c r="AH94" s="18" t="s">
        <v>43</v>
      </c>
      <c r="AI94" s="18" t="s">
        <v>53</v>
      </c>
      <c r="AJ94" s="17">
        <v>11</v>
      </c>
      <c r="AK94" s="25">
        <v>25</v>
      </c>
      <c r="AL94" s="25">
        <v>947</v>
      </c>
      <c r="AM94" s="35">
        <v>0</v>
      </c>
      <c r="AN94" s="49">
        <f t="shared" si="10"/>
        <v>23675</v>
      </c>
      <c r="AO94" s="18"/>
      <c r="AP94" s="15"/>
      <c r="AQ94" s="43" t="str">
        <f t="shared" si="11"/>
        <v>MAYOR</v>
      </c>
      <c r="AR94" s="44">
        <f t="shared" si="12"/>
        <v>10417</v>
      </c>
      <c r="AS94" s="44">
        <f t="shared" si="13"/>
        <v>10417</v>
      </c>
      <c r="AT94" s="44">
        <f t="shared" si="14"/>
        <v>23675</v>
      </c>
      <c r="AU94" s="44">
        <f t="shared" si="15"/>
        <v>23675</v>
      </c>
      <c r="AV94" s="45" t="b">
        <f t="shared" si="16"/>
        <v>1</v>
      </c>
      <c r="AW94" s="45" t="b">
        <f t="shared" si="17"/>
        <v>0</v>
      </c>
      <c r="AX94" s="45"/>
    </row>
    <row r="95" spans="1:50" s="36" customFormat="1" ht="27.75" customHeight="1" x14ac:dyDescent="0.15">
      <c r="A95" s="36" t="str">
        <f t="shared" si="9"/>
        <v>ABA CIENTIFICA S.A.S201112910</v>
      </c>
      <c r="B95" s="36" t="b">
        <f>+A95='[1]Anexo 9'!A95</f>
        <v>1</v>
      </c>
      <c r="C95" s="18">
        <v>800158193</v>
      </c>
      <c r="D95" s="18" t="s">
        <v>3848</v>
      </c>
      <c r="E95" s="15" t="s">
        <v>98</v>
      </c>
      <c r="F95" s="15" t="s">
        <v>666</v>
      </c>
      <c r="G95" s="15">
        <f>+VLOOKUP(F95,[3]Sheet1!$E$3:$G$74,3,FALSE)</f>
        <v>7</v>
      </c>
      <c r="H95" s="15">
        <f>+VLOOKUP(D95&amp;F95,'TD para paquetes'!$E$3:$I$441,5,FALSE)</f>
        <v>7</v>
      </c>
      <c r="I95" s="15" t="s">
        <v>1025</v>
      </c>
      <c r="J95" s="15">
        <v>8</v>
      </c>
      <c r="K95" s="15">
        <v>8</v>
      </c>
      <c r="L95" s="15">
        <v>201112910</v>
      </c>
      <c r="M95" s="15" t="s">
        <v>677</v>
      </c>
      <c r="N95" s="15" t="s">
        <v>101</v>
      </c>
      <c r="O95" s="18" t="s">
        <v>678</v>
      </c>
      <c r="P95" s="22" t="s">
        <v>3841</v>
      </c>
      <c r="Q95" s="15" t="s">
        <v>101</v>
      </c>
      <c r="R95" s="18" t="s">
        <v>669</v>
      </c>
      <c r="S95" s="22" t="s">
        <v>68</v>
      </c>
      <c r="T95" s="18"/>
      <c r="U95" s="18" t="s">
        <v>669</v>
      </c>
      <c r="V95" s="15" t="s">
        <v>6066</v>
      </c>
      <c r="W95" s="18" t="s">
        <v>136</v>
      </c>
      <c r="X95" s="18"/>
      <c r="Y95" s="15" t="s">
        <v>73</v>
      </c>
      <c r="Z95" s="18" t="s">
        <v>137</v>
      </c>
      <c r="AA95" s="18" t="s">
        <v>71</v>
      </c>
      <c r="AB95" s="18" t="s">
        <v>670</v>
      </c>
      <c r="AC95" s="67" t="str">
        <f>+VLOOKUP("*"&amp;L95&amp;"*",'[2]REGISTROS SANITARIOS'!$D$2:$E$260,2,FALSE)</f>
        <v>SI</v>
      </c>
      <c r="AD95" s="22" t="s">
        <v>1025</v>
      </c>
      <c r="AE95" s="16">
        <v>46767</v>
      </c>
      <c r="AF95" s="34" t="s">
        <v>73</v>
      </c>
      <c r="AG95" s="24" t="s">
        <v>43</v>
      </c>
      <c r="AH95" s="18" t="s">
        <v>43</v>
      </c>
      <c r="AI95" s="18" t="s">
        <v>53</v>
      </c>
      <c r="AJ95" s="17">
        <v>60.5</v>
      </c>
      <c r="AK95" s="25">
        <v>50</v>
      </c>
      <c r="AL95" s="25">
        <v>947</v>
      </c>
      <c r="AM95" s="35">
        <v>0</v>
      </c>
      <c r="AN95" s="49">
        <f t="shared" si="10"/>
        <v>47350</v>
      </c>
      <c r="AO95" s="18"/>
      <c r="AP95" s="15"/>
      <c r="AQ95" s="43" t="str">
        <f t="shared" si="11"/>
        <v>MENOR</v>
      </c>
      <c r="AR95" s="44">
        <f t="shared" si="12"/>
        <v>57293.5</v>
      </c>
      <c r="AS95" s="44">
        <f t="shared" si="13"/>
        <v>57293.5</v>
      </c>
      <c r="AT95" s="44">
        <f t="shared" si="14"/>
        <v>47350</v>
      </c>
      <c r="AU95" s="44">
        <f t="shared" si="15"/>
        <v>47350</v>
      </c>
      <c r="AV95" s="45" t="b">
        <f t="shared" si="16"/>
        <v>1</v>
      </c>
      <c r="AW95" s="45" t="b">
        <f t="shared" si="17"/>
        <v>0</v>
      </c>
      <c r="AX95" s="45"/>
    </row>
    <row r="96" spans="1:50" s="36" customFormat="1" ht="27.75" customHeight="1" x14ac:dyDescent="0.15">
      <c r="A96" s="36" t="str">
        <f t="shared" si="9"/>
        <v>ABA CIENTIFICA S.A.S201113010</v>
      </c>
      <c r="B96" s="36" t="b">
        <f>+A96='[1]Anexo 9'!A96</f>
        <v>1</v>
      </c>
      <c r="C96" s="18">
        <v>800158193</v>
      </c>
      <c r="D96" s="18" t="s">
        <v>3848</v>
      </c>
      <c r="E96" s="15" t="s">
        <v>98</v>
      </c>
      <c r="F96" s="15" t="s">
        <v>666</v>
      </c>
      <c r="G96" s="15">
        <f>+VLOOKUP(F96,[3]Sheet1!$E$3:$G$74,3,FALSE)</f>
        <v>7</v>
      </c>
      <c r="H96" s="15">
        <f>+VLOOKUP(D96&amp;F96,'TD para paquetes'!$E$3:$I$441,5,FALSE)</f>
        <v>7</v>
      </c>
      <c r="I96" s="15" t="s">
        <v>1025</v>
      </c>
      <c r="J96" s="15">
        <v>8</v>
      </c>
      <c r="K96" s="15">
        <v>8</v>
      </c>
      <c r="L96" s="15">
        <v>201113010</v>
      </c>
      <c r="M96" s="15" t="s">
        <v>679</v>
      </c>
      <c r="N96" s="15" t="s">
        <v>101</v>
      </c>
      <c r="O96" s="18" t="s">
        <v>680</v>
      </c>
      <c r="P96" s="22" t="s">
        <v>3841</v>
      </c>
      <c r="Q96" s="15" t="s">
        <v>101</v>
      </c>
      <c r="R96" s="18" t="s">
        <v>669</v>
      </c>
      <c r="S96" s="22" t="s">
        <v>68</v>
      </c>
      <c r="T96" s="18"/>
      <c r="U96" s="18" t="s">
        <v>669</v>
      </c>
      <c r="V96" s="15" t="s">
        <v>6066</v>
      </c>
      <c r="W96" s="18" t="s">
        <v>136</v>
      </c>
      <c r="X96" s="18"/>
      <c r="Y96" s="15" t="s">
        <v>73</v>
      </c>
      <c r="Z96" s="18" t="s">
        <v>137</v>
      </c>
      <c r="AA96" s="18" t="s">
        <v>71</v>
      </c>
      <c r="AB96" s="18" t="s">
        <v>670</v>
      </c>
      <c r="AC96" s="67" t="str">
        <f>+VLOOKUP("*"&amp;L96&amp;"*",'[2]REGISTROS SANITARIOS'!$D$2:$E$260,2,FALSE)</f>
        <v>SI</v>
      </c>
      <c r="AD96" s="22" t="s">
        <v>1025</v>
      </c>
      <c r="AE96" s="16">
        <v>46767</v>
      </c>
      <c r="AF96" s="34" t="s">
        <v>73</v>
      </c>
      <c r="AG96" s="24" t="s">
        <v>43</v>
      </c>
      <c r="AH96" s="18" t="s">
        <v>43</v>
      </c>
      <c r="AI96" s="18" t="s">
        <v>53</v>
      </c>
      <c r="AJ96" s="17">
        <v>192.5</v>
      </c>
      <c r="AK96" s="25">
        <v>200</v>
      </c>
      <c r="AL96" s="25">
        <v>1053</v>
      </c>
      <c r="AM96" s="35">
        <v>0</v>
      </c>
      <c r="AN96" s="49">
        <f t="shared" si="10"/>
        <v>210600</v>
      </c>
      <c r="AO96" s="18"/>
      <c r="AP96" s="15"/>
      <c r="AQ96" s="43" t="str">
        <f t="shared" si="11"/>
        <v>MAYOR</v>
      </c>
      <c r="AR96" s="44">
        <f t="shared" si="12"/>
        <v>202702.5</v>
      </c>
      <c r="AS96" s="44">
        <f t="shared" si="13"/>
        <v>202702.5</v>
      </c>
      <c r="AT96" s="44">
        <f t="shared" si="14"/>
        <v>210600</v>
      </c>
      <c r="AU96" s="44">
        <f t="shared" si="15"/>
        <v>210600</v>
      </c>
      <c r="AV96" s="45" t="b">
        <f t="shared" si="16"/>
        <v>1</v>
      </c>
      <c r="AW96" s="45" t="b">
        <f t="shared" si="17"/>
        <v>0</v>
      </c>
      <c r="AX96" s="45"/>
    </row>
    <row r="97" spans="1:50" s="36" customFormat="1" ht="27.75" customHeight="1" x14ac:dyDescent="0.15">
      <c r="A97" s="36" t="str">
        <f t="shared" si="9"/>
        <v>ABA CIENTIFICA S.A.S201113110</v>
      </c>
      <c r="B97" s="36" t="b">
        <f>+A97='[1]Anexo 9'!A97</f>
        <v>1</v>
      </c>
      <c r="C97" s="18">
        <v>800158193</v>
      </c>
      <c r="D97" s="18" t="s">
        <v>3848</v>
      </c>
      <c r="E97" s="15" t="s">
        <v>98</v>
      </c>
      <c r="F97" s="15" t="s">
        <v>666</v>
      </c>
      <c r="G97" s="15">
        <f>+VLOOKUP(F97,[3]Sheet1!$E$3:$G$74,3,FALSE)</f>
        <v>7</v>
      </c>
      <c r="H97" s="15">
        <f>+VLOOKUP(D97&amp;F97,'TD para paquetes'!$E$3:$I$441,5,FALSE)</f>
        <v>7</v>
      </c>
      <c r="I97" s="15" t="s">
        <v>1025</v>
      </c>
      <c r="J97" s="15">
        <v>8</v>
      </c>
      <c r="K97" s="15">
        <v>8</v>
      </c>
      <c r="L97" s="15">
        <v>201113110</v>
      </c>
      <c r="M97" s="15" t="s">
        <v>681</v>
      </c>
      <c r="N97" s="15" t="s">
        <v>101</v>
      </c>
      <c r="O97" s="18" t="s">
        <v>682</v>
      </c>
      <c r="P97" s="22" t="s">
        <v>3841</v>
      </c>
      <c r="Q97" s="15" t="s">
        <v>101</v>
      </c>
      <c r="R97" s="18" t="s">
        <v>669</v>
      </c>
      <c r="S97" s="22" t="s">
        <v>68</v>
      </c>
      <c r="T97" s="18"/>
      <c r="U97" s="18" t="s">
        <v>669</v>
      </c>
      <c r="V97" s="15" t="s">
        <v>6066</v>
      </c>
      <c r="W97" s="18" t="s">
        <v>136</v>
      </c>
      <c r="X97" s="18"/>
      <c r="Y97" s="15" t="s">
        <v>73</v>
      </c>
      <c r="Z97" s="18" t="s">
        <v>137</v>
      </c>
      <c r="AA97" s="18" t="s">
        <v>71</v>
      </c>
      <c r="AB97" s="18" t="s">
        <v>670</v>
      </c>
      <c r="AC97" s="67" t="str">
        <f>+VLOOKUP("*"&amp;L97&amp;"*",'[2]REGISTROS SANITARIOS'!$D$2:$E$260,2,FALSE)</f>
        <v>SI</v>
      </c>
      <c r="AD97" s="22" t="s">
        <v>1025</v>
      </c>
      <c r="AE97" s="16">
        <v>46767</v>
      </c>
      <c r="AF97" s="34" t="s">
        <v>73</v>
      </c>
      <c r="AG97" s="24" t="s">
        <v>43</v>
      </c>
      <c r="AH97" s="18" t="s">
        <v>43</v>
      </c>
      <c r="AI97" s="18" t="s">
        <v>53</v>
      </c>
      <c r="AJ97" s="17">
        <v>275</v>
      </c>
      <c r="AK97" s="25">
        <v>275</v>
      </c>
      <c r="AL97" s="25">
        <v>1094</v>
      </c>
      <c r="AM97" s="35">
        <v>0</v>
      </c>
      <c r="AN97" s="49">
        <f t="shared" si="10"/>
        <v>300850</v>
      </c>
      <c r="AO97" s="18"/>
      <c r="AP97" s="15"/>
      <c r="AQ97" s="43" t="str">
        <f t="shared" si="11"/>
        <v>SI</v>
      </c>
      <c r="AR97" s="44">
        <f t="shared" si="12"/>
        <v>300850</v>
      </c>
      <c r="AS97" s="44">
        <f t="shared" si="13"/>
        <v>300850</v>
      </c>
      <c r="AT97" s="44">
        <f t="shared" si="14"/>
        <v>300850</v>
      </c>
      <c r="AU97" s="44">
        <f t="shared" si="15"/>
        <v>300850</v>
      </c>
      <c r="AV97" s="45" t="b">
        <f t="shared" si="16"/>
        <v>1</v>
      </c>
      <c r="AW97" s="45" t="b">
        <f t="shared" si="17"/>
        <v>1</v>
      </c>
      <c r="AX97" s="45"/>
    </row>
    <row r="98" spans="1:50" s="36" customFormat="1" ht="27.75" customHeight="1" x14ac:dyDescent="0.15">
      <c r="A98" s="36" t="str">
        <f t="shared" si="9"/>
        <v>ABA CIENTIFICA S.A.S201113310</v>
      </c>
      <c r="B98" s="36" t="b">
        <f>+A98='[1]Anexo 9'!A98</f>
        <v>1</v>
      </c>
      <c r="C98" s="18">
        <v>800158193</v>
      </c>
      <c r="D98" s="18" t="s">
        <v>3848</v>
      </c>
      <c r="E98" s="15" t="s">
        <v>98</v>
      </c>
      <c r="F98" s="15" t="s">
        <v>683</v>
      </c>
      <c r="G98" s="15">
        <f>+VLOOKUP(F98,[3]Sheet1!$E$3:$G$74,3,FALSE)</f>
        <v>7</v>
      </c>
      <c r="H98" s="15">
        <f>+VLOOKUP(D98&amp;F98,'TD para paquetes'!$E$3:$I$441,5,FALSE)</f>
        <v>7</v>
      </c>
      <c r="I98" s="15" t="s">
        <v>1025</v>
      </c>
      <c r="J98" s="15">
        <v>10</v>
      </c>
      <c r="K98" s="15">
        <v>10</v>
      </c>
      <c r="L98" s="15">
        <v>201113310</v>
      </c>
      <c r="M98" s="15" t="s">
        <v>684</v>
      </c>
      <c r="N98" s="15" t="s">
        <v>101</v>
      </c>
      <c r="O98" s="18" t="s">
        <v>685</v>
      </c>
      <c r="P98" s="22" t="s">
        <v>3841</v>
      </c>
      <c r="Q98" s="15" t="s">
        <v>101</v>
      </c>
      <c r="R98" s="18" t="s">
        <v>134</v>
      </c>
      <c r="S98" s="22" t="s">
        <v>73</v>
      </c>
      <c r="T98" s="18"/>
      <c r="U98" s="18" t="s">
        <v>153</v>
      </c>
      <c r="V98" s="15" t="s">
        <v>686</v>
      </c>
      <c r="W98" s="18" t="s">
        <v>117</v>
      </c>
      <c r="X98" s="18"/>
      <c r="Y98" s="15" t="s">
        <v>68</v>
      </c>
      <c r="Z98" s="18" t="s">
        <v>6655</v>
      </c>
      <c r="AA98" s="18" t="s">
        <v>119</v>
      </c>
      <c r="AB98" s="18" t="s">
        <v>6656</v>
      </c>
      <c r="AC98" s="67" t="str">
        <f>+VLOOKUP("*"&amp;L98&amp;"*",'[2]REGISTROS SANITARIOS'!$D$2:$E$260,2,FALSE)</f>
        <v>SI</v>
      </c>
      <c r="AD98" s="22" t="s">
        <v>1025</v>
      </c>
      <c r="AE98" s="16">
        <v>47553</v>
      </c>
      <c r="AF98" s="34" t="s">
        <v>73</v>
      </c>
      <c r="AG98" s="24" t="s">
        <v>43</v>
      </c>
      <c r="AH98" s="18" t="s">
        <v>43</v>
      </c>
      <c r="AI98" s="18" t="s">
        <v>53</v>
      </c>
      <c r="AJ98" s="17">
        <v>605</v>
      </c>
      <c r="AK98" s="25">
        <v>650</v>
      </c>
      <c r="AL98" s="25">
        <v>480</v>
      </c>
      <c r="AM98" s="35">
        <v>0</v>
      </c>
      <c r="AN98" s="49">
        <f t="shared" si="10"/>
        <v>312000</v>
      </c>
      <c r="AO98" s="18"/>
      <c r="AP98" s="15"/>
      <c r="AQ98" s="43" t="str">
        <f t="shared" si="11"/>
        <v>MAYOR</v>
      </c>
      <c r="AR98" s="44">
        <f t="shared" si="12"/>
        <v>290400</v>
      </c>
      <c r="AS98" s="44">
        <f t="shared" si="13"/>
        <v>290400</v>
      </c>
      <c r="AT98" s="44">
        <f t="shared" si="14"/>
        <v>312000</v>
      </c>
      <c r="AU98" s="44">
        <f t="shared" si="15"/>
        <v>312000</v>
      </c>
      <c r="AV98" s="45" t="b">
        <f t="shared" si="16"/>
        <v>1</v>
      </c>
      <c r="AW98" s="45" t="b">
        <f t="shared" si="17"/>
        <v>0</v>
      </c>
      <c r="AX98" s="45"/>
    </row>
    <row r="99" spans="1:50" s="36" customFormat="1" ht="27.75" customHeight="1" x14ac:dyDescent="0.15">
      <c r="A99" s="36" t="str">
        <f t="shared" si="9"/>
        <v>ABA CIENTIFICA S.A.S201113410</v>
      </c>
      <c r="B99" s="36" t="b">
        <f>+A99='[1]Anexo 9'!A99</f>
        <v>1</v>
      </c>
      <c r="C99" s="18">
        <v>800158193</v>
      </c>
      <c r="D99" s="18" t="s">
        <v>3848</v>
      </c>
      <c r="E99" s="15" t="s">
        <v>98</v>
      </c>
      <c r="F99" s="15" t="s">
        <v>683</v>
      </c>
      <c r="G99" s="15">
        <f>+VLOOKUP(F99,[3]Sheet1!$E$3:$G$74,3,FALSE)</f>
        <v>7</v>
      </c>
      <c r="H99" s="15">
        <f>+VLOOKUP(D99&amp;F99,'TD para paquetes'!$E$3:$I$441,5,FALSE)</f>
        <v>7</v>
      </c>
      <c r="I99" s="15" t="s">
        <v>1025</v>
      </c>
      <c r="J99" s="15">
        <v>10</v>
      </c>
      <c r="K99" s="15">
        <v>10</v>
      </c>
      <c r="L99" s="15">
        <v>201113410</v>
      </c>
      <c r="M99" s="15" t="s">
        <v>688</v>
      </c>
      <c r="N99" s="15" t="s">
        <v>101</v>
      </c>
      <c r="O99" s="18" t="s">
        <v>689</v>
      </c>
      <c r="P99" s="22" t="s">
        <v>3841</v>
      </c>
      <c r="Q99" s="15" t="s">
        <v>101</v>
      </c>
      <c r="R99" s="18" t="s">
        <v>134</v>
      </c>
      <c r="S99" s="22" t="s">
        <v>73</v>
      </c>
      <c r="T99" s="18"/>
      <c r="U99" s="18" t="s">
        <v>153</v>
      </c>
      <c r="V99" s="15" t="s">
        <v>686</v>
      </c>
      <c r="W99" s="18" t="s">
        <v>117</v>
      </c>
      <c r="X99" s="18"/>
      <c r="Y99" s="15" t="s">
        <v>68</v>
      </c>
      <c r="Z99" s="18" t="s">
        <v>6655</v>
      </c>
      <c r="AA99" s="18" t="s">
        <v>119</v>
      </c>
      <c r="AB99" s="18" t="s">
        <v>6656</v>
      </c>
      <c r="AC99" s="67" t="str">
        <f>+VLOOKUP("*"&amp;L99&amp;"*",'[2]REGISTROS SANITARIOS'!$D$2:$E$260,2,FALSE)</f>
        <v>SI</v>
      </c>
      <c r="AD99" s="22" t="s">
        <v>1025</v>
      </c>
      <c r="AE99" s="16">
        <v>47553</v>
      </c>
      <c r="AF99" s="34" t="s">
        <v>73</v>
      </c>
      <c r="AG99" s="24" t="s">
        <v>43</v>
      </c>
      <c r="AH99" s="18" t="s">
        <v>43</v>
      </c>
      <c r="AI99" s="18" t="s">
        <v>53</v>
      </c>
      <c r="AJ99" s="17">
        <v>1650</v>
      </c>
      <c r="AK99" s="25">
        <v>1650</v>
      </c>
      <c r="AL99" s="25">
        <v>480</v>
      </c>
      <c r="AM99" s="35">
        <v>0</v>
      </c>
      <c r="AN99" s="49">
        <f t="shared" si="10"/>
        <v>792000</v>
      </c>
      <c r="AO99" s="18"/>
      <c r="AP99" s="15"/>
      <c r="AQ99" s="43" t="str">
        <f t="shared" si="11"/>
        <v>SI</v>
      </c>
      <c r="AR99" s="44">
        <f t="shared" si="12"/>
        <v>792000</v>
      </c>
      <c r="AS99" s="44">
        <f t="shared" si="13"/>
        <v>792000</v>
      </c>
      <c r="AT99" s="44">
        <f t="shared" si="14"/>
        <v>792000</v>
      </c>
      <c r="AU99" s="44">
        <f t="shared" si="15"/>
        <v>792000</v>
      </c>
      <c r="AV99" s="45" t="b">
        <f t="shared" si="16"/>
        <v>1</v>
      </c>
      <c r="AW99" s="45" t="b">
        <f t="shared" si="17"/>
        <v>1</v>
      </c>
      <c r="AX99" s="45"/>
    </row>
    <row r="100" spans="1:50" s="36" customFormat="1" ht="27.75" customHeight="1" x14ac:dyDescent="0.15">
      <c r="A100" s="36" t="str">
        <f t="shared" si="9"/>
        <v>ABA CIENTIFICA S.A.S201113510</v>
      </c>
      <c r="B100" s="36" t="b">
        <f>+A100='[1]Anexo 9'!A100</f>
        <v>1</v>
      </c>
      <c r="C100" s="18">
        <v>800158193</v>
      </c>
      <c r="D100" s="18" t="s">
        <v>3848</v>
      </c>
      <c r="E100" s="15" t="s">
        <v>98</v>
      </c>
      <c r="F100" s="15" t="s">
        <v>683</v>
      </c>
      <c r="G100" s="15">
        <f>+VLOOKUP(F100,[3]Sheet1!$E$3:$G$74,3,FALSE)</f>
        <v>7</v>
      </c>
      <c r="H100" s="15">
        <f>+VLOOKUP(D100&amp;F100,'TD para paquetes'!$E$3:$I$441,5,FALSE)</f>
        <v>7</v>
      </c>
      <c r="I100" s="15" t="s">
        <v>1025</v>
      </c>
      <c r="J100" s="15">
        <v>10</v>
      </c>
      <c r="K100" s="15">
        <v>10</v>
      </c>
      <c r="L100" s="15">
        <v>201113510</v>
      </c>
      <c r="M100" s="15" t="s">
        <v>690</v>
      </c>
      <c r="N100" s="15" t="s">
        <v>101</v>
      </c>
      <c r="O100" s="18" t="s">
        <v>691</v>
      </c>
      <c r="P100" s="22" t="s">
        <v>3841</v>
      </c>
      <c r="Q100" s="15" t="s">
        <v>101</v>
      </c>
      <c r="R100" s="18" t="s">
        <v>134</v>
      </c>
      <c r="S100" s="22" t="s">
        <v>73</v>
      </c>
      <c r="T100" s="18"/>
      <c r="U100" s="18" t="s">
        <v>153</v>
      </c>
      <c r="V100" s="15" t="s">
        <v>686</v>
      </c>
      <c r="W100" s="18" t="s">
        <v>117</v>
      </c>
      <c r="X100" s="18"/>
      <c r="Y100" s="15" t="s">
        <v>68</v>
      </c>
      <c r="Z100" s="18" t="s">
        <v>118</v>
      </c>
      <c r="AA100" s="18" t="s">
        <v>119</v>
      </c>
      <c r="AB100" s="18" t="s">
        <v>687</v>
      </c>
      <c r="AC100" s="67" t="str">
        <f>+VLOOKUP("*"&amp;L100&amp;"*",'[2]REGISTROS SANITARIOS'!$D$2:$E$260,2,FALSE)</f>
        <v>SI</v>
      </c>
      <c r="AD100" s="22" t="s">
        <v>1025</v>
      </c>
      <c r="AE100" s="16">
        <v>46873</v>
      </c>
      <c r="AF100" s="34" t="s">
        <v>73</v>
      </c>
      <c r="AG100" s="24" t="s">
        <v>43</v>
      </c>
      <c r="AH100" s="18" t="s">
        <v>43</v>
      </c>
      <c r="AI100" s="18" t="s">
        <v>53</v>
      </c>
      <c r="AJ100" s="17">
        <v>1171.5</v>
      </c>
      <c r="AK100" s="25">
        <v>1200</v>
      </c>
      <c r="AL100" s="25">
        <v>480</v>
      </c>
      <c r="AM100" s="35">
        <v>0</v>
      </c>
      <c r="AN100" s="49">
        <f t="shared" si="10"/>
        <v>576000</v>
      </c>
      <c r="AO100" s="18"/>
      <c r="AP100" s="15"/>
      <c r="AQ100" s="43" t="str">
        <f t="shared" si="11"/>
        <v>MAYOR</v>
      </c>
      <c r="AR100" s="44">
        <f t="shared" si="12"/>
        <v>562320</v>
      </c>
      <c r="AS100" s="44">
        <f t="shared" si="13"/>
        <v>562320</v>
      </c>
      <c r="AT100" s="44">
        <f t="shared" si="14"/>
        <v>576000</v>
      </c>
      <c r="AU100" s="44">
        <f t="shared" si="15"/>
        <v>576000</v>
      </c>
      <c r="AV100" s="45" t="b">
        <f t="shared" si="16"/>
        <v>1</v>
      </c>
      <c r="AW100" s="45" t="b">
        <f t="shared" si="17"/>
        <v>0</v>
      </c>
      <c r="AX100" s="45"/>
    </row>
    <row r="101" spans="1:50" s="36" customFormat="1" ht="27.75" customHeight="1" x14ac:dyDescent="0.15">
      <c r="A101" s="36" t="str">
        <f t="shared" si="9"/>
        <v>ABA CIENTIFICA S.A.S201113610</v>
      </c>
      <c r="B101" s="36" t="b">
        <f>+A101='[1]Anexo 9'!A101</f>
        <v>1</v>
      </c>
      <c r="C101" s="18">
        <v>800158193</v>
      </c>
      <c r="D101" s="18" t="s">
        <v>3848</v>
      </c>
      <c r="E101" s="15" t="s">
        <v>98</v>
      </c>
      <c r="F101" s="15" t="s">
        <v>683</v>
      </c>
      <c r="G101" s="15">
        <f>+VLOOKUP(F101,[3]Sheet1!$E$3:$G$74,3,FALSE)</f>
        <v>7</v>
      </c>
      <c r="H101" s="15">
        <f>+VLOOKUP(D101&amp;F101,'TD para paquetes'!$E$3:$I$441,5,FALSE)</f>
        <v>7</v>
      </c>
      <c r="I101" s="15" t="s">
        <v>1025</v>
      </c>
      <c r="J101" s="15">
        <v>10</v>
      </c>
      <c r="K101" s="15">
        <v>10</v>
      </c>
      <c r="L101" s="15">
        <v>201113610</v>
      </c>
      <c r="M101" s="15" t="s">
        <v>692</v>
      </c>
      <c r="N101" s="15" t="s">
        <v>101</v>
      </c>
      <c r="O101" s="18" t="s">
        <v>693</v>
      </c>
      <c r="P101" s="22" t="s">
        <v>3841</v>
      </c>
      <c r="Q101" s="15" t="s">
        <v>101</v>
      </c>
      <c r="R101" s="18" t="s">
        <v>134</v>
      </c>
      <c r="S101" s="22" t="s">
        <v>73</v>
      </c>
      <c r="T101" s="18"/>
      <c r="U101" s="18" t="s">
        <v>153</v>
      </c>
      <c r="V101" s="15" t="s">
        <v>686</v>
      </c>
      <c r="W101" s="18" t="s">
        <v>117</v>
      </c>
      <c r="X101" s="18"/>
      <c r="Y101" s="15" t="s">
        <v>68</v>
      </c>
      <c r="Z101" s="18" t="s">
        <v>118</v>
      </c>
      <c r="AA101" s="18" t="s">
        <v>119</v>
      </c>
      <c r="AB101" s="18" t="s">
        <v>687</v>
      </c>
      <c r="AC101" s="67" t="str">
        <f>+VLOOKUP("*"&amp;L101&amp;"*",'[2]REGISTROS SANITARIOS'!$D$2:$E$260,2,FALSE)</f>
        <v>SI</v>
      </c>
      <c r="AD101" s="22" t="s">
        <v>1025</v>
      </c>
      <c r="AE101" s="16">
        <v>46873</v>
      </c>
      <c r="AF101" s="34" t="s">
        <v>73</v>
      </c>
      <c r="AG101" s="24" t="s">
        <v>43</v>
      </c>
      <c r="AH101" s="18" t="s">
        <v>43</v>
      </c>
      <c r="AI101" s="18" t="s">
        <v>53</v>
      </c>
      <c r="AJ101" s="17">
        <v>605</v>
      </c>
      <c r="AK101" s="25">
        <v>650</v>
      </c>
      <c r="AL101" s="25">
        <v>480</v>
      </c>
      <c r="AM101" s="35">
        <v>0</v>
      </c>
      <c r="AN101" s="49">
        <f t="shared" si="10"/>
        <v>312000</v>
      </c>
      <c r="AO101" s="18"/>
      <c r="AP101" s="15"/>
      <c r="AQ101" s="43" t="str">
        <f t="shared" si="11"/>
        <v>MAYOR</v>
      </c>
      <c r="AR101" s="44">
        <f t="shared" si="12"/>
        <v>290400</v>
      </c>
      <c r="AS101" s="44">
        <f t="shared" si="13"/>
        <v>290400</v>
      </c>
      <c r="AT101" s="44">
        <f t="shared" si="14"/>
        <v>312000</v>
      </c>
      <c r="AU101" s="44">
        <f t="shared" si="15"/>
        <v>312000</v>
      </c>
      <c r="AV101" s="45" t="b">
        <f t="shared" si="16"/>
        <v>1</v>
      </c>
      <c r="AW101" s="45" t="b">
        <f t="shared" si="17"/>
        <v>0</v>
      </c>
      <c r="AX101" s="45"/>
    </row>
    <row r="102" spans="1:50" s="36" customFormat="1" ht="27.75" customHeight="1" x14ac:dyDescent="0.15">
      <c r="A102" s="36" t="str">
        <f t="shared" si="9"/>
        <v>ABA CIENTIFICA S.A.S201113710</v>
      </c>
      <c r="B102" s="36" t="b">
        <f>+A102='[1]Anexo 9'!A102</f>
        <v>1</v>
      </c>
      <c r="C102" s="18">
        <v>800158193</v>
      </c>
      <c r="D102" s="18" t="s">
        <v>3848</v>
      </c>
      <c r="E102" s="15" t="s">
        <v>98</v>
      </c>
      <c r="F102" s="15" t="s">
        <v>683</v>
      </c>
      <c r="G102" s="15">
        <f>+VLOOKUP(F102,[3]Sheet1!$E$3:$G$74,3,FALSE)</f>
        <v>7</v>
      </c>
      <c r="H102" s="15">
        <f>+VLOOKUP(D102&amp;F102,'TD para paquetes'!$E$3:$I$441,5,FALSE)</f>
        <v>7</v>
      </c>
      <c r="I102" s="15" t="s">
        <v>1025</v>
      </c>
      <c r="J102" s="15">
        <v>10</v>
      </c>
      <c r="K102" s="15">
        <v>10</v>
      </c>
      <c r="L102" s="15">
        <v>201113710</v>
      </c>
      <c r="M102" s="15" t="s">
        <v>694</v>
      </c>
      <c r="N102" s="15" t="s">
        <v>101</v>
      </c>
      <c r="O102" s="18" t="s">
        <v>695</v>
      </c>
      <c r="P102" s="22" t="s">
        <v>3841</v>
      </c>
      <c r="Q102" s="15" t="s">
        <v>101</v>
      </c>
      <c r="R102" s="18" t="s">
        <v>134</v>
      </c>
      <c r="S102" s="22" t="s">
        <v>73</v>
      </c>
      <c r="T102" s="18"/>
      <c r="U102" s="18" t="s">
        <v>153</v>
      </c>
      <c r="V102" s="15" t="s">
        <v>686</v>
      </c>
      <c r="W102" s="18" t="s">
        <v>117</v>
      </c>
      <c r="X102" s="18"/>
      <c r="Y102" s="15" t="s">
        <v>68</v>
      </c>
      <c r="Z102" s="18" t="s">
        <v>6655</v>
      </c>
      <c r="AA102" s="18" t="s">
        <v>119</v>
      </c>
      <c r="AB102" s="18" t="s">
        <v>6656</v>
      </c>
      <c r="AC102" s="67" t="str">
        <f>+VLOOKUP("*"&amp;L102&amp;"*",'[2]REGISTROS SANITARIOS'!$D$2:$E$260,2,FALSE)</f>
        <v>SI</v>
      </c>
      <c r="AD102" s="22" t="s">
        <v>1025</v>
      </c>
      <c r="AE102" s="16">
        <v>47553</v>
      </c>
      <c r="AF102" s="34" t="s">
        <v>73</v>
      </c>
      <c r="AG102" s="24" t="s">
        <v>43</v>
      </c>
      <c r="AH102" s="18" t="s">
        <v>43</v>
      </c>
      <c r="AI102" s="18" t="s">
        <v>53</v>
      </c>
      <c r="AJ102" s="17">
        <v>550</v>
      </c>
      <c r="AK102" s="25">
        <v>550</v>
      </c>
      <c r="AL102" s="25">
        <v>480</v>
      </c>
      <c r="AM102" s="35">
        <v>0</v>
      </c>
      <c r="AN102" s="49">
        <f t="shared" si="10"/>
        <v>264000</v>
      </c>
      <c r="AO102" s="18"/>
      <c r="AP102" s="15"/>
      <c r="AQ102" s="43" t="str">
        <f t="shared" si="11"/>
        <v>SI</v>
      </c>
      <c r="AR102" s="44">
        <f t="shared" si="12"/>
        <v>264000</v>
      </c>
      <c r="AS102" s="44">
        <f t="shared" si="13"/>
        <v>264000</v>
      </c>
      <c r="AT102" s="44">
        <f t="shared" si="14"/>
        <v>264000</v>
      </c>
      <c r="AU102" s="44">
        <f t="shared" si="15"/>
        <v>264000</v>
      </c>
      <c r="AV102" s="45" t="b">
        <f t="shared" si="16"/>
        <v>1</v>
      </c>
      <c r="AW102" s="45" t="b">
        <f t="shared" si="17"/>
        <v>1</v>
      </c>
      <c r="AX102" s="45"/>
    </row>
    <row r="103" spans="1:50" s="36" customFormat="1" ht="27.75" customHeight="1" x14ac:dyDescent="0.15">
      <c r="A103" s="36" t="str">
        <f t="shared" si="9"/>
        <v>ABA CIENTIFICA S.A.S201113810</v>
      </c>
      <c r="B103" s="36" t="b">
        <f>+A103='[1]Anexo 9'!A103</f>
        <v>1</v>
      </c>
      <c r="C103" s="18">
        <v>800158193</v>
      </c>
      <c r="D103" s="18" t="s">
        <v>3848</v>
      </c>
      <c r="E103" s="15" t="s">
        <v>98</v>
      </c>
      <c r="F103" s="15" t="s">
        <v>683</v>
      </c>
      <c r="G103" s="15">
        <f>+VLOOKUP(F103,[3]Sheet1!$E$3:$G$74,3,FALSE)</f>
        <v>7</v>
      </c>
      <c r="H103" s="15">
        <f>+VLOOKUP(D103&amp;F103,'TD para paquetes'!$E$3:$I$441,5,FALSE)</f>
        <v>7</v>
      </c>
      <c r="I103" s="15" t="s">
        <v>1025</v>
      </c>
      <c r="J103" s="15">
        <v>10</v>
      </c>
      <c r="K103" s="15">
        <v>10</v>
      </c>
      <c r="L103" s="15">
        <v>201113810</v>
      </c>
      <c r="M103" s="15" t="s">
        <v>696</v>
      </c>
      <c r="N103" s="15" t="s">
        <v>101</v>
      </c>
      <c r="O103" s="18" t="s">
        <v>697</v>
      </c>
      <c r="P103" s="22" t="s">
        <v>3841</v>
      </c>
      <c r="Q103" s="15" t="s">
        <v>101</v>
      </c>
      <c r="R103" s="18" t="s">
        <v>134</v>
      </c>
      <c r="S103" s="22" t="s">
        <v>73</v>
      </c>
      <c r="T103" s="18"/>
      <c r="U103" s="18" t="s">
        <v>153</v>
      </c>
      <c r="V103" s="15" t="s">
        <v>686</v>
      </c>
      <c r="W103" s="18" t="s">
        <v>117</v>
      </c>
      <c r="X103" s="18"/>
      <c r="Y103" s="15" t="s">
        <v>68</v>
      </c>
      <c r="Z103" s="18" t="s">
        <v>118</v>
      </c>
      <c r="AA103" s="18" t="s">
        <v>119</v>
      </c>
      <c r="AB103" s="18" t="s">
        <v>687</v>
      </c>
      <c r="AC103" s="67" t="str">
        <f>+VLOOKUP("*"&amp;L103&amp;"*",'[2]REGISTROS SANITARIOS'!$D$2:$E$260,2,FALSE)</f>
        <v>SI</v>
      </c>
      <c r="AD103" s="22" t="s">
        <v>1025</v>
      </c>
      <c r="AE103" s="16">
        <v>46873</v>
      </c>
      <c r="AF103" s="34" t="s">
        <v>73</v>
      </c>
      <c r="AG103" s="24" t="s">
        <v>43</v>
      </c>
      <c r="AH103" s="18" t="s">
        <v>43</v>
      </c>
      <c r="AI103" s="18" t="s">
        <v>53</v>
      </c>
      <c r="AJ103" s="17">
        <v>550</v>
      </c>
      <c r="AK103" s="25">
        <v>550</v>
      </c>
      <c r="AL103" s="25">
        <v>480</v>
      </c>
      <c r="AM103" s="35">
        <v>0</v>
      </c>
      <c r="AN103" s="49">
        <f t="shared" si="10"/>
        <v>264000</v>
      </c>
      <c r="AO103" s="18"/>
      <c r="AP103" s="15"/>
      <c r="AQ103" s="43" t="str">
        <f t="shared" si="11"/>
        <v>SI</v>
      </c>
      <c r="AR103" s="44">
        <f t="shared" si="12"/>
        <v>264000</v>
      </c>
      <c r="AS103" s="44">
        <f t="shared" si="13"/>
        <v>264000</v>
      </c>
      <c r="AT103" s="44">
        <f t="shared" si="14"/>
        <v>264000</v>
      </c>
      <c r="AU103" s="44">
        <f t="shared" si="15"/>
        <v>264000</v>
      </c>
      <c r="AV103" s="45" t="b">
        <f t="shared" si="16"/>
        <v>1</v>
      </c>
      <c r="AW103" s="45" t="b">
        <f t="shared" si="17"/>
        <v>1</v>
      </c>
      <c r="AX103" s="45"/>
    </row>
    <row r="104" spans="1:50" s="36" customFormat="1" ht="27.75" customHeight="1" x14ac:dyDescent="0.15">
      <c r="A104" s="36" t="str">
        <f t="shared" si="9"/>
        <v>ABA CIENTIFICA S.A.S201113910</v>
      </c>
      <c r="B104" s="36" t="b">
        <f>+A104='[1]Anexo 9'!A104</f>
        <v>1</v>
      </c>
      <c r="C104" s="18">
        <v>800158193</v>
      </c>
      <c r="D104" s="18" t="s">
        <v>3848</v>
      </c>
      <c r="E104" s="15" t="s">
        <v>98</v>
      </c>
      <c r="F104" s="15" t="s">
        <v>683</v>
      </c>
      <c r="G104" s="15">
        <f>+VLOOKUP(F104,[3]Sheet1!$E$3:$G$74,3,FALSE)</f>
        <v>7</v>
      </c>
      <c r="H104" s="15">
        <f>+VLOOKUP(D104&amp;F104,'TD para paquetes'!$E$3:$I$441,5,FALSE)</f>
        <v>7</v>
      </c>
      <c r="I104" s="15" t="s">
        <v>1025</v>
      </c>
      <c r="J104" s="15">
        <v>10</v>
      </c>
      <c r="K104" s="15">
        <v>10</v>
      </c>
      <c r="L104" s="15">
        <v>201113910</v>
      </c>
      <c r="M104" s="15" t="s">
        <v>698</v>
      </c>
      <c r="N104" s="15" t="s">
        <v>101</v>
      </c>
      <c r="O104" s="18" t="s">
        <v>699</v>
      </c>
      <c r="P104" s="22" t="s">
        <v>3841</v>
      </c>
      <c r="Q104" s="15" t="s">
        <v>101</v>
      </c>
      <c r="R104" s="18" t="s">
        <v>134</v>
      </c>
      <c r="S104" s="22" t="s">
        <v>73</v>
      </c>
      <c r="T104" s="18"/>
      <c r="U104" s="18" t="s">
        <v>153</v>
      </c>
      <c r="V104" s="15" t="s">
        <v>686</v>
      </c>
      <c r="W104" s="18" t="s">
        <v>117</v>
      </c>
      <c r="X104" s="18"/>
      <c r="Y104" s="15" t="s">
        <v>68</v>
      </c>
      <c r="Z104" s="18" t="s">
        <v>118</v>
      </c>
      <c r="AA104" s="18" t="s">
        <v>119</v>
      </c>
      <c r="AB104" s="18" t="s">
        <v>687</v>
      </c>
      <c r="AC104" s="67" t="str">
        <f>+VLOOKUP("*"&amp;L104&amp;"*",'[2]REGISTROS SANITARIOS'!$D$2:$E$260,2,FALSE)</f>
        <v>SI</v>
      </c>
      <c r="AD104" s="22" t="s">
        <v>1025</v>
      </c>
      <c r="AE104" s="16">
        <v>46873</v>
      </c>
      <c r="AF104" s="34" t="s">
        <v>73</v>
      </c>
      <c r="AG104" s="24" t="s">
        <v>43</v>
      </c>
      <c r="AH104" s="18" t="s">
        <v>43</v>
      </c>
      <c r="AI104" s="18" t="s">
        <v>53</v>
      </c>
      <c r="AJ104" s="17">
        <v>275</v>
      </c>
      <c r="AK104" s="25">
        <v>300</v>
      </c>
      <c r="AL104" s="25">
        <v>480</v>
      </c>
      <c r="AM104" s="35">
        <v>0</v>
      </c>
      <c r="AN104" s="49">
        <f t="shared" si="10"/>
        <v>144000</v>
      </c>
      <c r="AO104" s="18"/>
      <c r="AP104" s="15"/>
      <c r="AQ104" s="43" t="str">
        <f t="shared" si="11"/>
        <v>MAYOR</v>
      </c>
      <c r="AR104" s="44">
        <f t="shared" si="12"/>
        <v>132000</v>
      </c>
      <c r="AS104" s="44">
        <f t="shared" si="13"/>
        <v>132000</v>
      </c>
      <c r="AT104" s="44">
        <f t="shared" si="14"/>
        <v>144000</v>
      </c>
      <c r="AU104" s="44">
        <f t="shared" si="15"/>
        <v>144000</v>
      </c>
      <c r="AV104" s="45" t="b">
        <f t="shared" si="16"/>
        <v>1</v>
      </c>
      <c r="AW104" s="45" t="b">
        <f t="shared" si="17"/>
        <v>0</v>
      </c>
      <c r="AX104" s="45"/>
    </row>
    <row r="105" spans="1:50" s="36" customFormat="1" ht="27.75" customHeight="1" x14ac:dyDescent="0.15">
      <c r="A105" s="36" t="str">
        <f t="shared" si="9"/>
        <v>ABA CIENTIFICA S.A.S201114110</v>
      </c>
      <c r="B105" s="36" t="b">
        <f>+A105='[1]Anexo 9'!A105</f>
        <v>1</v>
      </c>
      <c r="C105" s="18">
        <v>800158193</v>
      </c>
      <c r="D105" s="18" t="s">
        <v>3848</v>
      </c>
      <c r="E105" s="15" t="s">
        <v>98</v>
      </c>
      <c r="F105" s="15" t="s">
        <v>700</v>
      </c>
      <c r="G105" s="15">
        <f>+VLOOKUP(F105,[3]Sheet1!$E$3:$G$74,3,FALSE)</f>
        <v>3</v>
      </c>
      <c r="H105" s="15">
        <f>+VLOOKUP(D105&amp;F105,'TD para paquetes'!$E$3:$I$441,5,FALSE)</f>
        <v>3</v>
      </c>
      <c r="I105" s="15" t="s">
        <v>1025</v>
      </c>
      <c r="J105" s="15">
        <v>7</v>
      </c>
      <c r="K105" s="15">
        <v>6</v>
      </c>
      <c r="L105" s="15">
        <v>201114110</v>
      </c>
      <c r="M105" s="15" t="s">
        <v>701</v>
      </c>
      <c r="N105" s="15" t="s">
        <v>101</v>
      </c>
      <c r="O105" s="18" t="s">
        <v>702</v>
      </c>
      <c r="P105" s="22" t="s">
        <v>3841</v>
      </c>
      <c r="Q105" s="15" t="s">
        <v>101</v>
      </c>
      <c r="R105" s="18" t="s">
        <v>115</v>
      </c>
      <c r="S105" s="22" t="s">
        <v>68</v>
      </c>
      <c r="T105" s="18"/>
      <c r="U105" s="18" t="s">
        <v>115</v>
      </c>
      <c r="V105" s="15" t="s">
        <v>6067</v>
      </c>
      <c r="W105" s="18" t="s">
        <v>117</v>
      </c>
      <c r="X105" s="18"/>
      <c r="Y105" s="15" t="s">
        <v>73</v>
      </c>
      <c r="Z105" s="18" t="s">
        <v>358</v>
      </c>
      <c r="AA105" s="18" t="s">
        <v>119</v>
      </c>
      <c r="AB105" s="18" t="s">
        <v>703</v>
      </c>
      <c r="AC105" s="67" t="str">
        <f>+VLOOKUP("*"&amp;L105&amp;"*",'[2]REGISTROS SANITARIOS'!$D$2:$E$260,2,FALSE)</f>
        <v>SI</v>
      </c>
      <c r="AD105" s="22" t="s">
        <v>1025</v>
      </c>
      <c r="AE105" s="16">
        <v>45623</v>
      </c>
      <c r="AF105" s="34" t="s">
        <v>73</v>
      </c>
      <c r="AG105" s="24" t="s">
        <v>43</v>
      </c>
      <c r="AH105" s="18" t="s">
        <v>43</v>
      </c>
      <c r="AI105" s="18" t="s">
        <v>53</v>
      </c>
      <c r="AJ105" s="17">
        <v>7150</v>
      </c>
      <c r="AK105" s="25">
        <v>7200</v>
      </c>
      <c r="AL105" s="25">
        <v>1267</v>
      </c>
      <c r="AM105" s="35">
        <v>0.19</v>
      </c>
      <c r="AN105" s="49">
        <f t="shared" si="10"/>
        <v>10855656</v>
      </c>
      <c r="AO105" s="18"/>
      <c r="AP105" s="15"/>
      <c r="AQ105" s="43" t="str">
        <f t="shared" si="11"/>
        <v>MAYOR</v>
      </c>
      <c r="AR105" s="44">
        <f t="shared" si="12"/>
        <v>10780269.5</v>
      </c>
      <c r="AS105" s="44">
        <f t="shared" si="13"/>
        <v>9059050</v>
      </c>
      <c r="AT105" s="44">
        <f t="shared" si="14"/>
        <v>9122400</v>
      </c>
      <c r="AU105" s="44">
        <f t="shared" si="15"/>
        <v>10855656</v>
      </c>
      <c r="AV105" s="45" t="b">
        <f t="shared" si="16"/>
        <v>1</v>
      </c>
      <c r="AW105" s="45" t="b">
        <f t="shared" si="17"/>
        <v>0</v>
      </c>
      <c r="AX105" s="45"/>
    </row>
    <row r="106" spans="1:50" s="36" customFormat="1" ht="27.75" customHeight="1" x14ac:dyDescent="0.15">
      <c r="A106" s="36" t="str">
        <f t="shared" si="9"/>
        <v>ABA CIENTIFICA S.A.S201114310</v>
      </c>
      <c r="B106" s="36" t="b">
        <f>+A106='[1]Anexo 9'!A106</f>
        <v>1</v>
      </c>
      <c r="C106" s="18">
        <v>800158193</v>
      </c>
      <c r="D106" s="18" t="s">
        <v>3848</v>
      </c>
      <c r="E106" s="15" t="s">
        <v>98</v>
      </c>
      <c r="F106" s="15" t="s">
        <v>700</v>
      </c>
      <c r="G106" s="15">
        <f>+VLOOKUP(F106,[3]Sheet1!$E$3:$G$74,3,FALSE)</f>
        <v>3</v>
      </c>
      <c r="H106" s="15">
        <f>+VLOOKUP(D106&amp;F106,'TD para paquetes'!$E$3:$I$441,5,FALSE)</f>
        <v>3</v>
      </c>
      <c r="I106" s="15" t="s">
        <v>1025</v>
      </c>
      <c r="J106" s="15">
        <v>7</v>
      </c>
      <c r="K106" s="15">
        <v>6</v>
      </c>
      <c r="L106" s="15">
        <v>201114310</v>
      </c>
      <c r="M106" s="15" t="s">
        <v>704</v>
      </c>
      <c r="N106" s="15" t="s">
        <v>101</v>
      </c>
      <c r="O106" s="18" t="s">
        <v>705</v>
      </c>
      <c r="P106" s="22" t="s">
        <v>3841</v>
      </c>
      <c r="Q106" s="15" t="s">
        <v>101</v>
      </c>
      <c r="R106" s="18" t="s">
        <v>115</v>
      </c>
      <c r="S106" s="22" t="s">
        <v>68</v>
      </c>
      <c r="T106" s="18"/>
      <c r="U106" s="18" t="s">
        <v>115</v>
      </c>
      <c r="V106" s="15" t="s">
        <v>6067</v>
      </c>
      <c r="W106" s="18" t="s">
        <v>117</v>
      </c>
      <c r="X106" s="18"/>
      <c r="Y106" s="15" t="s">
        <v>73</v>
      </c>
      <c r="Z106" s="18" t="s">
        <v>358</v>
      </c>
      <c r="AA106" s="18" t="s">
        <v>119</v>
      </c>
      <c r="AB106" s="18" t="s">
        <v>703</v>
      </c>
      <c r="AC106" s="67" t="str">
        <f>+VLOOKUP("*"&amp;L106&amp;"*",'[2]REGISTROS SANITARIOS'!$D$2:$E$260,2,FALSE)</f>
        <v>SI</v>
      </c>
      <c r="AD106" s="22" t="s">
        <v>1025</v>
      </c>
      <c r="AE106" s="16">
        <v>45623</v>
      </c>
      <c r="AF106" s="34" t="s">
        <v>73</v>
      </c>
      <c r="AG106" s="24" t="s">
        <v>43</v>
      </c>
      <c r="AH106" s="18" t="s">
        <v>43</v>
      </c>
      <c r="AI106" s="18" t="s">
        <v>53</v>
      </c>
      <c r="AJ106" s="17">
        <v>605</v>
      </c>
      <c r="AK106" s="25">
        <v>600</v>
      </c>
      <c r="AL106" s="25">
        <v>1267</v>
      </c>
      <c r="AM106" s="35">
        <v>0.19</v>
      </c>
      <c r="AN106" s="49">
        <f t="shared" si="10"/>
        <v>904638</v>
      </c>
      <c r="AO106" s="18"/>
      <c r="AP106" s="15"/>
      <c r="AQ106" s="43" t="str">
        <f t="shared" si="11"/>
        <v>MENOR</v>
      </c>
      <c r="AR106" s="44">
        <f t="shared" si="12"/>
        <v>912176.65</v>
      </c>
      <c r="AS106" s="44">
        <f t="shared" si="13"/>
        <v>766535</v>
      </c>
      <c r="AT106" s="44">
        <f t="shared" si="14"/>
        <v>760200</v>
      </c>
      <c r="AU106" s="44">
        <f t="shared" si="15"/>
        <v>904638</v>
      </c>
      <c r="AV106" s="45" t="b">
        <f t="shared" si="16"/>
        <v>1</v>
      </c>
      <c r="AW106" s="45" t="b">
        <f t="shared" si="17"/>
        <v>0</v>
      </c>
      <c r="AX106" s="45"/>
    </row>
    <row r="107" spans="1:50" s="36" customFormat="1" ht="27.75" customHeight="1" x14ac:dyDescent="0.15">
      <c r="A107" s="36" t="str">
        <f t="shared" si="9"/>
        <v>ABA CIENTIFICA S.A.S201114410</v>
      </c>
      <c r="B107" s="36" t="b">
        <f>+A107='[1]Anexo 9'!A107</f>
        <v>1</v>
      </c>
      <c r="C107" s="18">
        <v>800158193</v>
      </c>
      <c r="D107" s="18" t="s">
        <v>3848</v>
      </c>
      <c r="E107" s="15" t="s">
        <v>98</v>
      </c>
      <c r="F107" s="15" t="s">
        <v>700</v>
      </c>
      <c r="G107" s="15">
        <f>+VLOOKUP(F107,[3]Sheet1!$E$3:$G$74,3,FALSE)</f>
        <v>3</v>
      </c>
      <c r="H107" s="15">
        <f>+VLOOKUP(D107&amp;F107,'TD para paquetes'!$E$3:$I$441,5,FALSE)</f>
        <v>3</v>
      </c>
      <c r="I107" s="15" t="s">
        <v>1025</v>
      </c>
      <c r="J107" s="15">
        <v>6</v>
      </c>
      <c r="K107" s="15">
        <v>6</v>
      </c>
      <c r="L107" s="15">
        <v>201114410</v>
      </c>
      <c r="M107" s="15" t="s">
        <v>706</v>
      </c>
      <c r="N107" s="15" t="s">
        <v>101</v>
      </c>
      <c r="O107" s="18" t="s">
        <v>707</v>
      </c>
      <c r="P107" s="22" t="s">
        <v>3841</v>
      </c>
      <c r="Q107" s="15" t="s">
        <v>101</v>
      </c>
      <c r="R107" s="18" t="s">
        <v>115</v>
      </c>
      <c r="S107" s="22" t="s">
        <v>68</v>
      </c>
      <c r="T107" s="18"/>
      <c r="U107" s="18" t="s">
        <v>115</v>
      </c>
      <c r="V107" s="15" t="s">
        <v>6067</v>
      </c>
      <c r="W107" s="18" t="s">
        <v>117</v>
      </c>
      <c r="X107" s="18"/>
      <c r="Y107" s="15" t="s">
        <v>73</v>
      </c>
      <c r="Z107" s="18" t="s">
        <v>118</v>
      </c>
      <c r="AA107" s="18" t="s">
        <v>119</v>
      </c>
      <c r="AB107" s="18" t="s">
        <v>708</v>
      </c>
      <c r="AC107" s="67" t="str">
        <f>+VLOOKUP("*"&amp;L107&amp;"*",'[2]REGISTROS SANITARIOS'!$D$2:$E$260,2,FALSE)</f>
        <v>SI</v>
      </c>
      <c r="AD107" s="22" t="s">
        <v>1025</v>
      </c>
      <c r="AE107" s="16">
        <v>45623</v>
      </c>
      <c r="AF107" s="34" t="s">
        <v>73</v>
      </c>
      <c r="AG107" s="24" t="s">
        <v>43</v>
      </c>
      <c r="AH107" s="18" t="s">
        <v>43</v>
      </c>
      <c r="AI107" s="18" t="s">
        <v>53</v>
      </c>
      <c r="AJ107" s="17">
        <v>132</v>
      </c>
      <c r="AK107" s="25">
        <v>200</v>
      </c>
      <c r="AL107" s="25">
        <v>1267</v>
      </c>
      <c r="AM107" s="35">
        <v>0.19</v>
      </c>
      <c r="AN107" s="49">
        <f t="shared" si="10"/>
        <v>301546</v>
      </c>
      <c r="AO107" s="18"/>
      <c r="AP107" s="15"/>
      <c r="AQ107" s="43" t="str">
        <f t="shared" si="11"/>
        <v>MAYOR</v>
      </c>
      <c r="AR107" s="44">
        <f t="shared" si="12"/>
        <v>199020.36000000002</v>
      </c>
      <c r="AS107" s="44">
        <f t="shared" si="13"/>
        <v>167244</v>
      </c>
      <c r="AT107" s="44">
        <f t="shared" si="14"/>
        <v>253400</v>
      </c>
      <c r="AU107" s="44">
        <f t="shared" si="15"/>
        <v>301546</v>
      </c>
      <c r="AV107" s="45" t="b">
        <f t="shared" si="16"/>
        <v>1</v>
      </c>
      <c r="AW107" s="45" t="b">
        <f t="shared" si="17"/>
        <v>0</v>
      </c>
      <c r="AX107" s="45"/>
    </row>
    <row r="108" spans="1:50" s="36" customFormat="1" ht="27.75" customHeight="1" x14ac:dyDescent="0.15">
      <c r="A108" s="36" t="str">
        <f t="shared" si="9"/>
        <v>ABA CIENTIFICA S.A.S201130110</v>
      </c>
      <c r="B108" s="36" t="b">
        <f>+A108='[1]Anexo 9'!A108</f>
        <v>1</v>
      </c>
      <c r="C108" s="18">
        <v>800158193</v>
      </c>
      <c r="D108" s="18" t="s">
        <v>3848</v>
      </c>
      <c r="E108" s="15" t="s">
        <v>98</v>
      </c>
      <c r="F108" s="15" t="s">
        <v>749</v>
      </c>
      <c r="G108" s="15">
        <f>+VLOOKUP(F108,[3]Sheet1!$E$3:$G$74,3,FALSE)</f>
        <v>6</v>
      </c>
      <c r="H108" s="15">
        <f>+VLOOKUP(D108&amp;F108,'TD para paquetes'!$E$3:$I$441,5,FALSE)</f>
        <v>6</v>
      </c>
      <c r="I108" s="15" t="s">
        <v>1025</v>
      </c>
      <c r="J108" s="15">
        <v>6</v>
      </c>
      <c r="K108" s="15">
        <v>6</v>
      </c>
      <c r="L108" s="15">
        <v>201130110</v>
      </c>
      <c r="M108" s="15" t="s">
        <v>750</v>
      </c>
      <c r="N108" s="15" t="s">
        <v>101</v>
      </c>
      <c r="O108" s="18" t="s">
        <v>751</v>
      </c>
      <c r="P108" s="22" t="s">
        <v>73</v>
      </c>
      <c r="Q108" s="15" t="s">
        <v>101</v>
      </c>
      <c r="R108" s="18" t="s">
        <v>722</v>
      </c>
      <c r="S108" s="22" t="s">
        <v>68</v>
      </c>
      <c r="T108" s="18"/>
      <c r="U108" s="18" t="s">
        <v>722</v>
      </c>
      <c r="V108" s="15" t="s">
        <v>6068</v>
      </c>
      <c r="W108" s="18" t="s">
        <v>117</v>
      </c>
      <c r="X108" s="18"/>
      <c r="Y108" s="15" t="s">
        <v>68</v>
      </c>
      <c r="Z108" s="18" t="s">
        <v>435</v>
      </c>
      <c r="AA108" s="18" t="s">
        <v>119</v>
      </c>
      <c r="AB108" s="18" t="s">
        <v>724</v>
      </c>
      <c r="AC108" s="67" t="str">
        <f>+VLOOKUP("*"&amp;L108&amp;"*",'[2]REGISTROS SANITARIOS'!$D$2:$E$260,2,FALSE)</f>
        <v>SI</v>
      </c>
      <c r="AD108" s="22" t="s">
        <v>1025</v>
      </c>
      <c r="AE108" s="16">
        <v>45627</v>
      </c>
      <c r="AF108" s="34" t="s">
        <v>73</v>
      </c>
      <c r="AG108" s="24" t="s">
        <v>43</v>
      </c>
      <c r="AH108" s="18" t="s">
        <v>43</v>
      </c>
      <c r="AI108" s="18" t="s">
        <v>53</v>
      </c>
      <c r="AJ108" s="17">
        <v>27.5</v>
      </c>
      <c r="AK108" s="25">
        <v>30</v>
      </c>
      <c r="AL108" s="25">
        <v>1733</v>
      </c>
      <c r="AM108" s="35">
        <v>0.19</v>
      </c>
      <c r="AN108" s="49">
        <f t="shared" si="10"/>
        <v>61868.099999999991</v>
      </c>
      <c r="AO108" s="18"/>
      <c r="AP108" s="15"/>
      <c r="AQ108" s="43" t="str">
        <f t="shared" si="11"/>
        <v>MAYOR</v>
      </c>
      <c r="AR108" s="44">
        <f t="shared" si="12"/>
        <v>56712.425000000003</v>
      </c>
      <c r="AS108" s="44">
        <f t="shared" si="13"/>
        <v>47657.5</v>
      </c>
      <c r="AT108" s="44">
        <f t="shared" si="14"/>
        <v>51990</v>
      </c>
      <c r="AU108" s="44">
        <f t="shared" si="15"/>
        <v>61868.1</v>
      </c>
      <c r="AV108" s="45" t="b">
        <f t="shared" si="16"/>
        <v>1</v>
      </c>
      <c r="AW108" s="45" t="b">
        <f t="shared" si="17"/>
        <v>0</v>
      </c>
      <c r="AX108" s="45"/>
    </row>
    <row r="109" spans="1:50" s="36" customFormat="1" ht="27.75" customHeight="1" x14ac:dyDescent="0.15">
      <c r="A109" s="36" t="str">
        <f t="shared" si="9"/>
        <v>ABA CIENTIFICA S.A.S201130210</v>
      </c>
      <c r="B109" s="36" t="b">
        <f>+A109='[1]Anexo 9'!A109</f>
        <v>1</v>
      </c>
      <c r="C109" s="18">
        <v>800158193</v>
      </c>
      <c r="D109" s="18" t="s">
        <v>3848</v>
      </c>
      <c r="E109" s="15" t="s">
        <v>98</v>
      </c>
      <c r="F109" s="15" t="s">
        <v>749</v>
      </c>
      <c r="G109" s="15">
        <f>+VLOOKUP(F109,[3]Sheet1!$E$3:$G$74,3,FALSE)</f>
        <v>6</v>
      </c>
      <c r="H109" s="15">
        <f>+VLOOKUP(D109&amp;F109,'TD para paquetes'!$E$3:$I$441,5,FALSE)</f>
        <v>6</v>
      </c>
      <c r="I109" s="15" t="s">
        <v>1025</v>
      </c>
      <c r="J109" s="15">
        <v>6</v>
      </c>
      <c r="K109" s="15">
        <v>6</v>
      </c>
      <c r="L109" s="15">
        <v>201130210</v>
      </c>
      <c r="M109" s="15" t="s">
        <v>752</v>
      </c>
      <c r="N109" s="15" t="s">
        <v>101</v>
      </c>
      <c r="O109" s="18" t="s">
        <v>753</v>
      </c>
      <c r="P109" s="22" t="s">
        <v>73</v>
      </c>
      <c r="Q109" s="15" t="s">
        <v>101</v>
      </c>
      <c r="R109" s="18" t="s">
        <v>722</v>
      </c>
      <c r="S109" s="22" t="s">
        <v>68</v>
      </c>
      <c r="T109" s="18"/>
      <c r="U109" s="18" t="s">
        <v>722</v>
      </c>
      <c r="V109" s="15" t="s">
        <v>6068</v>
      </c>
      <c r="W109" s="18" t="s">
        <v>117</v>
      </c>
      <c r="X109" s="18"/>
      <c r="Y109" s="15" t="s">
        <v>68</v>
      </c>
      <c r="Z109" s="18" t="s">
        <v>435</v>
      </c>
      <c r="AA109" s="18" t="s">
        <v>119</v>
      </c>
      <c r="AB109" s="18" t="s">
        <v>724</v>
      </c>
      <c r="AC109" s="67" t="str">
        <f>+VLOOKUP("*"&amp;L109&amp;"*",'[2]REGISTROS SANITARIOS'!$D$2:$E$260,2,FALSE)</f>
        <v>SI</v>
      </c>
      <c r="AD109" s="22" t="s">
        <v>1025</v>
      </c>
      <c r="AE109" s="16">
        <v>45627</v>
      </c>
      <c r="AF109" s="34" t="s">
        <v>73</v>
      </c>
      <c r="AG109" s="24" t="s">
        <v>43</v>
      </c>
      <c r="AH109" s="18" t="s">
        <v>43</v>
      </c>
      <c r="AI109" s="18" t="s">
        <v>53</v>
      </c>
      <c r="AJ109" s="17">
        <v>22</v>
      </c>
      <c r="AK109" s="25">
        <v>30</v>
      </c>
      <c r="AL109" s="25">
        <v>1733</v>
      </c>
      <c r="AM109" s="35">
        <v>0.19</v>
      </c>
      <c r="AN109" s="49">
        <f t="shared" si="10"/>
        <v>61868.099999999991</v>
      </c>
      <c r="AO109" s="18"/>
      <c r="AP109" s="15"/>
      <c r="AQ109" s="43" t="str">
        <f t="shared" si="11"/>
        <v>MAYOR</v>
      </c>
      <c r="AR109" s="44">
        <f t="shared" si="12"/>
        <v>45369.94</v>
      </c>
      <c r="AS109" s="44">
        <f t="shared" si="13"/>
        <v>38126</v>
      </c>
      <c r="AT109" s="44">
        <f t="shared" si="14"/>
        <v>51990</v>
      </c>
      <c r="AU109" s="44">
        <f t="shared" si="15"/>
        <v>61868.1</v>
      </c>
      <c r="AV109" s="45" t="b">
        <f t="shared" si="16"/>
        <v>1</v>
      </c>
      <c r="AW109" s="45" t="b">
        <f t="shared" si="17"/>
        <v>0</v>
      </c>
      <c r="AX109" s="45"/>
    </row>
    <row r="110" spans="1:50" s="36" customFormat="1" ht="27.75" customHeight="1" x14ac:dyDescent="0.15">
      <c r="A110" s="36" t="str">
        <f t="shared" si="9"/>
        <v>ABA CIENTIFICA S.A.S201130310</v>
      </c>
      <c r="B110" s="36" t="b">
        <f>+A110='[1]Anexo 9'!A110</f>
        <v>1</v>
      </c>
      <c r="C110" s="18">
        <v>800158193</v>
      </c>
      <c r="D110" s="18" t="s">
        <v>3848</v>
      </c>
      <c r="E110" s="15" t="s">
        <v>98</v>
      </c>
      <c r="F110" s="15" t="s">
        <v>749</v>
      </c>
      <c r="G110" s="15">
        <f>+VLOOKUP(F110,[3]Sheet1!$E$3:$G$74,3,FALSE)</f>
        <v>6</v>
      </c>
      <c r="H110" s="15">
        <f>+VLOOKUP(D110&amp;F110,'TD para paquetes'!$E$3:$I$441,5,FALSE)</f>
        <v>6</v>
      </c>
      <c r="I110" s="15" t="s">
        <v>1025</v>
      </c>
      <c r="J110" s="15">
        <v>7</v>
      </c>
      <c r="K110" s="15">
        <v>6</v>
      </c>
      <c r="L110" s="15">
        <v>201130310</v>
      </c>
      <c r="M110" s="15" t="s">
        <v>754</v>
      </c>
      <c r="N110" s="15" t="s">
        <v>101</v>
      </c>
      <c r="O110" s="18" t="s">
        <v>755</v>
      </c>
      <c r="P110" s="22" t="s">
        <v>73</v>
      </c>
      <c r="Q110" s="15" t="s">
        <v>101</v>
      </c>
      <c r="R110" s="18" t="s">
        <v>722</v>
      </c>
      <c r="S110" s="22" t="s">
        <v>68</v>
      </c>
      <c r="T110" s="18"/>
      <c r="U110" s="18" t="s">
        <v>722</v>
      </c>
      <c r="V110" s="15" t="s">
        <v>6068</v>
      </c>
      <c r="W110" s="18" t="s">
        <v>117</v>
      </c>
      <c r="X110" s="18"/>
      <c r="Y110" s="15" t="s">
        <v>68</v>
      </c>
      <c r="Z110" s="18" t="s">
        <v>435</v>
      </c>
      <c r="AA110" s="18" t="s">
        <v>119</v>
      </c>
      <c r="AB110" s="18" t="s">
        <v>724</v>
      </c>
      <c r="AC110" s="67" t="str">
        <f>+VLOOKUP("*"&amp;L110&amp;"*",'[2]REGISTROS SANITARIOS'!$D$2:$E$260,2,FALSE)</f>
        <v>SI</v>
      </c>
      <c r="AD110" s="22" t="s">
        <v>1025</v>
      </c>
      <c r="AE110" s="16">
        <v>45627</v>
      </c>
      <c r="AF110" s="34" t="s">
        <v>73</v>
      </c>
      <c r="AG110" s="24" t="s">
        <v>43</v>
      </c>
      <c r="AH110" s="18" t="s">
        <v>43</v>
      </c>
      <c r="AI110" s="18" t="s">
        <v>53</v>
      </c>
      <c r="AJ110" s="17">
        <v>2.75</v>
      </c>
      <c r="AK110" s="25">
        <v>10</v>
      </c>
      <c r="AL110" s="25">
        <v>1733</v>
      </c>
      <c r="AM110" s="35">
        <v>0.19</v>
      </c>
      <c r="AN110" s="49">
        <f t="shared" si="10"/>
        <v>20622.699999999997</v>
      </c>
      <c r="AO110" s="18"/>
      <c r="AP110" s="15"/>
      <c r="AQ110" s="43" t="str">
        <f t="shared" si="11"/>
        <v>MAYOR</v>
      </c>
      <c r="AR110" s="44">
        <f t="shared" si="12"/>
        <v>5671.2425000000003</v>
      </c>
      <c r="AS110" s="44">
        <f t="shared" si="13"/>
        <v>4765.75</v>
      </c>
      <c r="AT110" s="44">
        <f t="shared" si="14"/>
        <v>17330</v>
      </c>
      <c r="AU110" s="44">
        <f t="shared" si="15"/>
        <v>20622.7</v>
      </c>
      <c r="AV110" s="45" t="b">
        <f t="shared" si="16"/>
        <v>1</v>
      </c>
      <c r="AW110" s="45" t="b">
        <f t="shared" si="17"/>
        <v>0</v>
      </c>
      <c r="AX110" s="45"/>
    </row>
    <row r="111" spans="1:50" s="36" customFormat="1" ht="27.75" customHeight="1" x14ac:dyDescent="0.15">
      <c r="A111" s="36" t="str">
        <f t="shared" si="9"/>
        <v>ABA CIENTIFICA S.A.S201130410</v>
      </c>
      <c r="B111" s="36" t="b">
        <f>+A111='[1]Anexo 9'!A111</f>
        <v>1</v>
      </c>
      <c r="C111" s="18">
        <v>800158193</v>
      </c>
      <c r="D111" s="18" t="s">
        <v>3848</v>
      </c>
      <c r="E111" s="15" t="s">
        <v>98</v>
      </c>
      <c r="F111" s="15" t="s">
        <v>749</v>
      </c>
      <c r="G111" s="15">
        <f>+VLOOKUP(F111,[3]Sheet1!$E$3:$G$74,3,FALSE)</f>
        <v>6</v>
      </c>
      <c r="H111" s="15">
        <f>+VLOOKUP(D111&amp;F111,'TD para paquetes'!$E$3:$I$441,5,FALSE)</f>
        <v>6</v>
      </c>
      <c r="I111" s="15" t="s">
        <v>1025</v>
      </c>
      <c r="J111" s="15">
        <v>7</v>
      </c>
      <c r="K111" s="15">
        <v>6</v>
      </c>
      <c r="L111" s="15">
        <v>201130410</v>
      </c>
      <c r="M111" s="15" t="s">
        <v>756</v>
      </c>
      <c r="N111" s="15" t="s">
        <v>101</v>
      </c>
      <c r="O111" s="18" t="s">
        <v>757</v>
      </c>
      <c r="P111" s="22" t="s">
        <v>73</v>
      </c>
      <c r="Q111" s="15" t="s">
        <v>101</v>
      </c>
      <c r="R111" s="18" t="s">
        <v>722</v>
      </c>
      <c r="S111" s="22" t="s">
        <v>68</v>
      </c>
      <c r="T111" s="18"/>
      <c r="U111" s="18" t="s">
        <v>722</v>
      </c>
      <c r="V111" s="15" t="s">
        <v>6068</v>
      </c>
      <c r="W111" s="18" t="s">
        <v>117</v>
      </c>
      <c r="X111" s="18"/>
      <c r="Y111" s="15" t="s">
        <v>68</v>
      </c>
      <c r="Z111" s="18" t="s">
        <v>435</v>
      </c>
      <c r="AA111" s="18" t="s">
        <v>119</v>
      </c>
      <c r="AB111" s="18" t="s">
        <v>724</v>
      </c>
      <c r="AC111" s="67" t="str">
        <f>+VLOOKUP("*"&amp;L111&amp;"*",'[2]REGISTROS SANITARIOS'!$D$2:$E$260,2,FALSE)</f>
        <v>SI</v>
      </c>
      <c r="AD111" s="22" t="s">
        <v>1025</v>
      </c>
      <c r="AE111" s="16">
        <v>45627</v>
      </c>
      <c r="AF111" s="34" t="s">
        <v>73</v>
      </c>
      <c r="AG111" s="24" t="s">
        <v>43</v>
      </c>
      <c r="AH111" s="18" t="s">
        <v>43</v>
      </c>
      <c r="AI111" s="18" t="s">
        <v>53</v>
      </c>
      <c r="AJ111" s="17">
        <v>11</v>
      </c>
      <c r="AK111" s="25">
        <v>10</v>
      </c>
      <c r="AL111" s="25">
        <v>1733</v>
      </c>
      <c r="AM111" s="35">
        <v>0.19</v>
      </c>
      <c r="AN111" s="49">
        <f t="shared" si="10"/>
        <v>20622.699999999997</v>
      </c>
      <c r="AO111" s="18"/>
      <c r="AP111" s="15"/>
      <c r="AQ111" s="43" t="str">
        <f t="shared" si="11"/>
        <v>MENOR</v>
      </c>
      <c r="AR111" s="44">
        <f t="shared" si="12"/>
        <v>22684.97</v>
      </c>
      <c r="AS111" s="44">
        <f t="shared" si="13"/>
        <v>19063</v>
      </c>
      <c r="AT111" s="44">
        <f t="shared" si="14"/>
        <v>17330</v>
      </c>
      <c r="AU111" s="44">
        <f t="shared" si="15"/>
        <v>20622.7</v>
      </c>
      <c r="AV111" s="45" t="b">
        <f t="shared" si="16"/>
        <v>1</v>
      </c>
      <c r="AW111" s="45" t="b">
        <f t="shared" si="17"/>
        <v>0</v>
      </c>
      <c r="AX111" s="45"/>
    </row>
    <row r="112" spans="1:50" s="36" customFormat="1" ht="27.75" customHeight="1" x14ac:dyDescent="0.15">
      <c r="A112" s="36" t="str">
        <f t="shared" si="9"/>
        <v>ABA CIENTIFICA S.A.S201130510</v>
      </c>
      <c r="B112" s="36" t="b">
        <f>+A112='[1]Anexo 9'!A112</f>
        <v>1</v>
      </c>
      <c r="C112" s="18">
        <v>800158193</v>
      </c>
      <c r="D112" s="18" t="s">
        <v>3848</v>
      </c>
      <c r="E112" s="15" t="s">
        <v>98</v>
      </c>
      <c r="F112" s="15" t="s">
        <v>749</v>
      </c>
      <c r="G112" s="15">
        <f>+VLOOKUP(F112,[3]Sheet1!$E$3:$G$74,3,FALSE)</f>
        <v>6</v>
      </c>
      <c r="H112" s="15">
        <f>+VLOOKUP(D112&amp;F112,'TD para paquetes'!$E$3:$I$441,5,FALSE)</f>
        <v>6</v>
      </c>
      <c r="I112" s="15" t="s">
        <v>1025</v>
      </c>
      <c r="J112" s="15">
        <v>7</v>
      </c>
      <c r="K112" s="15">
        <v>6</v>
      </c>
      <c r="L112" s="15">
        <v>201130510</v>
      </c>
      <c r="M112" s="15" t="s">
        <v>758</v>
      </c>
      <c r="N112" s="15" t="s">
        <v>101</v>
      </c>
      <c r="O112" s="18" t="s">
        <v>759</v>
      </c>
      <c r="P112" s="22" t="s">
        <v>73</v>
      </c>
      <c r="Q112" s="15" t="s">
        <v>101</v>
      </c>
      <c r="R112" s="18" t="s">
        <v>722</v>
      </c>
      <c r="S112" s="22" t="s">
        <v>68</v>
      </c>
      <c r="T112" s="18"/>
      <c r="U112" s="18" t="s">
        <v>722</v>
      </c>
      <c r="V112" s="15" t="s">
        <v>6068</v>
      </c>
      <c r="W112" s="18" t="s">
        <v>117</v>
      </c>
      <c r="X112" s="18"/>
      <c r="Y112" s="15" t="s">
        <v>68</v>
      </c>
      <c r="Z112" s="18" t="s">
        <v>435</v>
      </c>
      <c r="AA112" s="18" t="s">
        <v>119</v>
      </c>
      <c r="AB112" s="18" t="s">
        <v>724</v>
      </c>
      <c r="AC112" s="67" t="str">
        <f>+VLOOKUP("*"&amp;L112&amp;"*",'[2]REGISTROS SANITARIOS'!$D$2:$E$260,2,FALSE)</f>
        <v>SI</v>
      </c>
      <c r="AD112" s="22" t="s">
        <v>1025</v>
      </c>
      <c r="AE112" s="16">
        <v>45627</v>
      </c>
      <c r="AF112" s="34" t="s">
        <v>73</v>
      </c>
      <c r="AG112" s="24" t="s">
        <v>43</v>
      </c>
      <c r="AH112" s="18" t="s">
        <v>43</v>
      </c>
      <c r="AI112" s="18" t="s">
        <v>53</v>
      </c>
      <c r="AJ112" s="17">
        <v>11</v>
      </c>
      <c r="AK112" s="25">
        <v>10</v>
      </c>
      <c r="AL112" s="25">
        <v>1733</v>
      </c>
      <c r="AM112" s="35">
        <v>0.19</v>
      </c>
      <c r="AN112" s="49">
        <f t="shared" si="10"/>
        <v>20622.699999999997</v>
      </c>
      <c r="AO112" s="18"/>
      <c r="AP112" s="15"/>
      <c r="AQ112" s="43" t="str">
        <f t="shared" si="11"/>
        <v>MENOR</v>
      </c>
      <c r="AR112" s="44">
        <f t="shared" si="12"/>
        <v>22684.97</v>
      </c>
      <c r="AS112" s="44">
        <f t="shared" si="13"/>
        <v>19063</v>
      </c>
      <c r="AT112" s="44">
        <f t="shared" si="14"/>
        <v>17330</v>
      </c>
      <c r="AU112" s="44">
        <f t="shared" si="15"/>
        <v>20622.7</v>
      </c>
      <c r="AV112" s="45" t="b">
        <f t="shared" si="16"/>
        <v>1</v>
      </c>
      <c r="AW112" s="45" t="b">
        <f t="shared" si="17"/>
        <v>0</v>
      </c>
      <c r="AX112" s="45"/>
    </row>
    <row r="113" spans="1:50" s="36" customFormat="1" ht="27.75" customHeight="1" x14ac:dyDescent="0.15">
      <c r="A113" s="36" t="str">
        <f t="shared" si="9"/>
        <v>ABA CIENTIFICA S.A.S201130610</v>
      </c>
      <c r="B113" s="36" t="b">
        <f>+A113='[1]Anexo 9'!A113</f>
        <v>1</v>
      </c>
      <c r="C113" s="18">
        <v>800158193</v>
      </c>
      <c r="D113" s="18" t="s">
        <v>3848</v>
      </c>
      <c r="E113" s="15" t="s">
        <v>98</v>
      </c>
      <c r="F113" s="15" t="s">
        <v>719</v>
      </c>
      <c r="G113" s="15">
        <f>+VLOOKUP(F113,[3]Sheet1!$E$3:$G$74,3,FALSE)</f>
        <v>13</v>
      </c>
      <c r="H113" s="15">
        <f>+VLOOKUP(D113&amp;F113,'TD para paquetes'!$E$3:$I$441,5,FALSE)</f>
        <v>13</v>
      </c>
      <c r="I113" s="15" t="s">
        <v>1025</v>
      </c>
      <c r="J113" s="15">
        <v>8</v>
      </c>
      <c r="K113" s="15">
        <v>5</v>
      </c>
      <c r="L113" s="15">
        <v>201130610</v>
      </c>
      <c r="M113" s="15" t="s">
        <v>720</v>
      </c>
      <c r="N113" s="15" t="s">
        <v>101</v>
      </c>
      <c r="O113" s="18" t="s">
        <v>721</v>
      </c>
      <c r="P113" s="22" t="s">
        <v>3841</v>
      </c>
      <c r="Q113" s="15" t="s">
        <v>101</v>
      </c>
      <c r="R113" s="18" t="s">
        <v>722</v>
      </c>
      <c r="S113" s="22" t="s">
        <v>68</v>
      </c>
      <c r="T113" s="18"/>
      <c r="U113" s="18" t="s">
        <v>722</v>
      </c>
      <c r="V113" s="15" t="s">
        <v>723</v>
      </c>
      <c r="W113" s="18" t="s">
        <v>117</v>
      </c>
      <c r="X113" s="18"/>
      <c r="Y113" s="15" t="s">
        <v>73</v>
      </c>
      <c r="Z113" s="18" t="s">
        <v>435</v>
      </c>
      <c r="AA113" s="18" t="s">
        <v>119</v>
      </c>
      <c r="AB113" s="18" t="s">
        <v>724</v>
      </c>
      <c r="AC113" s="67" t="str">
        <f>+VLOOKUP("*"&amp;L113&amp;"*",'[2]REGISTROS SANITARIOS'!$D$2:$E$260,2,FALSE)</f>
        <v>SI</v>
      </c>
      <c r="AD113" s="22" t="s">
        <v>1025</v>
      </c>
      <c r="AE113" s="16">
        <v>45627</v>
      </c>
      <c r="AF113" s="34" t="s">
        <v>73</v>
      </c>
      <c r="AG113" s="24" t="s">
        <v>43</v>
      </c>
      <c r="AH113" s="18" t="s">
        <v>43</v>
      </c>
      <c r="AI113" s="18" t="s">
        <v>53</v>
      </c>
      <c r="AJ113" s="17">
        <v>27.5</v>
      </c>
      <c r="AK113" s="25">
        <v>30</v>
      </c>
      <c r="AL113" s="25">
        <v>2600</v>
      </c>
      <c r="AM113" s="35">
        <v>0.19</v>
      </c>
      <c r="AN113" s="49">
        <f t="shared" si="10"/>
        <v>92819.999999999985</v>
      </c>
      <c r="AO113" s="18"/>
      <c r="AP113" s="15"/>
      <c r="AQ113" s="43" t="str">
        <f t="shared" si="11"/>
        <v>MAYOR</v>
      </c>
      <c r="AR113" s="44">
        <f t="shared" si="12"/>
        <v>85085</v>
      </c>
      <c r="AS113" s="44">
        <f t="shared" si="13"/>
        <v>71500</v>
      </c>
      <c r="AT113" s="44">
        <f t="shared" si="14"/>
        <v>78000</v>
      </c>
      <c r="AU113" s="44">
        <f t="shared" si="15"/>
        <v>92820</v>
      </c>
      <c r="AV113" s="45" t="b">
        <f t="shared" si="16"/>
        <v>1</v>
      </c>
      <c r="AW113" s="45" t="b">
        <f t="shared" si="17"/>
        <v>0</v>
      </c>
      <c r="AX113" s="45"/>
    </row>
    <row r="114" spans="1:50" s="36" customFormat="1" ht="27.75" customHeight="1" x14ac:dyDescent="0.15">
      <c r="A114" s="36" t="str">
        <f t="shared" si="9"/>
        <v>ABA CIENTIFICA S.A.S201130635</v>
      </c>
      <c r="B114" s="36" t="b">
        <f>+A114='[1]Anexo 9'!A114</f>
        <v>1</v>
      </c>
      <c r="C114" s="18">
        <v>800158193</v>
      </c>
      <c r="D114" s="18" t="s">
        <v>3848</v>
      </c>
      <c r="E114" s="15" t="s">
        <v>98</v>
      </c>
      <c r="F114" s="15" t="s">
        <v>719</v>
      </c>
      <c r="G114" s="15">
        <f>+VLOOKUP(F114,[3]Sheet1!$E$3:$G$74,3,FALSE)</f>
        <v>13</v>
      </c>
      <c r="H114" s="15">
        <f>+VLOOKUP(D114&amp;F114,'TD para paquetes'!$E$3:$I$441,5,FALSE)</f>
        <v>13</v>
      </c>
      <c r="I114" s="15" t="s">
        <v>1025</v>
      </c>
      <c r="J114" s="15">
        <v>6</v>
      </c>
      <c r="K114" s="15">
        <v>5</v>
      </c>
      <c r="L114" s="15">
        <v>201130635</v>
      </c>
      <c r="M114" s="15" t="s">
        <v>725</v>
      </c>
      <c r="N114" s="15" t="s">
        <v>525</v>
      </c>
      <c r="O114" s="18" t="s">
        <v>726</v>
      </c>
      <c r="P114" s="22" t="s">
        <v>3841</v>
      </c>
      <c r="Q114" s="15" t="s">
        <v>101</v>
      </c>
      <c r="R114" s="18" t="s">
        <v>722</v>
      </c>
      <c r="S114" s="22" t="s">
        <v>68</v>
      </c>
      <c r="T114" s="18"/>
      <c r="U114" s="18" t="s">
        <v>722</v>
      </c>
      <c r="V114" s="15" t="s">
        <v>723</v>
      </c>
      <c r="W114" s="18" t="s">
        <v>117</v>
      </c>
      <c r="X114" s="18"/>
      <c r="Y114" s="15" t="s">
        <v>73</v>
      </c>
      <c r="Z114" s="18" t="s">
        <v>435</v>
      </c>
      <c r="AA114" s="18" t="s">
        <v>119</v>
      </c>
      <c r="AB114" s="18" t="s">
        <v>724</v>
      </c>
      <c r="AC114" s="67" t="str">
        <f>+VLOOKUP("*"&amp;L114&amp;"*",'[2]REGISTROS SANITARIOS'!$D$2:$E$260,2,FALSE)</f>
        <v>SI</v>
      </c>
      <c r="AD114" s="22" t="s">
        <v>1025</v>
      </c>
      <c r="AE114" s="16">
        <v>45627</v>
      </c>
      <c r="AF114" s="34" t="s">
        <v>73</v>
      </c>
      <c r="AG114" s="24" t="s">
        <v>43</v>
      </c>
      <c r="AH114" s="18" t="s">
        <v>43</v>
      </c>
      <c r="AI114" s="18" t="s">
        <v>53</v>
      </c>
      <c r="AJ114" s="17">
        <v>5.5</v>
      </c>
      <c r="AK114" s="25">
        <v>10</v>
      </c>
      <c r="AL114" s="25">
        <v>2600</v>
      </c>
      <c r="AM114" s="35">
        <v>0.19</v>
      </c>
      <c r="AN114" s="49">
        <f t="shared" si="10"/>
        <v>30939.999999999996</v>
      </c>
      <c r="AO114" s="18"/>
      <c r="AP114" s="15"/>
      <c r="AQ114" s="43" t="str">
        <f t="shared" si="11"/>
        <v>MAYOR</v>
      </c>
      <c r="AR114" s="44">
        <f t="shared" si="12"/>
        <v>17017</v>
      </c>
      <c r="AS114" s="44">
        <f t="shared" si="13"/>
        <v>14300</v>
      </c>
      <c r="AT114" s="44">
        <f t="shared" si="14"/>
        <v>26000</v>
      </c>
      <c r="AU114" s="44">
        <f t="shared" si="15"/>
        <v>30940</v>
      </c>
      <c r="AV114" s="45" t="b">
        <f t="shared" si="16"/>
        <v>1</v>
      </c>
      <c r="AW114" s="45" t="b">
        <f t="shared" si="17"/>
        <v>0</v>
      </c>
      <c r="AX114" s="45"/>
    </row>
    <row r="115" spans="1:50" s="36" customFormat="1" ht="27.75" customHeight="1" x14ac:dyDescent="0.15">
      <c r="A115" s="36" t="str">
        <f t="shared" si="9"/>
        <v>ABA CIENTIFICA S.A.S201130640</v>
      </c>
      <c r="B115" s="36" t="b">
        <f>+A115='[1]Anexo 9'!A115</f>
        <v>1</v>
      </c>
      <c r="C115" s="18">
        <v>800158193</v>
      </c>
      <c r="D115" s="18" t="s">
        <v>3848</v>
      </c>
      <c r="E115" s="15" t="s">
        <v>98</v>
      </c>
      <c r="F115" s="15" t="s">
        <v>719</v>
      </c>
      <c r="G115" s="15">
        <f>+VLOOKUP(F115,[3]Sheet1!$E$3:$G$74,3,FALSE)</f>
        <v>13</v>
      </c>
      <c r="H115" s="15">
        <f>+VLOOKUP(D115&amp;F115,'TD para paquetes'!$E$3:$I$441,5,FALSE)</f>
        <v>13</v>
      </c>
      <c r="I115" s="15" t="s">
        <v>1025</v>
      </c>
      <c r="J115" s="15">
        <v>6</v>
      </c>
      <c r="K115" s="15">
        <v>5</v>
      </c>
      <c r="L115" s="15">
        <v>201130640</v>
      </c>
      <c r="M115" s="15" t="s">
        <v>727</v>
      </c>
      <c r="N115" s="15" t="s">
        <v>101</v>
      </c>
      <c r="O115" s="18" t="s">
        <v>728</v>
      </c>
      <c r="P115" s="22" t="s">
        <v>3841</v>
      </c>
      <c r="Q115" s="15" t="s">
        <v>101</v>
      </c>
      <c r="R115" s="18" t="s">
        <v>722</v>
      </c>
      <c r="S115" s="22" t="s">
        <v>68</v>
      </c>
      <c r="T115" s="18"/>
      <c r="U115" s="18" t="s">
        <v>722</v>
      </c>
      <c r="V115" s="15" t="s">
        <v>723</v>
      </c>
      <c r="W115" s="18" t="s">
        <v>117</v>
      </c>
      <c r="X115" s="18"/>
      <c r="Y115" s="15" t="s">
        <v>73</v>
      </c>
      <c r="Z115" s="18" t="s">
        <v>435</v>
      </c>
      <c r="AA115" s="18" t="s">
        <v>119</v>
      </c>
      <c r="AB115" s="18" t="s">
        <v>724</v>
      </c>
      <c r="AC115" s="67" t="str">
        <f>+VLOOKUP("*"&amp;L115&amp;"*",'[2]REGISTROS SANITARIOS'!$D$2:$E$260,2,FALSE)</f>
        <v>SI</v>
      </c>
      <c r="AD115" s="22" t="s">
        <v>1025</v>
      </c>
      <c r="AE115" s="16">
        <v>45627</v>
      </c>
      <c r="AF115" s="34" t="s">
        <v>73</v>
      </c>
      <c r="AG115" s="24" t="s">
        <v>43</v>
      </c>
      <c r="AH115" s="18" t="s">
        <v>43</v>
      </c>
      <c r="AI115" s="18" t="s">
        <v>53</v>
      </c>
      <c r="AJ115" s="17">
        <v>5.5</v>
      </c>
      <c r="AK115" s="25">
        <v>10</v>
      </c>
      <c r="AL115" s="25">
        <v>2600</v>
      </c>
      <c r="AM115" s="35">
        <v>0.19</v>
      </c>
      <c r="AN115" s="49">
        <f t="shared" si="10"/>
        <v>30939.999999999996</v>
      </c>
      <c r="AO115" s="18"/>
      <c r="AP115" s="15"/>
      <c r="AQ115" s="43" t="str">
        <f t="shared" si="11"/>
        <v>MAYOR</v>
      </c>
      <c r="AR115" s="44">
        <f t="shared" si="12"/>
        <v>17017</v>
      </c>
      <c r="AS115" s="44">
        <f t="shared" si="13"/>
        <v>14300</v>
      </c>
      <c r="AT115" s="44">
        <f t="shared" si="14"/>
        <v>26000</v>
      </c>
      <c r="AU115" s="44">
        <f t="shared" si="15"/>
        <v>30940</v>
      </c>
      <c r="AV115" s="45" t="b">
        <f t="shared" si="16"/>
        <v>1</v>
      </c>
      <c r="AW115" s="45" t="b">
        <f t="shared" si="17"/>
        <v>0</v>
      </c>
      <c r="AX115" s="45"/>
    </row>
    <row r="116" spans="1:50" s="36" customFormat="1" ht="27.75" customHeight="1" x14ac:dyDescent="0.15">
      <c r="A116" s="36" t="str">
        <f t="shared" si="9"/>
        <v>ABA CIENTIFICA S.A.S201130645</v>
      </c>
      <c r="B116" s="36" t="b">
        <f>+A116='[1]Anexo 9'!A116</f>
        <v>1</v>
      </c>
      <c r="C116" s="18">
        <v>800158193</v>
      </c>
      <c r="D116" s="18" t="s">
        <v>3848</v>
      </c>
      <c r="E116" s="15" t="s">
        <v>98</v>
      </c>
      <c r="F116" s="15" t="s">
        <v>719</v>
      </c>
      <c r="G116" s="15">
        <f>+VLOOKUP(F116,[3]Sheet1!$E$3:$G$74,3,FALSE)</f>
        <v>13</v>
      </c>
      <c r="H116" s="15">
        <f>+VLOOKUP(D116&amp;F116,'TD para paquetes'!$E$3:$I$441,5,FALSE)</f>
        <v>13</v>
      </c>
      <c r="I116" s="15" t="s">
        <v>1025</v>
      </c>
      <c r="J116" s="15">
        <v>6</v>
      </c>
      <c r="K116" s="15">
        <v>5</v>
      </c>
      <c r="L116" s="15">
        <v>201130645</v>
      </c>
      <c r="M116" s="15" t="s">
        <v>729</v>
      </c>
      <c r="N116" s="15" t="s">
        <v>101</v>
      </c>
      <c r="O116" s="18" t="s">
        <v>730</v>
      </c>
      <c r="P116" s="22" t="s">
        <v>3841</v>
      </c>
      <c r="Q116" s="15" t="s">
        <v>101</v>
      </c>
      <c r="R116" s="18" t="s">
        <v>722</v>
      </c>
      <c r="S116" s="22" t="s">
        <v>68</v>
      </c>
      <c r="T116" s="18"/>
      <c r="U116" s="18" t="s">
        <v>722</v>
      </c>
      <c r="V116" s="15" t="s">
        <v>723</v>
      </c>
      <c r="W116" s="18" t="s">
        <v>117</v>
      </c>
      <c r="X116" s="18"/>
      <c r="Y116" s="15" t="s">
        <v>73</v>
      </c>
      <c r="Z116" s="18" t="s">
        <v>435</v>
      </c>
      <c r="AA116" s="18" t="s">
        <v>119</v>
      </c>
      <c r="AB116" s="18" t="s">
        <v>724</v>
      </c>
      <c r="AC116" s="67" t="str">
        <f>+VLOOKUP("*"&amp;L116&amp;"*",'[2]REGISTROS SANITARIOS'!$D$2:$E$260,2,FALSE)</f>
        <v>SI</v>
      </c>
      <c r="AD116" s="22" t="s">
        <v>1025</v>
      </c>
      <c r="AE116" s="16">
        <v>45627</v>
      </c>
      <c r="AF116" s="34" t="s">
        <v>73</v>
      </c>
      <c r="AG116" s="24" t="s">
        <v>43</v>
      </c>
      <c r="AH116" s="18" t="s">
        <v>43</v>
      </c>
      <c r="AI116" s="18" t="s">
        <v>53</v>
      </c>
      <c r="AJ116" s="17">
        <v>2.75</v>
      </c>
      <c r="AK116" s="25">
        <v>10</v>
      </c>
      <c r="AL116" s="25">
        <v>2600</v>
      </c>
      <c r="AM116" s="35">
        <v>0.19</v>
      </c>
      <c r="AN116" s="49">
        <f t="shared" si="10"/>
        <v>30939.999999999996</v>
      </c>
      <c r="AO116" s="18"/>
      <c r="AP116" s="15"/>
      <c r="AQ116" s="43" t="str">
        <f t="shared" si="11"/>
        <v>MAYOR</v>
      </c>
      <c r="AR116" s="44">
        <f t="shared" si="12"/>
        <v>8508.5</v>
      </c>
      <c r="AS116" s="44">
        <f t="shared" si="13"/>
        <v>7150</v>
      </c>
      <c r="AT116" s="44">
        <f t="shared" si="14"/>
        <v>26000</v>
      </c>
      <c r="AU116" s="44">
        <f t="shared" si="15"/>
        <v>30940</v>
      </c>
      <c r="AV116" s="45" t="b">
        <f t="shared" si="16"/>
        <v>1</v>
      </c>
      <c r="AW116" s="45" t="b">
        <f t="shared" si="17"/>
        <v>0</v>
      </c>
      <c r="AX116" s="45"/>
    </row>
    <row r="117" spans="1:50" s="36" customFormat="1" ht="27.75" customHeight="1" x14ac:dyDescent="0.15">
      <c r="A117" s="36" t="str">
        <f t="shared" si="9"/>
        <v>ABA CIENTIFICA S.A.S201130650</v>
      </c>
      <c r="B117" s="36" t="b">
        <f>+A117='[1]Anexo 9'!A117</f>
        <v>1</v>
      </c>
      <c r="C117" s="18">
        <v>800158193</v>
      </c>
      <c r="D117" s="18" t="s">
        <v>3848</v>
      </c>
      <c r="E117" s="15" t="s">
        <v>98</v>
      </c>
      <c r="F117" s="15" t="s">
        <v>719</v>
      </c>
      <c r="G117" s="15">
        <f>+VLOOKUP(F117,[3]Sheet1!$E$3:$G$74,3,FALSE)</f>
        <v>13</v>
      </c>
      <c r="H117" s="15">
        <f>+VLOOKUP(D117&amp;F117,'TD para paquetes'!$E$3:$I$441,5,FALSE)</f>
        <v>13</v>
      </c>
      <c r="I117" s="15" t="s">
        <v>1025</v>
      </c>
      <c r="J117" s="15">
        <v>8</v>
      </c>
      <c r="K117" s="15">
        <v>5</v>
      </c>
      <c r="L117" s="15">
        <v>201130650</v>
      </c>
      <c r="M117" s="15" t="s">
        <v>731</v>
      </c>
      <c r="N117" s="15" t="s">
        <v>101</v>
      </c>
      <c r="O117" s="18" t="s">
        <v>732</v>
      </c>
      <c r="P117" s="22" t="s">
        <v>3841</v>
      </c>
      <c r="Q117" s="15" t="s">
        <v>101</v>
      </c>
      <c r="R117" s="18" t="s">
        <v>722</v>
      </c>
      <c r="S117" s="22" t="s">
        <v>68</v>
      </c>
      <c r="T117" s="18"/>
      <c r="U117" s="18" t="s">
        <v>722</v>
      </c>
      <c r="V117" s="15" t="s">
        <v>723</v>
      </c>
      <c r="W117" s="18" t="s">
        <v>117</v>
      </c>
      <c r="X117" s="18"/>
      <c r="Y117" s="15" t="s">
        <v>73</v>
      </c>
      <c r="Z117" s="18" t="s">
        <v>435</v>
      </c>
      <c r="AA117" s="18" t="s">
        <v>119</v>
      </c>
      <c r="AB117" s="18" t="s">
        <v>724</v>
      </c>
      <c r="AC117" s="67" t="str">
        <f>+VLOOKUP("*"&amp;L117&amp;"*",'[2]REGISTROS SANITARIOS'!$D$2:$E$260,2,FALSE)</f>
        <v>SI</v>
      </c>
      <c r="AD117" s="22" t="s">
        <v>1025</v>
      </c>
      <c r="AE117" s="16">
        <v>45627</v>
      </c>
      <c r="AF117" s="34" t="s">
        <v>73</v>
      </c>
      <c r="AG117" s="24" t="s">
        <v>43</v>
      </c>
      <c r="AH117" s="18" t="s">
        <v>43</v>
      </c>
      <c r="AI117" s="18" t="s">
        <v>53</v>
      </c>
      <c r="AJ117" s="17">
        <v>22</v>
      </c>
      <c r="AK117" s="25">
        <v>20</v>
      </c>
      <c r="AL117" s="25">
        <v>2600</v>
      </c>
      <c r="AM117" s="35">
        <v>0.19</v>
      </c>
      <c r="AN117" s="49">
        <f t="shared" si="10"/>
        <v>61879.999999999993</v>
      </c>
      <c r="AO117" s="18"/>
      <c r="AP117" s="15"/>
      <c r="AQ117" s="43" t="str">
        <f t="shared" si="11"/>
        <v>MENOR</v>
      </c>
      <c r="AR117" s="44">
        <f t="shared" si="12"/>
        <v>68068</v>
      </c>
      <c r="AS117" s="44">
        <f t="shared" si="13"/>
        <v>57200</v>
      </c>
      <c r="AT117" s="44">
        <f t="shared" si="14"/>
        <v>52000</v>
      </c>
      <c r="AU117" s="44">
        <f t="shared" si="15"/>
        <v>61880</v>
      </c>
      <c r="AV117" s="45" t="b">
        <f t="shared" si="16"/>
        <v>1</v>
      </c>
      <c r="AW117" s="45" t="b">
        <f t="shared" si="17"/>
        <v>0</v>
      </c>
      <c r="AX117" s="45"/>
    </row>
    <row r="118" spans="1:50" s="36" customFormat="1" ht="27.75" customHeight="1" x14ac:dyDescent="0.15">
      <c r="A118" s="36" t="str">
        <f t="shared" si="9"/>
        <v>ABA CIENTIFICA S.A.S201130710</v>
      </c>
      <c r="B118" s="36" t="b">
        <f>+A118='[1]Anexo 9'!A118</f>
        <v>1</v>
      </c>
      <c r="C118" s="18">
        <v>800158193</v>
      </c>
      <c r="D118" s="18" t="s">
        <v>3848</v>
      </c>
      <c r="E118" s="15" t="s">
        <v>98</v>
      </c>
      <c r="F118" s="15" t="s">
        <v>719</v>
      </c>
      <c r="G118" s="15">
        <f>+VLOOKUP(F118,[3]Sheet1!$E$3:$G$74,3,FALSE)</f>
        <v>13</v>
      </c>
      <c r="H118" s="15">
        <f>+VLOOKUP(D118&amp;F118,'TD para paquetes'!$E$3:$I$441,5,FALSE)</f>
        <v>13</v>
      </c>
      <c r="I118" s="15" t="s">
        <v>1025</v>
      </c>
      <c r="J118" s="15">
        <v>8</v>
      </c>
      <c r="K118" s="15">
        <v>5</v>
      </c>
      <c r="L118" s="15">
        <v>201130710</v>
      </c>
      <c r="M118" s="15" t="s">
        <v>733</v>
      </c>
      <c r="N118" s="15" t="s">
        <v>101</v>
      </c>
      <c r="O118" s="18" t="s">
        <v>734</v>
      </c>
      <c r="P118" s="22" t="s">
        <v>3841</v>
      </c>
      <c r="Q118" s="15" t="s">
        <v>101</v>
      </c>
      <c r="R118" s="18" t="s">
        <v>722</v>
      </c>
      <c r="S118" s="22" t="s">
        <v>68</v>
      </c>
      <c r="T118" s="18"/>
      <c r="U118" s="18" t="s">
        <v>722</v>
      </c>
      <c r="V118" s="15" t="s">
        <v>723</v>
      </c>
      <c r="W118" s="18" t="s">
        <v>117</v>
      </c>
      <c r="X118" s="18"/>
      <c r="Y118" s="15" t="s">
        <v>73</v>
      </c>
      <c r="Z118" s="18" t="s">
        <v>435</v>
      </c>
      <c r="AA118" s="18" t="s">
        <v>119</v>
      </c>
      <c r="AB118" s="18" t="s">
        <v>724</v>
      </c>
      <c r="AC118" s="67" t="str">
        <f>+VLOOKUP("*"&amp;L118&amp;"*",'[2]REGISTROS SANITARIOS'!$D$2:$E$260,2,FALSE)</f>
        <v>SI</v>
      </c>
      <c r="AD118" s="22" t="s">
        <v>1025</v>
      </c>
      <c r="AE118" s="16">
        <v>45627</v>
      </c>
      <c r="AF118" s="34" t="s">
        <v>73</v>
      </c>
      <c r="AG118" s="24" t="s">
        <v>43</v>
      </c>
      <c r="AH118" s="18" t="s">
        <v>43</v>
      </c>
      <c r="AI118" s="18" t="s">
        <v>53</v>
      </c>
      <c r="AJ118" s="17">
        <v>33</v>
      </c>
      <c r="AK118" s="25">
        <v>40</v>
      </c>
      <c r="AL118" s="25">
        <v>2600</v>
      </c>
      <c r="AM118" s="35">
        <v>0.19</v>
      </c>
      <c r="AN118" s="49">
        <f t="shared" si="10"/>
        <v>123759.99999999999</v>
      </c>
      <c r="AO118" s="18"/>
      <c r="AP118" s="15"/>
      <c r="AQ118" s="43" t="str">
        <f t="shared" si="11"/>
        <v>MAYOR</v>
      </c>
      <c r="AR118" s="44">
        <f t="shared" si="12"/>
        <v>102102</v>
      </c>
      <c r="AS118" s="44">
        <f t="shared" si="13"/>
        <v>85800</v>
      </c>
      <c r="AT118" s="44">
        <f t="shared" si="14"/>
        <v>104000</v>
      </c>
      <c r="AU118" s="44">
        <f t="shared" si="15"/>
        <v>123760</v>
      </c>
      <c r="AV118" s="45" t="b">
        <f t="shared" si="16"/>
        <v>1</v>
      </c>
      <c r="AW118" s="45" t="b">
        <f t="shared" si="17"/>
        <v>0</v>
      </c>
      <c r="AX118" s="45"/>
    </row>
    <row r="119" spans="1:50" s="36" customFormat="1" ht="27.75" customHeight="1" x14ac:dyDescent="0.15">
      <c r="A119" s="36" t="str">
        <f t="shared" si="9"/>
        <v>ABA CIENTIFICA S.A.S201130810</v>
      </c>
      <c r="B119" s="36" t="b">
        <f>+A119='[1]Anexo 9'!A119</f>
        <v>1</v>
      </c>
      <c r="C119" s="18">
        <v>800158193</v>
      </c>
      <c r="D119" s="18" t="s">
        <v>3848</v>
      </c>
      <c r="E119" s="15" t="s">
        <v>98</v>
      </c>
      <c r="F119" s="15" t="s">
        <v>719</v>
      </c>
      <c r="G119" s="15">
        <f>+VLOOKUP(F119,[3]Sheet1!$E$3:$G$74,3,FALSE)</f>
        <v>13</v>
      </c>
      <c r="H119" s="15">
        <f>+VLOOKUP(D119&amp;F119,'TD para paquetes'!$E$3:$I$441,5,FALSE)</f>
        <v>13</v>
      </c>
      <c r="I119" s="15" t="s">
        <v>1025</v>
      </c>
      <c r="J119" s="15">
        <v>8</v>
      </c>
      <c r="K119" s="15">
        <v>5</v>
      </c>
      <c r="L119" s="15">
        <v>201130810</v>
      </c>
      <c r="M119" s="15" t="s">
        <v>735</v>
      </c>
      <c r="N119" s="15" t="s">
        <v>101</v>
      </c>
      <c r="O119" s="18" t="s">
        <v>736</v>
      </c>
      <c r="P119" s="22" t="s">
        <v>3841</v>
      </c>
      <c r="Q119" s="15" t="s">
        <v>101</v>
      </c>
      <c r="R119" s="18" t="s">
        <v>722</v>
      </c>
      <c r="S119" s="22" t="s">
        <v>68</v>
      </c>
      <c r="T119" s="18"/>
      <c r="U119" s="18" t="s">
        <v>722</v>
      </c>
      <c r="V119" s="15" t="s">
        <v>723</v>
      </c>
      <c r="W119" s="18" t="s">
        <v>117</v>
      </c>
      <c r="X119" s="18"/>
      <c r="Y119" s="15" t="s">
        <v>73</v>
      </c>
      <c r="Z119" s="18" t="s">
        <v>435</v>
      </c>
      <c r="AA119" s="18" t="s">
        <v>119</v>
      </c>
      <c r="AB119" s="18" t="s">
        <v>724</v>
      </c>
      <c r="AC119" s="67" t="str">
        <f>+VLOOKUP("*"&amp;L119&amp;"*",'[2]REGISTROS SANITARIOS'!$D$2:$E$260,2,FALSE)</f>
        <v>SI</v>
      </c>
      <c r="AD119" s="22" t="s">
        <v>1025</v>
      </c>
      <c r="AE119" s="16">
        <v>45627</v>
      </c>
      <c r="AF119" s="34" t="s">
        <v>73</v>
      </c>
      <c r="AG119" s="24" t="s">
        <v>43</v>
      </c>
      <c r="AH119" s="18" t="s">
        <v>43</v>
      </c>
      <c r="AI119" s="18" t="s">
        <v>53</v>
      </c>
      <c r="AJ119" s="17">
        <v>165</v>
      </c>
      <c r="AK119" s="25">
        <v>170</v>
      </c>
      <c r="AL119" s="25">
        <v>2600</v>
      </c>
      <c r="AM119" s="35">
        <v>0.19</v>
      </c>
      <c r="AN119" s="49">
        <f t="shared" si="10"/>
        <v>525980</v>
      </c>
      <c r="AO119" s="18"/>
      <c r="AP119" s="15"/>
      <c r="AQ119" s="43" t="str">
        <f t="shared" si="11"/>
        <v>MAYOR</v>
      </c>
      <c r="AR119" s="44">
        <f t="shared" si="12"/>
        <v>510510</v>
      </c>
      <c r="AS119" s="44">
        <f t="shared" si="13"/>
        <v>429000</v>
      </c>
      <c r="AT119" s="44">
        <f t="shared" si="14"/>
        <v>442000</v>
      </c>
      <c r="AU119" s="44">
        <f t="shared" si="15"/>
        <v>525980</v>
      </c>
      <c r="AV119" s="45" t="b">
        <f t="shared" si="16"/>
        <v>1</v>
      </c>
      <c r="AW119" s="45" t="b">
        <f t="shared" si="17"/>
        <v>0</v>
      </c>
      <c r="AX119" s="45"/>
    </row>
    <row r="120" spans="1:50" s="36" customFormat="1" ht="27.75" customHeight="1" x14ac:dyDescent="0.15">
      <c r="A120" s="36" t="str">
        <f t="shared" si="9"/>
        <v>ABA CIENTIFICA S.A.S201130910</v>
      </c>
      <c r="B120" s="36" t="b">
        <f>+A120='[1]Anexo 9'!A120</f>
        <v>1</v>
      </c>
      <c r="C120" s="18">
        <v>800158193</v>
      </c>
      <c r="D120" s="18" t="s">
        <v>3848</v>
      </c>
      <c r="E120" s="15" t="s">
        <v>98</v>
      </c>
      <c r="F120" s="15" t="s">
        <v>719</v>
      </c>
      <c r="G120" s="15">
        <f>+VLOOKUP(F120,[3]Sheet1!$E$3:$G$74,3,FALSE)</f>
        <v>13</v>
      </c>
      <c r="H120" s="15">
        <f>+VLOOKUP(D120&amp;F120,'TD para paquetes'!$E$3:$I$441,5,FALSE)</f>
        <v>13</v>
      </c>
      <c r="I120" s="15" t="s">
        <v>1025</v>
      </c>
      <c r="J120" s="15">
        <v>8</v>
      </c>
      <c r="K120" s="15">
        <v>5</v>
      </c>
      <c r="L120" s="15">
        <v>201130910</v>
      </c>
      <c r="M120" s="15" t="s">
        <v>737</v>
      </c>
      <c r="N120" s="15" t="s">
        <v>101</v>
      </c>
      <c r="O120" s="18" t="s">
        <v>738</v>
      </c>
      <c r="P120" s="22" t="s">
        <v>3841</v>
      </c>
      <c r="Q120" s="15" t="s">
        <v>101</v>
      </c>
      <c r="R120" s="18" t="s">
        <v>722</v>
      </c>
      <c r="S120" s="22" t="s">
        <v>68</v>
      </c>
      <c r="T120" s="18"/>
      <c r="U120" s="18" t="s">
        <v>722</v>
      </c>
      <c r="V120" s="15" t="s">
        <v>723</v>
      </c>
      <c r="W120" s="18" t="s">
        <v>117</v>
      </c>
      <c r="X120" s="18"/>
      <c r="Y120" s="15" t="s">
        <v>73</v>
      </c>
      <c r="Z120" s="18" t="s">
        <v>435</v>
      </c>
      <c r="AA120" s="18" t="s">
        <v>119</v>
      </c>
      <c r="AB120" s="18" t="s">
        <v>724</v>
      </c>
      <c r="AC120" s="67" t="str">
        <f>+VLOOKUP("*"&amp;L120&amp;"*",'[2]REGISTROS SANITARIOS'!$D$2:$E$260,2,FALSE)</f>
        <v>SI</v>
      </c>
      <c r="AD120" s="22" t="s">
        <v>1025</v>
      </c>
      <c r="AE120" s="16">
        <v>45627</v>
      </c>
      <c r="AF120" s="34" t="s">
        <v>73</v>
      </c>
      <c r="AG120" s="24" t="s">
        <v>43</v>
      </c>
      <c r="AH120" s="18" t="s">
        <v>43</v>
      </c>
      <c r="AI120" s="18" t="s">
        <v>53</v>
      </c>
      <c r="AJ120" s="17">
        <v>440</v>
      </c>
      <c r="AK120" s="25">
        <v>440</v>
      </c>
      <c r="AL120" s="25">
        <v>2600</v>
      </c>
      <c r="AM120" s="35">
        <v>0.19</v>
      </c>
      <c r="AN120" s="49">
        <f t="shared" si="10"/>
        <v>1361360</v>
      </c>
      <c r="AO120" s="18"/>
      <c r="AP120" s="15"/>
      <c r="AQ120" s="43" t="str">
        <f t="shared" si="11"/>
        <v>SI</v>
      </c>
      <c r="AR120" s="44">
        <f t="shared" si="12"/>
        <v>1361360</v>
      </c>
      <c r="AS120" s="44">
        <f t="shared" si="13"/>
        <v>1144000</v>
      </c>
      <c r="AT120" s="44">
        <f t="shared" si="14"/>
        <v>1144000</v>
      </c>
      <c r="AU120" s="44">
        <f t="shared" si="15"/>
        <v>1361360</v>
      </c>
      <c r="AV120" s="45" t="b">
        <f t="shared" si="16"/>
        <v>1</v>
      </c>
      <c r="AW120" s="45" t="b">
        <f t="shared" si="17"/>
        <v>0</v>
      </c>
      <c r="AX120" s="45"/>
    </row>
    <row r="121" spans="1:50" s="36" customFormat="1" ht="27.75" customHeight="1" x14ac:dyDescent="0.15">
      <c r="A121" s="36" t="str">
        <f t="shared" si="9"/>
        <v>ABA CIENTIFICA S.A.S201131010</v>
      </c>
      <c r="B121" s="36" t="b">
        <f>+A121='[1]Anexo 9'!A121</f>
        <v>1</v>
      </c>
      <c r="C121" s="18">
        <v>800158193</v>
      </c>
      <c r="D121" s="18" t="s">
        <v>3848</v>
      </c>
      <c r="E121" s="15" t="s">
        <v>98</v>
      </c>
      <c r="F121" s="15" t="s">
        <v>719</v>
      </c>
      <c r="G121" s="15">
        <f>+VLOOKUP(F121,[3]Sheet1!$E$3:$G$74,3,FALSE)</f>
        <v>13</v>
      </c>
      <c r="H121" s="15">
        <f>+VLOOKUP(D121&amp;F121,'TD para paquetes'!$E$3:$I$441,5,FALSE)</f>
        <v>13</v>
      </c>
      <c r="I121" s="15" t="s">
        <v>1025</v>
      </c>
      <c r="J121" s="15">
        <v>8</v>
      </c>
      <c r="K121" s="15">
        <v>5</v>
      </c>
      <c r="L121" s="15">
        <v>201131010</v>
      </c>
      <c r="M121" s="15" t="s">
        <v>739</v>
      </c>
      <c r="N121" s="15" t="s">
        <v>101</v>
      </c>
      <c r="O121" s="18" t="s">
        <v>740</v>
      </c>
      <c r="P121" s="22" t="s">
        <v>3841</v>
      </c>
      <c r="Q121" s="15" t="s">
        <v>101</v>
      </c>
      <c r="R121" s="18" t="s">
        <v>722</v>
      </c>
      <c r="S121" s="22" t="s">
        <v>68</v>
      </c>
      <c r="T121" s="18"/>
      <c r="U121" s="18" t="s">
        <v>722</v>
      </c>
      <c r="V121" s="15" t="s">
        <v>723</v>
      </c>
      <c r="W121" s="18" t="s">
        <v>117</v>
      </c>
      <c r="X121" s="18"/>
      <c r="Y121" s="15" t="s">
        <v>73</v>
      </c>
      <c r="Z121" s="18" t="s">
        <v>435</v>
      </c>
      <c r="AA121" s="18" t="s">
        <v>119</v>
      </c>
      <c r="AB121" s="18" t="s">
        <v>724</v>
      </c>
      <c r="AC121" s="67" t="str">
        <f>+VLOOKUP("*"&amp;L121&amp;"*",'[2]REGISTROS SANITARIOS'!$D$2:$E$260,2,FALSE)</f>
        <v>SI</v>
      </c>
      <c r="AD121" s="22" t="s">
        <v>1025</v>
      </c>
      <c r="AE121" s="16">
        <v>45627</v>
      </c>
      <c r="AF121" s="34" t="s">
        <v>73</v>
      </c>
      <c r="AG121" s="24" t="s">
        <v>43</v>
      </c>
      <c r="AH121" s="18" t="s">
        <v>43</v>
      </c>
      <c r="AI121" s="18" t="s">
        <v>53</v>
      </c>
      <c r="AJ121" s="17">
        <v>330</v>
      </c>
      <c r="AK121" s="25">
        <v>330</v>
      </c>
      <c r="AL121" s="25">
        <v>2600</v>
      </c>
      <c r="AM121" s="35">
        <v>0.19</v>
      </c>
      <c r="AN121" s="49">
        <f t="shared" si="10"/>
        <v>1021020</v>
      </c>
      <c r="AO121" s="18"/>
      <c r="AP121" s="15"/>
      <c r="AQ121" s="43" t="str">
        <f t="shared" si="11"/>
        <v>SI</v>
      </c>
      <c r="AR121" s="44">
        <f t="shared" si="12"/>
        <v>1021020</v>
      </c>
      <c r="AS121" s="44">
        <f t="shared" si="13"/>
        <v>858000</v>
      </c>
      <c r="AT121" s="44">
        <f t="shared" si="14"/>
        <v>858000</v>
      </c>
      <c r="AU121" s="44">
        <f t="shared" si="15"/>
        <v>1021020</v>
      </c>
      <c r="AV121" s="45" t="b">
        <f t="shared" si="16"/>
        <v>1</v>
      </c>
      <c r="AW121" s="45" t="b">
        <f t="shared" si="17"/>
        <v>0</v>
      </c>
      <c r="AX121" s="45"/>
    </row>
    <row r="122" spans="1:50" s="36" customFormat="1" ht="27.75" customHeight="1" x14ac:dyDescent="0.15">
      <c r="A122" s="36" t="str">
        <f t="shared" si="9"/>
        <v>ABA CIENTIFICA S.A.S201131110</v>
      </c>
      <c r="B122" s="36" t="b">
        <f>+A122='[1]Anexo 9'!A122</f>
        <v>1</v>
      </c>
      <c r="C122" s="18">
        <v>800158193</v>
      </c>
      <c r="D122" s="18" t="s">
        <v>3848</v>
      </c>
      <c r="E122" s="15" t="s">
        <v>98</v>
      </c>
      <c r="F122" s="15" t="s">
        <v>719</v>
      </c>
      <c r="G122" s="15">
        <f>+VLOOKUP(F122,[3]Sheet1!$E$3:$G$74,3,FALSE)</f>
        <v>13</v>
      </c>
      <c r="H122" s="15">
        <f>+VLOOKUP(D122&amp;F122,'TD para paquetes'!$E$3:$I$441,5,FALSE)</f>
        <v>13</v>
      </c>
      <c r="I122" s="15" t="s">
        <v>1025</v>
      </c>
      <c r="J122" s="15">
        <v>8</v>
      </c>
      <c r="K122" s="15">
        <v>5</v>
      </c>
      <c r="L122" s="15">
        <v>201131110</v>
      </c>
      <c r="M122" s="15" t="s">
        <v>741</v>
      </c>
      <c r="N122" s="15" t="s">
        <v>101</v>
      </c>
      <c r="O122" s="18" t="s">
        <v>742</v>
      </c>
      <c r="P122" s="22" t="s">
        <v>3841</v>
      </c>
      <c r="Q122" s="15" t="s">
        <v>101</v>
      </c>
      <c r="R122" s="18" t="s">
        <v>722</v>
      </c>
      <c r="S122" s="22" t="s">
        <v>68</v>
      </c>
      <c r="T122" s="18"/>
      <c r="U122" s="18" t="s">
        <v>722</v>
      </c>
      <c r="V122" s="15" t="s">
        <v>723</v>
      </c>
      <c r="W122" s="18" t="s">
        <v>117</v>
      </c>
      <c r="X122" s="18"/>
      <c r="Y122" s="15" t="s">
        <v>73</v>
      </c>
      <c r="Z122" s="18" t="s">
        <v>435</v>
      </c>
      <c r="AA122" s="18" t="s">
        <v>119</v>
      </c>
      <c r="AB122" s="18" t="s">
        <v>724</v>
      </c>
      <c r="AC122" s="67" t="str">
        <f>+VLOOKUP("*"&amp;L122&amp;"*",'[2]REGISTROS SANITARIOS'!$D$2:$E$260,2,FALSE)</f>
        <v>SI</v>
      </c>
      <c r="AD122" s="22" t="s">
        <v>1025</v>
      </c>
      <c r="AE122" s="16">
        <v>45627</v>
      </c>
      <c r="AF122" s="34" t="s">
        <v>73</v>
      </c>
      <c r="AG122" s="24" t="s">
        <v>43</v>
      </c>
      <c r="AH122" s="18" t="s">
        <v>43</v>
      </c>
      <c r="AI122" s="18" t="s">
        <v>53</v>
      </c>
      <c r="AJ122" s="17">
        <v>242</v>
      </c>
      <c r="AK122" s="25">
        <v>240</v>
      </c>
      <c r="AL122" s="25">
        <v>2600</v>
      </c>
      <c r="AM122" s="35">
        <v>0.19</v>
      </c>
      <c r="AN122" s="49">
        <f t="shared" si="10"/>
        <v>742559.99999999988</v>
      </c>
      <c r="AO122" s="18"/>
      <c r="AP122" s="15"/>
      <c r="AQ122" s="43" t="str">
        <f t="shared" si="11"/>
        <v>MENOR</v>
      </c>
      <c r="AR122" s="44">
        <f t="shared" si="12"/>
        <v>748748</v>
      </c>
      <c r="AS122" s="44">
        <f t="shared" si="13"/>
        <v>629200</v>
      </c>
      <c r="AT122" s="44">
        <f t="shared" si="14"/>
        <v>624000</v>
      </c>
      <c r="AU122" s="44">
        <f t="shared" si="15"/>
        <v>742560</v>
      </c>
      <c r="AV122" s="45" t="b">
        <f t="shared" si="16"/>
        <v>1</v>
      </c>
      <c r="AW122" s="45" t="b">
        <f t="shared" si="17"/>
        <v>0</v>
      </c>
      <c r="AX122" s="45"/>
    </row>
    <row r="123" spans="1:50" s="36" customFormat="1" ht="27.75" customHeight="1" x14ac:dyDescent="0.15">
      <c r="A123" s="36" t="str">
        <f t="shared" si="9"/>
        <v>ABA CIENTIFICA S.A.S201131210</v>
      </c>
      <c r="B123" s="36" t="b">
        <f>+A123='[1]Anexo 9'!A123</f>
        <v>1</v>
      </c>
      <c r="C123" s="18">
        <v>800158193</v>
      </c>
      <c r="D123" s="18" t="s">
        <v>3848</v>
      </c>
      <c r="E123" s="15" t="s">
        <v>98</v>
      </c>
      <c r="F123" s="15" t="s">
        <v>719</v>
      </c>
      <c r="G123" s="15">
        <f>+VLOOKUP(F123,[3]Sheet1!$E$3:$G$74,3,FALSE)</f>
        <v>13</v>
      </c>
      <c r="H123" s="15">
        <f>+VLOOKUP(D123&amp;F123,'TD para paquetes'!$E$3:$I$441,5,FALSE)</f>
        <v>13</v>
      </c>
      <c r="I123" s="15" t="s">
        <v>1025</v>
      </c>
      <c r="J123" s="15">
        <v>7</v>
      </c>
      <c r="K123" s="15">
        <v>5</v>
      </c>
      <c r="L123" s="15">
        <v>201131210</v>
      </c>
      <c r="M123" s="15" t="s">
        <v>743</v>
      </c>
      <c r="N123" s="15" t="s">
        <v>101</v>
      </c>
      <c r="O123" s="18" t="s">
        <v>744</v>
      </c>
      <c r="P123" s="22" t="s">
        <v>3841</v>
      </c>
      <c r="Q123" s="15" t="s">
        <v>101</v>
      </c>
      <c r="R123" s="18" t="s">
        <v>722</v>
      </c>
      <c r="S123" s="22" t="s">
        <v>68</v>
      </c>
      <c r="T123" s="18"/>
      <c r="U123" s="18" t="s">
        <v>722</v>
      </c>
      <c r="V123" s="15" t="s">
        <v>723</v>
      </c>
      <c r="W123" s="18" t="s">
        <v>117</v>
      </c>
      <c r="X123" s="18"/>
      <c r="Y123" s="15" t="s">
        <v>73</v>
      </c>
      <c r="Z123" s="18" t="s">
        <v>435</v>
      </c>
      <c r="AA123" s="18" t="s">
        <v>119</v>
      </c>
      <c r="AB123" s="18" t="s">
        <v>724</v>
      </c>
      <c r="AC123" s="67" t="str">
        <f>+VLOOKUP("*"&amp;L123&amp;"*",'[2]REGISTROS SANITARIOS'!$D$2:$E$260,2,FALSE)</f>
        <v>SI</v>
      </c>
      <c r="AD123" s="22" t="s">
        <v>1025</v>
      </c>
      <c r="AE123" s="16">
        <v>45627</v>
      </c>
      <c r="AF123" s="34" t="s">
        <v>73</v>
      </c>
      <c r="AG123" s="24" t="s">
        <v>43</v>
      </c>
      <c r="AH123" s="18" t="s">
        <v>43</v>
      </c>
      <c r="AI123" s="18" t="s">
        <v>53</v>
      </c>
      <c r="AJ123" s="17">
        <v>16.5</v>
      </c>
      <c r="AK123" s="25">
        <v>20</v>
      </c>
      <c r="AL123" s="25">
        <v>2600</v>
      </c>
      <c r="AM123" s="35">
        <v>0.19</v>
      </c>
      <c r="AN123" s="49">
        <f t="shared" si="10"/>
        <v>61879.999999999993</v>
      </c>
      <c r="AO123" s="18"/>
      <c r="AP123" s="15"/>
      <c r="AQ123" s="43" t="str">
        <f t="shared" si="11"/>
        <v>MAYOR</v>
      </c>
      <c r="AR123" s="44">
        <f t="shared" si="12"/>
        <v>51051</v>
      </c>
      <c r="AS123" s="44">
        <f t="shared" si="13"/>
        <v>42900</v>
      </c>
      <c r="AT123" s="44">
        <f t="shared" si="14"/>
        <v>52000</v>
      </c>
      <c r="AU123" s="44">
        <f t="shared" si="15"/>
        <v>61880</v>
      </c>
      <c r="AV123" s="45" t="b">
        <f t="shared" si="16"/>
        <v>1</v>
      </c>
      <c r="AW123" s="45" t="b">
        <f t="shared" si="17"/>
        <v>0</v>
      </c>
      <c r="AX123" s="45"/>
    </row>
    <row r="124" spans="1:50" s="36" customFormat="1" ht="27.75" customHeight="1" x14ac:dyDescent="0.15">
      <c r="A124" s="36" t="str">
        <f t="shared" si="9"/>
        <v>ABA CIENTIFICA S.A.S201131310</v>
      </c>
      <c r="B124" s="36" t="b">
        <f>+A124='[1]Anexo 9'!A124</f>
        <v>1</v>
      </c>
      <c r="C124" s="18">
        <v>800158193</v>
      </c>
      <c r="D124" s="18" t="s">
        <v>3848</v>
      </c>
      <c r="E124" s="15" t="s">
        <v>98</v>
      </c>
      <c r="F124" s="15" t="s">
        <v>719</v>
      </c>
      <c r="G124" s="15">
        <f>+VLOOKUP(F124,[3]Sheet1!$E$3:$G$74,3,FALSE)</f>
        <v>13</v>
      </c>
      <c r="H124" s="15">
        <f>+VLOOKUP(D124&amp;F124,'TD para paquetes'!$E$3:$I$441,5,FALSE)</f>
        <v>13</v>
      </c>
      <c r="I124" s="15" t="s">
        <v>1025</v>
      </c>
      <c r="J124" s="15">
        <v>7</v>
      </c>
      <c r="K124" s="15">
        <v>5</v>
      </c>
      <c r="L124" s="15">
        <v>201131310</v>
      </c>
      <c r="M124" s="15" t="s">
        <v>745</v>
      </c>
      <c r="N124" s="15" t="s">
        <v>101</v>
      </c>
      <c r="O124" s="18" t="s">
        <v>746</v>
      </c>
      <c r="P124" s="22" t="s">
        <v>3841</v>
      </c>
      <c r="Q124" s="15" t="s">
        <v>101</v>
      </c>
      <c r="R124" s="18" t="s">
        <v>722</v>
      </c>
      <c r="S124" s="22" t="s">
        <v>68</v>
      </c>
      <c r="T124" s="18"/>
      <c r="U124" s="18" t="s">
        <v>722</v>
      </c>
      <c r="V124" s="15" t="s">
        <v>723</v>
      </c>
      <c r="W124" s="18" t="s">
        <v>117</v>
      </c>
      <c r="X124" s="18"/>
      <c r="Y124" s="15" t="s">
        <v>73</v>
      </c>
      <c r="Z124" s="18" t="s">
        <v>435</v>
      </c>
      <c r="AA124" s="18" t="s">
        <v>119</v>
      </c>
      <c r="AB124" s="18" t="s">
        <v>724</v>
      </c>
      <c r="AC124" s="67" t="str">
        <f>+VLOOKUP("*"&amp;L124&amp;"*",'[2]REGISTROS SANITARIOS'!$D$2:$E$260,2,FALSE)</f>
        <v>SI</v>
      </c>
      <c r="AD124" s="22" t="s">
        <v>1025</v>
      </c>
      <c r="AE124" s="16">
        <v>45627</v>
      </c>
      <c r="AF124" s="34" t="s">
        <v>73</v>
      </c>
      <c r="AG124" s="24" t="s">
        <v>43</v>
      </c>
      <c r="AH124" s="18" t="s">
        <v>43</v>
      </c>
      <c r="AI124" s="18" t="s">
        <v>53</v>
      </c>
      <c r="AJ124" s="17">
        <v>5.5</v>
      </c>
      <c r="AK124" s="25">
        <v>10</v>
      </c>
      <c r="AL124" s="25">
        <v>2600</v>
      </c>
      <c r="AM124" s="35">
        <v>0.19</v>
      </c>
      <c r="AN124" s="49">
        <f t="shared" si="10"/>
        <v>30939.999999999996</v>
      </c>
      <c r="AO124" s="18"/>
      <c r="AP124" s="15"/>
      <c r="AQ124" s="43" t="str">
        <f t="shared" si="11"/>
        <v>MAYOR</v>
      </c>
      <c r="AR124" s="44">
        <f t="shared" si="12"/>
        <v>17017</v>
      </c>
      <c r="AS124" s="44">
        <f t="shared" si="13"/>
        <v>14300</v>
      </c>
      <c r="AT124" s="44">
        <f t="shared" si="14"/>
        <v>26000</v>
      </c>
      <c r="AU124" s="44">
        <f t="shared" si="15"/>
        <v>30940</v>
      </c>
      <c r="AV124" s="45" t="b">
        <f t="shared" si="16"/>
        <v>1</v>
      </c>
      <c r="AW124" s="45" t="b">
        <f t="shared" si="17"/>
        <v>0</v>
      </c>
      <c r="AX124" s="45"/>
    </row>
    <row r="125" spans="1:50" s="36" customFormat="1" ht="27.75" customHeight="1" x14ac:dyDescent="0.15">
      <c r="A125" s="36" t="str">
        <f t="shared" si="9"/>
        <v>ABA CIENTIFICA S.A.S201131410</v>
      </c>
      <c r="B125" s="36" t="b">
        <f>+A125='[1]Anexo 9'!A125</f>
        <v>1</v>
      </c>
      <c r="C125" s="18">
        <v>800158193</v>
      </c>
      <c r="D125" s="18" t="s">
        <v>3848</v>
      </c>
      <c r="E125" s="15" t="s">
        <v>98</v>
      </c>
      <c r="F125" s="15" t="s">
        <v>719</v>
      </c>
      <c r="G125" s="15">
        <f>+VLOOKUP(F125,[3]Sheet1!$E$3:$G$74,3,FALSE)</f>
        <v>13</v>
      </c>
      <c r="H125" s="15">
        <f>+VLOOKUP(D125&amp;F125,'TD para paquetes'!$E$3:$I$441,5,FALSE)</f>
        <v>13</v>
      </c>
      <c r="I125" s="15" t="s">
        <v>1025</v>
      </c>
      <c r="J125" s="15">
        <v>7</v>
      </c>
      <c r="K125" s="15">
        <v>5</v>
      </c>
      <c r="L125" s="15">
        <v>201131410</v>
      </c>
      <c r="M125" s="15" t="s">
        <v>747</v>
      </c>
      <c r="N125" s="15" t="s">
        <v>101</v>
      </c>
      <c r="O125" s="18" t="s">
        <v>748</v>
      </c>
      <c r="P125" s="22" t="s">
        <v>3841</v>
      </c>
      <c r="Q125" s="15" t="s">
        <v>101</v>
      </c>
      <c r="R125" s="18" t="s">
        <v>722</v>
      </c>
      <c r="S125" s="22" t="s">
        <v>68</v>
      </c>
      <c r="T125" s="18"/>
      <c r="U125" s="18" t="s">
        <v>722</v>
      </c>
      <c r="V125" s="15" t="s">
        <v>723</v>
      </c>
      <c r="W125" s="18" t="s">
        <v>117</v>
      </c>
      <c r="X125" s="18"/>
      <c r="Y125" s="15" t="s">
        <v>73</v>
      </c>
      <c r="Z125" s="18" t="s">
        <v>435</v>
      </c>
      <c r="AA125" s="18" t="s">
        <v>119</v>
      </c>
      <c r="AB125" s="18" t="s">
        <v>724</v>
      </c>
      <c r="AC125" s="67" t="str">
        <f>+VLOOKUP("*"&amp;L125&amp;"*",'[2]REGISTROS SANITARIOS'!$D$2:$E$260,2,FALSE)</f>
        <v>SI</v>
      </c>
      <c r="AD125" s="22" t="s">
        <v>1025</v>
      </c>
      <c r="AE125" s="16">
        <v>45627</v>
      </c>
      <c r="AF125" s="34" t="s">
        <v>73</v>
      </c>
      <c r="AG125" s="24" t="s">
        <v>43</v>
      </c>
      <c r="AH125" s="18" t="s">
        <v>43</v>
      </c>
      <c r="AI125" s="18" t="s">
        <v>53</v>
      </c>
      <c r="AJ125" s="17">
        <v>2.75</v>
      </c>
      <c r="AK125" s="25">
        <v>10</v>
      </c>
      <c r="AL125" s="25">
        <v>2600</v>
      </c>
      <c r="AM125" s="35">
        <v>0.19</v>
      </c>
      <c r="AN125" s="49">
        <f t="shared" si="10"/>
        <v>30939.999999999996</v>
      </c>
      <c r="AO125" s="18"/>
      <c r="AP125" s="15"/>
      <c r="AQ125" s="43" t="str">
        <f t="shared" si="11"/>
        <v>MAYOR</v>
      </c>
      <c r="AR125" s="44">
        <f t="shared" si="12"/>
        <v>8508.5</v>
      </c>
      <c r="AS125" s="44">
        <f t="shared" si="13"/>
        <v>7150</v>
      </c>
      <c r="AT125" s="44">
        <f t="shared" si="14"/>
        <v>26000</v>
      </c>
      <c r="AU125" s="44">
        <f t="shared" si="15"/>
        <v>30940</v>
      </c>
      <c r="AV125" s="45" t="b">
        <f t="shared" si="16"/>
        <v>1</v>
      </c>
      <c r="AW125" s="45" t="b">
        <f t="shared" si="17"/>
        <v>0</v>
      </c>
      <c r="AX125" s="45"/>
    </row>
    <row r="126" spans="1:50" s="36" customFormat="1" ht="27.75" customHeight="1" x14ac:dyDescent="0.15">
      <c r="A126" s="36" t="str">
        <f t="shared" si="9"/>
        <v>ABA CIENTIFICA S.A.S201131810</v>
      </c>
      <c r="B126" s="36" t="b">
        <f>+A126='[1]Anexo 9'!A126</f>
        <v>1</v>
      </c>
      <c r="C126" s="18">
        <v>800158193</v>
      </c>
      <c r="D126" s="18" t="s">
        <v>3848</v>
      </c>
      <c r="E126" s="15" t="s">
        <v>98</v>
      </c>
      <c r="F126" s="15" t="s">
        <v>749</v>
      </c>
      <c r="G126" s="15">
        <f>+VLOOKUP(F126,[3]Sheet1!$E$3:$G$74,3,FALSE)</f>
        <v>6</v>
      </c>
      <c r="H126" s="15">
        <f>+VLOOKUP(D126&amp;F126,'TD para paquetes'!$E$3:$I$441,5,FALSE)</f>
        <v>6</v>
      </c>
      <c r="I126" s="15" t="s">
        <v>1025</v>
      </c>
      <c r="J126" s="15">
        <v>6</v>
      </c>
      <c r="K126" s="15">
        <v>6</v>
      </c>
      <c r="L126" s="15">
        <v>201131810</v>
      </c>
      <c r="M126" s="15" t="s">
        <v>760</v>
      </c>
      <c r="N126" s="15" t="s">
        <v>101</v>
      </c>
      <c r="O126" s="18" t="s">
        <v>761</v>
      </c>
      <c r="P126" s="22" t="s">
        <v>73</v>
      </c>
      <c r="Q126" s="15" t="s">
        <v>101</v>
      </c>
      <c r="R126" s="18" t="s">
        <v>722</v>
      </c>
      <c r="S126" s="22" t="s">
        <v>68</v>
      </c>
      <c r="T126" s="18"/>
      <c r="U126" s="18" t="s">
        <v>722</v>
      </c>
      <c r="V126" s="15" t="s">
        <v>6069</v>
      </c>
      <c r="W126" s="18" t="s">
        <v>117</v>
      </c>
      <c r="X126" s="18"/>
      <c r="Y126" s="15" t="s">
        <v>68</v>
      </c>
      <c r="Z126" s="18" t="s">
        <v>435</v>
      </c>
      <c r="AA126" s="18" t="s">
        <v>119</v>
      </c>
      <c r="AB126" s="18" t="s">
        <v>724</v>
      </c>
      <c r="AC126" s="67" t="str">
        <f>+VLOOKUP("*"&amp;L126&amp;"*",'[2]REGISTROS SANITARIOS'!$D$2:$E$260,2,FALSE)</f>
        <v>SI</v>
      </c>
      <c r="AD126" s="22" t="s">
        <v>1025</v>
      </c>
      <c r="AE126" s="16">
        <v>45627</v>
      </c>
      <c r="AF126" s="34" t="s">
        <v>73</v>
      </c>
      <c r="AG126" s="24" t="s">
        <v>43</v>
      </c>
      <c r="AH126" s="18" t="s">
        <v>43</v>
      </c>
      <c r="AI126" s="18" t="s">
        <v>53</v>
      </c>
      <c r="AJ126" s="17">
        <v>22</v>
      </c>
      <c r="AK126" s="25">
        <v>30</v>
      </c>
      <c r="AL126" s="25">
        <v>1733</v>
      </c>
      <c r="AM126" s="35">
        <v>0.19</v>
      </c>
      <c r="AN126" s="49">
        <f t="shared" si="10"/>
        <v>61868.099999999991</v>
      </c>
      <c r="AO126" s="18"/>
      <c r="AP126" s="15"/>
      <c r="AQ126" s="43" t="str">
        <f t="shared" si="11"/>
        <v>MAYOR</v>
      </c>
      <c r="AR126" s="44">
        <f t="shared" si="12"/>
        <v>45369.94</v>
      </c>
      <c r="AS126" s="44">
        <f t="shared" si="13"/>
        <v>38126</v>
      </c>
      <c r="AT126" s="44">
        <f t="shared" si="14"/>
        <v>51990</v>
      </c>
      <c r="AU126" s="44">
        <f t="shared" si="15"/>
        <v>61868.1</v>
      </c>
      <c r="AV126" s="45" t="b">
        <f t="shared" si="16"/>
        <v>1</v>
      </c>
      <c r="AW126" s="45" t="b">
        <f t="shared" si="17"/>
        <v>0</v>
      </c>
      <c r="AX126" s="45"/>
    </row>
    <row r="127" spans="1:50" s="36" customFormat="1" ht="27.75" customHeight="1" x14ac:dyDescent="0.15">
      <c r="A127" s="36" t="str">
        <f t="shared" si="9"/>
        <v>ABA CIENTIFICA S.A.S201132010</v>
      </c>
      <c r="B127" s="36" t="b">
        <f>+A127='[1]Anexo 9'!A127</f>
        <v>1</v>
      </c>
      <c r="C127" s="18">
        <v>800158193</v>
      </c>
      <c r="D127" s="18" t="s">
        <v>3848</v>
      </c>
      <c r="E127" s="15" t="s">
        <v>98</v>
      </c>
      <c r="F127" s="15" t="s">
        <v>337</v>
      </c>
      <c r="G127" s="15">
        <f>+VLOOKUP(F127,[3]Sheet1!$E$3:$G$74,3,FALSE)</f>
        <v>5</v>
      </c>
      <c r="H127" s="15">
        <f>+VLOOKUP(D127&amp;F127,'TD para paquetes'!$E$3:$I$441,5,FALSE)</f>
        <v>5</v>
      </c>
      <c r="I127" s="15" t="s">
        <v>1025</v>
      </c>
      <c r="J127" s="15">
        <v>10</v>
      </c>
      <c r="K127" s="15">
        <v>9</v>
      </c>
      <c r="L127" s="15">
        <v>201132010</v>
      </c>
      <c r="M127" s="15" t="s">
        <v>338</v>
      </c>
      <c r="N127" s="15" t="s">
        <v>101</v>
      </c>
      <c r="O127" s="18" t="s">
        <v>339</v>
      </c>
      <c r="P127" s="22" t="s">
        <v>3841</v>
      </c>
      <c r="Q127" s="15" t="s">
        <v>101</v>
      </c>
      <c r="R127" s="18" t="s">
        <v>134</v>
      </c>
      <c r="S127" s="22" t="s">
        <v>73</v>
      </c>
      <c r="T127" s="18"/>
      <c r="U127" s="18" t="s">
        <v>134</v>
      </c>
      <c r="V127" s="15" t="s">
        <v>340</v>
      </c>
      <c r="W127" s="18" t="s">
        <v>322</v>
      </c>
      <c r="X127" s="18"/>
      <c r="Y127" s="15" t="s">
        <v>73</v>
      </c>
      <c r="Z127" s="18" t="s">
        <v>341</v>
      </c>
      <c r="AA127" s="18" t="s">
        <v>119</v>
      </c>
      <c r="AB127" s="18" t="s">
        <v>330</v>
      </c>
      <c r="AC127" s="67" t="str">
        <f>+VLOOKUP("*"&amp;L127&amp;"*",'[2]REGISTROS SANITARIOS'!$D$2:$E$260,2,FALSE)</f>
        <v>SI</v>
      </c>
      <c r="AD127" s="22" t="s">
        <v>1025</v>
      </c>
      <c r="AE127" s="16">
        <v>44304</v>
      </c>
      <c r="AF127" s="34" t="s">
        <v>73</v>
      </c>
      <c r="AG127" s="24" t="s">
        <v>43</v>
      </c>
      <c r="AH127" s="18" t="s">
        <v>43</v>
      </c>
      <c r="AI127" s="18" t="s">
        <v>52</v>
      </c>
      <c r="AJ127" s="17">
        <v>5.5</v>
      </c>
      <c r="AK127" s="25">
        <v>6</v>
      </c>
      <c r="AL127" s="25">
        <v>88297</v>
      </c>
      <c r="AM127" s="35">
        <v>0.19</v>
      </c>
      <c r="AN127" s="49">
        <f t="shared" si="10"/>
        <v>630440.57999999996</v>
      </c>
      <c r="AO127" s="18"/>
      <c r="AP127" s="15"/>
      <c r="AQ127" s="43" t="str">
        <f t="shared" si="11"/>
        <v>MAYOR</v>
      </c>
      <c r="AR127" s="44">
        <f t="shared" si="12"/>
        <v>577903.86499999999</v>
      </c>
      <c r="AS127" s="44">
        <f t="shared" si="13"/>
        <v>485633.5</v>
      </c>
      <c r="AT127" s="44">
        <f t="shared" si="14"/>
        <v>529782</v>
      </c>
      <c r="AU127" s="44">
        <f t="shared" si="15"/>
        <v>630440.57999999996</v>
      </c>
      <c r="AV127" s="45" t="b">
        <f t="shared" si="16"/>
        <v>1</v>
      </c>
      <c r="AW127" s="45" t="b">
        <f t="shared" si="17"/>
        <v>0</v>
      </c>
      <c r="AX127" s="45"/>
    </row>
    <row r="128" spans="1:50" s="36" customFormat="1" ht="27.75" customHeight="1" x14ac:dyDescent="0.15">
      <c r="A128" s="36" t="str">
        <f t="shared" si="9"/>
        <v>ABA CIENTIFICA S.A.S201132210</v>
      </c>
      <c r="B128" s="36" t="b">
        <f>+A128='[1]Anexo 9'!A128</f>
        <v>1</v>
      </c>
      <c r="C128" s="18">
        <v>800158193</v>
      </c>
      <c r="D128" s="18" t="s">
        <v>3848</v>
      </c>
      <c r="E128" s="15" t="s">
        <v>98</v>
      </c>
      <c r="F128" s="15" t="s">
        <v>337</v>
      </c>
      <c r="G128" s="15">
        <f>+VLOOKUP(F128,[3]Sheet1!$E$3:$G$74,3,FALSE)</f>
        <v>5</v>
      </c>
      <c r="H128" s="15">
        <f>+VLOOKUP(D128&amp;F128,'TD para paquetes'!$E$3:$I$441,5,FALSE)</f>
        <v>5</v>
      </c>
      <c r="I128" s="15" t="s">
        <v>1025</v>
      </c>
      <c r="J128" s="15">
        <v>10</v>
      </c>
      <c r="K128" s="15">
        <v>9</v>
      </c>
      <c r="L128" s="15">
        <v>201132210</v>
      </c>
      <c r="M128" s="15" t="s">
        <v>342</v>
      </c>
      <c r="N128" s="15" t="s">
        <v>101</v>
      </c>
      <c r="O128" s="18" t="s">
        <v>343</v>
      </c>
      <c r="P128" s="22" t="s">
        <v>3841</v>
      </c>
      <c r="Q128" s="15" t="s">
        <v>101</v>
      </c>
      <c r="R128" s="18" t="s">
        <v>134</v>
      </c>
      <c r="S128" s="22" t="s">
        <v>73</v>
      </c>
      <c r="T128" s="18"/>
      <c r="U128" s="18" t="s">
        <v>134</v>
      </c>
      <c r="V128" s="15" t="s">
        <v>340</v>
      </c>
      <c r="W128" s="18" t="s">
        <v>322</v>
      </c>
      <c r="X128" s="18"/>
      <c r="Y128" s="15" t="s">
        <v>73</v>
      </c>
      <c r="Z128" s="18" t="s">
        <v>341</v>
      </c>
      <c r="AA128" s="18" t="s">
        <v>119</v>
      </c>
      <c r="AB128" s="18" t="s">
        <v>330</v>
      </c>
      <c r="AC128" s="67" t="str">
        <f>+VLOOKUP("*"&amp;L128&amp;"*",'[2]REGISTROS SANITARIOS'!$D$2:$E$260,2,FALSE)</f>
        <v>SI</v>
      </c>
      <c r="AD128" s="22" t="s">
        <v>1025</v>
      </c>
      <c r="AE128" s="16">
        <v>44304</v>
      </c>
      <c r="AF128" s="34" t="s">
        <v>73</v>
      </c>
      <c r="AG128" s="24" t="s">
        <v>43</v>
      </c>
      <c r="AH128" s="18" t="s">
        <v>43</v>
      </c>
      <c r="AI128" s="18" t="s">
        <v>52</v>
      </c>
      <c r="AJ128" s="17">
        <v>2.75</v>
      </c>
      <c r="AK128" s="25">
        <v>3</v>
      </c>
      <c r="AL128" s="25">
        <v>88297</v>
      </c>
      <c r="AM128" s="35">
        <v>0.19</v>
      </c>
      <c r="AN128" s="49">
        <f t="shared" si="10"/>
        <v>315220.28999999998</v>
      </c>
      <c r="AO128" s="18"/>
      <c r="AP128" s="15"/>
      <c r="AQ128" s="43" t="str">
        <f t="shared" si="11"/>
        <v>MAYOR</v>
      </c>
      <c r="AR128" s="44">
        <f t="shared" si="12"/>
        <v>288951.9325</v>
      </c>
      <c r="AS128" s="44">
        <f t="shared" si="13"/>
        <v>242816.75</v>
      </c>
      <c r="AT128" s="44">
        <f t="shared" si="14"/>
        <v>264891</v>
      </c>
      <c r="AU128" s="44">
        <f t="shared" si="15"/>
        <v>315220.28999999998</v>
      </c>
      <c r="AV128" s="45" t="b">
        <f t="shared" si="16"/>
        <v>1</v>
      </c>
      <c r="AW128" s="45" t="b">
        <f t="shared" si="17"/>
        <v>0</v>
      </c>
      <c r="AX128" s="45"/>
    </row>
    <row r="129" spans="1:50" s="36" customFormat="1" ht="27.75" customHeight="1" x14ac:dyDescent="0.15">
      <c r="A129" s="36" t="str">
        <f t="shared" si="9"/>
        <v>ABA CIENTIFICA S.A.S201132320</v>
      </c>
      <c r="B129" s="36" t="b">
        <f>+A129='[1]Anexo 9'!A129</f>
        <v>1</v>
      </c>
      <c r="C129" s="18">
        <v>800158193</v>
      </c>
      <c r="D129" s="18" t="s">
        <v>3848</v>
      </c>
      <c r="E129" s="15" t="s">
        <v>98</v>
      </c>
      <c r="F129" s="15" t="s">
        <v>326</v>
      </c>
      <c r="G129" s="15">
        <f>+VLOOKUP(F129,[3]Sheet1!$E$3:$G$74,3,FALSE)</f>
        <v>4</v>
      </c>
      <c r="H129" s="15">
        <f>+VLOOKUP(D129&amp;F129,'TD para paquetes'!$E$3:$I$441,5,FALSE)</f>
        <v>4</v>
      </c>
      <c r="I129" s="15" t="s">
        <v>1025</v>
      </c>
      <c r="J129" s="15">
        <v>10</v>
      </c>
      <c r="K129" s="15">
        <v>10</v>
      </c>
      <c r="L129" s="15">
        <v>201132320</v>
      </c>
      <c r="M129" s="15" t="s">
        <v>327</v>
      </c>
      <c r="N129" s="15" t="s">
        <v>101</v>
      </c>
      <c r="O129" s="18" t="s">
        <v>328</v>
      </c>
      <c r="P129" s="22" t="s">
        <v>73</v>
      </c>
      <c r="Q129" s="15" t="s">
        <v>101</v>
      </c>
      <c r="R129" s="18" t="s">
        <v>134</v>
      </c>
      <c r="S129" s="22" t="s">
        <v>73</v>
      </c>
      <c r="T129" s="18"/>
      <c r="U129" s="18" t="s">
        <v>134</v>
      </c>
      <c r="V129" s="15"/>
      <c r="W129" s="18" t="s">
        <v>322</v>
      </c>
      <c r="X129" s="18"/>
      <c r="Y129" s="15" t="s">
        <v>73</v>
      </c>
      <c r="Z129" s="18" t="s">
        <v>329</v>
      </c>
      <c r="AA129" s="18" t="s">
        <v>119</v>
      </c>
      <c r="AB129" s="18" t="s">
        <v>330</v>
      </c>
      <c r="AC129" s="67" t="str">
        <f>+VLOOKUP("*"&amp;L129&amp;"*",'[2]REGISTROS SANITARIOS'!$D$2:$E$260,2,FALSE)</f>
        <v>SI</v>
      </c>
      <c r="AD129" s="22" t="s">
        <v>1025</v>
      </c>
      <c r="AE129" s="16">
        <v>46132</v>
      </c>
      <c r="AF129" s="34" t="s">
        <v>73</v>
      </c>
      <c r="AG129" s="24" t="s">
        <v>43</v>
      </c>
      <c r="AH129" s="18" t="s">
        <v>43</v>
      </c>
      <c r="AI129" s="18" t="s">
        <v>53</v>
      </c>
      <c r="AJ129" s="17">
        <v>5.5</v>
      </c>
      <c r="AK129" s="25">
        <v>6</v>
      </c>
      <c r="AL129" s="25">
        <v>41614</v>
      </c>
      <c r="AM129" s="35">
        <v>0.19</v>
      </c>
      <c r="AN129" s="49">
        <f t="shared" si="10"/>
        <v>297123.95999999996</v>
      </c>
      <c r="AO129" s="18"/>
      <c r="AP129" s="15"/>
      <c r="AQ129" s="43" t="str">
        <f t="shared" si="11"/>
        <v>MAYOR</v>
      </c>
      <c r="AR129" s="44">
        <f t="shared" si="12"/>
        <v>272363.63</v>
      </c>
      <c r="AS129" s="44">
        <f t="shared" si="13"/>
        <v>228877</v>
      </c>
      <c r="AT129" s="44">
        <f t="shared" si="14"/>
        <v>249684</v>
      </c>
      <c r="AU129" s="44">
        <f t="shared" si="15"/>
        <v>297123.95999999996</v>
      </c>
      <c r="AV129" s="45" t="b">
        <f t="shared" si="16"/>
        <v>1</v>
      </c>
      <c r="AW129" s="45" t="b">
        <f t="shared" si="17"/>
        <v>0</v>
      </c>
      <c r="AX129" s="45"/>
    </row>
    <row r="130" spans="1:50" s="36" customFormat="1" ht="27.75" customHeight="1" x14ac:dyDescent="0.15">
      <c r="A130" s="36" t="str">
        <f t="shared" si="9"/>
        <v>ABA CIENTIFICA S.A.S201132330</v>
      </c>
      <c r="B130" s="36" t="b">
        <f>+A130='[1]Anexo 9'!A130</f>
        <v>1</v>
      </c>
      <c r="C130" s="18">
        <v>800158193</v>
      </c>
      <c r="D130" s="18" t="s">
        <v>3848</v>
      </c>
      <c r="E130" s="15" t="s">
        <v>98</v>
      </c>
      <c r="F130" s="15" t="s">
        <v>326</v>
      </c>
      <c r="G130" s="15">
        <f>+VLOOKUP(F130,[3]Sheet1!$E$3:$G$74,3,FALSE)</f>
        <v>4</v>
      </c>
      <c r="H130" s="15">
        <f>+VLOOKUP(D130&amp;F130,'TD para paquetes'!$E$3:$I$441,5,FALSE)</f>
        <v>4</v>
      </c>
      <c r="I130" s="15" t="s">
        <v>1025</v>
      </c>
      <c r="J130" s="15">
        <v>10</v>
      </c>
      <c r="K130" s="15">
        <v>10</v>
      </c>
      <c r="L130" s="15">
        <v>201132330</v>
      </c>
      <c r="M130" s="15" t="s">
        <v>331</v>
      </c>
      <c r="N130" s="15" t="s">
        <v>101</v>
      </c>
      <c r="O130" s="18" t="s">
        <v>332</v>
      </c>
      <c r="P130" s="22" t="s">
        <v>73</v>
      </c>
      <c r="Q130" s="15" t="s">
        <v>101</v>
      </c>
      <c r="R130" s="18" t="s">
        <v>134</v>
      </c>
      <c r="S130" s="22" t="s">
        <v>73</v>
      </c>
      <c r="T130" s="18"/>
      <c r="U130" s="18" t="s">
        <v>134</v>
      </c>
      <c r="V130" s="15"/>
      <c r="W130" s="18" t="s">
        <v>322</v>
      </c>
      <c r="X130" s="18"/>
      <c r="Y130" s="15" t="s">
        <v>73</v>
      </c>
      <c r="Z130" s="18" t="s">
        <v>329</v>
      </c>
      <c r="AA130" s="18" t="s">
        <v>119</v>
      </c>
      <c r="AB130" s="18" t="s">
        <v>330</v>
      </c>
      <c r="AC130" s="67" t="str">
        <f>+VLOOKUP("*"&amp;L130&amp;"*",'[2]REGISTROS SANITARIOS'!$D$2:$E$260,2,FALSE)</f>
        <v>SI</v>
      </c>
      <c r="AD130" s="22" t="s">
        <v>1025</v>
      </c>
      <c r="AE130" s="16">
        <v>46132</v>
      </c>
      <c r="AF130" s="34" t="s">
        <v>73</v>
      </c>
      <c r="AG130" s="24" t="s">
        <v>43</v>
      </c>
      <c r="AH130" s="18" t="s">
        <v>43</v>
      </c>
      <c r="AI130" s="18" t="s">
        <v>53</v>
      </c>
      <c r="AJ130" s="17">
        <v>11</v>
      </c>
      <c r="AK130" s="25">
        <v>11</v>
      </c>
      <c r="AL130" s="25">
        <v>41614</v>
      </c>
      <c r="AM130" s="35">
        <v>0.19</v>
      </c>
      <c r="AN130" s="49">
        <f t="shared" si="10"/>
        <v>544727.26</v>
      </c>
      <c r="AO130" s="18"/>
      <c r="AP130" s="15"/>
      <c r="AQ130" s="43" t="str">
        <f t="shared" si="11"/>
        <v>SI</v>
      </c>
      <c r="AR130" s="44">
        <f t="shared" si="12"/>
        <v>544727.26</v>
      </c>
      <c r="AS130" s="44">
        <f t="shared" si="13"/>
        <v>457754</v>
      </c>
      <c r="AT130" s="44">
        <f t="shared" si="14"/>
        <v>457754</v>
      </c>
      <c r="AU130" s="44">
        <f t="shared" si="15"/>
        <v>544727.26</v>
      </c>
      <c r="AV130" s="45" t="b">
        <f t="shared" si="16"/>
        <v>1</v>
      </c>
      <c r="AW130" s="45" t="b">
        <f t="shared" si="17"/>
        <v>0</v>
      </c>
      <c r="AX130" s="45"/>
    </row>
    <row r="131" spans="1:50" s="36" customFormat="1" ht="27.75" customHeight="1" x14ac:dyDescent="0.15">
      <c r="A131" s="36" t="str">
        <f t="shared" si="9"/>
        <v>ABA CIENTIFICA S.A.S201132340</v>
      </c>
      <c r="B131" s="36" t="b">
        <f>+A131='[1]Anexo 9'!A131</f>
        <v>1</v>
      </c>
      <c r="C131" s="18">
        <v>800158193</v>
      </c>
      <c r="D131" s="18" t="s">
        <v>3848</v>
      </c>
      <c r="E131" s="15" t="s">
        <v>98</v>
      </c>
      <c r="F131" s="15" t="s">
        <v>326</v>
      </c>
      <c r="G131" s="15">
        <f>+VLOOKUP(F131,[3]Sheet1!$E$3:$G$74,3,FALSE)</f>
        <v>4</v>
      </c>
      <c r="H131" s="15">
        <f>+VLOOKUP(D131&amp;F131,'TD para paquetes'!$E$3:$I$441,5,FALSE)</f>
        <v>4</v>
      </c>
      <c r="I131" s="15" t="s">
        <v>1025</v>
      </c>
      <c r="J131" s="15">
        <v>10</v>
      </c>
      <c r="K131" s="15">
        <v>10</v>
      </c>
      <c r="L131" s="15">
        <v>201132340</v>
      </c>
      <c r="M131" s="15" t="s">
        <v>333</v>
      </c>
      <c r="N131" s="15" t="s">
        <v>101</v>
      </c>
      <c r="O131" s="18" t="s">
        <v>334</v>
      </c>
      <c r="P131" s="22" t="s">
        <v>73</v>
      </c>
      <c r="Q131" s="15" t="s">
        <v>101</v>
      </c>
      <c r="R131" s="18" t="s">
        <v>134</v>
      </c>
      <c r="S131" s="22" t="s">
        <v>73</v>
      </c>
      <c r="T131" s="18"/>
      <c r="U131" s="18" t="s">
        <v>134</v>
      </c>
      <c r="V131" s="15"/>
      <c r="W131" s="18" t="s">
        <v>322</v>
      </c>
      <c r="X131" s="18"/>
      <c r="Y131" s="15" t="s">
        <v>73</v>
      </c>
      <c r="Z131" s="18" t="s">
        <v>329</v>
      </c>
      <c r="AA131" s="18" t="s">
        <v>119</v>
      </c>
      <c r="AB131" s="18" t="s">
        <v>330</v>
      </c>
      <c r="AC131" s="67" t="str">
        <f>+VLOOKUP("*"&amp;L131&amp;"*",'[2]REGISTROS SANITARIOS'!$D$2:$E$260,2,FALSE)</f>
        <v>SI</v>
      </c>
      <c r="AD131" s="22" t="s">
        <v>1025</v>
      </c>
      <c r="AE131" s="16">
        <v>46132</v>
      </c>
      <c r="AF131" s="34" t="s">
        <v>73</v>
      </c>
      <c r="AG131" s="24" t="s">
        <v>43</v>
      </c>
      <c r="AH131" s="18" t="s">
        <v>43</v>
      </c>
      <c r="AI131" s="18" t="s">
        <v>53</v>
      </c>
      <c r="AJ131" s="17">
        <v>11</v>
      </c>
      <c r="AK131" s="25">
        <v>11</v>
      </c>
      <c r="AL131" s="25">
        <v>41614</v>
      </c>
      <c r="AM131" s="35">
        <v>0.19</v>
      </c>
      <c r="AN131" s="49">
        <f t="shared" si="10"/>
        <v>544727.26</v>
      </c>
      <c r="AO131" s="18"/>
      <c r="AP131" s="15"/>
      <c r="AQ131" s="43" t="str">
        <f t="shared" si="11"/>
        <v>SI</v>
      </c>
      <c r="AR131" s="44">
        <f t="shared" si="12"/>
        <v>544727.26</v>
      </c>
      <c r="AS131" s="44">
        <f t="shared" si="13"/>
        <v>457754</v>
      </c>
      <c r="AT131" s="44">
        <f t="shared" si="14"/>
        <v>457754</v>
      </c>
      <c r="AU131" s="44">
        <f t="shared" si="15"/>
        <v>544727.26</v>
      </c>
      <c r="AV131" s="45" t="b">
        <f t="shared" si="16"/>
        <v>1</v>
      </c>
      <c r="AW131" s="45" t="b">
        <f t="shared" si="17"/>
        <v>0</v>
      </c>
      <c r="AX131" s="45"/>
    </row>
    <row r="132" spans="1:50" s="36" customFormat="1" ht="27.75" customHeight="1" x14ac:dyDescent="0.15">
      <c r="A132" s="36" t="str">
        <f t="shared" ref="A132:A195" si="18">+D132&amp;L132</f>
        <v>ABA CIENTIFICA S.A.S201132350</v>
      </c>
      <c r="B132" s="36" t="b">
        <f>+A132='[1]Anexo 9'!A132</f>
        <v>1</v>
      </c>
      <c r="C132" s="18">
        <v>800158193</v>
      </c>
      <c r="D132" s="18" t="s">
        <v>3848</v>
      </c>
      <c r="E132" s="15" t="s">
        <v>98</v>
      </c>
      <c r="F132" s="15" t="s">
        <v>326</v>
      </c>
      <c r="G132" s="15">
        <f>+VLOOKUP(F132,[3]Sheet1!$E$3:$G$74,3,FALSE)</f>
        <v>4</v>
      </c>
      <c r="H132" s="15">
        <f>+VLOOKUP(D132&amp;F132,'TD para paquetes'!$E$3:$I$441,5,FALSE)</f>
        <v>4</v>
      </c>
      <c r="I132" s="15" t="s">
        <v>1025</v>
      </c>
      <c r="J132" s="15">
        <v>10</v>
      </c>
      <c r="K132" s="15">
        <v>10</v>
      </c>
      <c r="L132" s="15">
        <v>201132350</v>
      </c>
      <c r="M132" s="15" t="s">
        <v>335</v>
      </c>
      <c r="N132" s="15" t="s">
        <v>101</v>
      </c>
      <c r="O132" s="18" t="s">
        <v>336</v>
      </c>
      <c r="P132" s="22" t="s">
        <v>73</v>
      </c>
      <c r="Q132" s="15" t="s">
        <v>101</v>
      </c>
      <c r="R132" s="18" t="s">
        <v>134</v>
      </c>
      <c r="S132" s="22" t="s">
        <v>73</v>
      </c>
      <c r="T132" s="18"/>
      <c r="U132" s="18" t="s">
        <v>134</v>
      </c>
      <c r="V132" s="15"/>
      <c r="W132" s="18" t="s">
        <v>322</v>
      </c>
      <c r="X132" s="18"/>
      <c r="Y132" s="15" t="s">
        <v>73</v>
      </c>
      <c r="Z132" s="18" t="s">
        <v>329</v>
      </c>
      <c r="AA132" s="18" t="s">
        <v>119</v>
      </c>
      <c r="AB132" s="18" t="s">
        <v>330</v>
      </c>
      <c r="AC132" s="67" t="str">
        <f>+VLOOKUP("*"&amp;L132&amp;"*",'[2]REGISTROS SANITARIOS'!$D$2:$E$260,2,FALSE)</f>
        <v>SI</v>
      </c>
      <c r="AD132" s="22" t="s">
        <v>1025</v>
      </c>
      <c r="AE132" s="16">
        <v>46132</v>
      </c>
      <c r="AF132" s="34" t="s">
        <v>73</v>
      </c>
      <c r="AG132" s="24" t="s">
        <v>43</v>
      </c>
      <c r="AH132" s="18" t="s">
        <v>43</v>
      </c>
      <c r="AI132" s="18" t="s">
        <v>53</v>
      </c>
      <c r="AJ132" s="17">
        <v>5.5</v>
      </c>
      <c r="AK132" s="25">
        <v>6</v>
      </c>
      <c r="AL132" s="25">
        <v>41614</v>
      </c>
      <c r="AM132" s="35">
        <v>0.19</v>
      </c>
      <c r="AN132" s="49">
        <f t="shared" ref="AN132:AN195" si="19">+AL132*((1+AM132)*AK132)</f>
        <v>297123.95999999996</v>
      </c>
      <c r="AO132" s="18"/>
      <c r="AP132" s="15"/>
      <c r="AQ132" s="43" t="str">
        <f t="shared" ref="AQ132:AQ195" si="20">+IF(AK132="","NO INDICA",IF(AJ132=AK132,"SI",IF(AK132&gt;AJ132,"MAYOR",IF(AK132&lt;AJ132,"MENOR"))))</f>
        <v>MAYOR</v>
      </c>
      <c r="AR132" s="44">
        <f t="shared" ref="AR132:AR195" si="21">+AJ132*(AL132*(1+AM132))</f>
        <v>272363.63</v>
      </c>
      <c r="AS132" s="44">
        <f t="shared" ref="AS132:AS195" si="22">+AJ132*AL132</f>
        <v>228877</v>
      </c>
      <c r="AT132" s="44">
        <f t="shared" ref="AT132:AT195" si="23">+AL132*AK132</f>
        <v>249684</v>
      </c>
      <c r="AU132" s="44">
        <f t="shared" ref="AU132:AU195" si="24">+AK132*(AL132*(1+AM132))</f>
        <v>297123.95999999996</v>
      </c>
      <c r="AV132" s="45" t="b">
        <f t="shared" ref="AV132:AV195" si="25">+IFERROR(AU132=AN132,"FALSO")</f>
        <v>1</v>
      </c>
      <c r="AW132" s="45" t="b">
        <f t="shared" ref="AW132:AW195" si="26">+AS132=AN132</f>
        <v>0</v>
      </c>
      <c r="AX132" s="45"/>
    </row>
    <row r="133" spans="1:50" s="36" customFormat="1" ht="27.75" customHeight="1" x14ac:dyDescent="0.15">
      <c r="A133" s="36" t="str">
        <f t="shared" si="18"/>
        <v>ABA CIENTIFICA S.A.S201132410</v>
      </c>
      <c r="B133" s="36" t="b">
        <f>+A133='[1]Anexo 9'!A133</f>
        <v>1</v>
      </c>
      <c r="C133" s="18">
        <v>800158193</v>
      </c>
      <c r="D133" s="18" t="s">
        <v>3848</v>
      </c>
      <c r="E133" s="15" t="s">
        <v>98</v>
      </c>
      <c r="F133" s="15" t="s">
        <v>337</v>
      </c>
      <c r="G133" s="15">
        <f>+VLOOKUP(F133,[3]Sheet1!$E$3:$G$74,3,FALSE)</f>
        <v>5</v>
      </c>
      <c r="H133" s="15">
        <f>+VLOOKUP(D133&amp;F133,'TD para paquetes'!$E$3:$I$441,5,FALSE)</f>
        <v>5</v>
      </c>
      <c r="I133" s="15" t="s">
        <v>1025</v>
      </c>
      <c r="J133" s="15">
        <v>10</v>
      </c>
      <c r="K133" s="15">
        <v>9</v>
      </c>
      <c r="L133" s="15">
        <v>201132410</v>
      </c>
      <c r="M133" s="15" t="s">
        <v>344</v>
      </c>
      <c r="N133" s="15" t="s">
        <v>101</v>
      </c>
      <c r="O133" s="18" t="s">
        <v>345</v>
      </c>
      <c r="P133" s="22" t="s">
        <v>3841</v>
      </c>
      <c r="Q133" s="15" t="s">
        <v>101</v>
      </c>
      <c r="R133" s="18" t="s">
        <v>134</v>
      </c>
      <c r="S133" s="22" t="s">
        <v>73</v>
      </c>
      <c r="T133" s="18"/>
      <c r="U133" s="18" t="s">
        <v>134</v>
      </c>
      <c r="V133" s="15" t="s">
        <v>340</v>
      </c>
      <c r="W133" s="18" t="s">
        <v>322</v>
      </c>
      <c r="X133" s="18"/>
      <c r="Y133" s="15" t="s">
        <v>73</v>
      </c>
      <c r="Z133" s="18" t="s">
        <v>341</v>
      </c>
      <c r="AA133" s="18" t="s">
        <v>119</v>
      </c>
      <c r="AB133" s="18" t="s">
        <v>330</v>
      </c>
      <c r="AC133" s="67" t="str">
        <f>+VLOOKUP("*"&amp;L133&amp;"*",'[2]REGISTROS SANITARIOS'!$D$2:$E$260,2,FALSE)</f>
        <v>SI</v>
      </c>
      <c r="AD133" s="22" t="s">
        <v>1025</v>
      </c>
      <c r="AE133" s="16">
        <v>44304</v>
      </c>
      <c r="AF133" s="34" t="s">
        <v>73</v>
      </c>
      <c r="AG133" s="24" t="s">
        <v>43</v>
      </c>
      <c r="AH133" s="18" t="s">
        <v>43</v>
      </c>
      <c r="AI133" s="18" t="s">
        <v>52</v>
      </c>
      <c r="AJ133" s="17">
        <v>11</v>
      </c>
      <c r="AK133" s="25">
        <v>11</v>
      </c>
      <c r="AL133" s="25">
        <v>88297</v>
      </c>
      <c r="AM133" s="35">
        <v>0.19</v>
      </c>
      <c r="AN133" s="49">
        <f t="shared" si="19"/>
        <v>1155807.73</v>
      </c>
      <c r="AO133" s="18"/>
      <c r="AP133" s="15"/>
      <c r="AQ133" s="43" t="str">
        <f t="shared" si="20"/>
        <v>SI</v>
      </c>
      <c r="AR133" s="44">
        <f t="shared" si="21"/>
        <v>1155807.73</v>
      </c>
      <c r="AS133" s="44">
        <f t="shared" si="22"/>
        <v>971267</v>
      </c>
      <c r="AT133" s="44">
        <f t="shared" si="23"/>
        <v>971267</v>
      </c>
      <c r="AU133" s="44">
        <f t="shared" si="24"/>
        <v>1155807.73</v>
      </c>
      <c r="AV133" s="45" t="b">
        <f t="shared" si="25"/>
        <v>1</v>
      </c>
      <c r="AW133" s="45" t="b">
        <f t="shared" si="26"/>
        <v>0</v>
      </c>
      <c r="AX133" s="45"/>
    </row>
    <row r="134" spans="1:50" s="36" customFormat="1" ht="27.75" customHeight="1" x14ac:dyDescent="0.15">
      <c r="A134" s="36" t="str">
        <f t="shared" si="18"/>
        <v>ABA CIENTIFICA S.A.S201132510</v>
      </c>
      <c r="B134" s="36" t="b">
        <f>+A134='[1]Anexo 9'!A134</f>
        <v>1</v>
      </c>
      <c r="C134" s="18">
        <v>800158193</v>
      </c>
      <c r="D134" s="18" t="s">
        <v>3848</v>
      </c>
      <c r="E134" s="15" t="s">
        <v>98</v>
      </c>
      <c r="F134" s="15" t="s">
        <v>337</v>
      </c>
      <c r="G134" s="15">
        <f>+VLOOKUP(F134,[3]Sheet1!$E$3:$G$74,3,FALSE)</f>
        <v>5</v>
      </c>
      <c r="H134" s="15">
        <f>+VLOOKUP(D134&amp;F134,'TD para paquetes'!$E$3:$I$441,5,FALSE)</f>
        <v>5</v>
      </c>
      <c r="I134" s="15" t="s">
        <v>1025</v>
      </c>
      <c r="J134" s="15">
        <v>10</v>
      </c>
      <c r="K134" s="15">
        <v>9</v>
      </c>
      <c r="L134" s="15">
        <v>201132510</v>
      </c>
      <c r="M134" s="15" t="s">
        <v>346</v>
      </c>
      <c r="N134" s="15" t="s">
        <v>101</v>
      </c>
      <c r="O134" s="18" t="s">
        <v>347</v>
      </c>
      <c r="P134" s="22" t="s">
        <v>3841</v>
      </c>
      <c r="Q134" s="15" t="s">
        <v>101</v>
      </c>
      <c r="R134" s="18" t="s">
        <v>134</v>
      </c>
      <c r="S134" s="22" t="s">
        <v>73</v>
      </c>
      <c r="T134" s="18"/>
      <c r="U134" s="18" t="s">
        <v>134</v>
      </c>
      <c r="V134" s="15" t="s">
        <v>340</v>
      </c>
      <c r="W134" s="18" t="s">
        <v>322</v>
      </c>
      <c r="X134" s="18"/>
      <c r="Y134" s="15" t="s">
        <v>73</v>
      </c>
      <c r="Z134" s="18" t="s">
        <v>341</v>
      </c>
      <c r="AA134" s="18" t="s">
        <v>119</v>
      </c>
      <c r="AB134" s="18" t="s">
        <v>330</v>
      </c>
      <c r="AC134" s="67" t="str">
        <f>+VLOOKUP("*"&amp;L134&amp;"*",'[2]REGISTROS SANITARIOS'!$D$2:$E$260,2,FALSE)</f>
        <v>SI</v>
      </c>
      <c r="AD134" s="22" t="s">
        <v>1025</v>
      </c>
      <c r="AE134" s="16">
        <v>44304</v>
      </c>
      <c r="AF134" s="34" t="s">
        <v>73</v>
      </c>
      <c r="AG134" s="24" t="s">
        <v>43</v>
      </c>
      <c r="AH134" s="18" t="s">
        <v>43</v>
      </c>
      <c r="AI134" s="18" t="s">
        <v>57</v>
      </c>
      <c r="AJ134" s="17">
        <v>11</v>
      </c>
      <c r="AK134" s="25">
        <v>11</v>
      </c>
      <c r="AL134" s="25">
        <v>88297</v>
      </c>
      <c r="AM134" s="35">
        <v>0.19</v>
      </c>
      <c r="AN134" s="49">
        <f t="shared" si="19"/>
        <v>1155807.73</v>
      </c>
      <c r="AO134" s="18"/>
      <c r="AP134" s="15"/>
      <c r="AQ134" s="43" t="str">
        <f t="shared" si="20"/>
        <v>SI</v>
      </c>
      <c r="AR134" s="44">
        <f t="shared" si="21"/>
        <v>1155807.73</v>
      </c>
      <c r="AS134" s="44">
        <f t="shared" si="22"/>
        <v>971267</v>
      </c>
      <c r="AT134" s="44">
        <f t="shared" si="23"/>
        <v>971267</v>
      </c>
      <c r="AU134" s="44">
        <f t="shared" si="24"/>
        <v>1155807.73</v>
      </c>
      <c r="AV134" s="45" t="b">
        <f t="shared" si="25"/>
        <v>1</v>
      </c>
      <c r="AW134" s="45" t="b">
        <f t="shared" si="26"/>
        <v>0</v>
      </c>
      <c r="AX134" s="45"/>
    </row>
    <row r="135" spans="1:50" s="36" customFormat="1" ht="27.75" customHeight="1" x14ac:dyDescent="0.15">
      <c r="A135" s="36" t="str">
        <f t="shared" si="18"/>
        <v>ABA CIENTIFICA S.A.S201132610</v>
      </c>
      <c r="B135" s="36" t="b">
        <f>+A135='[1]Anexo 9'!A135</f>
        <v>1</v>
      </c>
      <c r="C135" s="18">
        <v>800158193</v>
      </c>
      <c r="D135" s="18" t="s">
        <v>3848</v>
      </c>
      <c r="E135" s="15" t="s">
        <v>98</v>
      </c>
      <c r="F135" s="15" t="s">
        <v>337</v>
      </c>
      <c r="G135" s="15">
        <f>+VLOOKUP(F135,[3]Sheet1!$E$3:$G$74,3,FALSE)</f>
        <v>5</v>
      </c>
      <c r="H135" s="15">
        <f>+VLOOKUP(D135&amp;F135,'TD para paquetes'!$E$3:$I$441,5,FALSE)</f>
        <v>5</v>
      </c>
      <c r="I135" s="15" t="s">
        <v>1025</v>
      </c>
      <c r="J135" s="15">
        <v>9</v>
      </c>
      <c r="K135" s="15">
        <v>9</v>
      </c>
      <c r="L135" s="15">
        <v>201132610</v>
      </c>
      <c r="M135" s="15" t="s">
        <v>348</v>
      </c>
      <c r="N135" s="15" t="s">
        <v>101</v>
      </c>
      <c r="O135" s="18" t="s">
        <v>349</v>
      </c>
      <c r="P135" s="22" t="s">
        <v>3841</v>
      </c>
      <c r="Q135" s="15" t="s">
        <v>101</v>
      </c>
      <c r="R135" s="18" t="s">
        <v>134</v>
      </c>
      <c r="S135" s="22" t="s">
        <v>73</v>
      </c>
      <c r="T135" s="18"/>
      <c r="U135" s="18" t="s">
        <v>134</v>
      </c>
      <c r="V135" s="15" t="s">
        <v>340</v>
      </c>
      <c r="W135" s="18" t="s">
        <v>322</v>
      </c>
      <c r="X135" s="18"/>
      <c r="Y135" s="15" t="s">
        <v>73</v>
      </c>
      <c r="Z135" s="18" t="s">
        <v>341</v>
      </c>
      <c r="AA135" s="18" t="s">
        <v>119</v>
      </c>
      <c r="AB135" s="18" t="s">
        <v>330</v>
      </c>
      <c r="AC135" s="67" t="str">
        <f>+VLOOKUP("*"&amp;L135&amp;"*",'[2]REGISTROS SANITARIOS'!$D$2:$E$260,2,FALSE)</f>
        <v>SI</v>
      </c>
      <c r="AD135" s="22" t="s">
        <v>1025</v>
      </c>
      <c r="AE135" s="16">
        <v>44304</v>
      </c>
      <c r="AF135" s="34" t="s">
        <v>73</v>
      </c>
      <c r="AG135" s="24" t="s">
        <v>43</v>
      </c>
      <c r="AH135" s="18" t="s">
        <v>43</v>
      </c>
      <c r="AI135" s="18" t="s">
        <v>52</v>
      </c>
      <c r="AJ135" s="17">
        <v>11</v>
      </c>
      <c r="AK135" s="25">
        <v>11</v>
      </c>
      <c r="AL135" s="25">
        <v>88297</v>
      </c>
      <c r="AM135" s="35">
        <v>0.19</v>
      </c>
      <c r="AN135" s="49">
        <f t="shared" si="19"/>
        <v>1155807.73</v>
      </c>
      <c r="AO135" s="18"/>
      <c r="AP135" s="15"/>
      <c r="AQ135" s="43" t="str">
        <f t="shared" si="20"/>
        <v>SI</v>
      </c>
      <c r="AR135" s="44">
        <f t="shared" si="21"/>
        <v>1155807.73</v>
      </c>
      <c r="AS135" s="44">
        <f t="shared" si="22"/>
        <v>971267</v>
      </c>
      <c r="AT135" s="44">
        <f t="shared" si="23"/>
        <v>971267</v>
      </c>
      <c r="AU135" s="44">
        <f t="shared" si="24"/>
        <v>1155807.73</v>
      </c>
      <c r="AV135" s="45" t="b">
        <f t="shared" si="25"/>
        <v>1</v>
      </c>
      <c r="AW135" s="45" t="b">
        <f t="shared" si="26"/>
        <v>0</v>
      </c>
      <c r="AX135" s="45"/>
    </row>
    <row r="136" spans="1:50" s="36" customFormat="1" ht="27.75" customHeight="1" x14ac:dyDescent="0.15">
      <c r="A136" s="36" t="str">
        <f t="shared" si="18"/>
        <v>ABA CIENTIFICA S.A.S201132710</v>
      </c>
      <c r="B136" s="36" t="b">
        <f>+A136='[1]Anexo 9'!A136</f>
        <v>1</v>
      </c>
      <c r="C136" s="18">
        <v>800158193</v>
      </c>
      <c r="D136" s="18" t="s">
        <v>3848</v>
      </c>
      <c r="E136" s="15" t="s">
        <v>98</v>
      </c>
      <c r="F136" s="15" t="s">
        <v>320</v>
      </c>
      <c r="G136" s="15">
        <f>+VLOOKUP(F136,[3]Sheet1!$E$3:$G$74,3,FALSE)</f>
        <v>4</v>
      </c>
      <c r="H136" s="15">
        <f>+VLOOKUP(D136&amp;F136,'TD para paquetes'!$E$3:$I$441,5,FALSE)</f>
        <v>4</v>
      </c>
      <c r="I136" s="15" t="s">
        <v>1025</v>
      </c>
      <c r="J136" s="15">
        <v>8</v>
      </c>
      <c r="K136" s="15">
        <v>8</v>
      </c>
      <c r="L136" s="15">
        <v>201132710</v>
      </c>
      <c r="M136" s="15" t="s">
        <v>321</v>
      </c>
      <c r="N136" s="15" t="s">
        <v>101</v>
      </c>
      <c r="O136" s="18" t="s">
        <v>3900</v>
      </c>
      <c r="P136" s="22" t="s">
        <v>3841</v>
      </c>
      <c r="Q136" s="15" t="s">
        <v>101</v>
      </c>
      <c r="R136" s="18" t="s">
        <v>134</v>
      </c>
      <c r="S136" s="22" t="s">
        <v>73</v>
      </c>
      <c r="T136" s="18"/>
      <c r="U136" s="18" t="s">
        <v>377</v>
      </c>
      <c r="V136" s="15" t="s">
        <v>6070</v>
      </c>
      <c r="W136" s="18" t="s">
        <v>6071</v>
      </c>
      <c r="X136" s="18"/>
      <c r="Y136" s="15" t="s">
        <v>68</v>
      </c>
      <c r="Z136" s="18" t="s">
        <v>3795</v>
      </c>
      <c r="AA136" s="18" t="s">
        <v>187</v>
      </c>
      <c r="AB136" s="18" t="s">
        <v>3027</v>
      </c>
      <c r="AC136" s="67" t="str">
        <f>+VLOOKUP("*"&amp;L136&amp;"*",'[2]REGISTROS SANITARIOS'!$D$2:$E$260,2,FALSE)</f>
        <v>SI</v>
      </c>
      <c r="AD136" s="22" t="s">
        <v>1025</v>
      </c>
      <c r="AE136" s="16">
        <v>47379</v>
      </c>
      <c r="AF136" s="34" t="s">
        <v>73</v>
      </c>
      <c r="AG136" s="24" t="s">
        <v>43</v>
      </c>
      <c r="AH136" s="18" t="s">
        <v>43</v>
      </c>
      <c r="AI136" s="18" t="s">
        <v>53</v>
      </c>
      <c r="AJ136" s="17">
        <v>2073.5</v>
      </c>
      <c r="AK136" s="25">
        <v>2080</v>
      </c>
      <c r="AL136" s="25">
        <v>6160</v>
      </c>
      <c r="AM136" s="35">
        <v>0.19</v>
      </c>
      <c r="AN136" s="49">
        <f t="shared" si="19"/>
        <v>15247231.999999998</v>
      </c>
      <c r="AO136" s="18"/>
      <c r="AP136" s="15"/>
      <c r="AQ136" s="43" t="str">
        <f t="shared" si="20"/>
        <v>MAYOR</v>
      </c>
      <c r="AR136" s="44">
        <f t="shared" si="21"/>
        <v>15199584.399999999</v>
      </c>
      <c r="AS136" s="44">
        <f t="shared" si="22"/>
        <v>12772760</v>
      </c>
      <c r="AT136" s="44">
        <f t="shared" si="23"/>
        <v>12812800</v>
      </c>
      <c r="AU136" s="44">
        <f t="shared" si="24"/>
        <v>15247232</v>
      </c>
      <c r="AV136" s="45" t="b">
        <f t="shared" si="25"/>
        <v>1</v>
      </c>
      <c r="AW136" s="45" t="b">
        <f t="shared" si="26"/>
        <v>0</v>
      </c>
      <c r="AX136" s="45"/>
    </row>
    <row r="137" spans="1:50" s="36" customFormat="1" ht="27.75" customHeight="1" x14ac:dyDescent="0.15">
      <c r="A137" s="36" t="str">
        <f t="shared" si="18"/>
        <v>ABA CIENTIFICA S.A.S201132810</v>
      </c>
      <c r="B137" s="36" t="b">
        <f>+A137='[1]Anexo 9'!A137</f>
        <v>1</v>
      </c>
      <c r="C137" s="18">
        <v>800158193</v>
      </c>
      <c r="D137" s="18" t="s">
        <v>3848</v>
      </c>
      <c r="E137" s="15" t="s">
        <v>98</v>
      </c>
      <c r="F137" s="15" t="s">
        <v>320</v>
      </c>
      <c r="G137" s="15">
        <f>+VLOOKUP(F137,[3]Sheet1!$E$3:$G$74,3,FALSE)</f>
        <v>4</v>
      </c>
      <c r="H137" s="15">
        <f>+VLOOKUP(D137&amp;F137,'TD para paquetes'!$E$3:$I$441,5,FALSE)</f>
        <v>4</v>
      </c>
      <c r="I137" s="15" t="s">
        <v>1025</v>
      </c>
      <c r="J137" s="15">
        <v>8</v>
      </c>
      <c r="K137" s="15">
        <v>8</v>
      </c>
      <c r="L137" s="15">
        <v>201132810</v>
      </c>
      <c r="M137" s="15" t="s">
        <v>323</v>
      </c>
      <c r="N137" s="15" t="s">
        <v>101</v>
      </c>
      <c r="O137" s="18" t="s">
        <v>3901</v>
      </c>
      <c r="P137" s="22" t="s">
        <v>3841</v>
      </c>
      <c r="Q137" s="15" t="s">
        <v>101</v>
      </c>
      <c r="R137" s="18" t="s">
        <v>134</v>
      </c>
      <c r="S137" s="22" t="s">
        <v>73</v>
      </c>
      <c r="T137" s="18"/>
      <c r="U137" s="18" t="s">
        <v>377</v>
      </c>
      <c r="V137" s="15" t="s">
        <v>6070</v>
      </c>
      <c r="W137" s="18" t="s">
        <v>6071</v>
      </c>
      <c r="X137" s="18"/>
      <c r="Y137" s="15" t="s">
        <v>68</v>
      </c>
      <c r="Z137" s="18" t="s">
        <v>3795</v>
      </c>
      <c r="AA137" s="18" t="s">
        <v>187</v>
      </c>
      <c r="AB137" s="18" t="s">
        <v>3027</v>
      </c>
      <c r="AC137" s="67" t="str">
        <f>+VLOOKUP("*"&amp;L137&amp;"*",'[2]REGISTROS SANITARIOS'!$D$2:$E$260,2,FALSE)</f>
        <v>SI</v>
      </c>
      <c r="AD137" s="22" t="s">
        <v>1025</v>
      </c>
      <c r="AE137" s="16">
        <v>47379</v>
      </c>
      <c r="AF137" s="34" t="s">
        <v>73</v>
      </c>
      <c r="AG137" s="24" t="s">
        <v>43</v>
      </c>
      <c r="AH137" s="18" t="s">
        <v>43</v>
      </c>
      <c r="AI137" s="18" t="s">
        <v>53</v>
      </c>
      <c r="AJ137" s="17">
        <v>16.5</v>
      </c>
      <c r="AK137" s="25">
        <v>20</v>
      </c>
      <c r="AL137" s="25">
        <v>5460</v>
      </c>
      <c r="AM137" s="35">
        <v>0.19</v>
      </c>
      <c r="AN137" s="49">
        <f t="shared" si="19"/>
        <v>129947.99999999999</v>
      </c>
      <c r="AO137" s="18"/>
      <c r="AP137" s="15"/>
      <c r="AQ137" s="43" t="str">
        <f t="shared" si="20"/>
        <v>MAYOR</v>
      </c>
      <c r="AR137" s="44">
        <f t="shared" si="21"/>
        <v>107207.09999999999</v>
      </c>
      <c r="AS137" s="44">
        <f t="shared" si="22"/>
        <v>90090</v>
      </c>
      <c r="AT137" s="44">
        <f t="shared" si="23"/>
        <v>109200</v>
      </c>
      <c r="AU137" s="44">
        <f t="shared" si="24"/>
        <v>129948</v>
      </c>
      <c r="AV137" s="45" t="b">
        <f t="shared" si="25"/>
        <v>1</v>
      </c>
      <c r="AW137" s="45" t="b">
        <f t="shared" si="26"/>
        <v>0</v>
      </c>
      <c r="AX137" s="45"/>
    </row>
    <row r="138" spans="1:50" s="36" customFormat="1" ht="27.75" customHeight="1" x14ac:dyDescent="0.15">
      <c r="A138" s="36" t="str">
        <f t="shared" si="18"/>
        <v>ABA CIENTIFICA S.A.S201132910</v>
      </c>
      <c r="B138" s="36" t="b">
        <f>+A138='[1]Anexo 9'!A138</f>
        <v>1</v>
      </c>
      <c r="C138" s="18">
        <v>800158193</v>
      </c>
      <c r="D138" s="18" t="s">
        <v>3848</v>
      </c>
      <c r="E138" s="15" t="s">
        <v>98</v>
      </c>
      <c r="F138" s="15" t="s">
        <v>320</v>
      </c>
      <c r="G138" s="15">
        <f>+VLOOKUP(F138,[3]Sheet1!$E$3:$G$74,3,FALSE)</f>
        <v>4</v>
      </c>
      <c r="H138" s="15">
        <f>+VLOOKUP(D138&amp;F138,'TD para paquetes'!$E$3:$I$441,5,FALSE)</f>
        <v>4</v>
      </c>
      <c r="I138" s="15" t="s">
        <v>1025</v>
      </c>
      <c r="J138" s="15">
        <v>8</v>
      </c>
      <c r="K138" s="15">
        <v>8</v>
      </c>
      <c r="L138" s="15">
        <v>201132910</v>
      </c>
      <c r="M138" s="15" t="s">
        <v>324</v>
      </c>
      <c r="N138" s="15" t="s">
        <v>101</v>
      </c>
      <c r="O138" s="18" t="s">
        <v>3902</v>
      </c>
      <c r="P138" s="22" t="s">
        <v>3841</v>
      </c>
      <c r="Q138" s="15" t="s">
        <v>101</v>
      </c>
      <c r="R138" s="18" t="s">
        <v>134</v>
      </c>
      <c r="S138" s="22" t="s">
        <v>73</v>
      </c>
      <c r="T138" s="18"/>
      <c r="U138" s="18" t="s">
        <v>377</v>
      </c>
      <c r="V138" s="15" t="s">
        <v>6070</v>
      </c>
      <c r="W138" s="18" t="s">
        <v>6071</v>
      </c>
      <c r="X138" s="18"/>
      <c r="Y138" s="15" t="s">
        <v>68</v>
      </c>
      <c r="Z138" s="18" t="s">
        <v>3795</v>
      </c>
      <c r="AA138" s="18" t="s">
        <v>187</v>
      </c>
      <c r="AB138" s="18" t="s">
        <v>3027</v>
      </c>
      <c r="AC138" s="67" t="str">
        <f>+VLOOKUP("*"&amp;L138&amp;"*",'[2]REGISTROS SANITARIOS'!$D$2:$E$260,2,FALSE)</f>
        <v>SI</v>
      </c>
      <c r="AD138" s="22" t="s">
        <v>1025</v>
      </c>
      <c r="AE138" s="16">
        <v>46648</v>
      </c>
      <c r="AF138" s="34" t="s">
        <v>73</v>
      </c>
      <c r="AG138" s="24" t="s">
        <v>43</v>
      </c>
      <c r="AH138" s="18" t="s">
        <v>43</v>
      </c>
      <c r="AI138" s="18" t="s">
        <v>53</v>
      </c>
      <c r="AJ138" s="17">
        <v>16.5</v>
      </c>
      <c r="AK138" s="25">
        <v>20</v>
      </c>
      <c r="AL138" s="25">
        <v>5880</v>
      </c>
      <c r="AM138" s="35">
        <v>0.19</v>
      </c>
      <c r="AN138" s="49">
        <f t="shared" si="19"/>
        <v>139943.99999999997</v>
      </c>
      <c r="AO138" s="18"/>
      <c r="AP138" s="15"/>
      <c r="AQ138" s="43" t="str">
        <f t="shared" si="20"/>
        <v>MAYOR</v>
      </c>
      <c r="AR138" s="44">
        <f t="shared" si="21"/>
        <v>115453.8</v>
      </c>
      <c r="AS138" s="44">
        <f t="shared" si="22"/>
        <v>97020</v>
      </c>
      <c r="AT138" s="44">
        <f t="shared" si="23"/>
        <v>117600</v>
      </c>
      <c r="AU138" s="44">
        <f t="shared" si="24"/>
        <v>139944</v>
      </c>
      <c r="AV138" s="45" t="b">
        <f t="shared" si="25"/>
        <v>1</v>
      </c>
      <c r="AW138" s="45" t="b">
        <f t="shared" si="26"/>
        <v>0</v>
      </c>
      <c r="AX138" s="45"/>
    </row>
    <row r="139" spans="1:50" s="36" customFormat="1" ht="27.75" customHeight="1" x14ac:dyDescent="0.15">
      <c r="A139" s="36" t="str">
        <f t="shared" si="18"/>
        <v>ABA CIENTIFICA S.A.S201133110</v>
      </c>
      <c r="B139" s="36" t="b">
        <f>+A139='[1]Anexo 9'!A139</f>
        <v>1</v>
      </c>
      <c r="C139" s="18">
        <v>800158193</v>
      </c>
      <c r="D139" s="18" t="s">
        <v>3848</v>
      </c>
      <c r="E139" s="15" t="s">
        <v>98</v>
      </c>
      <c r="F139" s="15" t="s">
        <v>320</v>
      </c>
      <c r="G139" s="15">
        <f>+VLOOKUP(F139,[3]Sheet1!$E$3:$G$74,3,FALSE)</f>
        <v>4</v>
      </c>
      <c r="H139" s="15">
        <f>+VLOOKUP(D139&amp;F139,'TD para paquetes'!$E$3:$I$441,5,FALSE)</f>
        <v>4</v>
      </c>
      <c r="I139" s="15" t="s">
        <v>1025</v>
      </c>
      <c r="J139" s="15">
        <v>8</v>
      </c>
      <c r="K139" s="15">
        <v>8</v>
      </c>
      <c r="L139" s="15">
        <v>201133110</v>
      </c>
      <c r="M139" s="15" t="s">
        <v>325</v>
      </c>
      <c r="N139" s="15" t="s">
        <v>101</v>
      </c>
      <c r="O139" s="18" t="s">
        <v>3903</v>
      </c>
      <c r="P139" s="22" t="s">
        <v>3841</v>
      </c>
      <c r="Q139" s="15" t="s">
        <v>101</v>
      </c>
      <c r="R139" s="18" t="s">
        <v>134</v>
      </c>
      <c r="S139" s="22" t="s">
        <v>73</v>
      </c>
      <c r="T139" s="18"/>
      <c r="U139" s="18" t="s">
        <v>377</v>
      </c>
      <c r="V139" s="15" t="s">
        <v>6070</v>
      </c>
      <c r="W139" s="18" t="s">
        <v>6071</v>
      </c>
      <c r="X139" s="18"/>
      <c r="Y139" s="15" t="s">
        <v>68</v>
      </c>
      <c r="Z139" s="18" t="s">
        <v>3795</v>
      </c>
      <c r="AA139" s="18" t="s">
        <v>187</v>
      </c>
      <c r="AB139" s="18" t="s">
        <v>3027</v>
      </c>
      <c r="AC139" s="67" t="str">
        <f>+VLOOKUP("*"&amp;L139&amp;"*",'[2]REGISTROS SANITARIOS'!$D$2:$E$260,2,FALSE)</f>
        <v>SI</v>
      </c>
      <c r="AD139" s="22" t="s">
        <v>1025</v>
      </c>
      <c r="AE139" s="16">
        <v>46648</v>
      </c>
      <c r="AF139" s="34" t="s">
        <v>73</v>
      </c>
      <c r="AG139" s="24" t="s">
        <v>43</v>
      </c>
      <c r="AH139" s="18" t="s">
        <v>43</v>
      </c>
      <c r="AI139" s="18" t="s">
        <v>53</v>
      </c>
      <c r="AJ139" s="17">
        <v>71.5</v>
      </c>
      <c r="AK139" s="25">
        <v>70</v>
      </c>
      <c r="AL139" s="25">
        <v>5460</v>
      </c>
      <c r="AM139" s="35">
        <v>0.19</v>
      </c>
      <c r="AN139" s="49">
        <f t="shared" si="19"/>
        <v>454818</v>
      </c>
      <c r="AO139" s="18"/>
      <c r="AP139" s="15"/>
      <c r="AQ139" s="43" t="str">
        <f t="shared" si="20"/>
        <v>MENOR</v>
      </c>
      <c r="AR139" s="44">
        <f t="shared" si="21"/>
        <v>464564.1</v>
      </c>
      <c r="AS139" s="44">
        <f t="shared" si="22"/>
        <v>390390</v>
      </c>
      <c r="AT139" s="44">
        <f t="shared" si="23"/>
        <v>382200</v>
      </c>
      <c r="AU139" s="44">
        <f t="shared" si="24"/>
        <v>454818</v>
      </c>
      <c r="AV139" s="45" t="b">
        <f t="shared" si="25"/>
        <v>1</v>
      </c>
      <c r="AW139" s="45" t="b">
        <f t="shared" si="26"/>
        <v>0</v>
      </c>
      <c r="AX139" s="45"/>
    </row>
    <row r="140" spans="1:50" s="36" customFormat="1" ht="27.75" customHeight="1" x14ac:dyDescent="0.15">
      <c r="A140" s="36" t="str">
        <f t="shared" si="18"/>
        <v>ABA CIENTIFICA S.A.S201133407</v>
      </c>
      <c r="B140" s="36" t="b">
        <f>+A140='[1]Anexo 9'!A140</f>
        <v>1</v>
      </c>
      <c r="C140" s="18">
        <v>800158193</v>
      </c>
      <c r="D140" s="18" t="s">
        <v>3848</v>
      </c>
      <c r="E140" s="15" t="s">
        <v>98</v>
      </c>
      <c r="F140" s="15" t="s">
        <v>796</v>
      </c>
      <c r="G140" s="15">
        <f>+VLOOKUP(F140,[3]Sheet1!$E$3:$G$74,3,FALSE)</f>
        <v>2</v>
      </c>
      <c r="H140" s="15">
        <f>+VLOOKUP(D140&amp;F140,'TD para paquetes'!$E$3:$I$441,5,FALSE)</f>
        <v>2</v>
      </c>
      <c r="I140" s="15" t="s">
        <v>1025</v>
      </c>
      <c r="J140" s="15">
        <v>10</v>
      </c>
      <c r="K140" s="15">
        <v>10</v>
      </c>
      <c r="L140" s="15">
        <v>201133407</v>
      </c>
      <c r="M140" s="15" t="s">
        <v>797</v>
      </c>
      <c r="N140" s="15" t="s">
        <v>101</v>
      </c>
      <c r="O140" s="18" t="s">
        <v>3904</v>
      </c>
      <c r="P140" s="22" t="s">
        <v>3841</v>
      </c>
      <c r="Q140" s="15" t="s">
        <v>101</v>
      </c>
      <c r="R140" s="18" t="s">
        <v>134</v>
      </c>
      <c r="S140" s="22" t="s">
        <v>73</v>
      </c>
      <c r="T140" s="18"/>
      <c r="U140" s="18" t="s">
        <v>153</v>
      </c>
      <c r="V140" s="15" t="s">
        <v>6072</v>
      </c>
      <c r="W140" s="18" t="s">
        <v>6071</v>
      </c>
      <c r="X140" s="18"/>
      <c r="Y140" s="15" t="s">
        <v>73</v>
      </c>
      <c r="Z140" s="18" t="s">
        <v>3795</v>
      </c>
      <c r="AA140" s="18" t="s">
        <v>187</v>
      </c>
      <c r="AB140" s="18" t="s">
        <v>3027</v>
      </c>
      <c r="AC140" s="67" t="str">
        <f>+VLOOKUP("*"&amp;L140&amp;"*",'[2]REGISTROS SANITARIOS'!$D$2:$E$260,2,FALSE)</f>
        <v>SI</v>
      </c>
      <c r="AD140" s="22" t="s">
        <v>1025</v>
      </c>
      <c r="AE140" s="16">
        <v>46648</v>
      </c>
      <c r="AF140" s="34" t="s">
        <v>73</v>
      </c>
      <c r="AG140" s="24" t="s">
        <v>43</v>
      </c>
      <c r="AH140" s="18" t="s">
        <v>43</v>
      </c>
      <c r="AI140" s="18" t="s">
        <v>53</v>
      </c>
      <c r="AJ140" s="17">
        <v>2255</v>
      </c>
      <c r="AK140" s="25">
        <v>2250</v>
      </c>
      <c r="AL140" s="25">
        <v>4340</v>
      </c>
      <c r="AM140" s="35">
        <v>0.19</v>
      </c>
      <c r="AN140" s="49">
        <f t="shared" si="19"/>
        <v>11620350</v>
      </c>
      <c r="AO140" s="18"/>
      <c r="AP140" s="15"/>
      <c r="AQ140" s="43" t="str">
        <f t="shared" si="20"/>
        <v>MENOR</v>
      </c>
      <c r="AR140" s="44">
        <f t="shared" si="21"/>
        <v>11646172.999999998</v>
      </c>
      <c r="AS140" s="44">
        <f t="shared" si="22"/>
        <v>9786700</v>
      </c>
      <c r="AT140" s="44">
        <f t="shared" si="23"/>
        <v>9765000</v>
      </c>
      <c r="AU140" s="44">
        <f t="shared" si="24"/>
        <v>11620349.999999998</v>
      </c>
      <c r="AV140" s="45" t="b">
        <f t="shared" si="25"/>
        <v>1</v>
      </c>
      <c r="AW140" s="45" t="b">
        <f t="shared" si="26"/>
        <v>0</v>
      </c>
      <c r="AX140" s="45"/>
    </row>
    <row r="141" spans="1:50" s="36" customFormat="1" ht="27.75" customHeight="1" x14ac:dyDescent="0.15">
      <c r="A141" s="36" t="str">
        <f t="shared" si="18"/>
        <v>ABA CIENTIFICA S.A.S201133507</v>
      </c>
      <c r="B141" s="36" t="b">
        <f>+A141='[1]Anexo 9'!A141</f>
        <v>1</v>
      </c>
      <c r="C141" s="18">
        <v>800158193</v>
      </c>
      <c r="D141" s="18" t="s">
        <v>3848</v>
      </c>
      <c r="E141" s="15" t="s">
        <v>98</v>
      </c>
      <c r="F141" s="15" t="s">
        <v>796</v>
      </c>
      <c r="G141" s="15">
        <f>+VLOOKUP(F141,[3]Sheet1!$E$3:$G$74,3,FALSE)</f>
        <v>2</v>
      </c>
      <c r="H141" s="15">
        <f>+VLOOKUP(D141&amp;F141,'TD para paquetes'!$E$3:$I$441,5,FALSE)</f>
        <v>2</v>
      </c>
      <c r="I141" s="15" t="s">
        <v>1025</v>
      </c>
      <c r="J141" s="15">
        <v>10</v>
      </c>
      <c r="K141" s="15">
        <v>10</v>
      </c>
      <c r="L141" s="15">
        <v>201133507</v>
      </c>
      <c r="M141" s="15" t="s">
        <v>799</v>
      </c>
      <c r="N141" s="15" t="s">
        <v>101</v>
      </c>
      <c r="O141" s="18" t="s">
        <v>3905</v>
      </c>
      <c r="P141" s="22" t="s">
        <v>3841</v>
      </c>
      <c r="Q141" s="15" t="s">
        <v>101</v>
      </c>
      <c r="R141" s="18" t="s">
        <v>134</v>
      </c>
      <c r="S141" s="22" t="s">
        <v>73</v>
      </c>
      <c r="T141" s="18"/>
      <c r="U141" s="18" t="s">
        <v>153</v>
      </c>
      <c r="V141" s="15" t="s">
        <v>6072</v>
      </c>
      <c r="W141" s="18" t="s">
        <v>6071</v>
      </c>
      <c r="X141" s="18"/>
      <c r="Y141" s="15" t="s">
        <v>73</v>
      </c>
      <c r="Z141" s="18" t="s">
        <v>3795</v>
      </c>
      <c r="AA141" s="18" t="s">
        <v>187</v>
      </c>
      <c r="AB141" s="18" t="s">
        <v>3027</v>
      </c>
      <c r="AC141" s="67" t="str">
        <f>+VLOOKUP("*"&amp;L141&amp;"*",'[2]REGISTROS SANITARIOS'!$D$2:$E$260,2,FALSE)</f>
        <v>SI</v>
      </c>
      <c r="AD141" s="22" t="s">
        <v>1025</v>
      </c>
      <c r="AE141" s="16">
        <v>46648</v>
      </c>
      <c r="AF141" s="34" t="s">
        <v>73</v>
      </c>
      <c r="AG141" s="24" t="s">
        <v>43</v>
      </c>
      <c r="AH141" s="18" t="s">
        <v>43</v>
      </c>
      <c r="AI141" s="18" t="s">
        <v>53</v>
      </c>
      <c r="AJ141" s="17">
        <v>66</v>
      </c>
      <c r="AK141" s="25">
        <v>50</v>
      </c>
      <c r="AL141" s="25">
        <v>4395</v>
      </c>
      <c r="AM141" s="35">
        <v>0.19</v>
      </c>
      <c r="AN141" s="49">
        <f t="shared" si="19"/>
        <v>261502.5</v>
      </c>
      <c r="AO141" s="18"/>
      <c r="AP141" s="15"/>
      <c r="AQ141" s="43" t="str">
        <f t="shared" si="20"/>
        <v>MENOR</v>
      </c>
      <c r="AR141" s="44">
        <f t="shared" si="21"/>
        <v>345183.3</v>
      </c>
      <c r="AS141" s="44">
        <f t="shared" si="22"/>
        <v>290070</v>
      </c>
      <c r="AT141" s="44">
        <f t="shared" si="23"/>
        <v>219750</v>
      </c>
      <c r="AU141" s="44">
        <f t="shared" si="24"/>
        <v>261502.5</v>
      </c>
      <c r="AV141" s="45" t="b">
        <f t="shared" si="25"/>
        <v>1</v>
      </c>
      <c r="AW141" s="45" t="b">
        <f t="shared" si="26"/>
        <v>0</v>
      </c>
      <c r="AX141" s="45"/>
    </row>
    <row r="142" spans="1:50" s="36" customFormat="1" ht="27.75" customHeight="1" x14ac:dyDescent="0.15">
      <c r="A142" s="36" t="str">
        <f t="shared" si="18"/>
        <v>ABA CIENTIFICA S.A.S201134810</v>
      </c>
      <c r="B142" s="36" t="b">
        <f>+A142='[1]Anexo 9'!A142</f>
        <v>1</v>
      </c>
      <c r="C142" s="18">
        <v>800158193</v>
      </c>
      <c r="D142" s="18" t="s">
        <v>3848</v>
      </c>
      <c r="E142" s="15" t="s">
        <v>98</v>
      </c>
      <c r="F142" s="15" t="s">
        <v>350</v>
      </c>
      <c r="G142" s="15">
        <f>+VLOOKUP(F142,[3]Sheet1!$E$3:$G$74,3,FALSE)</f>
        <v>2</v>
      </c>
      <c r="H142" s="15">
        <f>+VLOOKUP(D142&amp;F142,'TD para paquetes'!$E$3:$I$441,5,FALSE)</f>
        <v>2</v>
      </c>
      <c r="I142" s="15" t="s">
        <v>1025</v>
      </c>
      <c r="J142" s="15">
        <v>10</v>
      </c>
      <c r="K142" s="15">
        <v>10</v>
      </c>
      <c r="L142" s="15">
        <v>201134810</v>
      </c>
      <c r="M142" s="15" t="s">
        <v>351</v>
      </c>
      <c r="N142" s="15" t="s">
        <v>101</v>
      </c>
      <c r="O142" s="18" t="s">
        <v>3906</v>
      </c>
      <c r="P142" s="22" t="s">
        <v>73</v>
      </c>
      <c r="Q142" s="15" t="s">
        <v>101</v>
      </c>
      <c r="R142" s="18" t="s">
        <v>134</v>
      </c>
      <c r="S142" s="22" t="s">
        <v>73</v>
      </c>
      <c r="T142" s="18"/>
      <c r="U142" s="18" t="s">
        <v>153</v>
      </c>
      <c r="V142" s="15" t="s">
        <v>6073</v>
      </c>
      <c r="W142" s="18" t="s">
        <v>6071</v>
      </c>
      <c r="X142" s="18"/>
      <c r="Y142" s="15" t="s">
        <v>73</v>
      </c>
      <c r="Z142" s="18" t="s">
        <v>3795</v>
      </c>
      <c r="AA142" s="18" t="s">
        <v>187</v>
      </c>
      <c r="AB142" s="18" t="s">
        <v>3027</v>
      </c>
      <c r="AC142" s="67" t="str">
        <f>+VLOOKUP("*"&amp;L142&amp;"*",'[2]REGISTROS SANITARIOS'!$D$2:$E$260,2,FALSE)</f>
        <v>SI</v>
      </c>
      <c r="AD142" s="22" t="s">
        <v>1025</v>
      </c>
      <c r="AE142" s="16">
        <v>46648</v>
      </c>
      <c r="AF142" s="34" t="s">
        <v>73</v>
      </c>
      <c r="AG142" s="24" t="s">
        <v>43</v>
      </c>
      <c r="AH142" s="18" t="s">
        <v>43</v>
      </c>
      <c r="AI142" s="18" t="s">
        <v>53</v>
      </c>
      <c r="AJ142" s="17">
        <v>55</v>
      </c>
      <c r="AK142" s="25">
        <v>50</v>
      </c>
      <c r="AL142" s="25">
        <v>4120</v>
      </c>
      <c r="AM142" s="35">
        <v>0.19</v>
      </c>
      <c r="AN142" s="49">
        <f t="shared" si="19"/>
        <v>245140</v>
      </c>
      <c r="AO142" s="18"/>
      <c r="AP142" s="15"/>
      <c r="AQ142" s="43" t="str">
        <f t="shared" si="20"/>
        <v>MENOR</v>
      </c>
      <c r="AR142" s="44">
        <f t="shared" si="21"/>
        <v>269654</v>
      </c>
      <c r="AS142" s="44">
        <f t="shared" si="22"/>
        <v>226600</v>
      </c>
      <c r="AT142" s="44">
        <f t="shared" si="23"/>
        <v>206000</v>
      </c>
      <c r="AU142" s="44">
        <f t="shared" si="24"/>
        <v>245140</v>
      </c>
      <c r="AV142" s="45" t="b">
        <f t="shared" si="25"/>
        <v>1</v>
      </c>
      <c r="AW142" s="45" t="b">
        <f t="shared" si="26"/>
        <v>0</v>
      </c>
      <c r="AX142" s="45"/>
    </row>
    <row r="143" spans="1:50" s="36" customFormat="1" ht="27.75" customHeight="1" x14ac:dyDescent="0.15">
      <c r="A143" s="36" t="str">
        <f t="shared" si="18"/>
        <v>ABA CIENTIFICA S.A.S201134910</v>
      </c>
      <c r="B143" s="36" t="b">
        <f>+A143='[1]Anexo 9'!A143</f>
        <v>1</v>
      </c>
      <c r="C143" s="18">
        <v>800158193</v>
      </c>
      <c r="D143" s="18" t="s">
        <v>3848</v>
      </c>
      <c r="E143" s="15" t="s">
        <v>98</v>
      </c>
      <c r="F143" s="15" t="s">
        <v>350</v>
      </c>
      <c r="G143" s="15">
        <f>+VLOOKUP(F143,[3]Sheet1!$E$3:$G$74,3,FALSE)</f>
        <v>2</v>
      </c>
      <c r="H143" s="15">
        <f>+VLOOKUP(D143&amp;F143,'TD para paquetes'!$E$3:$I$441,5,FALSE)</f>
        <v>2</v>
      </c>
      <c r="I143" s="15" t="s">
        <v>1025</v>
      </c>
      <c r="J143" s="15">
        <v>10</v>
      </c>
      <c r="K143" s="15">
        <v>10</v>
      </c>
      <c r="L143" s="15">
        <v>201134910</v>
      </c>
      <c r="M143" s="15" t="s">
        <v>354</v>
      </c>
      <c r="N143" s="15" t="s">
        <v>101</v>
      </c>
      <c r="O143" s="18" t="s">
        <v>3907</v>
      </c>
      <c r="P143" s="22" t="s">
        <v>73</v>
      </c>
      <c r="Q143" s="15" t="s">
        <v>101</v>
      </c>
      <c r="R143" s="18" t="s">
        <v>134</v>
      </c>
      <c r="S143" s="22" t="s">
        <v>73</v>
      </c>
      <c r="T143" s="18"/>
      <c r="U143" s="18" t="s">
        <v>153</v>
      </c>
      <c r="V143" s="15" t="s">
        <v>6073</v>
      </c>
      <c r="W143" s="18" t="s">
        <v>6071</v>
      </c>
      <c r="X143" s="18"/>
      <c r="Y143" s="15" t="s">
        <v>73</v>
      </c>
      <c r="Z143" s="18" t="s">
        <v>3795</v>
      </c>
      <c r="AA143" s="18" t="s">
        <v>187</v>
      </c>
      <c r="AB143" s="18" t="s">
        <v>3027</v>
      </c>
      <c r="AC143" s="67" t="str">
        <f>+VLOOKUP("*"&amp;L143&amp;"*",'[2]REGISTROS SANITARIOS'!$D$2:$E$260,2,FALSE)</f>
        <v>SI</v>
      </c>
      <c r="AD143" s="22" t="s">
        <v>1025</v>
      </c>
      <c r="AE143" s="16">
        <v>46648</v>
      </c>
      <c r="AF143" s="34" t="s">
        <v>73</v>
      </c>
      <c r="AG143" s="24" t="s">
        <v>43</v>
      </c>
      <c r="AH143" s="18" t="s">
        <v>43</v>
      </c>
      <c r="AI143" s="18" t="s">
        <v>53</v>
      </c>
      <c r="AJ143" s="17">
        <v>880</v>
      </c>
      <c r="AK143" s="25">
        <v>900</v>
      </c>
      <c r="AL143" s="25">
        <v>4120</v>
      </c>
      <c r="AM143" s="35">
        <v>0.19</v>
      </c>
      <c r="AN143" s="49">
        <f t="shared" si="19"/>
        <v>4412520</v>
      </c>
      <c r="AO143" s="18"/>
      <c r="AP143" s="15"/>
      <c r="AQ143" s="43" t="str">
        <f t="shared" si="20"/>
        <v>MAYOR</v>
      </c>
      <c r="AR143" s="44">
        <f t="shared" si="21"/>
        <v>4314464</v>
      </c>
      <c r="AS143" s="44">
        <f t="shared" si="22"/>
        <v>3625600</v>
      </c>
      <c r="AT143" s="44">
        <f t="shared" si="23"/>
        <v>3708000</v>
      </c>
      <c r="AU143" s="44">
        <f t="shared" si="24"/>
        <v>4412520</v>
      </c>
      <c r="AV143" s="45" t="b">
        <f t="shared" si="25"/>
        <v>1</v>
      </c>
      <c r="AW143" s="45" t="b">
        <f t="shared" si="26"/>
        <v>0</v>
      </c>
      <c r="AX143" s="45"/>
    </row>
    <row r="144" spans="1:50" s="36" customFormat="1" ht="27.75" customHeight="1" x14ac:dyDescent="0.15">
      <c r="A144" s="36" t="str">
        <f t="shared" si="18"/>
        <v>ABA CIENTIFICA S.A.S201135150</v>
      </c>
      <c r="B144" s="36" t="b">
        <f>+A144='[1]Anexo 9'!A144</f>
        <v>1</v>
      </c>
      <c r="C144" s="18">
        <v>800158193</v>
      </c>
      <c r="D144" s="18" t="s">
        <v>3848</v>
      </c>
      <c r="E144" s="15" t="s">
        <v>98</v>
      </c>
      <c r="F144" s="15" t="s">
        <v>62</v>
      </c>
      <c r="G144" s="15" t="s">
        <v>3155</v>
      </c>
      <c r="H144" s="15" t="s">
        <v>3155</v>
      </c>
      <c r="I144" s="15" t="s">
        <v>3155</v>
      </c>
      <c r="J144" s="15">
        <v>7</v>
      </c>
      <c r="K144" s="15" t="s">
        <v>3155</v>
      </c>
      <c r="L144" s="15">
        <v>201135150</v>
      </c>
      <c r="M144" s="15" t="s">
        <v>433</v>
      </c>
      <c r="N144" s="15" t="s">
        <v>101</v>
      </c>
      <c r="O144" s="18" t="s">
        <v>434</v>
      </c>
      <c r="P144" s="22" t="s">
        <v>3841</v>
      </c>
      <c r="Q144" s="15" t="s">
        <v>101</v>
      </c>
      <c r="R144" s="18" t="s">
        <v>115</v>
      </c>
      <c r="S144" s="22" t="s">
        <v>68</v>
      </c>
      <c r="T144" s="18"/>
      <c r="U144" s="18" t="s">
        <v>115</v>
      </c>
      <c r="V144" s="15"/>
      <c r="W144" s="18" t="s">
        <v>117</v>
      </c>
      <c r="X144" s="18"/>
      <c r="Y144" s="15" t="s">
        <v>73</v>
      </c>
      <c r="Z144" s="18" t="s">
        <v>435</v>
      </c>
      <c r="AA144" s="18" t="s">
        <v>119</v>
      </c>
      <c r="AB144" s="18" t="s">
        <v>436</v>
      </c>
      <c r="AC144" s="67" t="str">
        <f>+VLOOKUP("*"&amp;L144&amp;"*",'[2]REGISTROS SANITARIOS'!$D$2:$E$260,2,FALSE)</f>
        <v>SI</v>
      </c>
      <c r="AD144" s="22" t="s">
        <v>1025</v>
      </c>
      <c r="AE144" s="16">
        <v>45623</v>
      </c>
      <c r="AF144" s="34" t="s">
        <v>73</v>
      </c>
      <c r="AG144" s="24" t="s">
        <v>43</v>
      </c>
      <c r="AH144" s="18" t="s">
        <v>43</v>
      </c>
      <c r="AI144" s="18" t="s">
        <v>53</v>
      </c>
      <c r="AJ144" s="17">
        <v>165</v>
      </c>
      <c r="AK144" s="25">
        <v>200</v>
      </c>
      <c r="AL144" s="25">
        <v>1933</v>
      </c>
      <c r="AM144" s="35">
        <v>0.19</v>
      </c>
      <c r="AN144" s="49">
        <f t="shared" si="19"/>
        <v>460054</v>
      </c>
      <c r="AO144" s="18"/>
      <c r="AP144" s="15"/>
      <c r="AQ144" s="43" t="str">
        <f t="shared" si="20"/>
        <v>MAYOR</v>
      </c>
      <c r="AR144" s="44">
        <f t="shared" si="21"/>
        <v>379544.55</v>
      </c>
      <c r="AS144" s="44">
        <f t="shared" si="22"/>
        <v>318945</v>
      </c>
      <c r="AT144" s="44">
        <f t="shared" si="23"/>
        <v>386600</v>
      </c>
      <c r="AU144" s="44">
        <f t="shared" si="24"/>
        <v>460054</v>
      </c>
      <c r="AV144" s="45" t="b">
        <f t="shared" si="25"/>
        <v>1</v>
      </c>
      <c r="AW144" s="45" t="b">
        <f t="shared" si="26"/>
        <v>0</v>
      </c>
      <c r="AX144" s="45"/>
    </row>
    <row r="145" spans="1:50" s="36" customFormat="1" ht="27.75" customHeight="1" x14ac:dyDescent="0.15">
      <c r="A145" s="36" t="str">
        <f t="shared" si="18"/>
        <v>ABA CIENTIFICA S.A.S201135210</v>
      </c>
      <c r="B145" s="36" t="b">
        <f>+A145='[1]Anexo 9'!A145</f>
        <v>1</v>
      </c>
      <c r="C145" s="18">
        <v>800158193</v>
      </c>
      <c r="D145" s="18" t="s">
        <v>3848</v>
      </c>
      <c r="E145" s="15" t="s">
        <v>98</v>
      </c>
      <c r="F145" s="15" t="s">
        <v>182</v>
      </c>
      <c r="G145" s="15">
        <f>+VLOOKUP(F145,[3]Sheet1!$E$3:$G$74,3,FALSE)</f>
        <v>2</v>
      </c>
      <c r="H145" s="15">
        <f>+VLOOKUP(D145&amp;F145,'TD para paquetes'!$E$3:$I$441,5,FALSE)</f>
        <v>2</v>
      </c>
      <c r="I145" s="15" t="s">
        <v>1025</v>
      </c>
      <c r="J145" s="15">
        <v>10</v>
      </c>
      <c r="K145" s="15">
        <v>10</v>
      </c>
      <c r="L145" s="15">
        <v>201135210</v>
      </c>
      <c r="M145" s="15" t="s">
        <v>183</v>
      </c>
      <c r="N145" s="15" t="s">
        <v>101</v>
      </c>
      <c r="O145" s="18" t="s">
        <v>184</v>
      </c>
      <c r="P145" s="22" t="s">
        <v>3841</v>
      </c>
      <c r="Q145" s="15" t="s">
        <v>101</v>
      </c>
      <c r="R145" s="18" t="s">
        <v>134</v>
      </c>
      <c r="S145" s="22" t="s">
        <v>73</v>
      </c>
      <c r="T145" s="18"/>
      <c r="U145" s="18" t="s">
        <v>134</v>
      </c>
      <c r="V145" s="15" t="s">
        <v>6074</v>
      </c>
      <c r="W145" s="18" t="s">
        <v>185</v>
      </c>
      <c r="X145" s="18"/>
      <c r="Y145" s="15" t="s">
        <v>73</v>
      </c>
      <c r="Z145" s="18" t="s">
        <v>186</v>
      </c>
      <c r="AA145" s="18" t="s">
        <v>187</v>
      </c>
      <c r="AB145" s="18" t="s">
        <v>188</v>
      </c>
      <c r="AC145" s="67" t="str">
        <f>+VLOOKUP("*"&amp;L145&amp;"*",'[2]REGISTROS SANITARIOS'!$D$2:$E$260,2,FALSE)</f>
        <v>SI</v>
      </c>
      <c r="AD145" s="22" t="s">
        <v>1025</v>
      </c>
      <c r="AE145" s="16">
        <v>46740</v>
      </c>
      <c r="AF145" s="34" t="s">
        <v>73</v>
      </c>
      <c r="AG145" s="24" t="s">
        <v>43</v>
      </c>
      <c r="AH145" s="18" t="s">
        <v>43</v>
      </c>
      <c r="AI145" s="18" t="s">
        <v>53</v>
      </c>
      <c r="AJ145" s="17">
        <v>11</v>
      </c>
      <c r="AK145" s="25">
        <v>11</v>
      </c>
      <c r="AL145" s="25">
        <v>21624</v>
      </c>
      <c r="AM145" s="35">
        <v>0.19</v>
      </c>
      <c r="AN145" s="49">
        <f t="shared" si="19"/>
        <v>283058.15999999997</v>
      </c>
      <c r="AO145" s="18"/>
      <c r="AP145" s="15"/>
      <c r="AQ145" s="43" t="str">
        <f t="shared" si="20"/>
        <v>SI</v>
      </c>
      <c r="AR145" s="44">
        <f t="shared" si="21"/>
        <v>283058.15999999997</v>
      </c>
      <c r="AS145" s="44">
        <f t="shared" si="22"/>
        <v>237864</v>
      </c>
      <c r="AT145" s="44">
        <f t="shared" si="23"/>
        <v>237864</v>
      </c>
      <c r="AU145" s="44">
        <f t="shared" si="24"/>
        <v>283058.15999999997</v>
      </c>
      <c r="AV145" s="45" t="b">
        <f t="shared" si="25"/>
        <v>1</v>
      </c>
      <c r="AW145" s="45" t="b">
        <f t="shared" si="26"/>
        <v>0</v>
      </c>
      <c r="AX145" s="45"/>
    </row>
    <row r="146" spans="1:50" s="36" customFormat="1" ht="27.75" customHeight="1" x14ac:dyDescent="0.15">
      <c r="A146" s="36" t="str">
        <f t="shared" si="18"/>
        <v>ABA CIENTIFICA S.A.S201135310</v>
      </c>
      <c r="B146" s="36" t="b">
        <f>+A146='[1]Anexo 9'!A146</f>
        <v>1</v>
      </c>
      <c r="C146" s="18">
        <v>800158193</v>
      </c>
      <c r="D146" s="18" t="s">
        <v>3848</v>
      </c>
      <c r="E146" s="15" t="s">
        <v>98</v>
      </c>
      <c r="F146" s="15" t="s">
        <v>182</v>
      </c>
      <c r="G146" s="15">
        <f>+VLOOKUP(F146,[3]Sheet1!$E$3:$G$74,3,FALSE)</f>
        <v>2</v>
      </c>
      <c r="H146" s="15">
        <f>+VLOOKUP(D146&amp;F146,'TD para paquetes'!$E$3:$I$441,5,FALSE)</f>
        <v>2</v>
      </c>
      <c r="I146" s="15" t="s">
        <v>1025</v>
      </c>
      <c r="J146" s="15">
        <v>11</v>
      </c>
      <c r="K146" s="15">
        <v>10</v>
      </c>
      <c r="L146" s="15">
        <v>201135310</v>
      </c>
      <c r="M146" s="15" t="s">
        <v>189</v>
      </c>
      <c r="N146" s="15" t="s">
        <v>101</v>
      </c>
      <c r="O146" s="18" t="s">
        <v>190</v>
      </c>
      <c r="P146" s="22" t="s">
        <v>3841</v>
      </c>
      <c r="Q146" s="15" t="s">
        <v>101</v>
      </c>
      <c r="R146" s="18" t="s">
        <v>134</v>
      </c>
      <c r="S146" s="22" t="s">
        <v>73</v>
      </c>
      <c r="T146" s="18"/>
      <c r="U146" s="18" t="s">
        <v>134</v>
      </c>
      <c r="V146" s="15" t="s">
        <v>6074</v>
      </c>
      <c r="W146" s="18" t="s">
        <v>185</v>
      </c>
      <c r="X146" s="18"/>
      <c r="Y146" s="15" t="s">
        <v>73</v>
      </c>
      <c r="Z146" s="18" t="s">
        <v>186</v>
      </c>
      <c r="AA146" s="18" t="s">
        <v>187</v>
      </c>
      <c r="AB146" s="18" t="s">
        <v>188</v>
      </c>
      <c r="AC146" s="67" t="str">
        <f>+VLOOKUP("*"&amp;L146&amp;"*",'[2]REGISTROS SANITARIOS'!$D$2:$E$260,2,FALSE)</f>
        <v>SI</v>
      </c>
      <c r="AD146" s="22" t="s">
        <v>1025</v>
      </c>
      <c r="AE146" s="16">
        <v>46740</v>
      </c>
      <c r="AF146" s="34" t="s">
        <v>73</v>
      </c>
      <c r="AG146" s="24" t="s">
        <v>43</v>
      </c>
      <c r="AH146" s="18" t="s">
        <v>43</v>
      </c>
      <c r="AI146" s="18" t="s">
        <v>53</v>
      </c>
      <c r="AJ146" s="17">
        <v>880</v>
      </c>
      <c r="AK146" s="25">
        <v>880</v>
      </c>
      <c r="AL146" s="25">
        <v>23730</v>
      </c>
      <c r="AM146" s="35">
        <v>0.19</v>
      </c>
      <c r="AN146" s="49">
        <f t="shared" si="19"/>
        <v>24850056</v>
      </c>
      <c r="AO146" s="18"/>
      <c r="AP146" s="15"/>
      <c r="AQ146" s="43" t="str">
        <f t="shared" si="20"/>
        <v>SI</v>
      </c>
      <c r="AR146" s="44">
        <f t="shared" si="21"/>
        <v>24850055.999999996</v>
      </c>
      <c r="AS146" s="44">
        <f t="shared" si="22"/>
        <v>20882400</v>
      </c>
      <c r="AT146" s="44">
        <f t="shared" si="23"/>
        <v>20882400</v>
      </c>
      <c r="AU146" s="44">
        <f t="shared" si="24"/>
        <v>24850055.999999996</v>
      </c>
      <c r="AV146" s="45" t="b">
        <f t="shared" si="25"/>
        <v>1</v>
      </c>
      <c r="AW146" s="45" t="b">
        <f t="shared" si="26"/>
        <v>0</v>
      </c>
      <c r="AX146" s="45"/>
    </row>
    <row r="147" spans="1:50" s="36" customFormat="1" ht="27.75" customHeight="1" x14ac:dyDescent="0.15">
      <c r="A147" s="36" t="str">
        <f t="shared" si="18"/>
        <v>ABA CIENTIFICA S.A.S201136610</v>
      </c>
      <c r="B147" s="36" t="b">
        <f>+A147='[1]Anexo 9'!A147</f>
        <v>1</v>
      </c>
      <c r="C147" s="18">
        <v>800158193</v>
      </c>
      <c r="D147" s="18" t="s">
        <v>3848</v>
      </c>
      <c r="E147" s="15" t="s">
        <v>98</v>
      </c>
      <c r="F147" s="15" t="s">
        <v>2684</v>
      </c>
      <c r="G147" s="15">
        <f>+VLOOKUP(F147,[3]Sheet1!$E$3:$G$74,3,FALSE)</f>
        <v>2</v>
      </c>
      <c r="H147" s="15">
        <f>+VLOOKUP(D147&amp;F147,'TD para paquetes'!$E$3:$I$441,5,FALSE)</f>
        <v>2</v>
      </c>
      <c r="I147" s="15" t="s">
        <v>1025</v>
      </c>
      <c r="J147" s="15">
        <v>3</v>
      </c>
      <c r="K147" s="15">
        <v>3</v>
      </c>
      <c r="L147" s="15">
        <v>201136610</v>
      </c>
      <c r="M147" s="15" t="s">
        <v>1003</v>
      </c>
      <c r="N147" s="15" t="s">
        <v>101</v>
      </c>
      <c r="O147" s="18" t="s">
        <v>3908</v>
      </c>
      <c r="P147" s="22" t="s">
        <v>3841</v>
      </c>
      <c r="Q147" s="15" t="s">
        <v>101</v>
      </c>
      <c r="R147" s="18" t="s">
        <v>134</v>
      </c>
      <c r="S147" s="22" t="s">
        <v>73</v>
      </c>
      <c r="T147" s="18"/>
      <c r="U147" s="18" t="s">
        <v>134</v>
      </c>
      <c r="V147" s="15" t="s">
        <v>6075</v>
      </c>
      <c r="W147" s="18" t="s">
        <v>6060</v>
      </c>
      <c r="X147" s="18"/>
      <c r="Y147" s="15" t="s">
        <v>68</v>
      </c>
      <c r="Z147" s="18" t="s">
        <v>6643</v>
      </c>
      <c r="AA147" s="18" t="s">
        <v>251</v>
      </c>
      <c r="AB147" s="18" t="s">
        <v>6657</v>
      </c>
      <c r="AC147" s="67" t="str">
        <f>+VLOOKUP("*"&amp;L147&amp;"*",'[2]REGISTROS SANITARIOS'!$D$2:$E$260,2,FALSE)</f>
        <v>SI</v>
      </c>
      <c r="AD147" s="22" t="s">
        <v>1025</v>
      </c>
      <c r="AE147" s="16">
        <v>46951</v>
      </c>
      <c r="AF147" s="34" t="s">
        <v>73</v>
      </c>
      <c r="AG147" s="24" t="s">
        <v>43</v>
      </c>
      <c r="AH147" s="18" t="s">
        <v>43</v>
      </c>
      <c r="AI147" s="18" t="s">
        <v>53</v>
      </c>
      <c r="AJ147" s="17">
        <v>82.5</v>
      </c>
      <c r="AK147" s="25">
        <v>83</v>
      </c>
      <c r="AL147" s="25">
        <v>104692</v>
      </c>
      <c r="AM147" s="35">
        <v>0.19</v>
      </c>
      <c r="AN147" s="49">
        <f t="shared" si="19"/>
        <v>10340428.84</v>
      </c>
      <c r="AO147" s="18"/>
      <c r="AP147" s="15"/>
      <c r="AQ147" s="43" t="str">
        <f t="shared" si="20"/>
        <v>MAYOR</v>
      </c>
      <c r="AR147" s="44">
        <f t="shared" si="21"/>
        <v>10278137.1</v>
      </c>
      <c r="AS147" s="44">
        <f t="shared" si="22"/>
        <v>8637090</v>
      </c>
      <c r="AT147" s="44">
        <f t="shared" si="23"/>
        <v>8689436</v>
      </c>
      <c r="AU147" s="44">
        <f t="shared" si="24"/>
        <v>10340428.84</v>
      </c>
      <c r="AV147" s="45" t="b">
        <f t="shared" si="25"/>
        <v>1</v>
      </c>
      <c r="AW147" s="45" t="b">
        <f t="shared" si="26"/>
        <v>0</v>
      </c>
      <c r="AX147" s="45"/>
    </row>
    <row r="148" spans="1:50" s="36" customFormat="1" ht="27.75" customHeight="1" x14ac:dyDescent="0.15">
      <c r="A148" s="36" t="str">
        <f t="shared" si="18"/>
        <v>ABA CIENTIFICA S.A.S201136710</v>
      </c>
      <c r="B148" s="36" t="b">
        <f>+A148='[1]Anexo 9'!A148</f>
        <v>1</v>
      </c>
      <c r="C148" s="18">
        <v>800158193</v>
      </c>
      <c r="D148" s="18" t="s">
        <v>3848</v>
      </c>
      <c r="E148" s="15" t="s">
        <v>98</v>
      </c>
      <c r="F148" s="15" t="s">
        <v>2684</v>
      </c>
      <c r="G148" s="15">
        <f>+VLOOKUP(F148,[3]Sheet1!$E$3:$G$74,3,FALSE)</f>
        <v>2</v>
      </c>
      <c r="H148" s="15">
        <f>+VLOOKUP(D148&amp;F148,'TD para paquetes'!$E$3:$I$441,5,FALSE)</f>
        <v>2</v>
      </c>
      <c r="I148" s="15" t="s">
        <v>1025</v>
      </c>
      <c r="J148" s="15">
        <v>3</v>
      </c>
      <c r="K148" s="15">
        <v>3</v>
      </c>
      <c r="L148" s="15">
        <v>201136710</v>
      </c>
      <c r="M148" s="15" t="s">
        <v>1012</v>
      </c>
      <c r="N148" s="15" t="s">
        <v>101</v>
      </c>
      <c r="O148" s="18" t="s">
        <v>3909</v>
      </c>
      <c r="P148" s="22" t="s">
        <v>3841</v>
      </c>
      <c r="Q148" s="15" t="s">
        <v>101</v>
      </c>
      <c r="R148" s="18" t="s">
        <v>134</v>
      </c>
      <c r="S148" s="22" t="s">
        <v>73</v>
      </c>
      <c r="T148" s="18"/>
      <c r="U148" s="18" t="s">
        <v>134</v>
      </c>
      <c r="V148" s="15" t="s">
        <v>6075</v>
      </c>
      <c r="W148" s="18" t="s">
        <v>6060</v>
      </c>
      <c r="X148" s="18"/>
      <c r="Y148" s="15" t="s">
        <v>68</v>
      </c>
      <c r="Z148" s="18" t="s">
        <v>6643</v>
      </c>
      <c r="AA148" s="18" t="s">
        <v>251</v>
      </c>
      <c r="AB148" s="18" t="s">
        <v>6657</v>
      </c>
      <c r="AC148" s="67" t="str">
        <f>+VLOOKUP("*"&amp;L148&amp;"*",'[2]REGISTROS SANITARIOS'!$D$2:$E$260,2,FALSE)</f>
        <v>SI</v>
      </c>
      <c r="AD148" s="22" t="s">
        <v>1025</v>
      </c>
      <c r="AE148" s="16">
        <v>46951</v>
      </c>
      <c r="AF148" s="34" t="s">
        <v>73</v>
      </c>
      <c r="AG148" s="24" t="s">
        <v>43</v>
      </c>
      <c r="AH148" s="18" t="s">
        <v>43</v>
      </c>
      <c r="AI148" s="18" t="s">
        <v>53</v>
      </c>
      <c r="AJ148" s="17">
        <v>16.5</v>
      </c>
      <c r="AK148" s="25">
        <v>17</v>
      </c>
      <c r="AL148" s="25">
        <v>52135</v>
      </c>
      <c r="AM148" s="35">
        <v>0.19</v>
      </c>
      <c r="AN148" s="49">
        <f t="shared" si="19"/>
        <v>1054691.05</v>
      </c>
      <c r="AO148" s="18"/>
      <c r="AP148" s="15"/>
      <c r="AQ148" s="43" t="str">
        <f t="shared" si="20"/>
        <v>MAYOR</v>
      </c>
      <c r="AR148" s="44">
        <f t="shared" si="21"/>
        <v>1023670.7249999999</v>
      </c>
      <c r="AS148" s="44">
        <f t="shared" si="22"/>
        <v>860227.5</v>
      </c>
      <c r="AT148" s="44">
        <f t="shared" si="23"/>
        <v>886295</v>
      </c>
      <c r="AU148" s="44">
        <f t="shared" si="24"/>
        <v>1054691.0499999998</v>
      </c>
      <c r="AV148" s="45" t="b">
        <f t="shared" si="25"/>
        <v>1</v>
      </c>
      <c r="AW148" s="45" t="b">
        <f t="shared" si="26"/>
        <v>0</v>
      </c>
      <c r="AX148" s="45"/>
    </row>
    <row r="149" spans="1:50" s="36" customFormat="1" ht="27.75" customHeight="1" x14ac:dyDescent="0.15">
      <c r="A149" s="36" t="str">
        <f t="shared" si="18"/>
        <v>ABA CIENTIFICA S.A.S201140209</v>
      </c>
      <c r="B149" s="36" t="b">
        <f>+A149='[1]Anexo 9'!A149</f>
        <v>1</v>
      </c>
      <c r="C149" s="18">
        <v>800158193</v>
      </c>
      <c r="D149" s="18" t="s">
        <v>3848</v>
      </c>
      <c r="E149" s="15" t="s">
        <v>98</v>
      </c>
      <c r="F149" s="15" t="s">
        <v>769</v>
      </c>
      <c r="G149" s="15">
        <f>+VLOOKUP(F149,[3]Sheet1!$E$3:$G$74,3,FALSE)</f>
        <v>2</v>
      </c>
      <c r="H149" s="15">
        <f>+VLOOKUP(D149&amp;F149,'TD para paquetes'!$E$3:$I$441,5,FALSE)</f>
        <v>2</v>
      </c>
      <c r="I149" s="15" t="s">
        <v>1025</v>
      </c>
      <c r="J149" s="15">
        <v>7</v>
      </c>
      <c r="K149" s="15">
        <v>7</v>
      </c>
      <c r="L149" s="15">
        <v>201140209</v>
      </c>
      <c r="M149" s="15" t="s">
        <v>770</v>
      </c>
      <c r="N149" s="15" t="s">
        <v>452</v>
      </c>
      <c r="O149" s="18" t="s">
        <v>771</v>
      </c>
      <c r="P149" s="22" t="s">
        <v>73</v>
      </c>
      <c r="Q149" s="15" t="s">
        <v>101</v>
      </c>
      <c r="R149" s="18" t="s">
        <v>772</v>
      </c>
      <c r="S149" s="22" t="s">
        <v>68</v>
      </c>
      <c r="T149" s="18"/>
      <c r="U149" s="18" t="s">
        <v>772</v>
      </c>
      <c r="V149" s="15" t="s">
        <v>773</v>
      </c>
      <c r="W149" s="18" t="s">
        <v>774</v>
      </c>
      <c r="X149" s="18"/>
      <c r="Y149" s="15" t="s">
        <v>68</v>
      </c>
      <c r="Z149" s="18" t="s">
        <v>775</v>
      </c>
      <c r="AA149" s="18" t="s">
        <v>71</v>
      </c>
      <c r="AB149" s="18" t="s">
        <v>776</v>
      </c>
      <c r="AC149" s="67" t="str">
        <f>+VLOOKUP("*"&amp;L149&amp;"*",'[2]REGISTROS SANITARIOS'!$D$2:$E$260,2,FALSE)</f>
        <v>SI</v>
      </c>
      <c r="AD149" s="22" t="s">
        <v>1025</v>
      </c>
      <c r="AE149" s="16">
        <v>47308</v>
      </c>
      <c r="AF149" s="34" t="s">
        <v>73</v>
      </c>
      <c r="AG149" s="24" t="s">
        <v>43</v>
      </c>
      <c r="AH149" s="18" t="s">
        <v>43</v>
      </c>
      <c r="AI149" s="18" t="s">
        <v>54</v>
      </c>
      <c r="AJ149" s="17">
        <v>3960</v>
      </c>
      <c r="AK149" s="25">
        <v>3960</v>
      </c>
      <c r="AL149" s="25">
        <v>1013</v>
      </c>
      <c r="AM149" s="35">
        <v>0</v>
      </c>
      <c r="AN149" s="49">
        <f t="shared" si="19"/>
        <v>4011480</v>
      </c>
      <c r="AO149" s="18"/>
      <c r="AP149" s="15"/>
      <c r="AQ149" s="43" t="str">
        <f t="shared" si="20"/>
        <v>SI</v>
      </c>
      <c r="AR149" s="44">
        <f t="shared" si="21"/>
        <v>4011480</v>
      </c>
      <c r="AS149" s="44">
        <f t="shared" si="22"/>
        <v>4011480</v>
      </c>
      <c r="AT149" s="44">
        <f t="shared" si="23"/>
        <v>4011480</v>
      </c>
      <c r="AU149" s="44">
        <f t="shared" si="24"/>
        <v>4011480</v>
      </c>
      <c r="AV149" s="45" t="b">
        <f t="shared" si="25"/>
        <v>1</v>
      </c>
      <c r="AW149" s="45" t="b">
        <f t="shared" si="26"/>
        <v>1</v>
      </c>
      <c r="AX149" s="45"/>
    </row>
    <row r="150" spans="1:50" s="36" customFormat="1" ht="27.75" customHeight="1" x14ac:dyDescent="0.15">
      <c r="A150" s="36" t="str">
        <f t="shared" si="18"/>
        <v>ABA CIENTIFICA S.A.S201140409</v>
      </c>
      <c r="B150" s="36" t="b">
        <f>+A150='[1]Anexo 9'!A150</f>
        <v>1</v>
      </c>
      <c r="C150" s="18">
        <v>800158193</v>
      </c>
      <c r="D150" s="18" t="s">
        <v>3848</v>
      </c>
      <c r="E150" s="15" t="s">
        <v>98</v>
      </c>
      <c r="F150" s="15" t="s">
        <v>769</v>
      </c>
      <c r="G150" s="15">
        <f>+VLOOKUP(F150,[3]Sheet1!$E$3:$G$74,3,FALSE)</f>
        <v>2</v>
      </c>
      <c r="H150" s="15">
        <f>+VLOOKUP(D150&amp;F150,'TD para paquetes'!$E$3:$I$441,5,FALSE)</f>
        <v>2</v>
      </c>
      <c r="I150" s="15" t="s">
        <v>1025</v>
      </c>
      <c r="J150" s="15">
        <v>7</v>
      </c>
      <c r="K150" s="15">
        <v>7</v>
      </c>
      <c r="L150" s="15">
        <v>201140409</v>
      </c>
      <c r="M150" s="15" t="s">
        <v>777</v>
      </c>
      <c r="N150" s="15" t="s">
        <v>452</v>
      </c>
      <c r="O150" s="18" t="s">
        <v>778</v>
      </c>
      <c r="P150" s="22" t="s">
        <v>73</v>
      </c>
      <c r="Q150" s="15" t="s">
        <v>101</v>
      </c>
      <c r="R150" s="18" t="s">
        <v>779</v>
      </c>
      <c r="S150" s="22" t="s">
        <v>68</v>
      </c>
      <c r="T150" s="18"/>
      <c r="U150" s="18" t="s">
        <v>779</v>
      </c>
      <c r="V150" s="15" t="s">
        <v>773</v>
      </c>
      <c r="W150" s="18" t="s">
        <v>774</v>
      </c>
      <c r="X150" s="18"/>
      <c r="Y150" s="15" t="s">
        <v>68</v>
      </c>
      <c r="Z150" s="18" t="s">
        <v>775</v>
      </c>
      <c r="AA150" s="18" t="s">
        <v>71</v>
      </c>
      <c r="AB150" s="18" t="s">
        <v>776</v>
      </c>
      <c r="AC150" s="67" t="str">
        <f>+VLOOKUP("*"&amp;L150&amp;"*",'[2]REGISTROS SANITARIOS'!$D$2:$E$260,2,FALSE)</f>
        <v>SI</v>
      </c>
      <c r="AD150" s="22" t="s">
        <v>1025</v>
      </c>
      <c r="AE150" s="16">
        <v>47308</v>
      </c>
      <c r="AF150" s="34" t="s">
        <v>73</v>
      </c>
      <c r="AG150" s="24" t="s">
        <v>43</v>
      </c>
      <c r="AH150" s="18" t="s">
        <v>43</v>
      </c>
      <c r="AI150" s="18" t="s">
        <v>54</v>
      </c>
      <c r="AJ150" s="17">
        <v>2090</v>
      </c>
      <c r="AK150" s="25">
        <v>2094</v>
      </c>
      <c r="AL150" s="25">
        <v>1520</v>
      </c>
      <c r="AM150" s="35">
        <v>0</v>
      </c>
      <c r="AN150" s="49">
        <f t="shared" si="19"/>
        <v>3182880</v>
      </c>
      <c r="AO150" s="18"/>
      <c r="AP150" s="15"/>
      <c r="AQ150" s="43" t="str">
        <f t="shared" si="20"/>
        <v>MAYOR</v>
      </c>
      <c r="AR150" s="44">
        <f t="shared" si="21"/>
        <v>3176800</v>
      </c>
      <c r="AS150" s="44">
        <f t="shared" si="22"/>
        <v>3176800</v>
      </c>
      <c r="AT150" s="44">
        <f t="shared" si="23"/>
        <v>3182880</v>
      </c>
      <c r="AU150" s="44">
        <f t="shared" si="24"/>
        <v>3182880</v>
      </c>
      <c r="AV150" s="45" t="b">
        <f t="shared" si="25"/>
        <v>1</v>
      </c>
      <c r="AW150" s="45" t="b">
        <f t="shared" si="26"/>
        <v>0</v>
      </c>
      <c r="AX150" s="45"/>
    </row>
    <row r="151" spans="1:50" s="36" customFormat="1" ht="27.75" customHeight="1" x14ac:dyDescent="0.15">
      <c r="A151" s="36" t="str">
        <f t="shared" si="18"/>
        <v>ABA CIENTIFICA S.A.S201140509</v>
      </c>
      <c r="B151" s="36" t="b">
        <f>+A151='[1]Anexo 9'!A151</f>
        <v>1</v>
      </c>
      <c r="C151" s="18">
        <v>800158193</v>
      </c>
      <c r="D151" s="18" t="s">
        <v>3848</v>
      </c>
      <c r="E151" s="15" t="s">
        <v>98</v>
      </c>
      <c r="F151" s="15" t="s">
        <v>780</v>
      </c>
      <c r="G151" s="15">
        <f>+VLOOKUP(F151,[3]Sheet1!$E$3:$G$74,3,FALSE)</f>
        <v>2</v>
      </c>
      <c r="H151" s="15">
        <f>+VLOOKUP(D151&amp;F151,'TD para paquetes'!$E$3:$I$441,5,FALSE)</f>
        <v>2</v>
      </c>
      <c r="I151" s="15" t="s">
        <v>1025</v>
      </c>
      <c r="J151" s="15">
        <v>10</v>
      </c>
      <c r="K151" s="15">
        <v>10</v>
      </c>
      <c r="L151" s="15">
        <v>201140509</v>
      </c>
      <c r="M151" s="15" t="s">
        <v>781</v>
      </c>
      <c r="N151" s="15" t="s">
        <v>452</v>
      </c>
      <c r="O151" s="18" t="s">
        <v>782</v>
      </c>
      <c r="P151" s="22" t="s">
        <v>73</v>
      </c>
      <c r="Q151" s="15" t="s">
        <v>101</v>
      </c>
      <c r="R151" s="18" t="s">
        <v>772</v>
      </c>
      <c r="S151" s="22" t="s">
        <v>68</v>
      </c>
      <c r="T151" s="18"/>
      <c r="U151" s="18" t="s">
        <v>772</v>
      </c>
      <c r="V151" s="15" t="s">
        <v>783</v>
      </c>
      <c r="W151" s="18" t="s">
        <v>774</v>
      </c>
      <c r="X151" s="18"/>
      <c r="Y151" s="15" t="s">
        <v>68</v>
      </c>
      <c r="Z151" s="18" t="s">
        <v>784</v>
      </c>
      <c r="AA151" s="18" t="s">
        <v>71</v>
      </c>
      <c r="AB151" s="18" t="s">
        <v>785</v>
      </c>
      <c r="AC151" s="67" t="str">
        <f>+VLOOKUP("*"&amp;L151&amp;"*",'[2]REGISTROS SANITARIOS'!$D$2:$E$260,2,FALSE)</f>
        <v>SI</v>
      </c>
      <c r="AD151" s="22" t="s">
        <v>1025</v>
      </c>
      <c r="AE151" s="16">
        <v>46468</v>
      </c>
      <c r="AF151" s="34" t="s">
        <v>73</v>
      </c>
      <c r="AG151" s="24" t="s">
        <v>43</v>
      </c>
      <c r="AH151" s="18" t="s">
        <v>43</v>
      </c>
      <c r="AI151" s="18" t="s">
        <v>54</v>
      </c>
      <c r="AJ151" s="17">
        <v>550</v>
      </c>
      <c r="AK151" s="25">
        <v>552</v>
      </c>
      <c r="AL151" s="25">
        <v>1667</v>
      </c>
      <c r="AM151" s="35">
        <v>0</v>
      </c>
      <c r="AN151" s="49">
        <f t="shared" si="19"/>
        <v>920184</v>
      </c>
      <c r="AO151" s="18"/>
      <c r="AP151" s="15"/>
      <c r="AQ151" s="43" t="str">
        <f t="shared" si="20"/>
        <v>MAYOR</v>
      </c>
      <c r="AR151" s="44">
        <f t="shared" si="21"/>
        <v>916850</v>
      </c>
      <c r="AS151" s="44">
        <f t="shared" si="22"/>
        <v>916850</v>
      </c>
      <c r="AT151" s="44">
        <f t="shared" si="23"/>
        <v>920184</v>
      </c>
      <c r="AU151" s="44">
        <f t="shared" si="24"/>
        <v>920184</v>
      </c>
      <c r="AV151" s="45" t="b">
        <f t="shared" si="25"/>
        <v>1</v>
      </c>
      <c r="AW151" s="45" t="b">
        <f t="shared" si="26"/>
        <v>0</v>
      </c>
      <c r="AX151" s="45"/>
    </row>
    <row r="152" spans="1:50" s="36" customFormat="1" ht="27.75" customHeight="1" x14ac:dyDescent="0.15">
      <c r="A152" s="36" t="str">
        <f t="shared" si="18"/>
        <v>ABA CIENTIFICA S.A.S201140609</v>
      </c>
      <c r="B152" s="36" t="b">
        <f>+A152='[1]Anexo 9'!A152</f>
        <v>1</v>
      </c>
      <c r="C152" s="18">
        <v>800158193</v>
      </c>
      <c r="D152" s="18" t="s">
        <v>3848</v>
      </c>
      <c r="E152" s="15" t="s">
        <v>98</v>
      </c>
      <c r="F152" s="15" t="s">
        <v>780</v>
      </c>
      <c r="G152" s="15">
        <f>+VLOOKUP(F152,[3]Sheet1!$E$3:$G$74,3,FALSE)</f>
        <v>2</v>
      </c>
      <c r="H152" s="15">
        <f>+VLOOKUP(D152&amp;F152,'TD para paquetes'!$E$3:$I$441,5,FALSE)</f>
        <v>2</v>
      </c>
      <c r="I152" s="15" t="s">
        <v>1025</v>
      </c>
      <c r="J152" s="15">
        <v>10</v>
      </c>
      <c r="K152" s="15">
        <v>10</v>
      </c>
      <c r="L152" s="15">
        <v>201140609</v>
      </c>
      <c r="M152" s="15" t="s">
        <v>786</v>
      </c>
      <c r="N152" s="15" t="s">
        <v>452</v>
      </c>
      <c r="O152" s="18" t="s">
        <v>787</v>
      </c>
      <c r="P152" s="22" t="s">
        <v>73</v>
      </c>
      <c r="Q152" s="15" t="s">
        <v>101</v>
      </c>
      <c r="R152" s="18" t="s">
        <v>772</v>
      </c>
      <c r="S152" s="22" t="s">
        <v>68</v>
      </c>
      <c r="T152" s="18"/>
      <c r="U152" s="18" t="s">
        <v>772</v>
      </c>
      <c r="V152" s="15" t="s">
        <v>783</v>
      </c>
      <c r="W152" s="18" t="s">
        <v>774</v>
      </c>
      <c r="X152" s="18"/>
      <c r="Y152" s="15" t="s">
        <v>68</v>
      </c>
      <c r="Z152" s="18" t="s">
        <v>784</v>
      </c>
      <c r="AA152" s="18" t="s">
        <v>71</v>
      </c>
      <c r="AB152" s="18" t="s">
        <v>785</v>
      </c>
      <c r="AC152" s="67" t="str">
        <f>+VLOOKUP("*"&amp;L152&amp;"*",'[2]REGISTROS SANITARIOS'!$D$2:$E$260,2,FALSE)</f>
        <v>SI</v>
      </c>
      <c r="AD152" s="22" t="s">
        <v>1025</v>
      </c>
      <c r="AE152" s="16">
        <v>46468</v>
      </c>
      <c r="AF152" s="34" t="s">
        <v>73</v>
      </c>
      <c r="AG152" s="24" t="s">
        <v>43</v>
      </c>
      <c r="AH152" s="18" t="s">
        <v>43</v>
      </c>
      <c r="AI152" s="18" t="s">
        <v>54</v>
      </c>
      <c r="AJ152" s="17">
        <v>1100</v>
      </c>
      <c r="AK152" s="25">
        <v>1104</v>
      </c>
      <c r="AL152" s="25">
        <v>2000</v>
      </c>
      <c r="AM152" s="35">
        <v>0</v>
      </c>
      <c r="AN152" s="49">
        <f t="shared" si="19"/>
        <v>2208000</v>
      </c>
      <c r="AO152" s="18"/>
      <c r="AP152" s="15"/>
      <c r="AQ152" s="43" t="str">
        <f t="shared" si="20"/>
        <v>MAYOR</v>
      </c>
      <c r="AR152" s="44">
        <f t="shared" si="21"/>
        <v>2200000</v>
      </c>
      <c r="AS152" s="44">
        <f t="shared" si="22"/>
        <v>2200000</v>
      </c>
      <c r="AT152" s="44">
        <f t="shared" si="23"/>
        <v>2208000</v>
      </c>
      <c r="AU152" s="44">
        <f t="shared" si="24"/>
        <v>2208000</v>
      </c>
      <c r="AV152" s="45" t="b">
        <f t="shared" si="25"/>
        <v>1</v>
      </c>
      <c r="AW152" s="45" t="b">
        <f t="shared" si="26"/>
        <v>0</v>
      </c>
      <c r="AX152" s="45"/>
    </row>
    <row r="153" spans="1:50" s="36" customFormat="1" ht="27.75" customHeight="1" x14ac:dyDescent="0.15">
      <c r="A153" s="36" t="str">
        <f t="shared" si="18"/>
        <v>ABA CIENTIFICA S.A.S201140809</v>
      </c>
      <c r="B153" s="36" t="b">
        <f>+A153='[1]Anexo 9'!A153</f>
        <v>1</v>
      </c>
      <c r="C153" s="18">
        <v>800158193</v>
      </c>
      <c r="D153" s="18" t="s">
        <v>3848</v>
      </c>
      <c r="E153" s="15" t="s">
        <v>98</v>
      </c>
      <c r="F153" s="15" t="s">
        <v>788</v>
      </c>
      <c r="G153" s="15">
        <f>+VLOOKUP(F153,[3]Sheet1!$E$3:$G$74,3,FALSE)</f>
        <v>2</v>
      </c>
      <c r="H153" s="15">
        <f>+VLOOKUP(D153&amp;F153,'TD para paquetes'!$E$3:$I$441,5,FALSE)</f>
        <v>2</v>
      </c>
      <c r="I153" s="15" t="s">
        <v>1025</v>
      </c>
      <c r="J153" s="15">
        <v>8</v>
      </c>
      <c r="K153" s="15">
        <v>8</v>
      </c>
      <c r="L153" s="15">
        <v>201140809</v>
      </c>
      <c r="M153" s="15" t="s">
        <v>789</v>
      </c>
      <c r="N153" s="15" t="s">
        <v>452</v>
      </c>
      <c r="O153" s="18" t="s">
        <v>790</v>
      </c>
      <c r="P153" s="22" t="s">
        <v>73</v>
      </c>
      <c r="Q153" s="15" t="s">
        <v>101</v>
      </c>
      <c r="R153" s="18" t="s">
        <v>791</v>
      </c>
      <c r="S153" s="22" t="s">
        <v>68</v>
      </c>
      <c r="T153" s="18"/>
      <c r="U153" s="18" t="s">
        <v>791</v>
      </c>
      <c r="V153" s="15" t="s">
        <v>6076</v>
      </c>
      <c r="W153" s="18" t="s">
        <v>774</v>
      </c>
      <c r="X153" s="18"/>
      <c r="Y153" s="15" t="s">
        <v>73</v>
      </c>
      <c r="Z153" s="18" t="s">
        <v>792</v>
      </c>
      <c r="AA153" s="18" t="s">
        <v>71</v>
      </c>
      <c r="AB153" s="18" t="s">
        <v>793</v>
      </c>
      <c r="AC153" s="67" t="str">
        <f>+VLOOKUP("*"&amp;L153&amp;"*",'[2]REGISTROS SANITARIOS'!$D$2:$E$260,2,FALSE)</f>
        <v>SI</v>
      </c>
      <c r="AD153" s="22" t="s">
        <v>1025</v>
      </c>
      <c r="AE153" s="16">
        <v>46355</v>
      </c>
      <c r="AF153" s="34" t="s">
        <v>73</v>
      </c>
      <c r="AG153" s="24" t="s">
        <v>43</v>
      </c>
      <c r="AH153" s="18" t="s">
        <v>43</v>
      </c>
      <c r="AI153" s="18" t="s">
        <v>53</v>
      </c>
      <c r="AJ153" s="17">
        <v>12100</v>
      </c>
      <c r="AK153" s="25">
        <v>12100</v>
      </c>
      <c r="AL153" s="25">
        <v>1973</v>
      </c>
      <c r="AM153" s="35">
        <v>0</v>
      </c>
      <c r="AN153" s="49">
        <f t="shared" si="19"/>
        <v>23873300</v>
      </c>
      <c r="AO153" s="18"/>
      <c r="AP153" s="15"/>
      <c r="AQ153" s="43" t="str">
        <f t="shared" si="20"/>
        <v>SI</v>
      </c>
      <c r="AR153" s="44">
        <f t="shared" si="21"/>
        <v>23873300</v>
      </c>
      <c r="AS153" s="44">
        <f t="shared" si="22"/>
        <v>23873300</v>
      </c>
      <c r="AT153" s="44">
        <f t="shared" si="23"/>
        <v>23873300</v>
      </c>
      <c r="AU153" s="44">
        <f t="shared" si="24"/>
        <v>23873300</v>
      </c>
      <c r="AV153" s="45" t="b">
        <f t="shared" si="25"/>
        <v>1</v>
      </c>
      <c r="AW153" s="45" t="b">
        <f t="shared" si="26"/>
        <v>1</v>
      </c>
      <c r="AX153" s="45"/>
    </row>
    <row r="154" spans="1:50" s="36" customFormat="1" ht="27.75" customHeight="1" x14ac:dyDescent="0.15">
      <c r="A154" s="36" t="str">
        <f t="shared" si="18"/>
        <v>ABA CIENTIFICA S.A.S201141009</v>
      </c>
      <c r="B154" s="36" t="b">
        <f>+A154='[1]Anexo 9'!A154</f>
        <v>1</v>
      </c>
      <c r="C154" s="18">
        <v>800158193</v>
      </c>
      <c r="D154" s="18" t="s">
        <v>3848</v>
      </c>
      <c r="E154" s="15" t="s">
        <v>98</v>
      </c>
      <c r="F154" s="15" t="s">
        <v>788</v>
      </c>
      <c r="G154" s="15">
        <f>+VLOOKUP(F154,[3]Sheet1!$E$3:$G$74,3,FALSE)</f>
        <v>2</v>
      </c>
      <c r="H154" s="15">
        <f>+VLOOKUP(D154&amp;F154,'TD para paquetes'!$E$3:$I$441,5,FALSE)</f>
        <v>2</v>
      </c>
      <c r="I154" s="15" t="s">
        <v>1025</v>
      </c>
      <c r="J154" s="15">
        <v>8</v>
      </c>
      <c r="K154" s="15">
        <v>8</v>
      </c>
      <c r="L154" s="15">
        <v>201141009</v>
      </c>
      <c r="M154" s="15" t="s">
        <v>794</v>
      </c>
      <c r="N154" s="15" t="s">
        <v>452</v>
      </c>
      <c r="O154" s="18" t="s">
        <v>795</v>
      </c>
      <c r="P154" s="22" t="s">
        <v>73</v>
      </c>
      <c r="Q154" s="15" t="s">
        <v>101</v>
      </c>
      <c r="R154" s="18" t="s">
        <v>791</v>
      </c>
      <c r="S154" s="22" t="s">
        <v>68</v>
      </c>
      <c r="T154" s="18"/>
      <c r="U154" s="18" t="s">
        <v>791</v>
      </c>
      <c r="V154" s="15" t="s">
        <v>6076</v>
      </c>
      <c r="W154" s="18" t="s">
        <v>774</v>
      </c>
      <c r="X154" s="18"/>
      <c r="Y154" s="15" t="s">
        <v>73</v>
      </c>
      <c r="Z154" s="18" t="s">
        <v>792</v>
      </c>
      <c r="AA154" s="18" t="s">
        <v>71</v>
      </c>
      <c r="AB154" s="18" t="s">
        <v>793</v>
      </c>
      <c r="AC154" s="67" t="str">
        <f>+VLOOKUP("*"&amp;L154&amp;"*",'[2]REGISTROS SANITARIOS'!$D$2:$E$260,2,FALSE)</f>
        <v>SI</v>
      </c>
      <c r="AD154" s="22" t="s">
        <v>1025</v>
      </c>
      <c r="AE154" s="16">
        <v>46355</v>
      </c>
      <c r="AF154" s="34" t="s">
        <v>73</v>
      </c>
      <c r="AG154" s="24" t="s">
        <v>43</v>
      </c>
      <c r="AH154" s="18" t="s">
        <v>43</v>
      </c>
      <c r="AI154" s="18" t="s">
        <v>53</v>
      </c>
      <c r="AJ154" s="17">
        <v>4400</v>
      </c>
      <c r="AK154" s="25">
        <v>4400</v>
      </c>
      <c r="AL154" s="25">
        <v>2960</v>
      </c>
      <c r="AM154" s="35">
        <v>0</v>
      </c>
      <c r="AN154" s="49">
        <f t="shared" si="19"/>
        <v>13024000</v>
      </c>
      <c r="AO154" s="18"/>
      <c r="AP154" s="15"/>
      <c r="AQ154" s="43" t="str">
        <f t="shared" si="20"/>
        <v>SI</v>
      </c>
      <c r="AR154" s="44">
        <f t="shared" si="21"/>
        <v>13024000</v>
      </c>
      <c r="AS154" s="44">
        <f t="shared" si="22"/>
        <v>13024000</v>
      </c>
      <c r="AT154" s="44">
        <f t="shared" si="23"/>
        <v>13024000</v>
      </c>
      <c r="AU154" s="44">
        <f t="shared" si="24"/>
        <v>13024000</v>
      </c>
      <c r="AV154" s="45" t="b">
        <f t="shared" si="25"/>
        <v>1</v>
      </c>
      <c r="AW154" s="45" t="b">
        <f t="shared" si="26"/>
        <v>1</v>
      </c>
      <c r="AX154" s="45"/>
    </row>
    <row r="155" spans="1:50" s="36" customFormat="1" ht="27.75" customHeight="1" x14ac:dyDescent="0.15">
      <c r="A155" s="36" t="str">
        <f t="shared" si="18"/>
        <v>ABA CIENTIFICA S.A.S201142310</v>
      </c>
      <c r="B155" s="36" t="b">
        <f>+A155='[1]Anexo 9'!A155</f>
        <v>1</v>
      </c>
      <c r="C155" s="18">
        <v>800158193</v>
      </c>
      <c r="D155" s="18" t="s">
        <v>3848</v>
      </c>
      <c r="E155" s="15" t="s">
        <v>98</v>
      </c>
      <c r="F155" s="15" t="s">
        <v>191</v>
      </c>
      <c r="G155" s="15">
        <f>+VLOOKUP(F155,[3]Sheet1!$E$3:$G$74,3,FALSE)</f>
        <v>3</v>
      </c>
      <c r="H155" s="15">
        <f>+VLOOKUP(D155&amp;F155,'TD para paquetes'!$E$3:$I$441,5,FALSE)</f>
        <v>3</v>
      </c>
      <c r="I155" s="15" t="s">
        <v>1025</v>
      </c>
      <c r="J155" s="15">
        <v>6</v>
      </c>
      <c r="K155" s="15">
        <v>6</v>
      </c>
      <c r="L155" s="15">
        <v>201142310</v>
      </c>
      <c r="M155" s="15" t="s">
        <v>192</v>
      </c>
      <c r="N155" s="15" t="s">
        <v>101</v>
      </c>
      <c r="O155" s="18" t="s">
        <v>193</v>
      </c>
      <c r="P155" s="22" t="s">
        <v>73</v>
      </c>
      <c r="Q155" s="15" t="s">
        <v>101</v>
      </c>
      <c r="R155" s="18" t="s">
        <v>134</v>
      </c>
      <c r="S155" s="22" t="s">
        <v>73</v>
      </c>
      <c r="T155" s="18"/>
      <c r="U155" s="18" t="s">
        <v>134</v>
      </c>
      <c r="V155" s="15" t="s">
        <v>6077</v>
      </c>
      <c r="W155" s="18" t="s">
        <v>194</v>
      </c>
      <c r="X155" s="18"/>
      <c r="Y155" s="15" t="s">
        <v>73</v>
      </c>
      <c r="Z155" s="18" t="s">
        <v>195</v>
      </c>
      <c r="AA155" s="18" t="s">
        <v>71</v>
      </c>
      <c r="AB155" s="18" t="s">
        <v>196</v>
      </c>
      <c r="AC155" s="67" t="str">
        <f>+VLOOKUP("*"&amp;L155&amp;"*",'[2]REGISTROS SANITARIOS'!$D$2:$E$260,2,FALSE)</f>
        <v>SI</v>
      </c>
      <c r="AD155" s="22" t="s">
        <v>1025</v>
      </c>
      <c r="AE155" s="16">
        <v>44105</v>
      </c>
      <c r="AF155" s="34" t="s">
        <v>68</v>
      </c>
      <c r="AG155" s="24" t="s">
        <v>43</v>
      </c>
      <c r="AH155" s="18" t="s">
        <v>43</v>
      </c>
      <c r="AI155" s="18" t="s">
        <v>54</v>
      </c>
      <c r="AJ155" s="17">
        <v>11</v>
      </c>
      <c r="AK155" s="25">
        <v>11</v>
      </c>
      <c r="AL155" s="25">
        <v>19067</v>
      </c>
      <c r="AM155" s="35">
        <v>0</v>
      </c>
      <c r="AN155" s="49">
        <f t="shared" si="19"/>
        <v>209737</v>
      </c>
      <c r="AO155" s="18"/>
      <c r="AP155" s="15"/>
      <c r="AQ155" s="43" t="str">
        <f t="shared" si="20"/>
        <v>SI</v>
      </c>
      <c r="AR155" s="44">
        <f t="shared" si="21"/>
        <v>209737</v>
      </c>
      <c r="AS155" s="44">
        <f t="shared" si="22"/>
        <v>209737</v>
      </c>
      <c r="AT155" s="44">
        <f t="shared" si="23"/>
        <v>209737</v>
      </c>
      <c r="AU155" s="44">
        <f t="shared" si="24"/>
        <v>209737</v>
      </c>
      <c r="AV155" s="45" t="b">
        <f t="shared" si="25"/>
        <v>1</v>
      </c>
      <c r="AW155" s="45" t="b">
        <f t="shared" si="26"/>
        <v>1</v>
      </c>
      <c r="AX155" s="45"/>
    </row>
    <row r="156" spans="1:50" s="36" customFormat="1" ht="27.75" customHeight="1" x14ac:dyDescent="0.15">
      <c r="A156" s="36" t="str">
        <f t="shared" si="18"/>
        <v>ABA CIENTIFICA S.A.S201142410</v>
      </c>
      <c r="B156" s="36" t="b">
        <f>+A156='[1]Anexo 9'!A156</f>
        <v>1</v>
      </c>
      <c r="C156" s="18">
        <v>800158193</v>
      </c>
      <c r="D156" s="18" t="s">
        <v>3848</v>
      </c>
      <c r="E156" s="15" t="s">
        <v>98</v>
      </c>
      <c r="F156" s="15" t="s">
        <v>191</v>
      </c>
      <c r="G156" s="15">
        <f>+VLOOKUP(F156,[3]Sheet1!$E$3:$G$74,3,FALSE)</f>
        <v>3</v>
      </c>
      <c r="H156" s="15">
        <f>+VLOOKUP(D156&amp;F156,'TD para paquetes'!$E$3:$I$441,5,FALSE)</f>
        <v>3</v>
      </c>
      <c r="I156" s="15" t="s">
        <v>1025</v>
      </c>
      <c r="J156" s="15">
        <v>6</v>
      </c>
      <c r="K156" s="15">
        <v>6</v>
      </c>
      <c r="L156" s="15">
        <v>201142410</v>
      </c>
      <c r="M156" s="15" t="s">
        <v>197</v>
      </c>
      <c r="N156" s="15" t="s">
        <v>101</v>
      </c>
      <c r="O156" s="18" t="s">
        <v>198</v>
      </c>
      <c r="P156" s="22" t="s">
        <v>73</v>
      </c>
      <c r="Q156" s="15" t="s">
        <v>101</v>
      </c>
      <c r="R156" s="18" t="s">
        <v>134</v>
      </c>
      <c r="S156" s="22" t="s">
        <v>73</v>
      </c>
      <c r="T156" s="18"/>
      <c r="U156" s="18" t="s">
        <v>134</v>
      </c>
      <c r="V156" s="15" t="s">
        <v>6077</v>
      </c>
      <c r="W156" s="18" t="s">
        <v>194</v>
      </c>
      <c r="X156" s="18"/>
      <c r="Y156" s="15" t="s">
        <v>73</v>
      </c>
      <c r="Z156" s="18" t="s">
        <v>195</v>
      </c>
      <c r="AA156" s="18" t="s">
        <v>71</v>
      </c>
      <c r="AB156" s="18" t="s">
        <v>6658</v>
      </c>
      <c r="AC156" s="67" t="str">
        <f>+VLOOKUP("*"&amp;L156&amp;"*",'[2]REGISTROS SANITARIOS'!$D$2:$E$260,2,FALSE)</f>
        <v>SI</v>
      </c>
      <c r="AD156" s="22" t="s">
        <v>1025</v>
      </c>
      <c r="AE156" s="16">
        <v>46564</v>
      </c>
      <c r="AF156" s="34" t="s">
        <v>73</v>
      </c>
      <c r="AG156" s="24" t="s">
        <v>43</v>
      </c>
      <c r="AH156" s="18" t="s">
        <v>43</v>
      </c>
      <c r="AI156" s="18" t="s">
        <v>54</v>
      </c>
      <c r="AJ156" s="17">
        <v>38.5</v>
      </c>
      <c r="AK156" s="25">
        <v>39</v>
      </c>
      <c r="AL156" s="25">
        <v>19067</v>
      </c>
      <c r="AM156" s="35">
        <v>0</v>
      </c>
      <c r="AN156" s="49">
        <f t="shared" si="19"/>
        <v>743613</v>
      </c>
      <c r="AO156" s="18"/>
      <c r="AP156" s="15"/>
      <c r="AQ156" s="43" t="str">
        <f t="shared" si="20"/>
        <v>MAYOR</v>
      </c>
      <c r="AR156" s="44">
        <f t="shared" si="21"/>
        <v>734079.5</v>
      </c>
      <c r="AS156" s="44">
        <f t="shared" si="22"/>
        <v>734079.5</v>
      </c>
      <c r="AT156" s="44">
        <f t="shared" si="23"/>
        <v>743613</v>
      </c>
      <c r="AU156" s="44">
        <f t="shared" si="24"/>
        <v>743613</v>
      </c>
      <c r="AV156" s="45" t="b">
        <f t="shared" si="25"/>
        <v>1</v>
      </c>
      <c r="AW156" s="45" t="b">
        <f t="shared" si="26"/>
        <v>0</v>
      </c>
      <c r="AX156" s="45"/>
    </row>
    <row r="157" spans="1:50" s="36" customFormat="1" ht="27.75" customHeight="1" x14ac:dyDescent="0.15">
      <c r="A157" s="36" t="str">
        <f t="shared" si="18"/>
        <v>ABA CIENTIFICA S.A.S201142510</v>
      </c>
      <c r="B157" s="36" t="b">
        <f>+A157='[1]Anexo 9'!A157</f>
        <v>1</v>
      </c>
      <c r="C157" s="18">
        <v>800158193</v>
      </c>
      <c r="D157" s="18" t="s">
        <v>3848</v>
      </c>
      <c r="E157" s="15" t="s">
        <v>98</v>
      </c>
      <c r="F157" s="15" t="s">
        <v>191</v>
      </c>
      <c r="G157" s="15">
        <f>+VLOOKUP(F157,[3]Sheet1!$E$3:$G$74,3,FALSE)</f>
        <v>3</v>
      </c>
      <c r="H157" s="15">
        <f>+VLOOKUP(D157&amp;F157,'TD para paquetes'!$E$3:$I$441,5,FALSE)</f>
        <v>3</v>
      </c>
      <c r="I157" s="15" t="s">
        <v>1025</v>
      </c>
      <c r="J157" s="15">
        <v>6</v>
      </c>
      <c r="K157" s="15">
        <v>6</v>
      </c>
      <c r="L157" s="15">
        <v>201142510</v>
      </c>
      <c r="M157" s="15" t="s">
        <v>200</v>
      </c>
      <c r="N157" s="15" t="s">
        <v>101</v>
      </c>
      <c r="O157" s="18" t="s">
        <v>201</v>
      </c>
      <c r="P157" s="22" t="s">
        <v>73</v>
      </c>
      <c r="Q157" s="15" t="s">
        <v>101</v>
      </c>
      <c r="R157" s="18" t="s">
        <v>134</v>
      </c>
      <c r="S157" s="22" t="s">
        <v>73</v>
      </c>
      <c r="T157" s="18"/>
      <c r="U157" s="18" t="s">
        <v>134</v>
      </c>
      <c r="V157" s="15" t="s">
        <v>6077</v>
      </c>
      <c r="W157" s="18" t="s">
        <v>194</v>
      </c>
      <c r="X157" s="18"/>
      <c r="Y157" s="15" t="s">
        <v>73</v>
      </c>
      <c r="Z157" s="18" t="s">
        <v>195</v>
      </c>
      <c r="AA157" s="18" t="s">
        <v>71</v>
      </c>
      <c r="AB157" s="18" t="s">
        <v>199</v>
      </c>
      <c r="AC157" s="67" t="str">
        <f>+VLOOKUP("*"&amp;L157&amp;"*",'[2]REGISTROS SANITARIOS'!$D$2:$E$260,2,FALSE)</f>
        <v>SI</v>
      </c>
      <c r="AD157" s="22" t="s">
        <v>1025</v>
      </c>
      <c r="AE157" s="16">
        <v>46564</v>
      </c>
      <c r="AF157" s="34" t="s">
        <v>73</v>
      </c>
      <c r="AG157" s="24" t="s">
        <v>43</v>
      </c>
      <c r="AH157" s="18" t="s">
        <v>43</v>
      </c>
      <c r="AI157" s="18" t="s">
        <v>54</v>
      </c>
      <c r="AJ157" s="17">
        <v>5.5</v>
      </c>
      <c r="AK157" s="25">
        <v>6</v>
      </c>
      <c r="AL157" s="25">
        <v>19067</v>
      </c>
      <c r="AM157" s="35">
        <v>0</v>
      </c>
      <c r="AN157" s="49">
        <f t="shared" si="19"/>
        <v>114402</v>
      </c>
      <c r="AO157" s="18"/>
      <c r="AP157" s="15"/>
      <c r="AQ157" s="43" t="str">
        <f t="shared" si="20"/>
        <v>MAYOR</v>
      </c>
      <c r="AR157" s="44">
        <f t="shared" si="21"/>
        <v>104868.5</v>
      </c>
      <c r="AS157" s="44">
        <f t="shared" si="22"/>
        <v>104868.5</v>
      </c>
      <c r="AT157" s="44">
        <f t="shared" si="23"/>
        <v>114402</v>
      </c>
      <c r="AU157" s="44">
        <f t="shared" si="24"/>
        <v>114402</v>
      </c>
      <c r="AV157" s="45" t="b">
        <f t="shared" si="25"/>
        <v>1</v>
      </c>
      <c r="AW157" s="45" t="b">
        <f t="shared" si="26"/>
        <v>0</v>
      </c>
      <c r="AX157" s="45"/>
    </row>
    <row r="158" spans="1:50" s="36" customFormat="1" ht="27.75" customHeight="1" x14ac:dyDescent="0.15">
      <c r="A158" s="36" t="str">
        <f t="shared" si="18"/>
        <v>ABA CIENTIFICA S.A.S201150305</v>
      </c>
      <c r="B158" s="36" t="b">
        <f>+A158='[1]Anexo 9'!A158</f>
        <v>1</v>
      </c>
      <c r="C158" s="18">
        <v>800158193</v>
      </c>
      <c r="D158" s="18" t="s">
        <v>3848</v>
      </c>
      <c r="E158" s="15" t="s">
        <v>98</v>
      </c>
      <c r="F158" s="15" t="s">
        <v>62</v>
      </c>
      <c r="G158" s="15" t="s">
        <v>3155</v>
      </c>
      <c r="H158" s="15" t="s">
        <v>3155</v>
      </c>
      <c r="I158" s="15" t="s">
        <v>3155</v>
      </c>
      <c r="J158" s="15">
        <v>9</v>
      </c>
      <c r="K158" s="15" t="s">
        <v>3155</v>
      </c>
      <c r="L158" s="15">
        <v>201150305</v>
      </c>
      <c r="M158" s="15" t="s">
        <v>437</v>
      </c>
      <c r="N158" s="15" t="s">
        <v>406</v>
      </c>
      <c r="O158" s="18" t="s">
        <v>438</v>
      </c>
      <c r="P158" s="22" t="s">
        <v>3841</v>
      </c>
      <c r="Q158" s="15" t="s">
        <v>439</v>
      </c>
      <c r="R158" s="18" t="s">
        <v>440</v>
      </c>
      <c r="S158" s="22" t="s">
        <v>73</v>
      </c>
      <c r="T158" s="18"/>
      <c r="U158" s="18" t="s">
        <v>440</v>
      </c>
      <c r="V158" s="15" t="s">
        <v>6078</v>
      </c>
      <c r="W158" s="18" t="s">
        <v>392</v>
      </c>
      <c r="X158" s="18"/>
      <c r="Y158" s="15" t="s">
        <v>73</v>
      </c>
      <c r="Z158" s="18" t="s">
        <v>393</v>
      </c>
      <c r="AA158" s="18" t="s">
        <v>119</v>
      </c>
      <c r="AB158" s="18" t="s">
        <v>441</v>
      </c>
      <c r="AC158" s="67" t="str">
        <f>+VLOOKUP("*"&amp;L158&amp;"*",'[2]REGISTROS SANITARIOS'!$D$2:$E$260,2,FALSE)</f>
        <v>SI</v>
      </c>
      <c r="AD158" s="22" t="s">
        <v>1025</v>
      </c>
      <c r="AE158" s="16">
        <v>46726</v>
      </c>
      <c r="AF158" s="34" t="s">
        <v>73</v>
      </c>
      <c r="AG158" s="24" t="s">
        <v>43</v>
      </c>
      <c r="AH158" s="18" t="s">
        <v>43</v>
      </c>
      <c r="AI158" s="18" t="s">
        <v>54</v>
      </c>
      <c r="AJ158" s="17">
        <v>1100</v>
      </c>
      <c r="AK158" s="25">
        <v>1100</v>
      </c>
      <c r="AL158" s="25">
        <v>2286</v>
      </c>
      <c r="AM158" s="35">
        <v>0.19</v>
      </c>
      <c r="AN158" s="49">
        <f t="shared" si="19"/>
        <v>2992374</v>
      </c>
      <c r="AO158" s="18"/>
      <c r="AP158" s="15"/>
      <c r="AQ158" s="43" t="str">
        <f t="shared" si="20"/>
        <v>SI</v>
      </c>
      <c r="AR158" s="44">
        <f t="shared" si="21"/>
        <v>2992373.9999999995</v>
      </c>
      <c r="AS158" s="44">
        <f t="shared" si="22"/>
        <v>2514600</v>
      </c>
      <c r="AT158" s="44">
        <f t="shared" si="23"/>
        <v>2514600</v>
      </c>
      <c r="AU158" s="44">
        <f t="shared" si="24"/>
        <v>2992373.9999999995</v>
      </c>
      <c r="AV158" s="45" t="b">
        <f t="shared" si="25"/>
        <v>1</v>
      </c>
      <c r="AW158" s="45" t="b">
        <f t="shared" si="26"/>
        <v>0</v>
      </c>
      <c r="AX158" s="45"/>
    </row>
    <row r="159" spans="1:50" s="36" customFormat="1" ht="27.75" customHeight="1" x14ac:dyDescent="0.15">
      <c r="A159" s="36" t="str">
        <f t="shared" si="18"/>
        <v>ABA CIENTIFICA S.A.S201150610</v>
      </c>
      <c r="B159" s="36" t="b">
        <f>+A159='[1]Anexo 9'!A159</f>
        <v>1</v>
      </c>
      <c r="C159" s="18">
        <v>800158193</v>
      </c>
      <c r="D159" s="18" t="s">
        <v>3848</v>
      </c>
      <c r="E159" s="15" t="s">
        <v>98</v>
      </c>
      <c r="F159" s="15" t="s">
        <v>62</v>
      </c>
      <c r="G159" s="15" t="s">
        <v>3155</v>
      </c>
      <c r="H159" s="15" t="s">
        <v>3155</v>
      </c>
      <c r="I159" s="15" t="s">
        <v>3155</v>
      </c>
      <c r="J159" s="15">
        <v>9</v>
      </c>
      <c r="K159" s="15" t="s">
        <v>3155</v>
      </c>
      <c r="L159" s="15">
        <v>201150610</v>
      </c>
      <c r="M159" s="15" t="s">
        <v>442</v>
      </c>
      <c r="N159" s="15" t="s">
        <v>101</v>
      </c>
      <c r="O159" s="18" t="s">
        <v>443</v>
      </c>
      <c r="P159" s="22" t="s">
        <v>73</v>
      </c>
      <c r="Q159" s="15" t="s">
        <v>444</v>
      </c>
      <c r="R159" s="18" t="s">
        <v>134</v>
      </c>
      <c r="S159" s="22" t="s">
        <v>73</v>
      </c>
      <c r="T159" s="18"/>
      <c r="U159" s="18" t="s">
        <v>134</v>
      </c>
      <c r="V159" s="15" t="s">
        <v>6079</v>
      </c>
      <c r="W159" s="18" t="s">
        <v>445</v>
      </c>
      <c r="X159" s="18"/>
      <c r="Y159" s="15" t="s">
        <v>73</v>
      </c>
      <c r="Z159" s="18" t="s">
        <v>446</v>
      </c>
      <c r="AA159" s="18" t="s">
        <v>71</v>
      </c>
      <c r="AB159" s="18" t="s">
        <v>447</v>
      </c>
      <c r="AC159" s="67" t="str">
        <f>+VLOOKUP("*"&amp;L159&amp;"*",'[2]REGISTROS SANITARIOS'!$D$2:$E$260,2,FALSE)</f>
        <v>SI</v>
      </c>
      <c r="AD159" s="22" t="s">
        <v>1025</v>
      </c>
      <c r="AE159" s="16">
        <v>44607</v>
      </c>
      <c r="AF159" s="34" t="s">
        <v>73</v>
      </c>
      <c r="AG159" s="24" t="s">
        <v>43</v>
      </c>
      <c r="AH159" s="18" t="s">
        <v>43</v>
      </c>
      <c r="AI159" s="18" t="s">
        <v>53</v>
      </c>
      <c r="AJ159" s="17">
        <v>16500</v>
      </c>
      <c r="AK159" s="25">
        <v>16500</v>
      </c>
      <c r="AL159" s="25">
        <v>2880</v>
      </c>
      <c r="AM159" s="35">
        <v>0</v>
      </c>
      <c r="AN159" s="49">
        <f t="shared" si="19"/>
        <v>47520000</v>
      </c>
      <c r="AO159" s="18"/>
      <c r="AP159" s="15"/>
      <c r="AQ159" s="43" t="str">
        <f t="shared" si="20"/>
        <v>SI</v>
      </c>
      <c r="AR159" s="44">
        <f t="shared" si="21"/>
        <v>47520000</v>
      </c>
      <c r="AS159" s="44">
        <f t="shared" si="22"/>
        <v>47520000</v>
      </c>
      <c r="AT159" s="44">
        <f t="shared" si="23"/>
        <v>47520000</v>
      </c>
      <c r="AU159" s="44">
        <f t="shared" si="24"/>
        <v>47520000</v>
      </c>
      <c r="AV159" s="45" t="b">
        <f t="shared" si="25"/>
        <v>1</v>
      </c>
      <c r="AW159" s="45" t="b">
        <f t="shared" si="26"/>
        <v>1</v>
      </c>
      <c r="AX159" s="45"/>
    </row>
    <row r="160" spans="1:50" s="36" customFormat="1" ht="27.75" customHeight="1" x14ac:dyDescent="0.15">
      <c r="A160" s="36" t="str">
        <f t="shared" si="18"/>
        <v>ABA CIENTIFICA S.A.S201150710</v>
      </c>
      <c r="B160" s="36" t="b">
        <f>+A160='[1]Anexo 9'!A160</f>
        <v>1</v>
      </c>
      <c r="C160" s="18">
        <v>800158193</v>
      </c>
      <c r="D160" s="18" t="s">
        <v>3848</v>
      </c>
      <c r="E160" s="15" t="s">
        <v>98</v>
      </c>
      <c r="F160" s="15" t="s">
        <v>62</v>
      </c>
      <c r="G160" s="15" t="s">
        <v>3155</v>
      </c>
      <c r="H160" s="15" t="s">
        <v>3155</v>
      </c>
      <c r="I160" s="15" t="s">
        <v>3155</v>
      </c>
      <c r="J160" s="15">
        <v>2</v>
      </c>
      <c r="K160" s="15" t="s">
        <v>3155</v>
      </c>
      <c r="L160" s="15">
        <v>201150710</v>
      </c>
      <c r="M160" s="15" t="s">
        <v>1013</v>
      </c>
      <c r="N160" s="15" t="s">
        <v>101</v>
      </c>
      <c r="O160" s="18" t="s">
        <v>448</v>
      </c>
      <c r="P160" s="22" t="s">
        <v>3841</v>
      </c>
      <c r="Q160" s="15" t="s">
        <v>101</v>
      </c>
      <c r="R160" s="18" t="s">
        <v>134</v>
      </c>
      <c r="S160" s="22" t="s">
        <v>73</v>
      </c>
      <c r="T160" s="18"/>
      <c r="U160" s="18" t="s">
        <v>115</v>
      </c>
      <c r="V160" s="15" t="s">
        <v>6080</v>
      </c>
      <c r="W160" s="18" t="s">
        <v>386</v>
      </c>
      <c r="X160" s="18"/>
      <c r="Y160" s="15" t="s">
        <v>73</v>
      </c>
      <c r="Z160" s="18" t="s">
        <v>449</v>
      </c>
      <c r="AA160" s="18" t="s">
        <v>387</v>
      </c>
      <c r="AB160" s="18" t="s">
        <v>450</v>
      </c>
      <c r="AC160" s="67" t="str">
        <f>+VLOOKUP("*"&amp;L160&amp;"*",'[2]REGISTROS SANITARIOS'!$D$2:$E$260,2,FALSE)</f>
        <v>SI</v>
      </c>
      <c r="AD160" s="22" t="s">
        <v>1025</v>
      </c>
      <c r="AE160" s="16">
        <v>45083</v>
      </c>
      <c r="AF160" s="34" t="s">
        <v>73</v>
      </c>
      <c r="AG160" s="24" t="s">
        <v>43</v>
      </c>
      <c r="AH160" s="18" t="s">
        <v>43</v>
      </c>
      <c r="AI160" s="18" t="s">
        <v>54</v>
      </c>
      <c r="AJ160" s="17">
        <v>60.5</v>
      </c>
      <c r="AK160" s="25">
        <v>100</v>
      </c>
      <c r="AL160" s="25">
        <v>1600</v>
      </c>
      <c r="AM160" s="35">
        <v>0.19</v>
      </c>
      <c r="AN160" s="49">
        <f t="shared" si="19"/>
        <v>190400</v>
      </c>
      <c r="AO160" s="18"/>
      <c r="AP160" s="15"/>
      <c r="AQ160" s="43" t="str">
        <f t="shared" si="20"/>
        <v>MAYOR</v>
      </c>
      <c r="AR160" s="44">
        <f t="shared" si="21"/>
        <v>115192</v>
      </c>
      <c r="AS160" s="44">
        <f t="shared" si="22"/>
        <v>96800</v>
      </c>
      <c r="AT160" s="44">
        <f t="shared" si="23"/>
        <v>160000</v>
      </c>
      <c r="AU160" s="44">
        <f t="shared" si="24"/>
        <v>190400</v>
      </c>
      <c r="AV160" s="45" t="b">
        <f t="shared" si="25"/>
        <v>1</v>
      </c>
      <c r="AW160" s="45" t="b">
        <f t="shared" si="26"/>
        <v>0</v>
      </c>
      <c r="AX160" s="45"/>
    </row>
    <row r="161" spans="1:51" s="36" customFormat="1" ht="27.75" customHeight="1" x14ac:dyDescent="0.15">
      <c r="A161" s="36" t="str">
        <f t="shared" si="18"/>
        <v>ABA CIENTIFICA S.A.S201150809</v>
      </c>
      <c r="B161" s="36" t="b">
        <f>+A161='[1]Anexo 9'!A161</f>
        <v>1</v>
      </c>
      <c r="C161" s="18">
        <v>800158193</v>
      </c>
      <c r="D161" s="18" t="s">
        <v>3848</v>
      </c>
      <c r="E161" s="15" t="s">
        <v>98</v>
      </c>
      <c r="F161" s="15" t="s">
        <v>62</v>
      </c>
      <c r="G161" s="15" t="s">
        <v>3155</v>
      </c>
      <c r="H161" s="15" t="s">
        <v>3155</v>
      </c>
      <c r="I161" s="15" t="s">
        <v>3155</v>
      </c>
      <c r="J161" s="15">
        <v>7</v>
      </c>
      <c r="K161" s="15" t="s">
        <v>3155</v>
      </c>
      <c r="L161" s="15">
        <v>201150809</v>
      </c>
      <c r="M161" s="15" t="s">
        <v>451</v>
      </c>
      <c r="N161" s="15" t="s">
        <v>452</v>
      </c>
      <c r="O161" s="18" t="s">
        <v>453</v>
      </c>
      <c r="P161" s="22" t="s">
        <v>3841</v>
      </c>
      <c r="Q161" s="15" t="s">
        <v>101</v>
      </c>
      <c r="R161" s="18" t="s">
        <v>454</v>
      </c>
      <c r="S161" s="22" t="s">
        <v>68</v>
      </c>
      <c r="T161" s="18"/>
      <c r="U161" s="18" t="s">
        <v>455</v>
      </c>
      <c r="V161" s="15" t="s">
        <v>456</v>
      </c>
      <c r="W161" s="18" t="s">
        <v>170</v>
      </c>
      <c r="X161" s="18"/>
      <c r="Y161" s="15" t="s">
        <v>73</v>
      </c>
      <c r="Z161" s="18" t="s">
        <v>457</v>
      </c>
      <c r="AA161" s="18" t="s">
        <v>458</v>
      </c>
      <c r="AB161" s="18" t="s">
        <v>459</v>
      </c>
      <c r="AC161" s="67" t="str">
        <f>+VLOOKUP("*"&amp;L161&amp;"*",'[2]REGISTROS SANITARIOS'!$D$2:$E$260,2,FALSE)</f>
        <v>SI</v>
      </c>
      <c r="AD161" s="22" t="s">
        <v>1025</v>
      </c>
      <c r="AE161" s="16">
        <v>46698</v>
      </c>
      <c r="AF161" s="34" t="s">
        <v>73</v>
      </c>
      <c r="AG161" s="24" t="s">
        <v>43</v>
      </c>
      <c r="AH161" s="18" t="s">
        <v>43</v>
      </c>
      <c r="AI161" s="18" t="s">
        <v>54</v>
      </c>
      <c r="AJ161" s="17">
        <v>66</v>
      </c>
      <c r="AK161" s="25">
        <v>80</v>
      </c>
      <c r="AL161" s="25">
        <v>17700</v>
      </c>
      <c r="AM161" s="35">
        <v>0.19</v>
      </c>
      <c r="AN161" s="49">
        <f t="shared" si="19"/>
        <v>1685039.9999999998</v>
      </c>
      <c r="AO161" s="18"/>
      <c r="AP161" s="15"/>
      <c r="AQ161" s="43" t="str">
        <f t="shared" si="20"/>
        <v>MAYOR</v>
      </c>
      <c r="AR161" s="44">
        <f t="shared" si="21"/>
        <v>1390158</v>
      </c>
      <c r="AS161" s="44">
        <f t="shared" si="22"/>
        <v>1168200</v>
      </c>
      <c r="AT161" s="44">
        <f t="shared" si="23"/>
        <v>1416000</v>
      </c>
      <c r="AU161" s="44">
        <f t="shared" si="24"/>
        <v>1685040</v>
      </c>
      <c r="AV161" s="45" t="b">
        <f t="shared" si="25"/>
        <v>1</v>
      </c>
      <c r="AW161" s="45" t="b">
        <f t="shared" si="26"/>
        <v>0</v>
      </c>
      <c r="AX161" s="45"/>
    </row>
    <row r="162" spans="1:51" s="36" customFormat="1" ht="27.75" customHeight="1" x14ac:dyDescent="0.15">
      <c r="A162" s="36" t="str">
        <f t="shared" si="18"/>
        <v>ABA CIENTIFICA S.A.S201150910</v>
      </c>
      <c r="B162" s="36" t="b">
        <f>+A162='[1]Anexo 9'!A162</f>
        <v>1</v>
      </c>
      <c r="C162" s="18">
        <v>800158193</v>
      </c>
      <c r="D162" s="18" t="s">
        <v>3848</v>
      </c>
      <c r="E162" s="15" t="s">
        <v>98</v>
      </c>
      <c r="F162" s="15" t="s">
        <v>62</v>
      </c>
      <c r="G162" s="15" t="s">
        <v>3155</v>
      </c>
      <c r="H162" s="15" t="s">
        <v>3155</v>
      </c>
      <c r="I162" s="15" t="s">
        <v>3155</v>
      </c>
      <c r="J162" s="15">
        <v>6</v>
      </c>
      <c r="K162" s="15" t="s">
        <v>3155</v>
      </c>
      <c r="L162" s="15">
        <v>201150910</v>
      </c>
      <c r="M162" s="15" t="s">
        <v>1008</v>
      </c>
      <c r="N162" s="15" t="s">
        <v>101</v>
      </c>
      <c r="O162" s="18" t="s">
        <v>3910</v>
      </c>
      <c r="P162" s="22" t="s">
        <v>3841</v>
      </c>
      <c r="Q162" s="15" t="s">
        <v>101</v>
      </c>
      <c r="R162" s="18" t="s">
        <v>134</v>
      </c>
      <c r="S162" s="22" t="s">
        <v>73</v>
      </c>
      <c r="T162" s="18"/>
      <c r="U162" s="18" t="s">
        <v>134</v>
      </c>
      <c r="V162" s="15" t="s">
        <v>1009</v>
      </c>
      <c r="W162" s="18" t="s">
        <v>1512</v>
      </c>
      <c r="X162" s="18"/>
      <c r="Y162" s="15" t="s">
        <v>73</v>
      </c>
      <c r="Z162" s="18" t="s">
        <v>6659</v>
      </c>
      <c r="AA162" s="18" t="s">
        <v>208</v>
      </c>
      <c r="AB162" s="18" t="s">
        <v>1408</v>
      </c>
      <c r="AC162" s="67" t="str">
        <f>+VLOOKUP("*"&amp;L162&amp;"*",'[2]REGISTROS SANITARIOS'!$D$2:$E$260,2,FALSE)</f>
        <v>SI</v>
      </c>
      <c r="AD162" s="22" t="s">
        <v>1025</v>
      </c>
      <c r="AE162" s="16">
        <v>45802</v>
      </c>
      <c r="AF162" s="34" t="s">
        <v>73</v>
      </c>
      <c r="AG162" s="24" t="s">
        <v>43</v>
      </c>
      <c r="AH162" s="18" t="s">
        <v>43</v>
      </c>
      <c r="AI162" s="18" t="s">
        <v>52</v>
      </c>
      <c r="AJ162" s="17">
        <v>770</v>
      </c>
      <c r="AK162" s="25">
        <v>770</v>
      </c>
      <c r="AL162" s="25">
        <v>8731</v>
      </c>
      <c r="AM162" s="35">
        <v>0</v>
      </c>
      <c r="AN162" s="49">
        <f t="shared" si="19"/>
        <v>6722870</v>
      </c>
      <c r="AO162" s="18"/>
      <c r="AP162" s="15"/>
      <c r="AQ162" s="43" t="str">
        <f t="shared" si="20"/>
        <v>SI</v>
      </c>
      <c r="AR162" s="44">
        <f t="shared" si="21"/>
        <v>6722870</v>
      </c>
      <c r="AS162" s="44">
        <f t="shared" si="22"/>
        <v>6722870</v>
      </c>
      <c r="AT162" s="44">
        <f t="shared" si="23"/>
        <v>6722870</v>
      </c>
      <c r="AU162" s="44">
        <f t="shared" si="24"/>
        <v>6722870</v>
      </c>
      <c r="AV162" s="45" t="b">
        <f t="shared" si="25"/>
        <v>1</v>
      </c>
      <c r="AW162" s="45" t="b">
        <f t="shared" si="26"/>
        <v>1</v>
      </c>
      <c r="AX162" s="45"/>
    </row>
    <row r="163" spans="1:51" s="36" customFormat="1" ht="27.75" customHeight="1" x14ac:dyDescent="0.15">
      <c r="A163" s="36" t="str">
        <f t="shared" si="18"/>
        <v>ABA CIENTIFICA S.A.S201151005</v>
      </c>
      <c r="B163" s="36" t="b">
        <f>+A163='[1]Anexo 9'!A163</f>
        <v>1</v>
      </c>
      <c r="C163" s="18">
        <v>800158193</v>
      </c>
      <c r="D163" s="18" t="s">
        <v>3848</v>
      </c>
      <c r="E163" s="15" t="s">
        <v>98</v>
      </c>
      <c r="F163" s="15" t="s">
        <v>62</v>
      </c>
      <c r="G163" s="15" t="s">
        <v>3155</v>
      </c>
      <c r="H163" s="15" t="s">
        <v>3155</v>
      </c>
      <c r="I163" s="15" t="s">
        <v>3155</v>
      </c>
      <c r="J163" s="15">
        <v>6</v>
      </c>
      <c r="K163" s="15" t="s">
        <v>3155</v>
      </c>
      <c r="L163" s="15">
        <v>201151005</v>
      </c>
      <c r="M163" s="15" t="s">
        <v>460</v>
      </c>
      <c r="N163" s="15" t="s">
        <v>91</v>
      </c>
      <c r="O163" s="18" t="s">
        <v>461</v>
      </c>
      <c r="P163" s="22" t="s">
        <v>3841</v>
      </c>
      <c r="Q163" s="15" t="s">
        <v>462</v>
      </c>
      <c r="R163" s="18" t="s">
        <v>463</v>
      </c>
      <c r="S163" s="22" t="s">
        <v>73</v>
      </c>
      <c r="T163" s="18"/>
      <c r="U163" s="18" t="s">
        <v>463</v>
      </c>
      <c r="V163" s="15" t="s">
        <v>464</v>
      </c>
      <c r="W163" s="18" t="s">
        <v>322</v>
      </c>
      <c r="X163" s="18"/>
      <c r="Y163" s="15" t="s">
        <v>68</v>
      </c>
      <c r="Z163" s="18" t="s">
        <v>465</v>
      </c>
      <c r="AA163" s="18" t="s">
        <v>71</v>
      </c>
      <c r="AB163" s="18" t="s">
        <v>466</v>
      </c>
      <c r="AC163" s="67" t="str">
        <f>+VLOOKUP("*"&amp;L163&amp;"*",'[2]REGISTROS SANITARIOS'!$D$2:$E$260,2,FALSE)</f>
        <v>SI</v>
      </c>
      <c r="AD163" s="22" t="s">
        <v>1025</v>
      </c>
      <c r="AE163" s="16">
        <v>47078</v>
      </c>
      <c r="AF163" s="34" t="s">
        <v>73</v>
      </c>
      <c r="AG163" s="24" t="s">
        <v>43</v>
      </c>
      <c r="AH163" s="18" t="s">
        <v>43</v>
      </c>
      <c r="AI163" s="18" t="s">
        <v>54</v>
      </c>
      <c r="AJ163" s="17">
        <v>1540</v>
      </c>
      <c r="AK163" s="25">
        <v>1540</v>
      </c>
      <c r="AL163" s="25">
        <v>4880</v>
      </c>
      <c r="AM163" s="35">
        <v>0</v>
      </c>
      <c r="AN163" s="49">
        <f t="shared" si="19"/>
        <v>7515200</v>
      </c>
      <c r="AO163" s="18"/>
      <c r="AP163" s="15"/>
      <c r="AQ163" s="43" t="str">
        <f t="shared" si="20"/>
        <v>SI</v>
      </c>
      <c r="AR163" s="44">
        <f t="shared" si="21"/>
        <v>7515200</v>
      </c>
      <c r="AS163" s="44">
        <f t="shared" si="22"/>
        <v>7515200</v>
      </c>
      <c r="AT163" s="44">
        <f t="shared" si="23"/>
        <v>7515200</v>
      </c>
      <c r="AU163" s="44">
        <f t="shared" si="24"/>
        <v>7515200</v>
      </c>
      <c r="AV163" s="45" t="b">
        <f t="shared" si="25"/>
        <v>1</v>
      </c>
      <c r="AW163" s="45" t="b">
        <f t="shared" si="26"/>
        <v>1</v>
      </c>
      <c r="AX163" s="45"/>
    </row>
    <row r="164" spans="1:51" s="36" customFormat="1" ht="27.75" customHeight="1" x14ac:dyDescent="0.15">
      <c r="A164" s="36" t="str">
        <f t="shared" si="18"/>
        <v>ABA CIENTIFICA S.A.S201151306</v>
      </c>
      <c r="B164" s="36" t="b">
        <f>+A164='[1]Anexo 9'!A164</f>
        <v>1</v>
      </c>
      <c r="C164" s="18">
        <v>800158193</v>
      </c>
      <c r="D164" s="18" t="s">
        <v>3848</v>
      </c>
      <c r="E164" s="15" t="s">
        <v>98</v>
      </c>
      <c r="F164" s="15" t="s">
        <v>62</v>
      </c>
      <c r="G164" s="15" t="s">
        <v>3155</v>
      </c>
      <c r="H164" s="15" t="s">
        <v>3155</v>
      </c>
      <c r="I164" s="15" t="s">
        <v>3155</v>
      </c>
      <c r="J164" s="15">
        <v>5</v>
      </c>
      <c r="K164" s="15" t="s">
        <v>3155</v>
      </c>
      <c r="L164" s="15">
        <v>201151306</v>
      </c>
      <c r="M164" s="15" t="s">
        <v>3911</v>
      </c>
      <c r="N164" s="15" t="s">
        <v>222</v>
      </c>
      <c r="O164" s="18" t="s">
        <v>3912</v>
      </c>
      <c r="P164" s="22" t="s">
        <v>3841</v>
      </c>
      <c r="Q164" s="15" t="s">
        <v>5572</v>
      </c>
      <c r="R164" s="18" t="s">
        <v>225</v>
      </c>
      <c r="S164" s="22" t="s">
        <v>73</v>
      </c>
      <c r="T164" s="18"/>
      <c r="U164" s="18" t="s">
        <v>226</v>
      </c>
      <c r="V164" s="15"/>
      <c r="W164" s="18" t="s">
        <v>228</v>
      </c>
      <c r="X164" s="18"/>
      <c r="Y164" s="15" t="s">
        <v>73</v>
      </c>
      <c r="Z164" s="18" t="s">
        <v>229</v>
      </c>
      <c r="AA164" s="18" t="s">
        <v>71</v>
      </c>
      <c r="AB164" s="18" t="s">
        <v>6660</v>
      </c>
      <c r="AC164" s="67" t="str">
        <f>+VLOOKUP("*"&amp;L164&amp;"*",'[2]REGISTROS SANITARIOS'!$D$2:$E$260,2,FALSE)</f>
        <v>SI</v>
      </c>
      <c r="AD164" s="22" t="s">
        <v>1025</v>
      </c>
      <c r="AE164" s="16">
        <v>47294</v>
      </c>
      <c r="AF164" s="34" t="s">
        <v>73</v>
      </c>
      <c r="AG164" s="24" t="s">
        <v>43</v>
      </c>
      <c r="AH164" s="18" t="s">
        <v>43</v>
      </c>
      <c r="AI164" s="18" t="s">
        <v>53</v>
      </c>
      <c r="AJ164" s="17">
        <v>2.75</v>
      </c>
      <c r="AK164" s="25">
        <v>3</v>
      </c>
      <c r="AL164" s="25">
        <v>60046</v>
      </c>
      <c r="AM164" s="35">
        <v>0</v>
      </c>
      <c r="AN164" s="49">
        <f t="shared" si="19"/>
        <v>180138</v>
      </c>
      <c r="AO164" s="18"/>
      <c r="AP164" s="15"/>
      <c r="AQ164" s="43" t="str">
        <f t="shared" si="20"/>
        <v>MAYOR</v>
      </c>
      <c r="AR164" s="44">
        <f t="shared" si="21"/>
        <v>165126.5</v>
      </c>
      <c r="AS164" s="44">
        <f t="shared" si="22"/>
        <v>165126.5</v>
      </c>
      <c r="AT164" s="44">
        <f t="shared" si="23"/>
        <v>180138</v>
      </c>
      <c r="AU164" s="44">
        <f t="shared" si="24"/>
        <v>180138</v>
      </c>
      <c r="AV164" s="45" t="b">
        <f t="shared" si="25"/>
        <v>1</v>
      </c>
      <c r="AW164" s="45" t="b">
        <f t="shared" si="26"/>
        <v>0</v>
      </c>
      <c r="AX164" s="45"/>
    </row>
    <row r="165" spans="1:51" s="36" customFormat="1" ht="27.75" customHeight="1" x14ac:dyDescent="0.15">
      <c r="A165" s="36" t="str">
        <f t="shared" si="18"/>
        <v>ABA CIENTIFICA S.A.S201151410</v>
      </c>
      <c r="B165" s="36" t="b">
        <f>+A165='[1]Anexo 9'!A165</f>
        <v>1</v>
      </c>
      <c r="C165" s="18">
        <v>800158193</v>
      </c>
      <c r="D165" s="18" t="s">
        <v>3848</v>
      </c>
      <c r="E165" s="15" t="s">
        <v>98</v>
      </c>
      <c r="F165" s="15" t="s">
        <v>62</v>
      </c>
      <c r="G165" s="15" t="s">
        <v>3155</v>
      </c>
      <c r="H165" s="15" t="s">
        <v>3155</v>
      </c>
      <c r="I165" s="15" t="s">
        <v>3155</v>
      </c>
      <c r="J165" s="15">
        <v>7</v>
      </c>
      <c r="K165" s="15" t="s">
        <v>3155</v>
      </c>
      <c r="L165" s="15">
        <v>201151410</v>
      </c>
      <c r="M165" s="15" t="s">
        <v>467</v>
      </c>
      <c r="N165" s="15" t="s">
        <v>101</v>
      </c>
      <c r="O165" s="18" t="s">
        <v>468</v>
      </c>
      <c r="P165" s="22" t="s">
        <v>3841</v>
      </c>
      <c r="Q165" s="15" t="s">
        <v>101</v>
      </c>
      <c r="R165" s="18" t="s">
        <v>134</v>
      </c>
      <c r="S165" s="22" t="s">
        <v>73</v>
      </c>
      <c r="T165" s="18"/>
      <c r="U165" s="18" t="s">
        <v>153</v>
      </c>
      <c r="V165" s="15" t="s">
        <v>469</v>
      </c>
      <c r="W165" s="18" t="s">
        <v>470</v>
      </c>
      <c r="X165" s="18"/>
      <c r="Y165" s="15" t="s">
        <v>73</v>
      </c>
      <c r="Z165" s="18" t="s">
        <v>471</v>
      </c>
      <c r="AA165" s="18" t="s">
        <v>71</v>
      </c>
      <c r="AB165" s="18" t="s">
        <v>472</v>
      </c>
      <c r="AC165" s="67" t="str">
        <f>+VLOOKUP("*"&amp;L165&amp;"*",'[2]REGISTROS SANITARIOS'!$D$2:$E$260,2,FALSE)</f>
        <v>SI</v>
      </c>
      <c r="AD165" s="22" t="s">
        <v>1025</v>
      </c>
      <c r="AE165" s="16">
        <v>45901</v>
      </c>
      <c r="AF165" s="34" t="s">
        <v>73</v>
      </c>
      <c r="AG165" s="24" t="s">
        <v>43</v>
      </c>
      <c r="AH165" s="18" t="s">
        <v>43</v>
      </c>
      <c r="AI165" s="18" t="s">
        <v>53</v>
      </c>
      <c r="AJ165" s="17">
        <v>4675</v>
      </c>
      <c r="AK165" s="25">
        <v>4700</v>
      </c>
      <c r="AL165" s="25">
        <v>5349</v>
      </c>
      <c r="AM165" s="35">
        <v>0.19</v>
      </c>
      <c r="AN165" s="49">
        <f t="shared" si="19"/>
        <v>29916957</v>
      </c>
      <c r="AO165" s="18"/>
      <c r="AP165" s="15"/>
      <c r="AQ165" s="43" t="str">
        <f t="shared" si="20"/>
        <v>MAYOR</v>
      </c>
      <c r="AR165" s="44">
        <f t="shared" si="21"/>
        <v>29757824.249999996</v>
      </c>
      <c r="AS165" s="44">
        <f t="shared" si="22"/>
        <v>25006575</v>
      </c>
      <c r="AT165" s="44">
        <f t="shared" si="23"/>
        <v>25140300</v>
      </c>
      <c r="AU165" s="44">
        <f t="shared" si="24"/>
        <v>29916956.999999996</v>
      </c>
      <c r="AV165" s="45" t="b">
        <f t="shared" si="25"/>
        <v>1</v>
      </c>
      <c r="AW165" s="45" t="b">
        <f t="shared" si="26"/>
        <v>0</v>
      </c>
      <c r="AX165" s="45"/>
    </row>
    <row r="166" spans="1:51" s="36" customFormat="1" ht="27.75" customHeight="1" x14ac:dyDescent="0.15">
      <c r="A166" s="36" t="str">
        <f t="shared" si="18"/>
        <v>ABA CIENTIFICA S.A.S201151508</v>
      </c>
      <c r="B166" s="36" t="b">
        <f>+A166='[1]Anexo 9'!A166</f>
        <v>1</v>
      </c>
      <c r="C166" s="18">
        <v>800158193</v>
      </c>
      <c r="D166" s="18" t="s">
        <v>3848</v>
      </c>
      <c r="E166" s="15" t="s">
        <v>98</v>
      </c>
      <c r="F166" s="15" t="s">
        <v>628</v>
      </c>
      <c r="G166" s="15">
        <f>+VLOOKUP(F166,[3]Sheet1!$E$3:$G$74,3,FALSE)</f>
        <v>2</v>
      </c>
      <c r="H166" s="15">
        <f>+VLOOKUP(D166&amp;F166,'TD para paquetes'!$E$3:$I$441,5,FALSE)</f>
        <v>2</v>
      </c>
      <c r="I166" s="15" t="s">
        <v>1025</v>
      </c>
      <c r="J166" s="15">
        <v>4</v>
      </c>
      <c r="K166" s="15">
        <v>4</v>
      </c>
      <c r="L166" s="15">
        <v>201151508</v>
      </c>
      <c r="M166" s="15" t="s">
        <v>629</v>
      </c>
      <c r="N166" s="15" t="s">
        <v>630</v>
      </c>
      <c r="O166" s="18" t="s">
        <v>631</v>
      </c>
      <c r="P166" s="22" t="s">
        <v>3841</v>
      </c>
      <c r="Q166" s="15" t="s">
        <v>632</v>
      </c>
      <c r="R166" s="18" t="s">
        <v>476</v>
      </c>
      <c r="S166" s="22" t="s">
        <v>73</v>
      </c>
      <c r="T166" s="18"/>
      <c r="U166" s="18" t="s">
        <v>477</v>
      </c>
      <c r="V166" s="15"/>
      <c r="W166" s="18" t="s">
        <v>228</v>
      </c>
      <c r="X166" s="18" t="s">
        <v>8773</v>
      </c>
      <c r="Y166" s="15" t="s">
        <v>73</v>
      </c>
      <c r="Z166" s="18" t="s">
        <v>479</v>
      </c>
      <c r="AA166" s="18" t="s">
        <v>71</v>
      </c>
      <c r="AB166" s="18" t="s">
        <v>6661</v>
      </c>
      <c r="AC166" s="67" t="str">
        <f>+VLOOKUP("*"&amp;L166&amp;"*",'[2]REGISTROS SANITARIOS'!$D$2:$E$260,2,FALSE)</f>
        <v>SI</v>
      </c>
      <c r="AD166" s="22" t="s">
        <v>1025</v>
      </c>
      <c r="AE166" s="16">
        <v>44318</v>
      </c>
      <c r="AF166" s="34" t="s">
        <v>73</v>
      </c>
      <c r="AG166" s="24" t="s">
        <v>59</v>
      </c>
      <c r="AH166" s="18">
        <v>14</v>
      </c>
      <c r="AI166" s="18" t="s">
        <v>43</v>
      </c>
      <c r="AJ166" s="17">
        <v>7425</v>
      </c>
      <c r="AK166" s="25">
        <v>7450</v>
      </c>
      <c r="AL166" s="25">
        <v>5275</v>
      </c>
      <c r="AM166" s="35">
        <v>0.19</v>
      </c>
      <c r="AN166" s="49">
        <f t="shared" si="19"/>
        <v>46765512.5</v>
      </c>
      <c r="AO166" s="18"/>
      <c r="AP166" s="15"/>
      <c r="AQ166" s="43" t="str">
        <f t="shared" si="20"/>
        <v>MAYOR</v>
      </c>
      <c r="AR166" s="44">
        <f t="shared" si="21"/>
        <v>46608581.25</v>
      </c>
      <c r="AS166" s="44">
        <f t="shared" si="22"/>
        <v>39166875</v>
      </c>
      <c r="AT166" s="44">
        <f t="shared" si="23"/>
        <v>39298750</v>
      </c>
      <c r="AU166" s="44">
        <f t="shared" si="24"/>
        <v>46765512.5</v>
      </c>
      <c r="AV166" s="45" t="b">
        <f t="shared" si="25"/>
        <v>1</v>
      </c>
      <c r="AW166" s="45" t="b">
        <f t="shared" si="26"/>
        <v>0</v>
      </c>
      <c r="AX166" s="45"/>
    </row>
    <row r="167" spans="1:51" s="36" customFormat="1" ht="27.75" customHeight="1" x14ac:dyDescent="0.15">
      <c r="A167" s="36" t="str">
        <f t="shared" si="18"/>
        <v>ABA CIENTIFICA S.A.S201151509</v>
      </c>
      <c r="B167" s="36" t="b">
        <f>+A167='[1]Anexo 9'!A167</f>
        <v>1</v>
      </c>
      <c r="C167" s="18">
        <v>800158193</v>
      </c>
      <c r="D167" s="18" t="s">
        <v>3848</v>
      </c>
      <c r="E167" s="15" t="s">
        <v>98</v>
      </c>
      <c r="F167" s="15" t="s">
        <v>628</v>
      </c>
      <c r="G167" s="15">
        <f>+VLOOKUP(F167,[3]Sheet1!$E$3:$G$74,3,FALSE)</f>
        <v>2</v>
      </c>
      <c r="H167" s="15">
        <f>+VLOOKUP(D167&amp;F167,'TD para paquetes'!$E$3:$I$441,5,FALSE)</f>
        <v>2</v>
      </c>
      <c r="I167" s="15" t="s">
        <v>1025</v>
      </c>
      <c r="J167" s="15">
        <v>4</v>
      </c>
      <c r="K167" s="15">
        <v>4</v>
      </c>
      <c r="L167" s="15">
        <v>201151509</v>
      </c>
      <c r="M167" s="15" t="s">
        <v>634</v>
      </c>
      <c r="N167" s="15" t="s">
        <v>630</v>
      </c>
      <c r="O167" s="18" t="s">
        <v>635</v>
      </c>
      <c r="P167" s="22" t="s">
        <v>3841</v>
      </c>
      <c r="Q167" s="15" t="s">
        <v>636</v>
      </c>
      <c r="R167" s="18" t="s">
        <v>637</v>
      </c>
      <c r="S167" s="22" t="s">
        <v>73</v>
      </c>
      <c r="T167" s="18"/>
      <c r="U167" s="18" t="s">
        <v>638</v>
      </c>
      <c r="V167" s="15"/>
      <c r="W167" s="18" t="s">
        <v>228</v>
      </c>
      <c r="X167" s="18" t="s">
        <v>8773</v>
      </c>
      <c r="Y167" s="15" t="s">
        <v>73</v>
      </c>
      <c r="Z167" s="18" t="s">
        <v>479</v>
      </c>
      <c r="AA167" s="18" t="s">
        <v>71</v>
      </c>
      <c r="AB167" s="18" t="s">
        <v>633</v>
      </c>
      <c r="AC167" s="67" t="str">
        <f>+VLOOKUP("*"&amp;L167&amp;"*",'[2]REGISTROS SANITARIOS'!$D$2:$E$260,2,FALSE)</f>
        <v>SI</v>
      </c>
      <c r="AD167" s="22" t="s">
        <v>1025</v>
      </c>
      <c r="AE167" s="16">
        <v>44318</v>
      </c>
      <c r="AF167" s="34" t="s">
        <v>73</v>
      </c>
      <c r="AG167" s="24" t="s">
        <v>59</v>
      </c>
      <c r="AH167" s="18">
        <v>15</v>
      </c>
      <c r="AI167" s="18" t="s">
        <v>43</v>
      </c>
      <c r="AJ167" s="17">
        <v>209</v>
      </c>
      <c r="AK167" s="25">
        <v>204</v>
      </c>
      <c r="AL167" s="25">
        <v>25680</v>
      </c>
      <c r="AM167" s="35">
        <v>0.19</v>
      </c>
      <c r="AN167" s="49">
        <f t="shared" si="19"/>
        <v>6234076.7999999998</v>
      </c>
      <c r="AO167" s="18"/>
      <c r="AP167" s="15"/>
      <c r="AQ167" s="43" t="str">
        <f t="shared" si="20"/>
        <v>MENOR</v>
      </c>
      <c r="AR167" s="44">
        <f t="shared" si="21"/>
        <v>6386872.7999999998</v>
      </c>
      <c r="AS167" s="44">
        <f t="shared" si="22"/>
        <v>5367120</v>
      </c>
      <c r="AT167" s="44">
        <f t="shared" si="23"/>
        <v>5238720</v>
      </c>
      <c r="AU167" s="44">
        <f t="shared" si="24"/>
        <v>6234076.7999999998</v>
      </c>
      <c r="AV167" s="45" t="b">
        <f t="shared" si="25"/>
        <v>1</v>
      </c>
      <c r="AW167" s="45" t="b">
        <f t="shared" si="26"/>
        <v>0</v>
      </c>
      <c r="AX167" s="45"/>
    </row>
    <row r="168" spans="1:51" s="36" customFormat="1" ht="27.75" customHeight="1" x14ac:dyDescent="0.15">
      <c r="A168" s="36" t="str">
        <f t="shared" si="18"/>
        <v>ABA CIENTIFICA S.A.S201151550</v>
      </c>
      <c r="B168" s="36" t="b">
        <f>+A168='[1]Anexo 9'!A168</f>
        <v>1</v>
      </c>
      <c r="C168" s="18">
        <v>800158193</v>
      </c>
      <c r="D168" s="18" t="s">
        <v>3848</v>
      </c>
      <c r="E168" s="15" t="s">
        <v>98</v>
      </c>
      <c r="F168" s="15" t="s">
        <v>62</v>
      </c>
      <c r="G168" s="15" t="s">
        <v>3155</v>
      </c>
      <c r="H168" s="15" t="s">
        <v>3155</v>
      </c>
      <c r="I168" s="15" t="s">
        <v>3155</v>
      </c>
      <c r="J168" s="15">
        <v>4</v>
      </c>
      <c r="K168" s="15" t="s">
        <v>3155</v>
      </c>
      <c r="L168" s="15">
        <v>201151550</v>
      </c>
      <c r="M168" s="15" t="s">
        <v>473</v>
      </c>
      <c r="N168" s="15" t="s">
        <v>91</v>
      </c>
      <c r="O168" s="18" t="s">
        <v>474</v>
      </c>
      <c r="P168" s="22" t="s">
        <v>3841</v>
      </c>
      <c r="Q168" s="15" t="s">
        <v>475</v>
      </c>
      <c r="R168" s="18" t="s">
        <v>476</v>
      </c>
      <c r="S168" s="22" t="s">
        <v>73</v>
      </c>
      <c r="T168" s="18"/>
      <c r="U168" s="18" t="s">
        <v>477</v>
      </c>
      <c r="V168" s="15" t="s">
        <v>478</v>
      </c>
      <c r="W168" s="18" t="s">
        <v>228</v>
      </c>
      <c r="X168" s="18"/>
      <c r="Y168" s="15" t="s">
        <v>73</v>
      </c>
      <c r="Z168" s="18" t="s">
        <v>229</v>
      </c>
      <c r="AA168" s="18" t="s">
        <v>71</v>
      </c>
      <c r="AB168" s="18" t="s">
        <v>480</v>
      </c>
      <c r="AC168" s="67" t="str">
        <f>+VLOOKUP("*"&amp;L168&amp;"*",'[2]REGISTROS SANITARIOS'!$D$2:$E$260,2,FALSE)</f>
        <v>SI</v>
      </c>
      <c r="AD168" s="22" t="s">
        <v>1025</v>
      </c>
      <c r="AE168" s="16">
        <v>45541</v>
      </c>
      <c r="AF168" s="34" t="s">
        <v>73</v>
      </c>
      <c r="AG168" s="24" t="s">
        <v>58</v>
      </c>
      <c r="AH168" s="18" t="s">
        <v>8007</v>
      </c>
      <c r="AI168" s="18" t="s">
        <v>54</v>
      </c>
      <c r="AJ168" s="17">
        <v>825</v>
      </c>
      <c r="AK168" s="25">
        <v>850</v>
      </c>
      <c r="AL168" s="25">
        <v>4277</v>
      </c>
      <c r="AM168" s="35">
        <v>0</v>
      </c>
      <c r="AN168" s="49">
        <f t="shared" si="19"/>
        <v>3635450</v>
      </c>
      <c r="AO168" s="18"/>
      <c r="AP168" s="15"/>
      <c r="AQ168" s="43" t="str">
        <f t="shared" si="20"/>
        <v>MAYOR</v>
      </c>
      <c r="AR168" s="44">
        <f t="shared" si="21"/>
        <v>3528525</v>
      </c>
      <c r="AS168" s="44">
        <f t="shared" si="22"/>
        <v>3528525</v>
      </c>
      <c r="AT168" s="44">
        <f t="shared" si="23"/>
        <v>3635450</v>
      </c>
      <c r="AU168" s="44">
        <f t="shared" si="24"/>
        <v>3635450</v>
      </c>
      <c r="AV168" s="45" t="b">
        <f t="shared" si="25"/>
        <v>1</v>
      </c>
      <c r="AW168" s="45" t="b">
        <f t="shared" si="26"/>
        <v>0</v>
      </c>
      <c r="AX168" s="45"/>
    </row>
    <row r="169" spans="1:51" s="36" customFormat="1" ht="27.75" customHeight="1" x14ac:dyDescent="0.15">
      <c r="A169" s="36" t="str">
        <f t="shared" si="18"/>
        <v>ABA CIENTIFICA S.A.S201151720</v>
      </c>
      <c r="B169" s="36" t="b">
        <f>+A169='[1]Anexo 9'!A169</f>
        <v>1</v>
      </c>
      <c r="C169" s="18">
        <v>800158193</v>
      </c>
      <c r="D169" s="18" t="s">
        <v>3848</v>
      </c>
      <c r="E169" s="15" t="s">
        <v>98</v>
      </c>
      <c r="F169" s="15" t="s">
        <v>315</v>
      </c>
      <c r="G169" s="15">
        <f>+VLOOKUP(F169,[3]Sheet1!$E$3:$G$74,3,FALSE)</f>
        <v>3</v>
      </c>
      <c r="H169" s="15">
        <f>+VLOOKUP(D169&amp;F169,'TD para paquetes'!$E$3:$I$441,5,FALSE)</f>
        <v>2</v>
      </c>
      <c r="I169" s="15" t="s">
        <v>44</v>
      </c>
      <c r="J169" s="15">
        <v>4</v>
      </c>
      <c r="K169" s="15">
        <v>0</v>
      </c>
      <c r="L169" s="15">
        <v>201151720</v>
      </c>
      <c r="M169" s="15" t="s">
        <v>3913</v>
      </c>
      <c r="N169" s="15" t="s">
        <v>101</v>
      </c>
      <c r="O169" s="18" t="s">
        <v>3914</v>
      </c>
      <c r="P169" s="22" t="s">
        <v>3841</v>
      </c>
      <c r="Q169" s="15" t="s">
        <v>316</v>
      </c>
      <c r="R169" s="18" t="s">
        <v>5573</v>
      </c>
      <c r="S169" s="22" t="s">
        <v>73</v>
      </c>
      <c r="T169" s="18"/>
      <c r="U169" s="18" t="s">
        <v>5573</v>
      </c>
      <c r="V169" s="15" t="s">
        <v>6081</v>
      </c>
      <c r="W169" s="18" t="s">
        <v>6082</v>
      </c>
      <c r="X169" s="18"/>
      <c r="Y169" s="15" t="s">
        <v>68</v>
      </c>
      <c r="Z169" s="18" t="s">
        <v>6662</v>
      </c>
      <c r="AA169" s="18" t="s">
        <v>6663</v>
      </c>
      <c r="AB169" s="18" t="s">
        <v>6664</v>
      </c>
      <c r="AC169" s="67" t="str">
        <f>+VLOOKUP("*"&amp;L169&amp;"*",'[2]REGISTROS SANITARIOS'!$D$2:$E$260,2,FALSE)</f>
        <v>SI</v>
      </c>
      <c r="AD169" s="22" t="s">
        <v>1025</v>
      </c>
      <c r="AE169" s="16">
        <v>46474</v>
      </c>
      <c r="AF169" s="34" t="s">
        <v>73</v>
      </c>
      <c r="AG169" s="24" t="s">
        <v>43</v>
      </c>
      <c r="AH169" s="18" t="s">
        <v>43</v>
      </c>
      <c r="AI169" s="18" t="s">
        <v>57</v>
      </c>
      <c r="AJ169" s="17">
        <v>192.5</v>
      </c>
      <c r="AK169" s="25">
        <v>193</v>
      </c>
      <c r="AL169" s="25">
        <v>149671</v>
      </c>
      <c r="AM169" s="35">
        <v>0</v>
      </c>
      <c r="AN169" s="49">
        <f t="shared" si="19"/>
        <v>28886503</v>
      </c>
      <c r="AO169" s="18"/>
      <c r="AP169" s="15"/>
      <c r="AQ169" s="43" t="str">
        <f t="shared" si="20"/>
        <v>MAYOR</v>
      </c>
      <c r="AR169" s="44">
        <f t="shared" si="21"/>
        <v>28811667.5</v>
      </c>
      <c r="AS169" s="44">
        <f t="shared" si="22"/>
        <v>28811667.5</v>
      </c>
      <c r="AT169" s="44">
        <f t="shared" si="23"/>
        <v>28886503</v>
      </c>
      <c r="AU169" s="44">
        <f t="shared" si="24"/>
        <v>28886503</v>
      </c>
      <c r="AV169" s="45" t="b">
        <f t="shared" si="25"/>
        <v>1</v>
      </c>
      <c r="AW169" s="45" t="b">
        <f t="shared" si="26"/>
        <v>0</v>
      </c>
      <c r="AX169" s="45"/>
      <c r="AY169" s="36" t="s">
        <v>8741</v>
      </c>
    </row>
    <row r="170" spans="1:51" s="36" customFormat="1" ht="27.75" customHeight="1" x14ac:dyDescent="0.15">
      <c r="A170" s="36" t="str">
        <f t="shared" si="18"/>
        <v>ABA CIENTIFICA S.A.S201151730</v>
      </c>
      <c r="B170" s="36" t="b">
        <f>+A170='[1]Anexo 9'!A170</f>
        <v>1</v>
      </c>
      <c r="C170" s="18">
        <v>800158193</v>
      </c>
      <c r="D170" s="18" t="s">
        <v>3848</v>
      </c>
      <c r="E170" s="15" t="s">
        <v>98</v>
      </c>
      <c r="F170" s="15" t="s">
        <v>315</v>
      </c>
      <c r="G170" s="15">
        <f>+VLOOKUP(F170,[3]Sheet1!$E$3:$G$74,3,FALSE)</f>
        <v>3</v>
      </c>
      <c r="H170" s="15">
        <f>+VLOOKUP(D170&amp;F170,'TD para paquetes'!$E$3:$I$441,5,FALSE)</f>
        <v>2</v>
      </c>
      <c r="I170" s="15" t="s">
        <v>44</v>
      </c>
      <c r="J170" s="15">
        <v>4</v>
      </c>
      <c r="K170" s="15">
        <v>0</v>
      </c>
      <c r="L170" s="15">
        <v>201151730</v>
      </c>
      <c r="M170" s="15" t="s">
        <v>3915</v>
      </c>
      <c r="N170" s="15" t="s">
        <v>101</v>
      </c>
      <c r="O170" s="18" t="s">
        <v>3916</v>
      </c>
      <c r="P170" s="22" t="s">
        <v>3841</v>
      </c>
      <c r="Q170" s="15" t="s">
        <v>317</v>
      </c>
      <c r="R170" s="18" t="s">
        <v>134</v>
      </c>
      <c r="S170" s="22" t="b">
        <f>+R170=Q170</f>
        <v>0</v>
      </c>
      <c r="T170" s="18"/>
      <c r="U170" s="18" t="s">
        <v>134</v>
      </c>
      <c r="V170" s="15" t="s">
        <v>318</v>
      </c>
      <c r="W170" s="18" t="s">
        <v>6082</v>
      </c>
      <c r="X170" s="18"/>
      <c r="Y170" s="15" t="s">
        <v>68</v>
      </c>
      <c r="Z170" s="18" t="s">
        <v>6662</v>
      </c>
      <c r="AA170" s="18" t="s">
        <v>6663</v>
      </c>
      <c r="AB170" s="18" t="s">
        <v>6664</v>
      </c>
      <c r="AC170" s="67" t="str">
        <f>+VLOOKUP("*"&amp;L170&amp;"*",'[2]REGISTROS SANITARIOS'!$D$2:$E$260,2,FALSE)</f>
        <v>SI</v>
      </c>
      <c r="AD170" s="22" t="s">
        <v>1025</v>
      </c>
      <c r="AE170" s="16">
        <v>46474</v>
      </c>
      <c r="AF170" s="34" t="s">
        <v>73</v>
      </c>
      <c r="AG170" s="24" t="s">
        <v>43</v>
      </c>
      <c r="AH170" s="18" t="s">
        <v>43</v>
      </c>
      <c r="AI170" s="18" t="s">
        <v>57</v>
      </c>
      <c r="AJ170" s="17">
        <v>27.5</v>
      </c>
      <c r="AK170" s="25">
        <v>28</v>
      </c>
      <c r="AL170" s="25">
        <v>336759</v>
      </c>
      <c r="AM170" s="35">
        <v>0</v>
      </c>
      <c r="AN170" s="49">
        <f t="shared" si="19"/>
        <v>9429252</v>
      </c>
      <c r="AO170" s="18"/>
      <c r="AP170" s="15"/>
      <c r="AQ170" s="43" t="str">
        <f t="shared" si="20"/>
        <v>MAYOR</v>
      </c>
      <c r="AR170" s="44">
        <f t="shared" si="21"/>
        <v>9260872.5</v>
      </c>
      <c r="AS170" s="44">
        <f t="shared" si="22"/>
        <v>9260872.5</v>
      </c>
      <c r="AT170" s="44">
        <f t="shared" si="23"/>
        <v>9429252</v>
      </c>
      <c r="AU170" s="44">
        <f t="shared" si="24"/>
        <v>9429252</v>
      </c>
      <c r="AV170" s="45" t="b">
        <f t="shared" si="25"/>
        <v>1</v>
      </c>
      <c r="AW170" s="45" t="b">
        <f t="shared" si="26"/>
        <v>0</v>
      </c>
      <c r="AX170" s="45"/>
      <c r="AY170" s="48" t="s">
        <v>8741</v>
      </c>
    </row>
    <row r="171" spans="1:51" s="36" customFormat="1" ht="27.75" customHeight="1" x14ac:dyDescent="0.15">
      <c r="A171" s="36" t="str">
        <f t="shared" si="18"/>
        <v>ABA CIENTIFICA S.A.S201151810</v>
      </c>
      <c r="B171" s="36" t="b">
        <f>+A171='[1]Anexo 9'!A171</f>
        <v>1</v>
      </c>
      <c r="C171" s="18">
        <v>800158193</v>
      </c>
      <c r="D171" s="18" t="s">
        <v>3848</v>
      </c>
      <c r="E171" s="15" t="s">
        <v>98</v>
      </c>
      <c r="F171" s="15" t="s">
        <v>355</v>
      </c>
      <c r="G171" s="15">
        <f>+VLOOKUP(F171,[3]Sheet1!$E$3:$G$74,3,FALSE)</f>
        <v>2</v>
      </c>
      <c r="H171" s="15">
        <f>+VLOOKUP(D171&amp;F171,'TD para paquetes'!$E$3:$I$441,5,FALSE)</f>
        <v>2</v>
      </c>
      <c r="I171" s="15" t="s">
        <v>1025</v>
      </c>
      <c r="J171" s="15">
        <v>12</v>
      </c>
      <c r="K171" s="15">
        <v>12</v>
      </c>
      <c r="L171" s="15">
        <v>201151810</v>
      </c>
      <c r="M171" s="15" t="s">
        <v>356</v>
      </c>
      <c r="N171" s="15" t="s">
        <v>101</v>
      </c>
      <c r="O171" s="18" t="s">
        <v>357</v>
      </c>
      <c r="P171" s="22" t="s">
        <v>3841</v>
      </c>
      <c r="Q171" s="15" t="s">
        <v>101</v>
      </c>
      <c r="R171" s="18" t="s">
        <v>134</v>
      </c>
      <c r="S171" s="22" t="b">
        <f>+R171=Q171</f>
        <v>0</v>
      </c>
      <c r="T171" s="18"/>
      <c r="U171" s="18" t="s">
        <v>134</v>
      </c>
      <c r="V171" s="15" t="s">
        <v>6083</v>
      </c>
      <c r="W171" s="18" t="s">
        <v>117</v>
      </c>
      <c r="X171" s="18"/>
      <c r="Y171" s="15" t="s">
        <v>73</v>
      </c>
      <c r="Z171" s="18" t="s">
        <v>358</v>
      </c>
      <c r="AA171" s="18" t="s">
        <v>119</v>
      </c>
      <c r="AB171" s="18" t="s">
        <v>359</v>
      </c>
      <c r="AC171" s="67" t="str">
        <f>+VLOOKUP("*"&amp;L171&amp;"*",'[2]REGISTROS SANITARIOS'!$D$2:$E$260,2,FALSE)</f>
        <v>SI</v>
      </c>
      <c r="AD171" s="22" t="s">
        <v>1025</v>
      </c>
      <c r="AE171" s="16">
        <v>45623</v>
      </c>
      <c r="AF171" s="34" t="s">
        <v>73</v>
      </c>
      <c r="AG171" s="24" t="s">
        <v>43</v>
      </c>
      <c r="AH171" s="18" t="s">
        <v>43</v>
      </c>
      <c r="AI171" s="18" t="s">
        <v>53</v>
      </c>
      <c r="AJ171" s="17">
        <v>7150</v>
      </c>
      <c r="AK171" s="25">
        <v>7150</v>
      </c>
      <c r="AL171" s="25">
        <v>2933</v>
      </c>
      <c r="AM171" s="35">
        <v>0.19</v>
      </c>
      <c r="AN171" s="49">
        <f t="shared" si="19"/>
        <v>24955430.5</v>
      </c>
      <c r="AO171" s="18"/>
      <c r="AP171" s="15"/>
      <c r="AQ171" s="43" t="str">
        <f t="shared" si="20"/>
        <v>SI</v>
      </c>
      <c r="AR171" s="44">
        <f t="shared" si="21"/>
        <v>24955430.5</v>
      </c>
      <c r="AS171" s="44">
        <f t="shared" si="22"/>
        <v>20970950</v>
      </c>
      <c r="AT171" s="44">
        <f t="shared" si="23"/>
        <v>20970950</v>
      </c>
      <c r="AU171" s="44">
        <f t="shared" si="24"/>
        <v>24955430.5</v>
      </c>
      <c r="AV171" s="45" t="b">
        <f t="shared" si="25"/>
        <v>1</v>
      </c>
      <c r="AW171" s="45" t="b">
        <f t="shared" si="26"/>
        <v>0</v>
      </c>
      <c r="AX171" s="45"/>
    </row>
    <row r="172" spans="1:51" s="36" customFormat="1" ht="27.75" customHeight="1" x14ac:dyDescent="0.15">
      <c r="A172" s="36" t="str">
        <f t="shared" si="18"/>
        <v>ABA CIENTIFICA S.A.S201151910</v>
      </c>
      <c r="B172" s="36" t="b">
        <f>+A172='[1]Anexo 9'!A172</f>
        <v>1</v>
      </c>
      <c r="C172" s="18">
        <v>800158193</v>
      </c>
      <c r="D172" s="18" t="s">
        <v>3848</v>
      </c>
      <c r="E172" s="15" t="s">
        <v>98</v>
      </c>
      <c r="F172" s="15" t="s">
        <v>355</v>
      </c>
      <c r="G172" s="15">
        <f>+VLOOKUP(F172,[3]Sheet1!$E$3:$G$74,3,FALSE)</f>
        <v>2</v>
      </c>
      <c r="H172" s="15">
        <f>+VLOOKUP(D172&amp;F172,'TD para paquetes'!$E$3:$I$441,5,FALSE)</f>
        <v>2</v>
      </c>
      <c r="I172" s="15" t="s">
        <v>1025</v>
      </c>
      <c r="J172" s="15">
        <v>12</v>
      </c>
      <c r="K172" s="15">
        <v>12</v>
      </c>
      <c r="L172" s="15">
        <v>201151910</v>
      </c>
      <c r="M172" s="15" t="s">
        <v>360</v>
      </c>
      <c r="N172" s="15" t="s">
        <v>101</v>
      </c>
      <c r="O172" s="18" t="s">
        <v>361</v>
      </c>
      <c r="P172" s="22" t="s">
        <v>3841</v>
      </c>
      <c r="Q172" s="15" t="s">
        <v>101</v>
      </c>
      <c r="R172" s="18" t="s">
        <v>134</v>
      </c>
      <c r="S172" s="22" t="b">
        <f>+R172=Q172</f>
        <v>0</v>
      </c>
      <c r="T172" s="18"/>
      <c r="U172" s="18" t="s">
        <v>134</v>
      </c>
      <c r="V172" s="15" t="s">
        <v>6083</v>
      </c>
      <c r="W172" s="18" t="s">
        <v>117</v>
      </c>
      <c r="X172" s="18"/>
      <c r="Y172" s="15" t="s">
        <v>73</v>
      </c>
      <c r="Z172" s="18" t="s">
        <v>358</v>
      </c>
      <c r="AA172" s="18" t="s">
        <v>119</v>
      </c>
      <c r="AB172" s="18" t="s">
        <v>359</v>
      </c>
      <c r="AC172" s="67" t="str">
        <f>+VLOOKUP("*"&amp;L172&amp;"*",'[2]REGISTROS SANITARIOS'!$D$2:$E$260,2,FALSE)</f>
        <v>SI</v>
      </c>
      <c r="AD172" s="22" t="s">
        <v>1025</v>
      </c>
      <c r="AE172" s="16">
        <v>45623</v>
      </c>
      <c r="AF172" s="34" t="s">
        <v>73</v>
      </c>
      <c r="AG172" s="24" t="s">
        <v>43</v>
      </c>
      <c r="AH172" s="18" t="s">
        <v>43</v>
      </c>
      <c r="AI172" s="18" t="s">
        <v>53</v>
      </c>
      <c r="AJ172" s="17">
        <v>1375</v>
      </c>
      <c r="AK172" s="25">
        <v>1375</v>
      </c>
      <c r="AL172" s="25">
        <v>2933</v>
      </c>
      <c r="AM172" s="35">
        <v>0.19</v>
      </c>
      <c r="AN172" s="49">
        <f t="shared" si="19"/>
        <v>4799121.25</v>
      </c>
      <c r="AO172" s="18"/>
      <c r="AP172" s="15"/>
      <c r="AQ172" s="43" t="str">
        <f t="shared" si="20"/>
        <v>SI</v>
      </c>
      <c r="AR172" s="44">
        <f t="shared" si="21"/>
        <v>4799121.25</v>
      </c>
      <c r="AS172" s="44">
        <f t="shared" si="22"/>
        <v>4032875</v>
      </c>
      <c r="AT172" s="44">
        <f t="shared" si="23"/>
        <v>4032875</v>
      </c>
      <c r="AU172" s="44">
        <f t="shared" si="24"/>
        <v>4799121.25</v>
      </c>
      <c r="AV172" s="45" t="b">
        <f t="shared" si="25"/>
        <v>1</v>
      </c>
      <c r="AW172" s="45" t="b">
        <f t="shared" si="26"/>
        <v>0</v>
      </c>
      <c r="AX172" s="45"/>
    </row>
    <row r="173" spans="1:51" s="36" customFormat="1" ht="27.75" customHeight="1" x14ac:dyDescent="0.15">
      <c r="A173" s="36" t="str">
        <f t="shared" si="18"/>
        <v>ABA CIENTIFICA S.A.S201152210</v>
      </c>
      <c r="B173" s="36" t="b">
        <f>+A173='[1]Anexo 9'!A173</f>
        <v>1</v>
      </c>
      <c r="C173" s="18">
        <v>800158193</v>
      </c>
      <c r="D173" s="18" t="s">
        <v>3848</v>
      </c>
      <c r="E173" s="15" t="s">
        <v>98</v>
      </c>
      <c r="F173" s="15" t="s">
        <v>62</v>
      </c>
      <c r="G173" s="15" t="s">
        <v>3155</v>
      </c>
      <c r="H173" s="15" t="s">
        <v>3155</v>
      </c>
      <c r="I173" s="15" t="s">
        <v>3155</v>
      </c>
      <c r="J173" s="15">
        <v>7</v>
      </c>
      <c r="K173" s="15" t="s">
        <v>3155</v>
      </c>
      <c r="L173" s="15">
        <v>201152210</v>
      </c>
      <c r="M173" s="15" t="s">
        <v>481</v>
      </c>
      <c r="N173" s="15" t="s">
        <v>101</v>
      </c>
      <c r="O173" s="18" t="s">
        <v>482</v>
      </c>
      <c r="P173" s="22" t="s">
        <v>73</v>
      </c>
      <c r="Q173" s="15" t="s">
        <v>483</v>
      </c>
      <c r="R173" s="18" t="s">
        <v>484</v>
      </c>
      <c r="S173" s="22" t="b">
        <f>+R173=Q173</f>
        <v>0</v>
      </c>
      <c r="T173" s="18"/>
      <c r="U173" s="18" t="s">
        <v>484</v>
      </c>
      <c r="V173" s="15" t="s">
        <v>6084</v>
      </c>
      <c r="W173" s="18" t="s">
        <v>485</v>
      </c>
      <c r="X173" s="18"/>
      <c r="Y173" s="15" t="s">
        <v>68</v>
      </c>
      <c r="Z173" s="18" t="s">
        <v>486</v>
      </c>
      <c r="AA173" s="18" t="s">
        <v>119</v>
      </c>
      <c r="AB173" s="18" t="s">
        <v>487</v>
      </c>
      <c r="AC173" s="67" t="str">
        <f>+VLOOKUP("*"&amp;L173&amp;"*",'[2]REGISTROS SANITARIOS'!$D$2:$E$260,2,FALSE)</f>
        <v>SI</v>
      </c>
      <c r="AD173" s="22" t="s">
        <v>1025</v>
      </c>
      <c r="AE173" s="16">
        <v>46770</v>
      </c>
      <c r="AF173" s="34" t="s">
        <v>73</v>
      </c>
      <c r="AG173" s="24" t="s">
        <v>43</v>
      </c>
      <c r="AH173" s="18" t="s">
        <v>43</v>
      </c>
      <c r="AI173" s="18" t="s">
        <v>57</v>
      </c>
      <c r="AJ173" s="17">
        <v>9900</v>
      </c>
      <c r="AK173" s="25">
        <v>9936</v>
      </c>
      <c r="AL173" s="25">
        <v>253</v>
      </c>
      <c r="AM173" s="35">
        <v>0</v>
      </c>
      <c r="AN173" s="49">
        <f t="shared" si="19"/>
        <v>2513808</v>
      </c>
      <c r="AO173" s="18"/>
      <c r="AP173" s="15"/>
      <c r="AQ173" s="43" t="str">
        <f t="shared" si="20"/>
        <v>MAYOR</v>
      </c>
      <c r="AR173" s="44">
        <f t="shared" si="21"/>
        <v>2504700</v>
      </c>
      <c r="AS173" s="44">
        <f t="shared" si="22"/>
        <v>2504700</v>
      </c>
      <c r="AT173" s="44">
        <f t="shared" si="23"/>
        <v>2513808</v>
      </c>
      <c r="AU173" s="44">
        <f t="shared" si="24"/>
        <v>2513808</v>
      </c>
      <c r="AV173" s="45" t="b">
        <f t="shared" si="25"/>
        <v>1</v>
      </c>
      <c r="AW173" s="45" t="b">
        <f t="shared" si="26"/>
        <v>0</v>
      </c>
      <c r="AX173" s="45"/>
    </row>
    <row r="174" spans="1:51" s="36" customFormat="1" ht="27.75" customHeight="1" x14ac:dyDescent="0.15">
      <c r="A174" s="36" t="str">
        <f t="shared" si="18"/>
        <v>ABA CIENTIFICA S.A.S201152310</v>
      </c>
      <c r="B174" s="36" t="b">
        <f>+A174='[1]Anexo 9'!A174</f>
        <v>1</v>
      </c>
      <c r="C174" s="18">
        <v>800158193</v>
      </c>
      <c r="D174" s="18" t="s">
        <v>3848</v>
      </c>
      <c r="E174" s="15" t="s">
        <v>98</v>
      </c>
      <c r="F174" s="15" t="s">
        <v>62</v>
      </c>
      <c r="G174" s="15" t="s">
        <v>3155</v>
      </c>
      <c r="H174" s="15" t="s">
        <v>3155</v>
      </c>
      <c r="I174" s="15" t="s">
        <v>3155</v>
      </c>
      <c r="J174" s="15">
        <v>5</v>
      </c>
      <c r="K174" s="15" t="s">
        <v>3155</v>
      </c>
      <c r="L174" s="15">
        <v>201152310</v>
      </c>
      <c r="M174" s="15" t="s">
        <v>488</v>
      </c>
      <c r="N174" s="15" t="s">
        <v>101</v>
      </c>
      <c r="O174" s="18" t="s">
        <v>489</v>
      </c>
      <c r="P174" s="22" t="s">
        <v>73</v>
      </c>
      <c r="Q174" s="15" t="s">
        <v>490</v>
      </c>
      <c r="R174" s="18" t="s">
        <v>491</v>
      </c>
      <c r="S174" s="22" t="b">
        <f>+R174=Q174</f>
        <v>0</v>
      </c>
      <c r="T174" s="18"/>
      <c r="U174" s="18" t="s">
        <v>491</v>
      </c>
      <c r="V174" s="15" t="s">
        <v>492</v>
      </c>
      <c r="W174" s="18" t="s">
        <v>258</v>
      </c>
      <c r="X174" s="18"/>
      <c r="Y174" s="15" t="s">
        <v>73</v>
      </c>
      <c r="Z174" s="18" t="s">
        <v>493</v>
      </c>
      <c r="AA174" s="18" t="s">
        <v>119</v>
      </c>
      <c r="AB174" s="18" t="s">
        <v>494</v>
      </c>
      <c r="AC174" s="67" t="str">
        <f>+VLOOKUP("*"&amp;L174&amp;"*",'[2]REGISTROS SANITARIOS'!$D$2:$E$260,2,FALSE)</f>
        <v>SI</v>
      </c>
      <c r="AD174" s="22" t="s">
        <v>1025</v>
      </c>
      <c r="AE174" s="16">
        <v>46715</v>
      </c>
      <c r="AF174" s="34" t="s">
        <v>73</v>
      </c>
      <c r="AG174" s="24" t="s">
        <v>43</v>
      </c>
      <c r="AH174" s="18" t="s">
        <v>43</v>
      </c>
      <c r="AI174" s="18" t="s">
        <v>54</v>
      </c>
      <c r="AJ174" s="17">
        <v>1980</v>
      </c>
      <c r="AK174" s="25">
        <v>1980</v>
      </c>
      <c r="AL174" s="25">
        <v>2714</v>
      </c>
      <c r="AM174" s="35">
        <v>0.19</v>
      </c>
      <c r="AN174" s="49">
        <f t="shared" si="19"/>
        <v>6394726.7999999998</v>
      </c>
      <c r="AO174" s="18"/>
      <c r="AP174" s="15"/>
      <c r="AQ174" s="43" t="str">
        <f t="shared" si="20"/>
        <v>SI</v>
      </c>
      <c r="AR174" s="44">
        <f t="shared" si="21"/>
        <v>6394726.7999999998</v>
      </c>
      <c r="AS174" s="44">
        <f t="shared" si="22"/>
        <v>5373720</v>
      </c>
      <c r="AT174" s="44">
        <f t="shared" si="23"/>
        <v>5373720</v>
      </c>
      <c r="AU174" s="44">
        <f t="shared" si="24"/>
        <v>6394726.7999999998</v>
      </c>
      <c r="AV174" s="45" t="b">
        <f t="shared" si="25"/>
        <v>1</v>
      </c>
      <c r="AW174" s="45" t="b">
        <f t="shared" si="26"/>
        <v>0</v>
      </c>
      <c r="AX174" s="45"/>
    </row>
    <row r="175" spans="1:51" s="36" customFormat="1" ht="27.75" customHeight="1" x14ac:dyDescent="0.15">
      <c r="A175" s="36" t="str">
        <f t="shared" si="18"/>
        <v>ABA CIENTIFICA S.A.S201152501</v>
      </c>
      <c r="B175" s="36" t="b">
        <f>+A175='[1]Anexo 9'!A175</f>
        <v>1</v>
      </c>
      <c r="C175" s="18">
        <v>800158193</v>
      </c>
      <c r="D175" s="18" t="s">
        <v>3848</v>
      </c>
      <c r="E175" s="15" t="s">
        <v>98</v>
      </c>
      <c r="F175" s="15" t="s">
        <v>62</v>
      </c>
      <c r="G175" s="15" t="s">
        <v>3155</v>
      </c>
      <c r="H175" s="15" t="s">
        <v>3155</v>
      </c>
      <c r="I175" s="15" t="s">
        <v>3155</v>
      </c>
      <c r="J175" s="15">
        <v>9</v>
      </c>
      <c r="K175" s="15" t="s">
        <v>3155</v>
      </c>
      <c r="L175" s="15">
        <v>201152501</v>
      </c>
      <c r="M175" s="15" t="s">
        <v>2796</v>
      </c>
      <c r="N175" s="15" t="s">
        <v>2797</v>
      </c>
      <c r="O175" s="18" t="s">
        <v>3917</v>
      </c>
      <c r="P175" s="22" t="s">
        <v>3841</v>
      </c>
      <c r="Q175" s="15" t="s">
        <v>2799</v>
      </c>
      <c r="R175" s="18" t="s">
        <v>234</v>
      </c>
      <c r="S175" s="22" t="s">
        <v>68</v>
      </c>
      <c r="T175" s="18"/>
      <c r="U175" s="18" t="s">
        <v>235</v>
      </c>
      <c r="V175" s="15" t="s">
        <v>2800</v>
      </c>
      <c r="W175" s="18" t="s">
        <v>6085</v>
      </c>
      <c r="X175" s="18"/>
      <c r="Y175" s="15" t="s">
        <v>68</v>
      </c>
      <c r="Z175" s="18" t="s">
        <v>6665</v>
      </c>
      <c r="AA175" s="18" t="s">
        <v>71</v>
      </c>
      <c r="AB175" s="18" t="s">
        <v>6666</v>
      </c>
      <c r="AC175" s="67" t="str">
        <f>+VLOOKUP("*"&amp;L175&amp;"*",'[2]REGISTROS SANITARIOS'!$D$2:$E$260,2,FALSE)</f>
        <v>SI</v>
      </c>
      <c r="AD175" s="22" t="s">
        <v>1025</v>
      </c>
      <c r="AE175" s="16">
        <v>44255</v>
      </c>
      <c r="AF175" s="34" t="s">
        <v>68</v>
      </c>
      <c r="AG175" s="24" t="s">
        <v>43</v>
      </c>
      <c r="AH175" s="18" t="s">
        <v>43</v>
      </c>
      <c r="AI175" s="18" t="s">
        <v>54</v>
      </c>
      <c r="AJ175" s="17">
        <v>8250</v>
      </c>
      <c r="AK175" s="25">
        <v>8256</v>
      </c>
      <c r="AL175" s="25">
        <v>10000</v>
      </c>
      <c r="AM175" s="35">
        <v>0</v>
      </c>
      <c r="AN175" s="49">
        <f t="shared" si="19"/>
        <v>82560000</v>
      </c>
      <c r="AO175" s="18"/>
      <c r="AP175" s="15"/>
      <c r="AQ175" s="43" t="str">
        <f t="shared" si="20"/>
        <v>MAYOR</v>
      </c>
      <c r="AR175" s="44">
        <f t="shared" si="21"/>
        <v>82500000</v>
      </c>
      <c r="AS175" s="44">
        <f t="shared" si="22"/>
        <v>82500000</v>
      </c>
      <c r="AT175" s="44">
        <f t="shared" si="23"/>
        <v>82560000</v>
      </c>
      <c r="AU175" s="44">
        <f t="shared" si="24"/>
        <v>82560000</v>
      </c>
      <c r="AV175" s="45" t="b">
        <f t="shared" si="25"/>
        <v>1</v>
      </c>
      <c r="AW175" s="45" t="b">
        <f t="shared" si="26"/>
        <v>0</v>
      </c>
      <c r="AX175" s="45"/>
    </row>
    <row r="176" spans="1:51" s="36" customFormat="1" ht="27.75" customHeight="1" x14ac:dyDescent="0.15">
      <c r="A176" s="36" t="str">
        <f t="shared" si="18"/>
        <v>ABA CIENTIFICA S.A.S201152607</v>
      </c>
      <c r="B176" s="36" t="b">
        <f>+A176='[1]Anexo 9'!A176</f>
        <v>1</v>
      </c>
      <c r="C176" s="18">
        <v>800158193</v>
      </c>
      <c r="D176" s="18" t="s">
        <v>3848</v>
      </c>
      <c r="E176" s="15" t="s">
        <v>98</v>
      </c>
      <c r="F176" s="15" t="s">
        <v>62</v>
      </c>
      <c r="G176" s="15" t="s">
        <v>3155</v>
      </c>
      <c r="H176" s="15" t="s">
        <v>3155</v>
      </c>
      <c r="I176" s="15" t="s">
        <v>3155</v>
      </c>
      <c r="J176" s="15">
        <v>8</v>
      </c>
      <c r="K176" s="15" t="s">
        <v>3155</v>
      </c>
      <c r="L176" s="15">
        <v>201152607</v>
      </c>
      <c r="M176" s="15" t="s">
        <v>495</v>
      </c>
      <c r="N176" s="15" t="s">
        <v>406</v>
      </c>
      <c r="O176" s="18" t="s">
        <v>496</v>
      </c>
      <c r="P176" s="22" t="s">
        <v>73</v>
      </c>
      <c r="Q176" s="15" t="s">
        <v>439</v>
      </c>
      <c r="R176" s="18" t="s">
        <v>115</v>
      </c>
      <c r="S176" s="22" t="s">
        <v>73</v>
      </c>
      <c r="T176" s="18"/>
      <c r="U176" s="18" t="s">
        <v>115</v>
      </c>
      <c r="V176" s="15" t="s">
        <v>497</v>
      </c>
      <c r="W176" s="18" t="s">
        <v>392</v>
      </c>
      <c r="X176" s="18"/>
      <c r="Y176" s="15" t="s">
        <v>73</v>
      </c>
      <c r="Z176" s="18" t="s">
        <v>393</v>
      </c>
      <c r="AA176" s="18" t="s">
        <v>119</v>
      </c>
      <c r="AB176" s="18" t="s">
        <v>367</v>
      </c>
      <c r="AC176" s="67" t="str">
        <f>+VLOOKUP("*"&amp;L176&amp;"*",'[2]REGISTROS SANITARIOS'!$D$2:$E$260,2,FALSE)</f>
        <v>SI</v>
      </c>
      <c r="AD176" s="22" t="s">
        <v>1025</v>
      </c>
      <c r="AE176" s="16">
        <v>47483</v>
      </c>
      <c r="AF176" s="34" t="s">
        <v>73</v>
      </c>
      <c r="AG176" s="24" t="s">
        <v>43</v>
      </c>
      <c r="AH176" s="18" t="s">
        <v>43</v>
      </c>
      <c r="AI176" s="18" t="s">
        <v>54</v>
      </c>
      <c r="AJ176" s="17">
        <v>687.5</v>
      </c>
      <c r="AK176" s="25">
        <v>700</v>
      </c>
      <c r="AL176" s="25">
        <v>6000</v>
      </c>
      <c r="AM176" s="35">
        <v>0.19</v>
      </c>
      <c r="AN176" s="49">
        <f t="shared" si="19"/>
        <v>4998000</v>
      </c>
      <c r="AO176" s="18"/>
      <c r="AP176" s="15"/>
      <c r="AQ176" s="43" t="str">
        <f t="shared" si="20"/>
        <v>MAYOR</v>
      </c>
      <c r="AR176" s="44">
        <f t="shared" si="21"/>
        <v>4908750</v>
      </c>
      <c r="AS176" s="44">
        <f t="shared" si="22"/>
        <v>4125000</v>
      </c>
      <c r="AT176" s="44">
        <f t="shared" si="23"/>
        <v>4200000</v>
      </c>
      <c r="AU176" s="44">
        <f t="shared" si="24"/>
        <v>4998000</v>
      </c>
      <c r="AV176" s="45" t="b">
        <f t="shared" si="25"/>
        <v>1</v>
      </c>
      <c r="AW176" s="45" t="b">
        <f t="shared" si="26"/>
        <v>0</v>
      </c>
      <c r="AX176" s="45"/>
    </row>
    <row r="177" spans="1:50" s="36" customFormat="1" ht="27.75" customHeight="1" x14ac:dyDescent="0.15">
      <c r="A177" s="36" t="str">
        <f t="shared" si="18"/>
        <v>ABA CIENTIFICA S.A.S201152915</v>
      </c>
      <c r="B177" s="36" t="b">
        <f>+A177='[1]Anexo 9'!A177</f>
        <v>1</v>
      </c>
      <c r="C177" s="18">
        <v>800158193</v>
      </c>
      <c r="D177" s="18" t="s">
        <v>3848</v>
      </c>
      <c r="E177" s="15" t="s">
        <v>98</v>
      </c>
      <c r="F177" s="15" t="s">
        <v>62</v>
      </c>
      <c r="G177" s="15" t="s">
        <v>3155</v>
      </c>
      <c r="H177" s="15" t="s">
        <v>3155</v>
      </c>
      <c r="I177" s="15" t="s">
        <v>3155</v>
      </c>
      <c r="J177" s="15">
        <v>7</v>
      </c>
      <c r="K177" s="15" t="s">
        <v>3155</v>
      </c>
      <c r="L177" s="15">
        <v>201152915</v>
      </c>
      <c r="M177" s="15" t="s">
        <v>1014</v>
      </c>
      <c r="N177" s="15" t="s">
        <v>101</v>
      </c>
      <c r="O177" s="18" t="s">
        <v>3918</v>
      </c>
      <c r="P177" s="22" t="s">
        <v>3841</v>
      </c>
      <c r="Q177" s="15" t="s">
        <v>101</v>
      </c>
      <c r="R177" s="18" t="s">
        <v>5574</v>
      </c>
      <c r="S177" s="22" t="s">
        <v>73</v>
      </c>
      <c r="T177" s="18"/>
      <c r="U177" s="18" t="s">
        <v>6086</v>
      </c>
      <c r="V177" s="15" t="s">
        <v>6087</v>
      </c>
      <c r="W177" s="18" t="s">
        <v>6071</v>
      </c>
      <c r="X177" s="18"/>
      <c r="Y177" s="15" t="s">
        <v>68</v>
      </c>
      <c r="Z177" s="18" t="s">
        <v>6667</v>
      </c>
      <c r="AA177" s="18" t="s">
        <v>187</v>
      </c>
      <c r="AB177" s="18" t="s">
        <v>6668</v>
      </c>
      <c r="AC177" s="67" t="str">
        <f>+VLOOKUP("*"&amp;L177&amp;"*",'[2]REGISTROS SANITARIOS'!$D$2:$E$260,2,FALSE)</f>
        <v>SI</v>
      </c>
      <c r="AD177" s="22" t="s">
        <v>1025</v>
      </c>
      <c r="AE177" s="16">
        <v>47339</v>
      </c>
      <c r="AF177" s="34" t="s">
        <v>73</v>
      </c>
      <c r="AG177" s="24" t="s">
        <v>43</v>
      </c>
      <c r="AH177" s="18" t="s">
        <v>43</v>
      </c>
      <c r="AI177" s="18" t="s">
        <v>53</v>
      </c>
      <c r="AJ177" s="17">
        <v>2200</v>
      </c>
      <c r="AK177" s="25">
        <v>2200</v>
      </c>
      <c r="AL177" s="25">
        <v>4933</v>
      </c>
      <c r="AM177" s="35">
        <v>0.19</v>
      </c>
      <c r="AN177" s="49">
        <f t="shared" si="19"/>
        <v>12914594</v>
      </c>
      <c r="AO177" s="18"/>
      <c r="AP177" s="15"/>
      <c r="AQ177" s="43" t="str">
        <f t="shared" si="20"/>
        <v>SI</v>
      </c>
      <c r="AR177" s="44">
        <f t="shared" si="21"/>
        <v>12914593.999999998</v>
      </c>
      <c r="AS177" s="44">
        <f t="shared" si="22"/>
        <v>10852600</v>
      </c>
      <c r="AT177" s="44">
        <f t="shared" si="23"/>
        <v>10852600</v>
      </c>
      <c r="AU177" s="44">
        <f t="shared" si="24"/>
        <v>12914593.999999998</v>
      </c>
      <c r="AV177" s="45" t="b">
        <f t="shared" si="25"/>
        <v>1</v>
      </c>
      <c r="AW177" s="45" t="b">
        <f t="shared" si="26"/>
        <v>0</v>
      </c>
      <c r="AX177" s="45"/>
    </row>
    <row r="178" spans="1:50" s="36" customFormat="1" ht="27.75" customHeight="1" x14ac:dyDescent="0.15">
      <c r="A178" s="36" t="str">
        <f t="shared" si="18"/>
        <v>ABA CIENTIFICA S.A.S201153207</v>
      </c>
      <c r="B178" s="36" t="b">
        <f>+A178='[1]Anexo 9'!A178</f>
        <v>1</v>
      </c>
      <c r="C178" s="18">
        <v>800158193</v>
      </c>
      <c r="D178" s="18" t="s">
        <v>3848</v>
      </c>
      <c r="E178" s="15" t="s">
        <v>98</v>
      </c>
      <c r="F178" s="15" t="s">
        <v>62</v>
      </c>
      <c r="G178" s="15" t="s">
        <v>3155</v>
      </c>
      <c r="H178" s="15" t="s">
        <v>3155</v>
      </c>
      <c r="I178" s="15" t="s">
        <v>3155</v>
      </c>
      <c r="J178" s="15">
        <v>9</v>
      </c>
      <c r="K178" s="15" t="s">
        <v>3155</v>
      </c>
      <c r="L178" s="15">
        <v>201153207</v>
      </c>
      <c r="M178" s="15" t="s">
        <v>498</v>
      </c>
      <c r="N178" s="15" t="s">
        <v>499</v>
      </c>
      <c r="O178" s="18" t="s">
        <v>500</v>
      </c>
      <c r="P178" s="22" t="s">
        <v>73</v>
      </c>
      <c r="Q178" s="15" t="s">
        <v>501</v>
      </c>
      <c r="R178" s="18" t="s">
        <v>502</v>
      </c>
      <c r="S178" s="22" t="s">
        <v>73</v>
      </c>
      <c r="T178" s="18"/>
      <c r="U178" s="18" t="s">
        <v>503</v>
      </c>
      <c r="V178" s="15" t="s">
        <v>504</v>
      </c>
      <c r="W178" s="18" t="s">
        <v>505</v>
      </c>
      <c r="X178" s="18"/>
      <c r="Y178" s="15" t="s">
        <v>73</v>
      </c>
      <c r="Z178" s="18" t="s">
        <v>506</v>
      </c>
      <c r="AA178" s="18" t="s">
        <v>71</v>
      </c>
      <c r="AB178" s="18" t="s">
        <v>507</v>
      </c>
      <c r="AC178" s="67" t="str">
        <f>+VLOOKUP("*"&amp;L178&amp;"*",'[2]REGISTROS SANITARIOS'!$D$2:$E$260,2,FALSE)</f>
        <v>SI</v>
      </c>
      <c r="AD178" s="22" t="s">
        <v>1025</v>
      </c>
      <c r="AE178" s="16">
        <v>46447</v>
      </c>
      <c r="AF178" s="34" t="s">
        <v>73</v>
      </c>
      <c r="AG178" s="24" t="s">
        <v>43</v>
      </c>
      <c r="AH178" s="18" t="s">
        <v>43</v>
      </c>
      <c r="AI178" s="18" t="s">
        <v>54</v>
      </c>
      <c r="AJ178" s="17">
        <v>2200</v>
      </c>
      <c r="AK178" s="25">
        <v>2200</v>
      </c>
      <c r="AL178" s="25">
        <v>10533</v>
      </c>
      <c r="AM178" s="35">
        <v>0</v>
      </c>
      <c r="AN178" s="49">
        <f t="shared" si="19"/>
        <v>23172600</v>
      </c>
      <c r="AO178" s="18"/>
      <c r="AP178" s="15"/>
      <c r="AQ178" s="43" t="str">
        <f t="shared" si="20"/>
        <v>SI</v>
      </c>
      <c r="AR178" s="44">
        <f t="shared" si="21"/>
        <v>23172600</v>
      </c>
      <c r="AS178" s="44">
        <f t="shared" si="22"/>
        <v>23172600</v>
      </c>
      <c r="AT178" s="44">
        <f t="shared" si="23"/>
        <v>23172600</v>
      </c>
      <c r="AU178" s="44">
        <f t="shared" si="24"/>
        <v>23172600</v>
      </c>
      <c r="AV178" s="45" t="b">
        <f t="shared" si="25"/>
        <v>1</v>
      </c>
      <c r="AW178" s="45" t="b">
        <f t="shared" si="26"/>
        <v>1</v>
      </c>
      <c r="AX178" s="45"/>
    </row>
    <row r="179" spans="1:50" s="36" customFormat="1" ht="27.75" customHeight="1" x14ac:dyDescent="0.15">
      <c r="A179" s="36" t="str">
        <f t="shared" si="18"/>
        <v>ABA CIENTIFICA S.A.S201153502</v>
      </c>
      <c r="B179" s="36" t="b">
        <f>+A179='[1]Anexo 9'!A179</f>
        <v>1</v>
      </c>
      <c r="C179" s="18">
        <v>800158193</v>
      </c>
      <c r="D179" s="18" t="s">
        <v>3848</v>
      </c>
      <c r="E179" s="15" t="s">
        <v>98</v>
      </c>
      <c r="F179" s="15" t="s">
        <v>62</v>
      </c>
      <c r="G179" s="15" t="s">
        <v>3155</v>
      </c>
      <c r="H179" s="15" t="s">
        <v>3155</v>
      </c>
      <c r="I179" s="15" t="s">
        <v>3155</v>
      </c>
      <c r="J179" s="15">
        <v>7</v>
      </c>
      <c r="K179" s="15" t="s">
        <v>3155</v>
      </c>
      <c r="L179" s="15">
        <v>201153502</v>
      </c>
      <c r="M179" s="15" t="s">
        <v>508</v>
      </c>
      <c r="N179" s="15" t="s">
        <v>247</v>
      </c>
      <c r="O179" s="18" t="s">
        <v>509</v>
      </c>
      <c r="P179" s="22" t="s">
        <v>3841</v>
      </c>
      <c r="Q179" s="15" t="s">
        <v>248</v>
      </c>
      <c r="R179" s="18" t="s">
        <v>153</v>
      </c>
      <c r="S179" s="22" t="s">
        <v>73</v>
      </c>
      <c r="T179" s="18"/>
      <c r="U179" s="18" t="s">
        <v>153</v>
      </c>
      <c r="V179" s="15" t="s">
        <v>510</v>
      </c>
      <c r="W179" s="18" t="s">
        <v>511</v>
      </c>
      <c r="X179" s="18"/>
      <c r="Y179" s="15" t="s">
        <v>68</v>
      </c>
      <c r="Z179" s="18" t="s">
        <v>512</v>
      </c>
      <c r="AA179" s="18" t="s">
        <v>513</v>
      </c>
      <c r="AB179" s="18" t="s">
        <v>514</v>
      </c>
      <c r="AC179" s="67" t="str">
        <f>+VLOOKUP("*"&amp;L179&amp;"*",'[2]REGISTROS SANITARIOS'!$D$2:$E$260,2,FALSE)</f>
        <v>SI</v>
      </c>
      <c r="AD179" s="22" t="s">
        <v>1025</v>
      </c>
      <c r="AE179" s="16">
        <v>47067</v>
      </c>
      <c r="AF179" s="34" t="s">
        <v>73</v>
      </c>
      <c r="AG179" s="24" t="s">
        <v>43</v>
      </c>
      <c r="AH179" s="18" t="s">
        <v>43</v>
      </c>
      <c r="AI179" s="18" t="s">
        <v>54</v>
      </c>
      <c r="AJ179" s="17">
        <v>2310</v>
      </c>
      <c r="AK179" s="25">
        <v>2350</v>
      </c>
      <c r="AL179" s="25">
        <v>3584</v>
      </c>
      <c r="AM179" s="35">
        <v>0.19</v>
      </c>
      <c r="AN179" s="49">
        <f t="shared" si="19"/>
        <v>10022656</v>
      </c>
      <c r="AO179" s="18"/>
      <c r="AP179" s="15"/>
      <c r="AQ179" s="43" t="str">
        <f t="shared" si="20"/>
        <v>MAYOR</v>
      </c>
      <c r="AR179" s="44">
        <f t="shared" si="21"/>
        <v>9852057.5999999996</v>
      </c>
      <c r="AS179" s="44">
        <f t="shared" si="22"/>
        <v>8279040</v>
      </c>
      <c r="AT179" s="44">
        <f t="shared" si="23"/>
        <v>8422400</v>
      </c>
      <c r="AU179" s="44">
        <f t="shared" si="24"/>
        <v>10022656</v>
      </c>
      <c r="AV179" s="45" t="b">
        <f t="shared" si="25"/>
        <v>1</v>
      </c>
      <c r="AW179" s="45" t="b">
        <f t="shared" si="26"/>
        <v>0</v>
      </c>
      <c r="AX179" s="45"/>
    </row>
    <row r="180" spans="1:50" s="36" customFormat="1" ht="27.75" customHeight="1" x14ac:dyDescent="0.15">
      <c r="A180" s="36" t="str">
        <f t="shared" si="18"/>
        <v>ABA CIENTIFICA S.A.S201153550</v>
      </c>
      <c r="B180" s="36" t="b">
        <f>+A180='[1]Anexo 9'!A180</f>
        <v>1</v>
      </c>
      <c r="C180" s="18">
        <v>800158193</v>
      </c>
      <c r="D180" s="18" t="s">
        <v>3848</v>
      </c>
      <c r="E180" s="15" t="s">
        <v>98</v>
      </c>
      <c r="F180" s="15" t="s">
        <v>62</v>
      </c>
      <c r="G180" s="15" t="s">
        <v>3155</v>
      </c>
      <c r="H180" s="15" t="s">
        <v>3155</v>
      </c>
      <c r="I180" s="15" t="s">
        <v>3155</v>
      </c>
      <c r="J180" s="15">
        <v>3</v>
      </c>
      <c r="K180" s="15" t="s">
        <v>3155</v>
      </c>
      <c r="L180" s="15">
        <v>201153550</v>
      </c>
      <c r="M180" s="15" t="s">
        <v>515</v>
      </c>
      <c r="N180" s="15" t="s">
        <v>101</v>
      </c>
      <c r="O180" s="18" t="s">
        <v>516</v>
      </c>
      <c r="P180" s="22" t="s">
        <v>3841</v>
      </c>
      <c r="Q180" s="15" t="s">
        <v>517</v>
      </c>
      <c r="R180" s="18" t="s">
        <v>134</v>
      </c>
      <c r="S180" s="22" t="s">
        <v>73</v>
      </c>
      <c r="T180" s="18"/>
      <c r="U180" s="18" t="s">
        <v>518</v>
      </c>
      <c r="V180" s="15" t="s">
        <v>519</v>
      </c>
      <c r="W180" s="18" t="s">
        <v>240</v>
      </c>
      <c r="X180" s="18"/>
      <c r="Y180" s="15" t="s">
        <v>73</v>
      </c>
      <c r="Z180" s="18" t="s">
        <v>241</v>
      </c>
      <c r="AA180" s="18" t="s">
        <v>71</v>
      </c>
      <c r="AB180" s="18" t="s">
        <v>367</v>
      </c>
      <c r="AC180" s="67" t="str">
        <f>+VLOOKUP("*"&amp;L180&amp;"*",'[2]REGISTROS SANITARIOS'!$D$2:$E$260,2,FALSE)</f>
        <v>SI</v>
      </c>
      <c r="AD180" s="22" t="s">
        <v>1025</v>
      </c>
      <c r="AE180" s="16">
        <v>47483</v>
      </c>
      <c r="AF180" s="34" t="s">
        <v>73</v>
      </c>
      <c r="AG180" s="24" t="s">
        <v>43</v>
      </c>
      <c r="AH180" s="18" t="s">
        <v>43</v>
      </c>
      <c r="AI180" s="18" t="s">
        <v>54</v>
      </c>
      <c r="AJ180" s="17">
        <v>275</v>
      </c>
      <c r="AK180" s="25">
        <v>300</v>
      </c>
      <c r="AL180" s="25">
        <v>177</v>
      </c>
      <c r="AM180" s="35">
        <v>0.19</v>
      </c>
      <c r="AN180" s="49">
        <f t="shared" si="19"/>
        <v>63189</v>
      </c>
      <c r="AO180" s="18"/>
      <c r="AP180" s="15"/>
      <c r="AQ180" s="43" t="str">
        <f t="shared" si="20"/>
        <v>MAYOR</v>
      </c>
      <c r="AR180" s="44">
        <f t="shared" si="21"/>
        <v>57923.25</v>
      </c>
      <c r="AS180" s="44">
        <f t="shared" si="22"/>
        <v>48675</v>
      </c>
      <c r="AT180" s="44">
        <f t="shared" si="23"/>
        <v>53100</v>
      </c>
      <c r="AU180" s="44">
        <f t="shared" si="24"/>
        <v>63189</v>
      </c>
      <c r="AV180" s="45" t="b">
        <f t="shared" si="25"/>
        <v>1</v>
      </c>
      <c r="AW180" s="45" t="b">
        <f t="shared" si="26"/>
        <v>0</v>
      </c>
      <c r="AX180" s="45"/>
    </row>
    <row r="181" spans="1:50" s="36" customFormat="1" ht="27.75" customHeight="1" x14ac:dyDescent="0.15">
      <c r="A181" s="36" t="str">
        <f t="shared" si="18"/>
        <v>ABA CIENTIFICA S.A.S201154111</v>
      </c>
      <c r="B181" s="36" t="b">
        <f>+A181='[1]Anexo 9'!A181</f>
        <v>1</v>
      </c>
      <c r="C181" s="18">
        <v>800158193</v>
      </c>
      <c r="D181" s="18" t="s">
        <v>3848</v>
      </c>
      <c r="E181" s="15" t="s">
        <v>98</v>
      </c>
      <c r="F181" s="15" t="s">
        <v>62</v>
      </c>
      <c r="G181" s="15" t="s">
        <v>3155</v>
      </c>
      <c r="H181" s="15" t="s">
        <v>3155</v>
      </c>
      <c r="I181" s="15" t="s">
        <v>3155</v>
      </c>
      <c r="J181" s="15">
        <v>4</v>
      </c>
      <c r="K181" s="15" t="s">
        <v>3155</v>
      </c>
      <c r="L181" s="15">
        <v>201154111</v>
      </c>
      <c r="M181" s="15" t="s">
        <v>520</v>
      </c>
      <c r="N181" s="15" t="s">
        <v>521</v>
      </c>
      <c r="O181" s="18" t="s">
        <v>3919</v>
      </c>
      <c r="P181" s="22" t="s">
        <v>3841</v>
      </c>
      <c r="Q181" s="15" t="s">
        <v>522</v>
      </c>
      <c r="R181" s="18" t="s">
        <v>5575</v>
      </c>
      <c r="S181" s="22" t="s">
        <v>3841</v>
      </c>
      <c r="T181" s="18"/>
      <c r="U181" s="18" t="s">
        <v>5575</v>
      </c>
      <c r="V181" s="15" t="s">
        <v>6088</v>
      </c>
      <c r="W181" s="18" t="s">
        <v>6060</v>
      </c>
      <c r="X181" s="18"/>
      <c r="Y181" s="15" t="s">
        <v>68</v>
      </c>
      <c r="Z181" s="18" t="s">
        <v>6643</v>
      </c>
      <c r="AA181" s="18" t="s">
        <v>251</v>
      </c>
      <c r="AB181" s="18" t="s">
        <v>6669</v>
      </c>
      <c r="AC181" s="67" t="str">
        <f>+VLOOKUP("*"&amp;L181&amp;"*",'[2]REGISTROS SANITARIOS'!$D$2:$E$260,2,FALSE)</f>
        <v>SI</v>
      </c>
      <c r="AD181" s="22" t="s">
        <v>1025</v>
      </c>
      <c r="AE181" s="16">
        <v>47023</v>
      </c>
      <c r="AF181" s="34" t="s">
        <v>73</v>
      </c>
      <c r="AG181" s="24" t="s">
        <v>43</v>
      </c>
      <c r="AH181" s="18" t="s">
        <v>43</v>
      </c>
      <c r="AI181" s="18" t="s">
        <v>54</v>
      </c>
      <c r="AJ181" s="17">
        <v>2.75</v>
      </c>
      <c r="AK181" s="25">
        <v>3</v>
      </c>
      <c r="AL181" s="25">
        <v>66667</v>
      </c>
      <c r="AM181" s="35">
        <v>0.19</v>
      </c>
      <c r="AN181" s="49">
        <f t="shared" si="19"/>
        <v>238001.19</v>
      </c>
      <c r="AO181" s="18"/>
      <c r="AP181" s="15"/>
      <c r="AQ181" s="43" t="str">
        <f t="shared" si="20"/>
        <v>MAYOR</v>
      </c>
      <c r="AR181" s="44">
        <f t="shared" si="21"/>
        <v>218167.75749999998</v>
      </c>
      <c r="AS181" s="44">
        <f t="shared" si="22"/>
        <v>183334.25</v>
      </c>
      <c r="AT181" s="44">
        <f t="shared" si="23"/>
        <v>200001</v>
      </c>
      <c r="AU181" s="44">
        <f t="shared" si="24"/>
        <v>238001.19</v>
      </c>
      <c r="AV181" s="45" t="b">
        <f t="shared" si="25"/>
        <v>1</v>
      </c>
      <c r="AW181" s="45" t="b">
        <f t="shared" si="26"/>
        <v>0</v>
      </c>
      <c r="AX181" s="45"/>
    </row>
    <row r="182" spans="1:50" s="36" customFormat="1" ht="27.75" customHeight="1" x14ac:dyDescent="0.15">
      <c r="A182" s="36" t="str">
        <f t="shared" si="18"/>
        <v>ABA CIENTIFICA S.A.S201154211</v>
      </c>
      <c r="B182" s="36" t="b">
        <f>+A182='[1]Anexo 9'!A182</f>
        <v>1</v>
      </c>
      <c r="C182" s="18">
        <v>800158193</v>
      </c>
      <c r="D182" s="18" t="s">
        <v>3848</v>
      </c>
      <c r="E182" s="15" t="s">
        <v>98</v>
      </c>
      <c r="F182" s="15" t="s">
        <v>62</v>
      </c>
      <c r="G182" s="15" t="s">
        <v>3155</v>
      </c>
      <c r="H182" s="15" t="s">
        <v>3155</v>
      </c>
      <c r="I182" s="15" t="s">
        <v>3155</v>
      </c>
      <c r="J182" s="15">
        <v>10</v>
      </c>
      <c r="K182" s="15" t="s">
        <v>3155</v>
      </c>
      <c r="L182" s="15">
        <v>201154211</v>
      </c>
      <c r="M182" s="15" t="s">
        <v>524</v>
      </c>
      <c r="N182" s="15" t="s">
        <v>525</v>
      </c>
      <c r="O182" s="18" t="s">
        <v>3920</v>
      </c>
      <c r="P182" s="22" t="s">
        <v>3841</v>
      </c>
      <c r="Q182" s="15" t="s">
        <v>114</v>
      </c>
      <c r="R182" s="18" t="s">
        <v>115</v>
      </c>
      <c r="S182" s="22" t="s">
        <v>73</v>
      </c>
      <c r="T182" s="18"/>
      <c r="U182" s="18" t="s">
        <v>115</v>
      </c>
      <c r="V182" s="15"/>
      <c r="W182" s="18" t="s">
        <v>117</v>
      </c>
      <c r="X182" s="18" t="s">
        <v>8774</v>
      </c>
      <c r="Y182" s="15" t="s">
        <v>73</v>
      </c>
      <c r="Z182" s="18" t="s">
        <v>435</v>
      </c>
      <c r="AA182" s="18" t="s">
        <v>119</v>
      </c>
      <c r="AB182" s="18" t="s">
        <v>3066</v>
      </c>
      <c r="AC182" s="67" t="str">
        <f>+VLOOKUP("*"&amp;L182&amp;"*",'[2]REGISTROS SANITARIOS'!$D$2:$E$260,2,FALSE)</f>
        <v>SI</v>
      </c>
      <c r="AD182" s="22" t="s">
        <v>1025</v>
      </c>
      <c r="AE182" s="16">
        <v>46852</v>
      </c>
      <c r="AF182" s="34" t="s">
        <v>73</v>
      </c>
      <c r="AG182" s="24" t="s">
        <v>43</v>
      </c>
      <c r="AH182" s="18" t="s">
        <v>43</v>
      </c>
      <c r="AI182" s="18" t="s">
        <v>53</v>
      </c>
      <c r="AJ182" s="17">
        <v>34650</v>
      </c>
      <c r="AK182" s="25">
        <v>34600</v>
      </c>
      <c r="AL182" s="25">
        <v>2267</v>
      </c>
      <c r="AM182" s="35">
        <v>0.19</v>
      </c>
      <c r="AN182" s="49">
        <f t="shared" si="19"/>
        <v>93341458</v>
      </c>
      <c r="AO182" s="18"/>
      <c r="AP182" s="15"/>
      <c r="AQ182" s="43" t="str">
        <f t="shared" si="20"/>
        <v>MENOR</v>
      </c>
      <c r="AR182" s="44">
        <f t="shared" si="21"/>
        <v>93476344.5</v>
      </c>
      <c r="AS182" s="44">
        <f t="shared" si="22"/>
        <v>78551550</v>
      </c>
      <c r="AT182" s="44">
        <f t="shared" si="23"/>
        <v>78438200</v>
      </c>
      <c r="AU182" s="44">
        <f t="shared" si="24"/>
        <v>93341458</v>
      </c>
      <c r="AV182" s="45" t="b">
        <f t="shared" si="25"/>
        <v>1</v>
      </c>
      <c r="AW182" s="45" t="b">
        <f t="shared" si="26"/>
        <v>0</v>
      </c>
      <c r="AX182" s="45"/>
    </row>
    <row r="183" spans="1:50" s="36" customFormat="1" ht="27.75" customHeight="1" x14ac:dyDescent="0.15">
      <c r="A183" s="36" t="str">
        <f t="shared" si="18"/>
        <v>ABA CIENTIFICA S.A.S201154310</v>
      </c>
      <c r="B183" s="36" t="b">
        <f>+A183='[1]Anexo 9'!A183</f>
        <v>1</v>
      </c>
      <c r="C183" s="18">
        <v>800158193</v>
      </c>
      <c r="D183" s="18" t="s">
        <v>3848</v>
      </c>
      <c r="E183" s="15" t="s">
        <v>98</v>
      </c>
      <c r="F183" s="15" t="s">
        <v>62</v>
      </c>
      <c r="G183" s="15" t="s">
        <v>3155</v>
      </c>
      <c r="H183" s="15" t="s">
        <v>3155</v>
      </c>
      <c r="I183" s="15" t="s">
        <v>3155</v>
      </c>
      <c r="J183" s="15">
        <v>4</v>
      </c>
      <c r="K183" s="15" t="s">
        <v>3155</v>
      </c>
      <c r="L183" s="15">
        <v>201154310</v>
      </c>
      <c r="M183" s="15" t="s">
        <v>526</v>
      </c>
      <c r="N183" s="15" t="s">
        <v>101</v>
      </c>
      <c r="O183" s="18" t="s">
        <v>527</v>
      </c>
      <c r="P183" s="22" t="s">
        <v>3841</v>
      </c>
      <c r="Q183" s="15" t="s">
        <v>528</v>
      </c>
      <c r="R183" s="18" t="s">
        <v>440</v>
      </c>
      <c r="S183" s="22" t="s">
        <v>73</v>
      </c>
      <c r="T183" s="18"/>
      <c r="U183" s="18" t="s">
        <v>440</v>
      </c>
      <c r="V183" s="15" t="s">
        <v>6089</v>
      </c>
      <c r="W183" s="18" t="s">
        <v>529</v>
      </c>
      <c r="X183" s="18"/>
      <c r="Y183" s="15" t="s">
        <v>73</v>
      </c>
      <c r="Z183" s="18" t="s">
        <v>6670</v>
      </c>
      <c r="AA183" s="18" t="s">
        <v>71</v>
      </c>
      <c r="AB183" s="18" t="s">
        <v>531</v>
      </c>
      <c r="AC183" s="67" t="str">
        <f>+VLOOKUP("*"&amp;L183&amp;"*",'[2]REGISTROS SANITARIOS'!$D$2:$E$260,2,FALSE)</f>
        <v>SI</v>
      </c>
      <c r="AD183" s="22" t="s">
        <v>1025</v>
      </c>
      <c r="AE183" s="16">
        <v>45987</v>
      </c>
      <c r="AF183" s="34" t="s">
        <v>73</v>
      </c>
      <c r="AG183" s="24" t="s">
        <v>43</v>
      </c>
      <c r="AH183" s="18" t="s">
        <v>43</v>
      </c>
      <c r="AI183" s="18" t="s">
        <v>54</v>
      </c>
      <c r="AJ183" s="17">
        <v>24970</v>
      </c>
      <c r="AK183" s="25">
        <v>25000</v>
      </c>
      <c r="AL183" s="25">
        <v>171</v>
      </c>
      <c r="AM183" s="35">
        <v>0.19</v>
      </c>
      <c r="AN183" s="49">
        <f t="shared" si="19"/>
        <v>5087250</v>
      </c>
      <c r="AO183" s="18"/>
      <c r="AP183" s="15"/>
      <c r="AQ183" s="43" t="str">
        <f t="shared" si="20"/>
        <v>MAYOR</v>
      </c>
      <c r="AR183" s="44">
        <f t="shared" si="21"/>
        <v>5081145.3</v>
      </c>
      <c r="AS183" s="44">
        <f t="shared" si="22"/>
        <v>4269870</v>
      </c>
      <c r="AT183" s="44">
        <f t="shared" si="23"/>
        <v>4275000</v>
      </c>
      <c r="AU183" s="44">
        <f t="shared" si="24"/>
        <v>5087249.9999999991</v>
      </c>
      <c r="AV183" s="45" t="b">
        <f t="shared" si="25"/>
        <v>1</v>
      </c>
      <c r="AW183" s="45" t="b">
        <f t="shared" si="26"/>
        <v>0</v>
      </c>
      <c r="AX183" s="45"/>
    </row>
    <row r="184" spans="1:50" s="36" customFormat="1" ht="27.75" customHeight="1" x14ac:dyDescent="0.15">
      <c r="A184" s="36" t="str">
        <f t="shared" si="18"/>
        <v>ABA CIENTIFICA S.A.S201154320</v>
      </c>
      <c r="B184" s="36" t="b">
        <f>+A184='[1]Anexo 9'!A184</f>
        <v>1</v>
      </c>
      <c r="C184" s="18">
        <v>800158193</v>
      </c>
      <c r="D184" s="18" t="s">
        <v>3848</v>
      </c>
      <c r="E184" s="15" t="s">
        <v>98</v>
      </c>
      <c r="F184" s="15" t="s">
        <v>62</v>
      </c>
      <c r="G184" s="15" t="s">
        <v>3155</v>
      </c>
      <c r="H184" s="15" t="s">
        <v>3155</v>
      </c>
      <c r="I184" s="15" t="s">
        <v>3155</v>
      </c>
      <c r="J184" s="15">
        <v>4</v>
      </c>
      <c r="K184" s="15" t="s">
        <v>3155</v>
      </c>
      <c r="L184" s="15">
        <v>201154320</v>
      </c>
      <c r="M184" s="15" t="s">
        <v>532</v>
      </c>
      <c r="N184" s="15" t="s">
        <v>101</v>
      </c>
      <c r="O184" s="18" t="s">
        <v>533</v>
      </c>
      <c r="P184" s="22" t="s">
        <v>3841</v>
      </c>
      <c r="Q184" s="15" t="s">
        <v>439</v>
      </c>
      <c r="R184" s="18" t="s">
        <v>518</v>
      </c>
      <c r="S184" s="22" t="s">
        <v>73</v>
      </c>
      <c r="T184" s="18"/>
      <c r="U184" s="18" t="s">
        <v>518</v>
      </c>
      <c r="V184" s="15" t="s">
        <v>534</v>
      </c>
      <c r="W184" s="18" t="s">
        <v>240</v>
      </c>
      <c r="X184" s="18"/>
      <c r="Y184" s="15" t="s">
        <v>73</v>
      </c>
      <c r="Z184" s="18" t="s">
        <v>241</v>
      </c>
      <c r="AA184" s="18" t="s">
        <v>71</v>
      </c>
      <c r="AB184" s="18" t="s">
        <v>6671</v>
      </c>
      <c r="AC184" s="67" t="str">
        <f>+VLOOKUP("*"&amp;L184&amp;"*",'[2]REGISTROS SANITARIOS'!$D$2:$E$260,2,FALSE)</f>
        <v>SI</v>
      </c>
      <c r="AD184" s="22" t="s">
        <v>1025</v>
      </c>
      <c r="AE184" s="16">
        <v>47416</v>
      </c>
      <c r="AF184" s="34" t="s">
        <v>73</v>
      </c>
      <c r="AG184" s="24" t="s">
        <v>43</v>
      </c>
      <c r="AH184" s="18" t="s">
        <v>43</v>
      </c>
      <c r="AI184" s="18" t="s">
        <v>53</v>
      </c>
      <c r="AJ184" s="17">
        <v>24970</v>
      </c>
      <c r="AK184" s="25">
        <v>25000</v>
      </c>
      <c r="AL184" s="25">
        <v>113</v>
      </c>
      <c r="AM184" s="35">
        <v>0.19</v>
      </c>
      <c r="AN184" s="49">
        <f t="shared" si="19"/>
        <v>3361750</v>
      </c>
      <c r="AO184" s="18"/>
      <c r="AP184" s="15"/>
      <c r="AQ184" s="43" t="str">
        <f t="shared" si="20"/>
        <v>MAYOR</v>
      </c>
      <c r="AR184" s="44">
        <f t="shared" si="21"/>
        <v>3357715.9</v>
      </c>
      <c r="AS184" s="44">
        <f t="shared" si="22"/>
        <v>2821610</v>
      </c>
      <c r="AT184" s="44">
        <f t="shared" si="23"/>
        <v>2825000</v>
      </c>
      <c r="AU184" s="44">
        <f t="shared" si="24"/>
        <v>3361750</v>
      </c>
      <c r="AV184" s="45" t="b">
        <f t="shared" si="25"/>
        <v>1</v>
      </c>
      <c r="AW184" s="45" t="b">
        <f t="shared" si="26"/>
        <v>0</v>
      </c>
      <c r="AX184" s="45"/>
    </row>
    <row r="185" spans="1:50" s="36" customFormat="1" ht="27.75" customHeight="1" x14ac:dyDescent="0.15">
      <c r="A185" s="36" t="str">
        <f t="shared" si="18"/>
        <v>ABA CIENTIFICA S.A.S201154610</v>
      </c>
      <c r="B185" s="36" t="b">
        <f>+A185='[1]Anexo 9'!A185</f>
        <v>1</v>
      </c>
      <c r="C185" s="18">
        <v>800158193</v>
      </c>
      <c r="D185" s="18" t="s">
        <v>3848</v>
      </c>
      <c r="E185" s="15" t="s">
        <v>98</v>
      </c>
      <c r="F185" s="15" t="s">
        <v>236</v>
      </c>
      <c r="G185" s="15">
        <f>+VLOOKUP(F185,[3]Sheet1!$E$3:$G$74,3,FALSE)</f>
        <v>2</v>
      </c>
      <c r="H185" s="15">
        <f>+VLOOKUP(D185&amp;F185,'TD para paquetes'!$E$3:$I$441,5,FALSE)</f>
        <v>2</v>
      </c>
      <c r="I185" s="15" t="s">
        <v>1025</v>
      </c>
      <c r="J185" s="15">
        <v>8</v>
      </c>
      <c r="K185" s="15">
        <v>8</v>
      </c>
      <c r="L185" s="15">
        <v>201154610</v>
      </c>
      <c r="M185" s="15" t="s">
        <v>237</v>
      </c>
      <c r="N185" s="15" t="s">
        <v>101</v>
      </c>
      <c r="O185" s="18" t="s">
        <v>238</v>
      </c>
      <c r="P185" s="22" t="s">
        <v>73</v>
      </c>
      <c r="Q185" s="15" t="s">
        <v>239</v>
      </c>
      <c r="R185" s="18" t="s">
        <v>115</v>
      </c>
      <c r="S185" s="22" t="s">
        <v>73</v>
      </c>
      <c r="T185" s="18"/>
      <c r="U185" s="18" t="s">
        <v>6090</v>
      </c>
      <c r="V185" s="15" t="s">
        <v>6091</v>
      </c>
      <c r="W185" s="18" t="s">
        <v>240</v>
      </c>
      <c r="X185" s="18"/>
      <c r="Y185" s="15" t="s">
        <v>73</v>
      </c>
      <c r="Z185" s="18" t="s">
        <v>241</v>
      </c>
      <c r="AA185" s="18" t="s">
        <v>71</v>
      </c>
      <c r="AB185" s="18" t="s">
        <v>242</v>
      </c>
      <c r="AC185" s="67" t="str">
        <f>+VLOOKUP("*"&amp;L185&amp;"*",'[2]REGISTROS SANITARIOS'!$D$2:$E$260,2,FALSE)</f>
        <v>SI</v>
      </c>
      <c r="AD185" s="22" t="s">
        <v>1025</v>
      </c>
      <c r="AE185" s="16">
        <v>46721</v>
      </c>
      <c r="AF185" s="34" t="s">
        <v>73</v>
      </c>
      <c r="AG185" s="24" t="s">
        <v>43</v>
      </c>
      <c r="AH185" s="18" t="s">
        <v>43</v>
      </c>
      <c r="AI185" s="18" t="s">
        <v>53</v>
      </c>
      <c r="AJ185" s="17">
        <v>28600</v>
      </c>
      <c r="AK185" s="25">
        <v>28600</v>
      </c>
      <c r="AL185" s="25">
        <v>887</v>
      </c>
      <c r="AM185" s="35">
        <v>0.19</v>
      </c>
      <c r="AN185" s="49">
        <f t="shared" si="19"/>
        <v>30188158</v>
      </c>
      <c r="AO185" s="18"/>
      <c r="AP185" s="15"/>
      <c r="AQ185" s="43" t="str">
        <f t="shared" si="20"/>
        <v>SI</v>
      </c>
      <c r="AR185" s="44">
        <f t="shared" si="21"/>
        <v>30188158</v>
      </c>
      <c r="AS185" s="44">
        <f t="shared" si="22"/>
        <v>25368200</v>
      </c>
      <c r="AT185" s="44">
        <f t="shared" si="23"/>
        <v>25368200</v>
      </c>
      <c r="AU185" s="44">
        <f t="shared" si="24"/>
        <v>30188158</v>
      </c>
      <c r="AV185" s="45" t="b">
        <f t="shared" si="25"/>
        <v>1</v>
      </c>
      <c r="AW185" s="45" t="b">
        <f t="shared" si="26"/>
        <v>0</v>
      </c>
      <c r="AX185" s="45"/>
    </row>
    <row r="186" spans="1:50" s="36" customFormat="1" ht="27.75" customHeight="1" x14ac:dyDescent="0.15">
      <c r="A186" s="36" t="str">
        <f t="shared" si="18"/>
        <v>ABA CIENTIFICA S.A.S201154611</v>
      </c>
      <c r="B186" s="36" t="b">
        <f>+A186='[1]Anexo 9'!A186</f>
        <v>1</v>
      </c>
      <c r="C186" s="18">
        <v>800158193</v>
      </c>
      <c r="D186" s="18" t="s">
        <v>3848</v>
      </c>
      <c r="E186" s="15" t="s">
        <v>98</v>
      </c>
      <c r="F186" s="15" t="s">
        <v>236</v>
      </c>
      <c r="G186" s="15">
        <f>+VLOOKUP(F186,[3]Sheet1!$E$3:$G$74,3,FALSE)</f>
        <v>2</v>
      </c>
      <c r="H186" s="15">
        <f>+VLOOKUP(D186&amp;F186,'TD para paquetes'!$E$3:$I$441,5,FALSE)</f>
        <v>2</v>
      </c>
      <c r="I186" s="15" t="s">
        <v>1025</v>
      </c>
      <c r="J186" s="15">
        <v>8</v>
      </c>
      <c r="K186" s="15">
        <v>8</v>
      </c>
      <c r="L186" s="15">
        <v>201154611</v>
      </c>
      <c r="M186" s="15" t="s">
        <v>243</v>
      </c>
      <c r="N186" s="15" t="s">
        <v>101</v>
      </c>
      <c r="O186" s="18" t="s">
        <v>244</v>
      </c>
      <c r="P186" s="22" t="s">
        <v>3841</v>
      </c>
      <c r="Q186" s="15" t="s">
        <v>239</v>
      </c>
      <c r="R186" s="18" t="s">
        <v>115</v>
      </c>
      <c r="S186" s="22" t="s">
        <v>73</v>
      </c>
      <c r="T186" s="18"/>
      <c r="U186" s="18" t="s">
        <v>6090</v>
      </c>
      <c r="V186" s="15" t="s">
        <v>6092</v>
      </c>
      <c r="W186" s="18" t="s">
        <v>240</v>
      </c>
      <c r="X186" s="18"/>
      <c r="Y186" s="15" t="s">
        <v>73</v>
      </c>
      <c r="Z186" s="18" t="s">
        <v>240</v>
      </c>
      <c r="AA186" s="18" t="s">
        <v>71</v>
      </c>
      <c r="AB186" s="18" t="s">
        <v>242</v>
      </c>
      <c r="AC186" s="67" t="str">
        <f>+VLOOKUP("*"&amp;L186&amp;"*",'[2]REGISTROS SANITARIOS'!$D$2:$E$260,2,FALSE)</f>
        <v>SI</v>
      </c>
      <c r="AD186" s="22" t="s">
        <v>1025</v>
      </c>
      <c r="AE186" s="16">
        <v>46721</v>
      </c>
      <c r="AF186" s="34" t="s">
        <v>73</v>
      </c>
      <c r="AG186" s="24" t="s">
        <v>43</v>
      </c>
      <c r="AH186" s="18" t="s">
        <v>43</v>
      </c>
      <c r="AI186" s="18" t="s">
        <v>53</v>
      </c>
      <c r="AJ186" s="17">
        <v>11000</v>
      </c>
      <c r="AK186" s="25">
        <v>11000</v>
      </c>
      <c r="AL186" s="25">
        <v>1047</v>
      </c>
      <c r="AM186" s="35">
        <v>0.19</v>
      </c>
      <c r="AN186" s="49">
        <f t="shared" si="19"/>
        <v>13705230</v>
      </c>
      <c r="AO186" s="18"/>
      <c r="AP186" s="15"/>
      <c r="AQ186" s="43" t="str">
        <f t="shared" si="20"/>
        <v>SI</v>
      </c>
      <c r="AR186" s="44">
        <f t="shared" si="21"/>
        <v>13705229.999999998</v>
      </c>
      <c r="AS186" s="44">
        <f t="shared" si="22"/>
        <v>11517000</v>
      </c>
      <c r="AT186" s="44">
        <f t="shared" si="23"/>
        <v>11517000</v>
      </c>
      <c r="AU186" s="44">
        <f t="shared" si="24"/>
        <v>13705229.999999998</v>
      </c>
      <c r="AV186" s="45" t="b">
        <f t="shared" si="25"/>
        <v>1</v>
      </c>
      <c r="AW186" s="45" t="b">
        <f t="shared" si="26"/>
        <v>0</v>
      </c>
      <c r="AX186" s="45"/>
    </row>
    <row r="187" spans="1:50" s="36" customFormat="1" ht="27.75" customHeight="1" x14ac:dyDescent="0.15">
      <c r="A187" s="36" t="str">
        <f t="shared" si="18"/>
        <v>ABA CIENTIFICA S.A.S201155110</v>
      </c>
      <c r="B187" s="36" t="b">
        <f>+A187='[1]Anexo 9'!A187</f>
        <v>1</v>
      </c>
      <c r="C187" s="18">
        <v>800158193</v>
      </c>
      <c r="D187" s="18" t="s">
        <v>3848</v>
      </c>
      <c r="E187" s="15" t="s">
        <v>98</v>
      </c>
      <c r="F187" s="15" t="s">
        <v>62</v>
      </c>
      <c r="G187" s="15" t="s">
        <v>3155</v>
      </c>
      <c r="H187" s="15" t="s">
        <v>3155</v>
      </c>
      <c r="I187" s="15" t="s">
        <v>3155</v>
      </c>
      <c r="J187" s="15">
        <v>8</v>
      </c>
      <c r="K187" s="15" t="s">
        <v>3155</v>
      </c>
      <c r="L187" s="15">
        <v>201155110</v>
      </c>
      <c r="M187" s="15" t="s">
        <v>535</v>
      </c>
      <c r="N187" s="15" t="s">
        <v>101</v>
      </c>
      <c r="O187" s="18" t="s">
        <v>3921</v>
      </c>
      <c r="P187" s="22" t="s">
        <v>3841</v>
      </c>
      <c r="Q187" s="15" t="s">
        <v>536</v>
      </c>
      <c r="R187" s="18" t="s">
        <v>537</v>
      </c>
      <c r="S187" s="22" t="s">
        <v>73</v>
      </c>
      <c r="T187" s="18"/>
      <c r="U187" s="18" t="s">
        <v>537</v>
      </c>
      <c r="V187" s="15" t="s">
        <v>538</v>
      </c>
      <c r="W187" s="18" t="s">
        <v>170</v>
      </c>
      <c r="X187" s="18"/>
      <c r="Y187" s="15" t="s">
        <v>73</v>
      </c>
      <c r="Z187" s="18" t="s">
        <v>6672</v>
      </c>
      <c r="AA187" s="18" t="s">
        <v>6673</v>
      </c>
      <c r="AB187" s="18" t="s">
        <v>540</v>
      </c>
      <c r="AC187" s="67" t="str">
        <f>+VLOOKUP("*"&amp;L187&amp;"*",'[2]REGISTROS SANITARIOS'!$D$2:$E$260,2,FALSE)</f>
        <v>SI</v>
      </c>
      <c r="AD187" s="22" t="s">
        <v>1025</v>
      </c>
      <c r="AE187" s="16">
        <v>46309</v>
      </c>
      <c r="AF187" s="34" t="s">
        <v>73</v>
      </c>
      <c r="AG187" s="24" t="s">
        <v>43</v>
      </c>
      <c r="AH187" s="18" t="s">
        <v>43</v>
      </c>
      <c r="AI187" s="18" t="s">
        <v>53</v>
      </c>
      <c r="AJ187" s="17">
        <v>11550</v>
      </c>
      <c r="AK187" s="25">
        <v>11550</v>
      </c>
      <c r="AL187" s="25">
        <v>240</v>
      </c>
      <c r="AM187" s="35">
        <v>0</v>
      </c>
      <c r="AN187" s="49">
        <f t="shared" si="19"/>
        <v>2772000</v>
      </c>
      <c r="AO187" s="18"/>
      <c r="AP187" s="15"/>
      <c r="AQ187" s="43" t="str">
        <f t="shared" si="20"/>
        <v>SI</v>
      </c>
      <c r="AR187" s="44">
        <f t="shared" si="21"/>
        <v>2772000</v>
      </c>
      <c r="AS187" s="44">
        <f t="shared" si="22"/>
        <v>2772000</v>
      </c>
      <c r="AT187" s="44">
        <f t="shared" si="23"/>
        <v>2772000</v>
      </c>
      <c r="AU187" s="44">
        <f t="shared" si="24"/>
        <v>2772000</v>
      </c>
      <c r="AV187" s="45" t="b">
        <f t="shared" si="25"/>
        <v>1</v>
      </c>
      <c r="AW187" s="45" t="b">
        <f t="shared" si="26"/>
        <v>1</v>
      </c>
      <c r="AX187" s="45"/>
    </row>
    <row r="188" spans="1:50" s="36" customFormat="1" ht="27.75" customHeight="1" x14ac:dyDescent="0.15">
      <c r="A188" s="36" t="str">
        <f t="shared" si="18"/>
        <v>ABA CIENTIFICA S.A.S201155506</v>
      </c>
      <c r="B188" s="36" t="b">
        <f>+A188='[1]Anexo 9'!A188</f>
        <v>1</v>
      </c>
      <c r="C188" s="18">
        <v>800158193</v>
      </c>
      <c r="D188" s="18" t="s">
        <v>3848</v>
      </c>
      <c r="E188" s="15" t="s">
        <v>98</v>
      </c>
      <c r="F188" s="15" t="s">
        <v>220</v>
      </c>
      <c r="G188" s="15">
        <f>+VLOOKUP(F188,[3]Sheet1!$E$3:$G$74,3,FALSE)</f>
        <v>2</v>
      </c>
      <c r="H188" s="15">
        <f>+VLOOKUP(D188&amp;F188,'TD para paquetes'!$E$3:$I$441,5,FALSE)</f>
        <v>2</v>
      </c>
      <c r="I188" s="15" t="s">
        <v>1025</v>
      </c>
      <c r="J188" s="15">
        <v>6</v>
      </c>
      <c r="K188" s="15">
        <v>4</v>
      </c>
      <c r="L188" s="15">
        <v>201155506</v>
      </c>
      <c r="M188" s="15" t="s">
        <v>221</v>
      </c>
      <c r="N188" s="15" t="s">
        <v>222</v>
      </c>
      <c r="O188" s="18" t="s">
        <v>223</v>
      </c>
      <c r="P188" s="22" t="s">
        <v>3841</v>
      </c>
      <c r="Q188" s="15" t="s">
        <v>224</v>
      </c>
      <c r="R188" s="18" t="s">
        <v>225</v>
      </c>
      <c r="S188" s="22" t="s">
        <v>73</v>
      </c>
      <c r="T188" s="18"/>
      <c r="U188" s="18" t="s">
        <v>226</v>
      </c>
      <c r="V188" s="15" t="s">
        <v>6093</v>
      </c>
      <c r="W188" s="18" t="s">
        <v>228</v>
      </c>
      <c r="X188" s="18"/>
      <c r="Y188" s="15" t="s">
        <v>73</v>
      </c>
      <c r="Z188" s="18" t="s">
        <v>229</v>
      </c>
      <c r="AA188" s="18" t="s">
        <v>71</v>
      </c>
      <c r="AB188" s="18" t="s">
        <v>230</v>
      </c>
      <c r="AC188" s="67" t="str">
        <f>+VLOOKUP("*"&amp;L188&amp;"*",'[2]REGISTROS SANITARIOS'!$D$2:$E$260,2,FALSE)</f>
        <v>SI</v>
      </c>
      <c r="AD188" s="22" t="s">
        <v>1025</v>
      </c>
      <c r="AE188" s="16">
        <v>46866</v>
      </c>
      <c r="AF188" s="34" t="s">
        <v>73</v>
      </c>
      <c r="AG188" s="24" t="s">
        <v>43</v>
      </c>
      <c r="AH188" s="18" t="s">
        <v>43</v>
      </c>
      <c r="AI188" s="18" t="s">
        <v>54</v>
      </c>
      <c r="AJ188" s="17">
        <v>165</v>
      </c>
      <c r="AK188" s="25">
        <v>165</v>
      </c>
      <c r="AL188" s="25">
        <v>114839</v>
      </c>
      <c r="AM188" s="35">
        <v>0.19</v>
      </c>
      <c r="AN188" s="49">
        <f t="shared" si="19"/>
        <v>22548637.649999999</v>
      </c>
      <c r="AO188" s="18"/>
      <c r="AP188" s="15"/>
      <c r="AQ188" s="43" t="str">
        <f t="shared" si="20"/>
        <v>SI</v>
      </c>
      <c r="AR188" s="44">
        <f t="shared" si="21"/>
        <v>22548637.650000002</v>
      </c>
      <c r="AS188" s="44">
        <f t="shared" si="22"/>
        <v>18948435</v>
      </c>
      <c r="AT188" s="44">
        <f t="shared" si="23"/>
        <v>18948435</v>
      </c>
      <c r="AU188" s="44">
        <f t="shared" si="24"/>
        <v>22548637.650000002</v>
      </c>
      <c r="AV188" s="45" t="b">
        <f t="shared" si="25"/>
        <v>1</v>
      </c>
      <c r="AW188" s="45" t="b">
        <f t="shared" si="26"/>
        <v>0</v>
      </c>
      <c r="AX188" s="45"/>
    </row>
    <row r="189" spans="1:50" s="36" customFormat="1" ht="27.75" customHeight="1" x14ac:dyDescent="0.15">
      <c r="A189" s="36" t="str">
        <f t="shared" si="18"/>
        <v>ABA CIENTIFICA S.A.S201156250</v>
      </c>
      <c r="B189" s="36" t="b">
        <f>+A189='[1]Anexo 9'!A189</f>
        <v>1</v>
      </c>
      <c r="C189" s="18">
        <v>800158193</v>
      </c>
      <c r="D189" s="18" t="s">
        <v>3848</v>
      </c>
      <c r="E189" s="15" t="s">
        <v>98</v>
      </c>
      <c r="F189" s="15" t="s">
        <v>62</v>
      </c>
      <c r="G189" s="15" t="s">
        <v>3155</v>
      </c>
      <c r="H189" s="15" t="s">
        <v>3155</v>
      </c>
      <c r="I189" s="15" t="s">
        <v>3155</v>
      </c>
      <c r="J189" s="15">
        <v>1</v>
      </c>
      <c r="K189" s="15" t="s">
        <v>3155</v>
      </c>
      <c r="L189" s="15">
        <v>201156250</v>
      </c>
      <c r="M189" s="15" t="s">
        <v>541</v>
      </c>
      <c r="N189" s="15" t="s">
        <v>101</v>
      </c>
      <c r="O189" s="18" t="s">
        <v>542</v>
      </c>
      <c r="P189" s="22" t="s">
        <v>3841</v>
      </c>
      <c r="Q189" s="15" t="s">
        <v>101</v>
      </c>
      <c r="R189" s="18" t="s">
        <v>134</v>
      </c>
      <c r="S189" s="22" t="s">
        <v>73</v>
      </c>
      <c r="T189" s="18"/>
      <c r="U189" s="18" t="s">
        <v>543</v>
      </c>
      <c r="V189" s="15" t="s">
        <v>401</v>
      </c>
      <c r="W189" s="18" t="s">
        <v>84</v>
      </c>
      <c r="X189" s="18"/>
      <c r="Y189" s="15" t="s">
        <v>73</v>
      </c>
      <c r="Z189" s="18" t="s">
        <v>544</v>
      </c>
      <c r="AA189" s="18" t="s">
        <v>545</v>
      </c>
      <c r="AB189" s="18" t="s">
        <v>6674</v>
      </c>
      <c r="AC189" s="67" t="str">
        <f>+VLOOKUP("*"&amp;L189&amp;"*",'[2]REGISTROS SANITARIOS'!$D$2:$E$260,2,FALSE)</f>
        <v>SI</v>
      </c>
      <c r="AD189" s="22" t="s">
        <v>1025</v>
      </c>
      <c r="AE189" s="16">
        <v>47308</v>
      </c>
      <c r="AF189" s="34" t="s">
        <v>73</v>
      </c>
      <c r="AG189" s="24" t="s">
        <v>43</v>
      </c>
      <c r="AH189" s="18" t="s">
        <v>43</v>
      </c>
      <c r="AI189" s="18" t="s">
        <v>52</v>
      </c>
      <c r="AJ189" s="17">
        <v>82.5</v>
      </c>
      <c r="AK189" s="25">
        <v>84</v>
      </c>
      <c r="AL189" s="25">
        <v>36620</v>
      </c>
      <c r="AM189" s="35">
        <v>0</v>
      </c>
      <c r="AN189" s="49">
        <f t="shared" si="19"/>
        <v>3076080</v>
      </c>
      <c r="AO189" s="18"/>
      <c r="AP189" s="15"/>
      <c r="AQ189" s="43" t="str">
        <f t="shared" si="20"/>
        <v>MAYOR</v>
      </c>
      <c r="AR189" s="44">
        <f t="shared" si="21"/>
        <v>3021150</v>
      </c>
      <c r="AS189" s="44">
        <f t="shared" si="22"/>
        <v>3021150</v>
      </c>
      <c r="AT189" s="44">
        <f t="shared" si="23"/>
        <v>3076080</v>
      </c>
      <c r="AU189" s="44">
        <f t="shared" si="24"/>
        <v>3076080</v>
      </c>
      <c r="AV189" s="45" t="b">
        <f t="shared" si="25"/>
        <v>1</v>
      </c>
      <c r="AW189" s="45" t="b">
        <f t="shared" si="26"/>
        <v>0</v>
      </c>
      <c r="AX189" s="45"/>
    </row>
    <row r="190" spans="1:50" s="36" customFormat="1" ht="27.75" customHeight="1" x14ac:dyDescent="0.15">
      <c r="A190" s="36" t="str">
        <f t="shared" si="18"/>
        <v>ABA CIENTIFICA S.A.S201156510</v>
      </c>
      <c r="B190" s="36" t="b">
        <f>+A190='[1]Anexo 9'!A190</f>
        <v>1</v>
      </c>
      <c r="C190" s="18">
        <v>800158193</v>
      </c>
      <c r="D190" s="18" t="s">
        <v>3848</v>
      </c>
      <c r="E190" s="15" t="s">
        <v>98</v>
      </c>
      <c r="F190" s="15" t="s">
        <v>62</v>
      </c>
      <c r="G190" s="15" t="s">
        <v>3155</v>
      </c>
      <c r="H190" s="15" t="s">
        <v>3155</v>
      </c>
      <c r="I190" s="15" t="s">
        <v>3155</v>
      </c>
      <c r="J190" s="15">
        <v>4</v>
      </c>
      <c r="K190" s="15" t="s">
        <v>3155</v>
      </c>
      <c r="L190" s="15">
        <v>201156510</v>
      </c>
      <c r="M190" s="15" t="s">
        <v>546</v>
      </c>
      <c r="N190" s="15" t="s">
        <v>547</v>
      </c>
      <c r="O190" s="18" t="s">
        <v>548</v>
      </c>
      <c r="P190" s="22" t="s">
        <v>3841</v>
      </c>
      <c r="Q190" s="15" t="s">
        <v>549</v>
      </c>
      <c r="R190" s="18" t="s">
        <v>550</v>
      </c>
      <c r="S190" s="22" t="s">
        <v>73</v>
      </c>
      <c r="T190" s="18"/>
      <c r="U190" s="18" t="s">
        <v>550</v>
      </c>
      <c r="V190" s="15" t="s">
        <v>352</v>
      </c>
      <c r="W190" s="18" t="s">
        <v>194</v>
      </c>
      <c r="X190" s="18"/>
      <c r="Y190" s="15" t="s">
        <v>68</v>
      </c>
      <c r="Z190" s="18" t="s">
        <v>551</v>
      </c>
      <c r="AA190" s="18" t="s">
        <v>552</v>
      </c>
      <c r="AB190" s="18" t="s">
        <v>553</v>
      </c>
      <c r="AC190" s="67" t="str">
        <f>+VLOOKUP("*"&amp;L190&amp;"*",'[2]REGISTROS SANITARIOS'!$D$2:$E$260,2,FALSE)</f>
        <v>SI</v>
      </c>
      <c r="AD190" s="22" t="s">
        <v>1025</v>
      </c>
      <c r="AE190" s="16">
        <v>45481</v>
      </c>
      <c r="AF190" s="34" t="s">
        <v>73</v>
      </c>
      <c r="AG190" s="24" t="s">
        <v>43</v>
      </c>
      <c r="AH190" s="18" t="s">
        <v>43</v>
      </c>
      <c r="AI190" s="18" t="s">
        <v>53</v>
      </c>
      <c r="AJ190" s="17">
        <v>82.5</v>
      </c>
      <c r="AK190" s="25">
        <v>83</v>
      </c>
      <c r="AL190" s="25">
        <v>2487</v>
      </c>
      <c r="AM190" s="35">
        <v>0.19</v>
      </c>
      <c r="AN190" s="49">
        <f t="shared" si="19"/>
        <v>245640.99</v>
      </c>
      <c r="AO190" s="18"/>
      <c r="AP190" s="15"/>
      <c r="AQ190" s="43" t="str">
        <f t="shared" si="20"/>
        <v>MAYOR</v>
      </c>
      <c r="AR190" s="44">
        <f t="shared" si="21"/>
        <v>244161.22499999998</v>
      </c>
      <c r="AS190" s="44">
        <f t="shared" si="22"/>
        <v>205177.5</v>
      </c>
      <c r="AT190" s="44">
        <f t="shared" si="23"/>
        <v>206421</v>
      </c>
      <c r="AU190" s="44">
        <f t="shared" si="24"/>
        <v>245640.99</v>
      </c>
      <c r="AV190" s="45" t="b">
        <f t="shared" si="25"/>
        <v>1</v>
      </c>
      <c r="AW190" s="45" t="b">
        <f t="shared" si="26"/>
        <v>0</v>
      </c>
      <c r="AX190" s="45"/>
    </row>
    <row r="191" spans="1:50" s="36" customFormat="1" ht="27.75" customHeight="1" x14ac:dyDescent="0.15">
      <c r="A191" s="36" t="str">
        <f t="shared" si="18"/>
        <v>ABA CIENTIFICA S.A.S201157050</v>
      </c>
      <c r="B191" s="36" t="b">
        <f>+A191='[1]Anexo 9'!A191</f>
        <v>1</v>
      </c>
      <c r="C191" s="18">
        <v>800158193</v>
      </c>
      <c r="D191" s="18" t="s">
        <v>3848</v>
      </c>
      <c r="E191" s="15" t="s">
        <v>98</v>
      </c>
      <c r="F191" s="15" t="s">
        <v>62</v>
      </c>
      <c r="G191" s="15" t="s">
        <v>3155</v>
      </c>
      <c r="H191" s="15" t="s">
        <v>3155</v>
      </c>
      <c r="I191" s="15" t="s">
        <v>3155</v>
      </c>
      <c r="J191" s="15">
        <v>6</v>
      </c>
      <c r="K191" s="15" t="s">
        <v>3155</v>
      </c>
      <c r="L191" s="15">
        <v>201157050</v>
      </c>
      <c r="M191" s="15" t="s">
        <v>1015</v>
      </c>
      <c r="N191" s="15" t="s">
        <v>101</v>
      </c>
      <c r="O191" s="18" t="s">
        <v>3922</v>
      </c>
      <c r="P191" s="22" t="s">
        <v>3841</v>
      </c>
      <c r="Q191" s="15" t="s">
        <v>101</v>
      </c>
      <c r="R191" s="18" t="s">
        <v>134</v>
      </c>
      <c r="S191" s="22" t="s">
        <v>73</v>
      </c>
      <c r="T191" s="18"/>
      <c r="U191" s="18" t="s">
        <v>134</v>
      </c>
      <c r="V191" s="15" t="s">
        <v>1016</v>
      </c>
      <c r="W191" s="18" t="s">
        <v>445</v>
      </c>
      <c r="X191" s="18"/>
      <c r="Y191" s="15" t="s">
        <v>73</v>
      </c>
      <c r="Z191" s="18" t="s">
        <v>446</v>
      </c>
      <c r="AA191" s="18" t="s">
        <v>71</v>
      </c>
      <c r="AB191" s="18" t="s">
        <v>6675</v>
      </c>
      <c r="AC191" s="67" t="str">
        <f>+VLOOKUP("*"&amp;L191&amp;"*",'[2]REGISTROS SANITARIOS'!$D$2:$E$260,2,FALSE)</f>
        <v>SI</v>
      </c>
      <c r="AD191" s="22" t="s">
        <v>1025</v>
      </c>
      <c r="AE191" s="16">
        <v>46974</v>
      </c>
      <c r="AF191" s="34" t="s">
        <v>73</v>
      </c>
      <c r="AG191" s="24" t="s">
        <v>43</v>
      </c>
      <c r="AH191" s="18" t="s">
        <v>43</v>
      </c>
      <c r="AI191" s="18" t="s">
        <v>54</v>
      </c>
      <c r="AJ191" s="17">
        <v>3575</v>
      </c>
      <c r="AK191" s="25">
        <v>3575</v>
      </c>
      <c r="AL191" s="25">
        <v>507</v>
      </c>
      <c r="AM191" s="35">
        <v>0.19</v>
      </c>
      <c r="AN191" s="49">
        <f t="shared" si="19"/>
        <v>2156904.75</v>
      </c>
      <c r="AO191" s="18"/>
      <c r="AP191" s="15"/>
      <c r="AQ191" s="43" t="str">
        <f t="shared" si="20"/>
        <v>SI</v>
      </c>
      <c r="AR191" s="44">
        <f t="shared" si="21"/>
        <v>2156904.7499999995</v>
      </c>
      <c r="AS191" s="44">
        <f t="shared" si="22"/>
        <v>1812525</v>
      </c>
      <c r="AT191" s="44">
        <f t="shared" si="23"/>
        <v>1812525</v>
      </c>
      <c r="AU191" s="44">
        <f t="shared" si="24"/>
        <v>2156904.7499999995</v>
      </c>
      <c r="AV191" s="45" t="b">
        <f t="shared" si="25"/>
        <v>1</v>
      </c>
      <c r="AW191" s="45" t="b">
        <f t="shared" si="26"/>
        <v>0</v>
      </c>
      <c r="AX191" s="45"/>
    </row>
    <row r="192" spans="1:50" s="36" customFormat="1" ht="27.75" customHeight="1" x14ac:dyDescent="0.15">
      <c r="A192" s="36" t="str">
        <f t="shared" si="18"/>
        <v>ABA CIENTIFICA S.A.S201157210</v>
      </c>
      <c r="B192" s="36" t="b">
        <f>+A192='[1]Anexo 9'!A192</f>
        <v>1</v>
      </c>
      <c r="C192" s="18">
        <v>800158193</v>
      </c>
      <c r="D192" s="18" t="s">
        <v>3848</v>
      </c>
      <c r="E192" s="15" t="s">
        <v>98</v>
      </c>
      <c r="F192" s="15" t="s">
        <v>62</v>
      </c>
      <c r="G192" s="15" t="s">
        <v>3155</v>
      </c>
      <c r="H192" s="15" t="s">
        <v>3155</v>
      </c>
      <c r="I192" s="15" t="s">
        <v>3155</v>
      </c>
      <c r="J192" s="15">
        <v>5</v>
      </c>
      <c r="K192" s="15" t="s">
        <v>3155</v>
      </c>
      <c r="L192" s="15">
        <v>201157210</v>
      </c>
      <c r="M192" s="15" t="s">
        <v>554</v>
      </c>
      <c r="N192" s="15" t="s">
        <v>555</v>
      </c>
      <c r="O192" s="18" t="s">
        <v>556</v>
      </c>
      <c r="P192" s="22" t="s">
        <v>3841</v>
      </c>
      <c r="Q192" s="15" t="s">
        <v>557</v>
      </c>
      <c r="R192" s="18" t="s">
        <v>558</v>
      </c>
      <c r="S192" s="22" t="s">
        <v>73</v>
      </c>
      <c r="T192" s="18"/>
      <c r="U192" s="18" t="s">
        <v>559</v>
      </c>
      <c r="V192" s="15" t="s">
        <v>560</v>
      </c>
      <c r="W192" s="18" t="s">
        <v>170</v>
      </c>
      <c r="X192" s="18"/>
      <c r="Y192" s="15" t="s">
        <v>73</v>
      </c>
      <c r="Z192" s="18" t="s">
        <v>561</v>
      </c>
      <c r="AA192" s="18" t="s">
        <v>562</v>
      </c>
      <c r="AB192" s="18" t="s">
        <v>563</v>
      </c>
      <c r="AC192" s="67" t="str">
        <f>+VLOOKUP("*"&amp;L192&amp;"*",'[2]REGISTROS SANITARIOS'!$D$2:$E$260,2,FALSE)</f>
        <v>SI</v>
      </c>
      <c r="AD192" s="22" t="s">
        <v>1025</v>
      </c>
      <c r="AE192" s="16">
        <v>46602</v>
      </c>
      <c r="AF192" s="34" t="s">
        <v>73</v>
      </c>
      <c r="AG192" s="24" t="s">
        <v>43</v>
      </c>
      <c r="AH192" s="18" t="s">
        <v>43</v>
      </c>
      <c r="AI192" s="18" t="s">
        <v>53</v>
      </c>
      <c r="AJ192" s="17">
        <v>22000</v>
      </c>
      <c r="AK192" s="25">
        <v>22000</v>
      </c>
      <c r="AL192" s="25">
        <v>509</v>
      </c>
      <c r="AM192" s="35">
        <v>0.19</v>
      </c>
      <c r="AN192" s="49">
        <f t="shared" si="19"/>
        <v>13325620</v>
      </c>
      <c r="AO192" s="18"/>
      <c r="AP192" s="15"/>
      <c r="AQ192" s="43" t="str">
        <f t="shared" si="20"/>
        <v>SI</v>
      </c>
      <c r="AR192" s="44">
        <f t="shared" si="21"/>
        <v>13325619.999999998</v>
      </c>
      <c r="AS192" s="44">
        <f t="shared" si="22"/>
        <v>11198000</v>
      </c>
      <c r="AT192" s="44">
        <f t="shared" si="23"/>
        <v>11198000</v>
      </c>
      <c r="AU192" s="44">
        <f t="shared" si="24"/>
        <v>13325619.999999998</v>
      </c>
      <c r="AV192" s="45" t="b">
        <f t="shared" si="25"/>
        <v>1</v>
      </c>
      <c r="AW192" s="45" t="b">
        <f t="shared" si="26"/>
        <v>0</v>
      </c>
      <c r="AX192" s="45"/>
    </row>
    <row r="193" spans="1:50" s="36" customFormat="1" ht="27.75" customHeight="1" x14ac:dyDescent="0.15">
      <c r="A193" s="36" t="str">
        <f t="shared" si="18"/>
        <v>ABA CIENTIFICA S.A.S201157410</v>
      </c>
      <c r="B193" s="36" t="b">
        <f>+A193='[1]Anexo 9'!A193</f>
        <v>1</v>
      </c>
      <c r="C193" s="18">
        <v>800158193</v>
      </c>
      <c r="D193" s="18" t="s">
        <v>3848</v>
      </c>
      <c r="E193" s="15" t="s">
        <v>98</v>
      </c>
      <c r="F193" s="15" t="s">
        <v>62</v>
      </c>
      <c r="G193" s="15" t="s">
        <v>3155</v>
      </c>
      <c r="H193" s="15" t="s">
        <v>3155</v>
      </c>
      <c r="I193" s="15" t="s">
        <v>3155</v>
      </c>
      <c r="J193" s="15">
        <v>9</v>
      </c>
      <c r="K193" s="15" t="s">
        <v>3155</v>
      </c>
      <c r="L193" s="15">
        <v>201157410</v>
      </c>
      <c r="M193" s="15" t="s">
        <v>564</v>
      </c>
      <c r="N193" s="15" t="s">
        <v>101</v>
      </c>
      <c r="O193" s="18" t="s">
        <v>565</v>
      </c>
      <c r="P193" s="22" t="s">
        <v>3841</v>
      </c>
      <c r="Q193" s="15" t="s">
        <v>101</v>
      </c>
      <c r="R193" s="18" t="s">
        <v>104</v>
      </c>
      <c r="S193" s="22" t="s">
        <v>68</v>
      </c>
      <c r="T193" s="18"/>
      <c r="U193" s="18" t="s">
        <v>134</v>
      </c>
      <c r="V193" s="15" t="s">
        <v>6094</v>
      </c>
      <c r="W193" s="18" t="s">
        <v>117</v>
      </c>
      <c r="X193" s="18"/>
      <c r="Y193" s="15" t="s">
        <v>73</v>
      </c>
      <c r="Z193" s="18" t="s">
        <v>6676</v>
      </c>
      <c r="AA193" s="18" t="s">
        <v>119</v>
      </c>
      <c r="AB193" s="18" t="s">
        <v>3070</v>
      </c>
      <c r="AC193" s="67" t="str">
        <f>+VLOOKUP("*"&amp;L193&amp;"*",'[2]REGISTROS SANITARIOS'!$D$2:$E$260,2,FALSE)</f>
        <v>SI</v>
      </c>
      <c r="AD193" s="22" t="s">
        <v>1025</v>
      </c>
      <c r="AE193" s="16">
        <v>45074</v>
      </c>
      <c r="AF193" s="34" t="s">
        <v>73</v>
      </c>
      <c r="AG193" s="24" t="s">
        <v>43</v>
      </c>
      <c r="AH193" s="18" t="s">
        <v>43</v>
      </c>
      <c r="AI193" s="18" t="s">
        <v>53</v>
      </c>
      <c r="AJ193" s="17">
        <v>2750</v>
      </c>
      <c r="AK193" s="25">
        <v>2750</v>
      </c>
      <c r="AL193" s="25">
        <v>5733</v>
      </c>
      <c r="AM193" s="35">
        <v>0.19</v>
      </c>
      <c r="AN193" s="49">
        <f t="shared" si="19"/>
        <v>18761242.5</v>
      </c>
      <c r="AO193" s="18"/>
      <c r="AP193" s="15"/>
      <c r="AQ193" s="43" t="str">
        <f t="shared" si="20"/>
        <v>SI</v>
      </c>
      <c r="AR193" s="44">
        <f t="shared" si="21"/>
        <v>18761242.5</v>
      </c>
      <c r="AS193" s="44">
        <f t="shared" si="22"/>
        <v>15765750</v>
      </c>
      <c r="AT193" s="44">
        <f t="shared" si="23"/>
        <v>15765750</v>
      </c>
      <c r="AU193" s="44">
        <f t="shared" si="24"/>
        <v>18761242.5</v>
      </c>
      <c r="AV193" s="45" t="b">
        <f t="shared" si="25"/>
        <v>1</v>
      </c>
      <c r="AW193" s="45" t="b">
        <f t="shared" si="26"/>
        <v>0</v>
      </c>
      <c r="AX193" s="45"/>
    </row>
    <row r="194" spans="1:50" s="36" customFormat="1" ht="27.75" customHeight="1" x14ac:dyDescent="0.15">
      <c r="A194" s="36" t="str">
        <f t="shared" si="18"/>
        <v>ABA CIENTIFICA S.A.S201157610</v>
      </c>
      <c r="B194" s="36" t="b">
        <f>+A194='[1]Anexo 9'!A194</f>
        <v>1</v>
      </c>
      <c r="C194" s="18">
        <v>800158193</v>
      </c>
      <c r="D194" s="18" t="s">
        <v>3848</v>
      </c>
      <c r="E194" s="15" t="s">
        <v>98</v>
      </c>
      <c r="F194" s="15" t="s">
        <v>62</v>
      </c>
      <c r="G194" s="15" t="s">
        <v>3155</v>
      </c>
      <c r="H194" s="15" t="s">
        <v>3155</v>
      </c>
      <c r="I194" s="15" t="s">
        <v>3155</v>
      </c>
      <c r="J194" s="15">
        <v>6</v>
      </c>
      <c r="K194" s="15" t="s">
        <v>3155</v>
      </c>
      <c r="L194" s="15">
        <v>201157610</v>
      </c>
      <c r="M194" s="15" t="s">
        <v>568</v>
      </c>
      <c r="N194" s="15" t="s">
        <v>406</v>
      </c>
      <c r="O194" s="18" t="s">
        <v>569</v>
      </c>
      <c r="P194" s="22" t="s">
        <v>73</v>
      </c>
      <c r="Q194" s="15" t="s">
        <v>570</v>
      </c>
      <c r="R194" s="18" t="s">
        <v>571</v>
      </c>
      <c r="S194" s="22" t="s">
        <v>73</v>
      </c>
      <c r="T194" s="18"/>
      <c r="U194" s="18" t="s">
        <v>571</v>
      </c>
      <c r="V194" s="15" t="s">
        <v>572</v>
      </c>
      <c r="W194" s="18" t="s">
        <v>365</v>
      </c>
      <c r="X194" s="18"/>
      <c r="Y194" s="15" t="s">
        <v>8789</v>
      </c>
      <c r="Z194" s="18" t="s">
        <v>366</v>
      </c>
      <c r="AA194" s="18" t="s">
        <v>119</v>
      </c>
      <c r="AB194" s="18" t="s">
        <v>367</v>
      </c>
      <c r="AC194" s="67" t="str">
        <f>+VLOOKUP("*"&amp;L194&amp;"*",'[2]REGISTROS SANITARIOS'!$D$2:$E$260,2,FALSE)</f>
        <v>SI</v>
      </c>
      <c r="AD194" s="22" t="s">
        <v>1025</v>
      </c>
      <c r="AE194" s="16">
        <v>47483</v>
      </c>
      <c r="AF194" s="34" t="s">
        <v>73</v>
      </c>
      <c r="AG194" s="24" t="s">
        <v>43</v>
      </c>
      <c r="AH194" s="18" t="s">
        <v>43</v>
      </c>
      <c r="AI194" s="18" t="s">
        <v>54</v>
      </c>
      <c r="AJ194" s="17">
        <v>49.5</v>
      </c>
      <c r="AK194" s="25">
        <v>50</v>
      </c>
      <c r="AL194" s="25">
        <v>11600</v>
      </c>
      <c r="AM194" s="35">
        <v>0.19</v>
      </c>
      <c r="AN194" s="49">
        <f t="shared" si="19"/>
        <v>690200</v>
      </c>
      <c r="AO194" s="18"/>
      <c r="AP194" s="15"/>
      <c r="AQ194" s="43" t="str">
        <f t="shared" si="20"/>
        <v>MAYOR</v>
      </c>
      <c r="AR194" s="44">
        <f t="shared" si="21"/>
        <v>683298</v>
      </c>
      <c r="AS194" s="44">
        <f t="shared" si="22"/>
        <v>574200</v>
      </c>
      <c r="AT194" s="44">
        <f t="shared" si="23"/>
        <v>580000</v>
      </c>
      <c r="AU194" s="44">
        <f t="shared" si="24"/>
        <v>690200</v>
      </c>
      <c r="AV194" s="45" t="b">
        <f t="shared" si="25"/>
        <v>1</v>
      </c>
      <c r="AW194" s="45" t="b">
        <f t="shared" si="26"/>
        <v>0</v>
      </c>
      <c r="AX194" s="45"/>
    </row>
    <row r="195" spans="1:50" s="36" customFormat="1" ht="27.75" customHeight="1" x14ac:dyDescent="0.15">
      <c r="A195" s="36" t="str">
        <f t="shared" si="18"/>
        <v>ABA CIENTIFICA S.A.S201157705</v>
      </c>
      <c r="B195" s="36" t="b">
        <f>+A195='[1]Anexo 9'!A195</f>
        <v>1</v>
      </c>
      <c r="C195" s="18">
        <v>800158193</v>
      </c>
      <c r="D195" s="18" t="s">
        <v>3848</v>
      </c>
      <c r="E195" s="15" t="s">
        <v>98</v>
      </c>
      <c r="F195" s="15" t="s">
        <v>220</v>
      </c>
      <c r="G195" s="15">
        <f>+VLOOKUP(F195,[3]Sheet1!$E$3:$G$74,3,FALSE)</f>
        <v>2</v>
      </c>
      <c r="H195" s="15">
        <f>+VLOOKUP(D195&amp;F195,'TD para paquetes'!$E$3:$I$441,5,FALSE)</f>
        <v>2</v>
      </c>
      <c r="I195" s="15" t="s">
        <v>1025</v>
      </c>
      <c r="J195" s="15">
        <v>4</v>
      </c>
      <c r="K195" s="15">
        <v>4</v>
      </c>
      <c r="L195" s="15">
        <v>201157705</v>
      </c>
      <c r="M195" s="15" t="s">
        <v>231</v>
      </c>
      <c r="N195" s="15" t="s">
        <v>91</v>
      </c>
      <c r="O195" s="18" t="s">
        <v>232</v>
      </c>
      <c r="P195" s="22" t="s">
        <v>3841</v>
      </c>
      <c r="Q195" s="15" t="s">
        <v>233</v>
      </c>
      <c r="R195" s="18" t="s">
        <v>234</v>
      </c>
      <c r="S195" s="22" t="s">
        <v>73</v>
      </c>
      <c r="T195" s="18"/>
      <c r="U195" s="18" t="s">
        <v>235</v>
      </c>
      <c r="V195" s="15" t="s">
        <v>227</v>
      </c>
      <c r="W195" s="18" t="s">
        <v>228</v>
      </c>
      <c r="X195" s="18"/>
      <c r="Y195" s="15" t="s">
        <v>73</v>
      </c>
      <c r="Z195" s="18" t="s">
        <v>229</v>
      </c>
      <c r="AA195" s="18" t="s">
        <v>71</v>
      </c>
      <c r="AB195" s="18" t="s">
        <v>230</v>
      </c>
      <c r="AC195" s="67" t="str">
        <f>+VLOOKUP("*"&amp;L195&amp;"*",'[2]REGISTROS SANITARIOS'!$D$2:$E$260,2,FALSE)</f>
        <v>SI</v>
      </c>
      <c r="AD195" s="22" t="s">
        <v>1025</v>
      </c>
      <c r="AE195" s="16">
        <v>46866</v>
      </c>
      <c r="AF195" s="34" t="s">
        <v>73</v>
      </c>
      <c r="AG195" s="24" t="s">
        <v>43</v>
      </c>
      <c r="AH195" s="18" t="s">
        <v>43</v>
      </c>
      <c r="AI195" s="18" t="s">
        <v>54</v>
      </c>
      <c r="AJ195" s="17">
        <v>275</v>
      </c>
      <c r="AK195" s="25">
        <v>276</v>
      </c>
      <c r="AL195" s="25">
        <v>35707</v>
      </c>
      <c r="AM195" s="35">
        <v>0.19</v>
      </c>
      <c r="AN195" s="49">
        <f t="shared" si="19"/>
        <v>11727607.08</v>
      </c>
      <c r="AO195" s="18"/>
      <c r="AP195" s="15"/>
      <c r="AQ195" s="43" t="str">
        <f t="shared" si="20"/>
        <v>MAYOR</v>
      </c>
      <c r="AR195" s="44">
        <f t="shared" si="21"/>
        <v>11685115.749999998</v>
      </c>
      <c r="AS195" s="44">
        <f t="shared" si="22"/>
        <v>9819425</v>
      </c>
      <c r="AT195" s="44">
        <f t="shared" si="23"/>
        <v>9855132</v>
      </c>
      <c r="AU195" s="44">
        <f t="shared" si="24"/>
        <v>11727607.079999998</v>
      </c>
      <c r="AV195" s="45" t="b">
        <f t="shared" si="25"/>
        <v>1</v>
      </c>
      <c r="AW195" s="45" t="b">
        <f t="shared" si="26"/>
        <v>0</v>
      </c>
      <c r="AX195" s="45"/>
    </row>
    <row r="196" spans="1:50" s="36" customFormat="1" ht="27.75" customHeight="1" x14ac:dyDescent="0.15">
      <c r="A196" s="36" t="str">
        <f t="shared" ref="A196:A259" si="27">+D196&amp;L196</f>
        <v>ABA CIENTIFICA S.A.S201157910</v>
      </c>
      <c r="B196" s="36" t="b">
        <f>+A196='[1]Anexo 9'!A196</f>
        <v>1</v>
      </c>
      <c r="C196" s="18">
        <v>800158193</v>
      </c>
      <c r="D196" s="18" t="s">
        <v>3848</v>
      </c>
      <c r="E196" s="15" t="s">
        <v>98</v>
      </c>
      <c r="F196" s="15" t="s">
        <v>62</v>
      </c>
      <c r="G196" s="15" t="s">
        <v>3155</v>
      </c>
      <c r="H196" s="15" t="s">
        <v>3155</v>
      </c>
      <c r="I196" s="15" t="s">
        <v>3155</v>
      </c>
      <c r="J196" s="15">
        <v>5</v>
      </c>
      <c r="K196" s="15" t="s">
        <v>3155</v>
      </c>
      <c r="L196" s="15">
        <v>201157910</v>
      </c>
      <c r="M196" s="15" t="s">
        <v>573</v>
      </c>
      <c r="N196" s="15" t="s">
        <v>101</v>
      </c>
      <c r="O196" s="18" t="s">
        <v>574</v>
      </c>
      <c r="P196" s="22" t="s">
        <v>3841</v>
      </c>
      <c r="Q196" s="15" t="s">
        <v>101</v>
      </c>
      <c r="R196" s="18" t="s">
        <v>370</v>
      </c>
      <c r="S196" s="22" t="s">
        <v>68</v>
      </c>
      <c r="T196" s="18"/>
      <c r="U196" s="18" t="s">
        <v>370</v>
      </c>
      <c r="V196" s="15" t="s">
        <v>6095</v>
      </c>
      <c r="W196" s="18" t="s">
        <v>170</v>
      </c>
      <c r="X196" s="18"/>
      <c r="Y196" s="15" t="s">
        <v>73</v>
      </c>
      <c r="Z196" s="18" t="s">
        <v>575</v>
      </c>
      <c r="AA196" s="18" t="s">
        <v>187</v>
      </c>
      <c r="AB196" s="18" t="s">
        <v>576</v>
      </c>
      <c r="AC196" s="67" t="str">
        <f>+VLOOKUP("*"&amp;L196&amp;"*",'[2]REGISTROS SANITARIOS'!$D$2:$E$260,2,FALSE)</f>
        <v>SI</v>
      </c>
      <c r="AD196" s="22" t="s">
        <v>1025</v>
      </c>
      <c r="AE196" s="16">
        <v>46309</v>
      </c>
      <c r="AF196" s="34" t="s">
        <v>73</v>
      </c>
      <c r="AG196" s="24" t="s">
        <v>43</v>
      </c>
      <c r="AH196" s="18" t="s">
        <v>43</v>
      </c>
      <c r="AI196" s="18" t="s">
        <v>54</v>
      </c>
      <c r="AJ196" s="17">
        <v>935</v>
      </c>
      <c r="AK196" s="25">
        <v>960</v>
      </c>
      <c r="AL196" s="25">
        <v>9600</v>
      </c>
      <c r="AM196" s="35">
        <v>0.19</v>
      </c>
      <c r="AN196" s="49">
        <f t="shared" ref="AN196:AN259" si="28">+AL196*((1+AM196)*AK196)</f>
        <v>10967039.999999998</v>
      </c>
      <c r="AO196" s="18"/>
      <c r="AP196" s="15"/>
      <c r="AQ196" s="43" t="str">
        <f t="shared" ref="AQ196:AQ259" si="29">+IF(AK196="","NO INDICA",IF(AJ196=AK196,"SI",IF(AK196&gt;AJ196,"MAYOR",IF(AK196&lt;AJ196,"MENOR"))))</f>
        <v>MAYOR</v>
      </c>
      <c r="AR196" s="44">
        <f t="shared" ref="AR196:AR259" si="30">+AJ196*(AL196*(1+AM196))</f>
        <v>10681440</v>
      </c>
      <c r="AS196" s="44">
        <f t="shared" ref="AS196:AS259" si="31">+AJ196*AL196</f>
        <v>8976000</v>
      </c>
      <c r="AT196" s="44">
        <f t="shared" ref="AT196:AT259" si="32">+AL196*AK196</f>
        <v>9216000</v>
      </c>
      <c r="AU196" s="44">
        <f t="shared" ref="AU196:AU259" si="33">+AK196*(AL196*(1+AM196))</f>
        <v>10967040</v>
      </c>
      <c r="AV196" s="45" t="b">
        <f t="shared" ref="AV196:AV259" si="34">+IFERROR(AU196=AN196,"FALSO")</f>
        <v>1</v>
      </c>
      <c r="AW196" s="45" t="b">
        <f t="shared" ref="AW196:AW259" si="35">+AS196=AN196</f>
        <v>0</v>
      </c>
      <c r="AX196" s="45"/>
    </row>
    <row r="197" spans="1:50" s="36" customFormat="1" ht="27.75" customHeight="1" x14ac:dyDescent="0.15">
      <c r="A197" s="36" t="str">
        <f t="shared" si="27"/>
        <v>ABA CIENTIFICA S.A.S201158202</v>
      </c>
      <c r="B197" s="36" t="b">
        <f>+A197='[1]Anexo 9'!A197</f>
        <v>1</v>
      </c>
      <c r="C197" s="18">
        <v>800158193</v>
      </c>
      <c r="D197" s="18" t="s">
        <v>3848</v>
      </c>
      <c r="E197" s="15" t="s">
        <v>98</v>
      </c>
      <c r="F197" s="15" t="s">
        <v>62</v>
      </c>
      <c r="G197" s="15" t="s">
        <v>3155</v>
      </c>
      <c r="H197" s="15" t="s">
        <v>3155</v>
      </c>
      <c r="I197" s="15" t="s">
        <v>3155</v>
      </c>
      <c r="J197" s="15">
        <v>4</v>
      </c>
      <c r="K197" s="15" t="s">
        <v>3155</v>
      </c>
      <c r="L197" s="15">
        <v>201158202</v>
      </c>
      <c r="M197" s="15" t="s">
        <v>577</v>
      </c>
      <c r="N197" s="15" t="s">
        <v>247</v>
      </c>
      <c r="O197" s="18" t="s">
        <v>578</v>
      </c>
      <c r="P197" s="22" t="s">
        <v>3841</v>
      </c>
      <c r="Q197" s="15" t="s">
        <v>579</v>
      </c>
      <c r="R197" s="18" t="s">
        <v>580</v>
      </c>
      <c r="S197" s="22" t="s">
        <v>73</v>
      </c>
      <c r="T197" s="18"/>
      <c r="U197" s="18" t="s">
        <v>580</v>
      </c>
      <c r="V197" s="15" t="s">
        <v>581</v>
      </c>
      <c r="W197" s="18" t="s">
        <v>170</v>
      </c>
      <c r="X197" s="18"/>
      <c r="Y197" s="15" t="s">
        <v>73</v>
      </c>
      <c r="Z197" s="18" t="s">
        <v>582</v>
      </c>
      <c r="AA197" s="18" t="s">
        <v>562</v>
      </c>
      <c r="AB197" s="18" t="s">
        <v>583</v>
      </c>
      <c r="AC197" s="67" t="str">
        <f>+VLOOKUP("*"&amp;L197&amp;"*",'[2]REGISTROS SANITARIOS'!$D$2:$E$260,2,FALSE)</f>
        <v>SI</v>
      </c>
      <c r="AD197" s="22" t="s">
        <v>1025</v>
      </c>
      <c r="AE197" s="16">
        <v>46417</v>
      </c>
      <c r="AF197" s="34" t="s">
        <v>73</v>
      </c>
      <c r="AG197" s="24" t="s">
        <v>43</v>
      </c>
      <c r="AH197" s="18" t="s">
        <v>43</v>
      </c>
      <c r="AI197" s="18" t="s">
        <v>53</v>
      </c>
      <c r="AJ197" s="17">
        <v>82.5</v>
      </c>
      <c r="AK197" s="25">
        <v>83</v>
      </c>
      <c r="AL197" s="25">
        <v>131304</v>
      </c>
      <c r="AM197" s="35">
        <v>0.19</v>
      </c>
      <c r="AN197" s="49">
        <f t="shared" si="28"/>
        <v>12968896.08</v>
      </c>
      <c r="AO197" s="18"/>
      <c r="AP197" s="15"/>
      <c r="AQ197" s="43" t="str">
        <f t="shared" si="29"/>
        <v>MAYOR</v>
      </c>
      <c r="AR197" s="44">
        <f t="shared" si="30"/>
        <v>12890770.199999999</v>
      </c>
      <c r="AS197" s="44">
        <f t="shared" si="31"/>
        <v>10832580</v>
      </c>
      <c r="AT197" s="44">
        <f t="shared" si="32"/>
        <v>10898232</v>
      </c>
      <c r="AU197" s="44">
        <f t="shared" si="33"/>
        <v>12968896.079999998</v>
      </c>
      <c r="AV197" s="45" t="b">
        <f t="shared" si="34"/>
        <v>1</v>
      </c>
      <c r="AW197" s="45" t="b">
        <f t="shared" si="35"/>
        <v>0</v>
      </c>
      <c r="AX197" s="45"/>
    </row>
    <row r="198" spans="1:50" s="36" customFormat="1" ht="27.75" customHeight="1" x14ac:dyDescent="0.15">
      <c r="A198" s="36" t="str">
        <f t="shared" si="27"/>
        <v>ABA CIENTIFICA S.A.S201159010</v>
      </c>
      <c r="B198" s="36" t="b">
        <f>+A198='[1]Anexo 9'!A198</f>
        <v>1</v>
      </c>
      <c r="C198" s="18">
        <v>800158193</v>
      </c>
      <c r="D198" s="18" t="s">
        <v>3848</v>
      </c>
      <c r="E198" s="15" t="s">
        <v>98</v>
      </c>
      <c r="F198" s="15" t="s">
        <v>62</v>
      </c>
      <c r="G198" s="15" t="s">
        <v>3155</v>
      </c>
      <c r="H198" s="15" t="s">
        <v>3155</v>
      </c>
      <c r="I198" s="15" t="s">
        <v>3155</v>
      </c>
      <c r="J198" s="15">
        <v>5</v>
      </c>
      <c r="K198" s="15" t="s">
        <v>3155</v>
      </c>
      <c r="L198" s="15">
        <v>201159010</v>
      </c>
      <c r="M198" s="15" t="s">
        <v>584</v>
      </c>
      <c r="N198" s="15" t="s">
        <v>101</v>
      </c>
      <c r="O198" s="18" t="s">
        <v>585</v>
      </c>
      <c r="P198" s="22" t="s">
        <v>3841</v>
      </c>
      <c r="Q198" s="15" t="s">
        <v>101</v>
      </c>
      <c r="R198" s="18" t="s">
        <v>153</v>
      </c>
      <c r="S198" s="22" t="s">
        <v>68</v>
      </c>
      <c r="T198" s="18"/>
      <c r="U198" s="18" t="s">
        <v>153</v>
      </c>
      <c r="V198" s="15" t="s">
        <v>586</v>
      </c>
      <c r="W198" s="18" t="s">
        <v>587</v>
      </c>
      <c r="X198" s="18"/>
      <c r="Y198" s="15" t="s">
        <v>73</v>
      </c>
      <c r="Z198" s="18" t="s">
        <v>587</v>
      </c>
      <c r="AA198" s="18" t="s">
        <v>1409</v>
      </c>
      <c r="AB198" s="18" t="s">
        <v>588</v>
      </c>
      <c r="AC198" s="67" t="str">
        <f>+VLOOKUP("*"&amp;L198&amp;"*",'[2]REGISTROS SANITARIOS'!$D$2:$E$260,2,FALSE)</f>
        <v>SI</v>
      </c>
      <c r="AD198" s="22" t="s">
        <v>1025</v>
      </c>
      <c r="AE198" s="16">
        <v>47088</v>
      </c>
      <c r="AF198" s="34" t="s">
        <v>73</v>
      </c>
      <c r="AG198" s="24" t="s">
        <v>43</v>
      </c>
      <c r="AH198" s="18" t="s">
        <v>43</v>
      </c>
      <c r="AI198" s="18" t="s">
        <v>54</v>
      </c>
      <c r="AJ198" s="17">
        <v>3850</v>
      </c>
      <c r="AK198" s="25">
        <v>3850</v>
      </c>
      <c r="AL198" s="25">
        <v>686</v>
      </c>
      <c r="AM198" s="35">
        <v>0.19</v>
      </c>
      <c r="AN198" s="49">
        <f t="shared" si="28"/>
        <v>3142909</v>
      </c>
      <c r="AO198" s="18"/>
      <c r="AP198" s="15"/>
      <c r="AQ198" s="43" t="str">
        <f t="shared" si="29"/>
        <v>SI</v>
      </c>
      <c r="AR198" s="44">
        <f t="shared" si="30"/>
        <v>3142908.9999999995</v>
      </c>
      <c r="AS198" s="44">
        <f t="shared" si="31"/>
        <v>2641100</v>
      </c>
      <c r="AT198" s="44">
        <f t="shared" si="32"/>
        <v>2641100</v>
      </c>
      <c r="AU198" s="44">
        <f t="shared" si="33"/>
        <v>3142908.9999999995</v>
      </c>
      <c r="AV198" s="45" t="b">
        <f t="shared" si="34"/>
        <v>1</v>
      </c>
      <c r="AW198" s="45" t="b">
        <f t="shared" si="35"/>
        <v>0</v>
      </c>
      <c r="AX198" s="45"/>
    </row>
    <row r="199" spans="1:50" s="36" customFormat="1" ht="27.75" customHeight="1" x14ac:dyDescent="0.15">
      <c r="A199" s="36" t="str">
        <f t="shared" si="27"/>
        <v>ABA CIENTIFICA S.A.S201159500</v>
      </c>
      <c r="B199" s="36" t="b">
        <f>+A199='[1]Anexo 9'!A199</f>
        <v>1</v>
      </c>
      <c r="C199" s="18">
        <v>800158193</v>
      </c>
      <c r="D199" s="18" t="s">
        <v>3848</v>
      </c>
      <c r="E199" s="15" t="s">
        <v>98</v>
      </c>
      <c r="F199" s="15" t="s">
        <v>62</v>
      </c>
      <c r="G199" s="15" t="s">
        <v>3155</v>
      </c>
      <c r="H199" s="15" t="s">
        <v>3155</v>
      </c>
      <c r="I199" s="15" t="s">
        <v>3155</v>
      </c>
      <c r="J199" s="15">
        <v>2</v>
      </c>
      <c r="K199" s="15" t="s">
        <v>3155</v>
      </c>
      <c r="L199" s="15">
        <v>201159500</v>
      </c>
      <c r="M199" s="15" t="s">
        <v>589</v>
      </c>
      <c r="N199" s="15" t="s">
        <v>101</v>
      </c>
      <c r="O199" s="18" t="s">
        <v>590</v>
      </c>
      <c r="P199" s="22" t="s">
        <v>3841</v>
      </c>
      <c r="Q199" s="15" t="s">
        <v>101</v>
      </c>
      <c r="R199" s="18" t="s">
        <v>134</v>
      </c>
      <c r="S199" s="22" t="s">
        <v>73</v>
      </c>
      <c r="T199" s="18"/>
      <c r="U199" s="18" t="s">
        <v>950</v>
      </c>
      <c r="V199" s="15" t="s">
        <v>6096</v>
      </c>
      <c r="W199" s="18" t="s">
        <v>591</v>
      </c>
      <c r="X199" s="18"/>
      <c r="Y199" s="15" t="s">
        <v>73</v>
      </c>
      <c r="Z199" s="18" t="s">
        <v>6677</v>
      </c>
      <c r="AA199" s="18" t="s">
        <v>71</v>
      </c>
      <c r="AB199" s="18" t="s">
        <v>367</v>
      </c>
      <c r="AC199" s="67" t="str">
        <f>+VLOOKUP("*"&amp;L199&amp;"*",'[2]REGISTROS SANITARIOS'!$D$2:$E$260,2,FALSE)</f>
        <v>SI</v>
      </c>
      <c r="AD199" s="22" t="s">
        <v>1025</v>
      </c>
      <c r="AE199" s="16">
        <v>47483</v>
      </c>
      <c r="AF199" s="34" t="s">
        <v>73</v>
      </c>
      <c r="AG199" s="24" t="s">
        <v>43</v>
      </c>
      <c r="AH199" s="18" t="s">
        <v>43</v>
      </c>
      <c r="AI199" s="18" t="s">
        <v>367</v>
      </c>
      <c r="AJ199" s="17">
        <v>627</v>
      </c>
      <c r="AK199" s="25">
        <v>500</v>
      </c>
      <c r="AL199" s="25">
        <v>240</v>
      </c>
      <c r="AM199" s="35">
        <v>0.19</v>
      </c>
      <c r="AN199" s="49">
        <f t="shared" si="28"/>
        <v>142800</v>
      </c>
      <c r="AO199" s="18"/>
      <c r="AP199" s="15"/>
      <c r="AQ199" s="43" t="str">
        <f t="shared" si="29"/>
        <v>MENOR</v>
      </c>
      <c r="AR199" s="44">
        <f t="shared" si="30"/>
        <v>179071.19999999998</v>
      </c>
      <c r="AS199" s="44">
        <f t="shared" si="31"/>
        <v>150480</v>
      </c>
      <c r="AT199" s="44">
        <f t="shared" si="32"/>
        <v>120000</v>
      </c>
      <c r="AU199" s="44">
        <f t="shared" si="33"/>
        <v>142799.99999999997</v>
      </c>
      <c r="AV199" s="45" t="b">
        <f t="shared" si="34"/>
        <v>1</v>
      </c>
      <c r="AW199" s="45" t="b">
        <f t="shared" si="35"/>
        <v>0</v>
      </c>
      <c r="AX199" s="45"/>
    </row>
    <row r="200" spans="1:50" s="36" customFormat="1" ht="27.75" customHeight="1" x14ac:dyDescent="0.15">
      <c r="A200" s="36" t="str">
        <f t="shared" si="27"/>
        <v>ABA CIENTIFICA S.A.S201160109</v>
      </c>
      <c r="B200" s="36" t="b">
        <f>+A200='[1]Anexo 9'!A200</f>
        <v>1</v>
      </c>
      <c r="C200" s="18">
        <v>800158193</v>
      </c>
      <c r="D200" s="18" t="s">
        <v>3848</v>
      </c>
      <c r="E200" s="15" t="s">
        <v>98</v>
      </c>
      <c r="F200" s="15" t="s">
        <v>62</v>
      </c>
      <c r="G200" s="15" t="s">
        <v>3155</v>
      </c>
      <c r="H200" s="15" t="s">
        <v>3155</v>
      </c>
      <c r="I200" s="15" t="s">
        <v>3155</v>
      </c>
      <c r="J200" s="15">
        <v>3</v>
      </c>
      <c r="K200" s="15" t="s">
        <v>3155</v>
      </c>
      <c r="L200" s="15">
        <v>201160109</v>
      </c>
      <c r="M200" s="15" t="s">
        <v>3923</v>
      </c>
      <c r="N200" s="15" t="s">
        <v>101</v>
      </c>
      <c r="O200" s="18" t="s">
        <v>3924</v>
      </c>
      <c r="P200" s="22" t="s">
        <v>3841</v>
      </c>
      <c r="Q200" s="15" t="s">
        <v>101</v>
      </c>
      <c r="R200" s="18" t="s">
        <v>550</v>
      </c>
      <c r="S200" s="22" t="s">
        <v>73</v>
      </c>
      <c r="T200" s="18"/>
      <c r="U200" s="18" t="s">
        <v>550</v>
      </c>
      <c r="V200" s="15" t="s">
        <v>6097</v>
      </c>
      <c r="W200" s="18" t="s">
        <v>6098</v>
      </c>
      <c r="X200" s="18"/>
      <c r="Y200" s="15" t="s">
        <v>73</v>
      </c>
      <c r="Z200" s="18" t="s">
        <v>6678</v>
      </c>
      <c r="AA200" s="18" t="s">
        <v>187</v>
      </c>
      <c r="AB200" s="18" t="s">
        <v>6679</v>
      </c>
      <c r="AC200" s="67" t="str">
        <f>+VLOOKUP("*"&amp;L200&amp;"*",'[2]REGISTROS SANITARIOS'!$D$2:$E$260,2,FALSE)</f>
        <v>SI</v>
      </c>
      <c r="AD200" s="22" t="s">
        <v>1025</v>
      </c>
      <c r="AE200" s="16">
        <v>47449</v>
      </c>
      <c r="AF200" s="34" t="s">
        <v>73</v>
      </c>
      <c r="AG200" s="24" t="s">
        <v>43</v>
      </c>
      <c r="AH200" s="18" t="s">
        <v>43</v>
      </c>
      <c r="AI200" s="18" t="s">
        <v>54</v>
      </c>
      <c r="AJ200" s="17">
        <v>220</v>
      </c>
      <c r="AK200" s="25">
        <v>220</v>
      </c>
      <c r="AL200" s="25">
        <v>6000</v>
      </c>
      <c r="AM200" s="35">
        <v>0.19</v>
      </c>
      <c r="AN200" s="49">
        <f t="shared" si="28"/>
        <v>1570800</v>
      </c>
      <c r="AO200" s="18"/>
      <c r="AP200" s="15"/>
      <c r="AQ200" s="43" t="str">
        <f t="shared" si="29"/>
        <v>SI</v>
      </c>
      <c r="AR200" s="44">
        <f t="shared" si="30"/>
        <v>1570800</v>
      </c>
      <c r="AS200" s="44">
        <f t="shared" si="31"/>
        <v>1320000</v>
      </c>
      <c r="AT200" s="44">
        <f t="shared" si="32"/>
        <v>1320000</v>
      </c>
      <c r="AU200" s="44">
        <f t="shared" si="33"/>
        <v>1570800</v>
      </c>
      <c r="AV200" s="45" t="b">
        <f t="shared" si="34"/>
        <v>1</v>
      </c>
      <c r="AW200" s="45" t="b">
        <f t="shared" si="35"/>
        <v>0</v>
      </c>
      <c r="AX200" s="45"/>
    </row>
    <row r="201" spans="1:50" s="36" customFormat="1" ht="27.75" customHeight="1" x14ac:dyDescent="0.15">
      <c r="A201" s="36" t="str">
        <f t="shared" si="27"/>
        <v>ABA CIENTIFICA S.A.S201160210</v>
      </c>
      <c r="B201" s="36" t="b">
        <f>+A201='[1]Anexo 9'!A201</f>
        <v>1</v>
      </c>
      <c r="C201" s="18">
        <v>800158193</v>
      </c>
      <c r="D201" s="18" t="s">
        <v>3848</v>
      </c>
      <c r="E201" s="15" t="s">
        <v>98</v>
      </c>
      <c r="F201" s="15" t="s">
        <v>62</v>
      </c>
      <c r="G201" s="15" t="s">
        <v>3155</v>
      </c>
      <c r="H201" s="15" t="s">
        <v>3155</v>
      </c>
      <c r="I201" s="15" t="s">
        <v>3155</v>
      </c>
      <c r="J201" s="15">
        <v>3</v>
      </c>
      <c r="K201" s="15" t="s">
        <v>3155</v>
      </c>
      <c r="L201" s="15">
        <v>201160210</v>
      </c>
      <c r="M201" s="15" t="s">
        <v>968</v>
      </c>
      <c r="N201" s="15" t="s">
        <v>101</v>
      </c>
      <c r="O201" s="18" t="s">
        <v>3925</v>
      </c>
      <c r="P201" s="22" t="s">
        <v>3841</v>
      </c>
      <c r="Q201" s="15" t="s">
        <v>101</v>
      </c>
      <c r="R201" s="18" t="s">
        <v>5576</v>
      </c>
      <c r="S201" s="22" t="s">
        <v>73</v>
      </c>
      <c r="T201" s="18"/>
      <c r="U201" s="18" t="s">
        <v>5576</v>
      </c>
      <c r="V201" s="15" t="s">
        <v>6099</v>
      </c>
      <c r="W201" s="18" t="s">
        <v>6098</v>
      </c>
      <c r="X201" s="18"/>
      <c r="Y201" s="15" t="s">
        <v>68</v>
      </c>
      <c r="Z201" s="18" t="s">
        <v>6678</v>
      </c>
      <c r="AA201" s="18" t="s">
        <v>187</v>
      </c>
      <c r="AB201" s="18" t="s">
        <v>6679</v>
      </c>
      <c r="AC201" s="67" t="str">
        <f>+VLOOKUP("*"&amp;L201&amp;"*",'[2]REGISTROS SANITARIOS'!$D$2:$E$260,2,FALSE)</f>
        <v>SI</v>
      </c>
      <c r="AD201" s="22" t="s">
        <v>1025</v>
      </c>
      <c r="AE201" s="16">
        <v>47449</v>
      </c>
      <c r="AF201" s="34" t="s">
        <v>73</v>
      </c>
      <c r="AG201" s="24" t="s">
        <v>43</v>
      </c>
      <c r="AH201" s="18" t="s">
        <v>43</v>
      </c>
      <c r="AI201" s="18" t="s">
        <v>54</v>
      </c>
      <c r="AJ201" s="17">
        <v>33</v>
      </c>
      <c r="AK201" s="25">
        <v>33</v>
      </c>
      <c r="AL201" s="25">
        <v>65</v>
      </c>
      <c r="AM201" s="35">
        <v>0.19</v>
      </c>
      <c r="AN201" s="49">
        <f t="shared" si="28"/>
        <v>2552.5499999999997</v>
      </c>
      <c r="AO201" s="18"/>
      <c r="AP201" s="15"/>
      <c r="AQ201" s="43" t="str">
        <f t="shared" si="29"/>
        <v>SI</v>
      </c>
      <c r="AR201" s="44">
        <f t="shared" si="30"/>
        <v>2552.5499999999997</v>
      </c>
      <c r="AS201" s="44">
        <f t="shared" si="31"/>
        <v>2145</v>
      </c>
      <c r="AT201" s="44">
        <f t="shared" si="32"/>
        <v>2145</v>
      </c>
      <c r="AU201" s="44">
        <f t="shared" si="33"/>
        <v>2552.5499999999997</v>
      </c>
      <c r="AV201" s="45" t="b">
        <f t="shared" si="34"/>
        <v>1</v>
      </c>
      <c r="AW201" s="45" t="b">
        <f t="shared" si="35"/>
        <v>0</v>
      </c>
      <c r="AX201" s="45"/>
    </row>
    <row r="202" spans="1:50" s="36" customFormat="1" ht="27.75" customHeight="1" x14ac:dyDescent="0.15">
      <c r="A202" s="36" t="str">
        <f t="shared" si="27"/>
        <v>ABA CIENTIFICA S.A.S201160215</v>
      </c>
      <c r="B202" s="36" t="b">
        <f>+A202='[1]Anexo 9'!A202</f>
        <v>1</v>
      </c>
      <c r="C202" s="18">
        <v>800158193</v>
      </c>
      <c r="D202" s="18" t="s">
        <v>3848</v>
      </c>
      <c r="E202" s="15" t="s">
        <v>98</v>
      </c>
      <c r="F202" s="15" t="s">
        <v>62</v>
      </c>
      <c r="G202" s="15" t="s">
        <v>3155</v>
      </c>
      <c r="H202" s="15" t="s">
        <v>3155</v>
      </c>
      <c r="I202" s="15" t="s">
        <v>3155</v>
      </c>
      <c r="J202" s="15">
        <v>3</v>
      </c>
      <c r="K202" s="15" t="s">
        <v>3155</v>
      </c>
      <c r="L202" s="15">
        <v>201160215</v>
      </c>
      <c r="M202" s="15" t="s">
        <v>969</v>
      </c>
      <c r="N202" s="15" t="s">
        <v>101</v>
      </c>
      <c r="O202" s="18" t="s">
        <v>3926</v>
      </c>
      <c r="P202" s="22" t="s">
        <v>3841</v>
      </c>
      <c r="Q202" s="15" t="s">
        <v>101</v>
      </c>
      <c r="R202" s="18" t="s">
        <v>5577</v>
      </c>
      <c r="S202" s="22" t="s">
        <v>3841</v>
      </c>
      <c r="T202" s="18"/>
      <c r="U202" s="18" t="s">
        <v>5577</v>
      </c>
      <c r="V202" s="15" t="s">
        <v>970</v>
      </c>
      <c r="W202" s="18" t="s">
        <v>6098</v>
      </c>
      <c r="X202" s="18"/>
      <c r="Y202" s="15" t="s">
        <v>73</v>
      </c>
      <c r="Z202" s="18" t="s">
        <v>6678</v>
      </c>
      <c r="AA202" s="18" t="s">
        <v>187</v>
      </c>
      <c r="AB202" s="18" t="s">
        <v>6679</v>
      </c>
      <c r="AC202" s="67" t="str">
        <f>+VLOOKUP("*"&amp;L202&amp;"*",'[2]REGISTROS SANITARIOS'!$D$2:$E$260,2,FALSE)</f>
        <v>SI</v>
      </c>
      <c r="AD202" s="22" t="s">
        <v>1025</v>
      </c>
      <c r="AE202" s="16">
        <v>47449</v>
      </c>
      <c r="AF202" s="34" t="s">
        <v>73</v>
      </c>
      <c r="AG202" s="24" t="s">
        <v>43</v>
      </c>
      <c r="AH202" s="18" t="s">
        <v>43</v>
      </c>
      <c r="AI202" s="18" t="s">
        <v>54</v>
      </c>
      <c r="AJ202" s="17">
        <v>467.5</v>
      </c>
      <c r="AK202" s="25">
        <v>468</v>
      </c>
      <c r="AL202" s="25">
        <v>40</v>
      </c>
      <c r="AM202" s="35">
        <v>0.19</v>
      </c>
      <c r="AN202" s="49">
        <f t="shared" si="28"/>
        <v>22276.799999999999</v>
      </c>
      <c r="AO202" s="18"/>
      <c r="AP202" s="15"/>
      <c r="AQ202" s="43" t="str">
        <f t="shared" si="29"/>
        <v>MAYOR</v>
      </c>
      <c r="AR202" s="44">
        <f t="shared" si="30"/>
        <v>22252.999999999996</v>
      </c>
      <c r="AS202" s="44">
        <f t="shared" si="31"/>
        <v>18700</v>
      </c>
      <c r="AT202" s="44">
        <f t="shared" si="32"/>
        <v>18720</v>
      </c>
      <c r="AU202" s="44">
        <f t="shared" si="33"/>
        <v>22276.799999999996</v>
      </c>
      <c r="AV202" s="45" t="b">
        <f t="shared" si="34"/>
        <v>1</v>
      </c>
      <c r="AW202" s="45" t="b">
        <f t="shared" si="35"/>
        <v>0</v>
      </c>
      <c r="AX202" s="45"/>
    </row>
    <row r="203" spans="1:50" s="36" customFormat="1" ht="27.75" customHeight="1" x14ac:dyDescent="0.15">
      <c r="A203" s="36" t="str">
        <f t="shared" si="27"/>
        <v>ABA CIENTIFICA S.A.S201160310</v>
      </c>
      <c r="B203" s="36" t="b">
        <f>+A203='[1]Anexo 9'!A203</f>
        <v>1</v>
      </c>
      <c r="C203" s="18">
        <v>800158193</v>
      </c>
      <c r="D203" s="18" t="s">
        <v>3848</v>
      </c>
      <c r="E203" s="15" t="s">
        <v>98</v>
      </c>
      <c r="F203" s="15" t="s">
        <v>62</v>
      </c>
      <c r="G203" s="15" t="s">
        <v>3155</v>
      </c>
      <c r="H203" s="15" t="s">
        <v>3155</v>
      </c>
      <c r="I203" s="15" t="s">
        <v>3155</v>
      </c>
      <c r="J203" s="15">
        <v>3</v>
      </c>
      <c r="K203" s="15" t="s">
        <v>3155</v>
      </c>
      <c r="L203" s="15">
        <v>201160310</v>
      </c>
      <c r="M203" s="15" t="s">
        <v>3927</v>
      </c>
      <c r="N203" s="15" t="s">
        <v>101</v>
      </c>
      <c r="O203" s="18" t="s">
        <v>3925</v>
      </c>
      <c r="P203" s="22" t="s">
        <v>73</v>
      </c>
      <c r="Q203" s="15" t="s">
        <v>101</v>
      </c>
      <c r="R203" s="18" t="s">
        <v>5576</v>
      </c>
      <c r="S203" s="22" t="s">
        <v>73</v>
      </c>
      <c r="T203" s="18"/>
      <c r="U203" s="18" t="s">
        <v>5576</v>
      </c>
      <c r="V203" s="15"/>
      <c r="W203" s="18" t="s">
        <v>6098</v>
      </c>
      <c r="X203" s="18"/>
      <c r="Y203" s="15" t="s">
        <v>73</v>
      </c>
      <c r="Z203" s="18" t="s">
        <v>6678</v>
      </c>
      <c r="AA203" s="18" t="s">
        <v>187</v>
      </c>
      <c r="AB203" s="18" t="s">
        <v>6679</v>
      </c>
      <c r="AC203" s="67" t="str">
        <f>+VLOOKUP("*"&amp;L203&amp;"*",'[2]REGISTROS SANITARIOS'!$D$2:$E$260,2,FALSE)</f>
        <v>SI</v>
      </c>
      <c r="AD203" s="22" t="s">
        <v>1025</v>
      </c>
      <c r="AE203" s="16">
        <v>47449</v>
      </c>
      <c r="AF203" s="34" t="s">
        <v>73</v>
      </c>
      <c r="AG203" s="24" t="s">
        <v>43</v>
      </c>
      <c r="AH203" s="18" t="s">
        <v>43</v>
      </c>
      <c r="AI203" s="18" t="s">
        <v>54</v>
      </c>
      <c r="AJ203" s="17">
        <v>5.5</v>
      </c>
      <c r="AK203" s="25">
        <v>6</v>
      </c>
      <c r="AL203" s="25">
        <v>65</v>
      </c>
      <c r="AM203" s="35">
        <v>0.19</v>
      </c>
      <c r="AN203" s="49">
        <f t="shared" si="28"/>
        <v>464.09999999999997</v>
      </c>
      <c r="AO203" s="18"/>
      <c r="AP203" s="15"/>
      <c r="AQ203" s="43" t="str">
        <f t="shared" si="29"/>
        <v>MAYOR</v>
      </c>
      <c r="AR203" s="44">
        <f t="shared" si="30"/>
        <v>425.42499999999995</v>
      </c>
      <c r="AS203" s="44">
        <f t="shared" si="31"/>
        <v>357.5</v>
      </c>
      <c r="AT203" s="44">
        <f t="shared" si="32"/>
        <v>390</v>
      </c>
      <c r="AU203" s="44">
        <f t="shared" si="33"/>
        <v>464.09999999999997</v>
      </c>
      <c r="AV203" s="45" t="b">
        <f t="shared" si="34"/>
        <v>1</v>
      </c>
      <c r="AW203" s="45" t="b">
        <f t="shared" si="35"/>
        <v>0</v>
      </c>
      <c r="AX203" s="45"/>
    </row>
    <row r="204" spans="1:50" s="36" customFormat="1" ht="27.75" customHeight="1" x14ac:dyDescent="0.15">
      <c r="A204" s="36" t="str">
        <f t="shared" si="27"/>
        <v>ABA CIENTIFICA S.A.S201160429</v>
      </c>
      <c r="B204" s="36" t="b">
        <f>+A204='[1]Anexo 9'!A204</f>
        <v>1</v>
      </c>
      <c r="C204" s="18">
        <v>800158193</v>
      </c>
      <c r="D204" s="18" t="s">
        <v>3848</v>
      </c>
      <c r="E204" s="15" t="s">
        <v>98</v>
      </c>
      <c r="F204" s="15" t="s">
        <v>62</v>
      </c>
      <c r="G204" s="15" t="s">
        <v>3155</v>
      </c>
      <c r="H204" s="15" t="s">
        <v>3155</v>
      </c>
      <c r="I204" s="15" t="s">
        <v>3155</v>
      </c>
      <c r="J204" s="15">
        <v>3</v>
      </c>
      <c r="K204" s="15" t="s">
        <v>3155</v>
      </c>
      <c r="L204" s="15">
        <v>201160429</v>
      </c>
      <c r="M204" s="15" t="s">
        <v>972</v>
      </c>
      <c r="N204" s="15" t="s">
        <v>452</v>
      </c>
      <c r="O204" s="18" t="s">
        <v>3928</v>
      </c>
      <c r="P204" s="22" t="s">
        <v>73</v>
      </c>
      <c r="Q204" s="15" t="s">
        <v>101</v>
      </c>
      <c r="R204" s="18" t="s">
        <v>550</v>
      </c>
      <c r="S204" s="22" t="s">
        <v>73</v>
      </c>
      <c r="T204" s="18"/>
      <c r="U204" s="18" t="s">
        <v>550</v>
      </c>
      <c r="V204" s="15"/>
      <c r="W204" s="18" t="s">
        <v>6098</v>
      </c>
      <c r="X204" s="18"/>
      <c r="Y204" s="15" t="s">
        <v>73</v>
      </c>
      <c r="Z204" s="18" t="s">
        <v>6678</v>
      </c>
      <c r="AA204" s="18" t="s">
        <v>187</v>
      </c>
      <c r="AB204" s="18" t="s">
        <v>6679</v>
      </c>
      <c r="AC204" s="67" t="str">
        <f>+VLOOKUP("*"&amp;L204&amp;"*",'[2]REGISTROS SANITARIOS'!$D$2:$E$260,2,FALSE)</f>
        <v>SI</v>
      </c>
      <c r="AD204" s="22" t="s">
        <v>1025</v>
      </c>
      <c r="AE204" s="16">
        <v>47449</v>
      </c>
      <c r="AF204" s="34" t="s">
        <v>73</v>
      </c>
      <c r="AG204" s="24" t="s">
        <v>43</v>
      </c>
      <c r="AH204" s="18" t="s">
        <v>43</v>
      </c>
      <c r="AI204" s="18" t="s">
        <v>54</v>
      </c>
      <c r="AJ204" s="17">
        <v>5.5</v>
      </c>
      <c r="AK204" s="25">
        <v>6</v>
      </c>
      <c r="AL204" s="25">
        <v>6214</v>
      </c>
      <c r="AM204" s="35">
        <v>0.19</v>
      </c>
      <c r="AN204" s="49">
        <f t="shared" si="28"/>
        <v>44367.96</v>
      </c>
      <c r="AO204" s="18"/>
      <c r="AP204" s="15"/>
      <c r="AQ204" s="43" t="str">
        <f t="shared" si="29"/>
        <v>MAYOR</v>
      </c>
      <c r="AR204" s="44">
        <f t="shared" si="30"/>
        <v>40670.629999999997</v>
      </c>
      <c r="AS204" s="44">
        <f t="shared" si="31"/>
        <v>34177</v>
      </c>
      <c r="AT204" s="44">
        <f t="shared" si="32"/>
        <v>37284</v>
      </c>
      <c r="AU204" s="44">
        <f t="shared" si="33"/>
        <v>44367.96</v>
      </c>
      <c r="AV204" s="45" t="b">
        <f t="shared" si="34"/>
        <v>1</v>
      </c>
      <c r="AW204" s="45" t="b">
        <f t="shared" si="35"/>
        <v>0</v>
      </c>
      <c r="AX204" s="45"/>
    </row>
    <row r="205" spans="1:50" s="36" customFormat="1" ht="27.75" customHeight="1" x14ac:dyDescent="0.15">
      <c r="A205" s="36" t="str">
        <f t="shared" si="27"/>
        <v>ABA CIENTIFICA S.A.S201161510</v>
      </c>
      <c r="B205" s="36" t="b">
        <f>+A205='[1]Anexo 9'!A205</f>
        <v>1</v>
      </c>
      <c r="C205" s="18">
        <v>800158193</v>
      </c>
      <c r="D205" s="18" t="s">
        <v>3848</v>
      </c>
      <c r="E205" s="15" t="s">
        <v>98</v>
      </c>
      <c r="F205" s="15" t="s">
        <v>62</v>
      </c>
      <c r="G205" s="15" t="s">
        <v>3155</v>
      </c>
      <c r="H205" s="15" t="s">
        <v>3155</v>
      </c>
      <c r="I205" s="15" t="s">
        <v>3155</v>
      </c>
      <c r="J205" s="15">
        <v>4</v>
      </c>
      <c r="K205" s="15" t="s">
        <v>3155</v>
      </c>
      <c r="L205" s="15">
        <v>201161510</v>
      </c>
      <c r="M205" s="15" t="s">
        <v>3929</v>
      </c>
      <c r="N205" s="15" t="s">
        <v>101</v>
      </c>
      <c r="O205" s="18" t="s">
        <v>3930</v>
      </c>
      <c r="P205" s="22" t="s">
        <v>3841</v>
      </c>
      <c r="Q205" s="15" t="s">
        <v>101</v>
      </c>
      <c r="R205" s="18" t="s">
        <v>5578</v>
      </c>
      <c r="S205" s="22" t="s">
        <v>73</v>
      </c>
      <c r="T205" s="18"/>
      <c r="U205" s="18" t="s">
        <v>5578</v>
      </c>
      <c r="V205" s="15"/>
      <c r="W205" s="18" t="s">
        <v>6098</v>
      </c>
      <c r="X205" s="18"/>
      <c r="Y205" s="15" t="s">
        <v>73</v>
      </c>
      <c r="Z205" s="18" t="s">
        <v>6678</v>
      </c>
      <c r="AA205" s="18" t="s">
        <v>187</v>
      </c>
      <c r="AB205" s="18" t="s">
        <v>6679</v>
      </c>
      <c r="AC205" s="67" t="str">
        <f>+VLOOKUP("*"&amp;L205&amp;"*",'[2]REGISTROS SANITARIOS'!$D$2:$E$260,2,FALSE)</f>
        <v>SI</v>
      </c>
      <c r="AD205" s="22" t="s">
        <v>1025</v>
      </c>
      <c r="AE205" s="16">
        <v>47449</v>
      </c>
      <c r="AF205" s="34" t="s">
        <v>73</v>
      </c>
      <c r="AG205" s="24" t="s">
        <v>43</v>
      </c>
      <c r="AH205" s="18" t="s">
        <v>43</v>
      </c>
      <c r="AI205" s="18" t="s">
        <v>54</v>
      </c>
      <c r="AJ205" s="17">
        <v>220</v>
      </c>
      <c r="AK205" s="25">
        <v>220</v>
      </c>
      <c r="AL205" s="25">
        <v>77</v>
      </c>
      <c r="AM205" s="35">
        <v>0.19</v>
      </c>
      <c r="AN205" s="49">
        <f t="shared" si="28"/>
        <v>20158.600000000002</v>
      </c>
      <c r="AO205" s="18"/>
      <c r="AP205" s="15"/>
      <c r="AQ205" s="43" t="str">
        <f t="shared" si="29"/>
        <v>SI</v>
      </c>
      <c r="AR205" s="44">
        <f t="shared" si="30"/>
        <v>20158.599999999999</v>
      </c>
      <c r="AS205" s="44">
        <f t="shared" si="31"/>
        <v>16940</v>
      </c>
      <c r="AT205" s="44">
        <f t="shared" si="32"/>
        <v>16940</v>
      </c>
      <c r="AU205" s="44">
        <f t="shared" si="33"/>
        <v>20158.599999999999</v>
      </c>
      <c r="AV205" s="45" t="b">
        <f t="shared" si="34"/>
        <v>1</v>
      </c>
      <c r="AW205" s="45" t="b">
        <f t="shared" si="35"/>
        <v>0</v>
      </c>
      <c r="AX205" s="45"/>
    </row>
    <row r="206" spans="1:50" s="36" customFormat="1" ht="27.75" customHeight="1" x14ac:dyDescent="0.15">
      <c r="A206" s="36" t="str">
        <f t="shared" si="27"/>
        <v>ABA CIENTIFICA S.A.S201161809</v>
      </c>
      <c r="B206" s="36" t="b">
        <f>+A206='[1]Anexo 9'!A206</f>
        <v>1</v>
      </c>
      <c r="C206" s="18">
        <v>800158193</v>
      </c>
      <c r="D206" s="18" t="s">
        <v>3848</v>
      </c>
      <c r="E206" s="15" t="s">
        <v>98</v>
      </c>
      <c r="F206" s="15" t="s">
        <v>62</v>
      </c>
      <c r="G206" s="15" t="s">
        <v>3155</v>
      </c>
      <c r="H206" s="15" t="s">
        <v>3155</v>
      </c>
      <c r="I206" s="15" t="s">
        <v>3155</v>
      </c>
      <c r="J206" s="15">
        <v>5</v>
      </c>
      <c r="K206" s="15" t="s">
        <v>3155</v>
      </c>
      <c r="L206" s="15">
        <v>201161809</v>
      </c>
      <c r="M206" s="15" t="s">
        <v>592</v>
      </c>
      <c r="N206" s="15" t="s">
        <v>101</v>
      </c>
      <c r="O206" s="18" t="s">
        <v>593</v>
      </c>
      <c r="P206" s="22" t="s">
        <v>3841</v>
      </c>
      <c r="Q206" s="15" t="s">
        <v>101</v>
      </c>
      <c r="R206" s="18" t="s">
        <v>594</v>
      </c>
      <c r="S206" s="22" t="s">
        <v>73</v>
      </c>
      <c r="T206" s="18"/>
      <c r="U206" s="18" t="s">
        <v>594</v>
      </c>
      <c r="V206" s="15" t="s">
        <v>6100</v>
      </c>
      <c r="W206" s="18" t="s">
        <v>595</v>
      </c>
      <c r="X206" s="18"/>
      <c r="Y206" s="15" t="s">
        <v>73</v>
      </c>
      <c r="Z206" s="18" t="s">
        <v>595</v>
      </c>
      <c r="AA206" s="18" t="s">
        <v>596</v>
      </c>
      <c r="AB206" s="18" t="s">
        <v>597</v>
      </c>
      <c r="AC206" s="67" t="str">
        <f>+VLOOKUP("*"&amp;L206&amp;"*",'[2]REGISTROS SANITARIOS'!$D$2:$E$260,2,FALSE)</f>
        <v>SI</v>
      </c>
      <c r="AD206" s="22" t="s">
        <v>1025</v>
      </c>
      <c r="AE206" s="16">
        <v>47431</v>
      </c>
      <c r="AF206" s="34" t="s">
        <v>73</v>
      </c>
      <c r="AG206" s="24" t="s">
        <v>43</v>
      </c>
      <c r="AH206" s="18" t="s">
        <v>43</v>
      </c>
      <c r="AI206" s="18" t="s">
        <v>54</v>
      </c>
      <c r="AJ206" s="17">
        <v>341</v>
      </c>
      <c r="AK206" s="25">
        <v>341</v>
      </c>
      <c r="AL206" s="25">
        <v>46786</v>
      </c>
      <c r="AM206" s="35">
        <v>0.19</v>
      </c>
      <c r="AN206" s="49">
        <f t="shared" si="28"/>
        <v>18985290.939999998</v>
      </c>
      <c r="AO206" s="18"/>
      <c r="AP206" s="15"/>
      <c r="AQ206" s="43" t="str">
        <f t="shared" si="29"/>
        <v>SI</v>
      </c>
      <c r="AR206" s="44">
        <f t="shared" si="30"/>
        <v>18985290.939999998</v>
      </c>
      <c r="AS206" s="44">
        <f t="shared" si="31"/>
        <v>15954026</v>
      </c>
      <c r="AT206" s="44">
        <f t="shared" si="32"/>
        <v>15954026</v>
      </c>
      <c r="AU206" s="44">
        <f t="shared" si="33"/>
        <v>18985290.939999998</v>
      </c>
      <c r="AV206" s="45" t="b">
        <f t="shared" si="34"/>
        <v>1</v>
      </c>
      <c r="AW206" s="45" t="b">
        <f t="shared" si="35"/>
        <v>0</v>
      </c>
      <c r="AX206" s="45"/>
    </row>
    <row r="207" spans="1:50" s="36" customFormat="1" ht="27.75" customHeight="1" x14ac:dyDescent="0.15">
      <c r="A207" s="36" t="str">
        <f t="shared" si="27"/>
        <v>ABA CIENTIFICA S.A.S201161901</v>
      </c>
      <c r="B207" s="36" t="b">
        <f>+A207='[1]Anexo 9'!A207</f>
        <v>1</v>
      </c>
      <c r="C207" s="18">
        <v>800158193</v>
      </c>
      <c r="D207" s="18" t="s">
        <v>3848</v>
      </c>
      <c r="E207" s="15" t="s">
        <v>98</v>
      </c>
      <c r="F207" s="15" t="s">
        <v>62</v>
      </c>
      <c r="G207" s="15" t="s">
        <v>3155</v>
      </c>
      <c r="H207" s="15" t="s">
        <v>3155</v>
      </c>
      <c r="I207" s="15" t="s">
        <v>3155</v>
      </c>
      <c r="J207" s="15">
        <v>5</v>
      </c>
      <c r="K207" s="15" t="s">
        <v>3155</v>
      </c>
      <c r="L207" s="15">
        <v>201161901</v>
      </c>
      <c r="M207" s="15" t="s">
        <v>598</v>
      </c>
      <c r="N207" s="15" t="s">
        <v>101</v>
      </c>
      <c r="O207" s="18" t="s">
        <v>599</v>
      </c>
      <c r="P207" s="22" t="s">
        <v>3841</v>
      </c>
      <c r="Q207" s="15" t="s">
        <v>600</v>
      </c>
      <c r="R207" s="18" t="s">
        <v>537</v>
      </c>
      <c r="S207" s="22" t="s">
        <v>73</v>
      </c>
      <c r="T207" s="18"/>
      <c r="U207" s="18" t="s">
        <v>537</v>
      </c>
      <c r="V207" s="15" t="s">
        <v>6101</v>
      </c>
      <c r="W207" s="18" t="s">
        <v>170</v>
      </c>
      <c r="X207" s="18"/>
      <c r="Y207" s="15" t="s">
        <v>73</v>
      </c>
      <c r="Z207" s="18" t="s">
        <v>601</v>
      </c>
      <c r="AA207" s="18" t="s">
        <v>458</v>
      </c>
      <c r="AB207" s="18" t="s">
        <v>602</v>
      </c>
      <c r="AC207" s="67" t="str">
        <f>+VLOOKUP("*"&amp;L207&amp;"*",'[2]REGISTROS SANITARIOS'!$D$2:$E$260,2,FALSE)</f>
        <v>SI</v>
      </c>
      <c r="AD207" s="22" t="s">
        <v>1025</v>
      </c>
      <c r="AE207" s="16">
        <v>47721</v>
      </c>
      <c r="AF207" s="34" t="s">
        <v>73</v>
      </c>
      <c r="AG207" s="24" t="s">
        <v>43</v>
      </c>
      <c r="AH207" s="18" t="s">
        <v>43</v>
      </c>
      <c r="AI207" s="18" t="s">
        <v>54</v>
      </c>
      <c r="AJ207" s="17">
        <v>495</v>
      </c>
      <c r="AK207" s="25">
        <v>500</v>
      </c>
      <c r="AL207" s="25">
        <v>2096</v>
      </c>
      <c r="AM207" s="35">
        <v>0.19</v>
      </c>
      <c r="AN207" s="49">
        <f t="shared" si="28"/>
        <v>1247120</v>
      </c>
      <c r="AO207" s="18"/>
      <c r="AP207" s="15"/>
      <c r="AQ207" s="43" t="str">
        <f t="shared" si="29"/>
        <v>MAYOR</v>
      </c>
      <c r="AR207" s="44">
        <f t="shared" si="30"/>
        <v>1234648.7999999998</v>
      </c>
      <c r="AS207" s="44">
        <f t="shared" si="31"/>
        <v>1037520</v>
      </c>
      <c r="AT207" s="44">
        <f t="shared" si="32"/>
        <v>1048000</v>
      </c>
      <c r="AU207" s="44">
        <f t="shared" si="33"/>
        <v>1247120</v>
      </c>
      <c r="AV207" s="45" t="b">
        <f t="shared" si="34"/>
        <v>1</v>
      </c>
      <c r="AW207" s="45" t="b">
        <f t="shared" si="35"/>
        <v>0</v>
      </c>
      <c r="AX207" s="45"/>
    </row>
    <row r="208" spans="1:50" s="36" customFormat="1" ht="27.75" customHeight="1" x14ac:dyDescent="0.15">
      <c r="A208" s="36" t="str">
        <f t="shared" si="27"/>
        <v>ABA CIENTIFICA S.A.S201162502</v>
      </c>
      <c r="B208" s="36" t="b">
        <f>+A208='[1]Anexo 9'!A208</f>
        <v>1</v>
      </c>
      <c r="C208" s="18">
        <v>800158193</v>
      </c>
      <c r="D208" s="18" t="s">
        <v>3848</v>
      </c>
      <c r="E208" s="15" t="s">
        <v>98</v>
      </c>
      <c r="F208" s="15" t="s">
        <v>62</v>
      </c>
      <c r="G208" s="15" t="s">
        <v>3155</v>
      </c>
      <c r="H208" s="15" t="s">
        <v>3155</v>
      </c>
      <c r="I208" s="15" t="s">
        <v>3155</v>
      </c>
      <c r="J208" s="15">
        <v>2</v>
      </c>
      <c r="K208" s="15" t="s">
        <v>3155</v>
      </c>
      <c r="L208" s="15">
        <v>201162502</v>
      </c>
      <c r="M208" s="15" t="s">
        <v>3931</v>
      </c>
      <c r="N208" s="15" t="s">
        <v>101</v>
      </c>
      <c r="O208" s="18" t="s">
        <v>3932</v>
      </c>
      <c r="P208" s="22" t="s">
        <v>73</v>
      </c>
      <c r="Q208" s="15" t="s">
        <v>101</v>
      </c>
      <c r="R208" s="18" t="s">
        <v>5577</v>
      </c>
      <c r="S208" s="22" t="s">
        <v>68</v>
      </c>
      <c r="T208" s="18"/>
      <c r="U208" s="18" t="s">
        <v>5577</v>
      </c>
      <c r="V208" s="15" t="s">
        <v>6102</v>
      </c>
      <c r="W208" s="18" t="s">
        <v>6098</v>
      </c>
      <c r="X208" s="18"/>
      <c r="Y208" s="15" t="s">
        <v>73</v>
      </c>
      <c r="Z208" s="18" t="s">
        <v>6678</v>
      </c>
      <c r="AA208" s="18" t="s">
        <v>187</v>
      </c>
      <c r="AB208" s="18" t="s">
        <v>6679</v>
      </c>
      <c r="AC208" s="67" t="str">
        <f>+VLOOKUP("*"&amp;L208&amp;"*",'[2]REGISTROS SANITARIOS'!$D$2:$E$260,2,FALSE)</f>
        <v>SI</v>
      </c>
      <c r="AD208" s="22" t="s">
        <v>1025</v>
      </c>
      <c r="AE208" s="16">
        <v>47449</v>
      </c>
      <c r="AF208" s="34" t="s">
        <v>73</v>
      </c>
      <c r="AG208" s="24" t="s">
        <v>43</v>
      </c>
      <c r="AH208" s="18" t="s">
        <v>43</v>
      </c>
      <c r="AI208" s="18" t="s">
        <v>54</v>
      </c>
      <c r="AJ208" s="17">
        <v>22</v>
      </c>
      <c r="AK208" s="25">
        <v>22</v>
      </c>
      <c r="AL208" s="25">
        <v>42</v>
      </c>
      <c r="AM208" s="35">
        <v>0.19</v>
      </c>
      <c r="AN208" s="49">
        <f t="shared" si="28"/>
        <v>1099.56</v>
      </c>
      <c r="AO208" s="18"/>
      <c r="AP208" s="15"/>
      <c r="AQ208" s="43" t="str">
        <f t="shared" si="29"/>
        <v>SI</v>
      </c>
      <c r="AR208" s="44">
        <f t="shared" si="30"/>
        <v>1099.56</v>
      </c>
      <c r="AS208" s="44">
        <f t="shared" si="31"/>
        <v>924</v>
      </c>
      <c r="AT208" s="44">
        <f t="shared" si="32"/>
        <v>924</v>
      </c>
      <c r="AU208" s="44">
        <f t="shared" si="33"/>
        <v>1099.56</v>
      </c>
      <c r="AV208" s="45" t="b">
        <f t="shared" si="34"/>
        <v>1</v>
      </c>
      <c r="AW208" s="45" t="b">
        <f t="shared" si="35"/>
        <v>0</v>
      </c>
      <c r="AX208" s="45"/>
    </row>
    <row r="209" spans="1:50" s="36" customFormat="1" ht="27.75" customHeight="1" x14ac:dyDescent="0.15">
      <c r="A209" s="36" t="str">
        <f t="shared" si="27"/>
        <v>ABA CIENTIFICA S.A.S202080110</v>
      </c>
      <c r="B209" s="36" t="b">
        <f>+A209='[1]Anexo 9'!A209</f>
        <v>1</v>
      </c>
      <c r="C209" s="18">
        <v>800158193</v>
      </c>
      <c r="D209" s="18" t="s">
        <v>3848</v>
      </c>
      <c r="E209" s="15" t="s">
        <v>98</v>
      </c>
      <c r="F209" s="15" t="s">
        <v>62</v>
      </c>
      <c r="G209" s="15" t="s">
        <v>3155</v>
      </c>
      <c r="H209" s="15" t="s">
        <v>3155</v>
      </c>
      <c r="I209" s="15" t="s">
        <v>3155</v>
      </c>
      <c r="J209" s="15">
        <v>1</v>
      </c>
      <c r="K209" s="15" t="s">
        <v>3155</v>
      </c>
      <c r="L209" s="15">
        <v>202080110</v>
      </c>
      <c r="M209" s="15" t="s">
        <v>603</v>
      </c>
      <c r="N209" s="15" t="s">
        <v>101</v>
      </c>
      <c r="O209" s="18" t="s">
        <v>604</v>
      </c>
      <c r="P209" s="22" t="s">
        <v>3841</v>
      </c>
      <c r="Q209" s="15" t="s">
        <v>101</v>
      </c>
      <c r="R209" s="18" t="s">
        <v>605</v>
      </c>
      <c r="S209" s="22" t="s">
        <v>68</v>
      </c>
      <c r="T209" s="18"/>
      <c r="U209" s="18" t="s">
        <v>605</v>
      </c>
      <c r="V209" s="15"/>
      <c r="W209" s="18" t="s">
        <v>84</v>
      </c>
      <c r="X209" s="18" t="s">
        <v>8775</v>
      </c>
      <c r="Y209" s="15" t="s">
        <v>68</v>
      </c>
      <c r="Z209" s="18" t="s">
        <v>606</v>
      </c>
      <c r="AA209" s="18" t="s">
        <v>71</v>
      </c>
      <c r="AB209" s="18" t="s">
        <v>607</v>
      </c>
      <c r="AC209" s="67" t="str">
        <f>+VLOOKUP("*"&amp;L209&amp;"*",'[2]REGISTROS SANITARIOS'!$D$2:$E$260,2,FALSE)</f>
        <v>SI</v>
      </c>
      <c r="AD209" s="22" t="s">
        <v>1025</v>
      </c>
      <c r="AE209" s="16">
        <v>45004</v>
      </c>
      <c r="AF209" s="34" t="s">
        <v>73</v>
      </c>
      <c r="AG209" s="24" t="s">
        <v>43</v>
      </c>
      <c r="AH209" s="18" t="s">
        <v>43</v>
      </c>
      <c r="AI209" s="18" t="s">
        <v>52</v>
      </c>
      <c r="AJ209" s="17">
        <v>16.5</v>
      </c>
      <c r="AK209" s="25">
        <v>36</v>
      </c>
      <c r="AL209" s="25">
        <v>6306</v>
      </c>
      <c r="AM209" s="35">
        <v>0</v>
      </c>
      <c r="AN209" s="49">
        <f t="shared" si="28"/>
        <v>227016</v>
      </c>
      <c r="AO209" s="18"/>
      <c r="AP209" s="15"/>
      <c r="AQ209" s="43" t="str">
        <f t="shared" si="29"/>
        <v>MAYOR</v>
      </c>
      <c r="AR209" s="44">
        <f t="shared" si="30"/>
        <v>104049</v>
      </c>
      <c r="AS209" s="44">
        <f t="shared" si="31"/>
        <v>104049</v>
      </c>
      <c r="AT209" s="44">
        <f t="shared" si="32"/>
        <v>227016</v>
      </c>
      <c r="AU209" s="44">
        <f t="shared" si="33"/>
        <v>227016</v>
      </c>
      <c r="AV209" s="45" t="b">
        <f t="shared" si="34"/>
        <v>1</v>
      </c>
      <c r="AW209" s="45" t="b">
        <f t="shared" si="35"/>
        <v>0</v>
      </c>
      <c r="AX209" s="45"/>
    </row>
    <row r="210" spans="1:50" s="36" customFormat="1" ht="27.75" customHeight="1" x14ac:dyDescent="0.15">
      <c r="A210" s="36" t="str">
        <f t="shared" si="27"/>
        <v>ABA CIENTIFICA S.A.S202102202</v>
      </c>
      <c r="B210" s="36" t="b">
        <f>+A210='[1]Anexo 9'!A210</f>
        <v>1</v>
      </c>
      <c r="C210" s="18">
        <v>800158193</v>
      </c>
      <c r="D210" s="18" t="s">
        <v>3848</v>
      </c>
      <c r="E210" s="15" t="s">
        <v>98</v>
      </c>
      <c r="F210" s="15" t="s">
        <v>62</v>
      </c>
      <c r="G210" s="15" t="s">
        <v>3155</v>
      </c>
      <c r="H210" s="15" t="s">
        <v>3155</v>
      </c>
      <c r="I210" s="15" t="s">
        <v>3155</v>
      </c>
      <c r="J210" s="15">
        <v>1</v>
      </c>
      <c r="K210" s="15" t="s">
        <v>3155</v>
      </c>
      <c r="L210" s="15">
        <v>202102202</v>
      </c>
      <c r="M210" s="15" t="s">
        <v>608</v>
      </c>
      <c r="N210" s="15" t="s">
        <v>101</v>
      </c>
      <c r="O210" s="18" t="s">
        <v>609</v>
      </c>
      <c r="P210" s="22" t="s">
        <v>73</v>
      </c>
      <c r="Q210" s="15" t="s">
        <v>101</v>
      </c>
      <c r="R210" s="18" t="s">
        <v>605</v>
      </c>
      <c r="S210" s="22" t="s">
        <v>68</v>
      </c>
      <c r="T210" s="18"/>
      <c r="U210" s="18" t="s">
        <v>605</v>
      </c>
      <c r="V210" s="15" t="s">
        <v>610</v>
      </c>
      <c r="W210" s="18" t="s">
        <v>84</v>
      </c>
      <c r="X210" s="18"/>
      <c r="Y210" s="15" t="s">
        <v>73</v>
      </c>
      <c r="Z210" s="18" t="s">
        <v>611</v>
      </c>
      <c r="AA210" s="18" t="s">
        <v>71</v>
      </c>
      <c r="AB210" s="18" t="s">
        <v>612</v>
      </c>
      <c r="AC210" s="67" t="str">
        <f>+VLOOKUP("*"&amp;L210&amp;"*",'[2]REGISTROS SANITARIOS'!$D$2:$E$260,2,FALSE)</f>
        <v>SI</v>
      </c>
      <c r="AD210" s="22" t="s">
        <v>1025</v>
      </c>
      <c r="AE210" s="16">
        <v>46782</v>
      </c>
      <c r="AF210" s="34" t="s">
        <v>73</v>
      </c>
      <c r="AG210" s="24" t="s">
        <v>43</v>
      </c>
      <c r="AH210" s="18" t="s">
        <v>43</v>
      </c>
      <c r="AI210" s="18" t="s">
        <v>57</v>
      </c>
      <c r="AJ210" s="17">
        <v>137.5</v>
      </c>
      <c r="AK210" s="25">
        <v>144</v>
      </c>
      <c r="AL210" s="25">
        <v>6996</v>
      </c>
      <c r="AM210" s="35">
        <v>0</v>
      </c>
      <c r="AN210" s="49">
        <f t="shared" si="28"/>
        <v>1007424</v>
      </c>
      <c r="AO210" s="18"/>
      <c r="AP210" s="15"/>
      <c r="AQ210" s="43" t="str">
        <f t="shared" si="29"/>
        <v>MAYOR</v>
      </c>
      <c r="AR210" s="44">
        <f t="shared" si="30"/>
        <v>961950</v>
      </c>
      <c r="AS210" s="44">
        <f t="shared" si="31"/>
        <v>961950</v>
      </c>
      <c r="AT210" s="44">
        <f t="shared" si="32"/>
        <v>1007424</v>
      </c>
      <c r="AU210" s="44">
        <f t="shared" si="33"/>
        <v>1007424</v>
      </c>
      <c r="AV210" s="45" t="b">
        <f t="shared" si="34"/>
        <v>1</v>
      </c>
      <c r="AW210" s="45" t="b">
        <f t="shared" si="35"/>
        <v>0</v>
      </c>
      <c r="AX210" s="45"/>
    </row>
    <row r="211" spans="1:50" s="36" customFormat="1" ht="27.75" customHeight="1" x14ac:dyDescent="0.15">
      <c r="A211" s="36" t="str">
        <f t="shared" si="27"/>
        <v>ABA CIENTIFICA S.A.S202102207</v>
      </c>
      <c r="B211" s="36" t="b">
        <f>+A211='[1]Anexo 9'!A211</f>
        <v>1</v>
      </c>
      <c r="C211" s="18">
        <v>800158193</v>
      </c>
      <c r="D211" s="18" t="s">
        <v>3848</v>
      </c>
      <c r="E211" s="15" t="s">
        <v>98</v>
      </c>
      <c r="F211" s="15" t="s">
        <v>62</v>
      </c>
      <c r="G211" s="15" t="s">
        <v>3155</v>
      </c>
      <c r="H211" s="15" t="s">
        <v>3155</v>
      </c>
      <c r="I211" s="15" t="s">
        <v>3155</v>
      </c>
      <c r="J211" s="15">
        <v>1</v>
      </c>
      <c r="K211" s="15" t="s">
        <v>3155</v>
      </c>
      <c r="L211" s="15">
        <v>202102207</v>
      </c>
      <c r="M211" s="15" t="s">
        <v>613</v>
      </c>
      <c r="N211" s="15" t="s">
        <v>101</v>
      </c>
      <c r="O211" s="18" t="s">
        <v>614</v>
      </c>
      <c r="P211" s="22" t="s">
        <v>73</v>
      </c>
      <c r="Q211" s="15" t="s">
        <v>101</v>
      </c>
      <c r="R211" s="18" t="s">
        <v>605</v>
      </c>
      <c r="S211" s="22" t="s">
        <v>68</v>
      </c>
      <c r="T211" s="18"/>
      <c r="U211" s="18" t="s">
        <v>605</v>
      </c>
      <c r="V211" s="15" t="s">
        <v>615</v>
      </c>
      <c r="W211" s="18" t="s">
        <v>84</v>
      </c>
      <c r="X211" s="18"/>
      <c r="Y211" s="15" t="s">
        <v>73</v>
      </c>
      <c r="Z211" s="18" t="s">
        <v>606</v>
      </c>
      <c r="AA211" s="18" t="s">
        <v>718</v>
      </c>
      <c r="AB211" s="18" t="s">
        <v>616</v>
      </c>
      <c r="AC211" s="67" t="str">
        <f>+VLOOKUP("*"&amp;L211&amp;"*",'[2]REGISTROS SANITARIOS'!$D$2:$E$260,2,FALSE)</f>
        <v>SI</v>
      </c>
      <c r="AD211" s="22" t="s">
        <v>1025</v>
      </c>
      <c r="AE211" s="16">
        <v>44542</v>
      </c>
      <c r="AF211" s="34" t="s">
        <v>73</v>
      </c>
      <c r="AG211" s="24" t="s">
        <v>43</v>
      </c>
      <c r="AH211" s="18" t="s">
        <v>43</v>
      </c>
      <c r="AI211" s="18" t="s">
        <v>52</v>
      </c>
      <c r="AJ211" s="17">
        <v>275</v>
      </c>
      <c r="AK211" s="25">
        <v>252</v>
      </c>
      <c r="AL211" s="25">
        <v>6619</v>
      </c>
      <c r="AM211" s="35">
        <v>0</v>
      </c>
      <c r="AN211" s="49">
        <f t="shared" si="28"/>
        <v>1667988</v>
      </c>
      <c r="AO211" s="18"/>
      <c r="AP211" s="15"/>
      <c r="AQ211" s="43" t="str">
        <f t="shared" si="29"/>
        <v>MENOR</v>
      </c>
      <c r="AR211" s="44">
        <f t="shared" si="30"/>
        <v>1820225</v>
      </c>
      <c r="AS211" s="44">
        <f t="shared" si="31"/>
        <v>1820225</v>
      </c>
      <c r="AT211" s="44">
        <f t="shared" si="32"/>
        <v>1667988</v>
      </c>
      <c r="AU211" s="44">
        <f t="shared" si="33"/>
        <v>1667988</v>
      </c>
      <c r="AV211" s="45" t="b">
        <f t="shared" si="34"/>
        <v>1</v>
      </c>
      <c r="AW211" s="45" t="b">
        <f t="shared" si="35"/>
        <v>0</v>
      </c>
      <c r="AX211" s="45"/>
    </row>
    <row r="212" spans="1:50" s="36" customFormat="1" ht="27.75" customHeight="1" x14ac:dyDescent="0.15">
      <c r="A212" s="36" t="str">
        <f t="shared" si="27"/>
        <v>ABA CIENTIFICA S.A.S202121010</v>
      </c>
      <c r="B212" s="36" t="b">
        <f>+A212='[1]Anexo 9'!A212</f>
        <v>1</v>
      </c>
      <c r="C212" s="18">
        <v>800158193</v>
      </c>
      <c r="D212" s="18" t="s">
        <v>3848</v>
      </c>
      <c r="E212" s="15" t="s">
        <v>3849</v>
      </c>
      <c r="F212" s="15" t="s">
        <v>62</v>
      </c>
      <c r="G212" s="15" t="s">
        <v>3155</v>
      </c>
      <c r="H212" s="15" t="s">
        <v>3155</v>
      </c>
      <c r="I212" s="15" t="s">
        <v>3155</v>
      </c>
      <c r="J212" s="15">
        <v>3</v>
      </c>
      <c r="K212" s="15" t="s">
        <v>3155</v>
      </c>
      <c r="L212" s="15">
        <v>202121010</v>
      </c>
      <c r="M212" s="15" t="s">
        <v>617</v>
      </c>
      <c r="N212" s="15" t="s">
        <v>3933</v>
      </c>
      <c r="O212" s="18" t="s">
        <v>618</v>
      </c>
      <c r="P212" s="22" t="s">
        <v>3841</v>
      </c>
      <c r="Q212" s="15" t="s">
        <v>101</v>
      </c>
      <c r="R212" s="18" t="s">
        <v>5579</v>
      </c>
      <c r="S212" s="22" t="s">
        <v>68</v>
      </c>
      <c r="T212" s="18"/>
      <c r="U212" s="18" t="s">
        <v>5579</v>
      </c>
      <c r="V212" s="15"/>
      <c r="W212" s="18" t="s">
        <v>84</v>
      </c>
      <c r="X212" s="18" t="s">
        <v>8776</v>
      </c>
      <c r="Y212" s="15" t="s">
        <v>68</v>
      </c>
      <c r="Z212" s="18" t="s">
        <v>619</v>
      </c>
      <c r="AA212" s="18" t="s">
        <v>620</v>
      </c>
      <c r="AB212" s="18" t="s">
        <v>621</v>
      </c>
      <c r="AC212" s="67" t="str">
        <f>+VLOOKUP("*"&amp;L212&amp;"*",'[2]REGISTROS SANITARIOS'!$D$2:$E$260,2,FALSE)</f>
        <v>SI</v>
      </c>
      <c r="AD212" s="22" t="s">
        <v>1025</v>
      </c>
      <c r="AE212" s="16">
        <v>47308</v>
      </c>
      <c r="AF212" s="34" t="s">
        <v>73</v>
      </c>
      <c r="AG212" s="24" t="s">
        <v>43</v>
      </c>
      <c r="AH212" s="18" t="s">
        <v>43</v>
      </c>
      <c r="AI212" s="18" t="s">
        <v>57</v>
      </c>
      <c r="AJ212" s="17">
        <v>165</v>
      </c>
      <c r="AK212" s="25">
        <v>168</v>
      </c>
      <c r="AL212" s="25">
        <v>7835</v>
      </c>
      <c r="AM212" s="35">
        <v>0</v>
      </c>
      <c r="AN212" s="49">
        <f t="shared" si="28"/>
        <v>1316280</v>
      </c>
      <c r="AO212" s="18"/>
      <c r="AP212" s="15"/>
      <c r="AQ212" s="43" t="str">
        <f t="shared" si="29"/>
        <v>MAYOR</v>
      </c>
      <c r="AR212" s="44">
        <f t="shared" si="30"/>
        <v>1292775</v>
      </c>
      <c r="AS212" s="44">
        <f t="shared" si="31"/>
        <v>1292775</v>
      </c>
      <c r="AT212" s="44">
        <f t="shared" si="32"/>
        <v>1316280</v>
      </c>
      <c r="AU212" s="44">
        <f t="shared" si="33"/>
        <v>1316280</v>
      </c>
      <c r="AV212" s="45" t="b">
        <f t="shared" si="34"/>
        <v>1</v>
      </c>
      <c r="AW212" s="45" t="b">
        <f t="shared" si="35"/>
        <v>0</v>
      </c>
      <c r="AX212" s="45"/>
    </row>
    <row r="213" spans="1:50" s="36" customFormat="1" ht="27.75" customHeight="1" x14ac:dyDescent="0.15">
      <c r="A213" s="36" t="str">
        <f t="shared" si="27"/>
        <v>ABA CIENTIFICA S.A.S206010810</v>
      </c>
      <c r="B213" s="36" t="b">
        <f>+A213='[1]Anexo 9'!A213</f>
        <v>1</v>
      </c>
      <c r="C213" s="18">
        <v>800158193</v>
      </c>
      <c r="D213" s="18" t="s">
        <v>3848</v>
      </c>
      <c r="E213" s="15" t="s">
        <v>98</v>
      </c>
      <c r="F213" s="15" t="s">
        <v>292</v>
      </c>
      <c r="G213" s="15">
        <f>+VLOOKUP(F213,[3]Sheet1!$E$3:$G$74,3,FALSE)</f>
        <v>2</v>
      </c>
      <c r="H213" s="15">
        <f>+VLOOKUP(D213&amp;F213,'TD para paquetes'!$E$3:$I$441,5,FALSE)</f>
        <v>2</v>
      </c>
      <c r="I213" s="15" t="s">
        <v>1025</v>
      </c>
      <c r="J213" s="15">
        <v>5</v>
      </c>
      <c r="K213" s="15">
        <v>5</v>
      </c>
      <c r="L213" s="15">
        <v>206010810</v>
      </c>
      <c r="M213" s="15" t="s">
        <v>293</v>
      </c>
      <c r="N213" s="15" t="s">
        <v>101</v>
      </c>
      <c r="O213" s="18" t="s">
        <v>294</v>
      </c>
      <c r="P213" s="22" t="s">
        <v>3841</v>
      </c>
      <c r="Q213" s="15" t="s">
        <v>101</v>
      </c>
      <c r="R213" s="18" t="s">
        <v>134</v>
      </c>
      <c r="S213" s="22" t="s">
        <v>73</v>
      </c>
      <c r="T213" s="18"/>
      <c r="U213" s="18" t="s">
        <v>134</v>
      </c>
      <c r="V213" s="15" t="s">
        <v>295</v>
      </c>
      <c r="W213" s="18" t="s">
        <v>296</v>
      </c>
      <c r="X213" s="18"/>
      <c r="Y213" s="15" t="s">
        <v>68</v>
      </c>
      <c r="Z213" s="18" t="s">
        <v>297</v>
      </c>
      <c r="AA213" s="18" t="s">
        <v>298</v>
      </c>
      <c r="AB213" s="18" t="s">
        <v>299</v>
      </c>
      <c r="AC213" s="67" t="str">
        <f>+VLOOKUP("*"&amp;L213&amp;"*",'[2]REGISTROS SANITARIOS'!$D$2:$E$260,2,FALSE)</f>
        <v>SI</v>
      </c>
      <c r="AD213" s="22" t="s">
        <v>1025</v>
      </c>
      <c r="AE213" s="16">
        <v>47304</v>
      </c>
      <c r="AF213" s="34" t="s">
        <v>73</v>
      </c>
      <c r="AG213" s="24" t="s">
        <v>43</v>
      </c>
      <c r="AH213" s="18" t="s">
        <v>43</v>
      </c>
      <c r="AI213" s="18" t="s">
        <v>53</v>
      </c>
      <c r="AJ213" s="17">
        <v>22</v>
      </c>
      <c r="AK213" s="25">
        <v>22</v>
      </c>
      <c r="AL213" s="25">
        <v>9179</v>
      </c>
      <c r="AM213" s="35">
        <v>0.19</v>
      </c>
      <c r="AN213" s="49">
        <f t="shared" si="28"/>
        <v>240306.22</v>
      </c>
      <c r="AO213" s="18"/>
      <c r="AP213" s="15"/>
      <c r="AQ213" s="43" t="str">
        <f t="shared" si="29"/>
        <v>SI</v>
      </c>
      <c r="AR213" s="44">
        <f t="shared" si="30"/>
        <v>240306.22</v>
      </c>
      <c r="AS213" s="44">
        <f t="shared" si="31"/>
        <v>201938</v>
      </c>
      <c r="AT213" s="44">
        <f t="shared" si="32"/>
        <v>201938</v>
      </c>
      <c r="AU213" s="44">
        <f t="shared" si="33"/>
        <v>240306.22</v>
      </c>
      <c r="AV213" s="45" t="b">
        <f t="shared" si="34"/>
        <v>1</v>
      </c>
      <c r="AW213" s="45" t="b">
        <f t="shared" si="35"/>
        <v>0</v>
      </c>
      <c r="AX213" s="45"/>
    </row>
    <row r="214" spans="1:50" s="36" customFormat="1" ht="27.75" customHeight="1" x14ac:dyDescent="0.15">
      <c r="A214" s="36" t="str">
        <f t="shared" si="27"/>
        <v>ABA CIENTIFICA S.A.S206010910</v>
      </c>
      <c r="B214" s="36" t="b">
        <f>+A214='[1]Anexo 9'!A214</f>
        <v>1</v>
      </c>
      <c r="C214" s="18">
        <v>800158193</v>
      </c>
      <c r="D214" s="18" t="s">
        <v>3848</v>
      </c>
      <c r="E214" s="15" t="s">
        <v>98</v>
      </c>
      <c r="F214" s="15" t="s">
        <v>292</v>
      </c>
      <c r="G214" s="15">
        <f>+VLOOKUP(F214,[3]Sheet1!$E$3:$G$74,3,FALSE)</f>
        <v>2</v>
      </c>
      <c r="H214" s="15">
        <f>+VLOOKUP(D214&amp;F214,'TD para paquetes'!$E$3:$I$441,5,FALSE)</f>
        <v>2</v>
      </c>
      <c r="I214" s="15" t="s">
        <v>1025</v>
      </c>
      <c r="J214" s="15">
        <v>6</v>
      </c>
      <c r="K214" s="15">
        <v>5</v>
      </c>
      <c r="L214" s="15">
        <v>206010910</v>
      </c>
      <c r="M214" s="15" t="s">
        <v>300</v>
      </c>
      <c r="N214" s="15" t="s">
        <v>101</v>
      </c>
      <c r="O214" s="18" t="s">
        <v>301</v>
      </c>
      <c r="P214" s="22" t="s">
        <v>3841</v>
      </c>
      <c r="Q214" s="15" t="s">
        <v>101</v>
      </c>
      <c r="R214" s="18" t="s">
        <v>134</v>
      </c>
      <c r="S214" s="22" t="s">
        <v>73</v>
      </c>
      <c r="T214" s="18"/>
      <c r="U214" s="18" t="s">
        <v>134</v>
      </c>
      <c r="V214" s="15" t="s">
        <v>295</v>
      </c>
      <c r="W214" s="18" t="s">
        <v>296</v>
      </c>
      <c r="X214" s="18"/>
      <c r="Y214" s="15" t="s">
        <v>68</v>
      </c>
      <c r="Z214" s="18" t="s">
        <v>302</v>
      </c>
      <c r="AA214" s="18" t="s">
        <v>298</v>
      </c>
      <c r="AB214" s="18" t="s">
        <v>299</v>
      </c>
      <c r="AC214" s="67" t="str">
        <f>+VLOOKUP("*"&amp;L214&amp;"*",'[2]REGISTROS SANITARIOS'!$D$2:$E$260,2,FALSE)</f>
        <v>SI</v>
      </c>
      <c r="AD214" s="22" t="s">
        <v>1025</v>
      </c>
      <c r="AE214" s="16">
        <v>47304</v>
      </c>
      <c r="AF214" s="34" t="s">
        <v>73</v>
      </c>
      <c r="AG214" s="24" t="s">
        <v>43</v>
      </c>
      <c r="AH214" s="18" t="s">
        <v>43</v>
      </c>
      <c r="AI214" s="18" t="s">
        <v>53</v>
      </c>
      <c r="AJ214" s="17">
        <v>121</v>
      </c>
      <c r="AK214" s="25">
        <v>121</v>
      </c>
      <c r="AL214" s="25">
        <v>21404</v>
      </c>
      <c r="AM214" s="35">
        <v>0.19</v>
      </c>
      <c r="AN214" s="49">
        <f t="shared" si="28"/>
        <v>3081961.9599999995</v>
      </c>
      <c r="AO214" s="18"/>
      <c r="AP214" s="15"/>
      <c r="AQ214" s="43" t="str">
        <f t="shared" si="29"/>
        <v>SI</v>
      </c>
      <c r="AR214" s="44">
        <f t="shared" si="30"/>
        <v>3081961.96</v>
      </c>
      <c r="AS214" s="44">
        <f t="shared" si="31"/>
        <v>2589884</v>
      </c>
      <c r="AT214" s="44">
        <f t="shared" si="32"/>
        <v>2589884</v>
      </c>
      <c r="AU214" s="44">
        <f t="shared" si="33"/>
        <v>3081961.96</v>
      </c>
      <c r="AV214" s="45" t="b">
        <f t="shared" si="34"/>
        <v>1</v>
      </c>
      <c r="AW214" s="45" t="b">
        <f t="shared" si="35"/>
        <v>0</v>
      </c>
      <c r="AX214" s="45"/>
    </row>
    <row r="215" spans="1:50" s="36" customFormat="1" ht="27.75" customHeight="1" x14ac:dyDescent="0.15">
      <c r="A215" s="36" t="str">
        <f t="shared" si="27"/>
        <v>ABA CIENTIFICA S.A.S206012820</v>
      </c>
      <c r="B215" s="36" t="b">
        <f>+A215='[1]Anexo 9'!A215</f>
        <v>1</v>
      </c>
      <c r="C215" s="18">
        <v>800158193</v>
      </c>
      <c r="D215" s="18" t="s">
        <v>3848</v>
      </c>
      <c r="E215" s="15" t="s">
        <v>98</v>
      </c>
      <c r="F215" s="15" t="s">
        <v>639</v>
      </c>
      <c r="G215" s="15">
        <f>+VLOOKUP(F215,[3]Sheet1!$E$3:$G$74,3,FALSE)</f>
        <v>3</v>
      </c>
      <c r="H215" s="15">
        <f>+VLOOKUP(D215&amp;F215,'TD para paquetes'!$E$3:$I$441,5,FALSE)</f>
        <v>3</v>
      </c>
      <c r="I215" s="15" t="s">
        <v>1025</v>
      </c>
      <c r="J215" s="15">
        <v>3</v>
      </c>
      <c r="K215" s="15">
        <v>3</v>
      </c>
      <c r="L215" s="15">
        <v>206012820</v>
      </c>
      <c r="M215" s="15" t="s">
        <v>640</v>
      </c>
      <c r="N215" s="15" t="s">
        <v>101</v>
      </c>
      <c r="O215" s="18" t="s">
        <v>641</v>
      </c>
      <c r="P215" s="22" t="s">
        <v>3841</v>
      </c>
      <c r="Q215" s="15" t="s">
        <v>101</v>
      </c>
      <c r="R215" s="18" t="s">
        <v>134</v>
      </c>
      <c r="S215" s="22" t="s">
        <v>73</v>
      </c>
      <c r="T215" s="18"/>
      <c r="U215" s="18" t="s">
        <v>134</v>
      </c>
      <c r="V215" s="15"/>
      <c r="W215" s="18" t="s">
        <v>642</v>
      </c>
      <c r="X215" s="18" t="s">
        <v>8777</v>
      </c>
      <c r="Y215" s="15" t="s">
        <v>73</v>
      </c>
      <c r="Z215" s="18" t="s">
        <v>643</v>
      </c>
      <c r="AA215" s="18" t="s">
        <v>251</v>
      </c>
      <c r="AB215" s="18" t="s">
        <v>644</v>
      </c>
      <c r="AC215" s="67" t="str">
        <f>+VLOOKUP("*"&amp;L215&amp;"*",'[2]REGISTROS SANITARIOS'!$D$2:$E$260,2,FALSE)</f>
        <v>SI</v>
      </c>
      <c r="AD215" s="22" t="s">
        <v>1025</v>
      </c>
      <c r="AE215" s="16">
        <v>47104</v>
      </c>
      <c r="AF215" s="34" t="s">
        <v>73</v>
      </c>
      <c r="AG215" s="24" t="s">
        <v>43</v>
      </c>
      <c r="AH215" s="18" t="s">
        <v>43</v>
      </c>
      <c r="AI215" s="18" t="s">
        <v>53</v>
      </c>
      <c r="AJ215" s="17">
        <v>55</v>
      </c>
      <c r="AK215" s="25">
        <v>55</v>
      </c>
      <c r="AL215" s="25">
        <v>9574</v>
      </c>
      <c r="AM215" s="35">
        <v>0.19</v>
      </c>
      <c r="AN215" s="49">
        <f t="shared" si="28"/>
        <v>626618.30000000005</v>
      </c>
      <c r="AO215" s="18"/>
      <c r="AP215" s="15"/>
      <c r="AQ215" s="43" t="str">
        <f t="shared" si="29"/>
        <v>SI</v>
      </c>
      <c r="AR215" s="44">
        <f t="shared" si="30"/>
        <v>626618.29999999993</v>
      </c>
      <c r="AS215" s="44">
        <f t="shared" si="31"/>
        <v>526570</v>
      </c>
      <c r="AT215" s="44">
        <f t="shared" si="32"/>
        <v>526570</v>
      </c>
      <c r="AU215" s="44">
        <f t="shared" si="33"/>
        <v>626618.29999999993</v>
      </c>
      <c r="AV215" s="45" t="b">
        <f t="shared" si="34"/>
        <v>1</v>
      </c>
      <c r="AW215" s="45" t="b">
        <f t="shared" si="35"/>
        <v>0</v>
      </c>
      <c r="AX215" s="45"/>
    </row>
    <row r="216" spans="1:50" s="36" customFormat="1" ht="27.75" customHeight="1" x14ac:dyDescent="0.15">
      <c r="A216" s="36" t="str">
        <f t="shared" si="27"/>
        <v>ABA CIENTIFICA S.A.S206040925</v>
      </c>
      <c r="B216" s="36" t="b">
        <f>+A216='[1]Anexo 9'!A216</f>
        <v>1</v>
      </c>
      <c r="C216" s="18">
        <v>800158193</v>
      </c>
      <c r="D216" s="18" t="s">
        <v>3848</v>
      </c>
      <c r="E216" s="15" t="s">
        <v>98</v>
      </c>
      <c r="F216" s="15" t="s">
        <v>639</v>
      </c>
      <c r="G216" s="15">
        <f>+VLOOKUP(F216,[3]Sheet1!$E$3:$G$74,3,FALSE)</f>
        <v>3</v>
      </c>
      <c r="H216" s="15">
        <f>+VLOOKUP(D216&amp;F216,'TD para paquetes'!$E$3:$I$441,5,FALSE)</f>
        <v>3</v>
      </c>
      <c r="I216" s="15" t="s">
        <v>1025</v>
      </c>
      <c r="J216" s="15">
        <v>4</v>
      </c>
      <c r="K216" s="15">
        <v>3</v>
      </c>
      <c r="L216" s="15">
        <v>206040925</v>
      </c>
      <c r="M216" s="15" t="s">
        <v>645</v>
      </c>
      <c r="N216" s="15" t="s">
        <v>101</v>
      </c>
      <c r="O216" s="18" t="s">
        <v>3934</v>
      </c>
      <c r="P216" s="22" t="s">
        <v>3841</v>
      </c>
      <c r="Q216" s="15" t="s">
        <v>101</v>
      </c>
      <c r="R216" s="18" t="s">
        <v>134</v>
      </c>
      <c r="S216" s="22" t="s">
        <v>73</v>
      </c>
      <c r="T216" s="18"/>
      <c r="U216" s="18" t="s">
        <v>134</v>
      </c>
      <c r="V216" s="15"/>
      <c r="W216" s="18" t="s">
        <v>6103</v>
      </c>
      <c r="X216" s="18" t="s">
        <v>8777</v>
      </c>
      <c r="Y216" s="15" t="s">
        <v>68</v>
      </c>
      <c r="Z216" s="18" t="s">
        <v>6680</v>
      </c>
      <c r="AA216" s="18" t="s">
        <v>3029</v>
      </c>
      <c r="AB216" s="18" t="s">
        <v>6681</v>
      </c>
      <c r="AC216" s="67" t="str">
        <f>+VLOOKUP("*"&amp;L216&amp;"*",'[2]REGISTROS SANITARIOS'!$D$2:$E$260,2,FALSE)</f>
        <v>SI</v>
      </c>
      <c r="AD216" s="22" t="s">
        <v>1025</v>
      </c>
      <c r="AE216" s="16">
        <v>47044</v>
      </c>
      <c r="AF216" s="34" t="s">
        <v>73</v>
      </c>
      <c r="AG216" s="24" t="s">
        <v>43</v>
      </c>
      <c r="AH216" s="18" t="s">
        <v>43</v>
      </c>
      <c r="AI216" s="18" t="s">
        <v>53</v>
      </c>
      <c r="AJ216" s="17">
        <v>11</v>
      </c>
      <c r="AK216" s="25">
        <v>11</v>
      </c>
      <c r="AL216" s="25">
        <v>61016</v>
      </c>
      <c r="AM216" s="35">
        <v>0.19</v>
      </c>
      <c r="AN216" s="49">
        <f t="shared" si="28"/>
        <v>798699.44</v>
      </c>
      <c r="AO216" s="18"/>
      <c r="AP216" s="15"/>
      <c r="AQ216" s="43" t="str">
        <f t="shared" si="29"/>
        <v>SI</v>
      </c>
      <c r="AR216" s="44">
        <f t="shared" si="30"/>
        <v>798699.44</v>
      </c>
      <c r="AS216" s="44">
        <f t="shared" si="31"/>
        <v>671176</v>
      </c>
      <c r="AT216" s="44">
        <f t="shared" si="32"/>
        <v>671176</v>
      </c>
      <c r="AU216" s="44">
        <f t="shared" si="33"/>
        <v>798699.44</v>
      </c>
      <c r="AV216" s="45" t="b">
        <f t="shared" si="34"/>
        <v>1</v>
      </c>
      <c r="AW216" s="45" t="b">
        <f t="shared" si="35"/>
        <v>0</v>
      </c>
      <c r="AX216" s="45"/>
    </row>
    <row r="217" spans="1:50" s="36" customFormat="1" ht="27.75" customHeight="1" x14ac:dyDescent="0.15">
      <c r="A217" s="36" t="str">
        <f t="shared" si="27"/>
        <v>ABA CIENTIFICA S.A.S206040950</v>
      </c>
      <c r="B217" s="36" t="b">
        <f>+A217='[1]Anexo 9'!A217</f>
        <v>1</v>
      </c>
      <c r="C217" s="18">
        <v>800158193</v>
      </c>
      <c r="D217" s="18" t="s">
        <v>3848</v>
      </c>
      <c r="E217" s="15" t="s">
        <v>98</v>
      </c>
      <c r="F217" s="15" t="s">
        <v>639</v>
      </c>
      <c r="G217" s="15">
        <f>+VLOOKUP(F217,[3]Sheet1!$E$3:$G$74,3,FALSE)</f>
        <v>3</v>
      </c>
      <c r="H217" s="15">
        <f>+VLOOKUP(D217&amp;F217,'TD para paquetes'!$E$3:$I$441,5,FALSE)</f>
        <v>3</v>
      </c>
      <c r="I217" s="15" t="s">
        <v>1025</v>
      </c>
      <c r="J217" s="15">
        <v>3</v>
      </c>
      <c r="K217" s="15">
        <v>3</v>
      </c>
      <c r="L217" s="15">
        <v>206040950</v>
      </c>
      <c r="M217" s="15" t="s">
        <v>647</v>
      </c>
      <c r="N217" s="15" t="s">
        <v>101</v>
      </c>
      <c r="O217" s="18" t="s">
        <v>648</v>
      </c>
      <c r="P217" s="22" t="s">
        <v>3841</v>
      </c>
      <c r="Q217" s="15" t="s">
        <v>101</v>
      </c>
      <c r="R217" s="18" t="s">
        <v>134</v>
      </c>
      <c r="S217" s="22" t="s">
        <v>73</v>
      </c>
      <c r="T217" s="18"/>
      <c r="U217" s="18" t="s">
        <v>134</v>
      </c>
      <c r="V217" s="15"/>
      <c r="W217" s="18" t="s">
        <v>642</v>
      </c>
      <c r="X217" s="18" t="s">
        <v>8777</v>
      </c>
      <c r="Y217" s="15" t="s">
        <v>73</v>
      </c>
      <c r="Z217" s="18" t="s">
        <v>643</v>
      </c>
      <c r="AA217" s="18" t="s">
        <v>251</v>
      </c>
      <c r="AB217" s="18" t="s">
        <v>646</v>
      </c>
      <c r="AC217" s="67" t="str">
        <f>+VLOOKUP("*"&amp;L217&amp;"*",'[2]REGISTROS SANITARIOS'!$D$2:$E$260,2,FALSE)</f>
        <v>SI</v>
      </c>
      <c r="AD217" s="22" t="s">
        <v>1025</v>
      </c>
      <c r="AE217" s="16">
        <v>47104</v>
      </c>
      <c r="AF217" s="34" t="s">
        <v>73</v>
      </c>
      <c r="AG217" s="24" t="s">
        <v>43</v>
      </c>
      <c r="AH217" s="18" t="s">
        <v>43</v>
      </c>
      <c r="AI217" s="18" t="s">
        <v>53</v>
      </c>
      <c r="AJ217" s="17">
        <v>5.5</v>
      </c>
      <c r="AK217" s="25">
        <v>6</v>
      </c>
      <c r="AL217" s="25">
        <v>265624</v>
      </c>
      <c r="AM217" s="35">
        <v>0.19</v>
      </c>
      <c r="AN217" s="49">
        <f t="shared" si="28"/>
        <v>1896555.3599999999</v>
      </c>
      <c r="AO217" s="18"/>
      <c r="AP217" s="15"/>
      <c r="AQ217" s="43" t="str">
        <f t="shared" si="29"/>
        <v>MAYOR</v>
      </c>
      <c r="AR217" s="44">
        <f t="shared" si="30"/>
        <v>1738509.08</v>
      </c>
      <c r="AS217" s="44">
        <f t="shared" si="31"/>
        <v>1460932</v>
      </c>
      <c r="AT217" s="44">
        <f t="shared" si="32"/>
        <v>1593744</v>
      </c>
      <c r="AU217" s="44">
        <f t="shared" si="33"/>
        <v>1896555.3599999999</v>
      </c>
      <c r="AV217" s="45" t="b">
        <f t="shared" si="34"/>
        <v>1</v>
      </c>
      <c r="AW217" s="45" t="b">
        <f t="shared" si="35"/>
        <v>0</v>
      </c>
      <c r="AX217" s="45"/>
    </row>
    <row r="218" spans="1:50" s="36" customFormat="1" ht="27.75" customHeight="1" x14ac:dyDescent="0.15">
      <c r="A218" s="36" t="str">
        <f t="shared" si="27"/>
        <v>ABA CIENTIFICA S.A.S206060310</v>
      </c>
      <c r="B218" s="36" t="b">
        <f>+A218='[1]Anexo 9'!A218</f>
        <v>1</v>
      </c>
      <c r="C218" s="18">
        <v>800158193</v>
      </c>
      <c r="D218" s="18" t="s">
        <v>3848</v>
      </c>
      <c r="E218" s="15" t="s">
        <v>98</v>
      </c>
      <c r="F218" s="15" t="s">
        <v>62</v>
      </c>
      <c r="G218" s="15" t="s">
        <v>3155</v>
      </c>
      <c r="H218" s="15" t="s">
        <v>3155</v>
      </c>
      <c r="I218" s="15" t="s">
        <v>3155</v>
      </c>
      <c r="J218" s="15">
        <v>8</v>
      </c>
      <c r="K218" s="15" t="s">
        <v>3155</v>
      </c>
      <c r="L218" s="15">
        <v>206060310</v>
      </c>
      <c r="M218" s="15" t="s">
        <v>622</v>
      </c>
      <c r="N218" s="15" t="s">
        <v>101</v>
      </c>
      <c r="O218" s="18" t="s">
        <v>623</v>
      </c>
      <c r="P218" s="22" t="s">
        <v>3841</v>
      </c>
      <c r="Q218" s="15" t="s">
        <v>101</v>
      </c>
      <c r="R218" s="18" t="s">
        <v>518</v>
      </c>
      <c r="S218" s="22" t="s">
        <v>68</v>
      </c>
      <c r="T218" s="18"/>
      <c r="U218" s="18" t="s">
        <v>518</v>
      </c>
      <c r="V218" s="15"/>
      <c r="W218" s="18" t="s">
        <v>470</v>
      </c>
      <c r="X218" s="18"/>
      <c r="Y218" s="15" t="s">
        <v>73</v>
      </c>
      <c r="Z218" s="18" t="s">
        <v>471</v>
      </c>
      <c r="AA218" s="18" t="s">
        <v>71</v>
      </c>
      <c r="AB218" s="18" t="s">
        <v>472</v>
      </c>
      <c r="AC218" s="67" t="str">
        <f>+VLOOKUP("*"&amp;L218&amp;"*",'[2]REGISTROS SANITARIOS'!$D$2:$E$260,2,FALSE)</f>
        <v>SI</v>
      </c>
      <c r="AD218" s="22" t="s">
        <v>1025</v>
      </c>
      <c r="AE218" s="16">
        <v>45901</v>
      </c>
      <c r="AF218" s="34" t="s">
        <v>73</v>
      </c>
      <c r="AG218" s="24" t="s">
        <v>43</v>
      </c>
      <c r="AH218" s="18" t="s">
        <v>43</v>
      </c>
      <c r="AI218" s="18" t="s">
        <v>53</v>
      </c>
      <c r="AJ218" s="17">
        <v>165</v>
      </c>
      <c r="AK218" s="25">
        <v>200</v>
      </c>
      <c r="AL218" s="25">
        <v>927</v>
      </c>
      <c r="AM218" s="35">
        <v>0.19</v>
      </c>
      <c r="AN218" s="49">
        <f t="shared" si="28"/>
        <v>220626</v>
      </c>
      <c r="AO218" s="18"/>
      <c r="AP218" s="15"/>
      <c r="AQ218" s="43" t="str">
        <f t="shared" si="29"/>
        <v>MAYOR</v>
      </c>
      <c r="AR218" s="44">
        <f t="shared" si="30"/>
        <v>182016.44999999998</v>
      </c>
      <c r="AS218" s="44">
        <f t="shared" si="31"/>
        <v>152955</v>
      </c>
      <c r="AT218" s="44">
        <f t="shared" si="32"/>
        <v>185400</v>
      </c>
      <c r="AU218" s="44">
        <f t="shared" si="33"/>
        <v>220625.99999999997</v>
      </c>
      <c r="AV218" s="45" t="b">
        <f t="shared" si="34"/>
        <v>1</v>
      </c>
      <c r="AW218" s="45" t="b">
        <f t="shared" si="35"/>
        <v>0</v>
      </c>
      <c r="AX218" s="45"/>
    </row>
    <row r="219" spans="1:50" s="36" customFormat="1" ht="27.75" customHeight="1" x14ac:dyDescent="0.15">
      <c r="A219" s="36" t="str">
        <f t="shared" si="27"/>
        <v>ABA CIENTIFICA S.A.S206060701</v>
      </c>
      <c r="B219" s="36" t="b">
        <f>+A219='[1]Anexo 9'!A219</f>
        <v>1</v>
      </c>
      <c r="C219" s="18">
        <v>800158193</v>
      </c>
      <c r="D219" s="18" t="s">
        <v>3848</v>
      </c>
      <c r="E219" s="15" t="s">
        <v>98</v>
      </c>
      <c r="F219" s="15" t="s">
        <v>62</v>
      </c>
      <c r="G219" s="15" t="s">
        <v>3155</v>
      </c>
      <c r="H219" s="15" t="s">
        <v>3155</v>
      </c>
      <c r="I219" s="15" t="s">
        <v>3155</v>
      </c>
      <c r="J219" s="15">
        <v>6</v>
      </c>
      <c r="K219" s="15" t="s">
        <v>3155</v>
      </c>
      <c r="L219" s="15">
        <v>206060701</v>
      </c>
      <c r="M219" s="15" t="s">
        <v>624</v>
      </c>
      <c r="N219" s="15" t="s">
        <v>101</v>
      </c>
      <c r="O219" s="18" t="s">
        <v>625</v>
      </c>
      <c r="P219" s="22" t="s">
        <v>3841</v>
      </c>
      <c r="Q219" s="15" t="s">
        <v>101</v>
      </c>
      <c r="R219" s="18" t="s">
        <v>134</v>
      </c>
      <c r="S219" s="22" t="s">
        <v>73</v>
      </c>
      <c r="T219" s="18"/>
      <c r="U219" s="18" t="s">
        <v>134</v>
      </c>
      <c r="V219" s="15" t="s">
        <v>626</v>
      </c>
      <c r="W219" s="18" t="s">
        <v>185</v>
      </c>
      <c r="X219" s="18"/>
      <c r="Y219" s="15" t="s">
        <v>68</v>
      </c>
      <c r="Z219" s="18" t="s">
        <v>186</v>
      </c>
      <c r="AA219" s="18" t="s">
        <v>562</v>
      </c>
      <c r="AB219" s="18" t="s">
        <v>627</v>
      </c>
      <c r="AC219" s="67" t="str">
        <f>+VLOOKUP("*"&amp;L219&amp;"*",'[2]REGISTROS SANITARIOS'!$D$2:$E$260,2,FALSE)</f>
        <v>SI</v>
      </c>
      <c r="AD219" s="22" t="s">
        <v>1025</v>
      </c>
      <c r="AE219" s="16">
        <v>46747</v>
      </c>
      <c r="AF219" s="34" t="s">
        <v>73</v>
      </c>
      <c r="AG219" s="24" t="s">
        <v>43</v>
      </c>
      <c r="AH219" s="18" t="s">
        <v>43</v>
      </c>
      <c r="AI219" s="18" t="s">
        <v>53</v>
      </c>
      <c r="AJ219" s="17">
        <v>2200</v>
      </c>
      <c r="AK219" s="25">
        <v>2200</v>
      </c>
      <c r="AL219" s="25">
        <v>17004</v>
      </c>
      <c r="AM219" s="35">
        <v>0.19</v>
      </c>
      <c r="AN219" s="49">
        <f t="shared" si="28"/>
        <v>44516472</v>
      </c>
      <c r="AO219" s="18"/>
      <c r="AP219" s="15"/>
      <c r="AQ219" s="43" t="str">
        <f t="shared" si="29"/>
        <v>SI</v>
      </c>
      <c r="AR219" s="44">
        <f t="shared" si="30"/>
        <v>44516472</v>
      </c>
      <c r="AS219" s="44">
        <f t="shared" si="31"/>
        <v>37408800</v>
      </c>
      <c r="AT219" s="44">
        <f t="shared" si="32"/>
        <v>37408800</v>
      </c>
      <c r="AU219" s="44">
        <f t="shared" si="33"/>
        <v>44516472</v>
      </c>
      <c r="AV219" s="45" t="b">
        <f t="shared" si="34"/>
        <v>1</v>
      </c>
      <c r="AW219" s="45" t="b">
        <f t="shared" si="35"/>
        <v>0</v>
      </c>
      <c r="AX219" s="45"/>
    </row>
    <row r="220" spans="1:50" s="36" customFormat="1" ht="27.75" customHeight="1" x14ac:dyDescent="0.15">
      <c r="A220" s="36" t="str">
        <f t="shared" si="27"/>
        <v>ABA CIENTIFICA S.A.S303003308</v>
      </c>
      <c r="B220" s="36" t="b">
        <f>+A220='[1]Anexo 9'!A220</f>
        <v>1</v>
      </c>
      <c r="C220" s="18">
        <v>800158193</v>
      </c>
      <c r="D220" s="18" t="s">
        <v>3848</v>
      </c>
      <c r="E220" s="15" t="s">
        <v>800</v>
      </c>
      <c r="F220" s="15" t="s">
        <v>62</v>
      </c>
      <c r="G220" s="15" t="s">
        <v>3155</v>
      </c>
      <c r="H220" s="15" t="s">
        <v>3155</v>
      </c>
      <c r="I220" s="15" t="s">
        <v>3155</v>
      </c>
      <c r="J220" s="15">
        <v>4</v>
      </c>
      <c r="K220" s="15" t="s">
        <v>3155</v>
      </c>
      <c r="L220" s="15">
        <v>303003308</v>
      </c>
      <c r="M220" s="15" t="s">
        <v>801</v>
      </c>
      <c r="N220" s="15" t="s">
        <v>247</v>
      </c>
      <c r="O220" s="18" t="s">
        <v>542</v>
      </c>
      <c r="P220" s="22" t="s">
        <v>3841</v>
      </c>
      <c r="Q220" s="15" t="s">
        <v>802</v>
      </c>
      <c r="R220" s="18" t="s">
        <v>134</v>
      </c>
      <c r="S220" s="22" t="s">
        <v>68</v>
      </c>
      <c r="T220" s="18"/>
      <c r="U220" s="18" t="s">
        <v>543</v>
      </c>
      <c r="V220" s="15" t="s">
        <v>6104</v>
      </c>
      <c r="W220" s="18" t="s">
        <v>84</v>
      </c>
      <c r="X220" s="18"/>
      <c r="Y220" s="15" t="s">
        <v>68</v>
      </c>
      <c r="Z220" s="18" t="s">
        <v>544</v>
      </c>
      <c r="AA220" s="18" t="s">
        <v>545</v>
      </c>
      <c r="AB220" s="18" t="s">
        <v>6674</v>
      </c>
      <c r="AC220" s="67" t="str">
        <f>+VLOOKUP("*"&amp;L220&amp;"*",'[2]REGISTROS SANITARIOS'!$D$2:$E$260,2,FALSE)</f>
        <v>SI</v>
      </c>
      <c r="AD220" s="22" t="s">
        <v>1025</v>
      </c>
      <c r="AE220" s="16">
        <v>47308</v>
      </c>
      <c r="AF220" s="34" t="s">
        <v>73</v>
      </c>
      <c r="AG220" s="24" t="s">
        <v>43</v>
      </c>
      <c r="AH220" s="18" t="s">
        <v>43</v>
      </c>
      <c r="AI220" s="18" t="s">
        <v>52</v>
      </c>
      <c r="AJ220" s="17">
        <v>110</v>
      </c>
      <c r="AK220" s="25">
        <v>114</v>
      </c>
      <c r="AL220" s="25">
        <v>36620</v>
      </c>
      <c r="AM220" s="35">
        <v>0</v>
      </c>
      <c r="AN220" s="49">
        <f t="shared" si="28"/>
        <v>4174680</v>
      </c>
      <c r="AO220" s="18"/>
      <c r="AP220" s="15"/>
      <c r="AQ220" s="43" t="str">
        <f t="shared" si="29"/>
        <v>MAYOR</v>
      </c>
      <c r="AR220" s="44">
        <f t="shared" si="30"/>
        <v>4028200</v>
      </c>
      <c r="AS220" s="44">
        <f t="shared" si="31"/>
        <v>4028200</v>
      </c>
      <c r="AT220" s="44">
        <f t="shared" si="32"/>
        <v>4174680</v>
      </c>
      <c r="AU220" s="44">
        <f t="shared" si="33"/>
        <v>4174680</v>
      </c>
      <c r="AV220" s="45" t="b">
        <f t="shared" si="34"/>
        <v>1</v>
      </c>
      <c r="AW220" s="45" t="b">
        <f t="shared" si="35"/>
        <v>0</v>
      </c>
      <c r="AX220" s="45"/>
    </row>
    <row r="221" spans="1:50" s="36" customFormat="1" ht="27.75" customHeight="1" x14ac:dyDescent="0.15">
      <c r="A221" s="36" t="str">
        <f t="shared" si="27"/>
        <v>ABA CIENTIFICA S.A.S304000105</v>
      </c>
      <c r="B221" s="36" t="b">
        <f>+A221='[1]Anexo 9'!A221</f>
        <v>1</v>
      </c>
      <c r="C221" s="18">
        <v>800158193</v>
      </c>
      <c r="D221" s="18" t="s">
        <v>3848</v>
      </c>
      <c r="E221" s="15" t="s">
        <v>800</v>
      </c>
      <c r="F221" s="15" t="s">
        <v>62</v>
      </c>
      <c r="G221" s="15" t="s">
        <v>3155</v>
      </c>
      <c r="H221" s="15" t="s">
        <v>3155</v>
      </c>
      <c r="I221" s="15" t="s">
        <v>3155</v>
      </c>
      <c r="J221" s="15">
        <v>5</v>
      </c>
      <c r="K221" s="15" t="s">
        <v>3155</v>
      </c>
      <c r="L221" s="15">
        <v>304000105</v>
      </c>
      <c r="M221" s="15" t="s">
        <v>803</v>
      </c>
      <c r="N221" s="15" t="s">
        <v>406</v>
      </c>
      <c r="O221" s="18" t="s">
        <v>804</v>
      </c>
      <c r="P221" s="22" t="s">
        <v>73</v>
      </c>
      <c r="Q221" s="15" t="s">
        <v>805</v>
      </c>
      <c r="R221" s="18" t="s">
        <v>806</v>
      </c>
      <c r="S221" s="22" t="s">
        <v>73</v>
      </c>
      <c r="T221" s="18"/>
      <c r="U221" s="18" t="s">
        <v>807</v>
      </c>
      <c r="V221" s="15" t="s">
        <v>808</v>
      </c>
      <c r="W221" s="18" t="s">
        <v>505</v>
      </c>
      <c r="X221" s="18"/>
      <c r="Y221" s="15" t="s">
        <v>68</v>
      </c>
      <c r="Z221" s="18" t="s">
        <v>506</v>
      </c>
      <c r="AA221" s="18" t="s">
        <v>71</v>
      </c>
      <c r="AB221" s="18" t="s">
        <v>809</v>
      </c>
      <c r="AC221" s="67" t="str">
        <f>+VLOOKUP("*"&amp;L221&amp;"*",'[2]REGISTROS SANITARIOS'!$D$2:$E$260,2,FALSE)</f>
        <v>SI</v>
      </c>
      <c r="AD221" s="22" t="s">
        <v>1025</v>
      </c>
      <c r="AE221" s="16">
        <v>45310</v>
      </c>
      <c r="AF221" s="34" t="s">
        <v>73</v>
      </c>
      <c r="AG221" s="24" t="s">
        <v>43</v>
      </c>
      <c r="AH221" s="18" t="s">
        <v>43</v>
      </c>
      <c r="AI221" s="18" t="s">
        <v>54</v>
      </c>
      <c r="AJ221" s="17">
        <v>605</v>
      </c>
      <c r="AK221" s="25">
        <v>600</v>
      </c>
      <c r="AL221" s="25">
        <v>11432</v>
      </c>
      <c r="AM221" s="35">
        <v>0</v>
      </c>
      <c r="AN221" s="49">
        <f t="shared" si="28"/>
        <v>6859200</v>
      </c>
      <c r="AO221" s="18"/>
      <c r="AP221" s="15"/>
      <c r="AQ221" s="43" t="str">
        <f t="shared" si="29"/>
        <v>MENOR</v>
      </c>
      <c r="AR221" s="44">
        <f t="shared" si="30"/>
        <v>6916360</v>
      </c>
      <c r="AS221" s="44">
        <f t="shared" si="31"/>
        <v>6916360</v>
      </c>
      <c r="AT221" s="44">
        <f t="shared" si="32"/>
        <v>6859200</v>
      </c>
      <c r="AU221" s="44">
        <f t="shared" si="33"/>
        <v>6859200</v>
      </c>
      <c r="AV221" s="45" t="b">
        <f t="shared" si="34"/>
        <v>1</v>
      </c>
      <c r="AW221" s="45" t="b">
        <f t="shared" si="35"/>
        <v>0</v>
      </c>
      <c r="AX221" s="45"/>
    </row>
    <row r="222" spans="1:50" s="36" customFormat="1" ht="27.75" customHeight="1" x14ac:dyDescent="0.15">
      <c r="A222" s="36" t="str">
        <f t="shared" si="27"/>
        <v>ABA CIENTIFICA S.A.S405000308</v>
      </c>
      <c r="B222" s="36" t="b">
        <f>+A222='[1]Anexo 9'!A222</f>
        <v>1</v>
      </c>
      <c r="C222" s="18">
        <v>800158193</v>
      </c>
      <c r="D222" s="18" t="s">
        <v>3848</v>
      </c>
      <c r="E222" s="15" t="s">
        <v>810</v>
      </c>
      <c r="F222" s="15" t="s">
        <v>62</v>
      </c>
      <c r="G222" s="15" t="s">
        <v>3155</v>
      </c>
      <c r="H222" s="15" t="s">
        <v>3155</v>
      </c>
      <c r="I222" s="15" t="s">
        <v>3155</v>
      </c>
      <c r="J222" s="15">
        <v>2</v>
      </c>
      <c r="K222" s="15" t="s">
        <v>3155</v>
      </c>
      <c r="L222" s="15">
        <v>405000308</v>
      </c>
      <c r="M222" s="15" t="s">
        <v>3935</v>
      </c>
      <c r="N222" s="15" t="s">
        <v>835</v>
      </c>
      <c r="O222" s="18" t="s">
        <v>836</v>
      </c>
      <c r="P222" s="22" t="s">
        <v>3841</v>
      </c>
      <c r="Q222" s="15" t="s">
        <v>837</v>
      </c>
      <c r="R222" s="18" t="s">
        <v>377</v>
      </c>
      <c r="S222" s="22" t="s">
        <v>73</v>
      </c>
      <c r="T222" s="18"/>
      <c r="U222" s="18" t="s">
        <v>377</v>
      </c>
      <c r="V222" s="15" t="s">
        <v>838</v>
      </c>
      <c r="W222" s="18" t="s">
        <v>839</v>
      </c>
      <c r="X222" s="18"/>
      <c r="Y222" s="15" t="s">
        <v>68</v>
      </c>
      <c r="Z222" s="18" t="s">
        <v>6682</v>
      </c>
      <c r="AA222" s="18" t="s">
        <v>71</v>
      </c>
      <c r="AB222" s="18" t="s">
        <v>3116</v>
      </c>
      <c r="AC222" s="67" t="str">
        <f>+VLOOKUP("*"&amp;L222&amp;"*",'[2]REGISTROS SANITARIOS'!$D$2:$E$260,2,FALSE)</f>
        <v>SI</v>
      </c>
      <c r="AD222" s="22" t="s">
        <v>1025</v>
      </c>
      <c r="AE222" s="16">
        <v>46929</v>
      </c>
      <c r="AF222" s="34" t="s">
        <v>73</v>
      </c>
      <c r="AG222" s="24" t="s">
        <v>43</v>
      </c>
      <c r="AH222" s="18" t="s">
        <v>43</v>
      </c>
      <c r="AI222" s="18" t="s">
        <v>54</v>
      </c>
      <c r="AJ222" s="17">
        <v>2156</v>
      </c>
      <c r="AK222" s="25">
        <v>2150</v>
      </c>
      <c r="AL222" s="25">
        <v>4286</v>
      </c>
      <c r="AM222" s="35">
        <v>0</v>
      </c>
      <c r="AN222" s="49">
        <f t="shared" si="28"/>
        <v>9214900</v>
      </c>
      <c r="AO222" s="18"/>
      <c r="AP222" s="15"/>
      <c r="AQ222" s="43" t="str">
        <f t="shared" si="29"/>
        <v>MENOR</v>
      </c>
      <c r="AR222" s="44">
        <f t="shared" si="30"/>
        <v>9240616</v>
      </c>
      <c r="AS222" s="44">
        <f t="shared" si="31"/>
        <v>9240616</v>
      </c>
      <c r="AT222" s="44">
        <f t="shared" si="32"/>
        <v>9214900</v>
      </c>
      <c r="AU222" s="44">
        <f t="shared" si="33"/>
        <v>9214900</v>
      </c>
      <c r="AV222" s="45" t="b">
        <f t="shared" si="34"/>
        <v>1</v>
      </c>
      <c r="AW222" s="45" t="b">
        <f t="shared" si="35"/>
        <v>0</v>
      </c>
      <c r="AX222" s="45"/>
    </row>
    <row r="223" spans="1:50" s="36" customFormat="1" ht="27.75" customHeight="1" x14ac:dyDescent="0.15">
      <c r="A223" s="36" t="str">
        <f t="shared" si="27"/>
        <v>ABA CIENTIFICA S.A.S408000116</v>
      </c>
      <c r="B223" s="36" t="b">
        <f>+A223='[1]Anexo 9'!A223</f>
        <v>1</v>
      </c>
      <c r="C223" s="18">
        <v>800158193</v>
      </c>
      <c r="D223" s="18" t="s">
        <v>3848</v>
      </c>
      <c r="E223" s="15" t="s">
        <v>810</v>
      </c>
      <c r="F223" s="15" t="s">
        <v>811</v>
      </c>
      <c r="G223" s="15">
        <f>+VLOOKUP(F223,[3]Sheet1!$E$3:$G$74,3,FALSE)</f>
        <v>2</v>
      </c>
      <c r="H223" s="15">
        <f>+VLOOKUP(D223&amp;F223,'TD para paquetes'!$E$3:$I$441,5,FALSE)</f>
        <v>2</v>
      </c>
      <c r="I223" s="15" t="s">
        <v>1025</v>
      </c>
      <c r="J223" s="15">
        <v>6</v>
      </c>
      <c r="K223" s="15">
        <v>6</v>
      </c>
      <c r="L223" s="15">
        <v>408000116</v>
      </c>
      <c r="M223" s="15" t="s">
        <v>812</v>
      </c>
      <c r="N223" s="15" t="s">
        <v>101</v>
      </c>
      <c r="O223" s="18" t="s">
        <v>3936</v>
      </c>
      <c r="P223" s="22" t="s">
        <v>3841</v>
      </c>
      <c r="Q223" s="15" t="s">
        <v>114</v>
      </c>
      <c r="R223" s="18" t="s">
        <v>115</v>
      </c>
      <c r="S223" s="22" t="s">
        <v>73</v>
      </c>
      <c r="T223" s="18"/>
      <c r="U223" s="18" t="s">
        <v>115</v>
      </c>
      <c r="V223" s="15"/>
      <c r="W223" s="18" t="s">
        <v>813</v>
      </c>
      <c r="X223" s="18" t="s">
        <v>8779</v>
      </c>
      <c r="Y223" s="15" t="s">
        <v>73</v>
      </c>
      <c r="Z223" s="18" t="s">
        <v>814</v>
      </c>
      <c r="AA223" s="18" t="s">
        <v>596</v>
      </c>
      <c r="AB223" s="18" t="s">
        <v>815</v>
      </c>
      <c r="AC223" s="67" t="str">
        <f>+VLOOKUP("*"&amp;L223&amp;"*",'[2]REGISTROS SANITARIOS'!$D$2:$E$260,2,FALSE)</f>
        <v>SI</v>
      </c>
      <c r="AD223" s="22" t="s">
        <v>1025</v>
      </c>
      <c r="AE223" s="16">
        <v>46641</v>
      </c>
      <c r="AF223" s="34" t="s">
        <v>73</v>
      </c>
      <c r="AG223" s="24" t="s">
        <v>43</v>
      </c>
      <c r="AH223" s="18" t="s">
        <v>43</v>
      </c>
      <c r="AI223" s="18" t="s">
        <v>53</v>
      </c>
      <c r="AJ223" s="17">
        <v>170500</v>
      </c>
      <c r="AK223" s="25">
        <v>170500</v>
      </c>
      <c r="AL223" s="25">
        <v>288</v>
      </c>
      <c r="AM223" s="35">
        <v>0.19</v>
      </c>
      <c r="AN223" s="49">
        <f t="shared" si="28"/>
        <v>58433760</v>
      </c>
      <c r="AO223" s="18"/>
      <c r="AP223" s="15"/>
      <c r="AQ223" s="43" t="str">
        <f t="shared" si="29"/>
        <v>SI</v>
      </c>
      <c r="AR223" s="44">
        <f t="shared" si="30"/>
        <v>58433759.999999993</v>
      </c>
      <c r="AS223" s="44">
        <f t="shared" si="31"/>
        <v>49104000</v>
      </c>
      <c r="AT223" s="44">
        <f t="shared" si="32"/>
        <v>49104000</v>
      </c>
      <c r="AU223" s="44">
        <f t="shared" si="33"/>
        <v>58433759.999999993</v>
      </c>
      <c r="AV223" s="45" t="b">
        <f t="shared" si="34"/>
        <v>1</v>
      </c>
      <c r="AW223" s="45" t="b">
        <f t="shared" si="35"/>
        <v>0</v>
      </c>
      <c r="AX223" s="45"/>
    </row>
    <row r="224" spans="1:50" s="36" customFormat="1" ht="27.75" customHeight="1" x14ac:dyDescent="0.15">
      <c r="A224" s="36" t="str">
        <f t="shared" si="27"/>
        <v>ABA CIENTIFICA S.A.S408000216</v>
      </c>
      <c r="B224" s="36" t="b">
        <f>+A224='[1]Anexo 9'!A224</f>
        <v>1</v>
      </c>
      <c r="C224" s="18">
        <v>800158193</v>
      </c>
      <c r="D224" s="18" t="s">
        <v>3848</v>
      </c>
      <c r="E224" s="15" t="s">
        <v>810</v>
      </c>
      <c r="F224" s="15" t="s">
        <v>811</v>
      </c>
      <c r="G224" s="15">
        <f>+VLOOKUP(F224,[3]Sheet1!$E$3:$G$74,3,FALSE)</f>
        <v>2</v>
      </c>
      <c r="H224" s="15">
        <f>+VLOOKUP(D224&amp;F224,'TD para paquetes'!$E$3:$I$441,5,FALSE)</f>
        <v>2</v>
      </c>
      <c r="I224" s="15" t="s">
        <v>1025</v>
      </c>
      <c r="J224" s="15">
        <v>6</v>
      </c>
      <c r="K224" s="15">
        <v>6</v>
      </c>
      <c r="L224" s="15">
        <v>408000216</v>
      </c>
      <c r="M224" s="15" t="s">
        <v>816</v>
      </c>
      <c r="N224" s="15" t="s">
        <v>101</v>
      </c>
      <c r="O224" s="18" t="s">
        <v>817</v>
      </c>
      <c r="P224" s="22" t="s">
        <v>3841</v>
      </c>
      <c r="Q224" s="15" t="s">
        <v>114</v>
      </c>
      <c r="R224" s="18" t="s">
        <v>115</v>
      </c>
      <c r="S224" s="22" t="s">
        <v>73</v>
      </c>
      <c r="T224" s="18"/>
      <c r="U224" s="18" t="s">
        <v>115</v>
      </c>
      <c r="V224" s="15"/>
      <c r="W224" s="18" t="s">
        <v>813</v>
      </c>
      <c r="X224" s="18" t="s">
        <v>8779</v>
      </c>
      <c r="Y224" s="15" t="s">
        <v>73</v>
      </c>
      <c r="Z224" s="18" t="s">
        <v>814</v>
      </c>
      <c r="AA224" s="18" t="s">
        <v>596</v>
      </c>
      <c r="AB224" s="18" t="s">
        <v>815</v>
      </c>
      <c r="AC224" s="67" t="str">
        <f>+VLOOKUP("*"&amp;L224&amp;"*",'[2]REGISTROS SANITARIOS'!$D$2:$E$260,2,FALSE)</f>
        <v>SI</v>
      </c>
      <c r="AD224" s="22" t="s">
        <v>1025</v>
      </c>
      <c r="AE224" s="16">
        <v>46641</v>
      </c>
      <c r="AF224" s="34" t="s">
        <v>73</v>
      </c>
      <c r="AG224" s="24" t="s">
        <v>43</v>
      </c>
      <c r="AH224" s="18" t="s">
        <v>43</v>
      </c>
      <c r="AI224" s="18" t="s">
        <v>53</v>
      </c>
      <c r="AJ224" s="17">
        <v>2200</v>
      </c>
      <c r="AK224" s="25">
        <v>2200</v>
      </c>
      <c r="AL224" s="25">
        <v>291</v>
      </c>
      <c r="AM224" s="35">
        <v>0.19</v>
      </c>
      <c r="AN224" s="49">
        <f t="shared" si="28"/>
        <v>761838</v>
      </c>
      <c r="AO224" s="18"/>
      <c r="AP224" s="15"/>
      <c r="AQ224" s="43" t="str">
        <f t="shared" si="29"/>
        <v>SI</v>
      </c>
      <c r="AR224" s="44">
        <f t="shared" si="30"/>
        <v>761837.99999999988</v>
      </c>
      <c r="AS224" s="44">
        <f t="shared" si="31"/>
        <v>640200</v>
      </c>
      <c r="AT224" s="44">
        <f t="shared" si="32"/>
        <v>640200</v>
      </c>
      <c r="AU224" s="44">
        <f t="shared" si="33"/>
        <v>761837.99999999988</v>
      </c>
      <c r="AV224" s="45" t="b">
        <f t="shared" si="34"/>
        <v>1</v>
      </c>
      <c r="AW224" s="45" t="b">
        <f t="shared" si="35"/>
        <v>0</v>
      </c>
      <c r="AX224" s="45"/>
    </row>
    <row r="225" spans="1:50" s="36" customFormat="1" ht="27.75" customHeight="1" x14ac:dyDescent="0.15">
      <c r="A225" s="36" t="str">
        <f t="shared" si="27"/>
        <v>ABA CIENTIFICA S.A.S408000612</v>
      </c>
      <c r="B225" s="36" t="b">
        <f>+A225='[1]Anexo 9'!A225</f>
        <v>1</v>
      </c>
      <c r="C225" s="18">
        <v>800158193</v>
      </c>
      <c r="D225" s="18" t="s">
        <v>3848</v>
      </c>
      <c r="E225" s="15" t="s">
        <v>810</v>
      </c>
      <c r="F225" s="15" t="s">
        <v>951</v>
      </c>
      <c r="G225" s="15">
        <f>+VLOOKUP(F225,[3]Sheet1!$E$3:$G$74,3,FALSE)</f>
        <v>7</v>
      </c>
      <c r="H225" s="15">
        <f>+VLOOKUP(D225&amp;F225,'TD para paquetes'!$E$3:$I$441,5,FALSE)</f>
        <v>7</v>
      </c>
      <c r="I225" s="15" t="s">
        <v>1025</v>
      </c>
      <c r="J225" s="15">
        <v>6</v>
      </c>
      <c r="K225" s="15">
        <v>4</v>
      </c>
      <c r="L225" s="15">
        <v>408000612</v>
      </c>
      <c r="M225" s="15" t="s">
        <v>952</v>
      </c>
      <c r="N225" s="15" t="s">
        <v>101</v>
      </c>
      <c r="O225" s="18" t="s">
        <v>953</v>
      </c>
      <c r="P225" s="22" t="s">
        <v>3841</v>
      </c>
      <c r="Q225" s="15" t="s">
        <v>954</v>
      </c>
      <c r="R225" s="18" t="s">
        <v>153</v>
      </c>
      <c r="S225" s="22" t="s">
        <v>73</v>
      </c>
      <c r="T225" s="18"/>
      <c r="U225" s="18" t="s">
        <v>153</v>
      </c>
      <c r="V225" s="15"/>
      <c r="W225" s="18" t="s">
        <v>813</v>
      </c>
      <c r="X225" s="18" t="s">
        <v>8779</v>
      </c>
      <c r="Y225" s="15" t="s">
        <v>73</v>
      </c>
      <c r="Z225" s="18" t="s">
        <v>6683</v>
      </c>
      <c r="AA225" s="18" t="s">
        <v>1409</v>
      </c>
      <c r="AB225" s="18" t="s">
        <v>955</v>
      </c>
      <c r="AC225" s="67" t="str">
        <f>+VLOOKUP("*"&amp;L225&amp;"*",'[2]REGISTROS SANITARIOS'!$D$2:$E$260,2,FALSE)</f>
        <v>SI</v>
      </c>
      <c r="AD225" s="22" t="s">
        <v>1025</v>
      </c>
      <c r="AE225" s="16">
        <v>46078</v>
      </c>
      <c r="AF225" s="34" t="s">
        <v>73</v>
      </c>
      <c r="AG225" s="24" t="s">
        <v>43</v>
      </c>
      <c r="AH225" s="18" t="s">
        <v>43</v>
      </c>
      <c r="AI225" s="18" t="s">
        <v>54</v>
      </c>
      <c r="AJ225" s="17">
        <v>1650</v>
      </c>
      <c r="AK225" s="25">
        <v>1650</v>
      </c>
      <c r="AL225" s="25">
        <v>576</v>
      </c>
      <c r="AM225" s="35">
        <v>0.19</v>
      </c>
      <c r="AN225" s="49">
        <f t="shared" si="28"/>
        <v>1130976</v>
      </c>
      <c r="AO225" s="18"/>
      <c r="AP225" s="15"/>
      <c r="AQ225" s="43" t="str">
        <f t="shared" si="29"/>
        <v>SI</v>
      </c>
      <c r="AR225" s="44">
        <f t="shared" si="30"/>
        <v>1130976</v>
      </c>
      <c r="AS225" s="44">
        <f t="shared" si="31"/>
        <v>950400</v>
      </c>
      <c r="AT225" s="44">
        <f t="shared" si="32"/>
        <v>950400</v>
      </c>
      <c r="AU225" s="44">
        <f t="shared" si="33"/>
        <v>1130976</v>
      </c>
      <c r="AV225" s="45" t="b">
        <f t="shared" si="34"/>
        <v>1</v>
      </c>
      <c r="AW225" s="45" t="b">
        <f t="shared" si="35"/>
        <v>0</v>
      </c>
      <c r="AX225" s="45"/>
    </row>
    <row r="226" spans="1:50" s="36" customFormat="1" ht="27.75" customHeight="1" x14ac:dyDescent="0.15">
      <c r="A226" s="36" t="str">
        <f t="shared" si="27"/>
        <v>ABA CIENTIFICA S.A.S408000616</v>
      </c>
      <c r="B226" s="36" t="b">
        <f>+A226='[1]Anexo 9'!A226</f>
        <v>1</v>
      </c>
      <c r="C226" s="18">
        <v>800158193</v>
      </c>
      <c r="D226" s="18" t="s">
        <v>3848</v>
      </c>
      <c r="E226" s="15" t="s">
        <v>810</v>
      </c>
      <c r="F226" s="15" t="s">
        <v>951</v>
      </c>
      <c r="G226" s="15">
        <f>+VLOOKUP(F226,[3]Sheet1!$E$3:$G$74,3,FALSE)</f>
        <v>7</v>
      </c>
      <c r="H226" s="15">
        <f>+VLOOKUP(D226&amp;F226,'TD para paquetes'!$E$3:$I$441,5,FALSE)</f>
        <v>7</v>
      </c>
      <c r="I226" s="15" t="s">
        <v>1025</v>
      </c>
      <c r="J226" s="15">
        <v>6</v>
      </c>
      <c r="K226" s="15">
        <v>4</v>
      </c>
      <c r="L226" s="15">
        <v>408000616</v>
      </c>
      <c r="M226" s="15" t="s">
        <v>956</v>
      </c>
      <c r="N226" s="15" t="s">
        <v>101</v>
      </c>
      <c r="O226" s="18" t="s">
        <v>957</v>
      </c>
      <c r="P226" s="22" t="s">
        <v>3841</v>
      </c>
      <c r="Q226" s="15" t="s">
        <v>954</v>
      </c>
      <c r="R226" s="18" t="s">
        <v>153</v>
      </c>
      <c r="S226" s="22" t="s">
        <v>73</v>
      </c>
      <c r="T226" s="18"/>
      <c r="U226" s="18" t="s">
        <v>153</v>
      </c>
      <c r="V226" s="15"/>
      <c r="W226" s="18" t="s">
        <v>813</v>
      </c>
      <c r="X226" s="18" t="s">
        <v>8779</v>
      </c>
      <c r="Y226" s="15" t="s">
        <v>73</v>
      </c>
      <c r="Z226" s="18" t="s">
        <v>958</v>
      </c>
      <c r="AA226" s="18" t="s">
        <v>959</v>
      </c>
      <c r="AB226" s="18" t="s">
        <v>955</v>
      </c>
      <c r="AC226" s="67" t="str">
        <f>+VLOOKUP("*"&amp;L226&amp;"*",'[2]REGISTROS SANITARIOS'!$D$2:$E$260,2,FALSE)</f>
        <v>SI</v>
      </c>
      <c r="AD226" s="22" t="s">
        <v>1025</v>
      </c>
      <c r="AE226" s="16">
        <v>46078</v>
      </c>
      <c r="AF226" s="34" t="s">
        <v>73</v>
      </c>
      <c r="AG226" s="24" t="s">
        <v>43</v>
      </c>
      <c r="AH226" s="18" t="s">
        <v>43</v>
      </c>
      <c r="AI226" s="18" t="s">
        <v>54</v>
      </c>
      <c r="AJ226" s="17">
        <v>165000</v>
      </c>
      <c r="AK226" s="25">
        <v>165000</v>
      </c>
      <c r="AL226" s="25">
        <v>643</v>
      </c>
      <c r="AM226" s="35">
        <v>0.19</v>
      </c>
      <c r="AN226" s="49">
        <f t="shared" si="28"/>
        <v>126253050</v>
      </c>
      <c r="AO226" s="18"/>
      <c r="AP226" s="15"/>
      <c r="AQ226" s="43" t="str">
        <f t="shared" si="29"/>
        <v>SI</v>
      </c>
      <c r="AR226" s="44">
        <f t="shared" si="30"/>
        <v>126253050</v>
      </c>
      <c r="AS226" s="44">
        <f t="shared" si="31"/>
        <v>106095000</v>
      </c>
      <c r="AT226" s="44">
        <f t="shared" si="32"/>
        <v>106095000</v>
      </c>
      <c r="AU226" s="44">
        <f t="shared" si="33"/>
        <v>126253050</v>
      </c>
      <c r="AV226" s="45" t="b">
        <f t="shared" si="34"/>
        <v>1</v>
      </c>
      <c r="AW226" s="45" t="b">
        <f t="shared" si="35"/>
        <v>0</v>
      </c>
      <c r="AX226" s="45"/>
    </row>
    <row r="227" spans="1:50" s="36" customFormat="1" ht="27.75" customHeight="1" x14ac:dyDescent="0.15">
      <c r="A227" s="36" t="str">
        <f t="shared" si="27"/>
        <v>ABA CIENTIFICA S.A.S408000716</v>
      </c>
      <c r="B227" s="36" t="b">
        <f>+A227='[1]Anexo 9'!A227</f>
        <v>1</v>
      </c>
      <c r="C227" s="18">
        <v>800158193</v>
      </c>
      <c r="D227" s="18" t="s">
        <v>3848</v>
      </c>
      <c r="E227" s="15" t="s">
        <v>810</v>
      </c>
      <c r="F227" s="15" t="s">
        <v>951</v>
      </c>
      <c r="G227" s="15">
        <f>+VLOOKUP(F227,[3]Sheet1!$E$3:$G$74,3,FALSE)</f>
        <v>7</v>
      </c>
      <c r="H227" s="15">
        <f>+VLOOKUP(D227&amp;F227,'TD para paquetes'!$E$3:$I$441,5,FALSE)</f>
        <v>7</v>
      </c>
      <c r="I227" s="15" t="s">
        <v>1025</v>
      </c>
      <c r="J227" s="15">
        <v>6</v>
      </c>
      <c r="K227" s="15">
        <v>4</v>
      </c>
      <c r="L227" s="15">
        <v>408000716</v>
      </c>
      <c r="M227" s="15" t="s">
        <v>960</v>
      </c>
      <c r="N227" s="15" t="s">
        <v>101</v>
      </c>
      <c r="O227" s="18" t="s">
        <v>961</v>
      </c>
      <c r="P227" s="22" t="s">
        <v>3841</v>
      </c>
      <c r="Q227" s="15" t="s">
        <v>954</v>
      </c>
      <c r="R227" s="18" t="s">
        <v>153</v>
      </c>
      <c r="S227" s="22" t="s">
        <v>73</v>
      </c>
      <c r="T227" s="18"/>
      <c r="U227" s="18" t="s">
        <v>153</v>
      </c>
      <c r="V227" s="15"/>
      <c r="W227" s="18" t="s">
        <v>813</v>
      </c>
      <c r="X227" s="18" t="s">
        <v>8779</v>
      </c>
      <c r="Y227" s="15" t="s">
        <v>73</v>
      </c>
      <c r="Z227" s="18" t="s">
        <v>6683</v>
      </c>
      <c r="AA227" s="18" t="s">
        <v>1409</v>
      </c>
      <c r="AB227" s="18" t="s">
        <v>955</v>
      </c>
      <c r="AC227" s="67" t="str">
        <f>+VLOOKUP("*"&amp;L227&amp;"*",'[2]REGISTROS SANITARIOS'!$D$2:$E$260,2,FALSE)</f>
        <v>SI</v>
      </c>
      <c r="AD227" s="22" t="s">
        <v>1025</v>
      </c>
      <c r="AE227" s="16">
        <v>46078</v>
      </c>
      <c r="AF227" s="34" t="s">
        <v>73</v>
      </c>
      <c r="AG227" s="24" t="s">
        <v>43</v>
      </c>
      <c r="AH227" s="18" t="s">
        <v>43</v>
      </c>
      <c r="AI227" s="18" t="s">
        <v>54</v>
      </c>
      <c r="AJ227" s="17">
        <v>2750</v>
      </c>
      <c r="AK227" s="25">
        <v>2750</v>
      </c>
      <c r="AL227" s="25">
        <v>381</v>
      </c>
      <c r="AM227" s="35">
        <v>0.19</v>
      </c>
      <c r="AN227" s="49">
        <f t="shared" si="28"/>
        <v>1246822.5</v>
      </c>
      <c r="AO227" s="18"/>
      <c r="AP227" s="15"/>
      <c r="AQ227" s="43" t="str">
        <f t="shared" si="29"/>
        <v>SI</v>
      </c>
      <c r="AR227" s="44">
        <f t="shared" si="30"/>
        <v>1246822.5</v>
      </c>
      <c r="AS227" s="44">
        <f t="shared" si="31"/>
        <v>1047750</v>
      </c>
      <c r="AT227" s="44">
        <f t="shared" si="32"/>
        <v>1047750</v>
      </c>
      <c r="AU227" s="44">
        <f t="shared" si="33"/>
        <v>1246822.5</v>
      </c>
      <c r="AV227" s="45" t="b">
        <f t="shared" si="34"/>
        <v>1</v>
      </c>
      <c r="AW227" s="45" t="b">
        <f t="shared" si="35"/>
        <v>0</v>
      </c>
      <c r="AX227" s="45"/>
    </row>
    <row r="228" spans="1:50" s="36" customFormat="1" ht="27.75" customHeight="1" x14ac:dyDescent="0.15">
      <c r="A228" s="36" t="str">
        <f t="shared" si="27"/>
        <v>ABA CIENTIFICA S.A.S408001616</v>
      </c>
      <c r="B228" s="36" t="b">
        <f>+A228='[1]Anexo 9'!A228</f>
        <v>1</v>
      </c>
      <c r="C228" s="18">
        <v>800158193</v>
      </c>
      <c r="D228" s="18" t="s">
        <v>3848</v>
      </c>
      <c r="E228" s="15" t="s">
        <v>810</v>
      </c>
      <c r="F228" s="15" t="s">
        <v>951</v>
      </c>
      <c r="G228" s="15">
        <f>+VLOOKUP(F228,[3]Sheet1!$E$3:$G$74,3,FALSE)</f>
        <v>7</v>
      </c>
      <c r="H228" s="15">
        <f>+VLOOKUP(D228&amp;F228,'TD para paquetes'!$E$3:$I$441,5,FALSE)</f>
        <v>7</v>
      </c>
      <c r="I228" s="15" t="s">
        <v>1025</v>
      </c>
      <c r="J228" s="15">
        <v>6</v>
      </c>
      <c r="K228" s="15">
        <v>4</v>
      </c>
      <c r="L228" s="15">
        <v>408001616</v>
      </c>
      <c r="M228" s="15" t="s">
        <v>962</v>
      </c>
      <c r="N228" s="15" t="s">
        <v>101</v>
      </c>
      <c r="O228" s="18" t="s">
        <v>963</v>
      </c>
      <c r="P228" s="22" t="s">
        <v>3841</v>
      </c>
      <c r="Q228" s="15" t="s">
        <v>954</v>
      </c>
      <c r="R228" s="18" t="s">
        <v>153</v>
      </c>
      <c r="S228" s="22" t="s">
        <v>73</v>
      </c>
      <c r="T228" s="18"/>
      <c r="U228" s="18" t="s">
        <v>153</v>
      </c>
      <c r="V228" s="15"/>
      <c r="W228" s="18" t="s">
        <v>813</v>
      </c>
      <c r="X228" s="18" t="s">
        <v>8779</v>
      </c>
      <c r="Y228" s="15" t="s">
        <v>73</v>
      </c>
      <c r="Z228" s="18" t="s">
        <v>958</v>
      </c>
      <c r="AA228" s="18" t="s">
        <v>959</v>
      </c>
      <c r="AB228" s="18" t="s">
        <v>955</v>
      </c>
      <c r="AC228" s="67" t="str">
        <f>+VLOOKUP("*"&amp;L228&amp;"*",'[2]REGISTROS SANITARIOS'!$D$2:$E$260,2,FALSE)</f>
        <v>SI</v>
      </c>
      <c r="AD228" s="22" t="s">
        <v>1025</v>
      </c>
      <c r="AE228" s="16">
        <v>46078</v>
      </c>
      <c r="AF228" s="34" t="s">
        <v>73</v>
      </c>
      <c r="AG228" s="24" t="s">
        <v>43</v>
      </c>
      <c r="AH228" s="18" t="s">
        <v>43</v>
      </c>
      <c r="AI228" s="18" t="s">
        <v>54</v>
      </c>
      <c r="AJ228" s="17">
        <v>110000</v>
      </c>
      <c r="AK228" s="25">
        <v>110000</v>
      </c>
      <c r="AL228" s="25">
        <v>363</v>
      </c>
      <c r="AM228" s="35">
        <v>0.19</v>
      </c>
      <c r="AN228" s="49">
        <f t="shared" si="28"/>
        <v>47516700</v>
      </c>
      <c r="AO228" s="18"/>
      <c r="AP228" s="15"/>
      <c r="AQ228" s="43" t="str">
        <f t="shared" si="29"/>
        <v>SI</v>
      </c>
      <c r="AR228" s="44">
        <f t="shared" si="30"/>
        <v>47516700</v>
      </c>
      <c r="AS228" s="44">
        <f t="shared" si="31"/>
        <v>39930000</v>
      </c>
      <c r="AT228" s="44">
        <f t="shared" si="32"/>
        <v>39930000</v>
      </c>
      <c r="AU228" s="44">
        <f t="shared" si="33"/>
        <v>47516700</v>
      </c>
      <c r="AV228" s="45" t="b">
        <f t="shared" si="34"/>
        <v>1</v>
      </c>
      <c r="AW228" s="45" t="b">
        <f t="shared" si="35"/>
        <v>0</v>
      </c>
      <c r="AX228" s="45"/>
    </row>
    <row r="229" spans="1:50" s="36" customFormat="1" ht="27.75" customHeight="1" x14ac:dyDescent="0.15">
      <c r="A229" s="36" t="str">
        <f t="shared" si="27"/>
        <v>ABA CIENTIFICA S.A.S408001716</v>
      </c>
      <c r="B229" s="36" t="b">
        <f>+A229='[1]Anexo 9'!A229</f>
        <v>1</v>
      </c>
      <c r="C229" s="18">
        <v>800158193</v>
      </c>
      <c r="D229" s="18" t="s">
        <v>3848</v>
      </c>
      <c r="E229" s="15" t="s">
        <v>810</v>
      </c>
      <c r="F229" s="15" t="s">
        <v>951</v>
      </c>
      <c r="G229" s="15">
        <f>+VLOOKUP(F229,[3]Sheet1!$E$3:$G$74,3,FALSE)</f>
        <v>7</v>
      </c>
      <c r="H229" s="15">
        <f>+VLOOKUP(D229&amp;F229,'TD para paquetes'!$E$3:$I$441,5,FALSE)</f>
        <v>7</v>
      </c>
      <c r="I229" s="15" t="s">
        <v>1025</v>
      </c>
      <c r="J229" s="15">
        <v>6</v>
      </c>
      <c r="K229" s="15">
        <v>4</v>
      </c>
      <c r="L229" s="15">
        <v>408001716</v>
      </c>
      <c r="M229" s="15" t="s">
        <v>964</v>
      </c>
      <c r="N229" s="15" t="s">
        <v>101</v>
      </c>
      <c r="O229" s="18" t="s">
        <v>965</v>
      </c>
      <c r="P229" s="22" t="s">
        <v>3841</v>
      </c>
      <c r="Q229" s="15" t="s">
        <v>954</v>
      </c>
      <c r="R229" s="18" t="s">
        <v>153</v>
      </c>
      <c r="S229" s="22" t="s">
        <v>73</v>
      </c>
      <c r="T229" s="18"/>
      <c r="U229" s="18" t="s">
        <v>153</v>
      </c>
      <c r="V229" s="15"/>
      <c r="W229" s="18" t="s">
        <v>813</v>
      </c>
      <c r="X229" s="18" t="s">
        <v>8779</v>
      </c>
      <c r="Y229" s="15" t="s">
        <v>73</v>
      </c>
      <c r="Z229" s="18" t="s">
        <v>958</v>
      </c>
      <c r="AA229" s="18" t="s">
        <v>959</v>
      </c>
      <c r="AB229" s="18" t="s">
        <v>955</v>
      </c>
      <c r="AC229" s="67" t="str">
        <f>+VLOOKUP("*"&amp;L229&amp;"*",'[2]REGISTROS SANITARIOS'!$D$2:$E$260,2,FALSE)</f>
        <v>SI</v>
      </c>
      <c r="AD229" s="22" t="s">
        <v>1025</v>
      </c>
      <c r="AE229" s="16">
        <v>46078</v>
      </c>
      <c r="AF229" s="34" t="s">
        <v>73</v>
      </c>
      <c r="AG229" s="24" t="s">
        <v>43</v>
      </c>
      <c r="AH229" s="18" t="s">
        <v>43</v>
      </c>
      <c r="AI229" s="18" t="s">
        <v>54</v>
      </c>
      <c r="AJ229" s="17">
        <v>23650</v>
      </c>
      <c r="AK229" s="25">
        <v>23650</v>
      </c>
      <c r="AL229" s="25">
        <v>413</v>
      </c>
      <c r="AM229" s="35">
        <v>0.19</v>
      </c>
      <c r="AN229" s="49">
        <f t="shared" si="28"/>
        <v>11623265.5</v>
      </c>
      <c r="AO229" s="18"/>
      <c r="AP229" s="15"/>
      <c r="AQ229" s="43" t="str">
        <f t="shared" si="29"/>
        <v>SI</v>
      </c>
      <c r="AR229" s="44">
        <f t="shared" si="30"/>
        <v>11623265.5</v>
      </c>
      <c r="AS229" s="44">
        <f t="shared" si="31"/>
        <v>9767450</v>
      </c>
      <c r="AT229" s="44">
        <f t="shared" si="32"/>
        <v>9767450</v>
      </c>
      <c r="AU229" s="44">
        <f t="shared" si="33"/>
        <v>11623265.5</v>
      </c>
      <c r="AV229" s="45" t="b">
        <f t="shared" si="34"/>
        <v>1</v>
      </c>
      <c r="AW229" s="45" t="b">
        <f t="shared" si="35"/>
        <v>0</v>
      </c>
      <c r="AX229" s="45"/>
    </row>
    <row r="230" spans="1:50" s="36" customFormat="1" ht="27.75" customHeight="1" x14ac:dyDescent="0.15">
      <c r="A230" s="36" t="str">
        <f t="shared" si="27"/>
        <v>ABA CIENTIFICA S.A.S408002016</v>
      </c>
      <c r="B230" s="36" t="b">
        <f>+A230='[1]Anexo 9'!A230</f>
        <v>1</v>
      </c>
      <c r="C230" s="18">
        <v>800158193</v>
      </c>
      <c r="D230" s="18" t="s">
        <v>3848</v>
      </c>
      <c r="E230" s="15" t="s">
        <v>810</v>
      </c>
      <c r="F230" s="15" t="s">
        <v>951</v>
      </c>
      <c r="G230" s="15">
        <f>+VLOOKUP(F230,[3]Sheet1!$E$3:$G$74,3,FALSE)</f>
        <v>7</v>
      </c>
      <c r="H230" s="15">
        <f>+VLOOKUP(D230&amp;F230,'TD para paquetes'!$E$3:$I$441,5,FALSE)</f>
        <v>7</v>
      </c>
      <c r="I230" s="15" t="s">
        <v>1025</v>
      </c>
      <c r="J230" s="15">
        <v>6</v>
      </c>
      <c r="K230" s="15">
        <v>4</v>
      </c>
      <c r="L230" s="15">
        <v>408002016</v>
      </c>
      <c r="M230" s="15" t="s">
        <v>966</v>
      </c>
      <c r="N230" s="15" t="s">
        <v>101</v>
      </c>
      <c r="O230" s="18" t="s">
        <v>967</v>
      </c>
      <c r="P230" s="22" t="s">
        <v>3841</v>
      </c>
      <c r="Q230" s="15" t="s">
        <v>954</v>
      </c>
      <c r="R230" s="18" t="s">
        <v>153</v>
      </c>
      <c r="S230" s="22" t="s">
        <v>73</v>
      </c>
      <c r="T230" s="18"/>
      <c r="U230" s="18" t="s">
        <v>153</v>
      </c>
      <c r="V230" s="15"/>
      <c r="W230" s="18" t="s">
        <v>813</v>
      </c>
      <c r="X230" s="18" t="s">
        <v>8779</v>
      </c>
      <c r="Y230" s="15" t="s">
        <v>73</v>
      </c>
      <c r="Z230" s="18" t="s">
        <v>958</v>
      </c>
      <c r="AA230" s="18" t="s">
        <v>959</v>
      </c>
      <c r="AB230" s="18" t="s">
        <v>955</v>
      </c>
      <c r="AC230" s="67" t="str">
        <f>+VLOOKUP("*"&amp;L230&amp;"*",'[2]REGISTROS SANITARIOS'!$D$2:$E$260,2,FALSE)</f>
        <v>SI</v>
      </c>
      <c r="AD230" s="22" t="s">
        <v>1025</v>
      </c>
      <c r="AE230" s="16">
        <v>46078</v>
      </c>
      <c r="AF230" s="34" t="s">
        <v>73</v>
      </c>
      <c r="AG230" s="24" t="s">
        <v>43</v>
      </c>
      <c r="AH230" s="18" t="s">
        <v>43</v>
      </c>
      <c r="AI230" s="18" t="s">
        <v>54</v>
      </c>
      <c r="AJ230" s="17">
        <v>5500</v>
      </c>
      <c r="AK230" s="25">
        <v>5500</v>
      </c>
      <c r="AL230" s="25">
        <v>445</v>
      </c>
      <c r="AM230" s="35">
        <v>0.19</v>
      </c>
      <c r="AN230" s="49">
        <f t="shared" si="28"/>
        <v>2912525</v>
      </c>
      <c r="AO230" s="18"/>
      <c r="AP230" s="15"/>
      <c r="AQ230" s="43" t="str">
        <f t="shared" si="29"/>
        <v>SI</v>
      </c>
      <c r="AR230" s="44">
        <f t="shared" si="30"/>
        <v>2912524.9999999995</v>
      </c>
      <c r="AS230" s="44">
        <f t="shared" si="31"/>
        <v>2447500</v>
      </c>
      <c r="AT230" s="44">
        <f t="shared" si="32"/>
        <v>2447500</v>
      </c>
      <c r="AU230" s="44">
        <f t="shared" si="33"/>
        <v>2912524.9999999995</v>
      </c>
      <c r="AV230" s="45" t="b">
        <f t="shared" si="34"/>
        <v>1</v>
      </c>
      <c r="AW230" s="45" t="b">
        <f t="shared" si="35"/>
        <v>0</v>
      </c>
      <c r="AX230" s="45"/>
    </row>
    <row r="231" spans="1:50" s="36" customFormat="1" ht="27.75" customHeight="1" x14ac:dyDescent="0.15">
      <c r="A231" s="36" t="str">
        <f t="shared" si="27"/>
        <v>ABA CIENTIFICA S.A.S408003116</v>
      </c>
      <c r="B231" s="36" t="b">
        <f>+A231='[1]Anexo 9'!A231</f>
        <v>1</v>
      </c>
      <c r="C231" s="18">
        <v>800158193</v>
      </c>
      <c r="D231" s="18" t="s">
        <v>3848</v>
      </c>
      <c r="E231" s="15" t="s">
        <v>810</v>
      </c>
      <c r="F231" s="15" t="s">
        <v>951</v>
      </c>
      <c r="G231" s="15">
        <f>+VLOOKUP(F231,[3]Sheet1!$E$3:$G$74,3,FALSE)</f>
        <v>7</v>
      </c>
      <c r="H231" s="15">
        <f>+VLOOKUP(D231&amp;F231,'TD para paquetes'!$E$3:$I$441,5,FALSE)</f>
        <v>7</v>
      </c>
      <c r="I231" s="15" t="s">
        <v>1025</v>
      </c>
      <c r="J231" s="15">
        <v>4</v>
      </c>
      <c r="K231" s="15">
        <v>4</v>
      </c>
      <c r="L231" s="15">
        <v>408003116</v>
      </c>
      <c r="M231" s="15" t="s">
        <v>3937</v>
      </c>
      <c r="N231" s="15" t="s">
        <v>101</v>
      </c>
      <c r="O231" s="18" t="s">
        <v>3938</v>
      </c>
      <c r="P231" s="22" t="s">
        <v>3841</v>
      </c>
      <c r="Q231" s="15" t="s">
        <v>406</v>
      </c>
      <c r="R231" s="18" t="s">
        <v>153</v>
      </c>
      <c r="S231" s="22" t="s">
        <v>3841</v>
      </c>
      <c r="T231" s="18"/>
      <c r="U231" s="18" t="s">
        <v>153</v>
      </c>
      <c r="V231" s="15"/>
      <c r="W231" s="18" t="s">
        <v>312</v>
      </c>
      <c r="X231" s="18" t="s">
        <v>8779</v>
      </c>
      <c r="Y231" s="15" t="s">
        <v>68</v>
      </c>
      <c r="Z231" s="18" t="s">
        <v>6683</v>
      </c>
      <c r="AA231" s="18" t="s">
        <v>1409</v>
      </c>
      <c r="AB231" s="18" t="s">
        <v>955</v>
      </c>
      <c r="AC231" s="67" t="str">
        <f>+VLOOKUP("*"&amp;L231&amp;"*",'[2]REGISTROS SANITARIOS'!$D$2:$E$260,2,FALSE)</f>
        <v>SI</v>
      </c>
      <c r="AD231" s="22" t="s">
        <v>1025</v>
      </c>
      <c r="AE231" s="16">
        <v>46078</v>
      </c>
      <c r="AF231" s="34" t="s">
        <v>73</v>
      </c>
      <c r="AG231" s="24" t="s">
        <v>43</v>
      </c>
      <c r="AH231" s="18" t="s">
        <v>43</v>
      </c>
      <c r="AI231" s="18" t="s">
        <v>54</v>
      </c>
      <c r="AJ231" s="17">
        <v>2750</v>
      </c>
      <c r="AK231" s="25">
        <v>2750</v>
      </c>
      <c r="AL231" s="25">
        <v>367</v>
      </c>
      <c r="AM231" s="35">
        <v>0.19</v>
      </c>
      <c r="AN231" s="49">
        <f t="shared" si="28"/>
        <v>1201007.5</v>
      </c>
      <c r="AO231" s="18"/>
      <c r="AP231" s="15"/>
      <c r="AQ231" s="43" t="str">
        <f t="shared" si="29"/>
        <v>SI</v>
      </c>
      <c r="AR231" s="44">
        <f t="shared" si="30"/>
        <v>1201007.5</v>
      </c>
      <c r="AS231" s="44">
        <f t="shared" si="31"/>
        <v>1009250</v>
      </c>
      <c r="AT231" s="44">
        <f t="shared" si="32"/>
        <v>1009250</v>
      </c>
      <c r="AU231" s="44">
        <f t="shared" si="33"/>
        <v>1201007.5</v>
      </c>
      <c r="AV231" s="45" t="b">
        <f t="shared" si="34"/>
        <v>1</v>
      </c>
      <c r="AW231" s="45" t="b">
        <f t="shared" si="35"/>
        <v>0</v>
      </c>
      <c r="AX231" s="45"/>
    </row>
    <row r="232" spans="1:50" s="36" customFormat="1" ht="27.75" customHeight="1" x14ac:dyDescent="0.15">
      <c r="A232" s="36" t="str">
        <f t="shared" si="27"/>
        <v>ABA CIENTIFICA S.A.S410000710</v>
      </c>
      <c r="B232" s="36" t="b">
        <f>+A232='[1]Anexo 9'!A232</f>
        <v>1</v>
      </c>
      <c r="C232" s="18">
        <v>800158193</v>
      </c>
      <c r="D232" s="18" t="s">
        <v>3848</v>
      </c>
      <c r="E232" s="15" t="s">
        <v>810</v>
      </c>
      <c r="F232" s="15" t="s">
        <v>62</v>
      </c>
      <c r="G232" s="15" t="s">
        <v>3155</v>
      </c>
      <c r="H232" s="15" t="s">
        <v>3155</v>
      </c>
      <c r="I232" s="15" t="s">
        <v>3155</v>
      </c>
      <c r="J232" s="15">
        <v>4</v>
      </c>
      <c r="K232" s="15" t="s">
        <v>3155</v>
      </c>
      <c r="L232" s="15">
        <v>410000710</v>
      </c>
      <c r="M232" s="15" t="s">
        <v>840</v>
      </c>
      <c r="N232" s="15" t="s">
        <v>101</v>
      </c>
      <c r="O232" s="18" t="s">
        <v>841</v>
      </c>
      <c r="P232" s="22" t="s">
        <v>3841</v>
      </c>
      <c r="Q232" s="15" t="s">
        <v>101</v>
      </c>
      <c r="R232" s="18" t="s">
        <v>669</v>
      </c>
      <c r="S232" s="22" t="s">
        <v>68</v>
      </c>
      <c r="T232" s="18"/>
      <c r="U232" s="18" t="s">
        <v>669</v>
      </c>
      <c r="V232" s="15" t="s">
        <v>842</v>
      </c>
      <c r="W232" s="18" t="s">
        <v>843</v>
      </c>
      <c r="X232" s="18"/>
      <c r="Y232" s="15" t="s">
        <v>73</v>
      </c>
      <c r="Z232" s="18" t="s">
        <v>844</v>
      </c>
      <c r="AA232" s="18" t="s">
        <v>187</v>
      </c>
      <c r="AB232" s="18" t="s">
        <v>845</v>
      </c>
      <c r="AC232" s="67" t="str">
        <f>+VLOOKUP("*"&amp;L232&amp;"*",'[2]REGISTROS SANITARIOS'!$D$2:$E$260,2,FALSE)</f>
        <v>SI</v>
      </c>
      <c r="AD232" s="22" t="s">
        <v>1025</v>
      </c>
      <c r="AE232" s="16">
        <v>47663</v>
      </c>
      <c r="AF232" s="34" t="s">
        <v>73</v>
      </c>
      <c r="AG232" s="24" t="s">
        <v>43</v>
      </c>
      <c r="AH232" s="18" t="s">
        <v>43</v>
      </c>
      <c r="AI232" s="18" t="s">
        <v>54</v>
      </c>
      <c r="AJ232" s="17">
        <v>19706.5</v>
      </c>
      <c r="AK232" s="25">
        <v>19700</v>
      </c>
      <c r="AL232" s="25">
        <v>166</v>
      </c>
      <c r="AM232" s="35">
        <v>0.19</v>
      </c>
      <c r="AN232" s="49">
        <f t="shared" si="28"/>
        <v>3891538</v>
      </c>
      <c r="AO232" s="18"/>
      <c r="AP232" s="15"/>
      <c r="AQ232" s="43" t="str">
        <f t="shared" si="29"/>
        <v>MENOR</v>
      </c>
      <c r="AR232" s="44">
        <f t="shared" si="30"/>
        <v>3892822.01</v>
      </c>
      <c r="AS232" s="44">
        <f t="shared" si="31"/>
        <v>3271279</v>
      </c>
      <c r="AT232" s="44">
        <f t="shared" si="32"/>
        <v>3270200</v>
      </c>
      <c r="AU232" s="44">
        <f t="shared" si="33"/>
        <v>3891538</v>
      </c>
      <c r="AV232" s="45" t="b">
        <f t="shared" si="34"/>
        <v>1</v>
      </c>
      <c r="AW232" s="45" t="b">
        <f t="shared" si="35"/>
        <v>0</v>
      </c>
      <c r="AX232" s="45"/>
    </row>
    <row r="233" spans="1:50" s="36" customFormat="1" ht="27.75" customHeight="1" x14ac:dyDescent="0.15">
      <c r="A233" s="36" t="str">
        <f t="shared" si="27"/>
        <v>ABA CIENTIFICA S.A.S410002516</v>
      </c>
      <c r="B233" s="36" t="b">
        <f>+A233='[1]Anexo 9'!A233</f>
        <v>1</v>
      </c>
      <c r="C233" s="18">
        <v>800158193</v>
      </c>
      <c r="D233" s="18" t="s">
        <v>3848</v>
      </c>
      <c r="E233" s="15" t="s">
        <v>810</v>
      </c>
      <c r="F233" s="15" t="s">
        <v>62</v>
      </c>
      <c r="G233" s="15" t="s">
        <v>3155</v>
      </c>
      <c r="H233" s="15" t="s">
        <v>3155</v>
      </c>
      <c r="I233" s="15" t="s">
        <v>3155</v>
      </c>
      <c r="J233" s="15">
        <v>6</v>
      </c>
      <c r="K233" s="15" t="s">
        <v>3155</v>
      </c>
      <c r="L233" s="15">
        <v>410002516</v>
      </c>
      <c r="M233" s="15" t="s">
        <v>846</v>
      </c>
      <c r="N233" s="15" t="s">
        <v>101</v>
      </c>
      <c r="O233" s="18" t="s">
        <v>847</v>
      </c>
      <c r="P233" s="22" t="s">
        <v>3841</v>
      </c>
      <c r="Q233" s="15" t="s">
        <v>101</v>
      </c>
      <c r="R233" s="18" t="s">
        <v>134</v>
      </c>
      <c r="S233" s="22" t="s">
        <v>73</v>
      </c>
      <c r="T233" s="18"/>
      <c r="U233" s="18" t="s">
        <v>115</v>
      </c>
      <c r="V233" s="15" t="s">
        <v>1017</v>
      </c>
      <c r="W233" s="18" t="s">
        <v>185</v>
      </c>
      <c r="X233" s="18"/>
      <c r="Y233" s="15" t="s">
        <v>68</v>
      </c>
      <c r="Z233" s="18" t="s">
        <v>186</v>
      </c>
      <c r="AA233" s="18" t="s">
        <v>1409</v>
      </c>
      <c r="AB233" s="18" t="s">
        <v>849</v>
      </c>
      <c r="AC233" s="67" t="str">
        <f>+VLOOKUP("*"&amp;L233&amp;"*",'[2]REGISTROS SANITARIOS'!$D$2:$E$260,2,FALSE)</f>
        <v>SI</v>
      </c>
      <c r="AD233" s="22" t="s">
        <v>1025</v>
      </c>
      <c r="AE233" s="16">
        <v>45209</v>
      </c>
      <c r="AF233" s="34" t="s">
        <v>73</v>
      </c>
      <c r="AG233" s="24" t="s">
        <v>43</v>
      </c>
      <c r="AH233" s="18" t="s">
        <v>43</v>
      </c>
      <c r="AI233" s="18" t="s">
        <v>53</v>
      </c>
      <c r="AJ233" s="17">
        <v>6050</v>
      </c>
      <c r="AK233" s="25">
        <v>6100</v>
      </c>
      <c r="AL233" s="25">
        <v>2728</v>
      </c>
      <c r="AM233" s="35">
        <v>0.19</v>
      </c>
      <c r="AN233" s="49">
        <f t="shared" si="28"/>
        <v>19802552</v>
      </c>
      <c r="AO233" s="18"/>
      <c r="AP233" s="15"/>
      <c r="AQ233" s="43" t="str">
        <f t="shared" si="29"/>
        <v>MAYOR</v>
      </c>
      <c r="AR233" s="44">
        <f t="shared" si="30"/>
        <v>19640236</v>
      </c>
      <c r="AS233" s="44">
        <f t="shared" si="31"/>
        <v>16504400</v>
      </c>
      <c r="AT233" s="44">
        <f t="shared" si="32"/>
        <v>16640800</v>
      </c>
      <c r="AU233" s="44">
        <f t="shared" si="33"/>
        <v>19802552</v>
      </c>
      <c r="AV233" s="45" t="b">
        <f t="shared" si="34"/>
        <v>1</v>
      </c>
      <c r="AW233" s="45" t="b">
        <f t="shared" si="35"/>
        <v>0</v>
      </c>
      <c r="AX233" s="45"/>
    </row>
    <row r="234" spans="1:50" s="36" customFormat="1" ht="27.75" customHeight="1" x14ac:dyDescent="0.15">
      <c r="A234" s="36" t="str">
        <f t="shared" si="27"/>
        <v>ABA CIENTIFICA S.A.S410002616</v>
      </c>
      <c r="B234" s="36" t="b">
        <f>+A234='[1]Anexo 9'!A234</f>
        <v>1</v>
      </c>
      <c r="C234" s="18">
        <v>800158193</v>
      </c>
      <c r="D234" s="18" t="s">
        <v>3848</v>
      </c>
      <c r="E234" s="15" t="s">
        <v>810</v>
      </c>
      <c r="F234" s="15" t="s">
        <v>62</v>
      </c>
      <c r="G234" s="15" t="s">
        <v>3155</v>
      </c>
      <c r="H234" s="15" t="s">
        <v>3155</v>
      </c>
      <c r="I234" s="15" t="s">
        <v>3155</v>
      </c>
      <c r="J234" s="15">
        <v>3</v>
      </c>
      <c r="K234" s="15" t="s">
        <v>3155</v>
      </c>
      <c r="L234" s="15">
        <v>410002616</v>
      </c>
      <c r="M234" s="15" t="s">
        <v>850</v>
      </c>
      <c r="N234" s="15" t="s">
        <v>101</v>
      </c>
      <c r="O234" s="18" t="s">
        <v>851</v>
      </c>
      <c r="P234" s="22" t="s">
        <v>3841</v>
      </c>
      <c r="Q234" s="15" t="s">
        <v>101</v>
      </c>
      <c r="R234" s="18" t="s">
        <v>134</v>
      </c>
      <c r="S234" s="22" t="s">
        <v>73</v>
      </c>
      <c r="T234" s="18"/>
      <c r="U234" s="18" t="s">
        <v>134</v>
      </c>
      <c r="V234" s="15" t="s">
        <v>852</v>
      </c>
      <c r="W234" s="18" t="s">
        <v>853</v>
      </c>
      <c r="X234" s="18"/>
      <c r="Y234" s="15" t="s">
        <v>73</v>
      </c>
      <c r="Z234" s="18" t="s">
        <v>854</v>
      </c>
      <c r="AA234" s="18" t="s">
        <v>86</v>
      </c>
      <c r="AB234" s="18" t="s">
        <v>855</v>
      </c>
      <c r="AC234" s="67" t="str">
        <f>+VLOOKUP("*"&amp;L234&amp;"*",'[2]REGISTROS SANITARIOS'!$D$2:$E$260,2,FALSE)</f>
        <v>SI</v>
      </c>
      <c r="AD234" s="22" t="s">
        <v>1025</v>
      </c>
      <c r="AE234" s="16">
        <v>47082</v>
      </c>
      <c r="AF234" s="34" t="s">
        <v>73</v>
      </c>
      <c r="AG234" s="24" t="s">
        <v>43</v>
      </c>
      <c r="AH234" s="18" t="s">
        <v>43</v>
      </c>
      <c r="AI234" s="18" t="s">
        <v>54</v>
      </c>
      <c r="AJ234" s="17">
        <v>27.5</v>
      </c>
      <c r="AK234" s="25">
        <v>28</v>
      </c>
      <c r="AL234" s="25">
        <v>54869</v>
      </c>
      <c r="AM234" s="35">
        <v>0.19</v>
      </c>
      <c r="AN234" s="49">
        <f t="shared" si="28"/>
        <v>1828235.08</v>
      </c>
      <c r="AO234" s="18"/>
      <c r="AP234" s="15"/>
      <c r="AQ234" s="43" t="str">
        <f t="shared" si="29"/>
        <v>MAYOR</v>
      </c>
      <c r="AR234" s="44">
        <f t="shared" si="30"/>
        <v>1795588.0249999999</v>
      </c>
      <c r="AS234" s="44">
        <f t="shared" si="31"/>
        <v>1508897.5</v>
      </c>
      <c r="AT234" s="44">
        <f t="shared" si="32"/>
        <v>1536332</v>
      </c>
      <c r="AU234" s="44">
        <f t="shared" si="33"/>
        <v>1828235.08</v>
      </c>
      <c r="AV234" s="45" t="b">
        <f t="shared" si="34"/>
        <v>1</v>
      </c>
      <c r="AW234" s="45" t="b">
        <f t="shared" si="35"/>
        <v>0</v>
      </c>
      <c r="AX234" s="45"/>
    </row>
    <row r="235" spans="1:50" s="36" customFormat="1" ht="27.75" customHeight="1" x14ac:dyDescent="0.15">
      <c r="A235" s="36" t="str">
        <f t="shared" si="27"/>
        <v>ABA CIENTIFICA S.A.S410002716</v>
      </c>
      <c r="B235" s="36" t="b">
        <f>+A235='[1]Anexo 9'!A235</f>
        <v>1</v>
      </c>
      <c r="C235" s="18">
        <v>800158193</v>
      </c>
      <c r="D235" s="18" t="s">
        <v>3848</v>
      </c>
      <c r="E235" s="15" t="s">
        <v>810</v>
      </c>
      <c r="F235" s="15" t="s">
        <v>62</v>
      </c>
      <c r="G235" s="15" t="s">
        <v>3155</v>
      </c>
      <c r="H235" s="15" t="s">
        <v>3155</v>
      </c>
      <c r="I235" s="15" t="s">
        <v>3155</v>
      </c>
      <c r="J235" s="15">
        <v>5</v>
      </c>
      <c r="K235" s="15" t="s">
        <v>3155</v>
      </c>
      <c r="L235" s="15">
        <v>410002716</v>
      </c>
      <c r="M235" s="15" t="s">
        <v>856</v>
      </c>
      <c r="N235" s="15" t="s">
        <v>101</v>
      </c>
      <c r="O235" s="18" t="s">
        <v>857</v>
      </c>
      <c r="P235" s="22" t="s">
        <v>73</v>
      </c>
      <c r="Q235" s="15" t="s">
        <v>858</v>
      </c>
      <c r="R235" s="18" t="s">
        <v>115</v>
      </c>
      <c r="S235" s="22" t="s">
        <v>73</v>
      </c>
      <c r="T235" s="18"/>
      <c r="U235" s="18" t="s">
        <v>115</v>
      </c>
      <c r="V235" s="15"/>
      <c r="W235" s="18" t="s">
        <v>365</v>
      </c>
      <c r="X235" s="18" t="s">
        <v>8781</v>
      </c>
      <c r="Y235" s="15" t="s">
        <v>8789</v>
      </c>
      <c r="Z235" s="18" t="s">
        <v>366</v>
      </c>
      <c r="AA235" s="18" t="s">
        <v>119</v>
      </c>
      <c r="AB235" s="18" t="s">
        <v>367</v>
      </c>
      <c r="AC235" s="67" t="str">
        <f>+VLOOKUP("*"&amp;L235&amp;"*",'[2]REGISTROS SANITARIOS'!$D$2:$E$260,2,FALSE)</f>
        <v>SI</v>
      </c>
      <c r="AD235" s="22" t="s">
        <v>1025</v>
      </c>
      <c r="AE235" s="16">
        <v>47483</v>
      </c>
      <c r="AF235" s="34" t="s">
        <v>73</v>
      </c>
      <c r="AG235" s="24" t="s">
        <v>43</v>
      </c>
      <c r="AH235" s="18" t="s">
        <v>43</v>
      </c>
      <c r="AI235" s="18" t="s">
        <v>54</v>
      </c>
      <c r="AJ235" s="17">
        <v>82500</v>
      </c>
      <c r="AK235" s="25">
        <v>82500</v>
      </c>
      <c r="AL235" s="25">
        <v>36</v>
      </c>
      <c r="AM235" s="35">
        <v>0.19</v>
      </c>
      <c r="AN235" s="49">
        <f t="shared" si="28"/>
        <v>3534300</v>
      </c>
      <c r="AO235" s="18"/>
      <c r="AP235" s="15"/>
      <c r="AQ235" s="43" t="str">
        <f t="shared" si="29"/>
        <v>SI</v>
      </c>
      <c r="AR235" s="44">
        <f t="shared" si="30"/>
        <v>3534299.9999999995</v>
      </c>
      <c r="AS235" s="44">
        <f t="shared" si="31"/>
        <v>2970000</v>
      </c>
      <c r="AT235" s="44">
        <f t="shared" si="32"/>
        <v>2970000</v>
      </c>
      <c r="AU235" s="44">
        <f t="shared" si="33"/>
        <v>3534299.9999999995</v>
      </c>
      <c r="AV235" s="45" t="b">
        <f t="shared" si="34"/>
        <v>1</v>
      </c>
      <c r="AW235" s="45" t="b">
        <f t="shared" si="35"/>
        <v>0</v>
      </c>
      <c r="AX235" s="45"/>
    </row>
    <row r="236" spans="1:50" s="36" customFormat="1" ht="27.75" customHeight="1" x14ac:dyDescent="0.15">
      <c r="A236" s="36" t="str">
        <f t="shared" si="27"/>
        <v>ABA CIENTIFICA S.A.S410003416</v>
      </c>
      <c r="B236" s="36" t="b">
        <f>+A236='[1]Anexo 9'!A236</f>
        <v>1</v>
      </c>
      <c r="C236" s="18">
        <v>800158193</v>
      </c>
      <c r="D236" s="18" t="s">
        <v>3848</v>
      </c>
      <c r="E236" s="15" t="s">
        <v>810</v>
      </c>
      <c r="F236" s="15" t="s">
        <v>62</v>
      </c>
      <c r="G236" s="15" t="s">
        <v>3155</v>
      </c>
      <c r="H236" s="15" t="s">
        <v>3155</v>
      </c>
      <c r="I236" s="15" t="s">
        <v>3155</v>
      </c>
      <c r="J236" s="15">
        <v>3</v>
      </c>
      <c r="K236" s="15" t="s">
        <v>3155</v>
      </c>
      <c r="L236" s="15">
        <v>410003416</v>
      </c>
      <c r="M236" s="15" t="s">
        <v>3939</v>
      </c>
      <c r="N236" s="15" t="s">
        <v>101</v>
      </c>
      <c r="O236" s="18" t="s">
        <v>860</v>
      </c>
      <c r="P236" s="22" t="s">
        <v>3841</v>
      </c>
      <c r="Q236" s="15" t="s">
        <v>525</v>
      </c>
      <c r="R236" s="18" t="s">
        <v>134</v>
      </c>
      <c r="S236" s="22" t="s">
        <v>73</v>
      </c>
      <c r="T236" s="18"/>
      <c r="U236" s="18" t="s">
        <v>134</v>
      </c>
      <c r="V236" s="15" t="s">
        <v>6105</v>
      </c>
      <c r="W236" s="18" t="s">
        <v>322</v>
      </c>
      <c r="X236" s="18"/>
      <c r="Y236" s="15" t="s">
        <v>73</v>
      </c>
      <c r="Z236" s="18" t="s">
        <v>861</v>
      </c>
      <c r="AA236" s="18" t="s">
        <v>187</v>
      </c>
      <c r="AB236" s="18" t="s">
        <v>367</v>
      </c>
      <c r="AC236" s="67" t="str">
        <f>+VLOOKUP("*"&amp;L236&amp;"*",'[2]REGISTROS SANITARIOS'!$D$2:$E$260,2,FALSE)</f>
        <v>SI</v>
      </c>
      <c r="AD236" s="22" t="s">
        <v>1025</v>
      </c>
      <c r="AE236" s="16">
        <v>47483</v>
      </c>
      <c r="AF236" s="34" t="s">
        <v>73</v>
      </c>
      <c r="AG236" s="24" t="s">
        <v>43</v>
      </c>
      <c r="AH236" s="18" t="s">
        <v>43</v>
      </c>
      <c r="AI236" s="18" t="s">
        <v>54</v>
      </c>
      <c r="AJ236" s="17">
        <v>22</v>
      </c>
      <c r="AK236" s="25">
        <v>22</v>
      </c>
      <c r="AL236" s="25">
        <v>17494</v>
      </c>
      <c r="AM236" s="35">
        <v>0.19</v>
      </c>
      <c r="AN236" s="49">
        <f t="shared" si="28"/>
        <v>457992.92</v>
      </c>
      <c r="AO236" s="18"/>
      <c r="AP236" s="15"/>
      <c r="AQ236" s="43" t="str">
        <f t="shared" si="29"/>
        <v>SI</v>
      </c>
      <c r="AR236" s="44">
        <f t="shared" si="30"/>
        <v>457992.92000000004</v>
      </c>
      <c r="AS236" s="44">
        <f t="shared" si="31"/>
        <v>384868</v>
      </c>
      <c r="AT236" s="44">
        <f t="shared" si="32"/>
        <v>384868</v>
      </c>
      <c r="AU236" s="44">
        <f t="shared" si="33"/>
        <v>457992.92000000004</v>
      </c>
      <c r="AV236" s="45" t="b">
        <f t="shared" si="34"/>
        <v>1</v>
      </c>
      <c r="AW236" s="45" t="b">
        <f t="shared" si="35"/>
        <v>0</v>
      </c>
      <c r="AX236" s="45"/>
    </row>
    <row r="237" spans="1:50" s="36" customFormat="1" ht="27.75" customHeight="1" x14ac:dyDescent="0.15">
      <c r="A237" s="36" t="str">
        <f t="shared" si="27"/>
        <v>ABA CIENTIFICA S.A.S410003516</v>
      </c>
      <c r="B237" s="36" t="b">
        <f>+A237='[1]Anexo 9'!A237</f>
        <v>1</v>
      </c>
      <c r="C237" s="18">
        <v>800158193</v>
      </c>
      <c r="D237" s="18" t="s">
        <v>3848</v>
      </c>
      <c r="E237" s="15" t="s">
        <v>810</v>
      </c>
      <c r="F237" s="15" t="s">
        <v>62</v>
      </c>
      <c r="G237" s="15" t="s">
        <v>3155</v>
      </c>
      <c r="H237" s="15" t="s">
        <v>3155</v>
      </c>
      <c r="I237" s="15" t="s">
        <v>3155</v>
      </c>
      <c r="J237" s="15">
        <v>5</v>
      </c>
      <c r="K237" s="15" t="s">
        <v>3155</v>
      </c>
      <c r="L237" s="15">
        <v>410003516</v>
      </c>
      <c r="M237" s="15" t="s">
        <v>3940</v>
      </c>
      <c r="N237" s="15" t="s">
        <v>101</v>
      </c>
      <c r="O237" s="18" t="s">
        <v>863</v>
      </c>
      <c r="P237" s="22" t="s">
        <v>3841</v>
      </c>
      <c r="Q237" s="15" t="s">
        <v>864</v>
      </c>
      <c r="R237" s="18" t="s">
        <v>865</v>
      </c>
      <c r="S237" s="22" t="s">
        <v>73</v>
      </c>
      <c r="T237" s="18"/>
      <c r="U237" s="18" t="s">
        <v>865</v>
      </c>
      <c r="V237" s="15" t="s">
        <v>6106</v>
      </c>
      <c r="W237" s="18" t="s">
        <v>843</v>
      </c>
      <c r="X237" s="18"/>
      <c r="Y237" s="15" t="s">
        <v>73</v>
      </c>
      <c r="Z237" s="18" t="s">
        <v>844</v>
      </c>
      <c r="AA237" s="18" t="s">
        <v>187</v>
      </c>
      <c r="AB237" s="18" t="s">
        <v>845</v>
      </c>
      <c r="AC237" s="67" t="str">
        <f>+VLOOKUP("*"&amp;L237&amp;"*",'[2]REGISTROS SANITARIOS'!$D$2:$E$260,2,FALSE)</f>
        <v>SI</v>
      </c>
      <c r="AD237" s="22" t="s">
        <v>1025</v>
      </c>
      <c r="AE237" s="16">
        <v>47663</v>
      </c>
      <c r="AF237" s="34" t="s">
        <v>73</v>
      </c>
      <c r="AG237" s="24" t="s">
        <v>43</v>
      </c>
      <c r="AH237" s="18" t="s">
        <v>43</v>
      </c>
      <c r="AI237" s="18" t="s">
        <v>54</v>
      </c>
      <c r="AJ237" s="17">
        <v>112750</v>
      </c>
      <c r="AK237" s="25">
        <v>112750</v>
      </c>
      <c r="AL237" s="25">
        <v>33</v>
      </c>
      <c r="AM237" s="35">
        <v>0.19</v>
      </c>
      <c r="AN237" s="49">
        <f t="shared" si="28"/>
        <v>4427692.5</v>
      </c>
      <c r="AO237" s="18"/>
      <c r="AP237" s="15"/>
      <c r="AQ237" s="43" t="str">
        <f t="shared" si="29"/>
        <v>SI</v>
      </c>
      <c r="AR237" s="44">
        <f t="shared" si="30"/>
        <v>4427692.5</v>
      </c>
      <c r="AS237" s="44">
        <f t="shared" si="31"/>
        <v>3720750</v>
      </c>
      <c r="AT237" s="44">
        <f t="shared" si="32"/>
        <v>3720750</v>
      </c>
      <c r="AU237" s="44">
        <f t="shared" si="33"/>
        <v>4427692.5</v>
      </c>
      <c r="AV237" s="45" t="b">
        <f t="shared" si="34"/>
        <v>1</v>
      </c>
      <c r="AW237" s="45" t="b">
        <f t="shared" si="35"/>
        <v>0</v>
      </c>
      <c r="AX237" s="45"/>
    </row>
    <row r="238" spans="1:50" s="36" customFormat="1" ht="27.75" customHeight="1" x14ac:dyDescent="0.15">
      <c r="A238" s="36" t="str">
        <f t="shared" si="27"/>
        <v>ABA CIENTIFICA S.A.S410003616</v>
      </c>
      <c r="B238" s="36" t="b">
        <f>+A238='[1]Anexo 9'!A238</f>
        <v>1</v>
      </c>
      <c r="C238" s="18">
        <v>800158193</v>
      </c>
      <c r="D238" s="18" t="s">
        <v>3848</v>
      </c>
      <c r="E238" s="15" t="s">
        <v>810</v>
      </c>
      <c r="F238" s="15" t="s">
        <v>62</v>
      </c>
      <c r="G238" s="15" t="s">
        <v>3155</v>
      </c>
      <c r="H238" s="15" t="s">
        <v>3155</v>
      </c>
      <c r="I238" s="15" t="s">
        <v>3155</v>
      </c>
      <c r="J238" s="15">
        <v>5</v>
      </c>
      <c r="K238" s="15" t="s">
        <v>3155</v>
      </c>
      <c r="L238" s="15">
        <v>410003616</v>
      </c>
      <c r="M238" s="15" t="s">
        <v>866</v>
      </c>
      <c r="N238" s="15" t="s">
        <v>101</v>
      </c>
      <c r="O238" s="18" t="s">
        <v>867</v>
      </c>
      <c r="P238" s="22" t="s">
        <v>3841</v>
      </c>
      <c r="Q238" s="15" t="s">
        <v>868</v>
      </c>
      <c r="R238" s="18" t="s">
        <v>806</v>
      </c>
      <c r="S238" s="22" t="s">
        <v>73</v>
      </c>
      <c r="T238" s="18"/>
      <c r="U238" s="18" t="s">
        <v>806</v>
      </c>
      <c r="V238" s="15" t="s">
        <v>869</v>
      </c>
      <c r="W238" s="18" t="s">
        <v>870</v>
      </c>
      <c r="X238" s="18"/>
      <c r="Y238" s="15" t="s">
        <v>73</v>
      </c>
      <c r="Z238" s="18" t="s">
        <v>871</v>
      </c>
      <c r="AA238" s="18" t="s">
        <v>86</v>
      </c>
      <c r="AB238" s="18" t="s">
        <v>367</v>
      </c>
      <c r="AC238" s="67" t="str">
        <f>+VLOOKUP("*"&amp;L238&amp;"*",'[2]REGISTROS SANITARIOS'!$D$2:$E$260,2,FALSE)</f>
        <v>SI</v>
      </c>
      <c r="AD238" s="22" t="s">
        <v>1025</v>
      </c>
      <c r="AE238" s="16">
        <v>47483</v>
      </c>
      <c r="AF238" s="34" t="s">
        <v>73</v>
      </c>
      <c r="AG238" s="24" t="s">
        <v>43</v>
      </c>
      <c r="AH238" s="18" t="s">
        <v>43</v>
      </c>
      <c r="AI238" s="18" t="s">
        <v>54</v>
      </c>
      <c r="AJ238" s="17">
        <v>6418.5</v>
      </c>
      <c r="AK238" s="25">
        <v>6419</v>
      </c>
      <c r="AL238" s="25">
        <v>37</v>
      </c>
      <c r="AM238" s="35">
        <v>0.19</v>
      </c>
      <c r="AN238" s="49">
        <f t="shared" si="28"/>
        <v>282628.57</v>
      </c>
      <c r="AO238" s="18"/>
      <c r="AP238" s="15"/>
      <c r="AQ238" s="43" t="str">
        <f t="shared" si="29"/>
        <v>MAYOR</v>
      </c>
      <c r="AR238" s="44">
        <f t="shared" si="30"/>
        <v>282606.55499999999</v>
      </c>
      <c r="AS238" s="44">
        <f t="shared" si="31"/>
        <v>237484.5</v>
      </c>
      <c r="AT238" s="44">
        <f t="shared" si="32"/>
        <v>237503</v>
      </c>
      <c r="AU238" s="44">
        <f t="shared" si="33"/>
        <v>282628.57</v>
      </c>
      <c r="AV238" s="45" t="b">
        <f t="shared" si="34"/>
        <v>1</v>
      </c>
      <c r="AW238" s="45" t="b">
        <f t="shared" si="35"/>
        <v>0</v>
      </c>
      <c r="AX238" s="45"/>
    </row>
    <row r="239" spans="1:50" s="36" customFormat="1" ht="27.75" customHeight="1" x14ac:dyDescent="0.15">
      <c r="A239" s="36" t="str">
        <f t="shared" si="27"/>
        <v>ABA CIENTIFICA S.A.S410003916</v>
      </c>
      <c r="B239" s="36" t="b">
        <f>+A239='[1]Anexo 9'!A239</f>
        <v>1</v>
      </c>
      <c r="C239" s="18">
        <v>800158193</v>
      </c>
      <c r="D239" s="18" t="s">
        <v>3848</v>
      </c>
      <c r="E239" s="15" t="s">
        <v>810</v>
      </c>
      <c r="F239" s="15" t="s">
        <v>62</v>
      </c>
      <c r="G239" s="15" t="s">
        <v>3155</v>
      </c>
      <c r="H239" s="15" t="s">
        <v>3155</v>
      </c>
      <c r="I239" s="15" t="s">
        <v>3155</v>
      </c>
      <c r="J239" s="15">
        <v>5</v>
      </c>
      <c r="K239" s="15" t="s">
        <v>3155</v>
      </c>
      <c r="L239" s="15">
        <v>410003916</v>
      </c>
      <c r="M239" s="15" t="s">
        <v>3941</v>
      </c>
      <c r="N239" s="15" t="s">
        <v>101</v>
      </c>
      <c r="O239" s="18" t="s">
        <v>873</v>
      </c>
      <c r="P239" s="22" t="s">
        <v>3841</v>
      </c>
      <c r="Q239" s="15" t="s">
        <v>439</v>
      </c>
      <c r="R239" s="18" t="s">
        <v>440</v>
      </c>
      <c r="S239" s="22" t="s">
        <v>73</v>
      </c>
      <c r="T239" s="18"/>
      <c r="U239" s="18" t="s">
        <v>440</v>
      </c>
      <c r="V239" s="15" t="s">
        <v>874</v>
      </c>
      <c r="W239" s="18" t="s">
        <v>529</v>
      </c>
      <c r="X239" s="18"/>
      <c r="Y239" s="15" t="s">
        <v>73</v>
      </c>
      <c r="Z239" s="18" t="s">
        <v>530</v>
      </c>
      <c r="AA239" s="18" t="s">
        <v>71</v>
      </c>
      <c r="AB239" s="18" t="s">
        <v>6684</v>
      </c>
      <c r="AC239" s="67" t="str">
        <f>+VLOOKUP("*"&amp;L239&amp;"*",'[2]REGISTROS SANITARIOS'!$D$2:$E$260,2,FALSE)</f>
        <v>SI</v>
      </c>
      <c r="AD239" s="22" t="s">
        <v>1025</v>
      </c>
      <c r="AE239" s="16">
        <v>46919</v>
      </c>
      <c r="AF239" s="34" t="s">
        <v>73</v>
      </c>
      <c r="AG239" s="24" t="s">
        <v>43</v>
      </c>
      <c r="AH239" s="18" t="s">
        <v>43</v>
      </c>
      <c r="AI239" s="18" t="s">
        <v>54</v>
      </c>
      <c r="AJ239" s="17">
        <v>3850</v>
      </c>
      <c r="AK239" s="25">
        <v>3850</v>
      </c>
      <c r="AL239" s="25">
        <v>204</v>
      </c>
      <c r="AM239" s="35">
        <v>0.19</v>
      </c>
      <c r="AN239" s="49">
        <f t="shared" si="28"/>
        <v>934626</v>
      </c>
      <c r="AO239" s="18"/>
      <c r="AP239" s="15"/>
      <c r="AQ239" s="43" t="str">
        <f t="shared" si="29"/>
        <v>SI</v>
      </c>
      <c r="AR239" s="44">
        <f t="shared" si="30"/>
        <v>934626</v>
      </c>
      <c r="AS239" s="44">
        <f t="shared" si="31"/>
        <v>785400</v>
      </c>
      <c r="AT239" s="44">
        <f t="shared" si="32"/>
        <v>785400</v>
      </c>
      <c r="AU239" s="44">
        <f t="shared" si="33"/>
        <v>934626</v>
      </c>
      <c r="AV239" s="45" t="b">
        <f t="shared" si="34"/>
        <v>1</v>
      </c>
      <c r="AW239" s="45" t="b">
        <f t="shared" si="35"/>
        <v>0</v>
      </c>
      <c r="AX239" s="45"/>
    </row>
    <row r="240" spans="1:50" s="36" customFormat="1" ht="27.75" customHeight="1" x14ac:dyDescent="0.15">
      <c r="A240" s="36" t="str">
        <f t="shared" si="27"/>
        <v>ABA CIENTIFICA S.A.S410004016</v>
      </c>
      <c r="B240" s="36" t="b">
        <f>+A240='[1]Anexo 9'!A240</f>
        <v>1</v>
      </c>
      <c r="C240" s="18">
        <v>800158193</v>
      </c>
      <c r="D240" s="18" t="s">
        <v>3848</v>
      </c>
      <c r="E240" s="15" t="s">
        <v>810</v>
      </c>
      <c r="F240" s="15" t="s">
        <v>62</v>
      </c>
      <c r="G240" s="15" t="s">
        <v>3155</v>
      </c>
      <c r="H240" s="15" t="s">
        <v>3155</v>
      </c>
      <c r="I240" s="15" t="s">
        <v>3155</v>
      </c>
      <c r="J240" s="15">
        <v>6</v>
      </c>
      <c r="K240" s="15" t="s">
        <v>3155</v>
      </c>
      <c r="L240" s="15">
        <v>410004016</v>
      </c>
      <c r="M240" s="15" t="s">
        <v>3942</v>
      </c>
      <c r="N240" s="15" t="s">
        <v>101</v>
      </c>
      <c r="O240" s="18" t="s">
        <v>877</v>
      </c>
      <c r="P240" s="22" t="s">
        <v>3841</v>
      </c>
      <c r="Q240" s="15" t="s">
        <v>439</v>
      </c>
      <c r="R240" s="18" t="s">
        <v>440</v>
      </c>
      <c r="S240" s="22" t="s">
        <v>73</v>
      </c>
      <c r="T240" s="18"/>
      <c r="U240" s="18" t="s">
        <v>440</v>
      </c>
      <c r="V240" s="15" t="s">
        <v>878</v>
      </c>
      <c r="W240" s="18" t="s">
        <v>529</v>
      </c>
      <c r="X240" s="18"/>
      <c r="Y240" s="15" t="s">
        <v>73</v>
      </c>
      <c r="Z240" s="18" t="s">
        <v>530</v>
      </c>
      <c r="AA240" s="18" t="s">
        <v>71</v>
      </c>
      <c r="AB240" s="18" t="s">
        <v>875</v>
      </c>
      <c r="AC240" s="67" t="str">
        <f>+VLOOKUP("*"&amp;L240&amp;"*",'[2]REGISTROS SANITARIOS'!$D$2:$E$260,2,FALSE)</f>
        <v>SI</v>
      </c>
      <c r="AD240" s="22" t="s">
        <v>1025</v>
      </c>
      <c r="AE240" s="16">
        <v>46919</v>
      </c>
      <c r="AF240" s="34" t="s">
        <v>73</v>
      </c>
      <c r="AG240" s="24" t="s">
        <v>43</v>
      </c>
      <c r="AH240" s="18" t="s">
        <v>43</v>
      </c>
      <c r="AI240" s="18" t="s">
        <v>54</v>
      </c>
      <c r="AJ240" s="17">
        <v>63250</v>
      </c>
      <c r="AK240" s="25">
        <v>63250</v>
      </c>
      <c r="AL240" s="25">
        <v>192</v>
      </c>
      <c r="AM240" s="35">
        <v>0.19</v>
      </c>
      <c r="AN240" s="49">
        <f t="shared" si="28"/>
        <v>14451360</v>
      </c>
      <c r="AO240" s="18"/>
      <c r="AP240" s="15"/>
      <c r="AQ240" s="43" t="str">
        <f t="shared" si="29"/>
        <v>SI</v>
      </c>
      <c r="AR240" s="44">
        <f t="shared" si="30"/>
        <v>14451360</v>
      </c>
      <c r="AS240" s="44">
        <f t="shared" si="31"/>
        <v>12144000</v>
      </c>
      <c r="AT240" s="44">
        <f t="shared" si="32"/>
        <v>12144000</v>
      </c>
      <c r="AU240" s="44">
        <f t="shared" si="33"/>
        <v>14451360</v>
      </c>
      <c r="AV240" s="45" t="b">
        <f t="shared" si="34"/>
        <v>1</v>
      </c>
      <c r="AW240" s="45" t="b">
        <f t="shared" si="35"/>
        <v>0</v>
      </c>
      <c r="AX240" s="45"/>
    </row>
    <row r="241" spans="1:50" s="36" customFormat="1" ht="27.75" customHeight="1" x14ac:dyDescent="0.15">
      <c r="A241" s="36" t="str">
        <f t="shared" si="27"/>
        <v>ABA CIENTIFICA S.A.S410004716</v>
      </c>
      <c r="B241" s="36" t="b">
        <f>+A241='[1]Anexo 9'!A241</f>
        <v>1</v>
      </c>
      <c r="C241" s="18">
        <v>800158193</v>
      </c>
      <c r="D241" s="18" t="s">
        <v>3848</v>
      </c>
      <c r="E241" s="15" t="s">
        <v>810</v>
      </c>
      <c r="F241" s="15" t="s">
        <v>62</v>
      </c>
      <c r="G241" s="15" t="s">
        <v>3155</v>
      </c>
      <c r="H241" s="15" t="s">
        <v>3155</v>
      </c>
      <c r="I241" s="15" t="s">
        <v>3155</v>
      </c>
      <c r="J241" s="15">
        <v>4</v>
      </c>
      <c r="K241" s="15" t="s">
        <v>3155</v>
      </c>
      <c r="L241" s="15">
        <v>410004716</v>
      </c>
      <c r="M241" s="15" t="s">
        <v>3943</v>
      </c>
      <c r="N241" s="15" t="s">
        <v>101</v>
      </c>
      <c r="O241" s="18" t="s">
        <v>879</v>
      </c>
      <c r="P241" s="22" t="s">
        <v>3841</v>
      </c>
      <c r="Q241" s="15" t="s">
        <v>439</v>
      </c>
      <c r="R241" s="18" t="s">
        <v>571</v>
      </c>
      <c r="S241" s="22" t="s">
        <v>68</v>
      </c>
      <c r="T241" s="18"/>
      <c r="U241" s="18" t="s">
        <v>571</v>
      </c>
      <c r="V241" s="15" t="s">
        <v>880</v>
      </c>
      <c r="W241" s="18" t="s">
        <v>312</v>
      </c>
      <c r="X241" s="18"/>
      <c r="Y241" s="15" t="s">
        <v>68</v>
      </c>
      <c r="Z241" s="18" t="s">
        <v>881</v>
      </c>
      <c r="AA241" s="18" t="s">
        <v>882</v>
      </c>
      <c r="AB241" s="18" t="s">
        <v>883</v>
      </c>
      <c r="AC241" s="67" t="str">
        <f>+VLOOKUP("*"&amp;L241&amp;"*",'[2]REGISTROS SANITARIOS'!$D$2:$E$260,2,FALSE)</f>
        <v>SI</v>
      </c>
      <c r="AD241" s="22" t="s">
        <v>1025</v>
      </c>
      <c r="AE241" s="16">
        <v>47519</v>
      </c>
      <c r="AF241" s="34" t="s">
        <v>73</v>
      </c>
      <c r="AG241" s="24" t="s">
        <v>43</v>
      </c>
      <c r="AH241" s="18" t="s">
        <v>43</v>
      </c>
      <c r="AI241" s="18" t="s">
        <v>54</v>
      </c>
      <c r="AJ241" s="17">
        <v>12375</v>
      </c>
      <c r="AK241" s="25">
        <v>12000</v>
      </c>
      <c r="AL241" s="25">
        <v>463</v>
      </c>
      <c r="AM241" s="35">
        <v>0.19</v>
      </c>
      <c r="AN241" s="49">
        <f t="shared" si="28"/>
        <v>6611640</v>
      </c>
      <c r="AO241" s="18"/>
      <c r="AP241" s="15"/>
      <c r="AQ241" s="43" t="str">
        <f t="shared" si="29"/>
        <v>MENOR</v>
      </c>
      <c r="AR241" s="44">
        <f t="shared" si="30"/>
        <v>6818253.75</v>
      </c>
      <c r="AS241" s="44">
        <f t="shared" si="31"/>
        <v>5729625</v>
      </c>
      <c r="AT241" s="44">
        <f t="shared" si="32"/>
        <v>5556000</v>
      </c>
      <c r="AU241" s="44">
        <f t="shared" si="33"/>
        <v>6611640</v>
      </c>
      <c r="AV241" s="45" t="b">
        <f t="shared" si="34"/>
        <v>1</v>
      </c>
      <c r="AW241" s="45" t="b">
        <f t="shared" si="35"/>
        <v>0</v>
      </c>
      <c r="AX241" s="45"/>
    </row>
    <row r="242" spans="1:50" s="36" customFormat="1" ht="27.75" customHeight="1" x14ac:dyDescent="0.15">
      <c r="A242" s="36" t="str">
        <f t="shared" si="27"/>
        <v>ABA CIENTIFICA S.A.S414090309</v>
      </c>
      <c r="B242" s="36" t="b">
        <f>+A242='[1]Anexo 9'!A242</f>
        <v>1</v>
      </c>
      <c r="C242" s="18">
        <v>800158193</v>
      </c>
      <c r="D242" s="18" t="s">
        <v>3848</v>
      </c>
      <c r="E242" s="15" t="s">
        <v>810</v>
      </c>
      <c r="F242" s="15" t="s">
        <v>818</v>
      </c>
      <c r="G242" s="15">
        <f>+VLOOKUP(F242,[3]Sheet1!$E$3:$G$74,3,FALSE)</f>
        <v>3</v>
      </c>
      <c r="H242" s="15">
        <f>+VLOOKUP(D242&amp;F242,'TD para paquetes'!$E$3:$I$441,5,FALSE)</f>
        <v>3</v>
      </c>
      <c r="I242" s="15" t="s">
        <v>1025</v>
      </c>
      <c r="J242" s="15">
        <v>2</v>
      </c>
      <c r="K242" s="15">
        <v>2</v>
      </c>
      <c r="L242" s="15">
        <v>414090309</v>
      </c>
      <c r="M242" s="15" t="s">
        <v>819</v>
      </c>
      <c r="N242" s="15" t="s">
        <v>820</v>
      </c>
      <c r="O242" s="18" t="s">
        <v>821</v>
      </c>
      <c r="P242" s="22" t="s">
        <v>3841</v>
      </c>
      <c r="Q242" s="15" t="s">
        <v>822</v>
      </c>
      <c r="R242" s="18" t="s">
        <v>823</v>
      </c>
      <c r="S242" s="22" t="s">
        <v>73</v>
      </c>
      <c r="T242" s="18"/>
      <c r="U242" s="18" t="s">
        <v>824</v>
      </c>
      <c r="V242" s="15"/>
      <c r="W242" s="18" t="s">
        <v>825</v>
      </c>
      <c r="X242" s="18" t="s">
        <v>8782</v>
      </c>
      <c r="Y242" s="15" t="s">
        <v>73</v>
      </c>
      <c r="Z242" s="18" t="s">
        <v>826</v>
      </c>
      <c r="AA242" s="18" t="s">
        <v>251</v>
      </c>
      <c r="AB242" s="18" t="s">
        <v>827</v>
      </c>
      <c r="AC242" s="67" t="str">
        <f>+VLOOKUP("*"&amp;L242&amp;"*",'[2]REGISTROS SANITARIOS'!$D$2:$E$260,2,FALSE)</f>
        <v>SI</v>
      </c>
      <c r="AD242" s="22" t="s">
        <v>1025</v>
      </c>
      <c r="AE242" s="16">
        <v>44287</v>
      </c>
      <c r="AF242" s="34" t="s">
        <v>73</v>
      </c>
      <c r="AG242" s="24" t="s">
        <v>43</v>
      </c>
      <c r="AH242" s="18" t="s">
        <v>43</v>
      </c>
      <c r="AI242" s="18" t="s">
        <v>52</v>
      </c>
      <c r="AJ242" s="17">
        <v>561</v>
      </c>
      <c r="AK242" s="25">
        <v>561</v>
      </c>
      <c r="AL242" s="25">
        <v>3854</v>
      </c>
      <c r="AM242" s="35">
        <v>0</v>
      </c>
      <c r="AN242" s="49">
        <f t="shared" si="28"/>
        <v>2162094</v>
      </c>
      <c r="AO242" s="18"/>
      <c r="AP242" s="15"/>
      <c r="AQ242" s="43" t="str">
        <f t="shared" si="29"/>
        <v>SI</v>
      </c>
      <c r="AR242" s="44">
        <f t="shared" si="30"/>
        <v>2162094</v>
      </c>
      <c r="AS242" s="44">
        <f t="shared" si="31"/>
        <v>2162094</v>
      </c>
      <c r="AT242" s="44">
        <f t="shared" si="32"/>
        <v>2162094</v>
      </c>
      <c r="AU242" s="44">
        <f t="shared" si="33"/>
        <v>2162094</v>
      </c>
      <c r="AV242" s="45" t="b">
        <f t="shared" si="34"/>
        <v>1</v>
      </c>
      <c r="AW242" s="45" t="b">
        <f t="shared" si="35"/>
        <v>1</v>
      </c>
      <c r="AX242" s="45"/>
    </row>
    <row r="243" spans="1:50" s="36" customFormat="1" ht="27.75" customHeight="1" x14ac:dyDescent="0.15">
      <c r="A243" s="36" t="str">
        <f t="shared" si="27"/>
        <v>ABA CIENTIFICA S.A.S414090409</v>
      </c>
      <c r="B243" s="36" t="b">
        <f>+A243='[1]Anexo 9'!A243</f>
        <v>1</v>
      </c>
      <c r="C243" s="18">
        <v>800158193</v>
      </c>
      <c r="D243" s="18" t="s">
        <v>3848</v>
      </c>
      <c r="E243" s="15" t="s">
        <v>810</v>
      </c>
      <c r="F243" s="15" t="s">
        <v>818</v>
      </c>
      <c r="G243" s="15">
        <f>+VLOOKUP(F243,[3]Sheet1!$E$3:$G$74,3,FALSE)</f>
        <v>3</v>
      </c>
      <c r="H243" s="15">
        <f>+VLOOKUP(D243&amp;F243,'TD para paquetes'!$E$3:$I$441,5,FALSE)</f>
        <v>3</v>
      </c>
      <c r="I243" s="15" t="s">
        <v>1025</v>
      </c>
      <c r="J243" s="15">
        <v>2</v>
      </c>
      <c r="K243" s="15">
        <v>2</v>
      </c>
      <c r="L243" s="15">
        <v>414090409</v>
      </c>
      <c r="M243" s="15" t="s">
        <v>828</v>
      </c>
      <c r="N243" s="15" t="s">
        <v>820</v>
      </c>
      <c r="O243" s="18" t="s">
        <v>829</v>
      </c>
      <c r="P243" s="22" t="s">
        <v>3841</v>
      </c>
      <c r="Q243" s="15" t="s">
        <v>822</v>
      </c>
      <c r="R243" s="18" t="s">
        <v>823</v>
      </c>
      <c r="S243" s="22" t="s">
        <v>73</v>
      </c>
      <c r="T243" s="18"/>
      <c r="U243" s="18" t="s">
        <v>824</v>
      </c>
      <c r="V243" s="15"/>
      <c r="W243" s="18" t="s">
        <v>825</v>
      </c>
      <c r="X243" s="18" t="s">
        <v>8782</v>
      </c>
      <c r="Y243" s="15" t="s">
        <v>73</v>
      </c>
      <c r="Z243" s="18" t="s">
        <v>826</v>
      </c>
      <c r="AA243" s="18" t="s">
        <v>251</v>
      </c>
      <c r="AB243" s="18" t="s">
        <v>830</v>
      </c>
      <c r="AC243" s="67" t="str">
        <f>+VLOOKUP("*"&amp;L243&amp;"*",'[2]REGISTROS SANITARIOS'!$D$2:$E$260,2,FALSE)</f>
        <v>SI</v>
      </c>
      <c r="AD243" s="22" t="s">
        <v>1025</v>
      </c>
      <c r="AE243" s="16">
        <v>44258</v>
      </c>
      <c r="AF243" s="34" t="s">
        <v>68</v>
      </c>
      <c r="AG243" s="24" t="s">
        <v>43</v>
      </c>
      <c r="AH243" s="18" t="s">
        <v>43</v>
      </c>
      <c r="AI243" s="18" t="s">
        <v>52</v>
      </c>
      <c r="AJ243" s="17">
        <v>451</v>
      </c>
      <c r="AK243" s="25">
        <v>451</v>
      </c>
      <c r="AL243" s="25">
        <v>3854</v>
      </c>
      <c r="AM243" s="35">
        <v>0</v>
      </c>
      <c r="AN243" s="49">
        <f t="shared" si="28"/>
        <v>1738154</v>
      </c>
      <c r="AO243" s="18"/>
      <c r="AP243" s="15"/>
      <c r="AQ243" s="43" t="str">
        <f t="shared" si="29"/>
        <v>SI</v>
      </c>
      <c r="AR243" s="44">
        <f t="shared" si="30"/>
        <v>1738154</v>
      </c>
      <c r="AS243" s="44">
        <f t="shared" si="31"/>
        <v>1738154</v>
      </c>
      <c r="AT243" s="44">
        <f t="shared" si="32"/>
        <v>1738154</v>
      </c>
      <c r="AU243" s="44">
        <f t="shared" si="33"/>
        <v>1738154</v>
      </c>
      <c r="AV243" s="45" t="b">
        <f t="shared" si="34"/>
        <v>1</v>
      </c>
      <c r="AW243" s="45" t="b">
        <f t="shared" si="35"/>
        <v>1</v>
      </c>
      <c r="AX243" s="45"/>
    </row>
    <row r="244" spans="1:50" s="36" customFormat="1" ht="27.75" customHeight="1" x14ac:dyDescent="0.15">
      <c r="A244" s="36" t="str">
        <f t="shared" si="27"/>
        <v>ABA CIENTIFICA S.A.S414090509</v>
      </c>
      <c r="B244" s="36" t="b">
        <f>+A244='[1]Anexo 9'!A244</f>
        <v>1</v>
      </c>
      <c r="C244" s="18">
        <v>800158193</v>
      </c>
      <c r="D244" s="18" t="s">
        <v>3848</v>
      </c>
      <c r="E244" s="15" t="s">
        <v>810</v>
      </c>
      <c r="F244" s="15" t="s">
        <v>818</v>
      </c>
      <c r="G244" s="15">
        <f>+VLOOKUP(F244,[3]Sheet1!$E$3:$G$74,3,FALSE)</f>
        <v>3</v>
      </c>
      <c r="H244" s="15">
        <f>+VLOOKUP(D244&amp;F244,'TD para paquetes'!$E$3:$I$441,5,FALSE)</f>
        <v>3</v>
      </c>
      <c r="I244" s="15" t="s">
        <v>1025</v>
      </c>
      <c r="J244" s="15">
        <v>2</v>
      </c>
      <c r="K244" s="15">
        <v>2</v>
      </c>
      <c r="L244" s="15">
        <v>414090509</v>
      </c>
      <c r="M244" s="15" t="s">
        <v>831</v>
      </c>
      <c r="N244" s="15" t="s">
        <v>820</v>
      </c>
      <c r="O244" s="18" t="s">
        <v>832</v>
      </c>
      <c r="P244" s="22" t="s">
        <v>3841</v>
      </c>
      <c r="Q244" s="15" t="s">
        <v>822</v>
      </c>
      <c r="R244" s="18" t="s">
        <v>823</v>
      </c>
      <c r="S244" s="22" t="s">
        <v>73</v>
      </c>
      <c r="T244" s="18"/>
      <c r="U244" s="18" t="s">
        <v>824</v>
      </c>
      <c r="V244" s="15"/>
      <c r="W244" s="18" t="s">
        <v>825</v>
      </c>
      <c r="X244" s="18" t="s">
        <v>8782</v>
      </c>
      <c r="Y244" s="15" t="s">
        <v>73</v>
      </c>
      <c r="Z244" s="18" t="s">
        <v>826</v>
      </c>
      <c r="AA244" s="18" t="s">
        <v>251</v>
      </c>
      <c r="AB244" s="18" t="s">
        <v>833</v>
      </c>
      <c r="AC244" s="67" t="str">
        <f>+VLOOKUP("*"&amp;L244&amp;"*",'[2]REGISTROS SANITARIOS'!$D$2:$E$260,2,FALSE)</f>
        <v>SI</v>
      </c>
      <c r="AD244" s="22" t="s">
        <v>1025</v>
      </c>
      <c r="AE244" s="16">
        <v>44376</v>
      </c>
      <c r="AF244" s="34" t="s">
        <v>73</v>
      </c>
      <c r="AG244" s="24" t="s">
        <v>43</v>
      </c>
      <c r="AH244" s="18" t="s">
        <v>43</v>
      </c>
      <c r="AI244" s="18" t="s">
        <v>52</v>
      </c>
      <c r="AJ244" s="17">
        <v>522.5</v>
      </c>
      <c r="AK244" s="25">
        <v>523</v>
      </c>
      <c r="AL244" s="25">
        <v>6994</v>
      </c>
      <c r="AM244" s="35">
        <v>0</v>
      </c>
      <c r="AN244" s="49">
        <f t="shared" si="28"/>
        <v>3657862</v>
      </c>
      <c r="AO244" s="18"/>
      <c r="AP244" s="15"/>
      <c r="AQ244" s="43" t="str">
        <f t="shared" si="29"/>
        <v>MAYOR</v>
      </c>
      <c r="AR244" s="44">
        <f t="shared" si="30"/>
        <v>3654365</v>
      </c>
      <c r="AS244" s="44">
        <f t="shared" si="31"/>
        <v>3654365</v>
      </c>
      <c r="AT244" s="44">
        <f t="shared" si="32"/>
        <v>3657862</v>
      </c>
      <c r="AU244" s="44">
        <f t="shared" si="33"/>
        <v>3657862</v>
      </c>
      <c r="AV244" s="45" t="b">
        <f t="shared" si="34"/>
        <v>1</v>
      </c>
      <c r="AW244" s="45" t="b">
        <f t="shared" si="35"/>
        <v>0</v>
      </c>
      <c r="AX244" s="45"/>
    </row>
    <row r="245" spans="1:50" s="36" customFormat="1" ht="27.75" customHeight="1" x14ac:dyDescent="0.15">
      <c r="A245" s="36" t="str">
        <f t="shared" si="27"/>
        <v>ABA CIENTIFICA S.A.S414140411</v>
      </c>
      <c r="B245" s="36" t="b">
        <f>+A245='[1]Anexo 9'!A245</f>
        <v>1</v>
      </c>
      <c r="C245" s="18">
        <v>800158193</v>
      </c>
      <c r="D245" s="18" t="s">
        <v>3848</v>
      </c>
      <c r="E245" s="15" t="s">
        <v>810</v>
      </c>
      <c r="F245" s="15" t="s">
        <v>62</v>
      </c>
      <c r="G245" s="15" t="s">
        <v>3155</v>
      </c>
      <c r="H245" s="15" t="s">
        <v>3155</v>
      </c>
      <c r="I245" s="15" t="s">
        <v>3155</v>
      </c>
      <c r="J245" s="15">
        <v>4</v>
      </c>
      <c r="K245" s="15" t="s">
        <v>3155</v>
      </c>
      <c r="L245" s="15">
        <v>414140411</v>
      </c>
      <c r="M245" s="15" t="s">
        <v>884</v>
      </c>
      <c r="N245" s="15" t="s">
        <v>885</v>
      </c>
      <c r="O245" s="18" t="s">
        <v>886</v>
      </c>
      <c r="P245" s="22" t="s">
        <v>3841</v>
      </c>
      <c r="Q245" s="15" t="s">
        <v>887</v>
      </c>
      <c r="R245" s="18" t="s">
        <v>888</v>
      </c>
      <c r="S245" s="22" t="s">
        <v>73</v>
      </c>
      <c r="T245" s="18"/>
      <c r="U245" s="18" t="s">
        <v>889</v>
      </c>
      <c r="V245" s="15" t="s">
        <v>6107</v>
      </c>
      <c r="W245" s="18" t="s">
        <v>890</v>
      </c>
      <c r="X245" s="18"/>
      <c r="Y245" s="15" t="s">
        <v>68</v>
      </c>
      <c r="Z245" s="18" t="s">
        <v>891</v>
      </c>
      <c r="AA245" s="18" t="s">
        <v>552</v>
      </c>
      <c r="AB245" s="18" t="s">
        <v>892</v>
      </c>
      <c r="AC245" s="67" t="str">
        <f>+VLOOKUP("*"&amp;L245&amp;"*",'[2]REGISTROS SANITARIOS'!$D$2:$E$260,2,FALSE)</f>
        <v>SI</v>
      </c>
      <c r="AD245" s="22" t="s">
        <v>1025</v>
      </c>
      <c r="AE245" s="16">
        <v>44802</v>
      </c>
      <c r="AF245" s="34" t="s">
        <v>73</v>
      </c>
      <c r="AG245" s="24" t="s">
        <v>43</v>
      </c>
      <c r="AH245" s="18" t="s">
        <v>43</v>
      </c>
      <c r="AI245" s="18" t="s">
        <v>56</v>
      </c>
      <c r="AJ245" s="17">
        <v>8574.5</v>
      </c>
      <c r="AK245" s="25">
        <v>8580</v>
      </c>
      <c r="AL245" s="25">
        <v>1000</v>
      </c>
      <c r="AM245" s="35">
        <v>0</v>
      </c>
      <c r="AN245" s="49">
        <f t="shared" si="28"/>
        <v>8580000</v>
      </c>
      <c r="AO245" s="18"/>
      <c r="AP245" s="15"/>
      <c r="AQ245" s="43" t="str">
        <f t="shared" si="29"/>
        <v>MAYOR</v>
      </c>
      <c r="AR245" s="44">
        <f t="shared" si="30"/>
        <v>8574500</v>
      </c>
      <c r="AS245" s="44">
        <f t="shared" si="31"/>
        <v>8574500</v>
      </c>
      <c r="AT245" s="44">
        <f t="shared" si="32"/>
        <v>8580000</v>
      </c>
      <c r="AU245" s="44">
        <f t="shared" si="33"/>
        <v>8580000</v>
      </c>
      <c r="AV245" s="45" t="b">
        <f t="shared" si="34"/>
        <v>1</v>
      </c>
      <c r="AW245" s="45" t="b">
        <f t="shared" si="35"/>
        <v>0</v>
      </c>
      <c r="AX245" s="45"/>
    </row>
    <row r="246" spans="1:50" s="36" customFormat="1" ht="27.75" customHeight="1" x14ac:dyDescent="0.15">
      <c r="A246" s="36" t="str">
        <f t="shared" si="27"/>
        <v>ABA CIENTIFICA S.A.S414150111</v>
      </c>
      <c r="B246" s="36" t="b">
        <f>+A246='[1]Anexo 9'!A246</f>
        <v>1</v>
      </c>
      <c r="C246" s="18">
        <v>800158193</v>
      </c>
      <c r="D246" s="18" t="s">
        <v>3848</v>
      </c>
      <c r="E246" s="15" t="s">
        <v>810</v>
      </c>
      <c r="F246" s="15" t="s">
        <v>62</v>
      </c>
      <c r="G246" s="15" t="s">
        <v>3155</v>
      </c>
      <c r="H246" s="15" t="s">
        <v>3155</v>
      </c>
      <c r="I246" s="15" t="s">
        <v>3155</v>
      </c>
      <c r="J246" s="15">
        <v>4</v>
      </c>
      <c r="K246" s="15" t="s">
        <v>3155</v>
      </c>
      <c r="L246" s="15">
        <v>414150111</v>
      </c>
      <c r="M246" s="15" t="s">
        <v>1575</v>
      </c>
      <c r="N246" s="15" t="s">
        <v>885</v>
      </c>
      <c r="O246" s="18" t="s">
        <v>3944</v>
      </c>
      <c r="P246" s="22" t="s">
        <v>3841</v>
      </c>
      <c r="Q246" s="15" t="s">
        <v>1576</v>
      </c>
      <c r="R246" s="18" t="s">
        <v>5580</v>
      </c>
      <c r="S246" s="22" t="s">
        <v>68</v>
      </c>
      <c r="T246" s="18"/>
      <c r="U246" s="18" t="s">
        <v>5580</v>
      </c>
      <c r="V246" s="15" t="s">
        <v>1577</v>
      </c>
      <c r="W246" s="18" t="s">
        <v>3195</v>
      </c>
      <c r="X246" s="18"/>
      <c r="Y246" s="15" t="s">
        <v>73</v>
      </c>
      <c r="Z246" s="18" t="s">
        <v>6685</v>
      </c>
      <c r="AA246" s="18" t="s">
        <v>71</v>
      </c>
      <c r="AB246" s="18" t="s">
        <v>3117</v>
      </c>
      <c r="AC246" s="67" t="str">
        <f>+VLOOKUP("*"&amp;L246&amp;"*",'[2]REGISTROS SANITARIOS'!$D$2:$E$260,2,FALSE)</f>
        <v>SI</v>
      </c>
      <c r="AD246" s="22" t="s">
        <v>1025</v>
      </c>
      <c r="AE246" s="16">
        <v>46582</v>
      </c>
      <c r="AF246" s="34" t="s">
        <v>73</v>
      </c>
      <c r="AG246" s="24" t="s">
        <v>43</v>
      </c>
      <c r="AH246" s="18" t="s">
        <v>43</v>
      </c>
      <c r="AI246" s="18" t="s">
        <v>56</v>
      </c>
      <c r="AJ246" s="17">
        <v>93.5</v>
      </c>
      <c r="AK246" s="25">
        <v>100</v>
      </c>
      <c r="AL246" s="25">
        <v>653</v>
      </c>
      <c r="AM246" s="35">
        <v>0</v>
      </c>
      <c r="AN246" s="49">
        <f t="shared" si="28"/>
        <v>65300</v>
      </c>
      <c r="AO246" s="18"/>
      <c r="AP246" s="15"/>
      <c r="AQ246" s="43" t="str">
        <f t="shared" si="29"/>
        <v>MAYOR</v>
      </c>
      <c r="AR246" s="44">
        <f t="shared" si="30"/>
        <v>61055.5</v>
      </c>
      <c r="AS246" s="44">
        <f t="shared" si="31"/>
        <v>61055.5</v>
      </c>
      <c r="AT246" s="44">
        <f t="shared" si="32"/>
        <v>65300</v>
      </c>
      <c r="AU246" s="44">
        <f t="shared" si="33"/>
        <v>65300</v>
      </c>
      <c r="AV246" s="45" t="b">
        <f t="shared" si="34"/>
        <v>1</v>
      </c>
      <c r="AW246" s="45" t="b">
        <f t="shared" si="35"/>
        <v>0</v>
      </c>
      <c r="AX246" s="45"/>
    </row>
    <row r="247" spans="1:50" s="36" customFormat="1" ht="27.75" customHeight="1" x14ac:dyDescent="0.15">
      <c r="A247" s="36" t="str">
        <f t="shared" si="27"/>
        <v>ABA CIENTIFICA S.A.S414170113</v>
      </c>
      <c r="B247" s="36" t="b">
        <f>+A247='[1]Anexo 9'!A247</f>
        <v>1</v>
      </c>
      <c r="C247" s="18">
        <v>800158193</v>
      </c>
      <c r="D247" s="18" t="s">
        <v>3848</v>
      </c>
      <c r="E247" s="15" t="s">
        <v>810</v>
      </c>
      <c r="F247" s="15" t="s">
        <v>62</v>
      </c>
      <c r="G247" s="15" t="s">
        <v>3155</v>
      </c>
      <c r="H247" s="15" t="s">
        <v>3155</v>
      </c>
      <c r="I247" s="15" t="s">
        <v>3155</v>
      </c>
      <c r="J247" s="15">
        <v>4</v>
      </c>
      <c r="K247" s="15" t="s">
        <v>3155</v>
      </c>
      <c r="L247" s="15">
        <v>414170113</v>
      </c>
      <c r="M247" s="15" t="s">
        <v>3118</v>
      </c>
      <c r="N247" s="15" t="s">
        <v>1192</v>
      </c>
      <c r="O247" s="18" t="s">
        <v>3945</v>
      </c>
      <c r="P247" s="22" t="s">
        <v>3841</v>
      </c>
      <c r="Q247" s="15" t="s">
        <v>3119</v>
      </c>
      <c r="R247" s="18" t="s">
        <v>5581</v>
      </c>
      <c r="S247" s="22" t="s">
        <v>73</v>
      </c>
      <c r="T247" s="18"/>
      <c r="U247" s="18" t="s">
        <v>6108</v>
      </c>
      <c r="V247" s="15" t="s">
        <v>3120</v>
      </c>
      <c r="W247" s="18" t="s">
        <v>3195</v>
      </c>
      <c r="X247" s="18"/>
      <c r="Y247" s="15" t="s">
        <v>73</v>
      </c>
      <c r="Z247" s="18" t="s">
        <v>6686</v>
      </c>
      <c r="AA247" s="18" t="s">
        <v>71</v>
      </c>
      <c r="AB247" s="18" t="s">
        <v>6687</v>
      </c>
      <c r="AC247" s="67" t="str">
        <f>+VLOOKUP("*"&amp;L247&amp;"*",'[2]REGISTROS SANITARIOS'!$D$2:$E$260,2,FALSE)</f>
        <v>SI</v>
      </c>
      <c r="AD247" s="22" t="s">
        <v>1025</v>
      </c>
      <c r="AE247" s="16">
        <v>45809</v>
      </c>
      <c r="AF247" s="34" t="s">
        <v>73</v>
      </c>
      <c r="AG247" s="24">
        <v>20046867</v>
      </c>
      <c r="AH247" s="18" t="s">
        <v>3829</v>
      </c>
      <c r="AI247" s="18" t="s">
        <v>43</v>
      </c>
      <c r="AJ247" s="17">
        <v>19211.5</v>
      </c>
      <c r="AK247" s="25">
        <v>19212</v>
      </c>
      <c r="AL247" s="25">
        <v>790</v>
      </c>
      <c r="AM247" s="35">
        <v>0</v>
      </c>
      <c r="AN247" s="49">
        <f t="shared" si="28"/>
        <v>15177480</v>
      </c>
      <c r="AO247" s="18"/>
      <c r="AP247" s="15"/>
      <c r="AQ247" s="43" t="str">
        <f t="shared" si="29"/>
        <v>MAYOR</v>
      </c>
      <c r="AR247" s="44">
        <f t="shared" si="30"/>
        <v>15177085</v>
      </c>
      <c r="AS247" s="44">
        <f t="shared" si="31"/>
        <v>15177085</v>
      </c>
      <c r="AT247" s="44">
        <f t="shared" si="32"/>
        <v>15177480</v>
      </c>
      <c r="AU247" s="44">
        <f t="shared" si="33"/>
        <v>15177480</v>
      </c>
      <c r="AV247" s="45" t="b">
        <f t="shared" si="34"/>
        <v>1</v>
      </c>
      <c r="AW247" s="45" t="b">
        <f t="shared" si="35"/>
        <v>0</v>
      </c>
      <c r="AX247" s="45"/>
    </row>
    <row r="248" spans="1:50" s="36" customFormat="1" ht="27.75" customHeight="1" x14ac:dyDescent="0.15">
      <c r="A248" s="36" t="str">
        <f t="shared" si="27"/>
        <v>ABA CIENTIFICA S.A.S414290511</v>
      </c>
      <c r="B248" s="36" t="b">
        <f>+A248='[1]Anexo 9'!A248</f>
        <v>1</v>
      </c>
      <c r="C248" s="18">
        <v>800158193</v>
      </c>
      <c r="D248" s="18" t="s">
        <v>3848</v>
      </c>
      <c r="E248" s="15" t="s">
        <v>810</v>
      </c>
      <c r="F248" s="15" t="s">
        <v>62</v>
      </c>
      <c r="G248" s="15" t="s">
        <v>3155</v>
      </c>
      <c r="H248" s="15" t="s">
        <v>3155</v>
      </c>
      <c r="I248" s="15" t="s">
        <v>3155</v>
      </c>
      <c r="J248" s="15">
        <v>3</v>
      </c>
      <c r="K248" s="15" t="s">
        <v>3155</v>
      </c>
      <c r="L248" s="15">
        <v>414290511</v>
      </c>
      <c r="M248" s="15" t="s">
        <v>893</v>
      </c>
      <c r="N248" s="15" t="s">
        <v>885</v>
      </c>
      <c r="O248" s="18" t="s">
        <v>894</v>
      </c>
      <c r="P248" s="22" t="s">
        <v>3841</v>
      </c>
      <c r="Q248" s="15" t="s">
        <v>895</v>
      </c>
      <c r="R248" s="18" t="s">
        <v>896</v>
      </c>
      <c r="S248" s="22" t="s">
        <v>73</v>
      </c>
      <c r="T248" s="18"/>
      <c r="U248" s="18" t="s">
        <v>896</v>
      </c>
      <c r="V248" s="15"/>
      <c r="W248" s="18" t="s">
        <v>897</v>
      </c>
      <c r="X248" s="18" t="s">
        <v>8783</v>
      </c>
      <c r="Y248" s="15" t="s">
        <v>73</v>
      </c>
      <c r="Z248" s="18" t="s">
        <v>898</v>
      </c>
      <c r="AA248" s="18" t="s">
        <v>899</v>
      </c>
      <c r="AB248" s="18" t="s">
        <v>900</v>
      </c>
      <c r="AC248" s="67" t="str">
        <f>+VLOOKUP("*"&amp;L248&amp;"*",'[2]REGISTROS SANITARIOS'!$D$2:$E$260,2,FALSE)</f>
        <v>SI</v>
      </c>
      <c r="AD248" s="22" t="s">
        <v>1025</v>
      </c>
      <c r="AE248" s="16">
        <v>45176</v>
      </c>
      <c r="AF248" s="34" t="s">
        <v>73</v>
      </c>
      <c r="AG248" s="24" t="s">
        <v>43</v>
      </c>
      <c r="AH248" s="18" t="s">
        <v>43</v>
      </c>
      <c r="AI248" s="18" t="s">
        <v>52</v>
      </c>
      <c r="AJ248" s="17">
        <v>55918.5</v>
      </c>
      <c r="AK248" s="25">
        <v>55919</v>
      </c>
      <c r="AL248" s="25">
        <v>699</v>
      </c>
      <c r="AM248" s="35">
        <v>0</v>
      </c>
      <c r="AN248" s="49">
        <f t="shared" si="28"/>
        <v>39087381</v>
      </c>
      <c r="AO248" s="18"/>
      <c r="AP248" s="15"/>
      <c r="AQ248" s="43" t="str">
        <f t="shared" si="29"/>
        <v>MAYOR</v>
      </c>
      <c r="AR248" s="44">
        <f t="shared" si="30"/>
        <v>39087031.5</v>
      </c>
      <c r="AS248" s="44">
        <f t="shared" si="31"/>
        <v>39087031.5</v>
      </c>
      <c r="AT248" s="44">
        <f t="shared" si="32"/>
        <v>39087381</v>
      </c>
      <c r="AU248" s="44">
        <f t="shared" si="33"/>
        <v>39087381</v>
      </c>
      <c r="AV248" s="45" t="b">
        <f t="shared" si="34"/>
        <v>1</v>
      </c>
      <c r="AW248" s="45" t="b">
        <f t="shared" si="35"/>
        <v>0</v>
      </c>
      <c r="AX248" s="45"/>
    </row>
    <row r="249" spans="1:50" s="36" customFormat="1" ht="27.75" customHeight="1" x14ac:dyDescent="0.15">
      <c r="A249" s="36" t="str">
        <f t="shared" si="27"/>
        <v>ABA CIENTIFICA S.A.S414330211</v>
      </c>
      <c r="B249" s="36" t="b">
        <f>+A249='[1]Anexo 9'!A249</f>
        <v>1</v>
      </c>
      <c r="C249" s="18">
        <v>800158193</v>
      </c>
      <c r="D249" s="18" t="s">
        <v>3848</v>
      </c>
      <c r="E249" s="15" t="s">
        <v>810</v>
      </c>
      <c r="F249" s="15" t="s">
        <v>62</v>
      </c>
      <c r="G249" s="15" t="s">
        <v>3155</v>
      </c>
      <c r="H249" s="15" t="s">
        <v>3155</v>
      </c>
      <c r="I249" s="15" t="s">
        <v>3155</v>
      </c>
      <c r="J249" s="15">
        <v>6</v>
      </c>
      <c r="K249" s="15" t="s">
        <v>3155</v>
      </c>
      <c r="L249" s="15">
        <v>414330211</v>
      </c>
      <c r="M249" s="15" t="s">
        <v>901</v>
      </c>
      <c r="N249" s="15" t="s">
        <v>885</v>
      </c>
      <c r="O249" s="18" t="s">
        <v>902</v>
      </c>
      <c r="P249" s="22" t="s">
        <v>3841</v>
      </c>
      <c r="Q249" s="15" t="s">
        <v>903</v>
      </c>
      <c r="R249" s="18" t="s">
        <v>888</v>
      </c>
      <c r="S249" s="22" t="s">
        <v>68</v>
      </c>
      <c r="T249" s="18"/>
      <c r="U249" s="18" t="s">
        <v>889</v>
      </c>
      <c r="V249" s="15"/>
      <c r="W249" s="18" t="s">
        <v>890</v>
      </c>
      <c r="X249" s="18" t="s">
        <v>8784</v>
      </c>
      <c r="Y249" s="15" t="s">
        <v>68</v>
      </c>
      <c r="Z249" s="18" t="s">
        <v>891</v>
      </c>
      <c r="AA249" s="18" t="s">
        <v>187</v>
      </c>
      <c r="AB249" s="18" t="s">
        <v>904</v>
      </c>
      <c r="AC249" s="67" t="str">
        <f>+VLOOKUP("*"&amp;L249&amp;"*",'[2]REGISTROS SANITARIOS'!$D$2:$E$260,2,FALSE)</f>
        <v>SI</v>
      </c>
      <c r="AD249" s="22" t="s">
        <v>1025</v>
      </c>
      <c r="AE249" s="16">
        <v>46861</v>
      </c>
      <c r="AF249" s="34" t="s">
        <v>73</v>
      </c>
      <c r="AG249" s="24" t="s">
        <v>43</v>
      </c>
      <c r="AH249" s="18" t="s">
        <v>43</v>
      </c>
      <c r="AI249" s="18" t="s">
        <v>52</v>
      </c>
      <c r="AJ249" s="17">
        <v>2618</v>
      </c>
      <c r="AK249" s="25">
        <v>2610</v>
      </c>
      <c r="AL249" s="25">
        <v>2687</v>
      </c>
      <c r="AM249" s="35">
        <v>0</v>
      </c>
      <c r="AN249" s="49">
        <f t="shared" si="28"/>
        <v>7013070</v>
      </c>
      <c r="AO249" s="18"/>
      <c r="AP249" s="15"/>
      <c r="AQ249" s="43" t="str">
        <f t="shared" si="29"/>
        <v>MENOR</v>
      </c>
      <c r="AR249" s="44">
        <f t="shared" si="30"/>
        <v>7034566</v>
      </c>
      <c r="AS249" s="44">
        <f t="shared" si="31"/>
        <v>7034566</v>
      </c>
      <c r="AT249" s="44">
        <f t="shared" si="32"/>
        <v>7013070</v>
      </c>
      <c r="AU249" s="44">
        <f t="shared" si="33"/>
        <v>7013070</v>
      </c>
      <c r="AV249" s="45" t="b">
        <f t="shared" si="34"/>
        <v>1</v>
      </c>
      <c r="AW249" s="45" t="b">
        <f t="shared" si="35"/>
        <v>0</v>
      </c>
      <c r="AX249" s="45"/>
    </row>
    <row r="250" spans="1:50" s="36" customFormat="1" ht="27.75" customHeight="1" x14ac:dyDescent="0.15">
      <c r="A250" s="36" t="str">
        <f t="shared" si="27"/>
        <v>ABA CIENTIFICA S.A.S414330311</v>
      </c>
      <c r="B250" s="36" t="b">
        <f>+A250='[1]Anexo 9'!A250</f>
        <v>1</v>
      </c>
      <c r="C250" s="18">
        <v>800158193</v>
      </c>
      <c r="D250" s="18" t="s">
        <v>3848</v>
      </c>
      <c r="E250" s="15" t="s">
        <v>810</v>
      </c>
      <c r="F250" s="15" t="s">
        <v>62</v>
      </c>
      <c r="G250" s="15" t="s">
        <v>3155</v>
      </c>
      <c r="H250" s="15" t="s">
        <v>3155</v>
      </c>
      <c r="I250" s="15" t="s">
        <v>3155</v>
      </c>
      <c r="J250" s="15">
        <v>6</v>
      </c>
      <c r="K250" s="15" t="s">
        <v>3155</v>
      </c>
      <c r="L250" s="15">
        <v>414330311</v>
      </c>
      <c r="M250" s="15" t="s">
        <v>905</v>
      </c>
      <c r="N250" s="15" t="s">
        <v>885</v>
      </c>
      <c r="O250" s="18" t="s">
        <v>906</v>
      </c>
      <c r="P250" s="22" t="s">
        <v>3841</v>
      </c>
      <c r="Q250" s="15" t="s">
        <v>907</v>
      </c>
      <c r="R250" s="18" t="s">
        <v>888</v>
      </c>
      <c r="S250" s="22" t="s">
        <v>73</v>
      </c>
      <c r="T250" s="18"/>
      <c r="U250" s="18" t="s">
        <v>889</v>
      </c>
      <c r="V250" s="15" t="s">
        <v>908</v>
      </c>
      <c r="W250" s="18" t="s">
        <v>890</v>
      </c>
      <c r="X250" s="18"/>
      <c r="Y250" s="15" t="s">
        <v>68</v>
      </c>
      <c r="Z250" s="18" t="s">
        <v>909</v>
      </c>
      <c r="AA250" s="18" t="s">
        <v>562</v>
      </c>
      <c r="AB250" s="18" t="s">
        <v>910</v>
      </c>
      <c r="AC250" s="67" t="str">
        <f>+VLOOKUP("*"&amp;L250&amp;"*",'[2]REGISTROS SANITARIOS'!$D$2:$E$260,2,FALSE)</f>
        <v>SI</v>
      </c>
      <c r="AD250" s="22" t="s">
        <v>1025</v>
      </c>
      <c r="AE250" s="16">
        <v>46834</v>
      </c>
      <c r="AF250" s="34" t="s">
        <v>73</v>
      </c>
      <c r="AG250" s="24" t="s">
        <v>43</v>
      </c>
      <c r="AH250" s="18" t="s">
        <v>43</v>
      </c>
      <c r="AI250" s="18" t="s">
        <v>52</v>
      </c>
      <c r="AJ250" s="17">
        <v>770</v>
      </c>
      <c r="AK250" s="25">
        <v>770</v>
      </c>
      <c r="AL250" s="25">
        <v>2407</v>
      </c>
      <c r="AM250" s="35">
        <v>0</v>
      </c>
      <c r="AN250" s="49">
        <f t="shared" si="28"/>
        <v>1853390</v>
      </c>
      <c r="AO250" s="18"/>
      <c r="AP250" s="15"/>
      <c r="AQ250" s="43" t="str">
        <f t="shared" si="29"/>
        <v>SI</v>
      </c>
      <c r="AR250" s="44">
        <f t="shared" si="30"/>
        <v>1853390</v>
      </c>
      <c r="AS250" s="44">
        <f t="shared" si="31"/>
        <v>1853390</v>
      </c>
      <c r="AT250" s="44">
        <f t="shared" si="32"/>
        <v>1853390</v>
      </c>
      <c r="AU250" s="44">
        <f t="shared" si="33"/>
        <v>1853390</v>
      </c>
      <c r="AV250" s="45" t="b">
        <f t="shared" si="34"/>
        <v>1</v>
      </c>
      <c r="AW250" s="45" t="b">
        <f t="shared" si="35"/>
        <v>1</v>
      </c>
      <c r="AX250" s="45"/>
    </row>
    <row r="251" spans="1:50" s="36" customFormat="1" ht="27.75" customHeight="1" x14ac:dyDescent="0.15">
      <c r="A251" s="36" t="str">
        <f t="shared" si="27"/>
        <v>ABA CIENTIFICA S.A.S414330314</v>
      </c>
      <c r="B251" s="36" t="b">
        <f>+A251='[1]Anexo 9'!A251</f>
        <v>1</v>
      </c>
      <c r="C251" s="18">
        <v>800158193</v>
      </c>
      <c r="D251" s="18" t="s">
        <v>3848</v>
      </c>
      <c r="E251" s="15" t="s">
        <v>810</v>
      </c>
      <c r="F251" s="15" t="s">
        <v>62</v>
      </c>
      <c r="G251" s="15" t="s">
        <v>3155</v>
      </c>
      <c r="H251" s="15" t="s">
        <v>3155</v>
      </c>
      <c r="I251" s="15" t="s">
        <v>3155</v>
      </c>
      <c r="J251" s="15">
        <v>4</v>
      </c>
      <c r="K251" s="15" t="s">
        <v>3155</v>
      </c>
      <c r="L251" s="15">
        <v>414330314</v>
      </c>
      <c r="M251" s="15" t="s">
        <v>3946</v>
      </c>
      <c r="N251" s="15" t="s">
        <v>885</v>
      </c>
      <c r="O251" s="18" t="s">
        <v>3947</v>
      </c>
      <c r="P251" s="22" t="s">
        <v>3841</v>
      </c>
      <c r="Q251" s="15" t="s">
        <v>3122</v>
      </c>
      <c r="R251" s="18" t="s">
        <v>889</v>
      </c>
      <c r="S251" s="22" t="s">
        <v>73</v>
      </c>
      <c r="T251" s="18"/>
      <c r="U251" s="18" t="s">
        <v>889</v>
      </c>
      <c r="V251" s="15"/>
      <c r="W251" s="18" t="s">
        <v>890</v>
      </c>
      <c r="X251" s="18" t="s">
        <v>8786</v>
      </c>
      <c r="Y251" s="15" t="s">
        <v>68</v>
      </c>
      <c r="Z251" s="18" t="s">
        <v>915</v>
      </c>
      <c r="AA251" s="18" t="s">
        <v>1409</v>
      </c>
      <c r="AB251" s="18" t="s">
        <v>6688</v>
      </c>
      <c r="AC251" s="67" t="str">
        <f>+VLOOKUP("*"&amp;L251&amp;"*",'[2]REGISTROS SANITARIOS'!$D$2:$E$260,2,FALSE)</f>
        <v>SI</v>
      </c>
      <c r="AD251" s="22" t="s">
        <v>1025</v>
      </c>
      <c r="AE251" s="16">
        <v>46663</v>
      </c>
      <c r="AF251" s="34" t="s">
        <v>73</v>
      </c>
      <c r="AG251" s="24" t="s">
        <v>43</v>
      </c>
      <c r="AH251" s="18" t="s">
        <v>43</v>
      </c>
      <c r="AI251" s="18" t="s">
        <v>52</v>
      </c>
      <c r="AJ251" s="17">
        <v>8250</v>
      </c>
      <c r="AK251" s="25">
        <v>8250</v>
      </c>
      <c r="AL251" s="25">
        <v>122</v>
      </c>
      <c r="AM251" s="35">
        <v>0</v>
      </c>
      <c r="AN251" s="49">
        <f t="shared" si="28"/>
        <v>1006500</v>
      </c>
      <c r="AO251" s="18"/>
      <c r="AP251" s="15"/>
      <c r="AQ251" s="43" t="str">
        <f t="shared" si="29"/>
        <v>SI</v>
      </c>
      <c r="AR251" s="44">
        <f t="shared" si="30"/>
        <v>1006500</v>
      </c>
      <c r="AS251" s="44">
        <f t="shared" si="31"/>
        <v>1006500</v>
      </c>
      <c r="AT251" s="44">
        <f t="shared" si="32"/>
        <v>1006500</v>
      </c>
      <c r="AU251" s="44">
        <f t="shared" si="33"/>
        <v>1006500</v>
      </c>
      <c r="AV251" s="45" t="b">
        <f t="shared" si="34"/>
        <v>1</v>
      </c>
      <c r="AW251" s="45" t="b">
        <f t="shared" si="35"/>
        <v>1</v>
      </c>
      <c r="AX251" s="45"/>
    </row>
    <row r="252" spans="1:50" s="36" customFormat="1" ht="27.75" customHeight="1" x14ac:dyDescent="0.15">
      <c r="A252" s="36" t="str">
        <f t="shared" si="27"/>
        <v>ABA CIENTIFICA S.A.S414330511</v>
      </c>
      <c r="B252" s="36" t="b">
        <f>+A252='[1]Anexo 9'!A252</f>
        <v>1</v>
      </c>
      <c r="C252" s="18">
        <v>800158193</v>
      </c>
      <c r="D252" s="18" t="s">
        <v>3848</v>
      </c>
      <c r="E252" s="15" t="s">
        <v>810</v>
      </c>
      <c r="F252" s="15" t="s">
        <v>62</v>
      </c>
      <c r="G252" s="15" t="s">
        <v>3155</v>
      </c>
      <c r="H252" s="15" t="s">
        <v>3155</v>
      </c>
      <c r="I252" s="15" t="s">
        <v>3155</v>
      </c>
      <c r="J252" s="15">
        <v>5</v>
      </c>
      <c r="K252" s="15" t="s">
        <v>3155</v>
      </c>
      <c r="L252" s="15">
        <v>414330511</v>
      </c>
      <c r="M252" s="15" t="s">
        <v>911</v>
      </c>
      <c r="N252" s="15" t="s">
        <v>885</v>
      </c>
      <c r="O252" s="18" t="s">
        <v>912</v>
      </c>
      <c r="P252" s="22" t="s">
        <v>3841</v>
      </c>
      <c r="Q252" s="15" t="s">
        <v>913</v>
      </c>
      <c r="R252" s="18" t="s">
        <v>889</v>
      </c>
      <c r="S252" s="22" t="s">
        <v>73</v>
      </c>
      <c r="T252" s="18"/>
      <c r="U252" s="18" t="s">
        <v>914</v>
      </c>
      <c r="V252" s="15" t="s">
        <v>6109</v>
      </c>
      <c r="W252" s="18" t="s">
        <v>890</v>
      </c>
      <c r="X252" s="18"/>
      <c r="Y252" s="15" t="s">
        <v>73</v>
      </c>
      <c r="Z252" s="18" t="s">
        <v>915</v>
      </c>
      <c r="AA252" s="18" t="s">
        <v>1409</v>
      </c>
      <c r="AB252" s="18" t="s">
        <v>916</v>
      </c>
      <c r="AC252" s="67" t="str">
        <f>+VLOOKUP("*"&amp;L252&amp;"*",'[2]REGISTROS SANITARIOS'!$D$2:$E$260,2,FALSE)</f>
        <v>SI</v>
      </c>
      <c r="AD252" s="22" t="s">
        <v>1025</v>
      </c>
      <c r="AE252" s="16">
        <v>45390</v>
      </c>
      <c r="AF252" s="34" t="s">
        <v>73</v>
      </c>
      <c r="AG252" s="24" t="s">
        <v>43</v>
      </c>
      <c r="AH252" s="18" t="s">
        <v>43</v>
      </c>
      <c r="AI252" s="18" t="s">
        <v>52</v>
      </c>
      <c r="AJ252" s="17">
        <v>181.5</v>
      </c>
      <c r="AK252" s="25">
        <v>182</v>
      </c>
      <c r="AL252" s="25">
        <v>6213</v>
      </c>
      <c r="AM252" s="35">
        <v>0</v>
      </c>
      <c r="AN252" s="49">
        <f t="shared" si="28"/>
        <v>1130766</v>
      </c>
      <c r="AO252" s="18"/>
      <c r="AP252" s="15"/>
      <c r="AQ252" s="43" t="str">
        <f t="shared" si="29"/>
        <v>MAYOR</v>
      </c>
      <c r="AR252" s="44">
        <f t="shared" si="30"/>
        <v>1127659.5</v>
      </c>
      <c r="AS252" s="44">
        <f t="shared" si="31"/>
        <v>1127659.5</v>
      </c>
      <c r="AT252" s="44">
        <f t="shared" si="32"/>
        <v>1130766</v>
      </c>
      <c r="AU252" s="44">
        <f t="shared" si="33"/>
        <v>1130766</v>
      </c>
      <c r="AV252" s="45" t="b">
        <f t="shared" si="34"/>
        <v>1</v>
      </c>
      <c r="AW252" s="45" t="b">
        <f t="shared" si="35"/>
        <v>0</v>
      </c>
      <c r="AX252" s="45"/>
    </row>
    <row r="253" spans="1:50" s="36" customFormat="1" ht="27.75" customHeight="1" x14ac:dyDescent="0.15">
      <c r="A253" s="36" t="str">
        <f t="shared" si="27"/>
        <v>ABA CIENTIFICA S.A.S414330611</v>
      </c>
      <c r="B253" s="36" t="b">
        <f>+A253='[1]Anexo 9'!A253</f>
        <v>1</v>
      </c>
      <c r="C253" s="18">
        <v>800158193</v>
      </c>
      <c r="D253" s="18" t="s">
        <v>3848</v>
      </c>
      <c r="E253" s="15" t="s">
        <v>810</v>
      </c>
      <c r="F253" s="15" t="s">
        <v>62</v>
      </c>
      <c r="G253" s="15" t="s">
        <v>3155</v>
      </c>
      <c r="H253" s="15" t="s">
        <v>3155</v>
      </c>
      <c r="I253" s="15" t="s">
        <v>3155</v>
      </c>
      <c r="J253" s="15">
        <v>5</v>
      </c>
      <c r="K253" s="15" t="s">
        <v>3155</v>
      </c>
      <c r="L253" s="15">
        <v>414330611</v>
      </c>
      <c r="M253" s="15" t="s">
        <v>917</v>
      </c>
      <c r="N253" s="15" t="s">
        <v>885</v>
      </c>
      <c r="O253" s="18" t="s">
        <v>918</v>
      </c>
      <c r="P253" s="22" t="s">
        <v>3841</v>
      </c>
      <c r="Q253" s="15" t="s">
        <v>919</v>
      </c>
      <c r="R253" s="18" t="s">
        <v>888</v>
      </c>
      <c r="S253" s="22" t="s">
        <v>73</v>
      </c>
      <c r="T253" s="18"/>
      <c r="U253" s="18" t="s">
        <v>889</v>
      </c>
      <c r="V253" s="15"/>
      <c r="W253" s="18" t="s">
        <v>890</v>
      </c>
      <c r="X253" s="18" t="s">
        <v>8787</v>
      </c>
      <c r="Y253" s="15" t="s">
        <v>68</v>
      </c>
      <c r="Z253" s="18" t="s">
        <v>909</v>
      </c>
      <c r="AA253" s="18" t="s">
        <v>187</v>
      </c>
      <c r="AB253" s="18" t="s">
        <v>920</v>
      </c>
      <c r="AC253" s="67" t="str">
        <f>+VLOOKUP("*"&amp;L253&amp;"*",'[2]REGISTROS SANITARIOS'!$D$2:$E$260,2,FALSE)</f>
        <v>SI</v>
      </c>
      <c r="AD253" s="22" t="s">
        <v>1025</v>
      </c>
      <c r="AE253" s="16">
        <v>45506</v>
      </c>
      <c r="AF253" s="34" t="s">
        <v>73</v>
      </c>
      <c r="AG253" s="24" t="s">
        <v>43</v>
      </c>
      <c r="AH253" s="18" t="s">
        <v>43</v>
      </c>
      <c r="AI253" s="18" t="s">
        <v>52</v>
      </c>
      <c r="AJ253" s="17">
        <v>2018.5</v>
      </c>
      <c r="AK253" s="25">
        <v>2040</v>
      </c>
      <c r="AL253" s="25">
        <v>1820</v>
      </c>
      <c r="AM253" s="35">
        <v>0</v>
      </c>
      <c r="AN253" s="49">
        <f t="shared" si="28"/>
        <v>3712800</v>
      </c>
      <c r="AO253" s="18"/>
      <c r="AP253" s="15"/>
      <c r="AQ253" s="43" t="str">
        <f t="shared" si="29"/>
        <v>MAYOR</v>
      </c>
      <c r="AR253" s="44">
        <f t="shared" si="30"/>
        <v>3673670</v>
      </c>
      <c r="AS253" s="44">
        <f t="shared" si="31"/>
        <v>3673670</v>
      </c>
      <c r="AT253" s="44">
        <f t="shared" si="32"/>
        <v>3712800</v>
      </c>
      <c r="AU253" s="44">
        <f t="shared" si="33"/>
        <v>3712800</v>
      </c>
      <c r="AV253" s="45" t="b">
        <f t="shared" si="34"/>
        <v>1</v>
      </c>
      <c r="AW253" s="45" t="b">
        <f t="shared" si="35"/>
        <v>0</v>
      </c>
      <c r="AX253" s="45"/>
    </row>
    <row r="254" spans="1:50" s="36" customFormat="1" ht="27.75" customHeight="1" x14ac:dyDescent="0.15">
      <c r="A254" s="36" t="str">
        <f t="shared" si="27"/>
        <v>ABA CIENTIFICA S.A.S415080116</v>
      </c>
      <c r="B254" s="36" t="b">
        <f>+A254='[1]Anexo 9'!A254</f>
        <v>1</v>
      </c>
      <c r="C254" s="18">
        <v>800158193</v>
      </c>
      <c r="D254" s="18" t="s">
        <v>3848</v>
      </c>
      <c r="E254" s="15" t="s">
        <v>810</v>
      </c>
      <c r="F254" s="15" t="s">
        <v>62</v>
      </c>
      <c r="G254" s="15" t="s">
        <v>3155</v>
      </c>
      <c r="H254" s="15" t="s">
        <v>3155</v>
      </c>
      <c r="I254" s="15" t="s">
        <v>3155</v>
      </c>
      <c r="J254" s="15">
        <v>2</v>
      </c>
      <c r="K254" s="15" t="s">
        <v>3155</v>
      </c>
      <c r="L254" s="15">
        <v>415080116</v>
      </c>
      <c r="M254" s="15" t="s">
        <v>921</v>
      </c>
      <c r="N254" s="15" t="s">
        <v>101</v>
      </c>
      <c r="O254" s="18" t="s">
        <v>922</v>
      </c>
      <c r="P254" s="22" t="s">
        <v>3841</v>
      </c>
      <c r="Q254" s="15" t="s">
        <v>525</v>
      </c>
      <c r="R254" s="18" t="s">
        <v>134</v>
      </c>
      <c r="S254" s="22" t="s">
        <v>73</v>
      </c>
      <c r="T254" s="18"/>
      <c r="U254" s="18" t="s">
        <v>134</v>
      </c>
      <c r="V254" s="15" t="s">
        <v>923</v>
      </c>
      <c r="W254" s="18" t="s">
        <v>365</v>
      </c>
      <c r="X254" s="18"/>
      <c r="Y254" s="15" t="s">
        <v>8789</v>
      </c>
      <c r="Z254" s="18" t="s">
        <v>366</v>
      </c>
      <c r="AA254" s="18" t="s">
        <v>119</v>
      </c>
      <c r="AB254" s="18" t="s">
        <v>367</v>
      </c>
      <c r="AC254" s="67" t="str">
        <f>+VLOOKUP("*"&amp;L254&amp;"*",'[2]REGISTROS SANITARIOS'!$D$2:$E$260,2,FALSE)</f>
        <v>SI</v>
      </c>
      <c r="AD254" s="22" t="s">
        <v>1025</v>
      </c>
      <c r="AE254" s="16">
        <v>47483</v>
      </c>
      <c r="AF254" s="34" t="s">
        <v>73</v>
      </c>
      <c r="AG254" s="24" t="s">
        <v>43</v>
      </c>
      <c r="AH254" s="18" t="s">
        <v>43</v>
      </c>
      <c r="AI254" s="18" t="s">
        <v>54</v>
      </c>
      <c r="AJ254" s="17">
        <v>110</v>
      </c>
      <c r="AK254" s="25">
        <v>110</v>
      </c>
      <c r="AL254" s="25">
        <v>1600</v>
      </c>
      <c r="AM254" s="35">
        <v>0.19</v>
      </c>
      <c r="AN254" s="49">
        <f t="shared" si="28"/>
        <v>209440</v>
      </c>
      <c r="AO254" s="18"/>
      <c r="AP254" s="15"/>
      <c r="AQ254" s="43" t="str">
        <f t="shared" si="29"/>
        <v>SI</v>
      </c>
      <c r="AR254" s="44">
        <f t="shared" si="30"/>
        <v>209440</v>
      </c>
      <c r="AS254" s="44">
        <f t="shared" si="31"/>
        <v>176000</v>
      </c>
      <c r="AT254" s="44">
        <f t="shared" si="32"/>
        <v>176000</v>
      </c>
      <c r="AU254" s="44">
        <f t="shared" si="33"/>
        <v>209440</v>
      </c>
      <c r="AV254" s="45" t="b">
        <f t="shared" si="34"/>
        <v>1</v>
      </c>
      <c r="AW254" s="45" t="b">
        <f t="shared" si="35"/>
        <v>0</v>
      </c>
      <c r="AX254" s="45"/>
    </row>
    <row r="255" spans="1:50" s="36" customFormat="1" ht="27.75" customHeight="1" x14ac:dyDescent="0.15">
      <c r="A255" s="36" t="str">
        <f t="shared" si="27"/>
        <v>ABA CIENTIFICA S.A.S415080735</v>
      </c>
      <c r="B255" s="36" t="b">
        <f>+A255='[1]Anexo 9'!A255</f>
        <v>1</v>
      </c>
      <c r="C255" s="18">
        <v>800158193</v>
      </c>
      <c r="D255" s="18" t="s">
        <v>3848</v>
      </c>
      <c r="E255" s="15" t="s">
        <v>810</v>
      </c>
      <c r="F255" s="15" t="s">
        <v>62</v>
      </c>
      <c r="G255" s="15" t="s">
        <v>3155</v>
      </c>
      <c r="H255" s="15" t="s">
        <v>3155</v>
      </c>
      <c r="I255" s="15" t="s">
        <v>3155</v>
      </c>
      <c r="J255" s="15">
        <v>4</v>
      </c>
      <c r="K255" s="15" t="s">
        <v>3155</v>
      </c>
      <c r="L255" s="15">
        <v>415080735</v>
      </c>
      <c r="M255" s="15" t="s">
        <v>924</v>
      </c>
      <c r="N255" s="15" t="s">
        <v>101</v>
      </c>
      <c r="O255" s="18" t="s">
        <v>925</v>
      </c>
      <c r="P255" s="22" t="s">
        <v>3841</v>
      </c>
      <c r="Q255" s="15" t="s">
        <v>525</v>
      </c>
      <c r="R255" s="18" t="s">
        <v>558</v>
      </c>
      <c r="S255" s="22" t="s">
        <v>68</v>
      </c>
      <c r="T255" s="18"/>
      <c r="U255" s="18" t="s">
        <v>558</v>
      </c>
      <c r="V255" s="15" t="s">
        <v>6110</v>
      </c>
      <c r="W255" s="18" t="s">
        <v>927</v>
      </c>
      <c r="X255" s="18"/>
      <c r="Y255" s="15" t="s">
        <v>68</v>
      </c>
      <c r="Z255" s="18" t="s">
        <v>6689</v>
      </c>
      <c r="AA255" s="18" t="s">
        <v>71</v>
      </c>
      <c r="AB255" s="18" t="s">
        <v>845</v>
      </c>
      <c r="AC255" s="67" t="str">
        <f>+VLOOKUP("*"&amp;L255&amp;"*",'[2]REGISTROS SANITARIOS'!$D$2:$E$260,2,FALSE)</f>
        <v>SI</v>
      </c>
      <c r="AD255" s="22" t="s">
        <v>1025</v>
      </c>
      <c r="AE255" s="16">
        <v>47660</v>
      </c>
      <c r="AF255" s="34" t="s">
        <v>73</v>
      </c>
      <c r="AG255" s="24" t="s">
        <v>43</v>
      </c>
      <c r="AH255" s="18" t="s">
        <v>43</v>
      </c>
      <c r="AI255" s="18" t="s">
        <v>367</v>
      </c>
      <c r="AJ255" s="17">
        <v>4400</v>
      </c>
      <c r="AK255" s="25">
        <v>4500</v>
      </c>
      <c r="AL255" s="25">
        <v>155</v>
      </c>
      <c r="AM255" s="35">
        <v>0.19</v>
      </c>
      <c r="AN255" s="49">
        <f t="shared" si="28"/>
        <v>830025</v>
      </c>
      <c r="AO255" s="18"/>
      <c r="AP255" s="15"/>
      <c r="AQ255" s="43" t="str">
        <f t="shared" si="29"/>
        <v>MAYOR</v>
      </c>
      <c r="AR255" s="44">
        <f t="shared" si="30"/>
        <v>811580</v>
      </c>
      <c r="AS255" s="44">
        <f t="shared" si="31"/>
        <v>682000</v>
      </c>
      <c r="AT255" s="44">
        <f t="shared" si="32"/>
        <v>697500</v>
      </c>
      <c r="AU255" s="44">
        <f t="shared" si="33"/>
        <v>830025</v>
      </c>
      <c r="AV255" s="45" t="b">
        <f t="shared" si="34"/>
        <v>1</v>
      </c>
      <c r="AW255" s="45" t="b">
        <f t="shared" si="35"/>
        <v>0</v>
      </c>
      <c r="AX255" s="45"/>
    </row>
    <row r="256" spans="1:50" s="36" customFormat="1" ht="27.75" customHeight="1" x14ac:dyDescent="0.15">
      <c r="A256" s="36" t="str">
        <f t="shared" si="27"/>
        <v>ABA CIENTIFICA S.A.S415082116</v>
      </c>
      <c r="B256" s="36" t="b">
        <f>+A256='[1]Anexo 9'!A256</f>
        <v>1</v>
      </c>
      <c r="C256" s="18">
        <v>800158193</v>
      </c>
      <c r="D256" s="18" t="s">
        <v>3848</v>
      </c>
      <c r="E256" s="15" t="s">
        <v>810</v>
      </c>
      <c r="F256" s="15" t="s">
        <v>62</v>
      </c>
      <c r="G256" s="15" t="s">
        <v>3155</v>
      </c>
      <c r="H256" s="15" t="s">
        <v>3155</v>
      </c>
      <c r="I256" s="15" t="s">
        <v>3155</v>
      </c>
      <c r="J256" s="15">
        <v>3</v>
      </c>
      <c r="K256" s="15" t="s">
        <v>3155</v>
      </c>
      <c r="L256" s="15">
        <v>415082116</v>
      </c>
      <c r="M256" s="15" t="s">
        <v>928</v>
      </c>
      <c r="N256" s="15" t="s">
        <v>101</v>
      </c>
      <c r="O256" s="18" t="s">
        <v>929</v>
      </c>
      <c r="P256" s="22" t="s">
        <v>3841</v>
      </c>
      <c r="Q256" s="15" t="s">
        <v>525</v>
      </c>
      <c r="R256" s="18" t="s">
        <v>115</v>
      </c>
      <c r="S256" s="22" t="s">
        <v>68</v>
      </c>
      <c r="T256" s="18"/>
      <c r="U256" s="18" t="s">
        <v>115</v>
      </c>
      <c r="V256" s="15" t="s">
        <v>6111</v>
      </c>
      <c r="W256" s="18" t="s">
        <v>322</v>
      </c>
      <c r="X256" s="18"/>
      <c r="Y256" s="15" t="s">
        <v>73</v>
      </c>
      <c r="Z256" s="18" t="s">
        <v>930</v>
      </c>
      <c r="AA256" s="18" t="s">
        <v>119</v>
      </c>
      <c r="AB256" s="18" t="s">
        <v>931</v>
      </c>
      <c r="AC256" s="67" t="str">
        <f>+VLOOKUP("*"&amp;L256&amp;"*",'[2]REGISTROS SANITARIOS'!$D$2:$E$260,2,FALSE)</f>
        <v>SI</v>
      </c>
      <c r="AD256" s="22" t="s">
        <v>1025</v>
      </c>
      <c r="AE256" s="16">
        <v>47431</v>
      </c>
      <c r="AF256" s="34" t="s">
        <v>73</v>
      </c>
      <c r="AG256" s="24" t="s">
        <v>43</v>
      </c>
      <c r="AH256" s="18" t="s">
        <v>43</v>
      </c>
      <c r="AI256" s="18" t="s">
        <v>54</v>
      </c>
      <c r="AJ256" s="17">
        <v>2288</v>
      </c>
      <c r="AK256" s="25">
        <v>2300</v>
      </c>
      <c r="AL256" s="25">
        <v>665</v>
      </c>
      <c r="AM256" s="35">
        <v>0.19</v>
      </c>
      <c r="AN256" s="49">
        <f t="shared" si="28"/>
        <v>1820105</v>
      </c>
      <c r="AO256" s="18"/>
      <c r="AP256" s="15"/>
      <c r="AQ256" s="43" t="str">
        <f t="shared" si="29"/>
        <v>MAYOR</v>
      </c>
      <c r="AR256" s="44">
        <f t="shared" si="30"/>
        <v>1810608.7999999998</v>
      </c>
      <c r="AS256" s="44">
        <f t="shared" si="31"/>
        <v>1521520</v>
      </c>
      <c r="AT256" s="44">
        <f t="shared" si="32"/>
        <v>1529500</v>
      </c>
      <c r="AU256" s="44">
        <f t="shared" si="33"/>
        <v>1820104.9999999998</v>
      </c>
      <c r="AV256" s="45" t="b">
        <f t="shared" si="34"/>
        <v>1</v>
      </c>
      <c r="AW256" s="45" t="b">
        <f t="shared" si="35"/>
        <v>0</v>
      </c>
      <c r="AX256" s="45"/>
    </row>
    <row r="257" spans="1:50" s="36" customFormat="1" ht="27.75" customHeight="1" x14ac:dyDescent="0.15">
      <c r="A257" s="36" t="str">
        <f t="shared" si="27"/>
        <v>ABA CIENTIFICA S.A.S415082516</v>
      </c>
      <c r="B257" s="36" t="b">
        <f>+A257='[1]Anexo 9'!A257</f>
        <v>1</v>
      </c>
      <c r="C257" s="18">
        <v>800158193</v>
      </c>
      <c r="D257" s="18" t="s">
        <v>3848</v>
      </c>
      <c r="E257" s="15" t="s">
        <v>810</v>
      </c>
      <c r="F257" s="15" t="s">
        <v>62</v>
      </c>
      <c r="G257" s="15" t="s">
        <v>3155</v>
      </c>
      <c r="H257" s="15" t="s">
        <v>3155</v>
      </c>
      <c r="I257" s="15" t="s">
        <v>3155</v>
      </c>
      <c r="J257" s="15">
        <v>4</v>
      </c>
      <c r="K257" s="15" t="s">
        <v>3155</v>
      </c>
      <c r="L257" s="15">
        <v>415082516</v>
      </c>
      <c r="M257" s="15" t="s">
        <v>932</v>
      </c>
      <c r="N257" s="15" t="s">
        <v>101</v>
      </c>
      <c r="O257" s="18" t="s">
        <v>933</v>
      </c>
      <c r="P257" s="22" t="s">
        <v>3841</v>
      </c>
      <c r="Q257" s="15" t="s">
        <v>525</v>
      </c>
      <c r="R257" s="18" t="s">
        <v>115</v>
      </c>
      <c r="S257" s="22" t="s">
        <v>68</v>
      </c>
      <c r="T257" s="18"/>
      <c r="U257" s="18" t="s">
        <v>115</v>
      </c>
      <c r="V257" s="15" t="s">
        <v>6111</v>
      </c>
      <c r="W257" s="18" t="s">
        <v>322</v>
      </c>
      <c r="X257" s="18"/>
      <c r="Y257" s="15" t="s">
        <v>73</v>
      </c>
      <c r="Z257" s="18" t="s">
        <v>930</v>
      </c>
      <c r="AA257" s="18" t="s">
        <v>119</v>
      </c>
      <c r="AB257" s="18" t="s">
        <v>931</v>
      </c>
      <c r="AC257" s="67" t="str">
        <f>+VLOOKUP("*"&amp;L257&amp;"*",'[2]REGISTROS SANITARIOS'!$D$2:$E$260,2,FALSE)</f>
        <v>SI</v>
      </c>
      <c r="AD257" s="22" t="s">
        <v>1025</v>
      </c>
      <c r="AE257" s="16">
        <v>47431</v>
      </c>
      <c r="AF257" s="34" t="s">
        <v>73</v>
      </c>
      <c r="AG257" s="24" t="s">
        <v>43</v>
      </c>
      <c r="AH257" s="18" t="s">
        <v>43</v>
      </c>
      <c r="AI257" s="18" t="s">
        <v>54</v>
      </c>
      <c r="AJ257" s="17">
        <v>14668.5</v>
      </c>
      <c r="AK257" s="25">
        <v>14700</v>
      </c>
      <c r="AL257" s="25">
        <v>724</v>
      </c>
      <c r="AM257" s="35">
        <v>0.19</v>
      </c>
      <c r="AN257" s="49">
        <f t="shared" si="28"/>
        <v>12664932</v>
      </c>
      <c r="AO257" s="18"/>
      <c r="AP257" s="15"/>
      <c r="AQ257" s="43" t="str">
        <f t="shared" si="29"/>
        <v>MAYOR</v>
      </c>
      <c r="AR257" s="44">
        <f t="shared" si="30"/>
        <v>12637792.859999999</v>
      </c>
      <c r="AS257" s="44">
        <f t="shared" si="31"/>
        <v>10619994</v>
      </c>
      <c r="AT257" s="44">
        <f t="shared" si="32"/>
        <v>10642800</v>
      </c>
      <c r="AU257" s="44">
        <f t="shared" si="33"/>
        <v>12664932</v>
      </c>
      <c r="AV257" s="45" t="b">
        <f t="shared" si="34"/>
        <v>1</v>
      </c>
      <c r="AW257" s="45" t="b">
        <f t="shared" si="35"/>
        <v>0</v>
      </c>
      <c r="AX257" s="45"/>
    </row>
    <row r="258" spans="1:50" s="36" customFormat="1" ht="27.75" customHeight="1" x14ac:dyDescent="0.15">
      <c r="A258" s="36" t="str">
        <f t="shared" si="27"/>
        <v>ABA CIENTIFICA S.A.S416002809</v>
      </c>
      <c r="B258" s="36" t="b">
        <f>+A258='[1]Anexo 9'!A258</f>
        <v>1</v>
      </c>
      <c r="C258" s="18">
        <v>800158193</v>
      </c>
      <c r="D258" s="18" t="s">
        <v>3848</v>
      </c>
      <c r="E258" s="15" t="s">
        <v>810</v>
      </c>
      <c r="F258" s="15" t="s">
        <v>62</v>
      </c>
      <c r="G258" s="15" t="s">
        <v>3155</v>
      </c>
      <c r="H258" s="15" t="s">
        <v>3155</v>
      </c>
      <c r="I258" s="15" t="s">
        <v>3155</v>
      </c>
      <c r="J258" s="15">
        <v>4</v>
      </c>
      <c r="K258" s="15" t="s">
        <v>3155</v>
      </c>
      <c r="L258" s="15">
        <v>416002809</v>
      </c>
      <c r="M258" s="15" t="s">
        <v>3948</v>
      </c>
      <c r="N258" s="15" t="s">
        <v>820</v>
      </c>
      <c r="O258" s="18" t="s">
        <v>3949</v>
      </c>
      <c r="P258" s="22" t="s">
        <v>3841</v>
      </c>
      <c r="Q258" s="15" t="s">
        <v>3123</v>
      </c>
      <c r="R258" s="18" t="s">
        <v>225</v>
      </c>
      <c r="S258" s="22" t="s">
        <v>68</v>
      </c>
      <c r="T258" s="18"/>
      <c r="U258" s="18" t="s">
        <v>226</v>
      </c>
      <c r="V258" s="15"/>
      <c r="W258" s="18" t="s">
        <v>228</v>
      </c>
      <c r="X258" s="18"/>
      <c r="Y258" s="15" t="s">
        <v>73</v>
      </c>
      <c r="Z258" s="18" t="s">
        <v>479</v>
      </c>
      <c r="AA258" s="18" t="s">
        <v>71</v>
      </c>
      <c r="AB258" s="18" t="s">
        <v>6690</v>
      </c>
      <c r="AC258" s="67" t="str">
        <f>+VLOOKUP("*"&amp;L258&amp;"*",'[2]REGISTROS SANITARIOS'!$D$2:$E$260,2,FALSE)</f>
        <v>SI</v>
      </c>
      <c r="AD258" s="22" t="s">
        <v>1025</v>
      </c>
      <c r="AE258" s="16">
        <v>47355</v>
      </c>
      <c r="AF258" s="34" t="s">
        <v>73</v>
      </c>
      <c r="AG258" s="24" t="s">
        <v>43</v>
      </c>
      <c r="AH258" s="18" t="s">
        <v>43</v>
      </c>
      <c r="AI258" s="18" t="s">
        <v>54</v>
      </c>
      <c r="AJ258" s="17">
        <v>37587</v>
      </c>
      <c r="AK258" s="25">
        <v>37587</v>
      </c>
      <c r="AL258" s="25">
        <v>18</v>
      </c>
      <c r="AM258" s="35">
        <v>0</v>
      </c>
      <c r="AN258" s="49">
        <f t="shared" si="28"/>
        <v>676566</v>
      </c>
      <c r="AO258" s="18"/>
      <c r="AP258" s="15"/>
      <c r="AQ258" s="43" t="str">
        <f t="shared" si="29"/>
        <v>SI</v>
      </c>
      <c r="AR258" s="44">
        <f t="shared" si="30"/>
        <v>676566</v>
      </c>
      <c r="AS258" s="44">
        <f t="shared" si="31"/>
        <v>676566</v>
      </c>
      <c r="AT258" s="44">
        <f t="shared" si="32"/>
        <v>676566</v>
      </c>
      <c r="AU258" s="44">
        <f t="shared" si="33"/>
        <v>676566</v>
      </c>
      <c r="AV258" s="45" t="b">
        <f t="shared" si="34"/>
        <v>1</v>
      </c>
      <c r="AW258" s="45" t="b">
        <f t="shared" si="35"/>
        <v>1</v>
      </c>
      <c r="AX258" s="45"/>
    </row>
    <row r="259" spans="1:50" s="36" customFormat="1" ht="27.75" customHeight="1" x14ac:dyDescent="0.15">
      <c r="A259" s="36" t="str">
        <f t="shared" si="27"/>
        <v>ABA CIENTIFICA S.A.S417050202</v>
      </c>
      <c r="B259" s="36" t="b">
        <f>+A259='[1]Anexo 9'!A259</f>
        <v>1</v>
      </c>
      <c r="C259" s="18">
        <v>800158193</v>
      </c>
      <c r="D259" s="18" t="s">
        <v>3848</v>
      </c>
      <c r="E259" s="15" t="s">
        <v>810</v>
      </c>
      <c r="F259" s="15" t="s">
        <v>62</v>
      </c>
      <c r="G259" s="15" t="s">
        <v>3155</v>
      </c>
      <c r="H259" s="15" t="s">
        <v>3155</v>
      </c>
      <c r="I259" s="15" t="s">
        <v>3155</v>
      </c>
      <c r="J259" s="15">
        <v>4</v>
      </c>
      <c r="K259" s="15" t="s">
        <v>3155</v>
      </c>
      <c r="L259" s="15">
        <v>417050202</v>
      </c>
      <c r="M259" s="15" t="s">
        <v>3950</v>
      </c>
      <c r="N259" s="15" t="s">
        <v>940</v>
      </c>
      <c r="O259" s="18" t="s">
        <v>942</v>
      </c>
      <c r="P259" s="22" t="s">
        <v>3841</v>
      </c>
      <c r="Q259" s="15" t="s">
        <v>943</v>
      </c>
      <c r="R259" s="18" t="s">
        <v>463</v>
      </c>
      <c r="S259" s="22" t="s">
        <v>68</v>
      </c>
      <c r="T259" s="18"/>
      <c r="U259" s="18" t="s">
        <v>463</v>
      </c>
      <c r="V259" s="15"/>
      <c r="W259" s="18" t="s">
        <v>937</v>
      </c>
      <c r="X259" s="18" t="s">
        <v>3171</v>
      </c>
      <c r="Y259" s="15" t="s">
        <v>68</v>
      </c>
      <c r="Z259" s="18" t="s">
        <v>938</v>
      </c>
      <c r="AA259" s="18" t="s">
        <v>71</v>
      </c>
      <c r="AB259" s="18" t="s">
        <v>944</v>
      </c>
      <c r="AC259" s="67" t="str">
        <f>+VLOOKUP("*"&amp;L259&amp;"*",'[2]REGISTROS SANITARIOS'!$D$2:$E$260,2,FALSE)</f>
        <v>SI</v>
      </c>
      <c r="AD259" s="22" t="s">
        <v>1025</v>
      </c>
      <c r="AE259" s="16">
        <v>46728</v>
      </c>
      <c r="AF259" s="34" t="s">
        <v>73</v>
      </c>
      <c r="AG259" s="24" t="s">
        <v>43</v>
      </c>
      <c r="AH259" s="18" t="s">
        <v>43</v>
      </c>
      <c r="AI259" s="18" t="s">
        <v>54</v>
      </c>
      <c r="AJ259" s="17">
        <v>3.3</v>
      </c>
      <c r="AK259" s="25">
        <v>3</v>
      </c>
      <c r="AL259" s="25">
        <v>64286</v>
      </c>
      <c r="AM259" s="35">
        <v>0.19</v>
      </c>
      <c r="AN259" s="49">
        <f t="shared" si="28"/>
        <v>229501.02</v>
      </c>
      <c r="AO259" s="18"/>
      <c r="AP259" s="15"/>
      <c r="AQ259" s="43" t="str">
        <f t="shared" si="29"/>
        <v>MENOR</v>
      </c>
      <c r="AR259" s="44">
        <f t="shared" si="30"/>
        <v>252451.12199999997</v>
      </c>
      <c r="AS259" s="44">
        <f t="shared" si="31"/>
        <v>212143.8</v>
      </c>
      <c r="AT259" s="44">
        <f t="shared" si="32"/>
        <v>192858</v>
      </c>
      <c r="AU259" s="44">
        <f t="shared" si="33"/>
        <v>229501.02</v>
      </c>
      <c r="AV259" s="45" t="b">
        <f t="shared" si="34"/>
        <v>1</v>
      </c>
      <c r="AW259" s="45" t="b">
        <f t="shared" si="35"/>
        <v>0</v>
      </c>
      <c r="AX259" s="45"/>
    </row>
    <row r="260" spans="1:50" s="36" customFormat="1" ht="27.75" customHeight="1" x14ac:dyDescent="0.15">
      <c r="A260" s="36" t="str">
        <f t="shared" ref="A260:A323" si="36">+D260&amp;L260</f>
        <v>ABA CIENTIFICA S.A.S420000103</v>
      </c>
      <c r="B260" s="36" t="b">
        <f>+A260='[1]Anexo 9'!A260</f>
        <v>1</v>
      </c>
      <c r="C260" s="18">
        <v>800158193</v>
      </c>
      <c r="D260" s="18" t="s">
        <v>3848</v>
      </c>
      <c r="E260" s="15" t="s">
        <v>810</v>
      </c>
      <c r="F260" s="15" t="s">
        <v>62</v>
      </c>
      <c r="G260" s="15" t="s">
        <v>3155</v>
      </c>
      <c r="H260" s="15" t="s">
        <v>3155</v>
      </c>
      <c r="I260" s="15" t="s">
        <v>3155</v>
      </c>
      <c r="J260" s="15">
        <v>4</v>
      </c>
      <c r="K260" s="15" t="s">
        <v>3155</v>
      </c>
      <c r="L260" s="15">
        <v>420000103</v>
      </c>
      <c r="M260" s="15" t="s">
        <v>945</v>
      </c>
      <c r="N260" s="15" t="s">
        <v>247</v>
      </c>
      <c r="O260" s="18" t="s">
        <v>946</v>
      </c>
      <c r="P260" s="22" t="s">
        <v>3841</v>
      </c>
      <c r="Q260" s="15" t="s">
        <v>114</v>
      </c>
      <c r="R260" s="18" t="s">
        <v>115</v>
      </c>
      <c r="S260" s="22" t="b">
        <f>+R260=Q260</f>
        <v>0</v>
      </c>
      <c r="T260" s="18"/>
      <c r="U260" s="18" t="s">
        <v>115</v>
      </c>
      <c r="V260" s="15" t="s">
        <v>947</v>
      </c>
      <c r="W260" s="18" t="s">
        <v>870</v>
      </c>
      <c r="X260" s="18"/>
      <c r="Y260" s="15" t="s">
        <v>73</v>
      </c>
      <c r="Z260" s="18" t="s">
        <v>871</v>
      </c>
      <c r="AA260" s="18" t="s">
        <v>86</v>
      </c>
      <c r="AB260" s="18" t="s">
        <v>948</v>
      </c>
      <c r="AC260" s="67" t="str">
        <f>+VLOOKUP("*"&amp;L260&amp;"*",'[2]REGISTROS SANITARIOS'!$D$2:$E$260,2,FALSE)</f>
        <v>SI</v>
      </c>
      <c r="AD260" s="22" t="s">
        <v>1025</v>
      </c>
      <c r="AE260" s="16">
        <v>47719</v>
      </c>
      <c r="AF260" s="34" t="s">
        <v>73</v>
      </c>
      <c r="AG260" s="24" t="s">
        <v>43</v>
      </c>
      <c r="AH260" s="18" t="s">
        <v>43</v>
      </c>
      <c r="AI260" s="18" t="s">
        <v>54</v>
      </c>
      <c r="AJ260" s="17">
        <v>5.5</v>
      </c>
      <c r="AK260" s="25">
        <v>6</v>
      </c>
      <c r="AL260" s="25">
        <v>25371</v>
      </c>
      <c r="AM260" s="35">
        <v>0.19</v>
      </c>
      <c r="AN260" s="49">
        <f t="shared" ref="AN260:AN323" si="37">+AL260*((1+AM260)*AK260)</f>
        <v>181148.94</v>
      </c>
      <c r="AO260" s="18"/>
      <c r="AP260" s="15"/>
      <c r="AQ260" s="43" t="str">
        <f t="shared" ref="AQ260:AQ323" si="38">+IF(AK260="","NO INDICA",IF(AJ260=AK260,"SI",IF(AK260&gt;AJ260,"MAYOR",IF(AK260&lt;AJ260,"MENOR"))))</f>
        <v>MAYOR</v>
      </c>
      <c r="AR260" s="44">
        <f t="shared" ref="AR260:AR323" si="39">+AJ260*(AL260*(1+AM260))</f>
        <v>166053.19499999998</v>
      </c>
      <c r="AS260" s="44">
        <f t="shared" ref="AS260:AS323" si="40">+AJ260*AL260</f>
        <v>139540.5</v>
      </c>
      <c r="AT260" s="44">
        <f t="shared" ref="AT260:AT323" si="41">+AL260*AK260</f>
        <v>152226</v>
      </c>
      <c r="AU260" s="44">
        <f t="shared" ref="AU260:AU323" si="42">+AK260*(AL260*(1+AM260))</f>
        <v>181148.94</v>
      </c>
      <c r="AV260" s="45" t="b">
        <f t="shared" ref="AV260:AV323" si="43">+IFERROR(AU260=AN260,"FALSO")</f>
        <v>1</v>
      </c>
      <c r="AW260" s="45" t="b">
        <f t="shared" ref="AW260:AW323" si="44">+AS260=AN260</f>
        <v>0</v>
      </c>
      <c r="AX260" s="45"/>
    </row>
    <row r="261" spans="1:50" s="36" customFormat="1" ht="27.75" customHeight="1" x14ac:dyDescent="0.15">
      <c r="A261" s="36" t="str">
        <f t="shared" si="36"/>
        <v>ABA CIENTIFICA S.A.S421003616</v>
      </c>
      <c r="B261" s="36" t="b">
        <f>+A261='[1]Anexo 9'!A261</f>
        <v>1</v>
      </c>
      <c r="C261" s="18">
        <v>800158193</v>
      </c>
      <c r="D261" s="18" t="s">
        <v>3848</v>
      </c>
      <c r="E261" s="15" t="s">
        <v>810</v>
      </c>
      <c r="F261" s="15" t="s">
        <v>62</v>
      </c>
      <c r="G261" s="15" t="s">
        <v>3155</v>
      </c>
      <c r="H261" s="15" t="s">
        <v>3155</v>
      </c>
      <c r="I261" s="15" t="s">
        <v>3155</v>
      </c>
      <c r="J261" s="15">
        <v>5</v>
      </c>
      <c r="K261" s="15" t="s">
        <v>3155</v>
      </c>
      <c r="L261" s="15">
        <v>421003616</v>
      </c>
      <c r="M261" s="15" t="s">
        <v>3951</v>
      </c>
      <c r="N261" s="15" t="s">
        <v>101</v>
      </c>
      <c r="O261" s="18" t="s">
        <v>3952</v>
      </c>
      <c r="P261" s="22" t="s">
        <v>3841</v>
      </c>
      <c r="Q261" s="15" t="s">
        <v>949</v>
      </c>
      <c r="R261" s="18" t="s">
        <v>950</v>
      </c>
      <c r="S261" s="22" t="s">
        <v>68</v>
      </c>
      <c r="T261" s="18"/>
      <c r="U261" s="18" t="s">
        <v>950</v>
      </c>
      <c r="V261" s="15" t="s">
        <v>6112</v>
      </c>
      <c r="W261" s="18" t="s">
        <v>843</v>
      </c>
      <c r="X261" s="18"/>
      <c r="Y261" s="15" t="s">
        <v>73</v>
      </c>
      <c r="Z261" s="18" t="s">
        <v>844</v>
      </c>
      <c r="AA261" s="18" t="s">
        <v>187</v>
      </c>
      <c r="AB261" s="18" t="s">
        <v>845</v>
      </c>
      <c r="AC261" s="67" t="str">
        <f>+VLOOKUP("*"&amp;L261&amp;"*",'[2]REGISTROS SANITARIOS'!$D$2:$E$260,2,FALSE)</f>
        <v>SI</v>
      </c>
      <c r="AD261" s="22" t="s">
        <v>1025</v>
      </c>
      <c r="AE261" s="16">
        <v>47663</v>
      </c>
      <c r="AF261" s="34" t="s">
        <v>73</v>
      </c>
      <c r="AG261" s="24" t="s">
        <v>43</v>
      </c>
      <c r="AH261" s="18" t="s">
        <v>43</v>
      </c>
      <c r="AI261" s="18" t="s">
        <v>54</v>
      </c>
      <c r="AJ261" s="17">
        <v>1650</v>
      </c>
      <c r="AK261" s="25">
        <v>1650</v>
      </c>
      <c r="AL261" s="25">
        <v>467</v>
      </c>
      <c r="AM261" s="35">
        <v>0.19</v>
      </c>
      <c r="AN261" s="49">
        <f t="shared" si="37"/>
        <v>916954.5</v>
      </c>
      <c r="AO261" s="18"/>
      <c r="AP261" s="15"/>
      <c r="AQ261" s="43" t="str">
        <f t="shared" si="38"/>
        <v>SI</v>
      </c>
      <c r="AR261" s="44">
        <f t="shared" si="39"/>
        <v>916954.5</v>
      </c>
      <c r="AS261" s="44">
        <f t="shared" si="40"/>
        <v>770550</v>
      </c>
      <c r="AT261" s="44">
        <f t="shared" si="41"/>
        <v>770550</v>
      </c>
      <c r="AU261" s="44">
        <f t="shared" si="42"/>
        <v>916954.5</v>
      </c>
      <c r="AV261" s="45" t="b">
        <f t="shared" si="43"/>
        <v>1</v>
      </c>
      <c r="AW261" s="45" t="b">
        <f t="shared" si="44"/>
        <v>0</v>
      </c>
      <c r="AX261" s="45"/>
    </row>
    <row r="262" spans="1:50" s="36" customFormat="1" ht="27.75" customHeight="1" x14ac:dyDescent="0.15">
      <c r="A262" s="36" t="str">
        <f t="shared" si="36"/>
        <v>ABA CIENTIFICA S.A.S416003910</v>
      </c>
      <c r="B262" s="36" t="b">
        <f>+A262='[1]Anexo 9'!A262</f>
        <v>1</v>
      </c>
      <c r="C262" s="18">
        <v>800158193</v>
      </c>
      <c r="D262" s="18" t="s">
        <v>3848</v>
      </c>
      <c r="E262" s="15" t="s">
        <v>810</v>
      </c>
      <c r="F262" s="15" t="s">
        <v>62</v>
      </c>
      <c r="G262" s="15" t="s">
        <v>3155</v>
      </c>
      <c r="H262" s="15" t="s">
        <v>3155</v>
      </c>
      <c r="I262" s="15" t="s">
        <v>3155</v>
      </c>
      <c r="J262" s="15">
        <v>4</v>
      </c>
      <c r="K262" s="15" t="s">
        <v>3155</v>
      </c>
      <c r="L262" s="15">
        <v>416003910</v>
      </c>
      <c r="M262" s="15" t="s">
        <v>3953</v>
      </c>
      <c r="N262" s="15" t="s">
        <v>820</v>
      </c>
      <c r="O262" s="18" t="s">
        <v>935</v>
      </c>
      <c r="P262" s="22" t="s">
        <v>3841</v>
      </c>
      <c r="Q262" s="15" t="s">
        <v>936</v>
      </c>
      <c r="R262" s="18" t="s">
        <v>463</v>
      </c>
      <c r="S262" s="22" t="s">
        <v>68</v>
      </c>
      <c r="T262" s="18"/>
      <c r="U262" s="18" t="s">
        <v>463</v>
      </c>
      <c r="V262" s="15"/>
      <c r="W262" s="18" t="s">
        <v>937</v>
      </c>
      <c r="X262" s="18" t="s">
        <v>8785</v>
      </c>
      <c r="Y262" s="15" t="s">
        <v>68</v>
      </c>
      <c r="Z262" s="18" t="s">
        <v>938</v>
      </c>
      <c r="AA262" s="18" t="s">
        <v>71</v>
      </c>
      <c r="AB262" s="18" t="s">
        <v>939</v>
      </c>
      <c r="AC262" s="67" t="str">
        <f>+VLOOKUP("*"&amp;L262&amp;"*",'[2]REGISTROS SANITARIOS'!$D$2:$E$260,2,FALSE)</f>
        <v>SI</v>
      </c>
      <c r="AD262" s="22" t="s">
        <v>1025</v>
      </c>
      <c r="AE262" s="16">
        <v>44679</v>
      </c>
      <c r="AF262" s="34" t="s">
        <v>73</v>
      </c>
      <c r="AG262" s="24" t="s">
        <v>43</v>
      </c>
      <c r="AH262" s="18" t="s">
        <v>43</v>
      </c>
      <c r="AI262" s="18" t="s">
        <v>54</v>
      </c>
      <c r="AJ262" s="17">
        <v>1100</v>
      </c>
      <c r="AK262" s="25">
        <v>1100</v>
      </c>
      <c r="AL262" s="25">
        <v>183</v>
      </c>
      <c r="AM262" s="35">
        <v>0.19</v>
      </c>
      <c r="AN262" s="49">
        <f t="shared" si="37"/>
        <v>239547</v>
      </c>
      <c r="AO262" s="18"/>
      <c r="AP262" s="15"/>
      <c r="AQ262" s="43" t="str">
        <f t="shared" si="38"/>
        <v>SI</v>
      </c>
      <c r="AR262" s="44">
        <f t="shared" si="39"/>
        <v>239546.99999999997</v>
      </c>
      <c r="AS262" s="44">
        <f t="shared" si="40"/>
        <v>201300</v>
      </c>
      <c r="AT262" s="44">
        <f t="shared" si="41"/>
        <v>201300</v>
      </c>
      <c r="AU262" s="44">
        <f t="shared" si="42"/>
        <v>239546.99999999997</v>
      </c>
      <c r="AV262" s="45" t="b">
        <f t="shared" si="43"/>
        <v>1</v>
      </c>
      <c r="AW262" s="45" t="b">
        <f t="shared" si="44"/>
        <v>0</v>
      </c>
      <c r="AX262" s="45"/>
    </row>
    <row r="263" spans="1:50" s="36" customFormat="1" ht="27.75" customHeight="1" x14ac:dyDescent="0.15">
      <c r="A263" s="36" t="str">
        <f t="shared" si="36"/>
        <v>ALDENTAL S.A.301010108</v>
      </c>
      <c r="B263" s="36" t="b">
        <f>+A263='[1]Anexo 9'!A263</f>
        <v>1</v>
      </c>
      <c r="C263" s="18">
        <v>890912872</v>
      </c>
      <c r="D263" s="18" t="s">
        <v>3850</v>
      </c>
      <c r="E263" s="15" t="s">
        <v>800</v>
      </c>
      <c r="F263" s="15" t="s">
        <v>1044</v>
      </c>
      <c r="G263" s="15">
        <f>+VLOOKUP(F263,[3]Sheet1!$E$3:$G$74,3,FALSE)</f>
        <v>2</v>
      </c>
      <c r="H263" s="15">
        <f>+VLOOKUP(D263&amp;F263,'TD para paquetes'!$E$3:$I$441,5,FALSE)</f>
        <v>2</v>
      </c>
      <c r="I263" s="15" t="s">
        <v>1025</v>
      </c>
      <c r="J263" s="15">
        <v>4</v>
      </c>
      <c r="K263" s="15">
        <v>4</v>
      </c>
      <c r="L263" s="15">
        <v>301010108</v>
      </c>
      <c r="M263" s="15" t="s">
        <v>1045</v>
      </c>
      <c r="N263" s="15" t="s">
        <v>101</v>
      </c>
      <c r="O263" s="18" t="s">
        <v>1045</v>
      </c>
      <c r="P263" s="22" t="s">
        <v>73</v>
      </c>
      <c r="Q263" s="15" t="s">
        <v>114</v>
      </c>
      <c r="R263" s="18" t="s">
        <v>114</v>
      </c>
      <c r="S263" s="22" t="s">
        <v>73</v>
      </c>
      <c r="T263" s="18" t="s">
        <v>114</v>
      </c>
      <c r="U263" s="18" t="s">
        <v>114</v>
      </c>
      <c r="V263" s="15" t="s">
        <v>1046</v>
      </c>
      <c r="W263" s="18" t="s">
        <v>1047</v>
      </c>
      <c r="X263" s="18"/>
      <c r="Y263" s="15" t="s">
        <v>73</v>
      </c>
      <c r="Z263" s="18" t="s">
        <v>1047</v>
      </c>
      <c r="AA263" s="18" t="s">
        <v>71</v>
      </c>
      <c r="AB263" s="18" t="s">
        <v>1048</v>
      </c>
      <c r="AC263" s="67" t="str">
        <f>+VLOOKUP("*"&amp;L263&amp;"*",'[2]REGISTROS SANITARIOS'!$D$261:$E$408,2,FALSE)</f>
        <v>SI</v>
      </c>
      <c r="AD263" s="22" t="s">
        <v>1025</v>
      </c>
      <c r="AE263" s="16">
        <v>44660</v>
      </c>
      <c r="AF263" s="34" t="s">
        <v>73</v>
      </c>
      <c r="AG263" s="24" t="s">
        <v>1049</v>
      </c>
      <c r="AH263" s="18" t="s">
        <v>1049</v>
      </c>
      <c r="AI263" s="18" t="s">
        <v>1050</v>
      </c>
      <c r="AJ263" s="17">
        <v>22000</v>
      </c>
      <c r="AK263" s="25">
        <v>22000</v>
      </c>
      <c r="AL263" s="25">
        <v>350</v>
      </c>
      <c r="AM263" s="35">
        <v>0.19</v>
      </c>
      <c r="AN263" s="49">
        <f t="shared" si="37"/>
        <v>9163000</v>
      </c>
      <c r="AO263" s="18" t="s">
        <v>1049</v>
      </c>
      <c r="AP263" s="15" t="s">
        <v>1049</v>
      </c>
      <c r="AQ263" s="43" t="str">
        <f t="shared" si="38"/>
        <v>SI</v>
      </c>
      <c r="AR263" s="44">
        <f t="shared" si="39"/>
        <v>9163000</v>
      </c>
      <c r="AS263" s="44">
        <f t="shared" si="40"/>
        <v>7700000</v>
      </c>
      <c r="AT263" s="44">
        <f t="shared" si="41"/>
        <v>7700000</v>
      </c>
      <c r="AU263" s="44">
        <f t="shared" si="42"/>
        <v>9163000</v>
      </c>
      <c r="AV263" s="45" t="b">
        <f t="shared" si="43"/>
        <v>1</v>
      </c>
      <c r="AW263" s="45" t="b">
        <f t="shared" si="44"/>
        <v>0</v>
      </c>
      <c r="AX263" s="45"/>
    </row>
    <row r="264" spans="1:50" s="36" customFormat="1" ht="27.75" customHeight="1" x14ac:dyDescent="0.15">
      <c r="A264" s="36" t="str">
        <f t="shared" si="36"/>
        <v>ALDENTAL S.A.301010208</v>
      </c>
      <c r="B264" s="36" t="b">
        <f>+A264='[1]Anexo 9'!A264</f>
        <v>1</v>
      </c>
      <c r="C264" s="18">
        <v>890912872</v>
      </c>
      <c r="D264" s="18" t="s">
        <v>3850</v>
      </c>
      <c r="E264" s="15" t="s">
        <v>800</v>
      </c>
      <c r="F264" s="15" t="s">
        <v>1044</v>
      </c>
      <c r="G264" s="15">
        <f>+VLOOKUP(F264,[3]Sheet1!$E$3:$G$74,3,FALSE)</f>
        <v>2</v>
      </c>
      <c r="H264" s="15">
        <f>+VLOOKUP(D264&amp;F264,'TD para paquetes'!$E$3:$I$441,5,FALSE)</f>
        <v>2</v>
      </c>
      <c r="I264" s="15" t="s">
        <v>1025</v>
      </c>
      <c r="J264" s="15">
        <v>4</v>
      </c>
      <c r="K264" s="15">
        <v>4</v>
      </c>
      <c r="L264" s="15">
        <v>301010208</v>
      </c>
      <c r="M264" s="15" t="s">
        <v>1051</v>
      </c>
      <c r="N264" s="15" t="s">
        <v>101</v>
      </c>
      <c r="O264" s="18" t="s">
        <v>1051</v>
      </c>
      <c r="P264" s="22" t="s">
        <v>73</v>
      </c>
      <c r="Q264" s="15" t="s">
        <v>114</v>
      </c>
      <c r="R264" s="18" t="s">
        <v>114</v>
      </c>
      <c r="S264" s="22" t="s">
        <v>73</v>
      </c>
      <c r="T264" s="18" t="s">
        <v>114</v>
      </c>
      <c r="U264" s="18" t="s">
        <v>114</v>
      </c>
      <c r="V264" s="15" t="s">
        <v>1046</v>
      </c>
      <c r="W264" s="18" t="s">
        <v>1047</v>
      </c>
      <c r="X264" s="18"/>
      <c r="Y264" s="15" t="s">
        <v>73</v>
      </c>
      <c r="Z264" s="18" t="s">
        <v>1047</v>
      </c>
      <c r="AA264" s="18" t="s">
        <v>71</v>
      </c>
      <c r="AB264" s="18" t="s">
        <v>1048</v>
      </c>
      <c r="AC264" s="67" t="str">
        <f>+VLOOKUP("*"&amp;L264&amp;"*",'[2]REGISTROS SANITARIOS'!$D$261:$E$408,2,FALSE)</f>
        <v>SI</v>
      </c>
      <c r="AD264" s="22" t="s">
        <v>1025</v>
      </c>
      <c r="AE264" s="16">
        <v>44660</v>
      </c>
      <c r="AF264" s="34" t="s">
        <v>73</v>
      </c>
      <c r="AG264" s="24" t="s">
        <v>1049</v>
      </c>
      <c r="AH264" s="18" t="s">
        <v>1049</v>
      </c>
      <c r="AI264" s="18" t="s">
        <v>1050</v>
      </c>
      <c r="AJ264" s="17">
        <v>6050</v>
      </c>
      <c r="AK264" s="25">
        <v>6050</v>
      </c>
      <c r="AL264" s="25">
        <v>350</v>
      </c>
      <c r="AM264" s="35">
        <v>0.19</v>
      </c>
      <c r="AN264" s="49">
        <f t="shared" si="37"/>
        <v>2519825</v>
      </c>
      <c r="AO264" s="18" t="s">
        <v>1049</v>
      </c>
      <c r="AP264" s="15" t="s">
        <v>1049</v>
      </c>
      <c r="AQ264" s="43" t="str">
        <f t="shared" si="38"/>
        <v>SI</v>
      </c>
      <c r="AR264" s="44">
        <f t="shared" si="39"/>
        <v>2519825</v>
      </c>
      <c r="AS264" s="44">
        <f t="shared" si="40"/>
        <v>2117500</v>
      </c>
      <c r="AT264" s="44">
        <f t="shared" si="41"/>
        <v>2117500</v>
      </c>
      <c r="AU264" s="44">
        <f t="shared" si="42"/>
        <v>2519825</v>
      </c>
      <c r="AV264" s="45" t="b">
        <f t="shared" si="43"/>
        <v>1</v>
      </c>
      <c r="AW264" s="45" t="b">
        <f t="shared" si="44"/>
        <v>0</v>
      </c>
      <c r="AX264" s="45"/>
    </row>
    <row r="265" spans="1:50" s="36" customFormat="1" ht="27.75" customHeight="1" x14ac:dyDescent="0.15">
      <c r="A265" s="36" t="str">
        <f t="shared" si="36"/>
        <v>ALDENTAL S.A.301020108</v>
      </c>
      <c r="B265" s="36" t="b">
        <f>+A265='[1]Anexo 9'!A265</f>
        <v>1</v>
      </c>
      <c r="C265" s="18">
        <v>890912872</v>
      </c>
      <c r="D265" s="18" t="s">
        <v>3850</v>
      </c>
      <c r="E265" s="15" t="s">
        <v>800</v>
      </c>
      <c r="F265" s="15" t="s">
        <v>1052</v>
      </c>
      <c r="G265" s="15">
        <f>+VLOOKUP(F265,[3]Sheet1!$E$3:$G$74,3,FALSE)</f>
        <v>2</v>
      </c>
      <c r="H265" s="15">
        <f>+VLOOKUP(D265&amp;F265,'TD para paquetes'!$E$3:$I$441,5,FALSE)</f>
        <v>2</v>
      </c>
      <c r="I265" s="15" t="s">
        <v>1025</v>
      </c>
      <c r="J265" s="15">
        <v>4</v>
      </c>
      <c r="K265" s="15">
        <v>4</v>
      </c>
      <c r="L265" s="15">
        <v>301020108</v>
      </c>
      <c r="M265" s="15" t="s">
        <v>3954</v>
      </c>
      <c r="N265" s="15" t="s">
        <v>452</v>
      </c>
      <c r="O265" s="18" t="s">
        <v>974</v>
      </c>
      <c r="P265" s="22" t="s">
        <v>73</v>
      </c>
      <c r="Q265" s="15" t="s">
        <v>1053</v>
      </c>
      <c r="R265" s="18" t="s">
        <v>1053</v>
      </c>
      <c r="S265" s="22" t="s">
        <v>68</v>
      </c>
      <c r="T265" s="18" t="s">
        <v>1054</v>
      </c>
      <c r="U265" s="18" t="s">
        <v>1054</v>
      </c>
      <c r="V265" s="15" t="s">
        <v>975</v>
      </c>
      <c r="W265" s="18" t="s">
        <v>3326</v>
      </c>
      <c r="X265" s="18"/>
      <c r="Y265" s="15" t="s">
        <v>73</v>
      </c>
      <c r="Z265" s="18" t="s">
        <v>6691</v>
      </c>
      <c r="AA265" s="18" t="s">
        <v>1146</v>
      </c>
      <c r="AB265" s="18" t="s">
        <v>6692</v>
      </c>
      <c r="AC265" s="67" t="str">
        <f>+VLOOKUP("*"&amp;L265&amp;"*",'[2]REGISTROS SANITARIOS'!$D$261:$E$408,2,FALSE)</f>
        <v>SI</v>
      </c>
      <c r="AD265" s="22" t="s">
        <v>1025</v>
      </c>
      <c r="AE265" s="16">
        <v>44181</v>
      </c>
      <c r="AF265" s="34" t="s">
        <v>68</v>
      </c>
      <c r="AG265" s="24" t="s">
        <v>1049</v>
      </c>
      <c r="AH265" s="18" t="s">
        <v>1049</v>
      </c>
      <c r="AI265" s="18" t="s">
        <v>1055</v>
      </c>
      <c r="AJ265" s="17">
        <v>55</v>
      </c>
      <c r="AK265" s="25">
        <v>55</v>
      </c>
      <c r="AL265" s="25">
        <v>18000</v>
      </c>
      <c r="AM265" s="35">
        <v>0.19</v>
      </c>
      <c r="AN265" s="49">
        <f t="shared" si="37"/>
        <v>1178100</v>
      </c>
      <c r="AO265" s="18" t="s">
        <v>1049</v>
      </c>
      <c r="AP265" s="15" t="s">
        <v>1049</v>
      </c>
      <c r="AQ265" s="43" t="str">
        <f t="shared" si="38"/>
        <v>SI</v>
      </c>
      <c r="AR265" s="44">
        <f t="shared" si="39"/>
        <v>1178100</v>
      </c>
      <c r="AS265" s="44">
        <f t="shared" si="40"/>
        <v>990000</v>
      </c>
      <c r="AT265" s="44">
        <f t="shared" si="41"/>
        <v>990000</v>
      </c>
      <c r="AU265" s="44">
        <f t="shared" si="42"/>
        <v>1178100</v>
      </c>
      <c r="AV265" s="45" t="b">
        <f t="shared" si="43"/>
        <v>1</v>
      </c>
      <c r="AW265" s="45" t="b">
        <f t="shared" si="44"/>
        <v>0</v>
      </c>
      <c r="AX265" s="45"/>
    </row>
    <row r="266" spans="1:50" s="36" customFormat="1" ht="27.75" customHeight="1" x14ac:dyDescent="0.15">
      <c r="A266" s="36" t="str">
        <f t="shared" si="36"/>
        <v>ALDENTAL S.A.301020208</v>
      </c>
      <c r="B266" s="36" t="b">
        <f>+A266='[1]Anexo 9'!A266</f>
        <v>1</v>
      </c>
      <c r="C266" s="18">
        <v>890912872</v>
      </c>
      <c r="D266" s="18" t="s">
        <v>3850</v>
      </c>
      <c r="E266" s="15" t="s">
        <v>800</v>
      </c>
      <c r="F266" s="15" t="s">
        <v>1052</v>
      </c>
      <c r="G266" s="15">
        <f>+VLOOKUP(F266,[3]Sheet1!$E$3:$G$74,3,FALSE)</f>
        <v>2</v>
      </c>
      <c r="H266" s="15">
        <f>+VLOOKUP(D266&amp;F266,'TD para paquetes'!$E$3:$I$441,5,FALSE)</f>
        <v>2</v>
      </c>
      <c r="I266" s="15" t="s">
        <v>1025</v>
      </c>
      <c r="J266" s="15">
        <v>4</v>
      </c>
      <c r="K266" s="15">
        <v>4</v>
      </c>
      <c r="L266" s="15">
        <v>301020208</v>
      </c>
      <c r="M266" s="15" t="s">
        <v>3955</v>
      </c>
      <c r="N266" s="15" t="s">
        <v>452</v>
      </c>
      <c r="O266" s="18" t="s">
        <v>976</v>
      </c>
      <c r="P266" s="22" t="s">
        <v>73</v>
      </c>
      <c r="Q266" s="15" t="s">
        <v>1053</v>
      </c>
      <c r="R266" s="18" t="s">
        <v>1053</v>
      </c>
      <c r="S266" s="22" t="s">
        <v>68</v>
      </c>
      <c r="T266" s="18" t="s">
        <v>1054</v>
      </c>
      <c r="U266" s="18" t="s">
        <v>1054</v>
      </c>
      <c r="V266" s="15" t="s">
        <v>975</v>
      </c>
      <c r="W266" s="18" t="s">
        <v>3326</v>
      </c>
      <c r="X266" s="18"/>
      <c r="Y266" s="15" t="s">
        <v>73</v>
      </c>
      <c r="Z266" s="18" t="s">
        <v>6691</v>
      </c>
      <c r="AA266" s="18" t="s">
        <v>1146</v>
      </c>
      <c r="AB266" s="18" t="s">
        <v>6692</v>
      </c>
      <c r="AC266" s="67" t="str">
        <f>+VLOOKUP("*"&amp;L266&amp;"*",'[2]REGISTROS SANITARIOS'!$D$261:$E$408,2,FALSE)</f>
        <v>SI</v>
      </c>
      <c r="AD266" s="22" t="s">
        <v>1025</v>
      </c>
      <c r="AE266" s="16">
        <v>44181</v>
      </c>
      <c r="AF266" s="34" t="s">
        <v>68</v>
      </c>
      <c r="AG266" s="24" t="s">
        <v>1049</v>
      </c>
      <c r="AH266" s="18" t="s">
        <v>1049</v>
      </c>
      <c r="AI266" s="18" t="s">
        <v>1055</v>
      </c>
      <c r="AJ266" s="17">
        <v>192.5</v>
      </c>
      <c r="AK266" s="25">
        <v>193</v>
      </c>
      <c r="AL266" s="25">
        <v>18000</v>
      </c>
      <c r="AM266" s="35">
        <v>0.19</v>
      </c>
      <c r="AN266" s="49">
        <f t="shared" si="37"/>
        <v>4134060</v>
      </c>
      <c r="AO266" s="18" t="s">
        <v>1049</v>
      </c>
      <c r="AP266" s="15" t="s">
        <v>1049</v>
      </c>
      <c r="AQ266" s="43" t="str">
        <f t="shared" si="38"/>
        <v>MAYOR</v>
      </c>
      <c r="AR266" s="44">
        <f t="shared" si="39"/>
        <v>4123350</v>
      </c>
      <c r="AS266" s="44">
        <f t="shared" si="40"/>
        <v>3465000</v>
      </c>
      <c r="AT266" s="44">
        <f t="shared" si="41"/>
        <v>3474000</v>
      </c>
      <c r="AU266" s="44">
        <f t="shared" si="42"/>
        <v>4134060</v>
      </c>
      <c r="AV266" s="45" t="b">
        <f t="shared" si="43"/>
        <v>1</v>
      </c>
      <c r="AW266" s="45" t="b">
        <f t="shared" si="44"/>
        <v>0</v>
      </c>
      <c r="AX266" s="45"/>
    </row>
    <row r="267" spans="1:50" s="36" customFormat="1" ht="27.75" customHeight="1" x14ac:dyDescent="0.15">
      <c r="A267" s="36" t="str">
        <f t="shared" si="36"/>
        <v>ALDENTAL S.A.301030103</v>
      </c>
      <c r="B267" s="36" t="b">
        <f>+A267='[1]Anexo 9'!A267</f>
        <v>1</v>
      </c>
      <c r="C267" s="18">
        <v>890912872</v>
      </c>
      <c r="D267" s="18" t="s">
        <v>3850</v>
      </c>
      <c r="E267" s="15" t="s">
        <v>800</v>
      </c>
      <c r="F267" s="15" t="s">
        <v>1056</v>
      </c>
      <c r="G267" s="15">
        <f>+VLOOKUP(F267,[3]Sheet1!$E$3:$G$74,3,FALSE)</f>
        <v>23</v>
      </c>
      <c r="H267" s="15">
        <f>+VLOOKUP(D267&amp;F267,'TD para paquetes'!$E$3:$I$441,5,FALSE)</f>
        <v>23</v>
      </c>
      <c r="I267" s="15" t="s">
        <v>1025</v>
      </c>
      <c r="J267" s="15">
        <v>4</v>
      </c>
      <c r="K267" s="15">
        <v>4</v>
      </c>
      <c r="L267" s="15">
        <v>301030103</v>
      </c>
      <c r="M267" s="15" t="s">
        <v>1057</v>
      </c>
      <c r="N267" s="15" t="s">
        <v>835</v>
      </c>
      <c r="O267" s="18" t="s">
        <v>1058</v>
      </c>
      <c r="P267" s="22" t="s">
        <v>73</v>
      </c>
      <c r="Q267" s="15" t="s">
        <v>1059</v>
      </c>
      <c r="R267" s="18" t="s">
        <v>1059</v>
      </c>
      <c r="S267" s="22" t="s">
        <v>68</v>
      </c>
      <c r="T267" s="18" t="s">
        <v>1060</v>
      </c>
      <c r="U267" s="18" t="s">
        <v>1060</v>
      </c>
      <c r="V267" s="15"/>
      <c r="W267" s="18" t="s">
        <v>1061</v>
      </c>
      <c r="X267" s="18" t="s">
        <v>1061</v>
      </c>
      <c r="Y267" s="15" t="s">
        <v>73</v>
      </c>
      <c r="Z267" s="18" t="s">
        <v>1062</v>
      </c>
      <c r="AA267" s="18" t="s">
        <v>1063</v>
      </c>
      <c r="AB267" s="18" t="s">
        <v>1064</v>
      </c>
      <c r="AC267" s="67" t="str">
        <f>+VLOOKUP("*"&amp;L267&amp;"*",'[2]REGISTROS SANITARIOS'!$D$261:$E$408,2,FALSE)</f>
        <v>SI</v>
      </c>
      <c r="AD267" s="22" t="s">
        <v>1025</v>
      </c>
      <c r="AE267" s="16">
        <v>46116</v>
      </c>
      <c r="AF267" s="34" t="s">
        <v>73</v>
      </c>
      <c r="AG267" s="24" t="s">
        <v>1049</v>
      </c>
      <c r="AH267" s="18" t="s">
        <v>1049</v>
      </c>
      <c r="AI267" s="18" t="s">
        <v>1065</v>
      </c>
      <c r="AJ267" s="17">
        <v>440</v>
      </c>
      <c r="AK267" s="25">
        <v>440</v>
      </c>
      <c r="AL267" s="25">
        <v>8800</v>
      </c>
      <c r="AM267" s="35">
        <v>0</v>
      </c>
      <c r="AN267" s="49">
        <f t="shared" si="37"/>
        <v>3872000</v>
      </c>
      <c r="AO267" s="18" t="s">
        <v>1049</v>
      </c>
      <c r="AP267" s="15" t="s">
        <v>1049</v>
      </c>
      <c r="AQ267" s="43" t="str">
        <f t="shared" si="38"/>
        <v>SI</v>
      </c>
      <c r="AR267" s="44">
        <f t="shared" si="39"/>
        <v>3872000</v>
      </c>
      <c r="AS267" s="44">
        <f t="shared" si="40"/>
        <v>3872000</v>
      </c>
      <c r="AT267" s="44">
        <f t="shared" si="41"/>
        <v>3872000</v>
      </c>
      <c r="AU267" s="44">
        <f t="shared" si="42"/>
        <v>3872000</v>
      </c>
      <c r="AV267" s="45" t="b">
        <f t="shared" si="43"/>
        <v>1</v>
      </c>
      <c r="AW267" s="45" t="b">
        <f t="shared" si="44"/>
        <v>1</v>
      </c>
      <c r="AX267" s="45"/>
    </row>
    <row r="268" spans="1:50" s="36" customFormat="1" ht="27.75" customHeight="1" x14ac:dyDescent="0.15">
      <c r="A268" s="36" t="str">
        <f t="shared" si="36"/>
        <v>ALDENTAL S.A.301030403</v>
      </c>
      <c r="B268" s="36" t="b">
        <f>+A268='[1]Anexo 9'!A268</f>
        <v>1</v>
      </c>
      <c r="C268" s="18">
        <v>890912872</v>
      </c>
      <c r="D268" s="18" t="s">
        <v>3850</v>
      </c>
      <c r="E268" s="15" t="s">
        <v>800</v>
      </c>
      <c r="F268" s="15" t="s">
        <v>1056</v>
      </c>
      <c r="G268" s="15">
        <f>+VLOOKUP(F268,[3]Sheet1!$E$3:$G$74,3,FALSE)</f>
        <v>23</v>
      </c>
      <c r="H268" s="15">
        <f>+VLOOKUP(D268&amp;F268,'TD para paquetes'!$E$3:$I$441,5,FALSE)</f>
        <v>23</v>
      </c>
      <c r="I268" s="15" t="s">
        <v>1025</v>
      </c>
      <c r="J268" s="15">
        <v>4</v>
      </c>
      <c r="K268" s="15">
        <v>4</v>
      </c>
      <c r="L268" s="15">
        <v>301030403</v>
      </c>
      <c r="M268" s="15" t="s">
        <v>1066</v>
      </c>
      <c r="N268" s="15" t="s">
        <v>835</v>
      </c>
      <c r="O268" s="18" t="s">
        <v>1067</v>
      </c>
      <c r="P268" s="22" t="s">
        <v>73</v>
      </c>
      <c r="Q268" s="15" t="s">
        <v>1059</v>
      </c>
      <c r="R268" s="18" t="s">
        <v>1059</v>
      </c>
      <c r="S268" s="22" t="s">
        <v>68</v>
      </c>
      <c r="T268" s="18" t="s">
        <v>1060</v>
      </c>
      <c r="U268" s="18" t="s">
        <v>1060</v>
      </c>
      <c r="V268" s="15"/>
      <c r="W268" s="18" t="s">
        <v>1061</v>
      </c>
      <c r="X268" s="18" t="s">
        <v>1061</v>
      </c>
      <c r="Y268" s="15" t="s">
        <v>73</v>
      </c>
      <c r="Z268" s="18" t="s">
        <v>1062</v>
      </c>
      <c r="AA268" s="18" t="s">
        <v>1063</v>
      </c>
      <c r="AB268" s="18" t="s">
        <v>1064</v>
      </c>
      <c r="AC268" s="67" t="str">
        <f>+VLOOKUP("*"&amp;L268&amp;"*",'[2]REGISTROS SANITARIOS'!$D$261:$E$408,2,FALSE)</f>
        <v>SI</v>
      </c>
      <c r="AD268" s="22" t="s">
        <v>1025</v>
      </c>
      <c r="AE268" s="16">
        <v>46116</v>
      </c>
      <c r="AF268" s="34" t="s">
        <v>73</v>
      </c>
      <c r="AG268" s="24" t="s">
        <v>1049</v>
      </c>
      <c r="AH268" s="18" t="s">
        <v>1049</v>
      </c>
      <c r="AI268" s="18" t="s">
        <v>1065</v>
      </c>
      <c r="AJ268" s="17">
        <v>137.5</v>
      </c>
      <c r="AK268" s="25">
        <v>138</v>
      </c>
      <c r="AL268" s="25">
        <v>8800</v>
      </c>
      <c r="AM268" s="35">
        <v>0</v>
      </c>
      <c r="AN268" s="49">
        <f t="shared" si="37"/>
        <v>1214400</v>
      </c>
      <c r="AO268" s="18" t="s">
        <v>1049</v>
      </c>
      <c r="AP268" s="15" t="s">
        <v>1049</v>
      </c>
      <c r="AQ268" s="43" t="str">
        <f t="shared" si="38"/>
        <v>MAYOR</v>
      </c>
      <c r="AR268" s="44">
        <f t="shared" si="39"/>
        <v>1210000</v>
      </c>
      <c r="AS268" s="44">
        <f t="shared" si="40"/>
        <v>1210000</v>
      </c>
      <c r="AT268" s="44">
        <f t="shared" si="41"/>
        <v>1214400</v>
      </c>
      <c r="AU268" s="44">
        <f t="shared" si="42"/>
        <v>1214400</v>
      </c>
      <c r="AV268" s="45" t="b">
        <f t="shared" si="43"/>
        <v>1</v>
      </c>
      <c r="AW268" s="45" t="b">
        <f t="shared" si="44"/>
        <v>0</v>
      </c>
      <c r="AX268" s="45"/>
    </row>
    <row r="269" spans="1:50" s="36" customFormat="1" ht="27.75" customHeight="1" x14ac:dyDescent="0.15">
      <c r="A269" s="36" t="str">
        <f t="shared" si="36"/>
        <v>ALDENTAL S.A.301030503</v>
      </c>
      <c r="B269" s="36" t="b">
        <f>+A269='[1]Anexo 9'!A269</f>
        <v>1</v>
      </c>
      <c r="C269" s="18">
        <v>890912872</v>
      </c>
      <c r="D269" s="18" t="s">
        <v>3850</v>
      </c>
      <c r="E269" s="15" t="s">
        <v>800</v>
      </c>
      <c r="F269" s="15" t="s">
        <v>1056</v>
      </c>
      <c r="G269" s="15">
        <f>+VLOOKUP(F269,[3]Sheet1!$E$3:$G$74,3,FALSE)</f>
        <v>23</v>
      </c>
      <c r="H269" s="15">
        <f>+VLOOKUP(D269&amp;F269,'TD para paquetes'!$E$3:$I$441,5,FALSE)</f>
        <v>23</v>
      </c>
      <c r="I269" s="15" t="s">
        <v>1025</v>
      </c>
      <c r="J269" s="15">
        <v>4</v>
      </c>
      <c r="K269" s="15">
        <v>4</v>
      </c>
      <c r="L269" s="15">
        <v>301030503</v>
      </c>
      <c r="M269" s="15" t="s">
        <v>1068</v>
      </c>
      <c r="N269" s="15" t="s">
        <v>835</v>
      </c>
      <c r="O269" s="18" t="s">
        <v>1069</v>
      </c>
      <c r="P269" s="22" t="s">
        <v>73</v>
      </c>
      <c r="Q269" s="15" t="s">
        <v>1059</v>
      </c>
      <c r="R269" s="18" t="s">
        <v>1059</v>
      </c>
      <c r="S269" s="22" t="s">
        <v>68</v>
      </c>
      <c r="T269" s="18" t="s">
        <v>1060</v>
      </c>
      <c r="U269" s="18" t="s">
        <v>1060</v>
      </c>
      <c r="V269" s="15"/>
      <c r="W269" s="18" t="s">
        <v>1061</v>
      </c>
      <c r="X269" s="18" t="s">
        <v>1061</v>
      </c>
      <c r="Y269" s="15" t="s">
        <v>73</v>
      </c>
      <c r="Z269" s="18" t="s">
        <v>1062</v>
      </c>
      <c r="AA269" s="18" t="s">
        <v>1063</v>
      </c>
      <c r="AB269" s="18" t="s">
        <v>1064</v>
      </c>
      <c r="AC269" s="67" t="str">
        <f>+VLOOKUP("*"&amp;L269&amp;"*",'[2]REGISTROS SANITARIOS'!$D$261:$E$408,2,FALSE)</f>
        <v>SI</v>
      </c>
      <c r="AD269" s="22" t="s">
        <v>1025</v>
      </c>
      <c r="AE269" s="16">
        <v>46116</v>
      </c>
      <c r="AF269" s="34" t="s">
        <v>73</v>
      </c>
      <c r="AG269" s="24" t="s">
        <v>1049</v>
      </c>
      <c r="AH269" s="18" t="s">
        <v>1049</v>
      </c>
      <c r="AI269" s="18" t="s">
        <v>1065</v>
      </c>
      <c r="AJ269" s="17">
        <v>82.5</v>
      </c>
      <c r="AK269" s="25">
        <v>83</v>
      </c>
      <c r="AL269" s="25">
        <v>8800</v>
      </c>
      <c r="AM269" s="35">
        <v>0</v>
      </c>
      <c r="AN269" s="49">
        <f t="shared" si="37"/>
        <v>730400</v>
      </c>
      <c r="AO269" s="18" t="s">
        <v>1049</v>
      </c>
      <c r="AP269" s="15" t="s">
        <v>1049</v>
      </c>
      <c r="AQ269" s="43" t="str">
        <f t="shared" si="38"/>
        <v>MAYOR</v>
      </c>
      <c r="AR269" s="44">
        <f t="shared" si="39"/>
        <v>726000</v>
      </c>
      <c r="AS269" s="44">
        <f t="shared" si="40"/>
        <v>726000</v>
      </c>
      <c r="AT269" s="44">
        <f t="shared" si="41"/>
        <v>730400</v>
      </c>
      <c r="AU269" s="44">
        <f t="shared" si="42"/>
        <v>730400</v>
      </c>
      <c r="AV269" s="45" t="b">
        <f t="shared" si="43"/>
        <v>1</v>
      </c>
      <c r="AW269" s="45" t="b">
        <f t="shared" si="44"/>
        <v>0</v>
      </c>
      <c r="AX269" s="45"/>
    </row>
    <row r="270" spans="1:50" s="36" customFormat="1" ht="27.75" customHeight="1" x14ac:dyDescent="0.15">
      <c r="A270" s="36" t="str">
        <f t="shared" si="36"/>
        <v>ALDENTAL S.A.301030603</v>
      </c>
      <c r="B270" s="36" t="b">
        <f>+A270='[1]Anexo 9'!A270</f>
        <v>1</v>
      </c>
      <c r="C270" s="18">
        <v>890912872</v>
      </c>
      <c r="D270" s="18" t="s">
        <v>3850</v>
      </c>
      <c r="E270" s="15" t="s">
        <v>800</v>
      </c>
      <c r="F270" s="15" t="s">
        <v>1056</v>
      </c>
      <c r="G270" s="15">
        <f>+VLOOKUP(F270,[3]Sheet1!$E$3:$G$74,3,FALSE)</f>
        <v>23</v>
      </c>
      <c r="H270" s="15">
        <f>+VLOOKUP(D270&amp;F270,'TD para paquetes'!$E$3:$I$441,5,FALSE)</f>
        <v>23</v>
      </c>
      <c r="I270" s="15" t="s">
        <v>1025</v>
      </c>
      <c r="J270" s="15">
        <v>4</v>
      </c>
      <c r="K270" s="15">
        <v>4</v>
      </c>
      <c r="L270" s="15">
        <v>301030603</v>
      </c>
      <c r="M270" s="15" t="s">
        <v>1070</v>
      </c>
      <c r="N270" s="15" t="s">
        <v>835</v>
      </c>
      <c r="O270" s="18" t="s">
        <v>1071</v>
      </c>
      <c r="P270" s="22" t="s">
        <v>73</v>
      </c>
      <c r="Q270" s="15" t="s">
        <v>1059</v>
      </c>
      <c r="R270" s="18" t="s">
        <v>1059</v>
      </c>
      <c r="S270" s="22" t="s">
        <v>68</v>
      </c>
      <c r="T270" s="18" t="s">
        <v>1060</v>
      </c>
      <c r="U270" s="18" t="s">
        <v>1060</v>
      </c>
      <c r="V270" s="15"/>
      <c r="W270" s="18" t="s">
        <v>1061</v>
      </c>
      <c r="X270" s="18" t="s">
        <v>1061</v>
      </c>
      <c r="Y270" s="15" t="s">
        <v>73</v>
      </c>
      <c r="Z270" s="18" t="s">
        <v>1062</v>
      </c>
      <c r="AA270" s="18" t="s">
        <v>1063</v>
      </c>
      <c r="AB270" s="18" t="s">
        <v>1064</v>
      </c>
      <c r="AC270" s="67" t="str">
        <f>+VLOOKUP("*"&amp;L270&amp;"*",'[2]REGISTROS SANITARIOS'!$D$261:$E$408,2,FALSE)</f>
        <v>SI</v>
      </c>
      <c r="AD270" s="22" t="s">
        <v>1025</v>
      </c>
      <c r="AE270" s="16">
        <v>46116</v>
      </c>
      <c r="AF270" s="34" t="s">
        <v>73</v>
      </c>
      <c r="AG270" s="24" t="s">
        <v>1049</v>
      </c>
      <c r="AH270" s="18" t="s">
        <v>1049</v>
      </c>
      <c r="AI270" s="18" t="s">
        <v>1065</v>
      </c>
      <c r="AJ270" s="17">
        <v>55</v>
      </c>
      <c r="AK270" s="25">
        <v>55</v>
      </c>
      <c r="AL270" s="25">
        <v>8800</v>
      </c>
      <c r="AM270" s="35">
        <v>0</v>
      </c>
      <c r="AN270" s="49">
        <f t="shared" si="37"/>
        <v>484000</v>
      </c>
      <c r="AO270" s="18" t="s">
        <v>1049</v>
      </c>
      <c r="AP270" s="15" t="s">
        <v>1049</v>
      </c>
      <c r="AQ270" s="43" t="str">
        <f t="shared" si="38"/>
        <v>SI</v>
      </c>
      <c r="AR270" s="44">
        <f t="shared" si="39"/>
        <v>484000</v>
      </c>
      <c r="AS270" s="44">
        <f t="shared" si="40"/>
        <v>484000</v>
      </c>
      <c r="AT270" s="44">
        <f t="shared" si="41"/>
        <v>484000</v>
      </c>
      <c r="AU270" s="44">
        <f t="shared" si="42"/>
        <v>484000</v>
      </c>
      <c r="AV270" s="45" t="b">
        <f t="shared" si="43"/>
        <v>1</v>
      </c>
      <c r="AW270" s="45" t="b">
        <f t="shared" si="44"/>
        <v>1</v>
      </c>
      <c r="AX270" s="45"/>
    </row>
    <row r="271" spans="1:50" s="36" customFormat="1" ht="27.75" customHeight="1" x14ac:dyDescent="0.15">
      <c r="A271" s="36" t="str">
        <f t="shared" si="36"/>
        <v>ALDENTAL S.A.301030703</v>
      </c>
      <c r="B271" s="36" t="b">
        <f>+A271='[1]Anexo 9'!A271</f>
        <v>1</v>
      </c>
      <c r="C271" s="18">
        <v>890912872</v>
      </c>
      <c r="D271" s="18" t="s">
        <v>3850</v>
      </c>
      <c r="E271" s="15" t="s">
        <v>800</v>
      </c>
      <c r="F271" s="15" t="s">
        <v>1056</v>
      </c>
      <c r="G271" s="15">
        <f>+VLOOKUP(F271,[3]Sheet1!$E$3:$G$74,3,FALSE)</f>
        <v>23</v>
      </c>
      <c r="H271" s="15">
        <f>+VLOOKUP(D271&amp;F271,'TD para paquetes'!$E$3:$I$441,5,FALSE)</f>
        <v>23</v>
      </c>
      <c r="I271" s="15" t="s">
        <v>1025</v>
      </c>
      <c r="J271" s="15">
        <v>4</v>
      </c>
      <c r="K271" s="15">
        <v>4</v>
      </c>
      <c r="L271" s="15">
        <v>301030703</v>
      </c>
      <c r="M271" s="15" t="s">
        <v>1072</v>
      </c>
      <c r="N271" s="15" t="s">
        <v>835</v>
      </c>
      <c r="O271" s="18" t="s">
        <v>1073</v>
      </c>
      <c r="P271" s="22" t="s">
        <v>73</v>
      </c>
      <c r="Q271" s="15" t="s">
        <v>1059</v>
      </c>
      <c r="R271" s="18" t="s">
        <v>1059</v>
      </c>
      <c r="S271" s="22" t="s">
        <v>68</v>
      </c>
      <c r="T271" s="18" t="s">
        <v>1060</v>
      </c>
      <c r="U271" s="18" t="s">
        <v>1060</v>
      </c>
      <c r="V271" s="15"/>
      <c r="W271" s="18" t="s">
        <v>1061</v>
      </c>
      <c r="X271" s="18" t="s">
        <v>1061</v>
      </c>
      <c r="Y271" s="15" t="s">
        <v>73</v>
      </c>
      <c r="Z271" s="18" t="s">
        <v>1062</v>
      </c>
      <c r="AA271" s="18" t="s">
        <v>1063</v>
      </c>
      <c r="AB271" s="18" t="s">
        <v>1064</v>
      </c>
      <c r="AC271" s="67" t="str">
        <f>+VLOOKUP("*"&amp;L271&amp;"*",'[2]REGISTROS SANITARIOS'!$D$261:$E$408,2,FALSE)</f>
        <v>SI</v>
      </c>
      <c r="AD271" s="22" t="s">
        <v>1025</v>
      </c>
      <c r="AE271" s="16">
        <v>46116</v>
      </c>
      <c r="AF271" s="34" t="s">
        <v>73</v>
      </c>
      <c r="AG271" s="24" t="s">
        <v>1049</v>
      </c>
      <c r="AH271" s="18" t="s">
        <v>1049</v>
      </c>
      <c r="AI271" s="18" t="s">
        <v>1065</v>
      </c>
      <c r="AJ271" s="17">
        <v>22</v>
      </c>
      <c r="AK271" s="25">
        <v>22</v>
      </c>
      <c r="AL271" s="25">
        <v>8800</v>
      </c>
      <c r="AM271" s="35">
        <v>0</v>
      </c>
      <c r="AN271" s="49">
        <f t="shared" si="37"/>
        <v>193600</v>
      </c>
      <c r="AO271" s="18" t="s">
        <v>1049</v>
      </c>
      <c r="AP271" s="15" t="s">
        <v>1049</v>
      </c>
      <c r="AQ271" s="43" t="str">
        <f t="shared" si="38"/>
        <v>SI</v>
      </c>
      <c r="AR271" s="44">
        <f t="shared" si="39"/>
        <v>193600</v>
      </c>
      <c r="AS271" s="44">
        <f t="shared" si="40"/>
        <v>193600</v>
      </c>
      <c r="AT271" s="44">
        <f t="shared" si="41"/>
        <v>193600</v>
      </c>
      <c r="AU271" s="44">
        <f t="shared" si="42"/>
        <v>193600</v>
      </c>
      <c r="AV271" s="45" t="b">
        <f t="shared" si="43"/>
        <v>1</v>
      </c>
      <c r="AW271" s="45" t="b">
        <f t="shared" si="44"/>
        <v>1</v>
      </c>
      <c r="AX271" s="45"/>
    </row>
    <row r="272" spans="1:50" s="36" customFormat="1" ht="27.75" customHeight="1" x14ac:dyDescent="0.15">
      <c r="A272" s="36" t="str">
        <f t="shared" si="36"/>
        <v>ALDENTAL S.A.301030803</v>
      </c>
      <c r="B272" s="36" t="b">
        <f>+A272='[1]Anexo 9'!A272</f>
        <v>1</v>
      </c>
      <c r="C272" s="18">
        <v>890912872</v>
      </c>
      <c r="D272" s="18" t="s">
        <v>3850</v>
      </c>
      <c r="E272" s="15" t="s">
        <v>800</v>
      </c>
      <c r="F272" s="15" t="s">
        <v>1056</v>
      </c>
      <c r="G272" s="15">
        <f>+VLOOKUP(F272,[3]Sheet1!$E$3:$G$74,3,FALSE)</f>
        <v>23</v>
      </c>
      <c r="H272" s="15">
        <f>+VLOOKUP(D272&amp;F272,'TD para paquetes'!$E$3:$I$441,5,FALSE)</f>
        <v>23</v>
      </c>
      <c r="I272" s="15" t="s">
        <v>1025</v>
      </c>
      <c r="J272" s="15">
        <v>4</v>
      </c>
      <c r="K272" s="15">
        <v>4</v>
      </c>
      <c r="L272" s="15">
        <v>301030803</v>
      </c>
      <c r="M272" s="15" t="s">
        <v>1074</v>
      </c>
      <c r="N272" s="15" t="s">
        <v>835</v>
      </c>
      <c r="O272" s="18" t="s">
        <v>1075</v>
      </c>
      <c r="P272" s="22" t="s">
        <v>73</v>
      </c>
      <c r="Q272" s="15" t="s">
        <v>1059</v>
      </c>
      <c r="R272" s="18" t="s">
        <v>1059</v>
      </c>
      <c r="S272" s="22" t="s">
        <v>68</v>
      </c>
      <c r="T272" s="18" t="s">
        <v>1060</v>
      </c>
      <c r="U272" s="18" t="s">
        <v>1060</v>
      </c>
      <c r="V272" s="15"/>
      <c r="W272" s="18" t="s">
        <v>1061</v>
      </c>
      <c r="X272" s="18" t="s">
        <v>1061</v>
      </c>
      <c r="Y272" s="15" t="s">
        <v>73</v>
      </c>
      <c r="Z272" s="18" t="s">
        <v>1062</v>
      </c>
      <c r="AA272" s="18" t="s">
        <v>1063</v>
      </c>
      <c r="AB272" s="18" t="s">
        <v>1064</v>
      </c>
      <c r="AC272" s="67" t="str">
        <f>+VLOOKUP("*"&amp;L272&amp;"*",'[2]REGISTROS SANITARIOS'!$D$261:$E$408,2,FALSE)</f>
        <v>SI</v>
      </c>
      <c r="AD272" s="22" t="s">
        <v>1025</v>
      </c>
      <c r="AE272" s="16">
        <v>46116</v>
      </c>
      <c r="AF272" s="34" t="s">
        <v>73</v>
      </c>
      <c r="AG272" s="24" t="s">
        <v>1049</v>
      </c>
      <c r="AH272" s="18" t="s">
        <v>1049</v>
      </c>
      <c r="AI272" s="18" t="s">
        <v>1065</v>
      </c>
      <c r="AJ272" s="17">
        <v>16.5</v>
      </c>
      <c r="AK272" s="25">
        <v>17</v>
      </c>
      <c r="AL272" s="25">
        <v>8800</v>
      </c>
      <c r="AM272" s="35">
        <v>0</v>
      </c>
      <c r="AN272" s="49">
        <f t="shared" si="37"/>
        <v>149600</v>
      </c>
      <c r="AO272" s="18" t="s">
        <v>1049</v>
      </c>
      <c r="AP272" s="15" t="s">
        <v>1049</v>
      </c>
      <c r="AQ272" s="43" t="str">
        <f t="shared" si="38"/>
        <v>MAYOR</v>
      </c>
      <c r="AR272" s="44">
        <f t="shared" si="39"/>
        <v>145200</v>
      </c>
      <c r="AS272" s="44">
        <f t="shared" si="40"/>
        <v>145200</v>
      </c>
      <c r="AT272" s="44">
        <f t="shared" si="41"/>
        <v>149600</v>
      </c>
      <c r="AU272" s="44">
        <f t="shared" si="42"/>
        <v>149600</v>
      </c>
      <c r="AV272" s="45" t="b">
        <f t="shared" si="43"/>
        <v>1</v>
      </c>
      <c r="AW272" s="45" t="b">
        <f t="shared" si="44"/>
        <v>0</v>
      </c>
      <c r="AX272" s="45"/>
    </row>
    <row r="273" spans="1:50" s="36" customFormat="1" ht="27.75" customHeight="1" x14ac:dyDescent="0.15">
      <c r="A273" s="36" t="str">
        <f t="shared" si="36"/>
        <v>ALDENTAL S.A.301030903</v>
      </c>
      <c r="B273" s="36" t="b">
        <f>+A273='[1]Anexo 9'!A273</f>
        <v>1</v>
      </c>
      <c r="C273" s="18">
        <v>890912872</v>
      </c>
      <c r="D273" s="18" t="s">
        <v>3850</v>
      </c>
      <c r="E273" s="15" t="s">
        <v>800</v>
      </c>
      <c r="F273" s="15" t="s">
        <v>1056</v>
      </c>
      <c r="G273" s="15">
        <f>+VLOOKUP(F273,[3]Sheet1!$E$3:$G$74,3,FALSE)</f>
        <v>23</v>
      </c>
      <c r="H273" s="15">
        <f>+VLOOKUP(D273&amp;F273,'TD para paquetes'!$E$3:$I$441,5,FALSE)</f>
        <v>23</v>
      </c>
      <c r="I273" s="15" t="s">
        <v>1025</v>
      </c>
      <c r="J273" s="15">
        <v>4</v>
      </c>
      <c r="K273" s="15">
        <v>4</v>
      </c>
      <c r="L273" s="15">
        <v>301030903</v>
      </c>
      <c r="M273" s="15" t="s">
        <v>1076</v>
      </c>
      <c r="N273" s="15" t="s">
        <v>835</v>
      </c>
      <c r="O273" s="18" t="s">
        <v>1077</v>
      </c>
      <c r="P273" s="22" t="s">
        <v>73</v>
      </c>
      <c r="Q273" s="15" t="s">
        <v>1059</v>
      </c>
      <c r="R273" s="18" t="s">
        <v>1059</v>
      </c>
      <c r="S273" s="22" t="s">
        <v>68</v>
      </c>
      <c r="T273" s="18" t="s">
        <v>1060</v>
      </c>
      <c r="U273" s="18" t="s">
        <v>1060</v>
      </c>
      <c r="V273" s="15"/>
      <c r="W273" s="18" t="s">
        <v>1061</v>
      </c>
      <c r="X273" s="18" t="s">
        <v>1061</v>
      </c>
      <c r="Y273" s="15" t="s">
        <v>73</v>
      </c>
      <c r="Z273" s="18" t="s">
        <v>1062</v>
      </c>
      <c r="AA273" s="18" t="s">
        <v>1063</v>
      </c>
      <c r="AB273" s="18" t="s">
        <v>1064</v>
      </c>
      <c r="AC273" s="67" t="str">
        <f>+VLOOKUP("*"&amp;L273&amp;"*",'[2]REGISTROS SANITARIOS'!$D$261:$E$408,2,FALSE)</f>
        <v>SI</v>
      </c>
      <c r="AD273" s="22" t="s">
        <v>1025</v>
      </c>
      <c r="AE273" s="16">
        <v>46116</v>
      </c>
      <c r="AF273" s="34" t="s">
        <v>73</v>
      </c>
      <c r="AG273" s="24" t="s">
        <v>1049</v>
      </c>
      <c r="AH273" s="18" t="s">
        <v>1049</v>
      </c>
      <c r="AI273" s="18" t="s">
        <v>1065</v>
      </c>
      <c r="AJ273" s="17">
        <v>11</v>
      </c>
      <c r="AK273" s="25">
        <v>11</v>
      </c>
      <c r="AL273" s="25">
        <v>8800</v>
      </c>
      <c r="AM273" s="35">
        <v>0</v>
      </c>
      <c r="AN273" s="49">
        <f t="shared" si="37"/>
        <v>96800</v>
      </c>
      <c r="AO273" s="18" t="s">
        <v>1049</v>
      </c>
      <c r="AP273" s="15" t="s">
        <v>1049</v>
      </c>
      <c r="AQ273" s="43" t="str">
        <f t="shared" si="38"/>
        <v>SI</v>
      </c>
      <c r="AR273" s="44">
        <f t="shared" si="39"/>
        <v>96800</v>
      </c>
      <c r="AS273" s="44">
        <f t="shared" si="40"/>
        <v>96800</v>
      </c>
      <c r="AT273" s="44">
        <f t="shared" si="41"/>
        <v>96800</v>
      </c>
      <c r="AU273" s="44">
        <f t="shared" si="42"/>
        <v>96800</v>
      </c>
      <c r="AV273" s="45" t="b">
        <f t="shared" si="43"/>
        <v>1</v>
      </c>
      <c r="AW273" s="45" t="b">
        <f t="shared" si="44"/>
        <v>1</v>
      </c>
      <c r="AX273" s="45"/>
    </row>
    <row r="274" spans="1:50" s="36" customFormat="1" ht="27.75" customHeight="1" x14ac:dyDescent="0.15">
      <c r="A274" s="36" t="str">
        <f t="shared" si="36"/>
        <v>ALDENTAL S.A.301031003</v>
      </c>
      <c r="B274" s="36" t="b">
        <f>+A274='[1]Anexo 9'!A274</f>
        <v>1</v>
      </c>
      <c r="C274" s="18">
        <v>890912872</v>
      </c>
      <c r="D274" s="18" t="s">
        <v>3850</v>
      </c>
      <c r="E274" s="15" t="s">
        <v>800</v>
      </c>
      <c r="F274" s="15" t="s">
        <v>1056</v>
      </c>
      <c r="G274" s="15">
        <f>+VLOOKUP(F274,[3]Sheet1!$E$3:$G$74,3,FALSE)</f>
        <v>23</v>
      </c>
      <c r="H274" s="15">
        <f>+VLOOKUP(D274&amp;F274,'TD para paquetes'!$E$3:$I$441,5,FALSE)</f>
        <v>23</v>
      </c>
      <c r="I274" s="15" t="s">
        <v>1025</v>
      </c>
      <c r="J274" s="15">
        <v>4</v>
      </c>
      <c r="K274" s="15">
        <v>4</v>
      </c>
      <c r="L274" s="15">
        <v>301031003</v>
      </c>
      <c r="M274" s="15" t="s">
        <v>1078</v>
      </c>
      <c r="N274" s="15" t="s">
        <v>835</v>
      </c>
      <c r="O274" s="18" t="s">
        <v>1079</v>
      </c>
      <c r="P274" s="22" t="s">
        <v>73</v>
      </c>
      <c r="Q274" s="15" t="s">
        <v>1059</v>
      </c>
      <c r="R274" s="18" t="s">
        <v>1059</v>
      </c>
      <c r="S274" s="22" t="s">
        <v>68</v>
      </c>
      <c r="T274" s="18" t="s">
        <v>1060</v>
      </c>
      <c r="U274" s="18" t="s">
        <v>1060</v>
      </c>
      <c r="V274" s="15"/>
      <c r="W274" s="18" t="s">
        <v>1061</v>
      </c>
      <c r="X274" s="18" t="s">
        <v>1061</v>
      </c>
      <c r="Y274" s="15" t="s">
        <v>73</v>
      </c>
      <c r="Z274" s="18" t="s">
        <v>1062</v>
      </c>
      <c r="AA274" s="18" t="s">
        <v>1063</v>
      </c>
      <c r="AB274" s="18" t="s">
        <v>1064</v>
      </c>
      <c r="AC274" s="67" t="str">
        <f>+VLOOKUP("*"&amp;L274&amp;"*",'[2]REGISTROS SANITARIOS'!$D$261:$E$408,2,FALSE)</f>
        <v>SI</v>
      </c>
      <c r="AD274" s="22" t="s">
        <v>1025</v>
      </c>
      <c r="AE274" s="16">
        <v>46116</v>
      </c>
      <c r="AF274" s="34" t="s">
        <v>73</v>
      </c>
      <c r="AG274" s="24" t="s">
        <v>1049</v>
      </c>
      <c r="AH274" s="18" t="s">
        <v>1049</v>
      </c>
      <c r="AI274" s="18" t="s">
        <v>1065</v>
      </c>
      <c r="AJ274" s="17">
        <v>5.5</v>
      </c>
      <c r="AK274" s="25">
        <v>6</v>
      </c>
      <c r="AL274" s="25">
        <v>8800</v>
      </c>
      <c r="AM274" s="35">
        <v>0</v>
      </c>
      <c r="AN274" s="49">
        <f t="shared" si="37"/>
        <v>52800</v>
      </c>
      <c r="AO274" s="18" t="s">
        <v>1049</v>
      </c>
      <c r="AP274" s="15" t="s">
        <v>1049</v>
      </c>
      <c r="AQ274" s="43" t="str">
        <f t="shared" si="38"/>
        <v>MAYOR</v>
      </c>
      <c r="AR274" s="44">
        <f t="shared" si="39"/>
        <v>48400</v>
      </c>
      <c r="AS274" s="44">
        <f t="shared" si="40"/>
        <v>48400</v>
      </c>
      <c r="AT274" s="44">
        <f t="shared" si="41"/>
        <v>52800</v>
      </c>
      <c r="AU274" s="44">
        <f t="shared" si="42"/>
        <v>52800</v>
      </c>
      <c r="AV274" s="45" t="b">
        <f t="shared" si="43"/>
        <v>1</v>
      </c>
      <c r="AW274" s="45" t="b">
        <f t="shared" si="44"/>
        <v>0</v>
      </c>
      <c r="AX274" s="45"/>
    </row>
    <row r="275" spans="1:50" s="36" customFormat="1" ht="27.75" customHeight="1" x14ac:dyDescent="0.15">
      <c r="A275" s="36" t="str">
        <f t="shared" si="36"/>
        <v>ALDENTAL S.A.301031103</v>
      </c>
      <c r="B275" s="36" t="b">
        <f>+A275='[1]Anexo 9'!A275</f>
        <v>1</v>
      </c>
      <c r="C275" s="18">
        <v>890912872</v>
      </c>
      <c r="D275" s="18" t="s">
        <v>3850</v>
      </c>
      <c r="E275" s="15" t="s">
        <v>800</v>
      </c>
      <c r="F275" s="15" t="s">
        <v>1056</v>
      </c>
      <c r="G275" s="15">
        <f>+VLOOKUP(F275,[3]Sheet1!$E$3:$G$74,3,FALSE)</f>
        <v>23</v>
      </c>
      <c r="H275" s="15">
        <f>+VLOOKUP(D275&amp;F275,'TD para paquetes'!$E$3:$I$441,5,FALSE)</f>
        <v>23</v>
      </c>
      <c r="I275" s="15" t="s">
        <v>1025</v>
      </c>
      <c r="J275" s="15">
        <v>4</v>
      </c>
      <c r="K275" s="15">
        <v>4</v>
      </c>
      <c r="L275" s="15">
        <v>301031103</v>
      </c>
      <c r="M275" s="15" t="s">
        <v>1080</v>
      </c>
      <c r="N275" s="15" t="s">
        <v>835</v>
      </c>
      <c r="O275" s="18" t="s">
        <v>1081</v>
      </c>
      <c r="P275" s="22" t="s">
        <v>73</v>
      </c>
      <c r="Q275" s="15" t="s">
        <v>1059</v>
      </c>
      <c r="R275" s="18" t="s">
        <v>1059</v>
      </c>
      <c r="S275" s="22" t="s">
        <v>68</v>
      </c>
      <c r="T275" s="18" t="s">
        <v>1060</v>
      </c>
      <c r="U275" s="18" t="s">
        <v>1060</v>
      </c>
      <c r="V275" s="15"/>
      <c r="W275" s="18" t="s">
        <v>1061</v>
      </c>
      <c r="X275" s="18" t="s">
        <v>1061</v>
      </c>
      <c r="Y275" s="15" t="s">
        <v>73</v>
      </c>
      <c r="Z275" s="18" t="s">
        <v>1062</v>
      </c>
      <c r="AA275" s="18" t="s">
        <v>1063</v>
      </c>
      <c r="AB275" s="18" t="s">
        <v>1064</v>
      </c>
      <c r="AC275" s="67" t="str">
        <f>+VLOOKUP("*"&amp;L275&amp;"*",'[2]REGISTROS SANITARIOS'!$D$261:$E$408,2,FALSE)</f>
        <v>SI</v>
      </c>
      <c r="AD275" s="22" t="s">
        <v>1025</v>
      </c>
      <c r="AE275" s="16">
        <v>46116</v>
      </c>
      <c r="AF275" s="34" t="s">
        <v>73</v>
      </c>
      <c r="AG275" s="24" t="s">
        <v>1049</v>
      </c>
      <c r="AH275" s="18" t="s">
        <v>1049</v>
      </c>
      <c r="AI275" s="18" t="s">
        <v>1065</v>
      </c>
      <c r="AJ275" s="17">
        <v>5.5</v>
      </c>
      <c r="AK275" s="25">
        <v>6</v>
      </c>
      <c r="AL275" s="25">
        <v>8800</v>
      </c>
      <c r="AM275" s="35">
        <v>0</v>
      </c>
      <c r="AN275" s="49">
        <f t="shared" si="37"/>
        <v>52800</v>
      </c>
      <c r="AO275" s="18" t="s">
        <v>1049</v>
      </c>
      <c r="AP275" s="15" t="s">
        <v>1049</v>
      </c>
      <c r="AQ275" s="43" t="str">
        <f t="shared" si="38"/>
        <v>MAYOR</v>
      </c>
      <c r="AR275" s="44">
        <f t="shared" si="39"/>
        <v>48400</v>
      </c>
      <c r="AS275" s="44">
        <f t="shared" si="40"/>
        <v>48400</v>
      </c>
      <c r="AT275" s="44">
        <f t="shared" si="41"/>
        <v>52800</v>
      </c>
      <c r="AU275" s="44">
        <f t="shared" si="42"/>
        <v>52800</v>
      </c>
      <c r="AV275" s="45" t="b">
        <f t="shared" si="43"/>
        <v>1</v>
      </c>
      <c r="AW275" s="45" t="b">
        <f t="shared" si="44"/>
        <v>0</v>
      </c>
      <c r="AX275" s="45"/>
    </row>
    <row r="276" spans="1:50" s="36" customFormat="1" ht="27.75" customHeight="1" x14ac:dyDescent="0.15">
      <c r="A276" s="36" t="str">
        <f t="shared" si="36"/>
        <v>ALDENTAL S.A.301031203</v>
      </c>
      <c r="B276" s="36" t="b">
        <f>+A276='[1]Anexo 9'!A276</f>
        <v>1</v>
      </c>
      <c r="C276" s="18">
        <v>890912872</v>
      </c>
      <c r="D276" s="18" t="s">
        <v>3850</v>
      </c>
      <c r="E276" s="15" t="s">
        <v>800</v>
      </c>
      <c r="F276" s="15" t="s">
        <v>1056</v>
      </c>
      <c r="G276" s="15">
        <f>+VLOOKUP(F276,[3]Sheet1!$E$3:$G$74,3,FALSE)</f>
        <v>23</v>
      </c>
      <c r="H276" s="15">
        <f>+VLOOKUP(D276&amp;F276,'TD para paquetes'!$E$3:$I$441,5,FALSE)</f>
        <v>23</v>
      </c>
      <c r="I276" s="15" t="s">
        <v>1025</v>
      </c>
      <c r="J276" s="15">
        <v>4</v>
      </c>
      <c r="K276" s="15">
        <v>4</v>
      </c>
      <c r="L276" s="15">
        <v>301031203</v>
      </c>
      <c r="M276" s="15" t="s">
        <v>1082</v>
      </c>
      <c r="N276" s="15" t="s">
        <v>835</v>
      </c>
      <c r="O276" s="18" t="s">
        <v>1083</v>
      </c>
      <c r="P276" s="22" t="s">
        <v>73</v>
      </c>
      <c r="Q276" s="15" t="s">
        <v>1059</v>
      </c>
      <c r="R276" s="18" t="s">
        <v>1059</v>
      </c>
      <c r="S276" s="22" t="s">
        <v>68</v>
      </c>
      <c r="T276" s="18" t="s">
        <v>1060</v>
      </c>
      <c r="U276" s="18" t="s">
        <v>1060</v>
      </c>
      <c r="V276" s="15"/>
      <c r="W276" s="18" t="s">
        <v>1061</v>
      </c>
      <c r="X276" s="18" t="s">
        <v>1061</v>
      </c>
      <c r="Y276" s="15" t="s">
        <v>73</v>
      </c>
      <c r="Z276" s="18" t="s">
        <v>1062</v>
      </c>
      <c r="AA276" s="18" t="s">
        <v>1063</v>
      </c>
      <c r="AB276" s="18" t="s">
        <v>1064</v>
      </c>
      <c r="AC276" s="67" t="str">
        <f>+VLOOKUP("*"&amp;L276&amp;"*",'[2]REGISTROS SANITARIOS'!$D$261:$E$408,2,FALSE)</f>
        <v>SI</v>
      </c>
      <c r="AD276" s="22" t="s">
        <v>1025</v>
      </c>
      <c r="AE276" s="16">
        <v>46116</v>
      </c>
      <c r="AF276" s="34" t="s">
        <v>73</v>
      </c>
      <c r="AG276" s="24" t="s">
        <v>1049</v>
      </c>
      <c r="AH276" s="18" t="s">
        <v>1049</v>
      </c>
      <c r="AI276" s="18" t="s">
        <v>1065</v>
      </c>
      <c r="AJ276" s="17">
        <v>5.5</v>
      </c>
      <c r="AK276" s="25">
        <v>6</v>
      </c>
      <c r="AL276" s="25">
        <v>8800</v>
      </c>
      <c r="AM276" s="35">
        <v>0</v>
      </c>
      <c r="AN276" s="49">
        <f t="shared" si="37"/>
        <v>52800</v>
      </c>
      <c r="AO276" s="18" t="s">
        <v>1049</v>
      </c>
      <c r="AP276" s="15" t="s">
        <v>1049</v>
      </c>
      <c r="AQ276" s="43" t="str">
        <f t="shared" si="38"/>
        <v>MAYOR</v>
      </c>
      <c r="AR276" s="44">
        <f t="shared" si="39"/>
        <v>48400</v>
      </c>
      <c r="AS276" s="44">
        <f t="shared" si="40"/>
        <v>48400</v>
      </c>
      <c r="AT276" s="44">
        <f t="shared" si="41"/>
        <v>52800</v>
      </c>
      <c r="AU276" s="44">
        <f t="shared" si="42"/>
        <v>52800</v>
      </c>
      <c r="AV276" s="45" t="b">
        <f t="shared" si="43"/>
        <v>1</v>
      </c>
      <c r="AW276" s="45" t="b">
        <f t="shared" si="44"/>
        <v>0</v>
      </c>
      <c r="AX276" s="45"/>
    </row>
    <row r="277" spans="1:50" s="36" customFormat="1" ht="27.75" customHeight="1" x14ac:dyDescent="0.15">
      <c r="A277" s="36" t="str">
        <f t="shared" si="36"/>
        <v>ALDENTAL S.A.301031703</v>
      </c>
      <c r="B277" s="36" t="b">
        <f>+A277='[1]Anexo 9'!A277</f>
        <v>1</v>
      </c>
      <c r="C277" s="18">
        <v>890912872</v>
      </c>
      <c r="D277" s="18" t="s">
        <v>3850</v>
      </c>
      <c r="E277" s="15" t="s">
        <v>800</v>
      </c>
      <c r="F277" s="15" t="s">
        <v>1056</v>
      </c>
      <c r="G277" s="15">
        <f>+VLOOKUP(F277,[3]Sheet1!$E$3:$G$74,3,FALSE)</f>
        <v>23</v>
      </c>
      <c r="H277" s="15">
        <f>+VLOOKUP(D277&amp;F277,'TD para paquetes'!$E$3:$I$441,5,FALSE)</f>
        <v>23</v>
      </c>
      <c r="I277" s="15" t="s">
        <v>1025</v>
      </c>
      <c r="J277" s="15">
        <v>4</v>
      </c>
      <c r="K277" s="15">
        <v>4</v>
      </c>
      <c r="L277" s="15">
        <v>301031703</v>
      </c>
      <c r="M277" s="15" t="s">
        <v>1084</v>
      </c>
      <c r="N277" s="15" t="s">
        <v>835</v>
      </c>
      <c r="O277" s="18" t="s">
        <v>1085</v>
      </c>
      <c r="P277" s="22" t="s">
        <v>73</v>
      </c>
      <c r="Q277" s="15" t="s">
        <v>1059</v>
      </c>
      <c r="R277" s="18" t="s">
        <v>1059</v>
      </c>
      <c r="S277" s="22" t="s">
        <v>68</v>
      </c>
      <c r="T277" s="18" t="s">
        <v>1060</v>
      </c>
      <c r="U277" s="18" t="s">
        <v>1060</v>
      </c>
      <c r="V277" s="15"/>
      <c r="W277" s="18" t="s">
        <v>1061</v>
      </c>
      <c r="X277" s="18" t="s">
        <v>1061</v>
      </c>
      <c r="Y277" s="15" t="s">
        <v>73</v>
      </c>
      <c r="Z277" s="18" t="s">
        <v>1062</v>
      </c>
      <c r="AA277" s="18" t="s">
        <v>1063</v>
      </c>
      <c r="AB277" s="18" t="s">
        <v>1064</v>
      </c>
      <c r="AC277" s="67" t="str">
        <f>+VLOOKUP("*"&amp;L277&amp;"*",'[2]REGISTROS SANITARIOS'!$D$261:$E$408,2,FALSE)</f>
        <v>SI</v>
      </c>
      <c r="AD277" s="22" t="s">
        <v>1025</v>
      </c>
      <c r="AE277" s="16">
        <v>46116</v>
      </c>
      <c r="AF277" s="34" t="s">
        <v>73</v>
      </c>
      <c r="AG277" s="24" t="s">
        <v>1049</v>
      </c>
      <c r="AH277" s="18" t="s">
        <v>1049</v>
      </c>
      <c r="AI277" s="18" t="s">
        <v>1065</v>
      </c>
      <c r="AJ277" s="17">
        <v>456.5</v>
      </c>
      <c r="AK277" s="25">
        <v>457</v>
      </c>
      <c r="AL277" s="25">
        <v>8800</v>
      </c>
      <c r="AM277" s="35">
        <v>0</v>
      </c>
      <c r="AN277" s="49">
        <f t="shared" si="37"/>
        <v>4021600</v>
      </c>
      <c r="AO277" s="18" t="s">
        <v>1049</v>
      </c>
      <c r="AP277" s="15" t="s">
        <v>1049</v>
      </c>
      <c r="AQ277" s="43" t="str">
        <f t="shared" si="38"/>
        <v>MAYOR</v>
      </c>
      <c r="AR277" s="44">
        <f t="shared" si="39"/>
        <v>4017200</v>
      </c>
      <c r="AS277" s="44">
        <f t="shared" si="40"/>
        <v>4017200</v>
      </c>
      <c r="AT277" s="44">
        <f t="shared" si="41"/>
        <v>4021600</v>
      </c>
      <c r="AU277" s="44">
        <f t="shared" si="42"/>
        <v>4021600</v>
      </c>
      <c r="AV277" s="45" t="b">
        <f t="shared" si="43"/>
        <v>1</v>
      </c>
      <c r="AW277" s="45" t="b">
        <f t="shared" si="44"/>
        <v>0</v>
      </c>
      <c r="AX277" s="45"/>
    </row>
    <row r="278" spans="1:50" s="36" customFormat="1" ht="27.75" customHeight="1" x14ac:dyDescent="0.15">
      <c r="A278" s="36" t="str">
        <f t="shared" si="36"/>
        <v>ALDENTAL S.A.301031803</v>
      </c>
      <c r="B278" s="36" t="b">
        <f>+A278='[1]Anexo 9'!A278</f>
        <v>1</v>
      </c>
      <c r="C278" s="18">
        <v>890912872</v>
      </c>
      <c r="D278" s="18" t="s">
        <v>3850</v>
      </c>
      <c r="E278" s="15" t="s">
        <v>800</v>
      </c>
      <c r="F278" s="15" t="s">
        <v>1056</v>
      </c>
      <c r="G278" s="15">
        <f>+VLOOKUP(F278,[3]Sheet1!$E$3:$G$74,3,FALSE)</f>
        <v>23</v>
      </c>
      <c r="H278" s="15">
        <f>+VLOOKUP(D278&amp;F278,'TD para paquetes'!$E$3:$I$441,5,FALSE)</f>
        <v>23</v>
      </c>
      <c r="I278" s="15" t="s">
        <v>1025</v>
      </c>
      <c r="J278" s="15">
        <v>4</v>
      </c>
      <c r="K278" s="15">
        <v>4</v>
      </c>
      <c r="L278" s="15">
        <v>301031803</v>
      </c>
      <c r="M278" s="15" t="s">
        <v>1086</v>
      </c>
      <c r="N278" s="15" t="s">
        <v>835</v>
      </c>
      <c r="O278" s="18" t="s">
        <v>1087</v>
      </c>
      <c r="P278" s="22" t="s">
        <v>73</v>
      </c>
      <c r="Q278" s="15" t="s">
        <v>1059</v>
      </c>
      <c r="R278" s="18" t="s">
        <v>1059</v>
      </c>
      <c r="S278" s="22" t="s">
        <v>73</v>
      </c>
      <c r="T278" s="18" t="s">
        <v>1060</v>
      </c>
      <c r="U278" s="18" t="s">
        <v>1060</v>
      </c>
      <c r="V278" s="15"/>
      <c r="W278" s="18" t="s">
        <v>1061</v>
      </c>
      <c r="X278" s="18" t="s">
        <v>1061</v>
      </c>
      <c r="Y278" s="15" t="s">
        <v>73</v>
      </c>
      <c r="Z278" s="18" t="s">
        <v>1062</v>
      </c>
      <c r="AA278" s="18" t="s">
        <v>1063</v>
      </c>
      <c r="AB278" s="18" t="s">
        <v>1064</v>
      </c>
      <c r="AC278" s="67" t="str">
        <f>+VLOOKUP("*"&amp;L278&amp;"*",'[2]REGISTROS SANITARIOS'!$D$261:$E$408,2,FALSE)</f>
        <v>SI</v>
      </c>
      <c r="AD278" s="22" t="s">
        <v>1025</v>
      </c>
      <c r="AE278" s="16">
        <v>46116</v>
      </c>
      <c r="AF278" s="34" t="s">
        <v>73</v>
      </c>
      <c r="AG278" s="24" t="s">
        <v>1049</v>
      </c>
      <c r="AH278" s="18" t="s">
        <v>1049</v>
      </c>
      <c r="AI278" s="18" t="s">
        <v>1065</v>
      </c>
      <c r="AJ278" s="17">
        <v>330</v>
      </c>
      <c r="AK278" s="25">
        <v>330</v>
      </c>
      <c r="AL278" s="25">
        <v>8800</v>
      </c>
      <c r="AM278" s="35">
        <v>0</v>
      </c>
      <c r="AN278" s="49">
        <f t="shared" si="37"/>
        <v>2904000</v>
      </c>
      <c r="AO278" s="18" t="s">
        <v>1049</v>
      </c>
      <c r="AP278" s="15" t="s">
        <v>1049</v>
      </c>
      <c r="AQ278" s="43" t="str">
        <f t="shared" si="38"/>
        <v>SI</v>
      </c>
      <c r="AR278" s="44">
        <f t="shared" si="39"/>
        <v>2904000</v>
      </c>
      <c r="AS278" s="44">
        <f t="shared" si="40"/>
        <v>2904000</v>
      </c>
      <c r="AT278" s="44">
        <f t="shared" si="41"/>
        <v>2904000</v>
      </c>
      <c r="AU278" s="44">
        <f t="shared" si="42"/>
        <v>2904000</v>
      </c>
      <c r="AV278" s="45" t="b">
        <f t="shared" si="43"/>
        <v>1</v>
      </c>
      <c r="AW278" s="45" t="b">
        <f t="shared" si="44"/>
        <v>1</v>
      </c>
      <c r="AX278" s="45"/>
    </row>
    <row r="279" spans="1:50" s="36" customFormat="1" ht="27.75" customHeight="1" x14ac:dyDescent="0.15">
      <c r="A279" s="36" t="str">
        <f t="shared" si="36"/>
        <v>ALDENTAL S.A.301031903</v>
      </c>
      <c r="B279" s="36" t="b">
        <f>+A279='[1]Anexo 9'!A279</f>
        <v>1</v>
      </c>
      <c r="C279" s="18">
        <v>890912872</v>
      </c>
      <c r="D279" s="18" t="s">
        <v>3850</v>
      </c>
      <c r="E279" s="15" t="s">
        <v>800</v>
      </c>
      <c r="F279" s="15" t="s">
        <v>3851</v>
      </c>
      <c r="G279" s="15">
        <f>+VLOOKUP(F279,[3]Sheet1!$E$3:$G$74,3,FALSE)</f>
        <v>13</v>
      </c>
      <c r="H279" s="15">
        <f>+VLOOKUP(D279&amp;F279,'TD para paquetes'!$E$3:$I$441,5,FALSE)</f>
        <v>13</v>
      </c>
      <c r="I279" s="15" t="s">
        <v>1025</v>
      </c>
      <c r="J279" s="15">
        <v>4</v>
      </c>
      <c r="K279" s="15">
        <v>3</v>
      </c>
      <c r="L279" s="15">
        <v>301031903</v>
      </c>
      <c r="M279" s="15" t="s">
        <v>3956</v>
      </c>
      <c r="N279" s="15" t="s">
        <v>247</v>
      </c>
      <c r="O279" s="18" t="s">
        <v>3956</v>
      </c>
      <c r="P279" s="22" t="s">
        <v>73</v>
      </c>
      <c r="Q279" s="15" t="s">
        <v>5582</v>
      </c>
      <c r="R279" s="18" t="s">
        <v>5583</v>
      </c>
      <c r="S279" s="22" t="s">
        <v>73</v>
      </c>
      <c r="T279" s="18" t="s">
        <v>5583</v>
      </c>
      <c r="U279" s="18" t="s">
        <v>5583</v>
      </c>
      <c r="V279" s="15" t="s">
        <v>996</v>
      </c>
      <c r="W279" s="18" t="s">
        <v>2896</v>
      </c>
      <c r="X279" s="18"/>
      <c r="Y279" s="15" t="s">
        <v>73</v>
      </c>
      <c r="Z279" s="18" t="s">
        <v>1145</v>
      </c>
      <c r="AA279" s="18" t="s">
        <v>96</v>
      </c>
      <c r="AB279" s="18" t="s">
        <v>3241</v>
      </c>
      <c r="AC279" s="67" t="str">
        <f>+VLOOKUP("*"&amp;L279&amp;"*",'[2]REGISTROS SANITARIOS'!$D$261:$E$408,2,FALSE)</f>
        <v>SI</v>
      </c>
      <c r="AD279" s="22" t="s">
        <v>1025</v>
      </c>
      <c r="AE279" s="16">
        <v>46057</v>
      </c>
      <c r="AF279" s="34" t="s">
        <v>73</v>
      </c>
      <c r="AG279" s="24" t="s">
        <v>1049</v>
      </c>
      <c r="AH279" s="18" t="s">
        <v>1049</v>
      </c>
      <c r="AI279" s="18" t="s">
        <v>1123</v>
      </c>
      <c r="AJ279" s="17">
        <v>5.5</v>
      </c>
      <c r="AK279" s="25">
        <v>6</v>
      </c>
      <c r="AL279" s="25">
        <v>76000</v>
      </c>
      <c r="AM279" s="35">
        <v>0</v>
      </c>
      <c r="AN279" s="49">
        <f t="shared" si="37"/>
        <v>456000</v>
      </c>
      <c r="AO279" s="18" t="s">
        <v>1049</v>
      </c>
      <c r="AP279" s="15" t="s">
        <v>1049</v>
      </c>
      <c r="AQ279" s="43" t="str">
        <f t="shared" si="38"/>
        <v>MAYOR</v>
      </c>
      <c r="AR279" s="44">
        <f t="shared" si="39"/>
        <v>418000</v>
      </c>
      <c r="AS279" s="44">
        <f t="shared" si="40"/>
        <v>418000</v>
      </c>
      <c r="AT279" s="44">
        <f t="shared" si="41"/>
        <v>456000</v>
      </c>
      <c r="AU279" s="44">
        <f t="shared" si="42"/>
        <v>456000</v>
      </c>
      <c r="AV279" s="45" t="b">
        <f t="shared" si="43"/>
        <v>1</v>
      </c>
      <c r="AW279" s="45" t="b">
        <f t="shared" si="44"/>
        <v>0</v>
      </c>
      <c r="AX279" s="45"/>
    </row>
    <row r="280" spans="1:50" s="36" customFormat="1" ht="27.75" customHeight="1" x14ac:dyDescent="0.15">
      <c r="A280" s="36" t="str">
        <f t="shared" si="36"/>
        <v>ALDENTAL S.A.301031904</v>
      </c>
      <c r="B280" s="36" t="b">
        <f>+A280='[1]Anexo 9'!A280</f>
        <v>1</v>
      </c>
      <c r="C280" s="18">
        <v>890912872</v>
      </c>
      <c r="D280" s="18" t="s">
        <v>3850</v>
      </c>
      <c r="E280" s="15" t="s">
        <v>800</v>
      </c>
      <c r="F280" s="15" t="s">
        <v>3851</v>
      </c>
      <c r="G280" s="15">
        <f>+VLOOKUP(F280,[3]Sheet1!$E$3:$G$74,3,FALSE)</f>
        <v>13</v>
      </c>
      <c r="H280" s="15">
        <f>+VLOOKUP(D280&amp;F280,'TD para paquetes'!$E$3:$I$441,5,FALSE)</f>
        <v>13</v>
      </c>
      <c r="I280" s="15" t="s">
        <v>1025</v>
      </c>
      <c r="J280" s="15">
        <v>4</v>
      </c>
      <c r="K280" s="15">
        <v>3</v>
      </c>
      <c r="L280" s="15">
        <v>301031904</v>
      </c>
      <c r="M280" s="15" t="s">
        <v>3957</v>
      </c>
      <c r="N280" s="15" t="s">
        <v>247</v>
      </c>
      <c r="O280" s="18" t="s">
        <v>3957</v>
      </c>
      <c r="P280" s="22" t="s">
        <v>73</v>
      </c>
      <c r="Q280" s="15" t="s">
        <v>5582</v>
      </c>
      <c r="R280" s="18" t="s">
        <v>5583</v>
      </c>
      <c r="S280" s="22" t="s">
        <v>73</v>
      </c>
      <c r="T280" s="18" t="s">
        <v>5583</v>
      </c>
      <c r="U280" s="18" t="s">
        <v>5583</v>
      </c>
      <c r="V280" s="15" t="s">
        <v>996</v>
      </c>
      <c r="W280" s="18" t="s">
        <v>2896</v>
      </c>
      <c r="X280" s="18"/>
      <c r="Y280" s="15" t="s">
        <v>73</v>
      </c>
      <c r="Z280" s="18" t="s">
        <v>1145</v>
      </c>
      <c r="AA280" s="18" t="s">
        <v>96</v>
      </c>
      <c r="AB280" s="18" t="s">
        <v>6693</v>
      </c>
      <c r="AC280" s="67" t="str">
        <f>+VLOOKUP("*"&amp;L280&amp;"*",'[2]REGISTROS SANITARIOS'!$D$261:$E$408,2,FALSE)</f>
        <v>SI</v>
      </c>
      <c r="AD280" s="22" t="s">
        <v>1025</v>
      </c>
      <c r="AE280" s="16">
        <v>46057</v>
      </c>
      <c r="AF280" s="34" t="s">
        <v>73</v>
      </c>
      <c r="AG280" s="24" t="s">
        <v>1049</v>
      </c>
      <c r="AH280" s="18" t="s">
        <v>1049</v>
      </c>
      <c r="AI280" s="18" t="s">
        <v>1123</v>
      </c>
      <c r="AJ280" s="17">
        <v>5.5</v>
      </c>
      <c r="AK280" s="25">
        <v>6</v>
      </c>
      <c r="AL280" s="25">
        <v>76000</v>
      </c>
      <c r="AM280" s="35">
        <v>0</v>
      </c>
      <c r="AN280" s="49">
        <f t="shared" si="37"/>
        <v>456000</v>
      </c>
      <c r="AO280" s="18" t="s">
        <v>1049</v>
      </c>
      <c r="AP280" s="15" t="s">
        <v>1049</v>
      </c>
      <c r="AQ280" s="43" t="str">
        <f t="shared" si="38"/>
        <v>MAYOR</v>
      </c>
      <c r="AR280" s="44">
        <f t="shared" si="39"/>
        <v>418000</v>
      </c>
      <c r="AS280" s="44">
        <f t="shared" si="40"/>
        <v>418000</v>
      </c>
      <c r="AT280" s="44">
        <f t="shared" si="41"/>
        <v>456000</v>
      </c>
      <c r="AU280" s="44">
        <f t="shared" si="42"/>
        <v>456000</v>
      </c>
      <c r="AV280" s="45" t="b">
        <f t="shared" si="43"/>
        <v>1</v>
      </c>
      <c r="AW280" s="45" t="b">
        <f t="shared" si="44"/>
        <v>0</v>
      </c>
      <c r="AX280" s="45"/>
    </row>
    <row r="281" spans="1:50" s="36" customFormat="1" ht="27.75" customHeight="1" x14ac:dyDescent="0.15">
      <c r="A281" s="36" t="str">
        <f t="shared" si="36"/>
        <v>ALDENTAL S.A.301031905</v>
      </c>
      <c r="B281" s="36" t="b">
        <f>+A281='[1]Anexo 9'!A281</f>
        <v>1</v>
      </c>
      <c r="C281" s="18">
        <v>890912872</v>
      </c>
      <c r="D281" s="18" t="s">
        <v>3850</v>
      </c>
      <c r="E281" s="15" t="s">
        <v>800</v>
      </c>
      <c r="F281" s="15" t="s">
        <v>3851</v>
      </c>
      <c r="G281" s="15">
        <f>+VLOOKUP(F281,[3]Sheet1!$E$3:$G$74,3,FALSE)</f>
        <v>13</v>
      </c>
      <c r="H281" s="15">
        <f>+VLOOKUP(D281&amp;F281,'TD para paquetes'!$E$3:$I$441,5,FALSE)</f>
        <v>13</v>
      </c>
      <c r="I281" s="15" t="s">
        <v>1025</v>
      </c>
      <c r="J281" s="15">
        <v>4</v>
      </c>
      <c r="K281" s="15">
        <v>3</v>
      </c>
      <c r="L281" s="15">
        <v>301031905</v>
      </c>
      <c r="M281" s="15" t="s">
        <v>3958</v>
      </c>
      <c r="N281" s="15" t="s">
        <v>247</v>
      </c>
      <c r="O281" s="18" t="s">
        <v>3958</v>
      </c>
      <c r="P281" s="22" t="s">
        <v>73</v>
      </c>
      <c r="Q281" s="15" t="s">
        <v>5582</v>
      </c>
      <c r="R281" s="18" t="s">
        <v>5583</v>
      </c>
      <c r="S281" s="22" t="s">
        <v>73</v>
      </c>
      <c r="T281" s="18" t="s">
        <v>5583</v>
      </c>
      <c r="U281" s="18" t="s">
        <v>5583</v>
      </c>
      <c r="V281" s="15" t="s">
        <v>996</v>
      </c>
      <c r="W281" s="18" t="s">
        <v>2896</v>
      </c>
      <c r="X281" s="18"/>
      <c r="Y281" s="15" t="s">
        <v>73</v>
      </c>
      <c r="Z281" s="18" t="s">
        <v>1145</v>
      </c>
      <c r="AA281" s="18" t="s">
        <v>96</v>
      </c>
      <c r="AB281" s="18" t="s">
        <v>6693</v>
      </c>
      <c r="AC281" s="67" t="str">
        <f>+VLOOKUP("*"&amp;L281&amp;"*",'[2]REGISTROS SANITARIOS'!$D$261:$E$408,2,FALSE)</f>
        <v>SI</v>
      </c>
      <c r="AD281" s="22" t="s">
        <v>1025</v>
      </c>
      <c r="AE281" s="16">
        <v>46057</v>
      </c>
      <c r="AF281" s="34" t="s">
        <v>73</v>
      </c>
      <c r="AG281" s="24" t="s">
        <v>1049</v>
      </c>
      <c r="AH281" s="18" t="s">
        <v>1049</v>
      </c>
      <c r="AI281" s="18" t="s">
        <v>1123</v>
      </c>
      <c r="AJ281" s="17">
        <v>5.5</v>
      </c>
      <c r="AK281" s="25">
        <v>6</v>
      </c>
      <c r="AL281" s="25">
        <v>76000</v>
      </c>
      <c r="AM281" s="35">
        <v>0</v>
      </c>
      <c r="AN281" s="49">
        <f t="shared" si="37"/>
        <v>456000</v>
      </c>
      <c r="AO281" s="18" t="s">
        <v>1049</v>
      </c>
      <c r="AP281" s="15" t="s">
        <v>1049</v>
      </c>
      <c r="AQ281" s="43" t="str">
        <f t="shared" si="38"/>
        <v>MAYOR</v>
      </c>
      <c r="AR281" s="44">
        <f t="shared" si="39"/>
        <v>418000</v>
      </c>
      <c r="AS281" s="44">
        <f t="shared" si="40"/>
        <v>418000</v>
      </c>
      <c r="AT281" s="44">
        <f t="shared" si="41"/>
        <v>456000</v>
      </c>
      <c r="AU281" s="44">
        <f t="shared" si="42"/>
        <v>456000</v>
      </c>
      <c r="AV281" s="45" t="b">
        <f t="shared" si="43"/>
        <v>1</v>
      </c>
      <c r="AW281" s="45" t="b">
        <f t="shared" si="44"/>
        <v>0</v>
      </c>
      <c r="AX281" s="45"/>
    </row>
    <row r="282" spans="1:50" s="36" customFormat="1" ht="27.75" customHeight="1" x14ac:dyDescent="0.15">
      <c r="A282" s="36" t="str">
        <f t="shared" si="36"/>
        <v>ALDENTAL S.A.301031906</v>
      </c>
      <c r="B282" s="36" t="b">
        <f>+A282='[1]Anexo 9'!A282</f>
        <v>1</v>
      </c>
      <c r="C282" s="18">
        <v>890912872</v>
      </c>
      <c r="D282" s="18" t="s">
        <v>3850</v>
      </c>
      <c r="E282" s="15" t="s">
        <v>800</v>
      </c>
      <c r="F282" s="15" t="s">
        <v>3851</v>
      </c>
      <c r="G282" s="15">
        <f>+VLOOKUP(F282,[3]Sheet1!$E$3:$G$74,3,FALSE)</f>
        <v>13</v>
      </c>
      <c r="H282" s="15">
        <f>+VLOOKUP(D282&amp;F282,'TD para paquetes'!$E$3:$I$441,5,FALSE)</f>
        <v>13</v>
      </c>
      <c r="I282" s="15" t="s">
        <v>1025</v>
      </c>
      <c r="J282" s="15">
        <v>4</v>
      </c>
      <c r="K282" s="15">
        <v>3</v>
      </c>
      <c r="L282" s="15">
        <v>301031906</v>
      </c>
      <c r="M282" s="15" t="s">
        <v>3959</v>
      </c>
      <c r="N282" s="15" t="s">
        <v>247</v>
      </c>
      <c r="O282" s="18" t="s">
        <v>3959</v>
      </c>
      <c r="P282" s="22" t="s">
        <v>73</v>
      </c>
      <c r="Q282" s="15" t="s">
        <v>5582</v>
      </c>
      <c r="R282" s="18" t="s">
        <v>5583</v>
      </c>
      <c r="S282" s="22" t="s">
        <v>73</v>
      </c>
      <c r="T282" s="18" t="s">
        <v>5583</v>
      </c>
      <c r="U282" s="18" t="s">
        <v>5583</v>
      </c>
      <c r="V282" s="15" t="s">
        <v>996</v>
      </c>
      <c r="W282" s="18" t="s">
        <v>2896</v>
      </c>
      <c r="X282" s="18"/>
      <c r="Y282" s="15" t="s">
        <v>73</v>
      </c>
      <c r="Z282" s="18" t="s">
        <v>1145</v>
      </c>
      <c r="AA282" s="18" t="s">
        <v>96</v>
      </c>
      <c r="AB282" s="18" t="s">
        <v>6693</v>
      </c>
      <c r="AC282" s="67" t="str">
        <f>+VLOOKUP("*"&amp;L282&amp;"*",'[2]REGISTROS SANITARIOS'!$D$261:$E$408,2,FALSE)</f>
        <v>SI</v>
      </c>
      <c r="AD282" s="22" t="s">
        <v>1025</v>
      </c>
      <c r="AE282" s="16">
        <v>46057</v>
      </c>
      <c r="AF282" s="34" t="s">
        <v>73</v>
      </c>
      <c r="AG282" s="24" t="s">
        <v>1049</v>
      </c>
      <c r="AH282" s="18" t="s">
        <v>1049</v>
      </c>
      <c r="AI282" s="18" t="s">
        <v>1123</v>
      </c>
      <c r="AJ282" s="17">
        <v>5.5</v>
      </c>
      <c r="AK282" s="25">
        <v>6</v>
      </c>
      <c r="AL282" s="25">
        <v>76000</v>
      </c>
      <c r="AM282" s="35">
        <v>0</v>
      </c>
      <c r="AN282" s="49">
        <f t="shared" si="37"/>
        <v>456000</v>
      </c>
      <c r="AO282" s="18" t="s">
        <v>1049</v>
      </c>
      <c r="AP282" s="15" t="s">
        <v>1049</v>
      </c>
      <c r="AQ282" s="43" t="str">
        <f t="shared" si="38"/>
        <v>MAYOR</v>
      </c>
      <c r="AR282" s="44">
        <f t="shared" si="39"/>
        <v>418000</v>
      </c>
      <c r="AS282" s="44">
        <f t="shared" si="40"/>
        <v>418000</v>
      </c>
      <c r="AT282" s="44">
        <f t="shared" si="41"/>
        <v>456000</v>
      </c>
      <c r="AU282" s="44">
        <f t="shared" si="42"/>
        <v>456000</v>
      </c>
      <c r="AV282" s="45" t="b">
        <f t="shared" si="43"/>
        <v>1</v>
      </c>
      <c r="AW282" s="45" t="b">
        <f t="shared" si="44"/>
        <v>0</v>
      </c>
      <c r="AX282" s="45"/>
    </row>
    <row r="283" spans="1:50" s="36" customFormat="1" ht="27.75" customHeight="1" x14ac:dyDescent="0.15">
      <c r="A283" s="36" t="str">
        <f t="shared" si="36"/>
        <v>ALDENTAL S.A.301050250</v>
      </c>
      <c r="B283" s="36" t="b">
        <f>+A283='[1]Anexo 9'!A283</f>
        <v>1</v>
      </c>
      <c r="C283" s="18">
        <v>890912872</v>
      </c>
      <c r="D283" s="18" t="s">
        <v>3850</v>
      </c>
      <c r="E283" s="15" t="s">
        <v>800</v>
      </c>
      <c r="F283" s="15" t="s">
        <v>1117</v>
      </c>
      <c r="G283" s="15">
        <f>+VLOOKUP(F283,[3]Sheet1!$E$3:$G$74,3,FALSE)</f>
        <v>3</v>
      </c>
      <c r="H283" s="15">
        <f>+VLOOKUP(D283&amp;F283,'TD para paquetes'!$E$3:$I$441,5,FALSE)</f>
        <v>3</v>
      </c>
      <c r="I283" s="15" t="s">
        <v>1025</v>
      </c>
      <c r="J283" s="15">
        <v>3</v>
      </c>
      <c r="K283" s="15">
        <v>3</v>
      </c>
      <c r="L283" s="15">
        <v>301050250</v>
      </c>
      <c r="M283" s="15" t="s">
        <v>977</v>
      </c>
      <c r="N283" s="15" t="s">
        <v>247</v>
      </c>
      <c r="O283" s="18" t="s">
        <v>1118</v>
      </c>
      <c r="P283" s="22" t="s">
        <v>3841</v>
      </c>
      <c r="Q283" s="15" t="s">
        <v>1119</v>
      </c>
      <c r="R283" s="18" t="s">
        <v>1120</v>
      </c>
      <c r="S283" s="22" t="s">
        <v>73</v>
      </c>
      <c r="T283" s="18" t="s">
        <v>1120</v>
      </c>
      <c r="U283" s="18" t="s">
        <v>1120</v>
      </c>
      <c r="V283" s="15" t="s">
        <v>170</v>
      </c>
      <c r="W283" s="18" t="s">
        <v>170</v>
      </c>
      <c r="X283" s="18"/>
      <c r="Y283" s="15" t="s">
        <v>73</v>
      </c>
      <c r="Z283" s="18" t="s">
        <v>1121</v>
      </c>
      <c r="AA283" s="18" t="s">
        <v>1063</v>
      </c>
      <c r="AB283" s="18" t="s">
        <v>1122</v>
      </c>
      <c r="AC283" s="67" t="str">
        <f>+VLOOKUP("*"&amp;L283&amp;"*",'[2]REGISTROS SANITARIOS'!$D$261:$E$408,2,FALSE)</f>
        <v>SI</v>
      </c>
      <c r="AD283" s="22" t="s">
        <v>1025</v>
      </c>
      <c r="AE283" s="16">
        <v>46172</v>
      </c>
      <c r="AF283" s="34" t="s">
        <v>73</v>
      </c>
      <c r="AG283" s="24" t="s">
        <v>1049</v>
      </c>
      <c r="AH283" s="18" t="s">
        <v>1049</v>
      </c>
      <c r="AI283" s="18" t="s">
        <v>1123</v>
      </c>
      <c r="AJ283" s="17">
        <v>77</v>
      </c>
      <c r="AK283" s="25">
        <v>77</v>
      </c>
      <c r="AL283" s="25">
        <v>86000</v>
      </c>
      <c r="AM283" s="35">
        <v>0.19</v>
      </c>
      <c r="AN283" s="49">
        <f t="shared" si="37"/>
        <v>7880180</v>
      </c>
      <c r="AO283" s="18" t="s">
        <v>1049</v>
      </c>
      <c r="AP283" s="15" t="s">
        <v>1049</v>
      </c>
      <c r="AQ283" s="43" t="str">
        <f t="shared" si="38"/>
        <v>SI</v>
      </c>
      <c r="AR283" s="44">
        <f t="shared" si="39"/>
        <v>7880180</v>
      </c>
      <c r="AS283" s="44">
        <f t="shared" si="40"/>
        <v>6622000</v>
      </c>
      <c r="AT283" s="44">
        <f t="shared" si="41"/>
        <v>6622000</v>
      </c>
      <c r="AU283" s="44">
        <f t="shared" si="42"/>
        <v>7880180</v>
      </c>
      <c r="AV283" s="45" t="b">
        <f t="shared" si="43"/>
        <v>1</v>
      </c>
      <c r="AW283" s="45" t="b">
        <f t="shared" si="44"/>
        <v>0</v>
      </c>
      <c r="AX283" s="45"/>
    </row>
    <row r="284" spans="1:50" s="36" customFormat="1" ht="27.75" customHeight="1" x14ac:dyDescent="0.15">
      <c r="A284" s="36" t="str">
        <f t="shared" si="36"/>
        <v>ALDENTAL S.A.301050260</v>
      </c>
      <c r="B284" s="36" t="b">
        <f>+A284='[1]Anexo 9'!A284</f>
        <v>1</v>
      </c>
      <c r="C284" s="18">
        <v>890912872</v>
      </c>
      <c r="D284" s="18" t="s">
        <v>3850</v>
      </c>
      <c r="E284" s="15" t="s">
        <v>800</v>
      </c>
      <c r="F284" s="15" t="s">
        <v>1117</v>
      </c>
      <c r="G284" s="15">
        <f>+VLOOKUP(F284,[3]Sheet1!$E$3:$G$74,3,FALSE)</f>
        <v>3</v>
      </c>
      <c r="H284" s="15">
        <f>+VLOOKUP(D284&amp;F284,'TD para paquetes'!$E$3:$I$441,5,FALSE)</f>
        <v>3</v>
      </c>
      <c r="I284" s="15" t="s">
        <v>1025</v>
      </c>
      <c r="J284" s="15">
        <v>3</v>
      </c>
      <c r="K284" s="15">
        <v>3</v>
      </c>
      <c r="L284" s="15">
        <v>301050260</v>
      </c>
      <c r="M284" s="15" t="s">
        <v>978</v>
      </c>
      <c r="N284" s="15" t="s">
        <v>247</v>
      </c>
      <c r="O284" s="18" t="s">
        <v>1124</v>
      </c>
      <c r="P284" s="22" t="s">
        <v>3841</v>
      </c>
      <c r="Q284" s="15" t="s">
        <v>1119</v>
      </c>
      <c r="R284" s="18" t="s">
        <v>1120</v>
      </c>
      <c r="S284" s="22" t="s">
        <v>73</v>
      </c>
      <c r="T284" s="18" t="s">
        <v>1120</v>
      </c>
      <c r="U284" s="18" t="s">
        <v>1120</v>
      </c>
      <c r="V284" s="15" t="s">
        <v>170</v>
      </c>
      <c r="W284" s="18" t="s">
        <v>170</v>
      </c>
      <c r="X284" s="18"/>
      <c r="Y284" s="15" t="s">
        <v>73</v>
      </c>
      <c r="Z284" s="18" t="s">
        <v>1121</v>
      </c>
      <c r="AA284" s="18" t="s">
        <v>1063</v>
      </c>
      <c r="AB284" s="18" t="s">
        <v>1122</v>
      </c>
      <c r="AC284" s="67" t="str">
        <f>+VLOOKUP("*"&amp;L284&amp;"*",'[2]REGISTROS SANITARIOS'!$D$261:$E$408,2,FALSE)</f>
        <v>SI</v>
      </c>
      <c r="AD284" s="22" t="s">
        <v>1025</v>
      </c>
      <c r="AE284" s="16">
        <v>46172</v>
      </c>
      <c r="AF284" s="34" t="s">
        <v>73</v>
      </c>
      <c r="AG284" s="24" t="s">
        <v>1049</v>
      </c>
      <c r="AH284" s="18" t="s">
        <v>1049</v>
      </c>
      <c r="AI284" s="18" t="s">
        <v>1123</v>
      </c>
      <c r="AJ284" s="17">
        <v>44</v>
      </c>
      <c r="AK284" s="25">
        <v>44</v>
      </c>
      <c r="AL284" s="25">
        <v>86000</v>
      </c>
      <c r="AM284" s="35">
        <v>0.19</v>
      </c>
      <c r="AN284" s="49">
        <f t="shared" si="37"/>
        <v>4502960</v>
      </c>
      <c r="AO284" s="18" t="s">
        <v>1049</v>
      </c>
      <c r="AP284" s="15" t="s">
        <v>1049</v>
      </c>
      <c r="AQ284" s="43" t="str">
        <f t="shared" si="38"/>
        <v>SI</v>
      </c>
      <c r="AR284" s="44">
        <f t="shared" si="39"/>
        <v>4502960</v>
      </c>
      <c r="AS284" s="44">
        <f t="shared" si="40"/>
        <v>3784000</v>
      </c>
      <c r="AT284" s="44">
        <f t="shared" si="41"/>
        <v>3784000</v>
      </c>
      <c r="AU284" s="44">
        <f t="shared" si="42"/>
        <v>4502960</v>
      </c>
      <c r="AV284" s="45" t="b">
        <f t="shared" si="43"/>
        <v>1</v>
      </c>
      <c r="AW284" s="45" t="b">
        <f t="shared" si="44"/>
        <v>0</v>
      </c>
      <c r="AX284" s="45"/>
    </row>
    <row r="285" spans="1:50" s="36" customFormat="1" ht="27.75" customHeight="1" x14ac:dyDescent="0.15">
      <c r="A285" s="36" t="str">
        <f t="shared" si="36"/>
        <v>ALDENTAL S.A.301050270</v>
      </c>
      <c r="B285" s="36" t="b">
        <f>+A285='[1]Anexo 9'!A285</f>
        <v>1</v>
      </c>
      <c r="C285" s="18">
        <v>890912872</v>
      </c>
      <c r="D285" s="18" t="s">
        <v>3850</v>
      </c>
      <c r="E285" s="15" t="s">
        <v>800</v>
      </c>
      <c r="F285" s="15" t="s">
        <v>1117</v>
      </c>
      <c r="G285" s="15">
        <f>+VLOOKUP(F285,[3]Sheet1!$E$3:$G$74,3,FALSE)</f>
        <v>3</v>
      </c>
      <c r="H285" s="15">
        <f>+VLOOKUP(D285&amp;F285,'TD para paquetes'!$E$3:$I$441,5,FALSE)</f>
        <v>3</v>
      </c>
      <c r="I285" s="15" t="s">
        <v>1025</v>
      </c>
      <c r="J285" s="15">
        <v>3</v>
      </c>
      <c r="K285" s="15">
        <v>3</v>
      </c>
      <c r="L285" s="15">
        <v>301050270</v>
      </c>
      <c r="M285" s="15" t="s">
        <v>979</v>
      </c>
      <c r="N285" s="15" t="s">
        <v>247</v>
      </c>
      <c r="O285" s="18" t="s">
        <v>1125</v>
      </c>
      <c r="P285" s="22" t="s">
        <v>3841</v>
      </c>
      <c r="Q285" s="15" t="s">
        <v>1119</v>
      </c>
      <c r="R285" s="18" t="s">
        <v>1120</v>
      </c>
      <c r="S285" s="22" t="s">
        <v>73</v>
      </c>
      <c r="T285" s="18" t="s">
        <v>1120</v>
      </c>
      <c r="U285" s="18" t="s">
        <v>1120</v>
      </c>
      <c r="V285" s="15" t="s">
        <v>170</v>
      </c>
      <c r="W285" s="18" t="s">
        <v>170</v>
      </c>
      <c r="X285" s="18"/>
      <c r="Y285" s="15" t="s">
        <v>73</v>
      </c>
      <c r="Z285" s="18" t="s">
        <v>1121</v>
      </c>
      <c r="AA285" s="18" t="s">
        <v>1063</v>
      </c>
      <c r="AB285" s="18" t="s">
        <v>1122</v>
      </c>
      <c r="AC285" s="67" t="str">
        <f>+VLOOKUP("*"&amp;L285&amp;"*",'[2]REGISTROS SANITARIOS'!$D$261:$E$408,2,FALSE)</f>
        <v>SI</v>
      </c>
      <c r="AD285" s="22" t="s">
        <v>1025</v>
      </c>
      <c r="AE285" s="16">
        <v>46172</v>
      </c>
      <c r="AF285" s="34" t="s">
        <v>73</v>
      </c>
      <c r="AG285" s="24" t="s">
        <v>1049</v>
      </c>
      <c r="AH285" s="18" t="s">
        <v>1049</v>
      </c>
      <c r="AI285" s="18" t="s">
        <v>1123</v>
      </c>
      <c r="AJ285" s="17">
        <v>5.5</v>
      </c>
      <c r="AK285" s="25">
        <v>6</v>
      </c>
      <c r="AL285" s="25">
        <v>86000</v>
      </c>
      <c r="AM285" s="35">
        <v>0.19</v>
      </c>
      <c r="AN285" s="49">
        <f t="shared" si="37"/>
        <v>614040</v>
      </c>
      <c r="AO285" s="18" t="s">
        <v>1049</v>
      </c>
      <c r="AP285" s="15" t="s">
        <v>1049</v>
      </c>
      <c r="AQ285" s="43" t="str">
        <f t="shared" si="38"/>
        <v>MAYOR</v>
      </c>
      <c r="AR285" s="44">
        <f t="shared" si="39"/>
        <v>562870</v>
      </c>
      <c r="AS285" s="44">
        <f t="shared" si="40"/>
        <v>473000</v>
      </c>
      <c r="AT285" s="44">
        <f t="shared" si="41"/>
        <v>516000</v>
      </c>
      <c r="AU285" s="44">
        <f t="shared" si="42"/>
        <v>614040</v>
      </c>
      <c r="AV285" s="45" t="b">
        <f t="shared" si="43"/>
        <v>1</v>
      </c>
      <c r="AW285" s="45" t="b">
        <f t="shared" si="44"/>
        <v>0</v>
      </c>
      <c r="AX285" s="45"/>
    </row>
    <row r="286" spans="1:50" s="36" customFormat="1" ht="27.75" customHeight="1" x14ac:dyDescent="0.15">
      <c r="A286" s="36" t="str">
        <f t="shared" si="36"/>
        <v>ALDENTAL S.A.301060408</v>
      </c>
      <c r="B286" s="36" t="b">
        <f>+A286='[1]Anexo 9'!A286</f>
        <v>1</v>
      </c>
      <c r="C286" s="18">
        <v>890912872</v>
      </c>
      <c r="D286" s="18" t="s">
        <v>3850</v>
      </c>
      <c r="E286" s="15" t="s">
        <v>800</v>
      </c>
      <c r="F286" s="15" t="s">
        <v>1152</v>
      </c>
      <c r="G286" s="15">
        <f>+VLOOKUP(F286,[3]Sheet1!$E$3:$G$74,3,FALSE)</f>
        <v>5</v>
      </c>
      <c r="H286" s="15">
        <f>+VLOOKUP(D286&amp;F286,'TD para paquetes'!$E$3:$I$441,5,FALSE)</f>
        <v>5</v>
      </c>
      <c r="I286" s="15" t="s">
        <v>1025</v>
      </c>
      <c r="J286" s="15">
        <v>3</v>
      </c>
      <c r="K286" s="15">
        <v>3</v>
      </c>
      <c r="L286" s="15">
        <v>301060408</v>
      </c>
      <c r="M286" s="15" t="s">
        <v>1153</v>
      </c>
      <c r="N286" s="15" t="s">
        <v>101</v>
      </c>
      <c r="O286" s="18" t="s">
        <v>1153</v>
      </c>
      <c r="P286" s="22" t="s">
        <v>73</v>
      </c>
      <c r="Q286" s="15" t="s">
        <v>1154</v>
      </c>
      <c r="R286" s="18" t="s">
        <v>1155</v>
      </c>
      <c r="S286" s="22" t="b">
        <f>+R286=Q286</f>
        <v>0</v>
      </c>
      <c r="T286" s="18" t="s">
        <v>1156</v>
      </c>
      <c r="U286" s="18" t="s">
        <v>1156</v>
      </c>
      <c r="V286" s="15" t="s">
        <v>1157</v>
      </c>
      <c r="W286" s="18" t="s">
        <v>1131</v>
      </c>
      <c r="X286" s="18"/>
      <c r="Y286" s="15" t="s">
        <v>73</v>
      </c>
      <c r="Z286" s="18" t="s">
        <v>1158</v>
      </c>
      <c r="AA286" s="18" t="s">
        <v>86</v>
      </c>
      <c r="AB286" s="18" t="s">
        <v>6694</v>
      </c>
      <c r="AC286" s="67" t="str">
        <f>+VLOOKUP("*"&amp;L286&amp;"*",'[2]REGISTROS SANITARIOS'!$D$261:$E$408,2,FALSE)</f>
        <v>SI</v>
      </c>
      <c r="AD286" s="22" t="s">
        <v>1025</v>
      </c>
      <c r="AE286" s="16">
        <v>47169</v>
      </c>
      <c r="AF286" s="34" t="s">
        <v>73</v>
      </c>
      <c r="AG286" s="24" t="s">
        <v>1049</v>
      </c>
      <c r="AH286" s="18" t="s">
        <v>1049</v>
      </c>
      <c r="AI286" s="18" t="s">
        <v>1065</v>
      </c>
      <c r="AJ286" s="17">
        <v>16.5</v>
      </c>
      <c r="AK286" s="25">
        <v>17</v>
      </c>
      <c r="AL286" s="25">
        <v>14000</v>
      </c>
      <c r="AM286" s="35">
        <v>0.19</v>
      </c>
      <c r="AN286" s="49">
        <f t="shared" si="37"/>
        <v>283220</v>
      </c>
      <c r="AO286" s="18" t="s">
        <v>1049</v>
      </c>
      <c r="AP286" s="15" t="s">
        <v>1049</v>
      </c>
      <c r="AQ286" s="43" t="str">
        <f t="shared" si="38"/>
        <v>MAYOR</v>
      </c>
      <c r="AR286" s="44">
        <f t="shared" si="39"/>
        <v>274890</v>
      </c>
      <c r="AS286" s="44">
        <f t="shared" si="40"/>
        <v>231000</v>
      </c>
      <c r="AT286" s="44">
        <f t="shared" si="41"/>
        <v>238000</v>
      </c>
      <c r="AU286" s="44">
        <f t="shared" si="42"/>
        <v>283220</v>
      </c>
      <c r="AV286" s="45" t="b">
        <f t="shared" si="43"/>
        <v>1</v>
      </c>
      <c r="AW286" s="45" t="b">
        <f t="shared" si="44"/>
        <v>0</v>
      </c>
      <c r="AX286" s="45"/>
    </row>
    <row r="287" spans="1:50" s="36" customFormat="1" ht="27.75" customHeight="1" x14ac:dyDescent="0.15">
      <c r="A287" s="36" t="str">
        <f t="shared" si="36"/>
        <v>ALDENTAL S.A.301060508</v>
      </c>
      <c r="B287" s="36" t="b">
        <f>+A287='[1]Anexo 9'!A287</f>
        <v>1</v>
      </c>
      <c r="C287" s="18">
        <v>890912872</v>
      </c>
      <c r="D287" s="18" t="s">
        <v>3850</v>
      </c>
      <c r="E287" s="15" t="s">
        <v>800</v>
      </c>
      <c r="F287" s="15" t="s">
        <v>1152</v>
      </c>
      <c r="G287" s="15">
        <f>+VLOOKUP(F287,[3]Sheet1!$E$3:$G$74,3,FALSE)</f>
        <v>5</v>
      </c>
      <c r="H287" s="15">
        <f>+VLOOKUP(D287&amp;F287,'TD para paquetes'!$E$3:$I$441,5,FALSE)</f>
        <v>5</v>
      </c>
      <c r="I287" s="15" t="s">
        <v>1025</v>
      </c>
      <c r="J287" s="15">
        <v>3</v>
      </c>
      <c r="K287" s="15">
        <v>3</v>
      </c>
      <c r="L287" s="15">
        <v>301060508</v>
      </c>
      <c r="M287" s="15" t="s">
        <v>1159</v>
      </c>
      <c r="N287" s="15" t="s">
        <v>101</v>
      </c>
      <c r="O287" s="18" t="s">
        <v>1159</v>
      </c>
      <c r="P287" s="22" t="s">
        <v>73</v>
      </c>
      <c r="Q287" s="15" t="s">
        <v>1154</v>
      </c>
      <c r="R287" s="18" t="s">
        <v>1155</v>
      </c>
      <c r="S287" s="22" t="b">
        <f>+R287=Q287</f>
        <v>0</v>
      </c>
      <c r="T287" s="18" t="s">
        <v>1156</v>
      </c>
      <c r="U287" s="18" t="s">
        <v>1156</v>
      </c>
      <c r="V287" s="15" t="s">
        <v>1157</v>
      </c>
      <c r="W287" s="18" t="s">
        <v>1131</v>
      </c>
      <c r="X287" s="18"/>
      <c r="Y287" s="15" t="s">
        <v>73</v>
      </c>
      <c r="Z287" s="18" t="s">
        <v>1158</v>
      </c>
      <c r="AA287" s="18" t="s">
        <v>86</v>
      </c>
      <c r="AB287" s="18" t="s">
        <v>6694</v>
      </c>
      <c r="AC287" s="67" t="str">
        <f>+VLOOKUP("*"&amp;L287&amp;"*",'[2]REGISTROS SANITARIOS'!$D$261:$E$408,2,FALSE)</f>
        <v>SI</v>
      </c>
      <c r="AD287" s="22" t="s">
        <v>1025</v>
      </c>
      <c r="AE287" s="16">
        <v>47169</v>
      </c>
      <c r="AF287" s="34" t="s">
        <v>73</v>
      </c>
      <c r="AG287" s="24" t="s">
        <v>1049</v>
      </c>
      <c r="AH287" s="18" t="s">
        <v>1049</v>
      </c>
      <c r="AI287" s="18" t="s">
        <v>1065</v>
      </c>
      <c r="AJ287" s="17">
        <v>11</v>
      </c>
      <c r="AK287" s="25">
        <v>11</v>
      </c>
      <c r="AL287" s="25">
        <v>14000</v>
      </c>
      <c r="AM287" s="35">
        <v>0.19</v>
      </c>
      <c r="AN287" s="49">
        <f t="shared" si="37"/>
        <v>183260</v>
      </c>
      <c r="AO287" s="18" t="s">
        <v>1049</v>
      </c>
      <c r="AP287" s="15" t="s">
        <v>1049</v>
      </c>
      <c r="AQ287" s="43" t="str">
        <f t="shared" si="38"/>
        <v>SI</v>
      </c>
      <c r="AR287" s="44">
        <f t="shared" si="39"/>
        <v>183260</v>
      </c>
      <c r="AS287" s="44">
        <f t="shared" si="40"/>
        <v>154000</v>
      </c>
      <c r="AT287" s="44">
        <f t="shared" si="41"/>
        <v>154000</v>
      </c>
      <c r="AU287" s="44">
        <f t="shared" si="42"/>
        <v>183260</v>
      </c>
      <c r="AV287" s="45" t="b">
        <f t="shared" si="43"/>
        <v>1</v>
      </c>
      <c r="AW287" s="45" t="b">
        <f t="shared" si="44"/>
        <v>0</v>
      </c>
      <c r="AX287" s="45"/>
    </row>
    <row r="288" spans="1:50" s="36" customFormat="1" ht="27.75" customHeight="1" x14ac:dyDescent="0.15">
      <c r="A288" s="36" t="str">
        <f t="shared" si="36"/>
        <v>ALDENTAL S.A.301060608</v>
      </c>
      <c r="B288" s="36" t="b">
        <f>+A288='[1]Anexo 9'!A288</f>
        <v>1</v>
      </c>
      <c r="C288" s="18">
        <v>890912872</v>
      </c>
      <c r="D288" s="18" t="s">
        <v>3850</v>
      </c>
      <c r="E288" s="15" t="s">
        <v>800</v>
      </c>
      <c r="F288" s="15" t="s">
        <v>1152</v>
      </c>
      <c r="G288" s="15">
        <f>+VLOOKUP(F288,[3]Sheet1!$E$3:$G$74,3,FALSE)</f>
        <v>5</v>
      </c>
      <c r="H288" s="15">
        <f>+VLOOKUP(D288&amp;F288,'TD para paquetes'!$E$3:$I$441,5,FALSE)</f>
        <v>5</v>
      </c>
      <c r="I288" s="15" t="s">
        <v>1025</v>
      </c>
      <c r="J288" s="15">
        <v>3</v>
      </c>
      <c r="K288" s="15">
        <v>3</v>
      </c>
      <c r="L288" s="15">
        <v>301060608</v>
      </c>
      <c r="M288" s="15" t="s">
        <v>1160</v>
      </c>
      <c r="N288" s="15" t="s">
        <v>101</v>
      </c>
      <c r="O288" s="18" t="s">
        <v>1160</v>
      </c>
      <c r="P288" s="22" t="s">
        <v>73</v>
      </c>
      <c r="Q288" s="15" t="s">
        <v>1154</v>
      </c>
      <c r="R288" s="18" t="s">
        <v>1155</v>
      </c>
      <c r="S288" s="22" t="b">
        <f>+R288=Q288</f>
        <v>0</v>
      </c>
      <c r="T288" s="18" t="s">
        <v>1156</v>
      </c>
      <c r="U288" s="18" t="s">
        <v>1156</v>
      </c>
      <c r="V288" s="15" t="s">
        <v>1157</v>
      </c>
      <c r="W288" s="18" t="s">
        <v>1131</v>
      </c>
      <c r="X288" s="18"/>
      <c r="Y288" s="15" t="s">
        <v>73</v>
      </c>
      <c r="Z288" s="18" t="s">
        <v>1158</v>
      </c>
      <c r="AA288" s="18" t="s">
        <v>86</v>
      </c>
      <c r="AB288" s="18" t="s">
        <v>6694</v>
      </c>
      <c r="AC288" s="67" t="str">
        <f>+VLOOKUP("*"&amp;L288&amp;"*",'[2]REGISTROS SANITARIOS'!$D$261:$E$408,2,FALSE)</f>
        <v>SI</v>
      </c>
      <c r="AD288" s="22" t="s">
        <v>1025</v>
      </c>
      <c r="AE288" s="16">
        <v>47169</v>
      </c>
      <c r="AF288" s="34" t="s">
        <v>73</v>
      </c>
      <c r="AG288" s="24" t="s">
        <v>1049</v>
      </c>
      <c r="AH288" s="18" t="s">
        <v>1049</v>
      </c>
      <c r="AI288" s="18" t="s">
        <v>1065</v>
      </c>
      <c r="AJ288" s="17">
        <v>16.5</v>
      </c>
      <c r="AK288" s="25">
        <v>17</v>
      </c>
      <c r="AL288" s="25">
        <v>14000</v>
      </c>
      <c r="AM288" s="35">
        <v>0.19</v>
      </c>
      <c r="AN288" s="49">
        <f t="shared" si="37"/>
        <v>283220</v>
      </c>
      <c r="AO288" s="18" t="s">
        <v>1049</v>
      </c>
      <c r="AP288" s="15" t="s">
        <v>1049</v>
      </c>
      <c r="AQ288" s="43" t="str">
        <f t="shared" si="38"/>
        <v>MAYOR</v>
      </c>
      <c r="AR288" s="44">
        <f t="shared" si="39"/>
        <v>274890</v>
      </c>
      <c r="AS288" s="44">
        <f t="shared" si="40"/>
        <v>231000</v>
      </c>
      <c r="AT288" s="44">
        <f t="shared" si="41"/>
        <v>238000</v>
      </c>
      <c r="AU288" s="44">
        <f t="shared" si="42"/>
        <v>283220</v>
      </c>
      <c r="AV288" s="45" t="b">
        <f t="shared" si="43"/>
        <v>1</v>
      </c>
      <c r="AW288" s="45" t="b">
        <f t="shared" si="44"/>
        <v>0</v>
      </c>
      <c r="AX288" s="45"/>
    </row>
    <row r="289" spans="1:50" s="36" customFormat="1" ht="27.75" customHeight="1" x14ac:dyDescent="0.15">
      <c r="A289" s="36" t="str">
        <f t="shared" si="36"/>
        <v>ALDENTAL S.A.301061208</v>
      </c>
      <c r="B289" s="36" t="b">
        <f>+A289='[1]Anexo 9'!A289</f>
        <v>1</v>
      </c>
      <c r="C289" s="18">
        <v>890912872</v>
      </c>
      <c r="D289" s="18" t="s">
        <v>3850</v>
      </c>
      <c r="E289" s="15" t="s">
        <v>800</v>
      </c>
      <c r="F289" s="15" t="s">
        <v>1152</v>
      </c>
      <c r="G289" s="15">
        <f>+VLOOKUP(F289,[3]Sheet1!$E$3:$G$74,3,FALSE)</f>
        <v>5</v>
      </c>
      <c r="H289" s="15">
        <f>+VLOOKUP(D289&amp;F289,'TD para paquetes'!$E$3:$I$441,5,FALSE)</f>
        <v>5</v>
      </c>
      <c r="I289" s="15" t="s">
        <v>1025</v>
      </c>
      <c r="J289" s="15">
        <v>3</v>
      </c>
      <c r="K289" s="15">
        <v>3</v>
      </c>
      <c r="L289" s="15">
        <v>301061208</v>
      </c>
      <c r="M289" s="15" t="s">
        <v>3960</v>
      </c>
      <c r="N289" s="15" t="s">
        <v>101</v>
      </c>
      <c r="O289" s="18" t="s">
        <v>3960</v>
      </c>
      <c r="P289" s="22" t="s">
        <v>73</v>
      </c>
      <c r="Q289" s="15" t="s">
        <v>101</v>
      </c>
      <c r="R289" s="18" t="s">
        <v>1407</v>
      </c>
      <c r="S289" s="22" t="s">
        <v>73</v>
      </c>
      <c r="T289" s="18" t="s">
        <v>6113</v>
      </c>
      <c r="U289" s="18" t="s">
        <v>6113</v>
      </c>
      <c r="V289" s="15" t="s">
        <v>996</v>
      </c>
      <c r="W289" s="18" t="s">
        <v>1131</v>
      </c>
      <c r="X289" s="18"/>
      <c r="Y289" s="15" t="s">
        <v>73</v>
      </c>
      <c r="Z289" s="18" t="s">
        <v>3842</v>
      </c>
      <c r="AA289" s="18" t="s">
        <v>86</v>
      </c>
      <c r="AB289" s="18" t="s">
        <v>6694</v>
      </c>
      <c r="AC289" s="67" t="str">
        <f>+VLOOKUP("*"&amp;L289&amp;"*",'[2]REGISTROS SANITARIOS'!$D$261:$E$408,2,FALSE)</f>
        <v>SI</v>
      </c>
      <c r="AD289" s="22" t="s">
        <v>1025</v>
      </c>
      <c r="AE289" s="16">
        <v>47169</v>
      </c>
      <c r="AF289" s="34" t="s">
        <v>73</v>
      </c>
      <c r="AG289" s="24" t="s">
        <v>1049</v>
      </c>
      <c r="AH289" s="18" t="s">
        <v>1049</v>
      </c>
      <c r="AI289" s="18" t="s">
        <v>1123</v>
      </c>
      <c r="AJ289" s="17">
        <v>5.5</v>
      </c>
      <c r="AK289" s="25">
        <v>6</v>
      </c>
      <c r="AL289" s="25">
        <v>14000</v>
      </c>
      <c r="AM289" s="35">
        <v>0.19</v>
      </c>
      <c r="AN289" s="49">
        <f t="shared" si="37"/>
        <v>99960</v>
      </c>
      <c r="AO289" s="18" t="s">
        <v>1049</v>
      </c>
      <c r="AP289" s="15" t="s">
        <v>1049</v>
      </c>
      <c r="AQ289" s="43" t="str">
        <f t="shared" si="38"/>
        <v>MAYOR</v>
      </c>
      <c r="AR289" s="44">
        <f t="shared" si="39"/>
        <v>91630</v>
      </c>
      <c r="AS289" s="44">
        <f t="shared" si="40"/>
        <v>77000</v>
      </c>
      <c r="AT289" s="44">
        <f t="shared" si="41"/>
        <v>84000</v>
      </c>
      <c r="AU289" s="44">
        <f t="shared" si="42"/>
        <v>99960</v>
      </c>
      <c r="AV289" s="45" t="b">
        <f t="shared" si="43"/>
        <v>1</v>
      </c>
      <c r="AW289" s="45" t="b">
        <f t="shared" si="44"/>
        <v>0</v>
      </c>
      <c r="AX289" s="45"/>
    </row>
    <row r="290" spans="1:50" s="36" customFormat="1" ht="27.75" customHeight="1" x14ac:dyDescent="0.15">
      <c r="A290" s="36" t="str">
        <f t="shared" si="36"/>
        <v>ALDENTAL S.A.301061608</v>
      </c>
      <c r="B290" s="36" t="b">
        <f>+A290='[1]Anexo 9'!A290</f>
        <v>1</v>
      </c>
      <c r="C290" s="18">
        <v>890912872</v>
      </c>
      <c r="D290" s="18" t="s">
        <v>3850</v>
      </c>
      <c r="E290" s="15" t="s">
        <v>800</v>
      </c>
      <c r="F290" s="15" t="s">
        <v>1152</v>
      </c>
      <c r="G290" s="15">
        <f>+VLOOKUP(F290,[3]Sheet1!$E$3:$G$74,3,FALSE)</f>
        <v>5</v>
      </c>
      <c r="H290" s="15">
        <f>+VLOOKUP(D290&amp;F290,'TD para paquetes'!$E$3:$I$441,5,FALSE)</f>
        <v>5</v>
      </c>
      <c r="I290" s="15" t="s">
        <v>1025</v>
      </c>
      <c r="J290" s="15">
        <v>3</v>
      </c>
      <c r="K290" s="15">
        <v>3</v>
      </c>
      <c r="L290" s="15">
        <v>301061608</v>
      </c>
      <c r="M290" s="15" t="s">
        <v>1161</v>
      </c>
      <c r="N290" s="15" t="s">
        <v>101</v>
      </c>
      <c r="O290" s="18" t="s">
        <v>1161</v>
      </c>
      <c r="P290" s="22" t="s">
        <v>73</v>
      </c>
      <c r="Q290" s="15" t="s">
        <v>1154</v>
      </c>
      <c r="R290" s="18" t="s">
        <v>1155</v>
      </c>
      <c r="S290" s="22" t="b">
        <f t="shared" ref="S290:S299" si="45">+R290=Q290</f>
        <v>0</v>
      </c>
      <c r="T290" s="18" t="s">
        <v>1156</v>
      </c>
      <c r="U290" s="18" t="s">
        <v>1156</v>
      </c>
      <c r="V290" s="15" t="s">
        <v>1157</v>
      </c>
      <c r="W290" s="18" t="s">
        <v>1131</v>
      </c>
      <c r="X290" s="18"/>
      <c r="Y290" s="15" t="s">
        <v>73</v>
      </c>
      <c r="Z290" s="18" t="s">
        <v>1158</v>
      </c>
      <c r="AA290" s="18" t="s">
        <v>86</v>
      </c>
      <c r="AB290" s="18" t="s">
        <v>6694</v>
      </c>
      <c r="AC290" s="67" t="str">
        <f>+VLOOKUP("*"&amp;L290&amp;"*",'[2]REGISTROS SANITARIOS'!$D$261:$E$408,2,FALSE)</f>
        <v>SI</v>
      </c>
      <c r="AD290" s="22" t="s">
        <v>1025</v>
      </c>
      <c r="AE290" s="16">
        <v>47169</v>
      </c>
      <c r="AF290" s="34" t="s">
        <v>73</v>
      </c>
      <c r="AG290" s="24" t="s">
        <v>1049</v>
      </c>
      <c r="AH290" s="18" t="s">
        <v>1049</v>
      </c>
      <c r="AI290" s="18" t="s">
        <v>1065</v>
      </c>
      <c r="AJ290" s="17">
        <v>16.5</v>
      </c>
      <c r="AK290" s="25">
        <v>17</v>
      </c>
      <c r="AL290" s="25">
        <v>14000</v>
      </c>
      <c r="AM290" s="35">
        <v>0.19</v>
      </c>
      <c r="AN290" s="49">
        <f t="shared" si="37"/>
        <v>283220</v>
      </c>
      <c r="AO290" s="18" t="s">
        <v>1049</v>
      </c>
      <c r="AP290" s="15" t="s">
        <v>1049</v>
      </c>
      <c r="AQ290" s="43" t="str">
        <f t="shared" si="38"/>
        <v>MAYOR</v>
      </c>
      <c r="AR290" s="44">
        <f t="shared" si="39"/>
        <v>274890</v>
      </c>
      <c r="AS290" s="44">
        <f t="shared" si="40"/>
        <v>231000</v>
      </c>
      <c r="AT290" s="44">
        <f t="shared" si="41"/>
        <v>238000</v>
      </c>
      <c r="AU290" s="44">
        <f t="shared" si="42"/>
        <v>283220</v>
      </c>
      <c r="AV290" s="45" t="b">
        <f t="shared" si="43"/>
        <v>1</v>
      </c>
      <c r="AW290" s="45" t="b">
        <f t="shared" si="44"/>
        <v>0</v>
      </c>
      <c r="AX290" s="45"/>
    </row>
    <row r="291" spans="1:50" s="36" customFormat="1" ht="27.75" customHeight="1" x14ac:dyDescent="0.15">
      <c r="A291" s="36" t="str">
        <f t="shared" si="36"/>
        <v>ALDENTAL S.A.301061808</v>
      </c>
      <c r="B291" s="36" t="b">
        <f>+A291='[1]Anexo 9'!A291</f>
        <v>1</v>
      </c>
      <c r="C291" s="18">
        <v>890912872</v>
      </c>
      <c r="D291" s="18" t="s">
        <v>3850</v>
      </c>
      <c r="E291" s="15" t="s">
        <v>800</v>
      </c>
      <c r="F291" s="15" t="s">
        <v>1162</v>
      </c>
      <c r="G291" s="15">
        <f>+VLOOKUP(F291,[3]Sheet1!$E$3:$G$74,3,FALSE)</f>
        <v>12</v>
      </c>
      <c r="H291" s="15">
        <f>+VLOOKUP(D291&amp;F291,'TD para paquetes'!$E$3:$I$441,5,FALSE)</f>
        <v>12</v>
      </c>
      <c r="I291" s="15" t="s">
        <v>1025</v>
      </c>
      <c r="J291" s="15">
        <v>3</v>
      </c>
      <c r="K291" s="15">
        <v>3</v>
      </c>
      <c r="L291" s="15">
        <v>301061808</v>
      </c>
      <c r="M291" s="15" t="s">
        <v>1163</v>
      </c>
      <c r="N291" s="15" t="s">
        <v>101</v>
      </c>
      <c r="O291" s="18" t="s">
        <v>1163</v>
      </c>
      <c r="P291" s="22" t="s">
        <v>73</v>
      </c>
      <c r="Q291" s="15" t="s">
        <v>101</v>
      </c>
      <c r="R291" s="18" t="s">
        <v>1164</v>
      </c>
      <c r="S291" s="22" t="b">
        <f t="shared" si="45"/>
        <v>0</v>
      </c>
      <c r="T291" s="18" t="s">
        <v>1156</v>
      </c>
      <c r="U291" s="18" t="s">
        <v>1156</v>
      </c>
      <c r="V291" s="15" t="s">
        <v>1165</v>
      </c>
      <c r="W291" s="18" t="s">
        <v>1131</v>
      </c>
      <c r="X291" s="18"/>
      <c r="Y291" s="15" t="s">
        <v>73</v>
      </c>
      <c r="Z291" s="18" t="s">
        <v>1158</v>
      </c>
      <c r="AA291" s="18" t="s">
        <v>86</v>
      </c>
      <c r="AB291" s="18" t="s">
        <v>6695</v>
      </c>
      <c r="AC291" s="67" t="str">
        <f>+VLOOKUP("*"&amp;L291&amp;"*",'[2]REGISTROS SANITARIOS'!$D$261:$E$408,2,FALSE)</f>
        <v>SI</v>
      </c>
      <c r="AD291" s="22" t="s">
        <v>1025</v>
      </c>
      <c r="AE291" s="16">
        <v>47169</v>
      </c>
      <c r="AF291" s="34" t="s">
        <v>73</v>
      </c>
      <c r="AG291" s="24" t="s">
        <v>1049</v>
      </c>
      <c r="AH291" s="18" t="s">
        <v>1049</v>
      </c>
      <c r="AI291" s="18" t="s">
        <v>1065</v>
      </c>
      <c r="AJ291" s="17">
        <v>5.5</v>
      </c>
      <c r="AK291" s="25">
        <v>6</v>
      </c>
      <c r="AL291" s="25">
        <v>14000</v>
      </c>
      <c r="AM291" s="35">
        <v>0.19</v>
      </c>
      <c r="AN291" s="49">
        <f t="shared" si="37"/>
        <v>99960</v>
      </c>
      <c r="AO291" s="18" t="s">
        <v>1049</v>
      </c>
      <c r="AP291" s="15" t="s">
        <v>1049</v>
      </c>
      <c r="AQ291" s="43" t="str">
        <f t="shared" si="38"/>
        <v>MAYOR</v>
      </c>
      <c r="AR291" s="44">
        <f t="shared" si="39"/>
        <v>91630</v>
      </c>
      <c r="AS291" s="44">
        <f t="shared" si="40"/>
        <v>77000</v>
      </c>
      <c r="AT291" s="44">
        <f t="shared" si="41"/>
        <v>84000</v>
      </c>
      <c r="AU291" s="44">
        <f t="shared" si="42"/>
        <v>99960</v>
      </c>
      <c r="AV291" s="45" t="b">
        <f t="shared" si="43"/>
        <v>1</v>
      </c>
      <c r="AW291" s="45" t="b">
        <f t="shared" si="44"/>
        <v>0</v>
      </c>
      <c r="AX291" s="45"/>
    </row>
    <row r="292" spans="1:50" s="36" customFormat="1" ht="27.75" customHeight="1" x14ac:dyDescent="0.15">
      <c r="A292" s="36" t="str">
        <f t="shared" si="36"/>
        <v>ALDENTAL S.A.301061908</v>
      </c>
      <c r="B292" s="36" t="b">
        <f>+A292='[1]Anexo 9'!A292</f>
        <v>1</v>
      </c>
      <c r="C292" s="18">
        <v>890912872</v>
      </c>
      <c r="D292" s="18" t="s">
        <v>3850</v>
      </c>
      <c r="E292" s="15" t="s">
        <v>800</v>
      </c>
      <c r="F292" s="15" t="s">
        <v>1162</v>
      </c>
      <c r="G292" s="15">
        <f>+VLOOKUP(F292,[3]Sheet1!$E$3:$G$74,3,FALSE)</f>
        <v>12</v>
      </c>
      <c r="H292" s="15">
        <f>+VLOOKUP(D292&amp;F292,'TD para paquetes'!$E$3:$I$441,5,FALSE)</f>
        <v>12</v>
      </c>
      <c r="I292" s="15" t="s">
        <v>1025</v>
      </c>
      <c r="J292" s="15">
        <v>3</v>
      </c>
      <c r="K292" s="15">
        <v>3</v>
      </c>
      <c r="L292" s="15">
        <v>301061908</v>
      </c>
      <c r="M292" s="15" t="s">
        <v>1166</v>
      </c>
      <c r="N292" s="15" t="s">
        <v>101</v>
      </c>
      <c r="O292" s="18" t="s">
        <v>1166</v>
      </c>
      <c r="P292" s="22" t="s">
        <v>73</v>
      </c>
      <c r="Q292" s="15" t="s">
        <v>101</v>
      </c>
      <c r="R292" s="18" t="s">
        <v>1164</v>
      </c>
      <c r="S292" s="22" t="b">
        <f t="shared" si="45"/>
        <v>0</v>
      </c>
      <c r="T292" s="18" t="s">
        <v>1156</v>
      </c>
      <c r="U292" s="18" t="s">
        <v>1156</v>
      </c>
      <c r="V292" s="15" t="s">
        <v>1165</v>
      </c>
      <c r="W292" s="18" t="s">
        <v>1131</v>
      </c>
      <c r="X292" s="18"/>
      <c r="Y292" s="15" t="s">
        <v>73</v>
      </c>
      <c r="Z292" s="18" t="s">
        <v>1158</v>
      </c>
      <c r="AA292" s="18" t="s">
        <v>86</v>
      </c>
      <c r="AB292" s="18" t="s">
        <v>6695</v>
      </c>
      <c r="AC292" s="67" t="e">
        <f>+VLOOKUP("*"&amp;L292&amp;"*",'[2]REGISTROS SANITARIOS'!$D$261:$E$408,2,FALSE)</f>
        <v>#N/A</v>
      </c>
      <c r="AD292" s="22" t="s">
        <v>44</v>
      </c>
      <c r="AE292" s="16">
        <v>47169</v>
      </c>
      <c r="AF292" s="34" t="s">
        <v>73</v>
      </c>
      <c r="AG292" s="24" t="s">
        <v>1049</v>
      </c>
      <c r="AH292" s="18" t="s">
        <v>1049</v>
      </c>
      <c r="AI292" s="18" t="s">
        <v>1065</v>
      </c>
      <c r="AJ292" s="17">
        <v>44</v>
      </c>
      <c r="AK292" s="25">
        <v>44</v>
      </c>
      <c r="AL292" s="25">
        <v>14000</v>
      </c>
      <c r="AM292" s="35">
        <v>0.19</v>
      </c>
      <c r="AN292" s="49">
        <f t="shared" si="37"/>
        <v>733040</v>
      </c>
      <c r="AO292" s="18" t="s">
        <v>1049</v>
      </c>
      <c r="AP292" s="15" t="s">
        <v>1049</v>
      </c>
      <c r="AQ292" s="43" t="str">
        <f t="shared" si="38"/>
        <v>SI</v>
      </c>
      <c r="AR292" s="44">
        <f t="shared" si="39"/>
        <v>733040</v>
      </c>
      <c r="AS292" s="44">
        <f t="shared" si="40"/>
        <v>616000</v>
      </c>
      <c r="AT292" s="44">
        <f t="shared" si="41"/>
        <v>616000</v>
      </c>
      <c r="AU292" s="44">
        <f t="shared" si="42"/>
        <v>733040</v>
      </c>
      <c r="AV292" s="45" t="b">
        <f t="shared" si="43"/>
        <v>1</v>
      </c>
      <c r="AW292" s="45" t="b">
        <f t="shared" si="44"/>
        <v>0</v>
      </c>
      <c r="AX292" s="45"/>
    </row>
    <row r="293" spans="1:50" s="36" customFormat="1" ht="27.75" customHeight="1" x14ac:dyDescent="0.15">
      <c r="A293" s="36" t="str">
        <f t="shared" si="36"/>
        <v>ALDENTAL S.A.301062108</v>
      </c>
      <c r="B293" s="36" t="b">
        <f>+A293='[1]Anexo 9'!A293</f>
        <v>1</v>
      </c>
      <c r="C293" s="18">
        <v>890912872</v>
      </c>
      <c r="D293" s="18" t="s">
        <v>3850</v>
      </c>
      <c r="E293" s="15" t="s">
        <v>800</v>
      </c>
      <c r="F293" s="15" t="s">
        <v>1162</v>
      </c>
      <c r="G293" s="15">
        <f>+VLOOKUP(F293,[3]Sheet1!$E$3:$G$74,3,FALSE)</f>
        <v>12</v>
      </c>
      <c r="H293" s="15">
        <f>+VLOOKUP(D293&amp;F293,'TD para paquetes'!$E$3:$I$441,5,FALSE)</f>
        <v>12</v>
      </c>
      <c r="I293" s="15" t="s">
        <v>1025</v>
      </c>
      <c r="J293" s="15">
        <v>3</v>
      </c>
      <c r="K293" s="15">
        <v>3</v>
      </c>
      <c r="L293" s="15">
        <v>301062108</v>
      </c>
      <c r="M293" s="15" t="s">
        <v>1167</v>
      </c>
      <c r="N293" s="15" t="s">
        <v>101</v>
      </c>
      <c r="O293" s="18" t="s">
        <v>1167</v>
      </c>
      <c r="P293" s="22" t="s">
        <v>73</v>
      </c>
      <c r="Q293" s="15" t="s">
        <v>101</v>
      </c>
      <c r="R293" s="18" t="s">
        <v>1164</v>
      </c>
      <c r="S293" s="22" t="b">
        <f t="shared" si="45"/>
        <v>0</v>
      </c>
      <c r="T293" s="18" t="s">
        <v>1156</v>
      </c>
      <c r="U293" s="18" t="s">
        <v>1156</v>
      </c>
      <c r="V293" s="15" t="s">
        <v>1165</v>
      </c>
      <c r="W293" s="18" t="s">
        <v>1131</v>
      </c>
      <c r="X293" s="18"/>
      <c r="Y293" s="15" t="s">
        <v>73</v>
      </c>
      <c r="Z293" s="18" t="s">
        <v>1168</v>
      </c>
      <c r="AA293" s="18" t="s">
        <v>86</v>
      </c>
      <c r="AB293" s="18" t="s">
        <v>6695</v>
      </c>
      <c r="AC293" s="67" t="e">
        <f>+VLOOKUP("*"&amp;L293&amp;"*",'[2]REGISTROS SANITARIOS'!$D$261:$E$408,2,FALSE)</f>
        <v>#N/A</v>
      </c>
      <c r="AD293" s="22" t="s">
        <v>44</v>
      </c>
      <c r="AE293" s="16">
        <v>47169</v>
      </c>
      <c r="AF293" s="34" t="s">
        <v>73</v>
      </c>
      <c r="AG293" s="24" t="s">
        <v>1049</v>
      </c>
      <c r="AH293" s="18" t="s">
        <v>1049</v>
      </c>
      <c r="AI293" s="18" t="s">
        <v>1065</v>
      </c>
      <c r="AJ293" s="17">
        <v>16.5</v>
      </c>
      <c r="AK293" s="25">
        <v>17</v>
      </c>
      <c r="AL293" s="25">
        <v>14000</v>
      </c>
      <c r="AM293" s="35">
        <v>0.19</v>
      </c>
      <c r="AN293" s="49">
        <f t="shared" si="37"/>
        <v>283220</v>
      </c>
      <c r="AO293" s="18" t="s">
        <v>1049</v>
      </c>
      <c r="AP293" s="15" t="s">
        <v>1049</v>
      </c>
      <c r="AQ293" s="43" t="str">
        <f t="shared" si="38"/>
        <v>MAYOR</v>
      </c>
      <c r="AR293" s="44">
        <f t="shared" si="39"/>
        <v>274890</v>
      </c>
      <c r="AS293" s="44">
        <f t="shared" si="40"/>
        <v>231000</v>
      </c>
      <c r="AT293" s="44">
        <f t="shared" si="41"/>
        <v>238000</v>
      </c>
      <c r="AU293" s="44">
        <f t="shared" si="42"/>
        <v>283220</v>
      </c>
      <c r="AV293" s="45" t="b">
        <f t="shared" si="43"/>
        <v>1</v>
      </c>
      <c r="AW293" s="45" t="b">
        <f t="shared" si="44"/>
        <v>0</v>
      </c>
      <c r="AX293" s="45"/>
    </row>
    <row r="294" spans="1:50" s="36" customFormat="1" ht="27.75" customHeight="1" x14ac:dyDescent="0.15">
      <c r="A294" s="36" t="str">
        <f t="shared" si="36"/>
        <v>ALDENTAL S.A.301062208</v>
      </c>
      <c r="B294" s="36" t="b">
        <f>+A294='[1]Anexo 9'!A294</f>
        <v>1</v>
      </c>
      <c r="C294" s="18">
        <v>890912872</v>
      </c>
      <c r="D294" s="18" t="s">
        <v>3850</v>
      </c>
      <c r="E294" s="15" t="s">
        <v>800</v>
      </c>
      <c r="F294" s="15" t="s">
        <v>1162</v>
      </c>
      <c r="G294" s="15">
        <f>+VLOOKUP(F294,[3]Sheet1!$E$3:$G$74,3,FALSE)</f>
        <v>12</v>
      </c>
      <c r="H294" s="15">
        <f>+VLOOKUP(D294&amp;F294,'TD para paquetes'!$E$3:$I$441,5,FALSE)</f>
        <v>12</v>
      </c>
      <c r="I294" s="15" t="s">
        <v>1025</v>
      </c>
      <c r="J294" s="15">
        <v>3</v>
      </c>
      <c r="K294" s="15">
        <v>3</v>
      </c>
      <c r="L294" s="15">
        <v>301062208</v>
      </c>
      <c r="M294" s="15" t="s">
        <v>1169</v>
      </c>
      <c r="N294" s="15" t="s">
        <v>101</v>
      </c>
      <c r="O294" s="18" t="s">
        <v>1169</v>
      </c>
      <c r="P294" s="22" t="s">
        <v>73</v>
      </c>
      <c r="Q294" s="15" t="s">
        <v>101</v>
      </c>
      <c r="R294" s="18" t="s">
        <v>1164</v>
      </c>
      <c r="S294" s="22" t="b">
        <f t="shared" si="45"/>
        <v>0</v>
      </c>
      <c r="T294" s="18" t="s">
        <v>1156</v>
      </c>
      <c r="U294" s="18" t="s">
        <v>1156</v>
      </c>
      <c r="V294" s="15" t="s">
        <v>1165</v>
      </c>
      <c r="W294" s="18" t="s">
        <v>1131</v>
      </c>
      <c r="X294" s="18"/>
      <c r="Y294" s="15" t="s">
        <v>73</v>
      </c>
      <c r="Z294" s="18" t="s">
        <v>1168</v>
      </c>
      <c r="AA294" s="18" t="s">
        <v>86</v>
      </c>
      <c r="AB294" s="18" t="s">
        <v>6695</v>
      </c>
      <c r="AC294" s="67" t="e">
        <f>+VLOOKUP("*"&amp;L294&amp;"*",'[2]REGISTROS SANITARIOS'!$D$261:$E$408,2,FALSE)</f>
        <v>#N/A</v>
      </c>
      <c r="AD294" s="22" t="s">
        <v>44</v>
      </c>
      <c r="AE294" s="16">
        <v>47169</v>
      </c>
      <c r="AF294" s="34" t="s">
        <v>73</v>
      </c>
      <c r="AG294" s="24" t="s">
        <v>1049</v>
      </c>
      <c r="AH294" s="18" t="s">
        <v>1049</v>
      </c>
      <c r="AI294" s="18" t="s">
        <v>1065</v>
      </c>
      <c r="AJ294" s="17">
        <v>5.5</v>
      </c>
      <c r="AK294" s="25">
        <v>6</v>
      </c>
      <c r="AL294" s="25">
        <v>14000</v>
      </c>
      <c r="AM294" s="35">
        <v>0.19</v>
      </c>
      <c r="AN294" s="49">
        <f t="shared" si="37"/>
        <v>99960</v>
      </c>
      <c r="AO294" s="18" t="s">
        <v>1049</v>
      </c>
      <c r="AP294" s="15" t="s">
        <v>1049</v>
      </c>
      <c r="AQ294" s="43" t="str">
        <f t="shared" si="38"/>
        <v>MAYOR</v>
      </c>
      <c r="AR294" s="44">
        <f t="shared" si="39"/>
        <v>91630</v>
      </c>
      <c r="AS294" s="44">
        <f t="shared" si="40"/>
        <v>77000</v>
      </c>
      <c r="AT294" s="44">
        <f t="shared" si="41"/>
        <v>84000</v>
      </c>
      <c r="AU294" s="44">
        <f t="shared" si="42"/>
        <v>99960</v>
      </c>
      <c r="AV294" s="45" t="b">
        <f t="shared" si="43"/>
        <v>1</v>
      </c>
      <c r="AW294" s="45" t="b">
        <f t="shared" si="44"/>
        <v>0</v>
      </c>
      <c r="AX294" s="45"/>
    </row>
    <row r="295" spans="1:50" s="36" customFormat="1" ht="27.75" customHeight="1" x14ac:dyDescent="0.15">
      <c r="A295" s="36" t="str">
        <f t="shared" si="36"/>
        <v>ALDENTAL S.A.301062308</v>
      </c>
      <c r="B295" s="36" t="b">
        <f>+A295='[1]Anexo 9'!A295</f>
        <v>1</v>
      </c>
      <c r="C295" s="18">
        <v>890912872</v>
      </c>
      <c r="D295" s="18" t="s">
        <v>3850</v>
      </c>
      <c r="E295" s="15" t="s">
        <v>800</v>
      </c>
      <c r="F295" s="15" t="s">
        <v>1162</v>
      </c>
      <c r="G295" s="15">
        <f>+VLOOKUP(F295,[3]Sheet1!$E$3:$G$74,3,FALSE)</f>
        <v>12</v>
      </c>
      <c r="H295" s="15">
        <f>+VLOOKUP(D295&amp;F295,'TD para paquetes'!$E$3:$I$441,5,FALSE)</f>
        <v>12</v>
      </c>
      <c r="I295" s="15" t="s">
        <v>1025</v>
      </c>
      <c r="J295" s="15">
        <v>3</v>
      </c>
      <c r="K295" s="15">
        <v>3</v>
      </c>
      <c r="L295" s="15">
        <v>301062308</v>
      </c>
      <c r="M295" s="15" t="s">
        <v>1170</v>
      </c>
      <c r="N295" s="15" t="s">
        <v>101</v>
      </c>
      <c r="O295" s="18" t="s">
        <v>1170</v>
      </c>
      <c r="P295" s="22" t="s">
        <v>73</v>
      </c>
      <c r="Q295" s="15" t="s">
        <v>101</v>
      </c>
      <c r="R295" s="18" t="s">
        <v>1164</v>
      </c>
      <c r="S295" s="22" t="b">
        <f t="shared" si="45"/>
        <v>0</v>
      </c>
      <c r="T295" s="18" t="s">
        <v>1156</v>
      </c>
      <c r="U295" s="18" t="s">
        <v>1156</v>
      </c>
      <c r="V295" s="15" t="s">
        <v>1165</v>
      </c>
      <c r="W295" s="18" t="s">
        <v>1131</v>
      </c>
      <c r="X295" s="18"/>
      <c r="Y295" s="15" t="s">
        <v>73</v>
      </c>
      <c r="Z295" s="18" t="s">
        <v>1158</v>
      </c>
      <c r="AA295" s="18" t="s">
        <v>86</v>
      </c>
      <c r="AB295" s="18" t="s">
        <v>6695</v>
      </c>
      <c r="AC295" s="67" t="e">
        <f>+VLOOKUP("*"&amp;L295&amp;"*",'[2]REGISTROS SANITARIOS'!$D$261:$E$408,2,FALSE)</f>
        <v>#N/A</v>
      </c>
      <c r="AD295" s="22" t="s">
        <v>44</v>
      </c>
      <c r="AE295" s="16">
        <v>47169</v>
      </c>
      <c r="AF295" s="34" t="s">
        <v>73</v>
      </c>
      <c r="AG295" s="24" t="s">
        <v>1049</v>
      </c>
      <c r="AH295" s="18" t="s">
        <v>1049</v>
      </c>
      <c r="AI295" s="18" t="s">
        <v>1065</v>
      </c>
      <c r="AJ295" s="17">
        <v>22</v>
      </c>
      <c r="AK295" s="25">
        <v>22</v>
      </c>
      <c r="AL295" s="25">
        <v>14000</v>
      </c>
      <c r="AM295" s="35">
        <v>0.19</v>
      </c>
      <c r="AN295" s="49">
        <f t="shared" si="37"/>
        <v>366520</v>
      </c>
      <c r="AO295" s="18" t="s">
        <v>1049</v>
      </c>
      <c r="AP295" s="15" t="s">
        <v>1049</v>
      </c>
      <c r="AQ295" s="43" t="str">
        <f t="shared" si="38"/>
        <v>SI</v>
      </c>
      <c r="AR295" s="44">
        <f t="shared" si="39"/>
        <v>366520</v>
      </c>
      <c r="AS295" s="44">
        <f t="shared" si="40"/>
        <v>308000</v>
      </c>
      <c r="AT295" s="44">
        <f t="shared" si="41"/>
        <v>308000</v>
      </c>
      <c r="AU295" s="44">
        <f t="shared" si="42"/>
        <v>366520</v>
      </c>
      <c r="AV295" s="45" t="b">
        <f t="shared" si="43"/>
        <v>1</v>
      </c>
      <c r="AW295" s="45" t="b">
        <f t="shared" si="44"/>
        <v>0</v>
      </c>
      <c r="AX295" s="45"/>
    </row>
    <row r="296" spans="1:50" s="36" customFormat="1" ht="27.75" customHeight="1" x14ac:dyDescent="0.15">
      <c r="A296" s="36" t="str">
        <f t="shared" si="36"/>
        <v>ALDENTAL S.A.301062508</v>
      </c>
      <c r="B296" s="36" t="b">
        <f>+A296='[1]Anexo 9'!A296</f>
        <v>1</v>
      </c>
      <c r="C296" s="18">
        <v>890912872</v>
      </c>
      <c r="D296" s="18" t="s">
        <v>3850</v>
      </c>
      <c r="E296" s="15" t="s">
        <v>800</v>
      </c>
      <c r="F296" s="15" t="s">
        <v>1162</v>
      </c>
      <c r="G296" s="15">
        <f>+VLOOKUP(F296,[3]Sheet1!$E$3:$G$74,3,FALSE)</f>
        <v>12</v>
      </c>
      <c r="H296" s="15">
        <f>+VLOOKUP(D296&amp;F296,'TD para paquetes'!$E$3:$I$441,5,FALSE)</f>
        <v>12</v>
      </c>
      <c r="I296" s="15" t="s">
        <v>1025</v>
      </c>
      <c r="J296" s="15">
        <v>3</v>
      </c>
      <c r="K296" s="15">
        <v>3</v>
      </c>
      <c r="L296" s="15">
        <v>301062508</v>
      </c>
      <c r="M296" s="15" t="s">
        <v>1171</v>
      </c>
      <c r="N296" s="15" t="s">
        <v>101</v>
      </c>
      <c r="O296" s="18" t="s">
        <v>1171</v>
      </c>
      <c r="P296" s="22" t="s">
        <v>73</v>
      </c>
      <c r="Q296" s="15" t="s">
        <v>101</v>
      </c>
      <c r="R296" s="18" t="s">
        <v>1164</v>
      </c>
      <c r="S296" s="22" t="b">
        <f t="shared" si="45"/>
        <v>0</v>
      </c>
      <c r="T296" s="18" t="s">
        <v>1156</v>
      </c>
      <c r="U296" s="18" t="s">
        <v>1156</v>
      </c>
      <c r="V296" s="15" t="s">
        <v>1165</v>
      </c>
      <c r="W296" s="18" t="s">
        <v>1131</v>
      </c>
      <c r="X296" s="18"/>
      <c r="Y296" s="15" t="s">
        <v>73</v>
      </c>
      <c r="Z296" s="18" t="s">
        <v>1158</v>
      </c>
      <c r="AA296" s="18" t="s">
        <v>86</v>
      </c>
      <c r="AB296" s="18" t="s">
        <v>6695</v>
      </c>
      <c r="AC296" s="67" t="e">
        <f>+VLOOKUP("*"&amp;L296&amp;"*",'[2]REGISTROS SANITARIOS'!$D$261:$E$408,2,FALSE)</f>
        <v>#N/A</v>
      </c>
      <c r="AD296" s="22" t="s">
        <v>44</v>
      </c>
      <c r="AE296" s="16">
        <v>47169</v>
      </c>
      <c r="AF296" s="34" t="s">
        <v>73</v>
      </c>
      <c r="AG296" s="24" t="s">
        <v>1049</v>
      </c>
      <c r="AH296" s="18" t="s">
        <v>1049</v>
      </c>
      <c r="AI296" s="18" t="s">
        <v>1065</v>
      </c>
      <c r="AJ296" s="17">
        <v>82.5</v>
      </c>
      <c r="AK296" s="25">
        <v>83</v>
      </c>
      <c r="AL296" s="25">
        <v>14000</v>
      </c>
      <c r="AM296" s="35">
        <v>0.19</v>
      </c>
      <c r="AN296" s="49">
        <f t="shared" si="37"/>
        <v>1382780</v>
      </c>
      <c r="AO296" s="18" t="s">
        <v>1049</v>
      </c>
      <c r="AP296" s="15" t="s">
        <v>1049</v>
      </c>
      <c r="AQ296" s="43" t="str">
        <f t="shared" si="38"/>
        <v>MAYOR</v>
      </c>
      <c r="AR296" s="44">
        <f t="shared" si="39"/>
        <v>1374450</v>
      </c>
      <c r="AS296" s="44">
        <f t="shared" si="40"/>
        <v>1155000</v>
      </c>
      <c r="AT296" s="44">
        <f t="shared" si="41"/>
        <v>1162000</v>
      </c>
      <c r="AU296" s="44">
        <f t="shared" si="42"/>
        <v>1382780</v>
      </c>
      <c r="AV296" s="45" t="b">
        <f t="shared" si="43"/>
        <v>1</v>
      </c>
      <c r="AW296" s="45" t="b">
        <f t="shared" si="44"/>
        <v>0</v>
      </c>
      <c r="AX296" s="45"/>
    </row>
    <row r="297" spans="1:50" s="36" customFormat="1" ht="27.75" customHeight="1" x14ac:dyDescent="0.15">
      <c r="A297" s="36" t="str">
        <f t="shared" si="36"/>
        <v>ALDENTAL S.A.301062708</v>
      </c>
      <c r="B297" s="36" t="b">
        <f>+A297='[1]Anexo 9'!A297</f>
        <v>1</v>
      </c>
      <c r="C297" s="18">
        <v>890912872</v>
      </c>
      <c r="D297" s="18" t="s">
        <v>3850</v>
      </c>
      <c r="E297" s="15" t="s">
        <v>800</v>
      </c>
      <c r="F297" s="15" t="s">
        <v>1162</v>
      </c>
      <c r="G297" s="15">
        <f>+VLOOKUP(F297,[3]Sheet1!$E$3:$G$74,3,FALSE)</f>
        <v>12</v>
      </c>
      <c r="H297" s="15">
        <f>+VLOOKUP(D297&amp;F297,'TD para paquetes'!$E$3:$I$441,5,FALSE)</f>
        <v>12</v>
      </c>
      <c r="I297" s="15" t="s">
        <v>1025</v>
      </c>
      <c r="J297" s="15">
        <v>3</v>
      </c>
      <c r="K297" s="15">
        <v>3</v>
      </c>
      <c r="L297" s="15">
        <v>301062708</v>
      </c>
      <c r="M297" s="15" t="s">
        <v>1172</v>
      </c>
      <c r="N297" s="15" t="s">
        <v>101</v>
      </c>
      <c r="O297" s="18" t="s">
        <v>1172</v>
      </c>
      <c r="P297" s="22" t="s">
        <v>73</v>
      </c>
      <c r="Q297" s="15" t="s">
        <v>101</v>
      </c>
      <c r="R297" s="18" t="s">
        <v>1164</v>
      </c>
      <c r="S297" s="22" t="b">
        <f t="shared" si="45"/>
        <v>0</v>
      </c>
      <c r="T297" s="18" t="s">
        <v>1156</v>
      </c>
      <c r="U297" s="18" t="s">
        <v>1156</v>
      </c>
      <c r="V297" s="15" t="s">
        <v>1165</v>
      </c>
      <c r="W297" s="18" t="s">
        <v>1131</v>
      </c>
      <c r="X297" s="18"/>
      <c r="Y297" s="15" t="s">
        <v>73</v>
      </c>
      <c r="Z297" s="18" t="s">
        <v>1158</v>
      </c>
      <c r="AA297" s="18" t="s">
        <v>86</v>
      </c>
      <c r="AB297" s="18" t="s">
        <v>6695</v>
      </c>
      <c r="AC297" s="67" t="e">
        <f>+VLOOKUP("*"&amp;L297&amp;"*",'[2]REGISTROS SANITARIOS'!$D$261:$E$408,2,FALSE)</f>
        <v>#N/A</v>
      </c>
      <c r="AD297" s="22" t="s">
        <v>44</v>
      </c>
      <c r="AE297" s="16">
        <v>47169</v>
      </c>
      <c r="AF297" s="34" t="s">
        <v>73</v>
      </c>
      <c r="AG297" s="24" t="s">
        <v>1049</v>
      </c>
      <c r="AH297" s="18" t="s">
        <v>1049</v>
      </c>
      <c r="AI297" s="18" t="s">
        <v>1065</v>
      </c>
      <c r="AJ297" s="17">
        <v>522.5</v>
      </c>
      <c r="AK297" s="25">
        <v>523</v>
      </c>
      <c r="AL297" s="25">
        <v>14000</v>
      </c>
      <c r="AM297" s="35">
        <v>0.19</v>
      </c>
      <c r="AN297" s="49">
        <f t="shared" si="37"/>
        <v>8713180</v>
      </c>
      <c r="AO297" s="18" t="s">
        <v>1049</v>
      </c>
      <c r="AP297" s="15" t="s">
        <v>1049</v>
      </c>
      <c r="AQ297" s="43" t="str">
        <f t="shared" si="38"/>
        <v>MAYOR</v>
      </c>
      <c r="AR297" s="44">
        <f t="shared" si="39"/>
        <v>8704850</v>
      </c>
      <c r="AS297" s="44">
        <f t="shared" si="40"/>
        <v>7315000</v>
      </c>
      <c r="AT297" s="44">
        <f t="shared" si="41"/>
        <v>7322000</v>
      </c>
      <c r="AU297" s="44">
        <f t="shared" si="42"/>
        <v>8713180</v>
      </c>
      <c r="AV297" s="45" t="b">
        <f t="shared" si="43"/>
        <v>1</v>
      </c>
      <c r="AW297" s="45" t="b">
        <f t="shared" si="44"/>
        <v>0</v>
      </c>
      <c r="AX297" s="45"/>
    </row>
    <row r="298" spans="1:50" s="36" customFormat="1" ht="27.75" customHeight="1" x14ac:dyDescent="0.15">
      <c r="A298" s="36" t="str">
        <f t="shared" si="36"/>
        <v>ALDENTAL S.A.301062808</v>
      </c>
      <c r="B298" s="36" t="b">
        <f>+A298='[1]Anexo 9'!A298</f>
        <v>1</v>
      </c>
      <c r="C298" s="18">
        <v>890912872</v>
      </c>
      <c r="D298" s="18" t="s">
        <v>3850</v>
      </c>
      <c r="E298" s="15" t="s">
        <v>800</v>
      </c>
      <c r="F298" s="15" t="s">
        <v>1162</v>
      </c>
      <c r="G298" s="15">
        <f>+VLOOKUP(F298,[3]Sheet1!$E$3:$G$74,3,FALSE)</f>
        <v>12</v>
      </c>
      <c r="H298" s="15">
        <f>+VLOOKUP(D298&amp;F298,'TD para paquetes'!$E$3:$I$441,5,FALSE)</f>
        <v>12</v>
      </c>
      <c r="I298" s="15" t="s">
        <v>1025</v>
      </c>
      <c r="J298" s="15">
        <v>3</v>
      </c>
      <c r="K298" s="15">
        <v>3</v>
      </c>
      <c r="L298" s="15">
        <v>301062808</v>
      </c>
      <c r="M298" s="15" t="s">
        <v>1173</v>
      </c>
      <c r="N298" s="15" t="s">
        <v>101</v>
      </c>
      <c r="O298" s="18" t="s">
        <v>1173</v>
      </c>
      <c r="P298" s="22" t="s">
        <v>73</v>
      </c>
      <c r="Q298" s="15" t="s">
        <v>101</v>
      </c>
      <c r="R298" s="18" t="s">
        <v>1164</v>
      </c>
      <c r="S298" s="22" t="b">
        <f t="shared" si="45"/>
        <v>0</v>
      </c>
      <c r="T298" s="18" t="s">
        <v>1156</v>
      </c>
      <c r="U298" s="18" t="s">
        <v>1156</v>
      </c>
      <c r="V298" s="15" t="s">
        <v>1165</v>
      </c>
      <c r="W298" s="18" t="s">
        <v>1131</v>
      </c>
      <c r="X298" s="18"/>
      <c r="Y298" s="15" t="s">
        <v>73</v>
      </c>
      <c r="Z298" s="18" t="s">
        <v>1158</v>
      </c>
      <c r="AA298" s="18" t="s">
        <v>86</v>
      </c>
      <c r="AB298" s="18" t="s">
        <v>6695</v>
      </c>
      <c r="AC298" s="67" t="str">
        <f>+VLOOKUP("*"&amp;L298&amp;"*",'[2]REGISTROS SANITARIOS'!$D$261:$E$408,2,FALSE)</f>
        <v>SI</v>
      </c>
      <c r="AD298" s="22" t="s">
        <v>1025</v>
      </c>
      <c r="AE298" s="16">
        <v>47169</v>
      </c>
      <c r="AF298" s="34" t="s">
        <v>73</v>
      </c>
      <c r="AG298" s="24" t="s">
        <v>1049</v>
      </c>
      <c r="AH298" s="18" t="s">
        <v>1049</v>
      </c>
      <c r="AI298" s="18" t="s">
        <v>1065</v>
      </c>
      <c r="AJ298" s="17">
        <v>522.5</v>
      </c>
      <c r="AK298" s="25">
        <v>523</v>
      </c>
      <c r="AL298" s="25">
        <v>14000</v>
      </c>
      <c r="AM298" s="35">
        <v>0.19</v>
      </c>
      <c r="AN298" s="49">
        <f t="shared" si="37"/>
        <v>8713180</v>
      </c>
      <c r="AO298" s="18" t="s">
        <v>1049</v>
      </c>
      <c r="AP298" s="15" t="s">
        <v>1049</v>
      </c>
      <c r="AQ298" s="43" t="str">
        <f t="shared" si="38"/>
        <v>MAYOR</v>
      </c>
      <c r="AR298" s="44">
        <f t="shared" si="39"/>
        <v>8704850</v>
      </c>
      <c r="AS298" s="44">
        <f t="shared" si="40"/>
        <v>7315000</v>
      </c>
      <c r="AT298" s="44">
        <f t="shared" si="41"/>
        <v>7322000</v>
      </c>
      <c r="AU298" s="44">
        <f t="shared" si="42"/>
        <v>8713180</v>
      </c>
      <c r="AV298" s="45" t="b">
        <f t="shared" si="43"/>
        <v>1</v>
      </c>
      <c r="AW298" s="45" t="b">
        <f t="shared" si="44"/>
        <v>0</v>
      </c>
      <c r="AX298" s="45"/>
    </row>
    <row r="299" spans="1:50" s="36" customFormat="1" ht="27.75" customHeight="1" x14ac:dyDescent="0.15">
      <c r="A299" s="36" t="str">
        <f t="shared" si="36"/>
        <v>ALDENTAL S.A.301062908</v>
      </c>
      <c r="B299" s="36" t="b">
        <f>+A299='[1]Anexo 9'!A299</f>
        <v>1</v>
      </c>
      <c r="C299" s="18">
        <v>890912872</v>
      </c>
      <c r="D299" s="18" t="s">
        <v>3850</v>
      </c>
      <c r="E299" s="15" t="s">
        <v>800</v>
      </c>
      <c r="F299" s="15" t="s">
        <v>1162</v>
      </c>
      <c r="G299" s="15">
        <f>+VLOOKUP(F299,[3]Sheet1!$E$3:$G$74,3,FALSE)</f>
        <v>12</v>
      </c>
      <c r="H299" s="15">
        <f>+VLOOKUP(D299&amp;F299,'TD para paquetes'!$E$3:$I$441,5,FALSE)</f>
        <v>12</v>
      </c>
      <c r="I299" s="15" t="s">
        <v>1025</v>
      </c>
      <c r="J299" s="15">
        <v>3</v>
      </c>
      <c r="K299" s="15">
        <v>3</v>
      </c>
      <c r="L299" s="15">
        <v>301062908</v>
      </c>
      <c r="M299" s="15" t="s">
        <v>1174</v>
      </c>
      <c r="N299" s="15" t="s">
        <v>101</v>
      </c>
      <c r="O299" s="18" t="s">
        <v>1174</v>
      </c>
      <c r="P299" s="22" t="s">
        <v>73</v>
      </c>
      <c r="Q299" s="15" t="s">
        <v>101</v>
      </c>
      <c r="R299" s="18" t="s">
        <v>1164</v>
      </c>
      <c r="S299" s="22" t="b">
        <f t="shared" si="45"/>
        <v>0</v>
      </c>
      <c r="T299" s="18" t="s">
        <v>1156</v>
      </c>
      <c r="U299" s="18" t="s">
        <v>1156</v>
      </c>
      <c r="V299" s="15" t="s">
        <v>1165</v>
      </c>
      <c r="W299" s="18" t="s">
        <v>1131</v>
      </c>
      <c r="X299" s="18"/>
      <c r="Y299" s="15" t="s">
        <v>73</v>
      </c>
      <c r="Z299" s="18" t="s">
        <v>1158</v>
      </c>
      <c r="AA299" s="18" t="s">
        <v>86</v>
      </c>
      <c r="AB299" s="18" t="s">
        <v>6695</v>
      </c>
      <c r="AC299" s="67" t="str">
        <f>+VLOOKUP("*"&amp;L299&amp;"*",'[2]REGISTROS SANITARIOS'!$D$261:$E$408,2,FALSE)</f>
        <v>SI</v>
      </c>
      <c r="AD299" s="22" t="s">
        <v>1025</v>
      </c>
      <c r="AE299" s="16">
        <v>47169</v>
      </c>
      <c r="AF299" s="34" t="s">
        <v>73</v>
      </c>
      <c r="AG299" s="24" t="s">
        <v>1049</v>
      </c>
      <c r="AH299" s="18" t="s">
        <v>1049</v>
      </c>
      <c r="AI299" s="18" t="s">
        <v>1065</v>
      </c>
      <c r="AJ299" s="17">
        <v>220</v>
      </c>
      <c r="AK299" s="25">
        <v>220</v>
      </c>
      <c r="AL299" s="25">
        <v>14000</v>
      </c>
      <c r="AM299" s="35">
        <v>0.19</v>
      </c>
      <c r="AN299" s="49">
        <f t="shared" si="37"/>
        <v>3665200</v>
      </c>
      <c r="AO299" s="18" t="s">
        <v>1049</v>
      </c>
      <c r="AP299" s="15" t="s">
        <v>1049</v>
      </c>
      <c r="AQ299" s="43" t="str">
        <f t="shared" si="38"/>
        <v>SI</v>
      </c>
      <c r="AR299" s="44">
        <f t="shared" si="39"/>
        <v>3665200</v>
      </c>
      <c r="AS299" s="44">
        <f t="shared" si="40"/>
        <v>3080000</v>
      </c>
      <c r="AT299" s="44">
        <f t="shared" si="41"/>
        <v>3080000</v>
      </c>
      <c r="AU299" s="44">
        <f t="shared" si="42"/>
        <v>3665200</v>
      </c>
      <c r="AV299" s="45" t="b">
        <f t="shared" si="43"/>
        <v>1</v>
      </c>
      <c r="AW299" s="45" t="b">
        <f t="shared" si="44"/>
        <v>0</v>
      </c>
      <c r="AX299" s="45"/>
    </row>
    <row r="300" spans="1:50" s="36" customFormat="1" ht="27.75" customHeight="1" x14ac:dyDescent="0.15">
      <c r="A300" s="36" t="str">
        <f t="shared" si="36"/>
        <v>ALDENTAL S.A.301063008</v>
      </c>
      <c r="B300" s="36" t="b">
        <f>+A300='[1]Anexo 9'!A300</f>
        <v>1</v>
      </c>
      <c r="C300" s="18">
        <v>890912872</v>
      </c>
      <c r="D300" s="18" t="s">
        <v>3850</v>
      </c>
      <c r="E300" s="15" t="s">
        <v>800</v>
      </c>
      <c r="F300" s="15" t="s">
        <v>1178</v>
      </c>
      <c r="G300" s="15">
        <f>+VLOOKUP(F300,[3]Sheet1!$E$3:$G$74,3,FALSE)</f>
        <v>2</v>
      </c>
      <c r="H300" s="15">
        <f>+VLOOKUP(D300&amp;F300,'TD para paquetes'!$E$3:$I$441,5,FALSE)</f>
        <v>2</v>
      </c>
      <c r="I300" s="15" t="s">
        <v>1025</v>
      </c>
      <c r="J300" s="15">
        <v>4</v>
      </c>
      <c r="K300" s="15">
        <v>4</v>
      </c>
      <c r="L300" s="15">
        <v>301063008</v>
      </c>
      <c r="M300" s="15" t="s">
        <v>1179</v>
      </c>
      <c r="N300" s="15" t="s">
        <v>101</v>
      </c>
      <c r="O300" s="18" t="s">
        <v>1179</v>
      </c>
      <c r="P300" s="22" t="s">
        <v>73</v>
      </c>
      <c r="Q300" s="15" t="s">
        <v>101</v>
      </c>
      <c r="R300" s="18" t="s">
        <v>101</v>
      </c>
      <c r="S300" s="22" t="s">
        <v>73</v>
      </c>
      <c r="T300" s="18" t="s">
        <v>1156</v>
      </c>
      <c r="U300" s="18" t="s">
        <v>1156</v>
      </c>
      <c r="V300" s="15"/>
      <c r="W300" s="18" t="s">
        <v>1061</v>
      </c>
      <c r="X300" s="18" t="s">
        <v>1061</v>
      </c>
      <c r="Y300" s="15" t="s">
        <v>73</v>
      </c>
      <c r="Z300" s="18" t="s">
        <v>1094</v>
      </c>
      <c r="AA300" s="18" t="s">
        <v>1095</v>
      </c>
      <c r="AB300" s="18" t="s">
        <v>1180</v>
      </c>
      <c r="AC300" s="67" t="str">
        <f>+VLOOKUP("*"&amp;L300&amp;"*",'[2]REGISTROS SANITARIOS'!$D$261:$E$408,2,FALSE)</f>
        <v>SI</v>
      </c>
      <c r="AD300" s="22" t="s">
        <v>1025</v>
      </c>
      <c r="AE300" s="16">
        <v>46690</v>
      </c>
      <c r="AF300" s="34" t="s">
        <v>73</v>
      </c>
      <c r="AG300" s="24" t="s">
        <v>1049</v>
      </c>
      <c r="AH300" s="18" t="s">
        <v>1049</v>
      </c>
      <c r="AI300" s="18" t="s">
        <v>1065</v>
      </c>
      <c r="AJ300" s="17">
        <v>330</v>
      </c>
      <c r="AK300" s="25">
        <v>330</v>
      </c>
      <c r="AL300" s="25">
        <v>40000</v>
      </c>
      <c r="AM300" s="35">
        <v>0.19</v>
      </c>
      <c r="AN300" s="49">
        <f t="shared" si="37"/>
        <v>15708000</v>
      </c>
      <c r="AO300" s="18" t="s">
        <v>1049</v>
      </c>
      <c r="AP300" s="15" t="s">
        <v>1049</v>
      </c>
      <c r="AQ300" s="43" t="str">
        <f t="shared" si="38"/>
        <v>SI</v>
      </c>
      <c r="AR300" s="44">
        <f t="shared" si="39"/>
        <v>15708000</v>
      </c>
      <c r="AS300" s="44">
        <f t="shared" si="40"/>
        <v>13200000</v>
      </c>
      <c r="AT300" s="44">
        <f t="shared" si="41"/>
        <v>13200000</v>
      </c>
      <c r="AU300" s="44">
        <f t="shared" si="42"/>
        <v>15708000</v>
      </c>
      <c r="AV300" s="45" t="b">
        <f t="shared" si="43"/>
        <v>1</v>
      </c>
      <c r="AW300" s="45" t="b">
        <f t="shared" si="44"/>
        <v>0</v>
      </c>
      <c r="AX300" s="45"/>
    </row>
    <row r="301" spans="1:50" s="36" customFormat="1" ht="27.75" customHeight="1" x14ac:dyDescent="0.15">
      <c r="A301" s="36" t="str">
        <f t="shared" si="36"/>
        <v>ALDENTAL S.A.301063208</v>
      </c>
      <c r="B301" s="36" t="b">
        <f>+A301='[1]Anexo 9'!A301</f>
        <v>1</v>
      </c>
      <c r="C301" s="18">
        <v>890912872</v>
      </c>
      <c r="D301" s="18" t="s">
        <v>3850</v>
      </c>
      <c r="E301" s="15" t="s">
        <v>800</v>
      </c>
      <c r="F301" s="15" t="s">
        <v>1178</v>
      </c>
      <c r="G301" s="15">
        <f>+VLOOKUP(F301,[3]Sheet1!$E$3:$G$74,3,FALSE)</f>
        <v>2</v>
      </c>
      <c r="H301" s="15">
        <f>+VLOOKUP(D301&amp;F301,'TD para paquetes'!$E$3:$I$441,5,FALSE)</f>
        <v>2</v>
      </c>
      <c r="I301" s="15" t="s">
        <v>1025</v>
      </c>
      <c r="J301" s="15">
        <v>4</v>
      </c>
      <c r="K301" s="15">
        <v>4</v>
      </c>
      <c r="L301" s="15">
        <v>301063208</v>
      </c>
      <c r="M301" s="15" t="s">
        <v>1181</v>
      </c>
      <c r="N301" s="15" t="s">
        <v>101</v>
      </c>
      <c r="O301" s="18" t="s">
        <v>1181</v>
      </c>
      <c r="P301" s="22" t="s">
        <v>73</v>
      </c>
      <c r="Q301" s="15" t="s">
        <v>101</v>
      </c>
      <c r="R301" s="18" t="s">
        <v>101</v>
      </c>
      <c r="S301" s="22" t="s">
        <v>73</v>
      </c>
      <c r="T301" s="18" t="s">
        <v>1182</v>
      </c>
      <c r="U301" s="18" t="s">
        <v>1182</v>
      </c>
      <c r="V301" s="15"/>
      <c r="W301" s="18" t="s">
        <v>1061</v>
      </c>
      <c r="X301" s="18" t="s">
        <v>1061</v>
      </c>
      <c r="Y301" s="15" t="s">
        <v>73</v>
      </c>
      <c r="Z301" s="18" t="s">
        <v>1094</v>
      </c>
      <c r="AA301" s="18" t="s">
        <v>1095</v>
      </c>
      <c r="AB301" s="18" t="s">
        <v>1180</v>
      </c>
      <c r="AC301" s="67" t="str">
        <f>+VLOOKUP("*"&amp;L301&amp;"*",'[2]REGISTROS SANITARIOS'!$D$261:$E$408,2,FALSE)</f>
        <v>SI</v>
      </c>
      <c r="AD301" s="22" t="s">
        <v>1025</v>
      </c>
      <c r="AE301" s="16">
        <v>46690</v>
      </c>
      <c r="AF301" s="34" t="s">
        <v>73</v>
      </c>
      <c r="AG301" s="24" t="s">
        <v>1049</v>
      </c>
      <c r="AH301" s="18" t="s">
        <v>1049</v>
      </c>
      <c r="AI301" s="18" t="s">
        <v>1065</v>
      </c>
      <c r="AJ301" s="17">
        <v>66</v>
      </c>
      <c r="AK301" s="25">
        <v>66</v>
      </c>
      <c r="AL301" s="25">
        <v>40000</v>
      </c>
      <c r="AM301" s="35">
        <v>0.19</v>
      </c>
      <c r="AN301" s="49">
        <f t="shared" si="37"/>
        <v>3141599.9999999995</v>
      </c>
      <c r="AO301" s="18" t="s">
        <v>1049</v>
      </c>
      <c r="AP301" s="15" t="s">
        <v>1049</v>
      </c>
      <c r="AQ301" s="43" t="str">
        <f t="shared" si="38"/>
        <v>SI</v>
      </c>
      <c r="AR301" s="44">
        <f t="shared" si="39"/>
        <v>3141600</v>
      </c>
      <c r="AS301" s="44">
        <f t="shared" si="40"/>
        <v>2640000</v>
      </c>
      <c r="AT301" s="44">
        <f t="shared" si="41"/>
        <v>2640000</v>
      </c>
      <c r="AU301" s="44">
        <f t="shared" si="42"/>
        <v>3141600</v>
      </c>
      <c r="AV301" s="45" t="b">
        <f t="shared" si="43"/>
        <v>1</v>
      </c>
      <c r="AW301" s="45" t="b">
        <f t="shared" si="44"/>
        <v>0</v>
      </c>
      <c r="AX301" s="45"/>
    </row>
    <row r="302" spans="1:50" s="36" customFormat="1" ht="27.75" customHeight="1" x14ac:dyDescent="0.15">
      <c r="A302" s="36" t="str">
        <f t="shared" si="36"/>
        <v>ALDENTAL S.A.301063308</v>
      </c>
      <c r="B302" s="36" t="b">
        <f>+A302='[1]Anexo 9'!A302</f>
        <v>1</v>
      </c>
      <c r="C302" s="18">
        <v>890912872</v>
      </c>
      <c r="D302" s="18" t="s">
        <v>3850</v>
      </c>
      <c r="E302" s="15" t="s">
        <v>800</v>
      </c>
      <c r="F302" s="15" t="s">
        <v>1162</v>
      </c>
      <c r="G302" s="15">
        <f>+VLOOKUP(F302,[3]Sheet1!$E$3:$G$74,3,FALSE)</f>
        <v>12</v>
      </c>
      <c r="H302" s="15">
        <f>+VLOOKUP(D302&amp;F302,'TD para paquetes'!$E$3:$I$441,5,FALSE)</f>
        <v>12</v>
      </c>
      <c r="I302" s="15" t="s">
        <v>1025</v>
      </c>
      <c r="J302" s="15">
        <v>3</v>
      </c>
      <c r="K302" s="15">
        <v>3</v>
      </c>
      <c r="L302" s="15">
        <v>301063308</v>
      </c>
      <c r="M302" s="15" t="s">
        <v>1175</v>
      </c>
      <c r="N302" s="15" t="s">
        <v>101</v>
      </c>
      <c r="O302" s="18" t="s">
        <v>1175</v>
      </c>
      <c r="P302" s="22" t="s">
        <v>73</v>
      </c>
      <c r="Q302" s="15" t="s">
        <v>101</v>
      </c>
      <c r="R302" s="18" t="s">
        <v>1164</v>
      </c>
      <c r="S302" s="22" t="b">
        <f>+R302=Q302</f>
        <v>0</v>
      </c>
      <c r="T302" s="18" t="s">
        <v>1156</v>
      </c>
      <c r="U302" s="18" t="s">
        <v>1156</v>
      </c>
      <c r="V302" s="15" t="s">
        <v>1165</v>
      </c>
      <c r="W302" s="18" t="s">
        <v>1131</v>
      </c>
      <c r="X302" s="18"/>
      <c r="Y302" s="15" t="s">
        <v>73</v>
      </c>
      <c r="Z302" s="18" t="s">
        <v>1158</v>
      </c>
      <c r="AA302" s="18" t="s">
        <v>86</v>
      </c>
      <c r="AB302" s="18" t="s">
        <v>6695</v>
      </c>
      <c r="AC302" s="67" t="str">
        <f>+VLOOKUP("*"&amp;L302&amp;"*",'[2]REGISTROS SANITARIOS'!$D$261:$E$408,2,FALSE)</f>
        <v>SI</v>
      </c>
      <c r="AD302" s="22" t="s">
        <v>1025</v>
      </c>
      <c r="AE302" s="16">
        <v>47169</v>
      </c>
      <c r="AF302" s="34" t="s">
        <v>73</v>
      </c>
      <c r="AG302" s="24" t="s">
        <v>1049</v>
      </c>
      <c r="AH302" s="18" t="s">
        <v>1049</v>
      </c>
      <c r="AI302" s="18" t="s">
        <v>1065</v>
      </c>
      <c r="AJ302" s="17">
        <v>88</v>
      </c>
      <c r="AK302" s="25">
        <v>88</v>
      </c>
      <c r="AL302" s="25">
        <v>16000</v>
      </c>
      <c r="AM302" s="35">
        <v>0.19</v>
      </c>
      <c r="AN302" s="49">
        <f t="shared" si="37"/>
        <v>1675520</v>
      </c>
      <c r="AO302" s="18" t="s">
        <v>1049</v>
      </c>
      <c r="AP302" s="15" t="s">
        <v>1049</v>
      </c>
      <c r="AQ302" s="43" t="str">
        <f t="shared" si="38"/>
        <v>SI</v>
      </c>
      <c r="AR302" s="44">
        <f t="shared" si="39"/>
        <v>1675520</v>
      </c>
      <c r="AS302" s="44">
        <f t="shared" si="40"/>
        <v>1408000</v>
      </c>
      <c r="AT302" s="44">
        <f t="shared" si="41"/>
        <v>1408000</v>
      </c>
      <c r="AU302" s="44">
        <f t="shared" si="42"/>
        <v>1675520</v>
      </c>
      <c r="AV302" s="45" t="b">
        <f t="shared" si="43"/>
        <v>1</v>
      </c>
      <c r="AW302" s="45" t="b">
        <f t="shared" si="44"/>
        <v>0</v>
      </c>
      <c r="AX302" s="45"/>
    </row>
    <row r="303" spans="1:50" s="36" customFormat="1" ht="27.75" customHeight="1" x14ac:dyDescent="0.15">
      <c r="A303" s="36" t="str">
        <f t="shared" si="36"/>
        <v>ALDENTAL S.A.301063408</v>
      </c>
      <c r="B303" s="36" t="b">
        <f>+A303='[1]Anexo 9'!A303</f>
        <v>1</v>
      </c>
      <c r="C303" s="18">
        <v>890912872</v>
      </c>
      <c r="D303" s="18" t="s">
        <v>3850</v>
      </c>
      <c r="E303" s="15" t="s">
        <v>800</v>
      </c>
      <c r="F303" s="15" t="s">
        <v>1162</v>
      </c>
      <c r="G303" s="15">
        <f>+VLOOKUP(F303,[3]Sheet1!$E$3:$G$74,3,FALSE)</f>
        <v>12</v>
      </c>
      <c r="H303" s="15">
        <f>+VLOOKUP(D303&amp;F303,'TD para paquetes'!$E$3:$I$441,5,FALSE)</f>
        <v>12</v>
      </c>
      <c r="I303" s="15" t="s">
        <v>1025</v>
      </c>
      <c r="J303" s="15">
        <v>3</v>
      </c>
      <c r="K303" s="15">
        <v>3</v>
      </c>
      <c r="L303" s="15">
        <v>301063408</v>
      </c>
      <c r="M303" s="15" t="s">
        <v>1176</v>
      </c>
      <c r="N303" s="15" t="s">
        <v>101</v>
      </c>
      <c r="O303" s="18" t="s">
        <v>1176</v>
      </c>
      <c r="P303" s="22" t="s">
        <v>73</v>
      </c>
      <c r="Q303" s="15" t="s">
        <v>101</v>
      </c>
      <c r="R303" s="18" t="s">
        <v>1164</v>
      </c>
      <c r="S303" s="22" t="b">
        <f>+R303=Q303</f>
        <v>0</v>
      </c>
      <c r="T303" s="18" t="s">
        <v>1156</v>
      </c>
      <c r="U303" s="18" t="s">
        <v>1156</v>
      </c>
      <c r="V303" s="15" t="s">
        <v>1165</v>
      </c>
      <c r="W303" s="18" t="s">
        <v>1131</v>
      </c>
      <c r="X303" s="18"/>
      <c r="Y303" s="15" t="s">
        <v>73</v>
      </c>
      <c r="Z303" s="18" t="s">
        <v>1158</v>
      </c>
      <c r="AA303" s="18" t="s">
        <v>86</v>
      </c>
      <c r="AB303" s="18" t="s">
        <v>6695</v>
      </c>
      <c r="AC303" s="67" t="str">
        <f>+VLOOKUP("*"&amp;L303&amp;"*",'[2]REGISTROS SANITARIOS'!$D$261:$E$408,2,FALSE)</f>
        <v>SI</v>
      </c>
      <c r="AD303" s="22" t="s">
        <v>1025</v>
      </c>
      <c r="AE303" s="16">
        <v>47169</v>
      </c>
      <c r="AF303" s="34" t="s">
        <v>73</v>
      </c>
      <c r="AG303" s="24" t="s">
        <v>1049</v>
      </c>
      <c r="AH303" s="18" t="s">
        <v>1049</v>
      </c>
      <c r="AI303" s="18" t="s">
        <v>1065</v>
      </c>
      <c r="AJ303" s="17">
        <v>192.5</v>
      </c>
      <c r="AK303" s="25">
        <v>193</v>
      </c>
      <c r="AL303" s="25">
        <v>16000</v>
      </c>
      <c r="AM303" s="35">
        <v>0.19</v>
      </c>
      <c r="AN303" s="49">
        <f t="shared" si="37"/>
        <v>3674720</v>
      </c>
      <c r="AO303" s="18" t="s">
        <v>1049</v>
      </c>
      <c r="AP303" s="15" t="s">
        <v>1049</v>
      </c>
      <c r="AQ303" s="43" t="str">
        <f t="shared" si="38"/>
        <v>MAYOR</v>
      </c>
      <c r="AR303" s="44">
        <f t="shared" si="39"/>
        <v>3665200</v>
      </c>
      <c r="AS303" s="44">
        <f t="shared" si="40"/>
        <v>3080000</v>
      </c>
      <c r="AT303" s="44">
        <f t="shared" si="41"/>
        <v>3088000</v>
      </c>
      <c r="AU303" s="44">
        <f t="shared" si="42"/>
        <v>3674720</v>
      </c>
      <c r="AV303" s="45" t="b">
        <f t="shared" si="43"/>
        <v>1</v>
      </c>
      <c r="AW303" s="45" t="b">
        <f t="shared" si="44"/>
        <v>0</v>
      </c>
      <c r="AX303" s="45"/>
    </row>
    <row r="304" spans="1:50" s="36" customFormat="1" ht="27.75" customHeight="1" x14ac:dyDescent="0.15">
      <c r="A304" s="36" t="str">
        <f t="shared" si="36"/>
        <v>ALDENTAL S.A.301063508</v>
      </c>
      <c r="B304" s="36" t="b">
        <f>+A304='[1]Anexo 9'!A304</f>
        <v>1</v>
      </c>
      <c r="C304" s="18">
        <v>890912872</v>
      </c>
      <c r="D304" s="18" t="s">
        <v>3850</v>
      </c>
      <c r="E304" s="15" t="s">
        <v>800</v>
      </c>
      <c r="F304" s="15" t="s">
        <v>1162</v>
      </c>
      <c r="G304" s="15">
        <f>+VLOOKUP(F304,[3]Sheet1!$E$3:$G$74,3,FALSE)</f>
        <v>12</v>
      </c>
      <c r="H304" s="15">
        <f>+VLOOKUP(D304&amp;F304,'TD para paquetes'!$E$3:$I$441,5,FALSE)</f>
        <v>12</v>
      </c>
      <c r="I304" s="15" t="s">
        <v>1025</v>
      </c>
      <c r="J304" s="15">
        <v>3</v>
      </c>
      <c r="K304" s="15">
        <v>3</v>
      </c>
      <c r="L304" s="15">
        <v>301063508</v>
      </c>
      <c r="M304" s="15" t="s">
        <v>1177</v>
      </c>
      <c r="N304" s="15" t="s">
        <v>101</v>
      </c>
      <c r="O304" s="18" t="s">
        <v>1177</v>
      </c>
      <c r="P304" s="22" t="s">
        <v>73</v>
      </c>
      <c r="Q304" s="15" t="s">
        <v>101</v>
      </c>
      <c r="R304" s="18" t="s">
        <v>1164</v>
      </c>
      <c r="S304" s="22" t="b">
        <f>+R304=Q304</f>
        <v>0</v>
      </c>
      <c r="T304" s="18" t="s">
        <v>1156</v>
      </c>
      <c r="U304" s="18" t="s">
        <v>1156</v>
      </c>
      <c r="V304" s="15" t="s">
        <v>1165</v>
      </c>
      <c r="W304" s="18" t="s">
        <v>1131</v>
      </c>
      <c r="X304" s="18"/>
      <c r="Y304" s="15" t="s">
        <v>73</v>
      </c>
      <c r="Z304" s="18" t="s">
        <v>1158</v>
      </c>
      <c r="AA304" s="18" t="s">
        <v>86</v>
      </c>
      <c r="AB304" s="18" t="s">
        <v>6695</v>
      </c>
      <c r="AC304" s="67" t="str">
        <f>+VLOOKUP("*"&amp;L304&amp;"*",'[2]REGISTROS SANITARIOS'!$D$261:$E$408,2,FALSE)</f>
        <v>SI</v>
      </c>
      <c r="AD304" s="22" t="s">
        <v>1025</v>
      </c>
      <c r="AE304" s="16">
        <v>47169</v>
      </c>
      <c r="AF304" s="34" t="s">
        <v>73</v>
      </c>
      <c r="AG304" s="24" t="s">
        <v>1049</v>
      </c>
      <c r="AH304" s="18" t="s">
        <v>1049</v>
      </c>
      <c r="AI304" s="18" t="s">
        <v>1065</v>
      </c>
      <c r="AJ304" s="17">
        <v>192.5</v>
      </c>
      <c r="AK304" s="25">
        <v>193</v>
      </c>
      <c r="AL304" s="25">
        <v>16000</v>
      </c>
      <c r="AM304" s="35">
        <v>0.19</v>
      </c>
      <c r="AN304" s="49">
        <f t="shared" si="37"/>
        <v>3674720</v>
      </c>
      <c r="AO304" s="18" t="s">
        <v>1049</v>
      </c>
      <c r="AP304" s="15" t="s">
        <v>1049</v>
      </c>
      <c r="AQ304" s="43" t="str">
        <f t="shared" si="38"/>
        <v>MAYOR</v>
      </c>
      <c r="AR304" s="44">
        <f t="shared" si="39"/>
        <v>3665200</v>
      </c>
      <c r="AS304" s="44">
        <f t="shared" si="40"/>
        <v>3080000</v>
      </c>
      <c r="AT304" s="44">
        <f t="shared" si="41"/>
        <v>3088000</v>
      </c>
      <c r="AU304" s="44">
        <f t="shared" si="42"/>
        <v>3674720</v>
      </c>
      <c r="AV304" s="45" t="b">
        <f t="shared" si="43"/>
        <v>1</v>
      </c>
      <c r="AW304" s="45" t="b">
        <f t="shared" si="44"/>
        <v>0</v>
      </c>
      <c r="AX304" s="45"/>
    </row>
    <row r="305" spans="1:50" s="36" customFormat="1" ht="27.75" customHeight="1" x14ac:dyDescent="0.15">
      <c r="A305" s="36" t="str">
        <f t="shared" si="36"/>
        <v>ALDENTAL S.A.301063608</v>
      </c>
      <c r="B305" s="36" t="b">
        <f>+A305='[1]Anexo 9'!A305</f>
        <v>1</v>
      </c>
      <c r="C305" s="18">
        <v>890912872</v>
      </c>
      <c r="D305" s="18" t="s">
        <v>3850</v>
      </c>
      <c r="E305" s="15" t="s">
        <v>800</v>
      </c>
      <c r="F305" s="15" t="s">
        <v>3852</v>
      </c>
      <c r="G305" s="15">
        <f>+VLOOKUP(F305,[3]Sheet1!$E$3:$G$74,3,FALSE)</f>
        <v>3</v>
      </c>
      <c r="H305" s="15">
        <f>+VLOOKUP(D305&amp;F305,'TD para paquetes'!$E$3:$I$441,5,FALSE)</f>
        <v>3</v>
      </c>
      <c r="I305" s="15" t="s">
        <v>1025</v>
      </c>
      <c r="J305" s="15">
        <v>4</v>
      </c>
      <c r="K305" s="15">
        <v>4</v>
      </c>
      <c r="L305" s="15">
        <v>301063608</v>
      </c>
      <c r="M305" s="15" t="s">
        <v>3961</v>
      </c>
      <c r="N305" s="15" t="s">
        <v>247</v>
      </c>
      <c r="O305" s="18" t="s">
        <v>3961</v>
      </c>
      <c r="P305" s="22" t="s">
        <v>73</v>
      </c>
      <c r="Q305" s="15" t="s">
        <v>5584</v>
      </c>
      <c r="R305" s="18" t="s">
        <v>5584</v>
      </c>
      <c r="S305" s="22" t="s">
        <v>73</v>
      </c>
      <c r="T305" s="18" t="s">
        <v>5584</v>
      </c>
      <c r="U305" s="18" t="s">
        <v>5584</v>
      </c>
      <c r="V305" s="15" t="s">
        <v>996</v>
      </c>
      <c r="W305" s="18" t="s">
        <v>2896</v>
      </c>
      <c r="X305" s="18"/>
      <c r="Y305" s="15" t="s">
        <v>73</v>
      </c>
      <c r="Z305" s="18" t="s">
        <v>3842</v>
      </c>
      <c r="AA305" s="18" t="s">
        <v>86</v>
      </c>
      <c r="AB305" s="18" t="s">
        <v>1180</v>
      </c>
      <c r="AC305" s="67" t="e">
        <f>+VLOOKUP("*"&amp;L305&amp;"*",'[2]REGISTROS SANITARIOS'!$D$261:$E$408,2,FALSE)</f>
        <v>#N/A</v>
      </c>
      <c r="AD305" s="22" t="s">
        <v>44</v>
      </c>
      <c r="AE305" s="16">
        <v>46690</v>
      </c>
      <c r="AF305" s="34" t="s">
        <v>73</v>
      </c>
      <c r="AG305" s="24" t="s">
        <v>1049</v>
      </c>
      <c r="AH305" s="18" t="s">
        <v>1049</v>
      </c>
      <c r="AI305" s="18" t="s">
        <v>1123</v>
      </c>
      <c r="AJ305" s="17">
        <v>5.5</v>
      </c>
      <c r="AK305" s="25">
        <v>6</v>
      </c>
      <c r="AL305" s="25">
        <v>74000</v>
      </c>
      <c r="AM305" s="35">
        <v>0.19</v>
      </c>
      <c r="AN305" s="49">
        <f t="shared" si="37"/>
        <v>528360</v>
      </c>
      <c r="AO305" s="18" t="s">
        <v>1049</v>
      </c>
      <c r="AP305" s="15" t="s">
        <v>1049</v>
      </c>
      <c r="AQ305" s="43" t="str">
        <f t="shared" si="38"/>
        <v>MAYOR</v>
      </c>
      <c r="AR305" s="44">
        <f t="shared" si="39"/>
        <v>484330</v>
      </c>
      <c r="AS305" s="44">
        <f t="shared" si="40"/>
        <v>407000</v>
      </c>
      <c r="AT305" s="44">
        <f t="shared" si="41"/>
        <v>444000</v>
      </c>
      <c r="AU305" s="44">
        <f t="shared" si="42"/>
        <v>528360</v>
      </c>
      <c r="AV305" s="45" t="b">
        <f t="shared" si="43"/>
        <v>1</v>
      </c>
      <c r="AW305" s="45" t="b">
        <f t="shared" si="44"/>
        <v>0</v>
      </c>
      <c r="AX305" s="45"/>
    </row>
    <row r="306" spans="1:50" s="36" customFormat="1" ht="27.75" customHeight="1" x14ac:dyDescent="0.15">
      <c r="A306" s="36" t="str">
        <f t="shared" si="36"/>
        <v>ALDENTAL S.A.301063612</v>
      </c>
      <c r="B306" s="36" t="b">
        <f>+A306='[1]Anexo 9'!A306</f>
        <v>1</v>
      </c>
      <c r="C306" s="18">
        <v>890912872</v>
      </c>
      <c r="D306" s="18" t="s">
        <v>3850</v>
      </c>
      <c r="E306" s="15" t="s">
        <v>800</v>
      </c>
      <c r="F306" s="15" t="s">
        <v>3852</v>
      </c>
      <c r="G306" s="15">
        <f>+VLOOKUP(F306,[3]Sheet1!$E$3:$G$74,3,FALSE)</f>
        <v>3</v>
      </c>
      <c r="H306" s="15">
        <f>+VLOOKUP(D306&amp;F306,'TD para paquetes'!$E$3:$I$441,5,FALSE)</f>
        <v>3</v>
      </c>
      <c r="I306" s="15" t="s">
        <v>1025</v>
      </c>
      <c r="J306" s="15">
        <v>4</v>
      </c>
      <c r="K306" s="15">
        <v>4</v>
      </c>
      <c r="L306" s="15">
        <v>301063612</v>
      </c>
      <c r="M306" s="15" t="s">
        <v>3962</v>
      </c>
      <c r="N306" s="15" t="s">
        <v>247</v>
      </c>
      <c r="O306" s="18" t="s">
        <v>3962</v>
      </c>
      <c r="P306" s="22" t="s">
        <v>73</v>
      </c>
      <c r="Q306" s="15" t="s">
        <v>5584</v>
      </c>
      <c r="R306" s="18" t="s">
        <v>5584</v>
      </c>
      <c r="S306" s="22" t="s">
        <v>73</v>
      </c>
      <c r="T306" s="18" t="s">
        <v>5584</v>
      </c>
      <c r="U306" s="18" t="s">
        <v>5584</v>
      </c>
      <c r="V306" s="15" t="s">
        <v>996</v>
      </c>
      <c r="W306" s="18" t="s">
        <v>2896</v>
      </c>
      <c r="X306" s="18"/>
      <c r="Y306" s="15" t="s">
        <v>73</v>
      </c>
      <c r="Z306" s="18" t="s">
        <v>6696</v>
      </c>
      <c r="AA306" s="18" t="s">
        <v>96</v>
      </c>
      <c r="AB306" s="18" t="s">
        <v>1180</v>
      </c>
      <c r="AC306" s="67" t="e">
        <f>+VLOOKUP("*"&amp;L306&amp;"*",'[2]REGISTROS SANITARIOS'!$D$261:$E$408,2,FALSE)</f>
        <v>#N/A</v>
      </c>
      <c r="AD306" s="22" t="s">
        <v>44</v>
      </c>
      <c r="AE306" s="16">
        <v>46690</v>
      </c>
      <c r="AF306" s="34" t="s">
        <v>73</v>
      </c>
      <c r="AG306" s="24" t="s">
        <v>1049</v>
      </c>
      <c r="AH306" s="18" t="s">
        <v>1049</v>
      </c>
      <c r="AI306" s="18" t="s">
        <v>1123</v>
      </c>
      <c r="AJ306" s="17">
        <v>5.5</v>
      </c>
      <c r="AK306" s="25">
        <v>6</v>
      </c>
      <c r="AL306" s="25">
        <v>74000</v>
      </c>
      <c r="AM306" s="35">
        <v>0.19</v>
      </c>
      <c r="AN306" s="49">
        <f t="shared" si="37"/>
        <v>528360</v>
      </c>
      <c r="AO306" s="18" t="s">
        <v>1049</v>
      </c>
      <c r="AP306" s="15" t="s">
        <v>1049</v>
      </c>
      <c r="AQ306" s="43" t="str">
        <f t="shared" si="38"/>
        <v>MAYOR</v>
      </c>
      <c r="AR306" s="44">
        <f t="shared" si="39"/>
        <v>484330</v>
      </c>
      <c r="AS306" s="44">
        <f t="shared" si="40"/>
        <v>407000</v>
      </c>
      <c r="AT306" s="44">
        <f t="shared" si="41"/>
        <v>444000</v>
      </c>
      <c r="AU306" s="44">
        <f t="shared" si="42"/>
        <v>528360</v>
      </c>
      <c r="AV306" s="45" t="b">
        <f t="shared" si="43"/>
        <v>1</v>
      </c>
      <c r="AW306" s="45" t="b">
        <f t="shared" si="44"/>
        <v>0</v>
      </c>
      <c r="AX306" s="45"/>
    </row>
    <row r="307" spans="1:50" s="36" customFormat="1" ht="27.75" customHeight="1" x14ac:dyDescent="0.15">
      <c r="A307" s="36" t="str">
        <f t="shared" si="36"/>
        <v>ALDENTAL S.A.301063615</v>
      </c>
      <c r="B307" s="36" t="b">
        <f>+A307='[1]Anexo 9'!A307</f>
        <v>1</v>
      </c>
      <c r="C307" s="18">
        <v>890912872</v>
      </c>
      <c r="D307" s="18" t="s">
        <v>3850</v>
      </c>
      <c r="E307" s="15" t="s">
        <v>800</v>
      </c>
      <c r="F307" s="15" t="s">
        <v>3852</v>
      </c>
      <c r="G307" s="15">
        <f>+VLOOKUP(F307,[3]Sheet1!$E$3:$G$74,3,FALSE)</f>
        <v>3</v>
      </c>
      <c r="H307" s="15">
        <f>+VLOOKUP(D307&amp;F307,'TD para paquetes'!$E$3:$I$441,5,FALSE)</f>
        <v>3</v>
      </c>
      <c r="I307" s="15" t="s">
        <v>1025</v>
      </c>
      <c r="J307" s="15">
        <v>4</v>
      </c>
      <c r="K307" s="15">
        <v>4</v>
      </c>
      <c r="L307" s="15">
        <v>301063615</v>
      </c>
      <c r="M307" s="15" t="s">
        <v>3963</v>
      </c>
      <c r="N307" s="15" t="s">
        <v>247</v>
      </c>
      <c r="O307" s="18" t="s">
        <v>3963</v>
      </c>
      <c r="P307" s="22" t="s">
        <v>73</v>
      </c>
      <c r="Q307" s="15" t="s">
        <v>5584</v>
      </c>
      <c r="R307" s="18" t="s">
        <v>5584</v>
      </c>
      <c r="S307" s="22" t="s">
        <v>73</v>
      </c>
      <c r="T307" s="18" t="s">
        <v>5584</v>
      </c>
      <c r="U307" s="18" t="s">
        <v>5584</v>
      </c>
      <c r="V307" s="15" t="s">
        <v>996</v>
      </c>
      <c r="W307" s="18" t="s">
        <v>2896</v>
      </c>
      <c r="X307" s="18"/>
      <c r="Y307" s="15" t="s">
        <v>73</v>
      </c>
      <c r="Z307" s="18" t="s">
        <v>2896</v>
      </c>
      <c r="AA307" s="18" t="s">
        <v>96</v>
      </c>
      <c r="AB307" s="18" t="s">
        <v>3328</v>
      </c>
      <c r="AC307" s="67" t="e">
        <f>+VLOOKUP("*"&amp;L307&amp;"*",'[2]REGISTROS SANITARIOS'!$D$261:$E$408,2,FALSE)</f>
        <v>#N/A</v>
      </c>
      <c r="AD307" s="22" t="s">
        <v>44</v>
      </c>
      <c r="AE307" s="16">
        <v>46690</v>
      </c>
      <c r="AF307" s="34" t="s">
        <v>73</v>
      </c>
      <c r="AG307" s="24" t="s">
        <v>1049</v>
      </c>
      <c r="AH307" s="18" t="s">
        <v>1049</v>
      </c>
      <c r="AI307" s="18" t="s">
        <v>1123</v>
      </c>
      <c r="AJ307" s="17">
        <v>5.5</v>
      </c>
      <c r="AK307" s="25">
        <v>6</v>
      </c>
      <c r="AL307" s="25">
        <v>74000</v>
      </c>
      <c r="AM307" s="35">
        <v>0.19</v>
      </c>
      <c r="AN307" s="49">
        <f t="shared" si="37"/>
        <v>528360</v>
      </c>
      <c r="AO307" s="18" t="s">
        <v>1049</v>
      </c>
      <c r="AP307" s="15" t="s">
        <v>1049</v>
      </c>
      <c r="AQ307" s="43" t="str">
        <f t="shared" si="38"/>
        <v>MAYOR</v>
      </c>
      <c r="AR307" s="44">
        <f t="shared" si="39"/>
        <v>484330</v>
      </c>
      <c r="AS307" s="44">
        <f t="shared" si="40"/>
        <v>407000</v>
      </c>
      <c r="AT307" s="44">
        <f t="shared" si="41"/>
        <v>444000</v>
      </c>
      <c r="AU307" s="44">
        <f t="shared" si="42"/>
        <v>528360</v>
      </c>
      <c r="AV307" s="45" t="b">
        <f t="shared" si="43"/>
        <v>1</v>
      </c>
      <c r="AW307" s="45" t="b">
        <f t="shared" si="44"/>
        <v>0</v>
      </c>
      <c r="AX307" s="45"/>
    </row>
    <row r="308" spans="1:50" s="36" customFormat="1" ht="27.75" customHeight="1" x14ac:dyDescent="0.15">
      <c r="A308" s="36" t="str">
        <f t="shared" si="36"/>
        <v>ALDENTAL S.A.301063708</v>
      </c>
      <c r="B308" s="36" t="b">
        <f>+A308='[1]Anexo 9'!A308</f>
        <v>1</v>
      </c>
      <c r="C308" s="18">
        <v>890912872</v>
      </c>
      <c r="D308" s="18" t="s">
        <v>3850</v>
      </c>
      <c r="E308" s="15" t="s">
        <v>800</v>
      </c>
      <c r="F308" s="15" t="s">
        <v>3853</v>
      </c>
      <c r="G308" s="15">
        <f>+VLOOKUP(F308,[3]Sheet1!$E$3:$G$74,3,FALSE)</f>
        <v>3</v>
      </c>
      <c r="H308" s="15">
        <f>+VLOOKUP(D308&amp;F308,'TD para paquetes'!$E$3:$I$441,5,FALSE)</f>
        <v>3</v>
      </c>
      <c r="I308" s="15" t="s">
        <v>1025</v>
      </c>
      <c r="J308" s="15">
        <v>4</v>
      </c>
      <c r="K308" s="15">
        <v>4</v>
      </c>
      <c r="L308" s="15">
        <v>301063708</v>
      </c>
      <c r="M308" s="15" t="s">
        <v>3964</v>
      </c>
      <c r="N308" s="15" t="s">
        <v>247</v>
      </c>
      <c r="O308" s="18" t="s">
        <v>3964</v>
      </c>
      <c r="P308" s="22" t="s">
        <v>73</v>
      </c>
      <c r="Q308" s="15" t="s">
        <v>5584</v>
      </c>
      <c r="R308" s="18" t="s">
        <v>5584</v>
      </c>
      <c r="S308" s="22" t="s">
        <v>73</v>
      </c>
      <c r="T308" s="18" t="s">
        <v>5584</v>
      </c>
      <c r="U308" s="18" t="s">
        <v>5584</v>
      </c>
      <c r="V308" s="15" t="s">
        <v>996</v>
      </c>
      <c r="W308" s="18" t="s">
        <v>2896</v>
      </c>
      <c r="X308" s="18"/>
      <c r="Y308" s="15" t="s">
        <v>73</v>
      </c>
      <c r="Z308" s="18" t="s">
        <v>2896</v>
      </c>
      <c r="AA308" s="18" t="s">
        <v>96</v>
      </c>
      <c r="AB308" s="18" t="s">
        <v>3328</v>
      </c>
      <c r="AC308" s="67" t="e">
        <f>+VLOOKUP("*"&amp;L308&amp;"*",'[2]REGISTROS SANITARIOS'!$D$261:$E$408,2,FALSE)</f>
        <v>#N/A</v>
      </c>
      <c r="AD308" s="22" t="s">
        <v>44</v>
      </c>
      <c r="AE308" s="16">
        <v>46690</v>
      </c>
      <c r="AF308" s="34" t="s">
        <v>73</v>
      </c>
      <c r="AG308" s="24" t="s">
        <v>1049</v>
      </c>
      <c r="AH308" s="18" t="s">
        <v>1049</v>
      </c>
      <c r="AI308" s="18" t="s">
        <v>1123</v>
      </c>
      <c r="AJ308" s="17">
        <v>5.5</v>
      </c>
      <c r="AK308" s="25">
        <v>6</v>
      </c>
      <c r="AL308" s="25">
        <v>74000</v>
      </c>
      <c r="AM308" s="35">
        <v>0.19</v>
      </c>
      <c r="AN308" s="49">
        <f t="shared" si="37"/>
        <v>528360</v>
      </c>
      <c r="AO308" s="18" t="s">
        <v>1049</v>
      </c>
      <c r="AP308" s="15" t="s">
        <v>1049</v>
      </c>
      <c r="AQ308" s="43" t="str">
        <f t="shared" si="38"/>
        <v>MAYOR</v>
      </c>
      <c r="AR308" s="44">
        <f t="shared" si="39"/>
        <v>484330</v>
      </c>
      <c r="AS308" s="44">
        <f t="shared" si="40"/>
        <v>407000</v>
      </c>
      <c r="AT308" s="44">
        <f t="shared" si="41"/>
        <v>444000</v>
      </c>
      <c r="AU308" s="44">
        <f t="shared" si="42"/>
        <v>528360</v>
      </c>
      <c r="AV308" s="45" t="b">
        <f t="shared" si="43"/>
        <v>1</v>
      </c>
      <c r="AW308" s="45" t="b">
        <f t="shared" si="44"/>
        <v>0</v>
      </c>
      <c r="AX308" s="45"/>
    </row>
    <row r="309" spans="1:50" s="36" customFormat="1" ht="27.75" customHeight="1" x14ac:dyDescent="0.15">
      <c r="A309" s="36" t="str">
        <f t="shared" si="36"/>
        <v>ALDENTAL S.A.301063712</v>
      </c>
      <c r="B309" s="36" t="b">
        <f>+A309='[1]Anexo 9'!A309</f>
        <v>1</v>
      </c>
      <c r="C309" s="18">
        <v>890912872</v>
      </c>
      <c r="D309" s="18" t="s">
        <v>3850</v>
      </c>
      <c r="E309" s="15" t="s">
        <v>800</v>
      </c>
      <c r="F309" s="15" t="s">
        <v>3853</v>
      </c>
      <c r="G309" s="15">
        <f>+VLOOKUP(F309,[3]Sheet1!$E$3:$G$74,3,FALSE)</f>
        <v>3</v>
      </c>
      <c r="H309" s="15">
        <f>+VLOOKUP(D309&amp;F309,'TD para paquetes'!$E$3:$I$441,5,FALSE)</f>
        <v>3</v>
      </c>
      <c r="I309" s="15" t="s">
        <v>1025</v>
      </c>
      <c r="J309" s="15">
        <v>4</v>
      </c>
      <c r="K309" s="15">
        <v>4</v>
      </c>
      <c r="L309" s="15">
        <v>301063712</v>
      </c>
      <c r="M309" s="15" t="s">
        <v>3965</v>
      </c>
      <c r="N309" s="15" t="s">
        <v>247</v>
      </c>
      <c r="O309" s="18" t="s">
        <v>3965</v>
      </c>
      <c r="P309" s="22" t="s">
        <v>73</v>
      </c>
      <c r="Q309" s="15" t="s">
        <v>5584</v>
      </c>
      <c r="R309" s="18" t="s">
        <v>5584</v>
      </c>
      <c r="S309" s="22" t="s">
        <v>73</v>
      </c>
      <c r="T309" s="18" t="s">
        <v>5584</v>
      </c>
      <c r="U309" s="18" t="s">
        <v>5584</v>
      </c>
      <c r="V309" s="15" t="s">
        <v>996</v>
      </c>
      <c r="W309" s="18" t="s">
        <v>2896</v>
      </c>
      <c r="X309" s="18"/>
      <c r="Y309" s="15" t="s">
        <v>73</v>
      </c>
      <c r="Z309" s="18" t="s">
        <v>2896</v>
      </c>
      <c r="AA309" s="18" t="s">
        <v>96</v>
      </c>
      <c r="AB309" s="18" t="s">
        <v>3328</v>
      </c>
      <c r="AC309" s="67" t="e">
        <f>+VLOOKUP("*"&amp;L309&amp;"*",'[2]REGISTROS SANITARIOS'!$D$261:$E$408,2,FALSE)</f>
        <v>#N/A</v>
      </c>
      <c r="AD309" s="22" t="s">
        <v>44</v>
      </c>
      <c r="AE309" s="16">
        <v>46690</v>
      </c>
      <c r="AF309" s="34" t="s">
        <v>73</v>
      </c>
      <c r="AG309" s="24" t="s">
        <v>1049</v>
      </c>
      <c r="AH309" s="18" t="s">
        <v>1049</v>
      </c>
      <c r="AI309" s="18" t="s">
        <v>1123</v>
      </c>
      <c r="AJ309" s="17">
        <v>5.5</v>
      </c>
      <c r="AK309" s="25">
        <v>6</v>
      </c>
      <c r="AL309" s="25">
        <v>74000</v>
      </c>
      <c r="AM309" s="35">
        <v>0.19</v>
      </c>
      <c r="AN309" s="49">
        <f t="shared" si="37"/>
        <v>528360</v>
      </c>
      <c r="AO309" s="18" t="s">
        <v>1049</v>
      </c>
      <c r="AP309" s="15" t="s">
        <v>1049</v>
      </c>
      <c r="AQ309" s="43" t="str">
        <f t="shared" si="38"/>
        <v>MAYOR</v>
      </c>
      <c r="AR309" s="44">
        <f t="shared" si="39"/>
        <v>484330</v>
      </c>
      <c r="AS309" s="44">
        <f t="shared" si="40"/>
        <v>407000</v>
      </c>
      <c r="AT309" s="44">
        <f t="shared" si="41"/>
        <v>444000</v>
      </c>
      <c r="AU309" s="44">
        <f t="shared" si="42"/>
        <v>528360</v>
      </c>
      <c r="AV309" s="45" t="b">
        <f t="shared" si="43"/>
        <v>1</v>
      </c>
      <c r="AW309" s="45" t="b">
        <f t="shared" si="44"/>
        <v>0</v>
      </c>
      <c r="AX309" s="45"/>
    </row>
    <row r="310" spans="1:50" s="36" customFormat="1" ht="27.75" customHeight="1" x14ac:dyDescent="0.15">
      <c r="A310" s="36" t="str">
        <f t="shared" si="36"/>
        <v>ALDENTAL S.A.301063715</v>
      </c>
      <c r="B310" s="36" t="b">
        <f>+A310='[1]Anexo 9'!A310</f>
        <v>1</v>
      </c>
      <c r="C310" s="18">
        <v>890912872</v>
      </c>
      <c r="D310" s="18" t="s">
        <v>3850</v>
      </c>
      <c r="E310" s="15" t="s">
        <v>800</v>
      </c>
      <c r="F310" s="15" t="s">
        <v>3853</v>
      </c>
      <c r="G310" s="15">
        <f>+VLOOKUP(F310,[3]Sheet1!$E$3:$G$74,3,FALSE)</f>
        <v>3</v>
      </c>
      <c r="H310" s="15">
        <f>+VLOOKUP(D310&amp;F310,'TD para paquetes'!$E$3:$I$441,5,FALSE)</f>
        <v>3</v>
      </c>
      <c r="I310" s="15" t="s">
        <v>1025</v>
      </c>
      <c r="J310" s="15">
        <v>4</v>
      </c>
      <c r="K310" s="15">
        <v>4</v>
      </c>
      <c r="L310" s="15">
        <v>301063715</v>
      </c>
      <c r="M310" s="15" t="s">
        <v>3966</v>
      </c>
      <c r="N310" s="15" t="s">
        <v>247</v>
      </c>
      <c r="O310" s="18" t="s">
        <v>3966</v>
      </c>
      <c r="P310" s="22" t="s">
        <v>73</v>
      </c>
      <c r="Q310" s="15" t="s">
        <v>5584</v>
      </c>
      <c r="R310" s="18" t="s">
        <v>5584</v>
      </c>
      <c r="S310" s="22" t="s">
        <v>73</v>
      </c>
      <c r="T310" s="18" t="s">
        <v>5584</v>
      </c>
      <c r="U310" s="18" t="s">
        <v>5584</v>
      </c>
      <c r="V310" s="15" t="s">
        <v>996</v>
      </c>
      <c r="W310" s="18" t="s">
        <v>2896</v>
      </c>
      <c r="X310" s="18"/>
      <c r="Y310" s="15" t="s">
        <v>73</v>
      </c>
      <c r="Z310" s="18" t="s">
        <v>6696</v>
      </c>
      <c r="AA310" s="18" t="s">
        <v>96</v>
      </c>
      <c r="AB310" s="18" t="s">
        <v>3328</v>
      </c>
      <c r="AC310" s="67" t="e">
        <f>+VLOOKUP("*"&amp;L310&amp;"*",'[2]REGISTROS SANITARIOS'!$D$261:$E$408,2,FALSE)</f>
        <v>#N/A</v>
      </c>
      <c r="AD310" s="22" t="s">
        <v>44</v>
      </c>
      <c r="AE310" s="16">
        <v>46690</v>
      </c>
      <c r="AF310" s="34" t="s">
        <v>73</v>
      </c>
      <c r="AG310" s="24" t="s">
        <v>1049</v>
      </c>
      <c r="AH310" s="18" t="s">
        <v>1049</v>
      </c>
      <c r="AI310" s="18" t="s">
        <v>1123</v>
      </c>
      <c r="AJ310" s="17">
        <v>5.5</v>
      </c>
      <c r="AK310" s="25">
        <v>6</v>
      </c>
      <c r="AL310" s="25">
        <v>74000</v>
      </c>
      <c r="AM310" s="35">
        <v>0.19</v>
      </c>
      <c r="AN310" s="49">
        <f t="shared" si="37"/>
        <v>528360</v>
      </c>
      <c r="AO310" s="18" t="s">
        <v>1049</v>
      </c>
      <c r="AP310" s="15" t="s">
        <v>1049</v>
      </c>
      <c r="AQ310" s="43" t="str">
        <f t="shared" si="38"/>
        <v>MAYOR</v>
      </c>
      <c r="AR310" s="44">
        <f t="shared" si="39"/>
        <v>484330</v>
      </c>
      <c r="AS310" s="44">
        <f t="shared" si="40"/>
        <v>407000</v>
      </c>
      <c r="AT310" s="44">
        <f t="shared" si="41"/>
        <v>444000</v>
      </c>
      <c r="AU310" s="44">
        <f t="shared" si="42"/>
        <v>528360</v>
      </c>
      <c r="AV310" s="45" t="b">
        <f t="shared" si="43"/>
        <v>1</v>
      </c>
      <c r="AW310" s="45" t="b">
        <f t="shared" si="44"/>
        <v>0</v>
      </c>
      <c r="AX310" s="45"/>
    </row>
    <row r="311" spans="1:50" s="36" customFormat="1" ht="27.75" customHeight="1" x14ac:dyDescent="0.15">
      <c r="A311" s="36" t="str">
        <f t="shared" si="36"/>
        <v>ALDENTAL S.A.301080103</v>
      </c>
      <c r="B311" s="36" t="b">
        <f>+A311='[1]Anexo 9'!A311</f>
        <v>1</v>
      </c>
      <c r="C311" s="18">
        <v>890912872</v>
      </c>
      <c r="D311" s="18" t="s">
        <v>3850</v>
      </c>
      <c r="E311" s="15" t="s">
        <v>800</v>
      </c>
      <c r="F311" s="15" t="s">
        <v>1056</v>
      </c>
      <c r="G311" s="15">
        <f>+VLOOKUP(F311,[3]Sheet1!$E$3:$G$74,3,FALSE)</f>
        <v>23</v>
      </c>
      <c r="H311" s="15">
        <f>+VLOOKUP(D311&amp;F311,'TD para paquetes'!$E$3:$I$441,5,FALSE)</f>
        <v>23</v>
      </c>
      <c r="I311" s="15" t="s">
        <v>1025</v>
      </c>
      <c r="J311" s="15">
        <v>4</v>
      </c>
      <c r="K311" s="15">
        <v>4</v>
      </c>
      <c r="L311" s="15">
        <v>301080103</v>
      </c>
      <c r="M311" s="15" t="s">
        <v>1088</v>
      </c>
      <c r="N311" s="15" t="s">
        <v>995</v>
      </c>
      <c r="O311" s="18" t="s">
        <v>1089</v>
      </c>
      <c r="P311" s="22" t="s">
        <v>73</v>
      </c>
      <c r="Q311" s="15" t="s">
        <v>1090</v>
      </c>
      <c r="R311" s="18" t="s">
        <v>1091</v>
      </c>
      <c r="S311" s="22" t="s">
        <v>73</v>
      </c>
      <c r="T311" s="18" t="s">
        <v>1092</v>
      </c>
      <c r="U311" s="18" t="s">
        <v>1092</v>
      </c>
      <c r="V311" s="15"/>
      <c r="W311" s="18" t="s">
        <v>1093</v>
      </c>
      <c r="X311" s="18" t="s">
        <v>1061</v>
      </c>
      <c r="Y311" s="15" t="s">
        <v>73</v>
      </c>
      <c r="Z311" s="18" t="s">
        <v>1094</v>
      </c>
      <c r="AA311" s="18" t="s">
        <v>1095</v>
      </c>
      <c r="AB311" s="18" t="s">
        <v>1096</v>
      </c>
      <c r="AC311" s="67" t="str">
        <f>+VLOOKUP("*"&amp;L311&amp;"*",'[2]REGISTROS SANITARIOS'!$D$261:$E$408,2,FALSE)</f>
        <v>SI</v>
      </c>
      <c r="AD311" s="22" t="s">
        <v>1025</v>
      </c>
      <c r="AE311" s="16">
        <v>45489</v>
      </c>
      <c r="AF311" s="34" t="s">
        <v>73</v>
      </c>
      <c r="AG311" s="24" t="s">
        <v>1049</v>
      </c>
      <c r="AH311" s="18" t="s">
        <v>1049</v>
      </c>
      <c r="AI311" s="18" t="s">
        <v>1050</v>
      </c>
      <c r="AJ311" s="17">
        <v>165</v>
      </c>
      <c r="AK311" s="25">
        <v>165</v>
      </c>
      <c r="AL311" s="25">
        <v>44000</v>
      </c>
      <c r="AM311" s="35">
        <v>0.19</v>
      </c>
      <c r="AN311" s="49">
        <f t="shared" si="37"/>
        <v>8639400</v>
      </c>
      <c r="AO311" s="18" t="s">
        <v>1049</v>
      </c>
      <c r="AP311" s="15" t="s">
        <v>1049</v>
      </c>
      <c r="AQ311" s="43" t="str">
        <f t="shared" si="38"/>
        <v>SI</v>
      </c>
      <c r="AR311" s="44">
        <f t="shared" si="39"/>
        <v>8639400</v>
      </c>
      <c r="AS311" s="44">
        <f t="shared" si="40"/>
        <v>7260000</v>
      </c>
      <c r="AT311" s="44">
        <f t="shared" si="41"/>
        <v>7260000</v>
      </c>
      <c r="AU311" s="44">
        <f t="shared" si="42"/>
        <v>8639400</v>
      </c>
      <c r="AV311" s="45" t="b">
        <f t="shared" si="43"/>
        <v>1</v>
      </c>
      <c r="AW311" s="45" t="b">
        <f t="shared" si="44"/>
        <v>0</v>
      </c>
      <c r="AX311" s="45"/>
    </row>
    <row r="312" spans="1:50" s="36" customFormat="1" ht="27.75" customHeight="1" x14ac:dyDescent="0.15">
      <c r="A312" s="36" t="str">
        <f t="shared" si="36"/>
        <v>ALDENTAL S.A.301080203</v>
      </c>
      <c r="B312" s="36" t="b">
        <f>+A312='[1]Anexo 9'!A312</f>
        <v>1</v>
      </c>
      <c r="C312" s="18">
        <v>890912872</v>
      </c>
      <c r="D312" s="18" t="s">
        <v>3850</v>
      </c>
      <c r="E312" s="15" t="s">
        <v>800</v>
      </c>
      <c r="F312" s="15" t="s">
        <v>1056</v>
      </c>
      <c r="G312" s="15">
        <f>+VLOOKUP(F312,[3]Sheet1!$E$3:$G$74,3,FALSE)</f>
        <v>23</v>
      </c>
      <c r="H312" s="15">
        <f>+VLOOKUP(D312&amp;F312,'TD para paquetes'!$E$3:$I$441,5,FALSE)</f>
        <v>23</v>
      </c>
      <c r="I312" s="15" t="s">
        <v>1025</v>
      </c>
      <c r="J312" s="15">
        <v>4</v>
      </c>
      <c r="K312" s="15">
        <v>4</v>
      </c>
      <c r="L312" s="15">
        <v>301080203</v>
      </c>
      <c r="M312" s="15" t="s">
        <v>1097</v>
      </c>
      <c r="N312" s="15" t="s">
        <v>995</v>
      </c>
      <c r="O312" s="18" t="s">
        <v>1098</v>
      </c>
      <c r="P312" s="22" t="s">
        <v>73</v>
      </c>
      <c r="Q312" s="15" t="s">
        <v>1090</v>
      </c>
      <c r="R312" s="18" t="s">
        <v>1091</v>
      </c>
      <c r="S312" s="22" t="s">
        <v>73</v>
      </c>
      <c r="T312" s="18" t="s">
        <v>1092</v>
      </c>
      <c r="U312" s="18" t="s">
        <v>1092</v>
      </c>
      <c r="V312" s="15"/>
      <c r="W312" s="18" t="s">
        <v>1093</v>
      </c>
      <c r="X312" s="18" t="s">
        <v>1061</v>
      </c>
      <c r="Y312" s="15" t="s">
        <v>73</v>
      </c>
      <c r="Z312" s="18" t="s">
        <v>1094</v>
      </c>
      <c r="AA312" s="18" t="s">
        <v>1095</v>
      </c>
      <c r="AB312" s="18" t="s">
        <v>1096</v>
      </c>
      <c r="AC312" s="67" t="str">
        <f>+VLOOKUP("*"&amp;L312&amp;"*",'[2]REGISTROS SANITARIOS'!$D$261:$E$408,2,FALSE)</f>
        <v>SI</v>
      </c>
      <c r="AD312" s="22" t="s">
        <v>1025</v>
      </c>
      <c r="AE312" s="16">
        <v>45489</v>
      </c>
      <c r="AF312" s="34" t="s">
        <v>73</v>
      </c>
      <c r="AG312" s="24" t="s">
        <v>1049</v>
      </c>
      <c r="AH312" s="18" t="s">
        <v>1049</v>
      </c>
      <c r="AI312" s="18" t="s">
        <v>1050</v>
      </c>
      <c r="AJ312" s="17">
        <v>550</v>
      </c>
      <c r="AK312" s="25">
        <v>550</v>
      </c>
      <c r="AL312" s="25">
        <v>44000</v>
      </c>
      <c r="AM312" s="35">
        <v>0.19</v>
      </c>
      <c r="AN312" s="49">
        <f t="shared" si="37"/>
        <v>28798000</v>
      </c>
      <c r="AO312" s="18" t="s">
        <v>1049</v>
      </c>
      <c r="AP312" s="15" t="s">
        <v>1049</v>
      </c>
      <c r="AQ312" s="43" t="str">
        <f t="shared" si="38"/>
        <v>SI</v>
      </c>
      <c r="AR312" s="44">
        <f t="shared" si="39"/>
        <v>28798000</v>
      </c>
      <c r="AS312" s="44">
        <f t="shared" si="40"/>
        <v>24200000</v>
      </c>
      <c r="AT312" s="44">
        <f t="shared" si="41"/>
        <v>24200000</v>
      </c>
      <c r="AU312" s="44">
        <f t="shared" si="42"/>
        <v>28798000</v>
      </c>
      <c r="AV312" s="45" t="b">
        <f t="shared" si="43"/>
        <v>1</v>
      </c>
      <c r="AW312" s="45" t="b">
        <f t="shared" si="44"/>
        <v>0</v>
      </c>
      <c r="AX312" s="45"/>
    </row>
    <row r="313" spans="1:50" s="36" customFormat="1" ht="27.75" customHeight="1" x14ac:dyDescent="0.15">
      <c r="A313" s="36" t="str">
        <f t="shared" si="36"/>
        <v>ALDENTAL S.A.301080303</v>
      </c>
      <c r="B313" s="36" t="b">
        <f>+A313='[1]Anexo 9'!A313</f>
        <v>1</v>
      </c>
      <c r="C313" s="18">
        <v>890912872</v>
      </c>
      <c r="D313" s="18" t="s">
        <v>3850</v>
      </c>
      <c r="E313" s="15" t="s">
        <v>800</v>
      </c>
      <c r="F313" s="15" t="s">
        <v>1056</v>
      </c>
      <c r="G313" s="15">
        <f>+VLOOKUP(F313,[3]Sheet1!$E$3:$G$74,3,FALSE)</f>
        <v>23</v>
      </c>
      <c r="H313" s="15">
        <f>+VLOOKUP(D313&amp;F313,'TD para paquetes'!$E$3:$I$441,5,FALSE)</f>
        <v>23</v>
      </c>
      <c r="I313" s="15" t="s">
        <v>1025</v>
      </c>
      <c r="J313" s="15">
        <v>4</v>
      </c>
      <c r="K313" s="15">
        <v>4</v>
      </c>
      <c r="L313" s="15">
        <v>301080303</v>
      </c>
      <c r="M313" s="15" t="s">
        <v>1099</v>
      </c>
      <c r="N313" s="15" t="s">
        <v>995</v>
      </c>
      <c r="O313" s="18" t="s">
        <v>1100</v>
      </c>
      <c r="P313" s="22" t="s">
        <v>73</v>
      </c>
      <c r="Q313" s="15" t="s">
        <v>1090</v>
      </c>
      <c r="R313" s="18" t="s">
        <v>1091</v>
      </c>
      <c r="S313" s="22" t="s">
        <v>73</v>
      </c>
      <c r="T313" s="18" t="s">
        <v>1092</v>
      </c>
      <c r="U313" s="18" t="s">
        <v>1092</v>
      </c>
      <c r="V313" s="15"/>
      <c r="W313" s="18" t="s">
        <v>1093</v>
      </c>
      <c r="X313" s="18" t="s">
        <v>1061</v>
      </c>
      <c r="Y313" s="15" t="s">
        <v>73</v>
      </c>
      <c r="Z313" s="18" t="s">
        <v>1094</v>
      </c>
      <c r="AA313" s="18" t="s">
        <v>1095</v>
      </c>
      <c r="AB313" s="18" t="s">
        <v>1096</v>
      </c>
      <c r="AC313" s="67" t="str">
        <f>+VLOOKUP("*"&amp;L313&amp;"*",'[2]REGISTROS SANITARIOS'!$D$261:$E$408,2,FALSE)</f>
        <v>SI</v>
      </c>
      <c r="AD313" s="22" t="s">
        <v>1025</v>
      </c>
      <c r="AE313" s="16">
        <v>45489</v>
      </c>
      <c r="AF313" s="34" t="s">
        <v>73</v>
      </c>
      <c r="AG313" s="24" t="s">
        <v>1049</v>
      </c>
      <c r="AH313" s="18" t="s">
        <v>1049</v>
      </c>
      <c r="AI313" s="18" t="s">
        <v>1050</v>
      </c>
      <c r="AJ313" s="17">
        <v>357.5</v>
      </c>
      <c r="AK313" s="25">
        <v>358</v>
      </c>
      <c r="AL313" s="25">
        <v>44000</v>
      </c>
      <c r="AM313" s="35">
        <v>0.19</v>
      </c>
      <c r="AN313" s="49">
        <f t="shared" si="37"/>
        <v>18744880</v>
      </c>
      <c r="AO313" s="18" t="s">
        <v>1049</v>
      </c>
      <c r="AP313" s="15" t="s">
        <v>1049</v>
      </c>
      <c r="AQ313" s="43" t="str">
        <f t="shared" si="38"/>
        <v>MAYOR</v>
      </c>
      <c r="AR313" s="44">
        <f t="shared" si="39"/>
        <v>18718700</v>
      </c>
      <c r="AS313" s="44">
        <f t="shared" si="40"/>
        <v>15730000</v>
      </c>
      <c r="AT313" s="44">
        <f t="shared" si="41"/>
        <v>15752000</v>
      </c>
      <c r="AU313" s="44">
        <f t="shared" si="42"/>
        <v>18744880</v>
      </c>
      <c r="AV313" s="45" t="b">
        <f t="shared" si="43"/>
        <v>1</v>
      </c>
      <c r="AW313" s="45" t="b">
        <f t="shared" si="44"/>
        <v>0</v>
      </c>
      <c r="AX313" s="45"/>
    </row>
    <row r="314" spans="1:50" s="36" customFormat="1" ht="27.75" customHeight="1" x14ac:dyDescent="0.15">
      <c r="A314" s="36" t="str">
        <f t="shared" si="36"/>
        <v>ALDENTAL S.A.301080403</v>
      </c>
      <c r="B314" s="36" t="b">
        <f>+A314='[1]Anexo 9'!A314</f>
        <v>1</v>
      </c>
      <c r="C314" s="18">
        <v>890912872</v>
      </c>
      <c r="D314" s="18" t="s">
        <v>3850</v>
      </c>
      <c r="E314" s="15" t="s">
        <v>800</v>
      </c>
      <c r="F314" s="15" t="s">
        <v>1056</v>
      </c>
      <c r="G314" s="15">
        <f>+VLOOKUP(F314,[3]Sheet1!$E$3:$G$74,3,FALSE)</f>
        <v>23</v>
      </c>
      <c r="H314" s="15">
        <f>+VLOOKUP(D314&amp;F314,'TD para paquetes'!$E$3:$I$441,5,FALSE)</f>
        <v>23</v>
      </c>
      <c r="I314" s="15" t="s">
        <v>1025</v>
      </c>
      <c r="J314" s="15">
        <v>4</v>
      </c>
      <c r="K314" s="15">
        <v>4</v>
      </c>
      <c r="L314" s="15">
        <v>301080403</v>
      </c>
      <c r="M314" s="15" t="s">
        <v>1101</v>
      </c>
      <c r="N314" s="15" t="s">
        <v>995</v>
      </c>
      <c r="O314" s="18" t="s">
        <v>1102</v>
      </c>
      <c r="P314" s="22" t="s">
        <v>73</v>
      </c>
      <c r="Q314" s="15" t="s">
        <v>1090</v>
      </c>
      <c r="R314" s="18" t="s">
        <v>1091</v>
      </c>
      <c r="S314" s="22" t="s">
        <v>73</v>
      </c>
      <c r="T314" s="18" t="s">
        <v>1092</v>
      </c>
      <c r="U314" s="18" t="s">
        <v>1092</v>
      </c>
      <c r="V314" s="15"/>
      <c r="W314" s="18" t="s">
        <v>1093</v>
      </c>
      <c r="X314" s="18" t="s">
        <v>1061</v>
      </c>
      <c r="Y314" s="15" t="s">
        <v>73</v>
      </c>
      <c r="Z314" s="18" t="s">
        <v>1094</v>
      </c>
      <c r="AA314" s="18" t="s">
        <v>1095</v>
      </c>
      <c r="AB314" s="18" t="s">
        <v>1096</v>
      </c>
      <c r="AC314" s="67" t="str">
        <f>+VLOOKUP("*"&amp;L314&amp;"*",'[2]REGISTROS SANITARIOS'!$D$261:$E$408,2,FALSE)</f>
        <v>SI</v>
      </c>
      <c r="AD314" s="22" t="s">
        <v>1025</v>
      </c>
      <c r="AE314" s="16">
        <v>45489</v>
      </c>
      <c r="AF314" s="34" t="s">
        <v>73</v>
      </c>
      <c r="AG314" s="24" t="s">
        <v>1049</v>
      </c>
      <c r="AH314" s="18" t="s">
        <v>1049</v>
      </c>
      <c r="AI314" s="18" t="s">
        <v>1050</v>
      </c>
      <c r="AJ314" s="17">
        <v>341</v>
      </c>
      <c r="AK314" s="25">
        <v>341</v>
      </c>
      <c r="AL314" s="25">
        <v>44000</v>
      </c>
      <c r="AM314" s="35">
        <v>0.19</v>
      </c>
      <c r="AN314" s="49">
        <f t="shared" si="37"/>
        <v>17854760</v>
      </c>
      <c r="AO314" s="18" t="s">
        <v>1049</v>
      </c>
      <c r="AP314" s="15" t="s">
        <v>1049</v>
      </c>
      <c r="AQ314" s="43" t="str">
        <f t="shared" si="38"/>
        <v>SI</v>
      </c>
      <c r="AR314" s="44">
        <f t="shared" si="39"/>
        <v>17854760</v>
      </c>
      <c r="AS314" s="44">
        <f t="shared" si="40"/>
        <v>15004000</v>
      </c>
      <c r="AT314" s="44">
        <f t="shared" si="41"/>
        <v>15004000</v>
      </c>
      <c r="AU314" s="44">
        <f t="shared" si="42"/>
        <v>17854760</v>
      </c>
      <c r="AV314" s="45" t="b">
        <f t="shared" si="43"/>
        <v>1</v>
      </c>
      <c r="AW314" s="45" t="b">
        <f t="shared" si="44"/>
        <v>0</v>
      </c>
      <c r="AX314" s="45"/>
    </row>
    <row r="315" spans="1:50" s="36" customFormat="1" ht="27.75" customHeight="1" x14ac:dyDescent="0.15">
      <c r="A315" s="36" t="str">
        <f t="shared" si="36"/>
        <v>ALDENTAL S.A.301080503</v>
      </c>
      <c r="B315" s="36" t="b">
        <f>+A315='[1]Anexo 9'!A315</f>
        <v>1</v>
      </c>
      <c r="C315" s="18">
        <v>890912872</v>
      </c>
      <c r="D315" s="18" t="s">
        <v>3850</v>
      </c>
      <c r="E315" s="15" t="s">
        <v>800</v>
      </c>
      <c r="F315" s="15" t="s">
        <v>1056</v>
      </c>
      <c r="G315" s="15">
        <f>+VLOOKUP(F315,[3]Sheet1!$E$3:$G$74,3,FALSE)</f>
        <v>23</v>
      </c>
      <c r="H315" s="15">
        <f>+VLOOKUP(D315&amp;F315,'TD para paquetes'!$E$3:$I$441,5,FALSE)</f>
        <v>23</v>
      </c>
      <c r="I315" s="15" t="s">
        <v>1025</v>
      </c>
      <c r="J315" s="15">
        <v>4</v>
      </c>
      <c r="K315" s="15">
        <v>4</v>
      </c>
      <c r="L315" s="15">
        <v>301080503</v>
      </c>
      <c r="M315" s="15" t="s">
        <v>1103</v>
      </c>
      <c r="N315" s="15" t="s">
        <v>995</v>
      </c>
      <c r="O315" s="18" t="s">
        <v>1104</v>
      </c>
      <c r="P315" s="22" t="s">
        <v>73</v>
      </c>
      <c r="Q315" s="15" t="s">
        <v>1090</v>
      </c>
      <c r="R315" s="18" t="s">
        <v>1091</v>
      </c>
      <c r="S315" s="22" t="s">
        <v>73</v>
      </c>
      <c r="T315" s="18" t="s">
        <v>1092</v>
      </c>
      <c r="U315" s="18" t="s">
        <v>1092</v>
      </c>
      <c r="V315" s="15"/>
      <c r="W315" s="18" t="s">
        <v>1093</v>
      </c>
      <c r="X315" s="18" t="s">
        <v>1061</v>
      </c>
      <c r="Y315" s="15" t="s">
        <v>73</v>
      </c>
      <c r="Z315" s="18" t="s">
        <v>1094</v>
      </c>
      <c r="AA315" s="18" t="s">
        <v>1095</v>
      </c>
      <c r="AB315" s="18" t="s">
        <v>1096</v>
      </c>
      <c r="AC315" s="67" t="str">
        <f>+VLOOKUP("*"&amp;L315&amp;"*",'[2]REGISTROS SANITARIOS'!$D$261:$E$408,2,FALSE)</f>
        <v>SI</v>
      </c>
      <c r="AD315" s="22" t="s">
        <v>1025</v>
      </c>
      <c r="AE315" s="16">
        <v>45489</v>
      </c>
      <c r="AF315" s="34" t="s">
        <v>73</v>
      </c>
      <c r="AG315" s="24" t="s">
        <v>1049</v>
      </c>
      <c r="AH315" s="18" t="s">
        <v>1049</v>
      </c>
      <c r="AI315" s="18" t="s">
        <v>1050</v>
      </c>
      <c r="AJ315" s="17">
        <v>110</v>
      </c>
      <c r="AK315" s="25">
        <v>110</v>
      </c>
      <c r="AL315" s="25">
        <v>44000</v>
      </c>
      <c r="AM315" s="35">
        <v>0.19</v>
      </c>
      <c r="AN315" s="49">
        <f t="shared" si="37"/>
        <v>5759600</v>
      </c>
      <c r="AO315" s="18" t="s">
        <v>1049</v>
      </c>
      <c r="AP315" s="15" t="s">
        <v>1049</v>
      </c>
      <c r="AQ315" s="43" t="str">
        <f t="shared" si="38"/>
        <v>SI</v>
      </c>
      <c r="AR315" s="44">
        <f t="shared" si="39"/>
        <v>5759600</v>
      </c>
      <c r="AS315" s="44">
        <f t="shared" si="40"/>
        <v>4840000</v>
      </c>
      <c r="AT315" s="44">
        <f t="shared" si="41"/>
        <v>4840000</v>
      </c>
      <c r="AU315" s="44">
        <f t="shared" si="42"/>
        <v>5759600</v>
      </c>
      <c r="AV315" s="45" t="b">
        <f t="shared" si="43"/>
        <v>1</v>
      </c>
      <c r="AW315" s="45" t="b">
        <f t="shared" si="44"/>
        <v>0</v>
      </c>
      <c r="AX315" s="45"/>
    </row>
    <row r="316" spans="1:50" s="36" customFormat="1" ht="27.75" customHeight="1" x14ac:dyDescent="0.15">
      <c r="A316" s="36" t="str">
        <f t="shared" si="36"/>
        <v>ALDENTAL S.A.301080603</v>
      </c>
      <c r="B316" s="36" t="b">
        <f>+A316='[1]Anexo 9'!A316</f>
        <v>1</v>
      </c>
      <c r="C316" s="18">
        <v>890912872</v>
      </c>
      <c r="D316" s="18" t="s">
        <v>3850</v>
      </c>
      <c r="E316" s="15" t="s">
        <v>800</v>
      </c>
      <c r="F316" s="15" t="s">
        <v>1056</v>
      </c>
      <c r="G316" s="15">
        <f>+VLOOKUP(F316,[3]Sheet1!$E$3:$G$74,3,FALSE)</f>
        <v>23</v>
      </c>
      <c r="H316" s="15">
        <f>+VLOOKUP(D316&amp;F316,'TD para paquetes'!$E$3:$I$441,5,FALSE)</f>
        <v>23</v>
      </c>
      <c r="I316" s="15" t="s">
        <v>1025</v>
      </c>
      <c r="J316" s="15">
        <v>4</v>
      </c>
      <c r="K316" s="15">
        <v>4</v>
      </c>
      <c r="L316" s="15">
        <v>301080603</v>
      </c>
      <c r="M316" s="15" t="s">
        <v>1105</v>
      </c>
      <c r="N316" s="15" t="s">
        <v>995</v>
      </c>
      <c r="O316" s="18" t="s">
        <v>1106</v>
      </c>
      <c r="P316" s="22" t="s">
        <v>73</v>
      </c>
      <c r="Q316" s="15" t="s">
        <v>1090</v>
      </c>
      <c r="R316" s="18" t="s">
        <v>1091</v>
      </c>
      <c r="S316" s="22" t="s">
        <v>73</v>
      </c>
      <c r="T316" s="18" t="s">
        <v>1092</v>
      </c>
      <c r="U316" s="18" t="s">
        <v>1092</v>
      </c>
      <c r="V316" s="15"/>
      <c r="W316" s="18" t="s">
        <v>1093</v>
      </c>
      <c r="X316" s="18" t="s">
        <v>1061</v>
      </c>
      <c r="Y316" s="15" t="s">
        <v>73</v>
      </c>
      <c r="Z316" s="18" t="s">
        <v>1094</v>
      </c>
      <c r="AA316" s="18" t="s">
        <v>1095</v>
      </c>
      <c r="AB316" s="18" t="s">
        <v>1096</v>
      </c>
      <c r="AC316" s="67" t="str">
        <f>+VLOOKUP("*"&amp;L316&amp;"*",'[2]REGISTROS SANITARIOS'!$D$261:$E$408,2,FALSE)</f>
        <v>SI</v>
      </c>
      <c r="AD316" s="22" t="s">
        <v>1025</v>
      </c>
      <c r="AE316" s="16">
        <v>45489</v>
      </c>
      <c r="AF316" s="34" t="s">
        <v>73</v>
      </c>
      <c r="AG316" s="24" t="s">
        <v>1049</v>
      </c>
      <c r="AH316" s="18" t="s">
        <v>1049</v>
      </c>
      <c r="AI316" s="18" t="s">
        <v>1050</v>
      </c>
      <c r="AJ316" s="17">
        <v>110</v>
      </c>
      <c r="AK316" s="25">
        <v>110</v>
      </c>
      <c r="AL316" s="25">
        <v>44000</v>
      </c>
      <c r="AM316" s="35">
        <v>0.19</v>
      </c>
      <c r="AN316" s="49">
        <f t="shared" si="37"/>
        <v>5759600</v>
      </c>
      <c r="AO316" s="18" t="s">
        <v>1049</v>
      </c>
      <c r="AP316" s="15" t="s">
        <v>1049</v>
      </c>
      <c r="AQ316" s="43" t="str">
        <f t="shared" si="38"/>
        <v>SI</v>
      </c>
      <c r="AR316" s="44">
        <f t="shared" si="39"/>
        <v>5759600</v>
      </c>
      <c r="AS316" s="44">
        <f t="shared" si="40"/>
        <v>4840000</v>
      </c>
      <c r="AT316" s="44">
        <f t="shared" si="41"/>
        <v>4840000</v>
      </c>
      <c r="AU316" s="44">
        <f t="shared" si="42"/>
        <v>5759600</v>
      </c>
      <c r="AV316" s="45" t="b">
        <f t="shared" si="43"/>
        <v>1</v>
      </c>
      <c r="AW316" s="45" t="b">
        <f t="shared" si="44"/>
        <v>0</v>
      </c>
      <c r="AX316" s="45"/>
    </row>
    <row r="317" spans="1:50" s="36" customFormat="1" ht="27.75" customHeight="1" x14ac:dyDescent="0.15">
      <c r="A317" s="36" t="str">
        <f t="shared" si="36"/>
        <v>ALDENTAL S.A.301080703</v>
      </c>
      <c r="B317" s="36" t="b">
        <f>+A317='[1]Anexo 9'!A317</f>
        <v>1</v>
      </c>
      <c r="C317" s="18">
        <v>890912872</v>
      </c>
      <c r="D317" s="18" t="s">
        <v>3850</v>
      </c>
      <c r="E317" s="15" t="s">
        <v>800</v>
      </c>
      <c r="F317" s="15" t="s">
        <v>1056</v>
      </c>
      <c r="G317" s="15">
        <f>+VLOOKUP(F317,[3]Sheet1!$E$3:$G$74,3,FALSE)</f>
        <v>23</v>
      </c>
      <c r="H317" s="15">
        <f>+VLOOKUP(D317&amp;F317,'TD para paquetes'!$E$3:$I$441,5,FALSE)</f>
        <v>23</v>
      </c>
      <c r="I317" s="15" t="s">
        <v>1025</v>
      </c>
      <c r="J317" s="15">
        <v>4</v>
      </c>
      <c r="K317" s="15">
        <v>4</v>
      </c>
      <c r="L317" s="15">
        <v>301080703</v>
      </c>
      <c r="M317" s="15" t="s">
        <v>1107</v>
      </c>
      <c r="N317" s="15" t="s">
        <v>995</v>
      </c>
      <c r="O317" s="18" t="s">
        <v>1108</v>
      </c>
      <c r="P317" s="22" t="s">
        <v>73</v>
      </c>
      <c r="Q317" s="15" t="s">
        <v>1090</v>
      </c>
      <c r="R317" s="18" t="s">
        <v>1091</v>
      </c>
      <c r="S317" s="22" t="s">
        <v>73</v>
      </c>
      <c r="T317" s="18" t="s">
        <v>1092</v>
      </c>
      <c r="U317" s="18" t="s">
        <v>1092</v>
      </c>
      <c r="V317" s="15"/>
      <c r="W317" s="18" t="s">
        <v>1093</v>
      </c>
      <c r="X317" s="18" t="s">
        <v>1061</v>
      </c>
      <c r="Y317" s="15" t="s">
        <v>73</v>
      </c>
      <c r="Z317" s="18" t="s">
        <v>1094</v>
      </c>
      <c r="AA317" s="18" t="s">
        <v>1095</v>
      </c>
      <c r="AB317" s="18" t="s">
        <v>1096</v>
      </c>
      <c r="AC317" s="67" t="str">
        <f>+VLOOKUP("*"&amp;L317&amp;"*",'[2]REGISTROS SANITARIOS'!$D$261:$E$408,2,FALSE)</f>
        <v>SI</v>
      </c>
      <c r="AD317" s="22" t="s">
        <v>1025</v>
      </c>
      <c r="AE317" s="16">
        <v>45489</v>
      </c>
      <c r="AF317" s="34" t="s">
        <v>73</v>
      </c>
      <c r="AG317" s="24" t="s">
        <v>1049</v>
      </c>
      <c r="AH317" s="18" t="s">
        <v>1049</v>
      </c>
      <c r="AI317" s="18" t="s">
        <v>1050</v>
      </c>
      <c r="AJ317" s="17">
        <v>82.5</v>
      </c>
      <c r="AK317" s="25">
        <v>83</v>
      </c>
      <c r="AL317" s="25">
        <v>44000</v>
      </c>
      <c r="AM317" s="35">
        <v>0.19</v>
      </c>
      <c r="AN317" s="49">
        <f t="shared" si="37"/>
        <v>4345880</v>
      </c>
      <c r="AO317" s="18" t="s">
        <v>1049</v>
      </c>
      <c r="AP317" s="15" t="s">
        <v>1049</v>
      </c>
      <c r="AQ317" s="43" t="str">
        <f t="shared" si="38"/>
        <v>MAYOR</v>
      </c>
      <c r="AR317" s="44">
        <f t="shared" si="39"/>
        <v>4319700</v>
      </c>
      <c r="AS317" s="44">
        <f t="shared" si="40"/>
        <v>3630000</v>
      </c>
      <c r="AT317" s="44">
        <f t="shared" si="41"/>
        <v>3652000</v>
      </c>
      <c r="AU317" s="44">
        <f t="shared" si="42"/>
        <v>4345880</v>
      </c>
      <c r="AV317" s="45" t="b">
        <f t="shared" si="43"/>
        <v>1</v>
      </c>
      <c r="AW317" s="45" t="b">
        <f t="shared" si="44"/>
        <v>0</v>
      </c>
      <c r="AX317" s="45"/>
    </row>
    <row r="318" spans="1:50" s="36" customFormat="1" ht="27.75" customHeight="1" x14ac:dyDescent="0.15">
      <c r="A318" s="36" t="str">
        <f t="shared" si="36"/>
        <v>ALDENTAL S.A.301080803</v>
      </c>
      <c r="B318" s="36" t="b">
        <f>+A318='[1]Anexo 9'!A318</f>
        <v>1</v>
      </c>
      <c r="C318" s="18">
        <v>890912872</v>
      </c>
      <c r="D318" s="18" t="s">
        <v>3850</v>
      </c>
      <c r="E318" s="15" t="s">
        <v>800</v>
      </c>
      <c r="F318" s="15" t="s">
        <v>1056</v>
      </c>
      <c r="G318" s="15">
        <f>+VLOOKUP(F318,[3]Sheet1!$E$3:$G$74,3,FALSE)</f>
        <v>23</v>
      </c>
      <c r="H318" s="15">
        <f>+VLOOKUP(D318&amp;F318,'TD para paquetes'!$E$3:$I$441,5,FALSE)</f>
        <v>23</v>
      </c>
      <c r="I318" s="15" t="s">
        <v>1025</v>
      </c>
      <c r="J318" s="15">
        <v>4</v>
      </c>
      <c r="K318" s="15">
        <v>4</v>
      </c>
      <c r="L318" s="15">
        <v>301080803</v>
      </c>
      <c r="M318" s="15" t="s">
        <v>1109</v>
      </c>
      <c r="N318" s="15" t="s">
        <v>995</v>
      </c>
      <c r="O318" s="18" t="s">
        <v>1110</v>
      </c>
      <c r="P318" s="22" t="s">
        <v>73</v>
      </c>
      <c r="Q318" s="15" t="s">
        <v>1090</v>
      </c>
      <c r="R318" s="18" t="s">
        <v>1091</v>
      </c>
      <c r="S318" s="22" t="s">
        <v>73</v>
      </c>
      <c r="T318" s="18" t="s">
        <v>1092</v>
      </c>
      <c r="U318" s="18" t="s">
        <v>1092</v>
      </c>
      <c r="V318" s="15"/>
      <c r="W318" s="18" t="s">
        <v>1093</v>
      </c>
      <c r="X318" s="18" t="s">
        <v>1061</v>
      </c>
      <c r="Y318" s="15" t="s">
        <v>73</v>
      </c>
      <c r="Z318" s="18" t="s">
        <v>1094</v>
      </c>
      <c r="AA318" s="18" t="s">
        <v>1095</v>
      </c>
      <c r="AB318" s="18" t="s">
        <v>1096</v>
      </c>
      <c r="AC318" s="67" t="str">
        <f>+VLOOKUP("*"&amp;L318&amp;"*",'[2]REGISTROS SANITARIOS'!$D$261:$E$408,2,FALSE)</f>
        <v>SI</v>
      </c>
      <c r="AD318" s="22" t="s">
        <v>1025</v>
      </c>
      <c r="AE318" s="16">
        <v>45489</v>
      </c>
      <c r="AF318" s="34" t="s">
        <v>73</v>
      </c>
      <c r="AG318" s="24" t="s">
        <v>1049</v>
      </c>
      <c r="AH318" s="18" t="s">
        <v>1049</v>
      </c>
      <c r="AI318" s="18" t="s">
        <v>1050</v>
      </c>
      <c r="AJ318" s="17">
        <v>2.75</v>
      </c>
      <c r="AK318" s="25">
        <v>3</v>
      </c>
      <c r="AL318" s="25">
        <v>52000</v>
      </c>
      <c r="AM318" s="35">
        <v>0.19</v>
      </c>
      <c r="AN318" s="49">
        <f t="shared" si="37"/>
        <v>185640</v>
      </c>
      <c r="AO318" s="18" t="s">
        <v>1049</v>
      </c>
      <c r="AP318" s="15" t="s">
        <v>1049</v>
      </c>
      <c r="AQ318" s="43" t="str">
        <f t="shared" si="38"/>
        <v>MAYOR</v>
      </c>
      <c r="AR318" s="44">
        <f t="shared" si="39"/>
        <v>170170</v>
      </c>
      <c r="AS318" s="44">
        <f t="shared" si="40"/>
        <v>143000</v>
      </c>
      <c r="AT318" s="44">
        <f t="shared" si="41"/>
        <v>156000</v>
      </c>
      <c r="AU318" s="44">
        <f t="shared" si="42"/>
        <v>185640</v>
      </c>
      <c r="AV318" s="45" t="b">
        <f t="shared" si="43"/>
        <v>1</v>
      </c>
      <c r="AW318" s="45" t="b">
        <f t="shared" si="44"/>
        <v>0</v>
      </c>
      <c r="AX318" s="45"/>
    </row>
    <row r="319" spans="1:50" s="36" customFormat="1" ht="27.75" customHeight="1" x14ac:dyDescent="0.15">
      <c r="A319" s="36" t="str">
        <f t="shared" si="36"/>
        <v>ALDENTAL S.A.301081403</v>
      </c>
      <c r="B319" s="36" t="b">
        <f>+A319='[1]Anexo 9'!A319</f>
        <v>1</v>
      </c>
      <c r="C319" s="18">
        <v>890912872</v>
      </c>
      <c r="D319" s="18" t="s">
        <v>3850</v>
      </c>
      <c r="E319" s="15" t="s">
        <v>800</v>
      </c>
      <c r="F319" s="15" t="s">
        <v>1056</v>
      </c>
      <c r="G319" s="15">
        <f>+VLOOKUP(F319,[3]Sheet1!$E$3:$G$74,3,FALSE)</f>
        <v>23</v>
      </c>
      <c r="H319" s="15">
        <f>+VLOOKUP(D319&amp;F319,'TD para paquetes'!$E$3:$I$441,5,FALSE)</f>
        <v>23</v>
      </c>
      <c r="I319" s="15" t="s">
        <v>1025</v>
      </c>
      <c r="J319" s="15">
        <v>4</v>
      </c>
      <c r="K319" s="15">
        <v>4</v>
      </c>
      <c r="L319" s="15">
        <v>301081403</v>
      </c>
      <c r="M319" s="15" t="s">
        <v>1111</v>
      </c>
      <c r="N319" s="15" t="s">
        <v>995</v>
      </c>
      <c r="O319" s="18" t="s">
        <v>1112</v>
      </c>
      <c r="P319" s="22" t="s">
        <v>73</v>
      </c>
      <c r="Q319" s="15" t="s">
        <v>1090</v>
      </c>
      <c r="R319" s="18" t="s">
        <v>1091</v>
      </c>
      <c r="S319" s="22" t="s">
        <v>73</v>
      </c>
      <c r="T319" s="18" t="s">
        <v>1092</v>
      </c>
      <c r="U319" s="18" t="s">
        <v>1092</v>
      </c>
      <c r="V319" s="15"/>
      <c r="W319" s="18" t="s">
        <v>1093</v>
      </c>
      <c r="X319" s="18" t="s">
        <v>1061</v>
      </c>
      <c r="Y319" s="15" t="s">
        <v>73</v>
      </c>
      <c r="Z319" s="18" t="s">
        <v>1094</v>
      </c>
      <c r="AA319" s="18" t="s">
        <v>1095</v>
      </c>
      <c r="AB319" s="18" t="s">
        <v>1096</v>
      </c>
      <c r="AC319" s="67" t="str">
        <f>+VLOOKUP("*"&amp;L319&amp;"*",'[2]REGISTROS SANITARIOS'!$D$261:$E$408,2,FALSE)</f>
        <v>SI</v>
      </c>
      <c r="AD319" s="22" t="s">
        <v>1025</v>
      </c>
      <c r="AE319" s="16">
        <v>45489</v>
      </c>
      <c r="AF319" s="34" t="s">
        <v>73</v>
      </c>
      <c r="AG319" s="24" t="s">
        <v>1049</v>
      </c>
      <c r="AH319" s="18" t="s">
        <v>1049</v>
      </c>
      <c r="AI319" s="18" t="s">
        <v>1050</v>
      </c>
      <c r="AJ319" s="17">
        <v>82.5</v>
      </c>
      <c r="AK319" s="25">
        <v>83</v>
      </c>
      <c r="AL319" s="25">
        <v>44000</v>
      </c>
      <c r="AM319" s="35">
        <v>0.19</v>
      </c>
      <c r="AN319" s="49">
        <f t="shared" si="37"/>
        <v>4345880</v>
      </c>
      <c r="AO319" s="18" t="s">
        <v>1049</v>
      </c>
      <c r="AP319" s="15" t="s">
        <v>1049</v>
      </c>
      <c r="AQ319" s="43" t="str">
        <f t="shared" si="38"/>
        <v>MAYOR</v>
      </c>
      <c r="AR319" s="44">
        <f t="shared" si="39"/>
        <v>4319700</v>
      </c>
      <c r="AS319" s="44">
        <f t="shared" si="40"/>
        <v>3630000</v>
      </c>
      <c r="AT319" s="44">
        <f t="shared" si="41"/>
        <v>3652000</v>
      </c>
      <c r="AU319" s="44">
        <f t="shared" si="42"/>
        <v>4345880</v>
      </c>
      <c r="AV319" s="45" t="b">
        <f t="shared" si="43"/>
        <v>1</v>
      </c>
      <c r="AW319" s="45" t="b">
        <f t="shared" si="44"/>
        <v>0</v>
      </c>
      <c r="AX319" s="45"/>
    </row>
    <row r="320" spans="1:50" s="36" customFormat="1" ht="27.75" customHeight="1" x14ac:dyDescent="0.15">
      <c r="A320" s="36" t="str">
        <f t="shared" si="36"/>
        <v>ALDENTAL S.A.301081503</v>
      </c>
      <c r="B320" s="36" t="b">
        <f>+A320='[1]Anexo 9'!A320</f>
        <v>1</v>
      </c>
      <c r="C320" s="18">
        <v>890912872</v>
      </c>
      <c r="D320" s="18" t="s">
        <v>3850</v>
      </c>
      <c r="E320" s="15" t="s">
        <v>800</v>
      </c>
      <c r="F320" s="15" t="s">
        <v>1056</v>
      </c>
      <c r="G320" s="15">
        <f>+VLOOKUP(F320,[3]Sheet1!$E$3:$G$74,3,FALSE)</f>
        <v>23</v>
      </c>
      <c r="H320" s="15">
        <f>+VLOOKUP(D320&amp;F320,'TD para paquetes'!$E$3:$I$441,5,FALSE)</f>
        <v>23</v>
      </c>
      <c r="I320" s="15" t="s">
        <v>1025</v>
      </c>
      <c r="J320" s="15">
        <v>4</v>
      </c>
      <c r="K320" s="15">
        <v>4</v>
      </c>
      <c r="L320" s="15">
        <v>301081503</v>
      </c>
      <c r="M320" s="15" t="s">
        <v>1113</v>
      </c>
      <c r="N320" s="15" t="s">
        <v>995</v>
      </c>
      <c r="O320" s="18" t="s">
        <v>1114</v>
      </c>
      <c r="P320" s="22" t="s">
        <v>73</v>
      </c>
      <c r="Q320" s="15" t="s">
        <v>1090</v>
      </c>
      <c r="R320" s="18" t="s">
        <v>1091</v>
      </c>
      <c r="S320" s="22" t="s">
        <v>73</v>
      </c>
      <c r="T320" s="18" t="s">
        <v>1092</v>
      </c>
      <c r="U320" s="18" t="s">
        <v>1092</v>
      </c>
      <c r="V320" s="15"/>
      <c r="W320" s="18" t="s">
        <v>1093</v>
      </c>
      <c r="X320" s="18" t="s">
        <v>1061</v>
      </c>
      <c r="Y320" s="15" t="s">
        <v>73</v>
      </c>
      <c r="Z320" s="18" t="s">
        <v>1094</v>
      </c>
      <c r="AA320" s="18" t="s">
        <v>1095</v>
      </c>
      <c r="AB320" s="18" t="s">
        <v>1096</v>
      </c>
      <c r="AC320" s="67" t="str">
        <f>+VLOOKUP("*"&amp;L320&amp;"*",'[2]REGISTROS SANITARIOS'!$D$261:$E$408,2,FALSE)</f>
        <v>SI</v>
      </c>
      <c r="AD320" s="22" t="s">
        <v>1025</v>
      </c>
      <c r="AE320" s="16">
        <v>45489</v>
      </c>
      <c r="AF320" s="34" t="s">
        <v>73</v>
      </c>
      <c r="AG320" s="24" t="s">
        <v>1049</v>
      </c>
      <c r="AH320" s="18" t="s">
        <v>1049</v>
      </c>
      <c r="AI320" s="18" t="s">
        <v>1050</v>
      </c>
      <c r="AJ320" s="17">
        <v>16.5</v>
      </c>
      <c r="AK320" s="25">
        <v>17</v>
      </c>
      <c r="AL320" s="25">
        <v>44000</v>
      </c>
      <c r="AM320" s="35">
        <v>0.19</v>
      </c>
      <c r="AN320" s="49">
        <f t="shared" si="37"/>
        <v>890120</v>
      </c>
      <c r="AO320" s="18" t="s">
        <v>1049</v>
      </c>
      <c r="AP320" s="15" t="s">
        <v>1049</v>
      </c>
      <c r="AQ320" s="43" t="str">
        <f t="shared" si="38"/>
        <v>MAYOR</v>
      </c>
      <c r="AR320" s="44">
        <f t="shared" si="39"/>
        <v>863940</v>
      </c>
      <c r="AS320" s="44">
        <f t="shared" si="40"/>
        <v>726000</v>
      </c>
      <c r="AT320" s="44">
        <f t="shared" si="41"/>
        <v>748000</v>
      </c>
      <c r="AU320" s="44">
        <f t="shared" si="42"/>
        <v>890120</v>
      </c>
      <c r="AV320" s="45" t="b">
        <f t="shared" si="43"/>
        <v>1</v>
      </c>
      <c r="AW320" s="45" t="b">
        <f t="shared" si="44"/>
        <v>0</v>
      </c>
      <c r="AX320" s="45"/>
    </row>
    <row r="321" spans="1:50" s="36" customFormat="1" ht="27.75" customHeight="1" x14ac:dyDescent="0.15">
      <c r="A321" s="36" t="str">
        <f t="shared" si="36"/>
        <v>ALDENTAL S.A.301081603</v>
      </c>
      <c r="B321" s="36" t="b">
        <f>+A321='[1]Anexo 9'!A321</f>
        <v>1</v>
      </c>
      <c r="C321" s="18">
        <v>890912872</v>
      </c>
      <c r="D321" s="18" t="s">
        <v>3850</v>
      </c>
      <c r="E321" s="15" t="s">
        <v>800</v>
      </c>
      <c r="F321" s="15" t="s">
        <v>1056</v>
      </c>
      <c r="G321" s="15">
        <f>+VLOOKUP(F321,[3]Sheet1!$E$3:$G$74,3,FALSE)</f>
        <v>23</v>
      </c>
      <c r="H321" s="15">
        <f>+VLOOKUP(D321&amp;F321,'TD para paquetes'!$E$3:$I$441,5,FALSE)</f>
        <v>23</v>
      </c>
      <c r="I321" s="15" t="s">
        <v>1025</v>
      </c>
      <c r="J321" s="15">
        <v>4</v>
      </c>
      <c r="K321" s="15">
        <v>4</v>
      </c>
      <c r="L321" s="15">
        <v>301081603</v>
      </c>
      <c r="M321" s="15" t="s">
        <v>1115</v>
      </c>
      <c r="N321" s="15" t="s">
        <v>995</v>
      </c>
      <c r="O321" s="18" t="s">
        <v>1116</v>
      </c>
      <c r="P321" s="22" t="s">
        <v>73</v>
      </c>
      <c r="Q321" s="15" t="s">
        <v>1090</v>
      </c>
      <c r="R321" s="18" t="s">
        <v>1091</v>
      </c>
      <c r="S321" s="22" t="s">
        <v>73</v>
      </c>
      <c r="T321" s="18" t="s">
        <v>1092</v>
      </c>
      <c r="U321" s="18" t="s">
        <v>1092</v>
      </c>
      <c r="V321" s="15"/>
      <c r="W321" s="18" t="s">
        <v>1093</v>
      </c>
      <c r="X321" s="18" t="s">
        <v>1061</v>
      </c>
      <c r="Y321" s="15" t="s">
        <v>73</v>
      </c>
      <c r="Z321" s="18" t="s">
        <v>1094</v>
      </c>
      <c r="AA321" s="18" t="s">
        <v>1095</v>
      </c>
      <c r="AB321" s="18" t="s">
        <v>1096</v>
      </c>
      <c r="AC321" s="67" t="str">
        <f>+VLOOKUP("*"&amp;L321&amp;"*",'[2]REGISTROS SANITARIOS'!$D$261:$E$408,2,FALSE)</f>
        <v>SI</v>
      </c>
      <c r="AD321" s="22" t="s">
        <v>1025</v>
      </c>
      <c r="AE321" s="16">
        <v>45489</v>
      </c>
      <c r="AF321" s="34" t="s">
        <v>73</v>
      </c>
      <c r="AG321" s="24" t="s">
        <v>1049</v>
      </c>
      <c r="AH321" s="18" t="s">
        <v>1049</v>
      </c>
      <c r="AI321" s="18" t="s">
        <v>1050</v>
      </c>
      <c r="AJ321" s="17">
        <v>11</v>
      </c>
      <c r="AK321" s="25">
        <v>11</v>
      </c>
      <c r="AL321" s="25">
        <v>52000</v>
      </c>
      <c r="AM321" s="35">
        <v>0.19</v>
      </c>
      <c r="AN321" s="49">
        <f t="shared" si="37"/>
        <v>680680</v>
      </c>
      <c r="AO321" s="18" t="s">
        <v>1049</v>
      </c>
      <c r="AP321" s="15" t="s">
        <v>1049</v>
      </c>
      <c r="AQ321" s="43" t="str">
        <f t="shared" si="38"/>
        <v>SI</v>
      </c>
      <c r="AR321" s="44">
        <f t="shared" si="39"/>
        <v>680680</v>
      </c>
      <c r="AS321" s="44">
        <f t="shared" si="40"/>
        <v>572000</v>
      </c>
      <c r="AT321" s="44">
        <f t="shared" si="41"/>
        <v>572000</v>
      </c>
      <c r="AU321" s="44">
        <f t="shared" si="42"/>
        <v>680680</v>
      </c>
      <c r="AV321" s="45" t="b">
        <f t="shared" si="43"/>
        <v>1</v>
      </c>
      <c r="AW321" s="45" t="b">
        <f t="shared" si="44"/>
        <v>0</v>
      </c>
      <c r="AX321" s="45"/>
    </row>
    <row r="322" spans="1:50" s="36" customFormat="1" ht="27.75" customHeight="1" x14ac:dyDescent="0.15">
      <c r="A322" s="36" t="str">
        <f t="shared" si="36"/>
        <v>ALDENTAL S.A.301081903</v>
      </c>
      <c r="B322" s="36" t="b">
        <f>+A322='[1]Anexo 9'!A322</f>
        <v>1</v>
      </c>
      <c r="C322" s="18">
        <v>890912872</v>
      </c>
      <c r="D322" s="18" t="s">
        <v>3850</v>
      </c>
      <c r="E322" s="15" t="s">
        <v>800</v>
      </c>
      <c r="F322" s="15" t="s">
        <v>3854</v>
      </c>
      <c r="G322" s="15">
        <f>+VLOOKUP(F322,[3]Sheet1!$E$3:$G$74,3,FALSE)</f>
        <v>5</v>
      </c>
      <c r="H322" s="15">
        <f>+VLOOKUP(D322&amp;F322,'TD para paquetes'!$E$3:$I$441,5,FALSE)</f>
        <v>5</v>
      </c>
      <c r="I322" s="15" t="s">
        <v>1025</v>
      </c>
      <c r="J322" s="15">
        <v>4</v>
      </c>
      <c r="K322" s="15">
        <v>4</v>
      </c>
      <c r="L322" s="15">
        <v>301081903</v>
      </c>
      <c r="M322" s="15" t="s">
        <v>3967</v>
      </c>
      <c r="N322" s="15" t="s">
        <v>995</v>
      </c>
      <c r="O322" s="18" t="s">
        <v>3967</v>
      </c>
      <c r="P322" s="22" t="s">
        <v>73</v>
      </c>
      <c r="Q322" s="15" t="s">
        <v>5585</v>
      </c>
      <c r="R322" s="18" t="s">
        <v>5585</v>
      </c>
      <c r="S322" s="22" t="s">
        <v>73</v>
      </c>
      <c r="T322" s="18" t="s">
        <v>5585</v>
      </c>
      <c r="U322" s="18" t="s">
        <v>5585</v>
      </c>
      <c r="V322" s="15" t="s">
        <v>996</v>
      </c>
      <c r="W322" s="18" t="s">
        <v>2896</v>
      </c>
      <c r="X322" s="18"/>
      <c r="Y322" s="15" t="s">
        <v>73</v>
      </c>
      <c r="Z322" s="18" t="s">
        <v>2896</v>
      </c>
      <c r="AA322" s="18" t="s">
        <v>96</v>
      </c>
      <c r="AB322" s="18" t="s">
        <v>6697</v>
      </c>
      <c r="AC322" s="67" t="str">
        <f>+VLOOKUP("*"&amp;L322&amp;"*",'[2]REGISTROS SANITARIOS'!$D$261:$E$408,2,FALSE)</f>
        <v>SI</v>
      </c>
      <c r="AD322" s="22" t="s">
        <v>1025</v>
      </c>
      <c r="AE322" s="16">
        <v>45489</v>
      </c>
      <c r="AF322" s="34" t="s">
        <v>73</v>
      </c>
      <c r="AG322" s="24" t="s">
        <v>1049</v>
      </c>
      <c r="AH322" s="18" t="s">
        <v>1049</v>
      </c>
      <c r="AI322" s="18" t="s">
        <v>1050</v>
      </c>
      <c r="AJ322" s="17">
        <v>5.5</v>
      </c>
      <c r="AK322" s="25">
        <v>6</v>
      </c>
      <c r="AL322" s="25">
        <v>44000</v>
      </c>
      <c r="AM322" s="35">
        <v>0.19</v>
      </c>
      <c r="AN322" s="49">
        <f t="shared" si="37"/>
        <v>314160</v>
      </c>
      <c r="AO322" s="18" t="s">
        <v>1049</v>
      </c>
      <c r="AP322" s="15" t="s">
        <v>1049</v>
      </c>
      <c r="AQ322" s="43" t="str">
        <f t="shared" si="38"/>
        <v>MAYOR</v>
      </c>
      <c r="AR322" s="44">
        <f t="shared" si="39"/>
        <v>287980</v>
      </c>
      <c r="AS322" s="44">
        <f t="shared" si="40"/>
        <v>242000</v>
      </c>
      <c r="AT322" s="44">
        <f t="shared" si="41"/>
        <v>264000</v>
      </c>
      <c r="AU322" s="44">
        <f t="shared" si="42"/>
        <v>314160</v>
      </c>
      <c r="AV322" s="45" t="b">
        <f t="shared" si="43"/>
        <v>1</v>
      </c>
      <c r="AW322" s="45" t="b">
        <f t="shared" si="44"/>
        <v>0</v>
      </c>
      <c r="AX322" s="45"/>
    </row>
    <row r="323" spans="1:50" s="36" customFormat="1" ht="27.75" customHeight="1" x14ac:dyDescent="0.15">
      <c r="A323" s="36" t="str">
        <f t="shared" si="36"/>
        <v>ALDENTAL S.A.301081905</v>
      </c>
      <c r="B323" s="36" t="b">
        <f>+A323='[1]Anexo 9'!A323</f>
        <v>1</v>
      </c>
      <c r="C323" s="18">
        <v>890912872</v>
      </c>
      <c r="D323" s="18" t="s">
        <v>3850</v>
      </c>
      <c r="E323" s="15" t="s">
        <v>800</v>
      </c>
      <c r="F323" s="15" t="s">
        <v>3854</v>
      </c>
      <c r="G323" s="15">
        <f>+VLOOKUP(F323,[3]Sheet1!$E$3:$G$74,3,FALSE)</f>
        <v>5</v>
      </c>
      <c r="H323" s="15">
        <f>+VLOOKUP(D323&amp;F323,'TD para paquetes'!$E$3:$I$441,5,FALSE)</f>
        <v>5</v>
      </c>
      <c r="I323" s="15" t="s">
        <v>1025</v>
      </c>
      <c r="J323" s="15">
        <v>4</v>
      </c>
      <c r="K323" s="15">
        <v>4</v>
      </c>
      <c r="L323" s="15">
        <v>301081905</v>
      </c>
      <c r="M323" s="15" t="s">
        <v>3968</v>
      </c>
      <c r="N323" s="15" t="s">
        <v>995</v>
      </c>
      <c r="O323" s="18" t="s">
        <v>3968</v>
      </c>
      <c r="P323" s="22" t="s">
        <v>73</v>
      </c>
      <c r="Q323" s="15" t="s">
        <v>5585</v>
      </c>
      <c r="R323" s="18" t="s">
        <v>5585</v>
      </c>
      <c r="S323" s="22" t="s">
        <v>73</v>
      </c>
      <c r="T323" s="18" t="s">
        <v>5585</v>
      </c>
      <c r="U323" s="18" t="s">
        <v>5585</v>
      </c>
      <c r="V323" s="15" t="s">
        <v>996</v>
      </c>
      <c r="W323" s="18" t="s">
        <v>2896</v>
      </c>
      <c r="X323" s="18"/>
      <c r="Y323" s="15" t="s">
        <v>73</v>
      </c>
      <c r="Z323" s="18" t="s">
        <v>2896</v>
      </c>
      <c r="AA323" s="18" t="s">
        <v>96</v>
      </c>
      <c r="AB323" s="18" t="s">
        <v>6697</v>
      </c>
      <c r="AC323" s="67" t="str">
        <f>+VLOOKUP("*"&amp;L323&amp;"*",'[2]REGISTROS SANITARIOS'!$D$261:$E$408,2,FALSE)</f>
        <v>SI</v>
      </c>
      <c r="AD323" s="22" t="s">
        <v>1025</v>
      </c>
      <c r="AE323" s="16">
        <v>45489</v>
      </c>
      <c r="AF323" s="34" t="s">
        <v>73</v>
      </c>
      <c r="AG323" s="24" t="s">
        <v>1049</v>
      </c>
      <c r="AH323" s="18" t="s">
        <v>1049</v>
      </c>
      <c r="AI323" s="18" t="s">
        <v>1050</v>
      </c>
      <c r="AJ323" s="17">
        <v>5.5</v>
      </c>
      <c r="AK323" s="25">
        <v>6</v>
      </c>
      <c r="AL323" s="25">
        <v>44000</v>
      </c>
      <c r="AM323" s="35">
        <v>0.19</v>
      </c>
      <c r="AN323" s="49">
        <f t="shared" si="37"/>
        <v>314160</v>
      </c>
      <c r="AO323" s="18" t="s">
        <v>1049</v>
      </c>
      <c r="AP323" s="15" t="s">
        <v>1049</v>
      </c>
      <c r="AQ323" s="43" t="str">
        <f t="shared" si="38"/>
        <v>MAYOR</v>
      </c>
      <c r="AR323" s="44">
        <f t="shared" si="39"/>
        <v>287980</v>
      </c>
      <c r="AS323" s="44">
        <f t="shared" si="40"/>
        <v>242000</v>
      </c>
      <c r="AT323" s="44">
        <f t="shared" si="41"/>
        <v>264000</v>
      </c>
      <c r="AU323" s="44">
        <f t="shared" si="42"/>
        <v>314160</v>
      </c>
      <c r="AV323" s="45" t="b">
        <f t="shared" si="43"/>
        <v>1</v>
      </c>
      <c r="AW323" s="45" t="b">
        <f t="shared" si="44"/>
        <v>0</v>
      </c>
      <c r="AX323" s="45"/>
    </row>
    <row r="324" spans="1:50" s="36" customFormat="1" ht="27.75" customHeight="1" x14ac:dyDescent="0.15">
      <c r="A324" s="36" t="str">
        <f t="shared" ref="A324:A387" si="46">+D324&amp;L324</f>
        <v>ALDENTAL S.A.301081907</v>
      </c>
      <c r="B324" s="36" t="b">
        <f>+A324='[1]Anexo 9'!A324</f>
        <v>1</v>
      </c>
      <c r="C324" s="18">
        <v>890912872</v>
      </c>
      <c r="D324" s="18" t="s">
        <v>3850</v>
      </c>
      <c r="E324" s="15" t="s">
        <v>800</v>
      </c>
      <c r="F324" s="15" t="s">
        <v>3854</v>
      </c>
      <c r="G324" s="15">
        <f>+VLOOKUP(F324,[3]Sheet1!$E$3:$G$74,3,FALSE)</f>
        <v>5</v>
      </c>
      <c r="H324" s="15">
        <f>+VLOOKUP(D324&amp;F324,'TD para paquetes'!$E$3:$I$441,5,FALSE)</f>
        <v>5</v>
      </c>
      <c r="I324" s="15" t="s">
        <v>1025</v>
      </c>
      <c r="J324" s="15">
        <v>4</v>
      </c>
      <c r="K324" s="15">
        <v>4</v>
      </c>
      <c r="L324" s="15">
        <v>301081907</v>
      </c>
      <c r="M324" s="15" t="s">
        <v>3969</v>
      </c>
      <c r="N324" s="15" t="s">
        <v>995</v>
      </c>
      <c r="O324" s="18" t="s">
        <v>3969</v>
      </c>
      <c r="P324" s="22" t="s">
        <v>73</v>
      </c>
      <c r="Q324" s="15" t="s">
        <v>5585</v>
      </c>
      <c r="R324" s="18" t="s">
        <v>5585</v>
      </c>
      <c r="S324" s="22" t="s">
        <v>73</v>
      </c>
      <c r="T324" s="18" t="s">
        <v>5585</v>
      </c>
      <c r="U324" s="18" t="s">
        <v>5585</v>
      </c>
      <c r="V324" s="15" t="s">
        <v>996</v>
      </c>
      <c r="W324" s="18" t="s">
        <v>2896</v>
      </c>
      <c r="X324" s="18"/>
      <c r="Y324" s="15" t="s">
        <v>73</v>
      </c>
      <c r="Z324" s="18" t="s">
        <v>2896</v>
      </c>
      <c r="AA324" s="18" t="s">
        <v>96</v>
      </c>
      <c r="AB324" s="18" t="s">
        <v>6697</v>
      </c>
      <c r="AC324" s="67" t="str">
        <f>+VLOOKUP("*"&amp;L324&amp;"*",'[2]REGISTROS SANITARIOS'!$D$261:$E$408,2,FALSE)</f>
        <v>SI</v>
      </c>
      <c r="AD324" s="22" t="s">
        <v>1025</v>
      </c>
      <c r="AE324" s="16">
        <v>45489</v>
      </c>
      <c r="AF324" s="34" t="s">
        <v>73</v>
      </c>
      <c r="AG324" s="24" t="s">
        <v>1049</v>
      </c>
      <c r="AH324" s="18" t="s">
        <v>1049</v>
      </c>
      <c r="AI324" s="18" t="s">
        <v>1050</v>
      </c>
      <c r="AJ324" s="17">
        <v>5.5</v>
      </c>
      <c r="AK324" s="25">
        <v>6</v>
      </c>
      <c r="AL324" s="25">
        <v>44000</v>
      </c>
      <c r="AM324" s="35">
        <v>0.19</v>
      </c>
      <c r="AN324" s="49">
        <f t="shared" ref="AN324:AN387" si="47">+AL324*((1+AM324)*AK324)</f>
        <v>314160</v>
      </c>
      <c r="AO324" s="18" t="s">
        <v>1049</v>
      </c>
      <c r="AP324" s="15" t="s">
        <v>1049</v>
      </c>
      <c r="AQ324" s="43" t="str">
        <f t="shared" ref="AQ324:AQ387" si="48">+IF(AK324="","NO INDICA",IF(AJ324=AK324,"SI",IF(AK324&gt;AJ324,"MAYOR",IF(AK324&lt;AJ324,"MENOR"))))</f>
        <v>MAYOR</v>
      </c>
      <c r="AR324" s="44">
        <f t="shared" ref="AR324:AR387" si="49">+AJ324*(AL324*(1+AM324))</f>
        <v>287980</v>
      </c>
      <c r="AS324" s="44">
        <f t="shared" ref="AS324:AS387" si="50">+AJ324*AL324</f>
        <v>242000</v>
      </c>
      <c r="AT324" s="44">
        <f t="shared" ref="AT324:AT387" si="51">+AL324*AK324</f>
        <v>264000</v>
      </c>
      <c r="AU324" s="44">
        <f t="shared" ref="AU324:AU387" si="52">+AK324*(AL324*(1+AM324))</f>
        <v>314160</v>
      </c>
      <c r="AV324" s="45" t="b">
        <f t="shared" ref="AV324:AV387" si="53">+IFERROR(AU324=AN324,"FALSO")</f>
        <v>1</v>
      </c>
      <c r="AW324" s="45" t="b">
        <f t="shared" ref="AW324:AW387" si="54">+AS324=AN324</f>
        <v>0</v>
      </c>
      <c r="AX324" s="45"/>
    </row>
    <row r="325" spans="1:50" s="36" customFormat="1" ht="27.75" customHeight="1" x14ac:dyDescent="0.15">
      <c r="A325" s="36" t="str">
        <f t="shared" si="46"/>
        <v>ALDENTAL S.A.301081909</v>
      </c>
      <c r="B325" s="36" t="b">
        <f>+A325='[1]Anexo 9'!A325</f>
        <v>1</v>
      </c>
      <c r="C325" s="18">
        <v>890912872</v>
      </c>
      <c r="D325" s="18" t="s">
        <v>3850</v>
      </c>
      <c r="E325" s="15" t="s">
        <v>800</v>
      </c>
      <c r="F325" s="15" t="s">
        <v>3854</v>
      </c>
      <c r="G325" s="15">
        <f>+VLOOKUP(F325,[3]Sheet1!$E$3:$G$74,3,FALSE)</f>
        <v>5</v>
      </c>
      <c r="H325" s="15">
        <f>+VLOOKUP(D325&amp;F325,'TD para paquetes'!$E$3:$I$441,5,FALSE)</f>
        <v>5</v>
      </c>
      <c r="I325" s="15" t="s">
        <v>1025</v>
      </c>
      <c r="J325" s="15">
        <v>4</v>
      </c>
      <c r="K325" s="15">
        <v>4</v>
      </c>
      <c r="L325" s="15">
        <v>301081909</v>
      </c>
      <c r="M325" s="15" t="s">
        <v>3970</v>
      </c>
      <c r="N325" s="15" t="s">
        <v>995</v>
      </c>
      <c r="O325" s="18" t="s">
        <v>3970</v>
      </c>
      <c r="P325" s="22" t="s">
        <v>73</v>
      </c>
      <c r="Q325" s="15" t="s">
        <v>5585</v>
      </c>
      <c r="R325" s="18" t="s">
        <v>5585</v>
      </c>
      <c r="S325" s="22" t="s">
        <v>73</v>
      </c>
      <c r="T325" s="18" t="s">
        <v>5585</v>
      </c>
      <c r="U325" s="18" t="s">
        <v>5585</v>
      </c>
      <c r="V325" s="15" t="s">
        <v>996</v>
      </c>
      <c r="W325" s="18" t="s">
        <v>2896</v>
      </c>
      <c r="X325" s="18"/>
      <c r="Y325" s="15" t="s">
        <v>73</v>
      </c>
      <c r="Z325" s="18" t="s">
        <v>2896</v>
      </c>
      <c r="AA325" s="18" t="s">
        <v>96</v>
      </c>
      <c r="AB325" s="18" t="s">
        <v>6697</v>
      </c>
      <c r="AC325" s="67" t="str">
        <f>+VLOOKUP("*"&amp;L325&amp;"*",'[2]REGISTROS SANITARIOS'!$D$261:$E$408,2,FALSE)</f>
        <v>SI</v>
      </c>
      <c r="AD325" s="22" t="s">
        <v>1025</v>
      </c>
      <c r="AE325" s="16">
        <v>45489</v>
      </c>
      <c r="AF325" s="34" t="s">
        <v>73</v>
      </c>
      <c r="AG325" s="24" t="s">
        <v>1049</v>
      </c>
      <c r="AH325" s="18" t="s">
        <v>1049</v>
      </c>
      <c r="AI325" s="18" t="s">
        <v>1050</v>
      </c>
      <c r="AJ325" s="17">
        <v>5.5</v>
      </c>
      <c r="AK325" s="25">
        <v>6</v>
      </c>
      <c r="AL325" s="25">
        <v>44000</v>
      </c>
      <c r="AM325" s="35">
        <v>0.19</v>
      </c>
      <c r="AN325" s="49">
        <f t="shared" si="47"/>
        <v>314160</v>
      </c>
      <c r="AO325" s="18" t="s">
        <v>1049</v>
      </c>
      <c r="AP325" s="15" t="s">
        <v>1049</v>
      </c>
      <c r="AQ325" s="43" t="str">
        <f t="shared" si="48"/>
        <v>MAYOR</v>
      </c>
      <c r="AR325" s="44">
        <f t="shared" si="49"/>
        <v>287980</v>
      </c>
      <c r="AS325" s="44">
        <f t="shared" si="50"/>
        <v>242000</v>
      </c>
      <c r="AT325" s="44">
        <f t="shared" si="51"/>
        <v>264000</v>
      </c>
      <c r="AU325" s="44">
        <f t="shared" si="52"/>
        <v>314160</v>
      </c>
      <c r="AV325" s="45" t="b">
        <f t="shared" si="53"/>
        <v>1</v>
      </c>
      <c r="AW325" s="45" t="b">
        <f t="shared" si="54"/>
        <v>0</v>
      </c>
      <c r="AX325" s="45"/>
    </row>
    <row r="326" spans="1:50" s="36" customFormat="1" ht="27.75" customHeight="1" x14ac:dyDescent="0.15">
      <c r="A326" s="36" t="str">
        <f t="shared" si="46"/>
        <v>ALDENTAL S.A.301081912</v>
      </c>
      <c r="B326" s="36" t="b">
        <f>+A326='[1]Anexo 9'!A326</f>
        <v>1</v>
      </c>
      <c r="C326" s="18">
        <v>890912872</v>
      </c>
      <c r="D326" s="18" t="s">
        <v>3850</v>
      </c>
      <c r="E326" s="15" t="s">
        <v>800</v>
      </c>
      <c r="F326" s="15" t="s">
        <v>3854</v>
      </c>
      <c r="G326" s="15">
        <f>+VLOOKUP(F326,[3]Sheet1!$E$3:$G$74,3,FALSE)</f>
        <v>5</v>
      </c>
      <c r="H326" s="15">
        <f>+VLOOKUP(D326&amp;F326,'TD para paquetes'!$E$3:$I$441,5,FALSE)</f>
        <v>5</v>
      </c>
      <c r="I326" s="15" t="s">
        <v>1025</v>
      </c>
      <c r="J326" s="15">
        <v>4</v>
      </c>
      <c r="K326" s="15">
        <v>4</v>
      </c>
      <c r="L326" s="15">
        <v>301081912</v>
      </c>
      <c r="M326" s="15" t="s">
        <v>3971</v>
      </c>
      <c r="N326" s="15" t="s">
        <v>995</v>
      </c>
      <c r="O326" s="18" t="s">
        <v>3971</v>
      </c>
      <c r="P326" s="22" t="s">
        <v>73</v>
      </c>
      <c r="Q326" s="15" t="s">
        <v>5585</v>
      </c>
      <c r="R326" s="18" t="s">
        <v>5585</v>
      </c>
      <c r="S326" s="22" t="s">
        <v>73</v>
      </c>
      <c r="T326" s="18" t="s">
        <v>5585</v>
      </c>
      <c r="U326" s="18" t="s">
        <v>5585</v>
      </c>
      <c r="V326" s="15" t="s">
        <v>996</v>
      </c>
      <c r="W326" s="18" t="s">
        <v>2896</v>
      </c>
      <c r="X326" s="18"/>
      <c r="Y326" s="15" t="s">
        <v>73</v>
      </c>
      <c r="Z326" s="18" t="s">
        <v>2896</v>
      </c>
      <c r="AA326" s="18" t="s">
        <v>96</v>
      </c>
      <c r="AB326" s="18" t="s">
        <v>6697</v>
      </c>
      <c r="AC326" s="67" t="str">
        <f>+VLOOKUP("*"&amp;L326&amp;"*",'[2]REGISTROS SANITARIOS'!$D$261:$E$408,2,FALSE)</f>
        <v>SI</v>
      </c>
      <c r="AD326" s="22" t="s">
        <v>1025</v>
      </c>
      <c r="AE326" s="16">
        <v>45489</v>
      </c>
      <c r="AF326" s="34" t="s">
        <v>73</v>
      </c>
      <c r="AG326" s="24" t="s">
        <v>1049</v>
      </c>
      <c r="AH326" s="18" t="s">
        <v>1049</v>
      </c>
      <c r="AI326" s="18" t="s">
        <v>1050</v>
      </c>
      <c r="AJ326" s="17">
        <v>5.5</v>
      </c>
      <c r="AK326" s="25">
        <v>6</v>
      </c>
      <c r="AL326" s="25">
        <v>44000</v>
      </c>
      <c r="AM326" s="35">
        <v>0.19</v>
      </c>
      <c r="AN326" s="49">
        <f t="shared" si="47"/>
        <v>314160</v>
      </c>
      <c r="AO326" s="18" t="s">
        <v>1049</v>
      </c>
      <c r="AP326" s="15" t="s">
        <v>1049</v>
      </c>
      <c r="AQ326" s="43" t="str">
        <f t="shared" si="48"/>
        <v>MAYOR</v>
      </c>
      <c r="AR326" s="44">
        <f t="shared" si="49"/>
        <v>287980</v>
      </c>
      <c r="AS326" s="44">
        <f t="shared" si="50"/>
        <v>242000</v>
      </c>
      <c r="AT326" s="44">
        <f t="shared" si="51"/>
        <v>264000</v>
      </c>
      <c r="AU326" s="44">
        <f t="shared" si="52"/>
        <v>314160</v>
      </c>
      <c r="AV326" s="45" t="b">
        <f t="shared" si="53"/>
        <v>1</v>
      </c>
      <c r="AW326" s="45" t="b">
        <f t="shared" si="54"/>
        <v>0</v>
      </c>
      <c r="AX326" s="45"/>
    </row>
    <row r="327" spans="1:50" s="36" customFormat="1" ht="27.75" customHeight="1" x14ac:dyDescent="0.15">
      <c r="A327" s="36" t="str">
        <f t="shared" si="46"/>
        <v>ALDENTAL S.A.301081930</v>
      </c>
      <c r="B327" s="36" t="b">
        <f>+A327='[1]Anexo 9'!A327</f>
        <v>1</v>
      </c>
      <c r="C327" s="18">
        <v>890912872</v>
      </c>
      <c r="D327" s="18" t="s">
        <v>3850</v>
      </c>
      <c r="E327" s="15" t="s">
        <v>800</v>
      </c>
      <c r="F327" s="15" t="s">
        <v>3851</v>
      </c>
      <c r="G327" s="15">
        <f>+VLOOKUP(F327,[3]Sheet1!$E$3:$G$74,3,FALSE)</f>
        <v>13</v>
      </c>
      <c r="H327" s="15">
        <f>+VLOOKUP(D327&amp;F327,'TD para paquetes'!$E$3:$I$441,5,FALSE)</f>
        <v>13</v>
      </c>
      <c r="I327" s="15" t="s">
        <v>1025</v>
      </c>
      <c r="J327" s="15">
        <v>4</v>
      </c>
      <c r="K327" s="15">
        <v>3</v>
      </c>
      <c r="L327" s="15">
        <v>301081930</v>
      </c>
      <c r="M327" s="15" t="s">
        <v>3972</v>
      </c>
      <c r="N327" s="15" t="s">
        <v>995</v>
      </c>
      <c r="O327" s="18" t="s">
        <v>3972</v>
      </c>
      <c r="P327" s="22" t="s">
        <v>73</v>
      </c>
      <c r="Q327" s="15" t="s">
        <v>5586</v>
      </c>
      <c r="R327" s="18" t="s">
        <v>5586</v>
      </c>
      <c r="S327" s="22" t="s">
        <v>73</v>
      </c>
      <c r="T327" s="18" t="s">
        <v>5586</v>
      </c>
      <c r="U327" s="18" t="s">
        <v>5586</v>
      </c>
      <c r="V327" s="15" t="s">
        <v>996</v>
      </c>
      <c r="W327" s="18" t="s">
        <v>2896</v>
      </c>
      <c r="X327" s="18"/>
      <c r="Y327" s="15" t="s">
        <v>73</v>
      </c>
      <c r="Z327" s="18" t="s">
        <v>2896</v>
      </c>
      <c r="AA327" s="18" t="s">
        <v>96</v>
      </c>
      <c r="AB327" s="18" t="s">
        <v>3328</v>
      </c>
      <c r="AC327" s="67" t="str">
        <f>+VLOOKUP("*"&amp;L327&amp;"*",'[2]REGISTROS SANITARIOS'!$D$261:$E$408,2,FALSE)</f>
        <v>SI</v>
      </c>
      <c r="AD327" s="22" t="s">
        <v>1025</v>
      </c>
      <c r="AE327" s="16">
        <v>46691</v>
      </c>
      <c r="AF327" s="34" t="s">
        <v>73</v>
      </c>
      <c r="AG327" s="24" t="s">
        <v>1049</v>
      </c>
      <c r="AH327" s="18" t="s">
        <v>1049</v>
      </c>
      <c r="AI327" s="18" t="s">
        <v>1050</v>
      </c>
      <c r="AJ327" s="17">
        <v>5.5</v>
      </c>
      <c r="AK327" s="25">
        <v>6</v>
      </c>
      <c r="AL327" s="25">
        <v>218000</v>
      </c>
      <c r="AM327" s="35">
        <v>0.19</v>
      </c>
      <c r="AN327" s="49">
        <f t="shared" si="47"/>
        <v>1556520</v>
      </c>
      <c r="AO327" s="18" t="s">
        <v>1049</v>
      </c>
      <c r="AP327" s="15" t="s">
        <v>1049</v>
      </c>
      <c r="AQ327" s="43" t="str">
        <f t="shared" si="48"/>
        <v>MAYOR</v>
      </c>
      <c r="AR327" s="44">
        <f t="shared" si="49"/>
        <v>1426810</v>
      </c>
      <c r="AS327" s="44">
        <f t="shared" si="50"/>
        <v>1199000</v>
      </c>
      <c r="AT327" s="44">
        <f t="shared" si="51"/>
        <v>1308000</v>
      </c>
      <c r="AU327" s="44">
        <f t="shared" si="52"/>
        <v>1556520</v>
      </c>
      <c r="AV327" s="45" t="b">
        <f t="shared" si="53"/>
        <v>1</v>
      </c>
      <c r="AW327" s="45" t="b">
        <f t="shared" si="54"/>
        <v>0</v>
      </c>
      <c r="AX327" s="45"/>
    </row>
    <row r="328" spans="1:50" s="36" customFormat="1" ht="27.75" customHeight="1" x14ac:dyDescent="0.15">
      <c r="A328" s="36" t="str">
        <f t="shared" si="46"/>
        <v>ALDENTAL S.A.301081932</v>
      </c>
      <c r="B328" s="36" t="b">
        <f>+A328='[1]Anexo 9'!A328</f>
        <v>1</v>
      </c>
      <c r="C328" s="18">
        <v>890912872</v>
      </c>
      <c r="D328" s="18" t="s">
        <v>3850</v>
      </c>
      <c r="E328" s="15" t="s">
        <v>800</v>
      </c>
      <c r="F328" s="15" t="s">
        <v>3851</v>
      </c>
      <c r="G328" s="15">
        <f>+VLOOKUP(F328,[3]Sheet1!$E$3:$G$74,3,FALSE)</f>
        <v>13</v>
      </c>
      <c r="H328" s="15">
        <f>+VLOOKUP(D328&amp;F328,'TD para paquetes'!$E$3:$I$441,5,FALSE)</f>
        <v>13</v>
      </c>
      <c r="I328" s="15" t="s">
        <v>1025</v>
      </c>
      <c r="J328" s="15">
        <v>4</v>
      </c>
      <c r="K328" s="15">
        <v>3</v>
      </c>
      <c r="L328" s="15">
        <v>301081932</v>
      </c>
      <c r="M328" s="15" t="s">
        <v>3973</v>
      </c>
      <c r="N328" s="15" t="s">
        <v>995</v>
      </c>
      <c r="O328" s="18" t="s">
        <v>3973</v>
      </c>
      <c r="P328" s="22" t="s">
        <v>73</v>
      </c>
      <c r="Q328" s="15" t="s">
        <v>5586</v>
      </c>
      <c r="R328" s="18" t="s">
        <v>5586</v>
      </c>
      <c r="S328" s="22" t="s">
        <v>73</v>
      </c>
      <c r="T328" s="18" t="s">
        <v>5586</v>
      </c>
      <c r="U328" s="18" t="s">
        <v>5586</v>
      </c>
      <c r="V328" s="15" t="s">
        <v>996</v>
      </c>
      <c r="W328" s="18" t="s">
        <v>2896</v>
      </c>
      <c r="X328" s="18"/>
      <c r="Y328" s="15" t="s">
        <v>73</v>
      </c>
      <c r="Z328" s="18" t="s">
        <v>2896</v>
      </c>
      <c r="AA328" s="18" t="s">
        <v>96</v>
      </c>
      <c r="AB328" s="18" t="s">
        <v>3328</v>
      </c>
      <c r="AC328" s="67" t="str">
        <f>+VLOOKUP("*"&amp;L328&amp;"*",'[2]REGISTROS SANITARIOS'!$D$261:$E$408,2,FALSE)</f>
        <v>SI</v>
      </c>
      <c r="AD328" s="22" t="s">
        <v>1025</v>
      </c>
      <c r="AE328" s="16">
        <v>46691</v>
      </c>
      <c r="AF328" s="34" t="s">
        <v>73</v>
      </c>
      <c r="AG328" s="24" t="s">
        <v>1049</v>
      </c>
      <c r="AH328" s="18" t="s">
        <v>1049</v>
      </c>
      <c r="AI328" s="18" t="s">
        <v>1050</v>
      </c>
      <c r="AJ328" s="17">
        <v>5.5</v>
      </c>
      <c r="AK328" s="25">
        <v>6</v>
      </c>
      <c r="AL328" s="25">
        <v>218000</v>
      </c>
      <c r="AM328" s="35">
        <v>0.19</v>
      </c>
      <c r="AN328" s="49">
        <f t="shared" si="47"/>
        <v>1556520</v>
      </c>
      <c r="AO328" s="18" t="s">
        <v>1049</v>
      </c>
      <c r="AP328" s="15" t="s">
        <v>1049</v>
      </c>
      <c r="AQ328" s="43" t="str">
        <f t="shared" si="48"/>
        <v>MAYOR</v>
      </c>
      <c r="AR328" s="44">
        <f t="shared" si="49"/>
        <v>1426810</v>
      </c>
      <c r="AS328" s="44">
        <f t="shared" si="50"/>
        <v>1199000</v>
      </c>
      <c r="AT328" s="44">
        <f t="shared" si="51"/>
        <v>1308000</v>
      </c>
      <c r="AU328" s="44">
        <f t="shared" si="52"/>
        <v>1556520</v>
      </c>
      <c r="AV328" s="45" t="b">
        <f t="shared" si="53"/>
        <v>1</v>
      </c>
      <c r="AW328" s="45" t="b">
        <f t="shared" si="54"/>
        <v>0</v>
      </c>
      <c r="AX328" s="45"/>
    </row>
    <row r="329" spans="1:50" s="36" customFormat="1" ht="27.75" customHeight="1" x14ac:dyDescent="0.15">
      <c r="A329" s="36" t="str">
        <f t="shared" si="46"/>
        <v>ALDENTAL S.A.301081935</v>
      </c>
      <c r="B329" s="36" t="b">
        <f>+A329='[1]Anexo 9'!A329</f>
        <v>1</v>
      </c>
      <c r="C329" s="18">
        <v>890912872</v>
      </c>
      <c r="D329" s="18" t="s">
        <v>3850</v>
      </c>
      <c r="E329" s="15" t="s">
        <v>800</v>
      </c>
      <c r="F329" s="15" t="s">
        <v>3851</v>
      </c>
      <c r="G329" s="15">
        <f>+VLOOKUP(F329,[3]Sheet1!$E$3:$G$74,3,FALSE)</f>
        <v>13</v>
      </c>
      <c r="H329" s="15">
        <f>+VLOOKUP(D329&amp;F329,'TD para paquetes'!$E$3:$I$441,5,FALSE)</f>
        <v>13</v>
      </c>
      <c r="I329" s="15" t="s">
        <v>1025</v>
      </c>
      <c r="J329" s="15">
        <v>4</v>
      </c>
      <c r="K329" s="15">
        <v>3</v>
      </c>
      <c r="L329" s="15">
        <v>301081935</v>
      </c>
      <c r="M329" s="15" t="s">
        <v>3974</v>
      </c>
      <c r="N329" s="15" t="s">
        <v>995</v>
      </c>
      <c r="O329" s="18" t="s">
        <v>3974</v>
      </c>
      <c r="P329" s="22" t="s">
        <v>73</v>
      </c>
      <c r="Q329" s="15" t="s">
        <v>5586</v>
      </c>
      <c r="R329" s="18" t="s">
        <v>5586</v>
      </c>
      <c r="S329" s="22" t="s">
        <v>73</v>
      </c>
      <c r="T329" s="18" t="s">
        <v>5586</v>
      </c>
      <c r="U329" s="18" t="s">
        <v>5586</v>
      </c>
      <c r="V329" s="15" t="s">
        <v>996</v>
      </c>
      <c r="W329" s="18" t="s">
        <v>2896</v>
      </c>
      <c r="X329" s="18"/>
      <c r="Y329" s="15" t="s">
        <v>73</v>
      </c>
      <c r="Z329" s="18" t="s">
        <v>2896</v>
      </c>
      <c r="AA329" s="18" t="s">
        <v>96</v>
      </c>
      <c r="AB329" s="18" t="s">
        <v>3328</v>
      </c>
      <c r="AC329" s="67" t="str">
        <f>+VLOOKUP("*"&amp;L329&amp;"*",'[2]REGISTROS SANITARIOS'!$D$261:$E$408,2,FALSE)</f>
        <v>SI</v>
      </c>
      <c r="AD329" s="22" t="s">
        <v>1025</v>
      </c>
      <c r="AE329" s="16">
        <v>46691</v>
      </c>
      <c r="AF329" s="34" t="s">
        <v>73</v>
      </c>
      <c r="AG329" s="24" t="s">
        <v>1049</v>
      </c>
      <c r="AH329" s="18" t="s">
        <v>1049</v>
      </c>
      <c r="AI329" s="18" t="s">
        <v>1050</v>
      </c>
      <c r="AJ329" s="17">
        <v>5.5</v>
      </c>
      <c r="AK329" s="25">
        <v>6</v>
      </c>
      <c r="AL329" s="25">
        <v>218000</v>
      </c>
      <c r="AM329" s="35">
        <v>0.19</v>
      </c>
      <c r="AN329" s="49">
        <f t="shared" si="47"/>
        <v>1556520</v>
      </c>
      <c r="AO329" s="18" t="s">
        <v>1049</v>
      </c>
      <c r="AP329" s="15" t="s">
        <v>1049</v>
      </c>
      <c r="AQ329" s="43" t="str">
        <f t="shared" si="48"/>
        <v>MAYOR</v>
      </c>
      <c r="AR329" s="44">
        <f t="shared" si="49"/>
        <v>1426810</v>
      </c>
      <c r="AS329" s="44">
        <f t="shared" si="50"/>
        <v>1199000</v>
      </c>
      <c r="AT329" s="44">
        <f t="shared" si="51"/>
        <v>1308000</v>
      </c>
      <c r="AU329" s="44">
        <f t="shared" si="52"/>
        <v>1556520</v>
      </c>
      <c r="AV329" s="45" t="b">
        <f t="shared" si="53"/>
        <v>1</v>
      </c>
      <c r="AW329" s="45" t="b">
        <f t="shared" si="54"/>
        <v>0</v>
      </c>
      <c r="AX329" s="45"/>
    </row>
    <row r="330" spans="1:50" s="36" customFormat="1" ht="27.75" customHeight="1" x14ac:dyDescent="0.15">
      <c r="A330" s="36" t="str">
        <f t="shared" si="46"/>
        <v>ALDENTAL S.A.301081937</v>
      </c>
      <c r="B330" s="36" t="b">
        <f>+A330='[1]Anexo 9'!A330</f>
        <v>1</v>
      </c>
      <c r="C330" s="18">
        <v>890912872</v>
      </c>
      <c r="D330" s="18" t="s">
        <v>3850</v>
      </c>
      <c r="E330" s="15" t="s">
        <v>800</v>
      </c>
      <c r="F330" s="15" t="s">
        <v>3851</v>
      </c>
      <c r="G330" s="15">
        <f>+VLOOKUP(F330,[3]Sheet1!$E$3:$G$74,3,FALSE)</f>
        <v>13</v>
      </c>
      <c r="H330" s="15">
        <f>+VLOOKUP(D330&amp;F330,'TD para paquetes'!$E$3:$I$441,5,FALSE)</f>
        <v>13</v>
      </c>
      <c r="I330" s="15" t="s">
        <v>1025</v>
      </c>
      <c r="J330" s="15">
        <v>4</v>
      </c>
      <c r="K330" s="15">
        <v>3</v>
      </c>
      <c r="L330" s="15">
        <v>301081937</v>
      </c>
      <c r="M330" s="15" t="s">
        <v>3975</v>
      </c>
      <c r="N330" s="15" t="s">
        <v>995</v>
      </c>
      <c r="O330" s="18" t="s">
        <v>3975</v>
      </c>
      <c r="P330" s="22" t="s">
        <v>73</v>
      </c>
      <c r="Q330" s="15" t="s">
        <v>5586</v>
      </c>
      <c r="R330" s="18" t="s">
        <v>5586</v>
      </c>
      <c r="S330" s="22" t="s">
        <v>73</v>
      </c>
      <c r="T330" s="18" t="s">
        <v>5586</v>
      </c>
      <c r="U330" s="18" t="s">
        <v>5586</v>
      </c>
      <c r="V330" s="15" t="s">
        <v>996</v>
      </c>
      <c r="W330" s="18" t="s">
        <v>2896</v>
      </c>
      <c r="X330" s="18"/>
      <c r="Y330" s="15" t="s">
        <v>73</v>
      </c>
      <c r="Z330" s="18" t="s">
        <v>2896</v>
      </c>
      <c r="AA330" s="18" t="s">
        <v>96</v>
      </c>
      <c r="AB330" s="18" t="s">
        <v>3328</v>
      </c>
      <c r="AC330" s="67" t="str">
        <f>+VLOOKUP("*"&amp;L330&amp;"*",'[2]REGISTROS SANITARIOS'!$D$261:$E$408,2,FALSE)</f>
        <v>SI</v>
      </c>
      <c r="AD330" s="22" t="s">
        <v>1025</v>
      </c>
      <c r="AE330" s="16">
        <v>46691</v>
      </c>
      <c r="AF330" s="34" t="s">
        <v>73</v>
      </c>
      <c r="AG330" s="24" t="s">
        <v>1049</v>
      </c>
      <c r="AH330" s="18" t="s">
        <v>1049</v>
      </c>
      <c r="AI330" s="18" t="s">
        <v>1050</v>
      </c>
      <c r="AJ330" s="17">
        <v>5.5</v>
      </c>
      <c r="AK330" s="25">
        <v>6</v>
      </c>
      <c r="AL330" s="25">
        <v>218000</v>
      </c>
      <c r="AM330" s="35">
        <v>0.19</v>
      </c>
      <c r="AN330" s="49">
        <f t="shared" si="47"/>
        <v>1556520</v>
      </c>
      <c r="AO330" s="18" t="s">
        <v>1049</v>
      </c>
      <c r="AP330" s="15" t="s">
        <v>1049</v>
      </c>
      <c r="AQ330" s="43" t="str">
        <f t="shared" si="48"/>
        <v>MAYOR</v>
      </c>
      <c r="AR330" s="44">
        <f t="shared" si="49"/>
        <v>1426810</v>
      </c>
      <c r="AS330" s="44">
        <f t="shared" si="50"/>
        <v>1199000</v>
      </c>
      <c r="AT330" s="44">
        <f t="shared" si="51"/>
        <v>1308000</v>
      </c>
      <c r="AU330" s="44">
        <f t="shared" si="52"/>
        <v>1556520</v>
      </c>
      <c r="AV330" s="45" t="b">
        <f t="shared" si="53"/>
        <v>1</v>
      </c>
      <c r="AW330" s="45" t="b">
        <f t="shared" si="54"/>
        <v>0</v>
      </c>
      <c r="AX330" s="45"/>
    </row>
    <row r="331" spans="1:50" s="36" customFormat="1" ht="27.75" customHeight="1" x14ac:dyDescent="0.15">
      <c r="A331" s="36" t="str">
        <f t="shared" si="46"/>
        <v>ALDENTAL S.A.301081939</v>
      </c>
      <c r="B331" s="36" t="b">
        <f>+A331='[1]Anexo 9'!A331</f>
        <v>1</v>
      </c>
      <c r="C331" s="18">
        <v>890912872</v>
      </c>
      <c r="D331" s="18" t="s">
        <v>3850</v>
      </c>
      <c r="E331" s="15" t="s">
        <v>800</v>
      </c>
      <c r="F331" s="15" t="s">
        <v>3851</v>
      </c>
      <c r="G331" s="15">
        <f>+VLOOKUP(F331,[3]Sheet1!$E$3:$G$74,3,FALSE)</f>
        <v>13</v>
      </c>
      <c r="H331" s="15">
        <f>+VLOOKUP(D331&amp;F331,'TD para paquetes'!$E$3:$I$441,5,FALSE)</f>
        <v>13</v>
      </c>
      <c r="I331" s="15" t="s">
        <v>1025</v>
      </c>
      <c r="J331" s="15">
        <v>4</v>
      </c>
      <c r="K331" s="15">
        <v>3</v>
      </c>
      <c r="L331" s="15">
        <v>301081939</v>
      </c>
      <c r="M331" s="15" t="s">
        <v>3976</v>
      </c>
      <c r="N331" s="15" t="s">
        <v>995</v>
      </c>
      <c r="O331" s="18" t="s">
        <v>3976</v>
      </c>
      <c r="P331" s="22" t="s">
        <v>73</v>
      </c>
      <c r="Q331" s="15" t="s">
        <v>5586</v>
      </c>
      <c r="R331" s="18" t="s">
        <v>5586</v>
      </c>
      <c r="S331" s="22" t="s">
        <v>73</v>
      </c>
      <c r="T331" s="18" t="s">
        <v>5586</v>
      </c>
      <c r="U331" s="18" t="s">
        <v>5586</v>
      </c>
      <c r="V331" s="15" t="s">
        <v>996</v>
      </c>
      <c r="W331" s="18" t="s">
        <v>2896</v>
      </c>
      <c r="X331" s="18"/>
      <c r="Y331" s="15" t="s">
        <v>73</v>
      </c>
      <c r="Z331" s="18" t="s">
        <v>2896</v>
      </c>
      <c r="AA331" s="18" t="s">
        <v>96</v>
      </c>
      <c r="AB331" s="18" t="s">
        <v>3328</v>
      </c>
      <c r="AC331" s="67" t="str">
        <f>+VLOOKUP("*"&amp;L331&amp;"*",'[2]REGISTROS SANITARIOS'!$D$261:$E$408,2,FALSE)</f>
        <v>SI</v>
      </c>
      <c r="AD331" s="22" t="s">
        <v>1025</v>
      </c>
      <c r="AE331" s="16">
        <v>46691</v>
      </c>
      <c r="AF331" s="34" t="s">
        <v>73</v>
      </c>
      <c r="AG331" s="24" t="s">
        <v>1049</v>
      </c>
      <c r="AH331" s="18" t="s">
        <v>1049</v>
      </c>
      <c r="AI331" s="18" t="s">
        <v>1050</v>
      </c>
      <c r="AJ331" s="17">
        <v>5.5</v>
      </c>
      <c r="AK331" s="25">
        <v>6</v>
      </c>
      <c r="AL331" s="25">
        <v>218000</v>
      </c>
      <c r="AM331" s="35">
        <v>0.19</v>
      </c>
      <c r="AN331" s="49">
        <f t="shared" si="47"/>
        <v>1556520</v>
      </c>
      <c r="AO331" s="18" t="s">
        <v>1049</v>
      </c>
      <c r="AP331" s="15" t="s">
        <v>1049</v>
      </c>
      <c r="AQ331" s="43" t="str">
        <f t="shared" si="48"/>
        <v>MAYOR</v>
      </c>
      <c r="AR331" s="44">
        <f t="shared" si="49"/>
        <v>1426810</v>
      </c>
      <c r="AS331" s="44">
        <f t="shared" si="50"/>
        <v>1199000</v>
      </c>
      <c r="AT331" s="44">
        <f t="shared" si="51"/>
        <v>1308000</v>
      </c>
      <c r="AU331" s="44">
        <f t="shared" si="52"/>
        <v>1556520</v>
      </c>
      <c r="AV331" s="45" t="b">
        <f t="shared" si="53"/>
        <v>1</v>
      </c>
      <c r="AW331" s="45" t="b">
        <f t="shared" si="54"/>
        <v>0</v>
      </c>
      <c r="AX331" s="45"/>
    </row>
    <row r="332" spans="1:50" s="36" customFormat="1" ht="27.75" customHeight="1" x14ac:dyDescent="0.15">
      <c r="A332" s="36" t="str">
        <f t="shared" si="46"/>
        <v>ALDENTAL S.A.301081941</v>
      </c>
      <c r="B332" s="36" t="b">
        <f>+A332='[1]Anexo 9'!A332</f>
        <v>1</v>
      </c>
      <c r="C332" s="18">
        <v>890912872</v>
      </c>
      <c r="D332" s="18" t="s">
        <v>3850</v>
      </c>
      <c r="E332" s="15" t="s">
        <v>800</v>
      </c>
      <c r="F332" s="15" t="s">
        <v>3851</v>
      </c>
      <c r="G332" s="15">
        <f>+VLOOKUP(F332,[3]Sheet1!$E$3:$G$74,3,FALSE)</f>
        <v>13</v>
      </c>
      <c r="H332" s="15">
        <f>+VLOOKUP(D332&amp;F332,'TD para paquetes'!$E$3:$I$441,5,FALSE)</f>
        <v>13</v>
      </c>
      <c r="I332" s="15" t="s">
        <v>1025</v>
      </c>
      <c r="J332" s="15">
        <v>4</v>
      </c>
      <c r="K332" s="15">
        <v>3</v>
      </c>
      <c r="L332" s="15">
        <v>301081941</v>
      </c>
      <c r="M332" s="15" t="s">
        <v>3977</v>
      </c>
      <c r="N332" s="15" t="s">
        <v>995</v>
      </c>
      <c r="O332" s="18" t="s">
        <v>3977</v>
      </c>
      <c r="P332" s="22" t="s">
        <v>73</v>
      </c>
      <c r="Q332" s="15" t="s">
        <v>5586</v>
      </c>
      <c r="R332" s="18" t="s">
        <v>5586</v>
      </c>
      <c r="S332" s="22" t="s">
        <v>73</v>
      </c>
      <c r="T332" s="18" t="s">
        <v>5586</v>
      </c>
      <c r="U332" s="18" t="s">
        <v>5586</v>
      </c>
      <c r="V332" s="15" t="s">
        <v>996</v>
      </c>
      <c r="W332" s="18" t="s">
        <v>2896</v>
      </c>
      <c r="X332" s="18"/>
      <c r="Y332" s="15" t="s">
        <v>73</v>
      </c>
      <c r="Z332" s="18" t="s">
        <v>2896</v>
      </c>
      <c r="AA332" s="18" t="s">
        <v>96</v>
      </c>
      <c r="AB332" s="18" t="s">
        <v>3328</v>
      </c>
      <c r="AC332" s="67" t="str">
        <f>+VLOOKUP("*"&amp;L332&amp;"*",'[2]REGISTROS SANITARIOS'!$D$261:$E$408,2,FALSE)</f>
        <v>SI</v>
      </c>
      <c r="AD332" s="22" t="s">
        <v>1025</v>
      </c>
      <c r="AE332" s="16">
        <v>46691</v>
      </c>
      <c r="AF332" s="34" t="s">
        <v>73</v>
      </c>
      <c r="AG332" s="24" t="s">
        <v>1049</v>
      </c>
      <c r="AH332" s="18" t="s">
        <v>1049</v>
      </c>
      <c r="AI332" s="18" t="s">
        <v>1050</v>
      </c>
      <c r="AJ332" s="17">
        <v>5.5</v>
      </c>
      <c r="AK332" s="25">
        <v>6</v>
      </c>
      <c r="AL332" s="25">
        <v>218000</v>
      </c>
      <c r="AM332" s="35">
        <v>0.19</v>
      </c>
      <c r="AN332" s="49">
        <f t="shared" si="47"/>
        <v>1556520</v>
      </c>
      <c r="AO332" s="18" t="s">
        <v>1049</v>
      </c>
      <c r="AP332" s="15" t="s">
        <v>1049</v>
      </c>
      <c r="AQ332" s="43" t="str">
        <f t="shared" si="48"/>
        <v>MAYOR</v>
      </c>
      <c r="AR332" s="44">
        <f t="shared" si="49"/>
        <v>1426810</v>
      </c>
      <c r="AS332" s="44">
        <f t="shared" si="50"/>
        <v>1199000</v>
      </c>
      <c r="AT332" s="44">
        <f t="shared" si="51"/>
        <v>1308000</v>
      </c>
      <c r="AU332" s="44">
        <f t="shared" si="52"/>
        <v>1556520</v>
      </c>
      <c r="AV332" s="45" t="b">
        <f t="shared" si="53"/>
        <v>1</v>
      </c>
      <c r="AW332" s="45" t="b">
        <f t="shared" si="54"/>
        <v>0</v>
      </c>
      <c r="AX332" s="45"/>
    </row>
    <row r="333" spans="1:50" s="36" customFormat="1" ht="27.75" customHeight="1" x14ac:dyDescent="0.15">
      <c r="A333" s="36" t="str">
        <f t="shared" si="46"/>
        <v>ALDENTAL S.A.301100108</v>
      </c>
      <c r="B333" s="36" t="b">
        <f>+A333='[1]Anexo 9'!A333</f>
        <v>1</v>
      </c>
      <c r="C333" s="18">
        <v>890912872</v>
      </c>
      <c r="D333" s="18" t="s">
        <v>3850</v>
      </c>
      <c r="E333" s="15" t="s">
        <v>800</v>
      </c>
      <c r="F333" s="15" t="s">
        <v>1369</v>
      </c>
      <c r="G333" s="15">
        <f>+VLOOKUP(F333,[3]Sheet1!$E$3:$G$74,3,FALSE)</f>
        <v>3</v>
      </c>
      <c r="H333" s="15">
        <f>+VLOOKUP(D333&amp;F333,'TD para paquetes'!$E$3:$I$441,5,FALSE)</f>
        <v>3</v>
      </c>
      <c r="I333" s="15" t="s">
        <v>1025</v>
      </c>
      <c r="J333" s="15">
        <v>3</v>
      </c>
      <c r="K333" s="15">
        <v>3</v>
      </c>
      <c r="L333" s="15">
        <v>301100108</v>
      </c>
      <c r="M333" s="15" t="s">
        <v>1370</v>
      </c>
      <c r="N333" s="15" t="s">
        <v>101</v>
      </c>
      <c r="O333" s="18" t="s">
        <v>1370</v>
      </c>
      <c r="P333" s="22" t="s">
        <v>73</v>
      </c>
      <c r="Q333" s="15" t="s">
        <v>525</v>
      </c>
      <c r="R333" s="18" t="s">
        <v>1371</v>
      </c>
      <c r="S333" s="22" t="b">
        <f>+R333=Q333</f>
        <v>0</v>
      </c>
      <c r="T333" s="18" t="s">
        <v>1371</v>
      </c>
      <c r="U333" s="18" t="s">
        <v>1371</v>
      </c>
      <c r="V333" s="15" t="s">
        <v>6114</v>
      </c>
      <c r="W333" s="18" t="s">
        <v>1131</v>
      </c>
      <c r="X333" s="18"/>
      <c r="Y333" s="15" t="s">
        <v>73</v>
      </c>
      <c r="Z333" s="18" t="s">
        <v>1158</v>
      </c>
      <c r="AA333" s="18" t="s">
        <v>86</v>
      </c>
      <c r="AB333" s="18" t="s">
        <v>6698</v>
      </c>
      <c r="AC333" s="67" t="str">
        <f>+VLOOKUP("*"&amp;L333&amp;"*",'[2]REGISTROS SANITARIOS'!$D$261:$E$408,2,FALSE)</f>
        <v>SI</v>
      </c>
      <c r="AD333" s="22" t="s">
        <v>1025</v>
      </c>
      <c r="AE333" s="16">
        <v>47246</v>
      </c>
      <c r="AF333" s="34" t="s">
        <v>73</v>
      </c>
      <c r="AG333" s="24" t="s">
        <v>1049</v>
      </c>
      <c r="AH333" s="18" t="s">
        <v>1049</v>
      </c>
      <c r="AI333" s="18" t="s">
        <v>1065</v>
      </c>
      <c r="AJ333" s="17">
        <v>44</v>
      </c>
      <c r="AK333" s="25">
        <v>44</v>
      </c>
      <c r="AL333" s="25">
        <v>14000</v>
      </c>
      <c r="AM333" s="35">
        <v>0.19</v>
      </c>
      <c r="AN333" s="49">
        <f t="shared" si="47"/>
        <v>733040</v>
      </c>
      <c r="AO333" s="18" t="s">
        <v>1049</v>
      </c>
      <c r="AP333" s="15" t="s">
        <v>1049</v>
      </c>
      <c r="AQ333" s="43" t="str">
        <f t="shared" si="48"/>
        <v>SI</v>
      </c>
      <c r="AR333" s="44">
        <f t="shared" si="49"/>
        <v>733040</v>
      </c>
      <c r="AS333" s="44">
        <f t="shared" si="50"/>
        <v>616000</v>
      </c>
      <c r="AT333" s="44">
        <f t="shared" si="51"/>
        <v>616000</v>
      </c>
      <c r="AU333" s="44">
        <f t="shared" si="52"/>
        <v>733040</v>
      </c>
      <c r="AV333" s="45" t="b">
        <f t="shared" si="53"/>
        <v>1</v>
      </c>
      <c r="AW333" s="45" t="b">
        <f t="shared" si="54"/>
        <v>0</v>
      </c>
      <c r="AX333" s="45"/>
    </row>
    <row r="334" spans="1:50" s="36" customFormat="1" ht="27.75" customHeight="1" x14ac:dyDescent="0.15">
      <c r="A334" s="36" t="str">
        <f t="shared" si="46"/>
        <v>ALDENTAL S.A.301100408</v>
      </c>
      <c r="B334" s="36" t="b">
        <f>+A334='[1]Anexo 9'!A334</f>
        <v>1</v>
      </c>
      <c r="C334" s="18">
        <v>890912872</v>
      </c>
      <c r="D334" s="18" t="s">
        <v>3850</v>
      </c>
      <c r="E334" s="15" t="s">
        <v>800</v>
      </c>
      <c r="F334" s="15" t="s">
        <v>1369</v>
      </c>
      <c r="G334" s="15">
        <f>+VLOOKUP(F334,[3]Sheet1!$E$3:$G$74,3,FALSE)</f>
        <v>3</v>
      </c>
      <c r="H334" s="15">
        <f>+VLOOKUP(D334&amp;F334,'TD para paquetes'!$E$3:$I$441,5,FALSE)</f>
        <v>3</v>
      </c>
      <c r="I334" s="15" t="s">
        <v>1025</v>
      </c>
      <c r="J334" s="15">
        <v>3</v>
      </c>
      <c r="K334" s="15">
        <v>3</v>
      </c>
      <c r="L334" s="15">
        <v>301100408</v>
      </c>
      <c r="M334" s="15" t="s">
        <v>1372</v>
      </c>
      <c r="N334" s="15" t="s">
        <v>101</v>
      </c>
      <c r="O334" s="18" t="s">
        <v>1372</v>
      </c>
      <c r="P334" s="22" t="s">
        <v>73</v>
      </c>
      <c r="Q334" s="15" t="s">
        <v>525</v>
      </c>
      <c r="R334" s="18" t="s">
        <v>1371</v>
      </c>
      <c r="S334" s="22" t="b">
        <f>+R334=Q334</f>
        <v>0</v>
      </c>
      <c r="T334" s="18" t="s">
        <v>1371</v>
      </c>
      <c r="U334" s="18" t="s">
        <v>1371</v>
      </c>
      <c r="V334" s="15" t="s">
        <v>6114</v>
      </c>
      <c r="W334" s="18" t="s">
        <v>1131</v>
      </c>
      <c r="X334" s="18"/>
      <c r="Y334" s="15" t="s">
        <v>73</v>
      </c>
      <c r="Z334" s="18" t="s">
        <v>1158</v>
      </c>
      <c r="AA334" s="18" t="s">
        <v>86</v>
      </c>
      <c r="AB334" s="18" t="s">
        <v>6698</v>
      </c>
      <c r="AC334" s="67" t="str">
        <f>+VLOOKUP("*"&amp;L334&amp;"*",'[2]REGISTROS SANITARIOS'!$D$261:$E$408,2,FALSE)</f>
        <v>SI</v>
      </c>
      <c r="AD334" s="22" t="s">
        <v>1025</v>
      </c>
      <c r="AE334" s="16">
        <v>47246</v>
      </c>
      <c r="AF334" s="34" t="s">
        <v>73</v>
      </c>
      <c r="AG334" s="24" t="s">
        <v>1049</v>
      </c>
      <c r="AH334" s="18" t="s">
        <v>1049</v>
      </c>
      <c r="AI334" s="18" t="s">
        <v>1065</v>
      </c>
      <c r="AJ334" s="17">
        <v>66</v>
      </c>
      <c r="AK334" s="25">
        <v>66</v>
      </c>
      <c r="AL334" s="25">
        <v>14000</v>
      </c>
      <c r="AM334" s="35">
        <v>0.19</v>
      </c>
      <c r="AN334" s="49">
        <f t="shared" si="47"/>
        <v>1099560</v>
      </c>
      <c r="AO334" s="18" t="s">
        <v>1049</v>
      </c>
      <c r="AP334" s="15" t="s">
        <v>1049</v>
      </c>
      <c r="AQ334" s="43" t="str">
        <f t="shared" si="48"/>
        <v>SI</v>
      </c>
      <c r="AR334" s="44">
        <f t="shared" si="49"/>
        <v>1099560</v>
      </c>
      <c r="AS334" s="44">
        <f t="shared" si="50"/>
        <v>924000</v>
      </c>
      <c r="AT334" s="44">
        <f t="shared" si="51"/>
        <v>924000</v>
      </c>
      <c r="AU334" s="44">
        <f t="shared" si="52"/>
        <v>1099560</v>
      </c>
      <c r="AV334" s="45" t="b">
        <f t="shared" si="53"/>
        <v>1</v>
      </c>
      <c r="AW334" s="45" t="b">
        <f t="shared" si="54"/>
        <v>0</v>
      </c>
      <c r="AX334" s="45"/>
    </row>
    <row r="335" spans="1:50" s="36" customFormat="1" ht="27.75" customHeight="1" x14ac:dyDescent="0.15">
      <c r="A335" s="36" t="str">
        <f t="shared" si="46"/>
        <v>ALDENTAL S.A.301100508</v>
      </c>
      <c r="B335" s="36" t="b">
        <f>+A335='[1]Anexo 9'!A335</f>
        <v>1</v>
      </c>
      <c r="C335" s="18">
        <v>890912872</v>
      </c>
      <c r="D335" s="18" t="s">
        <v>3850</v>
      </c>
      <c r="E335" s="15" t="s">
        <v>800</v>
      </c>
      <c r="F335" s="15" t="s">
        <v>1369</v>
      </c>
      <c r="G335" s="15">
        <f>+VLOOKUP(F335,[3]Sheet1!$E$3:$G$74,3,FALSE)</f>
        <v>3</v>
      </c>
      <c r="H335" s="15">
        <f>+VLOOKUP(D335&amp;F335,'TD para paquetes'!$E$3:$I$441,5,FALSE)</f>
        <v>3</v>
      </c>
      <c r="I335" s="15" t="s">
        <v>1025</v>
      </c>
      <c r="J335" s="15">
        <v>3</v>
      </c>
      <c r="K335" s="15">
        <v>3</v>
      </c>
      <c r="L335" s="15">
        <v>301100508</v>
      </c>
      <c r="M335" s="15" t="s">
        <v>1373</v>
      </c>
      <c r="N335" s="15" t="s">
        <v>101</v>
      </c>
      <c r="O335" s="18" t="s">
        <v>1373</v>
      </c>
      <c r="P335" s="22" t="s">
        <v>73</v>
      </c>
      <c r="Q335" s="15" t="s">
        <v>525</v>
      </c>
      <c r="R335" s="18" t="s">
        <v>1371</v>
      </c>
      <c r="S335" s="22" t="b">
        <f>+R335=Q335</f>
        <v>0</v>
      </c>
      <c r="T335" s="18" t="s">
        <v>1371</v>
      </c>
      <c r="U335" s="18" t="s">
        <v>1371</v>
      </c>
      <c r="V335" s="15" t="s">
        <v>6114</v>
      </c>
      <c r="W335" s="18" t="s">
        <v>1131</v>
      </c>
      <c r="X335" s="18"/>
      <c r="Y335" s="15" t="s">
        <v>73</v>
      </c>
      <c r="Z335" s="18" t="s">
        <v>1158</v>
      </c>
      <c r="AA335" s="18" t="s">
        <v>86</v>
      </c>
      <c r="AB335" s="18" t="s">
        <v>6698</v>
      </c>
      <c r="AC335" s="67" t="str">
        <f>+VLOOKUP("*"&amp;L335&amp;"*",'[2]REGISTROS SANITARIOS'!$D$261:$E$408,2,FALSE)</f>
        <v>SI</v>
      </c>
      <c r="AD335" s="22" t="s">
        <v>1025</v>
      </c>
      <c r="AE335" s="16">
        <v>47246</v>
      </c>
      <c r="AF335" s="34" t="s">
        <v>73</v>
      </c>
      <c r="AG335" s="24" t="s">
        <v>1049</v>
      </c>
      <c r="AH335" s="18" t="s">
        <v>1049</v>
      </c>
      <c r="AI335" s="18" t="s">
        <v>1065</v>
      </c>
      <c r="AJ335" s="17">
        <v>82.5</v>
      </c>
      <c r="AK335" s="25">
        <v>83</v>
      </c>
      <c r="AL335" s="25">
        <v>14000</v>
      </c>
      <c r="AM335" s="35">
        <v>0.19</v>
      </c>
      <c r="AN335" s="49">
        <f t="shared" si="47"/>
        <v>1382780</v>
      </c>
      <c r="AO335" s="18" t="s">
        <v>1049</v>
      </c>
      <c r="AP335" s="15" t="s">
        <v>1049</v>
      </c>
      <c r="AQ335" s="43" t="str">
        <f t="shared" si="48"/>
        <v>MAYOR</v>
      </c>
      <c r="AR335" s="44">
        <f t="shared" si="49"/>
        <v>1374450</v>
      </c>
      <c r="AS335" s="44">
        <f t="shared" si="50"/>
        <v>1155000</v>
      </c>
      <c r="AT335" s="44">
        <f t="shared" si="51"/>
        <v>1162000</v>
      </c>
      <c r="AU335" s="44">
        <f t="shared" si="52"/>
        <v>1382780</v>
      </c>
      <c r="AV335" s="45" t="b">
        <f t="shared" si="53"/>
        <v>1</v>
      </c>
      <c r="AW335" s="45" t="b">
        <f t="shared" si="54"/>
        <v>0</v>
      </c>
      <c r="AX335" s="45"/>
    </row>
    <row r="336" spans="1:50" s="36" customFormat="1" ht="27.75" customHeight="1" x14ac:dyDescent="0.15">
      <c r="A336" s="36" t="str">
        <f t="shared" si="46"/>
        <v>ALDENTAL S.A.302010101</v>
      </c>
      <c r="B336" s="36" t="b">
        <f>+A336='[1]Anexo 9'!A336</f>
        <v>1</v>
      </c>
      <c r="C336" s="18">
        <v>890912872</v>
      </c>
      <c r="D336" s="18" t="s">
        <v>3850</v>
      </c>
      <c r="E336" s="15" t="s">
        <v>800</v>
      </c>
      <c r="F336" s="15" t="s">
        <v>62</v>
      </c>
      <c r="G336" s="15" t="s">
        <v>3155</v>
      </c>
      <c r="H336" s="15" t="s">
        <v>3155</v>
      </c>
      <c r="I336" s="15" t="s">
        <v>3155</v>
      </c>
      <c r="J336" s="15">
        <v>4</v>
      </c>
      <c r="K336" s="15" t="s">
        <v>3155</v>
      </c>
      <c r="L336" s="15">
        <v>302010101</v>
      </c>
      <c r="M336" s="15" t="s">
        <v>2904</v>
      </c>
      <c r="N336" s="15" t="s">
        <v>247</v>
      </c>
      <c r="O336" s="18" t="s">
        <v>2904</v>
      </c>
      <c r="P336" s="22" t="s">
        <v>73</v>
      </c>
      <c r="Q336" s="15" t="s">
        <v>2905</v>
      </c>
      <c r="R336" s="18" t="s">
        <v>2905</v>
      </c>
      <c r="S336" s="22" t="s">
        <v>73</v>
      </c>
      <c r="T336" s="18" t="s">
        <v>6115</v>
      </c>
      <c r="U336" s="18" t="s">
        <v>6116</v>
      </c>
      <c r="V336" s="15" t="s">
        <v>2906</v>
      </c>
      <c r="W336" s="18" t="s">
        <v>1291</v>
      </c>
      <c r="X336" s="18"/>
      <c r="Y336" s="15" t="s">
        <v>73</v>
      </c>
      <c r="Z336" s="18" t="s">
        <v>1291</v>
      </c>
      <c r="AA336" s="18" t="s">
        <v>71</v>
      </c>
      <c r="AB336" s="18" t="s">
        <v>6699</v>
      </c>
      <c r="AC336" s="67" t="str">
        <f>+VLOOKUP("*"&amp;L336&amp;"*",'[2]REGISTROS SANITARIOS'!$D$261:$E$408,2,FALSE)</f>
        <v>SI</v>
      </c>
      <c r="AD336" s="22" t="s">
        <v>1025</v>
      </c>
      <c r="AE336" s="16" t="s">
        <v>8811</v>
      </c>
      <c r="AF336" s="34" t="s">
        <v>8814</v>
      </c>
      <c r="AG336" s="24" t="s">
        <v>1049</v>
      </c>
      <c r="AH336" s="18" t="s">
        <v>1049</v>
      </c>
      <c r="AI336" s="18" t="s">
        <v>1049</v>
      </c>
      <c r="AJ336" s="17">
        <v>825</v>
      </c>
      <c r="AK336" s="25">
        <v>825</v>
      </c>
      <c r="AL336" s="25">
        <v>48000</v>
      </c>
      <c r="AM336" s="35">
        <v>0</v>
      </c>
      <c r="AN336" s="49">
        <f t="shared" si="47"/>
        <v>39600000</v>
      </c>
      <c r="AO336" s="18" t="s">
        <v>1049</v>
      </c>
      <c r="AP336" s="15" t="s">
        <v>1049</v>
      </c>
      <c r="AQ336" s="43" t="str">
        <f t="shared" si="48"/>
        <v>SI</v>
      </c>
      <c r="AR336" s="44">
        <f t="shared" si="49"/>
        <v>39600000</v>
      </c>
      <c r="AS336" s="44">
        <f t="shared" si="50"/>
        <v>39600000</v>
      </c>
      <c r="AT336" s="44">
        <f t="shared" si="51"/>
        <v>39600000</v>
      </c>
      <c r="AU336" s="44">
        <f t="shared" si="52"/>
        <v>39600000</v>
      </c>
      <c r="AV336" s="45" t="b">
        <f t="shared" si="53"/>
        <v>1</v>
      </c>
      <c r="AW336" s="45" t="b">
        <f t="shared" si="54"/>
        <v>1</v>
      </c>
      <c r="AX336" s="45"/>
    </row>
    <row r="337" spans="1:51" s="36" customFormat="1" ht="27.75" customHeight="1" x14ac:dyDescent="0.15">
      <c r="A337" s="36" t="str">
        <f t="shared" si="46"/>
        <v>ALDENTAL S.A.302010106</v>
      </c>
      <c r="B337" s="36" t="b">
        <f>+A337='[1]Anexo 9'!A337</f>
        <v>1</v>
      </c>
      <c r="C337" s="18">
        <v>890912872</v>
      </c>
      <c r="D337" s="18" t="s">
        <v>3850</v>
      </c>
      <c r="E337" s="15" t="s">
        <v>800</v>
      </c>
      <c r="F337" s="15" t="s">
        <v>62</v>
      </c>
      <c r="G337" s="15" t="s">
        <v>3155</v>
      </c>
      <c r="H337" s="15" t="s">
        <v>3155</v>
      </c>
      <c r="I337" s="15" t="s">
        <v>3155</v>
      </c>
      <c r="J337" s="15">
        <v>4</v>
      </c>
      <c r="K337" s="15" t="s">
        <v>3155</v>
      </c>
      <c r="L337" s="15">
        <v>302010106</v>
      </c>
      <c r="M337" s="15" t="s">
        <v>2908</v>
      </c>
      <c r="N337" s="15" t="s">
        <v>247</v>
      </c>
      <c r="O337" s="18" t="s">
        <v>3978</v>
      </c>
      <c r="P337" s="22" t="s">
        <v>73</v>
      </c>
      <c r="Q337" s="15" t="s">
        <v>2905</v>
      </c>
      <c r="R337" s="18" t="s">
        <v>5587</v>
      </c>
      <c r="S337" s="22" t="s">
        <v>73</v>
      </c>
      <c r="T337" s="18" t="s">
        <v>6115</v>
      </c>
      <c r="U337" s="18" t="s">
        <v>5587</v>
      </c>
      <c r="V337" s="15" t="s">
        <v>808</v>
      </c>
      <c r="W337" s="18" t="s">
        <v>1291</v>
      </c>
      <c r="X337" s="18"/>
      <c r="Y337" s="15" t="s">
        <v>73</v>
      </c>
      <c r="Z337" s="18" t="s">
        <v>1291</v>
      </c>
      <c r="AA337" s="18" t="s">
        <v>71</v>
      </c>
      <c r="AB337" s="18" t="s">
        <v>6700</v>
      </c>
      <c r="AC337" s="67" t="str">
        <f>+VLOOKUP("*"&amp;L337&amp;"*",'[2]REGISTROS SANITARIOS'!$D$261:$E$408,2,FALSE)</f>
        <v>SI</v>
      </c>
      <c r="AD337" s="22" t="s">
        <v>1025</v>
      </c>
      <c r="AE337" s="16" t="s">
        <v>8811</v>
      </c>
      <c r="AF337" s="34" t="s">
        <v>8814</v>
      </c>
      <c r="AG337" s="24" t="s">
        <v>1049</v>
      </c>
      <c r="AH337" s="18" t="s">
        <v>1049</v>
      </c>
      <c r="AI337" s="18" t="s">
        <v>1049</v>
      </c>
      <c r="AJ337" s="17">
        <v>110</v>
      </c>
      <c r="AK337" s="25">
        <v>110</v>
      </c>
      <c r="AL337" s="25">
        <v>48000</v>
      </c>
      <c r="AM337" s="35">
        <v>0</v>
      </c>
      <c r="AN337" s="49">
        <f t="shared" si="47"/>
        <v>5280000</v>
      </c>
      <c r="AO337" s="18" t="s">
        <v>1049</v>
      </c>
      <c r="AP337" s="15" t="s">
        <v>1049</v>
      </c>
      <c r="AQ337" s="43" t="str">
        <f t="shared" si="48"/>
        <v>SI</v>
      </c>
      <c r="AR337" s="44">
        <f t="shared" si="49"/>
        <v>5280000</v>
      </c>
      <c r="AS337" s="44">
        <f t="shared" si="50"/>
        <v>5280000</v>
      </c>
      <c r="AT337" s="44">
        <f t="shared" si="51"/>
        <v>5280000</v>
      </c>
      <c r="AU337" s="44">
        <f t="shared" si="52"/>
        <v>5280000</v>
      </c>
      <c r="AV337" s="45" t="b">
        <f t="shared" si="53"/>
        <v>1</v>
      </c>
      <c r="AW337" s="45" t="b">
        <f t="shared" si="54"/>
        <v>1</v>
      </c>
      <c r="AX337" s="45"/>
    </row>
    <row r="338" spans="1:51" s="36" customFormat="1" ht="27.75" customHeight="1" x14ac:dyDescent="0.15">
      <c r="A338" s="36" t="str">
        <f t="shared" si="46"/>
        <v>ALDENTAL S.A.302020612</v>
      </c>
      <c r="B338" s="36" t="b">
        <f>+A338='[1]Anexo 9'!A338</f>
        <v>1</v>
      </c>
      <c r="C338" s="18">
        <v>890912872</v>
      </c>
      <c r="D338" s="18" t="s">
        <v>3850</v>
      </c>
      <c r="E338" s="15" t="s">
        <v>800</v>
      </c>
      <c r="F338" s="15" t="s">
        <v>62</v>
      </c>
      <c r="G338" s="15" t="s">
        <v>3155</v>
      </c>
      <c r="H338" s="15" t="s">
        <v>3155</v>
      </c>
      <c r="I338" s="15" t="s">
        <v>3155</v>
      </c>
      <c r="J338" s="15">
        <v>4</v>
      </c>
      <c r="K338" s="15" t="s">
        <v>3155</v>
      </c>
      <c r="L338" s="15">
        <v>302020612</v>
      </c>
      <c r="M338" s="15" t="s">
        <v>3979</v>
      </c>
      <c r="N338" s="15" t="s">
        <v>3980</v>
      </c>
      <c r="O338" s="18" t="s">
        <v>3979</v>
      </c>
      <c r="P338" s="22" t="s">
        <v>73</v>
      </c>
      <c r="Q338" s="15" t="s">
        <v>1195</v>
      </c>
      <c r="R338" s="18" t="s">
        <v>1195</v>
      </c>
      <c r="S338" s="22" t="s">
        <v>73</v>
      </c>
      <c r="T338" s="18" t="s">
        <v>1195</v>
      </c>
      <c r="U338" s="18" t="s">
        <v>1195</v>
      </c>
      <c r="V338" s="15"/>
      <c r="W338" s="18" t="s">
        <v>1145</v>
      </c>
      <c r="X338" s="18"/>
      <c r="Y338" s="15" t="s">
        <v>73</v>
      </c>
      <c r="Z338" s="18" t="s">
        <v>1145</v>
      </c>
      <c r="AA338" s="18" t="s">
        <v>96</v>
      </c>
      <c r="AB338" s="18" t="s">
        <v>6701</v>
      </c>
      <c r="AC338" s="67" t="e">
        <f>+VLOOKUP("*"&amp;L338&amp;"*",'[2]REGISTROS SANITARIOS'!$D$261:$E$408,2,FALSE)</f>
        <v>#N/A</v>
      </c>
      <c r="AD338" s="22" t="s">
        <v>44</v>
      </c>
      <c r="AE338" s="16">
        <v>46386</v>
      </c>
      <c r="AF338" s="34" t="s">
        <v>73</v>
      </c>
      <c r="AG338" s="24" t="s">
        <v>1049</v>
      </c>
      <c r="AH338" s="18" t="s">
        <v>1049</v>
      </c>
      <c r="AI338" s="18" t="s">
        <v>1123</v>
      </c>
      <c r="AJ338" s="17">
        <v>5.5</v>
      </c>
      <c r="AK338" s="25">
        <v>6</v>
      </c>
      <c r="AL338" s="25">
        <v>242000</v>
      </c>
      <c r="AM338" s="35">
        <v>0</v>
      </c>
      <c r="AN338" s="49">
        <f t="shared" si="47"/>
        <v>1452000</v>
      </c>
      <c r="AO338" s="18" t="s">
        <v>1049</v>
      </c>
      <c r="AP338" s="15" t="s">
        <v>1049</v>
      </c>
      <c r="AQ338" s="43" t="str">
        <f t="shared" si="48"/>
        <v>MAYOR</v>
      </c>
      <c r="AR338" s="44">
        <f t="shared" si="49"/>
        <v>1331000</v>
      </c>
      <c r="AS338" s="44">
        <f t="shared" si="50"/>
        <v>1331000</v>
      </c>
      <c r="AT338" s="44">
        <f t="shared" si="51"/>
        <v>1452000</v>
      </c>
      <c r="AU338" s="44">
        <f t="shared" si="52"/>
        <v>1452000</v>
      </c>
      <c r="AV338" s="45" t="b">
        <f t="shared" si="53"/>
        <v>1</v>
      </c>
      <c r="AW338" s="45" t="b">
        <f t="shared" si="54"/>
        <v>0</v>
      </c>
      <c r="AX338" s="45"/>
    </row>
    <row r="339" spans="1:51" s="36" customFormat="1" ht="27.75" customHeight="1" x14ac:dyDescent="0.15">
      <c r="A339" s="36" t="str">
        <f t="shared" si="46"/>
        <v>ALDENTAL S.A.302030403</v>
      </c>
      <c r="B339" s="36" t="b">
        <f>+A339='[1]Anexo 9'!A339</f>
        <v>1</v>
      </c>
      <c r="C339" s="18">
        <v>890912872</v>
      </c>
      <c r="D339" s="18" t="s">
        <v>3850</v>
      </c>
      <c r="E339" s="15" t="s">
        <v>800</v>
      </c>
      <c r="F339" s="15" t="s">
        <v>62</v>
      </c>
      <c r="G339" s="15" t="s">
        <v>3155</v>
      </c>
      <c r="H339" s="15" t="s">
        <v>3155</v>
      </c>
      <c r="I339" s="15" t="s">
        <v>3155</v>
      </c>
      <c r="J339" s="15">
        <v>4</v>
      </c>
      <c r="K339" s="15" t="s">
        <v>3155</v>
      </c>
      <c r="L339" s="15">
        <v>302030403</v>
      </c>
      <c r="M339" s="15" t="s">
        <v>990</v>
      </c>
      <c r="N339" s="15" t="s">
        <v>991</v>
      </c>
      <c r="O339" s="18" t="s">
        <v>990</v>
      </c>
      <c r="P339" s="22" t="s">
        <v>73</v>
      </c>
      <c r="Q339" s="15" t="s">
        <v>1200</v>
      </c>
      <c r="R339" s="18" t="s">
        <v>1201</v>
      </c>
      <c r="S339" s="22" t="b">
        <f>+R339=Q339</f>
        <v>0</v>
      </c>
      <c r="T339" s="18" t="s">
        <v>1202</v>
      </c>
      <c r="U339" s="18" t="s">
        <v>991</v>
      </c>
      <c r="V339" s="15" t="s">
        <v>992</v>
      </c>
      <c r="W339" s="18" t="s">
        <v>1203</v>
      </c>
      <c r="X339" s="18"/>
      <c r="Y339" s="15" t="s">
        <v>73</v>
      </c>
      <c r="Z339" s="18" t="s">
        <v>1204</v>
      </c>
      <c r="AA339" s="18" t="s">
        <v>1063</v>
      </c>
      <c r="AB339" s="18" t="s">
        <v>1205</v>
      </c>
      <c r="AC339" s="67" t="str">
        <f>+VLOOKUP("*"&amp;L339&amp;"*",'[2]REGISTROS SANITARIOS'!$D$261:$E$408,2,FALSE)</f>
        <v>SI</v>
      </c>
      <c r="AD339" s="22" t="s">
        <v>1025</v>
      </c>
      <c r="AE339" s="16">
        <v>43690</v>
      </c>
      <c r="AF339" s="34" t="s">
        <v>68</v>
      </c>
      <c r="AG339" s="24" t="s">
        <v>1049</v>
      </c>
      <c r="AH339" s="18" t="s">
        <v>1049</v>
      </c>
      <c r="AI339" s="18" t="s">
        <v>1065</v>
      </c>
      <c r="AJ339" s="17">
        <v>22</v>
      </c>
      <c r="AK339" s="25">
        <v>22</v>
      </c>
      <c r="AL339" s="25">
        <v>56000</v>
      </c>
      <c r="AM339" s="35">
        <v>0</v>
      </c>
      <c r="AN339" s="49">
        <f t="shared" si="47"/>
        <v>1232000</v>
      </c>
      <c r="AO339" s="18" t="s">
        <v>1049</v>
      </c>
      <c r="AP339" s="15" t="s">
        <v>1049</v>
      </c>
      <c r="AQ339" s="43" t="str">
        <f t="shared" si="48"/>
        <v>SI</v>
      </c>
      <c r="AR339" s="44">
        <f t="shared" si="49"/>
        <v>1232000</v>
      </c>
      <c r="AS339" s="44">
        <f t="shared" si="50"/>
        <v>1232000</v>
      </c>
      <c r="AT339" s="44">
        <f t="shared" si="51"/>
        <v>1232000</v>
      </c>
      <c r="AU339" s="44">
        <f t="shared" si="52"/>
        <v>1232000</v>
      </c>
      <c r="AV339" s="45" t="b">
        <f t="shared" si="53"/>
        <v>1</v>
      </c>
      <c r="AW339" s="45" t="b">
        <f t="shared" si="54"/>
        <v>1</v>
      </c>
      <c r="AX339" s="45"/>
    </row>
    <row r="340" spans="1:51" s="36" customFormat="1" ht="27.75" customHeight="1" x14ac:dyDescent="0.15">
      <c r="A340" s="36" t="str">
        <f t="shared" si="46"/>
        <v>ALDENTAL S.A.302030704</v>
      </c>
      <c r="B340" s="36" t="b">
        <f>+A340='[1]Anexo 9'!A340</f>
        <v>1</v>
      </c>
      <c r="C340" s="18">
        <v>890912872</v>
      </c>
      <c r="D340" s="18" t="s">
        <v>3850</v>
      </c>
      <c r="E340" s="15" t="s">
        <v>800</v>
      </c>
      <c r="F340" s="15" t="s">
        <v>62</v>
      </c>
      <c r="G340" s="15" t="s">
        <v>3155</v>
      </c>
      <c r="H340" s="15" t="s">
        <v>3155</v>
      </c>
      <c r="I340" s="15" t="s">
        <v>3155</v>
      </c>
      <c r="J340" s="15">
        <v>4</v>
      </c>
      <c r="K340" s="15" t="s">
        <v>3155</v>
      </c>
      <c r="L340" s="15">
        <v>302030704</v>
      </c>
      <c r="M340" s="15" t="s">
        <v>1206</v>
      </c>
      <c r="N340" s="15" t="s">
        <v>91</v>
      </c>
      <c r="O340" s="18" t="s">
        <v>1206</v>
      </c>
      <c r="P340" s="22" t="s">
        <v>73</v>
      </c>
      <c r="Q340" s="15" t="s">
        <v>822</v>
      </c>
      <c r="R340" s="18" t="s">
        <v>822</v>
      </c>
      <c r="S340" s="22" t="s">
        <v>73</v>
      </c>
      <c r="T340" s="18" t="s">
        <v>1207</v>
      </c>
      <c r="U340" s="18" t="s">
        <v>1137</v>
      </c>
      <c r="V340" s="15" t="s">
        <v>1208</v>
      </c>
      <c r="W340" s="18" t="s">
        <v>1209</v>
      </c>
      <c r="X340" s="18"/>
      <c r="Y340" s="15" t="s">
        <v>73</v>
      </c>
      <c r="Z340" s="18" t="s">
        <v>1209</v>
      </c>
      <c r="AA340" s="18" t="s">
        <v>71</v>
      </c>
      <c r="AB340" s="18" t="s">
        <v>1210</v>
      </c>
      <c r="AC340" s="67" t="str">
        <f>+VLOOKUP("*"&amp;L340&amp;"*",'[2]REGISTROS SANITARIOS'!$D$261:$E$408,2,FALSE)</f>
        <v>SI</v>
      </c>
      <c r="AD340" s="22" t="s">
        <v>1025</v>
      </c>
      <c r="AE340" s="16">
        <v>43589</v>
      </c>
      <c r="AF340" s="34" t="s">
        <v>68</v>
      </c>
      <c r="AG340" s="24" t="s">
        <v>1049</v>
      </c>
      <c r="AH340" s="18" t="s">
        <v>1049</v>
      </c>
      <c r="AI340" s="18" t="s">
        <v>1050</v>
      </c>
      <c r="AJ340" s="17">
        <v>1925</v>
      </c>
      <c r="AK340" s="25">
        <v>1925</v>
      </c>
      <c r="AL340" s="25">
        <v>6000</v>
      </c>
      <c r="AM340" s="35">
        <v>0.19</v>
      </c>
      <c r="AN340" s="49">
        <f t="shared" si="47"/>
        <v>13744500</v>
      </c>
      <c r="AO340" s="18" t="s">
        <v>1049</v>
      </c>
      <c r="AP340" s="15" t="s">
        <v>1049</v>
      </c>
      <c r="AQ340" s="43" t="str">
        <f t="shared" si="48"/>
        <v>SI</v>
      </c>
      <c r="AR340" s="44">
        <f t="shared" si="49"/>
        <v>13744500</v>
      </c>
      <c r="AS340" s="44">
        <f t="shared" si="50"/>
        <v>11550000</v>
      </c>
      <c r="AT340" s="44">
        <f t="shared" si="51"/>
        <v>11550000</v>
      </c>
      <c r="AU340" s="44">
        <f t="shared" si="52"/>
        <v>13744500</v>
      </c>
      <c r="AV340" s="45" t="b">
        <f t="shared" si="53"/>
        <v>1</v>
      </c>
      <c r="AW340" s="45" t="b">
        <f t="shared" si="54"/>
        <v>0</v>
      </c>
      <c r="AX340" s="45"/>
    </row>
    <row r="341" spans="1:51" s="36" customFormat="1" ht="27.75" customHeight="1" x14ac:dyDescent="0.15">
      <c r="A341" s="36" t="str">
        <f t="shared" si="46"/>
        <v>ALDENTAL S.A.302030807</v>
      </c>
      <c r="B341" s="36" t="b">
        <f>+A341='[1]Anexo 9'!A341</f>
        <v>1</v>
      </c>
      <c r="C341" s="18">
        <v>890912872</v>
      </c>
      <c r="D341" s="18" t="s">
        <v>3850</v>
      </c>
      <c r="E341" s="15" t="s">
        <v>800</v>
      </c>
      <c r="F341" s="15" t="s">
        <v>62</v>
      </c>
      <c r="G341" s="15" t="s">
        <v>3155</v>
      </c>
      <c r="H341" s="15" t="s">
        <v>3155</v>
      </c>
      <c r="I341" s="15" t="s">
        <v>3155</v>
      </c>
      <c r="J341" s="15">
        <v>3</v>
      </c>
      <c r="K341" s="15" t="s">
        <v>3155</v>
      </c>
      <c r="L341" s="15">
        <v>302030807</v>
      </c>
      <c r="M341" s="15" t="s">
        <v>3981</v>
      </c>
      <c r="N341" s="15" t="s">
        <v>940</v>
      </c>
      <c r="O341" s="18" t="s">
        <v>1002</v>
      </c>
      <c r="P341" s="22" t="s">
        <v>3841</v>
      </c>
      <c r="Q341" s="15" t="s">
        <v>1211</v>
      </c>
      <c r="R341" s="18" t="s">
        <v>1212</v>
      </c>
      <c r="S341" s="22" t="s">
        <v>68</v>
      </c>
      <c r="T341" s="18" t="s">
        <v>1213</v>
      </c>
      <c r="U341" s="18" t="s">
        <v>1137</v>
      </c>
      <c r="V341" s="15" t="s">
        <v>170</v>
      </c>
      <c r="W341" s="18" t="s">
        <v>1214</v>
      </c>
      <c r="X341" s="18"/>
      <c r="Y341" s="15" t="s">
        <v>73</v>
      </c>
      <c r="Z341" s="18" t="s">
        <v>1121</v>
      </c>
      <c r="AA341" s="18" t="s">
        <v>1063</v>
      </c>
      <c r="AB341" s="18" t="s">
        <v>1215</v>
      </c>
      <c r="AC341" s="67" t="str">
        <f>+VLOOKUP("*"&amp;L341&amp;"*",'[2]REGISTROS SANITARIOS'!$D$261:$E$408,2,FALSE)</f>
        <v>SI</v>
      </c>
      <c r="AD341" s="22" t="s">
        <v>1025</v>
      </c>
      <c r="AE341" s="16">
        <v>46142</v>
      </c>
      <c r="AF341" s="34" t="s">
        <v>73</v>
      </c>
      <c r="AG341" s="24" t="s">
        <v>1049</v>
      </c>
      <c r="AH341" s="18" t="s">
        <v>1049</v>
      </c>
      <c r="AI341" s="18" t="s">
        <v>1216</v>
      </c>
      <c r="AJ341" s="17">
        <v>60.5</v>
      </c>
      <c r="AK341" s="25">
        <v>61</v>
      </c>
      <c r="AL341" s="25">
        <v>158000</v>
      </c>
      <c r="AM341" s="35">
        <v>0</v>
      </c>
      <c r="AN341" s="49">
        <f t="shared" si="47"/>
        <v>9638000</v>
      </c>
      <c r="AO341" s="18" t="s">
        <v>1049</v>
      </c>
      <c r="AP341" s="15" t="s">
        <v>1049</v>
      </c>
      <c r="AQ341" s="43" t="str">
        <f t="shared" si="48"/>
        <v>MAYOR</v>
      </c>
      <c r="AR341" s="44">
        <f t="shared" si="49"/>
        <v>9559000</v>
      </c>
      <c r="AS341" s="44">
        <f t="shared" si="50"/>
        <v>9559000</v>
      </c>
      <c r="AT341" s="44">
        <f t="shared" si="51"/>
        <v>9638000</v>
      </c>
      <c r="AU341" s="44">
        <f t="shared" si="52"/>
        <v>9638000</v>
      </c>
      <c r="AV341" s="45" t="b">
        <f t="shared" si="53"/>
        <v>1</v>
      </c>
      <c r="AW341" s="45" t="b">
        <f t="shared" si="54"/>
        <v>0</v>
      </c>
      <c r="AX341" s="45"/>
      <c r="AY341" s="48" t="s">
        <v>8741</v>
      </c>
    </row>
    <row r="342" spans="1:51" s="36" customFormat="1" ht="27.75" customHeight="1" x14ac:dyDescent="0.15">
      <c r="A342" s="36" t="str">
        <f t="shared" si="46"/>
        <v>ALDENTAL S.A.302031008</v>
      </c>
      <c r="B342" s="36" t="b">
        <f>+A342='[1]Anexo 9'!A342</f>
        <v>1</v>
      </c>
      <c r="C342" s="18">
        <v>890912872</v>
      </c>
      <c r="D342" s="18" t="s">
        <v>3850</v>
      </c>
      <c r="E342" s="15" t="s">
        <v>800</v>
      </c>
      <c r="F342" s="15" t="s">
        <v>62</v>
      </c>
      <c r="G342" s="15" t="s">
        <v>3155</v>
      </c>
      <c r="H342" s="15" t="s">
        <v>3155</v>
      </c>
      <c r="I342" s="15" t="s">
        <v>3155</v>
      </c>
      <c r="J342" s="15">
        <v>4</v>
      </c>
      <c r="K342" s="15" t="s">
        <v>3155</v>
      </c>
      <c r="L342" s="15">
        <v>302031008</v>
      </c>
      <c r="M342" s="15" t="s">
        <v>1217</v>
      </c>
      <c r="N342" s="15" t="s">
        <v>981</v>
      </c>
      <c r="O342" s="18" t="s">
        <v>1217</v>
      </c>
      <c r="P342" s="22" t="s">
        <v>73</v>
      </c>
      <c r="Q342" s="15" t="s">
        <v>1218</v>
      </c>
      <c r="R342" s="18" t="s">
        <v>1218</v>
      </c>
      <c r="S342" s="22" t="s">
        <v>73</v>
      </c>
      <c r="T342" s="18" t="s">
        <v>1219</v>
      </c>
      <c r="U342" s="18" t="s">
        <v>1144</v>
      </c>
      <c r="V342" s="15" t="s">
        <v>1220</v>
      </c>
      <c r="W342" s="18" t="s">
        <v>1229</v>
      </c>
      <c r="X342" s="18"/>
      <c r="Y342" s="15" t="s">
        <v>73</v>
      </c>
      <c r="Z342" s="18" t="s">
        <v>1230</v>
      </c>
      <c r="AA342" s="18" t="s">
        <v>71</v>
      </c>
      <c r="AB342" s="18" t="s">
        <v>6702</v>
      </c>
      <c r="AC342" s="67" t="str">
        <f>+VLOOKUP("*"&amp;L342&amp;"*",'[2]REGISTROS SANITARIOS'!$D$261:$E$408,2,FALSE)</f>
        <v>SI</v>
      </c>
      <c r="AD342" s="22" t="s">
        <v>1025</v>
      </c>
      <c r="AE342" s="16">
        <v>47324</v>
      </c>
      <c r="AF342" s="34" t="s">
        <v>73</v>
      </c>
      <c r="AG342" s="24" t="s">
        <v>1049</v>
      </c>
      <c r="AH342" s="18" t="s">
        <v>1049</v>
      </c>
      <c r="AI342" s="18" t="s">
        <v>1050</v>
      </c>
      <c r="AJ342" s="17">
        <v>440</v>
      </c>
      <c r="AK342" s="25">
        <v>440</v>
      </c>
      <c r="AL342" s="25">
        <v>9800</v>
      </c>
      <c r="AM342" s="35">
        <v>0</v>
      </c>
      <c r="AN342" s="49">
        <f t="shared" si="47"/>
        <v>4312000</v>
      </c>
      <c r="AO342" s="18" t="s">
        <v>1049</v>
      </c>
      <c r="AP342" s="15" t="s">
        <v>1049</v>
      </c>
      <c r="AQ342" s="43" t="str">
        <f t="shared" si="48"/>
        <v>SI</v>
      </c>
      <c r="AR342" s="44">
        <f t="shared" si="49"/>
        <v>4312000</v>
      </c>
      <c r="AS342" s="44">
        <f t="shared" si="50"/>
        <v>4312000</v>
      </c>
      <c r="AT342" s="44">
        <f t="shared" si="51"/>
        <v>4312000</v>
      </c>
      <c r="AU342" s="44">
        <f t="shared" si="52"/>
        <v>4312000</v>
      </c>
      <c r="AV342" s="45" t="b">
        <f t="shared" si="53"/>
        <v>1</v>
      </c>
      <c r="AW342" s="45" t="b">
        <f t="shared" si="54"/>
        <v>1</v>
      </c>
      <c r="AX342" s="45"/>
    </row>
    <row r="343" spans="1:51" s="36" customFormat="1" ht="27.75" customHeight="1" x14ac:dyDescent="0.15">
      <c r="A343" s="36" t="str">
        <f t="shared" si="46"/>
        <v>ALDENTAL S.A.302031304</v>
      </c>
      <c r="B343" s="36" t="b">
        <f>+A343='[1]Anexo 9'!A343</f>
        <v>1</v>
      </c>
      <c r="C343" s="18">
        <v>890912872</v>
      </c>
      <c r="D343" s="18" t="s">
        <v>3850</v>
      </c>
      <c r="E343" s="15" t="s">
        <v>800</v>
      </c>
      <c r="F343" s="15" t="s">
        <v>62</v>
      </c>
      <c r="G343" s="15" t="s">
        <v>3155</v>
      </c>
      <c r="H343" s="15" t="s">
        <v>3155</v>
      </c>
      <c r="I343" s="15" t="s">
        <v>3155</v>
      </c>
      <c r="J343" s="15">
        <v>4</v>
      </c>
      <c r="K343" s="15" t="s">
        <v>3155</v>
      </c>
      <c r="L343" s="15">
        <v>302031304</v>
      </c>
      <c r="M343" s="15" t="s">
        <v>993</v>
      </c>
      <c r="N343" s="15" t="s">
        <v>91</v>
      </c>
      <c r="O343" s="18" t="s">
        <v>1221</v>
      </c>
      <c r="P343" s="22" t="s">
        <v>3841</v>
      </c>
      <c r="Q343" s="15" t="s">
        <v>1222</v>
      </c>
      <c r="R343" s="18" t="s">
        <v>1223</v>
      </c>
      <c r="S343" s="22" t="s">
        <v>73</v>
      </c>
      <c r="T343" s="18" t="s">
        <v>1137</v>
      </c>
      <c r="U343" s="18" t="s">
        <v>1137</v>
      </c>
      <c r="V343" s="15" t="s">
        <v>982</v>
      </c>
      <c r="W343" s="18" t="s">
        <v>1145</v>
      </c>
      <c r="X343" s="18"/>
      <c r="Y343" s="15" t="s">
        <v>73</v>
      </c>
      <c r="Z343" s="18" t="s">
        <v>1145</v>
      </c>
      <c r="AA343" s="18" t="s">
        <v>1063</v>
      </c>
      <c r="AB343" s="18" t="s">
        <v>1224</v>
      </c>
      <c r="AC343" s="67" t="str">
        <f>+VLOOKUP("*"&amp;L343&amp;"*",'[2]REGISTROS SANITARIOS'!$D$261:$E$408,2,FALSE)</f>
        <v>SI</v>
      </c>
      <c r="AD343" s="22" t="s">
        <v>1025</v>
      </c>
      <c r="AE343" s="16">
        <v>47056</v>
      </c>
      <c r="AF343" s="34" t="s">
        <v>73</v>
      </c>
      <c r="AG343" s="24" t="s">
        <v>1049</v>
      </c>
      <c r="AH343" s="18" t="s">
        <v>1049</v>
      </c>
      <c r="AI343" s="18" t="s">
        <v>1050</v>
      </c>
      <c r="AJ343" s="17">
        <v>121</v>
      </c>
      <c r="AK343" s="25">
        <v>121</v>
      </c>
      <c r="AL343" s="25">
        <v>124000</v>
      </c>
      <c r="AM343" s="35">
        <v>0</v>
      </c>
      <c r="AN343" s="49">
        <f t="shared" si="47"/>
        <v>15004000</v>
      </c>
      <c r="AO343" s="18" t="s">
        <v>1049</v>
      </c>
      <c r="AP343" s="15" t="s">
        <v>1049</v>
      </c>
      <c r="AQ343" s="43" t="str">
        <f t="shared" si="48"/>
        <v>SI</v>
      </c>
      <c r="AR343" s="44">
        <f t="shared" si="49"/>
        <v>15004000</v>
      </c>
      <c r="AS343" s="44">
        <f t="shared" si="50"/>
        <v>15004000</v>
      </c>
      <c r="AT343" s="44">
        <f t="shared" si="51"/>
        <v>15004000</v>
      </c>
      <c r="AU343" s="44">
        <f t="shared" si="52"/>
        <v>15004000</v>
      </c>
      <c r="AV343" s="45" t="b">
        <f t="shared" si="53"/>
        <v>1</v>
      </c>
      <c r="AW343" s="45" t="b">
        <f t="shared" si="54"/>
        <v>1</v>
      </c>
      <c r="AX343" s="45"/>
    </row>
    <row r="344" spans="1:51" s="36" customFormat="1" ht="27.75" customHeight="1" x14ac:dyDescent="0.15">
      <c r="A344" s="36" t="str">
        <f t="shared" si="46"/>
        <v>ALDENTAL S.A.302031408</v>
      </c>
      <c r="B344" s="36" t="b">
        <f>+A344='[1]Anexo 9'!A344</f>
        <v>1</v>
      </c>
      <c r="C344" s="18">
        <v>890912872</v>
      </c>
      <c r="D344" s="18" t="s">
        <v>3850</v>
      </c>
      <c r="E344" s="15" t="s">
        <v>800</v>
      </c>
      <c r="F344" s="15" t="s">
        <v>1141</v>
      </c>
      <c r="G344" s="15">
        <f>+VLOOKUP(F344,[3]Sheet1!$E$3:$G$74,3,FALSE)</f>
        <v>6</v>
      </c>
      <c r="H344" s="15">
        <f>+VLOOKUP(D344&amp;F344,'TD para paquetes'!$E$3:$I$441,5,FALSE)</f>
        <v>6</v>
      </c>
      <c r="I344" s="15" t="s">
        <v>1025</v>
      </c>
      <c r="J344" s="15">
        <v>4</v>
      </c>
      <c r="K344" s="15">
        <v>4</v>
      </c>
      <c r="L344" s="15">
        <v>302031408</v>
      </c>
      <c r="M344" s="15" t="s">
        <v>1142</v>
      </c>
      <c r="N344" s="15" t="s">
        <v>981</v>
      </c>
      <c r="O344" s="18"/>
      <c r="P344" s="22" t="s">
        <v>3840</v>
      </c>
      <c r="Q344" s="15" t="s">
        <v>1143</v>
      </c>
      <c r="R344" s="18" t="s">
        <v>5588</v>
      </c>
      <c r="S344" s="22" t="b">
        <f t="shared" ref="S344:S349" si="55">+R344=Q344</f>
        <v>0</v>
      </c>
      <c r="T344" s="18"/>
      <c r="U344" s="18" t="s">
        <v>1144</v>
      </c>
      <c r="V344" s="15" t="s">
        <v>982</v>
      </c>
      <c r="W344" s="18" t="s">
        <v>1145</v>
      </c>
      <c r="X344" s="18"/>
      <c r="Y344" s="15" t="s">
        <v>73</v>
      </c>
      <c r="Z344" s="18" t="s">
        <v>1145</v>
      </c>
      <c r="AA344" s="18" t="s">
        <v>1146</v>
      </c>
      <c r="AB344" s="18" t="s">
        <v>3242</v>
      </c>
      <c r="AC344" s="67" t="str">
        <f>+VLOOKUP("*"&amp;L344&amp;"*",'[2]REGISTROS SANITARIOS'!$D$261:$E$408,2,FALSE)</f>
        <v>SI</v>
      </c>
      <c r="AD344" s="22" t="s">
        <v>1025</v>
      </c>
      <c r="AE344" s="16">
        <v>46295</v>
      </c>
      <c r="AF344" s="34" t="s">
        <v>73</v>
      </c>
      <c r="AG344" s="24" t="s">
        <v>1049</v>
      </c>
      <c r="AH344" s="18" t="s">
        <v>1049</v>
      </c>
      <c r="AI344" s="18" t="s">
        <v>1123</v>
      </c>
      <c r="AJ344" s="17">
        <v>82.5</v>
      </c>
      <c r="AK344" s="25">
        <v>83</v>
      </c>
      <c r="AL344" s="25">
        <v>89000</v>
      </c>
      <c r="AM344" s="35">
        <v>0</v>
      </c>
      <c r="AN344" s="49">
        <f t="shared" si="47"/>
        <v>7387000</v>
      </c>
      <c r="AO344" s="18" t="s">
        <v>1049</v>
      </c>
      <c r="AP344" s="15" t="s">
        <v>1049</v>
      </c>
      <c r="AQ344" s="43" t="str">
        <f t="shared" si="48"/>
        <v>MAYOR</v>
      </c>
      <c r="AR344" s="44">
        <f t="shared" si="49"/>
        <v>7342500</v>
      </c>
      <c r="AS344" s="44">
        <f t="shared" si="50"/>
        <v>7342500</v>
      </c>
      <c r="AT344" s="44">
        <f t="shared" si="51"/>
        <v>7387000</v>
      </c>
      <c r="AU344" s="44">
        <f t="shared" si="52"/>
        <v>7387000</v>
      </c>
      <c r="AV344" s="45" t="b">
        <f t="shared" si="53"/>
        <v>1</v>
      </c>
      <c r="AW344" s="45" t="b">
        <f t="shared" si="54"/>
        <v>0</v>
      </c>
      <c r="AX344" s="45"/>
    </row>
    <row r="345" spans="1:51" s="36" customFormat="1" ht="27.75" customHeight="1" x14ac:dyDescent="0.15">
      <c r="A345" s="36" t="str">
        <f t="shared" si="46"/>
        <v>ALDENTAL S.A.302031508</v>
      </c>
      <c r="B345" s="36" t="b">
        <f>+A345='[1]Anexo 9'!A345</f>
        <v>1</v>
      </c>
      <c r="C345" s="18">
        <v>890912872</v>
      </c>
      <c r="D345" s="18" t="s">
        <v>3850</v>
      </c>
      <c r="E345" s="15" t="s">
        <v>800</v>
      </c>
      <c r="F345" s="15" t="s">
        <v>1141</v>
      </c>
      <c r="G345" s="15">
        <f>+VLOOKUP(F345,[3]Sheet1!$E$3:$G$74,3,FALSE)</f>
        <v>6</v>
      </c>
      <c r="H345" s="15">
        <f>+VLOOKUP(D345&amp;F345,'TD para paquetes'!$E$3:$I$441,5,FALSE)</f>
        <v>6</v>
      </c>
      <c r="I345" s="15" t="s">
        <v>1025</v>
      </c>
      <c r="J345" s="15">
        <v>4</v>
      </c>
      <c r="K345" s="15">
        <v>4</v>
      </c>
      <c r="L345" s="15">
        <v>302031508</v>
      </c>
      <c r="M345" s="15" t="s">
        <v>1147</v>
      </c>
      <c r="N345" s="15" t="s">
        <v>981</v>
      </c>
      <c r="O345" s="18"/>
      <c r="P345" s="22" t="s">
        <v>3840</v>
      </c>
      <c r="Q345" s="15" t="s">
        <v>1143</v>
      </c>
      <c r="R345" s="18" t="s">
        <v>5588</v>
      </c>
      <c r="S345" s="22" t="b">
        <f t="shared" si="55"/>
        <v>0</v>
      </c>
      <c r="T345" s="18"/>
      <c r="U345" s="18" t="s">
        <v>1144</v>
      </c>
      <c r="V345" s="15" t="s">
        <v>982</v>
      </c>
      <c r="W345" s="18" t="s">
        <v>1145</v>
      </c>
      <c r="X345" s="18"/>
      <c r="Y345" s="15" t="s">
        <v>73</v>
      </c>
      <c r="Z345" s="18" t="s">
        <v>1145</v>
      </c>
      <c r="AA345" s="18" t="s">
        <v>1146</v>
      </c>
      <c r="AB345" s="18" t="s">
        <v>3242</v>
      </c>
      <c r="AC345" s="67" t="str">
        <f>+VLOOKUP("*"&amp;L345&amp;"*",'[2]REGISTROS SANITARIOS'!$D$261:$E$408,2,FALSE)</f>
        <v>SI</v>
      </c>
      <c r="AD345" s="22" t="s">
        <v>1025</v>
      </c>
      <c r="AE345" s="16">
        <v>46295</v>
      </c>
      <c r="AF345" s="34" t="s">
        <v>73</v>
      </c>
      <c r="AG345" s="24" t="s">
        <v>1049</v>
      </c>
      <c r="AH345" s="18" t="s">
        <v>1049</v>
      </c>
      <c r="AI345" s="18" t="s">
        <v>1123</v>
      </c>
      <c r="AJ345" s="17">
        <v>154</v>
      </c>
      <c r="AK345" s="25">
        <v>154</v>
      </c>
      <c r="AL345" s="25">
        <v>89000</v>
      </c>
      <c r="AM345" s="35">
        <v>0</v>
      </c>
      <c r="AN345" s="49">
        <f t="shared" si="47"/>
        <v>13706000</v>
      </c>
      <c r="AO345" s="18" t="s">
        <v>1049</v>
      </c>
      <c r="AP345" s="15" t="s">
        <v>1049</v>
      </c>
      <c r="AQ345" s="43" t="str">
        <f t="shared" si="48"/>
        <v>SI</v>
      </c>
      <c r="AR345" s="44">
        <f t="shared" si="49"/>
        <v>13706000</v>
      </c>
      <c r="AS345" s="44">
        <f t="shared" si="50"/>
        <v>13706000</v>
      </c>
      <c r="AT345" s="44">
        <f t="shared" si="51"/>
        <v>13706000</v>
      </c>
      <c r="AU345" s="44">
        <f t="shared" si="52"/>
        <v>13706000</v>
      </c>
      <c r="AV345" s="45" t="b">
        <f t="shared" si="53"/>
        <v>1</v>
      </c>
      <c r="AW345" s="45" t="b">
        <f t="shared" si="54"/>
        <v>1</v>
      </c>
      <c r="AX345" s="45"/>
    </row>
    <row r="346" spans="1:51" s="36" customFormat="1" ht="27.75" customHeight="1" x14ac:dyDescent="0.15">
      <c r="A346" s="36" t="str">
        <f t="shared" si="46"/>
        <v>ALDENTAL S.A.302031608</v>
      </c>
      <c r="B346" s="36" t="b">
        <f>+A346='[1]Anexo 9'!A346</f>
        <v>1</v>
      </c>
      <c r="C346" s="18">
        <v>890912872</v>
      </c>
      <c r="D346" s="18" t="s">
        <v>3850</v>
      </c>
      <c r="E346" s="15" t="s">
        <v>800</v>
      </c>
      <c r="F346" s="15" t="s">
        <v>1141</v>
      </c>
      <c r="G346" s="15">
        <f>+VLOOKUP(F346,[3]Sheet1!$E$3:$G$74,3,FALSE)</f>
        <v>6</v>
      </c>
      <c r="H346" s="15">
        <f>+VLOOKUP(D346&amp;F346,'TD para paquetes'!$E$3:$I$441,5,FALSE)</f>
        <v>6</v>
      </c>
      <c r="I346" s="15" t="s">
        <v>1025</v>
      </c>
      <c r="J346" s="15">
        <v>4</v>
      </c>
      <c r="K346" s="15">
        <v>4</v>
      </c>
      <c r="L346" s="15">
        <v>302031608</v>
      </c>
      <c r="M346" s="15" t="s">
        <v>1148</v>
      </c>
      <c r="N346" s="15" t="s">
        <v>981</v>
      </c>
      <c r="O346" s="18"/>
      <c r="P346" s="22" t="s">
        <v>3840</v>
      </c>
      <c r="Q346" s="15" t="s">
        <v>1143</v>
      </c>
      <c r="R346" s="18" t="s">
        <v>5588</v>
      </c>
      <c r="S346" s="22" t="b">
        <f t="shared" si="55"/>
        <v>0</v>
      </c>
      <c r="T346" s="18"/>
      <c r="U346" s="18" t="s">
        <v>1144</v>
      </c>
      <c r="V346" s="15" t="s">
        <v>982</v>
      </c>
      <c r="W346" s="18" t="s">
        <v>1145</v>
      </c>
      <c r="X346" s="18"/>
      <c r="Y346" s="15" t="s">
        <v>73</v>
      </c>
      <c r="Z346" s="18" t="s">
        <v>1145</v>
      </c>
      <c r="AA346" s="18" t="s">
        <v>1146</v>
      </c>
      <c r="AB346" s="18" t="s">
        <v>3242</v>
      </c>
      <c r="AC346" s="67" t="str">
        <f>+VLOOKUP("*"&amp;L346&amp;"*",'[2]REGISTROS SANITARIOS'!$D$261:$E$408,2,FALSE)</f>
        <v>SI</v>
      </c>
      <c r="AD346" s="22" t="s">
        <v>1025</v>
      </c>
      <c r="AE346" s="16">
        <v>46295</v>
      </c>
      <c r="AF346" s="34" t="s">
        <v>73</v>
      </c>
      <c r="AG346" s="24" t="s">
        <v>1049</v>
      </c>
      <c r="AH346" s="18" t="s">
        <v>1049</v>
      </c>
      <c r="AI346" s="18" t="s">
        <v>1123</v>
      </c>
      <c r="AJ346" s="17">
        <v>154</v>
      </c>
      <c r="AK346" s="25">
        <v>154</v>
      </c>
      <c r="AL346" s="25">
        <v>89000</v>
      </c>
      <c r="AM346" s="35">
        <v>0</v>
      </c>
      <c r="AN346" s="49">
        <f t="shared" si="47"/>
        <v>13706000</v>
      </c>
      <c r="AO346" s="18" t="s">
        <v>1049</v>
      </c>
      <c r="AP346" s="15" t="s">
        <v>1049</v>
      </c>
      <c r="AQ346" s="43" t="str">
        <f t="shared" si="48"/>
        <v>SI</v>
      </c>
      <c r="AR346" s="44">
        <f t="shared" si="49"/>
        <v>13706000</v>
      </c>
      <c r="AS346" s="44">
        <f t="shared" si="50"/>
        <v>13706000</v>
      </c>
      <c r="AT346" s="44">
        <f t="shared" si="51"/>
        <v>13706000</v>
      </c>
      <c r="AU346" s="44">
        <f t="shared" si="52"/>
        <v>13706000</v>
      </c>
      <c r="AV346" s="45" t="b">
        <f t="shared" si="53"/>
        <v>1</v>
      </c>
      <c r="AW346" s="45" t="b">
        <f t="shared" si="54"/>
        <v>1</v>
      </c>
      <c r="AX346" s="45"/>
    </row>
    <row r="347" spans="1:51" s="36" customFormat="1" ht="27.75" customHeight="1" x14ac:dyDescent="0.15">
      <c r="A347" s="36" t="str">
        <f t="shared" si="46"/>
        <v>ALDENTAL S.A.302031808</v>
      </c>
      <c r="B347" s="36" t="b">
        <f>+A347='[1]Anexo 9'!A347</f>
        <v>1</v>
      </c>
      <c r="C347" s="18">
        <v>890912872</v>
      </c>
      <c r="D347" s="18" t="s">
        <v>3850</v>
      </c>
      <c r="E347" s="15" t="s">
        <v>800</v>
      </c>
      <c r="F347" s="15" t="s">
        <v>1141</v>
      </c>
      <c r="G347" s="15">
        <f>+VLOOKUP(F347,[3]Sheet1!$E$3:$G$74,3,FALSE)</f>
        <v>6</v>
      </c>
      <c r="H347" s="15">
        <f>+VLOOKUP(D347&amp;F347,'TD para paquetes'!$E$3:$I$441,5,FALSE)</f>
        <v>6</v>
      </c>
      <c r="I347" s="15" t="s">
        <v>1025</v>
      </c>
      <c r="J347" s="15">
        <v>4</v>
      </c>
      <c r="K347" s="15">
        <v>4</v>
      </c>
      <c r="L347" s="15">
        <v>302031808</v>
      </c>
      <c r="M347" s="15" t="s">
        <v>1149</v>
      </c>
      <c r="N347" s="15" t="s">
        <v>981</v>
      </c>
      <c r="O347" s="18"/>
      <c r="P347" s="22" t="s">
        <v>3840</v>
      </c>
      <c r="Q347" s="15" t="s">
        <v>1143</v>
      </c>
      <c r="R347" s="18" t="s">
        <v>5588</v>
      </c>
      <c r="S347" s="22" t="b">
        <f t="shared" si="55"/>
        <v>0</v>
      </c>
      <c r="T347" s="18"/>
      <c r="U347" s="18" t="s">
        <v>1144</v>
      </c>
      <c r="V347" s="15" t="s">
        <v>982</v>
      </c>
      <c r="W347" s="18" t="s">
        <v>1145</v>
      </c>
      <c r="X347" s="18"/>
      <c r="Y347" s="15" t="s">
        <v>73</v>
      </c>
      <c r="Z347" s="18" t="s">
        <v>1145</v>
      </c>
      <c r="AA347" s="18" t="s">
        <v>1146</v>
      </c>
      <c r="AB347" s="18" t="s">
        <v>3242</v>
      </c>
      <c r="AC347" s="67" t="str">
        <f>+VLOOKUP("*"&amp;L347&amp;"*",'[2]REGISTROS SANITARIOS'!$D$261:$E$408,2,FALSE)</f>
        <v>SI</v>
      </c>
      <c r="AD347" s="22" t="s">
        <v>1025</v>
      </c>
      <c r="AE347" s="16">
        <v>46295</v>
      </c>
      <c r="AF347" s="34" t="s">
        <v>73</v>
      </c>
      <c r="AG347" s="24" t="s">
        <v>1049</v>
      </c>
      <c r="AH347" s="18" t="s">
        <v>1049</v>
      </c>
      <c r="AI347" s="18" t="s">
        <v>1123</v>
      </c>
      <c r="AJ347" s="17">
        <v>66</v>
      </c>
      <c r="AK347" s="25">
        <v>66</v>
      </c>
      <c r="AL347" s="25">
        <v>89000</v>
      </c>
      <c r="AM347" s="35">
        <v>0</v>
      </c>
      <c r="AN347" s="49">
        <f t="shared" si="47"/>
        <v>5874000</v>
      </c>
      <c r="AO347" s="18" t="s">
        <v>1049</v>
      </c>
      <c r="AP347" s="15" t="s">
        <v>1049</v>
      </c>
      <c r="AQ347" s="43" t="str">
        <f t="shared" si="48"/>
        <v>SI</v>
      </c>
      <c r="AR347" s="44">
        <f t="shared" si="49"/>
        <v>5874000</v>
      </c>
      <c r="AS347" s="44">
        <f t="shared" si="50"/>
        <v>5874000</v>
      </c>
      <c r="AT347" s="44">
        <f t="shared" si="51"/>
        <v>5874000</v>
      </c>
      <c r="AU347" s="44">
        <f t="shared" si="52"/>
        <v>5874000</v>
      </c>
      <c r="AV347" s="45" t="b">
        <f t="shared" si="53"/>
        <v>1</v>
      </c>
      <c r="AW347" s="45" t="b">
        <f t="shared" si="54"/>
        <v>1</v>
      </c>
      <c r="AX347" s="45"/>
    </row>
    <row r="348" spans="1:51" s="36" customFormat="1" ht="27.75" customHeight="1" x14ac:dyDescent="0.15">
      <c r="A348" s="36" t="str">
        <f t="shared" si="46"/>
        <v>ALDENTAL S.A.302032408</v>
      </c>
      <c r="B348" s="36" t="b">
        <f>+A348='[1]Anexo 9'!A348</f>
        <v>1</v>
      </c>
      <c r="C348" s="18">
        <v>890912872</v>
      </c>
      <c r="D348" s="18" t="s">
        <v>3850</v>
      </c>
      <c r="E348" s="15" t="s">
        <v>800</v>
      </c>
      <c r="F348" s="15" t="s">
        <v>1141</v>
      </c>
      <c r="G348" s="15">
        <f>+VLOOKUP(F348,[3]Sheet1!$E$3:$G$74,3,FALSE)</f>
        <v>6</v>
      </c>
      <c r="H348" s="15">
        <f>+VLOOKUP(D348&amp;F348,'TD para paquetes'!$E$3:$I$441,5,FALSE)</f>
        <v>6</v>
      </c>
      <c r="I348" s="15" t="s">
        <v>1025</v>
      </c>
      <c r="J348" s="15">
        <v>4</v>
      </c>
      <c r="K348" s="15">
        <v>4</v>
      </c>
      <c r="L348" s="15">
        <v>302032408</v>
      </c>
      <c r="M348" s="15" t="s">
        <v>1150</v>
      </c>
      <c r="N348" s="15" t="s">
        <v>981</v>
      </c>
      <c r="O348" s="18"/>
      <c r="P348" s="22" t="s">
        <v>3840</v>
      </c>
      <c r="Q348" s="15" t="s">
        <v>1143</v>
      </c>
      <c r="R348" s="18" t="s">
        <v>5588</v>
      </c>
      <c r="S348" s="22" t="b">
        <f t="shared" si="55"/>
        <v>0</v>
      </c>
      <c r="T348" s="18"/>
      <c r="U348" s="18" t="s">
        <v>1144</v>
      </c>
      <c r="V348" s="15" t="s">
        <v>982</v>
      </c>
      <c r="W348" s="18" t="s">
        <v>1145</v>
      </c>
      <c r="X348" s="18"/>
      <c r="Y348" s="15" t="s">
        <v>73</v>
      </c>
      <c r="Z348" s="18" t="s">
        <v>1145</v>
      </c>
      <c r="AA348" s="18" t="s">
        <v>1146</v>
      </c>
      <c r="AB348" s="18" t="s">
        <v>3242</v>
      </c>
      <c r="AC348" s="67" t="str">
        <f>+VLOOKUP("*"&amp;L348&amp;"*",'[2]REGISTROS SANITARIOS'!$D$261:$E$408,2,FALSE)</f>
        <v>SI</v>
      </c>
      <c r="AD348" s="22" t="s">
        <v>1025</v>
      </c>
      <c r="AE348" s="16">
        <v>46295</v>
      </c>
      <c r="AF348" s="34" t="s">
        <v>73</v>
      </c>
      <c r="AG348" s="24" t="s">
        <v>1049</v>
      </c>
      <c r="AH348" s="18" t="s">
        <v>1049</v>
      </c>
      <c r="AI348" s="18" t="s">
        <v>1123</v>
      </c>
      <c r="AJ348" s="17">
        <v>55</v>
      </c>
      <c r="AK348" s="25">
        <v>55</v>
      </c>
      <c r="AL348" s="25">
        <v>89000</v>
      </c>
      <c r="AM348" s="35">
        <v>0</v>
      </c>
      <c r="AN348" s="49">
        <f t="shared" si="47"/>
        <v>4895000</v>
      </c>
      <c r="AO348" s="18" t="s">
        <v>1049</v>
      </c>
      <c r="AP348" s="15" t="s">
        <v>1049</v>
      </c>
      <c r="AQ348" s="43" t="str">
        <f t="shared" si="48"/>
        <v>SI</v>
      </c>
      <c r="AR348" s="44">
        <f t="shared" si="49"/>
        <v>4895000</v>
      </c>
      <c r="AS348" s="44">
        <f t="shared" si="50"/>
        <v>4895000</v>
      </c>
      <c r="AT348" s="44">
        <f t="shared" si="51"/>
        <v>4895000</v>
      </c>
      <c r="AU348" s="44">
        <f t="shared" si="52"/>
        <v>4895000</v>
      </c>
      <c r="AV348" s="45" t="b">
        <f t="shared" si="53"/>
        <v>1</v>
      </c>
      <c r="AW348" s="45" t="b">
        <f t="shared" si="54"/>
        <v>1</v>
      </c>
      <c r="AX348" s="45"/>
    </row>
    <row r="349" spans="1:51" s="36" customFormat="1" ht="27.75" customHeight="1" x14ac:dyDescent="0.15">
      <c r="A349" s="36" t="str">
        <f t="shared" si="46"/>
        <v>ALDENTAL S.A.302032908</v>
      </c>
      <c r="B349" s="36" t="b">
        <f>+A349='[1]Anexo 9'!A349</f>
        <v>1</v>
      </c>
      <c r="C349" s="18">
        <v>890912872</v>
      </c>
      <c r="D349" s="18" t="s">
        <v>3850</v>
      </c>
      <c r="E349" s="15" t="s">
        <v>800</v>
      </c>
      <c r="F349" s="15" t="s">
        <v>1141</v>
      </c>
      <c r="G349" s="15">
        <f>+VLOOKUP(F349,[3]Sheet1!$E$3:$G$74,3,FALSE)</f>
        <v>6</v>
      </c>
      <c r="H349" s="15">
        <f>+VLOOKUP(D349&amp;F349,'TD para paquetes'!$E$3:$I$441,5,FALSE)</f>
        <v>6</v>
      </c>
      <c r="I349" s="15" t="s">
        <v>1025</v>
      </c>
      <c r="J349" s="15">
        <v>4</v>
      </c>
      <c r="K349" s="15">
        <v>4</v>
      </c>
      <c r="L349" s="15">
        <v>302032908</v>
      </c>
      <c r="M349" s="15" t="s">
        <v>1151</v>
      </c>
      <c r="N349" s="15" t="s">
        <v>981</v>
      </c>
      <c r="O349" s="18"/>
      <c r="P349" s="22" t="s">
        <v>3840</v>
      </c>
      <c r="Q349" s="15" t="s">
        <v>1143</v>
      </c>
      <c r="R349" s="18" t="s">
        <v>5588</v>
      </c>
      <c r="S349" s="22" t="b">
        <f t="shared" si="55"/>
        <v>0</v>
      </c>
      <c r="T349" s="18"/>
      <c r="U349" s="18" t="s">
        <v>1144</v>
      </c>
      <c r="V349" s="15" t="s">
        <v>982</v>
      </c>
      <c r="W349" s="18" t="s">
        <v>1145</v>
      </c>
      <c r="X349" s="18"/>
      <c r="Y349" s="15" t="s">
        <v>73</v>
      </c>
      <c r="Z349" s="18" t="s">
        <v>1145</v>
      </c>
      <c r="AA349" s="18" t="s">
        <v>1146</v>
      </c>
      <c r="AB349" s="18" t="s">
        <v>3242</v>
      </c>
      <c r="AC349" s="67" t="str">
        <f>+VLOOKUP("*"&amp;L349&amp;"*",'[2]REGISTROS SANITARIOS'!$D$261:$E$408,2,FALSE)</f>
        <v>SI</v>
      </c>
      <c r="AD349" s="22" t="s">
        <v>1025</v>
      </c>
      <c r="AE349" s="16">
        <v>46295</v>
      </c>
      <c r="AF349" s="34" t="s">
        <v>73</v>
      </c>
      <c r="AG349" s="24" t="s">
        <v>1049</v>
      </c>
      <c r="AH349" s="18" t="s">
        <v>1049</v>
      </c>
      <c r="AI349" s="18" t="s">
        <v>1123</v>
      </c>
      <c r="AJ349" s="17">
        <v>16.5</v>
      </c>
      <c r="AK349" s="25">
        <v>17</v>
      </c>
      <c r="AL349" s="25">
        <v>89000</v>
      </c>
      <c r="AM349" s="35">
        <v>0</v>
      </c>
      <c r="AN349" s="49">
        <f t="shared" si="47"/>
        <v>1513000</v>
      </c>
      <c r="AO349" s="18" t="s">
        <v>1049</v>
      </c>
      <c r="AP349" s="15" t="s">
        <v>1049</v>
      </c>
      <c r="AQ349" s="43" t="str">
        <f t="shared" si="48"/>
        <v>MAYOR</v>
      </c>
      <c r="AR349" s="44">
        <f t="shared" si="49"/>
        <v>1468500</v>
      </c>
      <c r="AS349" s="44">
        <f t="shared" si="50"/>
        <v>1468500</v>
      </c>
      <c r="AT349" s="44">
        <f t="shared" si="51"/>
        <v>1513000</v>
      </c>
      <c r="AU349" s="44">
        <f t="shared" si="52"/>
        <v>1513000</v>
      </c>
      <c r="AV349" s="45" t="b">
        <f t="shared" si="53"/>
        <v>1</v>
      </c>
      <c r="AW349" s="45" t="b">
        <f t="shared" si="54"/>
        <v>0</v>
      </c>
      <c r="AX349" s="45"/>
    </row>
    <row r="350" spans="1:51" s="36" customFormat="1" ht="27.75" customHeight="1" x14ac:dyDescent="0.15">
      <c r="A350" s="36" t="str">
        <f t="shared" si="46"/>
        <v>ALDENTAL S.A.302033704</v>
      </c>
      <c r="B350" s="36" t="b">
        <f>+A350='[1]Anexo 9'!A350</f>
        <v>1</v>
      </c>
      <c r="C350" s="18">
        <v>890912872</v>
      </c>
      <c r="D350" s="18" t="s">
        <v>3850</v>
      </c>
      <c r="E350" s="15" t="s">
        <v>800</v>
      </c>
      <c r="F350" s="15" t="s">
        <v>62</v>
      </c>
      <c r="G350" s="15" t="s">
        <v>3155</v>
      </c>
      <c r="H350" s="15" t="s">
        <v>3155</v>
      </c>
      <c r="I350" s="15" t="s">
        <v>3155</v>
      </c>
      <c r="J350" s="15">
        <v>4</v>
      </c>
      <c r="K350" s="15" t="s">
        <v>3155</v>
      </c>
      <c r="L350" s="15">
        <v>302033704</v>
      </c>
      <c r="M350" s="15" t="s">
        <v>1225</v>
      </c>
      <c r="N350" s="15" t="s">
        <v>91</v>
      </c>
      <c r="O350" s="18" t="s">
        <v>1226</v>
      </c>
      <c r="P350" s="22" t="s">
        <v>73</v>
      </c>
      <c r="Q350" s="15" t="s">
        <v>475</v>
      </c>
      <c r="R350" s="18" t="s">
        <v>475</v>
      </c>
      <c r="S350" s="22" t="s">
        <v>73</v>
      </c>
      <c r="T350" s="18" t="s">
        <v>1227</v>
      </c>
      <c r="U350" s="18" t="s">
        <v>1137</v>
      </c>
      <c r="V350" s="15" t="s">
        <v>1228</v>
      </c>
      <c r="W350" s="18" t="s">
        <v>1229</v>
      </c>
      <c r="X350" s="18"/>
      <c r="Y350" s="15" t="s">
        <v>73</v>
      </c>
      <c r="Z350" s="18" t="s">
        <v>1230</v>
      </c>
      <c r="AA350" s="18" t="s">
        <v>71</v>
      </c>
      <c r="AB350" s="18" t="s">
        <v>1231</v>
      </c>
      <c r="AC350" s="67" t="str">
        <f>+VLOOKUP("*"&amp;L350&amp;"*",'[2]REGISTROS SANITARIOS'!$D$261:$E$408,2,FALSE)</f>
        <v>SI</v>
      </c>
      <c r="AD350" s="22" t="s">
        <v>1025</v>
      </c>
      <c r="AE350" s="16">
        <v>44226</v>
      </c>
      <c r="AF350" s="34" t="s">
        <v>68</v>
      </c>
      <c r="AG350" s="24" t="s">
        <v>1049</v>
      </c>
      <c r="AH350" s="18" t="s">
        <v>1049</v>
      </c>
      <c r="AI350" s="18" t="s">
        <v>1123</v>
      </c>
      <c r="AJ350" s="17">
        <v>11</v>
      </c>
      <c r="AK350" s="25">
        <v>11</v>
      </c>
      <c r="AL350" s="25">
        <v>43000</v>
      </c>
      <c r="AM350" s="35">
        <v>0</v>
      </c>
      <c r="AN350" s="49">
        <f t="shared" si="47"/>
        <v>473000</v>
      </c>
      <c r="AO350" s="18" t="s">
        <v>1049</v>
      </c>
      <c r="AP350" s="15" t="s">
        <v>1049</v>
      </c>
      <c r="AQ350" s="43" t="str">
        <f t="shared" si="48"/>
        <v>SI</v>
      </c>
      <c r="AR350" s="44">
        <f t="shared" si="49"/>
        <v>473000</v>
      </c>
      <c r="AS350" s="44">
        <f t="shared" si="50"/>
        <v>473000</v>
      </c>
      <c r="AT350" s="44">
        <f t="shared" si="51"/>
        <v>473000</v>
      </c>
      <c r="AU350" s="44">
        <f t="shared" si="52"/>
        <v>473000</v>
      </c>
      <c r="AV350" s="45" t="b">
        <f t="shared" si="53"/>
        <v>1</v>
      </c>
      <c r="AW350" s="45" t="b">
        <f t="shared" si="54"/>
        <v>1</v>
      </c>
      <c r="AX350" s="45"/>
    </row>
    <row r="351" spans="1:51" s="36" customFormat="1" ht="27.75" customHeight="1" x14ac:dyDescent="0.15">
      <c r="A351" s="36" t="str">
        <f t="shared" si="46"/>
        <v>ALDENTAL S.A.302033706</v>
      </c>
      <c r="B351" s="36" t="b">
        <f>+A351='[1]Anexo 9'!A351</f>
        <v>1</v>
      </c>
      <c r="C351" s="18">
        <v>890912872</v>
      </c>
      <c r="D351" s="18" t="s">
        <v>3850</v>
      </c>
      <c r="E351" s="15" t="s">
        <v>800</v>
      </c>
      <c r="F351" s="15" t="s">
        <v>62</v>
      </c>
      <c r="G351" s="15" t="s">
        <v>3155</v>
      </c>
      <c r="H351" s="15" t="s">
        <v>3155</v>
      </c>
      <c r="I351" s="15" t="s">
        <v>3155</v>
      </c>
      <c r="J351" s="15">
        <v>3</v>
      </c>
      <c r="K351" s="15" t="s">
        <v>3155</v>
      </c>
      <c r="L351" s="15">
        <v>302033706</v>
      </c>
      <c r="M351" s="15" t="s">
        <v>3982</v>
      </c>
      <c r="N351" s="15" t="s">
        <v>3316</v>
      </c>
      <c r="O351" s="18" t="s">
        <v>3982</v>
      </c>
      <c r="P351" s="22" t="s">
        <v>73</v>
      </c>
      <c r="Q351" s="15" t="s">
        <v>1195</v>
      </c>
      <c r="R351" s="18" t="s">
        <v>1195</v>
      </c>
      <c r="S351" s="22" t="s">
        <v>73</v>
      </c>
      <c r="T351" s="18" t="s">
        <v>1195</v>
      </c>
      <c r="U351" s="18" t="s">
        <v>1195</v>
      </c>
      <c r="V351" s="15"/>
      <c r="W351" s="18" t="s">
        <v>1145</v>
      </c>
      <c r="X351" s="18"/>
      <c r="Y351" s="15" t="s">
        <v>73</v>
      </c>
      <c r="Z351" s="18" t="s">
        <v>1145</v>
      </c>
      <c r="AA351" s="18" t="s">
        <v>96</v>
      </c>
      <c r="AB351" s="18" t="s">
        <v>6703</v>
      </c>
      <c r="AC351" s="67" t="str">
        <f>+VLOOKUP("*"&amp;L351&amp;"*",'[2]REGISTROS SANITARIOS'!$D$261:$E$408,2,FALSE)</f>
        <v>SI</v>
      </c>
      <c r="AD351" s="22" t="s">
        <v>1025</v>
      </c>
      <c r="AE351" s="16">
        <v>44747</v>
      </c>
      <c r="AF351" s="34" t="s">
        <v>73</v>
      </c>
      <c r="AG351" s="24" t="s">
        <v>1049</v>
      </c>
      <c r="AH351" s="18" t="s">
        <v>1049</v>
      </c>
      <c r="AI351" s="18" t="s">
        <v>1123</v>
      </c>
      <c r="AJ351" s="17">
        <v>5.5</v>
      </c>
      <c r="AK351" s="25">
        <v>6</v>
      </c>
      <c r="AL351" s="25">
        <v>184000</v>
      </c>
      <c r="AM351" s="35">
        <v>0</v>
      </c>
      <c r="AN351" s="49">
        <f t="shared" si="47"/>
        <v>1104000</v>
      </c>
      <c r="AO351" s="18" t="s">
        <v>1049</v>
      </c>
      <c r="AP351" s="15" t="s">
        <v>1049</v>
      </c>
      <c r="AQ351" s="43" t="str">
        <f t="shared" si="48"/>
        <v>MAYOR</v>
      </c>
      <c r="AR351" s="44">
        <f t="shared" si="49"/>
        <v>1012000</v>
      </c>
      <c r="AS351" s="44">
        <f t="shared" si="50"/>
        <v>1012000</v>
      </c>
      <c r="AT351" s="44">
        <f t="shared" si="51"/>
        <v>1104000</v>
      </c>
      <c r="AU351" s="44">
        <f t="shared" si="52"/>
        <v>1104000</v>
      </c>
      <c r="AV351" s="45" t="b">
        <f t="shared" si="53"/>
        <v>1</v>
      </c>
      <c r="AW351" s="45" t="b">
        <f t="shared" si="54"/>
        <v>0</v>
      </c>
      <c r="AX351" s="45"/>
    </row>
    <row r="352" spans="1:51" s="36" customFormat="1" ht="27.75" customHeight="1" x14ac:dyDescent="0.15">
      <c r="A352" s="36" t="str">
        <f t="shared" si="46"/>
        <v>ALDENTAL S.A.302033930</v>
      </c>
      <c r="B352" s="36" t="b">
        <f>+A352='[1]Anexo 9'!A352</f>
        <v>1</v>
      </c>
      <c r="C352" s="18">
        <v>890912872</v>
      </c>
      <c r="D352" s="18" t="s">
        <v>3850</v>
      </c>
      <c r="E352" s="15" t="s">
        <v>800</v>
      </c>
      <c r="F352" s="15" t="s">
        <v>62</v>
      </c>
      <c r="G352" s="15" t="s">
        <v>3155</v>
      </c>
      <c r="H352" s="15" t="s">
        <v>3155</v>
      </c>
      <c r="I352" s="15" t="s">
        <v>3155</v>
      </c>
      <c r="J352" s="15">
        <v>4</v>
      </c>
      <c r="K352" s="15" t="s">
        <v>3155</v>
      </c>
      <c r="L352" s="15">
        <v>302033930</v>
      </c>
      <c r="M352" s="15" t="s">
        <v>3983</v>
      </c>
      <c r="N352" s="15" t="s">
        <v>1137</v>
      </c>
      <c r="O352" s="18" t="s">
        <v>3983</v>
      </c>
      <c r="P352" s="22" t="s">
        <v>73</v>
      </c>
      <c r="Q352" s="15" t="s">
        <v>943</v>
      </c>
      <c r="R352" s="18" t="s">
        <v>943</v>
      </c>
      <c r="S352" s="22" t="s">
        <v>73</v>
      </c>
      <c r="T352" s="18" t="s">
        <v>943</v>
      </c>
      <c r="U352" s="18" t="s">
        <v>943</v>
      </c>
      <c r="V352" s="15"/>
      <c r="W352" s="18" t="s">
        <v>2927</v>
      </c>
      <c r="X352" s="18"/>
      <c r="Y352" s="15" t="s">
        <v>73</v>
      </c>
      <c r="Z352" s="18" t="s">
        <v>2927</v>
      </c>
      <c r="AA352" s="18" t="s">
        <v>86</v>
      </c>
      <c r="AB352" s="18" t="s">
        <v>6704</v>
      </c>
      <c r="AC352" s="67" t="e">
        <f>+VLOOKUP("*"&amp;L352&amp;"*",'[2]REGISTROS SANITARIOS'!$D$261:$E$408,2,FALSE)</f>
        <v>#N/A</v>
      </c>
      <c r="AD352" s="22" t="s">
        <v>44</v>
      </c>
      <c r="AE352" s="16">
        <v>45561</v>
      </c>
      <c r="AF352" s="34" t="s">
        <v>73</v>
      </c>
      <c r="AG352" s="24" t="s">
        <v>1049</v>
      </c>
      <c r="AH352" s="18" t="s">
        <v>1049</v>
      </c>
      <c r="AI352" s="18"/>
      <c r="AJ352" s="17">
        <v>5.5</v>
      </c>
      <c r="AK352" s="25">
        <v>6</v>
      </c>
      <c r="AL352" s="25">
        <v>50000</v>
      </c>
      <c r="AM352" s="35">
        <v>0.19</v>
      </c>
      <c r="AN352" s="49">
        <f t="shared" si="47"/>
        <v>357000</v>
      </c>
      <c r="AO352" s="18" t="s">
        <v>1049</v>
      </c>
      <c r="AP352" s="15" t="s">
        <v>1049</v>
      </c>
      <c r="AQ352" s="43" t="str">
        <f t="shared" si="48"/>
        <v>MAYOR</v>
      </c>
      <c r="AR352" s="44">
        <f t="shared" si="49"/>
        <v>327250</v>
      </c>
      <c r="AS352" s="44">
        <f t="shared" si="50"/>
        <v>275000</v>
      </c>
      <c r="AT352" s="44">
        <f t="shared" si="51"/>
        <v>300000</v>
      </c>
      <c r="AU352" s="44">
        <f t="shared" si="52"/>
        <v>357000</v>
      </c>
      <c r="AV352" s="45" t="b">
        <f t="shared" si="53"/>
        <v>1</v>
      </c>
      <c r="AW352" s="45" t="b">
        <f t="shared" si="54"/>
        <v>0</v>
      </c>
      <c r="AX352" s="45"/>
    </row>
    <row r="353" spans="1:51" s="36" customFormat="1" ht="27.75" customHeight="1" x14ac:dyDescent="0.15">
      <c r="A353" s="36" t="str">
        <f t="shared" si="46"/>
        <v>ALDENTAL S.A.303000308</v>
      </c>
      <c r="B353" s="36" t="b">
        <f>+A353='[1]Anexo 9'!A353</f>
        <v>1</v>
      </c>
      <c r="C353" s="18">
        <v>890912872</v>
      </c>
      <c r="D353" s="18" t="s">
        <v>3850</v>
      </c>
      <c r="E353" s="15" t="s">
        <v>800</v>
      </c>
      <c r="F353" s="15" t="s">
        <v>62</v>
      </c>
      <c r="G353" s="15" t="s">
        <v>3155</v>
      </c>
      <c r="H353" s="15" t="s">
        <v>3155</v>
      </c>
      <c r="I353" s="15" t="s">
        <v>3155</v>
      </c>
      <c r="J353" s="15">
        <v>4</v>
      </c>
      <c r="K353" s="15" t="s">
        <v>3155</v>
      </c>
      <c r="L353" s="15">
        <v>303000308</v>
      </c>
      <c r="M353" s="15" t="s">
        <v>2917</v>
      </c>
      <c r="N353" s="15" t="s">
        <v>247</v>
      </c>
      <c r="O353" s="18" t="s">
        <v>2917</v>
      </c>
      <c r="P353" s="22" t="s">
        <v>73</v>
      </c>
      <c r="Q353" s="15" t="s">
        <v>2918</v>
      </c>
      <c r="R353" s="18" t="s">
        <v>2918</v>
      </c>
      <c r="S353" s="22" t="s">
        <v>73</v>
      </c>
      <c r="T353" s="18" t="s">
        <v>6117</v>
      </c>
      <c r="U353" s="18" t="s">
        <v>2918</v>
      </c>
      <c r="V353" s="15" t="s">
        <v>2919</v>
      </c>
      <c r="W353" s="18" t="s">
        <v>1282</v>
      </c>
      <c r="X353" s="18"/>
      <c r="Y353" s="15" t="s">
        <v>73</v>
      </c>
      <c r="Z353" s="18" t="s">
        <v>1282</v>
      </c>
      <c r="AA353" s="18" t="s">
        <v>71</v>
      </c>
      <c r="AB353" s="18" t="s">
        <v>6705</v>
      </c>
      <c r="AC353" s="67" t="str">
        <f>+VLOOKUP("*"&amp;L353&amp;"*",'[2]REGISTROS SANITARIOS'!$D$261:$E$408,2,FALSE)</f>
        <v>SI</v>
      </c>
      <c r="AD353" s="22" t="s">
        <v>1025</v>
      </c>
      <c r="AE353" s="16">
        <v>46568</v>
      </c>
      <c r="AF353" s="34" t="s">
        <v>73</v>
      </c>
      <c r="AG353" s="24" t="s">
        <v>1049</v>
      </c>
      <c r="AH353" s="18" t="s">
        <v>1049</v>
      </c>
      <c r="AI353" s="18" t="s">
        <v>1123</v>
      </c>
      <c r="AJ353" s="17">
        <v>495</v>
      </c>
      <c r="AK353" s="25">
        <v>495</v>
      </c>
      <c r="AL353" s="25">
        <v>128000</v>
      </c>
      <c r="AM353" s="35">
        <v>0</v>
      </c>
      <c r="AN353" s="49">
        <f t="shared" si="47"/>
        <v>63360000</v>
      </c>
      <c r="AO353" s="18" t="s">
        <v>1049</v>
      </c>
      <c r="AP353" s="15" t="s">
        <v>1049</v>
      </c>
      <c r="AQ353" s="43" t="str">
        <f t="shared" si="48"/>
        <v>SI</v>
      </c>
      <c r="AR353" s="44">
        <f t="shared" si="49"/>
        <v>63360000</v>
      </c>
      <c r="AS353" s="44">
        <f t="shared" si="50"/>
        <v>63360000</v>
      </c>
      <c r="AT353" s="44">
        <f t="shared" si="51"/>
        <v>63360000</v>
      </c>
      <c r="AU353" s="44">
        <f t="shared" si="52"/>
        <v>63360000</v>
      </c>
      <c r="AV353" s="45" t="b">
        <f t="shared" si="53"/>
        <v>1</v>
      </c>
      <c r="AW353" s="45" t="b">
        <f t="shared" si="54"/>
        <v>1</v>
      </c>
      <c r="AX353" s="45"/>
    </row>
    <row r="354" spans="1:51" s="36" customFormat="1" ht="27.75" customHeight="1" x14ac:dyDescent="0.15">
      <c r="A354" s="36" t="str">
        <f t="shared" si="46"/>
        <v>ALDENTAL S.A.303000404</v>
      </c>
      <c r="B354" s="36" t="b">
        <f>+A354='[1]Anexo 9'!A354</f>
        <v>1</v>
      </c>
      <c r="C354" s="18">
        <v>890912872</v>
      </c>
      <c r="D354" s="18" t="s">
        <v>3850</v>
      </c>
      <c r="E354" s="15" t="s">
        <v>800</v>
      </c>
      <c r="F354" s="15" t="s">
        <v>62</v>
      </c>
      <c r="G354" s="15" t="s">
        <v>3155</v>
      </c>
      <c r="H354" s="15" t="s">
        <v>3155</v>
      </c>
      <c r="I354" s="15" t="s">
        <v>3155</v>
      </c>
      <c r="J354" s="15">
        <v>4</v>
      </c>
      <c r="K354" s="15" t="s">
        <v>3155</v>
      </c>
      <c r="L354" s="15">
        <v>303000404</v>
      </c>
      <c r="M354" s="15" t="s">
        <v>1232</v>
      </c>
      <c r="N354" s="15" t="s">
        <v>91</v>
      </c>
      <c r="O354" s="18" t="s">
        <v>1232</v>
      </c>
      <c r="P354" s="22" t="s">
        <v>73</v>
      </c>
      <c r="Q354" s="15" t="s">
        <v>1233</v>
      </c>
      <c r="R354" s="18" t="s">
        <v>1233</v>
      </c>
      <c r="S354" s="22" t="s">
        <v>73</v>
      </c>
      <c r="T354" s="18" t="s">
        <v>1234</v>
      </c>
      <c r="U354" s="18" t="s">
        <v>1137</v>
      </c>
      <c r="V354" s="15" t="s">
        <v>1220</v>
      </c>
      <c r="W354" s="18" t="s">
        <v>1209</v>
      </c>
      <c r="X354" s="18"/>
      <c r="Y354" s="15" t="s">
        <v>73</v>
      </c>
      <c r="Z354" s="18" t="s">
        <v>1235</v>
      </c>
      <c r="AA354" s="18" t="s">
        <v>71</v>
      </c>
      <c r="AB354" s="18" t="s">
        <v>1236</v>
      </c>
      <c r="AC354" s="67" t="str">
        <f>+VLOOKUP("*"&amp;L354&amp;"*",'[2]REGISTROS SANITARIOS'!$D$261:$E$408,2,FALSE)</f>
        <v>SI</v>
      </c>
      <c r="AD354" s="22" t="s">
        <v>1025</v>
      </c>
      <c r="AE354" s="16">
        <v>44083</v>
      </c>
      <c r="AF354" s="34" t="s">
        <v>68</v>
      </c>
      <c r="AG354" s="24" t="s">
        <v>1049</v>
      </c>
      <c r="AH354" s="18" t="s">
        <v>1049</v>
      </c>
      <c r="AI354" s="18" t="s">
        <v>1123</v>
      </c>
      <c r="AJ354" s="17">
        <v>132</v>
      </c>
      <c r="AK354" s="25">
        <v>132</v>
      </c>
      <c r="AL354" s="25">
        <v>8800</v>
      </c>
      <c r="AM354" s="35">
        <v>0</v>
      </c>
      <c r="AN354" s="49">
        <f t="shared" si="47"/>
        <v>1161600</v>
      </c>
      <c r="AO354" s="18" t="s">
        <v>1049</v>
      </c>
      <c r="AP354" s="15" t="s">
        <v>1049</v>
      </c>
      <c r="AQ354" s="43" t="str">
        <f t="shared" si="48"/>
        <v>SI</v>
      </c>
      <c r="AR354" s="44">
        <f t="shared" si="49"/>
        <v>1161600</v>
      </c>
      <c r="AS354" s="44">
        <f t="shared" si="50"/>
        <v>1161600</v>
      </c>
      <c r="AT354" s="44">
        <f t="shared" si="51"/>
        <v>1161600</v>
      </c>
      <c r="AU354" s="44">
        <f t="shared" si="52"/>
        <v>1161600</v>
      </c>
      <c r="AV354" s="45" t="b">
        <f t="shared" si="53"/>
        <v>1</v>
      </c>
      <c r="AW354" s="45" t="b">
        <f t="shared" si="54"/>
        <v>1</v>
      </c>
      <c r="AX354" s="45"/>
    </row>
    <row r="355" spans="1:51" s="36" customFormat="1" ht="27.75" customHeight="1" x14ac:dyDescent="0.15">
      <c r="A355" s="36" t="str">
        <f t="shared" si="46"/>
        <v>ALDENTAL S.A.303000504</v>
      </c>
      <c r="B355" s="36" t="b">
        <f>+A355='[1]Anexo 9'!A355</f>
        <v>1</v>
      </c>
      <c r="C355" s="18">
        <v>890912872</v>
      </c>
      <c r="D355" s="18" t="s">
        <v>3850</v>
      </c>
      <c r="E355" s="15" t="s">
        <v>800</v>
      </c>
      <c r="F355" s="15" t="s">
        <v>62</v>
      </c>
      <c r="G355" s="15" t="s">
        <v>3155</v>
      </c>
      <c r="H355" s="15" t="s">
        <v>3155</v>
      </c>
      <c r="I355" s="15" t="s">
        <v>3155</v>
      </c>
      <c r="J355" s="15">
        <v>4</v>
      </c>
      <c r="K355" s="15" t="s">
        <v>3155</v>
      </c>
      <c r="L355" s="15">
        <v>303000504</v>
      </c>
      <c r="M355" s="15" t="s">
        <v>1237</v>
      </c>
      <c r="N355" s="15" t="s">
        <v>91</v>
      </c>
      <c r="O355" s="18" t="s">
        <v>1237</v>
      </c>
      <c r="P355" s="22" t="s">
        <v>73</v>
      </c>
      <c r="Q355" s="15" t="s">
        <v>1238</v>
      </c>
      <c r="R355" s="18" t="s">
        <v>1238</v>
      </c>
      <c r="S355" s="22" t="s">
        <v>73</v>
      </c>
      <c r="T355" s="18" t="s">
        <v>1239</v>
      </c>
      <c r="U355" s="18" t="s">
        <v>1137</v>
      </c>
      <c r="V355" s="15" t="s">
        <v>1240</v>
      </c>
      <c r="W355" s="18" t="s">
        <v>1229</v>
      </c>
      <c r="X355" s="18"/>
      <c r="Y355" s="15" t="s">
        <v>73</v>
      </c>
      <c r="Z355" s="18" t="s">
        <v>1230</v>
      </c>
      <c r="AA355" s="18" t="s">
        <v>71</v>
      </c>
      <c r="AB355" s="18" t="s">
        <v>2921</v>
      </c>
      <c r="AC355" s="67" t="e">
        <f>+VLOOKUP("*"&amp;L355&amp;"*",'[2]REGISTROS SANITARIOS'!$D$261:$E$408,2,FALSE)</f>
        <v>#N/A</v>
      </c>
      <c r="AD355" s="22" t="s">
        <v>44</v>
      </c>
      <c r="AE355" s="16">
        <v>44524</v>
      </c>
      <c r="AF355" s="34" t="s">
        <v>73</v>
      </c>
      <c r="AG355" s="24" t="s">
        <v>1049</v>
      </c>
      <c r="AH355" s="18" t="s">
        <v>1049</v>
      </c>
      <c r="AI355" s="18" t="s">
        <v>1123</v>
      </c>
      <c r="AJ355" s="17">
        <v>55</v>
      </c>
      <c r="AK355" s="25">
        <v>55</v>
      </c>
      <c r="AL355" s="25">
        <v>8200</v>
      </c>
      <c r="AM355" s="35">
        <v>0</v>
      </c>
      <c r="AN355" s="49">
        <f t="shared" si="47"/>
        <v>451000</v>
      </c>
      <c r="AO355" s="18" t="s">
        <v>1049</v>
      </c>
      <c r="AP355" s="15" t="s">
        <v>1049</v>
      </c>
      <c r="AQ355" s="43" t="str">
        <f t="shared" si="48"/>
        <v>SI</v>
      </c>
      <c r="AR355" s="44">
        <f t="shared" si="49"/>
        <v>451000</v>
      </c>
      <c r="AS355" s="44">
        <f t="shared" si="50"/>
        <v>451000</v>
      </c>
      <c r="AT355" s="44">
        <f t="shared" si="51"/>
        <v>451000</v>
      </c>
      <c r="AU355" s="44">
        <f t="shared" si="52"/>
        <v>451000</v>
      </c>
      <c r="AV355" s="45" t="b">
        <f t="shared" si="53"/>
        <v>1</v>
      </c>
      <c r="AW355" s="45" t="b">
        <f t="shared" si="54"/>
        <v>1</v>
      </c>
      <c r="AX355" s="45"/>
    </row>
    <row r="356" spans="1:51" s="36" customFormat="1" ht="27.75" customHeight="1" x14ac:dyDescent="0.15">
      <c r="A356" s="36" t="str">
        <f t="shared" si="46"/>
        <v>ALDENTAL S.A.303000804</v>
      </c>
      <c r="B356" s="36" t="b">
        <f>+A356='[1]Anexo 9'!A356</f>
        <v>1</v>
      </c>
      <c r="C356" s="18">
        <v>890912872</v>
      </c>
      <c r="D356" s="18" t="s">
        <v>3850</v>
      </c>
      <c r="E356" s="15" t="s">
        <v>800</v>
      </c>
      <c r="F356" s="15" t="s">
        <v>62</v>
      </c>
      <c r="G356" s="15" t="s">
        <v>3155</v>
      </c>
      <c r="H356" s="15" t="s">
        <v>3155</v>
      </c>
      <c r="I356" s="15" t="s">
        <v>3155</v>
      </c>
      <c r="J356" s="15">
        <v>4</v>
      </c>
      <c r="K356" s="15" t="s">
        <v>3155</v>
      </c>
      <c r="L356" s="15">
        <v>303000804</v>
      </c>
      <c r="M356" s="15" t="s">
        <v>1241</v>
      </c>
      <c r="N356" s="15" t="s">
        <v>1242</v>
      </c>
      <c r="O356" s="18" t="s">
        <v>1241</v>
      </c>
      <c r="P356" s="22" t="s">
        <v>73</v>
      </c>
      <c r="Q356" s="15" t="s">
        <v>1243</v>
      </c>
      <c r="R356" s="18" t="s">
        <v>1243</v>
      </c>
      <c r="S356" s="22" t="s">
        <v>73</v>
      </c>
      <c r="T356" s="18" t="s">
        <v>1244</v>
      </c>
      <c r="U356" s="18" t="s">
        <v>1137</v>
      </c>
      <c r="V356" s="15" t="s">
        <v>1245</v>
      </c>
      <c r="W356" s="18" t="s">
        <v>1229</v>
      </c>
      <c r="X356" s="18"/>
      <c r="Y356" s="15" t="s">
        <v>73</v>
      </c>
      <c r="Z356" s="18" t="s">
        <v>1230</v>
      </c>
      <c r="AA356" s="18" t="s">
        <v>71</v>
      </c>
      <c r="AB356" s="18" t="s">
        <v>1246</v>
      </c>
      <c r="AC356" s="67" t="str">
        <f>+VLOOKUP("*"&amp;L356&amp;"*",'[2]REGISTROS SANITARIOS'!$D$261:$E$408,2,FALSE)</f>
        <v>SI</v>
      </c>
      <c r="AD356" s="22" t="s">
        <v>1025</v>
      </c>
      <c r="AE356" s="16">
        <v>44083</v>
      </c>
      <c r="AF356" s="34" t="s">
        <v>68</v>
      </c>
      <c r="AG356" s="24" t="s">
        <v>1049</v>
      </c>
      <c r="AH356" s="18" t="s">
        <v>1049</v>
      </c>
      <c r="AI356" s="18" t="s">
        <v>1123</v>
      </c>
      <c r="AJ356" s="17">
        <v>55</v>
      </c>
      <c r="AK356" s="25">
        <v>55</v>
      </c>
      <c r="AL356" s="25">
        <v>9000</v>
      </c>
      <c r="AM356" s="35">
        <v>0</v>
      </c>
      <c r="AN356" s="49">
        <f t="shared" si="47"/>
        <v>495000</v>
      </c>
      <c r="AO356" s="18" t="s">
        <v>1049</v>
      </c>
      <c r="AP356" s="15" t="s">
        <v>1049</v>
      </c>
      <c r="AQ356" s="43" t="str">
        <f t="shared" si="48"/>
        <v>SI</v>
      </c>
      <c r="AR356" s="44">
        <f t="shared" si="49"/>
        <v>495000</v>
      </c>
      <c r="AS356" s="44">
        <f t="shared" si="50"/>
        <v>495000</v>
      </c>
      <c r="AT356" s="44">
        <f t="shared" si="51"/>
        <v>495000</v>
      </c>
      <c r="AU356" s="44">
        <f t="shared" si="52"/>
        <v>495000</v>
      </c>
      <c r="AV356" s="45" t="b">
        <f t="shared" si="53"/>
        <v>1</v>
      </c>
      <c r="AW356" s="45" t="b">
        <f t="shared" si="54"/>
        <v>1</v>
      </c>
      <c r="AX356" s="45"/>
    </row>
    <row r="357" spans="1:51" s="36" customFormat="1" ht="27.75" customHeight="1" x14ac:dyDescent="0.15">
      <c r="A357" s="36" t="str">
        <f t="shared" si="46"/>
        <v>ALDENTAL S.A.303001604</v>
      </c>
      <c r="B357" s="36" t="b">
        <f>+A357='[1]Anexo 9'!A357</f>
        <v>1</v>
      </c>
      <c r="C357" s="18">
        <v>890912872</v>
      </c>
      <c r="D357" s="18" t="s">
        <v>3850</v>
      </c>
      <c r="E357" s="15" t="s">
        <v>800</v>
      </c>
      <c r="F357" s="15" t="s">
        <v>62</v>
      </c>
      <c r="G357" s="15" t="s">
        <v>3155</v>
      </c>
      <c r="H357" s="15" t="s">
        <v>3155</v>
      </c>
      <c r="I357" s="15" t="s">
        <v>3155</v>
      </c>
      <c r="J357" s="15">
        <v>4</v>
      </c>
      <c r="K357" s="15" t="s">
        <v>3155</v>
      </c>
      <c r="L357" s="15">
        <v>303001604</v>
      </c>
      <c r="M357" s="15" t="s">
        <v>1247</v>
      </c>
      <c r="N357" s="15" t="s">
        <v>91</v>
      </c>
      <c r="O357" s="18" t="s">
        <v>1247</v>
      </c>
      <c r="P357" s="22" t="s">
        <v>73</v>
      </c>
      <c r="Q357" s="15" t="s">
        <v>475</v>
      </c>
      <c r="R357" s="18" t="s">
        <v>475</v>
      </c>
      <c r="S357" s="22" t="s">
        <v>73</v>
      </c>
      <c r="T357" s="18" t="s">
        <v>1248</v>
      </c>
      <c r="U357" s="18" t="s">
        <v>1137</v>
      </c>
      <c r="V357" s="15" t="s">
        <v>1249</v>
      </c>
      <c r="W357" s="18" t="s">
        <v>1250</v>
      </c>
      <c r="X357" s="18"/>
      <c r="Y357" s="15" t="s">
        <v>73</v>
      </c>
      <c r="Z357" s="18" t="s">
        <v>1250</v>
      </c>
      <c r="AA357" s="18" t="s">
        <v>71</v>
      </c>
      <c r="AB357" s="18" t="s">
        <v>1251</v>
      </c>
      <c r="AC357" s="67" t="str">
        <f>+VLOOKUP("*"&amp;L357&amp;"*",'[2]REGISTROS SANITARIOS'!$D$261:$E$408,2,FALSE)</f>
        <v>SI</v>
      </c>
      <c r="AD357" s="22" t="s">
        <v>1025</v>
      </c>
      <c r="AE357" s="16">
        <v>44469</v>
      </c>
      <c r="AF357" s="34" t="s">
        <v>73</v>
      </c>
      <c r="AG357" s="24" t="s">
        <v>1049</v>
      </c>
      <c r="AH357" s="18" t="s">
        <v>1049</v>
      </c>
      <c r="AI357" s="18" t="s">
        <v>1252</v>
      </c>
      <c r="AJ357" s="17">
        <v>385</v>
      </c>
      <c r="AK357" s="25">
        <v>385</v>
      </c>
      <c r="AL357" s="25">
        <v>6000</v>
      </c>
      <c r="AM357" s="35">
        <v>0</v>
      </c>
      <c r="AN357" s="49">
        <f t="shared" si="47"/>
        <v>2310000</v>
      </c>
      <c r="AO357" s="18" t="s">
        <v>1049</v>
      </c>
      <c r="AP357" s="15" t="s">
        <v>1049</v>
      </c>
      <c r="AQ357" s="43" t="str">
        <f t="shared" si="48"/>
        <v>SI</v>
      </c>
      <c r="AR357" s="44">
        <f t="shared" si="49"/>
        <v>2310000</v>
      </c>
      <c r="AS357" s="44">
        <f t="shared" si="50"/>
        <v>2310000</v>
      </c>
      <c r="AT357" s="44">
        <f t="shared" si="51"/>
        <v>2310000</v>
      </c>
      <c r="AU357" s="44">
        <f t="shared" si="52"/>
        <v>2310000</v>
      </c>
      <c r="AV357" s="45" t="b">
        <f t="shared" si="53"/>
        <v>1</v>
      </c>
      <c r="AW357" s="45" t="b">
        <f t="shared" si="54"/>
        <v>1</v>
      </c>
      <c r="AX357" s="45"/>
    </row>
    <row r="358" spans="1:51" s="36" customFormat="1" ht="27.75" customHeight="1" x14ac:dyDescent="0.15">
      <c r="A358" s="36" t="str">
        <f t="shared" si="46"/>
        <v>ALDENTAL S.A.303001905</v>
      </c>
      <c r="B358" s="36" t="b">
        <f>+A358='[1]Anexo 9'!A358</f>
        <v>1</v>
      </c>
      <c r="C358" s="18">
        <v>890912872</v>
      </c>
      <c r="D358" s="18" t="s">
        <v>3850</v>
      </c>
      <c r="E358" s="15" t="s">
        <v>800</v>
      </c>
      <c r="F358" s="15" t="s">
        <v>62</v>
      </c>
      <c r="G358" s="15" t="s">
        <v>3155</v>
      </c>
      <c r="H358" s="15" t="s">
        <v>3155</v>
      </c>
      <c r="I358" s="15" t="s">
        <v>3155</v>
      </c>
      <c r="J358" s="15">
        <v>3</v>
      </c>
      <c r="K358" s="15" t="s">
        <v>3155</v>
      </c>
      <c r="L358" s="15">
        <v>303001905</v>
      </c>
      <c r="M358" s="15" t="s">
        <v>3984</v>
      </c>
      <c r="N358" s="15" t="s">
        <v>3985</v>
      </c>
      <c r="O358" s="18" t="s">
        <v>1254</v>
      </c>
      <c r="P358" s="22" t="s">
        <v>3841</v>
      </c>
      <c r="Q358" s="15" t="s">
        <v>1253</v>
      </c>
      <c r="R358" s="18" t="s">
        <v>1255</v>
      </c>
      <c r="S358" s="22" t="s">
        <v>73</v>
      </c>
      <c r="T358" s="18" t="s">
        <v>1207</v>
      </c>
      <c r="U358" s="18" t="s">
        <v>1256</v>
      </c>
      <c r="V358" s="15" t="s">
        <v>170</v>
      </c>
      <c r="W358" s="18" t="s">
        <v>1257</v>
      </c>
      <c r="X358" s="18"/>
      <c r="Y358" s="15" t="s">
        <v>68</v>
      </c>
      <c r="Z358" s="18" t="s">
        <v>1258</v>
      </c>
      <c r="AA358" s="18" t="s">
        <v>86</v>
      </c>
      <c r="AB358" s="18" t="s">
        <v>1259</v>
      </c>
      <c r="AC358" s="67" t="str">
        <f>+VLOOKUP("*"&amp;L358&amp;"*",'[2]REGISTROS SANITARIOS'!$D$261:$E$408,2,FALSE)</f>
        <v>SI</v>
      </c>
      <c r="AD358" s="22" t="s">
        <v>1025</v>
      </c>
      <c r="AE358" s="16">
        <v>43544</v>
      </c>
      <c r="AF358" s="34" t="s">
        <v>68</v>
      </c>
      <c r="AG358" s="24" t="s">
        <v>1049</v>
      </c>
      <c r="AH358" s="18" t="s">
        <v>1049</v>
      </c>
      <c r="AI358" s="18" t="s">
        <v>1123</v>
      </c>
      <c r="AJ358" s="17">
        <v>385</v>
      </c>
      <c r="AK358" s="25">
        <v>385</v>
      </c>
      <c r="AL358" s="25">
        <v>88000</v>
      </c>
      <c r="AM358" s="35">
        <v>0.19</v>
      </c>
      <c r="AN358" s="49">
        <f t="shared" si="47"/>
        <v>40317200</v>
      </c>
      <c r="AO358" s="18" t="s">
        <v>1049</v>
      </c>
      <c r="AP358" s="15" t="s">
        <v>1049</v>
      </c>
      <c r="AQ358" s="43" t="str">
        <f t="shared" si="48"/>
        <v>SI</v>
      </c>
      <c r="AR358" s="44">
        <f t="shared" si="49"/>
        <v>40317200</v>
      </c>
      <c r="AS358" s="44">
        <f t="shared" si="50"/>
        <v>33880000</v>
      </c>
      <c r="AT358" s="44">
        <f t="shared" si="51"/>
        <v>33880000</v>
      </c>
      <c r="AU358" s="44">
        <f t="shared" si="52"/>
        <v>40317200</v>
      </c>
      <c r="AV358" s="45" t="b">
        <f t="shared" si="53"/>
        <v>1</v>
      </c>
      <c r="AW358" s="45" t="b">
        <f t="shared" si="54"/>
        <v>0</v>
      </c>
      <c r="AX358" s="45"/>
      <c r="AY358" s="48" t="s">
        <v>8741</v>
      </c>
    </row>
    <row r="359" spans="1:51" s="36" customFormat="1" ht="27.75" customHeight="1" x14ac:dyDescent="0.15">
      <c r="A359" s="36" t="str">
        <f t="shared" si="46"/>
        <v>ALDENTAL S.A.303002308</v>
      </c>
      <c r="B359" s="36" t="b">
        <f>+A359='[1]Anexo 9'!A359</f>
        <v>1</v>
      </c>
      <c r="C359" s="18">
        <v>890912872</v>
      </c>
      <c r="D359" s="18" t="s">
        <v>3850</v>
      </c>
      <c r="E359" s="15" t="s">
        <v>800</v>
      </c>
      <c r="F359" s="15" t="s">
        <v>62</v>
      </c>
      <c r="G359" s="15" t="s">
        <v>3155</v>
      </c>
      <c r="H359" s="15" t="s">
        <v>3155</v>
      </c>
      <c r="I359" s="15" t="s">
        <v>3155</v>
      </c>
      <c r="J359" s="15">
        <v>3</v>
      </c>
      <c r="K359" s="15" t="s">
        <v>3155</v>
      </c>
      <c r="L359" s="15">
        <v>303002308</v>
      </c>
      <c r="M359" s="15" t="s">
        <v>1260</v>
      </c>
      <c r="N359" s="15" t="s">
        <v>247</v>
      </c>
      <c r="O359" s="18" t="s">
        <v>1260</v>
      </c>
      <c r="P359" s="22" t="s">
        <v>73</v>
      </c>
      <c r="Q359" s="15" t="s">
        <v>1261</v>
      </c>
      <c r="R359" s="18" t="s">
        <v>1261</v>
      </c>
      <c r="S359" s="22" t="s">
        <v>73</v>
      </c>
      <c r="T359" s="18" t="s">
        <v>1262</v>
      </c>
      <c r="U359" s="18" t="s">
        <v>1263</v>
      </c>
      <c r="V359" s="15" t="s">
        <v>1264</v>
      </c>
      <c r="W359" s="18" t="s">
        <v>1264</v>
      </c>
      <c r="X359" s="18"/>
      <c r="Y359" s="15" t="s">
        <v>73</v>
      </c>
      <c r="Z359" s="18" t="s">
        <v>1265</v>
      </c>
      <c r="AA359" s="18" t="s">
        <v>71</v>
      </c>
      <c r="AB359" s="18" t="s">
        <v>1266</v>
      </c>
      <c r="AC359" s="67" t="str">
        <f>+VLOOKUP("*"&amp;L359&amp;"*",'[2]REGISTROS SANITARIOS'!$D$261:$E$408,2,FALSE)</f>
        <v>SI</v>
      </c>
      <c r="AD359" s="22" t="s">
        <v>1025</v>
      </c>
      <c r="AE359" s="16">
        <v>44509</v>
      </c>
      <c r="AF359" s="34" t="s">
        <v>73</v>
      </c>
      <c r="AG359" s="24" t="s">
        <v>1049</v>
      </c>
      <c r="AH359" s="18" t="s">
        <v>1049</v>
      </c>
      <c r="AI359" s="18" t="s">
        <v>1123</v>
      </c>
      <c r="AJ359" s="17">
        <v>275</v>
      </c>
      <c r="AK359" s="25">
        <v>275</v>
      </c>
      <c r="AL359" s="25">
        <v>8000</v>
      </c>
      <c r="AM359" s="35">
        <v>0.19</v>
      </c>
      <c r="AN359" s="49">
        <f t="shared" si="47"/>
        <v>2618000</v>
      </c>
      <c r="AO359" s="18" t="s">
        <v>1049</v>
      </c>
      <c r="AP359" s="15" t="s">
        <v>1049</v>
      </c>
      <c r="AQ359" s="43" t="str">
        <f t="shared" si="48"/>
        <v>SI</v>
      </c>
      <c r="AR359" s="44">
        <f t="shared" si="49"/>
        <v>2618000</v>
      </c>
      <c r="AS359" s="44">
        <f t="shared" si="50"/>
        <v>2200000</v>
      </c>
      <c r="AT359" s="44">
        <f t="shared" si="51"/>
        <v>2200000</v>
      </c>
      <c r="AU359" s="44">
        <f t="shared" si="52"/>
        <v>2618000</v>
      </c>
      <c r="AV359" s="45" t="b">
        <f t="shared" si="53"/>
        <v>1</v>
      </c>
      <c r="AW359" s="45" t="b">
        <f t="shared" si="54"/>
        <v>0</v>
      </c>
      <c r="AX359" s="45"/>
    </row>
    <row r="360" spans="1:51" s="36" customFormat="1" ht="27.75" customHeight="1" x14ac:dyDescent="0.15">
      <c r="A360" s="36" t="str">
        <f t="shared" si="46"/>
        <v>ALDENTAL S.A.303002804</v>
      </c>
      <c r="B360" s="36" t="b">
        <f>+A360='[1]Anexo 9'!A360</f>
        <v>1</v>
      </c>
      <c r="C360" s="18">
        <v>890912872</v>
      </c>
      <c r="D360" s="18" t="s">
        <v>3850</v>
      </c>
      <c r="E360" s="15" t="s">
        <v>800</v>
      </c>
      <c r="F360" s="15" t="s">
        <v>62</v>
      </c>
      <c r="G360" s="15" t="s">
        <v>3155</v>
      </c>
      <c r="H360" s="15" t="s">
        <v>3155</v>
      </c>
      <c r="I360" s="15" t="s">
        <v>3155</v>
      </c>
      <c r="J360" s="15">
        <v>4</v>
      </c>
      <c r="K360" s="15" t="s">
        <v>3155</v>
      </c>
      <c r="L360" s="15">
        <v>303002804</v>
      </c>
      <c r="M360" s="15" t="s">
        <v>1267</v>
      </c>
      <c r="N360" s="15" t="s">
        <v>940</v>
      </c>
      <c r="O360" s="18" t="s">
        <v>1268</v>
      </c>
      <c r="P360" s="22" t="s">
        <v>73</v>
      </c>
      <c r="Q360" s="15" t="s">
        <v>1233</v>
      </c>
      <c r="R360" s="18" t="s">
        <v>1233</v>
      </c>
      <c r="S360" s="22" t="s">
        <v>73</v>
      </c>
      <c r="T360" s="18" t="s">
        <v>1234</v>
      </c>
      <c r="U360" s="18" t="s">
        <v>1137</v>
      </c>
      <c r="V360" s="15" t="s">
        <v>1269</v>
      </c>
      <c r="W360" s="18" t="s">
        <v>1250</v>
      </c>
      <c r="X360" s="18"/>
      <c r="Y360" s="15" t="s">
        <v>73</v>
      </c>
      <c r="Z360" s="18" t="s">
        <v>1250</v>
      </c>
      <c r="AA360" s="18" t="s">
        <v>71</v>
      </c>
      <c r="AB360" s="18" t="s">
        <v>1270</v>
      </c>
      <c r="AC360" s="67" t="str">
        <f>+VLOOKUP("*"&amp;L360&amp;"*",'[2]REGISTROS SANITARIOS'!$D$261:$E$408,2,FALSE)</f>
        <v>SI</v>
      </c>
      <c r="AD360" s="22" t="s">
        <v>1025</v>
      </c>
      <c r="AE360" s="16">
        <v>47034</v>
      </c>
      <c r="AF360" s="34" t="s">
        <v>73</v>
      </c>
      <c r="AG360" s="24" t="s">
        <v>1049</v>
      </c>
      <c r="AH360" s="18" t="s">
        <v>1049</v>
      </c>
      <c r="AI360" s="18" t="s">
        <v>1123</v>
      </c>
      <c r="AJ360" s="17">
        <v>2.75</v>
      </c>
      <c r="AK360" s="25">
        <v>3</v>
      </c>
      <c r="AL360" s="25">
        <v>5200</v>
      </c>
      <c r="AM360" s="35">
        <v>0.19</v>
      </c>
      <c r="AN360" s="49">
        <f t="shared" si="47"/>
        <v>18564</v>
      </c>
      <c r="AO360" s="18" t="s">
        <v>1049</v>
      </c>
      <c r="AP360" s="15" t="s">
        <v>1049</v>
      </c>
      <c r="AQ360" s="43" t="str">
        <f t="shared" si="48"/>
        <v>MAYOR</v>
      </c>
      <c r="AR360" s="44">
        <f t="shared" si="49"/>
        <v>17017</v>
      </c>
      <c r="AS360" s="44">
        <f t="shared" si="50"/>
        <v>14300</v>
      </c>
      <c r="AT360" s="44">
        <f t="shared" si="51"/>
        <v>15600</v>
      </c>
      <c r="AU360" s="44">
        <f t="shared" si="52"/>
        <v>18564</v>
      </c>
      <c r="AV360" s="45" t="b">
        <f t="shared" si="53"/>
        <v>1</v>
      </c>
      <c r="AW360" s="45" t="b">
        <f t="shared" si="54"/>
        <v>0</v>
      </c>
      <c r="AX360" s="45"/>
    </row>
    <row r="361" spans="1:51" s="36" customFormat="1" ht="27.75" customHeight="1" x14ac:dyDescent="0.15">
      <c r="A361" s="36" t="str">
        <f t="shared" si="46"/>
        <v>ALDENTAL S.A.303003004</v>
      </c>
      <c r="B361" s="36" t="b">
        <f>+A361='[1]Anexo 9'!A361</f>
        <v>1</v>
      </c>
      <c r="C361" s="18">
        <v>890912872</v>
      </c>
      <c r="D361" s="18" t="s">
        <v>3850</v>
      </c>
      <c r="E361" s="15" t="s">
        <v>800</v>
      </c>
      <c r="F361" s="15" t="s">
        <v>62</v>
      </c>
      <c r="G361" s="15" t="s">
        <v>3155</v>
      </c>
      <c r="H361" s="15" t="s">
        <v>3155</v>
      </c>
      <c r="I361" s="15" t="s">
        <v>3155</v>
      </c>
      <c r="J361" s="15">
        <v>3</v>
      </c>
      <c r="K361" s="15" t="s">
        <v>3155</v>
      </c>
      <c r="L361" s="15">
        <v>303003004</v>
      </c>
      <c r="M361" s="15" t="s">
        <v>1271</v>
      </c>
      <c r="N361" s="15" t="s">
        <v>940</v>
      </c>
      <c r="O361" s="18" t="s">
        <v>1272</v>
      </c>
      <c r="P361" s="22" t="s">
        <v>73</v>
      </c>
      <c r="Q361" s="15" t="s">
        <v>1273</v>
      </c>
      <c r="R361" s="18" t="s">
        <v>1274</v>
      </c>
      <c r="S361" s="22" t="s">
        <v>73</v>
      </c>
      <c r="T361" s="18" t="s">
        <v>1275</v>
      </c>
      <c r="U361" s="18" t="s">
        <v>1137</v>
      </c>
      <c r="V361" s="15" t="s">
        <v>1276</v>
      </c>
      <c r="W361" s="18" t="s">
        <v>1198</v>
      </c>
      <c r="X361" s="18"/>
      <c r="Y361" s="15" t="s">
        <v>73</v>
      </c>
      <c r="Z361" s="18" t="s">
        <v>1198</v>
      </c>
      <c r="AA361" s="18" t="s">
        <v>71</v>
      </c>
      <c r="AB361" s="18" t="s">
        <v>1277</v>
      </c>
      <c r="AC361" s="67" t="str">
        <f>+VLOOKUP("*"&amp;L361&amp;"*",'[2]REGISTROS SANITARIOS'!$D$261:$E$408,2,FALSE)</f>
        <v>SI</v>
      </c>
      <c r="AD361" s="22" t="s">
        <v>1025</v>
      </c>
      <c r="AE361" s="16">
        <v>44968</v>
      </c>
      <c r="AF361" s="34" t="s">
        <v>73</v>
      </c>
      <c r="AG361" s="24" t="s">
        <v>1049</v>
      </c>
      <c r="AH361" s="18" t="s">
        <v>1049</v>
      </c>
      <c r="AI361" s="18" t="s">
        <v>1050</v>
      </c>
      <c r="AJ361" s="17">
        <v>11</v>
      </c>
      <c r="AK361" s="25">
        <v>11</v>
      </c>
      <c r="AL361" s="25">
        <v>36000</v>
      </c>
      <c r="AM361" s="35">
        <v>0</v>
      </c>
      <c r="AN361" s="49">
        <f t="shared" si="47"/>
        <v>396000</v>
      </c>
      <c r="AO361" s="18" t="s">
        <v>1049</v>
      </c>
      <c r="AP361" s="15" t="s">
        <v>1049</v>
      </c>
      <c r="AQ361" s="43" t="str">
        <f t="shared" si="48"/>
        <v>SI</v>
      </c>
      <c r="AR361" s="44">
        <f t="shared" si="49"/>
        <v>396000</v>
      </c>
      <c r="AS361" s="44">
        <f t="shared" si="50"/>
        <v>396000</v>
      </c>
      <c r="AT361" s="44">
        <f t="shared" si="51"/>
        <v>396000</v>
      </c>
      <c r="AU361" s="44">
        <f t="shared" si="52"/>
        <v>396000</v>
      </c>
      <c r="AV361" s="45" t="b">
        <f t="shared" si="53"/>
        <v>1</v>
      </c>
      <c r="AW361" s="45" t="b">
        <f t="shared" si="54"/>
        <v>1</v>
      </c>
      <c r="AX361" s="45"/>
    </row>
    <row r="362" spans="1:51" s="36" customFormat="1" ht="27.75" customHeight="1" x14ac:dyDescent="0.15">
      <c r="A362" s="36" t="str">
        <f t="shared" si="46"/>
        <v>ALDENTAL S.A.303003104</v>
      </c>
      <c r="B362" s="36" t="b">
        <f>+A362='[1]Anexo 9'!A362</f>
        <v>1</v>
      </c>
      <c r="C362" s="18">
        <v>890912872</v>
      </c>
      <c r="D362" s="18" t="s">
        <v>3850</v>
      </c>
      <c r="E362" s="15" t="s">
        <v>800</v>
      </c>
      <c r="F362" s="15" t="s">
        <v>1134</v>
      </c>
      <c r="G362" s="15">
        <f>+VLOOKUP(F362,[3]Sheet1!$E$3:$G$74,3,FALSE)</f>
        <v>2</v>
      </c>
      <c r="H362" s="15">
        <f>+VLOOKUP(D362&amp;F362,'TD para paquetes'!$E$3:$I$441,5,FALSE)</f>
        <v>2</v>
      </c>
      <c r="I362" s="15" t="s">
        <v>1025</v>
      </c>
      <c r="J362" s="15">
        <v>3</v>
      </c>
      <c r="K362" s="15">
        <v>3</v>
      </c>
      <c r="L362" s="15">
        <v>303003104</v>
      </c>
      <c r="M362" s="15" t="s">
        <v>1135</v>
      </c>
      <c r="N362" s="15" t="s">
        <v>91</v>
      </c>
      <c r="O362" s="18" t="s">
        <v>1135</v>
      </c>
      <c r="P362" s="22" t="s">
        <v>73</v>
      </c>
      <c r="Q362" s="15" t="s">
        <v>93</v>
      </c>
      <c r="R362" s="18" t="s">
        <v>1136</v>
      </c>
      <c r="S362" s="22" t="s">
        <v>73</v>
      </c>
      <c r="T362" s="18" t="s">
        <v>1137</v>
      </c>
      <c r="U362" s="18" t="s">
        <v>1137</v>
      </c>
      <c r="V362" s="15" t="s">
        <v>1138</v>
      </c>
      <c r="W362" s="18" t="s">
        <v>1138</v>
      </c>
      <c r="X362" s="18"/>
      <c r="Y362" s="15" t="s">
        <v>73</v>
      </c>
      <c r="Z362" s="18" t="s">
        <v>1138</v>
      </c>
      <c r="AA362" s="18" t="s">
        <v>71</v>
      </c>
      <c r="AB362" s="18" t="s">
        <v>1139</v>
      </c>
      <c r="AC362" s="67" t="str">
        <f>+VLOOKUP("*"&amp;L362&amp;"*",'[2]REGISTROS SANITARIOS'!$D$261:$E$408,2,FALSE)</f>
        <v>SI</v>
      </c>
      <c r="AD362" s="22" t="s">
        <v>1025</v>
      </c>
      <c r="AE362" s="16" t="s">
        <v>1049</v>
      </c>
      <c r="AF362" s="34" t="s">
        <v>8814</v>
      </c>
      <c r="AG362" s="24" t="s">
        <v>1049</v>
      </c>
      <c r="AH362" s="18" t="s">
        <v>1049</v>
      </c>
      <c r="AI362" s="18" t="s">
        <v>1049</v>
      </c>
      <c r="AJ362" s="17">
        <v>220</v>
      </c>
      <c r="AK362" s="25">
        <v>220</v>
      </c>
      <c r="AL362" s="25">
        <v>12000</v>
      </c>
      <c r="AM362" s="35">
        <v>0.19</v>
      </c>
      <c r="AN362" s="49">
        <f t="shared" si="47"/>
        <v>3141600</v>
      </c>
      <c r="AO362" s="18" t="s">
        <v>1049</v>
      </c>
      <c r="AP362" s="15" t="s">
        <v>1049</v>
      </c>
      <c r="AQ362" s="43" t="str">
        <f t="shared" si="48"/>
        <v>SI</v>
      </c>
      <c r="AR362" s="44">
        <f t="shared" si="49"/>
        <v>3141600</v>
      </c>
      <c r="AS362" s="44">
        <f t="shared" si="50"/>
        <v>2640000</v>
      </c>
      <c r="AT362" s="44">
        <f t="shared" si="51"/>
        <v>2640000</v>
      </c>
      <c r="AU362" s="44">
        <f t="shared" si="52"/>
        <v>3141600</v>
      </c>
      <c r="AV362" s="45" t="b">
        <f t="shared" si="53"/>
        <v>1</v>
      </c>
      <c r="AW362" s="45" t="b">
        <f t="shared" si="54"/>
        <v>0</v>
      </c>
      <c r="AX362" s="45"/>
    </row>
    <row r="363" spans="1:51" s="36" customFormat="1" ht="27.75" customHeight="1" x14ac:dyDescent="0.15">
      <c r="A363" s="36" t="str">
        <f t="shared" si="46"/>
        <v>ALDENTAL S.A.303003204</v>
      </c>
      <c r="B363" s="36" t="b">
        <f>+A363='[1]Anexo 9'!A363</f>
        <v>1</v>
      </c>
      <c r="C363" s="18">
        <v>890912872</v>
      </c>
      <c r="D363" s="18" t="s">
        <v>3850</v>
      </c>
      <c r="E363" s="15" t="s">
        <v>800</v>
      </c>
      <c r="F363" s="15" t="s">
        <v>1134</v>
      </c>
      <c r="G363" s="15">
        <f>+VLOOKUP(F363,[3]Sheet1!$E$3:$G$74,3,FALSE)</f>
        <v>2</v>
      </c>
      <c r="H363" s="15">
        <f>+VLOOKUP(D363&amp;F363,'TD para paquetes'!$E$3:$I$441,5,FALSE)</f>
        <v>2</v>
      </c>
      <c r="I363" s="15" t="s">
        <v>1025</v>
      </c>
      <c r="J363" s="15">
        <v>3</v>
      </c>
      <c r="K363" s="15">
        <v>3</v>
      </c>
      <c r="L363" s="15">
        <v>303003204</v>
      </c>
      <c r="M363" s="15" t="s">
        <v>1140</v>
      </c>
      <c r="N363" s="15" t="s">
        <v>91</v>
      </c>
      <c r="O363" s="18" t="s">
        <v>1140</v>
      </c>
      <c r="P363" s="22" t="s">
        <v>73</v>
      </c>
      <c r="Q363" s="15" t="s">
        <v>93</v>
      </c>
      <c r="R363" s="18" t="s">
        <v>1136</v>
      </c>
      <c r="S363" s="22" t="s">
        <v>73</v>
      </c>
      <c r="T363" s="18" t="s">
        <v>1137</v>
      </c>
      <c r="U363" s="18" t="s">
        <v>1137</v>
      </c>
      <c r="V363" s="15" t="s">
        <v>1138</v>
      </c>
      <c r="W363" s="18" t="s">
        <v>1138</v>
      </c>
      <c r="X363" s="18"/>
      <c r="Y363" s="15" t="s">
        <v>73</v>
      </c>
      <c r="Z363" s="18" t="s">
        <v>1138</v>
      </c>
      <c r="AA363" s="18" t="s">
        <v>71</v>
      </c>
      <c r="AB363" s="18" t="s">
        <v>1139</v>
      </c>
      <c r="AC363" s="67" t="str">
        <f>+VLOOKUP("*"&amp;L363&amp;"*",'[2]REGISTROS SANITARIOS'!$D$261:$E$408,2,FALSE)</f>
        <v>SI</v>
      </c>
      <c r="AD363" s="22" t="s">
        <v>1025</v>
      </c>
      <c r="AE363" s="16" t="s">
        <v>1049</v>
      </c>
      <c r="AF363" s="34" t="s">
        <v>8814</v>
      </c>
      <c r="AG363" s="24" t="s">
        <v>1049</v>
      </c>
      <c r="AH363" s="18" t="s">
        <v>1049</v>
      </c>
      <c r="AI363" s="18" t="s">
        <v>1049</v>
      </c>
      <c r="AJ363" s="17">
        <v>148.5</v>
      </c>
      <c r="AK363" s="25">
        <v>149</v>
      </c>
      <c r="AL363" s="25">
        <v>12000</v>
      </c>
      <c r="AM363" s="35">
        <v>0.19</v>
      </c>
      <c r="AN363" s="49">
        <f t="shared" si="47"/>
        <v>2127720</v>
      </c>
      <c r="AO363" s="18" t="s">
        <v>1049</v>
      </c>
      <c r="AP363" s="15" t="s">
        <v>1049</v>
      </c>
      <c r="AQ363" s="43" t="str">
        <f t="shared" si="48"/>
        <v>MAYOR</v>
      </c>
      <c r="AR363" s="44">
        <f t="shared" si="49"/>
        <v>2120580</v>
      </c>
      <c r="AS363" s="44">
        <f t="shared" si="50"/>
        <v>1782000</v>
      </c>
      <c r="AT363" s="44">
        <f t="shared" si="51"/>
        <v>1788000</v>
      </c>
      <c r="AU363" s="44">
        <f t="shared" si="52"/>
        <v>2127720</v>
      </c>
      <c r="AV363" s="45" t="b">
        <f t="shared" si="53"/>
        <v>1</v>
      </c>
      <c r="AW363" s="45" t="b">
        <f t="shared" si="54"/>
        <v>0</v>
      </c>
      <c r="AX363" s="45"/>
    </row>
    <row r="364" spans="1:51" s="36" customFormat="1" ht="27.75" customHeight="1" x14ac:dyDescent="0.15">
      <c r="A364" s="36" t="str">
        <f t="shared" si="46"/>
        <v>ALDENTAL S.A.303003308</v>
      </c>
      <c r="B364" s="36" t="b">
        <f>+A364='[1]Anexo 9'!A364</f>
        <v>1</v>
      </c>
      <c r="C364" s="18">
        <v>890912872</v>
      </c>
      <c r="D364" s="18" t="s">
        <v>3850</v>
      </c>
      <c r="E364" s="15" t="s">
        <v>800</v>
      </c>
      <c r="F364" s="15" t="s">
        <v>62</v>
      </c>
      <c r="G364" s="15" t="s">
        <v>3155</v>
      </c>
      <c r="H364" s="15" t="s">
        <v>3155</v>
      </c>
      <c r="I364" s="15" t="s">
        <v>3155</v>
      </c>
      <c r="J364" s="15">
        <v>4</v>
      </c>
      <c r="K364" s="15" t="s">
        <v>3155</v>
      </c>
      <c r="L364" s="15">
        <v>303003308</v>
      </c>
      <c r="M364" s="15" t="s">
        <v>801</v>
      </c>
      <c r="N364" s="15" t="s">
        <v>247</v>
      </c>
      <c r="O364" s="18" t="s">
        <v>801</v>
      </c>
      <c r="P364" s="22" t="s">
        <v>73</v>
      </c>
      <c r="Q364" s="15" t="s">
        <v>802</v>
      </c>
      <c r="R364" s="18" t="s">
        <v>1522</v>
      </c>
      <c r="S364" s="22" t="b">
        <f>+R364=Q364</f>
        <v>0</v>
      </c>
      <c r="T364" s="18" t="s">
        <v>1522</v>
      </c>
      <c r="U364" s="18" t="s">
        <v>1186</v>
      </c>
      <c r="V364" s="15" t="s">
        <v>6104</v>
      </c>
      <c r="W364" s="18" t="s">
        <v>6118</v>
      </c>
      <c r="X364" s="18"/>
      <c r="Y364" s="15" t="s">
        <v>73</v>
      </c>
      <c r="Z364" s="18" t="s">
        <v>6706</v>
      </c>
      <c r="AA364" s="18" t="s">
        <v>1649</v>
      </c>
      <c r="AB364" s="18" t="s">
        <v>3337</v>
      </c>
      <c r="AC364" s="67" t="str">
        <f>+VLOOKUP("*"&amp;L364&amp;"*",'[2]REGISTROS SANITARIOS'!$D$261:$E$408,2,FALSE)</f>
        <v>SI</v>
      </c>
      <c r="AD364" s="22" t="s">
        <v>1025</v>
      </c>
      <c r="AE364" s="16">
        <v>44104</v>
      </c>
      <c r="AF364" s="34" t="s">
        <v>68</v>
      </c>
      <c r="AG364" s="24" t="s">
        <v>1049</v>
      </c>
      <c r="AH364" s="18" t="s">
        <v>1049</v>
      </c>
      <c r="AI364" s="18"/>
      <c r="AJ364" s="17">
        <v>110</v>
      </c>
      <c r="AK364" s="25">
        <v>110</v>
      </c>
      <c r="AL364" s="25">
        <v>92000</v>
      </c>
      <c r="AM364" s="35">
        <v>0</v>
      </c>
      <c r="AN364" s="49">
        <f t="shared" si="47"/>
        <v>10120000</v>
      </c>
      <c r="AO364" s="18" t="s">
        <v>1049</v>
      </c>
      <c r="AP364" s="15" t="s">
        <v>1049</v>
      </c>
      <c r="AQ364" s="43" t="str">
        <f t="shared" si="48"/>
        <v>SI</v>
      </c>
      <c r="AR364" s="44">
        <f t="shared" si="49"/>
        <v>10120000</v>
      </c>
      <c r="AS364" s="44">
        <f t="shared" si="50"/>
        <v>10120000</v>
      </c>
      <c r="AT364" s="44">
        <f t="shared" si="51"/>
        <v>10120000</v>
      </c>
      <c r="AU364" s="44">
        <f t="shared" si="52"/>
        <v>10120000</v>
      </c>
      <c r="AV364" s="45" t="b">
        <f t="shared" si="53"/>
        <v>1</v>
      </c>
      <c r="AW364" s="45" t="b">
        <f t="shared" si="54"/>
        <v>1</v>
      </c>
      <c r="AX364" s="45"/>
    </row>
    <row r="365" spans="1:51" s="36" customFormat="1" ht="27.75" customHeight="1" x14ac:dyDescent="0.15">
      <c r="A365" s="36" t="str">
        <f t="shared" si="46"/>
        <v>ALDENTAL S.A.304000105</v>
      </c>
      <c r="B365" s="36" t="b">
        <f>+A365='[1]Anexo 9'!A365</f>
        <v>1</v>
      </c>
      <c r="C365" s="18">
        <v>890912872</v>
      </c>
      <c r="D365" s="18" t="s">
        <v>3850</v>
      </c>
      <c r="E365" s="15" t="s">
        <v>800</v>
      </c>
      <c r="F365" s="15" t="s">
        <v>62</v>
      </c>
      <c r="G365" s="15" t="s">
        <v>3155</v>
      </c>
      <c r="H365" s="15" t="s">
        <v>3155</v>
      </c>
      <c r="I365" s="15" t="s">
        <v>3155</v>
      </c>
      <c r="J365" s="15">
        <v>5</v>
      </c>
      <c r="K365" s="15" t="s">
        <v>3155</v>
      </c>
      <c r="L365" s="15">
        <v>304000105</v>
      </c>
      <c r="M365" s="15" t="s">
        <v>803</v>
      </c>
      <c r="N365" s="15" t="s">
        <v>406</v>
      </c>
      <c r="O365" s="18" t="s">
        <v>803</v>
      </c>
      <c r="P365" s="22" t="s">
        <v>73</v>
      </c>
      <c r="Q365" s="15" t="s">
        <v>805</v>
      </c>
      <c r="R365" s="18" t="s">
        <v>1279</v>
      </c>
      <c r="S365" s="22" t="b">
        <f>+R365=Q365</f>
        <v>0</v>
      </c>
      <c r="T365" s="18" t="s">
        <v>1280</v>
      </c>
      <c r="U365" s="18" t="s">
        <v>1281</v>
      </c>
      <c r="V365" s="15" t="s">
        <v>808</v>
      </c>
      <c r="W365" s="18" t="s">
        <v>1282</v>
      </c>
      <c r="X365" s="18"/>
      <c r="Y365" s="15" t="s">
        <v>73</v>
      </c>
      <c r="Z365" s="18" t="s">
        <v>1282</v>
      </c>
      <c r="AA365" s="18" t="s">
        <v>71</v>
      </c>
      <c r="AB365" s="18" t="s">
        <v>1283</v>
      </c>
      <c r="AC365" s="67" t="str">
        <f>+VLOOKUP("*"&amp;L365&amp;"*",'[2]REGISTROS SANITARIOS'!$D$261:$E$408,2,FALSE)</f>
        <v>SI</v>
      </c>
      <c r="AD365" s="22" t="s">
        <v>1025</v>
      </c>
      <c r="AE365" s="16">
        <v>46842</v>
      </c>
      <c r="AF365" s="34" t="s">
        <v>73</v>
      </c>
      <c r="AG365" s="24" t="s">
        <v>1049</v>
      </c>
      <c r="AH365" s="18" t="s">
        <v>1049</v>
      </c>
      <c r="AI365" s="18" t="s">
        <v>1123</v>
      </c>
      <c r="AJ365" s="17">
        <v>605</v>
      </c>
      <c r="AK365" s="25">
        <v>605</v>
      </c>
      <c r="AL365" s="25">
        <v>17000</v>
      </c>
      <c r="AM365" s="35">
        <v>0</v>
      </c>
      <c r="AN365" s="49">
        <f t="shared" si="47"/>
        <v>10285000</v>
      </c>
      <c r="AO365" s="18" t="s">
        <v>1049</v>
      </c>
      <c r="AP365" s="15" t="s">
        <v>1049</v>
      </c>
      <c r="AQ365" s="43" t="str">
        <f t="shared" si="48"/>
        <v>SI</v>
      </c>
      <c r="AR365" s="44">
        <f t="shared" si="49"/>
        <v>10285000</v>
      </c>
      <c r="AS365" s="44">
        <f t="shared" si="50"/>
        <v>10285000</v>
      </c>
      <c r="AT365" s="44">
        <f t="shared" si="51"/>
        <v>10285000</v>
      </c>
      <c r="AU365" s="44">
        <f t="shared" si="52"/>
        <v>10285000</v>
      </c>
      <c r="AV365" s="45" t="b">
        <f t="shared" si="53"/>
        <v>1</v>
      </c>
      <c r="AW365" s="45" t="b">
        <f t="shared" si="54"/>
        <v>1</v>
      </c>
      <c r="AX365" s="45"/>
    </row>
    <row r="366" spans="1:51" s="36" customFormat="1" ht="27.75" customHeight="1" x14ac:dyDescent="0.15">
      <c r="A366" s="36" t="str">
        <f t="shared" si="46"/>
        <v>ALDENTAL S.A.304000207</v>
      </c>
      <c r="B366" s="36" t="b">
        <f>+A366='[1]Anexo 9'!A366</f>
        <v>1</v>
      </c>
      <c r="C366" s="18">
        <v>890912872</v>
      </c>
      <c r="D366" s="18" t="s">
        <v>3850</v>
      </c>
      <c r="E366" s="15" t="s">
        <v>800</v>
      </c>
      <c r="F366" s="15" t="s">
        <v>62</v>
      </c>
      <c r="G366" s="15" t="s">
        <v>3155</v>
      </c>
      <c r="H366" s="15" t="s">
        <v>3155</v>
      </c>
      <c r="I366" s="15" t="s">
        <v>3155</v>
      </c>
      <c r="J366" s="15">
        <v>3</v>
      </c>
      <c r="K366" s="15" t="s">
        <v>3155</v>
      </c>
      <c r="L366" s="15">
        <v>304000207</v>
      </c>
      <c r="M366" s="15" t="s">
        <v>3986</v>
      </c>
      <c r="N366" s="15" t="s">
        <v>1192</v>
      </c>
      <c r="O366" s="18" t="s">
        <v>3986</v>
      </c>
      <c r="P366" s="22" t="s">
        <v>73</v>
      </c>
      <c r="Q366" s="15" t="s">
        <v>5589</v>
      </c>
      <c r="R366" s="18" t="s">
        <v>5589</v>
      </c>
      <c r="S366" s="22" t="s">
        <v>73</v>
      </c>
      <c r="T366" s="18" t="s">
        <v>5589</v>
      </c>
      <c r="U366" s="18" t="s">
        <v>5589</v>
      </c>
      <c r="V366" s="15"/>
      <c r="W366" s="18" t="s">
        <v>1145</v>
      </c>
      <c r="X366" s="18"/>
      <c r="Y366" s="15" t="s">
        <v>73</v>
      </c>
      <c r="Z366" s="18" t="s">
        <v>1145</v>
      </c>
      <c r="AA366" s="18" t="s">
        <v>96</v>
      </c>
      <c r="AB366" s="18" t="s">
        <v>6707</v>
      </c>
      <c r="AC366" s="67" t="str">
        <f>+VLOOKUP("*"&amp;L366&amp;"*",'[2]REGISTROS SANITARIOS'!$D$261:$E$408,2,FALSE)</f>
        <v>SI</v>
      </c>
      <c r="AD366" s="22" t="s">
        <v>1025</v>
      </c>
      <c r="AE366" s="16">
        <v>44772</v>
      </c>
      <c r="AF366" s="34" t="s">
        <v>73</v>
      </c>
      <c r="AG366" s="24" t="s">
        <v>1049</v>
      </c>
      <c r="AH366" s="18" t="s">
        <v>1049</v>
      </c>
      <c r="AI366" s="18" t="s">
        <v>1123</v>
      </c>
      <c r="AJ366" s="17">
        <v>5.5</v>
      </c>
      <c r="AK366" s="25">
        <v>6</v>
      </c>
      <c r="AL366" s="25">
        <v>260000</v>
      </c>
      <c r="AM366" s="35">
        <v>0</v>
      </c>
      <c r="AN366" s="49">
        <f t="shared" si="47"/>
        <v>1560000</v>
      </c>
      <c r="AO366" s="18" t="s">
        <v>1049</v>
      </c>
      <c r="AP366" s="15" t="s">
        <v>1049</v>
      </c>
      <c r="AQ366" s="43" t="str">
        <f t="shared" si="48"/>
        <v>MAYOR</v>
      </c>
      <c r="AR366" s="44">
        <f t="shared" si="49"/>
        <v>1430000</v>
      </c>
      <c r="AS366" s="44">
        <f t="shared" si="50"/>
        <v>1430000</v>
      </c>
      <c r="AT366" s="44">
        <f t="shared" si="51"/>
        <v>1560000</v>
      </c>
      <c r="AU366" s="44">
        <f t="shared" si="52"/>
        <v>1560000</v>
      </c>
      <c r="AV366" s="45" t="b">
        <f t="shared" si="53"/>
        <v>1</v>
      </c>
      <c r="AW366" s="45" t="b">
        <f t="shared" si="54"/>
        <v>0</v>
      </c>
      <c r="AX366" s="45"/>
    </row>
    <row r="367" spans="1:51" s="36" customFormat="1" ht="27.75" customHeight="1" x14ac:dyDescent="0.15">
      <c r="A367" s="36" t="str">
        <f t="shared" si="46"/>
        <v>ALDENTAL S.A.304001308</v>
      </c>
      <c r="B367" s="36" t="b">
        <f>+A367='[1]Anexo 9'!A367</f>
        <v>1</v>
      </c>
      <c r="C367" s="18">
        <v>890912872</v>
      </c>
      <c r="D367" s="18" t="s">
        <v>3850</v>
      </c>
      <c r="E367" s="15" t="s">
        <v>800</v>
      </c>
      <c r="F367" s="15" t="s">
        <v>62</v>
      </c>
      <c r="G367" s="15" t="s">
        <v>3155</v>
      </c>
      <c r="H367" s="15" t="s">
        <v>3155</v>
      </c>
      <c r="I367" s="15" t="s">
        <v>3155</v>
      </c>
      <c r="J367" s="15">
        <v>4</v>
      </c>
      <c r="K367" s="15" t="s">
        <v>3155</v>
      </c>
      <c r="L367" s="15">
        <v>304001308</v>
      </c>
      <c r="M367" s="15" t="s">
        <v>1010</v>
      </c>
      <c r="N367" s="15" t="s">
        <v>101</v>
      </c>
      <c r="O367" s="18" t="s">
        <v>1010</v>
      </c>
      <c r="P367" s="22" t="s">
        <v>73</v>
      </c>
      <c r="Q367" s="15" t="s">
        <v>490</v>
      </c>
      <c r="R367" s="18" t="s">
        <v>103</v>
      </c>
      <c r="S367" s="22" t="b">
        <f>+R367=Q367</f>
        <v>0</v>
      </c>
      <c r="T367" s="18" t="s">
        <v>103</v>
      </c>
      <c r="U367" s="18" t="s">
        <v>1186</v>
      </c>
      <c r="V367" s="15" t="s">
        <v>1011</v>
      </c>
      <c r="W367" s="18" t="s">
        <v>1284</v>
      </c>
      <c r="X367" s="18"/>
      <c r="Y367" s="15" t="s">
        <v>73</v>
      </c>
      <c r="Z367" s="18" t="s">
        <v>1284</v>
      </c>
      <c r="AA367" s="18" t="s">
        <v>1285</v>
      </c>
      <c r="AB367" s="18" t="s">
        <v>1286</v>
      </c>
      <c r="AC367" s="67" t="str">
        <f>+VLOOKUP("*"&amp;L367&amp;"*",'[2]REGISTROS SANITARIOS'!$D$261:$E$408,2,FALSE)</f>
        <v>SI</v>
      </c>
      <c r="AD367" s="22" t="s">
        <v>1025</v>
      </c>
      <c r="AE367" s="16">
        <v>46476</v>
      </c>
      <c r="AF367" s="34" t="s">
        <v>73</v>
      </c>
      <c r="AG367" s="24" t="s">
        <v>1049</v>
      </c>
      <c r="AH367" s="18" t="s">
        <v>1049</v>
      </c>
      <c r="AI367" s="18" t="s">
        <v>1287</v>
      </c>
      <c r="AJ367" s="17">
        <v>715</v>
      </c>
      <c r="AK367" s="25">
        <v>715</v>
      </c>
      <c r="AL367" s="25">
        <v>4600</v>
      </c>
      <c r="AM367" s="35">
        <v>0.19</v>
      </c>
      <c r="AN367" s="49">
        <f t="shared" si="47"/>
        <v>3913909.9999999995</v>
      </c>
      <c r="AO367" s="18" t="s">
        <v>1049</v>
      </c>
      <c r="AP367" s="15" t="s">
        <v>1049</v>
      </c>
      <c r="AQ367" s="43" t="str">
        <f t="shared" si="48"/>
        <v>SI</v>
      </c>
      <c r="AR367" s="44">
        <f t="shared" si="49"/>
        <v>3913910</v>
      </c>
      <c r="AS367" s="44">
        <f t="shared" si="50"/>
        <v>3289000</v>
      </c>
      <c r="AT367" s="44">
        <f t="shared" si="51"/>
        <v>3289000</v>
      </c>
      <c r="AU367" s="44">
        <f t="shared" si="52"/>
        <v>3913910</v>
      </c>
      <c r="AV367" s="45" t="b">
        <f t="shared" si="53"/>
        <v>1</v>
      </c>
      <c r="AW367" s="45" t="b">
        <f t="shared" si="54"/>
        <v>0</v>
      </c>
      <c r="AX367" s="45"/>
    </row>
    <row r="368" spans="1:51" s="36" customFormat="1" ht="27.75" customHeight="1" x14ac:dyDescent="0.15">
      <c r="A368" s="36" t="str">
        <f t="shared" si="46"/>
        <v>ALDENTAL S.A.304001408</v>
      </c>
      <c r="B368" s="36" t="b">
        <f>+A368='[1]Anexo 9'!A368</f>
        <v>1</v>
      </c>
      <c r="C368" s="18">
        <v>890912872</v>
      </c>
      <c r="D368" s="18" t="s">
        <v>3850</v>
      </c>
      <c r="E368" s="15" t="s">
        <v>800</v>
      </c>
      <c r="F368" s="15" t="s">
        <v>62</v>
      </c>
      <c r="G368" s="15" t="s">
        <v>3155</v>
      </c>
      <c r="H368" s="15" t="s">
        <v>3155</v>
      </c>
      <c r="I368" s="15" t="s">
        <v>3155</v>
      </c>
      <c r="J368" s="15">
        <v>4</v>
      </c>
      <c r="K368" s="15" t="s">
        <v>3155</v>
      </c>
      <c r="L368" s="15">
        <v>304001408</v>
      </c>
      <c r="M368" s="15" t="s">
        <v>1288</v>
      </c>
      <c r="N368" s="15" t="s">
        <v>101</v>
      </c>
      <c r="O368" s="18" t="s">
        <v>1288</v>
      </c>
      <c r="P368" s="22" t="s">
        <v>73</v>
      </c>
      <c r="Q368" s="15" t="s">
        <v>439</v>
      </c>
      <c r="R368" s="18" t="s">
        <v>439</v>
      </c>
      <c r="S368" s="22" t="s">
        <v>73</v>
      </c>
      <c r="T368" s="18" t="s">
        <v>1289</v>
      </c>
      <c r="U368" s="18" t="s">
        <v>1289</v>
      </c>
      <c r="V368" s="15" t="s">
        <v>1290</v>
      </c>
      <c r="W368" s="18" t="s">
        <v>1291</v>
      </c>
      <c r="X368" s="18"/>
      <c r="Y368" s="15" t="s">
        <v>73</v>
      </c>
      <c r="Z368" s="18" t="s">
        <v>1291</v>
      </c>
      <c r="AA368" s="18" t="s">
        <v>71</v>
      </c>
      <c r="AB368" s="18" t="s">
        <v>1292</v>
      </c>
      <c r="AC368" s="67" t="str">
        <f>+VLOOKUP("*"&amp;L368&amp;"*",'[2]REGISTROS SANITARIOS'!$D$261:$E$408,2,FALSE)</f>
        <v>SI</v>
      </c>
      <c r="AD368" s="22" t="s">
        <v>1025</v>
      </c>
      <c r="AE368" s="16">
        <v>43585</v>
      </c>
      <c r="AF368" s="34" t="s">
        <v>68</v>
      </c>
      <c r="AG368" s="24" t="s">
        <v>1049</v>
      </c>
      <c r="AH368" s="18" t="s">
        <v>1049</v>
      </c>
      <c r="AI368" s="18" t="s">
        <v>54</v>
      </c>
      <c r="AJ368" s="17">
        <v>99000</v>
      </c>
      <c r="AK368" s="25">
        <v>99000</v>
      </c>
      <c r="AL368" s="25">
        <v>128</v>
      </c>
      <c r="AM368" s="35">
        <v>0.19</v>
      </c>
      <c r="AN368" s="49">
        <f t="shared" si="47"/>
        <v>15079680</v>
      </c>
      <c r="AO368" s="18" t="s">
        <v>1049</v>
      </c>
      <c r="AP368" s="15" t="s">
        <v>1049</v>
      </c>
      <c r="AQ368" s="43" t="str">
        <f t="shared" si="48"/>
        <v>SI</v>
      </c>
      <c r="AR368" s="44">
        <f t="shared" si="49"/>
        <v>15079680</v>
      </c>
      <c r="AS368" s="44">
        <f t="shared" si="50"/>
        <v>12672000</v>
      </c>
      <c r="AT368" s="44">
        <f t="shared" si="51"/>
        <v>12672000</v>
      </c>
      <c r="AU368" s="44">
        <f t="shared" si="52"/>
        <v>15079680</v>
      </c>
      <c r="AV368" s="45" t="b">
        <f t="shared" si="53"/>
        <v>1</v>
      </c>
      <c r="AW368" s="45" t="b">
        <f t="shared" si="54"/>
        <v>0</v>
      </c>
      <c r="AX368" s="45"/>
    </row>
    <row r="369" spans="1:50" s="36" customFormat="1" ht="27.75" customHeight="1" x14ac:dyDescent="0.15">
      <c r="A369" s="36" t="str">
        <f t="shared" si="46"/>
        <v>ALDENTAL S.A.304001603</v>
      </c>
      <c r="B369" s="36" t="b">
        <f>+A369='[1]Anexo 9'!A369</f>
        <v>1</v>
      </c>
      <c r="C369" s="18">
        <v>890912872</v>
      </c>
      <c r="D369" s="18" t="s">
        <v>3850</v>
      </c>
      <c r="E369" s="15" t="s">
        <v>800</v>
      </c>
      <c r="F369" s="15" t="s">
        <v>62</v>
      </c>
      <c r="G369" s="15" t="s">
        <v>3155</v>
      </c>
      <c r="H369" s="15" t="s">
        <v>3155</v>
      </c>
      <c r="I369" s="15" t="s">
        <v>3155</v>
      </c>
      <c r="J369" s="15">
        <v>4</v>
      </c>
      <c r="K369" s="15" t="s">
        <v>3155</v>
      </c>
      <c r="L369" s="15">
        <v>304001603</v>
      </c>
      <c r="M369" s="15" t="s">
        <v>994</v>
      </c>
      <c r="N369" s="15" t="s">
        <v>995</v>
      </c>
      <c r="O369" s="18" t="s">
        <v>994</v>
      </c>
      <c r="P369" s="22" t="s">
        <v>73</v>
      </c>
      <c r="Q369" s="15" t="s">
        <v>1293</v>
      </c>
      <c r="R369" s="18" t="s">
        <v>1294</v>
      </c>
      <c r="S369" s="22" t="b">
        <f>+R369=Q369</f>
        <v>0</v>
      </c>
      <c r="T369" s="18" t="s">
        <v>1186</v>
      </c>
      <c r="U369" s="18" t="s">
        <v>1186</v>
      </c>
      <c r="V369" s="15" t="s">
        <v>996</v>
      </c>
      <c r="W369" s="18" t="s">
        <v>2896</v>
      </c>
      <c r="X369" s="18"/>
      <c r="Y369" s="15" t="s">
        <v>73</v>
      </c>
      <c r="Z369" s="18" t="s">
        <v>2896</v>
      </c>
      <c r="AA369" s="18" t="s">
        <v>96</v>
      </c>
      <c r="AB369" s="18" t="s">
        <v>3328</v>
      </c>
      <c r="AC369" s="67" t="str">
        <f>+VLOOKUP("*"&amp;L369&amp;"*",'[2]REGISTROS SANITARIOS'!$D$261:$E$408,2,FALSE)</f>
        <v>SI</v>
      </c>
      <c r="AD369" s="22" t="s">
        <v>1025</v>
      </c>
      <c r="AE369" s="16">
        <v>46691</v>
      </c>
      <c r="AF369" s="34" t="s">
        <v>73</v>
      </c>
      <c r="AG369" s="24" t="s">
        <v>1049</v>
      </c>
      <c r="AH369" s="18" t="s">
        <v>1049</v>
      </c>
      <c r="AI369" s="18" t="s">
        <v>1065</v>
      </c>
      <c r="AJ369" s="17">
        <v>27.5</v>
      </c>
      <c r="AK369" s="25">
        <v>28</v>
      </c>
      <c r="AL369" s="25">
        <v>60000</v>
      </c>
      <c r="AM369" s="35">
        <v>0.19</v>
      </c>
      <c r="AN369" s="49">
        <f t="shared" si="47"/>
        <v>1999200</v>
      </c>
      <c r="AO369" s="18" t="s">
        <v>1049</v>
      </c>
      <c r="AP369" s="15" t="s">
        <v>1049</v>
      </c>
      <c r="AQ369" s="43" t="str">
        <f t="shared" si="48"/>
        <v>MAYOR</v>
      </c>
      <c r="AR369" s="44">
        <f t="shared" si="49"/>
        <v>1963500</v>
      </c>
      <c r="AS369" s="44">
        <f t="shared" si="50"/>
        <v>1650000</v>
      </c>
      <c r="AT369" s="44">
        <f t="shared" si="51"/>
        <v>1680000</v>
      </c>
      <c r="AU369" s="44">
        <f t="shared" si="52"/>
        <v>1999200</v>
      </c>
      <c r="AV369" s="45" t="b">
        <f t="shared" si="53"/>
        <v>1</v>
      </c>
      <c r="AW369" s="45" t="b">
        <f t="shared" si="54"/>
        <v>0</v>
      </c>
      <c r="AX369" s="45"/>
    </row>
    <row r="370" spans="1:50" s="36" customFormat="1" ht="27.75" customHeight="1" x14ac:dyDescent="0.15">
      <c r="A370" s="36" t="str">
        <f t="shared" si="46"/>
        <v>ALDENTAL S.A.304001801</v>
      </c>
      <c r="B370" s="36" t="b">
        <f>+A370='[1]Anexo 9'!A370</f>
        <v>1</v>
      </c>
      <c r="C370" s="18">
        <v>890912872</v>
      </c>
      <c r="D370" s="18" t="s">
        <v>3850</v>
      </c>
      <c r="E370" s="15" t="s">
        <v>800</v>
      </c>
      <c r="F370" s="15" t="s">
        <v>1360</v>
      </c>
      <c r="G370" s="15">
        <f>+VLOOKUP(F370,[3]Sheet1!$E$3:$G$74,3,FALSE)</f>
        <v>2</v>
      </c>
      <c r="H370" s="15">
        <f>+VLOOKUP(D370&amp;F370,'TD para paquetes'!$E$3:$I$441,5,FALSE)</f>
        <v>2</v>
      </c>
      <c r="I370" s="15" t="s">
        <v>1025</v>
      </c>
      <c r="J370" s="15">
        <v>4</v>
      </c>
      <c r="K370" s="15">
        <v>4</v>
      </c>
      <c r="L370" s="15">
        <v>304001801</v>
      </c>
      <c r="M370" s="15" t="s">
        <v>1361</v>
      </c>
      <c r="N370" s="15" t="s">
        <v>247</v>
      </c>
      <c r="O370" s="18" t="s">
        <v>1361</v>
      </c>
      <c r="P370" s="22" t="s">
        <v>73</v>
      </c>
      <c r="Q370" s="15" t="s">
        <v>1362</v>
      </c>
      <c r="R370" s="18" t="s">
        <v>1363</v>
      </c>
      <c r="S370" s="22" t="b">
        <f>+R370=Q370</f>
        <v>0</v>
      </c>
      <c r="T370" s="18" t="s">
        <v>1364</v>
      </c>
      <c r="U370" s="18" t="s">
        <v>1186</v>
      </c>
      <c r="V370" s="15" t="s">
        <v>1001</v>
      </c>
      <c r="W370" s="18" t="s">
        <v>1365</v>
      </c>
      <c r="X370" s="18"/>
      <c r="Y370" s="15" t="s">
        <v>73</v>
      </c>
      <c r="Z370" s="18" t="s">
        <v>1366</v>
      </c>
      <c r="AA370" s="18" t="s">
        <v>1063</v>
      </c>
      <c r="AB370" s="18" t="s">
        <v>1367</v>
      </c>
      <c r="AC370" s="67" t="str">
        <f>+VLOOKUP("*"&amp;L370&amp;"*",'[2]REGISTROS SANITARIOS'!$D$261:$E$408,2,FALSE)</f>
        <v>SI</v>
      </c>
      <c r="AD370" s="22" t="s">
        <v>1025</v>
      </c>
      <c r="AE370" s="16">
        <v>47025</v>
      </c>
      <c r="AF370" s="34" t="s">
        <v>73</v>
      </c>
      <c r="AG370" s="24" t="s">
        <v>1049</v>
      </c>
      <c r="AH370" s="18" t="s">
        <v>1049</v>
      </c>
      <c r="AI370" s="18" t="s">
        <v>1123</v>
      </c>
      <c r="AJ370" s="17">
        <v>115.5</v>
      </c>
      <c r="AK370" s="25">
        <v>116</v>
      </c>
      <c r="AL370" s="25">
        <v>220000</v>
      </c>
      <c r="AM370" s="35">
        <v>0.19</v>
      </c>
      <c r="AN370" s="49">
        <f t="shared" si="47"/>
        <v>30368800</v>
      </c>
      <c r="AO370" s="18" t="s">
        <v>1049</v>
      </c>
      <c r="AP370" s="15" t="s">
        <v>1049</v>
      </c>
      <c r="AQ370" s="43" t="str">
        <f t="shared" si="48"/>
        <v>MAYOR</v>
      </c>
      <c r="AR370" s="44">
        <f t="shared" si="49"/>
        <v>30237900</v>
      </c>
      <c r="AS370" s="44">
        <f t="shared" si="50"/>
        <v>25410000</v>
      </c>
      <c r="AT370" s="44">
        <f t="shared" si="51"/>
        <v>25520000</v>
      </c>
      <c r="AU370" s="44">
        <f t="shared" si="52"/>
        <v>30368800</v>
      </c>
      <c r="AV370" s="45" t="b">
        <f t="shared" si="53"/>
        <v>1</v>
      </c>
      <c r="AW370" s="45" t="b">
        <f t="shared" si="54"/>
        <v>0</v>
      </c>
      <c r="AX370" s="45"/>
    </row>
    <row r="371" spans="1:50" s="36" customFormat="1" ht="27.75" customHeight="1" x14ac:dyDescent="0.15">
      <c r="A371" s="36" t="str">
        <f t="shared" si="46"/>
        <v>ALDENTAL S.A.304001901</v>
      </c>
      <c r="B371" s="36" t="b">
        <f>+A371='[1]Anexo 9'!A371</f>
        <v>1</v>
      </c>
      <c r="C371" s="18">
        <v>890912872</v>
      </c>
      <c r="D371" s="18" t="s">
        <v>3850</v>
      </c>
      <c r="E371" s="15" t="s">
        <v>800</v>
      </c>
      <c r="F371" s="15" t="s">
        <v>62</v>
      </c>
      <c r="G371" s="15" t="s">
        <v>3155</v>
      </c>
      <c r="H371" s="15" t="s">
        <v>3155</v>
      </c>
      <c r="I371" s="15" t="s">
        <v>3155</v>
      </c>
      <c r="J371" s="15">
        <v>4</v>
      </c>
      <c r="K371" s="15" t="s">
        <v>3155</v>
      </c>
      <c r="L371" s="15">
        <v>304001901</v>
      </c>
      <c r="M371" s="15" t="s">
        <v>1295</v>
      </c>
      <c r="N371" s="15" t="s">
        <v>247</v>
      </c>
      <c r="O371" s="18" t="s">
        <v>1295</v>
      </c>
      <c r="P371" s="22" t="s">
        <v>73</v>
      </c>
      <c r="Q371" s="15" t="s">
        <v>1296</v>
      </c>
      <c r="R371" s="18" t="s">
        <v>1297</v>
      </c>
      <c r="S371" s="22" t="b">
        <f>+R371=Q371</f>
        <v>0</v>
      </c>
      <c r="T371" s="18" t="s">
        <v>1298</v>
      </c>
      <c r="U371" s="18" t="s">
        <v>1296</v>
      </c>
      <c r="V371" s="15" t="s">
        <v>1299</v>
      </c>
      <c r="W371" s="18" t="s">
        <v>1264</v>
      </c>
      <c r="X371" s="18"/>
      <c r="Y371" s="15" t="s">
        <v>73</v>
      </c>
      <c r="Z371" s="18" t="s">
        <v>1265</v>
      </c>
      <c r="AA371" s="18" t="s">
        <v>71</v>
      </c>
      <c r="AB371" s="18" t="s">
        <v>1300</v>
      </c>
      <c r="AC371" s="67" t="str">
        <f>+VLOOKUP("*"&amp;L371&amp;"*",'[2]REGISTROS SANITARIOS'!$D$261:$E$408,2,FALSE)</f>
        <v>SI</v>
      </c>
      <c r="AD371" s="22" t="s">
        <v>1025</v>
      </c>
      <c r="AE371" s="16">
        <v>44494</v>
      </c>
      <c r="AF371" s="34" t="s">
        <v>73</v>
      </c>
      <c r="AG371" s="24" t="s">
        <v>1049</v>
      </c>
      <c r="AH371" s="18" t="s">
        <v>1049</v>
      </c>
      <c r="AI371" s="18" t="s">
        <v>54</v>
      </c>
      <c r="AJ371" s="17">
        <v>82.5</v>
      </c>
      <c r="AK371" s="25">
        <v>83</v>
      </c>
      <c r="AL371" s="25">
        <v>6600</v>
      </c>
      <c r="AM371" s="35">
        <v>0</v>
      </c>
      <c r="AN371" s="49">
        <f t="shared" si="47"/>
        <v>547800</v>
      </c>
      <c r="AO371" s="18" t="s">
        <v>1049</v>
      </c>
      <c r="AP371" s="15" t="s">
        <v>1049</v>
      </c>
      <c r="AQ371" s="43" t="str">
        <f t="shared" si="48"/>
        <v>MAYOR</v>
      </c>
      <c r="AR371" s="44">
        <f t="shared" si="49"/>
        <v>544500</v>
      </c>
      <c r="AS371" s="44">
        <f t="shared" si="50"/>
        <v>544500</v>
      </c>
      <c r="AT371" s="44">
        <f t="shared" si="51"/>
        <v>547800</v>
      </c>
      <c r="AU371" s="44">
        <f t="shared" si="52"/>
        <v>547800</v>
      </c>
      <c r="AV371" s="45" t="b">
        <f t="shared" si="53"/>
        <v>1</v>
      </c>
      <c r="AW371" s="45" t="b">
        <f t="shared" si="54"/>
        <v>0</v>
      </c>
      <c r="AX371" s="45"/>
    </row>
    <row r="372" spans="1:50" s="36" customFormat="1" ht="27.75" customHeight="1" x14ac:dyDescent="0.15">
      <c r="A372" s="36" t="str">
        <f t="shared" si="46"/>
        <v>ALDENTAL S.A.304001922</v>
      </c>
      <c r="B372" s="36" t="b">
        <f>+A372='[1]Anexo 9'!A372</f>
        <v>1</v>
      </c>
      <c r="C372" s="18">
        <v>890912872</v>
      </c>
      <c r="D372" s="18" t="s">
        <v>3850</v>
      </c>
      <c r="E372" s="15" t="s">
        <v>800</v>
      </c>
      <c r="F372" s="15" t="s">
        <v>3851</v>
      </c>
      <c r="G372" s="15">
        <f>+VLOOKUP(F372,[3]Sheet1!$E$3:$G$74,3,FALSE)</f>
        <v>13</v>
      </c>
      <c r="H372" s="15">
        <f>+VLOOKUP(D372&amp;F372,'TD para paquetes'!$E$3:$I$441,5,FALSE)</f>
        <v>13</v>
      </c>
      <c r="I372" s="15" t="s">
        <v>1025</v>
      </c>
      <c r="J372" s="15">
        <v>4</v>
      </c>
      <c r="K372" s="15">
        <v>3</v>
      </c>
      <c r="L372" s="15">
        <v>304001922</v>
      </c>
      <c r="M372" s="15" t="s">
        <v>3987</v>
      </c>
      <c r="N372" s="15" t="s">
        <v>247</v>
      </c>
      <c r="O372" s="18" t="s">
        <v>3987</v>
      </c>
      <c r="P372" s="22" t="s">
        <v>73</v>
      </c>
      <c r="Q372" s="15" t="s">
        <v>5590</v>
      </c>
      <c r="R372" s="18" t="s">
        <v>5590</v>
      </c>
      <c r="S372" s="22" t="s">
        <v>73</v>
      </c>
      <c r="T372" s="18" t="s">
        <v>5590</v>
      </c>
      <c r="U372" s="18" t="s">
        <v>5590</v>
      </c>
      <c r="V372" s="15"/>
      <c r="W372" s="18" t="s">
        <v>1145</v>
      </c>
      <c r="X372" s="18"/>
      <c r="Y372" s="15" t="s">
        <v>73</v>
      </c>
      <c r="Z372" s="18" t="s">
        <v>1145</v>
      </c>
      <c r="AA372" s="18" t="s">
        <v>96</v>
      </c>
      <c r="AB372" s="18" t="s">
        <v>6708</v>
      </c>
      <c r="AC372" s="67" t="str">
        <f>+VLOOKUP("*"&amp;L372&amp;"*",'[2]REGISTROS SANITARIOS'!$D$261:$E$408,2,FALSE)</f>
        <v>SI</v>
      </c>
      <c r="AD372" s="22" t="s">
        <v>1025</v>
      </c>
      <c r="AE372" s="16">
        <v>46379</v>
      </c>
      <c r="AF372" s="34" t="s">
        <v>73</v>
      </c>
      <c r="AG372" s="24" t="s">
        <v>1049</v>
      </c>
      <c r="AH372" s="18" t="s">
        <v>1049</v>
      </c>
      <c r="AI372" s="18" t="s">
        <v>1123</v>
      </c>
      <c r="AJ372" s="17">
        <v>5.5</v>
      </c>
      <c r="AK372" s="25">
        <v>6</v>
      </c>
      <c r="AL372" s="25">
        <v>64000</v>
      </c>
      <c r="AM372" s="35">
        <v>0</v>
      </c>
      <c r="AN372" s="49">
        <f t="shared" si="47"/>
        <v>384000</v>
      </c>
      <c r="AO372" s="18" t="s">
        <v>1049</v>
      </c>
      <c r="AP372" s="15" t="s">
        <v>1049</v>
      </c>
      <c r="AQ372" s="43" t="str">
        <f t="shared" si="48"/>
        <v>MAYOR</v>
      </c>
      <c r="AR372" s="44">
        <f t="shared" si="49"/>
        <v>352000</v>
      </c>
      <c r="AS372" s="44">
        <f t="shared" si="50"/>
        <v>352000</v>
      </c>
      <c r="AT372" s="44">
        <f t="shared" si="51"/>
        <v>384000</v>
      </c>
      <c r="AU372" s="44">
        <f t="shared" si="52"/>
        <v>384000</v>
      </c>
      <c r="AV372" s="45" t="b">
        <f t="shared" si="53"/>
        <v>1</v>
      </c>
      <c r="AW372" s="45" t="b">
        <f t="shared" si="54"/>
        <v>0</v>
      </c>
      <c r="AX372" s="45"/>
    </row>
    <row r="373" spans="1:50" s="36" customFormat="1" ht="27.75" customHeight="1" x14ac:dyDescent="0.15">
      <c r="A373" s="36" t="str">
        <f t="shared" si="46"/>
        <v>ALDENTAL S.A.304001925</v>
      </c>
      <c r="B373" s="36" t="b">
        <f>+A373='[1]Anexo 9'!A373</f>
        <v>1</v>
      </c>
      <c r="C373" s="18">
        <v>890912872</v>
      </c>
      <c r="D373" s="18" t="s">
        <v>3850</v>
      </c>
      <c r="E373" s="15" t="s">
        <v>800</v>
      </c>
      <c r="F373" s="15" t="s">
        <v>3851</v>
      </c>
      <c r="G373" s="15">
        <f>+VLOOKUP(F373,[3]Sheet1!$E$3:$G$74,3,FALSE)</f>
        <v>13</v>
      </c>
      <c r="H373" s="15">
        <f>+VLOOKUP(D373&amp;F373,'TD para paquetes'!$E$3:$I$441,5,FALSE)</f>
        <v>13</v>
      </c>
      <c r="I373" s="15" t="s">
        <v>1025</v>
      </c>
      <c r="J373" s="15">
        <v>3</v>
      </c>
      <c r="K373" s="15">
        <v>3</v>
      </c>
      <c r="L373" s="15">
        <v>304001925</v>
      </c>
      <c r="M373" s="15" t="s">
        <v>3988</v>
      </c>
      <c r="N373" s="15" t="s">
        <v>247</v>
      </c>
      <c r="O373" s="18" t="s">
        <v>3988</v>
      </c>
      <c r="P373" s="22" t="s">
        <v>73</v>
      </c>
      <c r="Q373" s="15" t="s">
        <v>5590</v>
      </c>
      <c r="R373" s="18" t="s">
        <v>5590</v>
      </c>
      <c r="S373" s="22" t="s">
        <v>73</v>
      </c>
      <c r="T373" s="18" t="s">
        <v>5590</v>
      </c>
      <c r="U373" s="18" t="s">
        <v>5590</v>
      </c>
      <c r="V373" s="15"/>
      <c r="W373" s="18" t="s">
        <v>1145</v>
      </c>
      <c r="X373" s="18"/>
      <c r="Y373" s="15" t="s">
        <v>73</v>
      </c>
      <c r="Z373" s="18" t="s">
        <v>1145</v>
      </c>
      <c r="AA373" s="18" t="s">
        <v>96</v>
      </c>
      <c r="AB373" s="18" t="s">
        <v>6708</v>
      </c>
      <c r="AC373" s="67" t="str">
        <f>+VLOOKUP("*"&amp;L373&amp;"*",'[2]REGISTROS SANITARIOS'!$D$261:$E$408,2,FALSE)</f>
        <v>SI</v>
      </c>
      <c r="AD373" s="22" t="s">
        <v>1025</v>
      </c>
      <c r="AE373" s="16">
        <v>46379</v>
      </c>
      <c r="AF373" s="34" t="s">
        <v>73</v>
      </c>
      <c r="AG373" s="24" t="s">
        <v>1049</v>
      </c>
      <c r="AH373" s="18" t="s">
        <v>1049</v>
      </c>
      <c r="AI373" s="18" t="s">
        <v>1123</v>
      </c>
      <c r="AJ373" s="17">
        <v>5.5</v>
      </c>
      <c r="AK373" s="25">
        <v>6</v>
      </c>
      <c r="AL373" s="25">
        <v>64000</v>
      </c>
      <c r="AM373" s="35">
        <v>0</v>
      </c>
      <c r="AN373" s="49">
        <f t="shared" si="47"/>
        <v>384000</v>
      </c>
      <c r="AO373" s="18" t="s">
        <v>1049</v>
      </c>
      <c r="AP373" s="15" t="s">
        <v>1049</v>
      </c>
      <c r="AQ373" s="43" t="str">
        <f t="shared" si="48"/>
        <v>MAYOR</v>
      </c>
      <c r="AR373" s="44">
        <f t="shared" si="49"/>
        <v>352000</v>
      </c>
      <c r="AS373" s="44">
        <f t="shared" si="50"/>
        <v>352000</v>
      </c>
      <c r="AT373" s="44">
        <f t="shared" si="51"/>
        <v>384000</v>
      </c>
      <c r="AU373" s="44">
        <f t="shared" si="52"/>
        <v>384000</v>
      </c>
      <c r="AV373" s="45" t="b">
        <f t="shared" si="53"/>
        <v>1</v>
      </c>
      <c r="AW373" s="45" t="b">
        <f t="shared" si="54"/>
        <v>0</v>
      </c>
      <c r="AX373" s="45"/>
    </row>
    <row r="374" spans="1:50" s="36" customFormat="1" ht="27.75" customHeight="1" x14ac:dyDescent="0.15">
      <c r="A374" s="36" t="str">
        <f t="shared" si="46"/>
        <v>ALDENTAL S.A.304001933</v>
      </c>
      <c r="B374" s="36" t="b">
        <f>+A374='[1]Anexo 9'!A374</f>
        <v>1</v>
      </c>
      <c r="C374" s="18">
        <v>890912872</v>
      </c>
      <c r="D374" s="18" t="s">
        <v>3850</v>
      </c>
      <c r="E374" s="15" t="s">
        <v>800</v>
      </c>
      <c r="F374" s="15" t="s">
        <v>3851</v>
      </c>
      <c r="G374" s="15">
        <f>+VLOOKUP(F374,[3]Sheet1!$E$3:$G$74,3,FALSE)</f>
        <v>13</v>
      </c>
      <c r="H374" s="15">
        <f>+VLOOKUP(D374&amp;F374,'TD para paquetes'!$E$3:$I$441,5,FALSE)</f>
        <v>13</v>
      </c>
      <c r="I374" s="15" t="s">
        <v>1025</v>
      </c>
      <c r="J374" s="15">
        <v>4</v>
      </c>
      <c r="K374" s="15">
        <v>3</v>
      </c>
      <c r="L374" s="15">
        <v>304001933</v>
      </c>
      <c r="M374" s="15" t="s">
        <v>3989</v>
      </c>
      <c r="N374" s="15" t="s">
        <v>247</v>
      </c>
      <c r="O374" s="18" t="s">
        <v>3989</v>
      </c>
      <c r="P374" s="22" t="s">
        <v>73</v>
      </c>
      <c r="Q374" s="15" t="s">
        <v>5590</v>
      </c>
      <c r="R374" s="18" t="s">
        <v>5590</v>
      </c>
      <c r="S374" s="22" t="s">
        <v>73</v>
      </c>
      <c r="T374" s="18" t="s">
        <v>5590</v>
      </c>
      <c r="U374" s="18" t="s">
        <v>5590</v>
      </c>
      <c r="V374" s="15"/>
      <c r="W374" s="18" t="s">
        <v>1145</v>
      </c>
      <c r="X374" s="18"/>
      <c r="Y374" s="15" t="s">
        <v>73</v>
      </c>
      <c r="Z374" s="18" t="s">
        <v>1145</v>
      </c>
      <c r="AA374" s="18" t="s">
        <v>96</v>
      </c>
      <c r="AB374" s="18" t="s">
        <v>6708</v>
      </c>
      <c r="AC374" s="67" t="str">
        <f>+VLOOKUP("*"&amp;L374&amp;"*",'[2]REGISTROS SANITARIOS'!$D$261:$E$408,2,FALSE)</f>
        <v>SI</v>
      </c>
      <c r="AD374" s="22" t="s">
        <v>1025</v>
      </c>
      <c r="AE374" s="16">
        <v>46379</v>
      </c>
      <c r="AF374" s="34" t="s">
        <v>73</v>
      </c>
      <c r="AG374" s="24" t="s">
        <v>1049</v>
      </c>
      <c r="AH374" s="18" t="s">
        <v>1049</v>
      </c>
      <c r="AI374" s="18" t="s">
        <v>1123</v>
      </c>
      <c r="AJ374" s="17">
        <v>5.5</v>
      </c>
      <c r="AK374" s="25">
        <v>6</v>
      </c>
      <c r="AL374" s="25">
        <v>64000</v>
      </c>
      <c r="AM374" s="35">
        <v>0</v>
      </c>
      <c r="AN374" s="49">
        <f t="shared" si="47"/>
        <v>384000</v>
      </c>
      <c r="AO374" s="18" t="s">
        <v>1049</v>
      </c>
      <c r="AP374" s="15" t="s">
        <v>1049</v>
      </c>
      <c r="AQ374" s="43" t="str">
        <f t="shared" si="48"/>
        <v>MAYOR</v>
      </c>
      <c r="AR374" s="44">
        <f t="shared" si="49"/>
        <v>352000</v>
      </c>
      <c r="AS374" s="44">
        <f t="shared" si="50"/>
        <v>352000</v>
      </c>
      <c r="AT374" s="44">
        <f t="shared" si="51"/>
        <v>384000</v>
      </c>
      <c r="AU374" s="44">
        <f t="shared" si="52"/>
        <v>384000</v>
      </c>
      <c r="AV374" s="45" t="b">
        <f t="shared" si="53"/>
        <v>1</v>
      </c>
      <c r="AW374" s="45" t="b">
        <f t="shared" si="54"/>
        <v>0</v>
      </c>
      <c r="AX374" s="45"/>
    </row>
    <row r="375" spans="1:50" s="36" customFormat="1" ht="27.75" customHeight="1" x14ac:dyDescent="0.15">
      <c r="A375" s="36" t="str">
        <f t="shared" si="46"/>
        <v>ALDENTAL S.A.304002002</v>
      </c>
      <c r="B375" s="36" t="b">
        <f>+A375='[1]Anexo 9'!A375</f>
        <v>1</v>
      </c>
      <c r="C375" s="18">
        <v>890912872</v>
      </c>
      <c r="D375" s="18" t="s">
        <v>3850</v>
      </c>
      <c r="E375" s="15" t="s">
        <v>800</v>
      </c>
      <c r="F375" s="15" t="s">
        <v>62</v>
      </c>
      <c r="G375" s="15" t="s">
        <v>3155</v>
      </c>
      <c r="H375" s="15" t="s">
        <v>3155</v>
      </c>
      <c r="I375" s="15" t="s">
        <v>3155</v>
      </c>
      <c r="J375" s="15">
        <v>4</v>
      </c>
      <c r="K375" s="15" t="s">
        <v>3155</v>
      </c>
      <c r="L375" s="15">
        <v>304002002</v>
      </c>
      <c r="M375" s="15" t="s">
        <v>1301</v>
      </c>
      <c r="N375" s="15" t="s">
        <v>165</v>
      </c>
      <c r="O375" s="18" t="s">
        <v>1301</v>
      </c>
      <c r="P375" s="22" t="s">
        <v>73</v>
      </c>
      <c r="Q375" s="15" t="s">
        <v>1302</v>
      </c>
      <c r="R375" s="18" t="s">
        <v>1303</v>
      </c>
      <c r="S375" s="22" t="b">
        <f>+R375=Q375</f>
        <v>0</v>
      </c>
      <c r="T375" s="18" t="s">
        <v>1304</v>
      </c>
      <c r="U375" s="18" t="s">
        <v>103</v>
      </c>
      <c r="V375" s="15" t="s">
        <v>1305</v>
      </c>
      <c r="W375" s="18" t="s">
        <v>1306</v>
      </c>
      <c r="X375" s="18"/>
      <c r="Y375" s="15" t="s">
        <v>73</v>
      </c>
      <c r="Z375" s="18" t="s">
        <v>1306</v>
      </c>
      <c r="AA375" s="18" t="s">
        <v>1307</v>
      </c>
      <c r="AB375" s="18" t="s">
        <v>1308</v>
      </c>
      <c r="AC375" s="67" t="str">
        <f>+VLOOKUP("*"&amp;L375&amp;"*",'[2]REGISTROS SANITARIOS'!$D$261:$E$408,2,FALSE)</f>
        <v>SI</v>
      </c>
      <c r="AD375" s="22" t="s">
        <v>1025</v>
      </c>
      <c r="AE375" s="16">
        <v>46964</v>
      </c>
      <c r="AF375" s="34" t="s">
        <v>73</v>
      </c>
      <c r="AG375" s="24" t="s">
        <v>1049</v>
      </c>
      <c r="AH375" s="18" t="s">
        <v>1049</v>
      </c>
      <c r="AI375" s="18" t="s">
        <v>1050</v>
      </c>
      <c r="AJ375" s="17">
        <v>181.5</v>
      </c>
      <c r="AK375" s="25">
        <v>182</v>
      </c>
      <c r="AL375" s="25">
        <v>5600</v>
      </c>
      <c r="AM375" s="35">
        <v>0.19</v>
      </c>
      <c r="AN375" s="49">
        <f t="shared" si="47"/>
        <v>1212848</v>
      </c>
      <c r="AO375" s="18" t="s">
        <v>1049</v>
      </c>
      <c r="AP375" s="15" t="s">
        <v>1049</v>
      </c>
      <c r="AQ375" s="43" t="str">
        <f t="shared" si="48"/>
        <v>MAYOR</v>
      </c>
      <c r="AR375" s="44">
        <f t="shared" si="49"/>
        <v>1209516</v>
      </c>
      <c r="AS375" s="44">
        <f t="shared" si="50"/>
        <v>1016400</v>
      </c>
      <c r="AT375" s="44">
        <f t="shared" si="51"/>
        <v>1019200</v>
      </c>
      <c r="AU375" s="44">
        <f t="shared" si="52"/>
        <v>1212848</v>
      </c>
      <c r="AV375" s="45" t="b">
        <f t="shared" si="53"/>
        <v>1</v>
      </c>
      <c r="AW375" s="45" t="b">
        <f t="shared" si="54"/>
        <v>0</v>
      </c>
      <c r="AX375" s="45"/>
    </row>
    <row r="376" spans="1:50" s="36" customFormat="1" ht="27.75" customHeight="1" x14ac:dyDescent="0.15">
      <c r="A376" s="36" t="str">
        <f t="shared" si="46"/>
        <v>ALDENTAL S.A.304002101</v>
      </c>
      <c r="B376" s="36" t="b">
        <f>+A376='[1]Anexo 9'!A376</f>
        <v>1</v>
      </c>
      <c r="C376" s="18">
        <v>890912872</v>
      </c>
      <c r="D376" s="18" t="s">
        <v>3850</v>
      </c>
      <c r="E376" s="15" t="s">
        <v>800</v>
      </c>
      <c r="F376" s="15" t="s">
        <v>62</v>
      </c>
      <c r="G376" s="15" t="s">
        <v>3155</v>
      </c>
      <c r="H376" s="15" t="s">
        <v>3155</v>
      </c>
      <c r="I376" s="15" t="s">
        <v>3155</v>
      </c>
      <c r="J376" s="15">
        <v>4</v>
      </c>
      <c r="K376" s="15" t="s">
        <v>3155</v>
      </c>
      <c r="L376" s="15">
        <v>304002101</v>
      </c>
      <c r="M376" s="15" t="s">
        <v>1309</v>
      </c>
      <c r="N376" s="15" t="s">
        <v>247</v>
      </c>
      <c r="O376" s="18" t="s">
        <v>1309</v>
      </c>
      <c r="P376" s="22" t="s">
        <v>73</v>
      </c>
      <c r="Q376" s="15" t="s">
        <v>248</v>
      </c>
      <c r="R376" s="18" t="s">
        <v>248</v>
      </c>
      <c r="S376" s="22" t="s">
        <v>73</v>
      </c>
      <c r="T376" s="18" t="s">
        <v>1310</v>
      </c>
      <c r="U376" s="18" t="s">
        <v>1311</v>
      </c>
      <c r="V376" s="15" t="s">
        <v>6119</v>
      </c>
      <c r="W376" s="18" t="s">
        <v>1209</v>
      </c>
      <c r="X376" s="18"/>
      <c r="Y376" s="15" t="s">
        <v>73</v>
      </c>
      <c r="Z376" s="18" t="s">
        <v>1209</v>
      </c>
      <c r="AA376" s="18" t="s">
        <v>71</v>
      </c>
      <c r="AB376" s="18" t="s">
        <v>1312</v>
      </c>
      <c r="AC376" s="67" t="str">
        <f>+VLOOKUP("*"&amp;L376&amp;"*",'[2]REGISTROS SANITARIOS'!$D$261:$E$408,2,FALSE)</f>
        <v>SI</v>
      </c>
      <c r="AD376" s="22" t="s">
        <v>1025</v>
      </c>
      <c r="AE376" s="16" t="s">
        <v>8811</v>
      </c>
      <c r="AF376" s="34" t="s">
        <v>8814</v>
      </c>
      <c r="AG376" s="24" t="s">
        <v>1049</v>
      </c>
      <c r="AH376" s="18" t="s">
        <v>1049</v>
      </c>
      <c r="AI376" s="18" t="s">
        <v>1049</v>
      </c>
      <c r="AJ376" s="17">
        <v>82.5</v>
      </c>
      <c r="AK376" s="25">
        <v>83</v>
      </c>
      <c r="AL376" s="25">
        <v>5000</v>
      </c>
      <c r="AM376" s="35">
        <v>0.19</v>
      </c>
      <c r="AN376" s="49">
        <f t="shared" si="47"/>
        <v>493850</v>
      </c>
      <c r="AO376" s="18" t="s">
        <v>1049</v>
      </c>
      <c r="AP376" s="15" t="s">
        <v>1049</v>
      </c>
      <c r="AQ376" s="43" t="str">
        <f t="shared" si="48"/>
        <v>MAYOR</v>
      </c>
      <c r="AR376" s="44">
        <f t="shared" si="49"/>
        <v>490875</v>
      </c>
      <c r="AS376" s="44">
        <f t="shared" si="50"/>
        <v>412500</v>
      </c>
      <c r="AT376" s="44">
        <f t="shared" si="51"/>
        <v>415000</v>
      </c>
      <c r="AU376" s="44">
        <f t="shared" si="52"/>
        <v>493850</v>
      </c>
      <c r="AV376" s="45" t="b">
        <f t="shared" si="53"/>
        <v>1</v>
      </c>
      <c r="AW376" s="45" t="b">
        <f t="shared" si="54"/>
        <v>0</v>
      </c>
      <c r="AX376" s="45"/>
    </row>
    <row r="377" spans="1:50" s="36" customFormat="1" ht="27.75" customHeight="1" x14ac:dyDescent="0.15">
      <c r="A377" s="36" t="str">
        <f t="shared" si="46"/>
        <v>ALDENTAL S.A.304002201</v>
      </c>
      <c r="B377" s="36" t="b">
        <f>+A377='[1]Anexo 9'!A377</f>
        <v>1</v>
      </c>
      <c r="C377" s="18">
        <v>890912872</v>
      </c>
      <c r="D377" s="18" t="s">
        <v>3850</v>
      </c>
      <c r="E377" s="15" t="s">
        <v>800</v>
      </c>
      <c r="F377" s="15" t="s">
        <v>62</v>
      </c>
      <c r="G377" s="15" t="s">
        <v>3155</v>
      </c>
      <c r="H377" s="15" t="s">
        <v>3155</v>
      </c>
      <c r="I377" s="15" t="s">
        <v>3155</v>
      </c>
      <c r="J377" s="15">
        <v>3</v>
      </c>
      <c r="K377" s="15" t="s">
        <v>3155</v>
      </c>
      <c r="L377" s="15">
        <v>304002201</v>
      </c>
      <c r="M377" s="15" t="s">
        <v>997</v>
      </c>
      <c r="N377" s="15" t="s">
        <v>998</v>
      </c>
      <c r="O377" s="18" t="s">
        <v>1313</v>
      </c>
      <c r="P377" s="22" t="s">
        <v>3841</v>
      </c>
      <c r="Q377" s="15" t="s">
        <v>1314</v>
      </c>
      <c r="R377" s="18" t="s">
        <v>1314</v>
      </c>
      <c r="S377" s="22" t="s">
        <v>73</v>
      </c>
      <c r="T377" s="18" t="s">
        <v>1315</v>
      </c>
      <c r="U377" s="18" t="s">
        <v>1316</v>
      </c>
      <c r="V377" s="15" t="s">
        <v>999</v>
      </c>
      <c r="W377" s="18" t="s">
        <v>1317</v>
      </c>
      <c r="X377" s="18"/>
      <c r="Y377" s="15" t="s">
        <v>73</v>
      </c>
      <c r="Z377" s="18" t="s">
        <v>1317</v>
      </c>
      <c r="AA377" s="18" t="s">
        <v>86</v>
      </c>
      <c r="AB377" s="18" t="s">
        <v>1318</v>
      </c>
      <c r="AC377" s="67" t="str">
        <f>+VLOOKUP("*"&amp;L377&amp;"*",'[2]REGISTROS SANITARIOS'!$D$261:$E$408,2,FALSE)</f>
        <v>SI</v>
      </c>
      <c r="AD377" s="22" t="s">
        <v>1025</v>
      </c>
      <c r="AE377" s="16" t="s">
        <v>8811</v>
      </c>
      <c r="AF377" s="34" t="s">
        <v>8814</v>
      </c>
      <c r="AG377" s="24" t="s">
        <v>1049</v>
      </c>
      <c r="AH377" s="18" t="s">
        <v>1049</v>
      </c>
      <c r="AI377" s="18" t="s">
        <v>1050</v>
      </c>
      <c r="AJ377" s="17">
        <v>38.5</v>
      </c>
      <c r="AK377" s="25">
        <v>39</v>
      </c>
      <c r="AL377" s="25">
        <v>23000</v>
      </c>
      <c r="AM377" s="35">
        <v>0.19</v>
      </c>
      <c r="AN377" s="49">
        <f t="shared" si="47"/>
        <v>1067430</v>
      </c>
      <c r="AO377" s="18" t="s">
        <v>1049</v>
      </c>
      <c r="AP377" s="15" t="s">
        <v>1049</v>
      </c>
      <c r="AQ377" s="43" t="str">
        <f t="shared" si="48"/>
        <v>MAYOR</v>
      </c>
      <c r="AR377" s="44">
        <f t="shared" si="49"/>
        <v>1053745</v>
      </c>
      <c r="AS377" s="44">
        <f t="shared" si="50"/>
        <v>885500</v>
      </c>
      <c r="AT377" s="44">
        <f t="shared" si="51"/>
        <v>897000</v>
      </c>
      <c r="AU377" s="44">
        <f t="shared" si="52"/>
        <v>1067430</v>
      </c>
      <c r="AV377" s="45" t="b">
        <f t="shared" si="53"/>
        <v>1</v>
      </c>
      <c r="AW377" s="45" t="b">
        <f t="shared" si="54"/>
        <v>0</v>
      </c>
      <c r="AX377" s="45"/>
    </row>
    <row r="378" spans="1:50" s="36" customFormat="1" ht="27.75" customHeight="1" x14ac:dyDescent="0.15">
      <c r="A378" s="36" t="str">
        <f t="shared" si="46"/>
        <v>ALDENTAL S.A.304002320</v>
      </c>
      <c r="B378" s="36" t="b">
        <f>+A378='[1]Anexo 9'!A378</f>
        <v>1</v>
      </c>
      <c r="C378" s="18">
        <v>890912872</v>
      </c>
      <c r="D378" s="18" t="s">
        <v>3850</v>
      </c>
      <c r="E378" s="15" t="s">
        <v>800</v>
      </c>
      <c r="F378" s="15" t="s">
        <v>1126</v>
      </c>
      <c r="G378" s="15">
        <f>+VLOOKUP(F378,[3]Sheet1!$E$3:$G$74,3,FALSE)</f>
        <v>3</v>
      </c>
      <c r="H378" s="15">
        <f>+VLOOKUP(D378&amp;F378,'TD para paquetes'!$E$3:$I$441,5,FALSE)</f>
        <v>3</v>
      </c>
      <c r="I378" s="15" t="s">
        <v>1025</v>
      </c>
      <c r="J378" s="15">
        <v>4</v>
      </c>
      <c r="K378" s="15">
        <v>4</v>
      </c>
      <c r="L378" s="15">
        <v>304002320</v>
      </c>
      <c r="M378" s="15" t="s">
        <v>1127</v>
      </c>
      <c r="N378" s="15" t="s">
        <v>247</v>
      </c>
      <c r="O378" s="18" t="s">
        <v>1127</v>
      </c>
      <c r="P378" s="22" t="s">
        <v>73</v>
      </c>
      <c r="Q378" s="15" t="s">
        <v>1128</v>
      </c>
      <c r="R378" s="18" t="s">
        <v>1129</v>
      </c>
      <c r="S378" s="22" t="b">
        <f>+R378=Q378</f>
        <v>0</v>
      </c>
      <c r="T378" s="18" t="s">
        <v>1130</v>
      </c>
      <c r="U378" s="18" t="s">
        <v>1130</v>
      </c>
      <c r="V378" s="15" t="s">
        <v>996</v>
      </c>
      <c r="W378" s="18" t="s">
        <v>2896</v>
      </c>
      <c r="X378" s="18"/>
      <c r="Y378" s="15" t="s">
        <v>73</v>
      </c>
      <c r="Z378" s="18" t="s">
        <v>2896</v>
      </c>
      <c r="AA378" s="18" t="s">
        <v>96</v>
      </c>
      <c r="AB378" s="18" t="s">
        <v>3328</v>
      </c>
      <c r="AC378" s="67" t="str">
        <f>+VLOOKUP("*"&amp;L378&amp;"*",'[2]REGISTROS SANITARIOS'!$D$261:$E$408,2,FALSE)</f>
        <v>SI</v>
      </c>
      <c r="AD378" s="22" t="s">
        <v>1025</v>
      </c>
      <c r="AE378" s="16">
        <v>46691</v>
      </c>
      <c r="AF378" s="34" t="s">
        <v>73</v>
      </c>
      <c r="AG378" s="24" t="s">
        <v>1049</v>
      </c>
      <c r="AH378" s="18" t="s">
        <v>1049</v>
      </c>
      <c r="AI378" s="18" t="s">
        <v>1065</v>
      </c>
      <c r="AJ378" s="17">
        <v>16.5</v>
      </c>
      <c r="AK378" s="25">
        <v>17</v>
      </c>
      <c r="AL378" s="25">
        <v>53000</v>
      </c>
      <c r="AM378" s="35">
        <v>0.19</v>
      </c>
      <c r="AN378" s="49">
        <f t="shared" si="47"/>
        <v>1072190</v>
      </c>
      <c r="AO378" s="18" t="s">
        <v>1049</v>
      </c>
      <c r="AP378" s="15" t="s">
        <v>1049</v>
      </c>
      <c r="AQ378" s="43" t="str">
        <f t="shared" si="48"/>
        <v>MAYOR</v>
      </c>
      <c r="AR378" s="44">
        <f t="shared" si="49"/>
        <v>1040655</v>
      </c>
      <c r="AS378" s="44">
        <f t="shared" si="50"/>
        <v>874500</v>
      </c>
      <c r="AT378" s="44">
        <f t="shared" si="51"/>
        <v>901000</v>
      </c>
      <c r="AU378" s="44">
        <f t="shared" si="52"/>
        <v>1072190</v>
      </c>
      <c r="AV378" s="45" t="b">
        <f t="shared" si="53"/>
        <v>1</v>
      </c>
      <c r="AW378" s="45" t="b">
        <f t="shared" si="54"/>
        <v>0</v>
      </c>
      <c r="AX378" s="45"/>
    </row>
    <row r="379" spans="1:50" s="36" customFormat="1" ht="27.75" customHeight="1" x14ac:dyDescent="0.15">
      <c r="A379" s="36" t="str">
        <f t="shared" si="46"/>
        <v>ALDENTAL S.A.304002325</v>
      </c>
      <c r="B379" s="36" t="b">
        <f>+A379='[1]Anexo 9'!A379</f>
        <v>1</v>
      </c>
      <c r="C379" s="18">
        <v>890912872</v>
      </c>
      <c r="D379" s="18" t="s">
        <v>3850</v>
      </c>
      <c r="E379" s="15" t="s">
        <v>800</v>
      </c>
      <c r="F379" s="15" t="s">
        <v>1126</v>
      </c>
      <c r="G379" s="15">
        <f>+VLOOKUP(F379,[3]Sheet1!$E$3:$G$74,3,FALSE)</f>
        <v>3</v>
      </c>
      <c r="H379" s="15">
        <f>+VLOOKUP(D379&amp;F379,'TD para paquetes'!$E$3:$I$441,5,FALSE)</f>
        <v>3</v>
      </c>
      <c r="I379" s="15" t="s">
        <v>1025</v>
      </c>
      <c r="J379" s="15">
        <v>4</v>
      </c>
      <c r="K379" s="15">
        <v>4</v>
      </c>
      <c r="L379" s="15">
        <v>304002325</v>
      </c>
      <c r="M379" s="15" t="s">
        <v>1132</v>
      </c>
      <c r="N379" s="15" t="s">
        <v>247</v>
      </c>
      <c r="O379" s="18" t="s">
        <v>1132</v>
      </c>
      <c r="P379" s="22" t="s">
        <v>73</v>
      </c>
      <c r="Q379" s="15" t="s">
        <v>1128</v>
      </c>
      <c r="R379" s="18" t="s">
        <v>1129</v>
      </c>
      <c r="S379" s="22" t="b">
        <f>+R379=Q379</f>
        <v>0</v>
      </c>
      <c r="T379" s="18" t="s">
        <v>1130</v>
      </c>
      <c r="U379" s="18" t="s">
        <v>1130</v>
      </c>
      <c r="V379" s="15" t="s">
        <v>996</v>
      </c>
      <c r="W379" s="18" t="s">
        <v>2896</v>
      </c>
      <c r="X379" s="18"/>
      <c r="Y379" s="15" t="s">
        <v>73</v>
      </c>
      <c r="Z379" s="18" t="s">
        <v>2896</v>
      </c>
      <c r="AA379" s="18" t="s">
        <v>96</v>
      </c>
      <c r="AB379" s="18" t="s">
        <v>3328</v>
      </c>
      <c r="AC379" s="67" t="str">
        <f>+VLOOKUP("*"&amp;L379&amp;"*",'[2]REGISTROS SANITARIOS'!$D$261:$E$408,2,FALSE)</f>
        <v>SI</v>
      </c>
      <c r="AD379" s="22" t="s">
        <v>1025</v>
      </c>
      <c r="AE379" s="16">
        <v>46691</v>
      </c>
      <c r="AF379" s="34" t="s">
        <v>73</v>
      </c>
      <c r="AG379" s="24" t="s">
        <v>1049</v>
      </c>
      <c r="AH379" s="18" t="s">
        <v>1049</v>
      </c>
      <c r="AI379" s="18" t="s">
        <v>1065</v>
      </c>
      <c r="AJ379" s="17">
        <v>11</v>
      </c>
      <c r="AK379" s="25">
        <v>11</v>
      </c>
      <c r="AL379" s="25">
        <v>53000</v>
      </c>
      <c r="AM379" s="35">
        <v>0.19</v>
      </c>
      <c r="AN379" s="49">
        <f t="shared" si="47"/>
        <v>693770</v>
      </c>
      <c r="AO379" s="18" t="s">
        <v>1049</v>
      </c>
      <c r="AP379" s="15" t="s">
        <v>1049</v>
      </c>
      <c r="AQ379" s="43" t="str">
        <f t="shared" si="48"/>
        <v>SI</v>
      </c>
      <c r="AR379" s="44">
        <f t="shared" si="49"/>
        <v>693770</v>
      </c>
      <c r="AS379" s="44">
        <f t="shared" si="50"/>
        <v>583000</v>
      </c>
      <c r="AT379" s="44">
        <f t="shared" si="51"/>
        <v>583000</v>
      </c>
      <c r="AU379" s="44">
        <f t="shared" si="52"/>
        <v>693770</v>
      </c>
      <c r="AV379" s="45" t="b">
        <f t="shared" si="53"/>
        <v>1</v>
      </c>
      <c r="AW379" s="45" t="b">
        <f t="shared" si="54"/>
        <v>0</v>
      </c>
      <c r="AX379" s="45"/>
    </row>
    <row r="380" spans="1:50" s="36" customFormat="1" ht="27.75" customHeight="1" x14ac:dyDescent="0.15">
      <c r="A380" s="36" t="str">
        <f t="shared" si="46"/>
        <v>ALDENTAL S.A.304002330</v>
      </c>
      <c r="B380" s="36" t="b">
        <f>+A380='[1]Anexo 9'!A380</f>
        <v>1</v>
      </c>
      <c r="C380" s="18">
        <v>890912872</v>
      </c>
      <c r="D380" s="18" t="s">
        <v>3850</v>
      </c>
      <c r="E380" s="15" t="s">
        <v>800</v>
      </c>
      <c r="F380" s="15" t="s">
        <v>1126</v>
      </c>
      <c r="G380" s="15">
        <f>+VLOOKUP(F380,[3]Sheet1!$E$3:$G$74,3,FALSE)</f>
        <v>3</v>
      </c>
      <c r="H380" s="15">
        <f>+VLOOKUP(D380&amp;F380,'TD para paquetes'!$E$3:$I$441,5,FALSE)</f>
        <v>3</v>
      </c>
      <c r="I380" s="15" t="s">
        <v>1025</v>
      </c>
      <c r="J380" s="15">
        <v>4</v>
      </c>
      <c r="K380" s="15">
        <v>4</v>
      </c>
      <c r="L380" s="15">
        <v>304002330</v>
      </c>
      <c r="M380" s="15" t="s">
        <v>1133</v>
      </c>
      <c r="N380" s="15" t="s">
        <v>247</v>
      </c>
      <c r="O380" s="18" t="s">
        <v>1133</v>
      </c>
      <c r="P380" s="22" t="s">
        <v>73</v>
      </c>
      <c r="Q380" s="15" t="s">
        <v>1128</v>
      </c>
      <c r="R380" s="18" t="s">
        <v>1129</v>
      </c>
      <c r="S380" s="22" t="b">
        <f>+R380=Q380</f>
        <v>0</v>
      </c>
      <c r="T380" s="18" t="s">
        <v>1130</v>
      </c>
      <c r="U380" s="18" t="s">
        <v>1130</v>
      </c>
      <c r="V380" s="15" t="s">
        <v>996</v>
      </c>
      <c r="W380" s="18" t="s">
        <v>2896</v>
      </c>
      <c r="X380" s="18"/>
      <c r="Y380" s="15" t="s">
        <v>73</v>
      </c>
      <c r="Z380" s="18" t="s">
        <v>2896</v>
      </c>
      <c r="AA380" s="18" t="s">
        <v>96</v>
      </c>
      <c r="AB380" s="18" t="s">
        <v>3328</v>
      </c>
      <c r="AC380" s="67" t="str">
        <f>+VLOOKUP("*"&amp;L380&amp;"*",'[2]REGISTROS SANITARIOS'!$D$261:$E$408,2,FALSE)</f>
        <v>SI</v>
      </c>
      <c r="AD380" s="22" t="s">
        <v>1025</v>
      </c>
      <c r="AE380" s="16">
        <v>46691</v>
      </c>
      <c r="AF380" s="34" t="s">
        <v>73</v>
      </c>
      <c r="AG380" s="24" t="s">
        <v>1049</v>
      </c>
      <c r="AH380" s="18" t="s">
        <v>1049</v>
      </c>
      <c r="AI380" s="18" t="s">
        <v>1065</v>
      </c>
      <c r="AJ380" s="17">
        <v>2.75</v>
      </c>
      <c r="AK380" s="25">
        <v>3</v>
      </c>
      <c r="AL380" s="25">
        <v>53000</v>
      </c>
      <c r="AM380" s="35">
        <v>0.19</v>
      </c>
      <c r="AN380" s="49">
        <f t="shared" si="47"/>
        <v>189210</v>
      </c>
      <c r="AO380" s="18" t="s">
        <v>1049</v>
      </c>
      <c r="AP380" s="15" t="s">
        <v>1049</v>
      </c>
      <c r="AQ380" s="43" t="str">
        <f t="shared" si="48"/>
        <v>MAYOR</v>
      </c>
      <c r="AR380" s="44">
        <f t="shared" si="49"/>
        <v>173442.5</v>
      </c>
      <c r="AS380" s="44">
        <f t="shared" si="50"/>
        <v>145750</v>
      </c>
      <c r="AT380" s="44">
        <f t="shared" si="51"/>
        <v>159000</v>
      </c>
      <c r="AU380" s="44">
        <f t="shared" si="52"/>
        <v>189210</v>
      </c>
      <c r="AV380" s="45" t="b">
        <f t="shared" si="53"/>
        <v>1</v>
      </c>
      <c r="AW380" s="45" t="b">
        <f t="shared" si="54"/>
        <v>0</v>
      </c>
      <c r="AX380" s="45"/>
    </row>
    <row r="381" spans="1:50" s="36" customFormat="1" ht="27.75" customHeight="1" x14ac:dyDescent="0.15">
      <c r="A381" s="36" t="str">
        <f t="shared" si="46"/>
        <v>ALDENTAL S.A.304002335</v>
      </c>
      <c r="B381" s="36" t="b">
        <f>+A381='[1]Anexo 9'!A381</f>
        <v>1</v>
      </c>
      <c r="C381" s="18">
        <v>890912872</v>
      </c>
      <c r="D381" s="18" t="s">
        <v>3850</v>
      </c>
      <c r="E381" s="15" t="s">
        <v>800</v>
      </c>
      <c r="F381" s="15" t="s">
        <v>62</v>
      </c>
      <c r="G381" s="15" t="s">
        <v>3155</v>
      </c>
      <c r="H381" s="15" t="s">
        <v>3155</v>
      </c>
      <c r="I381" s="15" t="s">
        <v>3155</v>
      </c>
      <c r="J381" s="15">
        <v>4</v>
      </c>
      <c r="K381" s="15" t="s">
        <v>3155</v>
      </c>
      <c r="L381" s="15">
        <v>304002335</v>
      </c>
      <c r="M381" s="15" t="s">
        <v>3990</v>
      </c>
      <c r="N381" s="15" t="s">
        <v>247</v>
      </c>
      <c r="O381" s="18" t="s">
        <v>3990</v>
      </c>
      <c r="P381" s="22" t="s">
        <v>73</v>
      </c>
      <c r="Q381" s="15" t="s">
        <v>247</v>
      </c>
      <c r="R381" s="18" t="s">
        <v>247</v>
      </c>
      <c r="S381" s="22" t="s">
        <v>73</v>
      </c>
      <c r="T381" s="18" t="s">
        <v>247</v>
      </c>
      <c r="U381" s="18" t="s">
        <v>247</v>
      </c>
      <c r="V381" s="15"/>
      <c r="W381" s="18" t="s">
        <v>2896</v>
      </c>
      <c r="X381" s="18"/>
      <c r="Y381" s="15" t="s">
        <v>73</v>
      </c>
      <c r="Z381" s="18" t="s">
        <v>2896</v>
      </c>
      <c r="AA381" s="18" t="s">
        <v>96</v>
      </c>
      <c r="AB381" s="18" t="s">
        <v>3328</v>
      </c>
      <c r="AC381" s="67" t="str">
        <f>+VLOOKUP("*"&amp;L381&amp;"*",'[2]REGISTROS SANITARIOS'!$D$261:$E$408,2,FALSE)</f>
        <v>SI</v>
      </c>
      <c r="AD381" s="22" t="s">
        <v>1025</v>
      </c>
      <c r="AE381" s="16">
        <v>46691</v>
      </c>
      <c r="AF381" s="34" t="s">
        <v>73</v>
      </c>
      <c r="AG381" s="24" t="s">
        <v>1049</v>
      </c>
      <c r="AH381" s="18" t="s">
        <v>1049</v>
      </c>
      <c r="AI381" s="18" t="s">
        <v>1050</v>
      </c>
      <c r="AJ381" s="17">
        <v>5.5</v>
      </c>
      <c r="AK381" s="25">
        <v>6</v>
      </c>
      <c r="AL381" s="25">
        <v>53000</v>
      </c>
      <c r="AM381" s="35">
        <v>0.19</v>
      </c>
      <c r="AN381" s="49">
        <f t="shared" si="47"/>
        <v>378420</v>
      </c>
      <c r="AO381" s="18" t="s">
        <v>1049</v>
      </c>
      <c r="AP381" s="15" t="s">
        <v>1049</v>
      </c>
      <c r="AQ381" s="43" t="str">
        <f t="shared" si="48"/>
        <v>MAYOR</v>
      </c>
      <c r="AR381" s="44">
        <f t="shared" si="49"/>
        <v>346885</v>
      </c>
      <c r="AS381" s="44">
        <f t="shared" si="50"/>
        <v>291500</v>
      </c>
      <c r="AT381" s="44">
        <f t="shared" si="51"/>
        <v>318000</v>
      </c>
      <c r="AU381" s="44">
        <f t="shared" si="52"/>
        <v>378420</v>
      </c>
      <c r="AV381" s="45" t="b">
        <f t="shared" si="53"/>
        <v>1</v>
      </c>
      <c r="AW381" s="45" t="b">
        <f t="shared" si="54"/>
        <v>0</v>
      </c>
      <c r="AX381" s="45"/>
    </row>
    <row r="382" spans="1:50" s="36" customFormat="1" ht="27.75" customHeight="1" x14ac:dyDescent="0.15">
      <c r="A382" s="36" t="str">
        <f t="shared" si="46"/>
        <v>ALDENTAL S.A.304002505</v>
      </c>
      <c r="B382" s="36" t="b">
        <f>+A382='[1]Anexo 9'!A382</f>
        <v>1</v>
      </c>
      <c r="C382" s="18">
        <v>890912872</v>
      </c>
      <c r="D382" s="18" t="s">
        <v>3850</v>
      </c>
      <c r="E382" s="15" t="s">
        <v>800</v>
      </c>
      <c r="F382" s="15" t="s">
        <v>62</v>
      </c>
      <c r="G382" s="15" t="s">
        <v>3155</v>
      </c>
      <c r="H382" s="15" t="s">
        <v>3155</v>
      </c>
      <c r="I382" s="15" t="s">
        <v>3155</v>
      </c>
      <c r="J382" s="15">
        <v>3</v>
      </c>
      <c r="K382" s="15" t="s">
        <v>3155</v>
      </c>
      <c r="L382" s="15">
        <v>304002505</v>
      </c>
      <c r="M382" s="15" t="s">
        <v>1319</v>
      </c>
      <c r="N382" s="15" t="s">
        <v>406</v>
      </c>
      <c r="O382" s="18" t="s">
        <v>1319</v>
      </c>
      <c r="P382" s="22" t="s">
        <v>73</v>
      </c>
      <c r="Q382" s="15" t="s">
        <v>114</v>
      </c>
      <c r="R382" s="18" t="s">
        <v>1296</v>
      </c>
      <c r="S382" s="22" t="b">
        <f t="shared" ref="S382:S388" si="56">+R382=Q382</f>
        <v>0</v>
      </c>
      <c r="T382" s="18" t="s">
        <v>1320</v>
      </c>
      <c r="U382" s="18" t="s">
        <v>1186</v>
      </c>
      <c r="V382" s="15" t="s">
        <v>1321</v>
      </c>
      <c r="W382" s="18" t="s">
        <v>1321</v>
      </c>
      <c r="X382" s="18"/>
      <c r="Y382" s="15" t="s">
        <v>73</v>
      </c>
      <c r="Z382" s="18" t="s">
        <v>1321</v>
      </c>
      <c r="AA382" s="18" t="s">
        <v>1146</v>
      </c>
      <c r="AB382" s="18" t="s">
        <v>1322</v>
      </c>
      <c r="AC382" s="67" t="str">
        <f>+VLOOKUP("*"&amp;L382&amp;"*",'[2]REGISTROS SANITARIOS'!$D$261:$E$408,2,FALSE)</f>
        <v>SI</v>
      </c>
      <c r="AD382" s="22" t="s">
        <v>1025</v>
      </c>
      <c r="AE382" s="16">
        <v>43585</v>
      </c>
      <c r="AF382" s="34" t="s">
        <v>68</v>
      </c>
      <c r="AG382" s="24" t="s">
        <v>1049</v>
      </c>
      <c r="AH382" s="18" t="s">
        <v>1049</v>
      </c>
      <c r="AI382" s="18" t="s">
        <v>1049</v>
      </c>
      <c r="AJ382" s="17">
        <v>49.5</v>
      </c>
      <c r="AK382" s="25">
        <v>50</v>
      </c>
      <c r="AL382" s="25">
        <v>30000</v>
      </c>
      <c r="AM382" s="35">
        <v>0.19</v>
      </c>
      <c r="AN382" s="49">
        <f t="shared" si="47"/>
        <v>1785000</v>
      </c>
      <c r="AO382" s="18" t="s">
        <v>1049</v>
      </c>
      <c r="AP382" s="15" t="s">
        <v>1049</v>
      </c>
      <c r="AQ382" s="43" t="str">
        <f t="shared" si="48"/>
        <v>MAYOR</v>
      </c>
      <c r="AR382" s="44">
        <f t="shared" si="49"/>
        <v>1767150</v>
      </c>
      <c r="AS382" s="44">
        <f t="shared" si="50"/>
        <v>1485000</v>
      </c>
      <c r="AT382" s="44">
        <f t="shared" si="51"/>
        <v>1500000</v>
      </c>
      <c r="AU382" s="44">
        <f t="shared" si="52"/>
        <v>1785000</v>
      </c>
      <c r="AV382" s="45" t="b">
        <f t="shared" si="53"/>
        <v>1</v>
      </c>
      <c r="AW382" s="45" t="b">
        <f t="shared" si="54"/>
        <v>0</v>
      </c>
      <c r="AX382" s="45"/>
    </row>
    <row r="383" spans="1:50" s="36" customFormat="1" ht="27.75" customHeight="1" x14ac:dyDescent="0.15">
      <c r="A383" s="36" t="str">
        <f t="shared" si="46"/>
        <v>ALDENTAL S.A.304003504</v>
      </c>
      <c r="B383" s="36" t="b">
        <f>+A383='[1]Anexo 9'!A383</f>
        <v>1</v>
      </c>
      <c r="C383" s="18">
        <v>890912872</v>
      </c>
      <c r="D383" s="18" t="s">
        <v>3850</v>
      </c>
      <c r="E383" s="15" t="s">
        <v>800</v>
      </c>
      <c r="F383" s="15" t="s">
        <v>62</v>
      </c>
      <c r="G383" s="15" t="s">
        <v>3155</v>
      </c>
      <c r="H383" s="15" t="s">
        <v>3155</v>
      </c>
      <c r="I383" s="15" t="s">
        <v>3155</v>
      </c>
      <c r="J383" s="15">
        <v>4</v>
      </c>
      <c r="K383" s="15" t="s">
        <v>3155</v>
      </c>
      <c r="L383" s="15">
        <v>304003504</v>
      </c>
      <c r="M383" s="15" t="s">
        <v>1323</v>
      </c>
      <c r="N383" s="15" t="s">
        <v>91</v>
      </c>
      <c r="O383" s="18" t="s">
        <v>1323</v>
      </c>
      <c r="P383" s="22" t="s">
        <v>73</v>
      </c>
      <c r="Q383" s="15" t="s">
        <v>1324</v>
      </c>
      <c r="R383" s="18" t="s">
        <v>1325</v>
      </c>
      <c r="S383" s="22" t="b">
        <f t="shared" si="56"/>
        <v>0</v>
      </c>
      <c r="T383" s="18" t="s">
        <v>1239</v>
      </c>
      <c r="U383" s="18" t="s">
        <v>1263</v>
      </c>
      <c r="V383" s="15" t="s">
        <v>1326</v>
      </c>
      <c r="W383" s="18" t="s">
        <v>1229</v>
      </c>
      <c r="X383" s="18"/>
      <c r="Y383" s="15" t="s">
        <v>73</v>
      </c>
      <c r="Z383" s="18" t="s">
        <v>1229</v>
      </c>
      <c r="AA383" s="18" t="s">
        <v>71</v>
      </c>
      <c r="AB383" s="18" t="s">
        <v>1327</v>
      </c>
      <c r="AC383" s="67" t="str">
        <f>+VLOOKUP("*"&amp;L383&amp;"*",'[2]REGISTROS SANITARIOS'!$D$261:$E$408,2,FALSE)</f>
        <v>SI</v>
      </c>
      <c r="AD383" s="22" t="s">
        <v>1025</v>
      </c>
      <c r="AE383" s="16">
        <v>44787</v>
      </c>
      <c r="AF383" s="34" t="s">
        <v>73</v>
      </c>
      <c r="AG383" s="24" t="s">
        <v>1049</v>
      </c>
      <c r="AH383" s="18" t="s">
        <v>1049</v>
      </c>
      <c r="AI383" s="18" t="s">
        <v>1065</v>
      </c>
      <c r="AJ383" s="17">
        <v>33</v>
      </c>
      <c r="AK383" s="25">
        <v>33</v>
      </c>
      <c r="AL383" s="25">
        <v>26000</v>
      </c>
      <c r="AM383" s="35">
        <v>0</v>
      </c>
      <c r="AN383" s="49">
        <f t="shared" si="47"/>
        <v>858000</v>
      </c>
      <c r="AO383" s="18" t="s">
        <v>1049</v>
      </c>
      <c r="AP383" s="15" t="s">
        <v>1049</v>
      </c>
      <c r="AQ383" s="43" t="str">
        <f t="shared" si="48"/>
        <v>SI</v>
      </c>
      <c r="AR383" s="44">
        <f t="shared" si="49"/>
        <v>858000</v>
      </c>
      <c r="AS383" s="44">
        <f t="shared" si="50"/>
        <v>858000</v>
      </c>
      <c r="AT383" s="44">
        <f t="shared" si="51"/>
        <v>858000</v>
      </c>
      <c r="AU383" s="44">
        <f t="shared" si="52"/>
        <v>858000</v>
      </c>
      <c r="AV383" s="45" t="b">
        <f t="shared" si="53"/>
        <v>1</v>
      </c>
      <c r="AW383" s="45" t="b">
        <f t="shared" si="54"/>
        <v>1</v>
      </c>
      <c r="AX383" s="45"/>
    </row>
    <row r="384" spans="1:50" s="36" customFormat="1" ht="27.75" customHeight="1" x14ac:dyDescent="0.15">
      <c r="A384" s="36" t="str">
        <f t="shared" si="46"/>
        <v>ALDENTAL S.A.304004503</v>
      </c>
      <c r="B384" s="36" t="b">
        <f>+A384='[1]Anexo 9'!A384</f>
        <v>1</v>
      </c>
      <c r="C384" s="18">
        <v>890912872</v>
      </c>
      <c r="D384" s="18" t="s">
        <v>3850</v>
      </c>
      <c r="E384" s="15" t="s">
        <v>800</v>
      </c>
      <c r="F384" s="15" t="s">
        <v>62</v>
      </c>
      <c r="G384" s="15" t="s">
        <v>3155</v>
      </c>
      <c r="H384" s="15" t="s">
        <v>3155</v>
      </c>
      <c r="I384" s="15" t="s">
        <v>3155</v>
      </c>
      <c r="J384" s="15">
        <v>4</v>
      </c>
      <c r="K384" s="15" t="s">
        <v>3155</v>
      </c>
      <c r="L384" s="15">
        <v>304004503</v>
      </c>
      <c r="M384" s="15" t="s">
        <v>1328</v>
      </c>
      <c r="N384" s="15" t="s">
        <v>247</v>
      </c>
      <c r="O384" s="18" t="s">
        <v>1328</v>
      </c>
      <c r="P384" s="22" t="s">
        <v>73</v>
      </c>
      <c r="Q384" s="15" t="s">
        <v>1329</v>
      </c>
      <c r="R384" s="18" t="s">
        <v>1330</v>
      </c>
      <c r="S384" s="22" t="b">
        <f t="shared" si="56"/>
        <v>0</v>
      </c>
      <c r="T384" s="18" t="s">
        <v>1331</v>
      </c>
      <c r="U384" s="18" t="s">
        <v>1332</v>
      </c>
      <c r="V384" s="15" t="s">
        <v>1333</v>
      </c>
      <c r="W384" s="18" t="s">
        <v>1334</v>
      </c>
      <c r="X384" s="18"/>
      <c r="Y384" s="15" t="s">
        <v>73</v>
      </c>
      <c r="Z384" s="18" t="s">
        <v>1335</v>
      </c>
      <c r="AA384" s="18" t="s">
        <v>86</v>
      </c>
      <c r="AB384" s="18" t="s">
        <v>1336</v>
      </c>
      <c r="AC384" s="67" t="str">
        <f>+VLOOKUP("*"&amp;L384&amp;"*",'[2]REGISTROS SANITARIOS'!$D$261:$E$408,2,FALSE)</f>
        <v>SI</v>
      </c>
      <c r="AD384" s="22" t="s">
        <v>1025</v>
      </c>
      <c r="AE384" s="16">
        <v>43604</v>
      </c>
      <c r="AF384" s="34" t="s">
        <v>68</v>
      </c>
      <c r="AG384" s="24" t="s">
        <v>1049</v>
      </c>
      <c r="AH384" s="18" t="s">
        <v>1049</v>
      </c>
      <c r="AI384" s="18" t="s">
        <v>1123</v>
      </c>
      <c r="AJ384" s="17">
        <v>55</v>
      </c>
      <c r="AK384" s="25">
        <v>55</v>
      </c>
      <c r="AL384" s="25">
        <v>34000</v>
      </c>
      <c r="AM384" s="35">
        <v>0.19</v>
      </c>
      <c r="AN384" s="49">
        <f t="shared" si="47"/>
        <v>2225300</v>
      </c>
      <c r="AO384" s="18" t="s">
        <v>1049</v>
      </c>
      <c r="AP384" s="15" t="s">
        <v>1049</v>
      </c>
      <c r="AQ384" s="43" t="str">
        <f t="shared" si="48"/>
        <v>SI</v>
      </c>
      <c r="AR384" s="44">
        <f t="shared" si="49"/>
        <v>2225300</v>
      </c>
      <c r="AS384" s="44">
        <f t="shared" si="50"/>
        <v>1870000</v>
      </c>
      <c r="AT384" s="44">
        <f t="shared" si="51"/>
        <v>1870000</v>
      </c>
      <c r="AU384" s="44">
        <f t="shared" si="52"/>
        <v>2225300</v>
      </c>
      <c r="AV384" s="45" t="b">
        <f t="shared" si="53"/>
        <v>1</v>
      </c>
      <c r="AW384" s="45" t="b">
        <f t="shared" si="54"/>
        <v>0</v>
      </c>
      <c r="AX384" s="45"/>
    </row>
    <row r="385" spans="1:51" s="36" customFormat="1" ht="27.75" customHeight="1" x14ac:dyDescent="0.15">
      <c r="A385" s="36" t="str">
        <f t="shared" si="46"/>
        <v>ALDENTAL S.A.304004601</v>
      </c>
      <c r="B385" s="36" t="b">
        <f>+A385='[1]Anexo 9'!A385</f>
        <v>1</v>
      </c>
      <c r="C385" s="18">
        <v>890912872</v>
      </c>
      <c r="D385" s="18" t="s">
        <v>3850</v>
      </c>
      <c r="E385" s="15" t="s">
        <v>800</v>
      </c>
      <c r="F385" s="15" t="s">
        <v>1360</v>
      </c>
      <c r="G385" s="15">
        <f>+VLOOKUP(F385,[3]Sheet1!$E$3:$G$74,3,FALSE)</f>
        <v>2</v>
      </c>
      <c r="H385" s="15">
        <f>+VLOOKUP(D385&amp;F385,'TD para paquetes'!$E$3:$I$441,5,FALSE)</f>
        <v>2</v>
      </c>
      <c r="I385" s="15" t="s">
        <v>1025</v>
      </c>
      <c r="J385" s="15">
        <v>4</v>
      </c>
      <c r="K385" s="15">
        <v>4</v>
      </c>
      <c r="L385" s="15">
        <v>304004601</v>
      </c>
      <c r="M385" s="15" t="s">
        <v>1000</v>
      </c>
      <c r="N385" s="15" t="s">
        <v>247</v>
      </c>
      <c r="O385" s="18" t="s">
        <v>1000</v>
      </c>
      <c r="P385" s="22" t="s">
        <v>73</v>
      </c>
      <c r="Q385" s="15" t="s">
        <v>114</v>
      </c>
      <c r="R385" s="18" t="s">
        <v>1368</v>
      </c>
      <c r="S385" s="22" t="b">
        <f t="shared" si="56"/>
        <v>0</v>
      </c>
      <c r="T385" s="18" t="s">
        <v>1320</v>
      </c>
      <c r="U385" s="18" t="s">
        <v>1186</v>
      </c>
      <c r="V385" s="15" t="s">
        <v>1001</v>
      </c>
      <c r="W385" s="18" t="s">
        <v>1365</v>
      </c>
      <c r="X385" s="18"/>
      <c r="Y385" s="15" t="s">
        <v>73</v>
      </c>
      <c r="Z385" s="18" t="s">
        <v>1366</v>
      </c>
      <c r="AA385" s="18" t="s">
        <v>1063</v>
      </c>
      <c r="AB385" s="18" t="s">
        <v>1367</v>
      </c>
      <c r="AC385" s="67" t="str">
        <f>+VLOOKUP("*"&amp;L385&amp;"*",'[2]REGISTROS SANITARIOS'!$D$261:$E$408,2,FALSE)</f>
        <v>SI</v>
      </c>
      <c r="AD385" s="22" t="s">
        <v>1025</v>
      </c>
      <c r="AE385" s="16">
        <v>47025</v>
      </c>
      <c r="AF385" s="34" t="s">
        <v>73</v>
      </c>
      <c r="AG385" s="24" t="s">
        <v>1049</v>
      </c>
      <c r="AH385" s="18" t="s">
        <v>1049</v>
      </c>
      <c r="AI385" s="18" t="s">
        <v>1123</v>
      </c>
      <c r="AJ385" s="17">
        <v>22</v>
      </c>
      <c r="AK385" s="25">
        <v>22</v>
      </c>
      <c r="AL385" s="25">
        <v>220000</v>
      </c>
      <c r="AM385" s="35">
        <v>0.19</v>
      </c>
      <c r="AN385" s="49">
        <f t="shared" si="47"/>
        <v>5759600</v>
      </c>
      <c r="AO385" s="18" t="s">
        <v>1049</v>
      </c>
      <c r="AP385" s="15" t="s">
        <v>1049</v>
      </c>
      <c r="AQ385" s="43" t="str">
        <f t="shared" si="48"/>
        <v>SI</v>
      </c>
      <c r="AR385" s="44">
        <f t="shared" si="49"/>
        <v>5759600</v>
      </c>
      <c r="AS385" s="44">
        <f t="shared" si="50"/>
        <v>4840000</v>
      </c>
      <c r="AT385" s="44">
        <f t="shared" si="51"/>
        <v>4840000</v>
      </c>
      <c r="AU385" s="44">
        <f t="shared" si="52"/>
        <v>5759600</v>
      </c>
      <c r="AV385" s="45" t="b">
        <f t="shared" si="53"/>
        <v>1</v>
      </c>
      <c r="AW385" s="45" t="b">
        <f t="shared" si="54"/>
        <v>0</v>
      </c>
      <c r="AX385" s="45"/>
    </row>
    <row r="386" spans="1:51" s="36" customFormat="1" ht="27.75" customHeight="1" x14ac:dyDescent="0.15">
      <c r="A386" s="36" t="str">
        <f t="shared" si="46"/>
        <v>ALDENTAL S.A.304004608</v>
      </c>
      <c r="B386" s="36" t="b">
        <f>+A386='[1]Anexo 9'!A386</f>
        <v>1</v>
      </c>
      <c r="C386" s="18">
        <v>890912872</v>
      </c>
      <c r="D386" s="18" t="s">
        <v>3850</v>
      </c>
      <c r="E386" s="15" t="s">
        <v>800</v>
      </c>
      <c r="F386" s="15" t="s">
        <v>62</v>
      </c>
      <c r="G386" s="15" t="s">
        <v>3155</v>
      </c>
      <c r="H386" s="15" t="s">
        <v>3155</v>
      </c>
      <c r="I386" s="15" t="s">
        <v>3155</v>
      </c>
      <c r="J386" s="15">
        <v>4</v>
      </c>
      <c r="K386" s="15" t="s">
        <v>3155</v>
      </c>
      <c r="L386" s="15">
        <v>304004608</v>
      </c>
      <c r="M386" s="15" t="s">
        <v>1023</v>
      </c>
      <c r="N386" s="15" t="s">
        <v>101</v>
      </c>
      <c r="O386" s="18" t="s">
        <v>1023</v>
      </c>
      <c r="P386" s="22" t="s">
        <v>73</v>
      </c>
      <c r="Q386" s="15" t="s">
        <v>1337</v>
      </c>
      <c r="R386" s="18" t="s">
        <v>1338</v>
      </c>
      <c r="S386" s="22" t="b">
        <f t="shared" si="56"/>
        <v>0</v>
      </c>
      <c r="T386" s="18" t="s">
        <v>1339</v>
      </c>
      <c r="U386" s="18" t="s">
        <v>1340</v>
      </c>
      <c r="V386" s="15" t="s">
        <v>1024</v>
      </c>
      <c r="W386" s="18" t="s">
        <v>1341</v>
      </c>
      <c r="X386" s="18"/>
      <c r="Y386" s="15" t="s">
        <v>73</v>
      </c>
      <c r="Z386" s="18" t="s">
        <v>1342</v>
      </c>
      <c r="AA386" s="18" t="s">
        <v>71</v>
      </c>
      <c r="AB386" s="18" t="s">
        <v>6709</v>
      </c>
      <c r="AC386" s="67" t="str">
        <f>+VLOOKUP("*"&amp;L386&amp;"*",'[2]REGISTROS SANITARIOS'!$D$261:$E$408,2,FALSE)</f>
        <v>SI</v>
      </c>
      <c r="AD386" s="22" t="s">
        <v>1025</v>
      </c>
      <c r="AE386" s="16">
        <v>47196</v>
      </c>
      <c r="AF386" s="34" t="s">
        <v>73</v>
      </c>
      <c r="AG386" s="24" t="s">
        <v>1049</v>
      </c>
      <c r="AH386" s="18" t="s">
        <v>1049</v>
      </c>
      <c r="AI386" s="18" t="s">
        <v>54</v>
      </c>
      <c r="AJ386" s="17">
        <v>52250</v>
      </c>
      <c r="AK386" s="25">
        <v>52250</v>
      </c>
      <c r="AL386" s="25">
        <v>333</v>
      </c>
      <c r="AM386" s="35">
        <v>0.19</v>
      </c>
      <c r="AN386" s="49">
        <f t="shared" si="47"/>
        <v>20705107.5</v>
      </c>
      <c r="AO386" s="18" t="s">
        <v>1049</v>
      </c>
      <c r="AP386" s="15" t="s">
        <v>1049</v>
      </c>
      <c r="AQ386" s="43" t="str">
        <f t="shared" si="48"/>
        <v>SI</v>
      </c>
      <c r="AR386" s="44">
        <f t="shared" si="49"/>
        <v>20705107.5</v>
      </c>
      <c r="AS386" s="44">
        <f t="shared" si="50"/>
        <v>17399250</v>
      </c>
      <c r="AT386" s="44">
        <f t="shared" si="51"/>
        <v>17399250</v>
      </c>
      <c r="AU386" s="44">
        <f t="shared" si="52"/>
        <v>20705107.5</v>
      </c>
      <c r="AV386" s="45" t="b">
        <f t="shared" si="53"/>
        <v>1</v>
      </c>
      <c r="AW386" s="45" t="b">
        <f t="shared" si="54"/>
        <v>0</v>
      </c>
      <c r="AX386" s="45"/>
    </row>
    <row r="387" spans="1:51" s="36" customFormat="1" ht="27.75" customHeight="1" x14ac:dyDescent="0.15">
      <c r="A387" s="36" t="str">
        <f t="shared" si="46"/>
        <v>ALDENTAL S.A.304004708</v>
      </c>
      <c r="B387" s="36" t="b">
        <f>+A387='[1]Anexo 9'!A387</f>
        <v>1</v>
      </c>
      <c r="C387" s="18">
        <v>890912872</v>
      </c>
      <c r="D387" s="18" t="s">
        <v>3850</v>
      </c>
      <c r="E387" s="15" t="s">
        <v>800</v>
      </c>
      <c r="F387" s="15" t="s">
        <v>1183</v>
      </c>
      <c r="G387" s="15">
        <f>+VLOOKUP(F387,[3]Sheet1!$E$3:$G$74,3,FALSE)</f>
        <v>2</v>
      </c>
      <c r="H387" s="15">
        <f>+VLOOKUP(D387&amp;F387,'TD para paquetes'!$E$3:$I$441,5,FALSE)</f>
        <v>2</v>
      </c>
      <c r="I387" s="15" t="s">
        <v>1025</v>
      </c>
      <c r="J387" s="15">
        <v>3</v>
      </c>
      <c r="K387" s="15">
        <v>3</v>
      </c>
      <c r="L387" s="15">
        <v>304004708</v>
      </c>
      <c r="M387" s="15" t="s">
        <v>988</v>
      </c>
      <c r="N387" s="15" t="s">
        <v>101</v>
      </c>
      <c r="O387" s="18" t="s">
        <v>988</v>
      </c>
      <c r="P387" s="22" t="s">
        <v>73</v>
      </c>
      <c r="Q387" s="15" t="s">
        <v>1184</v>
      </c>
      <c r="R387" s="18" t="s">
        <v>1185</v>
      </c>
      <c r="S387" s="22" t="b">
        <f t="shared" si="56"/>
        <v>0</v>
      </c>
      <c r="T387" s="18" t="s">
        <v>1186</v>
      </c>
      <c r="U387" s="18" t="s">
        <v>1186</v>
      </c>
      <c r="V387" s="15" t="s">
        <v>170</v>
      </c>
      <c r="W387" s="18" t="s">
        <v>1187</v>
      </c>
      <c r="X387" s="18"/>
      <c r="Y387" s="15" t="s">
        <v>73</v>
      </c>
      <c r="Z387" s="18" t="s">
        <v>1121</v>
      </c>
      <c r="AA387" s="18" t="s">
        <v>1063</v>
      </c>
      <c r="AB387" s="18" t="s">
        <v>2903</v>
      </c>
      <c r="AC387" s="67" t="str">
        <f>+VLOOKUP("*"&amp;L387&amp;"*",'[2]REGISTROS SANITARIOS'!$D$261:$E$408,2,FALSE)</f>
        <v>SI</v>
      </c>
      <c r="AD387" s="22" t="s">
        <v>1025</v>
      </c>
      <c r="AE387" s="16">
        <v>46487</v>
      </c>
      <c r="AF387" s="34" t="s">
        <v>73</v>
      </c>
      <c r="AG387" s="24" t="s">
        <v>1049</v>
      </c>
      <c r="AH387" s="18" t="s">
        <v>1049</v>
      </c>
      <c r="AI387" s="18" t="s">
        <v>1050</v>
      </c>
      <c r="AJ387" s="17">
        <v>181.5</v>
      </c>
      <c r="AK387" s="25">
        <v>182</v>
      </c>
      <c r="AL387" s="25">
        <v>220000</v>
      </c>
      <c r="AM387" s="35">
        <v>0</v>
      </c>
      <c r="AN387" s="49">
        <f t="shared" si="47"/>
        <v>40040000</v>
      </c>
      <c r="AO387" s="18" t="s">
        <v>1049</v>
      </c>
      <c r="AP387" s="15" t="s">
        <v>1049</v>
      </c>
      <c r="AQ387" s="43" t="str">
        <f t="shared" si="48"/>
        <v>MAYOR</v>
      </c>
      <c r="AR387" s="44">
        <f t="shared" si="49"/>
        <v>39930000</v>
      </c>
      <c r="AS387" s="44">
        <f t="shared" si="50"/>
        <v>39930000</v>
      </c>
      <c r="AT387" s="44">
        <f t="shared" si="51"/>
        <v>40040000</v>
      </c>
      <c r="AU387" s="44">
        <f t="shared" si="52"/>
        <v>40040000</v>
      </c>
      <c r="AV387" s="45" t="b">
        <f t="shared" si="53"/>
        <v>1</v>
      </c>
      <c r="AW387" s="45" t="b">
        <f t="shared" si="54"/>
        <v>0</v>
      </c>
      <c r="AX387" s="45"/>
    </row>
    <row r="388" spans="1:51" s="36" customFormat="1" ht="27.75" customHeight="1" x14ac:dyDescent="0.15">
      <c r="A388" s="36" t="str">
        <f t="shared" ref="A388:A451" si="57">+D388&amp;L388</f>
        <v>ALDENTAL S.A.304004728</v>
      </c>
      <c r="B388" s="36" t="b">
        <f>+A388='[1]Anexo 9'!A388</f>
        <v>1</v>
      </c>
      <c r="C388" s="18">
        <v>890912872</v>
      </c>
      <c r="D388" s="18" t="s">
        <v>3850</v>
      </c>
      <c r="E388" s="15" t="s">
        <v>800</v>
      </c>
      <c r="F388" s="15" t="s">
        <v>1183</v>
      </c>
      <c r="G388" s="15">
        <f>+VLOOKUP(F388,[3]Sheet1!$E$3:$G$74,3,FALSE)</f>
        <v>2</v>
      </c>
      <c r="H388" s="15">
        <f>+VLOOKUP(D388&amp;F388,'TD para paquetes'!$E$3:$I$441,5,FALSE)</f>
        <v>2</v>
      </c>
      <c r="I388" s="15" t="s">
        <v>1025</v>
      </c>
      <c r="J388" s="15">
        <v>3</v>
      </c>
      <c r="K388" s="15">
        <v>3</v>
      </c>
      <c r="L388" s="15">
        <v>304004728</v>
      </c>
      <c r="M388" s="15" t="s">
        <v>989</v>
      </c>
      <c r="N388" s="15" t="s">
        <v>101</v>
      </c>
      <c r="O388" s="18" t="s">
        <v>989</v>
      </c>
      <c r="P388" s="22" t="s">
        <v>73</v>
      </c>
      <c r="Q388" s="15" t="s">
        <v>1184</v>
      </c>
      <c r="R388" s="18" t="s">
        <v>1188</v>
      </c>
      <c r="S388" s="22" t="b">
        <f t="shared" si="56"/>
        <v>0</v>
      </c>
      <c r="T388" s="18" t="s">
        <v>1186</v>
      </c>
      <c r="U388" s="18" t="s">
        <v>1186</v>
      </c>
      <c r="V388" s="15" t="s">
        <v>170</v>
      </c>
      <c r="W388" s="18" t="s">
        <v>1187</v>
      </c>
      <c r="X388" s="18"/>
      <c r="Y388" s="15" t="s">
        <v>73</v>
      </c>
      <c r="Z388" s="18" t="s">
        <v>1121</v>
      </c>
      <c r="AA388" s="18" t="s">
        <v>1063</v>
      </c>
      <c r="AB388" s="18" t="s">
        <v>1189</v>
      </c>
      <c r="AC388" s="67" t="str">
        <f>+VLOOKUP("*"&amp;L388&amp;"*",'[2]REGISTROS SANITARIOS'!$D$261:$E$408,2,FALSE)</f>
        <v>SI</v>
      </c>
      <c r="AD388" s="22" t="s">
        <v>1025</v>
      </c>
      <c r="AE388" s="16">
        <v>44084</v>
      </c>
      <c r="AF388" s="34" t="s">
        <v>68</v>
      </c>
      <c r="AG388" s="24" t="s">
        <v>1049</v>
      </c>
      <c r="AH388" s="18" t="s">
        <v>1049</v>
      </c>
      <c r="AI388" s="18" t="s">
        <v>1065</v>
      </c>
      <c r="AJ388" s="17">
        <v>33</v>
      </c>
      <c r="AK388" s="25">
        <v>33</v>
      </c>
      <c r="AL388" s="25">
        <v>216000</v>
      </c>
      <c r="AM388" s="35">
        <v>0</v>
      </c>
      <c r="AN388" s="49">
        <f t="shared" ref="AN388:AN451" si="58">+AL388*((1+AM388)*AK388)</f>
        <v>7128000</v>
      </c>
      <c r="AO388" s="18" t="s">
        <v>1049</v>
      </c>
      <c r="AP388" s="15" t="s">
        <v>1049</v>
      </c>
      <c r="AQ388" s="43" t="str">
        <f t="shared" ref="AQ388:AQ451" si="59">+IF(AK388="","NO INDICA",IF(AJ388=AK388,"SI",IF(AK388&gt;AJ388,"MAYOR",IF(AK388&lt;AJ388,"MENOR"))))</f>
        <v>SI</v>
      </c>
      <c r="AR388" s="44">
        <f t="shared" ref="AR388:AR451" si="60">+AJ388*(AL388*(1+AM388))</f>
        <v>7128000</v>
      </c>
      <c r="AS388" s="44">
        <f t="shared" ref="AS388:AS451" si="61">+AJ388*AL388</f>
        <v>7128000</v>
      </c>
      <c r="AT388" s="44">
        <f t="shared" ref="AT388:AT451" si="62">+AL388*AK388</f>
        <v>7128000</v>
      </c>
      <c r="AU388" s="44">
        <f t="shared" ref="AU388:AU451" si="63">+AK388*(AL388*(1+AM388))</f>
        <v>7128000</v>
      </c>
      <c r="AV388" s="45" t="b">
        <f t="shared" ref="AV388:AV451" si="64">+IFERROR(AU388=AN388,"FALSO")</f>
        <v>1</v>
      </c>
      <c r="AW388" s="45" t="b">
        <f t="shared" ref="AW388:AW451" si="65">+AS388=AN388</f>
        <v>1</v>
      </c>
      <c r="AX388" s="45"/>
    </row>
    <row r="389" spans="1:51" s="36" customFormat="1" ht="27.75" customHeight="1" x14ac:dyDescent="0.15">
      <c r="A389" s="36" t="str">
        <f t="shared" si="57"/>
        <v>ALDENTAL S.A.304005008</v>
      </c>
      <c r="B389" s="36" t="b">
        <f>+A389='[1]Anexo 9'!A389</f>
        <v>1</v>
      </c>
      <c r="C389" s="18">
        <v>890912872</v>
      </c>
      <c r="D389" s="18" t="s">
        <v>3850</v>
      </c>
      <c r="E389" s="15" t="s">
        <v>800</v>
      </c>
      <c r="F389" s="15" t="s">
        <v>62</v>
      </c>
      <c r="G389" s="15" t="s">
        <v>3155</v>
      </c>
      <c r="H389" s="15" t="s">
        <v>3155</v>
      </c>
      <c r="I389" s="15" t="s">
        <v>3155</v>
      </c>
      <c r="J389" s="15">
        <v>4</v>
      </c>
      <c r="K389" s="15" t="s">
        <v>3155</v>
      </c>
      <c r="L389" s="15">
        <v>304005008</v>
      </c>
      <c r="M389" s="15" t="s">
        <v>1343</v>
      </c>
      <c r="N389" s="15" t="s">
        <v>101</v>
      </c>
      <c r="O389" s="18" t="s">
        <v>1343</v>
      </c>
      <c r="P389" s="22" t="s">
        <v>73</v>
      </c>
      <c r="Q389" s="15" t="s">
        <v>439</v>
      </c>
      <c r="R389" s="18" t="s">
        <v>439</v>
      </c>
      <c r="S389" s="22" t="s">
        <v>73</v>
      </c>
      <c r="T389" s="18" t="s">
        <v>1344</v>
      </c>
      <c r="U389" s="18" t="s">
        <v>1256</v>
      </c>
      <c r="V389" s="15" t="s">
        <v>1345</v>
      </c>
      <c r="W389" s="18" t="s">
        <v>6120</v>
      </c>
      <c r="X389" s="18"/>
      <c r="Y389" s="15" t="s">
        <v>73</v>
      </c>
      <c r="Z389" s="18" t="s">
        <v>6120</v>
      </c>
      <c r="AA389" s="18" t="s">
        <v>119</v>
      </c>
      <c r="AB389" s="18" t="s">
        <v>3342</v>
      </c>
      <c r="AC389" s="67" t="str">
        <f>+VLOOKUP("*"&amp;L389&amp;"*",'[2]REGISTROS SANITARIOS'!$D$261:$E$408,2,FALSE)</f>
        <v>SI</v>
      </c>
      <c r="AD389" s="22" t="s">
        <v>1025</v>
      </c>
      <c r="AE389" s="16">
        <v>45405</v>
      </c>
      <c r="AF389" s="34" t="s">
        <v>73</v>
      </c>
      <c r="AG389" s="24" t="s">
        <v>1049</v>
      </c>
      <c r="AH389" s="18" t="s">
        <v>1049</v>
      </c>
      <c r="AI389" s="18"/>
      <c r="AJ389" s="17">
        <v>33000</v>
      </c>
      <c r="AK389" s="25">
        <v>33000</v>
      </c>
      <c r="AL389" s="25">
        <v>92</v>
      </c>
      <c r="AM389" s="35">
        <v>0.19</v>
      </c>
      <c r="AN389" s="49">
        <f t="shared" si="58"/>
        <v>3612840</v>
      </c>
      <c r="AO389" s="18" t="s">
        <v>1049</v>
      </c>
      <c r="AP389" s="15" t="s">
        <v>1049</v>
      </c>
      <c r="AQ389" s="43" t="str">
        <f t="shared" si="59"/>
        <v>SI</v>
      </c>
      <c r="AR389" s="44">
        <f t="shared" si="60"/>
        <v>3612839.9999999995</v>
      </c>
      <c r="AS389" s="44">
        <f t="shared" si="61"/>
        <v>3036000</v>
      </c>
      <c r="AT389" s="44">
        <f t="shared" si="62"/>
        <v>3036000</v>
      </c>
      <c r="AU389" s="44">
        <f t="shared" si="63"/>
        <v>3612839.9999999995</v>
      </c>
      <c r="AV389" s="45" t="b">
        <f t="shared" si="64"/>
        <v>1</v>
      </c>
      <c r="AW389" s="45" t="b">
        <f t="shared" si="65"/>
        <v>0</v>
      </c>
      <c r="AX389" s="45"/>
    </row>
    <row r="390" spans="1:51" s="36" customFormat="1" ht="27.75" customHeight="1" x14ac:dyDescent="0.15">
      <c r="A390" s="36" t="str">
        <f t="shared" si="57"/>
        <v>ALDENTAL S.A.304005608</v>
      </c>
      <c r="B390" s="36" t="b">
        <f>+A390='[1]Anexo 9'!A390</f>
        <v>1</v>
      </c>
      <c r="C390" s="18">
        <v>890912872</v>
      </c>
      <c r="D390" s="18" t="s">
        <v>3850</v>
      </c>
      <c r="E390" s="15" t="s">
        <v>800</v>
      </c>
      <c r="F390" s="15" t="s">
        <v>62</v>
      </c>
      <c r="G390" s="15" t="s">
        <v>3155</v>
      </c>
      <c r="H390" s="15" t="s">
        <v>3155</v>
      </c>
      <c r="I390" s="15" t="s">
        <v>3155</v>
      </c>
      <c r="J390" s="15">
        <v>4</v>
      </c>
      <c r="K390" s="15" t="s">
        <v>3155</v>
      </c>
      <c r="L390" s="15">
        <v>304005608</v>
      </c>
      <c r="M390" s="15" t="s">
        <v>1347</v>
      </c>
      <c r="N390" s="15" t="s">
        <v>101</v>
      </c>
      <c r="O390" s="18" t="s">
        <v>1347</v>
      </c>
      <c r="P390" s="22" t="s">
        <v>73</v>
      </c>
      <c r="Q390" s="15" t="s">
        <v>101</v>
      </c>
      <c r="R390" s="18" t="s">
        <v>1348</v>
      </c>
      <c r="S390" s="22" t="b">
        <f>+R390=Q390</f>
        <v>0</v>
      </c>
      <c r="T390" s="18" t="s">
        <v>1349</v>
      </c>
      <c r="U390" s="18" t="s">
        <v>3</v>
      </c>
      <c r="V390" s="15" t="s">
        <v>1350</v>
      </c>
      <c r="W390" s="18" t="s">
        <v>1351</v>
      </c>
      <c r="X390" s="18"/>
      <c r="Y390" s="15" t="s">
        <v>73</v>
      </c>
      <c r="Z390" s="18" t="s">
        <v>1352</v>
      </c>
      <c r="AA390" s="18" t="s">
        <v>71</v>
      </c>
      <c r="AB390" s="18" t="s">
        <v>1353</v>
      </c>
      <c r="AC390" s="67" t="str">
        <f>+VLOOKUP("*"&amp;L390&amp;"*",'[2]REGISTROS SANITARIOS'!$D$261:$E$408,2,FALSE)</f>
        <v>SI</v>
      </c>
      <c r="AD390" s="22" t="s">
        <v>1025</v>
      </c>
      <c r="AE390" s="16" t="s">
        <v>43</v>
      </c>
      <c r="AF390" s="34" t="s">
        <v>8814</v>
      </c>
      <c r="AG390" s="24" t="s">
        <v>1049</v>
      </c>
      <c r="AH390" s="18" t="s">
        <v>1049</v>
      </c>
      <c r="AI390" s="18" t="s">
        <v>1049</v>
      </c>
      <c r="AJ390" s="17">
        <v>165</v>
      </c>
      <c r="AK390" s="25">
        <v>165</v>
      </c>
      <c r="AL390" s="25">
        <v>625</v>
      </c>
      <c r="AM390" s="35">
        <v>0.19</v>
      </c>
      <c r="AN390" s="49">
        <f t="shared" si="58"/>
        <v>122718.75</v>
      </c>
      <c r="AO390" s="18" t="s">
        <v>1049</v>
      </c>
      <c r="AP390" s="15" t="s">
        <v>1049</v>
      </c>
      <c r="AQ390" s="43" t="str">
        <f t="shared" si="59"/>
        <v>SI</v>
      </c>
      <c r="AR390" s="44">
        <f t="shared" si="60"/>
        <v>122718.75</v>
      </c>
      <c r="AS390" s="44">
        <f t="shared" si="61"/>
        <v>103125</v>
      </c>
      <c r="AT390" s="44">
        <f t="shared" si="62"/>
        <v>103125</v>
      </c>
      <c r="AU390" s="44">
        <f t="shared" si="63"/>
        <v>122718.75</v>
      </c>
      <c r="AV390" s="45" t="b">
        <f t="shared" si="64"/>
        <v>1</v>
      </c>
      <c r="AW390" s="45" t="b">
        <f t="shared" si="65"/>
        <v>0</v>
      </c>
      <c r="AX390" s="45"/>
    </row>
    <row r="391" spans="1:51" s="36" customFormat="1" ht="27.75" customHeight="1" x14ac:dyDescent="0.15">
      <c r="A391" s="36" t="str">
        <f t="shared" si="57"/>
        <v>ALDENTAL S.A.304013200</v>
      </c>
      <c r="B391" s="36" t="b">
        <f>+A391='[1]Anexo 9'!A391</f>
        <v>1</v>
      </c>
      <c r="C391" s="18">
        <v>890912872</v>
      </c>
      <c r="D391" s="18" t="s">
        <v>3850</v>
      </c>
      <c r="E391" s="15" t="s">
        <v>800</v>
      </c>
      <c r="F391" s="15" t="s">
        <v>62</v>
      </c>
      <c r="G391" s="15" t="s">
        <v>3155</v>
      </c>
      <c r="H391" s="15" t="s">
        <v>3155</v>
      </c>
      <c r="I391" s="15" t="s">
        <v>3155</v>
      </c>
      <c r="J391" s="15">
        <v>4</v>
      </c>
      <c r="K391" s="15" t="s">
        <v>3155</v>
      </c>
      <c r="L391" s="15">
        <v>304013200</v>
      </c>
      <c r="M391" s="15" t="s">
        <v>1354</v>
      </c>
      <c r="N391" s="15" t="s">
        <v>91</v>
      </c>
      <c r="O391" s="18" t="s">
        <v>1354</v>
      </c>
      <c r="P391" s="22" t="s">
        <v>73</v>
      </c>
      <c r="Q391" s="15" t="s">
        <v>462</v>
      </c>
      <c r="R391" s="18" t="s">
        <v>1355</v>
      </c>
      <c r="S391" s="22" t="b">
        <f>+R391=Q391</f>
        <v>0</v>
      </c>
      <c r="T391" s="18" t="s">
        <v>1356</v>
      </c>
      <c r="U391" s="18" t="s">
        <v>1137</v>
      </c>
      <c r="V391" s="15" t="s">
        <v>1357</v>
      </c>
      <c r="W391" s="18" t="s">
        <v>1257</v>
      </c>
      <c r="X391" s="18"/>
      <c r="Y391" s="15" t="s">
        <v>73</v>
      </c>
      <c r="Z391" s="18" t="s">
        <v>1358</v>
      </c>
      <c r="AA391" s="18" t="s">
        <v>1146</v>
      </c>
      <c r="AB391" s="18" t="s">
        <v>1359</v>
      </c>
      <c r="AC391" s="67" t="str">
        <f>+VLOOKUP("*"&amp;L391&amp;"*",'[2]REGISTROS SANITARIOS'!$D$261:$E$408,2,FALSE)</f>
        <v>SI</v>
      </c>
      <c r="AD391" s="22" t="s">
        <v>1025</v>
      </c>
      <c r="AE391" s="16">
        <v>44246</v>
      </c>
      <c r="AF391" s="34" t="s">
        <v>68</v>
      </c>
      <c r="AG391" s="24" t="s">
        <v>1049</v>
      </c>
      <c r="AH391" s="18" t="s">
        <v>1049</v>
      </c>
      <c r="AI391" s="18" t="s">
        <v>1049</v>
      </c>
      <c r="AJ391" s="17">
        <v>192.5</v>
      </c>
      <c r="AK391" s="25">
        <v>193</v>
      </c>
      <c r="AL391" s="25">
        <v>30000</v>
      </c>
      <c r="AM391" s="35">
        <v>0.19</v>
      </c>
      <c r="AN391" s="49">
        <f t="shared" si="58"/>
        <v>6890100</v>
      </c>
      <c r="AO391" s="18" t="s">
        <v>1049</v>
      </c>
      <c r="AP391" s="15" t="s">
        <v>1049</v>
      </c>
      <c r="AQ391" s="43" t="str">
        <f t="shared" si="59"/>
        <v>MAYOR</v>
      </c>
      <c r="AR391" s="44">
        <f t="shared" si="60"/>
        <v>6872250</v>
      </c>
      <c r="AS391" s="44">
        <f t="shared" si="61"/>
        <v>5775000</v>
      </c>
      <c r="AT391" s="44">
        <f t="shared" si="62"/>
        <v>5790000</v>
      </c>
      <c r="AU391" s="44">
        <f t="shared" si="63"/>
        <v>6890100</v>
      </c>
      <c r="AV391" s="45" t="b">
        <f t="shared" si="64"/>
        <v>1</v>
      </c>
      <c r="AW391" s="45" t="b">
        <f t="shared" si="65"/>
        <v>0</v>
      </c>
      <c r="AX391" s="45"/>
    </row>
    <row r="392" spans="1:51" s="36" customFormat="1" ht="27.75" customHeight="1" x14ac:dyDescent="0.15">
      <c r="A392" s="36" t="str">
        <f t="shared" si="57"/>
        <v>ALDENTAL S.A.302020403</v>
      </c>
      <c r="B392" s="36" t="b">
        <f>+A392='[1]Anexo 9'!A392</f>
        <v>1</v>
      </c>
      <c r="C392" s="18">
        <v>890912872</v>
      </c>
      <c r="D392" s="18" t="s">
        <v>3850</v>
      </c>
      <c r="E392" s="15" t="s">
        <v>800</v>
      </c>
      <c r="F392" s="15" t="s">
        <v>62</v>
      </c>
      <c r="G392" s="15" t="s">
        <v>3155</v>
      </c>
      <c r="H392" s="15" t="s">
        <v>3155</v>
      </c>
      <c r="I392" s="15" t="s">
        <v>3155</v>
      </c>
      <c r="J392" s="15">
        <v>4</v>
      </c>
      <c r="K392" s="15" t="s">
        <v>3155</v>
      </c>
      <c r="L392" s="15">
        <v>302020403</v>
      </c>
      <c r="M392" s="15" t="s">
        <v>1194</v>
      </c>
      <c r="N392" s="15" t="s">
        <v>1195</v>
      </c>
      <c r="O392" s="18" t="s">
        <v>1196</v>
      </c>
      <c r="P392" s="22" t="s">
        <v>3841</v>
      </c>
      <c r="Q392" s="15" t="s">
        <v>995</v>
      </c>
      <c r="R392" s="18" t="s">
        <v>383</v>
      </c>
      <c r="S392" s="22" t="s">
        <v>73</v>
      </c>
      <c r="T392" s="18" t="s">
        <v>1197</v>
      </c>
      <c r="U392" s="18" t="s">
        <v>1137</v>
      </c>
      <c r="V392" s="15"/>
      <c r="W392" s="18" t="s">
        <v>1198</v>
      </c>
      <c r="X392" s="18"/>
      <c r="Y392" s="15" t="s">
        <v>73</v>
      </c>
      <c r="Z392" s="18" t="s">
        <v>1198</v>
      </c>
      <c r="AA392" s="18" t="s">
        <v>71</v>
      </c>
      <c r="AB392" s="18" t="s">
        <v>1199</v>
      </c>
      <c r="AC392" s="67" t="str">
        <f>+VLOOKUP("*"&amp;L392&amp;"*",'[2]REGISTROS SANITARIOS'!$D$261:$E$408,2,FALSE)</f>
        <v>SI</v>
      </c>
      <c r="AD392" s="22" t="s">
        <v>1025</v>
      </c>
      <c r="AE392" s="16">
        <v>44402</v>
      </c>
      <c r="AF392" s="34" t="s">
        <v>73</v>
      </c>
      <c r="AG392" s="24" t="s">
        <v>1049</v>
      </c>
      <c r="AH392" s="18" t="s">
        <v>1049</v>
      </c>
      <c r="AI392" s="18" t="s">
        <v>1050</v>
      </c>
      <c r="AJ392" s="17">
        <v>11</v>
      </c>
      <c r="AK392" s="25">
        <v>11</v>
      </c>
      <c r="AL392" s="25">
        <v>29000</v>
      </c>
      <c r="AM392" s="35">
        <v>0</v>
      </c>
      <c r="AN392" s="49">
        <f t="shared" si="58"/>
        <v>319000</v>
      </c>
      <c r="AO392" s="18" t="s">
        <v>1049</v>
      </c>
      <c r="AP392" s="15" t="s">
        <v>1049</v>
      </c>
      <c r="AQ392" s="43" t="str">
        <f t="shared" si="59"/>
        <v>SI</v>
      </c>
      <c r="AR392" s="44">
        <f t="shared" si="60"/>
        <v>319000</v>
      </c>
      <c r="AS392" s="44">
        <f t="shared" si="61"/>
        <v>319000</v>
      </c>
      <c r="AT392" s="44">
        <f t="shared" si="62"/>
        <v>319000</v>
      </c>
      <c r="AU392" s="44">
        <f t="shared" si="63"/>
        <v>319000</v>
      </c>
      <c r="AV392" s="45" t="b">
        <f t="shared" si="64"/>
        <v>1</v>
      </c>
      <c r="AW392" s="45" t="b">
        <f t="shared" si="65"/>
        <v>1</v>
      </c>
      <c r="AX392" s="45"/>
    </row>
    <row r="393" spans="1:51" s="36" customFormat="1" ht="27.75" customHeight="1" x14ac:dyDescent="0.15">
      <c r="A393" s="36" t="str">
        <f t="shared" si="57"/>
        <v>ALERE COLOMBIA SA414330211</v>
      </c>
      <c r="B393" s="36" t="b">
        <f>+A393='[1]Anexo 9'!A393</f>
        <v>1</v>
      </c>
      <c r="C393" s="18">
        <v>805001194</v>
      </c>
      <c r="D393" s="18" t="s">
        <v>3855</v>
      </c>
      <c r="E393" s="15" t="s">
        <v>810</v>
      </c>
      <c r="F393" s="15" t="s">
        <v>62</v>
      </c>
      <c r="G393" s="15" t="s">
        <v>3155</v>
      </c>
      <c r="H393" s="15" t="s">
        <v>3155</v>
      </c>
      <c r="I393" s="15" t="s">
        <v>3155</v>
      </c>
      <c r="J393" s="15">
        <v>6</v>
      </c>
      <c r="K393" s="15" t="s">
        <v>3155</v>
      </c>
      <c r="L393" s="15">
        <v>414330211</v>
      </c>
      <c r="M393" s="15" t="s">
        <v>901</v>
      </c>
      <c r="N393" s="15" t="s">
        <v>885</v>
      </c>
      <c r="O393" s="18" t="s">
        <v>3991</v>
      </c>
      <c r="P393" s="22" t="s">
        <v>3841</v>
      </c>
      <c r="Q393" s="15" t="s">
        <v>903</v>
      </c>
      <c r="R393" s="18" t="s">
        <v>5591</v>
      </c>
      <c r="S393" s="22" t="s">
        <v>68</v>
      </c>
      <c r="T393" s="18" t="s">
        <v>5591</v>
      </c>
      <c r="U393" s="18" t="s">
        <v>5591</v>
      </c>
      <c r="V393" s="15"/>
      <c r="W393" s="18" t="s">
        <v>6121</v>
      </c>
      <c r="X393" s="18" t="s">
        <v>8784</v>
      </c>
      <c r="Y393" s="15" t="s">
        <v>73</v>
      </c>
      <c r="Z393" s="18" t="s">
        <v>6710</v>
      </c>
      <c r="AA393" s="18" t="s">
        <v>3325</v>
      </c>
      <c r="AB393" s="18" t="s">
        <v>6711</v>
      </c>
      <c r="AC393" s="67" t="str">
        <f>+VLOOKUP("*"&amp;L393&amp;"*",'[2]REGISTROS SANITARIOS'!$D$409:$E$418,2,FALSE)</f>
        <v>SI</v>
      </c>
      <c r="AD393" s="22" t="s">
        <v>1025</v>
      </c>
      <c r="AE393" s="16">
        <v>45433</v>
      </c>
      <c r="AF393" s="34" t="s">
        <v>73</v>
      </c>
      <c r="AG393" s="24"/>
      <c r="AH393" s="18"/>
      <c r="AI393" s="18" t="s">
        <v>52</v>
      </c>
      <c r="AJ393" s="17">
        <v>2618</v>
      </c>
      <c r="AK393" s="25">
        <v>2640</v>
      </c>
      <c r="AL393" s="25">
        <v>3332</v>
      </c>
      <c r="AM393" s="35">
        <v>0</v>
      </c>
      <c r="AN393" s="49">
        <f t="shared" si="58"/>
        <v>8796480</v>
      </c>
      <c r="AO393" s="18"/>
      <c r="AP393" s="15"/>
      <c r="AQ393" s="43" t="str">
        <f t="shared" si="59"/>
        <v>MAYOR</v>
      </c>
      <c r="AR393" s="44">
        <f t="shared" si="60"/>
        <v>8723176</v>
      </c>
      <c r="AS393" s="44">
        <f t="shared" si="61"/>
        <v>8723176</v>
      </c>
      <c r="AT393" s="44">
        <f t="shared" si="62"/>
        <v>8796480</v>
      </c>
      <c r="AU393" s="44">
        <f t="shared" si="63"/>
        <v>8796480</v>
      </c>
      <c r="AV393" s="45" t="b">
        <f t="shared" si="64"/>
        <v>1</v>
      </c>
      <c r="AW393" s="45" t="b">
        <f t="shared" si="65"/>
        <v>0</v>
      </c>
      <c r="AX393" s="45"/>
    </row>
    <row r="394" spans="1:51" s="36" customFormat="1" ht="27.75" customHeight="1" x14ac:dyDescent="0.15">
      <c r="A394" s="36" t="str">
        <f t="shared" si="57"/>
        <v>ALERE COLOMBIA SA414330311</v>
      </c>
      <c r="B394" s="36" t="b">
        <f>+A394='[1]Anexo 9'!A394</f>
        <v>1</v>
      </c>
      <c r="C394" s="18">
        <v>805001194</v>
      </c>
      <c r="D394" s="18" t="s">
        <v>3855</v>
      </c>
      <c r="E394" s="15" t="s">
        <v>810</v>
      </c>
      <c r="F394" s="15" t="s">
        <v>62</v>
      </c>
      <c r="G394" s="15" t="s">
        <v>3155</v>
      </c>
      <c r="H394" s="15" t="s">
        <v>3155</v>
      </c>
      <c r="I394" s="15" t="s">
        <v>3155</v>
      </c>
      <c r="J394" s="15">
        <v>6</v>
      </c>
      <c r="K394" s="15" t="s">
        <v>3155</v>
      </c>
      <c r="L394" s="15">
        <v>414330311</v>
      </c>
      <c r="M394" s="15" t="s">
        <v>905</v>
      </c>
      <c r="N394" s="15" t="s">
        <v>885</v>
      </c>
      <c r="O394" s="18" t="s">
        <v>3301</v>
      </c>
      <c r="P394" s="22" t="s">
        <v>3841</v>
      </c>
      <c r="Q394" s="15" t="s">
        <v>907</v>
      </c>
      <c r="R394" s="18" t="s">
        <v>5591</v>
      </c>
      <c r="S394" s="22" t="s">
        <v>73</v>
      </c>
      <c r="T394" s="18" t="s">
        <v>5591</v>
      </c>
      <c r="U394" s="18" t="s">
        <v>5591</v>
      </c>
      <c r="V394" s="15" t="s">
        <v>908</v>
      </c>
      <c r="W394" s="18" t="s">
        <v>6121</v>
      </c>
      <c r="X394" s="18"/>
      <c r="Y394" s="15" t="s">
        <v>73</v>
      </c>
      <c r="Z394" s="18" t="s">
        <v>6712</v>
      </c>
      <c r="AA394" s="18" t="s">
        <v>3325</v>
      </c>
      <c r="AB394" s="18" t="s">
        <v>6713</v>
      </c>
      <c r="AC394" s="67" t="str">
        <f>+VLOOKUP("*"&amp;L394&amp;"*",'[2]REGISTROS SANITARIOS'!$D$409:$E$418,2,FALSE)</f>
        <v>SI</v>
      </c>
      <c r="AD394" s="22" t="s">
        <v>1025</v>
      </c>
      <c r="AE394" s="16">
        <v>45434</v>
      </c>
      <c r="AF394" s="34" t="s">
        <v>73</v>
      </c>
      <c r="AG394" s="24"/>
      <c r="AH394" s="18"/>
      <c r="AI394" s="18" t="s">
        <v>52</v>
      </c>
      <c r="AJ394" s="17">
        <v>770</v>
      </c>
      <c r="AK394" s="25">
        <v>780</v>
      </c>
      <c r="AL394" s="25">
        <v>2100</v>
      </c>
      <c r="AM394" s="35">
        <v>0</v>
      </c>
      <c r="AN394" s="49">
        <f t="shared" si="58"/>
        <v>1638000</v>
      </c>
      <c r="AO394" s="18"/>
      <c r="AP394" s="15"/>
      <c r="AQ394" s="43" t="str">
        <f t="shared" si="59"/>
        <v>MAYOR</v>
      </c>
      <c r="AR394" s="44">
        <f t="shared" si="60"/>
        <v>1617000</v>
      </c>
      <c r="AS394" s="44">
        <f t="shared" si="61"/>
        <v>1617000</v>
      </c>
      <c r="AT394" s="44">
        <f t="shared" si="62"/>
        <v>1638000</v>
      </c>
      <c r="AU394" s="44">
        <f t="shared" si="63"/>
        <v>1638000</v>
      </c>
      <c r="AV394" s="45" t="b">
        <f t="shared" si="64"/>
        <v>1</v>
      </c>
      <c r="AW394" s="45" t="b">
        <f t="shared" si="65"/>
        <v>0</v>
      </c>
      <c r="AX394" s="45"/>
    </row>
    <row r="395" spans="1:51" s="36" customFormat="1" ht="27.75" customHeight="1" x14ac:dyDescent="0.15">
      <c r="A395" s="36" t="str">
        <f t="shared" si="57"/>
        <v>ALERE COLOMBIA SA414330314</v>
      </c>
      <c r="B395" s="36" t="b">
        <f>+A395='[1]Anexo 9'!A395</f>
        <v>1</v>
      </c>
      <c r="C395" s="18">
        <v>805001194</v>
      </c>
      <c r="D395" s="18" t="s">
        <v>3855</v>
      </c>
      <c r="E395" s="15" t="s">
        <v>810</v>
      </c>
      <c r="F395" s="15" t="s">
        <v>62</v>
      </c>
      <c r="G395" s="15" t="s">
        <v>3155</v>
      </c>
      <c r="H395" s="15" t="s">
        <v>3155</v>
      </c>
      <c r="I395" s="15" t="s">
        <v>3155</v>
      </c>
      <c r="J395" s="15">
        <v>4</v>
      </c>
      <c r="K395" s="15" t="s">
        <v>3155</v>
      </c>
      <c r="L395" s="15">
        <v>414330314</v>
      </c>
      <c r="M395" s="15" t="s">
        <v>3946</v>
      </c>
      <c r="N395" s="15" t="s">
        <v>885</v>
      </c>
      <c r="O395" s="18" t="s">
        <v>3992</v>
      </c>
      <c r="P395" s="22" t="s">
        <v>3841</v>
      </c>
      <c r="Q395" s="15" t="s">
        <v>3122</v>
      </c>
      <c r="R395" s="18" t="s">
        <v>5592</v>
      </c>
      <c r="S395" s="22" t="s">
        <v>73</v>
      </c>
      <c r="T395" s="18" t="s">
        <v>5592</v>
      </c>
      <c r="U395" s="18" t="s">
        <v>5592</v>
      </c>
      <c r="V395" s="15"/>
      <c r="W395" s="18" t="s">
        <v>6121</v>
      </c>
      <c r="X395" s="18" t="s">
        <v>8786</v>
      </c>
      <c r="Y395" s="15" t="s">
        <v>73</v>
      </c>
      <c r="Z395" s="18" t="s">
        <v>6710</v>
      </c>
      <c r="AA395" s="18" t="s">
        <v>3325</v>
      </c>
      <c r="AB395" s="18" t="s">
        <v>6714</v>
      </c>
      <c r="AC395" s="67" t="str">
        <f>+VLOOKUP("*"&amp;L395&amp;"*",'[2]REGISTROS SANITARIOS'!$D$409:$E$418,2,FALSE)</f>
        <v>SI</v>
      </c>
      <c r="AD395" s="22" t="s">
        <v>1025</v>
      </c>
      <c r="AE395" s="16">
        <v>45499</v>
      </c>
      <c r="AF395" s="34" t="s">
        <v>73</v>
      </c>
      <c r="AG395" s="24"/>
      <c r="AH395" s="18"/>
      <c r="AI395" s="18" t="s">
        <v>52</v>
      </c>
      <c r="AJ395" s="17">
        <v>8250</v>
      </c>
      <c r="AK395" s="25">
        <v>8250</v>
      </c>
      <c r="AL395" s="25">
        <v>8500</v>
      </c>
      <c r="AM395" s="35">
        <v>0</v>
      </c>
      <c r="AN395" s="49">
        <f t="shared" si="58"/>
        <v>70125000</v>
      </c>
      <c r="AO395" s="18"/>
      <c r="AP395" s="15"/>
      <c r="AQ395" s="43" t="str">
        <f t="shared" si="59"/>
        <v>SI</v>
      </c>
      <c r="AR395" s="44">
        <f t="shared" si="60"/>
        <v>70125000</v>
      </c>
      <c r="AS395" s="44">
        <f t="shared" si="61"/>
        <v>70125000</v>
      </c>
      <c r="AT395" s="44">
        <f t="shared" si="62"/>
        <v>70125000</v>
      </c>
      <c r="AU395" s="44">
        <f t="shared" si="63"/>
        <v>70125000</v>
      </c>
      <c r="AV395" s="45" t="b">
        <f t="shared" si="64"/>
        <v>1</v>
      </c>
      <c r="AW395" s="45" t="b">
        <f t="shared" si="65"/>
        <v>1</v>
      </c>
      <c r="AX395" s="45"/>
    </row>
    <row r="396" spans="1:51" s="36" customFormat="1" ht="27.75" customHeight="1" x14ac:dyDescent="0.15">
      <c r="A396" s="36" t="str">
        <f t="shared" si="57"/>
        <v>ALERE COLOMBIA SA414330511</v>
      </c>
      <c r="B396" s="36" t="b">
        <f>+A396='[1]Anexo 9'!A396</f>
        <v>1</v>
      </c>
      <c r="C396" s="18">
        <v>805001194</v>
      </c>
      <c r="D396" s="18" t="s">
        <v>3855</v>
      </c>
      <c r="E396" s="15" t="s">
        <v>810</v>
      </c>
      <c r="F396" s="15" t="s">
        <v>62</v>
      </c>
      <c r="G396" s="15" t="s">
        <v>3155</v>
      </c>
      <c r="H396" s="15" t="s">
        <v>3155</v>
      </c>
      <c r="I396" s="15" t="s">
        <v>3155</v>
      </c>
      <c r="J396" s="15">
        <v>5</v>
      </c>
      <c r="K396" s="15" t="s">
        <v>3155</v>
      </c>
      <c r="L396" s="15">
        <v>414330511</v>
      </c>
      <c r="M396" s="15" t="s">
        <v>911</v>
      </c>
      <c r="N396" s="15" t="s">
        <v>885</v>
      </c>
      <c r="O396" s="18" t="s">
        <v>3993</v>
      </c>
      <c r="P396" s="22" t="s">
        <v>3841</v>
      </c>
      <c r="Q396" s="15" t="s">
        <v>913</v>
      </c>
      <c r="R396" s="18" t="s">
        <v>5592</v>
      </c>
      <c r="S396" s="22" t="s">
        <v>73</v>
      </c>
      <c r="T396" s="18" t="s">
        <v>5592</v>
      </c>
      <c r="U396" s="18" t="s">
        <v>5592</v>
      </c>
      <c r="V396" s="15" t="s">
        <v>6109</v>
      </c>
      <c r="W396" s="18" t="s">
        <v>6121</v>
      </c>
      <c r="X396" s="18"/>
      <c r="Y396" s="15" t="s">
        <v>73</v>
      </c>
      <c r="Z396" s="18" t="s">
        <v>6712</v>
      </c>
      <c r="AA396" s="18" t="s">
        <v>3325</v>
      </c>
      <c r="AB396" s="18" t="s">
        <v>6715</v>
      </c>
      <c r="AC396" s="67" t="str">
        <f>+VLOOKUP("*"&amp;L396&amp;"*",'[2]REGISTROS SANITARIOS'!$D$409:$E$418,2,FALSE)</f>
        <v>SI</v>
      </c>
      <c r="AD396" s="22" t="s">
        <v>1025</v>
      </c>
      <c r="AE396" s="16">
        <v>45433</v>
      </c>
      <c r="AF396" s="34" t="s">
        <v>73</v>
      </c>
      <c r="AG396" s="24"/>
      <c r="AH396" s="18"/>
      <c r="AI396" s="18" t="s">
        <v>52</v>
      </c>
      <c r="AJ396" s="17">
        <v>181.5</v>
      </c>
      <c r="AK396" s="25">
        <v>182</v>
      </c>
      <c r="AL396" s="25">
        <v>8300</v>
      </c>
      <c r="AM396" s="35">
        <v>0</v>
      </c>
      <c r="AN396" s="49">
        <f t="shared" si="58"/>
        <v>1510600</v>
      </c>
      <c r="AO396" s="18"/>
      <c r="AP396" s="15"/>
      <c r="AQ396" s="43" t="str">
        <f t="shared" si="59"/>
        <v>MAYOR</v>
      </c>
      <c r="AR396" s="44">
        <f t="shared" si="60"/>
        <v>1506450</v>
      </c>
      <c r="AS396" s="44">
        <f t="shared" si="61"/>
        <v>1506450</v>
      </c>
      <c r="AT396" s="44">
        <f t="shared" si="62"/>
        <v>1510600</v>
      </c>
      <c r="AU396" s="44">
        <f t="shared" si="63"/>
        <v>1510600</v>
      </c>
      <c r="AV396" s="45" t="b">
        <f t="shared" si="64"/>
        <v>1</v>
      </c>
      <c r="AW396" s="45" t="b">
        <f t="shared" si="65"/>
        <v>0</v>
      </c>
      <c r="AX396" s="45"/>
    </row>
    <row r="397" spans="1:51" s="36" customFormat="1" ht="27.75" customHeight="1" x14ac:dyDescent="0.15">
      <c r="A397" s="36" t="str">
        <f t="shared" si="57"/>
        <v>ALERE COLOMBIA SA414330611</v>
      </c>
      <c r="B397" s="36" t="b">
        <f>+A397='[1]Anexo 9'!A397</f>
        <v>1</v>
      </c>
      <c r="C397" s="18">
        <v>805001194</v>
      </c>
      <c r="D397" s="18" t="s">
        <v>3855</v>
      </c>
      <c r="E397" s="15" t="s">
        <v>810</v>
      </c>
      <c r="F397" s="15" t="s">
        <v>62</v>
      </c>
      <c r="G397" s="15" t="s">
        <v>3155</v>
      </c>
      <c r="H397" s="15" t="s">
        <v>3155</v>
      </c>
      <c r="I397" s="15" t="s">
        <v>3155</v>
      </c>
      <c r="J397" s="15">
        <v>5</v>
      </c>
      <c r="K397" s="15" t="s">
        <v>3155</v>
      </c>
      <c r="L397" s="15">
        <v>414330611</v>
      </c>
      <c r="M397" s="15" t="s">
        <v>917</v>
      </c>
      <c r="N397" s="15" t="s">
        <v>885</v>
      </c>
      <c r="O397" s="18" t="s">
        <v>3994</v>
      </c>
      <c r="P397" s="22" t="s">
        <v>3841</v>
      </c>
      <c r="Q397" s="15" t="s">
        <v>919</v>
      </c>
      <c r="R397" s="18" t="s">
        <v>3303</v>
      </c>
      <c r="S397" s="22" t="s">
        <v>73</v>
      </c>
      <c r="T397" s="18" t="s">
        <v>3303</v>
      </c>
      <c r="U397" s="18" t="s">
        <v>3303</v>
      </c>
      <c r="V397" s="15"/>
      <c r="W397" s="18" t="s">
        <v>3304</v>
      </c>
      <c r="X397" s="18" t="s">
        <v>8787</v>
      </c>
      <c r="Y397" s="15" t="s">
        <v>73</v>
      </c>
      <c r="Z397" s="18" t="s">
        <v>6716</v>
      </c>
      <c r="AA397" s="18" t="s">
        <v>1582</v>
      </c>
      <c r="AB397" s="18" t="s">
        <v>6717</v>
      </c>
      <c r="AC397" s="67" t="str">
        <f>+VLOOKUP("*"&amp;L397&amp;"*",'[2]REGISTROS SANITARIOS'!$D$409:$E$418,2,FALSE)</f>
        <v>SI</v>
      </c>
      <c r="AD397" s="22" t="s">
        <v>1025</v>
      </c>
      <c r="AE397" s="16">
        <v>45433</v>
      </c>
      <c r="AF397" s="34" t="s">
        <v>73</v>
      </c>
      <c r="AG397" s="24"/>
      <c r="AH397" s="18"/>
      <c r="AI397" s="18" t="s">
        <v>52</v>
      </c>
      <c r="AJ397" s="17">
        <v>2018.5</v>
      </c>
      <c r="AK397" s="25">
        <v>2100</v>
      </c>
      <c r="AL397" s="25">
        <v>3000</v>
      </c>
      <c r="AM397" s="35">
        <v>0</v>
      </c>
      <c r="AN397" s="49">
        <f t="shared" si="58"/>
        <v>6300000</v>
      </c>
      <c r="AO397" s="18"/>
      <c r="AP397" s="15"/>
      <c r="AQ397" s="43" t="str">
        <f t="shared" si="59"/>
        <v>MAYOR</v>
      </c>
      <c r="AR397" s="44">
        <f t="shared" si="60"/>
        <v>6055500</v>
      </c>
      <c r="AS397" s="44">
        <f t="shared" si="61"/>
        <v>6055500</v>
      </c>
      <c r="AT397" s="44">
        <f t="shared" si="62"/>
        <v>6300000</v>
      </c>
      <c r="AU397" s="44">
        <f t="shared" si="63"/>
        <v>6300000</v>
      </c>
      <c r="AV397" s="45" t="b">
        <f t="shared" si="64"/>
        <v>1</v>
      </c>
      <c r="AW397" s="45" t="b">
        <f t="shared" si="65"/>
        <v>0</v>
      </c>
      <c r="AX397" s="45"/>
    </row>
    <row r="398" spans="1:51" s="36" customFormat="1" ht="27.75" customHeight="1" x14ac:dyDescent="0.15">
      <c r="A398" s="36" t="str">
        <f t="shared" si="57"/>
        <v>ALFA TRADING SAS201020310</v>
      </c>
      <c r="B398" s="36" t="b">
        <f>+A398='[1]Anexo 9'!A398</f>
        <v>1</v>
      </c>
      <c r="C398" s="18">
        <v>830041488</v>
      </c>
      <c r="D398" s="18" t="s">
        <v>3856</v>
      </c>
      <c r="E398" s="15" t="s">
        <v>98</v>
      </c>
      <c r="F398" s="15" t="s">
        <v>62</v>
      </c>
      <c r="G398" s="15" t="s">
        <v>3155</v>
      </c>
      <c r="H398" s="15" t="s">
        <v>3155</v>
      </c>
      <c r="I398" s="15" t="s">
        <v>3155</v>
      </c>
      <c r="J398" s="15">
        <v>12</v>
      </c>
      <c r="K398" s="15" t="s">
        <v>3155</v>
      </c>
      <c r="L398" s="15">
        <v>201020310</v>
      </c>
      <c r="M398" s="15" t="s">
        <v>368</v>
      </c>
      <c r="N398" s="15" t="s">
        <v>101</v>
      </c>
      <c r="O398" s="18" t="s">
        <v>3995</v>
      </c>
      <c r="P398" s="22" t="s">
        <v>73</v>
      </c>
      <c r="Q398" s="15" t="s">
        <v>101</v>
      </c>
      <c r="R398" s="18" t="s">
        <v>1407</v>
      </c>
      <c r="S398" s="22" t="s">
        <v>73</v>
      </c>
      <c r="T398" s="18" t="s">
        <v>1407</v>
      </c>
      <c r="U398" s="18">
        <v>100</v>
      </c>
      <c r="V398" s="15" t="s">
        <v>6058</v>
      </c>
      <c r="W398" s="18" t="s">
        <v>1374</v>
      </c>
      <c r="X398" s="18"/>
      <c r="Y398" s="15" t="s">
        <v>68</v>
      </c>
      <c r="Z398" s="18" t="s">
        <v>1374</v>
      </c>
      <c r="AA398" s="18" t="s">
        <v>71</v>
      </c>
      <c r="AB398" s="18" t="s">
        <v>6718</v>
      </c>
      <c r="AC398" s="67" t="str">
        <f>+VLOOKUP("*"&amp;L398&amp;"*",'[2]REGISTROS SANITARIOS'!$D$419:$E$429,2,FALSE)</f>
        <v>SI</v>
      </c>
      <c r="AD398" s="22" t="s">
        <v>1025</v>
      </c>
      <c r="AE398" s="16">
        <v>45716</v>
      </c>
      <c r="AF398" s="34" t="s">
        <v>73</v>
      </c>
      <c r="AG398" s="24" t="s">
        <v>3155</v>
      </c>
      <c r="AH398" s="18" t="s">
        <v>3155</v>
      </c>
      <c r="AI398" s="18" t="s">
        <v>54</v>
      </c>
      <c r="AJ398" s="17">
        <v>5500</v>
      </c>
      <c r="AK398" s="25">
        <v>5500</v>
      </c>
      <c r="AL398" s="25">
        <v>4600</v>
      </c>
      <c r="AM398" s="35">
        <v>0.19</v>
      </c>
      <c r="AN398" s="49">
        <f t="shared" si="58"/>
        <v>30107000</v>
      </c>
      <c r="AO398" s="18" t="s">
        <v>3155</v>
      </c>
      <c r="AP398" s="15" t="s">
        <v>3155</v>
      </c>
      <c r="AQ398" s="43" t="str">
        <f t="shared" si="59"/>
        <v>SI</v>
      </c>
      <c r="AR398" s="44">
        <f t="shared" si="60"/>
        <v>30107000</v>
      </c>
      <c r="AS398" s="44">
        <f t="shared" si="61"/>
        <v>25300000</v>
      </c>
      <c r="AT398" s="44">
        <f t="shared" si="62"/>
        <v>25300000</v>
      </c>
      <c r="AU398" s="44">
        <f t="shared" si="63"/>
        <v>30107000</v>
      </c>
      <c r="AV398" s="45" t="b">
        <f t="shared" si="64"/>
        <v>1</v>
      </c>
      <c r="AW398" s="45" t="b">
        <f t="shared" si="65"/>
        <v>0</v>
      </c>
      <c r="AX398" s="45"/>
      <c r="AY398" s="36" t="s">
        <v>8743</v>
      </c>
    </row>
    <row r="399" spans="1:51" s="36" customFormat="1" ht="27.75" customHeight="1" x14ac:dyDescent="0.15">
      <c r="A399" s="36" t="str">
        <f t="shared" si="57"/>
        <v>ALFA TRADING SAS201040510</v>
      </c>
      <c r="B399" s="36" t="b">
        <f>+A399='[1]Anexo 9'!A399</f>
        <v>1</v>
      </c>
      <c r="C399" s="18">
        <v>830041488</v>
      </c>
      <c r="D399" s="18" t="s">
        <v>3856</v>
      </c>
      <c r="E399" s="15" t="s">
        <v>98</v>
      </c>
      <c r="F399" s="15" t="s">
        <v>62</v>
      </c>
      <c r="G399" s="15" t="s">
        <v>3155</v>
      </c>
      <c r="H399" s="15" t="s">
        <v>3155</v>
      </c>
      <c r="I399" s="15" t="s">
        <v>3155</v>
      </c>
      <c r="J399" s="15">
        <v>6</v>
      </c>
      <c r="K399" s="15" t="s">
        <v>3155</v>
      </c>
      <c r="L399" s="15">
        <v>201040510</v>
      </c>
      <c r="M399" s="15" t="s">
        <v>373</v>
      </c>
      <c r="N399" s="15" t="s">
        <v>101</v>
      </c>
      <c r="O399" s="18" t="s">
        <v>3996</v>
      </c>
      <c r="P399" s="22" t="s">
        <v>3841</v>
      </c>
      <c r="Q399" s="15" t="s">
        <v>248</v>
      </c>
      <c r="R399" s="18" t="s">
        <v>248</v>
      </c>
      <c r="S399" s="22" t="s">
        <v>73</v>
      </c>
      <c r="T399" s="18" t="s">
        <v>248</v>
      </c>
      <c r="U399" s="18" t="s">
        <v>248</v>
      </c>
      <c r="V399" s="15"/>
      <c r="W399" s="18" t="s">
        <v>1374</v>
      </c>
      <c r="X399" s="18" t="s">
        <v>8754</v>
      </c>
      <c r="Y399" s="15" t="s">
        <v>68</v>
      </c>
      <c r="Z399" s="18" t="s">
        <v>6719</v>
      </c>
      <c r="AA399" s="18" t="s">
        <v>71</v>
      </c>
      <c r="AB399" s="18" t="s">
        <v>6720</v>
      </c>
      <c r="AC399" s="67" t="str">
        <f>+VLOOKUP("*"&amp;L399&amp;"*",'[2]REGISTROS SANITARIOS'!$D$419:$E$429,2,FALSE)</f>
        <v>SI</v>
      </c>
      <c r="AD399" s="22" t="s">
        <v>1025</v>
      </c>
      <c r="AE399" s="16">
        <v>45888</v>
      </c>
      <c r="AF399" s="34" t="s">
        <v>73</v>
      </c>
      <c r="AG399" s="24" t="s">
        <v>3155</v>
      </c>
      <c r="AH399" s="18" t="s">
        <v>3155</v>
      </c>
      <c r="AI399" s="18" t="s">
        <v>53</v>
      </c>
      <c r="AJ399" s="17">
        <v>1100</v>
      </c>
      <c r="AK399" s="25">
        <v>1100</v>
      </c>
      <c r="AL399" s="25">
        <v>1000</v>
      </c>
      <c r="AM399" s="35">
        <v>0</v>
      </c>
      <c r="AN399" s="49">
        <f t="shared" si="58"/>
        <v>1100000</v>
      </c>
      <c r="AO399" s="18" t="s">
        <v>3155</v>
      </c>
      <c r="AP399" s="15" t="s">
        <v>3155</v>
      </c>
      <c r="AQ399" s="43" t="str">
        <f t="shared" si="59"/>
        <v>SI</v>
      </c>
      <c r="AR399" s="44">
        <f t="shared" si="60"/>
        <v>1100000</v>
      </c>
      <c r="AS399" s="44">
        <f t="shared" si="61"/>
        <v>1100000</v>
      </c>
      <c r="AT399" s="44">
        <f t="shared" si="62"/>
        <v>1100000</v>
      </c>
      <c r="AU399" s="44">
        <f t="shared" si="63"/>
        <v>1100000</v>
      </c>
      <c r="AV399" s="45" t="b">
        <f t="shared" si="64"/>
        <v>1</v>
      </c>
      <c r="AW399" s="45" t="b">
        <f t="shared" si="65"/>
        <v>1</v>
      </c>
      <c r="AX399" s="45"/>
    </row>
    <row r="400" spans="1:51" s="36" customFormat="1" ht="27.75" customHeight="1" x14ac:dyDescent="0.15">
      <c r="A400" s="36" t="str">
        <f t="shared" si="57"/>
        <v>ALFA TRADING SAS201040610</v>
      </c>
      <c r="B400" s="36" t="b">
        <f>+A400='[1]Anexo 9'!A400</f>
        <v>1</v>
      </c>
      <c r="C400" s="18">
        <v>830041488</v>
      </c>
      <c r="D400" s="18" t="s">
        <v>3856</v>
      </c>
      <c r="E400" s="15" t="s">
        <v>98</v>
      </c>
      <c r="F400" s="15" t="s">
        <v>150</v>
      </c>
      <c r="G400" s="15">
        <f>+VLOOKUP(F400,[3]Sheet1!$E$3:$G$74,3,FALSE)</f>
        <v>4</v>
      </c>
      <c r="H400" s="15">
        <f>+VLOOKUP(D400&amp;F400,'TD para paquetes'!$E$3:$I$441,5,FALSE)</f>
        <v>4</v>
      </c>
      <c r="I400" s="15" t="s">
        <v>1025</v>
      </c>
      <c r="J400" s="15">
        <v>9</v>
      </c>
      <c r="K400" s="15">
        <v>9</v>
      </c>
      <c r="L400" s="15">
        <v>201040610</v>
      </c>
      <c r="M400" s="15" t="s">
        <v>151</v>
      </c>
      <c r="N400" s="15" t="s">
        <v>101</v>
      </c>
      <c r="O400" s="18" t="s">
        <v>3996</v>
      </c>
      <c r="P400" s="22" t="s">
        <v>3841</v>
      </c>
      <c r="Q400" s="15" t="s">
        <v>248</v>
      </c>
      <c r="R400" s="18" t="s">
        <v>248</v>
      </c>
      <c r="S400" s="22" t="s">
        <v>73</v>
      </c>
      <c r="T400" s="18" t="s">
        <v>248</v>
      </c>
      <c r="U400" s="18" t="s">
        <v>248</v>
      </c>
      <c r="V400" s="15"/>
      <c r="W400" s="18" t="s">
        <v>1374</v>
      </c>
      <c r="X400" s="18" t="s">
        <v>8755</v>
      </c>
      <c r="Y400" s="15" t="s">
        <v>68</v>
      </c>
      <c r="Z400" s="18" t="s">
        <v>6719</v>
      </c>
      <c r="AA400" s="18" t="s">
        <v>71</v>
      </c>
      <c r="AB400" s="18" t="s">
        <v>6720</v>
      </c>
      <c r="AC400" s="67" t="e">
        <f>+VLOOKUP("*"&amp;L400&amp;"*",'[2]REGISTROS SANITARIOS'!$D$419:$E$429,2,FALSE)</f>
        <v>#N/A</v>
      </c>
      <c r="AD400" s="22" t="s">
        <v>44</v>
      </c>
      <c r="AE400" s="16">
        <v>45888</v>
      </c>
      <c r="AF400" s="34" t="s">
        <v>73</v>
      </c>
      <c r="AG400" s="24" t="s">
        <v>3155</v>
      </c>
      <c r="AH400" s="18" t="s">
        <v>3155</v>
      </c>
      <c r="AI400" s="18" t="s">
        <v>53</v>
      </c>
      <c r="AJ400" s="17">
        <v>18425</v>
      </c>
      <c r="AK400" s="25">
        <v>18425</v>
      </c>
      <c r="AL400" s="25">
        <v>1000</v>
      </c>
      <c r="AM400" s="35">
        <v>0</v>
      </c>
      <c r="AN400" s="49">
        <f t="shared" si="58"/>
        <v>18425000</v>
      </c>
      <c r="AO400" s="18" t="s">
        <v>3155</v>
      </c>
      <c r="AP400" s="15" t="s">
        <v>3155</v>
      </c>
      <c r="AQ400" s="43" t="str">
        <f t="shared" si="59"/>
        <v>SI</v>
      </c>
      <c r="AR400" s="44">
        <f t="shared" si="60"/>
        <v>18425000</v>
      </c>
      <c r="AS400" s="44">
        <f t="shared" si="61"/>
        <v>18425000</v>
      </c>
      <c r="AT400" s="44">
        <f t="shared" si="62"/>
        <v>18425000</v>
      </c>
      <c r="AU400" s="44">
        <f t="shared" si="63"/>
        <v>18425000</v>
      </c>
      <c r="AV400" s="45" t="b">
        <f t="shared" si="64"/>
        <v>1</v>
      </c>
      <c r="AW400" s="45" t="b">
        <f t="shared" si="65"/>
        <v>1</v>
      </c>
      <c r="AX400" s="45"/>
    </row>
    <row r="401" spans="1:50" s="36" customFormat="1" ht="27.75" customHeight="1" x14ac:dyDescent="0.15">
      <c r="A401" s="36" t="str">
        <f t="shared" si="57"/>
        <v>ALFA TRADING SAS201040710</v>
      </c>
      <c r="B401" s="36" t="b">
        <f>+A401='[1]Anexo 9'!A401</f>
        <v>1</v>
      </c>
      <c r="C401" s="18">
        <v>830041488</v>
      </c>
      <c r="D401" s="18" t="s">
        <v>3856</v>
      </c>
      <c r="E401" s="15" t="s">
        <v>98</v>
      </c>
      <c r="F401" s="15" t="s">
        <v>150</v>
      </c>
      <c r="G401" s="15">
        <f>+VLOOKUP(F401,[3]Sheet1!$E$3:$G$74,3,FALSE)</f>
        <v>4</v>
      </c>
      <c r="H401" s="15">
        <f>+VLOOKUP(D401&amp;F401,'TD para paquetes'!$E$3:$I$441,5,FALSE)</f>
        <v>4</v>
      </c>
      <c r="I401" s="15" t="s">
        <v>1025</v>
      </c>
      <c r="J401" s="15">
        <v>9</v>
      </c>
      <c r="K401" s="15">
        <v>9</v>
      </c>
      <c r="L401" s="15">
        <v>201040710</v>
      </c>
      <c r="M401" s="15" t="s">
        <v>157</v>
      </c>
      <c r="N401" s="15" t="s">
        <v>101</v>
      </c>
      <c r="O401" s="18" t="s">
        <v>3996</v>
      </c>
      <c r="P401" s="22" t="s">
        <v>3841</v>
      </c>
      <c r="Q401" s="15" t="s">
        <v>248</v>
      </c>
      <c r="R401" s="18" t="s">
        <v>248</v>
      </c>
      <c r="S401" s="22" t="s">
        <v>73</v>
      </c>
      <c r="T401" s="18" t="s">
        <v>248</v>
      </c>
      <c r="U401" s="18" t="s">
        <v>248</v>
      </c>
      <c r="V401" s="15"/>
      <c r="W401" s="18" t="s">
        <v>1374</v>
      </c>
      <c r="X401" s="18" t="s">
        <v>8756</v>
      </c>
      <c r="Y401" s="15" t="s">
        <v>68</v>
      </c>
      <c r="Z401" s="18" t="s">
        <v>6719</v>
      </c>
      <c r="AA401" s="18" t="s">
        <v>71</v>
      </c>
      <c r="AB401" s="18" t="s">
        <v>6720</v>
      </c>
      <c r="AC401" s="67" t="e">
        <f>+VLOOKUP("*"&amp;L401&amp;"*",'[2]REGISTROS SANITARIOS'!$D$419:$E$429,2,FALSE)</f>
        <v>#N/A</v>
      </c>
      <c r="AD401" s="22" t="s">
        <v>44</v>
      </c>
      <c r="AE401" s="16">
        <v>45888</v>
      </c>
      <c r="AF401" s="34" t="s">
        <v>73</v>
      </c>
      <c r="AG401" s="24" t="s">
        <v>3155</v>
      </c>
      <c r="AH401" s="18" t="s">
        <v>3155</v>
      </c>
      <c r="AI401" s="18" t="s">
        <v>53</v>
      </c>
      <c r="AJ401" s="17">
        <v>27500</v>
      </c>
      <c r="AK401" s="25">
        <v>27500</v>
      </c>
      <c r="AL401" s="25">
        <v>1000</v>
      </c>
      <c r="AM401" s="35">
        <v>0</v>
      </c>
      <c r="AN401" s="49">
        <f t="shared" si="58"/>
        <v>27500000</v>
      </c>
      <c r="AO401" s="18" t="s">
        <v>3155</v>
      </c>
      <c r="AP401" s="15" t="s">
        <v>3155</v>
      </c>
      <c r="AQ401" s="43" t="str">
        <f t="shared" si="59"/>
        <v>SI</v>
      </c>
      <c r="AR401" s="44">
        <f t="shared" si="60"/>
        <v>27500000</v>
      </c>
      <c r="AS401" s="44">
        <f t="shared" si="61"/>
        <v>27500000</v>
      </c>
      <c r="AT401" s="44">
        <f t="shared" si="62"/>
        <v>27500000</v>
      </c>
      <c r="AU401" s="44">
        <f t="shared" si="63"/>
        <v>27500000</v>
      </c>
      <c r="AV401" s="45" t="b">
        <f t="shared" si="64"/>
        <v>1</v>
      </c>
      <c r="AW401" s="45" t="b">
        <f t="shared" si="65"/>
        <v>1</v>
      </c>
      <c r="AX401" s="45"/>
    </row>
    <row r="402" spans="1:50" s="36" customFormat="1" ht="27.75" customHeight="1" x14ac:dyDescent="0.15">
      <c r="A402" s="36" t="str">
        <f t="shared" si="57"/>
        <v>ALFA TRADING SAS201040810</v>
      </c>
      <c r="B402" s="36" t="b">
        <f>+A402='[1]Anexo 9'!A402</f>
        <v>1</v>
      </c>
      <c r="C402" s="18">
        <v>830041488</v>
      </c>
      <c r="D402" s="18" t="s">
        <v>3856</v>
      </c>
      <c r="E402" s="15" t="s">
        <v>98</v>
      </c>
      <c r="F402" s="15" t="s">
        <v>150</v>
      </c>
      <c r="G402" s="15">
        <f>+VLOOKUP(F402,[3]Sheet1!$E$3:$G$74,3,FALSE)</f>
        <v>4</v>
      </c>
      <c r="H402" s="15">
        <f>+VLOOKUP(D402&amp;F402,'TD para paquetes'!$E$3:$I$441,5,FALSE)</f>
        <v>4</v>
      </c>
      <c r="I402" s="15" t="s">
        <v>1025</v>
      </c>
      <c r="J402" s="15">
        <v>9</v>
      </c>
      <c r="K402" s="15">
        <v>9</v>
      </c>
      <c r="L402" s="15">
        <v>201040810</v>
      </c>
      <c r="M402" s="15" t="s">
        <v>159</v>
      </c>
      <c r="N402" s="15" t="s">
        <v>101</v>
      </c>
      <c r="O402" s="18" t="s">
        <v>3996</v>
      </c>
      <c r="P402" s="22" t="s">
        <v>3841</v>
      </c>
      <c r="Q402" s="15" t="s">
        <v>248</v>
      </c>
      <c r="R402" s="18" t="s">
        <v>248</v>
      </c>
      <c r="S402" s="22" t="s">
        <v>73</v>
      </c>
      <c r="T402" s="18" t="s">
        <v>248</v>
      </c>
      <c r="U402" s="18" t="s">
        <v>248</v>
      </c>
      <c r="V402" s="15"/>
      <c r="W402" s="18" t="s">
        <v>1374</v>
      </c>
      <c r="X402" s="18" t="s">
        <v>8756</v>
      </c>
      <c r="Y402" s="15" t="s">
        <v>68</v>
      </c>
      <c r="Z402" s="18" t="s">
        <v>6719</v>
      </c>
      <c r="AA402" s="18" t="s">
        <v>71</v>
      </c>
      <c r="AB402" s="18" t="s">
        <v>6720</v>
      </c>
      <c r="AC402" s="67" t="e">
        <f>+VLOOKUP("*"&amp;L402&amp;"*",'[2]REGISTROS SANITARIOS'!$D$419:$E$429,2,FALSE)</f>
        <v>#N/A</v>
      </c>
      <c r="AD402" s="22" t="s">
        <v>44</v>
      </c>
      <c r="AE402" s="16">
        <v>45888</v>
      </c>
      <c r="AF402" s="34" t="s">
        <v>73</v>
      </c>
      <c r="AG402" s="24" t="s">
        <v>3155</v>
      </c>
      <c r="AH402" s="18" t="s">
        <v>3155</v>
      </c>
      <c r="AI402" s="18" t="s">
        <v>53</v>
      </c>
      <c r="AJ402" s="17">
        <v>44550</v>
      </c>
      <c r="AK402" s="25">
        <v>44550</v>
      </c>
      <c r="AL402" s="25">
        <v>1000</v>
      </c>
      <c r="AM402" s="35">
        <v>0</v>
      </c>
      <c r="AN402" s="49">
        <f t="shared" si="58"/>
        <v>44550000</v>
      </c>
      <c r="AO402" s="18" t="s">
        <v>3155</v>
      </c>
      <c r="AP402" s="15" t="s">
        <v>3155</v>
      </c>
      <c r="AQ402" s="43" t="str">
        <f t="shared" si="59"/>
        <v>SI</v>
      </c>
      <c r="AR402" s="44">
        <f t="shared" si="60"/>
        <v>44550000</v>
      </c>
      <c r="AS402" s="44">
        <f t="shared" si="61"/>
        <v>44550000</v>
      </c>
      <c r="AT402" s="44">
        <f t="shared" si="62"/>
        <v>44550000</v>
      </c>
      <c r="AU402" s="44">
        <f t="shared" si="63"/>
        <v>44550000</v>
      </c>
      <c r="AV402" s="45" t="b">
        <f t="shared" si="64"/>
        <v>1</v>
      </c>
      <c r="AW402" s="45" t="b">
        <f t="shared" si="65"/>
        <v>1</v>
      </c>
      <c r="AX402" s="45"/>
    </row>
    <row r="403" spans="1:50" s="36" customFormat="1" ht="27.75" customHeight="1" x14ac:dyDescent="0.15">
      <c r="A403" s="36" t="str">
        <f t="shared" si="57"/>
        <v>ALFA TRADING SAS201041510</v>
      </c>
      <c r="B403" s="36" t="b">
        <f>+A403='[1]Anexo 9'!A403</f>
        <v>1</v>
      </c>
      <c r="C403" s="18">
        <v>830041488</v>
      </c>
      <c r="D403" s="18" t="s">
        <v>3856</v>
      </c>
      <c r="E403" s="15" t="s">
        <v>98</v>
      </c>
      <c r="F403" s="15" t="s">
        <v>150</v>
      </c>
      <c r="G403" s="15">
        <f>+VLOOKUP(F403,[3]Sheet1!$E$3:$G$74,3,FALSE)</f>
        <v>4</v>
      </c>
      <c r="H403" s="15">
        <f>+VLOOKUP(D403&amp;F403,'TD para paquetes'!$E$3:$I$441,5,FALSE)</f>
        <v>4</v>
      </c>
      <c r="I403" s="15" t="s">
        <v>1025</v>
      </c>
      <c r="J403" s="15">
        <v>9</v>
      </c>
      <c r="K403" s="15">
        <v>9</v>
      </c>
      <c r="L403" s="15">
        <v>201041510</v>
      </c>
      <c r="M403" s="15" t="s">
        <v>161</v>
      </c>
      <c r="N403" s="15" t="s">
        <v>101</v>
      </c>
      <c r="O403" s="18" t="s">
        <v>3996</v>
      </c>
      <c r="P403" s="22" t="s">
        <v>3841</v>
      </c>
      <c r="Q403" s="15" t="s">
        <v>248</v>
      </c>
      <c r="R403" s="18" t="s">
        <v>248</v>
      </c>
      <c r="S403" s="22" t="s">
        <v>73</v>
      </c>
      <c r="T403" s="18" t="s">
        <v>248</v>
      </c>
      <c r="U403" s="18" t="s">
        <v>248</v>
      </c>
      <c r="V403" s="15"/>
      <c r="W403" s="18" t="s">
        <v>1374</v>
      </c>
      <c r="X403" s="18" t="s">
        <v>8756</v>
      </c>
      <c r="Y403" s="15" t="s">
        <v>68</v>
      </c>
      <c r="Z403" s="18" t="s">
        <v>6719</v>
      </c>
      <c r="AA403" s="18" t="s">
        <v>71</v>
      </c>
      <c r="AB403" s="18" t="s">
        <v>6720</v>
      </c>
      <c r="AC403" s="67" t="e">
        <f>+VLOOKUP("*"&amp;L403&amp;"*",'[2]REGISTROS SANITARIOS'!$D$419:$E$429,2,FALSE)</f>
        <v>#N/A</v>
      </c>
      <c r="AD403" s="22" t="s">
        <v>44</v>
      </c>
      <c r="AE403" s="16">
        <v>45888</v>
      </c>
      <c r="AF403" s="34" t="s">
        <v>73</v>
      </c>
      <c r="AG403" s="24" t="s">
        <v>3155</v>
      </c>
      <c r="AH403" s="18" t="s">
        <v>3155</v>
      </c>
      <c r="AI403" s="18" t="s">
        <v>53</v>
      </c>
      <c r="AJ403" s="17">
        <v>5500</v>
      </c>
      <c r="AK403" s="25">
        <v>5500</v>
      </c>
      <c r="AL403" s="25">
        <v>1000</v>
      </c>
      <c r="AM403" s="35">
        <v>0</v>
      </c>
      <c r="AN403" s="49">
        <f t="shared" si="58"/>
        <v>5500000</v>
      </c>
      <c r="AO403" s="18" t="s">
        <v>3155</v>
      </c>
      <c r="AP403" s="15" t="s">
        <v>3155</v>
      </c>
      <c r="AQ403" s="43" t="str">
        <f t="shared" si="59"/>
        <v>SI</v>
      </c>
      <c r="AR403" s="44">
        <f t="shared" si="60"/>
        <v>5500000</v>
      </c>
      <c r="AS403" s="44">
        <f t="shared" si="61"/>
        <v>5500000</v>
      </c>
      <c r="AT403" s="44">
        <f t="shared" si="62"/>
        <v>5500000</v>
      </c>
      <c r="AU403" s="44">
        <f t="shared" si="63"/>
        <v>5500000</v>
      </c>
      <c r="AV403" s="45" t="b">
        <f t="shared" si="64"/>
        <v>1</v>
      </c>
      <c r="AW403" s="45" t="b">
        <f t="shared" si="65"/>
        <v>1</v>
      </c>
      <c r="AX403" s="45"/>
    </row>
    <row r="404" spans="1:50" s="36" customFormat="1" ht="27.75" customHeight="1" x14ac:dyDescent="0.15">
      <c r="A404" s="36" t="str">
        <f t="shared" si="57"/>
        <v>ALFA TRADING SAS201090111</v>
      </c>
      <c r="B404" s="36" t="b">
        <f>+A404='[1]Anexo 9'!A404</f>
        <v>1</v>
      </c>
      <c r="C404" s="18">
        <v>830041488</v>
      </c>
      <c r="D404" s="18" t="s">
        <v>3856</v>
      </c>
      <c r="E404" s="15" t="s">
        <v>98</v>
      </c>
      <c r="F404" s="15" t="s">
        <v>303</v>
      </c>
      <c r="G404" s="15">
        <f>+VLOOKUP(F404,[3]Sheet1!$E$3:$G$74,3,FALSE)</f>
        <v>4</v>
      </c>
      <c r="H404" s="15">
        <f>+VLOOKUP(D404&amp;F404,'TD para paquetes'!$E$3:$I$441,5,FALSE)</f>
        <v>4</v>
      </c>
      <c r="I404" s="15" t="s">
        <v>1025</v>
      </c>
      <c r="J404" s="15">
        <v>5</v>
      </c>
      <c r="K404" s="15">
        <v>5</v>
      </c>
      <c r="L404" s="15">
        <v>201090111</v>
      </c>
      <c r="M404" s="15" t="s">
        <v>304</v>
      </c>
      <c r="N404" s="15" t="s">
        <v>101</v>
      </c>
      <c r="O404" s="18" t="s">
        <v>304</v>
      </c>
      <c r="P404" s="22" t="s">
        <v>73</v>
      </c>
      <c r="Q404" s="15" t="s">
        <v>114</v>
      </c>
      <c r="R404" s="18" t="s">
        <v>114</v>
      </c>
      <c r="S404" s="22" t="s">
        <v>73</v>
      </c>
      <c r="T404" s="18" t="s">
        <v>6122</v>
      </c>
      <c r="U404" s="18" t="s">
        <v>6122</v>
      </c>
      <c r="V404" s="15"/>
      <c r="W404" s="18" t="s">
        <v>1374</v>
      </c>
      <c r="X404" s="18"/>
      <c r="Y404" s="15" t="s">
        <v>73</v>
      </c>
      <c r="Z404" s="18" t="s">
        <v>1374</v>
      </c>
      <c r="AA404" s="18" t="s">
        <v>71</v>
      </c>
      <c r="AB404" s="18" t="s">
        <v>3051</v>
      </c>
      <c r="AC404" s="67" t="str">
        <f>+VLOOKUP("*"&amp;L404&amp;"*",'[2]REGISTROS SANITARIOS'!$D$419:$E$429,2,FALSE)</f>
        <v>SI</v>
      </c>
      <c r="AD404" s="22" t="s">
        <v>1025</v>
      </c>
      <c r="AE404" s="16">
        <v>46789</v>
      </c>
      <c r="AF404" s="34" t="s">
        <v>73</v>
      </c>
      <c r="AG404" s="24" t="s">
        <v>3155</v>
      </c>
      <c r="AH404" s="18" t="s">
        <v>3155</v>
      </c>
      <c r="AI404" s="18" t="s">
        <v>53</v>
      </c>
      <c r="AJ404" s="17">
        <v>154000</v>
      </c>
      <c r="AK404" s="25">
        <v>154000</v>
      </c>
      <c r="AL404" s="25">
        <v>179</v>
      </c>
      <c r="AM404" s="35">
        <v>0.19</v>
      </c>
      <c r="AN404" s="49">
        <f t="shared" si="58"/>
        <v>32803540</v>
      </c>
      <c r="AO404" s="18" t="s">
        <v>3155</v>
      </c>
      <c r="AP404" s="15" t="s">
        <v>3155</v>
      </c>
      <c r="AQ404" s="43" t="str">
        <f t="shared" si="59"/>
        <v>SI</v>
      </c>
      <c r="AR404" s="44">
        <f t="shared" si="60"/>
        <v>32803540</v>
      </c>
      <c r="AS404" s="44">
        <f t="shared" si="61"/>
        <v>27566000</v>
      </c>
      <c r="AT404" s="44">
        <f t="shared" si="62"/>
        <v>27566000</v>
      </c>
      <c r="AU404" s="44">
        <f t="shared" si="63"/>
        <v>32803540</v>
      </c>
      <c r="AV404" s="45" t="b">
        <f t="shared" si="64"/>
        <v>1</v>
      </c>
      <c r="AW404" s="45" t="b">
        <f t="shared" si="65"/>
        <v>0</v>
      </c>
      <c r="AX404" s="45" t="s">
        <v>8734</v>
      </c>
    </row>
    <row r="405" spans="1:50" s="36" customFormat="1" ht="27.75" customHeight="1" x14ac:dyDescent="0.15">
      <c r="A405" s="36" t="str">
        <f t="shared" si="57"/>
        <v>ALFA TRADING SAS201090310</v>
      </c>
      <c r="B405" s="36" t="b">
        <f>+A405='[1]Anexo 9'!A405</f>
        <v>1</v>
      </c>
      <c r="C405" s="18">
        <v>830041488</v>
      </c>
      <c r="D405" s="18" t="s">
        <v>3856</v>
      </c>
      <c r="E405" s="15" t="s">
        <v>98</v>
      </c>
      <c r="F405" s="15" t="s">
        <v>62</v>
      </c>
      <c r="G405" s="15" t="s">
        <v>3155</v>
      </c>
      <c r="H405" s="15" t="s">
        <v>3155</v>
      </c>
      <c r="I405" s="15" t="s">
        <v>3155</v>
      </c>
      <c r="J405" s="15">
        <v>3</v>
      </c>
      <c r="K405" s="15" t="s">
        <v>3155</v>
      </c>
      <c r="L405" s="15">
        <v>201090310</v>
      </c>
      <c r="M405" s="15" t="s">
        <v>412</v>
      </c>
      <c r="N405" s="15" t="s">
        <v>101</v>
      </c>
      <c r="O405" s="18" t="s">
        <v>412</v>
      </c>
      <c r="P405" s="22" t="s">
        <v>73</v>
      </c>
      <c r="Q405" s="15" t="s">
        <v>114</v>
      </c>
      <c r="R405" s="18" t="s">
        <v>114</v>
      </c>
      <c r="S405" s="22" t="s">
        <v>73</v>
      </c>
      <c r="T405" s="18" t="s">
        <v>6123</v>
      </c>
      <c r="U405" s="18" t="s">
        <v>6123</v>
      </c>
      <c r="V405" s="15" t="s">
        <v>414</v>
      </c>
      <c r="W405" s="18" t="s">
        <v>1374</v>
      </c>
      <c r="X405" s="18"/>
      <c r="Y405" s="15" t="s">
        <v>73</v>
      </c>
      <c r="Z405" s="18" t="s">
        <v>1374</v>
      </c>
      <c r="AA405" s="18" t="s">
        <v>71</v>
      </c>
      <c r="AB405" s="18" t="s">
        <v>3051</v>
      </c>
      <c r="AC405" s="67" t="e">
        <f>+VLOOKUP("*"&amp;L405&amp;"*",'[2]REGISTROS SANITARIOS'!$D$419:$E$429,2,FALSE)</f>
        <v>#N/A</v>
      </c>
      <c r="AD405" s="22" t="s">
        <v>44</v>
      </c>
      <c r="AE405" s="16">
        <v>46789</v>
      </c>
      <c r="AF405" s="34" t="s">
        <v>73</v>
      </c>
      <c r="AG405" s="24" t="s">
        <v>3155</v>
      </c>
      <c r="AH405" s="18" t="s">
        <v>3155</v>
      </c>
      <c r="AI405" s="18" t="s">
        <v>53</v>
      </c>
      <c r="AJ405" s="17">
        <v>5500</v>
      </c>
      <c r="AK405" s="25">
        <v>5500</v>
      </c>
      <c r="AL405" s="25">
        <v>201</v>
      </c>
      <c r="AM405" s="35">
        <v>0.19</v>
      </c>
      <c r="AN405" s="49">
        <f t="shared" si="58"/>
        <v>1315545</v>
      </c>
      <c r="AO405" s="18" t="s">
        <v>3155</v>
      </c>
      <c r="AP405" s="15" t="s">
        <v>3155</v>
      </c>
      <c r="AQ405" s="43" t="str">
        <f t="shared" si="59"/>
        <v>SI</v>
      </c>
      <c r="AR405" s="44">
        <f t="shared" si="60"/>
        <v>1315545</v>
      </c>
      <c r="AS405" s="44">
        <f t="shared" si="61"/>
        <v>1105500</v>
      </c>
      <c r="AT405" s="44">
        <f t="shared" si="62"/>
        <v>1105500</v>
      </c>
      <c r="AU405" s="44">
        <f t="shared" si="63"/>
        <v>1315545</v>
      </c>
      <c r="AV405" s="45" t="b">
        <f t="shared" si="64"/>
        <v>1</v>
      </c>
      <c r="AW405" s="45" t="b">
        <f t="shared" si="65"/>
        <v>0</v>
      </c>
      <c r="AX405" s="45" t="s">
        <v>8734</v>
      </c>
    </row>
    <row r="406" spans="1:50" s="36" customFormat="1" ht="27.75" customHeight="1" x14ac:dyDescent="0.15">
      <c r="A406" s="36" t="str">
        <f t="shared" si="57"/>
        <v>ALFA TRADING SAS201090511</v>
      </c>
      <c r="B406" s="36" t="b">
        <f>+A406='[1]Anexo 9'!A406</f>
        <v>1</v>
      </c>
      <c r="C406" s="18">
        <v>830041488</v>
      </c>
      <c r="D406" s="18" t="s">
        <v>3856</v>
      </c>
      <c r="E406" s="15" t="s">
        <v>98</v>
      </c>
      <c r="F406" s="15" t="s">
        <v>303</v>
      </c>
      <c r="G406" s="15">
        <f>+VLOOKUP(F406,[3]Sheet1!$E$3:$G$74,3,FALSE)</f>
        <v>4</v>
      </c>
      <c r="H406" s="15">
        <f>+VLOOKUP(D406&amp;F406,'TD para paquetes'!$E$3:$I$441,5,FALSE)</f>
        <v>4</v>
      </c>
      <c r="I406" s="15" t="s">
        <v>1025</v>
      </c>
      <c r="J406" s="15">
        <v>5</v>
      </c>
      <c r="K406" s="15">
        <v>5</v>
      </c>
      <c r="L406" s="15">
        <v>201090511</v>
      </c>
      <c r="M406" s="15" t="s">
        <v>308</v>
      </c>
      <c r="N406" s="15" t="s">
        <v>101</v>
      </c>
      <c r="O406" s="18" t="s">
        <v>308</v>
      </c>
      <c r="P406" s="22" t="s">
        <v>73</v>
      </c>
      <c r="Q406" s="15" t="s">
        <v>114</v>
      </c>
      <c r="R406" s="18" t="s">
        <v>114</v>
      </c>
      <c r="S406" s="22" t="s">
        <v>73</v>
      </c>
      <c r="T406" s="18" t="s">
        <v>6124</v>
      </c>
      <c r="U406" s="18" t="s">
        <v>6124</v>
      </c>
      <c r="V406" s="15"/>
      <c r="W406" s="18" t="s">
        <v>1374</v>
      </c>
      <c r="X406" s="18"/>
      <c r="Y406" s="15" t="s">
        <v>73</v>
      </c>
      <c r="Z406" s="18" t="s">
        <v>1374</v>
      </c>
      <c r="AA406" s="18" t="s">
        <v>71</v>
      </c>
      <c r="AB406" s="18" t="s">
        <v>3051</v>
      </c>
      <c r="AC406" s="67" t="e">
        <f>+VLOOKUP("*"&amp;L406&amp;"*",'[2]REGISTROS SANITARIOS'!$D$419:$E$429,2,FALSE)</f>
        <v>#N/A</v>
      </c>
      <c r="AD406" s="22" t="s">
        <v>44</v>
      </c>
      <c r="AE406" s="16">
        <v>46789</v>
      </c>
      <c r="AF406" s="34" t="s">
        <v>73</v>
      </c>
      <c r="AG406" s="24" t="s">
        <v>3155</v>
      </c>
      <c r="AH406" s="18" t="s">
        <v>3155</v>
      </c>
      <c r="AI406" s="18" t="s">
        <v>53</v>
      </c>
      <c r="AJ406" s="17">
        <v>302500</v>
      </c>
      <c r="AK406" s="25">
        <v>302500</v>
      </c>
      <c r="AL406" s="25">
        <v>190</v>
      </c>
      <c r="AM406" s="35">
        <v>0.19</v>
      </c>
      <c r="AN406" s="49">
        <f t="shared" si="58"/>
        <v>68395250</v>
      </c>
      <c r="AO406" s="18" t="s">
        <v>3155</v>
      </c>
      <c r="AP406" s="15" t="s">
        <v>3155</v>
      </c>
      <c r="AQ406" s="43" t="str">
        <f t="shared" si="59"/>
        <v>SI</v>
      </c>
      <c r="AR406" s="44">
        <f t="shared" si="60"/>
        <v>68395250</v>
      </c>
      <c r="AS406" s="44">
        <f t="shared" si="61"/>
        <v>57475000</v>
      </c>
      <c r="AT406" s="44">
        <f t="shared" si="62"/>
        <v>57475000</v>
      </c>
      <c r="AU406" s="44">
        <f t="shared" si="63"/>
        <v>68395250</v>
      </c>
      <c r="AV406" s="45" t="b">
        <f t="shared" si="64"/>
        <v>1</v>
      </c>
      <c r="AW406" s="45" t="b">
        <f t="shared" si="65"/>
        <v>0</v>
      </c>
      <c r="AX406" s="45" t="s">
        <v>8734</v>
      </c>
    </row>
    <row r="407" spans="1:50" s="36" customFormat="1" ht="27.75" customHeight="1" x14ac:dyDescent="0.15">
      <c r="A407" s="36" t="str">
        <f t="shared" si="57"/>
        <v>ALFA TRADING SAS201090610</v>
      </c>
      <c r="B407" s="36" t="b">
        <f>+A407='[1]Anexo 9'!A407</f>
        <v>1</v>
      </c>
      <c r="C407" s="18">
        <v>830041488</v>
      </c>
      <c r="D407" s="18" t="s">
        <v>3856</v>
      </c>
      <c r="E407" s="15" t="s">
        <v>98</v>
      </c>
      <c r="F407" s="15" t="s">
        <v>303</v>
      </c>
      <c r="G407" s="15">
        <f>+VLOOKUP(F407,[3]Sheet1!$E$3:$G$74,3,FALSE)</f>
        <v>4</v>
      </c>
      <c r="H407" s="15">
        <f>+VLOOKUP(D407&amp;F407,'TD para paquetes'!$E$3:$I$441,5,FALSE)</f>
        <v>4</v>
      </c>
      <c r="I407" s="15" t="s">
        <v>1025</v>
      </c>
      <c r="J407" s="15">
        <v>7</v>
      </c>
      <c r="K407" s="15">
        <v>5</v>
      </c>
      <c r="L407" s="15">
        <v>201090610</v>
      </c>
      <c r="M407" s="15" t="s">
        <v>309</v>
      </c>
      <c r="N407" s="15" t="s">
        <v>101</v>
      </c>
      <c r="O407" s="18" t="s">
        <v>309</v>
      </c>
      <c r="P407" s="22" t="s">
        <v>73</v>
      </c>
      <c r="Q407" s="15" t="s">
        <v>114</v>
      </c>
      <c r="R407" s="18" t="s">
        <v>114</v>
      </c>
      <c r="S407" s="22" t="s">
        <v>73</v>
      </c>
      <c r="T407" s="18" t="s">
        <v>6125</v>
      </c>
      <c r="U407" s="18" t="s">
        <v>6125</v>
      </c>
      <c r="V407" s="15" t="s">
        <v>311</v>
      </c>
      <c r="W407" s="18" t="s">
        <v>1374</v>
      </c>
      <c r="X407" s="18"/>
      <c r="Y407" s="15" t="s">
        <v>73</v>
      </c>
      <c r="Z407" s="18" t="s">
        <v>1374</v>
      </c>
      <c r="AA407" s="18" t="s">
        <v>71</v>
      </c>
      <c r="AB407" s="18" t="s">
        <v>3051</v>
      </c>
      <c r="AC407" s="67" t="e">
        <f>+VLOOKUP("*"&amp;L407&amp;"*",'[2]REGISTROS SANITARIOS'!$D$419:$E$429,2,FALSE)</f>
        <v>#N/A</v>
      </c>
      <c r="AD407" s="22" t="s">
        <v>44</v>
      </c>
      <c r="AE407" s="16">
        <v>46789</v>
      </c>
      <c r="AF407" s="34" t="s">
        <v>73</v>
      </c>
      <c r="AG407" s="24" t="s">
        <v>3155</v>
      </c>
      <c r="AH407" s="18" t="s">
        <v>3155</v>
      </c>
      <c r="AI407" s="18" t="s">
        <v>53</v>
      </c>
      <c r="AJ407" s="17">
        <v>154000</v>
      </c>
      <c r="AK407" s="25">
        <v>154000</v>
      </c>
      <c r="AL407" s="25">
        <v>287</v>
      </c>
      <c r="AM407" s="35">
        <v>0.19</v>
      </c>
      <c r="AN407" s="49">
        <f t="shared" si="58"/>
        <v>52595620</v>
      </c>
      <c r="AO407" s="18" t="s">
        <v>3155</v>
      </c>
      <c r="AP407" s="15" t="s">
        <v>3155</v>
      </c>
      <c r="AQ407" s="43" t="str">
        <f t="shared" si="59"/>
        <v>SI</v>
      </c>
      <c r="AR407" s="44">
        <f t="shared" si="60"/>
        <v>52595619.999999993</v>
      </c>
      <c r="AS407" s="44">
        <f t="shared" si="61"/>
        <v>44198000</v>
      </c>
      <c r="AT407" s="44">
        <f t="shared" si="62"/>
        <v>44198000</v>
      </c>
      <c r="AU407" s="44">
        <f t="shared" si="63"/>
        <v>52595619.999999993</v>
      </c>
      <c r="AV407" s="45" t="b">
        <f t="shared" si="64"/>
        <v>1</v>
      </c>
      <c r="AW407" s="45" t="b">
        <f t="shared" si="65"/>
        <v>0</v>
      </c>
      <c r="AX407" s="45" t="s">
        <v>8734</v>
      </c>
    </row>
    <row r="408" spans="1:50" s="36" customFormat="1" ht="27.75" customHeight="1" x14ac:dyDescent="0.15">
      <c r="A408" s="36" t="str">
        <f t="shared" si="57"/>
        <v>ALFA TRADING SAS201090710</v>
      </c>
      <c r="B408" s="36" t="b">
        <f>+A408='[1]Anexo 9'!A408</f>
        <v>1</v>
      </c>
      <c r="C408" s="18">
        <v>830041488</v>
      </c>
      <c r="D408" s="18" t="s">
        <v>3856</v>
      </c>
      <c r="E408" s="15" t="s">
        <v>98</v>
      </c>
      <c r="F408" s="15" t="s">
        <v>303</v>
      </c>
      <c r="G408" s="15">
        <f>+VLOOKUP(F408,[3]Sheet1!$E$3:$G$74,3,FALSE)</f>
        <v>4</v>
      </c>
      <c r="H408" s="15">
        <f>+VLOOKUP(D408&amp;F408,'TD para paquetes'!$E$3:$I$441,5,FALSE)</f>
        <v>4</v>
      </c>
      <c r="I408" s="15" t="s">
        <v>1025</v>
      </c>
      <c r="J408" s="15">
        <v>5</v>
      </c>
      <c r="K408" s="15">
        <v>5</v>
      </c>
      <c r="L408" s="15">
        <v>201090710</v>
      </c>
      <c r="M408" s="15" t="s">
        <v>314</v>
      </c>
      <c r="N408" s="15" t="s">
        <v>101</v>
      </c>
      <c r="O408" s="18" t="s">
        <v>314</v>
      </c>
      <c r="P408" s="22" t="s">
        <v>73</v>
      </c>
      <c r="Q408" s="15" t="s">
        <v>248</v>
      </c>
      <c r="R408" s="18" t="s">
        <v>248</v>
      </c>
      <c r="S408" s="22" t="s">
        <v>73</v>
      </c>
      <c r="T408" s="18" t="s">
        <v>6126</v>
      </c>
      <c r="U408" s="18" t="s">
        <v>6126</v>
      </c>
      <c r="V408" s="15" t="s">
        <v>311</v>
      </c>
      <c r="W408" s="18" t="s">
        <v>1374</v>
      </c>
      <c r="X408" s="18"/>
      <c r="Y408" s="15" t="s">
        <v>73</v>
      </c>
      <c r="Z408" s="18" t="s">
        <v>1374</v>
      </c>
      <c r="AA408" s="18" t="s">
        <v>71</v>
      </c>
      <c r="AB408" s="18" t="s">
        <v>3051</v>
      </c>
      <c r="AC408" s="67" t="e">
        <f>+VLOOKUP("*"&amp;L408&amp;"*",'[2]REGISTROS SANITARIOS'!$D$419:$E$429,2,FALSE)</f>
        <v>#N/A</v>
      </c>
      <c r="AD408" s="22" t="s">
        <v>44</v>
      </c>
      <c r="AE408" s="16">
        <v>46789</v>
      </c>
      <c r="AF408" s="34" t="s">
        <v>73</v>
      </c>
      <c r="AG408" s="24" t="s">
        <v>3155</v>
      </c>
      <c r="AH408" s="18" t="s">
        <v>3155</v>
      </c>
      <c r="AI408" s="18" t="s">
        <v>53</v>
      </c>
      <c r="AJ408" s="17">
        <v>29150</v>
      </c>
      <c r="AK408" s="25">
        <v>29150</v>
      </c>
      <c r="AL408" s="25">
        <v>391</v>
      </c>
      <c r="AM408" s="35">
        <v>0.19</v>
      </c>
      <c r="AN408" s="49">
        <f t="shared" si="58"/>
        <v>13563203.5</v>
      </c>
      <c r="AO408" s="18" t="s">
        <v>3155</v>
      </c>
      <c r="AP408" s="15" t="s">
        <v>3155</v>
      </c>
      <c r="AQ408" s="43" t="str">
        <f t="shared" si="59"/>
        <v>SI</v>
      </c>
      <c r="AR408" s="44">
        <f t="shared" si="60"/>
        <v>13563203.499999998</v>
      </c>
      <c r="AS408" s="44">
        <f t="shared" si="61"/>
        <v>11397650</v>
      </c>
      <c r="AT408" s="44">
        <f t="shared" si="62"/>
        <v>11397650</v>
      </c>
      <c r="AU408" s="44">
        <f t="shared" si="63"/>
        <v>13563203.499999998</v>
      </c>
      <c r="AV408" s="45" t="b">
        <f t="shared" si="64"/>
        <v>1</v>
      </c>
      <c r="AW408" s="45" t="b">
        <f t="shared" si="65"/>
        <v>0</v>
      </c>
      <c r="AX408" s="45" t="s">
        <v>8734</v>
      </c>
    </row>
    <row r="409" spans="1:50" s="36" customFormat="1" ht="27.75" customHeight="1" x14ac:dyDescent="0.15">
      <c r="A409" s="36" t="str">
        <f t="shared" si="57"/>
        <v>ALFA TRADING SAS201090810</v>
      </c>
      <c r="B409" s="36" t="b">
        <f>+A409='[1]Anexo 9'!A409</f>
        <v>1</v>
      </c>
      <c r="C409" s="18">
        <v>830041488</v>
      </c>
      <c r="D409" s="18" t="s">
        <v>3856</v>
      </c>
      <c r="E409" s="15" t="s">
        <v>98</v>
      </c>
      <c r="F409" s="15" t="s">
        <v>62</v>
      </c>
      <c r="G409" s="15" t="s">
        <v>3155</v>
      </c>
      <c r="H409" s="15" t="s">
        <v>3155</v>
      </c>
      <c r="I409" s="15" t="s">
        <v>3155</v>
      </c>
      <c r="J409" s="15">
        <v>8</v>
      </c>
      <c r="K409" s="15" t="s">
        <v>3155</v>
      </c>
      <c r="L409" s="15">
        <v>201090810</v>
      </c>
      <c r="M409" s="15" t="s">
        <v>415</v>
      </c>
      <c r="N409" s="15" t="s">
        <v>101</v>
      </c>
      <c r="O409" s="18" t="s">
        <v>415</v>
      </c>
      <c r="P409" s="22" t="s">
        <v>73</v>
      </c>
      <c r="Q409" s="15" t="s">
        <v>114</v>
      </c>
      <c r="R409" s="18" t="s">
        <v>114</v>
      </c>
      <c r="S409" s="22" t="s">
        <v>73</v>
      </c>
      <c r="T409" s="18" t="s">
        <v>6123</v>
      </c>
      <c r="U409" s="18" t="s">
        <v>6123</v>
      </c>
      <c r="V409" s="15" t="s">
        <v>311</v>
      </c>
      <c r="W409" s="18" t="s">
        <v>1374</v>
      </c>
      <c r="X409" s="18"/>
      <c r="Y409" s="15" t="s">
        <v>73</v>
      </c>
      <c r="Z409" s="18" t="s">
        <v>1374</v>
      </c>
      <c r="AA409" s="18" t="s">
        <v>71</v>
      </c>
      <c r="AB409" s="18" t="s">
        <v>3051</v>
      </c>
      <c r="AC409" s="67" t="e">
        <f>+VLOOKUP("*"&amp;L409&amp;"*",'[2]REGISTROS SANITARIOS'!$D$419:$E$429,2,FALSE)</f>
        <v>#N/A</v>
      </c>
      <c r="AD409" s="22" t="s">
        <v>44</v>
      </c>
      <c r="AE409" s="16">
        <v>46789</v>
      </c>
      <c r="AF409" s="34" t="s">
        <v>73</v>
      </c>
      <c r="AG409" s="24" t="s">
        <v>3155</v>
      </c>
      <c r="AH409" s="18" t="s">
        <v>3155</v>
      </c>
      <c r="AI409" s="18" t="s">
        <v>53</v>
      </c>
      <c r="AJ409" s="17">
        <v>19250</v>
      </c>
      <c r="AK409" s="25">
        <v>19250</v>
      </c>
      <c r="AL409" s="25">
        <v>230</v>
      </c>
      <c r="AM409" s="35">
        <v>0.19</v>
      </c>
      <c r="AN409" s="49">
        <f t="shared" si="58"/>
        <v>5268725</v>
      </c>
      <c r="AO409" s="18" t="s">
        <v>3155</v>
      </c>
      <c r="AP409" s="15" t="s">
        <v>3155</v>
      </c>
      <c r="AQ409" s="43" t="str">
        <f t="shared" si="59"/>
        <v>SI</v>
      </c>
      <c r="AR409" s="44">
        <f t="shared" si="60"/>
        <v>5268725</v>
      </c>
      <c r="AS409" s="44">
        <f t="shared" si="61"/>
        <v>4427500</v>
      </c>
      <c r="AT409" s="44">
        <f t="shared" si="62"/>
        <v>4427500</v>
      </c>
      <c r="AU409" s="44">
        <f t="shared" si="63"/>
        <v>5268725</v>
      </c>
      <c r="AV409" s="45" t="b">
        <f t="shared" si="64"/>
        <v>1</v>
      </c>
      <c r="AW409" s="45" t="b">
        <f t="shared" si="65"/>
        <v>0</v>
      </c>
      <c r="AX409" s="45" t="s">
        <v>8734</v>
      </c>
    </row>
    <row r="410" spans="1:50" s="36" customFormat="1" ht="27.75" customHeight="1" x14ac:dyDescent="0.15">
      <c r="A410" s="36" t="str">
        <f t="shared" si="57"/>
        <v>ALFA TRADING SAS201094010</v>
      </c>
      <c r="B410" s="36" t="b">
        <f>+A410='[1]Anexo 9'!A410</f>
        <v>1</v>
      </c>
      <c r="C410" s="18">
        <v>830041488</v>
      </c>
      <c r="D410" s="18" t="s">
        <v>3856</v>
      </c>
      <c r="E410" s="15" t="s">
        <v>98</v>
      </c>
      <c r="F410" s="15" t="s">
        <v>62</v>
      </c>
      <c r="G410" s="15" t="s">
        <v>3155</v>
      </c>
      <c r="H410" s="15" t="s">
        <v>3155</v>
      </c>
      <c r="I410" s="15" t="s">
        <v>3155</v>
      </c>
      <c r="J410" s="15">
        <v>8</v>
      </c>
      <c r="K410" s="15" t="s">
        <v>3155</v>
      </c>
      <c r="L410" s="15">
        <v>201094010</v>
      </c>
      <c r="M410" s="15" t="s">
        <v>416</v>
      </c>
      <c r="N410" s="15" t="s">
        <v>101</v>
      </c>
      <c r="O410" s="18" t="s">
        <v>416</v>
      </c>
      <c r="P410" s="22" t="s">
        <v>73</v>
      </c>
      <c r="Q410" s="15" t="s">
        <v>101</v>
      </c>
      <c r="R410" s="18" t="s">
        <v>5593</v>
      </c>
      <c r="S410" s="22" t="b">
        <f>+R410=Q410</f>
        <v>0</v>
      </c>
      <c r="T410" s="18" t="s">
        <v>1380</v>
      </c>
      <c r="U410" s="18" t="s">
        <v>1380</v>
      </c>
      <c r="V410" s="15" t="s">
        <v>6064</v>
      </c>
      <c r="W410" s="18" t="s">
        <v>1374</v>
      </c>
      <c r="X410" s="18"/>
      <c r="Y410" s="15" t="s">
        <v>73</v>
      </c>
      <c r="Z410" s="18" t="s">
        <v>1374</v>
      </c>
      <c r="AA410" s="18" t="s">
        <v>71</v>
      </c>
      <c r="AB410" s="18" t="s">
        <v>3051</v>
      </c>
      <c r="AC410" s="67" t="e">
        <f>+VLOOKUP("*"&amp;L410&amp;"*",'[2]REGISTROS SANITARIOS'!$D$419:$E$429,2,FALSE)</f>
        <v>#N/A</v>
      </c>
      <c r="AD410" s="22" t="s">
        <v>44</v>
      </c>
      <c r="AE410" s="16">
        <v>46789</v>
      </c>
      <c r="AF410" s="34" t="s">
        <v>73</v>
      </c>
      <c r="AG410" s="24" t="s">
        <v>3155</v>
      </c>
      <c r="AH410" s="18" t="s">
        <v>3155</v>
      </c>
      <c r="AI410" s="18" t="s">
        <v>53</v>
      </c>
      <c r="AJ410" s="17">
        <v>132</v>
      </c>
      <c r="AK410" s="25">
        <v>132</v>
      </c>
      <c r="AL410" s="25">
        <v>977</v>
      </c>
      <c r="AM410" s="35">
        <v>0.19</v>
      </c>
      <c r="AN410" s="49">
        <f t="shared" si="58"/>
        <v>153467.15999999997</v>
      </c>
      <c r="AO410" s="18" t="s">
        <v>3155</v>
      </c>
      <c r="AP410" s="15" t="s">
        <v>3155</v>
      </c>
      <c r="AQ410" s="43" t="str">
        <f t="shared" si="59"/>
        <v>SI</v>
      </c>
      <c r="AR410" s="44">
        <f t="shared" si="60"/>
        <v>153467.15999999997</v>
      </c>
      <c r="AS410" s="44">
        <f t="shared" si="61"/>
        <v>128964</v>
      </c>
      <c r="AT410" s="44">
        <f t="shared" si="62"/>
        <v>128964</v>
      </c>
      <c r="AU410" s="44">
        <f t="shared" si="63"/>
        <v>153467.15999999997</v>
      </c>
      <c r="AV410" s="45" t="b">
        <f t="shared" si="64"/>
        <v>1</v>
      </c>
      <c r="AW410" s="45" t="b">
        <f t="shared" si="65"/>
        <v>0</v>
      </c>
      <c r="AX410" s="45" t="s">
        <v>8734</v>
      </c>
    </row>
    <row r="411" spans="1:50" s="36" customFormat="1" ht="27.75" customHeight="1" x14ac:dyDescent="0.15">
      <c r="A411" s="36" t="str">
        <f t="shared" si="57"/>
        <v>ALFA TRADING SAS201100202</v>
      </c>
      <c r="B411" s="36" t="b">
        <f>+A411='[1]Anexo 9'!A411</f>
        <v>1</v>
      </c>
      <c r="C411" s="18">
        <v>830041488</v>
      </c>
      <c r="D411" s="18" t="s">
        <v>3856</v>
      </c>
      <c r="E411" s="15" t="s">
        <v>98</v>
      </c>
      <c r="F411" s="15" t="s">
        <v>163</v>
      </c>
      <c r="G411" s="15">
        <f>+VLOOKUP(F411,[3]Sheet1!$E$3:$G$74,3,FALSE)</f>
        <v>3</v>
      </c>
      <c r="H411" s="15">
        <f>+VLOOKUP(D411&amp;F411,'TD para paquetes'!$E$3:$I$441,5,FALSE)</f>
        <v>3</v>
      </c>
      <c r="I411" s="15" t="s">
        <v>1025</v>
      </c>
      <c r="J411" s="15">
        <v>11</v>
      </c>
      <c r="K411" s="15">
        <v>11</v>
      </c>
      <c r="L411" s="15">
        <v>201100202</v>
      </c>
      <c r="M411" s="15" t="s">
        <v>164</v>
      </c>
      <c r="N411" s="15" t="s">
        <v>165</v>
      </c>
      <c r="O411" s="18" t="s">
        <v>164</v>
      </c>
      <c r="P411" s="22" t="s">
        <v>73</v>
      </c>
      <c r="Q411" s="15" t="s">
        <v>167</v>
      </c>
      <c r="R411" s="18" t="s">
        <v>167</v>
      </c>
      <c r="S411" s="22" t="s">
        <v>73</v>
      </c>
      <c r="T411" s="18" t="s">
        <v>167</v>
      </c>
      <c r="U411" s="18" t="s">
        <v>167</v>
      </c>
      <c r="V411" s="15" t="s">
        <v>169</v>
      </c>
      <c r="W411" s="18" t="s">
        <v>1374</v>
      </c>
      <c r="X411" s="18"/>
      <c r="Y411" s="15" t="s">
        <v>68</v>
      </c>
      <c r="Z411" s="18" t="s">
        <v>1374</v>
      </c>
      <c r="AA411" s="18" t="s">
        <v>71</v>
      </c>
      <c r="AB411" s="18" t="s">
        <v>6721</v>
      </c>
      <c r="AC411" s="67" t="str">
        <f>+VLOOKUP("*"&amp;L411&amp;"*",'[2]REGISTROS SANITARIOS'!$D$419:$E$429,2,FALSE)</f>
        <v>SI</v>
      </c>
      <c r="AD411" s="22" t="s">
        <v>1025</v>
      </c>
      <c r="AE411" s="16">
        <v>45818</v>
      </c>
      <c r="AF411" s="34" t="s">
        <v>73</v>
      </c>
      <c r="AG411" s="24" t="s">
        <v>3155</v>
      </c>
      <c r="AH411" s="18" t="s">
        <v>3155</v>
      </c>
      <c r="AI411" s="18" t="s">
        <v>54</v>
      </c>
      <c r="AJ411" s="17">
        <v>55</v>
      </c>
      <c r="AK411" s="25">
        <v>55</v>
      </c>
      <c r="AL411" s="25">
        <v>830</v>
      </c>
      <c r="AM411" s="35">
        <v>0</v>
      </c>
      <c r="AN411" s="49">
        <f t="shared" si="58"/>
        <v>45650</v>
      </c>
      <c r="AO411" s="18" t="s">
        <v>3155</v>
      </c>
      <c r="AP411" s="15" t="s">
        <v>3155</v>
      </c>
      <c r="AQ411" s="43" t="str">
        <f t="shared" si="59"/>
        <v>SI</v>
      </c>
      <c r="AR411" s="44">
        <f t="shared" si="60"/>
        <v>45650</v>
      </c>
      <c r="AS411" s="44">
        <f t="shared" si="61"/>
        <v>45650</v>
      </c>
      <c r="AT411" s="44">
        <f t="shared" si="62"/>
        <v>45650</v>
      </c>
      <c r="AU411" s="44">
        <f t="shared" si="63"/>
        <v>45650</v>
      </c>
      <c r="AV411" s="45" t="b">
        <f t="shared" si="64"/>
        <v>1</v>
      </c>
      <c r="AW411" s="45" t="b">
        <f t="shared" si="65"/>
        <v>1</v>
      </c>
      <c r="AX411" s="45"/>
    </row>
    <row r="412" spans="1:50" s="36" customFormat="1" ht="27.75" customHeight="1" x14ac:dyDescent="0.15">
      <c r="A412" s="36" t="str">
        <f t="shared" si="57"/>
        <v>ALFA TRADING SAS201100203</v>
      </c>
      <c r="B412" s="36" t="b">
        <f>+A412='[1]Anexo 9'!A412</f>
        <v>1</v>
      </c>
      <c r="C412" s="18">
        <v>830041488</v>
      </c>
      <c r="D412" s="18" t="s">
        <v>3856</v>
      </c>
      <c r="E412" s="15" t="s">
        <v>98</v>
      </c>
      <c r="F412" s="15" t="s">
        <v>163</v>
      </c>
      <c r="G412" s="15">
        <f>+VLOOKUP(F412,[3]Sheet1!$E$3:$G$74,3,FALSE)</f>
        <v>3</v>
      </c>
      <c r="H412" s="15">
        <f>+VLOOKUP(D412&amp;F412,'TD para paquetes'!$E$3:$I$441,5,FALSE)</f>
        <v>3</v>
      </c>
      <c r="I412" s="15" t="s">
        <v>1025</v>
      </c>
      <c r="J412" s="15">
        <v>11</v>
      </c>
      <c r="K412" s="15">
        <v>11</v>
      </c>
      <c r="L412" s="15">
        <v>201100203</v>
      </c>
      <c r="M412" s="15" t="s">
        <v>174</v>
      </c>
      <c r="N412" s="15" t="s">
        <v>165</v>
      </c>
      <c r="O412" s="18" t="s">
        <v>174</v>
      </c>
      <c r="P412" s="22" t="s">
        <v>73</v>
      </c>
      <c r="Q412" s="15" t="s">
        <v>176</v>
      </c>
      <c r="R412" s="18" t="s">
        <v>176</v>
      </c>
      <c r="S412" s="22" t="s">
        <v>73</v>
      </c>
      <c r="T412" s="18" t="s">
        <v>176</v>
      </c>
      <c r="U412" s="18" t="s">
        <v>176</v>
      </c>
      <c r="V412" s="15" t="s">
        <v>169</v>
      </c>
      <c r="W412" s="18" t="s">
        <v>1374</v>
      </c>
      <c r="X412" s="18"/>
      <c r="Y412" s="15" t="s">
        <v>68</v>
      </c>
      <c r="Z412" s="18" t="s">
        <v>1374</v>
      </c>
      <c r="AA412" s="18" t="s">
        <v>71</v>
      </c>
      <c r="AB412" s="18" t="s">
        <v>6721</v>
      </c>
      <c r="AC412" s="67" t="e">
        <f>+VLOOKUP("*"&amp;L412&amp;"*",'[2]REGISTROS SANITARIOS'!$D$419:$E$429,2,FALSE)</f>
        <v>#N/A</v>
      </c>
      <c r="AD412" s="22" t="s">
        <v>44</v>
      </c>
      <c r="AE412" s="16">
        <v>45818</v>
      </c>
      <c r="AF412" s="34" t="s">
        <v>73</v>
      </c>
      <c r="AG412" s="24" t="s">
        <v>3155</v>
      </c>
      <c r="AH412" s="18" t="s">
        <v>3155</v>
      </c>
      <c r="AI412" s="18" t="s">
        <v>54</v>
      </c>
      <c r="AJ412" s="17">
        <v>6325</v>
      </c>
      <c r="AK412" s="25">
        <v>6325</v>
      </c>
      <c r="AL412" s="25">
        <v>1660</v>
      </c>
      <c r="AM412" s="35">
        <v>0</v>
      </c>
      <c r="AN412" s="49">
        <f t="shared" si="58"/>
        <v>10499500</v>
      </c>
      <c r="AO412" s="18" t="s">
        <v>3155</v>
      </c>
      <c r="AP412" s="15" t="s">
        <v>3155</v>
      </c>
      <c r="AQ412" s="43" t="str">
        <f t="shared" si="59"/>
        <v>SI</v>
      </c>
      <c r="AR412" s="44">
        <f t="shared" si="60"/>
        <v>10499500</v>
      </c>
      <c r="AS412" s="44">
        <f t="shared" si="61"/>
        <v>10499500</v>
      </c>
      <c r="AT412" s="44">
        <f t="shared" si="62"/>
        <v>10499500</v>
      </c>
      <c r="AU412" s="44">
        <f t="shared" si="63"/>
        <v>10499500</v>
      </c>
      <c r="AV412" s="45" t="b">
        <f t="shared" si="64"/>
        <v>1</v>
      </c>
      <c r="AW412" s="45" t="b">
        <f t="shared" si="65"/>
        <v>1</v>
      </c>
      <c r="AX412" s="45"/>
    </row>
    <row r="413" spans="1:50" s="36" customFormat="1" ht="27.75" customHeight="1" x14ac:dyDescent="0.15">
      <c r="A413" s="36" t="str">
        <f t="shared" si="57"/>
        <v>ALFA TRADING SAS201100303</v>
      </c>
      <c r="B413" s="36" t="b">
        <f>+A413='[1]Anexo 9'!A413</f>
        <v>1</v>
      </c>
      <c r="C413" s="18">
        <v>830041488</v>
      </c>
      <c r="D413" s="18" t="s">
        <v>3856</v>
      </c>
      <c r="E413" s="15" t="s">
        <v>98</v>
      </c>
      <c r="F413" s="15" t="s">
        <v>163</v>
      </c>
      <c r="G413" s="15">
        <f>+VLOOKUP(F413,[3]Sheet1!$E$3:$G$74,3,FALSE)</f>
        <v>3</v>
      </c>
      <c r="H413" s="15">
        <f>+VLOOKUP(D413&amp;F413,'TD para paquetes'!$E$3:$I$441,5,FALSE)</f>
        <v>3</v>
      </c>
      <c r="I413" s="15" t="s">
        <v>1025</v>
      </c>
      <c r="J413" s="15">
        <v>11</v>
      </c>
      <c r="K413" s="15">
        <v>11</v>
      </c>
      <c r="L413" s="15">
        <v>201100303</v>
      </c>
      <c r="M413" s="15" t="s">
        <v>178</v>
      </c>
      <c r="N413" s="15" t="s">
        <v>165</v>
      </c>
      <c r="O413" s="18" t="s">
        <v>178</v>
      </c>
      <c r="P413" s="22" t="s">
        <v>73</v>
      </c>
      <c r="Q413" s="15" t="s">
        <v>180</v>
      </c>
      <c r="R413" s="18" t="s">
        <v>180</v>
      </c>
      <c r="S413" s="22" t="s">
        <v>73</v>
      </c>
      <c r="T413" s="18" t="s">
        <v>180</v>
      </c>
      <c r="U413" s="18" t="s">
        <v>180</v>
      </c>
      <c r="V413" s="15" t="s">
        <v>169</v>
      </c>
      <c r="W413" s="18" t="s">
        <v>1374</v>
      </c>
      <c r="X413" s="18"/>
      <c r="Y413" s="15" t="s">
        <v>68</v>
      </c>
      <c r="Z413" s="18" t="s">
        <v>1374</v>
      </c>
      <c r="AA413" s="18" t="s">
        <v>71</v>
      </c>
      <c r="AB413" s="18" t="s">
        <v>6721</v>
      </c>
      <c r="AC413" s="67" t="e">
        <f>+VLOOKUP("*"&amp;L413&amp;"*",'[2]REGISTROS SANITARIOS'!$D$419:$E$429,2,FALSE)</f>
        <v>#N/A</v>
      </c>
      <c r="AD413" s="22" t="s">
        <v>44</v>
      </c>
      <c r="AE413" s="16">
        <v>45818</v>
      </c>
      <c r="AF413" s="34" t="s">
        <v>73</v>
      </c>
      <c r="AG413" s="24" t="s">
        <v>3155</v>
      </c>
      <c r="AH413" s="18" t="s">
        <v>3155</v>
      </c>
      <c r="AI413" s="18" t="s">
        <v>54</v>
      </c>
      <c r="AJ413" s="17">
        <v>6600</v>
      </c>
      <c r="AK413" s="25">
        <v>6600</v>
      </c>
      <c r="AL413" s="25">
        <v>3321</v>
      </c>
      <c r="AM413" s="35">
        <v>0</v>
      </c>
      <c r="AN413" s="49">
        <f t="shared" si="58"/>
        <v>21918600</v>
      </c>
      <c r="AO413" s="18" t="s">
        <v>3155</v>
      </c>
      <c r="AP413" s="15" t="s">
        <v>3155</v>
      </c>
      <c r="AQ413" s="43" t="str">
        <f t="shared" si="59"/>
        <v>SI</v>
      </c>
      <c r="AR413" s="44">
        <f t="shared" si="60"/>
        <v>21918600</v>
      </c>
      <c r="AS413" s="44">
        <f t="shared" si="61"/>
        <v>21918600</v>
      </c>
      <c r="AT413" s="44">
        <f t="shared" si="62"/>
        <v>21918600</v>
      </c>
      <c r="AU413" s="44">
        <f t="shared" si="63"/>
        <v>21918600</v>
      </c>
      <c r="AV413" s="45" t="b">
        <f t="shared" si="64"/>
        <v>1</v>
      </c>
      <c r="AW413" s="45" t="b">
        <f t="shared" si="65"/>
        <v>1</v>
      </c>
      <c r="AX413" s="45"/>
    </row>
    <row r="414" spans="1:50" s="36" customFormat="1" ht="27.75" customHeight="1" x14ac:dyDescent="0.15">
      <c r="A414" s="36" t="str">
        <f t="shared" si="57"/>
        <v>ALFA TRADING SAS201140509</v>
      </c>
      <c r="B414" s="36" t="b">
        <f>+A414='[1]Anexo 9'!A414</f>
        <v>1</v>
      </c>
      <c r="C414" s="18">
        <v>830041488</v>
      </c>
      <c r="D414" s="18" t="s">
        <v>3856</v>
      </c>
      <c r="E414" s="15" t="s">
        <v>98</v>
      </c>
      <c r="F414" s="15" t="s">
        <v>780</v>
      </c>
      <c r="G414" s="15">
        <f>+VLOOKUP(F414,[3]Sheet1!$E$3:$G$74,3,FALSE)</f>
        <v>2</v>
      </c>
      <c r="H414" s="15">
        <f>+VLOOKUP(D414&amp;F414,'TD para paquetes'!$E$3:$I$441,5,FALSE)</f>
        <v>2</v>
      </c>
      <c r="I414" s="15" t="s">
        <v>1025</v>
      </c>
      <c r="J414" s="15">
        <v>10</v>
      </c>
      <c r="K414" s="15">
        <v>10</v>
      </c>
      <c r="L414" s="15">
        <v>201140509</v>
      </c>
      <c r="M414" s="15" t="s">
        <v>781</v>
      </c>
      <c r="N414" s="15" t="s">
        <v>452</v>
      </c>
      <c r="O414" s="18" t="s">
        <v>781</v>
      </c>
      <c r="P414" s="22" t="s">
        <v>73</v>
      </c>
      <c r="Q414" s="15" t="s">
        <v>101</v>
      </c>
      <c r="R414" s="18" t="s">
        <v>101</v>
      </c>
      <c r="S414" s="22" t="s">
        <v>73</v>
      </c>
      <c r="T414" s="18" t="s">
        <v>101</v>
      </c>
      <c r="U414" s="18" t="s">
        <v>6127</v>
      </c>
      <c r="V414" s="15" t="s">
        <v>783</v>
      </c>
      <c r="W414" s="18" t="s">
        <v>1374</v>
      </c>
      <c r="X414" s="18"/>
      <c r="Y414" s="15" t="s">
        <v>68</v>
      </c>
      <c r="Z414" s="18" t="s">
        <v>1374</v>
      </c>
      <c r="AA414" s="18" t="s">
        <v>71</v>
      </c>
      <c r="AB414" s="18" t="s">
        <v>1383</v>
      </c>
      <c r="AC414" s="67" t="str">
        <f>+VLOOKUP("*"&amp;L414&amp;"*",'[2]REGISTROS SANITARIOS'!$D$419:$E$429,2,FALSE)</f>
        <v>SI</v>
      </c>
      <c r="AD414" s="22" t="s">
        <v>1025</v>
      </c>
      <c r="AE414" s="16">
        <v>45769</v>
      </c>
      <c r="AF414" s="34" t="s">
        <v>73</v>
      </c>
      <c r="AG414" s="24" t="s">
        <v>3155</v>
      </c>
      <c r="AH414" s="18" t="s">
        <v>3155</v>
      </c>
      <c r="AI414" s="18" t="s">
        <v>54</v>
      </c>
      <c r="AJ414" s="17">
        <v>550</v>
      </c>
      <c r="AK414" s="25">
        <v>550</v>
      </c>
      <c r="AL414" s="25">
        <v>2150</v>
      </c>
      <c r="AM414" s="35">
        <v>0</v>
      </c>
      <c r="AN414" s="49">
        <f t="shared" si="58"/>
        <v>1182500</v>
      </c>
      <c r="AO414" s="18" t="s">
        <v>3155</v>
      </c>
      <c r="AP414" s="15" t="s">
        <v>3155</v>
      </c>
      <c r="AQ414" s="43" t="str">
        <f t="shared" si="59"/>
        <v>SI</v>
      </c>
      <c r="AR414" s="44">
        <f t="shared" si="60"/>
        <v>1182500</v>
      </c>
      <c r="AS414" s="44">
        <f t="shared" si="61"/>
        <v>1182500</v>
      </c>
      <c r="AT414" s="44">
        <f t="shared" si="62"/>
        <v>1182500</v>
      </c>
      <c r="AU414" s="44">
        <f t="shared" si="63"/>
        <v>1182500</v>
      </c>
      <c r="AV414" s="45" t="b">
        <f t="shared" si="64"/>
        <v>1</v>
      </c>
      <c r="AW414" s="45" t="b">
        <f t="shared" si="65"/>
        <v>1</v>
      </c>
      <c r="AX414" s="45"/>
    </row>
    <row r="415" spans="1:50" s="36" customFormat="1" ht="27.75" customHeight="1" x14ac:dyDescent="0.15">
      <c r="A415" s="36" t="str">
        <f t="shared" si="57"/>
        <v>ALFA TRADING SAS201140609</v>
      </c>
      <c r="B415" s="36" t="b">
        <f>+A415='[1]Anexo 9'!A415</f>
        <v>1</v>
      </c>
      <c r="C415" s="18">
        <v>830041488</v>
      </c>
      <c r="D415" s="18" t="s">
        <v>3856</v>
      </c>
      <c r="E415" s="15" t="s">
        <v>98</v>
      </c>
      <c r="F415" s="15" t="s">
        <v>780</v>
      </c>
      <c r="G415" s="15">
        <f>+VLOOKUP(F415,[3]Sheet1!$E$3:$G$74,3,FALSE)</f>
        <v>2</v>
      </c>
      <c r="H415" s="15">
        <f>+VLOOKUP(D415&amp;F415,'TD para paquetes'!$E$3:$I$441,5,FALSE)</f>
        <v>2</v>
      </c>
      <c r="I415" s="15" t="s">
        <v>1025</v>
      </c>
      <c r="J415" s="15">
        <v>10</v>
      </c>
      <c r="K415" s="15">
        <v>10</v>
      </c>
      <c r="L415" s="15">
        <v>201140609</v>
      </c>
      <c r="M415" s="15" t="s">
        <v>786</v>
      </c>
      <c r="N415" s="15" t="s">
        <v>452</v>
      </c>
      <c r="O415" s="18" t="s">
        <v>786</v>
      </c>
      <c r="P415" s="22" t="s">
        <v>73</v>
      </c>
      <c r="Q415" s="15" t="s">
        <v>101</v>
      </c>
      <c r="R415" s="18" t="s">
        <v>101</v>
      </c>
      <c r="S415" s="22" t="s">
        <v>73</v>
      </c>
      <c r="T415" s="18" t="s">
        <v>101</v>
      </c>
      <c r="U415" s="18" t="s">
        <v>6127</v>
      </c>
      <c r="V415" s="15" t="s">
        <v>783</v>
      </c>
      <c r="W415" s="18" t="s">
        <v>1374</v>
      </c>
      <c r="X415" s="18"/>
      <c r="Y415" s="15" t="s">
        <v>68</v>
      </c>
      <c r="Z415" s="18" t="s">
        <v>1374</v>
      </c>
      <c r="AA415" s="18" t="s">
        <v>71</v>
      </c>
      <c r="AB415" s="18" t="s">
        <v>1383</v>
      </c>
      <c r="AC415" s="67" t="e">
        <f>+VLOOKUP("*"&amp;L415&amp;"*",'[2]REGISTROS SANITARIOS'!$D$419:$E$429,2,FALSE)</f>
        <v>#N/A</v>
      </c>
      <c r="AD415" s="22" t="s">
        <v>44</v>
      </c>
      <c r="AE415" s="16">
        <v>45769</v>
      </c>
      <c r="AF415" s="34" t="s">
        <v>73</v>
      </c>
      <c r="AG415" s="24" t="s">
        <v>3155</v>
      </c>
      <c r="AH415" s="18" t="s">
        <v>3155</v>
      </c>
      <c r="AI415" s="18" t="s">
        <v>54</v>
      </c>
      <c r="AJ415" s="17">
        <v>1100</v>
      </c>
      <c r="AK415" s="25">
        <v>1100</v>
      </c>
      <c r="AL415" s="25">
        <v>2656</v>
      </c>
      <c r="AM415" s="35">
        <v>0</v>
      </c>
      <c r="AN415" s="49">
        <f t="shared" si="58"/>
        <v>2921600</v>
      </c>
      <c r="AO415" s="18" t="s">
        <v>3155</v>
      </c>
      <c r="AP415" s="15" t="s">
        <v>3155</v>
      </c>
      <c r="AQ415" s="43" t="str">
        <f t="shared" si="59"/>
        <v>SI</v>
      </c>
      <c r="AR415" s="44">
        <f t="shared" si="60"/>
        <v>2921600</v>
      </c>
      <c r="AS415" s="44">
        <f t="shared" si="61"/>
        <v>2921600</v>
      </c>
      <c r="AT415" s="44">
        <f t="shared" si="62"/>
        <v>2921600</v>
      </c>
      <c r="AU415" s="44">
        <f t="shared" si="63"/>
        <v>2921600</v>
      </c>
      <c r="AV415" s="45" t="b">
        <f t="shared" si="64"/>
        <v>1</v>
      </c>
      <c r="AW415" s="45" t="b">
        <f t="shared" si="65"/>
        <v>1</v>
      </c>
      <c r="AX415" s="45"/>
    </row>
    <row r="416" spans="1:50" s="36" customFormat="1" ht="27.75" customHeight="1" x14ac:dyDescent="0.15">
      <c r="A416" s="36" t="str">
        <f t="shared" si="57"/>
        <v>ALFA TRADING SAS201141109</v>
      </c>
      <c r="B416" s="36" t="b">
        <f>+A416='[1]Anexo 9'!A416</f>
        <v>1</v>
      </c>
      <c r="C416" s="18">
        <v>830041488</v>
      </c>
      <c r="D416" s="18" t="s">
        <v>3856</v>
      </c>
      <c r="E416" s="15" t="s">
        <v>98</v>
      </c>
      <c r="F416" s="15" t="s">
        <v>1545</v>
      </c>
      <c r="G416" s="15">
        <f>+VLOOKUP(F416,[3]Sheet1!$E$3:$G$74,3,FALSE)</f>
        <v>2</v>
      </c>
      <c r="H416" s="15">
        <f>+VLOOKUP(D416&amp;F416,'TD para paquetes'!$E$3:$I$441,5,FALSE)</f>
        <v>2</v>
      </c>
      <c r="I416" s="15" t="s">
        <v>1025</v>
      </c>
      <c r="J416" s="15">
        <v>8</v>
      </c>
      <c r="K416" s="15">
        <v>8</v>
      </c>
      <c r="L416" s="15">
        <v>201141109</v>
      </c>
      <c r="M416" s="15" t="s">
        <v>1546</v>
      </c>
      <c r="N416" s="15" t="s">
        <v>452</v>
      </c>
      <c r="O416" s="18" t="s">
        <v>3997</v>
      </c>
      <c r="P416" s="22" t="s">
        <v>73</v>
      </c>
      <c r="Q416" s="15" t="s">
        <v>101</v>
      </c>
      <c r="R416" s="18" t="s">
        <v>101</v>
      </c>
      <c r="S416" s="22" t="s">
        <v>73</v>
      </c>
      <c r="T416" s="18" t="s">
        <v>101</v>
      </c>
      <c r="U416" s="18" t="s">
        <v>6128</v>
      </c>
      <c r="V416" s="15"/>
      <c r="W416" s="18" t="s">
        <v>1374</v>
      </c>
      <c r="X416" s="18" t="s">
        <v>8771</v>
      </c>
      <c r="Y416" s="15" t="s">
        <v>68</v>
      </c>
      <c r="Z416" s="18" t="s">
        <v>1374</v>
      </c>
      <c r="AA416" s="18" t="s">
        <v>71</v>
      </c>
      <c r="AB416" s="18" t="s">
        <v>3824</v>
      </c>
      <c r="AC416" s="67" t="str">
        <f>+VLOOKUP("*"&amp;L416&amp;"*",'[2]REGISTROS SANITARIOS'!$D$419:$E$429,2,FALSE)</f>
        <v>SI</v>
      </c>
      <c r="AD416" s="22" t="s">
        <v>1025</v>
      </c>
      <c r="AE416" s="16">
        <v>45818</v>
      </c>
      <c r="AF416" s="34" t="s">
        <v>73</v>
      </c>
      <c r="AG416" s="24" t="s">
        <v>3155</v>
      </c>
      <c r="AH416" s="18" t="s">
        <v>3155</v>
      </c>
      <c r="AI416" s="18" t="s">
        <v>54</v>
      </c>
      <c r="AJ416" s="17">
        <v>2750</v>
      </c>
      <c r="AK416" s="25">
        <v>2750</v>
      </c>
      <c r="AL416" s="25">
        <v>3795</v>
      </c>
      <c r="AM416" s="35">
        <v>0</v>
      </c>
      <c r="AN416" s="49">
        <f t="shared" si="58"/>
        <v>10436250</v>
      </c>
      <c r="AO416" s="18" t="s">
        <v>3155</v>
      </c>
      <c r="AP416" s="15" t="s">
        <v>3155</v>
      </c>
      <c r="AQ416" s="43" t="str">
        <f t="shared" si="59"/>
        <v>SI</v>
      </c>
      <c r="AR416" s="44">
        <f t="shared" si="60"/>
        <v>10436250</v>
      </c>
      <c r="AS416" s="44">
        <f t="shared" si="61"/>
        <v>10436250</v>
      </c>
      <c r="AT416" s="44">
        <f t="shared" si="62"/>
        <v>10436250</v>
      </c>
      <c r="AU416" s="44">
        <f t="shared" si="63"/>
        <v>10436250</v>
      </c>
      <c r="AV416" s="45" t="b">
        <f t="shared" si="64"/>
        <v>1</v>
      </c>
      <c r="AW416" s="45" t="b">
        <f t="shared" si="65"/>
        <v>1</v>
      </c>
      <c r="AX416" s="45"/>
    </row>
    <row r="417" spans="1:51" s="36" customFormat="1" ht="27.75" customHeight="1" x14ac:dyDescent="0.15">
      <c r="A417" s="36" t="str">
        <f t="shared" si="57"/>
        <v>ALFA TRADING SAS201141209</v>
      </c>
      <c r="B417" s="36" t="b">
        <f>+A417='[1]Anexo 9'!A417</f>
        <v>1</v>
      </c>
      <c r="C417" s="18">
        <v>830041488</v>
      </c>
      <c r="D417" s="18" t="s">
        <v>3856</v>
      </c>
      <c r="E417" s="15" t="s">
        <v>98</v>
      </c>
      <c r="F417" s="15" t="s">
        <v>1545</v>
      </c>
      <c r="G417" s="15">
        <f>+VLOOKUP(F417,[3]Sheet1!$E$3:$G$74,3,FALSE)</f>
        <v>2</v>
      </c>
      <c r="H417" s="15">
        <f>+VLOOKUP(D417&amp;F417,'TD para paquetes'!$E$3:$I$441,5,FALSE)</f>
        <v>2</v>
      </c>
      <c r="I417" s="15" t="s">
        <v>1025</v>
      </c>
      <c r="J417" s="15">
        <v>8</v>
      </c>
      <c r="K417" s="15">
        <v>8</v>
      </c>
      <c r="L417" s="15">
        <v>201141209</v>
      </c>
      <c r="M417" s="15" t="s">
        <v>1547</v>
      </c>
      <c r="N417" s="15" t="s">
        <v>452</v>
      </c>
      <c r="O417" s="18" t="s">
        <v>3998</v>
      </c>
      <c r="P417" s="22" t="s">
        <v>73</v>
      </c>
      <c r="Q417" s="15" t="s">
        <v>101</v>
      </c>
      <c r="R417" s="18" t="s">
        <v>101</v>
      </c>
      <c r="S417" s="22" t="s">
        <v>73</v>
      </c>
      <c r="T417" s="18" t="s">
        <v>101</v>
      </c>
      <c r="U417" s="18" t="s">
        <v>6128</v>
      </c>
      <c r="V417" s="15"/>
      <c r="W417" s="18" t="s">
        <v>1374</v>
      </c>
      <c r="X417" s="18" t="s">
        <v>8771</v>
      </c>
      <c r="Y417" s="15" t="s">
        <v>68</v>
      </c>
      <c r="Z417" s="18" t="s">
        <v>1374</v>
      </c>
      <c r="AA417" s="18" t="s">
        <v>71</v>
      </c>
      <c r="AB417" s="18" t="s">
        <v>3824</v>
      </c>
      <c r="AC417" s="67" t="e">
        <f>+VLOOKUP("*"&amp;L417&amp;"*",'[2]REGISTROS SANITARIOS'!$D$419:$E$429,2,FALSE)</f>
        <v>#N/A</v>
      </c>
      <c r="AD417" s="22" t="s">
        <v>44</v>
      </c>
      <c r="AE417" s="16">
        <v>45818</v>
      </c>
      <c r="AF417" s="34" t="s">
        <v>73</v>
      </c>
      <c r="AG417" s="24" t="s">
        <v>3155</v>
      </c>
      <c r="AH417" s="18" t="s">
        <v>3155</v>
      </c>
      <c r="AI417" s="18" t="s">
        <v>54</v>
      </c>
      <c r="AJ417" s="17">
        <v>2585</v>
      </c>
      <c r="AK417" s="25">
        <v>2585</v>
      </c>
      <c r="AL417" s="25">
        <v>5692</v>
      </c>
      <c r="AM417" s="35">
        <v>0</v>
      </c>
      <c r="AN417" s="49">
        <f t="shared" si="58"/>
        <v>14713820</v>
      </c>
      <c r="AO417" s="18" t="s">
        <v>3155</v>
      </c>
      <c r="AP417" s="15" t="s">
        <v>3155</v>
      </c>
      <c r="AQ417" s="43" t="str">
        <f t="shared" si="59"/>
        <v>SI</v>
      </c>
      <c r="AR417" s="44">
        <f t="shared" si="60"/>
        <v>14713820</v>
      </c>
      <c r="AS417" s="44">
        <f t="shared" si="61"/>
        <v>14713820</v>
      </c>
      <c r="AT417" s="44">
        <f t="shared" si="62"/>
        <v>14713820</v>
      </c>
      <c r="AU417" s="44">
        <f t="shared" si="63"/>
        <v>14713820</v>
      </c>
      <c r="AV417" s="45" t="b">
        <f t="shared" si="64"/>
        <v>1</v>
      </c>
      <c r="AW417" s="45" t="b">
        <f t="shared" si="65"/>
        <v>1</v>
      </c>
      <c r="AX417" s="45"/>
    </row>
    <row r="418" spans="1:51" s="36" customFormat="1" ht="27.75" customHeight="1" x14ac:dyDescent="0.15">
      <c r="A418" s="36" t="str">
        <f t="shared" si="57"/>
        <v>ALFA TRADING SAS201150305</v>
      </c>
      <c r="B418" s="36" t="b">
        <f>+A418='[1]Anexo 9'!A418</f>
        <v>1</v>
      </c>
      <c r="C418" s="18">
        <v>830041488</v>
      </c>
      <c r="D418" s="18" t="s">
        <v>3856</v>
      </c>
      <c r="E418" s="15" t="s">
        <v>98</v>
      </c>
      <c r="F418" s="15" t="s">
        <v>62</v>
      </c>
      <c r="G418" s="15" t="s">
        <v>3155</v>
      </c>
      <c r="H418" s="15" t="s">
        <v>3155</v>
      </c>
      <c r="I418" s="15" t="s">
        <v>3155</v>
      </c>
      <c r="J418" s="15">
        <v>9</v>
      </c>
      <c r="K418" s="15" t="s">
        <v>3155</v>
      </c>
      <c r="L418" s="15">
        <v>201150305</v>
      </c>
      <c r="M418" s="15" t="s">
        <v>437</v>
      </c>
      <c r="N418" s="15" t="s">
        <v>406</v>
      </c>
      <c r="O418" s="18" t="s">
        <v>437</v>
      </c>
      <c r="P418" s="22" t="s">
        <v>73</v>
      </c>
      <c r="Q418" s="15" t="s">
        <v>439</v>
      </c>
      <c r="R418" s="18" t="s">
        <v>439</v>
      </c>
      <c r="S418" s="22" t="s">
        <v>73</v>
      </c>
      <c r="T418" s="18" t="s">
        <v>439</v>
      </c>
      <c r="U418" s="18" t="s">
        <v>439</v>
      </c>
      <c r="V418" s="15" t="s">
        <v>6078</v>
      </c>
      <c r="W418" s="18" t="s">
        <v>1374</v>
      </c>
      <c r="X418" s="18"/>
      <c r="Y418" s="15" t="s">
        <v>73</v>
      </c>
      <c r="Z418" s="18" t="s">
        <v>1374</v>
      </c>
      <c r="AA418" s="18" t="s">
        <v>71</v>
      </c>
      <c r="AB418" s="18" t="s">
        <v>1381</v>
      </c>
      <c r="AC418" s="67" t="str">
        <f>+VLOOKUP("*"&amp;L418&amp;"*",'[2]REGISTROS SANITARIOS'!$D$419:$E$429,2,FALSE)</f>
        <v>SI</v>
      </c>
      <c r="AD418" s="22" t="s">
        <v>1025</v>
      </c>
      <c r="AE418" s="16">
        <v>45220</v>
      </c>
      <c r="AF418" s="34" t="s">
        <v>73</v>
      </c>
      <c r="AG418" s="24" t="s">
        <v>3155</v>
      </c>
      <c r="AH418" s="18" t="s">
        <v>3155</v>
      </c>
      <c r="AI418" s="18" t="s">
        <v>54</v>
      </c>
      <c r="AJ418" s="17">
        <v>1100</v>
      </c>
      <c r="AK418" s="25">
        <v>1100</v>
      </c>
      <c r="AL418" s="25">
        <v>24</v>
      </c>
      <c r="AM418" s="35">
        <v>0.19</v>
      </c>
      <c r="AN418" s="49">
        <f t="shared" si="58"/>
        <v>31416</v>
      </c>
      <c r="AO418" s="18" t="s">
        <v>3155</v>
      </c>
      <c r="AP418" s="15" t="s">
        <v>3155</v>
      </c>
      <c r="AQ418" s="43" t="str">
        <f t="shared" si="59"/>
        <v>SI</v>
      </c>
      <c r="AR418" s="44">
        <f t="shared" si="60"/>
        <v>31416</v>
      </c>
      <c r="AS418" s="44">
        <f t="shared" si="61"/>
        <v>26400</v>
      </c>
      <c r="AT418" s="44">
        <f t="shared" si="62"/>
        <v>26400</v>
      </c>
      <c r="AU418" s="44">
        <f t="shared" si="63"/>
        <v>31416</v>
      </c>
      <c r="AV418" s="45" t="b">
        <f t="shared" si="64"/>
        <v>1</v>
      </c>
      <c r="AW418" s="45" t="b">
        <f t="shared" si="65"/>
        <v>0</v>
      </c>
      <c r="AX418" s="45" t="s">
        <v>8734</v>
      </c>
      <c r="AY418" s="36" t="s">
        <v>8743</v>
      </c>
    </row>
    <row r="419" spans="1:51" s="36" customFormat="1" ht="27.75" customHeight="1" x14ac:dyDescent="0.15">
      <c r="A419" s="36" t="str">
        <f t="shared" si="57"/>
        <v>ALFA TRADING SAS201150610</v>
      </c>
      <c r="B419" s="36" t="b">
        <f>+A419='[1]Anexo 9'!A419</f>
        <v>1</v>
      </c>
      <c r="C419" s="18">
        <v>830041488</v>
      </c>
      <c r="D419" s="18" t="s">
        <v>3856</v>
      </c>
      <c r="E419" s="15" t="s">
        <v>98</v>
      </c>
      <c r="F419" s="15" t="s">
        <v>62</v>
      </c>
      <c r="G419" s="15" t="s">
        <v>3155</v>
      </c>
      <c r="H419" s="15" t="s">
        <v>3155</v>
      </c>
      <c r="I419" s="15" t="s">
        <v>3155</v>
      </c>
      <c r="J419" s="15">
        <v>9</v>
      </c>
      <c r="K419" s="15" t="s">
        <v>3155</v>
      </c>
      <c r="L419" s="15">
        <v>201150610</v>
      </c>
      <c r="M419" s="15" t="s">
        <v>442</v>
      </c>
      <c r="N419" s="15" t="s">
        <v>101</v>
      </c>
      <c r="O419" s="18" t="s">
        <v>442</v>
      </c>
      <c r="P419" s="22" t="s">
        <v>73</v>
      </c>
      <c r="Q419" s="15" t="s">
        <v>444</v>
      </c>
      <c r="R419" s="18" t="s">
        <v>444</v>
      </c>
      <c r="S419" s="22" t="s">
        <v>73</v>
      </c>
      <c r="T419" s="18" t="s">
        <v>444</v>
      </c>
      <c r="U419" s="18" t="s">
        <v>6129</v>
      </c>
      <c r="V419" s="15" t="s">
        <v>6079</v>
      </c>
      <c r="W419" s="18" t="s">
        <v>1374</v>
      </c>
      <c r="X419" s="18"/>
      <c r="Y419" s="15" t="s">
        <v>73</v>
      </c>
      <c r="Z419" s="18" t="s">
        <v>1374</v>
      </c>
      <c r="AA419" s="18" t="s">
        <v>71</v>
      </c>
      <c r="AB419" s="18" t="s">
        <v>2788</v>
      </c>
      <c r="AC419" s="67" t="str">
        <f>+VLOOKUP("*"&amp;L419&amp;"*",'[2]REGISTROS SANITARIOS'!$D$419:$E$429,2,FALSE)</f>
        <v>SI</v>
      </c>
      <c r="AD419" s="22" t="s">
        <v>1025</v>
      </c>
      <c r="AE419" s="16">
        <v>47120</v>
      </c>
      <c r="AF419" s="34" t="s">
        <v>73</v>
      </c>
      <c r="AG419" s="24" t="s">
        <v>3155</v>
      </c>
      <c r="AH419" s="18" t="s">
        <v>3155</v>
      </c>
      <c r="AI419" s="18" t="s">
        <v>53</v>
      </c>
      <c r="AJ419" s="17">
        <v>16500</v>
      </c>
      <c r="AK419" s="25">
        <v>16500</v>
      </c>
      <c r="AL419" s="25">
        <v>2403</v>
      </c>
      <c r="AM419" s="35">
        <v>0</v>
      </c>
      <c r="AN419" s="49">
        <f t="shared" si="58"/>
        <v>39649500</v>
      </c>
      <c r="AO419" s="18" t="s">
        <v>3155</v>
      </c>
      <c r="AP419" s="15" t="s">
        <v>3155</v>
      </c>
      <c r="AQ419" s="43" t="str">
        <f t="shared" si="59"/>
        <v>SI</v>
      </c>
      <c r="AR419" s="44">
        <f t="shared" si="60"/>
        <v>39649500</v>
      </c>
      <c r="AS419" s="44">
        <f t="shared" si="61"/>
        <v>39649500</v>
      </c>
      <c r="AT419" s="44">
        <f t="shared" si="62"/>
        <v>39649500</v>
      </c>
      <c r="AU419" s="44">
        <f t="shared" si="63"/>
        <v>39649500</v>
      </c>
      <c r="AV419" s="45" t="b">
        <f t="shared" si="64"/>
        <v>1</v>
      </c>
      <c r="AW419" s="45" t="b">
        <f t="shared" si="65"/>
        <v>1</v>
      </c>
      <c r="AX419" s="45"/>
      <c r="AY419" s="36" t="s">
        <v>8743</v>
      </c>
    </row>
    <row r="420" spans="1:51" s="36" customFormat="1" ht="27.75" customHeight="1" x14ac:dyDescent="0.15">
      <c r="A420" s="36" t="str">
        <f t="shared" si="57"/>
        <v>ALFA TRADING SAS201152210</v>
      </c>
      <c r="B420" s="36" t="b">
        <f>+A420='[1]Anexo 9'!A420</f>
        <v>1</v>
      </c>
      <c r="C420" s="18">
        <v>830041488</v>
      </c>
      <c r="D420" s="18" t="s">
        <v>3856</v>
      </c>
      <c r="E420" s="15" t="s">
        <v>98</v>
      </c>
      <c r="F420" s="15" t="s">
        <v>62</v>
      </c>
      <c r="G420" s="15" t="s">
        <v>3155</v>
      </c>
      <c r="H420" s="15" t="s">
        <v>3155</v>
      </c>
      <c r="I420" s="15" t="s">
        <v>3155</v>
      </c>
      <c r="J420" s="15">
        <v>7</v>
      </c>
      <c r="K420" s="15" t="s">
        <v>3155</v>
      </c>
      <c r="L420" s="15">
        <v>201152210</v>
      </c>
      <c r="M420" s="15" t="s">
        <v>481</v>
      </c>
      <c r="N420" s="15" t="s">
        <v>101</v>
      </c>
      <c r="O420" s="18" t="s">
        <v>481</v>
      </c>
      <c r="P420" s="22" t="s">
        <v>73</v>
      </c>
      <c r="Q420" s="15" t="s">
        <v>483</v>
      </c>
      <c r="R420" s="18" t="s">
        <v>483</v>
      </c>
      <c r="S420" s="22" t="s">
        <v>73</v>
      </c>
      <c r="T420" s="18" t="s">
        <v>1382</v>
      </c>
      <c r="U420" s="18" t="s">
        <v>1382</v>
      </c>
      <c r="V420" s="15" t="s">
        <v>6084</v>
      </c>
      <c r="W420" s="18" t="s">
        <v>1374</v>
      </c>
      <c r="X420" s="18"/>
      <c r="Y420" s="15" t="s">
        <v>68</v>
      </c>
      <c r="Z420" s="18" t="s">
        <v>1374</v>
      </c>
      <c r="AA420" s="18" t="s">
        <v>71</v>
      </c>
      <c r="AB420" s="18" t="s">
        <v>2794</v>
      </c>
      <c r="AC420" s="67" t="str">
        <f>+VLOOKUP("*"&amp;L420&amp;"*",'[2]REGISTROS SANITARIOS'!$D$419:$E$429,2,FALSE)</f>
        <v>SI</v>
      </c>
      <c r="AD420" s="22" t="s">
        <v>1025</v>
      </c>
      <c r="AE420" s="16">
        <v>46382</v>
      </c>
      <c r="AF420" s="34" t="s">
        <v>73</v>
      </c>
      <c r="AG420" s="24" t="s">
        <v>3155</v>
      </c>
      <c r="AH420" s="18" t="s">
        <v>3155</v>
      </c>
      <c r="AI420" s="18" t="s">
        <v>57</v>
      </c>
      <c r="AJ420" s="17">
        <v>9900</v>
      </c>
      <c r="AK420" s="25">
        <v>9900</v>
      </c>
      <c r="AL420" s="25">
        <v>287</v>
      </c>
      <c r="AM420" s="35">
        <v>0</v>
      </c>
      <c r="AN420" s="49">
        <f t="shared" si="58"/>
        <v>2841300</v>
      </c>
      <c r="AO420" s="18" t="s">
        <v>3155</v>
      </c>
      <c r="AP420" s="15" t="s">
        <v>3155</v>
      </c>
      <c r="AQ420" s="43" t="str">
        <f t="shared" si="59"/>
        <v>SI</v>
      </c>
      <c r="AR420" s="44">
        <f t="shared" si="60"/>
        <v>2841300</v>
      </c>
      <c r="AS420" s="44">
        <f t="shared" si="61"/>
        <v>2841300</v>
      </c>
      <c r="AT420" s="44">
        <f t="shared" si="62"/>
        <v>2841300</v>
      </c>
      <c r="AU420" s="44">
        <f t="shared" si="63"/>
        <v>2841300</v>
      </c>
      <c r="AV420" s="45" t="b">
        <f t="shared" si="64"/>
        <v>1</v>
      </c>
      <c r="AW420" s="45" t="b">
        <f t="shared" si="65"/>
        <v>1</v>
      </c>
      <c r="AX420" s="45"/>
      <c r="AY420" s="36" t="s">
        <v>8743</v>
      </c>
    </row>
    <row r="421" spans="1:51" s="36" customFormat="1" ht="27.75" customHeight="1" x14ac:dyDescent="0.15">
      <c r="A421" s="36" t="str">
        <f t="shared" si="57"/>
        <v>ALFA TRADING SAS201152607</v>
      </c>
      <c r="B421" s="36" t="b">
        <f>+A421='[1]Anexo 9'!A421</f>
        <v>1</v>
      </c>
      <c r="C421" s="18">
        <v>830041488</v>
      </c>
      <c r="D421" s="18" t="s">
        <v>3856</v>
      </c>
      <c r="E421" s="15" t="s">
        <v>98</v>
      </c>
      <c r="F421" s="15" t="s">
        <v>62</v>
      </c>
      <c r="G421" s="15" t="s">
        <v>3155</v>
      </c>
      <c r="H421" s="15" t="s">
        <v>3155</v>
      </c>
      <c r="I421" s="15" t="s">
        <v>3155</v>
      </c>
      <c r="J421" s="15">
        <v>8</v>
      </c>
      <c r="K421" s="15" t="s">
        <v>3155</v>
      </c>
      <c r="L421" s="15">
        <v>201152607</v>
      </c>
      <c r="M421" s="15" t="s">
        <v>495</v>
      </c>
      <c r="N421" s="15" t="s">
        <v>406</v>
      </c>
      <c r="O421" s="18" t="s">
        <v>495</v>
      </c>
      <c r="P421" s="22" t="s">
        <v>73</v>
      </c>
      <c r="Q421" s="15" t="s">
        <v>439</v>
      </c>
      <c r="R421" s="18" t="s">
        <v>439</v>
      </c>
      <c r="S421" s="22" t="s">
        <v>73</v>
      </c>
      <c r="T421" s="18" t="s">
        <v>439</v>
      </c>
      <c r="U421" s="18" t="s">
        <v>439</v>
      </c>
      <c r="V421" s="15" t="s">
        <v>497</v>
      </c>
      <c r="W421" s="18" t="s">
        <v>1374</v>
      </c>
      <c r="X421" s="18"/>
      <c r="Y421" s="15" t="s">
        <v>73</v>
      </c>
      <c r="Z421" s="18" t="s">
        <v>1374</v>
      </c>
      <c r="AA421" s="18" t="s">
        <v>71</v>
      </c>
      <c r="AB421" s="18" t="s">
        <v>6722</v>
      </c>
      <c r="AC421" s="67" t="str">
        <f>+VLOOKUP("*"&amp;L421&amp;"*",'[2]REGISTROS SANITARIOS'!$D$419:$E$429,2,FALSE)</f>
        <v>SI</v>
      </c>
      <c r="AD421" s="22" t="s">
        <v>1025</v>
      </c>
      <c r="AE421" s="16">
        <v>46098</v>
      </c>
      <c r="AF421" s="34" t="s">
        <v>73</v>
      </c>
      <c r="AG421" s="24" t="s">
        <v>3155</v>
      </c>
      <c r="AH421" s="18" t="s">
        <v>3155</v>
      </c>
      <c r="AI421" s="18" t="s">
        <v>54</v>
      </c>
      <c r="AJ421" s="17">
        <v>687.5</v>
      </c>
      <c r="AK421" s="25">
        <v>688</v>
      </c>
      <c r="AL421" s="25">
        <v>37</v>
      </c>
      <c r="AM421" s="35">
        <v>0.19</v>
      </c>
      <c r="AN421" s="49">
        <f t="shared" si="58"/>
        <v>30292.639999999996</v>
      </c>
      <c r="AO421" s="18" t="s">
        <v>3155</v>
      </c>
      <c r="AP421" s="15" t="s">
        <v>3155</v>
      </c>
      <c r="AQ421" s="43" t="str">
        <f t="shared" si="59"/>
        <v>MAYOR</v>
      </c>
      <c r="AR421" s="44">
        <f t="shared" si="60"/>
        <v>30270.625</v>
      </c>
      <c r="AS421" s="44">
        <f t="shared" si="61"/>
        <v>25437.5</v>
      </c>
      <c r="AT421" s="44">
        <f t="shared" si="62"/>
        <v>25456</v>
      </c>
      <c r="AU421" s="44">
        <f t="shared" si="63"/>
        <v>30292.639999999999</v>
      </c>
      <c r="AV421" s="45" t="b">
        <f t="shared" si="64"/>
        <v>1</v>
      </c>
      <c r="AW421" s="45" t="b">
        <f t="shared" si="65"/>
        <v>0</v>
      </c>
      <c r="AX421" s="45" t="s">
        <v>8734</v>
      </c>
    </row>
    <row r="422" spans="1:51" s="36" customFormat="1" ht="27.75" customHeight="1" x14ac:dyDescent="0.15">
      <c r="A422" s="36" t="str">
        <f t="shared" si="57"/>
        <v>ALFA TRADING SAS201154211</v>
      </c>
      <c r="B422" s="36" t="b">
        <f>+A422='[1]Anexo 9'!A422</f>
        <v>1</v>
      </c>
      <c r="C422" s="18">
        <v>830041488</v>
      </c>
      <c r="D422" s="18" t="s">
        <v>3856</v>
      </c>
      <c r="E422" s="15" t="s">
        <v>98</v>
      </c>
      <c r="F422" s="15" t="s">
        <v>62</v>
      </c>
      <c r="G422" s="15" t="s">
        <v>3155</v>
      </c>
      <c r="H422" s="15" t="s">
        <v>3155</v>
      </c>
      <c r="I422" s="15" t="s">
        <v>3155</v>
      </c>
      <c r="J422" s="15">
        <v>10</v>
      </c>
      <c r="K422" s="15" t="s">
        <v>3155</v>
      </c>
      <c r="L422" s="15">
        <v>201154211</v>
      </c>
      <c r="M422" s="15" t="s">
        <v>524</v>
      </c>
      <c r="N422" s="15" t="s">
        <v>525</v>
      </c>
      <c r="O422" s="18" t="s">
        <v>3999</v>
      </c>
      <c r="P422" s="22" t="s">
        <v>3841</v>
      </c>
      <c r="Q422" s="15" t="s">
        <v>114</v>
      </c>
      <c r="R422" s="18" t="s">
        <v>114</v>
      </c>
      <c r="S422" s="22" t="s">
        <v>73</v>
      </c>
      <c r="T422" s="18" t="s">
        <v>114</v>
      </c>
      <c r="U422" s="18" t="s">
        <v>114</v>
      </c>
      <c r="V422" s="15"/>
      <c r="W422" s="18" t="s">
        <v>1374</v>
      </c>
      <c r="X422" s="18" t="s">
        <v>8774</v>
      </c>
      <c r="Y422" s="15" t="s">
        <v>68</v>
      </c>
      <c r="Z422" s="18" t="s">
        <v>1374</v>
      </c>
      <c r="AA422" s="18" t="s">
        <v>71</v>
      </c>
      <c r="AB422" s="18" t="s">
        <v>6723</v>
      </c>
      <c r="AC422" s="67" t="str">
        <f>+VLOOKUP("*"&amp;L422&amp;"*",'[2]REGISTROS SANITARIOS'!$D$419:$E$429,2,FALSE)</f>
        <v>SI</v>
      </c>
      <c r="AD422" s="22" t="s">
        <v>1025</v>
      </c>
      <c r="AE422" s="16">
        <v>47083</v>
      </c>
      <c r="AF422" s="34" t="s">
        <v>73</v>
      </c>
      <c r="AG422" s="24" t="s">
        <v>3155</v>
      </c>
      <c r="AH422" s="18" t="s">
        <v>3155</v>
      </c>
      <c r="AI422" s="18" t="s">
        <v>53</v>
      </c>
      <c r="AJ422" s="17">
        <v>34650</v>
      </c>
      <c r="AK422" s="25">
        <v>34650</v>
      </c>
      <c r="AL422" s="25">
        <v>1046</v>
      </c>
      <c r="AM422" s="35">
        <v>0.19</v>
      </c>
      <c r="AN422" s="49">
        <f t="shared" si="58"/>
        <v>43130241</v>
      </c>
      <c r="AO422" s="18" t="s">
        <v>3155</v>
      </c>
      <c r="AP422" s="15" t="s">
        <v>3155</v>
      </c>
      <c r="AQ422" s="43" t="str">
        <f t="shared" si="59"/>
        <v>SI</v>
      </c>
      <c r="AR422" s="44">
        <f t="shared" si="60"/>
        <v>43130241</v>
      </c>
      <c r="AS422" s="44">
        <f t="shared" si="61"/>
        <v>36243900</v>
      </c>
      <c r="AT422" s="44">
        <f t="shared" si="62"/>
        <v>36243900</v>
      </c>
      <c r="AU422" s="44">
        <f t="shared" si="63"/>
        <v>43130241</v>
      </c>
      <c r="AV422" s="45" t="b">
        <f t="shared" si="64"/>
        <v>1</v>
      </c>
      <c r="AW422" s="45" t="b">
        <f t="shared" si="65"/>
        <v>0</v>
      </c>
      <c r="AX422" s="45" t="s">
        <v>8734</v>
      </c>
    </row>
    <row r="423" spans="1:51" s="36" customFormat="1" ht="27.75" customHeight="1" x14ac:dyDescent="0.15">
      <c r="A423" s="36" t="str">
        <f t="shared" si="57"/>
        <v>ASOCIACIÓN PROFAMILIA107020409</v>
      </c>
      <c r="B423" s="36" t="b">
        <f>+A423='[1]Anexo 9'!A423</f>
        <v>1</v>
      </c>
      <c r="C423" s="18">
        <v>860013779</v>
      </c>
      <c r="D423" s="18" t="s">
        <v>1026</v>
      </c>
      <c r="E423" s="15" t="s">
        <v>61</v>
      </c>
      <c r="F423" s="15" t="s">
        <v>62</v>
      </c>
      <c r="G423" s="15" t="s">
        <v>3155</v>
      </c>
      <c r="H423" s="15" t="s">
        <v>3155</v>
      </c>
      <c r="I423" s="15" t="s">
        <v>3155</v>
      </c>
      <c r="J423" s="15">
        <v>3</v>
      </c>
      <c r="K423" s="15" t="s">
        <v>3155</v>
      </c>
      <c r="L423" s="15">
        <v>107020409</v>
      </c>
      <c r="M423" s="15" t="s">
        <v>1384</v>
      </c>
      <c r="N423" s="15" t="s">
        <v>1385</v>
      </c>
      <c r="O423" s="18" t="s">
        <v>4000</v>
      </c>
      <c r="P423" s="22" t="s">
        <v>3841</v>
      </c>
      <c r="Q423" s="15" t="s">
        <v>1387</v>
      </c>
      <c r="R423" s="18" t="s">
        <v>5594</v>
      </c>
      <c r="S423" s="22" t="s">
        <v>73</v>
      </c>
      <c r="T423" s="18">
        <v>21</v>
      </c>
      <c r="U423" s="18" t="s">
        <v>6130</v>
      </c>
      <c r="V423" s="15"/>
      <c r="W423" s="18" t="s">
        <v>1388</v>
      </c>
      <c r="X423" s="18"/>
      <c r="Y423" s="15" t="s">
        <v>73</v>
      </c>
      <c r="Z423" s="18" t="s">
        <v>6724</v>
      </c>
      <c r="AA423" s="18" t="s">
        <v>208</v>
      </c>
      <c r="AB423" s="18" t="s">
        <v>6725</v>
      </c>
      <c r="AC423" s="67" t="str">
        <f>+VLOOKUP("*"&amp;L423&amp;"*",'[2]REGISTROS SANITARIOS'!$D$430:$E$450,2,FALSE)</f>
        <v>SI</v>
      </c>
      <c r="AD423" s="22" t="s">
        <v>1025</v>
      </c>
      <c r="AE423" s="16">
        <v>45569</v>
      </c>
      <c r="AF423" s="34" t="s">
        <v>73</v>
      </c>
      <c r="AG423" s="24">
        <v>19988571</v>
      </c>
      <c r="AH423" s="18">
        <v>6</v>
      </c>
      <c r="AI423" s="18" t="s">
        <v>6131</v>
      </c>
      <c r="AJ423" s="17">
        <v>11000</v>
      </c>
      <c r="AK423" s="25">
        <v>11000</v>
      </c>
      <c r="AL423" s="25">
        <v>750</v>
      </c>
      <c r="AM423" s="35">
        <v>0</v>
      </c>
      <c r="AN423" s="49">
        <f t="shared" si="58"/>
        <v>8250000</v>
      </c>
      <c r="AO423" s="18" t="s">
        <v>1025</v>
      </c>
      <c r="AP423" s="15" t="s">
        <v>6131</v>
      </c>
      <c r="AQ423" s="43" t="str">
        <f t="shared" si="59"/>
        <v>SI</v>
      </c>
      <c r="AR423" s="44">
        <f t="shared" si="60"/>
        <v>8250000</v>
      </c>
      <c r="AS423" s="44">
        <f t="shared" si="61"/>
        <v>8250000</v>
      </c>
      <c r="AT423" s="44">
        <f t="shared" si="62"/>
        <v>8250000</v>
      </c>
      <c r="AU423" s="44">
        <f t="shared" si="63"/>
        <v>8250000</v>
      </c>
      <c r="AV423" s="45" t="b">
        <f t="shared" si="64"/>
        <v>1</v>
      </c>
      <c r="AW423" s="45" t="b">
        <f t="shared" si="65"/>
        <v>1</v>
      </c>
      <c r="AX423" s="45"/>
      <c r="AY423" s="36" t="s">
        <v>8743</v>
      </c>
    </row>
    <row r="424" spans="1:51" s="36" customFormat="1" ht="27.75" customHeight="1" x14ac:dyDescent="0.15">
      <c r="A424" s="36" t="str">
        <f t="shared" si="57"/>
        <v>ASOCIACIÓN PROFAMILIA107021011</v>
      </c>
      <c r="B424" s="36" t="b">
        <f>+A424='[1]Anexo 9'!A424</f>
        <v>1</v>
      </c>
      <c r="C424" s="18">
        <v>860013779</v>
      </c>
      <c r="D424" s="18" t="s">
        <v>1026</v>
      </c>
      <c r="E424" s="15" t="s">
        <v>61</v>
      </c>
      <c r="F424" s="15" t="s">
        <v>62</v>
      </c>
      <c r="G424" s="15" t="s">
        <v>3155</v>
      </c>
      <c r="H424" s="15" t="s">
        <v>3155</v>
      </c>
      <c r="I424" s="15" t="s">
        <v>3155</v>
      </c>
      <c r="J424" s="15">
        <v>6</v>
      </c>
      <c r="K424" s="15" t="s">
        <v>3155</v>
      </c>
      <c r="L424" s="15">
        <v>107021011</v>
      </c>
      <c r="M424" s="15" t="s">
        <v>4001</v>
      </c>
      <c r="N424" s="15" t="s">
        <v>1389</v>
      </c>
      <c r="O424" s="18" t="s">
        <v>4002</v>
      </c>
      <c r="P424" s="22" t="s">
        <v>3841</v>
      </c>
      <c r="Q424" s="15" t="s">
        <v>1389</v>
      </c>
      <c r="R424" s="18" t="s">
        <v>5595</v>
      </c>
      <c r="S424" s="22" t="s">
        <v>73</v>
      </c>
      <c r="T424" s="18" t="s">
        <v>6131</v>
      </c>
      <c r="U424" s="18" t="s">
        <v>3302</v>
      </c>
      <c r="V424" s="15"/>
      <c r="W424" s="18" t="s">
        <v>6132</v>
      </c>
      <c r="X424" s="18"/>
      <c r="Y424" s="15" t="s">
        <v>73</v>
      </c>
      <c r="Z424" s="18" t="s">
        <v>1390</v>
      </c>
      <c r="AA424" s="18" t="s">
        <v>1391</v>
      </c>
      <c r="AB424" s="18" t="s">
        <v>1392</v>
      </c>
      <c r="AC424" s="67" t="str">
        <f>+VLOOKUP("*"&amp;L424&amp;"*",'[2]REGISTROS SANITARIOS'!$D$430:$E$450,2,FALSE)</f>
        <v>SI</v>
      </c>
      <c r="AD424" s="22" t="s">
        <v>1025</v>
      </c>
      <c r="AE424" s="16" t="s">
        <v>7722</v>
      </c>
      <c r="AF424" s="34" t="s">
        <v>8814</v>
      </c>
      <c r="AG424" s="24">
        <v>19934015</v>
      </c>
      <c r="AH424" s="18">
        <v>2</v>
      </c>
      <c r="AI424" s="18" t="s">
        <v>6131</v>
      </c>
      <c r="AJ424" s="17">
        <v>2200</v>
      </c>
      <c r="AK424" s="25">
        <v>2200</v>
      </c>
      <c r="AL424" s="25">
        <v>123764</v>
      </c>
      <c r="AM424" s="35">
        <v>0</v>
      </c>
      <c r="AN424" s="49">
        <f t="shared" si="58"/>
        <v>272280800</v>
      </c>
      <c r="AO424" s="18" t="s">
        <v>1025</v>
      </c>
      <c r="AP424" s="15" t="s">
        <v>6131</v>
      </c>
      <c r="AQ424" s="43" t="str">
        <f t="shared" si="59"/>
        <v>SI</v>
      </c>
      <c r="AR424" s="44">
        <f t="shared" si="60"/>
        <v>272280800</v>
      </c>
      <c r="AS424" s="44">
        <f t="shared" si="61"/>
        <v>272280800</v>
      </c>
      <c r="AT424" s="44">
        <f t="shared" si="62"/>
        <v>272280800</v>
      </c>
      <c r="AU424" s="44">
        <f t="shared" si="63"/>
        <v>272280800</v>
      </c>
      <c r="AV424" s="45" t="b">
        <f t="shared" si="64"/>
        <v>1</v>
      </c>
      <c r="AW424" s="45" t="b">
        <f t="shared" si="65"/>
        <v>1</v>
      </c>
      <c r="AX424" s="45"/>
      <c r="AY424" s="36" t="s">
        <v>8743</v>
      </c>
    </row>
    <row r="425" spans="1:51" s="36" customFormat="1" ht="27.75" customHeight="1" x14ac:dyDescent="0.15">
      <c r="A425" s="36" t="str">
        <f t="shared" si="57"/>
        <v>ASOCIACIÓN PROFAMILIA107021209</v>
      </c>
      <c r="B425" s="36" t="b">
        <f>+A425='[1]Anexo 9'!A425</f>
        <v>1</v>
      </c>
      <c r="C425" s="18">
        <v>860013779</v>
      </c>
      <c r="D425" s="18" t="s">
        <v>1026</v>
      </c>
      <c r="E425" s="15" t="s">
        <v>61</v>
      </c>
      <c r="F425" s="15" t="s">
        <v>62</v>
      </c>
      <c r="G425" s="15" t="s">
        <v>3155</v>
      </c>
      <c r="H425" s="15" t="s">
        <v>3155</v>
      </c>
      <c r="I425" s="15" t="s">
        <v>3155</v>
      </c>
      <c r="J425" s="15">
        <v>5</v>
      </c>
      <c r="K425" s="15" t="s">
        <v>3155</v>
      </c>
      <c r="L425" s="15">
        <v>107021209</v>
      </c>
      <c r="M425" s="15" t="s">
        <v>1393</v>
      </c>
      <c r="N425" s="15" t="s">
        <v>1394</v>
      </c>
      <c r="O425" s="18" t="s">
        <v>4003</v>
      </c>
      <c r="P425" s="22" t="s">
        <v>3841</v>
      </c>
      <c r="Q425" s="15" t="s">
        <v>1395</v>
      </c>
      <c r="R425" s="18" t="s">
        <v>5596</v>
      </c>
      <c r="S425" s="22" t="s">
        <v>73</v>
      </c>
      <c r="T425" s="18">
        <v>2</v>
      </c>
      <c r="U425" s="18" t="s">
        <v>6133</v>
      </c>
      <c r="V425" s="15"/>
      <c r="W425" s="18" t="s">
        <v>1388</v>
      </c>
      <c r="X425" s="18"/>
      <c r="Y425" s="15" t="s">
        <v>73</v>
      </c>
      <c r="Z425" s="18" t="s">
        <v>1396</v>
      </c>
      <c r="AA425" s="18" t="s">
        <v>319</v>
      </c>
      <c r="AB425" s="18" t="s">
        <v>1397</v>
      </c>
      <c r="AC425" s="67" t="str">
        <f>+VLOOKUP("*"&amp;L425&amp;"*",'[2]REGISTROS SANITARIOS'!$D$430:$E$450,2,FALSE)</f>
        <v>SI</v>
      </c>
      <c r="AD425" s="22" t="s">
        <v>1025</v>
      </c>
      <c r="AE425" s="16" t="s">
        <v>7723</v>
      </c>
      <c r="AF425" s="34" t="s">
        <v>8814</v>
      </c>
      <c r="AG425" s="24">
        <v>20099554</v>
      </c>
      <c r="AH425" s="18">
        <v>1</v>
      </c>
      <c r="AI425" s="18" t="s">
        <v>6131</v>
      </c>
      <c r="AJ425" s="17">
        <v>110</v>
      </c>
      <c r="AK425" s="25">
        <v>110</v>
      </c>
      <c r="AL425" s="25">
        <v>3500</v>
      </c>
      <c r="AM425" s="35">
        <v>0</v>
      </c>
      <c r="AN425" s="49">
        <f t="shared" si="58"/>
        <v>385000</v>
      </c>
      <c r="AO425" s="18" t="s">
        <v>1025</v>
      </c>
      <c r="AP425" s="15" t="s">
        <v>6131</v>
      </c>
      <c r="AQ425" s="43" t="str">
        <f t="shared" si="59"/>
        <v>SI</v>
      </c>
      <c r="AR425" s="44">
        <f t="shared" si="60"/>
        <v>385000</v>
      </c>
      <c r="AS425" s="44">
        <f t="shared" si="61"/>
        <v>385000</v>
      </c>
      <c r="AT425" s="44">
        <f t="shared" si="62"/>
        <v>385000</v>
      </c>
      <c r="AU425" s="44">
        <f t="shared" si="63"/>
        <v>385000</v>
      </c>
      <c r="AV425" s="45" t="b">
        <f t="shared" si="64"/>
        <v>1</v>
      </c>
      <c r="AW425" s="45" t="b">
        <f t="shared" si="65"/>
        <v>1</v>
      </c>
      <c r="AX425" s="45"/>
      <c r="AY425" s="36" t="s">
        <v>8743</v>
      </c>
    </row>
    <row r="426" spans="1:51" s="36" customFormat="1" ht="27.75" customHeight="1" x14ac:dyDescent="0.15">
      <c r="A426" s="36" t="str">
        <f t="shared" si="57"/>
        <v>ASOCIACIÓN PROFAMILIA107021303</v>
      </c>
      <c r="B426" s="36" t="b">
        <f>+A426='[1]Anexo 9'!A426</f>
        <v>1</v>
      </c>
      <c r="C426" s="18">
        <v>860013779</v>
      </c>
      <c r="D426" s="18" t="s">
        <v>1026</v>
      </c>
      <c r="E426" s="15" t="s">
        <v>61</v>
      </c>
      <c r="F426" s="15" t="s">
        <v>62</v>
      </c>
      <c r="G426" s="15" t="s">
        <v>3155</v>
      </c>
      <c r="H426" s="15" t="s">
        <v>3155</v>
      </c>
      <c r="I426" s="15" t="s">
        <v>3155</v>
      </c>
      <c r="J426" s="15">
        <v>2</v>
      </c>
      <c r="K426" s="15" t="s">
        <v>3155</v>
      </c>
      <c r="L426" s="15">
        <v>107021303</v>
      </c>
      <c r="M426" s="15" t="s">
        <v>1398</v>
      </c>
      <c r="N426" s="15" t="s">
        <v>64</v>
      </c>
      <c r="O426" s="18" t="s">
        <v>4004</v>
      </c>
      <c r="P426" s="22" t="s">
        <v>3841</v>
      </c>
      <c r="Q426" s="15" t="s">
        <v>1400</v>
      </c>
      <c r="R426" s="18" t="s">
        <v>5597</v>
      </c>
      <c r="S426" s="22" t="s">
        <v>68</v>
      </c>
      <c r="T426" s="18" t="s">
        <v>6131</v>
      </c>
      <c r="U426" s="18" t="s">
        <v>6134</v>
      </c>
      <c r="V426" s="15"/>
      <c r="W426" s="18" t="s">
        <v>1388</v>
      </c>
      <c r="X426" s="18"/>
      <c r="Y426" s="15" t="s">
        <v>73</v>
      </c>
      <c r="Z426" s="18" t="s">
        <v>1401</v>
      </c>
      <c r="AA426" s="18" t="s">
        <v>1402</v>
      </c>
      <c r="AB426" s="18" t="s">
        <v>1403</v>
      </c>
      <c r="AC426" s="67" t="e">
        <f>+VLOOKUP("*"&amp;L426&amp;"*",'[2]REGISTROS SANITARIOS'!$D$430:$E$450,2,FALSE)</f>
        <v>#N/A</v>
      </c>
      <c r="AD426" s="22" t="s">
        <v>44</v>
      </c>
      <c r="AE426" s="16" t="s">
        <v>1404</v>
      </c>
      <c r="AF426" s="34" t="s">
        <v>8814</v>
      </c>
      <c r="AG426" s="24">
        <v>13854</v>
      </c>
      <c r="AH426" s="18">
        <v>2</v>
      </c>
      <c r="AI426" s="18" t="s">
        <v>6131</v>
      </c>
      <c r="AJ426" s="17">
        <v>25135</v>
      </c>
      <c r="AK426" s="25">
        <v>25135</v>
      </c>
      <c r="AL426" s="25">
        <v>3500</v>
      </c>
      <c r="AM426" s="35">
        <v>0</v>
      </c>
      <c r="AN426" s="49">
        <f t="shared" si="58"/>
        <v>87972500</v>
      </c>
      <c r="AO426" s="18" t="s">
        <v>1025</v>
      </c>
      <c r="AP426" s="15" t="s">
        <v>6131</v>
      </c>
      <c r="AQ426" s="43" t="str">
        <f t="shared" si="59"/>
        <v>SI</v>
      </c>
      <c r="AR426" s="44">
        <f t="shared" si="60"/>
        <v>87972500</v>
      </c>
      <c r="AS426" s="44">
        <f t="shared" si="61"/>
        <v>87972500</v>
      </c>
      <c r="AT426" s="44">
        <f t="shared" si="62"/>
        <v>87972500</v>
      </c>
      <c r="AU426" s="44">
        <f t="shared" si="63"/>
        <v>87972500</v>
      </c>
      <c r="AV426" s="45" t="b">
        <f t="shared" si="64"/>
        <v>1</v>
      </c>
      <c r="AW426" s="45" t="b">
        <f t="shared" si="65"/>
        <v>1</v>
      </c>
      <c r="AX426" s="45"/>
      <c r="AY426" s="36" t="s">
        <v>8743</v>
      </c>
    </row>
    <row r="427" spans="1:51" s="36" customFormat="1" ht="27.75" customHeight="1" x14ac:dyDescent="0.15">
      <c r="A427" s="36" t="str">
        <f t="shared" si="57"/>
        <v>ASOCIACIÓN PROFAMILIA201150910</v>
      </c>
      <c r="B427" s="36" t="b">
        <f>+A427='[1]Anexo 9'!A427</f>
        <v>1</v>
      </c>
      <c r="C427" s="18">
        <v>860013779</v>
      </c>
      <c r="D427" s="18" t="s">
        <v>1026</v>
      </c>
      <c r="E427" s="15" t="s">
        <v>98</v>
      </c>
      <c r="F427" s="15" t="s">
        <v>62</v>
      </c>
      <c r="G427" s="15" t="s">
        <v>3155</v>
      </c>
      <c r="H427" s="15" t="s">
        <v>3155</v>
      </c>
      <c r="I427" s="15" t="s">
        <v>3155</v>
      </c>
      <c r="J427" s="15">
        <v>6</v>
      </c>
      <c r="K427" s="15" t="s">
        <v>3155</v>
      </c>
      <c r="L427" s="15">
        <v>201150910</v>
      </c>
      <c r="M427" s="15" t="s">
        <v>1008</v>
      </c>
      <c r="N427" s="15" t="s">
        <v>101</v>
      </c>
      <c r="O427" s="18" t="s">
        <v>4005</v>
      </c>
      <c r="P427" s="22" t="s">
        <v>3841</v>
      </c>
      <c r="Q427" s="15" t="s">
        <v>101</v>
      </c>
      <c r="R427" s="18" t="s">
        <v>103</v>
      </c>
      <c r="S427" s="22" t="s">
        <v>73</v>
      </c>
      <c r="T427" s="18" t="s">
        <v>6131</v>
      </c>
      <c r="U427" s="18" t="s">
        <v>6135</v>
      </c>
      <c r="V427" s="15" t="s">
        <v>1009</v>
      </c>
      <c r="W427" s="18" t="s">
        <v>1388</v>
      </c>
      <c r="X427" s="18"/>
      <c r="Y427" s="15" t="s">
        <v>73</v>
      </c>
      <c r="Z427" s="18" t="s">
        <v>6726</v>
      </c>
      <c r="AA427" s="18" t="s">
        <v>208</v>
      </c>
      <c r="AB427" s="18" t="s">
        <v>6727</v>
      </c>
      <c r="AC427" s="67" t="str">
        <f>+VLOOKUP("*"&amp;L427&amp;"*",'[2]REGISTROS SANITARIOS'!$D$430:$E$450,2,FALSE)</f>
        <v>SI</v>
      </c>
      <c r="AD427" s="22" t="s">
        <v>1025</v>
      </c>
      <c r="AE427" s="16" t="s">
        <v>7724</v>
      </c>
      <c r="AF427" s="34" t="s">
        <v>8814</v>
      </c>
      <c r="AG427" s="24">
        <v>20087985</v>
      </c>
      <c r="AH427" s="18" t="s">
        <v>6131</v>
      </c>
      <c r="AI427" s="18" t="s">
        <v>52</v>
      </c>
      <c r="AJ427" s="17">
        <v>770</v>
      </c>
      <c r="AK427" s="25">
        <v>770</v>
      </c>
      <c r="AL427" s="25">
        <v>4500</v>
      </c>
      <c r="AM427" s="35">
        <v>0</v>
      </c>
      <c r="AN427" s="49">
        <f t="shared" si="58"/>
        <v>3465000</v>
      </c>
      <c r="AO427" s="18" t="s">
        <v>44</v>
      </c>
      <c r="AP427" s="15" t="s">
        <v>6131</v>
      </c>
      <c r="AQ427" s="43" t="str">
        <f t="shared" si="59"/>
        <v>SI</v>
      </c>
      <c r="AR427" s="44">
        <f t="shared" si="60"/>
        <v>3465000</v>
      </c>
      <c r="AS427" s="44">
        <f t="shared" si="61"/>
        <v>3465000</v>
      </c>
      <c r="AT427" s="44">
        <f t="shared" si="62"/>
        <v>3465000</v>
      </c>
      <c r="AU427" s="44">
        <f t="shared" si="63"/>
        <v>3465000</v>
      </c>
      <c r="AV427" s="45" t="b">
        <f t="shared" si="64"/>
        <v>1</v>
      </c>
      <c r="AW427" s="45" t="b">
        <f t="shared" si="65"/>
        <v>1</v>
      </c>
      <c r="AX427" s="45"/>
    </row>
    <row r="428" spans="1:51" s="36" customFormat="1" ht="27.75" customHeight="1" x14ac:dyDescent="0.15">
      <c r="A428" s="36" t="str">
        <f t="shared" si="57"/>
        <v>ASOCIACIÓN PROFAMILIA201154610</v>
      </c>
      <c r="B428" s="36" t="b">
        <f>+A428='[1]Anexo 9'!A428</f>
        <v>1</v>
      </c>
      <c r="C428" s="18">
        <v>860013779</v>
      </c>
      <c r="D428" s="18" t="s">
        <v>1026</v>
      </c>
      <c r="E428" s="15" t="s">
        <v>98</v>
      </c>
      <c r="F428" s="15" t="s">
        <v>236</v>
      </c>
      <c r="G428" s="15">
        <f>+VLOOKUP(F428,[3]Sheet1!$E$3:$G$74,3,FALSE)</f>
        <v>2</v>
      </c>
      <c r="H428" s="15">
        <f>+VLOOKUP(D428&amp;F428,'TD para paquetes'!$E$3:$I$441,5,FALSE)</f>
        <v>2</v>
      </c>
      <c r="I428" s="15" t="s">
        <v>1025</v>
      </c>
      <c r="J428" s="15">
        <v>8</v>
      </c>
      <c r="K428" s="15">
        <v>8</v>
      </c>
      <c r="L428" s="15">
        <v>201154610</v>
      </c>
      <c r="M428" s="15" t="s">
        <v>237</v>
      </c>
      <c r="N428" s="15" t="s">
        <v>101</v>
      </c>
      <c r="O428" s="18" t="s">
        <v>4006</v>
      </c>
      <c r="P428" s="22" t="s">
        <v>73</v>
      </c>
      <c r="Q428" s="15" t="s">
        <v>239</v>
      </c>
      <c r="R428" s="18" t="s">
        <v>1281</v>
      </c>
      <c r="S428" s="22" t="s">
        <v>68</v>
      </c>
      <c r="T428" s="18" t="s">
        <v>6131</v>
      </c>
      <c r="U428" s="18" t="s">
        <v>6136</v>
      </c>
      <c r="V428" s="15" t="s">
        <v>6091</v>
      </c>
      <c r="W428" s="18" t="s">
        <v>1388</v>
      </c>
      <c r="X428" s="18"/>
      <c r="Y428" s="15" t="s">
        <v>68</v>
      </c>
      <c r="Z428" s="18" t="s">
        <v>6728</v>
      </c>
      <c r="AA428" s="18" t="s">
        <v>71</v>
      </c>
      <c r="AB428" s="18" t="s">
        <v>1406</v>
      </c>
      <c r="AC428" s="67" t="str">
        <f>+VLOOKUP("*"&amp;L428&amp;"*",'[2]REGISTROS SANITARIOS'!$D$430:$E$450,2,FALSE)</f>
        <v>SI</v>
      </c>
      <c r="AD428" s="22" t="s">
        <v>1025</v>
      </c>
      <c r="AE428" s="16" t="s">
        <v>7725</v>
      </c>
      <c r="AF428" s="34" t="s">
        <v>8814</v>
      </c>
      <c r="AG428" s="24">
        <v>20031070</v>
      </c>
      <c r="AH428" s="18" t="s">
        <v>6131</v>
      </c>
      <c r="AI428" s="18" t="s">
        <v>53</v>
      </c>
      <c r="AJ428" s="17">
        <v>28600</v>
      </c>
      <c r="AK428" s="25">
        <v>28600</v>
      </c>
      <c r="AL428" s="25">
        <v>900</v>
      </c>
      <c r="AM428" s="35">
        <v>0.19</v>
      </c>
      <c r="AN428" s="49">
        <f t="shared" si="58"/>
        <v>30630600</v>
      </c>
      <c r="AO428" s="18" t="s">
        <v>44</v>
      </c>
      <c r="AP428" s="15" t="s">
        <v>6131</v>
      </c>
      <c r="AQ428" s="43" t="str">
        <f t="shared" si="59"/>
        <v>SI</v>
      </c>
      <c r="AR428" s="44">
        <f t="shared" si="60"/>
        <v>30630600</v>
      </c>
      <c r="AS428" s="44">
        <f t="shared" si="61"/>
        <v>25740000</v>
      </c>
      <c r="AT428" s="44">
        <f t="shared" si="62"/>
        <v>25740000</v>
      </c>
      <c r="AU428" s="44">
        <f t="shared" si="63"/>
        <v>30630600</v>
      </c>
      <c r="AV428" s="45" t="b">
        <f t="shared" si="64"/>
        <v>1</v>
      </c>
      <c r="AW428" s="45" t="b">
        <f t="shared" si="65"/>
        <v>0</v>
      </c>
      <c r="AX428" s="45"/>
      <c r="AY428" s="36" t="s">
        <v>8743</v>
      </c>
    </row>
    <row r="429" spans="1:51" s="36" customFormat="1" ht="27.75" customHeight="1" x14ac:dyDescent="0.15">
      <c r="A429" s="36" t="str">
        <f t="shared" si="57"/>
        <v>ASOCIACIÓN PROFAMILIA201154611</v>
      </c>
      <c r="B429" s="36" t="b">
        <f>+A429='[1]Anexo 9'!A429</f>
        <v>1</v>
      </c>
      <c r="C429" s="18">
        <v>860013779</v>
      </c>
      <c r="D429" s="18" t="s">
        <v>1026</v>
      </c>
      <c r="E429" s="15" t="s">
        <v>98</v>
      </c>
      <c r="F429" s="15" t="s">
        <v>236</v>
      </c>
      <c r="G429" s="15">
        <f>+VLOOKUP(F429,[3]Sheet1!$E$3:$G$74,3,FALSE)</f>
        <v>2</v>
      </c>
      <c r="H429" s="15">
        <f>+VLOOKUP(D429&amp;F429,'TD para paquetes'!$E$3:$I$441,5,FALSE)</f>
        <v>2</v>
      </c>
      <c r="I429" s="15" t="s">
        <v>1025</v>
      </c>
      <c r="J429" s="15">
        <v>8</v>
      </c>
      <c r="K429" s="15">
        <v>8</v>
      </c>
      <c r="L429" s="15">
        <v>201154611</v>
      </c>
      <c r="M429" s="15" t="s">
        <v>243</v>
      </c>
      <c r="N429" s="15" t="s">
        <v>101</v>
      </c>
      <c r="O429" s="18" t="s">
        <v>4007</v>
      </c>
      <c r="P429" s="22" t="s">
        <v>73</v>
      </c>
      <c r="Q429" s="15" t="s">
        <v>239</v>
      </c>
      <c r="R429" s="18" t="s">
        <v>1281</v>
      </c>
      <c r="S429" s="22" t="s">
        <v>68</v>
      </c>
      <c r="T429" s="18" t="s">
        <v>6131</v>
      </c>
      <c r="U429" s="18" t="s">
        <v>3364</v>
      </c>
      <c r="V429" s="15" t="s">
        <v>6092</v>
      </c>
      <c r="W429" s="18" t="s">
        <v>1388</v>
      </c>
      <c r="X429" s="18"/>
      <c r="Y429" s="15" t="s">
        <v>68</v>
      </c>
      <c r="Z429" s="18" t="s">
        <v>6728</v>
      </c>
      <c r="AA429" s="18" t="s">
        <v>71</v>
      </c>
      <c r="AB429" s="18" t="s">
        <v>1406</v>
      </c>
      <c r="AC429" s="67" t="str">
        <f>+VLOOKUP("*"&amp;L429&amp;"*",'[2]REGISTROS SANITARIOS'!$D$430:$E$450,2,FALSE)</f>
        <v>SI</v>
      </c>
      <c r="AD429" s="22" t="s">
        <v>1025</v>
      </c>
      <c r="AE429" s="16" t="s">
        <v>7725</v>
      </c>
      <c r="AF429" s="34" t="s">
        <v>8814</v>
      </c>
      <c r="AG429" s="24">
        <v>20031070</v>
      </c>
      <c r="AH429" s="18" t="s">
        <v>6131</v>
      </c>
      <c r="AI429" s="18" t="s">
        <v>53</v>
      </c>
      <c r="AJ429" s="17">
        <v>11000</v>
      </c>
      <c r="AK429" s="25">
        <v>11000</v>
      </c>
      <c r="AL429" s="25">
        <v>900</v>
      </c>
      <c r="AM429" s="35">
        <v>0.19</v>
      </c>
      <c r="AN429" s="49">
        <f t="shared" si="58"/>
        <v>11781000</v>
      </c>
      <c r="AO429" s="18" t="s">
        <v>44</v>
      </c>
      <c r="AP429" s="15" t="s">
        <v>6131</v>
      </c>
      <c r="AQ429" s="43" t="str">
        <f t="shared" si="59"/>
        <v>SI</v>
      </c>
      <c r="AR429" s="44">
        <f t="shared" si="60"/>
        <v>11781000</v>
      </c>
      <c r="AS429" s="44">
        <f t="shared" si="61"/>
        <v>9900000</v>
      </c>
      <c r="AT429" s="44">
        <f t="shared" si="62"/>
        <v>9900000</v>
      </c>
      <c r="AU429" s="44">
        <f t="shared" si="63"/>
        <v>11781000</v>
      </c>
      <c r="AV429" s="45" t="b">
        <f t="shared" si="64"/>
        <v>1</v>
      </c>
      <c r="AW429" s="45" t="b">
        <f t="shared" si="65"/>
        <v>0</v>
      </c>
      <c r="AX429" s="45"/>
      <c r="AY429" s="36" t="s">
        <v>8743</v>
      </c>
    </row>
    <row r="430" spans="1:51" s="36" customFormat="1" ht="27.75" customHeight="1" x14ac:dyDescent="0.15">
      <c r="A430" s="36" t="str">
        <f t="shared" si="57"/>
        <v>ASOCIACIÓN PROFAMILIA414140411</v>
      </c>
      <c r="B430" s="36" t="b">
        <f>+A430='[1]Anexo 9'!A430</f>
        <v>1</v>
      </c>
      <c r="C430" s="18">
        <v>860013779</v>
      </c>
      <c r="D430" s="18" t="s">
        <v>1026</v>
      </c>
      <c r="E430" s="15" t="s">
        <v>810</v>
      </c>
      <c r="F430" s="15" t="s">
        <v>62</v>
      </c>
      <c r="G430" s="15" t="s">
        <v>3155</v>
      </c>
      <c r="H430" s="15" t="s">
        <v>3155</v>
      </c>
      <c r="I430" s="15" t="s">
        <v>3155</v>
      </c>
      <c r="J430" s="15">
        <v>4</v>
      </c>
      <c r="K430" s="15" t="s">
        <v>3155</v>
      </c>
      <c r="L430" s="15">
        <v>414140411</v>
      </c>
      <c r="M430" s="15" t="s">
        <v>884</v>
      </c>
      <c r="N430" s="15" t="s">
        <v>885</v>
      </c>
      <c r="O430" s="18" t="s">
        <v>4008</v>
      </c>
      <c r="P430" s="22" t="s">
        <v>3841</v>
      </c>
      <c r="Q430" s="15" t="s">
        <v>887</v>
      </c>
      <c r="R430" s="18" t="s">
        <v>5598</v>
      </c>
      <c r="S430" s="22" t="s">
        <v>68</v>
      </c>
      <c r="T430" s="18" t="s">
        <v>6131</v>
      </c>
      <c r="U430" s="18" t="s">
        <v>6137</v>
      </c>
      <c r="V430" s="15" t="s">
        <v>6107</v>
      </c>
      <c r="W430" s="18" t="s">
        <v>1388</v>
      </c>
      <c r="X430" s="18"/>
      <c r="Y430" s="15" t="s">
        <v>68</v>
      </c>
      <c r="Z430" s="18" t="s">
        <v>6729</v>
      </c>
      <c r="AA430" s="18" t="s">
        <v>71</v>
      </c>
      <c r="AB430" s="18" t="s">
        <v>892</v>
      </c>
      <c r="AC430" s="67" t="str">
        <f>+VLOOKUP("*"&amp;L430&amp;"*",'[2]REGISTROS SANITARIOS'!$D$430:$E$450,2,FALSE)</f>
        <v>SI</v>
      </c>
      <c r="AD430" s="22" t="s">
        <v>1025</v>
      </c>
      <c r="AE430" s="16" t="s">
        <v>7726</v>
      </c>
      <c r="AF430" s="34" t="s">
        <v>8814</v>
      </c>
      <c r="AG430" s="24">
        <v>20051465</v>
      </c>
      <c r="AH430" s="18" t="s">
        <v>6131</v>
      </c>
      <c r="AI430" s="18" t="s">
        <v>56</v>
      </c>
      <c r="AJ430" s="17">
        <v>8574.5</v>
      </c>
      <c r="AK430" s="25">
        <v>8574.5</v>
      </c>
      <c r="AL430" s="25">
        <v>2160</v>
      </c>
      <c r="AM430" s="35">
        <v>0</v>
      </c>
      <c r="AN430" s="49">
        <f t="shared" si="58"/>
        <v>18520920</v>
      </c>
      <c r="AO430" s="18" t="s">
        <v>44</v>
      </c>
      <c r="AP430" s="15" t="s">
        <v>6131</v>
      </c>
      <c r="AQ430" s="43" t="str">
        <f t="shared" si="59"/>
        <v>SI</v>
      </c>
      <c r="AR430" s="44">
        <f t="shared" si="60"/>
        <v>18520920</v>
      </c>
      <c r="AS430" s="44">
        <f t="shared" si="61"/>
        <v>18520920</v>
      </c>
      <c r="AT430" s="44">
        <f t="shared" si="62"/>
        <v>18520920</v>
      </c>
      <c r="AU430" s="44">
        <f t="shared" si="63"/>
        <v>18520920</v>
      </c>
      <c r="AV430" s="45" t="b">
        <f t="shared" si="64"/>
        <v>1</v>
      </c>
      <c r="AW430" s="45" t="b">
        <f t="shared" si="65"/>
        <v>1</v>
      </c>
      <c r="AX430" s="45" t="s">
        <v>8734</v>
      </c>
    </row>
    <row r="431" spans="1:51" s="36" customFormat="1" ht="27.75" customHeight="1" x14ac:dyDescent="0.15">
      <c r="A431" s="36" t="str">
        <f t="shared" si="57"/>
        <v>ASOCIACIÓN PROFAMILIA414330311</v>
      </c>
      <c r="B431" s="36" t="b">
        <f>+A431='[1]Anexo 9'!A431</f>
        <v>1</v>
      </c>
      <c r="C431" s="18">
        <v>860013779</v>
      </c>
      <c r="D431" s="18" t="s">
        <v>1026</v>
      </c>
      <c r="E431" s="15" t="s">
        <v>810</v>
      </c>
      <c r="F431" s="15" t="s">
        <v>62</v>
      </c>
      <c r="G431" s="15" t="s">
        <v>3155</v>
      </c>
      <c r="H431" s="15" t="s">
        <v>3155</v>
      </c>
      <c r="I431" s="15" t="s">
        <v>3155</v>
      </c>
      <c r="J431" s="15">
        <v>6</v>
      </c>
      <c r="K431" s="15" t="s">
        <v>3155</v>
      </c>
      <c r="L431" s="15">
        <v>414330311</v>
      </c>
      <c r="M431" s="15" t="s">
        <v>905</v>
      </c>
      <c r="N431" s="15" t="s">
        <v>885</v>
      </c>
      <c r="O431" s="18" t="s">
        <v>4009</v>
      </c>
      <c r="P431" s="22" t="s">
        <v>3841</v>
      </c>
      <c r="Q431" s="15" t="s">
        <v>907</v>
      </c>
      <c r="R431" s="18" t="s">
        <v>5598</v>
      </c>
      <c r="S431" s="22" t="s">
        <v>73</v>
      </c>
      <c r="T431" s="18" t="s">
        <v>6131</v>
      </c>
      <c r="U431" s="18" t="s">
        <v>3315</v>
      </c>
      <c r="V431" s="15" t="s">
        <v>908</v>
      </c>
      <c r="W431" s="18" t="s">
        <v>1388</v>
      </c>
      <c r="X431" s="18"/>
      <c r="Y431" s="15" t="s">
        <v>68</v>
      </c>
      <c r="Z431" s="18" t="s">
        <v>909</v>
      </c>
      <c r="AA431" s="18" t="s">
        <v>6730</v>
      </c>
      <c r="AB431" s="18" t="s">
        <v>910</v>
      </c>
      <c r="AC431" s="67" t="str">
        <f>+VLOOKUP("*"&amp;L431&amp;"*",'[2]REGISTROS SANITARIOS'!$D$430:$E$450,2,FALSE)</f>
        <v>SI</v>
      </c>
      <c r="AD431" s="22" t="s">
        <v>1025</v>
      </c>
      <c r="AE431" s="16" t="s">
        <v>7727</v>
      </c>
      <c r="AF431" s="34" t="s">
        <v>8814</v>
      </c>
      <c r="AG431" s="24">
        <v>20050777</v>
      </c>
      <c r="AH431" s="18" t="s">
        <v>6131</v>
      </c>
      <c r="AI431" s="18" t="s">
        <v>52</v>
      </c>
      <c r="AJ431" s="17">
        <v>770</v>
      </c>
      <c r="AK431" s="25">
        <v>770</v>
      </c>
      <c r="AL431" s="25">
        <v>3000</v>
      </c>
      <c r="AM431" s="35">
        <v>0</v>
      </c>
      <c r="AN431" s="49">
        <f t="shared" si="58"/>
        <v>2310000</v>
      </c>
      <c r="AO431" s="18" t="s">
        <v>44</v>
      </c>
      <c r="AP431" s="15" t="s">
        <v>6131</v>
      </c>
      <c r="AQ431" s="43" t="str">
        <f t="shared" si="59"/>
        <v>SI</v>
      </c>
      <c r="AR431" s="44">
        <f t="shared" si="60"/>
        <v>2310000</v>
      </c>
      <c r="AS431" s="44">
        <f t="shared" si="61"/>
        <v>2310000</v>
      </c>
      <c r="AT431" s="44">
        <f t="shared" si="62"/>
        <v>2310000</v>
      </c>
      <c r="AU431" s="44">
        <f t="shared" si="63"/>
        <v>2310000</v>
      </c>
      <c r="AV431" s="45" t="b">
        <f t="shared" si="64"/>
        <v>1</v>
      </c>
      <c r="AW431" s="45" t="b">
        <f t="shared" si="65"/>
        <v>1</v>
      </c>
      <c r="AX431" s="45"/>
    </row>
    <row r="432" spans="1:51" s="36" customFormat="1" ht="27.75" customHeight="1" x14ac:dyDescent="0.15">
      <c r="A432" s="36" t="str">
        <f t="shared" si="57"/>
        <v>ASOCIACIÓN PROFAMILIA201152210</v>
      </c>
      <c r="B432" s="36" t="b">
        <f>+A432='[1]Anexo 9'!A432</f>
        <v>1</v>
      </c>
      <c r="C432" s="18">
        <v>860013780</v>
      </c>
      <c r="D432" s="18" t="s">
        <v>1026</v>
      </c>
      <c r="E432" s="15" t="s">
        <v>98</v>
      </c>
      <c r="F432" s="15" t="s">
        <v>62</v>
      </c>
      <c r="G432" s="15" t="s">
        <v>3155</v>
      </c>
      <c r="H432" s="15" t="s">
        <v>3155</v>
      </c>
      <c r="I432" s="15" t="s">
        <v>3155</v>
      </c>
      <c r="J432" s="15">
        <v>7</v>
      </c>
      <c r="K432" s="15" t="s">
        <v>3155</v>
      </c>
      <c r="L432" s="15">
        <v>201152210</v>
      </c>
      <c r="M432" s="15" t="s">
        <v>481</v>
      </c>
      <c r="N432" s="15" t="s">
        <v>101</v>
      </c>
      <c r="O432" s="18" t="s">
        <v>4010</v>
      </c>
      <c r="P432" s="22" t="s">
        <v>73</v>
      </c>
      <c r="Q432" s="15" t="s">
        <v>483</v>
      </c>
      <c r="R432" s="18" t="s">
        <v>3005</v>
      </c>
      <c r="S432" s="22" t="s">
        <v>73</v>
      </c>
      <c r="T432" s="18" t="s">
        <v>6131</v>
      </c>
      <c r="U432" s="18" t="s">
        <v>3375</v>
      </c>
      <c r="V432" s="15" t="s">
        <v>6084</v>
      </c>
      <c r="W432" s="18" t="s">
        <v>1388</v>
      </c>
      <c r="X432" s="18"/>
      <c r="Y432" s="15" t="s">
        <v>68</v>
      </c>
      <c r="Z432" s="18" t="s">
        <v>6731</v>
      </c>
      <c r="AA432" s="18" t="s">
        <v>86</v>
      </c>
      <c r="AB432" s="18" t="s">
        <v>6732</v>
      </c>
      <c r="AC432" s="67" t="str">
        <f>+VLOOKUP("*"&amp;L432&amp;"*",'[2]REGISTROS SANITARIOS'!$D$430:$E$450,2,FALSE)</f>
        <v>SI</v>
      </c>
      <c r="AD432" s="22" t="s">
        <v>1025</v>
      </c>
      <c r="AE432" s="16">
        <v>45635</v>
      </c>
      <c r="AF432" s="34" t="s">
        <v>73</v>
      </c>
      <c r="AG432" s="24" t="s">
        <v>6131</v>
      </c>
      <c r="AH432" s="18" t="s">
        <v>6131</v>
      </c>
      <c r="AI432" s="18" t="s">
        <v>57</v>
      </c>
      <c r="AJ432" s="17">
        <v>9900</v>
      </c>
      <c r="AK432" s="25">
        <v>9900</v>
      </c>
      <c r="AL432" s="25">
        <v>286</v>
      </c>
      <c r="AM432" s="35">
        <v>0</v>
      </c>
      <c r="AN432" s="49">
        <f t="shared" si="58"/>
        <v>2831400</v>
      </c>
      <c r="AO432" s="18" t="s">
        <v>6131</v>
      </c>
      <c r="AP432" s="15" t="s">
        <v>6131</v>
      </c>
      <c r="AQ432" s="43" t="str">
        <f t="shared" si="59"/>
        <v>SI</v>
      </c>
      <c r="AR432" s="44">
        <f t="shared" si="60"/>
        <v>2831400</v>
      </c>
      <c r="AS432" s="44">
        <f t="shared" si="61"/>
        <v>2831400</v>
      </c>
      <c r="AT432" s="44">
        <f t="shared" si="62"/>
        <v>2831400</v>
      </c>
      <c r="AU432" s="44">
        <f t="shared" si="63"/>
        <v>2831400</v>
      </c>
      <c r="AV432" s="45" t="b">
        <f t="shared" si="64"/>
        <v>1</v>
      </c>
      <c r="AW432" s="45" t="b">
        <f t="shared" si="65"/>
        <v>1</v>
      </c>
      <c r="AX432" s="45"/>
      <c r="AY432" s="36" t="s">
        <v>8743</v>
      </c>
    </row>
    <row r="433" spans="1:51" s="36" customFormat="1" ht="27.75" customHeight="1" x14ac:dyDescent="0.15">
      <c r="A433" s="36" t="str">
        <f t="shared" si="57"/>
        <v>BCN Medical SA103010709</v>
      </c>
      <c r="B433" s="36" t="b">
        <f>+A433='[1]Anexo 9'!A433</f>
        <v>1</v>
      </c>
      <c r="C433" s="18">
        <v>800232359</v>
      </c>
      <c r="D433" s="18" t="s">
        <v>1027</v>
      </c>
      <c r="E433" s="15" t="s">
        <v>61</v>
      </c>
      <c r="F433" s="15" t="s">
        <v>62</v>
      </c>
      <c r="G433" s="15" t="s">
        <v>3155</v>
      </c>
      <c r="H433" s="15" t="s">
        <v>3155</v>
      </c>
      <c r="I433" s="15" t="s">
        <v>3155</v>
      </c>
      <c r="J433" s="15">
        <v>7</v>
      </c>
      <c r="K433" s="15" t="s">
        <v>3155</v>
      </c>
      <c r="L433" s="15">
        <v>103010709</v>
      </c>
      <c r="M433" s="15" t="s">
        <v>1410</v>
      </c>
      <c r="N433" s="15" t="s">
        <v>1411</v>
      </c>
      <c r="O433" s="18" t="s">
        <v>1412</v>
      </c>
      <c r="P433" s="22" t="s">
        <v>73</v>
      </c>
      <c r="Q433" s="15" t="s">
        <v>1413</v>
      </c>
      <c r="R433" s="18" t="s">
        <v>1414</v>
      </c>
      <c r="S433" s="22" t="s">
        <v>73</v>
      </c>
      <c r="T433" s="18" t="s">
        <v>1415</v>
      </c>
      <c r="U433" s="18" t="s">
        <v>1416</v>
      </c>
      <c r="V433" s="15"/>
      <c r="W433" s="18" t="s">
        <v>1417</v>
      </c>
      <c r="X433" s="18"/>
      <c r="Y433" s="15" t="s">
        <v>73</v>
      </c>
      <c r="Z433" s="18" t="s">
        <v>1418</v>
      </c>
      <c r="AA433" s="18" t="s">
        <v>1419</v>
      </c>
      <c r="AB433" s="18" t="s">
        <v>1420</v>
      </c>
      <c r="AC433" s="67" t="str">
        <f>+VLOOKUP("*"&amp;L433&amp;"*",'[2]REGISTROS SANITARIOS'!$D$439:$E$450,2,FALSE)</f>
        <v>SI</v>
      </c>
      <c r="AD433" s="22" t="s">
        <v>1025</v>
      </c>
      <c r="AE433" s="16">
        <v>44286</v>
      </c>
      <c r="AF433" s="34" t="s">
        <v>73</v>
      </c>
      <c r="AG433" s="24">
        <v>19957924</v>
      </c>
      <c r="AH433" s="18">
        <v>5</v>
      </c>
      <c r="AI433" s="18" t="s">
        <v>1049</v>
      </c>
      <c r="AJ433" s="17">
        <v>247500</v>
      </c>
      <c r="AK433" s="25">
        <v>247500</v>
      </c>
      <c r="AL433" s="25">
        <v>109</v>
      </c>
      <c r="AM433" s="35">
        <v>0</v>
      </c>
      <c r="AN433" s="49">
        <f t="shared" si="58"/>
        <v>26977500</v>
      </c>
      <c r="AO433" s="18" t="s">
        <v>44</v>
      </c>
      <c r="AP433" s="15" t="s">
        <v>3155</v>
      </c>
      <c r="AQ433" s="43" t="str">
        <f t="shared" si="59"/>
        <v>SI</v>
      </c>
      <c r="AR433" s="44">
        <f t="shared" si="60"/>
        <v>26977500</v>
      </c>
      <c r="AS433" s="44">
        <f t="shared" si="61"/>
        <v>26977500</v>
      </c>
      <c r="AT433" s="44">
        <f t="shared" si="62"/>
        <v>26977500</v>
      </c>
      <c r="AU433" s="44">
        <f t="shared" si="63"/>
        <v>26977500</v>
      </c>
      <c r="AV433" s="45" t="b">
        <f t="shared" si="64"/>
        <v>1</v>
      </c>
      <c r="AW433" s="45" t="b">
        <f t="shared" si="65"/>
        <v>1</v>
      </c>
      <c r="AX433" s="45"/>
    </row>
    <row r="434" spans="1:51" s="36" customFormat="1" ht="27.75" customHeight="1" x14ac:dyDescent="0.15">
      <c r="A434" s="36" t="str">
        <f t="shared" si="57"/>
        <v>BCN Medical SA103013709</v>
      </c>
      <c r="B434" s="36" t="b">
        <f>+A434='[1]Anexo 9'!A434</f>
        <v>1</v>
      </c>
      <c r="C434" s="18">
        <v>800232359</v>
      </c>
      <c r="D434" s="18" t="s">
        <v>1027</v>
      </c>
      <c r="E434" s="15" t="s">
        <v>61</v>
      </c>
      <c r="F434" s="15" t="s">
        <v>62</v>
      </c>
      <c r="G434" s="15" t="s">
        <v>3155</v>
      </c>
      <c r="H434" s="15" t="s">
        <v>3155</v>
      </c>
      <c r="I434" s="15" t="s">
        <v>3155</v>
      </c>
      <c r="J434" s="15">
        <v>5</v>
      </c>
      <c r="K434" s="15" t="s">
        <v>3155</v>
      </c>
      <c r="L434" s="15">
        <v>103013709</v>
      </c>
      <c r="M434" s="15" t="s">
        <v>1425</v>
      </c>
      <c r="N434" s="15" t="s">
        <v>1426</v>
      </c>
      <c r="O434" s="18" t="s">
        <v>1427</v>
      </c>
      <c r="P434" s="22" t="s">
        <v>73</v>
      </c>
      <c r="Q434" s="15" t="s">
        <v>1428</v>
      </c>
      <c r="R434" s="18" t="s">
        <v>1429</v>
      </c>
      <c r="S434" s="22" t="s">
        <v>68</v>
      </c>
      <c r="T434" s="18" t="s">
        <v>1423</v>
      </c>
      <c r="U434" s="18" t="s">
        <v>1430</v>
      </c>
      <c r="V434" s="15"/>
      <c r="W434" s="18" t="s">
        <v>1431</v>
      </c>
      <c r="X434" s="18"/>
      <c r="Y434" s="15" t="s">
        <v>73</v>
      </c>
      <c r="Z434" s="18" t="s">
        <v>1432</v>
      </c>
      <c r="AA434" s="18" t="s">
        <v>1419</v>
      </c>
      <c r="AB434" s="18" t="s">
        <v>6733</v>
      </c>
      <c r="AC434" s="67" t="str">
        <f>+VLOOKUP("*"&amp;L434&amp;"*",'[2]REGISTROS SANITARIOS'!$D$439:$E$450,2,FALSE)</f>
        <v>SI</v>
      </c>
      <c r="AD434" s="22" t="s">
        <v>1025</v>
      </c>
      <c r="AE434" s="16">
        <v>45854</v>
      </c>
      <c r="AF434" s="34" t="s">
        <v>73</v>
      </c>
      <c r="AG434" s="24">
        <v>20054318</v>
      </c>
      <c r="AH434" s="18">
        <v>3</v>
      </c>
      <c r="AI434" s="18" t="s">
        <v>1049</v>
      </c>
      <c r="AJ434" s="17">
        <v>77000</v>
      </c>
      <c r="AK434" s="25">
        <v>77000</v>
      </c>
      <c r="AL434" s="25">
        <v>120</v>
      </c>
      <c r="AM434" s="35">
        <v>0</v>
      </c>
      <c r="AN434" s="49">
        <f t="shared" si="58"/>
        <v>9240000</v>
      </c>
      <c r="AO434" s="18" t="s">
        <v>44</v>
      </c>
      <c r="AP434" s="15" t="s">
        <v>3155</v>
      </c>
      <c r="AQ434" s="43" t="str">
        <f t="shared" si="59"/>
        <v>SI</v>
      </c>
      <c r="AR434" s="44">
        <f t="shared" si="60"/>
        <v>9240000</v>
      </c>
      <c r="AS434" s="44">
        <f t="shared" si="61"/>
        <v>9240000</v>
      </c>
      <c r="AT434" s="44">
        <f t="shared" si="62"/>
        <v>9240000</v>
      </c>
      <c r="AU434" s="44">
        <f t="shared" si="63"/>
        <v>9240000</v>
      </c>
      <c r="AV434" s="45" t="b">
        <f t="shared" si="64"/>
        <v>1</v>
      </c>
      <c r="AW434" s="45" t="b">
        <f t="shared" si="65"/>
        <v>1</v>
      </c>
      <c r="AX434" s="45"/>
    </row>
    <row r="435" spans="1:51" s="36" customFormat="1" ht="27.75" customHeight="1" x14ac:dyDescent="0.15">
      <c r="A435" s="36" t="str">
        <f t="shared" si="57"/>
        <v>BCN Medical SA107020209</v>
      </c>
      <c r="B435" s="36" t="b">
        <f>+A435='[1]Anexo 9'!A435</f>
        <v>1</v>
      </c>
      <c r="C435" s="18">
        <v>800232359</v>
      </c>
      <c r="D435" s="18" t="s">
        <v>1027</v>
      </c>
      <c r="E435" s="15" t="s">
        <v>61</v>
      </c>
      <c r="F435" s="15" t="s">
        <v>62</v>
      </c>
      <c r="G435" s="15" t="s">
        <v>3155</v>
      </c>
      <c r="H435" s="15" t="s">
        <v>3155</v>
      </c>
      <c r="I435" s="15" t="s">
        <v>3155</v>
      </c>
      <c r="J435" s="15">
        <v>6</v>
      </c>
      <c r="K435" s="15" t="s">
        <v>3155</v>
      </c>
      <c r="L435" s="15">
        <v>107020209</v>
      </c>
      <c r="M435" s="15" t="s">
        <v>1435</v>
      </c>
      <c r="N435" s="15" t="s">
        <v>1436</v>
      </c>
      <c r="O435" s="18" t="s">
        <v>1437</v>
      </c>
      <c r="P435" s="22" t="s">
        <v>73</v>
      </c>
      <c r="Q435" s="15" t="s">
        <v>1438</v>
      </c>
      <c r="R435" s="18" t="s">
        <v>1439</v>
      </c>
      <c r="S435" s="22" t="s">
        <v>68</v>
      </c>
      <c r="T435" s="18" t="s">
        <v>1440</v>
      </c>
      <c r="U435" s="18" t="s">
        <v>1441</v>
      </c>
      <c r="V435" s="15"/>
      <c r="W435" s="18" t="s">
        <v>1442</v>
      </c>
      <c r="X435" s="18"/>
      <c r="Y435" s="15" t="s">
        <v>73</v>
      </c>
      <c r="Z435" s="18" t="s">
        <v>1443</v>
      </c>
      <c r="AA435" s="18" t="s">
        <v>1419</v>
      </c>
      <c r="AB435" s="18" t="s">
        <v>1444</v>
      </c>
      <c r="AC435" s="67" t="str">
        <f>+VLOOKUP("*"&amp;L435&amp;"*",'[2]REGISTROS SANITARIOS'!$D$439:$E$450,2,FALSE)</f>
        <v>SI</v>
      </c>
      <c r="AD435" s="22" t="s">
        <v>1025</v>
      </c>
      <c r="AE435" s="16">
        <v>44712</v>
      </c>
      <c r="AF435" s="34" t="s">
        <v>73</v>
      </c>
      <c r="AG435" s="24">
        <v>20010390</v>
      </c>
      <c r="AH435" s="18">
        <v>1</v>
      </c>
      <c r="AI435" s="18" t="s">
        <v>1049</v>
      </c>
      <c r="AJ435" s="17">
        <v>8250</v>
      </c>
      <c r="AK435" s="25">
        <v>8260</v>
      </c>
      <c r="AL435" s="25">
        <v>550</v>
      </c>
      <c r="AM435" s="35">
        <v>0</v>
      </c>
      <c r="AN435" s="49">
        <f t="shared" si="58"/>
        <v>4543000</v>
      </c>
      <c r="AO435" s="18" t="s">
        <v>1025</v>
      </c>
      <c r="AP435" s="15" t="s">
        <v>3155</v>
      </c>
      <c r="AQ435" s="43" t="str">
        <f t="shared" si="59"/>
        <v>MAYOR</v>
      </c>
      <c r="AR435" s="44">
        <f t="shared" si="60"/>
        <v>4537500</v>
      </c>
      <c r="AS435" s="44">
        <f t="shared" si="61"/>
        <v>4537500</v>
      </c>
      <c r="AT435" s="44">
        <f t="shared" si="62"/>
        <v>4543000</v>
      </c>
      <c r="AU435" s="44">
        <f t="shared" si="63"/>
        <v>4543000</v>
      </c>
      <c r="AV435" s="45" t="b">
        <f t="shared" si="64"/>
        <v>1</v>
      </c>
      <c r="AW435" s="45" t="b">
        <f t="shared" si="65"/>
        <v>0</v>
      </c>
      <c r="AX435" s="45"/>
    </row>
    <row r="436" spans="1:51" s="36" customFormat="1" ht="27.75" customHeight="1" x14ac:dyDescent="0.15">
      <c r="A436" s="36" t="str">
        <f t="shared" si="57"/>
        <v>BCN Medical SA107020806</v>
      </c>
      <c r="B436" s="36" t="b">
        <f>+A436='[1]Anexo 9'!A436</f>
        <v>1</v>
      </c>
      <c r="C436" s="18">
        <v>800232359</v>
      </c>
      <c r="D436" s="18" t="s">
        <v>1027</v>
      </c>
      <c r="E436" s="15" t="s">
        <v>61</v>
      </c>
      <c r="F436" s="15" t="s">
        <v>62</v>
      </c>
      <c r="G436" s="15" t="s">
        <v>3155</v>
      </c>
      <c r="H436" s="15" t="s">
        <v>3155</v>
      </c>
      <c r="I436" s="15" t="s">
        <v>3155</v>
      </c>
      <c r="J436" s="15">
        <v>6</v>
      </c>
      <c r="K436" s="15" t="s">
        <v>3155</v>
      </c>
      <c r="L436" s="15">
        <v>107020806</v>
      </c>
      <c r="M436" s="15" t="s">
        <v>1445</v>
      </c>
      <c r="N436" s="15" t="s">
        <v>835</v>
      </c>
      <c r="O436" s="18" t="s">
        <v>1446</v>
      </c>
      <c r="P436" s="22" t="s">
        <v>73</v>
      </c>
      <c r="Q436" s="15" t="s">
        <v>1447</v>
      </c>
      <c r="R436" s="18" t="s">
        <v>1448</v>
      </c>
      <c r="S436" s="22" t="s">
        <v>3841</v>
      </c>
      <c r="T436" s="18" t="s">
        <v>1449</v>
      </c>
      <c r="U436" s="18" t="s">
        <v>1450</v>
      </c>
      <c r="V436" s="15"/>
      <c r="W436" s="18" t="s">
        <v>1442</v>
      </c>
      <c r="X436" s="18"/>
      <c r="Y436" s="15" t="s">
        <v>73</v>
      </c>
      <c r="Z436" s="18" t="s">
        <v>1443</v>
      </c>
      <c r="AA436" s="18" t="s">
        <v>1419</v>
      </c>
      <c r="AB436" s="18" t="s">
        <v>1451</v>
      </c>
      <c r="AC436" s="67" t="str">
        <f>+VLOOKUP("*"&amp;L436&amp;"*",'[2]REGISTROS SANITARIOS'!$D$439:$E$450,2,FALSE)</f>
        <v>SI</v>
      </c>
      <c r="AD436" s="22" t="s">
        <v>1025</v>
      </c>
      <c r="AE436" s="16">
        <v>43549</v>
      </c>
      <c r="AF436" s="34" t="s">
        <v>68</v>
      </c>
      <c r="AG436" s="24">
        <v>19993161</v>
      </c>
      <c r="AH436" s="18">
        <v>3</v>
      </c>
      <c r="AI436" s="18" t="s">
        <v>1049</v>
      </c>
      <c r="AJ436" s="17">
        <v>935</v>
      </c>
      <c r="AK436" s="25">
        <v>935</v>
      </c>
      <c r="AL436" s="25">
        <v>27100</v>
      </c>
      <c r="AM436" s="35">
        <v>0</v>
      </c>
      <c r="AN436" s="49">
        <f t="shared" si="58"/>
        <v>25338500</v>
      </c>
      <c r="AO436" s="18" t="s">
        <v>1025</v>
      </c>
      <c r="AP436" s="15" t="s">
        <v>3155</v>
      </c>
      <c r="AQ436" s="43" t="str">
        <f t="shared" si="59"/>
        <v>SI</v>
      </c>
      <c r="AR436" s="44">
        <f t="shared" si="60"/>
        <v>25338500</v>
      </c>
      <c r="AS436" s="44">
        <f t="shared" si="61"/>
        <v>25338500</v>
      </c>
      <c r="AT436" s="44">
        <f t="shared" si="62"/>
        <v>25338500</v>
      </c>
      <c r="AU436" s="44">
        <f t="shared" si="63"/>
        <v>25338500</v>
      </c>
      <c r="AV436" s="45" t="b">
        <f t="shared" si="64"/>
        <v>1</v>
      </c>
      <c r="AW436" s="45" t="b">
        <f t="shared" si="65"/>
        <v>1</v>
      </c>
      <c r="AX436" s="45"/>
    </row>
    <row r="437" spans="1:51" s="36" customFormat="1" ht="27.75" customHeight="1" x14ac:dyDescent="0.15">
      <c r="A437" s="36" t="str">
        <f t="shared" si="57"/>
        <v>BCN Medical SA113011701</v>
      </c>
      <c r="B437" s="36" t="b">
        <f>+A437='[1]Anexo 9'!A437</f>
        <v>1</v>
      </c>
      <c r="C437" s="18">
        <v>800232359</v>
      </c>
      <c r="D437" s="18" t="s">
        <v>1027</v>
      </c>
      <c r="E437" s="15" t="s">
        <v>61</v>
      </c>
      <c r="F437" s="15" t="s">
        <v>62</v>
      </c>
      <c r="G437" s="15" t="s">
        <v>3155</v>
      </c>
      <c r="H437" s="15" t="s">
        <v>3155</v>
      </c>
      <c r="I437" s="15" t="s">
        <v>3155</v>
      </c>
      <c r="J437" s="15">
        <v>6</v>
      </c>
      <c r="K437" s="15" t="s">
        <v>3155</v>
      </c>
      <c r="L437" s="15">
        <v>113011701</v>
      </c>
      <c r="M437" s="15" t="s">
        <v>1452</v>
      </c>
      <c r="N437" s="15" t="s">
        <v>91</v>
      </c>
      <c r="O437" s="18" t="s">
        <v>1453</v>
      </c>
      <c r="P437" s="22" t="s">
        <v>73</v>
      </c>
      <c r="Q437" s="15" t="s">
        <v>1454</v>
      </c>
      <c r="R437" s="18" t="s">
        <v>1455</v>
      </c>
      <c r="S437" s="22" t="s">
        <v>73</v>
      </c>
      <c r="T437" s="18" t="s">
        <v>1456</v>
      </c>
      <c r="U437" s="18" t="s">
        <v>1457</v>
      </c>
      <c r="V437" s="15"/>
      <c r="W437" s="18" t="s">
        <v>1458</v>
      </c>
      <c r="X437" s="18"/>
      <c r="Y437" s="15" t="s">
        <v>73</v>
      </c>
      <c r="Z437" s="18" t="s">
        <v>1459</v>
      </c>
      <c r="AA437" s="18" t="s">
        <v>1419</v>
      </c>
      <c r="AB437" s="18" t="s">
        <v>1460</v>
      </c>
      <c r="AC437" s="67" t="str">
        <f>+VLOOKUP("*"&amp;L437&amp;"*",'[2]REGISTROS SANITARIOS'!$D$439:$E$450,2,FALSE)</f>
        <v>SI</v>
      </c>
      <c r="AD437" s="22" t="s">
        <v>1025</v>
      </c>
      <c r="AE437" s="16">
        <v>43878</v>
      </c>
      <c r="AF437" s="34" t="s">
        <v>68</v>
      </c>
      <c r="AG437" s="24">
        <v>20013129</v>
      </c>
      <c r="AH437" s="18">
        <v>1</v>
      </c>
      <c r="AI437" s="18" t="s">
        <v>1049</v>
      </c>
      <c r="AJ437" s="17">
        <v>37400</v>
      </c>
      <c r="AK437" s="25">
        <v>37400</v>
      </c>
      <c r="AL437" s="25">
        <v>7400</v>
      </c>
      <c r="AM437" s="35">
        <v>0</v>
      </c>
      <c r="AN437" s="49">
        <f t="shared" si="58"/>
        <v>276760000</v>
      </c>
      <c r="AO437" s="18" t="s">
        <v>44</v>
      </c>
      <c r="AP437" s="15" t="s">
        <v>3155</v>
      </c>
      <c r="AQ437" s="43" t="str">
        <f t="shared" si="59"/>
        <v>SI</v>
      </c>
      <c r="AR437" s="44">
        <f t="shared" si="60"/>
        <v>276760000</v>
      </c>
      <c r="AS437" s="44">
        <f t="shared" si="61"/>
        <v>276760000</v>
      </c>
      <c r="AT437" s="44">
        <f t="shared" si="62"/>
        <v>276760000</v>
      </c>
      <c r="AU437" s="44">
        <f t="shared" si="63"/>
        <v>276760000</v>
      </c>
      <c r="AV437" s="45" t="b">
        <f t="shared" si="64"/>
        <v>1</v>
      </c>
      <c r="AW437" s="45" t="b">
        <f t="shared" si="65"/>
        <v>1</v>
      </c>
      <c r="AX437" s="45"/>
    </row>
    <row r="438" spans="1:51" s="36" customFormat="1" ht="27.75" customHeight="1" x14ac:dyDescent="0.15">
      <c r="A438" s="36" t="str">
        <f t="shared" si="57"/>
        <v>BCN Medical SA113011801</v>
      </c>
      <c r="B438" s="36" t="b">
        <f>+A438='[1]Anexo 9'!A438</f>
        <v>1</v>
      </c>
      <c r="C438" s="18">
        <v>800232359</v>
      </c>
      <c r="D438" s="18" t="s">
        <v>1027</v>
      </c>
      <c r="E438" s="15" t="s">
        <v>61</v>
      </c>
      <c r="F438" s="15" t="s">
        <v>62</v>
      </c>
      <c r="G438" s="15" t="s">
        <v>3155</v>
      </c>
      <c r="H438" s="15" t="s">
        <v>3155</v>
      </c>
      <c r="I438" s="15" t="s">
        <v>3155</v>
      </c>
      <c r="J438" s="15">
        <v>7</v>
      </c>
      <c r="K438" s="15" t="s">
        <v>3155</v>
      </c>
      <c r="L438" s="15">
        <v>113011801</v>
      </c>
      <c r="M438" s="15" t="s">
        <v>1461</v>
      </c>
      <c r="N438" s="15" t="s">
        <v>91</v>
      </c>
      <c r="O438" s="18" t="s">
        <v>1462</v>
      </c>
      <c r="P438" s="22" t="s">
        <v>73</v>
      </c>
      <c r="Q438" s="15" t="s">
        <v>1454</v>
      </c>
      <c r="R438" s="18" t="s">
        <v>1455</v>
      </c>
      <c r="S438" s="22" t="s">
        <v>73</v>
      </c>
      <c r="T438" s="18" t="s">
        <v>1456</v>
      </c>
      <c r="U438" s="18" t="s">
        <v>1457</v>
      </c>
      <c r="V438" s="15"/>
      <c r="W438" s="18" t="s">
        <v>1463</v>
      </c>
      <c r="X438" s="18"/>
      <c r="Y438" s="15" t="s">
        <v>73</v>
      </c>
      <c r="Z438" s="18" t="s">
        <v>1459</v>
      </c>
      <c r="AA438" s="18" t="s">
        <v>1419</v>
      </c>
      <c r="AB438" s="18" t="s">
        <v>1464</v>
      </c>
      <c r="AC438" s="67" t="str">
        <f>+VLOOKUP("*"&amp;L438&amp;"*",'[2]REGISTROS SANITARIOS'!$D$439:$E$450,2,FALSE)</f>
        <v>SI</v>
      </c>
      <c r="AD438" s="22" t="s">
        <v>1025</v>
      </c>
      <c r="AE438" s="16">
        <v>44006</v>
      </c>
      <c r="AF438" s="34" t="s">
        <v>68</v>
      </c>
      <c r="AG438" s="24">
        <v>20011983</v>
      </c>
      <c r="AH438" s="18">
        <v>1</v>
      </c>
      <c r="AI438" s="18" t="s">
        <v>1049</v>
      </c>
      <c r="AJ438" s="17">
        <v>60500</v>
      </c>
      <c r="AK438" s="25">
        <v>60500</v>
      </c>
      <c r="AL438" s="25">
        <v>3600</v>
      </c>
      <c r="AM438" s="35">
        <v>0</v>
      </c>
      <c r="AN438" s="49">
        <f t="shared" si="58"/>
        <v>217800000</v>
      </c>
      <c r="AO438" s="18" t="s">
        <v>44</v>
      </c>
      <c r="AP438" s="15" t="s">
        <v>3155</v>
      </c>
      <c r="AQ438" s="43" t="str">
        <f t="shared" si="59"/>
        <v>SI</v>
      </c>
      <c r="AR438" s="44">
        <f t="shared" si="60"/>
        <v>217800000</v>
      </c>
      <c r="AS438" s="44">
        <f t="shared" si="61"/>
        <v>217800000</v>
      </c>
      <c r="AT438" s="44">
        <f t="shared" si="62"/>
        <v>217800000</v>
      </c>
      <c r="AU438" s="44">
        <f t="shared" si="63"/>
        <v>217800000</v>
      </c>
      <c r="AV438" s="45" t="b">
        <f t="shared" si="64"/>
        <v>1</v>
      </c>
      <c r="AW438" s="45" t="b">
        <f t="shared" si="65"/>
        <v>1</v>
      </c>
      <c r="AX438" s="45"/>
    </row>
    <row r="439" spans="1:51" s="36" customFormat="1" ht="27.75" customHeight="1" x14ac:dyDescent="0.15">
      <c r="A439" s="36" t="str">
        <f t="shared" si="57"/>
        <v>BCN Medical SA113020301</v>
      </c>
      <c r="B439" s="36" t="b">
        <f>+A439='[1]Anexo 9'!A439</f>
        <v>1</v>
      </c>
      <c r="C439" s="18">
        <v>800232359</v>
      </c>
      <c r="D439" s="18" t="s">
        <v>1027</v>
      </c>
      <c r="E439" s="15" t="s">
        <v>61</v>
      </c>
      <c r="F439" s="15" t="s">
        <v>62</v>
      </c>
      <c r="G439" s="15" t="s">
        <v>3155</v>
      </c>
      <c r="H439" s="15" t="s">
        <v>3155</v>
      </c>
      <c r="I439" s="15" t="s">
        <v>3155</v>
      </c>
      <c r="J439" s="15">
        <v>6</v>
      </c>
      <c r="K439" s="15" t="s">
        <v>3155</v>
      </c>
      <c r="L439" s="15">
        <v>113020301</v>
      </c>
      <c r="M439" s="15" t="s">
        <v>1465</v>
      </c>
      <c r="N439" s="15" t="s">
        <v>91</v>
      </c>
      <c r="O439" s="18" t="s">
        <v>1466</v>
      </c>
      <c r="P439" s="22" t="s">
        <v>73</v>
      </c>
      <c r="Q439" s="15" t="s">
        <v>1454</v>
      </c>
      <c r="R439" s="18" t="s">
        <v>1455</v>
      </c>
      <c r="S439" s="22" t="s">
        <v>73</v>
      </c>
      <c r="T439" s="18" t="s">
        <v>1456</v>
      </c>
      <c r="U439" s="18" t="s">
        <v>1457</v>
      </c>
      <c r="V439" s="15"/>
      <c r="W439" s="18" t="s">
        <v>1467</v>
      </c>
      <c r="X439" s="18"/>
      <c r="Y439" s="15" t="s">
        <v>73</v>
      </c>
      <c r="Z439" s="18" t="s">
        <v>1459</v>
      </c>
      <c r="AA439" s="18" t="s">
        <v>1419</v>
      </c>
      <c r="AB439" s="18" t="s">
        <v>1468</v>
      </c>
      <c r="AC439" s="67" t="str">
        <f>+VLOOKUP("*"&amp;L439&amp;"*",'[2]REGISTROS SANITARIOS'!$D$439:$E$450,2,FALSE)</f>
        <v>SI</v>
      </c>
      <c r="AD439" s="22" t="s">
        <v>1025</v>
      </c>
      <c r="AE439" s="16">
        <v>43878</v>
      </c>
      <c r="AF439" s="34" t="s">
        <v>68</v>
      </c>
      <c r="AG439" s="24">
        <v>20013130</v>
      </c>
      <c r="AH439" s="18">
        <v>1</v>
      </c>
      <c r="AI439" s="18" t="s">
        <v>1049</v>
      </c>
      <c r="AJ439" s="17">
        <v>1925</v>
      </c>
      <c r="AK439" s="25">
        <v>1925</v>
      </c>
      <c r="AL439" s="25">
        <v>5700</v>
      </c>
      <c r="AM439" s="35">
        <v>0</v>
      </c>
      <c r="AN439" s="49">
        <f t="shared" si="58"/>
        <v>10972500</v>
      </c>
      <c r="AO439" s="18" t="s">
        <v>44</v>
      </c>
      <c r="AP439" s="15" t="s">
        <v>3155</v>
      </c>
      <c r="AQ439" s="43" t="str">
        <f t="shared" si="59"/>
        <v>SI</v>
      </c>
      <c r="AR439" s="44">
        <f t="shared" si="60"/>
        <v>10972500</v>
      </c>
      <c r="AS439" s="44">
        <f t="shared" si="61"/>
        <v>10972500</v>
      </c>
      <c r="AT439" s="44">
        <f t="shared" si="62"/>
        <v>10972500</v>
      </c>
      <c r="AU439" s="44">
        <f t="shared" si="63"/>
        <v>10972500</v>
      </c>
      <c r="AV439" s="45" t="b">
        <f t="shared" si="64"/>
        <v>1</v>
      </c>
      <c r="AW439" s="45" t="b">
        <f t="shared" si="65"/>
        <v>1</v>
      </c>
      <c r="AX439" s="45"/>
    </row>
    <row r="440" spans="1:51" s="36" customFormat="1" ht="27.75" customHeight="1" x14ac:dyDescent="0.15">
      <c r="A440" s="36" t="str">
        <f t="shared" si="57"/>
        <v>BCN Medical SA113020401</v>
      </c>
      <c r="B440" s="36" t="b">
        <f>+A440='[1]Anexo 9'!A440</f>
        <v>1</v>
      </c>
      <c r="C440" s="18">
        <v>800232359</v>
      </c>
      <c r="D440" s="18" t="s">
        <v>1027</v>
      </c>
      <c r="E440" s="15" t="s">
        <v>61</v>
      </c>
      <c r="F440" s="15" t="s">
        <v>62</v>
      </c>
      <c r="G440" s="15" t="s">
        <v>3155</v>
      </c>
      <c r="H440" s="15" t="s">
        <v>3155</v>
      </c>
      <c r="I440" s="15" t="s">
        <v>3155</v>
      </c>
      <c r="J440" s="15">
        <v>7</v>
      </c>
      <c r="K440" s="15" t="s">
        <v>3155</v>
      </c>
      <c r="L440" s="15">
        <v>113020401</v>
      </c>
      <c r="M440" s="15" t="s">
        <v>1469</v>
      </c>
      <c r="N440" s="15" t="s">
        <v>91</v>
      </c>
      <c r="O440" s="18" t="s">
        <v>1470</v>
      </c>
      <c r="P440" s="22" t="s">
        <v>73</v>
      </c>
      <c r="Q440" s="15" t="s">
        <v>1454</v>
      </c>
      <c r="R440" s="18" t="s">
        <v>1455</v>
      </c>
      <c r="S440" s="22" t="s">
        <v>73</v>
      </c>
      <c r="T440" s="18" t="s">
        <v>1456</v>
      </c>
      <c r="U440" s="18" t="s">
        <v>1457</v>
      </c>
      <c r="V440" s="15"/>
      <c r="W440" s="18" t="s">
        <v>1471</v>
      </c>
      <c r="X440" s="18"/>
      <c r="Y440" s="15" t="s">
        <v>73</v>
      </c>
      <c r="Z440" s="18" t="s">
        <v>1459</v>
      </c>
      <c r="AA440" s="18" t="s">
        <v>1419</v>
      </c>
      <c r="AB440" s="18" t="s">
        <v>1472</v>
      </c>
      <c r="AC440" s="67" t="str">
        <f>+VLOOKUP("*"&amp;L440&amp;"*",'[2]REGISTROS SANITARIOS'!$D$439:$E$450,2,FALSE)</f>
        <v>SI</v>
      </c>
      <c r="AD440" s="22" t="s">
        <v>1025</v>
      </c>
      <c r="AE440" s="16">
        <v>44006</v>
      </c>
      <c r="AF440" s="34" t="s">
        <v>68</v>
      </c>
      <c r="AG440" s="24">
        <v>20012688</v>
      </c>
      <c r="AH440" s="18">
        <v>1</v>
      </c>
      <c r="AI440" s="18" t="s">
        <v>1049</v>
      </c>
      <c r="AJ440" s="17">
        <v>5500</v>
      </c>
      <c r="AK440" s="25">
        <v>5500</v>
      </c>
      <c r="AL440" s="25">
        <v>6300</v>
      </c>
      <c r="AM440" s="35">
        <v>0</v>
      </c>
      <c r="AN440" s="49">
        <f t="shared" si="58"/>
        <v>34650000</v>
      </c>
      <c r="AO440" s="18" t="s">
        <v>44</v>
      </c>
      <c r="AP440" s="15" t="s">
        <v>3155</v>
      </c>
      <c r="AQ440" s="43" t="str">
        <f t="shared" si="59"/>
        <v>SI</v>
      </c>
      <c r="AR440" s="44">
        <f t="shared" si="60"/>
        <v>34650000</v>
      </c>
      <c r="AS440" s="44">
        <f t="shared" si="61"/>
        <v>34650000</v>
      </c>
      <c r="AT440" s="44">
        <f t="shared" si="62"/>
        <v>34650000</v>
      </c>
      <c r="AU440" s="44">
        <f t="shared" si="63"/>
        <v>34650000</v>
      </c>
      <c r="AV440" s="45" t="b">
        <f t="shared" si="64"/>
        <v>1</v>
      </c>
      <c r="AW440" s="45" t="b">
        <f t="shared" si="65"/>
        <v>1</v>
      </c>
      <c r="AX440" s="45"/>
    </row>
    <row r="441" spans="1:51" s="36" customFormat="1" ht="27.75" customHeight="1" x14ac:dyDescent="0.15">
      <c r="A441" s="36" t="str">
        <f t="shared" si="57"/>
        <v>BCN Medical SA113020501</v>
      </c>
      <c r="B441" s="36" t="b">
        <f>+A441='[1]Anexo 9'!A441</f>
        <v>1</v>
      </c>
      <c r="C441" s="18">
        <v>800232359</v>
      </c>
      <c r="D441" s="18" t="s">
        <v>1027</v>
      </c>
      <c r="E441" s="15" t="s">
        <v>61</v>
      </c>
      <c r="F441" s="15" t="s">
        <v>62</v>
      </c>
      <c r="G441" s="15" t="s">
        <v>3155</v>
      </c>
      <c r="H441" s="15" t="s">
        <v>3155</v>
      </c>
      <c r="I441" s="15" t="s">
        <v>3155</v>
      </c>
      <c r="J441" s="15">
        <v>7</v>
      </c>
      <c r="K441" s="15" t="s">
        <v>3155</v>
      </c>
      <c r="L441" s="15">
        <v>113020501</v>
      </c>
      <c r="M441" s="15" t="s">
        <v>1473</v>
      </c>
      <c r="N441" s="15" t="s">
        <v>91</v>
      </c>
      <c r="O441" s="18" t="s">
        <v>1474</v>
      </c>
      <c r="P441" s="22" t="s">
        <v>73</v>
      </c>
      <c r="Q441" s="15" t="s">
        <v>1454</v>
      </c>
      <c r="R441" s="18" t="s">
        <v>1455</v>
      </c>
      <c r="S441" s="22" t="s">
        <v>73</v>
      </c>
      <c r="T441" s="18" t="s">
        <v>1456</v>
      </c>
      <c r="U441" s="18" t="s">
        <v>1457</v>
      </c>
      <c r="V441" s="15"/>
      <c r="W441" s="18" t="s">
        <v>1475</v>
      </c>
      <c r="X441" s="18"/>
      <c r="Y441" s="15" t="s">
        <v>73</v>
      </c>
      <c r="Z441" s="18" t="s">
        <v>1459</v>
      </c>
      <c r="AA441" s="18" t="s">
        <v>1419</v>
      </c>
      <c r="AB441" s="18" t="s">
        <v>6734</v>
      </c>
      <c r="AC441" s="67" t="str">
        <f>+VLOOKUP("*"&amp;L441&amp;"*",'[2]REGISTROS SANITARIOS'!$D$439:$E$450,2,FALSE)</f>
        <v>SI</v>
      </c>
      <c r="AD441" s="22" t="s">
        <v>1025</v>
      </c>
      <c r="AE441" s="16">
        <v>45741</v>
      </c>
      <c r="AF441" s="34" t="s">
        <v>73</v>
      </c>
      <c r="AG441" s="24">
        <v>20011750</v>
      </c>
      <c r="AH441" s="18">
        <v>1</v>
      </c>
      <c r="AI441" s="18" t="s">
        <v>1049</v>
      </c>
      <c r="AJ441" s="17">
        <v>1100</v>
      </c>
      <c r="AK441" s="25">
        <v>1100</v>
      </c>
      <c r="AL441" s="25">
        <v>7200</v>
      </c>
      <c r="AM441" s="35">
        <v>0</v>
      </c>
      <c r="AN441" s="49">
        <f t="shared" si="58"/>
        <v>7920000</v>
      </c>
      <c r="AO441" s="18" t="s">
        <v>44</v>
      </c>
      <c r="AP441" s="15" t="s">
        <v>3155</v>
      </c>
      <c r="AQ441" s="43" t="str">
        <f t="shared" si="59"/>
        <v>SI</v>
      </c>
      <c r="AR441" s="44">
        <f t="shared" si="60"/>
        <v>7920000</v>
      </c>
      <c r="AS441" s="44">
        <f t="shared" si="61"/>
        <v>7920000</v>
      </c>
      <c r="AT441" s="44">
        <f t="shared" si="62"/>
        <v>7920000</v>
      </c>
      <c r="AU441" s="44">
        <f t="shared" si="63"/>
        <v>7920000</v>
      </c>
      <c r="AV441" s="45" t="b">
        <f t="shared" si="64"/>
        <v>1</v>
      </c>
      <c r="AW441" s="45" t="b">
        <f t="shared" si="65"/>
        <v>1</v>
      </c>
      <c r="AX441" s="45"/>
    </row>
    <row r="442" spans="1:51" s="36" customFormat="1" ht="27.75" customHeight="1" x14ac:dyDescent="0.15">
      <c r="A442" s="36" t="str">
        <f t="shared" si="57"/>
        <v>BCN Medical SA116050103</v>
      </c>
      <c r="B442" s="36" t="b">
        <f>+A442='[1]Anexo 9'!A442</f>
        <v>1</v>
      </c>
      <c r="C442" s="18">
        <v>800232359</v>
      </c>
      <c r="D442" s="18" t="s">
        <v>1027</v>
      </c>
      <c r="E442" s="15" t="s">
        <v>61</v>
      </c>
      <c r="F442" s="15" t="s">
        <v>62</v>
      </c>
      <c r="G442" s="15" t="s">
        <v>3155</v>
      </c>
      <c r="H442" s="15" t="s">
        <v>3155</v>
      </c>
      <c r="I442" s="15" t="s">
        <v>3155</v>
      </c>
      <c r="J442" s="15">
        <v>7</v>
      </c>
      <c r="K442" s="15" t="s">
        <v>3155</v>
      </c>
      <c r="L442" s="15">
        <v>116050103</v>
      </c>
      <c r="M442" s="15" t="s">
        <v>1476</v>
      </c>
      <c r="N442" s="15" t="s">
        <v>499</v>
      </c>
      <c r="O442" s="18" t="s">
        <v>1477</v>
      </c>
      <c r="P442" s="22" t="s">
        <v>73</v>
      </c>
      <c r="Q442" s="15" t="s">
        <v>1478</v>
      </c>
      <c r="R442" s="18" t="s">
        <v>1479</v>
      </c>
      <c r="S442" s="22" t="s">
        <v>73</v>
      </c>
      <c r="T442" s="18" t="s">
        <v>1480</v>
      </c>
      <c r="U442" s="18" t="s">
        <v>1481</v>
      </c>
      <c r="V442" s="15"/>
      <c r="W442" s="18" t="s">
        <v>1482</v>
      </c>
      <c r="X442" s="18"/>
      <c r="Y442" s="15" t="s">
        <v>73</v>
      </c>
      <c r="Z442" s="18" t="s">
        <v>1483</v>
      </c>
      <c r="AA442" s="18" t="s">
        <v>1484</v>
      </c>
      <c r="AB442" s="18" t="s">
        <v>6735</v>
      </c>
      <c r="AC442" s="67" t="str">
        <f>+VLOOKUP("*"&amp;L442&amp;"*",'[2]REGISTROS SANITARIOS'!$D$439:$E$450,2,FALSE)</f>
        <v>SI</v>
      </c>
      <c r="AD442" s="22" t="s">
        <v>1025</v>
      </c>
      <c r="AE442" s="16">
        <v>45895</v>
      </c>
      <c r="AF442" s="34" t="s">
        <v>73</v>
      </c>
      <c r="AG442" s="24">
        <v>19933137</v>
      </c>
      <c r="AH442" s="18">
        <v>1</v>
      </c>
      <c r="AI442" s="18" t="s">
        <v>1049</v>
      </c>
      <c r="AJ442" s="17">
        <v>192.5</v>
      </c>
      <c r="AK442" s="25">
        <v>193</v>
      </c>
      <c r="AL442" s="25">
        <v>125000</v>
      </c>
      <c r="AM442" s="35">
        <v>0</v>
      </c>
      <c r="AN442" s="49">
        <f t="shared" si="58"/>
        <v>24125000</v>
      </c>
      <c r="AO442" s="18" t="s">
        <v>44</v>
      </c>
      <c r="AP442" s="15" t="s">
        <v>3155</v>
      </c>
      <c r="AQ442" s="43" t="str">
        <f t="shared" si="59"/>
        <v>MAYOR</v>
      </c>
      <c r="AR442" s="44">
        <f t="shared" si="60"/>
        <v>24062500</v>
      </c>
      <c r="AS442" s="44">
        <f t="shared" si="61"/>
        <v>24062500</v>
      </c>
      <c r="AT442" s="44">
        <f t="shared" si="62"/>
        <v>24125000</v>
      </c>
      <c r="AU442" s="44">
        <f t="shared" si="63"/>
        <v>24125000</v>
      </c>
      <c r="AV442" s="45" t="b">
        <f t="shared" si="64"/>
        <v>1</v>
      </c>
      <c r="AW442" s="45" t="b">
        <f t="shared" si="65"/>
        <v>0</v>
      </c>
      <c r="AX442" s="45"/>
    </row>
    <row r="443" spans="1:51" s="36" customFormat="1" ht="27.75" customHeight="1" x14ac:dyDescent="0.15">
      <c r="A443" s="36" t="str">
        <f t="shared" si="57"/>
        <v>BCN Medical SA119041110</v>
      </c>
      <c r="B443" s="36" t="b">
        <f>+A443='[1]Anexo 9'!A443</f>
        <v>1</v>
      </c>
      <c r="C443" s="18">
        <v>800232359</v>
      </c>
      <c r="D443" s="18" t="s">
        <v>1027</v>
      </c>
      <c r="E443" s="15" t="s">
        <v>61</v>
      </c>
      <c r="F443" s="15" t="s">
        <v>62</v>
      </c>
      <c r="G443" s="15" t="s">
        <v>3155</v>
      </c>
      <c r="H443" s="15" t="s">
        <v>3155</v>
      </c>
      <c r="I443" s="15" t="s">
        <v>3155</v>
      </c>
      <c r="J443" s="15">
        <v>6</v>
      </c>
      <c r="K443" s="15" t="s">
        <v>3155</v>
      </c>
      <c r="L443" s="15">
        <v>119041110</v>
      </c>
      <c r="M443" s="15" t="s">
        <v>2594</v>
      </c>
      <c r="N443" s="15" t="s">
        <v>1192</v>
      </c>
      <c r="O443" s="18" t="s">
        <v>4011</v>
      </c>
      <c r="P443" s="22" t="s">
        <v>3841</v>
      </c>
      <c r="Q443" s="15" t="s">
        <v>2595</v>
      </c>
      <c r="R443" s="18" t="s">
        <v>5599</v>
      </c>
      <c r="S443" s="22" t="s">
        <v>73</v>
      </c>
      <c r="T443" s="18" t="s">
        <v>6138</v>
      </c>
      <c r="U443" s="18" t="s">
        <v>6139</v>
      </c>
      <c r="V443" s="15"/>
      <c r="W443" s="18" t="s">
        <v>6140</v>
      </c>
      <c r="X443" s="18"/>
      <c r="Y443" s="15" t="s">
        <v>73</v>
      </c>
      <c r="Z443" s="18" t="s">
        <v>1418</v>
      </c>
      <c r="AA443" s="18" t="s">
        <v>1419</v>
      </c>
      <c r="AB443" s="18" t="s">
        <v>6736</v>
      </c>
      <c r="AC443" s="67" t="str">
        <f>+VLOOKUP("*"&amp;L443&amp;"*",'[2]REGISTROS SANITARIOS'!$D$439:$E$450,2,FALSE)</f>
        <v>SI</v>
      </c>
      <c r="AD443" s="22" t="s">
        <v>1025</v>
      </c>
      <c r="AE443" s="16">
        <v>45957</v>
      </c>
      <c r="AF443" s="34" t="s">
        <v>73</v>
      </c>
      <c r="AG443" s="24">
        <v>20155841</v>
      </c>
      <c r="AH443" s="18">
        <v>5</v>
      </c>
      <c r="AI443" s="18" t="s">
        <v>1049</v>
      </c>
      <c r="AJ443" s="17">
        <v>34815</v>
      </c>
      <c r="AK443" s="25">
        <v>34850</v>
      </c>
      <c r="AL443" s="25">
        <v>410</v>
      </c>
      <c r="AM443" s="35">
        <v>0</v>
      </c>
      <c r="AN443" s="49">
        <f t="shared" si="58"/>
        <v>14288500</v>
      </c>
      <c r="AO443" s="18" t="s">
        <v>44</v>
      </c>
      <c r="AP443" s="15" t="s">
        <v>8008</v>
      </c>
      <c r="AQ443" s="43" t="str">
        <f t="shared" si="59"/>
        <v>MAYOR</v>
      </c>
      <c r="AR443" s="44">
        <f t="shared" si="60"/>
        <v>14274150</v>
      </c>
      <c r="AS443" s="44">
        <f t="shared" si="61"/>
        <v>14274150</v>
      </c>
      <c r="AT443" s="44">
        <f t="shared" si="62"/>
        <v>14288500</v>
      </c>
      <c r="AU443" s="44">
        <f t="shared" si="63"/>
        <v>14288500</v>
      </c>
      <c r="AV443" s="45" t="b">
        <f t="shared" si="64"/>
        <v>1</v>
      </c>
      <c r="AW443" s="45" t="b">
        <f t="shared" si="65"/>
        <v>0</v>
      </c>
      <c r="AX443" s="45"/>
    </row>
    <row r="444" spans="1:51" s="36" customFormat="1" ht="27.75" customHeight="1" x14ac:dyDescent="0.15">
      <c r="A444" s="36" t="str">
        <f t="shared" si="57"/>
        <v>BCN Medical SA122000410</v>
      </c>
      <c r="B444" s="36" t="b">
        <f>+A444='[1]Anexo 9'!A444</f>
        <v>1</v>
      </c>
      <c r="C444" s="18">
        <v>800232359</v>
      </c>
      <c r="D444" s="18" t="s">
        <v>1027</v>
      </c>
      <c r="E444" s="15" t="s">
        <v>61</v>
      </c>
      <c r="F444" s="15" t="s">
        <v>3424</v>
      </c>
      <c r="G444" s="15" t="s">
        <v>3155</v>
      </c>
      <c r="H444" s="15" t="s">
        <v>3155</v>
      </c>
      <c r="I444" s="15" t="s">
        <v>3155</v>
      </c>
      <c r="J444" s="15">
        <v>5</v>
      </c>
      <c r="K444" s="15" t="s">
        <v>3155</v>
      </c>
      <c r="L444" s="15">
        <v>122000410</v>
      </c>
      <c r="M444" s="15" t="s">
        <v>4012</v>
      </c>
      <c r="N444" s="15" t="s">
        <v>2509</v>
      </c>
      <c r="O444" s="18" t="s">
        <v>4013</v>
      </c>
      <c r="P444" s="22" t="s">
        <v>3841</v>
      </c>
      <c r="Q444" s="15" t="s">
        <v>5600</v>
      </c>
      <c r="R444" s="18" t="s">
        <v>5601</v>
      </c>
      <c r="S444" s="22" t="s">
        <v>73</v>
      </c>
      <c r="T444" s="18" t="s">
        <v>6141</v>
      </c>
      <c r="U444" s="18" t="s">
        <v>6142</v>
      </c>
      <c r="V444" s="15"/>
      <c r="W444" s="18" t="s">
        <v>6143</v>
      </c>
      <c r="X444" s="18"/>
      <c r="Y444" s="15" t="s">
        <v>73</v>
      </c>
      <c r="Z444" s="18" t="s">
        <v>1459</v>
      </c>
      <c r="AA444" s="18" t="s">
        <v>1419</v>
      </c>
      <c r="AB444" s="18" t="s">
        <v>6737</v>
      </c>
      <c r="AC444" s="67" t="str">
        <f>+VLOOKUP("*"&amp;L444&amp;"*",'[2]REGISTROS SANITARIOS'!$D$439:$E$450,2,FALSE)</f>
        <v>SI</v>
      </c>
      <c r="AD444" s="22" t="s">
        <v>1025</v>
      </c>
      <c r="AE444" s="16">
        <v>45742</v>
      </c>
      <c r="AF444" s="34" t="s">
        <v>73</v>
      </c>
      <c r="AG444" s="24">
        <v>20067962</v>
      </c>
      <c r="AH444" s="18">
        <v>1</v>
      </c>
      <c r="AI444" s="18" t="s">
        <v>1049</v>
      </c>
      <c r="AJ444" s="17">
        <v>660</v>
      </c>
      <c r="AK444" s="25">
        <v>660</v>
      </c>
      <c r="AL444" s="25">
        <v>6250</v>
      </c>
      <c r="AM444" s="35">
        <v>0</v>
      </c>
      <c r="AN444" s="49">
        <f t="shared" si="58"/>
        <v>4125000</v>
      </c>
      <c r="AO444" s="18" t="s">
        <v>44</v>
      </c>
      <c r="AP444" s="15" t="s">
        <v>3155</v>
      </c>
      <c r="AQ444" s="43" t="str">
        <f t="shared" si="59"/>
        <v>SI</v>
      </c>
      <c r="AR444" s="44">
        <f t="shared" si="60"/>
        <v>4125000</v>
      </c>
      <c r="AS444" s="44">
        <f t="shared" si="61"/>
        <v>4125000</v>
      </c>
      <c r="AT444" s="44">
        <f t="shared" si="62"/>
        <v>4125000</v>
      </c>
      <c r="AU444" s="44">
        <f t="shared" si="63"/>
        <v>4125000</v>
      </c>
      <c r="AV444" s="45" t="b">
        <f t="shared" si="64"/>
        <v>1</v>
      </c>
      <c r="AW444" s="45" t="b">
        <f t="shared" si="65"/>
        <v>1</v>
      </c>
      <c r="AX444" s="45"/>
    </row>
    <row r="445" spans="1:51" s="36" customFormat="1" ht="27.75" customHeight="1" x14ac:dyDescent="0.15">
      <c r="A445" s="36" t="str">
        <f t="shared" si="57"/>
        <v>BECTON DICKINSON DE COLOMBIA LTDA.201010910</v>
      </c>
      <c r="B445" s="36" t="b">
        <f>+A445='[1]Anexo 9'!A445</f>
        <v>1</v>
      </c>
      <c r="C445" s="18">
        <v>860020309</v>
      </c>
      <c r="D445" s="18" t="s">
        <v>3857</v>
      </c>
      <c r="E445" s="15" t="s">
        <v>98</v>
      </c>
      <c r="F445" s="15" t="s">
        <v>99</v>
      </c>
      <c r="G445" s="15">
        <f>+VLOOKUP(F445,[3]Sheet1!$E$3:$G$74,3,FALSE)</f>
        <v>2</v>
      </c>
      <c r="H445" s="15">
        <f>+VLOOKUP(D445&amp;F445,'TD para paquetes'!$E$3:$I$441,5,FALSE)</f>
        <v>2</v>
      </c>
      <c r="I445" s="15" t="s">
        <v>1025</v>
      </c>
      <c r="J445" s="15">
        <v>7</v>
      </c>
      <c r="K445" s="15">
        <v>7</v>
      </c>
      <c r="L445" s="15">
        <v>201010910</v>
      </c>
      <c r="M445" s="15" t="s">
        <v>100</v>
      </c>
      <c r="N445" s="15" t="s">
        <v>101</v>
      </c>
      <c r="O445" s="18" t="s">
        <v>4014</v>
      </c>
      <c r="P445" s="22" t="s">
        <v>3841</v>
      </c>
      <c r="Q445" s="15" t="s">
        <v>101</v>
      </c>
      <c r="R445" s="18" t="s">
        <v>5602</v>
      </c>
      <c r="S445" s="22" t="s">
        <v>68</v>
      </c>
      <c r="T445" s="18">
        <v>10</v>
      </c>
      <c r="U445" s="18" t="s">
        <v>5602</v>
      </c>
      <c r="V445" s="15" t="s">
        <v>105</v>
      </c>
      <c r="W445" s="18" t="s">
        <v>926</v>
      </c>
      <c r="X445" s="18"/>
      <c r="Y445" s="15" t="s">
        <v>73</v>
      </c>
      <c r="Z445" s="18" t="s">
        <v>3857</v>
      </c>
      <c r="AA445" s="18" t="s">
        <v>1486</v>
      </c>
      <c r="AB445" s="18" t="s">
        <v>1487</v>
      </c>
      <c r="AC445" s="67" t="str">
        <f>+VLOOKUP("*"&amp;L445&amp;"*",'[2]REGISTROS SANITARIOS'!$D$451:$E$457,2,FALSE)</f>
        <v>SI</v>
      </c>
      <c r="AD445" s="22" t="s">
        <v>1025</v>
      </c>
      <c r="AE445" s="16">
        <v>45918</v>
      </c>
      <c r="AF445" s="34" t="s">
        <v>73</v>
      </c>
      <c r="AG445" s="24" t="s">
        <v>1049</v>
      </c>
      <c r="AH445" s="18" t="s">
        <v>1049</v>
      </c>
      <c r="AI445" s="18" t="s">
        <v>53</v>
      </c>
      <c r="AJ445" s="17">
        <v>137.5</v>
      </c>
      <c r="AK445" s="25">
        <v>138</v>
      </c>
      <c r="AL445" s="25">
        <v>16512</v>
      </c>
      <c r="AM445" s="35">
        <v>0.19</v>
      </c>
      <c r="AN445" s="49">
        <f t="shared" si="58"/>
        <v>2711600.64</v>
      </c>
      <c r="AO445" s="18" t="s">
        <v>1049</v>
      </c>
      <c r="AP445" s="15" t="s">
        <v>1049</v>
      </c>
      <c r="AQ445" s="43" t="str">
        <f t="shared" si="59"/>
        <v>MAYOR</v>
      </c>
      <c r="AR445" s="44">
        <f t="shared" si="60"/>
        <v>2701776</v>
      </c>
      <c r="AS445" s="44">
        <f t="shared" si="61"/>
        <v>2270400</v>
      </c>
      <c r="AT445" s="44">
        <f t="shared" si="62"/>
        <v>2278656</v>
      </c>
      <c r="AU445" s="44">
        <f t="shared" si="63"/>
        <v>2711600.6399999997</v>
      </c>
      <c r="AV445" s="45" t="b">
        <f t="shared" si="64"/>
        <v>1</v>
      </c>
      <c r="AW445" s="45" t="b">
        <f t="shared" si="65"/>
        <v>0</v>
      </c>
      <c r="AX445" s="45"/>
      <c r="AY445" s="48" t="s">
        <v>8741</v>
      </c>
    </row>
    <row r="446" spans="1:51" s="36" customFormat="1" ht="27.75" customHeight="1" x14ac:dyDescent="0.15">
      <c r="A446" s="36" t="str">
        <f t="shared" si="57"/>
        <v>BECTON DICKINSON DE COLOMBIA LTDA.201011510</v>
      </c>
      <c r="B446" s="36" t="b">
        <f>+A446='[1]Anexo 9'!A446</f>
        <v>1</v>
      </c>
      <c r="C446" s="18">
        <v>860020309</v>
      </c>
      <c r="D446" s="18" t="s">
        <v>3857</v>
      </c>
      <c r="E446" s="15" t="s">
        <v>98</v>
      </c>
      <c r="F446" s="15" t="s">
        <v>99</v>
      </c>
      <c r="G446" s="15">
        <f>+VLOOKUP(F446,[3]Sheet1!$E$3:$G$74,3,FALSE)</f>
        <v>2</v>
      </c>
      <c r="H446" s="15">
        <f>+VLOOKUP(D446&amp;F446,'TD para paquetes'!$E$3:$I$441,5,FALSE)</f>
        <v>2</v>
      </c>
      <c r="I446" s="15" t="s">
        <v>1025</v>
      </c>
      <c r="J446" s="15">
        <v>7</v>
      </c>
      <c r="K446" s="15">
        <v>7</v>
      </c>
      <c r="L446" s="15">
        <v>201011510</v>
      </c>
      <c r="M446" s="15" t="s">
        <v>109</v>
      </c>
      <c r="N446" s="15" t="s">
        <v>101</v>
      </c>
      <c r="O446" s="18" t="s">
        <v>4015</v>
      </c>
      <c r="P446" s="22" t="s">
        <v>3841</v>
      </c>
      <c r="Q446" s="15" t="s">
        <v>101</v>
      </c>
      <c r="R446" s="18" t="s">
        <v>5602</v>
      </c>
      <c r="S446" s="22" t="s">
        <v>68</v>
      </c>
      <c r="T446" s="18">
        <v>10</v>
      </c>
      <c r="U446" s="18" t="s">
        <v>5602</v>
      </c>
      <c r="V446" s="15" t="s">
        <v>105</v>
      </c>
      <c r="W446" s="18" t="s">
        <v>926</v>
      </c>
      <c r="X446" s="18"/>
      <c r="Y446" s="15" t="s">
        <v>73</v>
      </c>
      <c r="Z446" s="18" t="s">
        <v>3857</v>
      </c>
      <c r="AA446" s="18" t="s">
        <v>1486</v>
      </c>
      <c r="AB446" s="18" t="s">
        <v>1487</v>
      </c>
      <c r="AC446" s="67" t="str">
        <f>+VLOOKUP("*"&amp;L446&amp;"*",'[2]REGISTROS SANITARIOS'!$D$451:$E$457,2,FALSE)</f>
        <v>SI</v>
      </c>
      <c r="AD446" s="22" t="s">
        <v>1025</v>
      </c>
      <c r="AE446" s="16">
        <v>45918</v>
      </c>
      <c r="AF446" s="34" t="s">
        <v>73</v>
      </c>
      <c r="AG446" s="24" t="s">
        <v>1049</v>
      </c>
      <c r="AH446" s="18" t="s">
        <v>1049</v>
      </c>
      <c r="AI446" s="18" t="s">
        <v>53</v>
      </c>
      <c r="AJ446" s="17">
        <v>1870</v>
      </c>
      <c r="AK446" s="25">
        <v>1870</v>
      </c>
      <c r="AL446" s="25">
        <v>16595</v>
      </c>
      <c r="AM446" s="35">
        <v>0.19</v>
      </c>
      <c r="AN446" s="49">
        <f t="shared" si="58"/>
        <v>36928853.499999993</v>
      </c>
      <c r="AO446" s="18" t="s">
        <v>1049</v>
      </c>
      <c r="AP446" s="15" t="s">
        <v>1049</v>
      </c>
      <c r="AQ446" s="43" t="str">
        <f t="shared" si="59"/>
        <v>SI</v>
      </c>
      <c r="AR446" s="44">
        <f t="shared" si="60"/>
        <v>36928853.5</v>
      </c>
      <c r="AS446" s="44">
        <f t="shared" si="61"/>
        <v>31032650</v>
      </c>
      <c r="AT446" s="44">
        <f t="shared" si="62"/>
        <v>31032650</v>
      </c>
      <c r="AU446" s="44">
        <f t="shared" si="63"/>
        <v>36928853.5</v>
      </c>
      <c r="AV446" s="45" t="b">
        <f t="shared" si="64"/>
        <v>1</v>
      </c>
      <c r="AW446" s="45" t="b">
        <f t="shared" si="65"/>
        <v>0</v>
      </c>
      <c r="AX446" s="45"/>
      <c r="AY446" s="48" t="s">
        <v>8741</v>
      </c>
    </row>
    <row r="447" spans="1:51" s="36" customFormat="1" ht="27.75" customHeight="1" x14ac:dyDescent="0.15">
      <c r="A447" s="36" t="str">
        <f t="shared" si="57"/>
        <v>BECTON DICKINSON DE COLOMBIA LTDA.201040610</v>
      </c>
      <c r="B447" s="36" t="b">
        <f>+A447='[1]Anexo 9'!A447</f>
        <v>1</v>
      </c>
      <c r="C447" s="18">
        <v>860020309</v>
      </c>
      <c r="D447" s="18" t="s">
        <v>3857</v>
      </c>
      <c r="E447" s="15" t="s">
        <v>98</v>
      </c>
      <c r="F447" s="15" t="s">
        <v>150</v>
      </c>
      <c r="G447" s="15">
        <f>+VLOOKUP(F447,[3]Sheet1!$E$3:$G$74,3,FALSE)</f>
        <v>4</v>
      </c>
      <c r="H447" s="15">
        <f>+VLOOKUP(D447&amp;F447,'TD para paquetes'!$E$3:$I$441,5,FALSE)</f>
        <v>4</v>
      </c>
      <c r="I447" s="15" t="s">
        <v>1025</v>
      </c>
      <c r="J447" s="15">
        <v>9</v>
      </c>
      <c r="K447" s="15">
        <v>9</v>
      </c>
      <c r="L447" s="15">
        <v>201040610</v>
      </c>
      <c r="M447" s="15" t="s">
        <v>4016</v>
      </c>
      <c r="N447" s="15" t="s">
        <v>101</v>
      </c>
      <c r="O447" s="18" t="s">
        <v>4017</v>
      </c>
      <c r="P447" s="22" t="s">
        <v>3841</v>
      </c>
      <c r="Q447" s="15" t="s">
        <v>248</v>
      </c>
      <c r="R447" s="18" t="s">
        <v>5603</v>
      </c>
      <c r="S447" s="22" t="s">
        <v>68</v>
      </c>
      <c r="T447" s="18">
        <v>200</v>
      </c>
      <c r="U447" s="18" t="s">
        <v>5603</v>
      </c>
      <c r="V447" s="15"/>
      <c r="W447" s="18" t="s">
        <v>926</v>
      </c>
      <c r="X447" s="18" t="s">
        <v>8755</v>
      </c>
      <c r="Y447" s="15" t="s">
        <v>68</v>
      </c>
      <c r="Z447" s="18" t="s">
        <v>3857</v>
      </c>
      <c r="AA447" s="18" t="s">
        <v>1486</v>
      </c>
      <c r="AB447" s="18" t="s">
        <v>1488</v>
      </c>
      <c r="AC447" s="67" t="str">
        <f>+VLOOKUP("*"&amp;L447&amp;"*",'[2]REGISTROS SANITARIOS'!$D$451:$E$457,2,FALSE)</f>
        <v>SI</v>
      </c>
      <c r="AD447" s="22" t="s">
        <v>1025</v>
      </c>
      <c r="AE447" s="16">
        <v>45928</v>
      </c>
      <c r="AF447" s="34" t="s">
        <v>73</v>
      </c>
      <c r="AG447" s="24" t="s">
        <v>1049</v>
      </c>
      <c r="AH447" s="18" t="s">
        <v>1049</v>
      </c>
      <c r="AI447" s="18" t="s">
        <v>53</v>
      </c>
      <c r="AJ447" s="17">
        <v>18425</v>
      </c>
      <c r="AK447" s="25">
        <v>18425</v>
      </c>
      <c r="AL447" s="25">
        <v>1112</v>
      </c>
      <c r="AM447" s="35">
        <v>0</v>
      </c>
      <c r="AN447" s="49">
        <f t="shared" si="58"/>
        <v>20488600</v>
      </c>
      <c r="AO447" s="18" t="s">
        <v>1049</v>
      </c>
      <c r="AP447" s="15" t="s">
        <v>1049</v>
      </c>
      <c r="AQ447" s="43" t="str">
        <f t="shared" si="59"/>
        <v>SI</v>
      </c>
      <c r="AR447" s="44">
        <f t="shared" si="60"/>
        <v>20488600</v>
      </c>
      <c r="AS447" s="44">
        <f t="shared" si="61"/>
        <v>20488600</v>
      </c>
      <c r="AT447" s="44">
        <f t="shared" si="62"/>
        <v>20488600</v>
      </c>
      <c r="AU447" s="44">
        <f t="shared" si="63"/>
        <v>20488600</v>
      </c>
      <c r="AV447" s="45" t="b">
        <f t="shared" si="64"/>
        <v>1</v>
      </c>
      <c r="AW447" s="45" t="b">
        <f t="shared" si="65"/>
        <v>1</v>
      </c>
      <c r="AX447" s="45"/>
      <c r="AY447" s="48" t="s">
        <v>8741</v>
      </c>
    </row>
    <row r="448" spans="1:51" s="36" customFormat="1" ht="27.75" customHeight="1" x14ac:dyDescent="0.15">
      <c r="A448" s="36" t="str">
        <f t="shared" si="57"/>
        <v>BECTON DICKINSON DE COLOMBIA LTDA.201040710</v>
      </c>
      <c r="B448" s="36" t="b">
        <f>+A448='[1]Anexo 9'!A448</f>
        <v>1</v>
      </c>
      <c r="C448" s="18">
        <v>860020309</v>
      </c>
      <c r="D448" s="18" t="s">
        <v>3857</v>
      </c>
      <c r="E448" s="15" t="s">
        <v>98</v>
      </c>
      <c r="F448" s="15" t="s">
        <v>150</v>
      </c>
      <c r="G448" s="15">
        <f>+VLOOKUP(F448,[3]Sheet1!$E$3:$G$74,3,FALSE)</f>
        <v>4</v>
      </c>
      <c r="H448" s="15">
        <f>+VLOOKUP(D448&amp;F448,'TD para paquetes'!$E$3:$I$441,5,FALSE)</f>
        <v>4</v>
      </c>
      <c r="I448" s="15" t="s">
        <v>1025</v>
      </c>
      <c r="J448" s="15">
        <v>9</v>
      </c>
      <c r="K448" s="15">
        <v>9</v>
      </c>
      <c r="L448" s="15">
        <v>201040710</v>
      </c>
      <c r="M448" s="15" t="s">
        <v>4018</v>
      </c>
      <c r="N448" s="15" t="s">
        <v>101</v>
      </c>
      <c r="O448" s="18" t="s">
        <v>4019</v>
      </c>
      <c r="P448" s="22" t="s">
        <v>3841</v>
      </c>
      <c r="Q448" s="15" t="s">
        <v>248</v>
      </c>
      <c r="R448" s="18" t="s">
        <v>5603</v>
      </c>
      <c r="S448" s="22" t="s">
        <v>68</v>
      </c>
      <c r="T448" s="18">
        <v>200</v>
      </c>
      <c r="U448" s="18" t="s">
        <v>5603</v>
      </c>
      <c r="V448" s="15"/>
      <c r="W448" s="18" t="s">
        <v>926</v>
      </c>
      <c r="X448" s="18" t="s">
        <v>8756</v>
      </c>
      <c r="Y448" s="15" t="s">
        <v>68</v>
      </c>
      <c r="Z448" s="18" t="s">
        <v>3857</v>
      </c>
      <c r="AA448" s="18" t="s">
        <v>1486</v>
      </c>
      <c r="AB448" s="18" t="s">
        <v>1488</v>
      </c>
      <c r="AC448" s="67" t="str">
        <f>+VLOOKUP("*"&amp;L448&amp;"*",'[2]REGISTROS SANITARIOS'!$D$451:$E$457,2,FALSE)</f>
        <v>SI</v>
      </c>
      <c r="AD448" s="22" t="s">
        <v>1025</v>
      </c>
      <c r="AE448" s="16">
        <v>45928</v>
      </c>
      <c r="AF448" s="34" t="s">
        <v>73</v>
      </c>
      <c r="AG448" s="24" t="s">
        <v>1049</v>
      </c>
      <c r="AH448" s="18" t="s">
        <v>1049</v>
      </c>
      <c r="AI448" s="18" t="s">
        <v>53</v>
      </c>
      <c r="AJ448" s="17">
        <v>27500</v>
      </c>
      <c r="AK448" s="25">
        <v>27500</v>
      </c>
      <c r="AL448" s="25">
        <v>1070</v>
      </c>
      <c r="AM448" s="35">
        <v>0</v>
      </c>
      <c r="AN448" s="49">
        <f t="shared" si="58"/>
        <v>29425000</v>
      </c>
      <c r="AO448" s="18" t="s">
        <v>1049</v>
      </c>
      <c r="AP448" s="15" t="s">
        <v>1049</v>
      </c>
      <c r="AQ448" s="43" t="str">
        <f t="shared" si="59"/>
        <v>SI</v>
      </c>
      <c r="AR448" s="44">
        <f t="shared" si="60"/>
        <v>29425000</v>
      </c>
      <c r="AS448" s="44">
        <f t="shared" si="61"/>
        <v>29425000</v>
      </c>
      <c r="AT448" s="44">
        <f t="shared" si="62"/>
        <v>29425000</v>
      </c>
      <c r="AU448" s="44">
        <f t="shared" si="63"/>
        <v>29425000</v>
      </c>
      <c r="AV448" s="45" t="b">
        <f t="shared" si="64"/>
        <v>1</v>
      </c>
      <c r="AW448" s="45" t="b">
        <f t="shared" si="65"/>
        <v>1</v>
      </c>
      <c r="AX448" s="45"/>
      <c r="AY448" s="48" t="s">
        <v>8741</v>
      </c>
    </row>
    <row r="449" spans="1:51" s="36" customFormat="1" ht="27.75" customHeight="1" x14ac:dyDescent="0.15">
      <c r="A449" s="36" t="str">
        <f t="shared" si="57"/>
        <v>BECTON DICKINSON DE COLOMBIA LTDA.201040810</v>
      </c>
      <c r="B449" s="36" t="b">
        <f>+A449='[1]Anexo 9'!A449</f>
        <v>1</v>
      </c>
      <c r="C449" s="18">
        <v>860020309</v>
      </c>
      <c r="D449" s="18" t="s">
        <v>3857</v>
      </c>
      <c r="E449" s="15" t="s">
        <v>98</v>
      </c>
      <c r="F449" s="15" t="s">
        <v>150</v>
      </c>
      <c r="G449" s="15">
        <f>+VLOOKUP(F449,[3]Sheet1!$E$3:$G$74,3,FALSE)</f>
        <v>4</v>
      </c>
      <c r="H449" s="15">
        <f>+VLOOKUP(D449&amp;F449,'TD para paquetes'!$E$3:$I$441,5,FALSE)</f>
        <v>4</v>
      </c>
      <c r="I449" s="15" t="s">
        <v>1025</v>
      </c>
      <c r="J449" s="15">
        <v>9</v>
      </c>
      <c r="K449" s="15">
        <v>9</v>
      </c>
      <c r="L449" s="15">
        <v>201040810</v>
      </c>
      <c r="M449" s="15" t="s">
        <v>4020</v>
      </c>
      <c r="N449" s="15" t="s">
        <v>101</v>
      </c>
      <c r="O449" s="18" t="s">
        <v>4021</v>
      </c>
      <c r="P449" s="22" t="s">
        <v>3841</v>
      </c>
      <c r="Q449" s="15" t="s">
        <v>248</v>
      </c>
      <c r="R449" s="18" t="s">
        <v>5603</v>
      </c>
      <c r="S449" s="22" t="s">
        <v>68</v>
      </c>
      <c r="T449" s="18">
        <v>200</v>
      </c>
      <c r="U449" s="18" t="s">
        <v>5603</v>
      </c>
      <c r="V449" s="15"/>
      <c r="W449" s="18" t="s">
        <v>926</v>
      </c>
      <c r="X449" s="18" t="s">
        <v>8756</v>
      </c>
      <c r="Y449" s="15" t="s">
        <v>68</v>
      </c>
      <c r="Z449" s="18" t="s">
        <v>3857</v>
      </c>
      <c r="AA449" s="18" t="s">
        <v>1486</v>
      </c>
      <c r="AB449" s="18" t="s">
        <v>1488</v>
      </c>
      <c r="AC449" s="67" t="str">
        <f>+VLOOKUP("*"&amp;L449&amp;"*",'[2]REGISTROS SANITARIOS'!$D$451:$E$457,2,FALSE)</f>
        <v>SI</v>
      </c>
      <c r="AD449" s="22" t="s">
        <v>1025</v>
      </c>
      <c r="AE449" s="16">
        <v>45928</v>
      </c>
      <c r="AF449" s="34" t="s">
        <v>73</v>
      </c>
      <c r="AG449" s="24" t="s">
        <v>1049</v>
      </c>
      <c r="AH449" s="18" t="s">
        <v>1049</v>
      </c>
      <c r="AI449" s="18" t="s">
        <v>53</v>
      </c>
      <c r="AJ449" s="17">
        <v>44550</v>
      </c>
      <c r="AK449" s="25">
        <v>44550</v>
      </c>
      <c r="AL449" s="25">
        <v>1070</v>
      </c>
      <c r="AM449" s="35">
        <v>0</v>
      </c>
      <c r="AN449" s="49">
        <f t="shared" si="58"/>
        <v>47668500</v>
      </c>
      <c r="AO449" s="18" t="s">
        <v>1049</v>
      </c>
      <c r="AP449" s="15" t="s">
        <v>1049</v>
      </c>
      <c r="AQ449" s="43" t="str">
        <f t="shared" si="59"/>
        <v>SI</v>
      </c>
      <c r="AR449" s="44">
        <f t="shared" si="60"/>
        <v>47668500</v>
      </c>
      <c r="AS449" s="44">
        <f t="shared" si="61"/>
        <v>47668500</v>
      </c>
      <c r="AT449" s="44">
        <f t="shared" si="62"/>
        <v>47668500</v>
      </c>
      <c r="AU449" s="44">
        <f t="shared" si="63"/>
        <v>47668500</v>
      </c>
      <c r="AV449" s="45" t="b">
        <f t="shared" si="64"/>
        <v>1</v>
      </c>
      <c r="AW449" s="45" t="b">
        <f t="shared" si="65"/>
        <v>1</v>
      </c>
      <c r="AX449" s="45"/>
      <c r="AY449" s="48" t="s">
        <v>8741</v>
      </c>
    </row>
    <row r="450" spans="1:51" s="36" customFormat="1" ht="27.75" customHeight="1" x14ac:dyDescent="0.15">
      <c r="A450" s="36" t="str">
        <f t="shared" si="57"/>
        <v>BECTON DICKINSON DE COLOMBIA LTDA.201041510</v>
      </c>
      <c r="B450" s="36" t="b">
        <f>+A450='[1]Anexo 9'!A450</f>
        <v>1</v>
      </c>
      <c r="C450" s="18">
        <v>860020309</v>
      </c>
      <c r="D450" s="18" t="s">
        <v>3857</v>
      </c>
      <c r="E450" s="15" t="s">
        <v>98</v>
      </c>
      <c r="F450" s="15" t="s">
        <v>150</v>
      </c>
      <c r="G450" s="15">
        <f>+VLOOKUP(F450,[3]Sheet1!$E$3:$G$74,3,FALSE)</f>
        <v>4</v>
      </c>
      <c r="H450" s="15">
        <f>+VLOOKUP(D450&amp;F450,'TD para paquetes'!$E$3:$I$441,5,FALSE)</f>
        <v>4</v>
      </c>
      <c r="I450" s="15" t="s">
        <v>1025</v>
      </c>
      <c r="J450" s="15">
        <v>9</v>
      </c>
      <c r="K450" s="15">
        <v>9</v>
      </c>
      <c r="L450" s="15">
        <v>201041510</v>
      </c>
      <c r="M450" s="15" t="s">
        <v>4022</v>
      </c>
      <c r="N450" s="15" t="s">
        <v>101</v>
      </c>
      <c r="O450" s="18" t="s">
        <v>4023</v>
      </c>
      <c r="P450" s="22" t="s">
        <v>3841</v>
      </c>
      <c r="Q450" s="15" t="s">
        <v>248</v>
      </c>
      <c r="R450" s="18" t="s">
        <v>5603</v>
      </c>
      <c r="S450" s="22" t="s">
        <v>68</v>
      </c>
      <c r="T450" s="18">
        <v>200</v>
      </c>
      <c r="U450" s="18" t="s">
        <v>5603</v>
      </c>
      <c r="V450" s="15"/>
      <c r="W450" s="18" t="s">
        <v>926</v>
      </c>
      <c r="X450" s="18" t="s">
        <v>8756</v>
      </c>
      <c r="Y450" s="15" t="s">
        <v>68</v>
      </c>
      <c r="Z450" s="18" t="s">
        <v>3857</v>
      </c>
      <c r="AA450" s="18" t="s">
        <v>1486</v>
      </c>
      <c r="AB450" s="18" t="s">
        <v>1488</v>
      </c>
      <c r="AC450" s="67" t="str">
        <f>+VLOOKUP("*"&amp;L450&amp;"*",'[2]REGISTROS SANITARIOS'!$D$451:$E$457,2,FALSE)</f>
        <v>SI</v>
      </c>
      <c r="AD450" s="22" t="s">
        <v>1025</v>
      </c>
      <c r="AE450" s="16">
        <v>45928</v>
      </c>
      <c r="AF450" s="34" t="s">
        <v>73</v>
      </c>
      <c r="AG450" s="24" t="s">
        <v>1049</v>
      </c>
      <c r="AH450" s="18" t="s">
        <v>1049</v>
      </c>
      <c r="AI450" s="18" t="s">
        <v>53</v>
      </c>
      <c r="AJ450" s="17">
        <v>5500</v>
      </c>
      <c r="AK450" s="25">
        <v>5500</v>
      </c>
      <c r="AL450" s="25">
        <v>1070</v>
      </c>
      <c r="AM450" s="35">
        <v>0</v>
      </c>
      <c r="AN450" s="49">
        <f t="shared" si="58"/>
        <v>5885000</v>
      </c>
      <c r="AO450" s="18" t="s">
        <v>1049</v>
      </c>
      <c r="AP450" s="15" t="s">
        <v>1049</v>
      </c>
      <c r="AQ450" s="43" t="str">
        <f t="shared" si="59"/>
        <v>SI</v>
      </c>
      <c r="AR450" s="44">
        <f t="shared" si="60"/>
        <v>5885000</v>
      </c>
      <c r="AS450" s="44">
        <f t="shared" si="61"/>
        <v>5885000</v>
      </c>
      <c r="AT450" s="44">
        <f t="shared" si="62"/>
        <v>5885000</v>
      </c>
      <c r="AU450" s="44">
        <f t="shared" si="63"/>
        <v>5885000</v>
      </c>
      <c r="AV450" s="45" t="b">
        <f t="shared" si="64"/>
        <v>1</v>
      </c>
      <c r="AW450" s="45" t="b">
        <f t="shared" si="65"/>
        <v>1</v>
      </c>
      <c r="AX450" s="45"/>
      <c r="AY450" s="48" t="s">
        <v>8741</v>
      </c>
    </row>
    <row r="451" spans="1:51" s="36" customFormat="1" ht="27.75" customHeight="1" x14ac:dyDescent="0.15">
      <c r="A451" s="36" t="str">
        <f t="shared" si="57"/>
        <v>BECTON DICKINSON DE COLOMBIA LTDA.201044019</v>
      </c>
      <c r="B451" s="36" t="b">
        <f>+A451='[1]Anexo 9'!A451</f>
        <v>1</v>
      </c>
      <c r="C451" s="18">
        <v>860020309</v>
      </c>
      <c r="D451" s="18" t="s">
        <v>3857</v>
      </c>
      <c r="E451" s="15" t="s">
        <v>98</v>
      </c>
      <c r="F451" s="15" t="s">
        <v>62</v>
      </c>
      <c r="G451" s="15" t="s">
        <v>3155</v>
      </c>
      <c r="H451" s="15" t="s">
        <v>3155</v>
      </c>
      <c r="I451" s="15" t="s">
        <v>3155</v>
      </c>
      <c r="J451" s="15">
        <v>6</v>
      </c>
      <c r="K451" s="15" t="s">
        <v>3155</v>
      </c>
      <c r="L451" s="15">
        <v>201044019</v>
      </c>
      <c r="M451" s="15" t="s">
        <v>380</v>
      </c>
      <c r="N451" s="15" t="s">
        <v>101</v>
      </c>
      <c r="O451" s="18" t="s">
        <v>4024</v>
      </c>
      <c r="P451" s="22" t="s">
        <v>3841</v>
      </c>
      <c r="Q451" s="15" t="s">
        <v>382</v>
      </c>
      <c r="R451" s="18" t="s">
        <v>5602</v>
      </c>
      <c r="S451" s="22" t="s">
        <v>68</v>
      </c>
      <c r="T451" s="18">
        <v>10</v>
      </c>
      <c r="U451" s="18" t="s">
        <v>5602</v>
      </c>
      <c r="V451" s="15" t="s">
        <v>6062</v>
      </c>
      <c r="W451" s="18" t="s">
        <v>926</v>
      </c>
      <c r="X451" s="18"/>
      <c r="Y451" s="15" t="s">
        <v>73</v>
      </c>
      <c r="Z451" s="18" t="s">
        <v>3857</v>
      </c>
      <c r="AA451" s="18" t="s">
        <v>1486</v>
      </c>
      <c r="AB451" s="18" t="s">
        <v>1490</v>
      </c>
      <c r="AC451" s="67" t="e">
        <f>+VLOOKUP("*"&amp;L451&amp;"*",'[2]REGISTROS SANITARIOS'!$D$451:$E$457,2,FALSE)</f>
        <v>#N/A</v>
      </c>
      <c r="AD451" s="22" t="s">
        <v>44</v>
      </c>
      <c r="AE451" s="16">
        <v>45875</v>
      </c>
      <c r="AF451" s="34" t="s">
        <v>73</v>
      </c>
      <c r="AG451" s="24" t="s">
        <v>1049</v>
      </c>
      <c r="AH451" s="18" t="s">
        <v>1049</v>
      </c>
      <c r="AI451" s="18" t="s">
        <v>53</v>
      </c>
      <c r="AJ451" s="17">
        <v>247.5</v>
      </c>
      <c r="AK451" s="25">
        <v>248</v>
      </c>
      <c r="AL451" s="25">
        <v>27003</v>
      </c>
      <c r="AM451" s="35">
        <v>0</v>
      </c>
      <c r="AN451" s="49">
        <f t="shared" si="58"/>
        <v>6696744</v>
      </c>
      <c r="AO451" s="18" t="s">
        <v>1049</v>
      </c>
      <c r="AP451" s="15" t="s">
        <v>1049</v>
      </c>
      <c r="AQ451" s="43" t="str">
        <f t="shared" si="59"/>
        <v>MAYOR</v>
      </c>
      <c r="AR451" s="44">
        <f t="shared" si="60"/>
        <v>6683242.5</v>
      </c>
      <c r="AS451" s="44">
        <f t="shared" si="61"/>
        <v>6683242.5</v>
      </c>
      <c r="AT451" s="44">
        <f t="shared" si="62"/>
        <v>6696744</v>
      </c>
      <c r="AU451" s="44">
        <f t="shared" si="63"/>
        <v>6696744</v>
      </c>
      <c r="AV451" s="45" t="b">
        <f t="shared" si="64"/>
        <v>1</v>
      </c>
      <c r="AW451" s="45" t="b">
        <f t="shared" si="65"/>
        <v>0</v>
      </c>
      <c r="AX451" s="45"/>
      <c r="AY451" s="48" t="s">
        <v>8741</v>
      </c>
    </row>
    <row r="452" spans="1:51" s="36" customFormat="1" ht="27.75" customHeight="1" x14ac:dyDescent="0.15">
      <c r="A452" s="36" t="str">
        <f t="shared" ref="A452:A515" si="66">+D452&amp;L452</f>
        <v>BECTON DICKINSON DE COLOMBIA LTDA.201090810</v>
      </c>
      <c r="B452" s="36" t="b">
        <f>+A452='[1]Anexo 9'!A452</f>
        <v>1</v>
      </c>
      <c r="C452" s="18">
        <v>860020309</v>
      </c>
      <c r="D452" s="18" t="s">
        <v>3857</v>
      </c>
      <c r="E452" s="15" t="s">
        <v>98</v>
      </c>
      <c r="F452" s="15" t="s">
        <v>62</v>
      </c>
      <c r="G452" s="15" t="s">
        <v>3155</v>
      </c>
      <c r="H452" s="15" t="s">
        <v>3155</v>
      </c>
      <c r="I452" s="15" t="s">
        <v>3155</v>
      </c>
      <c r="J452" s="15">
        <v>8</v>
      </c>
      <c r="K452" s="15" t="s">
        <v>3155</v>
      </c>
      <c r="L452" s="15">
        <v>201090810</v>
      </c>
      <c r="M452" s="15" t="s">
        <v>415</v>
      </c>
      <c r="N452" s="15" t="s">
        <v>101</v>
      </c>
      <c r="O452" s="18" t="s">
        <v>4025</v>
      </c>
      <c r="P452" s="22" t="s">
        <v>3841</v>
      </c>
      <c r="Q452" s="15" t="s">
        <v>114</v>
      </c>
      <c r="R452" s="18" t="s">
        <v>3158</v>
      </c>
      <c r="S452" s="22" t="s">
        <v>73</v>
      </c>
      <c r="T452" s="18">
        <v>100</v>
      </c>
      <c r="U452" s="18" t="s">
        <v>3158</v>
      </c>
      <c r="V452" s="15" t="s">
        <v>311</v>
      </c>
      <c r="W452" s="18" t="s">
        <v>926</v>
      </c>
      <c r="X452" s="18"/>
      <c r="Y452" s="15" t="s">
        <v>73</v>
      </c>
      <c r="Z452" s="18" t="s">
        <v>3857</v>
      </c>
      <c r="AA452" s="18" t="s">
        <v>1486</v>
      </c>
      <c r="AB452" s="18" t="s">
        <v>6738</v>
      </c>
      <c r="AC452" s="67" t="str">
        <f>+VLOOKUP("*"&amp;L452&amp;"*",'[2]REGISTROS SANITARIOS'!$D$451:$E$457,2,FALSE)</f>
        <v>SI</v>
      </c>
      <c r="AD452" s="22" t="s">
        <v>1025</v>
      </c>
      <c r="AE452" s="16">
        <v>46587</v>
      </c>
      <c r="AF452" s="34" t="s">
        <v>73</v>
      </c>
      <c r="AG452" s="24" t="s">
        <v>1049</v>
      </c>
      <c r="AH452" s="18" t="s">
        <v>1049</v>
      </c>
      <c r="AI452" s="18" t="s">
        <v>53</v>
      </c>
      <c r="AJ452" s="17">
        <v>19250</v>
      </c>
      <c r="AK452" s="25">
        <v>19250</v>
      </c>
      <c r="AL452" s="25">
        <v>510</v>
      </c>
      <c r="AM452" s="35">
        <v>0.19</v>
      </c>
      <c r="AN452" s="49">
        <f t="shared" ref="AN452:AN515" si="67">+AL452*((1+AM452)*AK452)</f>
        <v>11682825</v>
      </c>
      <c r="AO452" s="18" t="s">
        <v>1049</v>
      </c>
      <c r="AP452" s="15" t="s">
        <v>1049</v>
      </c>
      <c r="AQ452" s="43" t="str">
        <f t="shared" ref="AQ452:AQ515" si="68">+IF(AK452="","NO INDICA",IF(AJ452=AK452,"SI",IF(AK452&gt;AJ452,"MAYOR",IF(AK452&lt;AJ452,"MENOR"))))</f>
        <v>SI</v>
      </c>
      <c r="AR452" s="44">
        <f t="shared" ref="AR452:AR515" si="69">+AJ452*(AL452*(1+AM452))</f>
        <v>11682825</v>
      </c>
      <c r="AS452" s="44">
        <f t="shared" ref="AS452:AS515" si="70">+AJ452*AL452</f>
        <v>9817500</v>
      </c>
      <c r="AT452" s="44">
        <f t="shared" ref="AT452:AT515" si="71">+AL452*AK452</f>
        <v>9817500</v>
      </c>
      <c r="AU452" s="44">
        <f t="shared" ref="AU452:AU515" si="72">+AK452*(AL452*(1+AM452))</f>
        <v>11682825</v>
      </c>
      <c r="AV452" s="45" t="b">
        <f t="shared" ref="AV452:AV515" si="73">+IFERROR(AU452=AN452,"FALSO")</f>
        <v>1</v>
      </c>
      <c r="AW452" s="45" t="b">
        <f t="shared" ref="AW452:AW515" si="74">+AS452=AN452</f>
        <v>0</v>
      </c>
      <c r="AX452" s="45"/>
    </row>
    <row r="453" spans="1:51" s="36" customFormat="1" ht="27.75" customHeight="1" x14ac:dyDescent="0.15">
      <c r="A453" s="36" t="str">
        <f t="shared" si="66"/>
        <v>BECTON DICKINSON DE COLOMBIA LTDA.201154211</v>
      </c>
      <c r="B453" s="36" t="b">
        <f>+A453='[1]Anexo 9'!A453</f>
        <v>1</v>
      </c>
      <c r="C453" s="18">
        <v>860020309</v>
      </c>
      <c r="D453" s="18" t="s">
        <v>3857</v>
      </c>
      <c r="E453" s="15" t="s">
        <v>98</v>
      </c>
      <c r="F453" s="15" t="s">
        <v>62</v>
      </c>
      <c r="G453" s="15" t="s">
        <v>3155</v>
      </c>
      <c r="H453" s="15" t="s">
        <v>3155</v>
      </c>
      <c r="I453" s="15" t="s">
        <v>3155</v>
      </c>
      <c r="J453" s="15">
        <v>10</v>
      </c>
      <c r="K453" s="15" t="s">
        <v>3155</v>
      </c>
      <c r="L453" s="15">
        <v>201154211</v>
      </c>
      <c r="M453" s="15" t="s">
        <v>524</v>
      </c>
      <c r="N453" s="15" t="s">
        <v>525</v>
      </c>
      <c r="O453" s="18" t="s">
        <v>4026</v>
      </c>
      <c r="P453" s="22" t="s">
        <v>3841</v>
      </c>
      <c r="Q453" s="15" t="s">
        <v>114</v>
      </c>
      <c r="R453" s="18" t="s">
        <v>3026</v>
      </c>
      <c r="S453" s="22" t="s">
        <v>73</v>
      </c>
      <c r="T453" s="18">
        <v>50</v>
      </c>
      <c r="U453" s="18" t="s">
        <v>3026</v>
      </c>
      <c r="V453" s="15"/>
      <c r="W453" s="18" t="s">
        <v>926</v>
      </c>
      <c r="X453" s="18" t="s">
        <v>8774</v>
      </c>
      <c r="Y453" s="15" t="s">
        <v>73</v>
      </c>
      <c r="Z453" s="18" t="s">
        <v>3857</v>
      </c>
      <c r="AA453" s="18" t="s">
        <v>1486</v>
      </c>
      <c r="AB453" s="18" t="s">
        <v>6739</v>
      </c>
      <c r="AC453" s="67" t="e">
        <f>+VLOOKUP("*"&amp;L453&amp;"*",'[2]REGISTROS SANITARIOS'!$D$451:$E$457,2,FALSE)</f>
        <v>#N/A</v>
      </c>
      <c r="AD453" s="22" t="s">
        <v>44</v>
      </c>
      <c r="AE453" s="16">
        <v>46291</v>
      </c>
      <c r="AF453" s="34" t="s">
        <v>73</v>
      </c>
      <c r="AG453" s="24" t="s">
        <v>1049</v>
      </c>
      <c r="AH453" s="18" t="s">
        <v>1049</v>
      </c>
      <c r="AI453" s="18" t="s">
        <v>53</v>
      </c>
      <c r="AJ453" s="17">
        <v>34650</v>
      </c>
      <c r="AK453" s="25">
        <v>34650</v>
      </c>
      <c r="AL453" s="25">
        <v>1467</v>
      </c>
      <c r="AM453" s="35">
        <v>0.19</v>
      </c>
      <c r="AN453" s="49">
        <f t="shared" si="67"/>
        <v>60489544.5</v>
      </c>
      <c r="AO453" s="18" t="s">
        <v>1049</v>
      </c>
      <c r="AP453" s="15" t="s">
        <v>1049</v>
      </c>
      <c r="AQ453" s="43" t="str">
        <f t="shared" si="68"/>
        <v>SI</v>
      </c>
      <c r="AR453" s="44">
        <f t="shared" si="69"/>
        <v>60489544.5</v>
      </c>
      <c r="AS453" s="44">
        <f t="shared" si="70"/>
        <v>50831550</v>
      </c>
      <c r="AT453" s="44">
        <f t="shared" si="71"/>
        <v>50831550</v>
      </c>
      <c r="AU453" s="44">
        <f t="shared" si="72"/>
        <v>60489544.5</v>
      </c>
      <c r="AV453" s="45" t="b">
        <f t="shared" si="73"/>
        <v>1</v>
      </c>
      <c r="AW453" s="45" t="b">
        <f t="shared" si="74"/>
        <v>0</v>
      </c>
      <c r="AX453" s="45"/>
    </row>
    <row r="454" spans="1:51" s="36" customFormat="1" ht="27.75" customHeight="1" x14ac:dyDescent="0.15">
      <c r="A454" s="36" t="str">
        <f t="shared" si="66"/>
        <v>Biosystems SAS401010716</v>
      </c>
      <c r="B454" s="36" t="b">
        <f>+A454='[1]Anexo 9'!A454</f>
        <v>1</v>
      </c>
      <c r="C454" s="18">
        <v>811003513</v>
      </c>
      <c r="D454" s="18" t="s">
        <v>3858</v>
      </c>
      <c r="E454" s="15" t="s">
        <v>810</v>
      </c>
      <c r="F454" s="15" t="s">
        <v>62</v>
      </c>
      <c r="G454" s="15" t="s">
        <v>3155</v>
      </c>
      <c r="H454" s="15" t="s">
        <v>3155</v>
      </c>
      <c r="I454" s="15" t="s">
        <v>3155</v>
      </c>
      <c r="J454" s="15">
        <v>3</v>
      </c>
      <c r="K454" s="15" t="s">
        <v>3155</v>
      </c>
      <c r="L454" s="15">
        <v>401010716</v>
      </c>
      <c r="M454" s="15" t="s">
        <v>4027</v>
      </c>
      <c r="N454" s="15" t="s">
        <v>101</v>
      </c>
      <c r="O454" s="18" t="s">
        <v>1562</v>
      </c>
      <c r="P454" s="22" t="s">
        <v>3841</v>
      </c>
      <c r="Q454" s="15" t="s">
        <v>1563</v>
      </c>
      <c r="R454" s="18" t="s">
        <v>1564</v>
      </c>
      <c r="S454" s="22" t="s">
        <v>73</v>
      </c>
      <c r="T454" s="18" t="s">
        <v>1564</v>
      </c>
      <c r="U454" s="18" t="s">
        <v>1564</v>
      </c>
      <c r="V454" s="15" t="s">
        <v>6144</v>
      </c>
      <c r="W454" s="18" t="s">
        <v>1017</v>
      </c>
      <c r="X454" s="18"/>
      <c r="Y454" s="15" t="s">
        <v>73</v>
      </c>
      <c r="Z454" s="18" t="s">
        <v>1558</v>
      </c>
      <c r="AA454" s="18" t="s">
        <v>1559</v>
      </c>
      <c r="AB454" s="18" t="s">
        <v>1565</v>
      </c>
      <c r="AC454" s="67" t="str">
        <f>+VLOOKUP("*"&amp;L454&amp;"*",'[2]REGISTROS SANITARIOS'!$D$528:$E$544,2,FALSE)</f>
        <v>SI</v>
      </c>
      <c r="AD454" s="22" t="s">
        <v>1025</v>
      </c>
      <c r="AE454" s="16">
        <v>46266</v>
      </c>
      <c r="AF454" s="34" t="s">
        <v>73</v>
      </c>
      <c r="AG454" s="24" t="s">
        <v>1049</v>
      </c>
      <c r="AH454" s="18" t="s">
        <v>1049</v>
      </c>
      <c r="AI454" s="18" t="s">
        <v>56</v>
      </c>
      <c r="AJ454" s="17">
        <v>16500</v>
      </c>
      <c r="AK454" s="25">
        <v>16500</v>
      </c>
      <c r="AL454" s="25">
        <v>4400</v>
      </c>
      <c r="AM454" s="35">
        <v>0.19</v>
      </c>
      <c r="AN454" s="49">
        <f t="shared" si="67"/>
        <v>86394000</v>
      </c>
      <c r="AO454" s="18"/>
      <c r="AP454" s="15"/>
      <c r="AQ454" s="43" t="str">
        <f t="shared" si="68"/>
        <v>SI</v>
      </c>
      <c r="AR454" s="44">
        <f t="shared" si="69"/>
        <v>86394000</v>
      </c>
      <c r="AS454" s="44">
        <f t="shared" si="70"/>
        <v>72600000</v>
      </c>
      <c r="AT454" s="44">
        <f t="shared" si="71"/>
        <v>72600000</v>
      </c>
      <c r="AU454" s="44">
        <f t="shared" si="72"/>
        <v>86394000</v>
      </c>
      <c r="AV454" s="45" t="b">
        <f t="shared" si="73"/>
        <v>1</v>
      </c>
      <c r="AW454" s="45" t="b">
        <f t="shared" si="74"/>
        <v>0</v>
      </c>
      <c r="AX454" s="45"/>
    </row>
    <row r="455" spans="1:51" s="36" customFormat="1" ht="27.75" customHeight="1" x14ac:dyDescent="0.15">
      <c r="A455" s="36" t="str">
        <f t="shared" si="66"/>
        <v>Biosystems SAS406002809</v>
      </c>
      <c r="B455" s="36" t="b">
        <f>+A455='[1]Anexo 9'!A455</f>
        <v>1</v>
      </c>
      <c r="C455" s="18">
        <v>811003513</v>
      </c>
      <c r="D455" s="18" t="s">
        <v>3858</v>
      </c>
      <c r="E455" s="15" t="s">
        <v>810</v>
      </c>
      <c r="F455" s="15" t="s">
        <v>62</v>
      </c>
      <c r="G455" s="15" t="s">
        <v>3155</v>
      </c>
      <c r="H455" s="15" t="s">
        <v>3155</v>
      </c>
      <c r="I455" s="15" t="s">
        <v>3155</v>
      </c>
      <c r="J455" s="15">
        <v>2</v>
      </c>
      <c r="K455" s="15" t="s">
        <v>3155</v>
      </c>
      <c r="L455" s="15">
        <v>406002809</v>
      </c>
      <c r="M455" s="15" t="s">
        <v>1566</v>
      </c>
      <c r="N455" s="15" t="s">
        <v>820</v>
      </c>
      <c r="O455" s="18" t="s">
        <v>1567</v>
      </c>
      <c r="P455" s="22" t="s">
        <v>3841</v>
      </c>
      <c r="Q455" s="15" t="s">
        <v>1568</v>
      </c>
      <c r="R455" s="18" t="s">
        <v>1569</v>
      </c>
      <c r="S455" s="22" t="s">
        <v>73</v>
      </c>
      <c r="T455" s="18" t="s">
        <v>1569</v>
      </c>
      <c r="U455" s="18" t="s">
        <v>1569</v>
      </c>
      <c r="V455" s="15" t="s">
        <v>1570</v>
      </c>
      <c r="W455" s="18" t="s">
        <v>1017</v>
      </c>
      <c r="X455" s="18"/>
      <c r="Y455" s="15" t="s">
        <v>73</v>
      </c>
      <c r="Z455" s="18" t="s">
        <v>1558</v>
      </c>
      <c r="AA455" s="18" t="s">
        <v>1559</v>
      </c>
      <c r="AB455" s="18" t="s">
        <v>1571</v>
      </c>
      <c r="AC455" s="67" t="str">
        <f>+VLOOKUP("*"&amp;L455&amp;"*",'[2]REGISTROS SANITARIOS'!$D$528:$E$544,2,FALSE)</f>
        <v>SI</v>
      </c>
      <c r="AD455" s="22" t="s">
        <v>1025</v>
      </c>
      <c r="AE455" s="16">
        <v>46322</v>
      </c>
      <c r="AF455" s="34" t="s">
        <v>73</v>
      </c>
      <c r="AG455" s="24" t="s">
        <v>1049</v>
      </c>
      <c r="AH455" s="18" t="s">
        <v>1049</v>
      </c>
      <c r="AI455" s="18" t="s">
        <v>56</v>
      </c>
      <c r="AJ455" s="17">
        <v>165</v>
      </c>
      <c r="AK455" s="25">
        <v>180</v>
      </c>
      <c r="AL455" s="25">
        <v>14847</v>
      </c>
      <c r="AM455" s="35">
        <v>0</v>
      </c>
      <c r="AN455" s="49">
        <f t="shared" si="67"/>
        <v>2672460</v>
      </c>
      <c r="AO455" s="18"/>
      <c r="AP455" s="15"/>
      <c r="AQ455" s="43" t="str">
        <f t="shared" si="68"/>
        <v>MAYOR</v>
      </c>
      <c r="AR455" s="44">
        <f t="shared" si="69"/>
        <v>2449755</v>
      </c>
      <c r="AS455" s="44">
        <f t="shared" si="70"/>
        <v>2449755</v>
      </c>
      <c r="AT455" s="44">
        <f t="shared" si="71"/>
        <v>2672460</v>
      </c>
      <c r="AU455" s="44">
        <f t="shared" si="72"/>
        <v>2672460</v>
      </c>
      <c r="AV455" s="45" t="b">
        <f t="shared" si="73"/>
        <v>1</v>
      </c>
      <c r="AW455" s="45" t="b">
        <f t="shared" si="74"/>
        <v>0</v>
      </c>
      <c r="AX455" s="45"/>
    </row>
    <row r="456" spans="1:51" s="36" customFormat="1" ht="27.75" customHeight="1" x14ac:dyDescent="0.15">
      <c r="A456" s="36" t="str">
        <f t="shared" si="66"/>
        <v>Biosystems SAS408000116</v>
      </c>
      <c r="B456" s="36" t="b">
        <f>+A456='[1]Anexo 9'!A456</f>
        <v>1</v>
      </c>
      <c r="C456" s="18">
        <v>811003513</v>
      </c>
      <c r="D456" s="18" t="s">
        <v>3858</v>
      </c>
      <c r="E456" s="15" t="s">
        <v>810</v>
      </c>
      <c r="F456" s="15" t="s">
        <v>811</v>
      </c>
      <c r="G456" s="15">
        <f>+VLOOKUP(F456,[3]Sheet1!$E$3:$G$74,3,FALSE)</f>
        <v>2</v>
      </c>
      <c r="H456" s="15">
        <f>+VLOOKUP(D456&amp;F456,'TD para paquetes'!$E$3:$I$441,5,FALSE)</f>
        <v>2</v>
      </c>
      <c r="I456" s="15" t="s">
        <v>1025</v>
      </c>
      <c r="J456" s="15">
        <v>6</v>
      </c>
      <c r="K456" s="15">
        <v>6</v>
      </c>
      <c r="L456" s="15">
        <v>408000116</v>
      </c>
      <c r="M456" s="15" t="s">
        <v>812</v>
      </c>
      <c r="N456" s="15" t="s">
        <v>101</v>
      </c>
      <c r="O456" s="18" t="s">
        <v>1557</v>
      </c>
      <c r="P456" s="22" t="s">
        <v>73</v>
      </c>
      <c r="Q456" s="15" t="s">
        <v>114</v>
      </c>
      <c r="R456" s="18" t="s">
        <v>1556</v>
      </c>
      <c r="S456" s="22" t="s">
        <v>73</v>
      </c>
      <c r="T456" s="18" t="s">
        <v>1556</v>
      </c>
      <c r="U456" s="18" t="s">
        <v>1556</v>
      </c>
      <c r="V456" s="15"/>
      <c r="W456" s="18" t="s">
        <v>1017</v>
      </c>
      <c r="X456" s="18" t="s">
        <v>8779</v>
      </c>
      <c r="Y456" s="15" t="s">
        <v>73</v>
      </c>
      <c r="Z456" s="18" t="s">
        <v>1558</v>
      </c>
      <c r="AA456" s="18" t="s">
        <v>1559</v>
      </c>
      <c r="AB456" s="18" t="s">
        <v>1560</v>
      </c>
      <c r="AC456" s="67" t="str">
        <f>+VLOOKUP("*"&amp;L456&amp;"*",'[2]REGISTROS SANITARIOS'!$D$528:$E$544,2,FALSE)</f>
        <v>SI</v>
      </c>
      <c r="AD456" s="22" t="s">
        <v>1025</v>
      </c>
      <c r="AE456" s="16">
        <v>47161</v>
      </c>
      <c r="AF456" s="34" t="s">
        <v>73</v>
      </c>
      <c r="AG456" s="24" t="s">
        <v>1049</v>
      </c>
      <c r="AH456" s="18" t="s">
        <v>1049</v>
      </c>
      <c r="AI456" s="18" t="s">
        <v>53</v>
      </c>
      <c r="AJ456" s="17">
        <v>170500</v>
      </c>
      <c r="AK456" s="25">
        <v>170500</v>
      </c>
      <c r="AL456" s="25">
        <v>263</v>
      </c>
      <c r="AM456" s="35">
        <v>0.19</v>
      </c>
      <c r="AN456" s="49">
        <f t="shared" si="67"/>
        <v>53361385</v>
      </c>
      <c r="AO456" s="18"/>
      <c r="AP456" s="15"/>
      <c r="AQ456" s="43" t="str">
        <f t="shared" si="68"/>
        <v>SI</v>
      </c>
      <c r="AR456" s="44">
        <f t="shared" si="69"/>
        <v>53361384.999999993</v>
      </c>
      <c r="AS456" s="44">
        <f t="shared" si="70"/>
        <v>44841500</v>
      </c>
      <c r="AT456" s="44">
        <f t="shared" si="71"/>
        <v>44841500</v>
      </c>
      <c r="AU456" s="44">
        <f t="shared" si="72"/>
        <v>53361384.999999993</v>
      </c>
      <c r="AV456" s="45" t="b">
        <f t="shared" si="73"/>
        <v>1</v>
      </c>
      <c r="AW456" s="45" t="b">
        <f t="shared" si="74"/>
        <v>0</v>
      </c>
      <c r="AX456" s="45"/>
    </row>
    <row r="457" spans="1:51" s="36" customFormat="1" ht="27.75" customHeight="1" x14ac:dyDescent="0.15">
      <c r="A457" s="36" t="str">
        <f t="shared" si="66"/>
        <v>Biosystems SAS408000216</v>
      </c>
      <c r="B457" s="36" t="b">
        <f>+A457='[1]Anexo 9'!A457</f>
        <v>1</v>
      </c>
      <c r="C457" s="18">
        <v>811003513</v>
      </c>
      <c r="D457" s="18" t="s">
        <v>3858</v>
      </c>
      <c r="E457" s="15" t="s">
        <v>810</v>
      </c>
      <c r="F457" s="15" t="s">
        <v>811</v>
      </c>
      <c r="G457" s="15">
        <f>+VLOOKUP(F457,[3]Sheet1!$E$3:$G$74,3,FALSE)</f>
        <v>2</v>
      </c>
      <c r="H457" s="15">
        <f>+VLOOKUP(D457&amp;F457,'TD para paquetes'!$E$3:$I$441,5,FALSE)</f>
        <v>2</v>
      </c>
      <c r="I457" s="15" t="s">
        <v>1025</v>
      </c>
      <c r="J457" s="15">
        <v>6</v>
      </c>
      <c r="K457" s="15">
        <v>6</v>
      </c>
      <c r="L457" s="15">
        <v>408000216</v>
      </c>
      <c r="M457" s="15" t="s">
        <v>816</v>
      </c>
      <c r="N457" s="15" t="s">
        <v>101</v>
      </c>
      <c r="O457" s="18" t="s">
        <v>1561</v>
      </c>
      <c r="P457" s="22" t="s">
        <v>73</v>
      </c>
      <c r="Q457" s="15" t="s">
        <v>114</v>
      </c>
      <c r="R457" s="18" t="s">
        <v>1556</v>
      </c>
      <c r="S457" s="22" t="s">
        <v>73</v>
      </c>
      <c r="T457" s="18" t="s">
        <v>1556</v>
      </c>
      <c r="U457" s="18" t="s">
        <v>1556</v>
      </c>
      <c r="V457" s="15"/>
      <c r="W457" s="18" t="s">
        <v>1017</v>
      </c>
      <c r="X457" s="18" t="s">
        <v>8779</v>
      </c>
      <c r="Y457" s="15" t="s">
        <v>73</v>
      </c>
      <c r="Z457" s="18" t="s">
        <v>1558</v>
      </c>
      <c r="AA457" s="18" t="s">
        <v>1559</v>
      </c>
      <c r="AB457" s="18" t="s">
        <v>1560</v>
      </c>
      <c r="AC457" s="67" t="str">
        <f>+VLOOKUP("*"&amp;L457&amp;"*",'[2]REGISTROS SANITARIOS'!$D$528:$E$544,2,FALSE)</f>
        <v>SI</v>
      </c>
      <c r="AD457" s="22" t="s">
        <v>1025</v>
      </c>
      <c r="AE457" s="16">
        <v>47161</v>
      </c>
      <c r="AF457" s="34" t="s">
        <v>73</v>
      </c>
      <c r="AG457" s="24" t="s">
        <v>1049</v>
      </c>
      <c r="AH457" s="18" t="s">
        <v>1049</v>
      </c>
      <c r="AI457" s="18" t="s">
        <v>53</v>
      </c>
      <c r="AJ457" s="17">
        <v>2200</v>
      </c>
      <c r="AK457" s="25">
        <v>2200</v>
      </c>
      <c r="AL457" s="25">
        <v>305</v>
      </c>
      <c r="AM457" s="35">
        <v>0.19</v>
      </c>
      <c r="AN457" s="49">
        <f t="shared" si="67"/>
        <v>798490</v>
      </c>
      <c r="AO457" s="18"/>
      <c r="AP457" s="15"/>
      <c r="AQ457" s="43" t="str">
        <f t="shared" si="68"/>
        <v>SI</v>
      </c>
      <c r="AR457" s="44">
        <f t="shared" si="69"/>
        <v>798490</v>
      </c>
      <c r="AS457" s="44">
        <f t="shared" si="70"/>
        <v>671000</v>
      </c>
      <c r="AT457" s="44">
        <f t="shared" si="71"/>
        <v>671000</v>
      </c>
      <c r="AU457" s="44">
        <f t="shared" si="72"/>
        <v>798490</v>
      </c>
      <c r="AV457" s="45" t="b">
        <f t="shared" si="73"/>
        <v>1</v>
      </c>
      <c r="AW457" s="45" t="b">
        <f t="shared" si="74"/>
        <v>0</v>
      </c>
      <c r="AX457" s="45"/>
    </row>
    <row r="458" spans="1:51" s="36" customFormat="1" ht="27.75" customHeight="1" x14ac:dyDescent="0.15">
      <c r="A458" s="36" t="str">
        <f t="shared" si="66"/>
        <v>Biosystems SAS408000612</v>
      </c>
      <c r="B458" s="36" t="b">
        <f>+A458='[1]Anexo 9'!A458</f>
        <v>1</v>
      </c>
      <c r="C458" s="18">
        <v>811003513</v>
      </c>
      <c r="D458" s="18" t="s">
        <v>3858</v>
      </c>
      <c r="E458" s="15" t="s">
        <v>810</v>
      </c>
      <c r="F458" s="15" t="s">
        <v>951</v>
      </c>
      <c r="G458" s="15">
        <f>+VLOOKUP(F458,[3]Sheet1!$E$3:$G$74,3,FALSE)</f>
        <v>7</v>
      </c>
      <c r="H458" s="15">
        <f>+VLOOKUP(D458&amp;F458,'TD para paquetes'!$E$3:$I$441,5,FALSE)</f>
        <v>7</v>
      </c>
      <c r="I458" s="15" t="s">
        <v>1025</v>
      </c>
      <c r="J458" s="15">
        <v>6</v>
      </c>
      <c r="K458" s="15">
        <v>4</v>
      </c>
      <c r="L458" s="15">
        <v>408000612</v>
      </c>
      <c r="M458" s="15" t="s">
        <v>952</v>
      </c>
      <c r="N458" s="15" t="s">
        <v>101</v>
      </c>
      <c r="O458" s="18" t="s">
        <v>1594</v>
      </c>
      <c r="P458" s="22" t="s">
        <v>3841</v>
      </c>
      <c r="Q458" s="15" t="s">
        <v>954</v>
      </c>
      <c r="R458" s="18" t="s">
        <v>1595</v>
      </c>
      <c r="S458" s="22" t="s">
        <v>73</v>
      </c>
      <c r="T458" s="18" t="s">
        <v>1595</v>
      </c>
      <c r="U458" s="18" t="s">
        <v>1595</v>
      </c>
      <c r="V458" s="15"/>
      <c r="W458" s="18" t="s">
        <v>1017</v>
      </c>
      <c r="X458" s="18" t="s">
        <v>8779</v>
      </c>
      <c r="Y458" s="15" t="s">
        <v>73</v>
      </c>
      <c r="Z458" s="18" t="s">
        <v>1558</v>
      </c>
      <c r="AA458" s="18" t="s">
        <v>1559</v>
      </c>
      <c r="AB458" s="18" t="s">
        <v>1596</v>
      </c>
      <c r="AC458" s="67" t="str">
        <f>+VLOOKUP("*"&amp;L458&amp;"*",'[2]REGISTROS SANITARIOS'!$D$528:$E$544,2,FALSE)</f>
        <v>SI</v>
      </c>
      <c r="AD458" s="22" t="s">
        <v>1025</v>
      </c>
      <c r="AE458" s="16">
        <v>46065</v>
      </c>
      <c r="AF458" s="34" t="s">
        <v>73</v>
      </c>
      <c r="AG458" s="24" t="s">
        <v>1049</v>
      </c>
      <c r="AH458" s="18" t="s">
        <v>1049</v>
      </c>
      <c r="AI458" s="18" t="s">
        <v>54</v>
      </c>
      <c r="AJ458" s="17">
        <v>1650</v>
      </c>
      <c r="AK458" s="25">
        <v>1700</v>
      </c>
      <c r="AL458" s="25">
        <v>471</v>
      </c>
      <c r="AM458" s="35">
        <v>0.19</v>
      </c>
      <c r="AN458" s="49">
        <f t="shared" si="67"/>
        <v>952833</v>
      </c>
      <c r="AO458" s="18"/>
      <c r="AP458" s="15"/>
      <c r="AQ458" s="43" t="str">
        <f t="shared" si="68"/>
        <v>MAYOR</v>
      </c>
      <c r="AR458" s="44">
        <f t="shared" si="69"/>
        <v>924808.5</v>
      </c>
      <c r="AS458" s="44">
        <f t="shared" si="70"/>
        <v>777150</v>
      </c>
      <c r="AT458" s="44">
        <f t="shared" si="71"/>
        <v>800700</v>
      </c>
      <c r="AU458" s="44">
        <f t="shared" si="72"/>
        <v>952833</v>
      </c>
      <c r="AV458" s="45" t="b">
        <f t="shared" si="73"/>
        <v>1</v>
      </c>
      <c r="AW458" s="45" t="b">
        <f t="shared" si="74"/>
        <v>0</v>
      </c>
      <c r="AX458" s="45"/>
    </row>
    <row r="459" spans="1:51" s="36" customFormat="1" ht="27.75" customHeight="1" x14ac:dyDescent="0.15">
      <c r="A459" s="36" t="str">
        <f t="shared" si="66"/>
        <v>Biosystems SAS408000616</v>
      </c>
      <c r="B459" s="36" t="b">
        <f>+A459='[1]Anexo 9'!A459</f>
        <v>1</v>
      </c>
      <c r="C459" s="18">
        <v>811003513</v>
      </c>
      <c r="D459" s="18" t="s">
        <v>3858</v>
      </c>
      <c r="E459" s="15" t="s">
        <v>810</v>
      </c>
      <c r="F459" s="15" t="s">
        <v>951</v>
      </c>
      <c r="G459" s="15">
        <f>+VLOOKUP(F459,[3]Sheet1!$E$3:$G$74,3,FALSE)</f>
        <v>7</v>
      </c>
      <c r="H459" s="15">
        <f>+VLOOKUP(D459&amp;F459,'TD para paquetes'!$E$3:$I$441,5,FALSE)</f>
        <v>7</v>
      </c>
      <c r="I459" s="15" t="s">
        <v>1025</v>
      </c>
      <c r="J459" s="15">
        <v>6</v>
      </c>
      <c r="K459" s="15">
        <v>4</v>
      </c>
      <c r="L459" s="15">
        <v>408000616</v>
      </c>
      <c r="M459" s="15" t="s">
        <v>956</v>
      </c>
      <c r="N459" s="15" t="s">
        <v>101</v>
      </c>
      <c r="O459" s="18" t="s">
        <v>1597</v>
      </c>
      <c r="P459" s="22" t="s">
        <v>3841</v>
      </c>
      <c r="Q459" s="15" t="s">
        <v>954</v>
      </c>
      <c r="R459" s="18" t="s">
        <v>1595</v>
      </c>
      <c r="S459" s="22" t="s">
        <v>73</v>
      </c>
      <c r="T459" s="18" t="s">
        <v>1595</v>
      </c>
      <c r="U459" s="18" t="s">
        <v>1595</v>
      </c>
      <c r="V459" s="15"/>
      <c r="W459" s="18" t="s">
        <v>1017</v>
      </c>
      <c r="X459" s="18" t="s">
        <v>8779</v>
      </c>
      <c r="Y459" s="15" t="s">
        <v>73</v>
      </c>
      <c r="Z459" s="18" t="s">
        <v>1558</v>
      </c>
      <c r="AA459" s="18" t="s">
        <v>1559</v>
      </c>
      <c r="AB459" s="18" t="s">
        <v>1596</v>
      </c>
      <c r="AC459" s="67" t="str">
        <f>+VLOOKUP("*"&amp;L459&amp;"*",'[2]REGISTROS SANITARIOS'!$D$528:$E$544,2,FALSE)</f>
        <v>SI</v>
      </c>
      <c r="AD459" s="22" t="s">
        <v>1025</v>
      </c>
      <c r="AE459" s="16">
        <v>46065</v>
      </c>
      <c r="AF459" s="34" t="s">
        <v>73</v>
      </c>
      <c r="AG459" s="24" t="s">
        <v>1049</v>
      </c>
      <c r="AH459" s="18" t="s">
        <v>1049</v>
      </c>
      <c r="AI459" s="18" t="s">
        <v>54</v>
      </c>
      <c r="AJ459" s="17">
        <v>165000</v>
      </c>
      <c r="AK459" s="25">
        <v>165000</v>
      </c>
      <c r="AL459" s="25">
        <v>444</v>
      </c>
      <c r="AM459" s="35">
        <v>0.19</v>
      </c>
      <c r="AN459" s="49">
        <f t="shared" si="67"/>
        <v>87179400</v>
      </c>
      <c r="AO459" s="18"/>
      <c r="AP459" s="15"/>
      <c r="AQ459" s="43" t="str">
        <f t="shared" si="68"/>
        <v>SI</v>
      </c>
      <c r="AR459" s="44">
        <f t="shared" si="69"/>
        <v>87179400</v>
      </c>
      <c r="AS459" s="44">
        <f t="shared" si="70"/>
        <v>73260000</v>
      </c>
      <c r="AT459" s="44">
        <f t="shared" si="71"/>
        <v>73260000</v>
      </c>
      <c r="AU459" s="44">
        <f t="shared" si="72"/>
        <v>87179400</v>
      </c>
      <c r="AV459" s="45" t="b">
        <f t="shared" si="73"/>
        <v>1</v>
      </c>
      <c r="AW459" s="45" t="b">
        <f t="shared" si="74"/>
        <v>0</v>
      </c>
      <c r="AX459" s="45"/>
    </row>
    <row r="460" spans="1:51" s="36" customFormat="1" ht="27.75" customHeight="1" x14ac:dyDescent="0.15">
      <c r="A460" s="36" t="str">
        <f t="shared" si="66"/>
        <v>Biosystems SAS408000716</v>
      </c>
      <c r="B460" s="36" t="b">
        <f>+A460='[1]Anexo 9'!A460</f>
        <v>1</v>
      </c>
      <c r="C460" s="18">
        <v>811003513</v>
      </c>
      <c r="D460" s="18" t="s">
        <v>3858</v>
      </c>
      <c r="E460" s="15" t="s">
        <v>810</v>
      </c>
      <c r="F460" s="15" t="s">
        <v>951</v>
      </c>
      <c r="G460" s="15">
        <f>+VLOOKUP(F460,[3]Sheet1!$E$3:$G$74,3,FALSE)</f>
        <v>7</v>
      </c>
      <c r="H460" s="15">
        <f>+VLOOKUP(D460&amp;F460,'TD para paquetes'!$E$3:$I$441,5,FALSE)</f>
        <v>7</v>
      </c>
      <c r="I460" s="15" t="s">
        <v>1025</v>
      </c>
      <c r="J460" s="15">
        <v>6</v>
      </c>
      <c r="K460" s="15">
        <v>4</v>
      </c>
      <c r="L460" s="15">
        <v>408000716</v>
      </c>
      <c r="M460" s="15" t="s">
        <v>960</v>
      </c>
      <c r="N460" s="15" t="s">
        <v>101</v>
      </c>
      <c r="O460" s="18" t="s">
        <v>1598</v>
      </c>
      <c r="P460" s="22" t="s">
        <v>3841</v>
      </c>
      <c r="Q460" s="15" t="s">
        <v>954</v>
      </c>
      <c r="R460" s="18" t="s">
        <v>1595</v>
      </c>
      <c r="S460" s="22" t="s">
        <v>73</v>
      </c>
      <c r="T460" s="18" t="s">
        <v>1595</v>
      </c>
      <c r="U460" s="18" t="s">
        <v>1595</v>
      </c>
      <c r="V460" s="15"/>
      <c r="W460" s="18" t="s">
        <v>1017</v>
      </c>
      <c r="X460" s="18" t="s">
        <v>8779</v>
      </c>
      <c r="Y460" s="15" t="s">
        <v>73</v>
      </c>
      <c r="Z460" s="18" t="s">
        <v>1558</v>
      </c>
      <c r="AA460" s="18" t="s">
        <v>1559</v>
      </c>
      <c r="AB460" s="18" t="s">
        <v>1596</v>
      </c>
      <c r="AC460" s="67" t="str">
        <f>+VLOOKUP("*"&amp;L460&amp;"*",'[2]REGISTROS SANITARIOS'!$D$528:$E$544,2,FALSE)</f>
        <v>SI</v>
      </c>
      <c r="AD460" s="22" t="s">
        <v>1025</v>
      </c>
      <c r="AE460" s="16">
        <v>46065</v>
      </c>
      <c r="AF460" s="34" t="s">
        <v>73</v>
      </c>
      <c r="AG460" s="24" t="s">
        <v>1049</v>
      </c>
      <c r="AH460" s="18" t="s">
        <v>1049</v>
      </c>
      <c r="AI460" s="18" t="s">
        <v>54</v>
      </c>
      <c r="AJ460" s="17">
        <v>2750</v>
      </c>
      <c r="AK460" s="25">
        <v>2800</v>
      </c>
      <c r="AL460" s="25">
        <v>300</v>
      </c>
      <c r="AM460" s="35">
        <v>0.19</v>
      </c>
      <c r="AN460" s="49">
        <f t="shared" si="67"/>
        <v>999600</v>
      </c>
      <c r="AO460" s="18"/>
      <c r="AP460" s="15"/>
      <c r="AQ460" s="43" t="str">
        <f t="shared" si="68"/>
        <v>MAYOR</v>
      </c>
      <c r="AR460" s="44">
        <f t="shared" si="69"/>
        <v>981750</v>
      </c>
      <c r="AS460" s="44">
        <f t="shared" si="70"/>
        <v>825000</v>
      </c>
      <c r="AT460" s="44">
        <f t="shared" si="71"/>
        <v>840000</v>
      </c>
      <c r="AU460" s="44">
        <f t="shared" si="72"/>
        <v>999600</v>
      </c>
      <c r="AV460" s="45" t="b">
        <f t="shared" si="73"/>
        <v>1</v>
      </c>
      <c r="AW460" s="45" t="b">
        <f t="shared" si="74"/>
        <v>0</v>
      </c>
      <c r="AX460" s="45"/>
    </row>
    <row r="461" spans="1:51" s="36" customFormat="1" ht="27.75" customHeight="1" x14ac:dyDescent="0.15">
      <c r="A461" s="36" t="str">
        <f t="shared" si="66"/>
        <v>Biosystems SAS408001616</v>
      </c>
      <c r="B461" s="36" t="b">
        <f>+A461='[1]Anexo 9'!A461</f>
        <v>1</v>
      </c>
      <c r="C461" s="18">
        <v>811003513</v>
      </c>
      <c r="D461" s="18" t="s">
        <v>3858</v>
      </c>
      <c r="E461" s="15" t="s">
        <v>810</v>
      </c>
      <c r="F461" s="15" t="s">
        <v>951</v>
      </c>
      <c r="G461" s="15">
        <f>+VLOOKUP(F461,[3]Sheet1!$E$3:$G$74,3,FALSE)</f>
        <v>7</v>
      </c>
      <c r="H461" s="15">
        <f>+VLOOKUP(D461&amp;F461,'TD para paquetes'!$E$3:$I$441,5,FALSE)</f>
        <v>7</v>
      </c>
      <c r="I461" s="15" t="s">
        <v>1025</v>
      </c>
      <c r="J461" s="15">
        <v>6</v>
      </c>
      <c r="K461" s="15">
        <v>4</v>
      </c>
      <c r="L461" s="15">
        <v>408001616</v>
      </c>
      <c r="M461" s="15" t="s">
        <v>962</v>
      </c>
      <c r="N461" s="15" t="s">
        <v>101</v>
      </c>
      <c r="O461" s="18" t="s">
        <v>1599</v>
      </c>
      <c r="P461" s="22" t="s">
        <v>3841</v>
      </c>
      <c r="Q461" s="15" t="s">
        <v>954</v>
      </c>
      <c r="R461" s="18" t="s">
        <v>1595</v>
      </c>
      <c r="S461" s="22" t="s">
        <v>73</v>
      </c>
      <c r="T461" s="18" t="s">
        <v>1595</v>
      </c>
      <c r="U461" s="18" t="s">
        <v>1595</v>
      </c>
      <c r="V461" s="15"/>
      <c r="W461" s="18" t="s">
        <v>1017</v>
      </c>
      <c r="X461" s="18" t="s">
        <v>8779</v>
      </c>
      <c r="Y461" s="15" t="s">
        <v>73</v>
      </c>
      <c r="Z461" s="18" t="s">
        <v>1558</v>
      </c>
      <c r="AA461" s="18" t="s">
        <v>1559</v>
      </c>
      <c r="AB461" s="18" t="s">
        <v>1596</v>
      </c>
      <c r="AC461" s="67" t="str">
        <f>+VLOOKUP("*"&amp;L461&amp;"*",'[2]REGISTROS SANITARIOS'!$D$528:$E$544,2,FALSE)</f>
        <v>SI</v>
      </c>
      <c r="AD461" s="22" t="s">
        <v>1025</v>
      </c>
      <c r="AE461" s="16">
        <v>46065</v>
      </c>
      <c r="AF461" s="34" t="s">
        <v>73</v>
      </c>
      <c r="AG461" s="24" t="s">
        <v>1049</v>
      </c>
      <c r="AH461" s="18" t="s">
        <v>1049</v>
      </c>
      <c r="AI461" s="18" t="s">
        <v>54</v>
      </c>
      <c r="AJ461" s="17">
        <v>110000</v>
      </c>
      <c r="AK461" s="25">
        <v>110000</v>
      </c>
      <c r="AL461" s="25">
        <v>301</v>
      </c>
      <c r="AM461" s="35">
        <v>0.19</v>
      </c>
      <c r="AN461" s="49">
        <f t="shared" si="67"/>
        <v>39400900</v>
      </c>
      <c r="AO461" s="18"/>
      <c r="AP461" s="15"/>
      <c r="AQ461" s="43" t="str">
        <f t="shared" si="68"/>
        <v>SI</v>
      </c>
      <c r="AR461" s="44">
        <f t="shared" si="69"/>
        <v>39400900</v>
      </c>
      <c r="AS461" s="44">
        <f t="shared" si="70"/>
        <v>33110000</v>
      </c>
      <c r="AT461" s="44">
        <f t="shared" si="71"/>
        <v>33110000</v>
      </c>
      <c r="AU461" s="44">
        <f t="shared" si="72"/>
        <v>39400900</v>
      </c>
      <c r="AV461" s="45" t="b">
        <f t="shared" si="73"/>
        <v>1</v>
      </c>
      <c r="AW461" s="45" t="b">
        <f t="shared" si="74"/>
        <v>0</v>
      </c>
      <c r="AX461" s="45"/>
    </row>
    <row r="462" spans="1:51" s="36" customFormat="1" ht="27.75" customHeight="1" x14ac:dyDescent="0.15">
      <c r="A462" s="36" t="str">
        <f t="shared" si="66"/>
        <v>Biosystems SAS408001716</v>
      </c>
      <c r="B462" s="36" t="b">
        <f>+A462='[1]Anexo 9'!A462</f>
        <v>1</v>
      </c>
      <c r="C462" s="18">
        <v>811003513</v>
      </c>
      <c r="D462" s="18" t="s">
        <v>3858</v>
      </c>
      <c r="E462" s="15" t="s">
        <v>810</v>
      </c>
      <c r="F462" s="15" t="s">
        <v>951</v>
      </c>
      <c r="G462" s="15">
        <f>+VLOOKUP(F462,[3]Sheet1!$E$3:$G$74,3,FALSE)</f>
        <v>7</v>
      </c>
      <c r="H462" s="15">
        <f>+VLOOKUP(D462&amp;F462,'TD para paquetes'!$E$3:$I$441,5,FALSE)</f>
        <v>7</v>
      </c>
      <c r="I462" s="15" t="s">
        <v>1025</v>
      </c>
      <c r="J462" s="15">
        <v>6</v>
      </c>
      <c r="K462" s="15">
        <v>4</v>
      </c>
      <c r="L462" s="15">
        <v>408001716</v>
      </c>
      <c r="M462" s="15" t="s">
        <v>964</v>
      </c>
      <c r="N462" s="15" t="s">
        <v>101</v>
      </c>
      <c r="O462" s="18" t="s">
        <v>1600</v>
      </c>
      <c r="P462" s="22" t="s">
        <v>3841</v>
      </c>
      <c r="Q462" s="15" t="s">
        <v>954</v>
      </c>
      <c r="R462" s="18" t="s">
        <v>1595</v>
      </c>
      <c r="S462" s="22" t="s">
        <v>73</v>
      </c>
      <c r="T462" s="18" t="s">
        <v>1595</v>
      </c>
      <c r="U462" s="18" t="s">
        <v>1595</v>
      </c>
      <c r="V462" s="15"/>
      <c r="W462" s="18" t="s">
        <v>1017</v>
      </c>
      <c r="X462" s="18" t="s">
        <v>8779</v>
      </c>
      <c r="Y462" s="15" t="s">
        <v>73</v>
      </c>
      <c r="Z462" s="18" t="s">
        <v>1558</v>
      </c>
      <c r="AA462" s="18" t="s">
        <v>1559</v>
      </c>
      <c r="AB462" s="18" t="s">
        <v>1596</v>
      </c>
      <c r="AC462" s="67" t="str">
        <f>+VLOOKUP("*"&amp;L462&amp;"*",'[2]REGISTROS SANITARIOS'!$D$528:$E$544,2,FALSE)</f>
        <v>SI</v>
      </c>
      <c r="AD462" s="22" t="s">
        <v>1025</v>
      </c>
      <c r="AE462" s="16">
        <v>46065</v>
      </c>
      <c r="AF462" s="34" t="s">
        <v>73</v>
      </c>
      <c r="AG462" s="24" t="s">
        <v>1049</v>
      </c>
      <c r="AH462" s="18" t="s">
        <v>1049</v>
      </c>
      <c r="AI462" s="18" t="s">
        <v>54</v>
      </c>
      <c r="AJ462" s="17">
        <v>23650</v>
      </c>
      <c r="AK462" s="25">
        <v>23400</v>
      </c>
      <c r="AL462" s="25">
        <v>361</v>
      </c>
      <c r="AM462" s="35">
        <v>0.19</v>
      </c>
      <c r="AN462" s="49">
        <f t="shared" si="67"/>
        <v>10052406</v>
      </c>
      <c r="AO462" s="18"/>
      <c r="AP462" s="15"/>
      <c r="AQ462" s="43" t="str">
        <f t="shared" si="68"/>
        <v>MENOR</v>
      </c>
      <c r="AR462" s="44">
        <f t="shared" si="69"/>
        <v>10159803.5</v>
      </c>
      <c r="AS462" s="44">
        <f t="shared" si="70"/>
        <v>8537650</v>
      </c>
      <c r="AT462" s="44">
        <f t="shared" si="71"/>
        <v>8447400</v>
      </c>
      <c r="AU462" s="44">
        <f t="shared" si="72"/>
        <v>10052406</v>
      </c>
      <c r="AV462" s="45" t="b">
        <f t="shared" si="73"/>
        <v>1</v>
      </c>
      <c r="AW462" s="45" t="b">
        <f t="shared" si="74"/>
        <v>0</v>
      </c>
      <c r="AX462" s="45"/>
    </row>
    <row r="463" spans="1:51" s="36" customFormat="1" ht="27.75" customHeight="1" x14ac:dyDescent="0.15">
      <c r="A463" s="36" t="str">
        <f t="shared" si="66"/>
        <v>Biosystems SAS408002016</v>
      </c>
      <c r="B463" s="36" t="b">
        <f>+A463='[1]Anexo 9'!A463</f>
        <v>1</v>
      </c>
      <c r="C463" s="18">
        <v>811003513</v>
      </c>
      <c r="D463" s="18" t="s">
        <v>3858</v>
      </c>
      <c r="E463" s="15" t="s">
        <v>810</v>
      </c>
      <c r="F463" s="15" t="s">
        <v>951</v>
      </c>
      <c r="G463" s="15">
        <f>+VLOOKUP(F463,[3]Sheet1!$E$3:$G$74,3,FALSE)</f>
        <v>7</v>
      </c>
      <c r="H463" s="15">
        <f>+VLOOKUP(D463&amp;F463,'TD para paquetes'!$E$3:$I$441,5,FALSE)</f>
        <v>7</v>
      </c>
      <c r="I463" s="15" t="s">
        <v>1025</v>
      </c>
      <c r="J463" s="15">
        <v>6</v>
      </c>
      <c r="K463" s="15">
        <v>4</v>
      </c>
      <c r="L463" s="15">
        <v>408002016</v>
      </c>
      <c r="M463" s="15" t="s">
        <v>966</v>
      </c>
      <c r="N463" s="15" t="s">
        <v>101</v>
      </c>
      <c r="O463" s="18" t="s">
        <v>1601</v>
      </c>
      <c r="P463" s="22" t="s">
        <v>3841</v>
      </c>
      <c r="Q463" s="15" t="s">
        <v>954</v>
      </c>
      <c r="R463" s="18" t="s">
        <v>1595</v>
      </c>
      <c r="S463" s="22" t="s">
        <v>73</v>
      </c>
      <c r="T463" s="18" t="s">
        <v>1595</v>
      </c>
      <c r="U463" s="18" t="s">
        <v>1595</v>
      </c>
      <c r="V463" s="15"/>
      <c r="W463" s="18" t="s">
        <v>1017</v>
      </c>
      <c r="X463" s="18" t="s">
        <v>8779</v>
      </c>
      <c r="Y463" s="15" t="s">
        <v>73</v>
      </c>
      <c r="Z463" s="18" t="s">
        <v>1558</v>
      </c>
      <c r="AA463" s="18" t="s">
        <v>1559</v>
      </c>
      <c r="AB463" s="18" t="s">
        <v>1596</v>
      </c>
      <c r="AC463" s="67" t="str">
        <f>+VLOOKUP("*"&amp;L463&amp;"*",'[2]REGISTROS SANITARIOS'!$D$528:$E$544,2,FALSE)</f>
        <v>SI</v>
      </c>
      <c r="AD463" s="22" t="s">
        <v>1025</v>
      </c>
      <c r="AE463" s="16">
        <v>46065</v>
      </c>
      <c r="AF463" s="34" t="s">
        <v>73</v>
      </c>
      <c r="AG463" s="24" t="s">
        <v>1049</v>
      </c>
      <c r="AH463" s="18" t="s">
        <v>1049</v>
      </c>
      <c r="AI463" s="18" t="s">
        <v>54</v>
      </c>
      <c r="AJ463" s="17">
        <v>5500</v>
      </c>
      <c r="AK463" s="25">
        <v>5500</v>
      </c>
      <c r="AL463" s="25">
        <v>386</v>
      </c>
      <c r="AM463" s="35">
        <v>0.19</v>
      </c>
      <c r="AN463" s="49">
        <f t="shared" si="67"/>
        <v>2526370</v>
      </c>
      <c r="AO463" s="18"/>
      <c r="AP463" s="15"/>
      <c r="AQ463" s="43" t="str">
        <f t="shared" si="68"/>
        <v>SI</v>
      </c>
      <c r="AR463" s="44">
        <f t="shared" si="69"/>
        <v>2526370</v>
      </c>
      <c r="AS463" s="44">
        <f t="shared" si="70"/>
        <v>2123000</v>
      </c>
      <c r="AT463" s="44">
        <f t="shared" si="71"/>
        <v>2123000</v>
      </c>
      <c r="AU463" s="44">
        <f t="shared" si="72"/>
        <v>2526370</v>
      </c>
      <c r="AV463" s="45" t="b">
        <f t="shared" si="73"/>
        <v>1</v>
      </c>
      <c r="AW463" s="45" t="b">
        <f t="shared" si="74"/>
        <v>0</v>
      </c>
      <c r="AX463" s="45"/>
    </row>
    <row r="464" spans="1:51" s="36" customFormat="1" ht="27.75" customHeight="1" x14ac:dyDescent="0.15">
      <c r="A464" s="36" t="str">
        <f t="shared" si="66"/>
        <v>Biosystems SAS408003116</v>
      </c>
      <c r="B464" s="36" t="b">
        <f>+A464='[1]Anexo 9'!A464</f>
        <v>1</v>
      </c>
      <c r="C464" s="18">
        <v>811003513</v>
      </c>
      <c r="D464" s="18" t="s">
        <v>3858</v>
      </c>
      <c r="E464" s="15" t="s">
        <v>810</v>
      </c>
      <c r="F464" s="15" t="s">
        <v>951</v>
      </c>
      <c r="G464" s="15">
        <f>+VLOOKUP(F464,[3]Sheet1!$E$3:$G$74,3,FALSE)</f>
        <v>7</v>
      </c>
      <c r="H464" s="15">
        <f>+VLOOKUP(D464&amp;F464,'TD para paquetes'!$E$3:$I$441,5,FALSE)</f>
        <v>7</v>
      </c>
      <c r="I464" s="15" t="s">
        <v>1025</v>
      </c>
      <c r="J464" s="15">
        <v>4</v>
      </c>
      <c r="K464" s="15">
        <v>4</v>
      </c>
      <c r="L464" s="15">
        <v>408003116</v>
      </c>
      <c r="M464" s="15" t="s">
        <v>3937</v>
      </c>
      <c r="N464" s="15" t="s">
        <v>101</v>
      </c>
      <c r="O464" s="18" t="s">
        <v>4028</v>
      </c>
      <c r="P464" s="22" t="s">
        <v>73</v>
      </c>
      <c r="Q464" s="15" t="s">
        <v>406</v>
      </c>
      <c r="R464" s="18" t="s">
        <v>1595</v>
      </c>
      <c r="S464" s="22" t="s">
        <v>3841</v>
      </c>
      <c r="T464" s="18" t="s">
        <v>1595</v>
      </c>
      <c r="U464" s="18" t="s">
        <v>1595</v>
      </c>
      <c r="V464" s="15"/>
      <c r="W464" s="18" t="s">
        <v>1017</v>
      </c>
      <c r="X464" s="18" t="s">
        <v>8779</v>
      </c>
      <c r="Y464" s="15" t="s">
        <v>73</v>
      </c>
      <c r="Z464" s="18" t="s">
        <v>1558</v>
      </c>
      <c r="AA464" s="18" t="s">
        <v>1559</v>
      </c>
      <c r="AB464" s="18" t="s">
        <v>1596</v>
      </c>
      <c r="AC464" s="67" t="str">
        <f>+VLOOKUP("*"&amp;L464&amp;"*",'[2]REGISTROS SANITARIOS'!$D$528:$E$544,2,FALSE)</f>
        <v>SI</v>
      </c>
      <c r="AD464" s="22" t="s">
        <v>1025</v>
      </c>
      <c r="AE464" s="16">
        <v>46065</v>
      </c>
      <c r="AF464" s="34" t="s">
        <v>73</v>
      </c>
      <c r="AG464" s="24" t="s">
        <v>1049</v>
      </c>
      <c r="AH464" s="18" t="s">
        <v>1049</v>
      </c>
      <c r="AI464" s="18" t="s">
        <v>54</v>
      </c>
      <c r="AJ464" s="17">
        <v>2750</v>
      </c>
      <c r="AK464" s="25">
        <v>2800</v>
      </c>
      <c r="AL464" s="25">
        <v>402</v>
      </c>
      <c r="AM464" s="35">
        <v>0.19</v>
      </c>
      <c r="AN464" s="49">
        <f t="shared" si="67"/>
        <v>1339464</v>
      </c>
      <c r="AO464" s="18"/>
      <c r="AP464" s="15"/>
      <c r="AQ464" s="43" t="str">
        <f t="shared" si="68"/>
        <v>MAYOR</v>
      </c>
      <c r="AR464" s="44">
        <f t="shared" si="69"/>
        <v>1315545</v>
      </c>
      <c r="AS464" s="44">
        <f t="shared" si="70"/>
        <v>1105500</v>
      </c>
      <c r="AT464" s="44">
        <f t="shared" si="71"/>
        <v>1125600</v>
      </c>
      <c r="AU464" s="44">
        <f t="shared" si="72"/>
        <v>1339464</v>
      </c>
      <c r="AV464" s="45" t="b">
        <f t="shared" si="73"/>
        <v>1</v>
      </c>
      <c r="AW464" s="45" t="b">
        <f t="shared" si="74"/>
        <v>0</v>
      </c>
      <c r="AX464" s="45"/>
    </row>
    <row r="465" spans="1:51" s="36" customFormat="1" ht="27.75" customHeight="1" x14ac:dyDescent="0.15">
      <c r="A465" s="36" t="str">
        <f t="shared" si="66"/>
        <v>Biosystems SAS410002516</v>
      </c>
      <c r="B465" s="36" t="b">
        <f>+A465='[1]Anexo 9'!A465</f>
        <v>1</v>
      </c>
      <c r="C465" s="18">
        <v>811003513</v>
      </c>
      <c r="D465" s="18" t="s">
        <v>3858</v>
      </c>
      <c r="E465" s="15" t="s">
        <v>810</v>
      </c>
      <c r="F465" s="15" t="s">
        <v>62</v>
      </c>
      <c r="G465" s="15" t="s">
        <v>3155</v>
      </c>
      <c r="H465" s="15" t="s">
        <v>3155</v>
      </c>
      <c r="I465" s="15" t="s">
        <v>3155</v>
      </c>
      <c r="J465" s="15">
        <v>6</v>
      </c>
      <c r="K465" s="15" t="s">
        <v>3155</v>
      </c>
      <c r="L465" s="15">
        <v>410002516</v>
      </c>
      <c r="M465" s="15" t="s">
        <v>846</v>
      </c>
      <c r="N465" s="15" t="s">
        <v>101</v>
      </c>
      <c r="O465" s="18" t="s">
        <v>1572</v>
      </c>
      <c r="P465" s="22" t="s">
        <v>73</v>
      </c>
      <c r="Q465" s="15" t="s">
        <v>101</v>
      </c>
      <c r="R465" s="18" t="s">
        <v>1556</v>
      </c>
      <c r="S465" s="22" t="s">
        <v>68</v>
      </c>
      <c r="T465" s="18" t="s">
        <v>1556</v>
      </c>
      <c r="U465" s="18" t="s">
        <v>1556</v>
      </c>
      <c r="V465" s="15" t="s">
        <v>1017</v>
      </c>
      <c r="W465" s="18" t="s">
        <v>1017</v>
      </c>
      <c r="X465" s="18"/>
      <c r="Y465" s="15" t="s">
        <v>73</v>
      </c>
      <c r="Z465" s="18" t="s">
        <v>1558</v>
      </c>
      <c r="AA465" s="18" t="s">
        <v>1559</v>
      </c>
      <c r="AB465" s="18" t="s">
        <v>1573</v>
      </c>
      <c r="AC465" s="67" t="str">
        <f>+VLOOKUP("*"&amp;L465&amp;"*",'[2]REGISTROS SANITARIOS'!$D$528:$E$544,2,FALSE)</f>
        <v>SI</v>
      </c>
      <c r="AD465" s="22" t="s">
        <v>1025</v>
      </c>
      <c r="AE465" s="16">
        <v>45348</v>
      </c>
      <c r="AF465" s="34" t="s">
        <v>73</v>
      </c>
      <c r="AG465" s="24" t="s">
        <v>1049</v>
      </c>
      <c r="AH465" s="18" t="s">
        <v>1049</v>
      </c>
      <c r="AI465" s="18" t="s">
        <v>53</v>
      </c>
      <c r="AJ465" s="17">
        <v>6050</v>
      </c>
      <c r="AK465" s="25">
        <v>6100</v>
      </c>
      <c r="AL465" s="25">
        <v>2496</v>
      </c>
      <c r="AM465" s="35">
        <v>0.19</v>
      </c>
      <c r="AN465" s="49">
        <f t="shared" si="67"/>
        <v>18118464</v>
      </c>
      <c r="AO465" s="18"/>
      <c r="AP465" s="15"/>
      <c r="AQ465" s="43" t="str">
        <f t="shared" si="68"/>
        <v>MAYOR</v>
      </c>
      <c r="AR465" s="44">
        <f t="shared" si="69"/>
        <v>17969952</v>
      </c>
      <c r="AS465" s="44">
        <f t="shared" si="70"/>
        <v>15100800</v>
      </c>
      <c r="AT465" s="44">
        <f t="shared" si="71"/>
        <v>15225600</v>
      </c>
      <c r="AU465" s="44">
        <f t="shared" si="72"/>
        <v>18118464</v>
      </c>
      <c r="AV465" s="45" t="b">
        <f t="shared" si="73"/>
        <v>1</v>
      </c>
      <c r="AW465" s="45" t="b">
        <f t="shared" si="74"/>
        <v>0</v>
      </c>
      <c r="AX465" s="45"/>
      <c r="AY465" s="36" t="s">
        <v>8743</v>
      </c>
    </row>
    <row r="466" spans="1:51" s="36" customFormat="1" ht="27.75" customHeight="1" x14ac:dyDescent="0.15">
      <c r="A466" s="36" t="str">
        <f t="shared" si="66"/>
        <v>Biosystems SAS414150111</v>
      </c>
      <c r="B466" s="36" t="b">
        <f>+A466='[1]Anexo 9'!A466</f>
        <v>1</v>
      </c>
      <c r="C466" s="18">
        <v>811003513</v>
      </c>
      <c r="D466" s="18" t="s">
        <v>3858</v>
      </c>
      <c r="E466" s="15" t="s">
        <v>810</v>
      </c>
      <c r="F466" s="15" t="s">
        <v>62</v>
      </c>
      <c r="G466" s="15" t="s">
        <v>3155</v>
      </c>
      <c r="H466" s="15" t="s">
        <v>3155</v>
      </c>
      <c r="I466" s="15" t="s">
        <v>3155</v>
      </c>
      <c r="J466" s="15">
        <v>4</v>
      </c>
      <c r="K466" s="15" t="s">
        <v>3155</v>
      </c>
      <c r="L466" s="15">
        <v>414150111</v>
      </c>
      <c r="M466" s="15" t="s">
        <v>1575</v>
      </c>
      <c r="N466" s="15" t="s">
        <v>885</v>
      </c>
      <c r="O466" s="18" t="s">
        <v>4029</v>
      </c>
      <c r="P466" s="22" t="s">
        <v>73</v>
      </c>
      <c r="Q466" s="15" t="s">
        <v>1576</v>
      </c>
      <c r="R466" s="18" t="s">
        <v>5604</v>
      </c>
      <c r="S466" s="22" t="s">
        <v>73</v>
      </c>
      <c r="T466" s="18" t="s">
        <v>5604</v>
      </c>
      <c r="U466" s="18" t="s">
        <v>5604</v>
      </c>
      <c r="V466" s="15" t="s">
        <v>1577</v>
      </c>
      <c r="W466" s="18" t="s">
        <v>1578</v>
      </c>
      <c r="X466" s="18"/>
      <c r="Y466" s="15" t="s">
        <v>73</v>
      </c>
      <c r="Z466" s="18" t="s">
        <v>6740</v>
      </c>
      <c r="AA466" s="18" t="s">
        <v>1579</v>
      </c>
      <c r="AB466" s="18" t="s">
        <v>6741</v>
      </c>
      <c r="AC466" s="67" t="str">
        <f>+VLOOKUP("*"&amp;L466&amp;"*",'[2]REGISTROS SANITARIOS'!$D$528:$E$544,2,FALSE)</f>
        <v>SI</v>
      </c>
      <c r="AD466" s="22" t="s">
        <v>1025</v>
      </c>
      <c r="AE466" s="16">
        <v>44411</v>
      </c>
      <c r="AF466" s="34" t="s">
        <v>73</v>
      </c>
      <c r="AG466" s="24" t="s">
        <v>1049</v>
      </c>
      <c r="AH466" s="18" t="s">
        <v>1049</v>
      </c>
      <c r="AI466" s="18" t="s">
        <v>52</v>
      </c>
      <c r="AJ466" s="17">
        <v>93.5</v>
      </c>
      <c r="AK466" s="25">
        <v>100</v>
      </c>
      <c r="AL466" s="25">
        <v>996</v>
      </c>
      <c r="AM466" s="35">
        <v>0</v>
      </c>
      <c r="AN466" s="49">
        <f t="shared" si="67"/>
        <v>99600</v>
      </c>
      <c r="AO466" s="18"/>
      <c r="AP466" s="15"/>
      <c r="AQ466" s="43" t="str">
        <f t="shared" si="68"/>
        <v>MAYOR</v>
      </c>
      <c r="AR466" s="44">
        <f t="shared" si="69"/>
        <v>93126</v>
      </c>
      <c r="AS466" s="44">
        <f t="shared" si="70"/>
        <v>93126</v>
      </c>
      <c r="AT466" s="44">
        <f t="shared" si="71"/>
        <v>99600</v>
      </c>
      <c r="AU466" s="44">
        <f t="shared" si="72"/>
        <v>99600</v>
      </c>
      <c r="AV466" s="45" t="b">
        <f t="shared" si="73"/>
        <v>1</v>
      </c>
      <c r="AW466" s="45" t="b">
        <f t="shared" si="74"/>
        <v>0</v>
      </c>
      <c r="AX466" s="45"/>
    </row>
    <row r="467" spans="1:51" s="36" customFormat="1" ht="27.75" customHeight="1" x14ac:dyDescent="0.15">
      <c r="A467" s="36" t="str">
        <f t="shared" si="66"/>
        <v>Biosystems SAS414330211</v>
      </c>
      <c r="B467" s="36" t="b">
        <f>+A467='[1]Anexo 9'!A467</f>
        <v>1</v>
      </c>
      <c r="C467" s="18">
        <v>811003513</v>
      </c>
      <c r="D467" s="18" t="s">
        <v>3858</v>
      </c>
      <c r="E467" s="15" t="s">
        <v>810</v>
      </c>
      <c r="F467" s="15" t="s">
        <v>62</v>
      </c>
      <c r="G467" s="15" t="s">
        <v>3155</v>
      </c>
      <c r="H467" s="15" t="s">
        <v>3155</v>
      </c>
      <c r="I467" s="15" t="s">
        <v>3155</v>
      </c>
      <c r="J467" s="15">
        <v>6</v>
      </c>
      <c r="K467" s="15" t="s">
        <v>3155</v>
      </c>
      <c r="L467" s="15">
        <v>414330211</v>
      </c>
      <c r="M467" s="15" t="s">
        <v>901</v>
      </c>
      <c r="N467" s="15" t="s">
        <v>885</v>
      </c>
      <c r="O467" s="18" t="s">
        <v>4030</v>
      </c>
      <c r="P467" s="22" t="s">
        <v>3841</v>
      </c>
      <c r="Q467" s="15" t="s">
        <v>903</v>
      </c>
      <c r="R467" s="18" t="s">
        <v>5605</v>
      </c>
      <c r="S467" s="22" t="s">
        <v>73</v>
      </c>
      <c r="T467" s="18" t="s">
        <v>5605</v>
      </c>
      <c r="U467" s="18" t="s">
        <v>5605</v>
      </c>
      <c r="V467" s="15"/>
      <c r="W467" s="18" t="s">
        <v>1580</v>
      </c>
      <c r="X467" s="18" t="s">
        <v>8784</v>
      </c>
      <c r="Y467" s="15" t="s">
        <v>73</v>
      </c>
      <c r="Z467" s="18" t="s">
        <v>6742</v>
      </c>
      <c r="AA467" s="18" t="s">
        <v>6743</v>
      </c>
      <c r="AB467" s="18" t="s">
        <v>1583</v>
      </c>
      <c r="AC467" s="67" t="str">
        <f>+VLOOKUP("*"&amp;L467&amp;"*",'[2]REGISTROS SANITARIOS'!$D$528:$E$544,2,FALSE)</f>
        <v>SI</v>
      </c>
      <c r="AD467" s="22" t="s">
        <v>1025</v>
      </c>
      <c r="AE467" s="16">
        <v>46690</v>
      </c>
      <c r="AF467" s="34" t="s">
        <v>73</v>
      </c>
      <c r="AG467" s="24" t="s">
        <v>1049</v>
      </c>
      <c r="AH467" s="18" t="s">
        <v>1049</v>
      </c>
      <c r="AI467" s="18" t="s">
        <v>52</v>
      </c>
      <c r="AJ467" s="17">
        <v>2618</v>
      </c>
      <c r="AK467" s="25">
        <v>2620</v>
      </c>
      <c r="AL467" s="25">
        <v>5985</v>
      </c>
      <c r="AM467" s="35">
        <v>0</v>
      </c>
      <c r="AN467" s="49">
        <f t="shared" si="67"/>
        <v>15680700</v>
      </c>
      <c r="AO467" s="18"/>
      <c r="AP467" s="15"/>
      <c r="AQ467" s="43" t="str">
        <f t="shared" si="68"/>
        <v>MAYOR</v>
      </c>
      <c r="AR467" s="44">
        <f t="shared" si="69"/>
        <v>15668730</v>
      </c>
      <c r="AS467" s="44">
        <f t="shared" si="70"/>
        <v>15668730</v>
      </c>
      <c r="AT467" s="44">
        <f t="shared" si="71"/>
        <v>15680700</v>
      </c>
      <c r="AU467" s="44">
        <f t="shared" si="72"/>
        <v>15680700</v>
      </c>
      <c r="AV467" s="45" t="b">
        <f t="shared" si="73"/>
        <v>1</v>
      </c>
      <c r="AW467" s="45" t="b">
        <f t="shared" si="74"/>
        <v>0</v>
      </c>
      <c r="AX467" s="45"/>
    </row>
    <row r="468" spans="1:51" s="36" customFormat="1" ht="27.75" customHeight="1" x14ac:dyDescent="0.15">
      <c r="A468" s="36" t="str">
        <f t="shared" si="66"/>
        <v>Biosystems SAS414330311</v>
      </c>
      <c r="B468" s="36" t="b">
        <f>+A468='[1]Anexo 9'!A468</f>
        <v>1</v>
      </c>
      <c r="C468" s="18">
        <v>811003513</v>
      </c>
      <c r="D468" s="18" t="s">
        <v>3858</v>
      </c>
      <c r="E468" s="15" t="s">
        <v>810</v>
      </c>
      <c r="F468" s="15" t="s">
        <v>62</v>
      </c>
      <c r="G468" s="15" t="s">
        <v>3155</v>
      </c>
      <c r="H468" s="15" t="s">
        <v>3155</v>
      </c>
      <c r="I468" s="15" t="s">
        <v>3155</v>
      </c>
      <c r="J468" s="15">
        <v>6</v>
      </c>
      <c r="K468" s="15" t="s">
        <v>3155</v>
      </c>
      <c r="L468" s="15">
        <v>414330311</v>
      </c>
      <c r="M468" s="15" t="s">
        <v>905</v>
      </c>
      <c r="N468" s="15" t="s">
        <v>885</v>
      </c>
      <c r="O468" s="18" t="s">
        <v>1584</v>
      </c>
      <c r="P468" s="22" t="s">
        <v>3841</v>
      </c>
      <c r="Q468" s="15" t="s">
        <v>907</v>
      </c>
      <c r="R468" s="18" t="s">
        <v>5606</v>
      </c>
      <c r="S468" s="22" t="s">
        <v>73</v>
      </c>
      <c r="T468" s="18" t="s">
        <v>5606</v>
      </c>
      <c r="U468" s="18" t="s">
        <v>5606</v>
      </c>
      <c r="V468" s="15" t="s">
        <v>908</v>
      </c>
      <c r="W468" s="18" t="s">
        <v>6145</v>
      </c>
      <c r="X468" s="18"/>
      <c r="Y468" s="15" t="s">
        <v>73</v>
      </c>
      <c r="Z468" s="18" t="s">
        <v>1585</v>
      </c>
      <c r="AA468" s="18" t="s">
        <v>1586</v>
      </c>
      <c r="AB468" s="18" t="s">
        <v>1587</v>
      </c>
      <c r="AC468" s="67" t="str">
        <f>+VLOOKUP("*"&amp;L468&amp;"*",'[2]REGISTROS SANITARIOS'!$D$528:$E$544,2,FALSE)</f>
        <v>SI</v>
      </c>
      <c r="AD468" s="22" t="s">
        <v>1025</v>
      </c>
      <c r="AE468" s="16">
        <v>47259</v>
      </c>
      <c r="AF468" s="34" t="s">
        <v>73</v>
      </c>
      <c r="AG468" s="24" t="s">
        <v>1049</v>
      </c>
      <c r="AH468" s="18" t="s">
        <v>1049</v>
      </c>
      <c r="AI468" s="18" t="s">
        <v>52</v>
      </c>
      <c r="AJ468" s="17">
        <v>770</v>
      </c>
      <c r="AK468" s="25">
        <v>780</v>
      </c>
      <c r="AL468" s="25">
        <v>2860</v>
      </c>
      <c r="AM468" s="35">
        <v>0</v>
      </c>
      <c r="AN468" s="49">
        <f t="shared" si="67"/>
        <v>2230800</v>
      </c>
      <c r="AO468" s="18"/>
      <c r="AP468" s="15"/>
      <c r="AQ468" s="43" t="str">
        <f t="shared" si="68"/>
        <v>MAYOR</v>
      </c>
      <c r="AR468" s="44">
        <f t="shared" si="69"/>
        <v>2202200</v>
      </c>
      <c r="AS468" s="44">
        <f t="shared" si="70"/>
        <v>2202200</v>
      </c>
      <c r="AT468" s="44">
        <f t="shared" si="71"/>
        <v>2230800</v>
      </c>
      <c r="AU468" s="44">
        <f t="shared" si="72"/>
        <v>2230800</v>
      </c>
      <c r="AV468" s="45" t="b">
        <f t="shared" si="73"/>
        <v>1</v>
      </c>
      <c r="AW468" s="45" t="b">
        <f t="shared" si="74"/>
        <v>0</v>
      </c>
      <c r="AX468" s="45"/>
    </row>
    <row r="469" spans="1:51" s="36" customFormat="1" ht="27.75" customHeight="1" x14ac:dyDescent="0.15">
      <c r="A469" s="36" t="str">
        <f t="shared" si="66"/>
        <v>Biosystems SAS414330511</v>
      </c>
      <c r="B469" s="36" t="b">
        <f>+A469='[1]Anexo 9'!A469</f>
        <v>1</v>
      </c>
      <c r="C469" s="18">
        <v>811003513</v>
      </c>
      <c r="D469" s="18" t="s">
        <v>3858</v>
      </c>
      <c r="E469" s="15" t="s">
        <v>810</v>
      </c>
      <c r="F469" s="15" t="s">
        <v>62</v>
      </c>
      <c r="G469" s="15" t="s">
        <v>3155</v>
      </c>
      <c r="H469" s="15" t="s">
        <v>3155</v>
      </c>
      <c r="I469" s="15" t="s">
        <v>3155</v>
      </c>
      <c r="J469" s="15">
        <v>5</v>
      </c>
      <c r="K469" s="15" t="s">
        <v>3155</v>
      </c>
      <c r="L469" s="15">
        <v>414330511</v>
      </c>
      <c r="M469" s="15" t="s">
        <v>911</v>
      </c>
      <c r="N469" s="15" t="s">
        <v>885</v>
      </c>
      <c r="O469" s="18" t="s">
        <v>1588</v>
      </c>
      <c r="P469" s="22" t="s">
        <v>3841</v>
      </c>
      <c r="Q469" s="15" t="s">
        <v>913</v>
      </c>
      <c r="R469" s="18" t="s">
        <v>5607</v>
      </c>
      <c r="S469" s="22" t="s">
        <v>73</v>
      </c>
      <c r="T469" s="18" t="s">
        <v>5607</v>
      </c>
      <c r="U469" s="18" t="s">
        <v>5607</v>
      </c>
      <c r="V469" s="15" t="s">
        <v>6109</v>
      </c>
      <c r="W469" s="18" t="s">
        <v>1589</v>
      </c>
      <c r="X469" s="18"/>
      <c r="Y469" s="15" t="s">
        <v>8789</v>
      </c>
      <c r="Z469" s="18" t="s">
        <v>1590</v>
      </c>
      <c r="AA469" s="18" t="s">
        <v>1586</v>
      </c>
      <c r="AB469" s="18" t="s">
        <v>1591</v>
      </c>
      <c r="AC469" s="67" t="str">
        <f>+VLOOKUP("*"&amp;L469&amp;"*",'[2]REGISTROS SANITARIOS'!$D$528:$E$544,2,FALSE)</f>
        <v>SI</v>
      </c>
      <c r="AD469" s="22" t="s">
        <v>1025</v>
      </c>
      <c r="AE469" s="16">
        <v>44907</v>
      </c>
      <c r="AF469" s="34" t="s">
        <v>73</v>
      </c>
      <c r="AG469" s="24" t="s">
        <v>1049</v>
      </c>
      <c r="AH469" s="18" t="s">
        <v>1049</v>
      </c>
      <c r="AI469" s="18" t="s">
        <v>52</v>
      </c>
      <c r="AJ469" s="17">
        <v>181.5</v>
      </c>
      <c r="AK469" s="25">
        <v>200</v>
      </c>
      <c r="AL469" s="25">
        <v>8612</v>
      </c>
      <c r="AM469" s="35">
        <v>0</v>
      </c>
      <c r="AN469" s="49">
        <f t="shared" si="67"/>
        <v>1722400</v>
      </c>
      <c r="AO469" s="18"/>
      <c r="AP469" s="15"/>
      <c r="AQ469" s="43" t="str">
        <f t="shared" si="68"/>
        <v>MAYOR</v>
      </c>
      <c r="AR469" s="44">
        <f t="shared" si="69"/>
        <v>1563078</v>
      </c>
      <c r="AS469" s="44">
        <f t="shared" si="70"/>
        <v>1563078</v>
      </c>
      <c r="AT469" s="44">
        <f t="shared" si="71"/>
        <v>1722400</v>
      </c>
      <c r="AU469" s="44">
        <f t="shared" si="72"/>
        <v>1722400</v>
      </c>
      <c r="AV469" s="45" t="b">
        <f t="shared" si="73"/>
        <v>1</v>
      </c>
      <c r="AW469" s="45" t="b">
        <f t="shared" si="74"/>
        <v>0</v>
      </c>
      <c r="AX469" s="45"/>
    </row>
    <row r="470" spans="1:51" s="36" customFormat="1" ht="27.75" customHeight="1" x14ac:dyDescent="0.15">
      <c r="A470" s="36" t="str">
        <f t="shared" si="66"/>
        <v>Biosystems SAS414330611</v>
      </c>
      <c r="B470" s="36" t="b">
        <f>+A470='[1]Anexo 9'!A470</f>
        <v>1</v>
      </c>
      <c r="C470" s="18">
        <v>811003513</v>
      </c>
      <c r="D470" s="18" t="s">
        <v>3858</v>
      </c>
      <c r="E470" s="15" t="s">
        <v>810</v>
      </c>
      <c r="F470" s="15" t="s">
        <v>62</v>
      </c>
      <c r="G470" s="15" t="s">
        <v>3155</v>
      </c>
      <c r="H470" s="15" t="s">
        <v>3155</v>
      </c>
      <c r="I470" s="15" t="s">
        <v>3155</v>
      </c>
      <c r="J470" s="15">
        <v>5</v>
      </c>
      <c r="K470" s="15" t="s">
        <v>3155</v>
      </c>
      <c r="L470" s="15">
        <v>414330611</v>
      </c>
      <c r="M470" s="15" t="s">
        <v>917</v>
      </c>
      <c r="N470" s="15" t="s">
        <v>885</v>
      </c>
      <c r="O470" s="18" t="s">
        <v>1592</v>
      </c>
      <c r="P470" s="22" t="s">
        <v>3841</v>
      </c>
      <c r="Q470" s="15" t="s">
        <v>919</v>
      </c>
      <c r="R470" s="18" t="s">
        <v>5608</v>
      </c>
      <c r="S470" s="22" t="s">
        <v>73</v>
      </c>
      <c r="T470" s="18" t="s">
        <v>5608</v>
      </c>
      <c r="U470" s="18" t="s">
        <v>5608</v>
      </c>
      <c r="V470" s="15"/>
      <c r="W470" s="18" t="s">
        <v>1580</v>
      </c>
      <c r="X470" s="18" t="s">
        <v>8787</v>
      </c>
      <c r="Y470" s="15" t="s">
        <v>73</v>
      </c>
      <c r="Z470" s="18" t="s">
        <v>1581</v>
      </c>
      <c r="AA470" s="18" t="s">
        <v>1582</v>
      </c>
      <c r="AB470" s="18" t="s">
        <v>1593</v>
      </c>
      <c r="AC470" s="67" t="str">
        <f>+VLOOKUP("*"&amp;L470&amp;"*",'[2]REGISTROS SANITARIOS'!$D$528:$E$544,2,FALSE)</f>
        <v>SI</v>
      </c>
      <c r="AD470" s="22" t="s">
        <v>1025</v>
      </c>
      <c r="AE470" s="16">
        <v>47259</v>
      </c>
      <c r="AF470" s="34" t="s">
        <v>73</v>
      </c>
      <c r="AG470" s="24" t="s">
        <v>1049</v>
      </c>
      <c r="AH470" s="18" t="s">
        <v>1049</v>
      </c>
      <c r="AI470" s="18" t="s">
        <v>52</v>
      </c>
      <c r="AJ470" s="17">
        <v>2018.5</v>
      </c>
      <c r="AK470" s="25">
        <v>2100</v>
      </c>
      <c r="AL470" s="25">
        <v>4469</v>
      </c>
      <c r="AM470" s="35">
        <v>0</v>
      </c>
      <c r="AN470" s="49">
        <f t="shared" si="67"/>
        <v>9384900</v>
      </c>
      <c r="AO470" s="18"/>
      <c r="AP470" s="15"/>
      <c r="AQ470" s="43" t="str">
        <f t="shared" si="68"/>
        <v>MAYOR</v>
      </c>
      <c r="AR470" s="44">
        <f t="shared" si="69"/>
        <v>9020676.5</v>
      </c>
      <c r="AS470" s="44">
        <f t="shared" si="70"/>
        <v>9020676.5</v>
      </c>
      <c r="AT470" s="44">
        <f t="shared" si="71"/>
        <v>9384900</v>
      </c>
      <c r="AU470" s="44">
        <f t="shared" si="72"/>
        <v>9384900</v>
      </c>
      <c r="AV470" s="45" t="b">
        <f t="shared" si="73"/>
        <v>1</v>
      </c>
      <c r="AW470" s="45" t="b">
        <f t="shared" si="74"/>
        <v>0</v>
      </c>
      <c r="AX470" s="45"/>
    </row>
    <row r="471" spans="1:51" s="36" customFormat="1" ht="27.75" customHeight="1" x14ac:dyDescent="0.15">
      <c r="A471" s="36" t="str">
        <f t="shared" si="66"/>
        <v>BIOPLAST S.A.119012404</v>
      </c>
      <c r="B471" s="36" t="b">
        <f>+A471='[1]Anexo 9'!A471</f>
        <v>1</v>
      </c>
      <c r="C471" s="18">
        <v>830040574</v>
      </c>
      <c r="D471" s="18" t="s">
        <v>1029</v>
      </c>
      <c r="E471" s="15" t="s">
        <v>61</v>
      </c>
      <c r="F471" s="15" t="s">
        <v>62</v>
      </c>
      <c r="G471" s="15" t="s">
        <v>3155</v>
      </c>
      <c r="H471" s="15" t="s">
        <v>3155</v>
      </c>
      <c r="I471" s="15" t="s">
        <v>3155</v>
      </c>
      <c r="J471" s="15">
        <v>3</v>
      </c>
      <c r="K471" s="15" t="s">
        <v>3155</v>
      </c>
      <c r="L471" s="15">
        <v>119012404</v>
      </c>
      <c r="M471" s="15" t="s">
        <v>2581</v>
      </c>
      <c r="N471" s="15" t="s">
        <v>91</v>
      </c>
      <c r="O471" s="18" t="s">
        <v>4031</v>
      </c>
      <c r="P471" s="22" t="s">
        <v>73</v>
      </c>
      <c r="Q471" s="15" t="s">
        <v>93</v>
      </c>
      <c r="R471" s="18" t="s">
        <v>5609</v>
      </c>
      <c r="S471" s="22" t="s">
        <v>73</v>
      </c>
      <c r="T471" s="18" t="s">
        <v>1049</v>
      </c>
      <c r="U471" s="18" t="s">
        <v>6146</v>
      </c>
      <c r="V471" s="15"/>
      <c r="W471" s="18" t="s">
        <v>6056</v>
      </c>
      <c r="X471" s="18"/>
      <c r="Y471" s="15" t="s">
        <v>73</v>
      </c>
      <c r="Z471" s="18" t="s">
        <v>6744</v>
      </c>
      <c r="AA471" s="18" t="s">
        <v>71</v>
      </c>
      <c r="AB471" s="18" t="s">
        <v>367</v>
      </c>
      <c r="AC471" s="67" t="str">
        <f>+VLOOKUP("*"&amp;L471&amp;"*",'[2]REGISTROS SANITARIOS'!$D$458:$E$527,2,FALSE)</f>
        <v>SI</v>
      </c>
      <c r="AD471" s="22" t="s">
        <v>1025</v>
      </c>
      <c r="AE471" s="16">
        <v>47848</v>
      </c>
      <c r="AF471" s="34" t="s">
        <v>73</v>
      </c>
      <c r="AG471" s="24" t="s">
        <v>43</v>
      </c>
      <c r="AH471" s="18" t="s">
        <v>43</v>
      </c>
      <c r="AI471" s="18" t="s">
        <v>54</v>
      </c>
      <c r="AJ471" s="17">
        <v>33</v>
      </c>
      <c r="AK471" s="25">
        <v>33</v>
      </c>
      <c r="AL471" s="25">
        <v>7990</v>
      </c>
      <c r="AM471" s="35">
        <v>0.19</v>
      </c>
      <c r="AN471" s="49">
        <f t="shared" si="67"/>
        <v>313767.3</v>
      </c>
      <c r="AO471" s="18" t="s">
        <v>44</v>
      </c>
      <c r="AP471" s="15" t="s">
        <v>44</v>
      </c>
      <c r="AQ471" s="43" t="str">
        <f t="shared" si="68"/>
        <v>SI</v>
      </c>
      <c r="AR471" s="44">
        <f t="shared" si="69"/>
        <v>313767.3</v>
      </c>
      <c r="AS471" s="44">
        <f t="shared" si="70"/>
        <v>263670</v>
      </c>
      <c r="AT471" s="44">
        <f t="shared" si="71"/>
        <v>263670</v>
      </c>
      <c r="AU471" s="44">
        <f t="shared" si="72"/>
        <v>313767.3</v>
      </c>
      <c r="AV471" s="45" t="b">
        <f t="shared" si="73"/>
        <v>1</v>
      </c>
      <c r="AW471" s="45" t="b">
        <f t="shared" si="74"/>
        <v>0</v>
      </c>
      <c r="AX471" s="45"/>
    </row>
    <row r="472" spans="1:51" s="36" customFormat="1" ht="27.75" customHeight="1" x14ac:dyDescent="0.15">
      <c r="A472" s="36" t="str">
        <f t="shared" si="66"/>
        <v>BIOPLAST S.A.119013910</v>
      </c>
      <c r="B472" s="36" t="b">
        <f>+A472='[1]Anexo 9'!A472</f>
        <v>1</v>
      </c>
      <c r="C472" s="18">
        <v>830040574</v>
      </c>
      <c r="D472" s="18" t="s">
        <v>1029</v>
      </c>
      <c r="E472" s="15" t="s">
        <v>61</v>
      </c>
      <c r="F472" s="15" t="s">
        <v>62</v>
      </c>
      <c r="G472" s="15" t="s">
        <v>3155</v>
      </c>
      <c r="H472" s="15" t="s">
        <v>3155</v>
      </c>
      <c r="I472" s="15" t="s">
        <v>3155</v>
      </c>
      <c r="J472" s="15">
        <v>3</v>
      </c>
      <c r="K472" s="15" t="s">
        <v>3155</v>
      </c>
      <c r="L472" s="15">
        <v>119013910</v>
      </c>
      <c r="M472" s="15" t="s">
        <v>2583</v>
      </c>
      <c r="N472" s="15" t="s">
        <v>91</v>
      </c>
      <c r="O472" s="18" t="s">
        <v>4032</v>
      </c>
      <c r="P472" s="22" t="s">
        <v>73</v>
      </c>
      <c r="Q472" s="15" t="s">
        <v>93</v>
      </c>
      <c r="R472" s="18" t="s">
        <v>5609</v>
      </c>
      <c r="S472" s="22" t="s">
        <v>73</v>
      </c>
      <c r="T472" s="18" t="s">
        <v>1049</v>
      </c>
      <c r="U472" s="18" t="s">
        <v>6146</v>
      </c>
      <c r="V472" s="15"/>
      <c r="W472" s="18" t="s">
        <v>6056</v>
      </c>
      <c r="X472" s="18"/>
      <c r="Y472" s="15" t="s">
        <v>73</v>
      </c>
      <c r="Z472" s="18" t="s">
        <v>6744</v>
      </c>
      <c r="AA472" s="18" t="s">
        <v>71</v>
      </c>
      <c r="AB472" s="18" t="s">
        <v>367</v>
      </c>
      <c r="AC472" s="67" t="str">
        <f>+VLOOKUP("*"&amp;L472&amp;"*",'[2]REGISTROS SANITARIOS'!$D$458:$E$527,2,FALSE)</f>
        <v>SI</v>
      </c>
      <c r="AD472" s="22" t="s">
        <v>1025</v>
      </c>
      <c r="AE472" s="16">
        <v>47848</v>
      </c>
      <c r="AF472" s="34" t="s">
        <v>73</v>
      </c>
      <c r="AG472" s="24" t="s">
        <v>43</v>
      </c>
      <c r="AH472" s="18" t="s">
        <v>43</v>
      </c>
      <c r="AI472" s="18" t="s">
        <v>54</v>
      </c>
      <c r="AJ472" s="17">
        <v>181.5</v>
      </c>
      <c r="AK472" s="25">
        <v>182</v>
      </c>
      <c r="AL472" s="25">
        <v>6100</v>
      </c>
      <c r="AM472" s="35">
        <v>0.19</v>
      </c>
      <c r="AN472" s="49">
        <f t="shared" si="67"/>
        <v>1321138</v>
      </c>
      <c r="AO472" s="18" t="s">
        <v>44</v>
      </c>
      <c r="AP472" s="15" t="s">
        <v>44</v>
      </c>
      <c r="AQ472" s="43" t="str">
        <f t="shared" si="68"/>
        <v>MAYOR</v>
      </c>
      <c r="AR472" s="44">
        <f t="shared" si="69"/>
        <v>1317508.5</v>
      </c>
      <c r="AS472" s="44">
        <f t="shared" si="70"/>
        <v>1107150</v>
      </c>
      <c r="AT472" s="44">
        <f t="shared" si="71"/>
        <v>1110200</v>
      </c>
      <c r="AU472" s="44">
        <f t="shared" si="72"/>
        <v>1321138</v>
      </c>
      <c r="AV472" s="45" t="b">
        <f t="shared" si="73"/>
        <v>1</v>
      </c>
      <c r="AW472" s="45" t="b">
        <f t="shared" si="74"/>
        <v>0</v>
      </c>
      <c r="AX472" s="45"/>
    </row>
    <row r="473" spans="1:51" s="36" customFormat="1" ht="27.75" customHeight="1" x14ac:dyDescent="0.15">
      <c r="A473" s="36" t="str">
        <f t="shared" si="66"/>
        <v>BIOPLAST S.A.201020210</v>
      </c>
      <c r="B473" s="36" t="b">
        <f>+A473='[1]Anexo 9'!A473</f>
        <v>1</v>
      </c>
      <c r="C473" s="18">
        <v>830040574</v>
      </c>
      <c r="D473" s="18" t="s">
        <v>1029</v>
      </c>
      <c r="E473" s="15" t="s">
        <v>98</v>
      </c>
      <c r="F473" s="15" t="s">
        <v>62</v>
      </c>
      <c r="G473" s="15" t="s">
        <v>3155</v>
      </c>
      <c r="H473" s="15" t="s">
        <v>3155</v>
      </c>
      <c r="I473" s="15" t="s">
        <v>3155</v>
      </c>
      <c r="J473" s="15">
        <v>7</v>
      </c>
      <c r="K473" s="15" t="s">
        <v>3155</v>
      </c>
      <c r="L473" s="15">
        <v>201020210</v>
      </c>
      <c r="M473" s="15" t="s">
        <v>362</v>
      </c>
      <c r="N473" s="15" t="s">
        <v>101</v>
      </c>
      <c r="O473" s="18" t="s">
        <v>4033</v>
      </c>
      <c r="P473" s="22" t="s">
        <v>73</v>
      </c>
      <c r="Q473" s="15" t="s">
        <v>114</v>
      </c>
      <c r="R473" s="18" t="s">
        <v>5610</v>
      </c>
      <c r="S473" s="22" t="s">
        <v>73</v>
      </c>
      <c r="T473" s="18" t="s">
        <v>1049</v>
      </c>
      <c r="U473" s="18" t="s">
        <v>1502</v>
      </c>
      <c r="V473" s="15" t="s">
        <v>364</v>
      </c>
      <c r="W473" s="18" t="s">
        <v>1523</v>
      </c>
      <c r="X473" s="18"/>
      <c r="Y473" s="15" t="s">
        <v>73</v>
      </c>
      <c r="Z473" s="18" t="s">
        <v>1029</v>
      </c>
      <c r="AA473" s="18" t="s">
        <v>71</v>
      </c>
      <c r="AB473" s="18" t="s">
        <v>1503</v>
      </c>
      <c r="AC473" s="67" t="str">
        <f>+VLOOKUP("*"&amp;L473&amp;"*",'[2]REGISTROS SANITARIOS'!$D$458:$E$527,2,FALSE)</f>
        <v>SI</v>
      </c>
      <c r="AD473" s="22" t="s">
        <v>1025</v>
      </c>
      <c r="AE473" s="16">
        <v>46826</v>
      </c>
      <c r="AF473" s="34" t="s">
        <v>73</v>
      </c>
      <c r="AG473" s="24" t="s">
        <v>43</v>
      </c>
      <c r="AH473" s="18" t="s">
        <v>43</v>
      </c>
      <c r="AI473" s="18" t="s">
        <v>54</v>
      </c>
      <c r="AJ473" s="17">
        <v>440</v>
      </c>
      <c r="AK473" s="25">
        <v>440</v>
      </c>
      <c r="AL473" s="25">
        <v>190</v>
      </c>
      <c r="AM473" s="35">
        <v>0.19</v>
      </c>
      <c r="AN473" s="49">
        <f t="shared" si="67"/>
        <v>99484</v>
      </c>
      <c r="AO473" s="18" t="s">
        <v>44</v>
      </c>
      <c r="AP473" s="15" t="s">
        <v>44</v>
      </c>
      <c r="AQ473" s="43" t="str">
        <f t="shared" si="68"/>
        <v>SI</v>
      </c>
      <c r="AR473" s="44">
        <f t="shared" si="69"/>
        <v>99484</v>
      </c>
      <c r="AS473" s="44">
        <f t="shared" si="70"/>
        <v>83600</v>
      </c>
      <c r="AT473" s="44">
        <f t="shared" si="71"/>
        <v>83600</v>
      </c>
      <c r="AU473" s="44">
        <f t="shared" si="72"/>
        <v>99484</v>
      </c>
      <c r="AV473" s="45" t="b">
        <f t="shared" si="73"/>
        <v>1</v>
      </c>
      <c r="AW473" s="45" t="b">
        <f t="shared" si="74"/>
        <v>0</v>
      </c>
      <c r="AX473" s="45"/>
    </row>
    <row r="474" spans="1:51" s="36" customFormat="1" ht="27.75" customHeight="1" x14ac:dyDescent="0.15">
      <c r="A474" s="36" t="str">
        <f t="shared" si="66"/>
        <v>BIOPLAST S.A.201020310</v>
      </c>
      <c r="B474" s="36" t="b">
        <f>+A474='[1]Anexo 9'!A474</f>
        <v>1</v>
      </c>
      <c r="C474" s="18">
        <v>830040574</v>
      </c>
      <c r="D474" s="18" t="s">
        <v>1029</v>
      </c>
      <c r="E474" s="15" t="s">
        <v>98</v>
      </c>
      <c r="F474" s="15" t="s">
        <v>62</v>
      </c>
      <c r="G474" s="15" t="s">
        <v>3155</v>
      </c>
      <c r="H474" s="15" t="s">
        <v>3155</v>
      </c>
      <c r="I474" s="15" t="s">
        <v>3155</v>
      </c>
      <c r="J474" s="15">
        <v>12</v>
      </c>
      <c r="K474" s="15" t="s">
        <v>3155</v>
      </c>
      <c r="L474" s="15">
        <v>201020310</v>
      </c>
      <c r="M474" s="15" t="s">
        <v>368</v>
      </c>
      <c r="N474" s="15" t="s">
        <v>101</v>
      </c>
      <c r="O474" s="18" t="s">
        <v>4034</v>
      </c>
      <c r="P474" s="22" t="s">
        <v>73</v>
      </c>
      <c r="Q474" s="15" t="s">
        <v>101</v>
      </c>
      <c r="R474" s="18" t="s">
        <v>101</v>
      </c>
      <c r="S474" s="22" t="s">
        <v>73</v>
      </c>
      <c r="T474" s="18" t="s">
        <v>1049</v>
      </c>
      <c r="U474" s="18" t="s">
        <v>1504</v>
      </c>
      <c r="V474" s="15" t="s">
        <v>6058</v>
      </c>
      <c r="W474" s="18" t="s">
        <v>1523</v>
      </c>
      <c r="X474" s="18"/>
      <c r="Y474" s="15" t="s">
        <v>73</v>
      </c>
      <c r="Z474" s="18" t="s">
        <v>1029</v>
      </c>
      <c r="AA474" s="18" t="s">
        <v>71</v>
      </c>
      <c r="AB474" s="18" t="s">
        <v>6745</v>
      </c>
      <c r="AC474" s="67" t="str">
        <f>+VLOOKUP("*"&amp;L474&amp;"*",'[2]REGISTROS SANITARIOS'!$D$458:$E$527,2,FALSE)</f>
        <v>SI</v>
      </c>
      <c r="AD474" s="22" t="s">
        <v>1025</v>
      </c>
      <c r="AE474" s="16">
        <v>11168</v>
      </c>
      <c r="AF474" s="34" t="s">
        <v>68</v>
      </c>
      <c r="AG474" s="24" t="s">
        <v>43</v>
      </c>
      <c r="AH474" s="18" t="s">
        <v>43</v>
      </c>
      <c r="AI474" s="18" t="s">
        <v>54</v>
      </c>
      <c r="AJ474" s="17">
        <v>5500</v>
      </c>
      <c r="AK474" s="25">
        <v>5500</v>
      </c>
      <c r="AL474" s="25">
        <v>2945</v>
      </c>
      <c r="AM474" s="35">
        <v>0.19</v>
      </c>
      <c r="AN474" s="49">
        <f t="shared" si="67"/>
        <v>19275025</v>
      </c>
      <c r="AO474" s="18" t="s">
        <v>44</v>
      </c>
      <c r="AP474" s="15" t="s">
        <v>44</v>
      </c>
      <c r="AQ474" s="43" t="str">
        <f t="shared" si="68"/>
        <v>SI</v>
      </c>
      <c r="AR474" s="44">
        <f t="shared" si="69"/>
        <v>19275025</v>
      </c>
      <c r="AS474" s="44">
        <f t="shared" si="70"/>
        <v>16197500</v>
      </c>
      <c r="AT474" s="44">
        <f t="shared" si="71"/>
        <v>16197500</v>
      </c>
      <c r="AU474" s="44">
        <f t="shared" si="72"/>
        <v>19275025</v>
      </c>
      <c r="AV474" s="45" t="b">
        <f t="shared" si="73"/>
        <v>1</v>
      </c>
      <c r="AW474" s="45" t="b">
        <f t="shared" si="74"/>
        <v>0</v>
      </c>
      <c r="AX474" s="45"/>
      <c r="AY474" s="36" t="s">
        <v>8743</v>
      </c>
    </row>
    <row r="475" spans="1:51" s="36" customFormat="1" ht="27.75" customHeight="1" x14ac:dyDescent="0.15">
      <c r="A475" s="36" t="str">
        <f t="shared" si="66"/>
        <v>BIOPLAST S.A.201030110</v>
      </c>
      <c r="B475" s="36" t="b">
        <f>+A475='[1]Anexo 9'!A475</f>
        <v>1</v>
      </c>
      <c r="C475" s="18">
        <v>830040574</v>
      </c>
      <c r="D475" s="18" t="s">
        <v>1029</v>
      </c>
      <c r="E475" s="15" t="s">
        <v>98</v>
      </c>
      <c r="F475" s="15" t="s">
        <v>131</v>
      </c>
      <c r="G475" s="15">
        <f>+VLOOKUP(F475,[3]Sheet1!$E$3:$G$74,3,FALSE)</f>
        <v>6</v>
      </c>
      <c r="H475" s="15">
        <f>+VLOOKUP(D475&amp;F475,'TD para paquetes'!$E$3:$I$441,5,FALSE)</f>
        <v>6</v>
      </c>
      <c r="I475" s="15" t="s">
        <v>1025</v>
      </c>
      <c r="J475" s="15">
        <v>9</v>
      </c>
      <c r="K475" s="15">
        <v>9</v>
      </c>
      <c r="L475" s="15">
        <v>201030110</v>
      </c>
      <c r="M475" s="15" t="s">
        <v>132</v>
      </c>
      <c r="N475" s="15" t="s">
        <v>101</v>
      </c>
      <c r="O475" s="18" t="s">
        <v>4035</v>
      </c>
      <c r="P475" s="22" t="s">
        <v>73</v>
      </c>
      <c r="Q475" s="15" t="s">
        <v>101</v>
      </c>
      <c r="R475" s="18" t="s">
        <v>101</v>
      </c>
      <c r="S475" s="22" t="s">
        <v>73</v>
      </c>
      <c r="T475" s="18" t="s">
        <v>1049</v>
      </c>
      <c r="U475" s="18" t="s">
        <v>6147</v>
      </c>
      <c r="V475" s="15" t="s">
        <v>6059</v>
      </c>
      <c r="W475" s="18" t="s">
        <v>2688</v>
      </c>
      <c r="X475" s="18"/>
      <c r="Y475" s="15" t="s">
        <v>73</v>
      </c>
      <c r="Z475" s="18" t="s">
        <v>1029</v>
      </c>
      <c r="AA475" s="18" t="s">
        <v>71</v>
      </c>
      <c r="AB475" s="18" t="s">
        <v>1492</v>
      </c>
      <c r="AC475" s="67" t="str">
        <f>+VLOOKUP("*"&amp;L475&amp;"*",'[2]REGISTROS SANITARIOS'!$D$458:$E$527,2,FALSE)</f>
        <v>SI</v>
      </c>
      <c r="AD475" s="22" t="s">
        <v>1025</v>
      </c>
      <c r="AE475" s="16">
        <v>44524</v>
      </c>
      <c r="AF475" s="34" t="s">
        <v>73</v>
      </c>
      <c r="AG475" s="24" t="s">
        <v>43</v>
      </c>
      <c r="AH475" s="18" t="s">
        <v>43</v>
      </c>
      <c r="AI475" s="18" t="s">
        <v>53</v>
      </c>
      <c r="AJ475" s="17">
        <v>5.5</v>
      </c>
      <c r="AK475" s="25">
        <v>6</v>
      </c>
      <c r="AL475" s="25">
        <v>684</v>
      </c>
      <c r="AM475" s="35">
        <v>0.19</v>
      </c>
      <c r="AN475" s="49">
        <f t="shared" si="67"/>
        <v>4883.76</v>
      </c>
      <c r="AO475" s="18" t="s">
        <v>44</v>
      </c>
      <c r="AP475" s="15" t="s">
        <v>44</v>
      </c>
      <c r="AQ475" s="43" t="str">
        <f t="shared" si="68"/>
        <v>MAYOR</v>
      </c>
      <c r="AR475" s="44">
        <f t="shared" si="69"/>
        <v>4476.78</v>
      </c>
      <c r="AS475" s="44">
        <f t="shared" si="70"/>
        <v>3762</v>
      </c>
      <c r="AT475" s="44">
        <f t="shared" si="71"/>
        <v>4104</v>
      </c>
      <c r="AU475" s="44">
        <f t="shared" si="72"/>
        <v>4883.7599999999993</v>
      </c>
      <c r="AV475" s="45" t="b">
        <f t="shared" si="73"/>
        <v>1</v>
      </c>
      <c r="AW475" s="45" t="b">
        <f t="shared" si="74"/>
        <v>0</v>
      </c>
      <c r="AX475" s="45"/>
      <c r="AY475" s="36" t="s">
        <v>8743</v>
      </c>
    </row>
    <row r="476" spans="1:51" s="36" customFormat="1" ht="27.75" customHeight="1" x14ac:dyDescent="0.15">
      <c r="A476" s="36" t="str">
        <f t="shared" si="66"/>
        <v>BIOPLAST S.A.201030210</v>
      </c>
      <c r="B476" s="36" t="b">
        <f>+A476='[1]Anexo 9'!A476</f>
        <v>1</v>
      </c>
      <c r="C476" s="18">
        <v>830040574</v>
      </c>
      <c r="D476" s="18" t="s">
        <v>1029</v>
      </c>
      <c r="E476" s="15" t="s">
        <v>98</v>
      </c>
      <c r="F476" s="15" t="s">
        <v>62</v>
      </c>
      <c r="G476" s="15" t="s">
        <v>3155</v>
      </c>
      <c r="H476" s="15" t="s">
        <v>3155</v>
      </c>
      <c r="I476" s="15" t="s">
        <v>3155</v>
      </c>
      <c r="J476" s="15">
        <v>5</v>
      </c>
      <c r="K476" s="15" t="s">
        <v>3155</v>
      </c>
      <c r="L476" s="15">
        <v>201030210</v>
      </c>
      <c r="M476" s="15" t="s">
        <v>2760</v>
      </c>
      <c r="N476" s="15" t="s">
        <v>101</v>
      </c>
      <c r="O476" s="18" t="s">
        <v>4036</v>
      </c>
      <c r="P476" s="22" t="s">
        <v>73</v>
      </c>
      <c r="Q476" s="15" t="s">
        <v>101</v>
      </c>
      <c r="R476" s="18" t="s">
        <v>101</v>
      </c>
      <c r="S476" s="22" t="s">
        <v>73</v>
      </c>
      <c r="T476" s="18" t="s">
        <v>1049</v>
      </c>
      <c r="U476" s="18" t="s">
        <v>6147</v>
      </c>
      <c r="V476" s="15" t="s">
        <v>135</v>
      </c>
      <c r="W476" s="18" t="s">
        <v>2688</v>
      </c>
      <c r="X476" s="18"/>
      <c r="Y476" s="15" t="s">
        <v>73</v>
      </c>
      <c r="Z476" s="18" t="s">
        <v>1029</v>
      </c>
      <c r="AA476" s="18" t="s">
        <v>71</v>
      </c>
      <c r="AB476" s="18" t="s">
        <v>1492</v>
      </c>
      <c r="AC476" s="67" t="str">
        <f>+VLOOKUP("*"&amp;L476&amp;"*",'[2]REGISTROS SANITARIOS'!$D$458:$E$527,2,FALSE)</f>
        <v>SI</v>
      </c>
      <c r="AD476" s="22" t="s">
        <v>1025</v>
      </c>
      <c r="AE476" s="16">
        <v>44524</v>
      </c>
      <c r="AF476" s="34" t="s">
        <v>73</v>
      </c>
      <c r="AG476" s="24" t="s">
        <v>43</v>
      </c>
      <c r="AH476" s="18" t="s">
        <v>43</v>
      </c>
      <c r="AI476" s="18" t="s">
        <v>53</v>
      </c>
      <c r="AJ476" s="17">
        <v>5.5</v>
      </c>
      <c r="AK476" s="25">
        <v>6</v>
      </c>
      <c r="AL476" s="25">
        <v>762</v>
      </c>
      <c r="AM476" s="35">
        <v>0.19</v>
      </c>
      <c r="AN476" s="49">
        <f t="shared" si="67"/>
        <v>5440.6799999999994</v>
      </c>
      <c r="AO476" s="18" t="s">
        <v>44</v>
      </c>
      <c r="AP476" s="15" t="s">
        <v>44</v>
      </c>
      <c r="AQ476" s="43" t="str">
        <f t="shared" si="68"/>
        <v>MAYOR</v>
      </c>
      <c r="AR476" s="44">
        <f t="shared" si="69"/>
        <v>4987.29</v>
      </c>
      <c r="AS476" s="44">
        <f t="shared" si="70"/>
        <v>4191</v>
      </c>
      <c r="AT476" s="44">
        <f t="shared" si="71"/>
        <v>4572</v>
      </c>
      <c r="AU476" s="44">
        <f t="shared" si="72"/>
        <v>5440.68</v>
      </c>
      <c r="AV476" s="45" t="b">
        <f t="shared" si="73"/>
        <v>1</v>
      </c>
      <c r="AW476" s="45" t="b">
        <f t="shared" si="74"/>
        <v>0</v>
      </c>
      <c r="AX476" s="45"/>
    </row>
    <row r="477" spans="1:51" s="36" customFormat="1" ht="27.75" customHeight="1" x14ac:dyDescent="0.15">
      <c r="A477" s="36" t="str">
        <f t="shared" si="66"/>
        <v>BIOPLAST S.A.201030410</v>
      </c>
      <c r="B477" s="36" t="b">
        <f>+A477='[1]Anexo 9'!A477</f>
        <v>1</v>
      </c>
      <c r="C477" s="18">
        <v>830040574</v>
      </c>
      <c r="D477" s="18" t="s">
        <v>1029</v>
      </c>
      <c r="E477" s="15" t="s">
        <v>98</v>
      </c>
      <c r="F477" s="15" t="s">
        <v>131</v>
      </c>
      <c r="G477" s="15">
        <f>+VLOOKUP(F477,[3]Sheet1!$E$3:$G$74,3,FALSE)</f>
        <v>6</v>
      </c>
      <c r="H477" s="15">
        <f>+VLOOKUP(D477&amp;F477,'TD para paquetes'!$E$3:$I$441,5,FALSE)</f>
        <v>6</v>
      </c>
      <c r="I477" s="15" t="s">
        <v>1025</v>
      </c>
      <c r="J477" s="15">
        <v>9</v>
      </c>
      <c r="K477" s="15">
        <v>9</v>
      </c>
      <c r="L477" s="15">
        <v>201030410</v>
      </c>
      <c r="M477" s="15" t="s">
        <v>139</v>
      </c>
      <c r="N477" s="15" t="s">
        <v>101</v>
      </c>
      <c r="O477" s="18" t="s">
        <v>4037</v>
      </c>
      <c r="P477" s="22" t="s">
        <v>73</v>
      </c>
      <c r="Q477" s="15" t="s">
        <v>101</v>
      </c>
      <c r="R477" s="18" t="s">
        <v>101</v>
      </c>
      <c r="S477" s="22" t="s">
        <v>73</v>
      </c>
      <c r="T477" s="18" t="s">
        <v>1049</v>
      </c>
      <c r="U477" s="18" t="s">
        <v>6147</v>
      </c>
      <c r="V477" s="15" t="s">
        <v>6059</v>
      </c>
      <c r="W477" s="18" t="s">
        <v>2688</v>
      </c>
      <c r="X477" s="18"/>
      <c r="Y477" s="15" t="s">
        <v>73</v>
      </c>
      <c r="Z477" s="18" t="s">
        <v>1029</v>
      </c>
      <c r="AA477" s="18" t="s">
        <v>71</v>
      </c>
      <c r="AB477" s="18" t="s">
        <v>1492</v>
      </c>
      <c r="AC477" s="67" t="str">
        <f>+VLOOKUP("*"&amp;L477&amp;"*",'[2]REGISTROS SANITARIOS'!$D$458:$E$527,2,FALSE)</f>
        <v>SI</v>
      </c>
      <c r="AD477" s="22" t="s">
        <v>1025</v>
      </c>
      <c r="AE477" s="16">
        <v>44524</v>
      </c>
      <c r="AF477" s="34" t="s">
        <v>73</v>
      </c>
      <c r="AG477" s="24" t="s">
        <v>43</v>
      </c>
      <c r="AH477" s="18" t="s">
        <v>43</v>
      </c>
      <c r="AI477" s="18" t="s">
        <v>53</v>
      </c>
      <c r="AJ477" s="17">
        <v>5.5</v>
      </c>
      <c r="AK477" s="25">
        <v>6</v>
      </c>
      <c r="AL477" s="25">
        <v>684</v>
      </c>
      <c r="AM477" s="35">
        <v>0.19</v>
      </c>
      <c r="AN477" s="49">
        <f t="shared" si="67"/>
        <v>4883.76</v>
      </c>
      <c r="AO477" s="18" t="s">
        <v>44</v>
      </c>
      <c r="AP477" s="15" t="s">
        <v>44</v>
      </c>
      <c r="AQ477" s="43" t="str">
        <f t="shared" si="68"/>
        <v>MAYOR</v>
      </c>
      <c r="AR477" s="44">
        <f t="shared" si="69"/>
        <v>4476.78</v>
      </c>
      <c r="AS477" s="44">
        <f t="shared" si="70"/>
        <v>3762</v>
      </c>
      <c r="AT477" s="44">
        <f t="shared" si="71"/>
        <v>4104</v>
      </c>
      <c r="AU477" s="44">
        <f t="shared" si="72"/>
        <v>4883.7599999999993</v>
      </c>
      <c r="AV477" s="45" t="b">
        <f t="shared" si="73"/>
        <v>1</v>
      </c>
      <c r="AW477" s="45" t="b">
        <f t="shared" si="74"/>
        <v>0</v>
      </c>
      <c r="AX477" s="45"/>
      <c r="AY477" s="36" t="s">
        <v>8743</v>
      </c>
    </row>
    <row r="478" spans="1:51" s="36" customFormat="1" ht="27.75" customHeight="1" x14ac:dyDescent="0.15">
      <c r="A478" s="36" t="str">
        <f t="shared" si="66"/>
        <v>BIOPLAST S.A.201030510</v>
      </c>
      <c r="B478" s="36" t="b">
        <f>+A478='[1]Anexo 9'!A478</f>
        <v>1</v>
      </c>
      <c r="C478" s="18">
        <v>830040574</v>
      </c>
      <c r="D478" s="18" t="s">
        <v>1029</v>
      </c>
      <c r="E478" s="15" t="s">
        <v>98</v>
      </c>
      <c r="F478" s="15" t="s">
        <v>131</v>
      </c>
      <c r="G478" s="15">
        <f>+VLOOKUP(F478,[3]Sheet1!$E$3:$G$74,3,FALSE)</f>
        <v>6</v>
      </c>
      <c r="H478" s="15">
        <f>+VLOOKUP(D478&amp;F478,'TD para paquetes'!$E$3:$I$441,5,FALSE)</f>
        <v>6</v>
      </c>
      <c r="I478" s="15" t="s">
        <v>1025</v>
      </c>
      <c r="J478" s="15">
        <v>9</v>
      </c>
      <c r="K478" s="15">
        <v>9</v>
      </c>
      <c r="L478" s="15">
        <v>201030510</v>
      </c>
      <c r="M478" s="15" t="s">
        <v>142</v>
      </c>
      <c r="N478" s="15" t="s">
        <v>101</v>
      </c>
      <c r="O478" s="18" t="s">
        <v>4038</v>
      </c>
      <c r="P478" s="22" t="s">
        <v>73</v>
      </c>
      <c r="Q478" s="15" t="s">
        <v>101</v>
      </c>
      <c r="R478" s="18" t="s">
        <v>101</v>
      </c>
      <c r="S478" s="22" t="s">
        <v>73</v>
      </c>
      <c r="T478" s="18" t="s">
        <v>1049</v>
      </c>
      <c r="U478" s="18" t="s">
        <v>6147</v>
      </c>
      <c r="V478" s="15" t="s">
        <v>6059</v>
      </c>
      <c r="W478" s="18" t="s">
        <v>2688</v>
      </c>
      <c r="X478" s="18"/>
      <c r="Y478" s="15" t="s">
        <v>73</v>
      </c>
      <c r="Z478" s="18" t="s">
        <v>1029</v>
      </c>
      <c r="AA478" s="18" t="s">
        <v>71</v>
      </c>
      <c r="AB478" s="18" t="s">
        <v>1492</v>
      </c>
      <c r="AC478" s="67" t="str">
        <f>+VLOOKUP("*"&amp;L478&amp;"*",'[2]REGISTROS SANITARIOS'!$D$458:$E$527,2,FALSE)</f>
        <v>SI</v>
      </c>
      <c r="AD478" s="22" t="s">
        <v>1025</v>
      </c>
      <c r="AE478" s="16">
        <v>44524</v>
      </c>
      <c r="AF478" s="34" t="s">
        <v>73</v>
      </c>
      <c r="AG478" s="24" t="s">
        <v>43</v>
      </c>
      <c r="AH478" s="18" t="s">
        <v>43</v>
      </c>
      <c r="AI478" s="18" t="s">
        <v>53</v>
      </c>
      <c r="AJ478" s="17">
        <v>27.5</v>
      </c>
      <c r="AK478" s="25">
        <v>28</v>
      </c>
      <c r="AL478" s="25">
        <v>684</v>
      </c>
      <c r="AM478" s="35">
        <v>0.19</v>
      </c>
      <c r="AN478" s="49">
        <f t="shared" si="67"/>
        <v>22790.880000000001</v>
      </c>
      <c r="AO478" s="18" t="s">
        <v>44</v>
      </c>
      <c r="AP478" s="15" t="s">
        <v>44</v>
      </c>
      <c r="AQ478" s="43" t="str">
        <f t="shared" si="68"/>
        <v>MAYOR</v>
      </c>
      <c r="AR478" s="44">
        <f t="shared" si="69"/>
        <v>22383.899999999998</v>
      </c>
      <c r="AS478" s="44">
        <f t="shared" si="70"/>
        <v>18810</v>
      </c>
      <c r="AT478" s="44">
        <f t="shared" si="71"/>
        <v>19152</v>
      </c>
      <c r="AU478" s="44">
        <f t="shared" si="72"/>
        <v>22790.879999999997</v>
      </c>
      <c r="AV478" s="45" t="b">
        <f t="shared" si="73"/>
        <v>1</v>
      </c>
      <c r="AW478" s="45" t="b">
        <f t="shared" si="74"/>
        <v>0</v>
      </c>
      <c r="AX478" s="45"/>
      <c r="AY478" s="36" t="s">
        <v>8743</v>
      </c>
    </row>
    <row r="479" spans="1:51" s="36" customFormat="1" ht="27.75" customHeight="1" x14ac:dyDescent="0.15">
      <c r="A479" s="36" t="str">
        <f t="shared" si="66"/>
        <v>BIOPLAST S.A.201030610</v>
      </c>
      <c r="B479" s="36" t="b">
        <f>+A479='[1]Anexo 9'!A479</f>
        <v>1</v>
      </c>
      <c r="C479" s="18">
        <v>830040574</v>
      </c>
      <c r="D479" s="18" t="s">
        <v>1029</v>
      </c>
      <c r="E479" s="15" t="s">
        <v>98</v>
      </c>
      <c r="F479" s="15" t="s">
        <v>131</v>
      </c>
      <c r="G479" s="15">
        <f>+VLOOKUP(F479,[3]Sheet1!$E$3:$G$74,3,FALSE)</f>
        <v>6</v>
      </c>
      <c r="H479" s="15">
        <f>+VLOOKUP(D479&amp;F479,'TD para paquetes'!$E$3:$I$441,5,FALSE)</f>
        <v>6</v>
      </c>
      <c r="I479" s="15" t="s">
        <v>1025</v>
      </c>
      <c r="J479" s="15">
        <v>9</v>
      </c>
      <c r="K479" s="15">
        <v>9</v>
      </c>
      <c r="L479" s="15">
        <v>201030610</v>
      </c>
      <c r="M479" s="15" t="s">
        <v>144</v>
      </c>
      <c r="N479" s="15" t="s">
        <v>101</v>
      </c>
      <c r="O479" s="18" t="s">
        <v>4039</v>
      </c>
      <c r="P479" s="22" t="s">
        <v>73</v>
      </c>
      <c r="Q479" s="15" t="s">
        <v>101</v>
      </c>
      <c r="R479" s="18" t="s">
        <v>101</v>
      </c>
      <c r="S479" s="22" t="s">
        <v>73</v>
      </c>
      <c r="T479" s="18" t="s">
        <v>1049</v>
      </c>
      <c r="U479" s="18" t="s">
        <v>6147</v>
      </c>
      <c r="V479" s="15" t="s">
        <v>6059</v>
      </c>
      <c r="W479" s="18" t="s">
        <v>2688</v>
      </c>
      <c r="X479" s="18"/>
      <c r="Y479" s="15" t="s">
        <v>73</v>
      </c>
      <c r="Z479" s="18" t="s">
        <v>1029</v>
      </c>
      <c r="AA479" s="18" t="s">
        <v>71</v>
      </c>
      <c r="AB479" s="18" t="s">
        <v>1492</v>
      </c>
      <c r="AC479" s="67" t="str">
        <f>+VLOOKUP("*"&amp;L479&amp;"*",'[2]REGISTROS SANITARIOS'!$D$458:$E$527,2,FALSE)</f>
        <v>SI</v>
      </c>
      <c r="AD479" s="22" t="s">
        <v>1025</v>
      </c>
      <c r="AE479" s="16">
        <v>44524</v>
      </c>
      <c r="AF479" s="34" t="s">
        <v>73</v>
      </c>
      <c r="AG479" s="24" t="s">
        <v>43</v>
      </c>
      <c r="AH479" s="18" t="s">
        <v>43</v>
      </c>
      <c r="AI479" s="18" t="s">
        <v>53</v>
      </c>
      <c r="AJ479" s="17">
        <v>60.5</v>
      </c>
      <c r="AK479" s="25">
        <v>60.5</v>
      </c>
      <c r="AL479" s="25">
        <v>684</v>
      </c>
      <c r="AM479" s="35">
        <v>0.19</v>
      </c>
      <c r="AN479" s="49">
        <f t="shared" si="67"/>
        <v>49244.579999999994</v>
      </c>
      <c r="AO479" s="18" t="s">
        <v>44</v>
      </c>
      <c r="AP479" s="15" t="s">
        <v>44</v>
      </c>
      <c r="AQ479" s="43" t="str">
        <f t="shared" si="68"/>
        <v>SI</v>
      </c>
      <c r="AR479" s="44">
        <f t="shared" si="69"/>
        <v>49244.579999999994</v>
      </c>
      <c r="AS479" s="44">
        <f t="shared" si="70"/>
        <v>41382</v>
      </c>
      <c r="AT479" s="44">
        <f t="shared" si="71"/>
        <v>41382</v>
      </c>
      <c r="AU479" s="44">
        <f t="shared" si="72"/>
        <v>49244.579999999994</v>
      </c>
      <c r="AV479" s="45" t="b">
        <f t="shared" si="73"/>
        <v>1</v>
      </c>
      <c r="AW479" s="45" t="b">
        <f t="shared" si="74"/>
        <v>0</v>
      </c>
      <c r="AX479" s="45"/>
      <c r="AY479" s="36" t="s">
        <v>8743</v>
      </c>
    </row>
    <row r="480" spans="1:51" s="36" customFormat="1" ht="27.75" customHeight="1" x14ac:dyDescent="0.15">
      <c r="A480" s="36" t="str">
        <f t="shared" si="66"/>
        <v>BIOPLAST S.A.201030710</v>
      </c>
      <c r="B480" s="36" t="b">
        <f>+A480='[1]Anexo 9'!A480</f>
        <v>1</v>
      </c>
      <c r="C480" s="18">
        <v>830040574</v>
      </c>
      <c r="D480" s="18" t="s">
        <v>1029</v>
      </c>
      <c r="E480" s="15" t="s">
        <v>98</v>
      </c>
      <c r="F480" s="15" t="s">
        <v>131</v>
      </c>
      <c r="G480" s="15">
        <f>+VLOOKUP(F480,[3]Sheet1!$E$3:$G$74,3,FALSE)</f>
        <v>6</v>
      </c>
      <c r="H480" s="15">
        <f>+VLOOKUP(D480&amp;F480,'TD para paquetes'!$E$3:$I$441,5,FALSE)</f>
        <v>6</v>
      </c>
      <c r="I480" s="15" t="s">
        <v>1025</v>
      </c>
      <c r="J480" s="15">
        <v>9</v>
      </c>
      <c r="K480" s="15">
        <v>9</v>
      </c>
      <c r="L480" s="15">
        <v>201030710</v>
      </c>
      <c r="M480" s="15" t="s">
        <v>146</v>
      </c>
      <c r="N480" s="15" t="s">
        <v>101</v>
      </c>
      <c r="O480" s="18" t="s">
        <v>4040</v>
      </c>
      <c r="P480" s="22" t="s">
        <v>73</v>
      </c>
      <c r="Q480" s="15" t="s">
        <v>101</v>
      </c>
      <c r="R480" s="18" t="s">
        <v>101</v>
      </c>
      <c r="S480" s="22" t="s">
        <v>73</v>
      </c>
      <c r="T480" s="18" t="s">
        <v>1049</v>
      </c>
      <c r="U480" s="18" t="s">
        <v>6147</v>
      </c>
      <c r="V480" s="15" t="s">
        <v>6059</v>
      </c>
      <c r="W480" s="18" t="s">
        <v>2688</v>
      </c>
      <c r="X480" s="18"/>
      <c r="Y480" s="15" t="s">
        <v>73</v>
      </c>
      <c r="Z480" s="18" t="s">
        <v>1029</v>
      </c>
      <c r="AA480" s="18" t="s">
        <v>71</v>
      </c>
      <c r="AB480" s="18" t="s">
        <v>1492</v>
      </c>
      <c r="AC480" s="67" t="str">
        <f>+VLOOKUP("*"&amp;L480&amp;"*",'[2]REGISTROS SANITARIOS'!$D$458:$E$527,2,FALSE)</f>
        <v>SI</v>
      </c>
      <c r="AD480" s="22" t="s">
        <v>1025</v>
      </c>
      <c r="AE480" s="16">
        <v>44524</v>
      </c>
      <c r="AF480" s="34" t="s">
        <v>73</v>
      </c>
      <c r="AG480" s="24" t="s">
        <v>43</v>
      </c>
      <c r="AH480" s="18" t="s">
        <v>43</v>
      </c>
      <c r="AI480" s="18" t="s">
        <v>53</v>
      </c>
      <c r="AJ480" s="17">
        <v>825</v>
      </c>
      <c r="AK480" s="25">
        <v>825</v>
      </c>
      <c r="AL480" s="25">
        <v>684</v>
      </c>
      <c r="AM480" s="35">
        <v>0.19</v>
      </c>
      <c r="AN480" s="49">
        <f t="shared" si="67"/>
        <v>671517</v>
      </c>
      <c r="AO480" s="18" t="s">
        <v>44</v>
      </c>
      <c r="AP480" s="15" t="s">
        <v>44</v>
      </c>
      <c r="AQ480" s="43" t="str">
        <f t="shared" si="68"/>
        <v>SI</v>
      </c>
      <c r="AR480" s="44">
        <f t="shared" si="69"/>
        <v>671516.99999999988</v>
      </c>
      <c r="AS480" s="44">
        <f t="shared" si="70"/>
        <v>564300</v>
      </c>
      <c r="AT480" s="44">
        <f t="shared" si="71"/>
        <v>564300</v>
      </c>
      <c r="AU480" s="44">
        <f t="shared" si="72"/>
        <v>671516.99999999988</v>
      </c>
      <c r="AV480" s="45" t="b">
        <f t="shared" si="73"/>
        <v>1</v>
      </c>
      <c r="AW480" s="45" t="b">
        <f t="shared" si="74"/>
        <v>0</v>
      </c>
      <c r="AX480" s="45"/>
      <c r="AY480" s="36" t="s">
        <v>8743</v>
      </c>
    </row>
    <row r="481" spans="1:51" s="36" customFormat="1" ht="27.75" customHeight="1" x14ac:dyDescent="0.15">
      <c r="A481" s="36" t="str">
        <f t="shared" si="66"/>
        <v>BIOPLAST S.A.201030810</v>
      </c>
      <c r="B481" s="36" t="b">
        <f>+A481='[1]Anexo 9'!A481</f>
        <v>1</v>
      </c>
      <c r="C481" s="18">
        <v>830040574</v>
      </c>
      <c r="D481" s="18" t="s">
        <v>1029</v>
      </c>
      <c r="E481" s="15" t="s">
        <v>98</v>
      </c>
      <c r="F481" s="15" t="s">
        <v>131</v>
      </c>
      <c r="G481" s="15">
        <f>+VLOOKUP(F481,[3]Sheet1!$E$3:$G$74,3,FALSE)</f>
        <v>6</v>
      </c>
      <c r="H481" s="15">
        <f>+VLOOKUP(D481&amp;F481,'TD para paquetes'!$E$3:$I$441,5,FALSE)</f>
        <v>6</v>
      </c>
      <c r="I481" s="15" t="s">
        <v>1025</v>
      </c>
      <c r="J481" s="15">
        <v>9</v>
      </c>
      <c r="K481" s="15">
        <v>9</v>
      </c>
      <c r="L481" s="15">
        <v>201030810</v>
      </c>
      <c r="M481" s="15" t="s">
        <v>148</v>
      </c>
      <c r="N481" s="15" t="s">
        <v>101</v>
      </c>
      <c r="O481" s="18" t="s">
        <v>4041</v>
      </c>
      <c r="P481" s="22" t="s">
        <v>73</v>
      </c>
      <c r="Q481" s="15" t="s">
        <v>101</v>
      </c>
      <c r="R481" s="18" t="s">
        <v>101</v>
      </c>
      <c r="S481" s="22" t="s">
        <v>73</v>
      </c>
      <c r="T481" s="18" t="s">
        <v>1049</v>
      </c>
      <c r="U481" s="18" t="s">
        <v>6147</v>
      </c>
      <c r="V481" s="15" t="s">
        <v>6059</v>
      </c>
      <c r="W481" s="18" t="s">
        <v>2688</v>
      </c>
      <c r="X481" s="18"/>
      <c r="Y481" s="15" t="s">
        <v>73</v>
      </c>
      <c r="Z481" s="18" t="s">
        <v>1029</v>
      </c>
      <c r="AA481" s="18" t="s">
        <v>71</v>
      </c>
      <c r="AB481" s="18" t="s">
        <v>1492</v>
      </c>
      <c r="AC481" s="67" t="str">
        <f>+VLOOKUP("*"&amp;L481&amp;"*",'[2]REGISTROS SANITARIOS'!$D$458:$E$527,2,FALSE)</f>
        <v>SI</v>
      </c>
      <c r="AD481" s="22" t="s">
        <v>1025</v>
      </c>
      <c r="AE481" s="16">
        <v>44524</v>
      </c>
      <c r="AF481" s="34" t="s">
        <v>73</v>
      </c>
      <c r="AG481" s="24" t="s">
        <v>43</v>
      </c>
      <c r="AH481" s="18" t="s">
        <v>43</v>
      </c>
      <c r="AI481" s="18" t="s">
        <v>53</v>
      </c>
      <c r="AJ481" s="17">
        <v>990</v>
      </c>
      <c r="AK481" s="25">
        <v>990</v>
      </c>
      <c r="AL481" s="25">
        <v>684</v>
      </c>
      <c r="AM481" s="35">
        <v>0.19</v>
      </c>
      <c r="AN481" s="49">
        <f t="shared" si="67"/>
        <v>805820.39999999991</v>
      </c>
      <c r="AO481" s="18" t="s">
        <v>44</v>
      </c>
      <c r="AP481" s="15" t="s">
        <v>44</v>
      </c>
      <c r="AQ481" s="43" t="str">
        <f t="shared" si="68"/>
        <v>SI</v>
      </c>
      <c r="AR481" s="44">
        <f t="shared" si="69"/>
        <v>805820.39999999991</v>
      </c>
      <c r="AS481" s="44">
        <f t="shared" si="70"/>
        <v>677160</v>
      </c>
      <c r="AT481" s="44">
        <f t="shared" si="71"/>
        <v>677160</v>
      </c>
      <c r="AU481" s="44">
        <f t="shared" si="72"/>
        <v>805820.39999999991</v>
      </c>
      <c r="AV481" s="45" t="b">
        <f t="shared" si="73"/>
        <v>1</v>
      </c>
      <c r="AW481" s="45" t="b">
        <f t="shared" si="74"/>
        <v>0</v>
      </c>
      <c r="AX481" s="45"/>
      <c r="AY481" s="36" t="s">
        <v>8743</v>
      </c>
    </row>
    <row r="482" spans="1:51" s="36" customFormat="1" ht="27.75" customHeight="1" x14ac:dyDescent="0.15">
      <c r="A482" s="36" t="str">
        <f t="shared" si="66"/>
        <v>BIOPLAST S.A.201133407</v>
      </c>
      <c r="B482" s="36" t="b">
        <f>+A482='[1]Anexo 9'!A482</f>
        <v>1</v>
      </c>
      <c r="C482" s="18">
        <v>830040574</v>
      </c>
      <c r="D482" s="18" t="s">
        <v>1029</v>
      </c>
      <c r="E482" s="15" t="s">
        <v>98</v>
      </c>
      <c r="F482" s="15" t="s">
        <v>796</v>
      </c>
      <c r="G482" s="15">
        <f>+VLOOKUP(F482,[3]Sheet1!$E$3:$G$74,3,FALSE)</f>
        <v>2</v>
      </c>
      <c r="H482" s="15">
        <f>+VLOOKUP(D482&amp;F482,'TD para paquetes'!$E$3:$I$441,5,FALSE)</f>
        <v>2</v>
      </c>
      <c r="I482" s="15" t="s">
        <v>1025</v>
      </c>
      <c r="J482" s="15">
        <v>10</v>
      </c>
      <c r="K482" s="15">
        <v>10</v>
      </c>
      <c r="L482" s="15">
        <v>201133407</v>
      </c>
      <c r="M482" s="15" t="s">
        <v>797</v>
      </c>
      <c r="N482" s="15" t="s">
        <v>101</v>
      </c>
      <c r="O482" s="18" t="s">
        <v>1548</v>
      </c>
      <c r="P482" s="22" t="s">
        <v>3841</v>
      </c>
      <c r="Q482" s="15" t="s">
        <v>101</v>
      </c>
      <c r="R482" s="18" t="s">
        <v>101</v>
      </c>
      <c r="S482" s="22" t="s">
        <v>73</v>
      </c>
      <c r="T482" s="18" t="s">
        <v>1049</v>
      </c>
      <c r="U482" s="18" t="s">
        <v>6148</v>
      </c>
      <c r="V482" s="15" t="s">
        <v>6072</v>
      </c>
      <c r="W482" s="18" t="s">
        <v>1523</v>
      </c>
      <c r="X482" s="18"/>
      <c r="Y482" s="15" t="s">
        <v>73</v>
      </c>
      <c r="Z482" s="18" t="s">
        <v>1029</v>
      </c>
      <c r="AA482" s="18" t="s">
        <v>71</v>
      </c>
      <c r="AB482" s="18" t="s">
        <v>6746</v>
      </c>
      <c r="AC482" s="67" t="str">
        <f>+VLOOKUP("*"&amp;L482&amp;"*",'[2]REGISTROS SANITARIOS'!$D$458:$E$527,2,FALSE)</f>
        <v>SI</v>
      </c>
      <c r="AD482" s="22" t="s">
        <v>1025</v>
      </c>
      <c r="AE482" s="16">
        <v>46537</v>
      </c>
      <c r="AF482" s="34" t="s">
        <v>73</v>
      </c>
      <c r="AG482" s="24" t="s">
        <v>43</v>
      </c>
      <c r="AH482" s="18" t="s">
        <v>43</v>
      </c>
      <c r="AI482" s="18" t="s">
        <v>53</v>
      </c>
      <c r="AJ482" s="17">
        <v>2255</v>
      </c>
      <c r="AK482" s="25">
        <v>2255</v>
      </c>
      <c r="AL482" s="25">
        <v>2875</v>
      </c>
      <c r="AM482" s="35">
        <v>0.19</v>
      </c>
      <c r="AN482" s="49">
        <f t="shared" si="67"/>
        <v>7714918.7499999991</v>
      </c>
      <c r="AO482" s="18" t="s">
        <v>44</v>
      </c>
      <c r="AP482" s="15" t="s">
        <v>44</v>
      </c>
      <c r="AQ482" s="43" t="str">
        <f t="shared" si="68"/>
        <v>SI</v>
      </c>
      <c r="AR482" s="44">
        <f t="shared" si="69"/>
        <v>7714918.75</v>
      </c>
      <c r="AS482" s="44">
        <f t="shared" si="70"/>
        <v>6483125</v>
      </c>
      <c r="AT482" s="44">
        <f t="shared" si="71"/>
        <v>6483125</v>
      </c>
      <c r="AU482" s="44">
        <f t="shared" si="72"/>
        <v>7714918.75</v>
      </c>
      <c r="AV482" s="45" t="b">
        <f t="shared" si="73"/>
        <v>1</v>
      </c>
      <c r="AW482" s="45" t="b">
        <f t="shared" si="74"/>
        <v>0</v>
      </c>
      <c r="AX482" s="45"/>
      <c r="AY482" s="36" t="s">
        <v>8743</v>
      </c>
    </row>
    <row r="483" spans="1:51" s="36" customFormat="1" ht="27.75" customHeight="1" x14ac:dyDescent="0.15">
      <c r="A483" s="36" t="str">
        <f t="shared" si="66"/>
        <v>BIOPLAST S.A.201133507</v>
      </c>
      <c r="B483" s="36" t="b">
        <f>+A483='[1]Anexo 9'!A483</f>
        <v>1</v>
      </c>
      <c r="C483" s="18">
        <v>830040574</v>
      </c>
      <c r="D483" s="18" t="s">
        <v>1029</v>
      </c>
      <c r="E483" s="15" t="s">
        <v>98</v>
      </c>
      <c r="F483" s="15" t="s">
        <v>796</v>
      </c>
      <c r="G483" s="15">
        <f>+VLOOKUP(F483,[3]Sheet1!$E$3:$G$74,3,FALSE)</f>
        <v>2</v>
      </c>
      <c r="H483" s="15">
        <f>+VLOOKUP(D483&amp;F483,'TD para paquetes'!$E$3:$I$441,5,FALSE)</f>
        <v>2</v>
      </c>
      <c r="I483" s="15" t="s">
        <v>1025</v>
      </c>
      <c r="J483" s="15">
        <v>10</v>
      </c>
      <c r="K483" s="15">
        <v>10</v>
      </c>
      <c r="L483" s="15">
        <v>201133507</v>
      </c>
      <c r="M483" s="15" t="s">
        <v>799</v>
      </c>
      <c r="N483" s="15" t="s">
        <v>101</v>
      </c>
      <c r="O483" s="18" t="s">
        <v>1549</v>
      </c>
      <c r="P483" s="22" t="s">
        <v>3841</v>
      </c>
      <c r="Q483" s="15" t="s">
        <v>101</v>
      </c>
      <c r="R483" s="18" t="s">
        <v>101</v>
      </c>
      <c r="S483" s="22" t="s">
        <v>73</v>
      </c>
      <c r="T483" s="18" t="s">
        <v>1049</v>
      </c>
      <c r="U483" s="18" t="s">
        <v>6149</v>
      </c>
      <c r="V483" s="15" t="s">
        <v>6072</v>
      </c>
      <c r="W483" s="18" t="s">
        <v>1523</v>
      </c>
      <c r="X483" s="18"/>
      <c r="Y483" s="15" t="s">
        <v>73</v>
      </c>
      <c r="Z483" s="18" t="s">
        <v>1029</v>
      </c>
      <c r="AA483" s="18" t="s">
        <v>71</v>
      </c>
      <c r="AB483" s="18" t="s">
        <v>6746</v>
      </c>
      <c r="AC483" s="67" t="str">
        <f>+VLOOKUP("*"&amp;L483&amp;"*",'[2]REGISTROS SANITARIOS'!$D$458:$E$527,2,FALSE)</f>
        <v>SI</v>
      </c>
      <c r="AD483" s="22" t="s">
        <v>1025</v>
      </c>
      <c r="AE483" s="16">
        <v>46537</v>
      </c>
      <c r="AF483" s="34" t="s">
        <v>73</v>
      </c>
      <c r="AG483" s="24" t="s">
        <v>43</v>
      </c>
      <c r="AH483" s="18" t="s">
        <v>43</v>
      </c>
      <c r="AI483" s="18" t="s">
        <v>53</v>
      </c>
      <c r="AJ483" s="17">
        <v>66</v>
      </c>
      <c r="AK483" s="25">
        <v>66</v>
      </c>
      <c r="AL483" s="25">
        <v>2875</v>
      </c>
      <c r="AM483" s="35">
        <v>0.19</v>
      </c>
      <c r="AN483" s="49">
        <f t="shared" si="67"/>
        <v>225802.49999999997</v>
      </c>
      <c r="AO483" s="18" t="s">
        <v>44</v>
      </c>
      <c r="AP483" s="15" t="s">
        <v>44</v>
      </c>
      <c r="AQ483" s="43" t="str">
        <f t="shared" si="68"/>
        <v>SI</v>
      </c>
      <c r="AR483" s="44">
        <f t="shared" si="69"/>
        <v>225802.5</v>
      </c>
      <c r="AS483" s="44">
        <f t="shared" si="70"/>
        <v>189750</v>
      </c>
      <c r="AT483" s="44">
        <f t="shared" si="71"/>
        <v>189750</v>
      </c>
      <c r="AU483" s="44">
        <f t="shared" si="72"/>
        <v>225802.5</v>
      </c>
      <c r="AV483" s="45" t="b">
        <f t="shared" si="73"/>
        <v>1</v>
      </c>
      <c r="AW483" s="45" t="b">
        <f t="shared" si="74"/>
        <v>0</v>
      </c>
      <c r="AX483" s="45"/>
      <c r="AY483" s="36" t="s">
        <v>8743</v>
      </c>
    </row>
    <row r="484" spans="1:51" s="36" customFormat="1" ht="27.75" customHeight="1" x14ac:dyDescent="0.15">
      <c r="A484" s="36" t="str">
        <f t="shared" si="66"/>
        <v>BIOPLAST S.A.201140209</v>
      </c>
      <c r="B484" s="36" t="b">
        <f>+A484='[1]Anexo 9'!A484</f>
        <v>1</v>
      </c>
      <c r="C484" s="18">
        <v>830040574</v>
      </c>
      <c r="D484" s="18" t="s">
        <v>1029</v>
      </c>
      <c r="E484" s="15" t="s">
        <v>98</v>
      </c>
      <c r="F484" s="15" t="s">
        <v>769</v>
      </c>
      <c r="G484" s="15">
        <f>+VLOOKUP(F484,[3]Sheet1!$E$3:$G$74,3,FALSE)</f>
        <v>2</v>
      </c>
      <c r="H484" s="15">
        <f>+VLOOKUP(D484&amp;F484,'TD para paquetes'!$E$3:$I$441,5,FALSE)</f>
        <v>2</v>
      </c>
      <c r="I484" s="15" t="s">
        <v>1025</v>
      </c>
      <c r="J484" s="15">
        <v>7</v>
      </c>
      <c r="K484" s="15">
        <v>7</v>
      </c>
      <c r="L484" s="15">
        <v>201140209</v>
      </c>
      <c r="M484" s="15" t="s">
        <v>770</v>
      </c>
      <c r="N484" s="15" t="s">
        <v>452</v>
      </c>
      <c r="O484" s="18" t="s">
        <v>4042</v>
      </c>
      <c r="P484" s="22" t="s">
        <v>73</v>
      </c>
      <c r="Q484" s="15" t="s">
        <v>101</v>
      </c>
      <c r="R484" s="18" t="s">
        <v>101</v>
      </c>
      <c r="S484" s="22" t="s">
        <v>73</v>
      </c>
      <c r="T484" s="18" t="s">
        <v>1049</v>
      </c>
      <c r="U484" s="18" t="s">
        <v>6150</v>
      </c>
      <c r="V484" s="15" t="s">
        <v>773</v>
      </c>
      <c r="W484" s="18" t="s">
        <v>1523</v>
      </c>
      <c r="X484" s="18"/>
      <c r="Y484" s="15" t="s">
        <v>73</v>
      </c>
      <c r="Z484" s="18" t="s">
        <v>6747</v>
      </c>
      <c r="AA484" s="18" t="s">
        <v>119</v>
      </c>
      <c r="AB484" s="18" t="s">
        <v>1543</v>
      </c>
      <c r="AC484" s="67" t="str">
        <f>+VLOOKUP("*"&amp;L484&amp;"*",'[2]REGISTROS SANITARIOS'!$D$458:$E$527,2,FALSE)</f>
        <v>SI</v>
      </c>
      <c r="AD484" s="22" t="s">
        <v>1025</v>
      </c>
      <c r="AE484" s="16">
        <v>46996</v>
      </c>
      <c r="AF484" s="34" t="s">
        <v>73</v>
      </c>
      <c r="AG484" s="24" t="s">
        <v>43</v>
      </c>
      <c r="AH484" s="18" t="s">
        <v>43</v>
      </c>
      <c r="AI484" s="18" t="s">
        <v>54</v>
      </c>
      <c r="AJ484" s="17">
        <v>3960</v>
      </c>
      <c r="AK484" s="25">
        <v>3960</v>
      </c>
      <c r="AL484" s="25">
        <v>980</v>
      </c>
      <c r="AM484" s="35">
        <v>0</v>
      </c>
      <c r="AN484" s="49">
        <f t="shared" si="67"/>
        <v>3880800</v>
      </c>
      <c r="AO484" s="18" t="s">
        <v>44</v>
      </c>
      <c r="AP484" s="15" t="s">
        <v>44</v>
      </c>
      <c r="AQ484" s="43" t="str">
        <f t="shared" si="68"/>
        <v>SI</v>
      </c>
      <c r="AR484" s="44">
        <f t="shared" si="69"/>
        <v>3880800</v>
      </c>
      <c r="AS484" s="44">
        <f t="shared" si="70"/>
        <v>3880800</v>
      </c>
      <c r="AT484" s="44">
        <f t="shared" si="71"/>
        <v>3880800</v>
      </c>
      <c r="AU484" s="44">
        <f t="shared" si="72"/>
        <v>3880800</v>
      </c>
      <c r="AV484" s="45" t="b">
        <f t="shared" si="73"/>
        <v>1</v>
      </c>
      <c r="AW484" s="45" t="b">
        <f t="shared" si="74"/>
        <v>1</v>
      </c>
      <c r="AX484" s="45"/>
    </row>
    <row r="485" spans="1:51" s="36" customFormat="1" ht="27.75" customHeight="1" x14ac:dyDescent="0.15">
      <c r="A485" s="36" t="str">
        <f t="shared" si="66"/>
        <v>BIOPLAST S.A.201140409</v>
      </c>
      <c r="B485" s="36" t="b">
        <f>+A485='[1]Anexo 9'!A485</f>
        <v>1</v>
      </c>
      <c r="C485" s="18">
        <v>830040574</v>
      </c>
      <c r="D485" s="18" t="s">
        <v>1029</v>
      </c>
      <c r="E485" s="15" t="s">
        <v>98</v>
      </c>
      <c r="F485" s="15" t="s">
        <v>769</v>
      </c>
      <c r="G485" s="15">
        <f>+VLOOKUP(F485,[3]Sheet1!$E$3:$G$74,3,FALSE)</f>
        <v>2</v>
      </c>
      <c r="H485" s="15">
        <f>+VLOOKUP(D485&amp;F485,'TD para paquetes'!$E$3:$I$441,5,FALSE)</f>
        <v>2</v>
      </c>
      <c r="I485" s="15" t="s">
        <v>1025</v>
      </c>
      <c r="J485" s="15">
        <v>7</v>
      </c>
      <c r="K485" s="15">
        <v>7</v>
      </c>
      <c r="L485" s="15">
        <v>201140409</v>
      </c>
      <c r="M485" s="15" t="s">
        <v>777</v>
      </c>
      <c r="N485" s="15" t="s">
        <v>452</v>
      </c>
      <c r="O485" s="18" t="s">
        <v>4043</v>
      </c>
      <c r="P485" s="22" t="s">
        <v>73</v>
      </c>
      <c r="Q485" s="15" t="s">
        <v>101</v>
      </c>
      <c r="R485" s="18" t="s">
        <v>101</v>
      </c>
      <c r="S485" s="22" t="s">
        <v>73</v>
      </c>
      <c r="T485" s="18" t="s">
        <v>1049</v>
      </c>
      <c r="U485" s="18" t="s">
        <v>6150</v>
      </c>
      <c r="V485" s="15" t="s">
        <v>773</v>
      </c>
      <c r="W485" s="18" t="s">
        <v>1523</v>
      </c>
      <c r="X485" s="18"/>
      <c r="Y485" s="15" t="s">
        <v>73</v>
      </c>
      <c r="Z485" s="18" t="s">
        <v>6747</v>
      </c>
      <c r="AA485" s="18" t="s">
        <v>119</v>
      </c>
      <c r="AB485" s="18" t="s">
        <v>1543</v>
      </c>
      <c r="AC485" s="67" t="str">
        <f>+VLOOKUP("*"&amp;L485&amp;"*",'[2]REGISTROS SANITARIOS'!$D$458:$E$527,2,FALSE)</f>
        <v>SI</v>
      </c>
      <c r="AD485" s="22" t="s">
        <v>1025</v>
      </c>
      <c r="AE485" s="16">
        <v>46996</v>
      </c>
      <c r="AF485" s="34" t="s">
        <v>73</v>
      </c>
      <c r="AG485" s="24" t="s">
        <v>43</v>
      </c>
      <c r="AH485" s="18" t="s">
        <v>43</v>
      </c>
      <c r="AI485" s="18" t="s">
        <v>54</v>
      </c>
      <c r="AJ485" s="17">
        <v>2090</v>
      </c>
      <c r="AK485" s="25">
        <v>2090</v>
      </c>
      <c r="AL485" s="25">
        <v>4390</v>
      </c>
      <c r="AM485" s="35">
        <v>0</v>
      </c>
      <c r="AN485" s="49">
        <f t="shared" si="67"/>
        <v>9175100</v>
      </c>
      <c r="AO485" s="18" t="s">
        <v>44</v>
      </c>
      <c r="AP485" s="15" t="s">
        <v>44</v>
      </c>
      <c r="AQ485" s="43" t="str">
        <f t="shared" si="68"/>
        <v>SI</v>
      </c>
      <c r="AR485" s="44">
        <f t="shared" si="69"/>
        <v>9175100</v>
      </c>
      <c r="AS485" s="44">
        <f t="shared" si="70"/>
        <v>9175100</v>
      </c>
      <c r="AT485" s="44">
        <f t="shared" si="71"/>
        <v>9175100</v>
      </c>
      <c r="AU485" s="44">
        <f t="shared" si="72"/>
        <v>9175100</v>
      </c>
      <c r="AV485" s="45" t="b">
        <f t="shared" si="73"/>
        <v>1</v>
      </c>
      <c r="AW485" s="45" t="b">
        <f t="shared" si="74"/>
        <v>1</v>
      </c>
      <c r="AX485" s="45"/>
    </row>
    <row r="486" spans="1:51" s="36" customFormat="1" ht="27.75" customHeight="1" x14ac:dyDescent="0.15">
      <c r="A486" s="36" t="str">
        <f t="shared" si="66"/>
        <v>BIOPLAST S.A.201140509</v>
      </c>
      <c r="B486" s="36" t="b">
        <f>+A486='[1]Anexo 9'!A486</f>
        <v>1</v>
      </c>
      <c r="C486" s="18">
        <v>830040574</v>
      </c>
      <c r="D486" s="18" t="s">
        <v>1029</v>
      </c>
      <c r="E486" s="15" t="s">
        <v>98</v>
      </c>
      <c r="F486" s="15" t="s">
        <v>780</v>
      </c>
      <c r="G486" s="15">
        <f>+VLOOKUP(F486,[3]Sheet1!$E$3:$G$74,3,FALSE)</f>
        <v>2</v>
      </c>
      <c r="H486" s="15">
        <f>+VLOOKUP(D486&amp;F486,'TD para paquetes'!$E$3:$I$441,5,FALSE)</f>
        <v>2</v>
      </c>
      <c r="I486" s="15" t="s">
        <v>1025</v>
      </c>
      <c r="J486" s="15">
        <v>10</v>
      </c>
      <c r="K486" s="15">
        <v>10</v>
      </c>
      <c r="L486" s="15">
        <v>201140509</v>
      </c>
      <c r="M486" s="15" t="s">
        <v>781</v>
      </c>
      <c r="N486" s="15" t="s">
        <v>452</v>
      </c>
      <c r="O486" s="18" t="s">
        <v>4044</v>
      </c>
      <c r="P486" s="22" t="s">
        <v>73</v>
      </c>
      <c r="Q486" s="15" t="s">
        <v>101</v>
      </c>
      <c r="R486" s="18" t="s">
        <v>101</v>
      </c>
      <c r="S486" s="22" t="s">
        <v>73</v>
      </c>
      <c r="T486" s="18" t="s">
        <v>1049</v>
      </c>
      <c r="U486" s="18" t="s">
        <v>6150</v>
      </c>
      <c r="V486" s="15" t="s">
        <v>783</v>
      </c>
      <c r="W486" s="18" t="s">
        <v>1523</v>
      </c>
      <c r="X486" s="18"/>
      <c r="Y486" s="15" t="s">
        <v>73</v>
      </c>
      <c r="Z486" s="18" t="s">
        <v>6747</v>
      </c>
      <c r="AA486" s="18" t="s">
        <v>119</v>
      </c>
      <c r="AB486" s="18" t="s">
        <v>1544</v>
      </c>
      <c r="AC486" s="67" t="str">
        <f>+VLOOKUP("*"&amp;L486&amp;"*",'[2]REGISTROS SANITARIOS'!$D$458:$E$527,2,FALSE)</f>
        <v>SI</v>
      </c>
      <c r="AD486" s="22" t="s">
        <v>1025</v>
      </c>
      <c r="AE486" s="16">
        <v>46996</v>
      </c>
      <c r="AF486" s="34" t="s">
        <v>73</v>
      </c>
      <c r="AG486" s="24" t="s">
        <v>43</v>
      </c>
      <c r="AH486" s="18" t="s">
        <v>43</v>
      </c>
      <c r="AI486" s="18" t="s">
        <v>54</v>
      </c>
      <c r="AJ486" s="17">
        <v>550</v>
      </c>
      <c r="AK486" s="25">
        <v>550</v>
      </c>
      <c r="AL486" s="25">
        <v>1685</v>
      </c>
      <c r="AM486" s="35">
        <v>0</v>
      </c>
      <c r="AN486" s="49">
        <f t="shared" si="67"/>
        <v>926750</v>
      </c>
      <c r="AO486" s="18" t="s">
        <v>44</v>
      </c>
      <c r="AP486" s="15" t="s">
        <v>44</v>
      </c>
      <c r="AQ486" s="43" t="str">
        <f t="shared" si="68"/>
        <v>SI</v>
      </c>
      <c r="AR486" s="44">
        <f t="shared" si="69"/>
        <v>926750</v>
      </c>
      <c r="AS486" s="44">
        <f t="shared" si="70"/>
        <v>926750</v>
      </c>
      <c r="AT486" s="44">
        <f t="shared" si="71"/>
        <v>926750</v>
      </c>
      <c r="AU486" s="44">
        <f t="shared" si="72"/>
        <v>926750</v>
      </c>
      <c r="AV486" s="45" t="b">
        <f t="shared" si="73"/>
        <v>1</v>
      </c>
      <c r="AW486" s="45" t="b">
        <f t="shared" si="74"/>
        <v>1</v>
      </c>
      <c r="AX486" s="45"/>
    </row>
    <row r="487" spans="1:51" s="36" customFormat="1" ht="27.75" customHeight="1" x14ac:dyDescent="0.15">
      <c r="A487" s="36" t="str">
        <f t="shared" si="66"/>
        <v>BIOPLAST S.A.201140609</v>
      </c>
      <c r="B487" s="36" t="b">
        <f>+A487='[1]Anexo 9'!A487</f>
        <v>1</v>
      </c>
      <c r="C487" s="18">
        <v>830040574</v>
      </c>
      <c r="D487" s="18" t="s">
        <v>1029</v>
      </c>
      <c r="E487" s="15" t="s">
        <v>98</v>
      </c>
      <c r="F487" s="15" t="s">
        <v>780</v>
      </c>
      <c r="G487" s="15">
        <f>+VLOOKUP(F487,[3]Sheet1!$E$3:$G$74,3,FALSE)</f>
        <v>2</v>
      </c>
      <c r="H487" s="15">
        <f>+VLOOKUP(D487&amp;F487,'TD para paquetes'!$E$3:$I$441,5,FALSE)</f>
        <v>2</v>
      </c>
      <c r="I487" s="15" t="s">
        <v>1025</v>
      </c>
      <c r="J487" s="15">
        <v>10</v>
      </c>
      <c r="K487" s="15">
        <v>10</v>
      </c>
      <c r="L487" s="15">
        <v>201140609</v>
      </c>
      <c r="M487" s="15" t="s">
        <v>786</v>
      </c>
      <c r="N487" s="15" t="s">
        <v>452</v>
      </c>
      <c r="O487" s="18" t="s">
        <v>4045</v>
      </c>
      <c r="P487" s="22" t="s">
        <v>73</v>
      </c>
      <c r="Q487" s="15" t="s">
        <v>101</v>
      </c>
      <c r="R487" s="18" t="s">
        <v>101</v>
      </c>
      <c r="S487" s="22" t="s">
        <v>73</v>
      </c>
      <c r="T487" s="18" t="s">
        <v>1049</v>
      </c>
      <c r="U487" s="18" t="s">
        <v>6150</v>
      </c>
      <c r="V487" s="15" t="s">
        <v>783</v>
      </c>
      <c r="W487" s="18" t="s">
        <v>1523</v>
      </c>
      <c r="X487" s="18"/>
      <c r="Y487" s="15" t="s">
        <v>73</v>
      </c>
      <c r="Z487" s="18" t="s">
        <v>6747</v>
      </c>
      <c r="AA487" s="18" t="s">
        <v>119</v>
      </c>
      <c r="AB487" s="18" t="s">
        <v>1544</v>
      </c>
      <c r="AC487" s="67" t="str">
        <f>+VLOOKUP("*"&amp;L487&amp;"*",'[2]REGISTROS SANITARIOS'!$D$458:$E$527,2,FALSE)</f>
        <v>SI</v>
      </c>
      <c r="AD487" s="22" t="s">
        <v>1025</v>
      </c>
      <c r="AE487" s="16">
        <v>46996</v>
      </c>
      <c r="AF487" s="34" t="s">
        <v>73</v>
      </c>
      <c r="AG487" s="24" t="s">
        <v>43</v>
      </c>
      <c r="AH487" s="18" t="s">
        <v>43</v>
      </c>
      <c r="AI487" s="18" t="s">
        <v>54</v>
      </c>
      <c r="AJ487" s="17">
        <v>1100</v>
      </c>
      <c r="AK487" s="25">
        <v>1100</v>
      </c>
      <c r="AL487" s="25">
        <v>1890</v>
      </c>
      <c r="AM487" s="35">
        <v>0</v>
      </c>
      <c r="AN487" s="49">
        <f t="shared" si="67"/>
        <v>2079000</v>
      </c>
      <c r="AO487" s="18" t="s">
        <v>44</v>
      </c>
      <c r="AP487" s="15" t="s">
        <v>44</v>
      </c>
      <c r="AQ487" s="43" t="str">
        <f t="shared" si="68"/>
        <v>SI</v>
      </c>
      <c r="AR487" s="44">
        <f t="shared" si="69"/>
        <v>2079000</v>
      </c>
      <c r="AS487" s="44">
        <f t="shared" si="70"/>
        <v>2079000</v>
      </c>
      <c r="AT487" s="44">
        <f t="shared" si="71"/>
        <v>2079000</v>
      </c>
      <c r="AU487" s="44">
        <f t="shared" si="72"/>
        <v>2079000</v>
      </c>
      <c r="AV487" s="45" t="b">
        <f t="shared" si="73"/>
        <v>1</v>
      </c>
      <c r="AW487" s="45" t="b">
        <f t="shared" si="74"/>
        <v>1</v>
      </c>
      <c r="AX487" s="45"/>
    </row>
    <row r="488" spans="1:51" s="36" customFormat="1" ht="27.75" customHeight="1" x14ac:dyDescent="0.15">
      <c r="A488" s="36" t="str">
        <f t="shared" si="66"/>
        <v>BIOPLAST S.A.201142310</v>
      </c>
      <c r="B488" s="36" t="b">
        <f>+A488='[1]Anexo 9'!A488</f>
        <v>1</v>
      </c>
      <c r="C488" s="18">
        <v>830040574</v>
      </c>
      <c r="D488" s="18" t="s">
        <v>1029</v>
      </c>
      <c r="E488" s="15" t="s">
        <v>98</v>
      </c>
      <c r="F488" s="15" t="s">
        <v>191</v>
      </c>
      <c r="G488" s="15">
        <f>+VLOOKUP(F488,[3]Sheet1!$E$3:$G$74,3,FALSE)</f>
        <v>3</v>
      </c>
      <c r="H488" s="15">
        <f>+VLOOKUP(D488&amp;F488,'TD para paquetes'!$E$3:$I$441,5,FALSE)</f>
        <v>3</v>
      </c>
      <c r="I488" s="15" t="s">
        <v>1025</v>
      </c>
      <c r="J488" s="15">
        <v>6</v>
      </c>
      <c r="K488" s="15">
        <v>6</v>
      </c>
      <c r="L488" s="15">
        <v>201142310</v>
      </c>
      <c r="M488" s="15" t="s">
        <v>192</v>
      </c>
      <c r="N488" s="15" t="s">
        <v>101</v>
      </c>
      <c r="O488" s="18" t="s">
        <v>4046</v>
      </c>
      <c r="P488" s="22" t="s">
        <v>73</v>
      </c>
      <c r="Q488" s="15" t="s">
        <v>101</v>
      </c>
      <c r="R488" s="18" t="s">
        <v>101</v>
      </c>
      <c r="S488" s="22" t="s">
        <v>73</v>
      </c>
      <c r="T488" s="18" t="s">
        <v>1049</v>
      </c>
      <c r="U488" s="18" t="s">
        <v>101</v>
      </c>
      <c r="V488" s="15" t="s">
        <v>6077</v>
      </c>
      <c r="W488" s="18" t="s">
        <v>1497</v>
      </c>
      <c r="X488" s="18"/>
      <c r="Y488" s="15" t="s">
        <v>73</v>
      </c>
      <c r="Z488" s="18" t="s">
        <v>6748</v>
      </c>
      <c r="AA488" s="18" t="s">
        <v>71</v>
      </c>
      <c r="AB488" s="18" t="s">
        <v>6749</v>
      </c>
      <c r="AC488" s="67" t="str">
        <f>+VLOOKUP("*"&amp;L488&amp;"*",'[2]REGISTROS SANITARIOS'!$D$458:$E$527,2,FALSE)</f>
        <v>SI</v>
      </c>
      <c r="AD488" s="22" t="s">
        <v>1025</v>
      </c>
      <c r="AE488" s="16">
        <v>47451</v>
      </c>
      <c r="AF488" s="34" t="s">
        <v>73</v>
      </c>
      <c r="AG488" s="24" t="s">
        <v>43</v>
      </c>
      <c r="AH488" s="18" t="s">
        <v>43</v>
      </c>
      <c r="AI488" s="18" t="s">
        <v>54</v>
      </c>
      <c r="AJ488" s="17">
        <v>11</v>
      </c>
      <c r="AK488" s="25">
        <v>11</v>
      </c>
      <c r="AL488" s="25">
        <v>17440</v>
      </c>
      <c r="AM488" s="35">
        <v>0</v>
      </c>
      <c r="AN488" s="49">
        <f t="shared" si="67"/>
        <v>191840</v>
      </c>
      <c r="AO488" s="18" t="s">
        <v>44</v>
      </c>
      <c r="AP488" s="15" t="s">
        <v>44</v>
      </c>
      <c r="AQ488" s="43" t="str">
        <f t="shared" si="68"/>
        <v>SI</v>
      </c>
      <c r="AR488" s="44">
        <f t="shared" si="69"/>
        <v>191840</v>
      </c>
      <c r="AS488" s="44">
        <f t="shared" si="70"/>
        <v>191840</v>
      </c>
      <c r="AT488" s="44">
        <f t="shared" si="71"/>
        <v>191840</v>
      </c>
      <c r="AU488" s="44">
        <f t="shared" si="72"/>
        <v>191840</v>
      </c>
      <c r="AV488" s="45" t="b">
        <f t="shared" si="73"/>
        <v>1</v>
      </c>
      <c r="AW488" s="45" t="b">
        <f t="shared" si="74"/>
        <v>1</v>
      </c>
      <c r="AX488" s="45"/>
    </row>
    <row r="489" spans="1:51" s="36" customFormat="1" ht="27.75" customHeight="1" x14ac:dyDescent="0.15">
      <c r="A489" s="36" t="str">
        <f t="shared" si="66"/>
        <v>BIOPLAST S.A.201142410</v>
      </c>
      <c r="B489" s="36" t="b">
        <f>+A489='[1]Anexo 9'!A489</f>
        <v>1</v>
      </c>
      <c r="C489" s="18">
        <v>830040574</v>
      </c>
      <c r="D489" s="18" t="s">
        <v>1029</v>
      </c>
      <c r="E489" s="15" t="s">
        <v>98</v>
      </c>
      <c r="F489" s="15" t="s">
        <v>191</v>
      </c>
      <c r="G489" s="15">
        <f>+VLOOKUP(F489,[3]Sheet1!$E$3:$G$74,3,FALSE)</f>
        <v>3</v>
      </c>
      <c r="H489" s="15">
        <f>+VLOOKUP(D489&amp;F489,'TD para paquetes'!$E$3:$I$441,5,FALSE)</f>
        <v>3</v>
      </c>
      <c r="I489" s="15" t="s">
        <v>1025</v>
      </c>
      <c r="J489" s="15">
        <v>6</v>
      </c>
      <c r="K489" s="15">
        <v>6</v>
      </c>
      <c r="L489" s="15">
        <v>201142410</v>
      </c>
      <c r="M489" s="15" t="s">
        <v>197</v>
      </c>
      <c r="N489" s="15" t="s">
        <v>101</v>
      </c>
      <c r="O489" s="18" t="s">
        <v>4047</v>
      </c>
      <c r="P489" s="22" t="s">
        <v>73</v>
      </c>
      <c r="Q489" s="15" t="s">
        <v>101</v>
      </c>
      <c r="R489" s="18" t="s">
        <v>101</v>
      </c>
      <c r="S489" s="22" t="s">
        <v>73</v>
      </c>
      <c r="T489" s="18" t="s">
        <v>1049</v>
      </c>
      <c r="U489" s="18" t="s">
        <v>101</v>
      </c>
      <c r="V489" s="15" t="s">
        <v>6077</v>
      </c>
      <c r="W489" s="18" t="s">
        <v>1497</v>
      </c>
      <c r="X489" s="18"/>
      <c r="Y489" s="15" t="s">
        <v>73</v>
      </c>
      <c r="Z489" s="18" t="s">
        <v>6748</v>
      </c>
      <c r="AA489" s="18" t="s">
        <v>71</v>
      </c>
      <c r="AB489" s="18" t="s">
        <v>6749</v>
      </c>
      <c r="AC489" s="67" t="str">
        <f>+VLOOKUP("*"&amp;L489&amp;"*",'[2]REGISTROS SANITARIOS'!$D$458:$E$527,2,FALSE)</f>
        <v>SI</v>
      </c>
      <c r="AD489" s="22" t="s">
        <v>1025</v>
      </c>
      <c r="AE489" s="16">
        <v>47451</v>
      </c>
      <c r="AF489" s="34" t="s">
        <v>73</v>
      </c>
      <c r="AG489" s="24" t="s">
        <v>43</v>
      </c>
      <c r="AH489" s="18" t="s">
        <v>43</v>
      </c>
      <c r="AI489" s="18" t="s">
        <v>54</v>
      </c>
      <c r="AJ489" s="17">
        <v>38.5</v>
      </c>
      <c r="AK489" s="25">
        <v>38.5</v>
      </c>
      <c r="AL489" s="25">
        <v>17440</v>
      </c>
      <c r="AM489" s="35">
        <v>0</v>
      </c>
      <c r="AN489" s="49">
        <f t="shared" si="67"/>
        <v>671440</v>
      </c>
      <c r="AO489" s="18" t="s">
        <v>44</v>
      </c>
      <c r="AP489" s="15" t="s">
        <v>44</v>
      </c>
      <c r="AQ489" s="43" t="str">
        <f t="shared" si="68"/>
        <v>SI</v>
      </c>
      <c r="AR489" s="44">
        <f t="shared" si="69"/>
        <v>671440</v>
      </c>
      <c r="AS489" s="44">
        <f t="shared" si="70"/>
        <v>671440</v>
      </c>
      <c r="AT489" s="44">
        <f t="shared" si="71"/>
        <v>671440</v>
      </c>
      <c r="AU489" s="44">
        <f t="shared" si="72"/>
        <v>671440</v>
      </c>
      <c r="AV489" s="45" t="b">
        <f t="shared" si="73"/>
        <v>1</v>
      </c>
      <c r="AW489" s="45" t="b">
        <f t="shared" si="74"/>
        <v>1</v>
      </c>
      <c r="AX489" s="45"/>
    </row>
    <row r="490" spans="1:51" s="36" customFormat="1" ht="27.75" customHeight="1" x14ac:dyDescent="0.15">
      <c r="A490" s="36" t="str">
        <f t="shared" si="66"/>
        <v>BIOPLAST S.A.201142510</v>
      </c>
      <c r="B490" s="36" t="b">
        <f>+A490='[1]Anexo 9'!A490</f>
        <v>1</v>
      </c>
      <c r="C490" s="18">
        <v>830040574</v>
      </c>
      <c r="D490" s="18" t="s">
        <v>1029</v>
      </c>
      <c r="E490" s="15" t="s">
        <v>98</v>
      </c>
      <c r="F490" s="15" t="s">
        <v>191</v>
      </c>
      <c r="G490" s="15">
        <f>+VLOOKUP(F490,[3]Sheet1!$E$3:$G$74,3,FALSE)</f>
        <v>3</v>
      </c>
      <c r="H490" s="15">
        <f>+VLOOKUP(D490&amp;F490,'TD para paquetes'!$E$3:$I$441,5,FALSE)</f>
        <v>3</v>
      </c>
      <c r="I490" s="15" t="s">
        <v>1025</v>
      </c>
      <c r="J490" s="15">
        <v>6</v>
      </c>
      <c r="K490" s="15">
        <v>6</v>
      </c>
      <c r="L490" s="15">
        <v>201142510</v>
      </c>
      <c r="M490" s="15" t="s">
        <v>200</v>
      </c>
      <c r="N490" s="15" t="s">
        <v>101</v>
      </c>
      <c r="O490" s="18" t="s">
        <v>4048</v>
      </c>
      <c r="P490" s="22" t="s">
        <v>73</v>
      </c>
      <c r="Q490" s="15" t="s">
        <v>101</v>
      </c>
      <c r="R490" s="18" t="s">
        <v>101</v>
      </c>
      <c r="S490" s="22" t="s">
        <v>73</v>
      </c>
      <c r="T490" s="18" t="s">
        <v>1049</v>
      </c>
      <c r="U490" s="18" t="s">
        <v>101</v>
      </c>
      <c r="V490" s="15" t="s">
        <v>6077</v>
      </c>
      <c r="W490" s="18" t="s">
        <v>1497</v>
      </c>
      <c r="X490" s="18"/>
      <c r="Y490" s="15" t="s">
        <v>73</v>
      </c>
      <c r="Z490" s="18" t="s">
        <v>6748</v>
      </c>
      <c r="AA490" s="18" t="s">
        <v>71</v>
      </c>
      <c r="AB490" s="18" t="s">
        <v>6749</v>
      </c>
      <c r="AC490" s="67" t="str">
        <f>+VLOOKUP("*"&amp;L490&amp;"*",'[2]REGISTROS SANITARIOS'!$D$458:$E$527,2,FALSE)</f>
        <v>SI</v>
      </c>
      <c r="AD490" s="22" t="s">
        <v>1025</v>
      </c>
      <c r="AE490" s="16">
        <v>47451</v>
      </c>
      <c r="AF490" s="34" t="s">
        <v>73</v>
      </c>
      <c r="AG490" s="24" t="s">
        <v>43</v>
      </c>
      <c r="AH490" s="18" t="s">
        <v>43</v>
      </c>
      <c r="AI490" s="18" t="s">
        <v>54</v>
      </c>
      <c r="AJ490" s="17">
        <v>5.5</v>
      </c>
      <c r="AK490" s="25">
        <v>5.5</v>
      </c>
      <c r="AL490" s="25">
        <v>17440</v>
      </c>
      <c r="AM490" s="35">
        <v>0</v>
      </c>
      <c r="AN490" s="49">
        <f t="shared" si="67"/>
        <v>95920</v>
      </c>
      <c r="AO490" s="18" t="s">
        <v>44</v>
      </c>
      <c r="AP490" s="15" t="s">
        <v>44</v>
      </c>
      <c r="AQ490" s="43" t="str">
        <f t="shared" si="68"/>
        <v>SI</v>
      </c>
      <c r="AR490" s="44">
        <f t="shared" si="69"/>
        <v>95920</v>
      </c>
      <c r="AS490" s="44">
        <f t="shared" si="70"/>
        <v>95920</v>
      </c>
      <c r="AT490" s="44">
        <f t="shared" si="71"/>
        <v>95920</v>
      </c>
      <c r="AU490" s="44">
        <f t="shared" si="72"/>
        <v>95920</v>
      </c>
      <c r="AV490" s="45" t="b">
        <f t="shared" si="73"/>
        <v>1</v>
      </c>
      <c r="AW490" s="45" t="b">
        <f t="shared" si="74"/>
        <v>1</v>
      </c>
      <c r="AX490" s="45"/>
    </row>
    <row r="491" spans="1:51" s="36" customFormat="1" ht="27.75" customHeight="1" x14ac:dyDescent="0.15">
      <c r="A491" s="36" t="str">
        <f t="shared" si="66"/>
        <v>BIOPLAST S.A.201150809</v>
      </c>
      <c r="B491" s="36" t="b">
        <f>+A491='[1]Anexo 9'!A491</f>
        <v>1</v>
      </c>
      <c r="C491" s="18">
        <v>830040574</v>
      </c>
      <c r="D491" s="18" t="s">
        <v>1029</v>
      </c>
      <c r="E491" s="15" t="s">
        <v>98</v>
      </c>
      <c r="F491" s="15" t="s">
        <v>62</v>
      </c>
      <c r="G491" s="15" t="s">
        <v>3155</v>
      </c>
      <c r="H491" s="15" t="s">
        <v>3155</v>
      </c>
      <c r="I491" s="15" t="s">
        <v>3155</v>
      </c>
      <c r="J491" s="15">
        <v>7</v>
      </c>
      <c r="K491" s="15" t="s">
        <v>3155</v>
      </c>
      <c r="L491" s="15">
        <v>201150809</v>
      </c>
      <c r="M491" s="15" t="s">
        <v>451</v>
      </c>
      <c r="N491" s="15" t="s">
        <v>452</v>
      </c>
      <c r="O491" s="18" t="s">
        <v>4049</v>
      </c>
      <c r="P491" s="22" t="s">
        <v>3841</v>
      </c>
      <c r="Q491" s="15" t="s">
        <v>101</v>
      </c>
      <c r="R491" s="18" t="s">
        <v>101</v>
      </c>
      <c r="S491" s="22" t="s">
        <v>73</v>
      </c>
      <c r="T491" s="18" t="s">
        <v>1049</v>
      </c>
      <c r="U491" s="18" t="s">
        <v>101</v>
      </c>
      <c r="V491" s="15" t="s">
        <v>456</v>
      </c>
      <c r="W491" s="18" t="s">
        <v>6151</v>
      </c>
      <c r="X491" s="18"/>
      <c r="Y491" s="15" t="s">
        <v>73</v>
      </c>
      <c r="Z491" s="18" t="s">
        <v>1510</v>
      </c>
      <c r="AA491" s="18" t="s">
        <v>119</v>
      </c>
      <c r="AB491" s="18" t="s">
        <v>1511</v>
      </c>
      <c r="AC491" s="67" t="str">
        <f>+VLOOKUP("*"&amp;L491&amp;"*",'[2]REGISTROS SANITARIOS'!$D$458:$E$527,2,FALSE)</f>
        <v>SI</v>
      </c>
      <c r="AD491" s="22" t="s">
        <v>1025</v>
      </c>
      <c r="AE491" s="16">
        <v>45559</v>
      </c>
      <c r="AF491" s="34" t="s">
        <v>73</v>
      </c>
      <c r="AG491" s="24" t="s">
        <v>43</v>
      </c>
      <c r="AH491" s="18" t="s">
        <v>43</v>
      </c>
      <c r="AI491" s="18" t="s">
        <v>54</v>
      </c>
      <c r="AJ491" s="17">
        <v>66</v>
      </c>
      <c r="AK491" s="25">
        <v>66</v>
      </c>
      <c r="AL491" s="25">
        <v>8475</v>
      </c>
      <c r="AM491" s="35">
        <v>0.19</v>
      </c>
      <c r="AN491" s="49">
        <f t="shared" si="67"/>
        <v>665626.49999999988</v>
      </c>
      <c r="AO491" s="18" t="s">
        <v>44</v>
      </c>
      <c r="AP491" s="15" t="s">
        <v>44</v>
      </c>
      <c r="AQ491" s="43" t="str">
        <f t="shared" si="68"/>
        <v>SI</v>
      </c>
      <c r="AR491" s="44">
        <f t="shared" si="69"/>
        <v>665626.5</v>
      </c>
      <c r="AS491" s="44">
        <f t="shared" si="70"/>
        <v>559350</v>
      </c>
      <c r="AT491" s="44">
        <f t="shared" si="71"/>
        <v>559350</v>
      </c>
      <c r="AU491" s="44">
        <f t="shared" si="72"/>
        <v>665626.5</v>
      </c>
      <c r="AV491" s="45" t="b">
        <f t="shared" si="73"/>
        <v>1</v>
      </c>
      <c r="AW491" s="45" t="b">
        <f t="shared" si="74"/>
        <v>0</v>
      </c>
      <c r="AX491" s="45"/>
    </row>
    <row r="492" spans="1:51" s="36" customFormat="1" ht="27.75" customHeight="1" x14ac:dyDescent="0.15">
      <c r="A492" s="36" t="str">
        <f t="shared" si="66"/>
        <v>BIOPLAST S.A.201150910</v>
      </c>
      <c r="B492" s="36" t="b">
        <f>+A492='[1]Anexo 9'!A492</f>
        <v>1</v>
      </c>
      <c r="C492" s="18">
        <v>830040574</v>
      </c>
      <c r="D492" s="18" t="s">
        <v>1029</v>
      </c>
      <c r="E492" s="15" t="s">
        <v>98</v>
      </c>
      <c r="F492" s="15" t="s">
        <v>62</v>
      </c>
      <c r="G492" s="15" t="s">
        <v>3155</v>
      </c>
      <c r="H492" s="15" t="s">
        <v>3155</v>
      </c>
      <c r="I492" s="15" t="s">
        <v>3155</v>
      </c>
      <c r="J492" s="15">
        <v>6</v>
      </c>
      <c r="K492" s="15" t="s">
        <v>3155</v>
      </c>
      <c r="L492" s="15">
        <v>201150910</v>
      </c>
      <c r="M492" s="15" t="s">
        <v>1008</v>
      </c>
      <c r="N492" s="15" t="s">
        <v>101</v>
      </c>
      <c r="O492" s="18" t="s">
        <v>1008</v>
      </c>
      <c r="P492" s="22" t="s">
        <v>73</v>
      </c>
      <c r="Q492" s="15" t="s">
        <v>101</v>
      </c>
      <c r="R492" s="18" t="s">
        <v>101</v>
      </c>
      <c r="S492" s="22" t="s">
        <v>73</v>
      </c>
      <c r="T492" s="18" t="s">
        <v>1049</v>
      </c>
      <c r="U492" s="18" t="s">
        <v>6152</v>
      </c>
      <c r="V492" s="15" t="s">
        <v>1009</v>
      </c>
      <c r="W492" s="18" t="s">
        <v>1512</v>
      </c>
      <c r="X492" s="18"/>
      <c r="Y492" s="15" t="s">
        <v>73</v>
      </c>
      <c r="Z492" s="18" t="s">
        <v>1512</v>
      </c>
      <c r="AA492" s="18" t="s">
        <v>208</v>
      </c>
      <c r="AB492" s="18" t="s">
        <v>1513</v>
      </c>
      <c r="AC492" s="67" t="str">
        <f>+VLOOKUP("*"&amp;L492&amp;"*",'[2]REGISTROS SANITARIOS'!$D$458:$E$527,2,FALSE)</f>
        <v>SI</v>
      </c>
      <c r="AD492" s="22" t="s">
        <v>1025</v>
      </c>
      <c r="AE492" s="16">
        <v>45051</v>
      </c>
      <c r="AF492" s="34" t="s">
        <v>73</v>
      </c>
      <c r="AG492" s="24" t="s">
        <v>43</v>
      </c>
      <c r="AH492" s="18" t="s">
        <v>43</v>
      </c>
      <c r="AI492" s="18" t="s">
        <v>8009</v>
      </c>
      <c r="AJ492" s="17">
        <v>770</v>
      </c>
      <c r="AK492" s="25">
        <v>770</v>
      </c>
      <c r="AL492" s="25">
        <v>5425</v>
      </c>
      <c r="AM492" s="35">
        <v>0</v>
      </c>
      <c r="AN492" s="49">
        <f t="shared" si="67"/>
        <v>4177250</v>
      </c>
      <c r="AO492" s="18" t="s">
        <v>44</v>
      </c>
      <c r="AP492" s="15" t="s">
        <v>44</v>
      </c>
      <c r="AQ492" s="43" t="str">
        <f t="shared" si="68"/>
        <v>SI</v>
      </c>
      <c r="AR492" s="44">
        <f t="shared" si="69"/>
        <v>4177250</v>
      </c>
      <c r="AS492" s="44">
        <f t="shared" si="70"/>
        <v>4177250</v>
      </c>
      <c r="AT492" s="44">
        <f t="shared" si="71"/>
        <v>4177250</v>
      </c>
      <c r="AU492" s="44">
        <f t="shared" si="72"/>
        <v>4177250</v>
      </c>
      <c r="AV492" s="45" t="b">
        <f t="shared" si="73"/>
        <v>1</v>
      </c>
      <c r="AW492" s="45" t="b">
        <f t="shared" si="74"/>
        <v>1</v>
      </c>
      <c r="AX492" s="45"/>
    </row>
    <row r="493" spans="1:51" s="36" customFormat="1" ht="27.75" customHeight="1" x14ac:dyDescent="0.15">
      <c r="A493" s="36" t="str">
        <f t="shared" si="66"/>
        <v>BIOPLAST S.A.201151005</v>
      </c>
      <c r="B493" s="36" t="b">
        <f>+A493='[1]Anexo 9'!A493</f>
        <v>1</v>
      </c>
      <c r="C493" s="18">
        <v>830040574</v>
      </c>
      <c r="D493" s="18" t="s">
        <v>1029</v>
      </c>
      <c r="E493" s="15" t="s">
        <v>98</v>
      </c>
      <c r="F493" s="15" t="s">
        <v>62</v>
      </c>
      <c r="G493" s="15" t="s">
        <v>3155</v>
      </c>
      <c r="H493" s="15" t="s">
        <v>3155</v>
      </c>
      <c r="I493" s="15" t="s">
        <v>3155</v>
      </c>
      <c r="J493" s="15">
        <v>6</v>
      </c>
      <c r="K493" s="15" t="s">
        <v>3155</v>
      </c>
      <c r="L493" s="15">
        <v>201151005</v>
      </c>
      <c r="M493" s="15" t="s">
        <v>460</v>
      </c>
      <c r="N493" s="15" t="s">
        <v>91</v>
      </c>
      <c r="O493" s="18" t="s">
        <v>4050</v>
      </c>
      <c r="P493" s="22" t="s">
        <v>73</v>
      </c>
      <c r="Q493" s="15" t="s">
        <v>462</v>
      </c>
      <c r="R493" s="18" t="s">
        <v>462</v>
      </c>
      <c r="S493" s="22" t="s">
        <v>73</v>
      </c>
      <c r="T493" s="18" t="s">
        <v>1049</v>
      </c>
      <c r="U493" s="18" t="s">
        <v>6153</v>
      </c>
      <c r="V493" s="15" t="s">
        <v>464</v>
      </c>
      <c r="W493" s="18" t="s">
        <v>6154</v>
      </c>
      <c r="X493" s="18"/>
      <c r="Y493" s="15" t="s">
        <v>73</v>
      </c>
      <c r="Z493" s="18" t="s">
        <v>1029</v>
      </c>
      <c r="AA493" s="18" t="s">
        <v>71</v>
      </c>
      <c r="AB493" s="18" t="s">
        <v>1514</v>
      </c>
      <c r="AC493" s="67" t="str">
        <f>+VLOOKUP("*"&amp;L493&amp;"*",'[2]REGISTROS SANITARIOS'!$D$458:$E$527,2,FALSE)</f>
        <v>SI</v>
      </c>
      <c r="AD493" s="22" t="s">
        <v>1025</v>
      </c>
      <c r="AE493" s="16">
        <v>47143</v>
      </c>
      <c r="AF493" s="34" t="s">
        <v>73</v>
      </c>
      <c r="AG493" s="24" t="s">
        <v>43</v>
      </c>
      <c r="AH493" s="18" t="s">
        <v>43</v>
      </c>
      <c r="AI493" s="18" t="s">
        <v>54</v>
      </c>
      <c r="AJ493" s="17">
        <v>1540</v>
      </c>
      <c r="AK493" s="25">
        <v>1540</v>
      </c>
      <c r="AL493" s="25">
        <v>2980</v>
      </c>
      <c r="AM493" s="35">
        <v>0</v>
      </c>
      <c r="AN493" s="49">
        <f t="shared" si="67"/>
        <v>4589200</v>
      </c>
      <c r="AO493" s="18" t="s">
        <v>44</v>
      </c>
      <c r="AP493" s="15" t="s">
        <v>44</v>
      </c>
      <c r="AQ493" s="43" t="str">
        <f t="shared" si="68"/>
        <v>SI</v>
      </c>
      <c r="AR493" s="44">
        <f t="shared" si="69"/>
        <v>4589200</v>
      </c>
      <c r="AS493" s="44">
        <f t="shared" si="70"/>
        <v>4589200</v>
      </c>
      <c r="AT493" s="44">
        <f t="shared" si="71"/>
        <v>4589200</v>
      </c>
      <c r="AU493" s="44">
        <f t="shared" si="72"/>
        <v>4589200</v>
      </c>
      <c r="AV493" s="45" t="b">
        <f t="shared" si="73"/>
        <v>1</v>
      </c>
      <c r="AW493" s="45" t="b">
        <f t="shared" si="74"/>
        <v>1</v>
      </c>
      <c r="AX493" s="45"/>
    </row>
    <row r="494" spans="1:51" s="36" customFormat="1" ht="27.75" customHeight="1" x14ac:dyDescent="0.15">
      <c r="A494" s="36" t="str">
        <f t="shared" si="66"/>
        <v>BIOPLAST S.A.201151410</v>
      </c>
      <c r="B494" s="36" t="b">
        <f>+A494='[1]Anexo 9'!A494</f>
        <v>1</v>
      </c>
      <c r="C494" s="18">
        <v>830040574</v>
      </c>
      <c r="D494" s="18" t="s">
        <v>1029</v>
      </c>
      <c r="E494" s="15" t="s">
        <v>98</v>
      </c>
      <c r="F494" s="15" t="s">
        <v>62</v>
      </c>
      <c r="G494" s="15" t="s">
        <v>3155</v>
      </c>
      <c r="H494" s="15" t="s">
        <v>3155</v>
      </c>
      <c r="I494" s="15" t="s">
        <v>3155</v>
      </c>
      <c r="J494" s="15">
        <v>7</v>
      </c>
      <c r="K494" s="15" t="s">
        <v>3155</v>
      </c>
      <c r="L494" s="15">
        <v>201151410</v>
      </c>
      <c r="M494" s="15" t="s">
        <v>467</v>
      </c>
      <c r="N494" s="15" t="s">
        <v>101</v>
      </c>
      <c r="O494" s="18" t="s">
        <v>4051</v>
      </c>
      <c r="P494" s="22" t="s">
        <v>3841</v>
      </c>
      <c r="Q494" s="15" t="s">
        <v>101</v>
      </c>
      <c r="R494" s="18" t="s">
        <v>101</v>
      </c>
      <c r="S494" s="22" t="s">
        <v>73</v>
      </c>
      <c r="T494" s="18" t="s">
        <v>1049</v>
      </c>
      <c r="U494" s="18" t="s">
        <v>6155</v>
      </c>
      <c r="V494" s="15" t="s">
        <v>469</v>
      </c>
      <c r="W494" s="18" t="s">
        <v>1523</v>
      </c>
      <c r="X494" s="18"/>
      <c r="Y494" s="15" t="s">
        <v>73</v>
      </c>
      <c r="Z494" s="18" t="s">
        <v>1029</v>
      </c>
      <c r="AA494" s="18" t="s">
        <v>71</v>
      </c>
      <c r="AB494" s="18" t="s">
        <v>6750</v>
      </c>
      <c r="AC494" s="67" t="str">
        <f>+VLOOKUP("*"&amp;L494&amp;"*",'[2]REGISTROS SANITARIOS'!$D$458:$E$527,2,FALSE)</f>
        <v>SI</v>
      </c>
      <c r="AD494" s="22" t="s">
        <v>1025</v>
      </c>
      <c r="AE494" s="16">
        <v>46456</v>
      </c>
      <c r="AF494" s="34" t="s">
        <v>73</v>
      </c>
      <c r="AG494" s="24" t="s">
        <v>43</v>
      </c>
      <c r="AH494" s="18" t="s">
        <v>43</v>
      </c>
      <c r="AI494" s="18" t="s">
        <v>53</v>
      </c>
      <c r="AJ494" s="17">
        <v>4675</v>
      </c>
      <c r="AK494" s="25">
        <v>4675</v>
      </c>
      <c r="AL494" s="25">
        <v>3295</v>
      </c>
      <c r="AM494" s="35">
        <v>0.19</v>
      </c>
      <c r="AN494" s="49">
        <f t="shared" si="67"/>
        <v>18330908.75</v>
      </c>
      <c r="AO494" s="18" t="s">
        <v>44</v>
      </c>
      <c r="AP494" s="15" t="s">
        <v>44</v>
      </c>
      <c r="AQ494" s="43" t="str">
        <f t="shared" si="68"/>
        <v>SI</v>
      </c>
      <c r="AR494" s="44">
        <f t="shared" si="69"/>
        <v>18330908.75</v>
      </c>
      <c r="AS494" s="44">
        <f t="shared" si="70"/>
        <v>15404125</v>
      </c>
      <c r="AT494" s="44">
        <f t="shared" si="71"/>
        <v>15404125</v>
      </c>
      <c r="AU494" s="44">
        <f t="shared" si="72"/>
        <v>18330908.75</v>
      </c>
      <c r="AV494" s="45" t="b">
        <f t="shared" si="73"/>
        <v>1</v>
      </c>
      <c r="AW494" s="45" t="b">
        <f t="shared" si="74"/>
        <v>0</v>
      </c>
      <c r="AX494" s="45"/>
    </row>
    <row r="495" spans="1:51" s="36" customFormat="1" ht="27.75" customHeight="1" x14ac:dyDescent="0.15">
      <c r="A495" s="36" t="str">
        <f t="shared" si="66"/>
        <v>BIOPLAST S.A.201152310</v>
      </c>
      <c r="B495" s="36" t="b">
        <f>+A495='[1]Anexo 9'!A495</f>
        <v>1</v>
      </c>
      <c r="C495" s="18">
        <v>830040574</v>
      </c>
      <c r="D495" s="18" t="s">
        <v>1029</v>
      </c>
      <c r="E495" s="15" t="s">
        <v>98</v>
      </c>
      <c r="F495" s="15" t="s">
        <v>62</v>
      </c>
      <c r="G495" s="15" t="s">
        <v>3155</v>
      </c>
      <c r="H495" s="15" t="s">
        <v>3155</v>
      </c>
      <c r="I495" s="15" t="s">
        <v>3155</v>
      </c>
      <c r="J495" s="15">
        <v>5</v>
      </c>
      <c r="K495" s="15" t="s">
        <v>3155</v>
      </c>
      <c r="L495" s="15">
        <v>201152310</v>
      </c>
      <c r="M495" s="15" t="s">
        <v>488</v>
      </c>
      <c r="N495" s="15" t="s">
        <v>101</v>
      </c>
      <c r="O495" s="18" t="s">
        <v>4052</v>
      </c>
      <c r="P495" s="22" t="s">
        <v>73</v>
      </c>
      <c r="Q495" s="15" t="s">
        <v>490</v>
      </c>
      <c r="R495" s="18" t="s">
        <v>1407</v>
      </c>
      <c r="S495" s="22" t="s">
        <v>73</v>
      </c>
      <c r="T495" s="18" t="s">
        <v>1049</v>
      </c>
      <c r="U495" s="18" t="s">
        <v>490</v>
      </c>
      <c r="V495" s="15" t="s">
        <v>492</v>
      </c>
      <c r="W495" s="18" t="s">
        <v>2688</v>
      </c>
      <c r="X495" s="18"/>
      <c r="Y495" s="15" t="s">
        <v>73</v>
      </c>
      <c r="Z495" s="18" t="s">
        <v>6751</v>
      </c>
      <c r="AA495" s="18" t="s">
        <v>119</v>
      </c>
      <c r="AB495" s="18" t="s">
        <v>1519</v>
      </c>
      <c r="AC495" s="67" t="str">
        <f>+VLOOKUP("*"&amp;L495&amp;"*",'[2]REGISTROS SANITARIOS'!$D$458:$E$527,2,FALSE)</f>
        <v>SI</v>
      </c>
      <c r="AD495" s="22" t="s">
        <v>1025</v>
      </c>
      <c r="AE495" s="16">
        <v>47107</v>
      </c>
      <c r="AF495" s="34" t="s">
        <v>73</v>
      </c>
      <c r="AG495" s="24" t="s">
        <v>43</v>
      </c>
      <c r="AH495" s="18" t="s">
        <v>43</v>
      </c>
      <c r="AI495" s="18" t="s">
        <v>53</v>
      </c>
      <c r="AJ495" s="17">
        <v>1980</v>
      </c>
      <c r="AK495" s="25">
        <v>1980</v>
      </c>
      <c r="AL495" s="25">
        <v>1415</v>
      </c>
      <c r="AM495" s="35">
        <v>0.19</v>
      </c>
      <c r="AN495" s="49">
        <f t="shared" si="67"/>
        <v>3334022.9999999995</v>
      </c>
      <c r="AO495" s="18" t="s">
        <v>44</v>
      </c>
      <c r="AP495" s="15" t="s">
        <v>44</v>
      </c>
      <c r="AQ495" s="43" t="str">
        <f t="shared" si="68"/>
        <v>SI</v>
      </c>
      <c r="AR495" s="44">
        <f t="shared" si="69"/>
        <v>3334023</v>
      </c>
      <c r="AS495" s="44">
        <f t="shared" si="70"/>
        <v>2801700</v>
      </c>
      <c r="AT495" s="44">
        <f t="shared" si="71"/>
        <v>2801700</v>
      </c>
      <c r="AU495" s="44">
        <f t="shared" si="72"/>
        <v>3334023</v>
      </c>
      <c r="AV495" s="45" t="b">
        <f t="shared" si="73"/>
        <v>1</v>
      </c>
      <c r="AW495" s="45" t="b">
        <f t="shared" si="74"/>
        <v>0</v>
      </c>
      <c r="AX495" s="45"/>
    </row>
    <row r="496" spans="1:51" s="36" customFormat="1" ht="27.75" customHeight="1" x14ac:dyDescent="0.15">
      <c r="A496" s="36" t="str">
        <f t="shared" si="66"/>
        <v>BIOPLAST S.A.201152915</v>
      </c>
      <c r="B496" s="36" t="b">
        <f>+A496='[1]Anexo 9'!A496</f>
        <v>1</v>
      </c>
      <c r="C496" s="18">
        <v>830040574</v>
      </c>
      <c r="D496" s="18" t="s">
        <v>1029</v>
      </c>
      <c r="E496" s="15" t="s">
        <v>98</v>
      </c>
      <c r="F496" s="15" t="s">
        <v>62</v>
      </c>
      <c r="G496" s="15" t="s">
        <v>3155</v>
      </c>
      <c r="H496" s="15" t="s">
        <v>3155</v>
      </c>
      <c r="I496" s="15" t="s">
        <v>3155</v>
      </c>
      <c r="J496" s="15">
        <v>7</v>
      </c>
      <c r="K496" s="15" t="s">
        <v>3155</v>
      </c>
      <c r="L496" s="15">
        <v>201152915</v>
      </c>
      <c r="M496" s="15" t="s">
        <v>1014</v>
      </c>
      <c r="N496" s="15" t="s">
        <v>101</v>
      </c>
      <c r="O496" s="18" t="s">
        <v>4053</v>
      </c>
      <c r="P496" s="22" t="s">
        <v>73</v>
      </c>
      <c r="Q496" s="15" t="s">
        <v>101</v>
      </c>
      <c r="R496" s="18" t="s">
        <v>101</v>
      </c>
      <c r="S496" s="22" t="s">
        <v>73</v>
      </c>
      <c r="T496" s="18" t="s">
        <v>1049</v>
      </c>
      <c r="U496" s="18" t="s">
        <v>101</v>
      </c>
      <c r="V496" s="15" t="s">
        <v>6087</v>
      </c>
      <c r="W496" s="18" t="s">
        <v>1523</v>
      </c>
      <c r="X496" s="18"/>
      <c r="Y496" s="15" t="s">
        <v>73</v>
      </c>
      <c r="Z496" s="18" t="s">
        <v>1029</v>
      </c>
      <c r="AA496" s="18" t="s">
        <v>71</v>
      </c>
      <c r="AB496" s="18" t="s">
        <v>1520</v>
      </c>
      <c r="AC496" s="67" t="str">
        <f>+VLOOKUP("*"&amp;L496&amp;"*",'[2]REGISTROS SANITARIOS'!$D$458:$E$527,2,FALSE)</f>
        <v>SI</v>
      </c>
      <c r="AD496" s="22" t="s">
        <v>1025</v>
      </c>
      <c r="AE496" s="16">
        <v>44527</v>
      </c>
      <c r="AF496" s="34" t="s">
        <v>73</v>
      </c>
      <c r="AG496" s="24" t="s">
        <v>43</v>
      </c>
      <c r="AH496" s="18" t="s">
        <v>43</v>
      </c>
      <c r="AI496" s="18" t="s">
        <v>53</v>
      </c>
      <c r="AJ496" s="17">
        <v>2200</v>
      </c>
      <c r="AK496" s="25">
        <v>2200</v>
      </c>
      <c r="AL496" s="25">
        <v>2890</v>
      </c>
      <c r="AM496" s="35">
        <v>0.19</v>
      </c>
      <c r="AN496" s="49">
        <f t="shared" si="67"/>
        <v>7566020</v>
      </c>
      <c r="AO496" s="18" t="s">
        <v>44</v>
      </c>
      <c r="AP496" s="15" t="s">
        <v>44</v>
      </c>
      <c r="AQ496" s="43" t="str">
        <f t="shared" si="68"/>
        <v>SI</v>
      </c>
      <c r="AR496" s="44">
        <f t="shared" si="69"/>
        <v>7566020</v>
      </c>
      <c r="AS496" s="44">
        <f t="shared" si="70"/>
        <v>6358000</v>
      </c>
      <c r="AT496" s="44">
        <f t="shared" si="71"/>
        <v>6358000</v>
      </c>
      <c r="AU496" s="44">
        <f t="shared" si="72"/>
        <v>7566020</v>
      </c>
      <c r="AV496" s="45" t="b">
        <f t="shared" si="73"/>
        <v>1</v>
      </c>
      <c r="AW496" s="45" t="b">
        <f t="shared" si="74"/>
        <v>0</v>
      </c>
      <c r="AX496" s="45"/>
      <c r="AY496" s="36" t="s">
        <v>8743</v>
      </c>
    </row>
    <row r="497" spans="1:51" s="36" customFormat="1" ht="27.75" customHeight="1" x14ac:dyDescent="0.15">
      <c r="A497" s="36" t="str">
        <f t="shared" si="66"/>
        <v>BIOPLAST S.A.201153502</v>
      </c>
      <c r="B497" s="36" t="b">
        <f>+A497='[1]Anexo 9'!A497</f>
        <v>1</v>
      </c>
      <c r="C497" s="18">
        <v>830040574</v>
      </c>
      <c r="D497" s="18" t="s">
        <v>1029</v>
      </c>
      <c r="E497" s="15" t="s">
        <v>98</v>
      </c>
      <c r="F497" s="15" t="s">
        <v>62</v>
      </c>
      <c r="G497" s="15" t="s">
        <v>3155</v>
      </c>
      <c r="H497" s="15" t="s">
        <v>3155</v>
      </c>
      <c r="I497" s="15" t="s">
        <v>3155</v>
      </c>
      <c r="J497" s="15">
        <v>7</v>
      </c>
      <c r="K497" s="15" t="s">
        <v>3155</v>
      </c>
      <c r="L497" s="15">
        <v>201153502</v>
      </c>
      <c r="M497" s="15" t="s">
        <v>508</v>
      </c>
      <c r="N497" s="15" t="s">
        <v>247</v>
      </c>
      <c r="O497" s="18" t="s">
        <v>4054</v>
      </c>
      <c r="P497" s="22" t="s">
        <v>73</v>
      </c>
      <c r="Q497" s="15" t="s">
        <v>248</v>
      </c>
      <c r="R497" s="18" t="s">
        <v>248</v>
      </c>
      <c r="S497" s="22" t="s">
        <v>73</v>
      </c>
      <c r="T497" s="18" t="s">
        <v>1049</v>
      </c>
      <c r="U497" s="18" t="s">
        <v>248</v>
      </c>
      <c r="V497" s="15" t="s">
        <v>510</v>
      </c>
      <c r="W497" s="18" t="s">
        <v>2688</v>
      </c>
      <c r="X497" s="18"/>
      <c r="Y497" s="15" t="s">
        <v>73</v>
      </c>
      <c r="Z497" s="18" t="s">
        <v>1524</v>
      </c>
      <c r="AA497" s="18" t="s">
        <v>119</v>
      </c>
      <c r="AB497" s="18" t="s">
        <v>367</v>
      </c>
      <c r="AC497" s="67" t="str">
        <f>+VLOOKUP("*"&amp;L497&amp;"*",'[2]REGISTROS SANITARIOS'!$D$458:$E$527,2,FALSE)</f>
        <v>SI</v>
      </c>
      <c r="AD497" s="22" t="s">
        <v>1025</v>
      </c>
      <c r="AE497" s="16">
        <v>46022</v>
      </c>
      <c r="AF497" s="34" t="s">
        <v>73</v>
      </c>
      <c r="AG497" s="24" t="s">
        <v>43</v>
      </c>
      <c r="AH497" s="18" t="s">
        <v>43</v>
      </c>
      <c r="AI497" s="18" t="s">
        <v>54</v>
      </c>
      <c r="AJ497" s="17">
        <v>2310</v>
      </c>
      <c r="AK497" s="25">
        <v>2310</v>
      </c>
      <c r="AL497" s="25">
        <v>2580</v>
      </c>
      <c r="AM497" s="35">
        <v>0.19</v>
      </c>
      <c r="AN497" s="49">
        <f t="shared" si="67"/>
        <v>7092162</v>
      </c>
      <c r="AO497" s="18" t="s">
        <v>44</v>
      </c>
      <c r="AP497" s="15" t="s">
        <v>44</v>
      </c>
      <c r="AQ497" s="43" t="str">
        <f t="shared" si="68"/>
        <v>SI</v>
      </c>
      <c r="AR497" s="44">
        <f t="shared" si="69"/>
        <v>7092162</v>
      </c>
      <c r="AS497" s="44">
        <f t="shared" si="70"/>
        <v>5959800</v>
      </c>
      <c r="AT497" s="44">
        <f t="shared" si="71"/>
        <v>5959800</v>
      </c>
      <c r="AU497" s="44">
        <f t="shared" si="72"/>
        <v>7092162</v>
      </c>
      <c r="AV497" s="45" t="b">
        <f t="shared" si="73"/>
        <v>1</v>
      </c>
      <c r="AW497" s="45" t="b">
        <f t="shared" si="74"/>
        <v>0</v>
      </c>
      <c r="AX497" s="45"/>
    </row>
    <row r="498" spans="1:51" s="36" customFormat="1" ht="27.75" customHeight="1" x14ac:dyDescent="0.15">
      <c r="A498" s="36" t="str">
        <f t="shared" si="66"/>
        <v>BIOPLAST S.A.201153550</v>
      </c>
      <c r="B498" s="36" t="b">
        <f>+A498='[1]Anexo 9'!A498</f>
        <v>1</v>
      </c>
      <c r="C498" s="18">
        <v>830040574</v>
      </c>
      <c r="D498" s="18" t="s">
        <v>1029</v>
      </c>
      <c r="E498" s="15" t="s">
        <v>98</v>
      </c>
      <c r="F498" s="15" t="s">
        <v>62</v>
      </c>
      <c r="G498" s="15" t="s">
        <v>3155</v>
      </c>
      <c r="H498" s="15" t="s">
        <v>3155</v>
      </c>
      <c r="I498" s="15" t="s">
        <v>3155</v>
      </c>
      <c r="J498" s="15">
        <v>3</v>
      </c>
      <c r="K498" s="15" t="s">
        <v>3155</v>
      </c>
      <c r="L498" s="15">
        <v>201153550</v>
      </c>
      <c r="M498" s="15" t="s">
        <v>515</v>
      </c>
      <c r="N498" s="15" t="s">
        <v>101</v>
      </c>
      <c r="O498" s="18" t="s">
        <v>4055</v>
      </c>
      <c r="P498" s="22" t="s">
        <v>73</v>
      </c>
      <c r="Q498" s="15" t="s">
        <v>517</v>
      </c>
      <c r="R498" s="18" t="s">
        <v>1407</v>
      </c>
      <c r="S498" s="22" t="s">
        <v>73</v>
      </c>
      <c r="T498" s="18" t="s">
        <v>1049</v>
      </c>
      <c r="U498" s="18" t="s">
        <v>517</v>
      </c>
      <c r="V498" s="15" t="s">
        <v>519</v>
      </c>
      <c r="W498" s="18" t="s">
        <v>1523</v>
      </c>
      <c r="X498" s="18"/>
      <c r="Y498" s="15" t="s">
        <v>73</v>
      </c>
      <c r="Z498" s="18" t="s">
        <v>1029</v>
      </c>
      <c r="AA498" s="18" t="s">
        <v>71</v>
      </c>
      <c r="AB498" s="18" t="s">
        <v>367</v>
      </c>
      <c r="AC498" s="67" t="str">
        <f>+VLOOKUP("*"&amp;L498&amp;"*",'[2]REGISTROS SANITARIOS'!$D$458:$E$527,2,FALSE)</f>
        <v>SI</v>
      </c>
      <c r="AD498" s="22" t="s">
        <v>1025</v>
      </c>
      <c r="AE498" s="16">
        <v>46022</v>
      </c>
      <c r="AF498" s="34" t="s">
        <v>73</v>
      </c>
      <c r="AG498" s="24" t="s">
        <v>43</v>
      </c>
      <c r="AH498" s="18" t="s">
        <v>43</v>
      </c>
      <c r="AI498" s="18" t="s">
        <v>54</v>
      </c>
      <c r="AJ498" s="17">
        <v>275</v>
      </c>
      <c r="AK498" s="25">
        <v>275</v>
      </c>
      <c r="AL498" s="25">
        <v>105</v>
      </c>
      <c r="AM498" s="35">
        <v>0.19</v>
      </c>
      <c r="AN498" s="49">
        <f t="shared" si="67"/>
        <v>34361.25</v>
      </c>
      <c r="AO498" s="18" t="s">
        <v>44</v>
      </c>
      <c r="AP498" s="15" t="s">
        <v>44</v>
      </c>
      <c r="AQ498" s="43" t="str">
        <f t="shared" si="68"/>
        <v>SI</v>
      </c>
      <c r="AR498" s="44">
        <f t="shared" si="69"/>
        <v>34361.25</v>
      </c>
      <c r="AS498" s="44">
        <f t="shared" si="70"/>
        <v>28875</v>
      </c>
      <c r="AT498" s="44">
        <f t="shared" si="71"/>
        <v>28875</v>
      </c>
      <c r="AU498" s="44">
        <f t="shared" si="72"/>
        <v>34361.25</v>
      </c>
      <c r="AV498" s="45" t="b">
        <f t="shared" si="73"/>
        <v>1</v>
      </c>
      <c r="AW498" s="45" t="b">
        <f t="shared" si="74"/>
        <v>0</v>
      </c>
      <c r="AX498" s="45"/>
    </row>
    <row r="499" spans="1:51" s="36" customFormat="1" ht="27.75" customHeight="1" x14ac:dyDescent="0.15">
      <c r="A499" s="36" t="str">
        <f t="shared" si="66"/>
        <v>BIOPLAST S.A.201154320</v>
      </c>
      <c r="B499" s="36" t="b">
        <f>+A499='[1]Anexo 9'!A499</f>
        <v>1</v>
      </c>
      <c r="C499" s="18">
        <v>830040574</v>
      </c>
      <c r="D499" s="18" t="s">
        <v>1029</v>
      </c>
      <c r="E499" s="15" t="s">
        <v>98</v>
      </c>
      <c r="F499" s="15" t="s">
        <v>62</v>
      </c>
      <c r="G499" s="15" t="s">
        <v>3155</v>
      </c>
      <c r="H499" s="15" t="s">
        <v>3155</v>
      </c>
      <c r="I499" s="15" t="s">
        <v>3155</v>
      </c>
      <c r="J499" s="15">
        <v>4</v>
      </c>
      <c r="K499" s="15" t="s">
        <v>3155</v>
      </c>
      <c r="L499" s="15">
        <v>201154320</v>
      </c>
      <c r="M499" s="15" t="s">
        <v>532</v>
      </c>
      <c r="N499" s="15" t="s">
        <v>101</v>
      </c>
      <c r="O499" s="18" t="s">
        <v>4056</v>
      </c>
      <c r="P499" s="22" t="s">
        <v>3841</v>
      </c>
      <c r="Q499" s="15" t="s">
        <v>439</v>
      </c>
      <c r="R499" s="18" t="s">
        <v>1407</v>
      </c>
      <c r="S499" s="22" t="s">
        <v>73</v>
      </c>
      <c r="T499" s="18" t="s">
        <v>1049</v>
      </c>
      <c r="U499" s="18" t="s">
        <v>6156</v>
      </c>
      <c r="V499" s="15" t="s">
        <v>534</v>
      </c>
      <c r="W499" s="18" t="s">
        <v>1523</v>
      </c>
      <c r="X499" s="18"/>
      <c r="Y499" s="15" t="s">
        <v>73</v>
      </c>
      <c r="Z499" s="18" t="s">
        <v>1029</v>
      </c>
      <c r="AA499" s="18" t="s">
        <v>71</v>
      </c>
      <c r="AB499" s="18" t="s">
        <v>1530</v>
      </c>
      <c r="AC499" s="67" t="str">
        <f>+VLOOKUP("*"&amp;L499&amp;"*",'[2]REGISTROS SANITARIOS'!$D$458:$E$527,2,FALSE)</f>
        <v>SI</v>
      </c>
      <c r="AD499" s="22" t="s">
        <v>1025</v>
      </c>
      <c r="AE499" s="16">
        <v>47142</v>
      </c>
      <c r="AF499" s="34" t="s">
        <v>73</v>
      </c>
      <c r="AG499" s="24" t="s">
        <v>43</v>
      </c>
      <c r="AH499" s="18" t="s">
        <v>43</v>
      </c>
      <c r="AI499" s="18" t="s">
        <v>53</v>
      </c>
      <c r="AJ499" s="17">
        <v>24970</v>
      </c>
      <c r="AK499" s="25">
        <v>24900</v>
      </c>
      <c r="AL499" s="25">
        <v>89</v>
      </c>
      <c r="AM499" s="35">
        <v>0.19</v>
      </c>
      <c r="AN499" s="49">
        <f t="shared" si="67"/>
        <v>2637159</v>
      </c>
      <c r="AO499" s="18" t="s">
        <v>44</v>
      </c>
      <c r="AP499" s="15" t="s">
        <v>44</v>
      </c>
      <c r="AQ499" s="43" t="str">
        <f t="shared" si="68"/>
        <v>MENOR</v>
      </c>
      <c r="AR499" s="44">
        <f t="shared" si="69"/>
        <v>2644572.6999999997</v>
      </c>
      <c r="AS499" s="44">
        <f t="shared" si="70"/>
        <v>2222330</v>
      </c>
      <c r="AT499" s="44">
        <f t="shared" si="71"/>
        <v>2216100</v>
      </c>
      <c r="AU499" s="44">
        <f t="shared" si="72"/>
        <v>2637159</v>
      </c>
      <c r="AV499" s="45" t="b">
        <f t="shared" si="73"/>
        <v>1</v>
      </c>
      <c r="AW499" s="45" t="b">
        <f t="shared" si="74"/>
        <v>0</v>
      </c>
      <c r="AX499" s="45"/>
    </row>
    <row r="500" spans="1:51" s="36" customFormat="1" ht="27.75" customHeight="1" x14ac:dyDescent="0.15">
      <c r="A500" s="36" t="str">
        <f t="shared" si="66"/>
        <v>BIOPLAST S.A.201154610</v>
      </c>
      <c r="B500" s="36" t="b">
        <f>+A500='[1]Anexo 9'!A500</f>
        <v>1</v>
      </c>
      <c r="C500" s="18">
        <v>830040574</v>
      </c>
      <c r="D500" s="18" t="s">
        <v>1029</v>
      </c>
      <c r="E500" s="15" t="s">
        <v>98</v>
      </c>
      <c r="F500" s="15" t="s">
        <v>236</v>
      </c>
      <c r="G500" s="15">
        <f>+VLOOKUP(F500,[3]Sheet1!$E$3:$G$74,3,FALSE)</f>
        <v>2</v>
      </c>
      <c r="H500" s="15">
        <f>+VLOOKUP(D500&amp;F500,'TD para paquetes'!$E$3:$I$441,5,FALSE)</f>
        <v>2</v>
      </c>
      <c r="I500" s="15" t="s">
        <v>1025</v>
      </c>
      <c r="J500" s="15">
        <v>8</v>
      </c>
      <c r="K500" s="15">
        <v>8</v>
      </c>
      <c r="L500" s="15">
        <v>201154610</v>
      </c>
      <c r="M500" s="15" t="s">
        <v>237</v>
      </c>
      <c r="N500" s="15" t="s">
        <v>101</v>
      </c>
      <c r="O500" s="18" t="s">
        <v>4057</v>
      </c>
      <c r="P500" s="22" t="s">
        <v>3841</v>
      </c>
      <c r="Q500" s="15" t="s">
        <v>239</v>
      </c>
      <c r="R500" s="18" t="s">
        <v>1407</v>
      </c>
      <c r="S500" s="22" t="s">
        <v>73</v>
      </c>
      <c r="T500" s="18" t="s">
        <v>1049</v>
      </c>
      <c r="U500" s="18" t="s">
        <v>439</v>
      </c>
      <c r="V500" s="15" t="s">
        <v>6091</v>
      </c>
      <c r="W500" s="18" t="s">
        <v>1523</v>
      </c>
      <c r="X500" s="18"/>
      <c r="Y500" s="15" t="s">
        <v>73</v>
      </c>
      <c r="Z500" s="18" t="s">
        <v>1029</v>
      </c>
      <c r="AA500" s="18" t="s">
        <v>71</v>
      </c>
      <c r="AB500" s="18" t="s">
        <v>1499</v>
      </c>
      <c r="AC500" s="67" t="str">
        <f>+VLOOKUP("*"&amp;L500&amp;"*",'[2]REGISTROS SANITARIOS'!$D$458:$E$527,2,FALSE)</f>
        <v>SI</v>
      </c>
      <c r="AD500" s="22" t="s">
        <v>1025</v>
      </c>
      <c r="AE500" s="16">
        <v>46221</v>
      </c>
      <c r="AF500" s="34" t="s">
        <v>73</v>
      </c>
      <c r="AG500" s="24" t="s">
        <v>43</v>
      </c>
      <c r="AH500" s="18" t="s">
        <v>43</v>
      </c>
      <c r="AI500" s="18" t="s">
        <v>53</v>
      </c>
      <c r="AJ500" s="17">
        <v>28600</v>
      </c>
      <c r="AK500" s="25">
        <v>28600</v>
      </c>
      <c r="AL500" s="25">
        <v>648</v>
      </c>
      <c r="AM500" s="35">
        <v>0.19</v>
      </c>
      <c r="AN500" s="49">
        <f t="shared" si="67"/>
        <v>22054032</v>
      </c>
      <c r="AO500" s="18" t="s">
        <v>44</v>
      </c>
      <c r="AP500" s="15" t="s">
        <v>44</v>
      </c>
      <c r="AQ500" s="43" t="str">
        <f t="shared" si="68"/>
        <v>SI</v>
      </c>
      <c r="AR500" s="44">
        <f t="shared" si="69"/>
        <v>22054032</v>
      </c>
      <c r="AS500" s="44">
        <f t="shared" si="70"/>
        <v>18532800</v>
      </c>
      <c r="AT500" s="44">
        <f t="shared" si="71"/>
        <v>18532800</v>
      </c>
      <c r="AU500" s="44">
        <f t="shared" si="72"/>
        <v>22054032</v>
      </c>
      <c r="AV500" s="45" t="b">
        <f t="shared" si="73"/>
        <v>1</v>
      </c>
      <c r="AW500" s="45" t="b">
        <f t="shared" si="74"/>
        <v>0</v>
      </c>
      <c r="AX500" s="45"/>
      <c r="AY500" s="36" t="s">
        <v>8743</v>
      </c>
    </row>
    <row r="501" spans="1:51" s="36" customFormat="1" ht="27.75" customHeight="1" x14ac:dyDescent="0.15">
      <c r="A501" s="36" t="str">
        <f t="shared" si="66"/>
        <v>BIOPLAST S.A.201154611</v>
      </c>
      <c r="B501" s="36" t="b">
        <f>+A501='[1]Anexo 9'!A501</f>
        <v>1</v>
      </c>
      <c r="C501" s="18">
        <v>830040574</v>
      </c>
      <c r="D501" s="18" t="s">
        <v>1029</v>
      </c>
      <c r="E501" s="15" t="s">
        <v>98</v>
      </c>
      <c r="F501" s="15" t="s">
        <v>236</v>
      </c>
      <c r="G501" s="15">
        <f>+VLOOKUP(F501,[3]Sheet1!$E$3:$G$74,3,FALSE)</f>
        <v>2</v>
      </c>
      <c r="H501" s="15">
        <f>+VLOOKUP(D501&amp;F501,'TD para paquetes'!$E$3:$I$441,5,FALSE)</f>
        <v>2</v>
      </c>
      <c r="I501" s="15" t="s">
        <v>1025</v>
      </c>
      <c r="J501" s="15">
        <v>8</v>
      </c>
      <c r="K501" s="15">
        <v>8</v>
      </c>
      <c r="L501" s="15">
        <v>201154611</v>
      </c>
      <c r="M501" s="15" t="s">
        <v>243</v>
      </c>
      <c r="N501" s="15" t="s">
        <v>101</v>
      </c>
      <c r="O501" s="18" t="s">
        <v>4058</v>
      </c>
      <c r="P501" s="22" t="s">
        <v>3841</v>
      </c>
      <c r="Q501" s="15" t="s">
        <v>239</v>
      </c>
      <c r="R501" s="18" t="s">
        <v>1407</v>
      </c>
      <c r="S501" s="22" t="s">
        <v>73</v>
      </c>
      <c r="T501" s="18" t="s">
        <v>1049</v>
      </c>
      <c r="U501" s="18" t="s">
        <v>6157</v>
      </c>
      <c r="V501" s="15" t="s">
        <v>6092</v>
      </c>
      <c r="W501" s="18" t="s">
        <v>1523</v>
      </c>
      <c r="X501" s="18"/>
      <c r="Y501" s="15" t="s">
        <v>73</v>
      </c>
      <c r="Z501" s="18" t="s">
        <v>1029</v>
      </c>
      <c r="AA501" s="18" t="s">
        <v>71</v>
      </c>
      <c r="AB501" s="18" t="s">
        <v>1499</v>
      </c>
      <c r="AC501" s="67" t="str">
        <f>+VLOOKUP("*"&amp;L501&amp;"*",'[2]REGISTROS SANITARIOS'!$D$458:$E$527,2,FALSE)</f>
        <v>SI</v>
      </c>
      <c r="AD501" s="22" t="s">
        <v>1025</v>
      </c>
      <c r="AE501" s="16">
        <v>46221</v>
      </c>
      <c r="AF501" s="34" t="s">
        <v>73</v>
      </c>
      <c r="AG501" s="24" t="s">
        <v>43</v>
      </c>
      <c r="AH501" s="18" t="s">
        <v>43</v>
      </c>
      <c r="AI501" s="18" t="s">
        <v>53</v>
      </c>
      <c r="AJ501" s="17">
        <v>11000</v>
      </c>
      <c r="AK501" s="25">
        <v>11000</v>
      </c>
      <c r="AL501" s="25">
        <v>704</v>
      </c>
      <c r="AM501" s="35">
        <v>0.19</v>
      </c>
      <c r="AN501" s="49">
        <f t="shared" si="67"/>
        <v>9215360</v>
      </c>
      <c r="AO501" s="18" t="s">
        <v>44</v>
      </c>
      <c r="AP501" s="15" t="s">
        <v>44</v>
      </c>
      <c r="AQ501" s="43" t="str">
        <f t="shared" si="68"/>
        <v>SI</v>
      </c>
      <c r="AR501" s="44">
        <f t="shared" si="69"/>
        <v>9215360</v>
      </c>
      <c r="AS501" s="44">
        <f t="shared" si="70"/>
        <v>7744000</v>
      </c>
      <c r="AT501" s="44">
        <f t="shared" si="71"/>
        <v>7744000</v>
      </c>
      <c r="AU501" s="44">
        <f t="shared" si="72"/>
        <v>9215360</v>
      </c>
      <c r="AV501" s="45" t="b">
        <f t="shared" si="73"/>
        <v>1</v>
      </c>
      <c r="AW501" s="45" t="b">
        <f t="shared" si="74"/>
        <v>0</v>
      </c>
      <c r="AX501" s="45"/>
      <c r="AY501" s="36" t="s">
        <v>8743</v>
      </c>
    </row>
    <row r="502" spans="1:51" s="36" customFormat="1" ht="27.75" customHeight="1" x14ac:dyDescent="0.15">
      <c r="A502" s="36" t="str">
        <f t="shared" si="66"/>
        <v>BIOPLAST S.A.201157050</v>
      </c>
      <c r="B502" s="36" t="b">
        <f>+A502='[1]Anexo 9'!A502</f>
        <v>1</v>
      </c>
      <c r="C502" s="18">
        <v>830040574</v>
      </c>
      <c r="D502" s="18" t="s">
        <v>1029</v>
      </c>
      <c r="E502" s="15" t="s">
        <v>98</v>
      </c>
      <c r="F502" s="15" t="s">
        <v>62</v>
      </c>
      <c r="G502" s="15" t="s">
        <v>3155</v>
      </c>
      <c r="H502" s="15" t="s">
        <v>3155</v>
      </c>
      <c r="I502" s="15" t="s">
        <v>3155</v>
      </c>
      <c r="J502" s="15">
        <v>6</v>
      </c>
      <c r="K502" s="15" t="s">
        <v>3155</v>
      </c>
      <c r="L502" s="15">
        <v>201157050</v>
      </c>
      <c r="M502" s="15" t="s">
        <v>1015</v>
      </c>
      <c r="N502" s="15" t="s">
        <v>101</v>
      </c>
      <c r="O502" s="18" t="s">
        <v>4059</v>
      </c>
      <c r="P502" s="22" t="s">
        <v>73</v>
      </c>
      <c r="Q502" s="15" t="s">
        <v>101</v>
      </c>
      <c r="R502" s="18" t="s">
        <v>101</v>
      </c>
      <c r="S502" s="22" t="s">
        <v>73</v>
      </c>
      <c r="T502" s="18" t="s">
        <v>1049</v>
      </c>
      <c r="U502" s="18" t="s">
        <v>6147</v>
      </c>
      <c r="V502" s="15" t="s">
        <v>1016</v>
      </c>
      <c r="W502" s="18" t="s">
        <v>1523</v>
      </c>
      <c r="X502" s="18"/>
      <c r="Y502" s="15" t="s">
        <v>73</v>
      </c>
      <c r="Z502" s="18" t="s">
        <v>1029</v>
      </c>
      <c r="AA502" s="18" t="s">
        <v>71</v>
      </c>
      <c r="AB502" s="18" t="s">
        <v>1534</v>
      </c>
      <c r="AC502" s="67" t="str">
        <f>+VLOOKUP("*"&amp;L502&amp;"*",'[2]REGISTROS SANITARIOS'!$D$458:$E$527,2,FALSE)</f>
        <v>SI</v>
      </c>
      <c r="AD502" s="22" t="s">
        <v>1025</v>
      </c>
      <c r="AE502" s="16">
        <v>45559</v>
      </c>
      <c r="AF502" s="34" t="s">
        <v>73</v>
      </c>
      <c r="AG502" s="24" t="s">
        <v>43</v>
      </c>
      <c r="AH502" s="18" t="s">
        <v>43</v>
      </c>
      <c r="AI502" s="18" t="s">
        <v>54</v>
      </c>
      <c r="AJ502" s="17">
        <v>3575</v>
      </c>
      <c r="AK502" s="25">
        <v>3575</v>
      </c>
      <c r="AL502" s="25">
        <v>269</v>
      </c>
      <c r="AM502" s="35">
        <v>0.19</v>
      </c>
      <c r="AN502" s="49">
        <f t="shared" si="67"/>
        <v>1144393.25</v>
      </c>
      <c r="AO502" s="18" t="s">
        <v>44</v>
      </c>
      <c r="AP502" s="15" t="s">
        <v>44</v>
      </c>
      <c r="AQ502" s="43" t="str">
        <f t="shared" si="68"/>
        <v>SI</v>
      </c>
      <c r="AR502" s="44">
        <f t="shared" si="69"/>
        <v>1144393.25</v>
      </c>
      <c r="AS502" s="44">
        <f t="shared" si="70"/>
        <v>961675</v>
      </c>
      <c r="AT502" s="44">
        <f t="shared" si="71"/>
        <v>961675</v>
      </c>
      <c r="AU502" s="44">
        <f t="shared" si="72"/>
        <v>1144393.25</v>
      </c>
      <c r="AV502" s="45" t="b">
        <f t="shared" si="73"/>
        <v>1</v>
      </c>
      <c r="AW502" s="45" t="b">
        <f t="shared" si="74"/>
        <v>0</v>
      </c>
      <c r="AX502" s="45"/>
    </row>
    <row r="503" spans="1:51" s="36" customFormat="1" ht="27.75" customHeight="1" x14ac:dyDescent="0.15">
      <c r="A503" s="36" t="str">
        <f t="shared" si="66"/>
        <v>BIOPLAST S.A.201159010</v>
      </c>
      <c r="B503" s="36" t="b">
        <f>+A503='[1]Anexo 9'!A503</f>
        <v>1</v>
      </c>
      <c r="C503" s="18">
        <v>830040574</v>
      </c>
      <c r="D503" s="18" t="s">
        <v>1029</v>
      </c>
      <c r="E503" s="15" t="s">
        <v>98</v>
      </c>
      <c r="F503" s="15" t="s">
        <v>62</v>
      </c>
      <c r="G503" s="15" t="s">
        <v>3155</v>
      </c>
      <c r="H503" s="15" t="s">
        <v>3155</v>
      </c>
      <c r="I503" s="15" t="s">
        <v>3155</v>
      </c>
      <c r="J503" s="15">
        <v>5</v>
      </c>
      <c r="K503" s="15" t="s">
        <v>3155</v>
      </c>
      <c r="L503" s="15">
        <v>201159010</v>
      </c>
      <c r="M503" s="15" t="s">
        <v>584</v>
      </c>
      <c r="N503" s="15" t="s">
        <v>101</v>
      </c>
      <c r="O503" s="18" t="s">
        <v>4060</v>
      </c>
      <c r="P503" s="22" t="s">
        <v>73</v>
      </c>
      <c r="Q503" s="15" t="s">
        <v>101</v>
      </c>
      <c r="R503" s="18" t="s">
        <v>1407</v>
      </c>
      <c r="S503" s="22" t="s">
        <v>73</v>
      </c>
      <c r="T503" s="18" t="s">
        <v>1049</v>
      </c>
      <c r="U503" s="18" t="s">
        <v>6158</v>
      </c>
      <c r="V503" s="15" t="s">
        <v>586</v>
      </c>
      <c r="W503" s="18" t="s">
        <v>1523</v>
      </c>
      <c r="X503" s="18"/>
      <c r="Y503" s="15" t="s">
        <v>73</v>
      </c>
      <c r="Z503" s="18" t="s">
        <v>1029</v>
      </c>
      <c r="AA503" s="18" t="s">
        <v>71</v>
      </c>
      <c r="AB503" s="18" t="s">
        <v>367</v>
      </c>
      <c r="AC503" s="67" t="str">
        <f>+VLOOKUP("*"&amp;L503&amp;"*",'[2]REGISTROS SANITARIOS'!$D$458:$E$527,2,FALSE)</f>
        <v>SI</v>
      </c>
      <c r="AD503" s="22" t="s">
        <v>1025</v>
      </c>
      <c r="AE503" s="16">
        <v>46022</v>
      </c>
      <c r="AF503" s="34" t="s">
        <v>73</v>
      </c>
      <c r="AG503" s="24" t="s">
        <v>43</v>
      </c>
      <c r="AH503" s="18" t="s">
        <v>43</v>
      </c>
      <c r="AI503" s="18" t="s">
        <v>54</v>
      </c>
      <c r="AJ503" s="17">
        <v>3850</v>
      </c>
      <c r="AK503" s="25">
        <v>3800</v>
      </c>
      <c r="AL503" s="25">
        <v>398</v>
      </c>
      <c r="AM503" s="35">
        <v>0.19</v>
      </c>
      <c r="AN503" s="49">
        <f t="shared" si="67"/>
        <v>1799756</v>
      </c>
      <c r="AO503" s="18" t="s">
        <v>44</v>
      </c>
      <c r="AP503" s="15" t="s">
        <v>44</v>
      </c>
      <c r="AQ503" s="43" t="str">
        <f t="shared" si="68"/>
        <v>MENOR</v>
      </c>
      <c r="AR503" s="44">
        <f t="shared" si="69"/>
        <v>1823437</v>
      </c>
      <c r="AS503" s="44">
        <f t="shared" si="70"/>
        <v>1532300</v>
      </c>
      <c r="AT503" s="44">
        <f t="shared" si="71"/>
        <v>1512400</v>
      </c>
      <c r="AU503" s="44">
        <f t="shared" si="72"/>
        <v>1799756</v>
      </c>
      <c r="AV503" s="45" t="b">
        <f t="shared" si="73"/>
        <v>1</v>
      </c>
      <c r="AW503" s="45" t="b">
        <f t="shared" si="74"/>
        <v>0</v>
      </c>
      <c r="AX503" s="45"/>
    </row>
    <row r="504" spans="1:51" s="36" customFormat="1" ht="27.75" customHeight="1" x14ac:dyDescent="0.15">
      <c r="A504" s="36" t="str">
        <f t="shared" si="66"/>
        <v>BIOPLAST S.A.201159500</v>
      </c>
      <c r="B504" s="36" t="b">
        <f>+A504='[1]Anexo 9'!A504</f>
        <v>1</v>
      </c>
      <c r="C504" s="18">
        <v>830040574</v>
      </c>
      <c r="D504" s="18" t="s">
        <v>1029</v>
      </c>
      <c r="E504" s="15" t="s">
        <v>98</v>
      </c>
      <c r="F504" s="15" t="s">
        <v>62</v>
      </c>
      <c r="G504" s="15" t="s">
        <v>3155</v>
      </c>
      <c r="H504" s="15" t="s">
        <v>3155</v>
      </c>
      <c r="I504" s="15" t="s">
        <v>3155</v>
      </c>
      <c r="J504" s="15">
        <v>2</v>
      </c>
      <c r="K504" s="15" t="s">
        <v>3155</v>
      </c>
      <c r="L504" s="15">
        <v>201159500</v>
      </c>
      <c r="M504" s="15" t="s">
        <v>589</v>
      </c>
      <c r="N504" s="15" t="s">
        <v>101</v>
      </c>
      <c r="O504" s="18" t="s">
        <v>4061</v>
      </c>
      <c r="P504" s="22" t="s">
        <v>3841</v>
      </c>
      <c r="Q504" s="15" t="s">
        <v>101</v>
      </c>
      <c r="R504" s="18" t="s">
        <v>5611</v>
      </c>
      <c r="S504" s="22" t="s">
        <v>68</v>
      </c>
      <c r="T504" s="18" t="s">
        <v>1049</v>
      </c>
      <c r="U504" s="18" t="s">
        <v>6159</v>
      </c>
      <c r="V504" s="15" t="s">
        <v>6096</v>
      </c>
      <c r="W504" s="18" t="s">
        <v>1523</v>
      </c>
      <c r="X504" s="18"/>
      <c r="Y504" s="15" t="s">
        <v>73</v>
      </c>
      <c r="Z504" s="18" t="s">
        <v>1029</v>
      </c>
      <c r="AA504" s="18" t="s">
        <v>71</v>
      </c>
      <c r="AB504" s="18" t="s">
        <v>367</v>
      </c>
      <c r="AC504" s="67" t="str">
        <f>+VLOOKUP("*"&amp;L504&amp;"*",'[2]REGISTROS SANITARIOS'!$D$458:$E$527,2,FALSE)</f>
        <v>SI</v>
      </c>
      <c r="AD504" s="22" t="s">
        <v>1025</v>
      </c>
      <c r="AE504" s="16">
        <v>46022</v>
      </c>
      <c r="AF504" s="34" t="s">
        <v>73</v>
      </c>
      <c r="AG504" s="24" t="s">
        <v>43</v>
      </c>
      <c r="AH504" s="18" t="s">
        <v>43</v>
      </c>
      <c r="AI504" s="18" t="s">
        <v>54</v>
      </c>
      <c r="AJ504" s="17">
        <v>627</v>
      </c>
      <c r="AK504" s="25">
        <v>600</v>
      </c>
      <c r="AL504" s="25">
        <v>345</v>
      </c>
      <c r="AM504" s="35">
        <v>0.19</v>
      </c>
      <c r="AN504" s="49">
        <f t="shared" si="67"/>
        <v>246330</v>
      </c>
      <c r="AO504" s="18" t="s">
        <v>44</v>
      </c>
      <c r="AP504" s="15" t="s">
        <v>44</v>
      </c>
      <c r="AQ504" s="43" t="str">
        <f t="shared" si="68"/>
        <v>MENOR</v>
      </c>
      <c r="AR504" s="44">
        <f t="shared" si="69"/>
        <v>257414.84999999998</v>
      </c>
      <c r="AS504" s="44">
        <f t="shared" si="70"/>
        <v>216315</v>
      </c>
      <c r="AT504" s="44">
        <f t="shared" si="71"/>
        <v>207000</v>
      </c>
      <c r="AU504" s="44">
        <f t="shared" si="72"/>
        <v>246329.99999999997</v>
      </c>
      <c r="AV504" s="45" t="b">
        <f t="shared" si="73"/>
        <v>1</v>
      </c>
      <c r="AW504" s="45" t="b">
        <f t="shared" si="74"/>
        <v>0</v>
      </c>
      <c r="AX504" s="45"/>
    </row>
    <row r="505" spans="1:51" s="36" customFormat="1" ht="27.75" customHeight="1" x14ac:dyDescent="0.15">
      <c r="A505" s="36" t="str">
        <f t="shared" si="66"/>
        <v>BIOPLAST S.A.410000710</v>
      </c>
      <c r="B505" s="36" t="b">
        <f>+A505='[1]Anexo 9'!A505</f>
        <v>1</v>
      </c>
      <c r="C505" s="18">
        <v>830040574</v>
      </c>
      <c r="D505" s="18" t="s">
        <v>1029</v>
      </c>
      <c r="E505" s="15" t="s">
        <v>810</v>
      </c>
      <c r="F505" s="15" t="s">
        <v>62</v>
      </c>
      <c r="G505" s="15" t="s">
        <v>3155</v>
      </c>
      <c r="H505" s="15" t="s">
        <v>3155</v>
      </c>
      <c r="I505" s="15" t="s">
        <v>3155</v>
      </c>
      <c r="J505" s="15">
        <v>4</v>
      </c>
      <c r="K505" s="15" t="s">
        <v>3155</v>
      </c>
      <c r="L505" s="15">
        <v>410000710</v>
      </c>
      <c r="M505" s="15" t="s">
        <v>840</v>
      </c>
      <c r="N505" s="15" t="s">
        <v>101</v>
      </c>
      <c r="O505" s="18" t="s">
        <v>4062</v>
      </c>
      <c r="P505" s="22" t="s">
        <v>73</v>
      </c>
      <c r="Q505" s="15" t="s">
        <v>101</v>
      </c>
      <c r="R505" s="18" t="s">
        <v>5612</v>
      </c>
      <c r="S505" s="22" t="s">
        <v>68</v>
      </c>
      <c r="T505" s="18" t="s">
        <v>1049</v>
      </c>
      <c r="U505" s="18" t="s">
        <v>6160</v>
      </c>
      <c r="V505" s="15" t="s">
        <v>842</v>
      </c>
      <c r="W505" s="18" t="s">
        <v>1523</v>
      </c>
      <c r="X505" s="18"/>
      <c r="Y505" s="15" t="s">
        <v>73</v>
      </c>
      <c r="Z505" s="18" t="s">
        <v>1029</v>
      </c>
      <c r="AA505" s="18" t="s">
        <v>71</v>
      </c>
      <c r="AB505" s="18" t="s">
        <v>367</v>
      </c>
      <c r="AC505" s="67" t="str">
        <f>+VLOOKUP("*"&amp;L505&amp;"*",'[2]REGISTROS SANITARIOS'!$D$458:$E$527,2,FALSE)</f>
        <v>SI</v>
      </c>
      <c r="AD505" s="22" t="s">
        <v>1025</v>
      </c>
      <c r="AE505" s="16">
        <v>46022</v>
      </c>
      <c r="AF505" s="34" t="s">
        <v>73</v>
      </c>
      <c r="AG505" s="24" t="s">
        <v>43</v>
      </c>
      <c r="AH505" s="18" t="s">
        <v>43</v>
      </c>
      <c r="AI505" s="18" t="s">
        <v>54</v>
      </c>
      <c r="AJ505" s="17">
        <v>19706.5</v>
      </c>
      <c r="AK505" s="25">
        <v>19700</v>
      </c>
      <c r="AL505" s="25">
        <v>92</v>
      </c>
      <c r="AM505" s="35">
        <v>0.19</v>
      </c>
      <c r="AN505" s="49">
        <f t="shared" si="67"/>
        <v>2156756</v>
      </c>
      <c r="AO505" s="18" t="s">
        <v>44</v>
      </c>
      <c r="AP505" s="15" t="s">
        <v>44</v>
      </c>
      <c r="AQ505" s="43" t="str">
        <f t="shared" si="68"/>
        <v>MENOR</v>
      </c>
      <c r="AR505" s="44">
        <f t="shared" si="69"/>
        <v>2157467.6199999996</v>
      </c>
      <c r="AS505" s="44">
        <f t="shared" si="70"/>
        <v>1812998</v>
      </c>
      <c r="AT505" s="44">
        <f t="shared" si="71"/>
        <v>1812400</v>
      </c>
      <c r="AU505" s="44">
        <f t="shared" si="72"/>
        <v>2156756</v>
      </c>
      <c r="AV505" s="45" t="b">
        <f t="shared" si="73"/>
        <v>1</v>
      </c>
      <c r="AW505" s="45" t="b">
        <f t="shared" si="74"/>
        <v>0</v>
      </c>
      <c r="AX505" s="45"/>
    </row>
    <row r="506" spans="1:51" s="36" customFormat="1" ht="27.75" customHeight="1" x14ac:dyDescent="0.15">
      <c r="A506" s="36" t="str">
        <f t="shared" si="66"/>
        <v>BIOPLAST S.A.410003516</v>
      </c>
      <c r="B506" s="36" t="b">
        <f>+A506='[1]Anexo 9'!A506</f>
        <v>1</v>
      </c>
      <c r="C506" s="18">
        <v>830040574</v>
      </c>
      <c r="D506" s="18" t="s">
        <v>1029</v>
      </c>
      <c r="E506" s="15" t="s">
        <v>810</v>
      </c>
      <c r="F506" s="15" t="s">
        <v>62</v>
      </c>
      <c r="G506" s="15" t="s">
        <v>3155</v>
      </c>
      <c r="H506" s="15" t="s">
        <v>3155</v>
      </c>
      <c r="I506" s="15" t="s">
        <v>3155</v>
      </c>
      <c r="J506" s="15">
        <v>5</v>
      </c>
      <c r="K506" s="15" t="s">
        <v>3155</v>
      </c>
      <c r="L506" s="15">
        <v>410003516</v>
      </c>
      <c r="M506" s="15" t="s">
        <v>3940</v>
      </c>
      <c r="N506" s="15" t="s">
        <v>101</v>
      </c>
      <c r="O506" s="18" t="s">
        <v>4063</v>
      </c>
      <c r="P506" s="22" t="s">
        <v>73</v>
      </c>
      <c r="Q506" s="15" t="s">
        <v>864</v>
      </c>
      <c r="R506" s="18" t="s">
        <v>5613</v>
      </c>
      <c r="S506" s="22" t="s">
        <v>73</v>
      </c>
      <c r="T506" s="18" t="s">
        <v>1049</v>
      </c>
      <c r="U506" s="18" t="s">
        <v>6161</v>
      </c>
      <c r="V506" s="15" t="s">
        <v>6106</v>
      </c>
      <c r="W506" s="18" t="s">
        <v>1523</v>
      </c>
      <c r="X506" s="18"/>
      <c r="Y506" s="15" t="s">
        <v>73</v>
      </c>
      <c r="Z506" s="18" t="s">
        <v>1029</v>
      </c>
      <c r="AA506" s="18" t="s">
        <v>71</v>
      </c>
      <c r="AB506" s="18" t="s">
        <v>367</v>
      </c>
      <c r="AC506" s="67" t="e">
        <f>+VLOOKUP("*"&amp;L506&amp;"*",'[2]REGISTROS SANITARIOS'!$D$458:$E$527,2,FALSE)</f>
        <v>#N/A</v>
      </c>
      <c r="AD506" s="22" t="s">
        <v>44</v>
      </c>
      <c r="AE506" s="16">
        <v>46022</v>
      </c>
      <c r="AF506" s="34" t="s">
        <v>73</v>
      </c>
      <c r="AG506" s="24" t="s">
        <v>43</v>
      </c>
      <c r="AH506" s="18" t="s">
        <v>43</v>
      </c>
      <c r="AI506" s="18" t="s">
        <v>54</v>
      </c>
      <c r="AJ506" s="17">
        <v>112750</v>
      </c>
      <c r="AK506" s="25">
        <v>112500</v>
      </c>
      <c r="AL506" s="25">
        <v>18</v>
      </c>
      <c r="AM506" s="35">
        <v>0.19</v>
      </c>
      <c r="AN506" s="49">
        <f t="shared" si="67"/>
        <v>2409750</v>
      </c>
      <c r="AO506" s="18" t="s">
        <v>44</v>
      </c>
      <c r="AP506" s="15" t="s">
        <v>44</v>
      </c>
      <c r="AQ506" s="43" t="str">
        <f t="shared" si="68"/>
        <v>MENOR</v>
      </c>
      <c r="AR506" s="44">
        <f t="shared" si="69"/>
        <v>2415105</v>
      </c>
      <c r="AS506" s="44">
        <f t="shared" si="70"/>
        <v>2029500</v>
      </c>
      <c r="AT506" s="44">
        <f t="shared" si="71"/>
        <v>2025000</v>
      </c>
      <c r="AU506" s="44">
        <f t="shared" si="72"/>
        <v>2409750</v>
      </c>
      <c r="AV506" s="45" t="b">
        <f t="shared" si="73"/>
        <v>1</v>
      </c>
      <c r="AW506" s="45" t="b">
        <f t="shared" si="74"/>
        <v>0</v>
      </c>
      <c r="AX506" s="45"/>
    </row>
    <row r="507" spans="1:51" s="36" customFormat="1" ht="27.75" customHeight="1" x14ac:dyDescent="0.15">
      <c r="A507" s="36" t="str">
        <f t="shared" si="66"/>
        <v>BIOPLAST S.A.410004016</v>
      </c>
      <c r="B507" s="36" t="b">
        <f>+A507='[1]Anexo 9'!A507</f>
        <v>1</v>
      </c>
      <c r="C507" s="18">
        <v>830040574</v>
      </c>
      <c r="D507" s="18" t="s">
        <v>1029</v>
      </c>
      <c r="E507" s="15" t="s">
        <v>810</v>
      </c>
      <c r="F507" s="15" t="s">
        <v>62</v>
      </c>
      <c r="G507" s="15" t="s">
        <v>3155</v>
      </c>
      <c r="H507" s="15" t="s">
        <v>3155</v>
      </c>
      <c r="I507" s="15" t="s">
        <v>3155</v>
      </c>
      <c r="J507" s="15">
        <v>6</v>
      </c>
      <c r="K507" s="15" t="s">
        <v>3155</v>
      </c>
      <c r="L507" s="15">
        <v>410004016</v>
      </c>
      <c r="M507" s="15" t="s">
        <v>3942</v>
      </c>
      <c r="N507" s="15" t="s">
        <v>101</v>
      </c>
      <c r="O507" s="18" t="s">
        <v>4064</v>
      </c>
      <c r="P507" s="22" t="s">
        <v>73</v>
      </c>
      <c r="Q507" s="15" t="s">
        <v>439</v>
      </c>
      <c r="R507" s="18" t="s">
        <v>1407</v>
      </c>
      <c r="S507" s="22" t="s">
        <v>73</v>
      </c>
      <c r="T507" s="18" t="s">
        <v>1049</v>
      </c>
      <c r="U507" s="18" t="s">
        <v>1491</v>
      </c>
      <c r="V507" s="15" t="s">
        <v>878</v>
      </c>
      <c r="W507" s="18" t="s">
        <v>1523</v>
      </c>
      <c r="X507" s="18"/>
      <c r="Y507" s="15" t="s">
        <v>73</v>
      </c>
      <c r="Z507" s="18" t="s">
        <v>1029</v>
      </c>
      <c r="AA507" s="18" t="s">
        <v>71</v>
      </c>
      <c r="AB507" s="18" t="s">
        <v>1503</v>
      </c>
      <c r="AC507" s="67" t="str">
        <f>+VLOOKUP("*"&amp;L507&amp;"*",'[2]REGISTROS SANITARIOS'!$D$458:$E$527,2,FALSE)</f>
        <v>SI</v>
      </c>
      <c r="AD507" s="22" t="s">
        <v>1025</v>
      </c>
      <c r="AE507" s="16">
        <v>46826</v>
      </c>
      <c r="AF507" s="34" t="s">
        <v>73</v>
      </c>
      <c r="AG507" s="24" t="s">
        <v>43</v>
      </c>
      <c r="AH507" s="18" t="s">
        <v>43</v>
      </c>
      <c r="AI507" s="18" t="s">
        <v>54</v>
      </c>
      <c r="AJ507" s="17">
        <v>63250</v>
      </c>
      <c r="AK507" s="25">
        <v>63250</v>
      </c>
      <c r="AL507" s="25">
        <v>148</v>
      </c>
      <c r="AM507" s="35">
        <v>0.19</v>
      </c>
      <c r="AN507" s="49">
        <f t="shared" si="67"/>
        <v>11139590</v>
      </c>
      <c r="AO507" s="18" t="s">
        <v>44</v>
      </c>
      <c r="AP507" s="15" t="s">
        <v>44</v>
      </c>
      <c r="AQ507" s="43" t="str">
        <f t="shared" si="68"/>
        <v>SI</v>
      </c>
      <c r="AR507" s="44">
        <f t="shared" si="69"/>
        <v>11139590</v>
      </c>
      <c r="AS507" s="44">
        <f t="shared" si="70"/>
        <v>9361000</v>
      </c>
      <c r="AT507" s="44">
        <f t="shared" si="71"/>
        <v>9361000</v>
      </c>
      <c r="AU507" s="44">
        <f t="shared" si="72"/>
        <v>11139590</v>
      </c>
      <c r="AV507" s="45" t="b">
        <f t="shared" si="73"/>
        <v>1</v>
      </c>
      <c r="AW507" s="45" t="b">
        <f t="shared" si="74"/>
        <v>0</v>
      </c>
      <c r="AX507" s="45"/>
    </row>
    <row r="508" spans="1:51" s="36" customFormat="1" ht="27.75" customHeight="1" x14ac:dyDescent="0.15">
      <c r="A508" s="36" t="str">
        <f t="shared" si="66"/>
        <v>BIOPLAST S.A.410004716</v>
      </c>
      <c r="B508" s="36" t="b">
        <f>+A508='[1]Anexo 9'!A508</f>
        <v>1</v>
      </c>
      <c r="C508" s="18">
        <v>830040574</v>
      </c>
      <c r="D508" s="18" t="s">
        <v>1029</v>
      </c>
      <c r="E508" s="15" t="s">
        <v>810</v>
      </c>
      <c r="F508" s="15" t="s">
        <v>62</v>
      </c>
      <c r="G508" s="15" t="s">
        <v>3155</v>
      </c>
      <c r="H508" s="15" t="s">
        <v>3155</v>
      </c>
      <c r="I508" s="15" t="s">
        <v>3155</v>
      </c>
      <c r="J508" s="15">
        <v>4</v>
      </c>
      <c r="K508" s="15" t="s">
        <v>3155</v>
      </c>
      <c r="L508" s="15">
        <v>410004716</v>
      </c>
      <c r="M508" s="15" t="s">
        <v>3943</v>
      </c>
      <c r="N508" s="15" t="s">
        <v>101</v>
      </c>
      <c r="O508" s="18" t="s">
        <v>4065</v>
      </c>
      <c r="P508" s="22" t="s">
        <v>3841</v>
      </c>
      <c r="Q508" s="15" t="s">
        <v>439</v>
      </c>
      <c r="R508" s="18" t="s">
        <v>1407</v>
      </c>
      <c r="S508" s="22" t="s">
        <v>73</v>
      </c>
      <c r="T508" s="18" t="s">
        <v>1049</v>
      </c>
      <c r="U508" s="18" t="s">
        <v>1491</v>
      </c>
      <c r="V508" s="15" t="s">
        <v>880</v>
      </c>
      <c r="W508" s="18" t="s">
        <v>1523</v>
      </c>
      <c r="X508" s="18"/>
      <c r="Y508" s="15" t="s">
        <v>73</v>
      </c>
      <c r="Z508" s="18" t="s">
        <v>1029</v>
      </c>
      <c r="AA508" s="18" t="s">
        <v>71</v>
      </c>
      <c r="AB508" s="18" t="s">
        <v>1503</v>
      </c>
      <c r="AC508" s="67" t="e">
        <f>+VLOOKUP("*"&amp;L508&amp;"*",'[2]REGISTROS SANITARIOS'!$D$458:$E$527,2,FALSE)</f>
        <v>#N/A</v>
      </c>
      <c r="AD508" s="22" t="s">
        <v>44</v>
      </c>
      <c r="AE508" s="16">
        <v>46826</v>
      </c>
      <c r="AF508" s="34" t="s">
        <v>73</v>
      </c>
      <c r="AG508" s="24" t="s">
        <v>43</v>
      </c>
      <c r="AH508" s="18" t="s">
        <v>43</v>
      </c>
      <c r="AI508" s="18" t="s">
        <v>54</v>
      </c>
      <c r="AJ508" s="17">
        <v>12375</v>
      </c>
      <c r="AK508" s="25">
        <v>12350</v>
      </c>
      <c r="AL508" s="25">
        <v>312</v>
      </c>
      <c r="AM508" s="35">
        <v>0.19</v>
      </c>
      <c r="AN508" s="49">
        <f t="shared" si="67"/>
        <v>4585308</v>
      </c>
      <c r="AO508" s="18" t="s">
        <v>44</v>
      </c>
      <c r="AP508" s="15" t="s">
        <v>44</v>
      </c>
      <c r="AQ508" s="43" t="str">
        <f t="shared" si="68"/>
        <v>MENOR</v>
      </c>
      <c r="AR508" s="44">
        <f t="shared" si="69"/>
        <v>4594590</v>
      </c>
      <c r="AS508" s="44">
        <f t="shared" si="70"/>
        <v>3861000</v>
      </c>
      <c r="AT508" s="44">
        <f t="shared" si="71"/>
        <v>3853200</v>
      </c>
      <c r="AU508" s="44">
        <f t="shared" si="72"/>
        <v>4585308</v>
      </c>
      <c r="AV508" s="45" t="b">
        <f t="shared" si="73"/>
        <v>1</v>
      </c>
      <c r="AW508" s="45" t="b">
        <f t="shared" si="74"/>
        <v>0</v>
      </c>
      <c r="AX508" s="45"/>
    </row>
    <row r="509" spans="1:51" s="36" customFormat="1" ht="27.75" customHeight="1" x14ac:dyDescent="0.15">
      <c r="A509" s="36" t="str">
        <f t="shared" si="66"/>
        <v>BIOPLAST S.A.415082116</v>
      </c>
      <c r="B509" s="36" t="b">
        <f>+A509='[1]Anexo 9'!A509</f>
        <v>1</v>
      </c>
      <c r="C509" s="18">
        <v>830040574</v>
      </c>
      <c r="D509" s="18" t="s">
        <v>1029</v>
      </c>
      <c r="E509" s="15" t="s">
        <v>810</v>
      </c>
      <c r="F509" s="15" t="s">
        <v>62</v>
      </c>
      <c r="G509" s="15" t="s">
        <v>3155</v>
      </c>
      <c r="H509" s="15" t="s">
        <v>3155</v>
      </c>
      <c r="I509" s="15" t="s">
        <v>3155</v>
      </c>
      <c r="J509" s="15">
        <v>3</v>
      </c>
      <c r="K509" s="15" t="s">
        <v>3155</v>
      </c>
      <c r="L509" s="15">
        <v>415082116</v>
      </c>
      <c r="M509" s="15" t="s">
        <v>928</v>
      </c>
      <c r="N509" s="15" t="s">
        <v>101</v>
      </c>
      <c r="O509" s="18" t="s">
        <v>928</v>
      </c>
      <c r="P509" s="22" t="s">
        <v>73</v>
      </c>
      <c r="Q509" s="15" t="s">
        <v>525</v>
      </c>
      <c r="R509" s="18" t="s">
        <v>1407</v>
      </c>
      <c r="S509" s="22" t="b">
        <f>+R509=Q509</f>
        <v>0</v>
      </c>
      <c r="T509" s="18" t="s">
        <v>1049</v>
      </c>
      <c r="U509" s="18" t="s">
        <v>1542</v>
      </c>
      <c r="V509" s="15" t="s">
        <v>6111</v>
      </c>
      <c r="W509" s="18" t="s">
        <v>1523</v>
      </c>
      <c r="X509" s="18"/>
      <c r="Y509" s="15" t="s">
        <v>73</v>
      </c>
      <c r="Z509" s="18" t="s">
        <v>1029</v>
      </c>
      <c r="AA509" s="18" t="s">
        <v>71</v>
      </c>
      <c r="AB509" s="18" t="s">
        <v>367</v>
      </c>
      <c r="AC509" s="67" t="str">
        <f>+VLOOKUP("*"&amp;L509&amp;"*",'[2]REGISTROS SANITARIOS'!$D$458:$E$527,2,FALSE)</f>
        <v>SI</v>
      </c>
      <c r="AD509" s="22" t="s">
        <v>1025</v>
      </c>
      <c r="AE509" s="16">
        <v>47848</v>
      </c>
      <c r="AF509" s="34" t="s">
        <v>73</v>
      </c>
      <c r="AG509" s="24" t="s">
        <v>43</v>
      </c>
      <c r="AH509" s="18" t="s">
        <v>43</v>
      </c>
      <c r="AI509" s="18" t="s">
        <v>54</v>
      </c>
      <c r="AJ509" s="17">
        <v>2288</v>
      </c>
      <c r="AK509" s="25">
        <v>2200</v>
      </c>
      <c r="AL509" s="25">
        <v>390</v>
      </c>
      <c r="AM509" s="35">
        <v>0.19</v>
      </c>
      <c r="AN509" s="49">
        <f t="shared" si="67"/>
        <v>1021020</v>
      </c>
      <c r="AO509" s="18" t="s">
        <v>44</v>
      </c>
      <c r="AP509" s="15" t="s">
        <v>44</v>
      </c>
      <c r="AQ509" s="43" t="str">
        <f t="shared" si="68"/>
        <v>MENOR</v>
      </c>
      <c r="AR509" s="44">
        <f t="shared" si="69"/>
        <v>1061860.7999999998</v>
      </c>
      <c r="AS509" s="44">
        <f t="shared" si="70"/>
        <v>892320</v>
      </c>
      <c r="AT509" s="44">
        <f t="shared" si="71"/>
        <v>858000</v>
      </c>
      <c r="AU509" s="44">
        <f t="shared" si="72"/>
        <v>1021019.9999999999</v>
      </c>
      <c r="AV509" s="45" t="b">
        <f t="shared" si="73"/>
        <v>1</v>
      </c>
      <c r="AW509" s="45" t="b">
        <f t="shared" si="74"/>
        <v>0</v>
      </c>
      <c r="AX509" s="45"/>
    </row>
    <row r="510" spans="1:51" s="36" customFormat="1" ht="27.75" customHeight="1" x14ac:dyDescent="0.15">
      <c r="A510" s="36" t="str">
        <f t="shared" si="66"/>
        <v>BIOPLAST S.A.415082516</v>
      </c>
      <c r="B510" s="36" t="b">
        <f>+A510='[1]Anexo 9'!A510</f>
        <v>1</v>
      </c>
      <c r="C510" s="18">
        <v>830040574</v>
      </c>
      <c r="D510" s="18" t="s">
        <v>1029</v>
      </c>
      <c r="E510" s="15" t="s">
        <v>810</v>
      </c>
      <c r="F510" s="15" t="s">
        <v>62</v>
      </c>
      <c r="G510" s="15" t="s">
        <v>3155</v>
      </c>
      <c r="H510" s="15" t="s">
        <v>3155</v>
      </c>
      <c r="I510" s="15" t="s">
        <v>3155</v>
      </c>
      <c r="J510" s="15">
        <v>4</v>
      </c>
      <c r="K510" s="15" t="s">
        <v>3155</v>
      </c>
      <c r="L510" s="15">
        <v>415082516</v>
      </c>
      <c r="M510" s="15" t="s">
        <v>932</v>
      </c>
      <c r="N510" s="15" t="s">
        <v>101</v>
      </c>
      <c r="O510" s="18" t="s">
        <v>932</v>
      </c>
      <c r="P510" s="22" t="s">
        <v>73</v>
      </c>
      <c r="Q510" s="15" t="s">
        <v>525</v>
      </c>
      <c r="R510" s="18" t="s">
        <v>1407</v>
      </c>
      <c r="S510" s="22" t="b">
        <f>+R510=Q510</f>
        <v>0</v>
      </c>
      <c r="T510" s="18" t="s">
        <v>1049</v>
      </c>
      <c r="U510" s="18" t="s">
        <v>1542</v>
      </c>
      <c r="V510" s="15" t="s">
        <v>6111</v>
      </c>
      <c r="W510" s="18" t="s">
        <v>1523</v>
      </c>
      <c r="X510" s="18"/>
      <c r="Y510" s="15" t="s">
        <v>73</v>
      </c>
      <c r="Z510" s="18" t="s">
        <v>1029</v>
      </c>
      <c r="AA510" s="18" t="s">
        <v>71</v>
      </c>
      <c r="AB510" s="18" t="s">
        <v>367</v>
      </c>
      <c r="AC510" s="67" t="str">
        <f>+VLOOKUP("*"&amp;L510&amp;"*",'[2]REGISTROS SANITARIOS'!$D$458:$E$527,2,FALSE)</f>
        <v>SI</v>
      </c>
      <c r="AD510" s="22" t="s">
        <v>1025</v>
      </c>
      <c r="AE510" s="16">
        <v>47848</v>
      </c>
      <c r="AF510" s="34" t="s">
        <v>73</v>
      </c>
      <c r="AG510" s="24" t="s">
        <v>43</v>
      </c>
      <c r="AH510" s="18" t="s">
        <v>43</v>
      </c>
      <c r="AI510" s="18" t="s">
        <v>54</v>
      </c>
      <c r="AJ510" s="17">
        <v>14668.5</v>
      </c>
      <c r="AK510" s="25">
        <v>14600</v>
      </c>
      <c r="AL510" s="25">
        <v>418</v>
      </c>
      <c r="AM510" s="35">
        <v>0.19</v>
      </c>
      <c r="AN510" s="49">
        <f t="shared" si="67"/>
        <v>7262332</v>
      </c>
      <c r="AO510" s="18" t="s">
        <v>44</v>
      </c>
      <c r="AP510" s="15" t="s">
        <v>44</v>
      </c>
      <c r="AQ510" s="43" t="str">
        <f t="shared" si="68"/>
        <v>MENOR</v>
      </c>
      <c r="AR510" s="44">
        <f t="shared" si="69"/>
        <v>7296405.2699999996</v>
      </c>
      <c r="AS510" s="44">
        <f t="shared" si="70"/>
        <v>6131433</v>
      </c>
      <c r="AT510" s="44">
        <f t="shared" si="71"/>
        <v>6102800</v>
      </c>
      <c r="AU510" s="44">
        <f t="shared" si="72"/>
        <v>7262331.9999999991</v>
      </c>
      <c r="AV510" s="45" t="b">
        <f t="shared" si="73"/>
        <v>1</v>
      </c>
      <c r="AW510" s="45" t="b">
        <f t="shared" si="74"/>
        <v>0</v>
      </c>
      <c r="AX510" s="45"/>
    </row>
    <row r="511" spans="1:51" s="36" customFormat="1" ht="27.75" customHeight="1" x14ac:dyDescent="0.15">
      <c r="A511" s="36" t="str">
        <f t="shared" si="66"/>
        <v>BIOPLAST S.A.201040510</v>
      </c>
      <c r="B511" s="36" t="b">
        <f>+A511='[1]Anexo 9'!A511</f>
        <v>1</v>
      </c>
      <c r="C511" s="18">
        <v>830040574</v>
      </c>
      <c r="D511" s="18" t="s">
        <v>1029</v>
      </c>
      <c r="E511" s="15" t="s">
        <v>98</v>
      </c>
      <c r="F511" s="15" t="s">
        <v>62</v>
      </c>
      <c r="G511" s="15" t="s">
        <v>3155</v>
      </c>
      <c r="H511" s="15" t="s">
        <v>3155</v>
      </c>
      <c r="I511" s="15" t="s">
        <v>3155</v>
      </c>
      <c r="J511" s="15">
        <v>6</v>
      </c>
      <c r="K511" s="15" t="s">
        <v>3155</v>
      </c>
      <c r="L511" s="15">
        <v>201040510</v>
      </c>
      <c r="M511" s="15" t="s">
        <v>373</v>
      </c>
      <c r="N511" s="15" t="s">
        <v>101</v>
      </c>
      <c r="O511" s="18" t="s">
        <v>4066</v>
      </c>
      <c r="P511" s="22" t="s">
        <v>73</v>
      </c>
      <c r="Q511" s="15" t="s">
        <v>248</v>
      </c>
      <c r="R511" s="18" t="s">
        <v>5610</v>
      </c>
      <c r="S511" s="22" t="s">
        <v>73</v>
      </c>
      <c r="T511" s="18" t="s">
        <v>1049</v>
      </c>
      <c r="U511" s="18" t="s">
        <v>6162</v>
      </c>
      <c r="V511" s="15"/>
      <c r="W511" s="18" t="s">
        <v>1493</v>
      </c>
      <c r="X511" s="18" t="s">
        <v>8754</v>
      </c>
      <c r="Y511" s="15" t="s">
        <v>68</v>
      </c>
      <c r="Z511" s="18" t="s">
        <v>1494</v>
      </c>
      <c r="AA511" s="18" t="s">
        <v>208</v>
      </c>
      <c r="AB511" s="18" t="s">
        <v>1495</v>
      </c>
      <c r="AC511" s="67" t="e">
        <f>+VLOOKUP("*"&amp;L511&amp;"*",'[2]REGISTROS SANITARIOS'!$D$458:$E$527,2,FALSE)</f>
        <v>#N/A</v>
      </c>
      <c r="AD511" s="22" t="s">
        <v>44</v>
      </c>
      <c r="AE511" s="16">
        <v>45172</v>
      </c>
      <c r="AF511" s="34" t="s">
        <v>73</v>
      </c>
      <c r="AG511" s="24" t="s">
        <v>43</v>
      </c>
      <c r="AH511" s="18" t="s">
        <v>43</v>
      </c>
      <c r="AI511" s="18" t="s">
        <v>53</v>
      </c>
      <c r="AJ511" s="17">
        <v>1100</v>
      </c>
      <c r="AK511" s="25">
        <v>1100</v>
      </c>
      <c r="AL511" s="25">
        <v>844</v>
      </c>
      <c r="AM511" s="35">
        <v>0</v>
      </c>
      <c r="AN511" s="49">
        <f t="shared" si="67"/>
        <v>928400</v>
      </c>
      <c r="AO511" s="18" t="s">
        <v>44</v>
      </c>
      <c r="AP511" s="15" t="s">
        <v>44</v>
      </c>
      <c r="AQ511" s="43" t="str">
        <f t="shared" si="68"/>
        <v>SI</v>
      </c>
      <c r="AR511" s="44">
        <f t="shared" si="69"/>
        <v>928400</v>
      </c>
      <c r="AS511" s="44">
        <f t="shared" si="70"/>
        <v>928400</v>
      </c>
      <c r="AT511" s="44">
        <f t="shared" si="71"/>
        <v>928400</v>
      </c>
      <c r="AU511" s="44">
        <f t="shared" si="72"/>
        <v>928400</v>
      </c>
      <c r="AV511" s="45" t="b">
        <f t="shared" si="73"/>
        <v>1</v>
      </c>
      <c r="AW511" s="45" t="b">
        <f t="shared" si="74"/>
        <v>1</v>
      </c>
      <c r="AX511" s="45"/>
    </row>
    <row r="512" spans="1:51" s="36" customFormat="1" ht="27.75" customHeight="1" x14ac:dyDescent="0.15">
      <c r="A512" s="36" t="str">
        <f t="shared" si="66"/>
        <v>BIOPLAST S.A.201040610</v>
      </c>
      <c r="B512" s="36" t="b">
        <f>+A512='[1]Anexo 9'!A512</f>
        <v>1</v>
      </c>
      <c r="C512" s="18">
        <v>830040574</v>
      </c>
      <c r="D512" s="18" t="s">
        <v>1029</v>
      </c>
      <c r="E512" s="15" t="s">
        <v>98</v>
      </c>
      <c r="F512" s="15" t="s">
        <v>150</v>
      </c>
      <c r="G512" s="15">
        <f>+VLOOKUP(F512,[3]Sheet1!$E$3:$G$74,3,FALSE)</f>
        <v>4</v>
      </c>
      <c r="H512" s="15">
        <f>+VLOOKUP(D512&amp;F512,'TD para paquetes'!$E$3:$I$441,5,FALSE)</f>
        <v>4</v>
      </c>
      <c r="I512" s="15" t="s">
        <v>1025</v>
      </c>
      <c r="J512" s="15">
        <v>9</v>
      </c>
      <c r="K512" s="15">
        <v>9</v>
      </c>
      <c r="L512" s="15">
        <v>201040610</v>
      </c>
      <c r="M512" s="15" t="s">
        <v>151</v>
      </c>
      <c r="N512" s="15" t="s">
        <v>101</v>
      </c>
      <c r="O512" s="18" t="s">
        <v>4067</v>
      </c>
      <c r="P512" s="22" t="s">
        <v>73</v>
      </c>
      <c r="Q512" s="15" t="s">
        <v>248</v>
      </c>
      <c r="R512" s="18" t="s">
        <v>5610</v>
      </c>
      <c r="S512" s="22" t="s">
        <v>73</v>
      </c>
      <c r="T512" s="18" t="s">
        <v>1049</v>
      </c>
      <c r="U512" s="18" t="s">
        <v>6162</v>
      </c>
      <c r="V512" s="15"/>
      <c r="W512" s="18" t="s">
        <v>1493</v>
      </c>
      <c r="X512" s="18" t="s">
        <v>8755</v>
      </c>
      <c r="Y512" s="15" t="s">
        <v>68</v>
      </c>
      <c r="Z512" s="18" t="s">
        <v>1494</v>
      </c>
      <c r="AA512" s="18" t="s">
        <v>208</v>
      </c>
      <c r="AB512" s="18" t="s">
        <v>1495</v>
      </c>
      <c r="AC512" s="67" t="e">
        <f>+VLOOKUP("*"&amp;L512&amp;"*",'[2]REGISTROS SANITARIOS'!$D$458:$E$527,2,FALSE)</f>
        <v>#N/A</v>
      </c>
      <c r="AD512" s="22" t="s">
        <v>44</v>
      </c>
      <c r="AE512" s="16">
        <v>45172</v>
      </c>
      <c r="AF512" s="34" t="s">
        <v>73</v>
      </c>
      <c r="AG512" s="24" t="s">
        <v>43</v>
      </c>
      <c r="AH512" s="18" t="s">
        <v>43</v>
      </c>
      <c r="AI512" s="18" t="s">
        <v>53</v>
      </c>
      <c r="AJ512" s="17">
        <v>18425</v>
      </c>
      <c r="AK512" s="25">
        <v>18425</v>
      </c>
      <c r="AL512" s="25">
        <v>844</v>
      </c>
      <c r="AM512" s="35"/>
      <c r="AN512" s="49">
        <f t="shared" si="67"/>
        <v>15550700</v>
      </c>
      <c r="AO512" s="18" t="s">
        <v>44</v>
      </c>
      <c r="AP512" s="15" t="s">
        <v>44</v>
      </c>
      <c r="AQ512" s="43" t="str">
        <f t="shared" si="68"/>
        <v>SI</v>
      </c>
      <c r="AR512" s="44">
        <f t="shared" si="69"/>
        <v>15550700</v>
      </c>
      <c r="AS512" s="44">
        <f t="shared" si="70"/>
        <v>15550700</v>
      </c>
      <c r="AT512" s="44">
        <f t="shared" si="71"/>
        <v>15550700</v>
      </c>
      <c r="AU512" s="44">
        <f t="shared" si="72"/>
        <v>15550700</v>
      </c>
      <c r="AV512" s="45" t="b">
        <f t="shared" si="73"/>
        <v>1</v>
      </c>
      <c r="AW512" s="45" t="b">
        <f t="shared" si="74"/>
        <v>1</v>
      </c>
      <c r="AX512" s="45"/>
    </row>
    <row r="513" spans="1:51" s="36" customFormat="1" ht="27.75" customHeight="1" x14ac:dyDescent="0.15">
      <c r="A513" s="36" t="str">
        <f t="shared" si="66"/>
        <v>BIOPLAST S.A.201040710</v>
      </c>
      <c r="B513" s="36" t="b">
        <f>+A513='[1]Anexo 9'!A513</f>
        <v>1</v>
      </c>
      <c r="C513" s="18">
        <v>830040574</v>
      </c>
      <c r="D513" s="18" t="s">
        <v>1029</v>
      </c>
      <c r="E513" s="15" t="s">
        <v>98</v>
      </c>
      <c r="F513" s="15" t="s">
        <v>150</v>
      </c>
      <c r="G513" s="15">
        <f>+VLOOKUP(F513,[3]Sheet1!$E$3:$G$74,3,FALSE)</f>
        <v>4</v>
      </c>
      <c r="H513" s="15">
        <f>+VLOOKUP(D513&amp;F513,'TD para paquetes'!$E$3:$I$441,5,FALSE)</f>
        <v>4</v>
      </c>
      <c r="I513" s="15" t="s">
        <v>1025</v>
      </c>
      <c r="J513" s="15">
        <v>9</v>
      </c>
      <c r="K513" s="15">
        <v>9</v>
      </c>
      <c r="L513" s="15">
        <v>201040710</v>
      </c>
      <c r="M513" s="15" t="s">
        <v>157</v>
      </c>
      <c r="N513" s="15" t="s">
        <v>101</v>
      </c>
      <c r="O513" s="18" t="s">
        <v>4068</v>
      </c>
      <c r="P513" s="22" t="s">
        <v>73</v>
      </c>
      <c r="Q513" s="15" t="s">
        <v>248</v>
      </c>
      <c r="R513" s="18" t="s">
        <v>5610</v>
      </c>
      <c r="S513" s="22" t="s">
        <v>73</v>
      </c>
      <c r="T513" s="18" t="s">
        <v>1049</v>
      </c>
      <c r="U513" s="18" t="s">
        <v>6162</v>
      </c>
      <c r="V513" s="15"/>
      <c r="W513" s="18" t="s">
        <v>1493</v>
      </c>
      <c r="X513" s="18" t="s">
        <v>8756</v>
      </c>
      <c r="Y513" s="15" t="s">
        <v>68</v>
      </c>
      <c r="Z513" s="18" t="s">
        <v>1494</v>
      </c>
      <c r="AA513" s="18" t="s">
        <v>208</v>
      </c>
      <c r="AB513" s="18" t="s">
        <v>1495</v>
      </c>
      <c r="AC513" s="67" t="e">
        <f>+VLOOKUP("*"&amp;L513&amp;"*",'[2]REGISTROS SANITARIOS'!$D$458:$E$527,2,FALSE)</f>
        <v>#N/A</v>
      </c>
      <c r="AD513" s="22" t="s">
        <v>44</v>
      </c>
      <c r="AE513" s="16">
        <v>45172</v>
      </c>
      <c r="AF513" s="34" t="s">
        <v>73</v>
      </c>
      <c r="AG513" s="24" t="s">
        <v>43</v>
      </c>
      <c r="AH513" s="18" t="s">
        <v>43</v>
      </c>
      <c r="AI513" s="18" t="s">
        <v>53</v>
      </c>
      <c r="AJ513" s="17">
        <v>27500</v>
      </c>
      <c r="AK513" s="25">
        <v>27500</v>
      </c>
      <c r="AL513" s="25">
        <v>844</v>
      </c>
      <c r="AM513" s="35"/>
      <c r="AN513" s="49">
        <f t="shared" si="67"/>
        <v>23210000</v>
      </c>
      <c r="AO513" s="18" t="s">
        <v>44</v>
      </c>
      <c r="AP513" s="15" t="s">
        <v>44</v>
      </c>
      <c r="AQ513" s="43" t="str">
        <f t="shared" si="68"/>
        <v>SI</v>
      </c>
      <c r="AR513" s="44">
        <f t="shared" si="69"/>
        <v>23210000</v>
      </c>
      <c r="AS513" s="44">
        <f t="shared" si="70"/>
        <v>23210000</v>
      </c>
      <c r="AT513" s="44">
        <f t="shared" si="71"/>
        <v>23210000</v>
      </c>
      <c r="AU513" s="44">
        <f t="shared" si="72"/>
        <v>23210000</v>
      </c>
      <c r="AV513" s="45" t="b">
        <f t="shared" si="73"/>
        <v>1</v>
      </c>
      <c r="AW513" s="45" t="b">
        <f t="shared" si="74"/>
        <v>1</v>
      </c>
      <c r="AX513" s="45"/>
    </row>
    <row r="514" spans="1:51" s="36" customFormat="1" ht="27.75" customHeight="1" x14ac:dyDescent="0.15">
      <c r="A514" s="36" t="str">
        <f t="shared" si="66"/>
        <v>BIOPLAST S.A.201040810</v>
      </c>
      <c r="B514" s="36" t="b">
        <f>+A514='[1]Anexo 9'!A514</f>
        <v>1</v>
      </c>
      <c r="C514" s="18">
        <v>830040574</v>
      </c>
      <c r="D514" s="18" t="s">
        <v>1029</v>
      </c>
      <c r="E514" s="15" t="s">
        <v>98</v>
      </c>
      <c r="F514" s="15" t="s">
        <v>150</v>
      </c>
      <c r="G514" s="15">
        <f>+VLOOKUP(F514,[3]Sheet1!$E$3:$G$74,3,FALSE)</f>
        <v>4</v>
      </c>
      <c r="H514" s="15">
        <f>+VLOOKUP(D514&amp;F514,'TD para paquetes'!$E$3:$I$441,5,FALSE)</f>
        <v>4</v>
      </c>
      <c r="I514" s="15" t="s">
        <v>1025</v>
      </c>
      <c r="J514" s="15">
        <v>9</v>
      </c>
      <c r="K514" s="15">
        <v>9</v>
      </c>
      <c r="L514" s="15">
        <v>201040810</v>
      </c>
      <c r="M514" s="15" t="s">
        <v>159</v>
      </c>
      <c r="N514" s="15" t="s">
        <v>101</v>
      </c>
      <c r="O514" s="18" t="s">
        <v>4069</v>
      </c>
      <c r="P514" s="22" t="s">
        <v>73</v>
      </c>
      <c r="Q514" s="15" t="s">
        <v>248</v>
      </c>
      <c r="R514" s="18" t="s">
        <v>5610</v>
      </c>
      <c r="S514" s="22" t="s">
        <v>73</v>
      </c>
      <c r="T514" s="18" t="s">
        <v>1049</v>
      </c>
      <c r="U514" s="18" t="s">
        <v>6162</v>
      </c>
      <c r="V514" s="15"/>
      <c r="W514" s="18" t="s">
        <v>1493</v>
      </c>
      <c r="X514" s="18" t="s">
        <v>8756</v>
      </c>
      <c r="Y514" s="15" t="s">
        <v>68</v>
      </c>
      <c r="Z514" s="18" t="s">
        <v>1494</v>
      </c>
      <c r="AA514" s="18" t="s">
        <v>208</v>
      </c>
      <c r="AB514" s="18" t="s">
        <v>1495</v>
      </c>
      <c r="AC514" s="67" t="e">
        <f>+VLOOKUP("*"&amp;L514&amp;"*",'[2]REGISTROS SANITARIOS'!$D$458:$E$527,2,FALSE)</f>
        <v>#N/A</v>
      </c>
      <c r="AD514" s="22" t="s">
        <v>44</v>
      </c>
      <c r="AE514" s="16">
        <v>45172</v>
      </c>
      <c r="AF514" s="34" t="s">
        <v>73</v>
      </c>
      <c r="AG514" s="24" t="s">
        <v>43</v>
      </c>
      <c r="AH514" s="18" t="s">
        <v>43</v>
      </c>
      <c r="AI514" s="18" t="s">
        <v>53</v>
      </c>
      <c r="AJ514" s="17">
        <v>44550</v>
      </c>
      <c r="AK514" s="25">
        <v>44550</v>
      </c>
      <c r="AL514" s="25">
        <v>844</v>
      </c>
      <c r="AM514" s="35"/>
      <c r="AN514" s="49">
        <f t="shared" si="67"/>
        <v>37600200</v>
      </c>
      <c r="AO514" s="18" t="s">
        <v>44</v>
      </c>
      <c r="AP514" s="15" t="s">
        <v>44</v>
      </c>
      <c r="AQ514" s="43" t="str">
        <f t="shared" si="68"/>
        <v>SI</v>
      </c>
      <c r="AR514" s="44">
        <f t="shared" si="69"/>
        <v>37600200</v>
      </c>
      <c r="AS514" s="44">
        <f t="shared" si="70"/>
        <v>37600200</v>
      </c>
      <c r="AT514" s="44">
        <f t="shared" si="71"/>
        <v>37600200</v>
      </c>
      <c r="AU514" s="44">
        <f t="shared" si="72"/>
        <v>37600200</v>
      </c>
      <c r="AV514" s="45" t="b">
        <f t="shared" si="73"/>
        <v>1</v>
      </c>
      <c r="AW514" s="45" t="b">
        <f t="shared" si="74"/>
        <v>1</v>
      </c>
      <c r="AX514" s="45"/>
    </row>
    <row r="515" spans="1:51" s="36" customFormat="1" ht="27.75" customHeight="1" x14ac:dyDescent="0.15">
      <c r="A515" s="36" t="str">
        <f t="shared" si="66"/>
        <v>BIOPLAST S.A.201041510</v>
      </c>
      <c r="B515" s="36" t="b">
        <f>+A515='[1]Anexo 9'!A515</f>
        <v>1</v>
      </c>
      <c r="C515" s="18">
        <v>830040574</v>
      </c>
      <c r="D515" s="18" t="s">
        <v>1029</v>
      </c>
      <c r="E515" s="15" t="s">
        <v>98</v>
      </c>
      <c r="F515" s="15" t="s">
        <v>150</v>
      </c>
      <c r="G515" s="15">
        <f>+VLOOKUP(F515,[3]Sheet1!$E$3:$G$74,3,FALSE)</f>
        <v>4</v>
      </c>
      <c r="H515" s="15">
        <f>+VLOOKUP(D515&amp;F515,'TD para paquetes'!$E$3:$I$441,5,FALSE)</f>
        <v>4</v>
      </c>
      <c r="I515" s="15" t="s">
        <v>1025</v>
      </c>
      <c r="J515" s="15">
        <v>9</v>
      </c>
      <c r="K515" s="15">
        <v>9</v>
      </c>
      <c r="L515" s="15">
        <v>201041510</v>
      </c>
      <c r="M515" s="15" t="s">
        <v>161</v>
      </c>
      <c r="N515" s="15" t="s">
        <v>101</v>
      </c>
      <c r="O515" s="18" t="s">
        <v>4070</v>
      </c>
      <c r="P515" s="22" t="s">
        <v>73</v>
      </c>
      <c r="Q515" s="15" t="s">
        <v>248</v>
      </c>
      <c r="R515" s="18" t="s">
        <v>5610</v>
      </c>
      <c r="S515" s="22" t="s">
        <v>73</v>
      </c>
      <c r="T515" s="18" t="s">
        <v>1049</v>
      </c>
      <c r="U515" s="18" t="s">
        <v>6162</v>
      </c>
      <c r="V515" s="15"/>
      <c r="W515" s="18" t="s">
        <v>1493</v>
      </c>
      <c r="X515" s="18" t="s">
        <v>8756</v>
      </c>
      <c r="Y515" s="15" t="s">
        <v>68</v>
      </c>
      <c r="Z515" s="18" t="s">
        <v>1494</v>
      </c>
      <c r="AA515" s="18" t="s">
        <v>208</v>
      </c>
      <c r="AB515" s="18" t="s">
        <v>1495</v>
      </c>
      <c r="AC515" s="67" t="e">
        <f>+VLOOKUP("*"&amp;L515&amp;"*",'[2]REGISTROS SANITARIOS'!$D$458:$E$527,2,FALSE)</f>
        <v>#N/A</v>
      </c>
      <c r="AD515" s="22" t="s">
        <v>44</v>
      </c>
      <c r="AE515" s="16">
        <v>45172</v>
      </c>
      <c r="AF515" s="34" t="s">
        <v>73</v>
      </c>
      <c r="AG515" s="24" t="s">
        <v>43</v>
      </c>
      <c r="AH515" s="18" t="s">
        <v>43</v>
      </c>
      <c r="AI515" s="18" t="s">
        <v>53</v>
      </c>
      <c r="AJ515" s="17">
        <v>5500</v>
      </c>
      <c r="AK515" s="25">
        <v>5500</v>
      </c>
      <c r="AL515" s="25">
        <v>844</v>
      </c>
      <c r="AM515" s="35"/>
      <c r="AN515" s="49">
        <f t="shared" si="67"/>
        <v>4642000</v>
      </c>
      <c r="AO515" s="18" t="s">
        <v>44</v>
      </c>
      <c r="AP515" s="15" t="s">
        <v>44</v>
      </c>
      <c r="AQ515" s="43" t="str">
        <f t="shared" si="68"/>
        <v>SI</v>
      </c>
      <c r="AR515" s="44">
        <f t="shared" si="69"/>
        <v>4642000</v>
      </c>
      <c r="AS515" s="44">
        <f t="shared" si="70"/>
        <v>4642000</v>
      </c>
      <c r="AT515" s="44">
        <f t="shared" si="71"/>
        <v>4642000</v>
      </c>
      <c r="AU515" s="44">
        <f t="shared" si="72"/>
        <v>4642000</v>
      </c>
      <c r="AV515" s="45" t="b">
        <f t="shared" si="73"/>
        <v>1</v>
      </c>
      <c r="AW515" s="45" t="b">
        <f t="shared" si="74"/>
        <v>1</v>
      </c>
      <c r="AX515" s="45"/>
    </row>
    <row r="516" spans="1:51" s="36" customFormat="1" ht="27.75" customHeight="1" x14ac:dyDescent="0.15">
      <c r="A516" s="36" t="str">
        <f t="shared" ref="A516:A579" si="75">+D516&amp;L516</f>
        <v>BIOPLAST S.A.201063507</v>
      </c>
      <c r="B516" s="36" t="b">
        <f>+A516='[1]Anexo 9'!A516</f>
        <v>1</v>
      </c>
      <c r="C516" s="18">
        <v>830040574</v>
      </c>
      <c r="D516" s="18" t="s">
        <v>1029</v>
      </c>
      <c r="E516" s="15" t="s">
        <v>98</v>
      </c>
      <c r="F516" s="15" t="s">
        <v>62</v>
      </c>
      <c r="G516" s="15" t="s">
        <v>3155</v>
      </c>
      <c r="H516" s="15" t="s">
        <v>3155</v>
      </c>
      <c r="I516" s="15" t="s">
        <v>3155</v>
      </c>
      <c r="J516" s="15">
        <v>5</v>
      </c>
      <c r="K516" s="15" t="s">
        <v>3155</v>
      </c>
      <c r="L516" s="15">
        <v>201063507</v>
      </c>
      <c r="M516" s="15" t="s">
        <v>405</v>
      </c>
      <c r="N516" s="15" t="s">
        <v>406</v>
      </c>
      <c r="O516" s="18" t="s">
        <v>405</v>
      </c>
      <c r="P516" s="22" t="s">
        <v>73</v>
      </c>
      <c r="Q516" s="15" t="s">
        <v>408</v>
      </c>
      <c r="R516" s="18" t="s">
        <v>5614</v>
      </c>
      <c r="S516" s="22" t="b">
        <f>+R516=Q516</f>
        <v>0</v>
      </c>
      <c r="T516" s="18">
        <v>50</v>
      </c>
      <c r="U516" s="18" t="s">
        <v>6163</v>
      </c>
      <c r="V516" s="15"/>
      <c r="W516" s="18" t="s">
        <v>1505</v>
      </c>
      <c r="X516" s="18"/>
      <c r="Y516" s="15" t="s">
        <v>73</v>
      </c>
      <c r="Z516" s="18" t="s">
        <v>6752</v>
      </c>
      <c r="AA516" s="18" t="s">
        <v>119</v>
      </c>
      <c r="AB516" s="18" t="s">
        <v>1506</v>
      </c>
      <c r="AC516" s="67" t="e">
        <f>+VLOOKUP("*"&amp;L516&amp;"*",'[2]REGISTROS SANITARIOS'!$D$458:$E$527,2,FALSE)</f>
        <v>#N/A</v>
      </c>
      <c r="AD516" s="22" t="s">
        <v>44</v>
      </c>
      <c r="AE516" s="16">
        <v>44926</v>
      </c>
      <c r="AF516" s="34" t="s">
        <v>73</v>
      </c>
      <c r="AG516" s="24" t="s">
        <v>43</v>
      </c>
      <c r="AH516" s="18" t="s">
        <v>43</v>
      </c>
      <c r="AI516" s="18" t="s">
        <v>53</v>
      </c>
      <c r="AJ516" s="17">
        <v>495</v>
      </c>
      <c r="AK516" s="25">
        <v>495</v>
      </c>
      <c r="AL516" s="25">
        <v>152</v>
      </c>
      <c r="AM516" s="35">
        <v>0</v>
      </c>
      <c r="AN516" s="49">
        <f t="shared" ref="AN516:AN579" si="76">+AL516*((1+AM516)*AK516)</f>
        <v>75240</v>
      </c>
      <c r="AO516" s="18" t="s">
        <v>44</v>
      </c>
      <c r="AP516" s="15" t="s">
        <v>44</v>
      </c>
      <c r="AQ516" s="43" t="str">
        <f t="shared" ref="AQ516:AQ579" si="77">+IF(AK516="","NO INDICA",IF(AJ516=AK516,"SI",IF(AK516&gt;AJ516,"MAYOR",IF(AK516&lt;AJ516,"MENOR"))))</f>
        <v>SI</v>
      </c>
      <c r="AR516" s="44">
        <f t="shared" ref="AR516:AR579" si="78">+AJ516*(AL516*(1+AM516))</f>
        <v>75240</v>
      </c>
      <c r="AS516" s="44">
        <f t="shared" ref="AS516:AS579" si="79">+AJ516*AL516</f>
        <v>75240</v>
      </c>
      <c r="AT516" s="44">
        <f t="shared" ref="AT516:AT579" si="80">+AL516*AK516</f>
        <v>75240</v>
      </c>
      <c r="AU516" s="44">
        <f t="shared" ref="AU516:AU579" si="81">+AK516*(AL516*(1+AM516))</f>
        <v>75240</v>
      </c>
      <c r="AV516" s="45" t="b">
        <f t="shared" ref="AV516:AV579" si="82">+IFERROR(AU516=AN516,"FALSO")</f>
        <v>1</v>
      </c>
      <c r="AW516" s="45" t="b">
        <f t="shared" ref="AW516:AW579" si="83">+AS516=AN516</f>
        <v>1</v>
      </c>
      <c r="AX516" s="45"/>
    </row>
    <row r="517" spans="1:51" s="36" customFormat="1" ht="27.75" customHeight="1" x14ac:dyDescent="0.15">
      <c r="A517" s="36" t="str">
        <f t="shared" si="75"/>
        <v>BIOPLAST S.A.201100202</v>
      </c>
      <c r="B517" s="36" t="b">
        <f>+A517='[1]Anexo 9'!A517</f>
        <v>1</v>
      </c>
      <c r="C517" s="18">
        <v>830040574</v>
      </c>
      <c r="D517" s="18" t="s">
        <v>1029</v>
      </c>
      <c r="E517" s="15" t="s">
        <v>98</v>
      </c>
      <c r="F517" s="15" t="s">
        <v>163</v>
      </c>
      <c r="G517" s="15">
        <f>+VLOOKUP(F517,[3]Sheet1!$E$3:$G$74,3,FALSE)</f>
        <v>3</v>
      </c>
      <c r="H517" s="15">
        <f>+VLOOKUP(D517&amp;F517,'TD para paquetes'!$E$3:$I$441,5,FALSE)</f>
        <v>3</v>
      </c>
      <c r="I517" s="15" t="s">
        <v>1025</v>
      </c>
      <c r="J517" s="15">
        <v>11</v>
      </c>
      <c r="K517" s="15">
        <v>11</v>
      </c>
      <c r="L517" s="15">
        <v>201100202</v>
      </c>
      <c r="M517" s="15" t="s">
        <v>164</v>
      </c>
      <c r="N517" s="15" t="s">
        <v>165</v>
      </c>
      <c r="O517" s="18" t="s">
        <v>164</v>
      </c>
      <c r="P517" s="22" t="s">
        <v>73</v>
      </c>
      <c r="Q517" s="15" t="s">
        <v>167</v>
      </c>
      <c r="R517" s="18" t="s">
        <v>5615</v>
      </c>
      <c r="S517" s="22" t="b">
        <f>+R517=Q517</f>
        <v>0</v>
      </c>
      <c r="T517" s="18" t="s">
        <v>1049</v>
      </c>
      <c r="U517" s="18" t="s">
        <v>6164</v>
      </c>
      <c r="V517" s="15" t="s">
        <v>169</v>
      </c>
      <c r="W517" s="18" t="s">
        <v>1507</v>
      </c>
      <c r="X517" s="18"/>
      <c r="Y517" s="15" t="s">
        <v>73</v>
      </c>
      <c r="Z517" s="18" t="s">
        <v>1508</v>
      </c>
      <c r="AA517" s="18" t="s">
        <v>71</v>
      </c>
      <c r="AB517" s="18" t="s">
        <v>2707</v>
      </c>
      <c r="AC517" s="67" t="e">
        <f>+VLOOKUP("*"&amp;L517&amp;"*",'[2]REGISTROS SANITARIOS'!$D$458:$E$527,2,FALSE)</f>
        <v>#N/A</v>
      </c>
      <c r="AD517" s="22" t="s">
        <v>44</v>
      </c>
      <c r="AE517" s="16">
        <v>46440</v>
      </c>
      <c r="AF517" s="34" t="s">
        <v>73</v>
      </c>
      <c r="AG517" s="24" t="s">
        <v>43</v>
      </c>
      <c r="AH517" s="18" t="s">
        <v>43</v>
      </c>
      <c r="AI517" s="18" t="s">
        <v>54</v>
      </c>
      <c r="AJ517" s="17">
        <v>55</v>
      </c>
      <c r="AK517" s="25">
        <v>55</v>
      </c>
      <c r="AL517" s="25">
        <v>980</v>
      </c>
      <c r="AM517" s="35">
        <v>0</v>
      </c>
      <c r="AN517" s="49">
        <f t="shared" si="76"/>
        <v>53900</v>
      </c>
      <c r="AO517" s="18" t="s">
        <v>44</v>
      </c>
      <c r="AP517" s="15" t="s">
        <v>44</v>
      </c>
      <c r="AQ517" s="43" t="str">
        <f t="shared" si="77"/>
        <v>SI</v>
      </c>
      <c r="AR517" s="44">
        <f t="shared" si="78"/>
        <v>53900</v>
      </c>
      <c r="AS517" s="44">
        <f t="shared" si="79"/>
        <v>53900</v>
      </c>
      <c r="AT517" s="44">
        <f t="shared" si="80"/>
        <v>53900</v>
      </c>
      <c r="AU517" s="44">
        <f t="shared" si="81"/>
        <v>53900</v>
      </c>
      <c r="AV517" s="45" t="b">
        <f t="shared" si="82"/>
        <v>1</v>
      </c>
      <c r="AW517" s="45" t="b">
        <f t="shared" si="83"/>
        <v>1</v>
      </c>
      <c r="AX517" s="45"/>
    </row>
    <row r="518" spans="1:51" s="36" customFormat="1" ht="27.75" customHeight="1" x14ac:dyDescent="0.15">
      <c r="A518" s="36" t="str">
        <f t="shared" si="75"/>
        <v>BIOPLAST S.A.201100203</v>
      </c>
      <c r="B518" s="36" t="b">
        <f>+A518='[1]Anexo 9'!A518</f>
        <v>1</v>
      </c>
      <c r="C518" s="18">
        <v>830040574</v>
      </c>
      <c r="D518" s="18" t="s">
        <v>1029</v>
      </c>
      <c r="E518" s="15" t="s">
        <v>98</v>
      </c>
      <c r="F518" s="15" t="s">
        <v>163</v>
      </c>
      <c r="G518" s="15">
        <f>+VLOOKUP(F518,[3]Sheet1!$E$3:$G$74,3,FALSE)</f>
        <v>3</v>
      </c>
      <c r="H518" s="15">
        <f>+VLOOKUP(D518&amp;F518,'TD para paquetes'!$E$3:$I$441,5,FALSE)</f>
        <v>3</v>
      </c>
      <c r="I518" s="15" t="s">
        <v>1025</v>
      </c>
      <c r="J518" s="15">
        <v>11</v>
      </c>
      <c r="K518" s="15">
        <v>11</v>
      </c>
      <c r="L518" s="15">
        <v>201100203</v>
      </c>
      <c r="M518" s="15" t="s">
        <v>174</v>
      </c>
      <c r="N518" s="15" t="s">
        <v>165</v>
      </c>
      <c r="O518" s="18" t="s">
        <v>174</v>
      </c>
      <c r="P518" s="22" t="s">
        <v>73</v>
      </c>
      <c r="Q518" s="15" t="s">
        <v>176</v>
      </c>
      <c r="R518" s="18" t="s">
        <v>5616</v>
      </c>
      <c r="S518" s="22" t="b">
        <f>+R518=Q518</f>
        <v>0</v>
      </c>
      <c r="T518" s="18" t="s">
        <v>1049</v>
      </c>
      <c r="U518" s="18" t="s">
        <v>6164</v>
      </c>
      <c r="V518" s="15" t="s">
        <v>169</v>
      </c>
      <c r="W518" s="18" t="s">
        <v>1507</v>
      </c>
      <c r="X518" s="18"/>
      <c r="Y518" s="15" t="s">
        <v>73</v>
      </c>
      <c r="Z518" s="18" t="s">
        <v>1508</v>
      </c>
      <c r="AA518" s="18" t="s">
        <v>71</v>
      </c>
      <c r="AB518" s="18" t="s">
        <v>2707</v>
      </c>
      <c r="AC518" s="67" t="e">
        <f>+VLOOKUP("*"&amp;L518&amp;"*",'[2]REGISTROS SANITARIOS'!$D$458:$E$527,2,FALSE)</f>
        <v>#N/A</v>
      </c>
      <c r="AD518" s="22" t="s">
        <v>44</v>
      </c>
      <c r="AE518" s="16">
        <v>46440</v>
      </c>
      <c r="AF518" s="34" t="s">
        <v>73</v>
      </c>
      <c r="AG518" s="24" t="s">
        <v>43</v>
      </c>
      <c r="AH518" s="18" t="s">
        <v>43</v>
      </c>
      <c r="AI518" s="18" t="s">
        <v>54</v>
      </c>
      <c r="AJ518" s="17">
        <v>6325</v>
      </c>
      <c r="AK518" s="25">
        <v>6325</v>
      </c>
      <c r="AL518" s="25">
        <v>1960</v>
      </c>
      <c r="AM518" s="35">
        <v>0</v>
      </c>
      <c r="AN518" s="49">
        <f t="shared" si="76"/>
        <v>12397000</v>
      </c>
      <c r="AO518" s="18" t="s">
        <v>44</v>
      </c>
      <c r="AP518" s="15" t="s">
        <v>44</v>
      </c>
      <c r="AQ518" s="43" t="str">
        <f t="shared" si="77"/>
        <v>SI</v>
      </c>
      <c r="AR518" s="44">
        <f t="shared" si="78"/>
        <v>12397000</v>
      </c>
      <c r="AS518" s="44">
        <f t="shared" si="79"/>
        <v>12397000</v>
      </c>
      <c r="AT518" s="44">
        <f t="shared" si="80"/>
        <v>12397000</v>
      </c>
      <c r="AU518" s="44">
        <f t="shared" si="81"/>
        <v>12397000</v>
      </c>
      <c r="AV518" s="45" t="b">
        <f t="shared" si="82"/>
        <v>1</v>
      </c>
      <c r="AW518" s="45" t="b">
        <f t="shared" si="83"/>
        <v>1</v>
      </c>
      <c r="AX518" s="45"/>
    </row>
    <row r="519" spans="1:51" s="36" customFormat="1" ht="27.75" customHeight="1" x14ac:dyDescent="0.15">
      <c r="A519" s="36" t="str">
        <f t="shared" si="75"/>
        <v>BIOPLAST S.A.201100303</v>
      </c>
      <c r="B519" s="36" t="b">
        <f>+A519='[1]Anexo 9'!A519</f>
        <v>1</v>
      </c>
      <c r="C519" s="18">
        <v>830040574</v>
      </c>
      <c r="D519" s="18" t="s">
        <v>1029</v>
      </c>
      <c r="E519" s="15" t="s">
        <v>98</v>
      </c>
      <c r="F519" s="15" t="s">
        <v>163</v>
      </c>
      <c r="G519" s="15">
        <f>+VLOOKUP(F519,[3]Sheet1!$E$3:$G$74,3,FALSE)</f>
        <v>3</v>
      </c>
      <c r="H519" s="15">
        <f>+VLOOKUP(D519&amp;F519,'TD para paquetes'!$E$3:$I$441,5,FALSE)</f>
        <v>3</v>
      </c>
      <c r="I519" s="15" t="s">
        <v>1025</v>
      </c>
      <c r="J519" s="15">
        <v>11</v>
      </c>
      <c r="K519" s="15">
        <v>11</v>
      </c>
      <c r="L519" s="15">
        <v>201100303</v>
      </c>
      <c r="M519" s="15" t="s">
        <v>178</v>
      </c>
      <c r="N519" s="15" t="s">
        <v>165</v>
      </c>
      <c r="O519" s="18" t="s">
        <v>178</v>
      </c>
      <c r="P519" s="22" t="s">
        <v>73</v>
      </c>
      <c r="Q519" s="15" t="s">
        <v>180</v>
      </c>
      <c r="R519" s="18" t="s">
        <v>5617</v>
      </c>
      <c r="S519" s="22" t="b">
        <f>+R519=Q519</f>
        <v>0</v>
      </c>
      <c r="T519" s="18" t="s">
        <v>1049</v>
      </c>
      <c r="U519" s="18" t="s">
        <v>6164</v>
      </c>
      <c r="V519" s="15" t="s">
        <v>169</v>
      </c>
      <c r="W519" s="18" t="s">
        <v>1507</v>
      </c>
      <c r="X519" s="18"/>
      <c r="Y519" s="15" t="s">
        <v>73</v>
      </c>
      <c r="Z519" s="18" t="s">
        <v>1508</v>
      </c>
      <c r="AA519" s="18" t="s">
        <v>71</v>
      </c>
      <c r="AB519" s="18" t="s">
        <v>2707</v>
      </c>
      <c r="AC519" s="67" t="e">
        <f>+VLOOKUP("*"&amp;L519&amp;"*",'[2]REGISTROS SANITARIOS'!$D$458:$E$527,2,FALSE)</f>
        <v>#N/A</v>
      </c>
      <c r="AD519" s="22" t="s">
        <v>44</v>
      </c>
      <c r="AE519" s="16">
        <v>46440</v>
      </c>
      <c r="AF519" s="34" t="s">
        <v>73</v>
      </c>
      <c r="AG519" s="24" t="s">
        <v>43</v>
      </c>
      <c r="AH519" s="18" t="s">
        <v>43</v>
      </c>
      <c r="AI519" s="18" t="s">
        <v>54</v>
      </c>
      <c r="AJ519" s="17">
        <v>6600</v>
      </c>
      <c r="AK519" s="25">
        <v>6600</v>
      </c>
      <c r="AL519" s="25">
        <v>3920</v>
      </c>
      <c r="AM519" s="35">
        <v>0</v>
      </c>
      <c r="AN519" s="49">
        <f t="shared" si="76"/>
        <v>25872000</v>
      </c>
      <c r="AO519" s="18" t="s">
        <v>44</v>
      </c>
      <c r="AP519" s="15" t="s">
        <v>44</v>
      </c>
      <c r="AQ519" s="43" t="str">
        <f t="shared" si="77"/>
        <v>SI</v>
      </c>
      <c r="AR519" s="44">
        <f t="shared" si="78"/>
        <v>25872000</v>
      </c>
      <c r="AS519" s="44">
        <f t="shared" si="79"/>
        <v>25872000</v>
      </c>
      <c r="AT519" s="44">
        <f t="shared" si="80"/>
        <v>25872000</v>
      </c>
      <c r="AU519" s="44">
        <f t="shared" si="81"/>
        <v>25872000</v>
      </c>
      <c r="AV519" s="45" t="b">
        <f t="shared" si="82"/>
        <v>1</v>
      </c>
      <c r="AW519" s="45" t="b">
        <f t="shared" si="83"/>
        <v>1</v>
      </c>
      <c r="AX519" s="45"/>
    </row>
    <row r="520" spans="1:51" s="36" customFormat="1" ht="27.75" customHeight="1" x14ac:dyDescent="0.15">
      <c r="A520" s="36" t="str">
        <f t="shared" si="75"/>
        <v>BIOPLAST S.A.201102110</v>
      </c>
      <c r="B520" s="36" t="b">
        <f>+A520='[1]Anexo 9'!A520</f>
        <v>1</v>
      </c>
      <c r="C520" s="18">
        <v>830040574</v>
      </c>
      <c r="D520" s="18" t="s">
        <v>1029</v>
      </c>
      <c r="E520" s="15" t="s">
        <v>98</v>
      </c>
      <c r="F520" s="15" t="s">
        <v>62</v>
      </c>
      <c r="G520" s="15" t="s">
        <v>3155</v>
      </c>
      <c r="H520" s="15" t="s">
        <v>3155</v>
      </c>
      <c r="I520" s="15" t="s">
        <v>3155</v>
      </c>
      <c r="J520" s="15">
        <v>9</v>
      </c>
      <c r="K520" s="15" t="s">
        <v>3155</v>
      </c>
      <c r="L520" s="15">
        <v>201102110</v>
      </c>
      <c r="M520" s="15" t="s">
        <v>428</v>
      </c>
      <c r="N520" s="15" t="s">
        <v>101</v>
      </c>
      <c r="O520" s="18" t="s">
        <v>428</v>
      </c>
      <c r="P520" s="22" t="s">
        <v>73</v>
      </c>
      <c r="Q520" s="15" t="s">
        <v>114</v>
      </c>
      <c r="R520" s="18" t="s">
        <v>5618</v>
      </c>
      <c r="S520" s="22" t="b">
        <f>+R520=Q520</f>
        <v>0</v>
      </c>
      <c r="T520" s="18" t="s">
        <v>1049</v>
      </c>
      <c r="U520" s="18" t="s">
        <v>6165</v>
      </c>
      <c r="V520" s="15" t="s">
        <v>430</v>
      </c>
      <c r="W520" s="18" t="s">
        <v>1507</v>
      </c>
      <c r="X520" s="18"/>
      <c r="Y520" s="15" t="s">
        <v>73</v>
      </c>
      <c r="Z520" s="18" t="s">
        <v>1508</v>
      </c>
      <c r="AA520" s="18" t="s">
        <v>71</v>
      </c>
      <c r="AB520" s="18" t="s">
        <v>1509</v>
      </c>
      <c r="AC520" s="67" t="e">
        <f>+VLOOKUP("*"&amp;L520&amp;"*",'[2]REGISTROS SANITARIOS'!$D$458:$E$527,2,FALSE)</f>
        <v>#N/A</v>
      </c>
      <c r="AD520" s="22" t="s">
        <v>44</v>
      </c>
      <c r="AE520" s="16">
        <v>46328</v>
      </c>
      <c r="AF520" s="34" t="s">
        <v>73</v>
      </c>
      <c r="AG520" s="24" t="s">
        <v>43</v>
      </c>
      <c r="AH520" s="18" t="s">
        <v>43</v>
      </c>
      <c r="AI520" s="18" t="s">
        <v>54</v>
      </c>
      <c r="AJ520" s="17">
        <v>85250</v>
      </c>
      <c r="AK520" s="25">
        <v>85250</v>
      </c>
      <c r="AL520" s="25">
        <v>33</v>
      </c>
      <c r="AM520" s="35">
        <v>0</v>
      </c>
      <c r="AN520" s="49">
        <f t="shared" si="76"/>
        <v>2813250</v>
      </c>
      <c r="AO520" s="18" t="s">
        <v>44</v>
      </c>
      <c r="AP520" s="15" t="s">
        <v>44</v>
      </c>
      <c r="AQ520" s="43" t="str">
        <f t="shared" si="77"/>
        <v>SI</v>
      </c>
      <c r="AR520" s="44">
        <f t="shared" si="78"/>
        <v>2813250</v>
      </c>
      <c r="AS520" s="44">
        <f t="shared" si="79"/>
        <v>2813250</v>
      </c>
      <c r="AT520" s="44">
        <f t="shared" si="80"/>
        <v>2813250</v>
      </c>
      <c r="AU520" s="44">
        <f t="shared" si="81"/>
        <v>2813250</v>
      </c>
      <c r="AV520" s="45" t="b">
        <f t="shared" si="82"/>
        <v>1</v>
      </c>
      <c r="AW520" s="45" t="b">
        <f t="shared" si="83"/>
        <v>1</v>
      </c>
      <c r="AX520" s="45"/>
    </row>
    <row r="521" spans="1:51" s="36" customFormat="1" ht="27.75" customHeight="1" x14ac:dyDescent="0.15">
      <c r="A521" s="36" t="str">
        <f t="shared" si="75"/>
        <v>BIOPLAST S.A.201114110</v>
      </c>
      <c r="B521" s="36" t="b">
        <f>+A521='[1]Anexo 9'!A521</f>
        <v>1</v>
      </c>
      <c r="C521" s="18">
        <v>830040574</v>
      </c>
      <c r="D521" s="18" t="s">
        <v>1029</v>
      </c>
      <c r="E521" s="15" t="s">
        <v>98</v>
      </c>
      <c r="F521" s="15" t="s">
        <v>700</v>
      </c>
      <c r="G521" s="15">
        <f>+VLOOKUP(F521,[3]Sheet1!$E$3:$G$74,3,FALSE)</f>
        <v>3</v>
      </c>
      <c r="H521" s="15">
        <f>+VLOOKUP(D521&amp;F521,'TD para paquetes'!$E$3:$I$441,5,FALSE)</f>
        <v>3</v>
      </c>
      <c r="I521" s="15" t="s">
        <v>1025</v>
      </c>
      <c r="J521" s="15">
        <v>7</v>
      </c>
      <c r="K521" s="15">
        <v>6</v>
      </c>
      <c r="L521" s="15">
        <v>201114110</v>
      </c>
      <c r="M521" s="15" t="s">
        <v>701</v>
      </c>
      <c r="N521" s="15" t="s">
        <v>101</v>
      </c>
      <c r="O521" s="18" t="s">
        <v>1538</v>
      </c>
      <c r="P521" s="22" t="s">
        <v>3841</v>
      </c>
      <c r="Q521" s="15" t="s">
        <v>101</v>
      </c>
      <c r="R521" s="18" t="s">
        <v>1407</v>
      </c>
      <c r="S521" s="22" t="s">
        <v>73</v>
      </c>
      <c r="T521" s="18" t="s">
        <v>1049</v>
      </c>
      <c r="U521" s="18" t="s">
        <v>6166</v>
      </c>
      <c r="V521" s="15" t="s">
        <v>6067</v>
      </c>
      <c r="W521" s="18" t="s">
        <v>1523</v>
      </c>
      <c r="X521" s="18"/>
      <c r="Y521" s="15" t="s">
        <v>73</v>
      </c>
      <c r="Z521" s="18" t="s">
        <v>1029</v>
      </c>
      <c r="AA521" s="18" t="s">
        <v>71</v>
      </c>
      <c r="AB521" s="18" t="s">
        <v>6753</v>
      </c>
      <c r="AC521" s="67" t="str">
        <f>+VLOOKUP("*"&amp;L521&amp;"*",'[2]REGISTROS SANITARIOS'!$D$458:$E$527,2,FALSE)</f>
        <v>SI</v>
      </c>
      <c r="AD521" s="22" t="s">
        <v>1025</v>
      </c>
      <c r="AE521" s="16">
        <v>46221</v>
      </c>
      <c r="AF521" s="34" t="s">
        <v>73</v>
      </c>
      <c r="AG521" s="24" t="s">
        <v>43</v>
      </c>
      <c r="AH521" s="18" t="s">
        <v>43</v>
      </c>
      <c r="AI521" s="18" t="s">
        <v>53</v>
      </c>
      <c r="AJ521" s="17">
        <v>7150</v>
      </c>
      <c r="AK521" s="25">
        <v>7150</v>
      </c>
      <c r="AL521" s="25">
        <v>874</v>
      </c>
      <c r="AM521" s="35">
        <v>0.19</v>
      </c>
      <c r="AN521" s="49">
        <f t="shared" si="76"/>
        <v>7436429</v>
      </c>
      <c r="AO521" s="18" t="s">
        <v>44</v>
      </c>
      <c r="AP521" s="15" t="s">
        <v>44</v>
      </c>
      <c r="AQ521" s="43" t="str">
        <f t="shared" si="77"/>
        <v>SI</v>
      </c>
      <c r="AR521" s="44">
        <f t="shared" si="78"/>
        <v>7436429</v>
      </c>
      <c r="AS521" s="44">
        <f t="shared" si="79"/>
        <v>6249100</v>
      </c>
      <c r="AT521" s="44">
        <f t="shared" si="80"/>
        <v>6249100</v>
      </c>
      <c r="AU521" s="44">
        <f t="shared" si="81"/>
        <v>7436429</v>
      </c>
      <c r="AV521" s="45" t="b">
        <f t="shared" si="82"/>
        <v>1</v>
      </c>
      <c r="AW521" s="45" t="b">
        <f t="shared" si="83"/>
        <v>0</v>
      </c>
      <c r="AX521" s="45"/>
      <c r="AY521" s="36" t="s">
        <v>8743</v>
      </c>
    </row>
    <row r="522" spans="1:51" s="36" customFormat="1" ht="27.75" customHeight="1" x14ac:dyDescent="0.15">
      <c r="A522" s="36" t="str">
        <f t="shared" si="75"/>
        <v>BIOPLAST S.A.201114310</v>
      </c>
      <c r="B522" s="36" t="b">
        <f>+A522='[1]Anexo 9'!A522</f>
        <v>1</v>
      </c>
      <c r="C522" s="18">
        <v>830040574</v>
      </c>
      <c r="D522" s="18" t="s">
        <v>1029</v>
      </c>
      <c r="E522" s="15" t="s">
        <v>98</v>
      </c>
      <c r="F522" s="15" t="s">
        <v>700</v>
      </c>
      <c r="G522" s="15">
        <f>+VLOOKUP(F522,[3]Sheet1!$E$3:$G$74,3,FALSE)</f>
        <v>3</v>
      </c>
      <c r="H522" s="15">
        <f>+VLOOKUP(D522&amp;F522,'TD para paquetes'!$E$3:$I$441,5,FALSE)</f>
        <v>3</v>
      </c>
      <c r="I522" s="15" t="s">
        <v>1025</v>
      </c>
      <c r="J522" s="15">
        <v>7</v>
      </c>
      <c r="K522" s="15">
        <v>6</v>
      </c>
      <c r="L522" s="15">
        <v>201114310</v>
      </c>
      <c r="M522" s="15" t="s">
        <v>704</v>
      </c>
      <c r="N522" s="15" t="s">
        <v>101</v>
      </c>
      <c r="O522" s="18" t="s">
        <v>4071</v>
      </c>
      <c r="P522" s="22" t="s">
        <v>3841</v>
      </c>
      <c r="Q522" s="15" t="s">
        <v>101</v>
      </c>
      <c r="R522" s="18" t="s">
        <v>1407</v>
      </c>
      <c r="S522" s="22" t="s">
        <v>73</v>
      </c>
      <c r="T522" s="18" t="s">
        <v>1049</v>
      </c>
      <c r="U522" s="18" t="s">
        <v>6166</v>
      </c>
      <c r="V522" s="15" t="s">
        <v>6067</v>
      </c>
      <c r="W522" s="18" t="s">
        <v>1523</v>
      </c>
      <c r="X522" s="18"/>
      <c r="Y522" s="15" t="s">
        <v>73</v>
      </c>
      <c r="Z522" s="18" t="s">
        <v>1029</v>
      </c>
      <c r="AA522" s="18" t="s">
        <v>71</v>
      </c>
      <c r="AB522" s="18" t="s">
        <v>6753</v>
      </c>
      <c r="AC522" s="67" t="str">
        <f>+VLOOKUP("*"&amp;L522&amp;"*",'[2]REGISTROS SANITARIOS'!$D$458:$E$527,2,FALSE)</f>
        <v>SI</v>
      </c>
      <c r="AD522" s="22" t="s">
        <v>1025</v>
      </c>
      <c r="AE522" s="16">
        <v>46221</v>
      </c>
      <c r="AF522" s="34" t="s">
        <v>73</v>
      </c>
      <c r="AG522" s="24" t="s">
        <v>43</v>
      </c>
      <c r="AH522" s="18" t="s">
        <v>43</v>
      </c>
      <c r="AI522" s="18" t="s">
        <v>53</v>
      </c>
      <c r="AJ522" s="17">
        <v>605</v>
      </c>
      <c r="AK522" s="25">
        <v>605</v>
      </c>
      <c r="AL522" s="25">
        <v>874</v>
      </c>
      <c r="AM522" s="35">
        <v>0.19</v>
      </c>
      <c r="AN522" s="49">
        <f t="shared" si="76"/>
        <v>629236.29999999993</v>
      </c>
      <c r="AO522" s="18" t="s">
        <v>44</v>
      </c>
      <c r="AP522" s="15" t="s">
        <v>44</v>
      </c>
      <c r="AQ522" s="43" t="str">
        <f t="shared" si="77"/>
        <v>SI</v>
      </c>
      <c r="AR522" s="44">
        <f t="shared" si="78"/>
        <v>629236.29999999993</v>
      </c>
      <c r="AS522" s="44">
        <f t="shared" si="79"/>
        <v>528770</v>
      </c>
      <c r="AT522" s="44">
        <f t="shared" si="80"/>
        <v>528770</v>
      </c>
      <c r="AU522" s="44">
        <f t="shared" si="81"/>
        <v>629236.29999999993</v>
      </c>
      <c r="AV522" s="45" t="b">
        <f t="shared" si="82"/>
        <v>1</v>
      </c>
      <c r="AW522" s="45" t="b">
        <f t="shared" si="83"/>
        <v>0</v>
      </c>
      <c r="AX522" s="45"/>
      <c r="AY522" s="36" t="s">
        <v>8743</v>
      </c>
    </row>
    <row r="523" spans="1:51" s="36" customFormat="1" ht="27.75" customHeight="1" x14ac:dyDescent="0.15">
      <c r="A523" s="36" t="str">
        <f t="shared" si="75"/>
        <v>BIOPLAST S.A.201114410</v>
      </c>
      <c r="B523" s="36" t="b">
        <f>+A523='[1]Anexo 9'!A523</f>
        <v>1</v>
      </c>
      <c r="C523" s="18">
        <v>830040574</v>
      </c>
      <c r="D523" s="18" t="s">
        <v>1029</v>
      </c>
      <c r="E523" s="15" t="s">
        <v>98</v>
      </c>
      <c r="F523" s="15" t="s">
        <v>700</v>
      </c>
      <c r="G523" s="15">
        <f>+VLOOKUP(F523,[3]Sheet1!$E$3:$G$74,3,FALSE)</f>
        <v>3</v>
      </c>
      <c r="H523" s="15">
        <f>+VLOOKUP(D523&amp;F523,'TD para paquetes'!$E$3:$I$441,5,FALSE)</f>
        <v>3</v>
      </c>
      <c r="I523" s="15" t="s">
        <v>1025</v>
      </c>
      <c r="J523" s="15">
        <v>6</v>
      </c>
      <c r="K523" s="15">
        <v>6</v>
      </c>
      <c r="L523" s="15">
        <v>201114410</v>
      </c>
      <c r="M523" s="15" t="s">
        <v>706</v>
      </c>
      <c r="N523" s="15" t="s">
        <v>101</v>
      </c>
      <c r="O523" s="18" t="s">
        <v>1540</v>
      </c>
      <c r="P523" s="22" t="s">
        <v>3841</v>
      </c>
      <c r="Q523" s="15" t="s">
        <v>101</v>
      </c>
      <c r="R523" s="18" t="s">
        <v>1407</v>
      </c>
      <c r="S523" s="22" t="s">
        <v>73</v>
      </c>
      <c r="T523" s="18" t="s">
        <v>1049</v>
      </c>
      <c r="U523" s="18" t="s">
        <v>6166</v>
      </c>
      <c r="V523" s="15" t="s">
        <v>6067</v>
      </c>
      <c r="W523" s="18" t="s">
        <v>1523</v>
      </c>
      <c r="X523" s="18"/>
      <c r="Y523" s="15" t="s">
        <v>73</v>
      </c>
      <c r="Z523" s="18" t="s">
        <v>1029</v>
      </c>
      <c r="AA523" s="18" t="s">
        <v>71</v>
      </c>
      <c r="AB523" s="18" t="s">
        <v>6753</v>
      </c>
      <c r="AC523" s="67" t="str">
        <f>+VLOOKUP("*"&amp;L523&amp;"*",'[2]REGISTROS SANITARIOS'!$D$458:$E$527,2,FALSE)</f>
        <v>SI</v>
      </c>
      <c r="AD523" s="22" t="s">
        <v>1025</v>
      </c>
      <c r="AE523" s="16">
        <v>46221</v>
      </c>
      <c r="AF523" s="34" t="s">
        <v>73</v>
      </c>
      <c r="AG523" s="24" t="s">
        <v>43</v>
      </c>
      <c r="AH523" s="18" t="s">
        <v>43</v>
      </c>
      <c r="AI523" s="18" t="s">
        <v>53</v>
      </c>
      <c r="AJ523" s="17">
        <v>132</v>
      </c>
      <c r="AK523" s="25">
        <v>132</v>
      </c>
      <c r="AL523" s="25">
        <v>896</v>
      </c>
      <c r="AM523" s="35">
        <v>0.19</v>
      </c>
      <c r="AN523" s="49">
        <f t="shared" si="76"/>
        <v>140743.67999999999</v>
      </c>
      <c r="AO523" s="18" t="s">
        <v>44</v>
      </c>
      <c r="AP523" s="15" t="s">
        <v>44</v>
      </c>
      <c r="AQ523" s="43" t="str">
        <f t="shared" si="77"/>
        <v>SI</v>
      </c>
      <c r="AR523" s="44">
        <f t="shared" si="78"/>
        <v>140743.67999999999</v>
      </c>
      <c r="AS523" s="44">
        <f t="shared" si="79"/>
        <v>118272</v>
      </c>
      <c r="AT523" s="44">
        <f t="shared" si="80"/>
        <v>118272</v>
      </c>
      <c r="AU523" s="44">
        <f t="shared" si="81"/>
        <v>140743.67999999999</v>
      </c>
      <c r="AV523" s="45" t="b">
        <f t="shared" si="82"/>
        <v>1</v>
      </c>
      <c r="AW523" s="45" t="b">
        <f t="shared" si="83"/>
        <v>0</v>
      </c>
      <c r="AX523" s="45"/>
      <c r="AY523" s="36" t="s">
        <v>8743</v>
      </c>
    </row>
    <row r="524" spans="1:51" s="36" customFormat="1" ht="27.75" customHeight="1" x14ac:dyDescent="0.15">
      <c r="A524" s="36" t="str">
        <f t="shared" si="75"/>
        <v>BIOPLAST S.A.201134810</v>
      </c>
      <c r="B524" s="36" t="b">
        <f>+A524='[1]Anexo 9'!A524</f>
        <v>1</v>
      </c>
      <c r="C524" s="18">
        <v>830040574</v>
      </c>
      <c r="D524" s="18" t="s">
        <v>1029</v>
      </c>
      <c r="E524" s="15" t="s">
        <v>98</v>
      </c>
      <c r="F524" s="15" t="s">
        <v>350</v>
      </c>
      <c r="G524" s="15">
        <f>+VLOOKUP(F524,[3]Sheet1!$E$3:$G$74,3,FALSE)</f>
        <v>2</v>
      </c>
      <c r="H524" s="15">
        <f>+VLOOKUP(D524&amp;F524,'TD para paquetes'!$E$3:$I$441,5,FALSE)</f>
        <v>2</v>
      </c>
      <c r="I524" s="15" t="s">
        <v>1025</v>
      </c>
      <c r="J524" s="15">
        <v>10</v>
      </c>
      <c r="K524" s="15">
        <v>10</v>
      </c>
      <c r="L524" s="15">
        <v>201134810</v>
      </c>
      <c r="M524" s="15" t="s">
        <v>351</v>
      </c>
      <c r="N524" s="15" t="s">
        <v>101</v>
      </c>
      <c r="O524" s="18" t="s">
        <v>4072</v>
      </c>
      <c r="P524" s="22" t="s">
        <v>3841</v>
      </c>
      <c r="Q524" s="15" t="s">
        <v>101</v>
      </c>
      <c r="R524" s="18" t="s">
        <v>1407</v>
      </c>
      <c r="S524" s="22" t="s">
        <v>73</v>
      </c>
      <c r="T524" s="18" t="s">
        <v>1049</v>
      </c>
      <c r="U524" s="18" t="s">
        <v>6167</v>
      </c>
      <c r="V524" s="15" t="s">
        <v>6073</v>
      </c>
      <c r="W524" s="18" t="s">
        <v>1523</v>
      </c>
      <c r="X524" s="18"/>
      <c r="Y524" s="15" t="s">
        <v>73</v>
      </c>
      <c r="Z524" s="18" t="s">
        <v>1029</v>
      </c>
      <c r="AA524" s="18" t="s">
        <v>71</v>
      </c>
      <c r="AB524" s="18" t="s">
        <v>6754</v>
      </c>
      <c r="AC524" s="67" t="str">
        <f>+VLOOKUP("*"&amp;L524&amp;"*",'[2]REGISTROS SANITARIOS'!$D$458:$E$527,2,FALSE)</f>
        <v>SI</v>
      </c>
      <c r="AD524" s="22" t="s">
        <v>1025</v>
      </c>
      <c r="AE524" s="16">
        <v>46537</v>
      </c>
      <c r="AF524" s="34" t="s">
        <v>73</v>
      </c>
      <c r="AG524" s="24" t="s">
        <v>43</v>
      </c>
      <c r="AH524" s="18" t="s">
        <v>43</v>
      </c>
      <c r="AI524" s="18" t="s">
        <v>53</v>
      </c>
      <c r="AJ524" s="17">
        <v>55</v>
      </c>
      <c r="AK524" s="25">
        <v>55</v>
      </c>
      <c r="AL524" s="25">
        <v>3125</v>
      </c>
      <c r="AM524" s="35">
        <v>0.19</v>
      </c>
      <c r="AN524" s="49">
        <f t="shared" si="76"/>
        <v>204531.25</v>
      </c>
      <c r="AO524" s="18" t="s">
        <v>44</v>
      </c>
      <c r="AP524" s="15" t="s">
        <v>44</v>
      </c>
      <c r="AQ524" s="43" t="str">
        <f t="shared" si="77"/>
        <v>SI</v>
      </c>
      <c r="AR524" s="44">
        <f t="shared" si="78"/>
        <v>204531.25</v>
      </c>
      <c r="AS524" s="44">
        <f t="shared" si="79"/>
        <v>171875</v>
      </c>
      <c r="AT524" s="44">
        <f t="shared" si="80"/>
        <v>171875</v>
      </c>
      <c r="AU524" s="44">
        <f t="shared" si="81"/>
        <v>204531.25</v>
      </c>
      <c r="AV524" s="45" t="b">
        <f t="shared" si="82"/>
        <v>1</v>
      </c>
      <c r="AW524" s="45" t="b">
        <f t="shared" si="83"/>
        <v>0</v>
      </c>
      <c r="AX524" s="45"/>
      <c r="AY524" s="36" t="s">
        <v>8743</v>
      </c>
    </row>
    <row r="525" spans="1:51" s="36" customFormat="1" ht="27.75" customHeight="1" x14ac:dyDescent="0.15">
      <c r="A525" s="36" t="str">
        <f t="shared" si="75"/>
        <v>BIOPLAST S.A.201134910</v>
      </c>
      <c r="B525" s="36" t="b">
        <f>+A525='[1]Anexo 9'!A525</f>
        <v>1</v>
      </c>
      <c r="C525" s="18">
        <v>830040574</v>
      </c>
      <c r="D525" s="18" t="s">
        <v>1029</v>
      </c>
      <c r="E525" s="15" t="s">
        <v>98</v>
      </c>
      <c r="F525" s="15" t="s">
        <v>350</v>
      </c>
      <c r="G525" s="15">
        <f>+VLOOKUP(F525,[3]Sheet1!$E$3:$G$74,3,FALSE)</f>
        <v>2</v>
      </c>
      <c r="H525" s="15">
        <f>+VLOOKUP(D525&amp;F525,'TD para paquetes'!$E$3:$I$441,5,FALSE)</f>
        <v>2</v>
      </c>
      <c r="I525" s="15" t="s">
        <v>1025</v>
      </c>
      <c r="J525" s="15">
        <v>10</v>
      </c>
      <c r="K525" s="15">
        <v>10</v>
      </c>
      <c r="L525" s="15">
        <v>201134910</v>
      </c>
      <c r="M525" s="15" t="s">
        <v>354</v>
      </c>
      <c r="N525" s="15" t="s">
        <v>101</v>
      </c>
      <c r="O525" s="18" t="s">
        <v>4073</v>
      </c>
      <c r="P525" s="22" t="s">
        <v>3841</v>
      </c>
      <c r="Q525" s="15" t="s">
        <v>101</v>
      </c>
      <c r="R525" s="18" t="s">
        <v>1407</v>
      </c>
      <c r="S525" s="22" t="s">
        <v>73</v>
      </c>
      <c r="T525" s="18" t="s">
        <v>1049</v>
      </c>
      <c r="U525" s="18" t="s">
        <v>6167</v>
      </c>
      <c r="V525" s="15" t="s">
        <v>6073</v>
      </c>
      <c r="W525" s="18" t="s">
        <v>1523</v>
      </c>
      <c r="X525" s="18"/>
      <c r="Y525" s="15" t="s">
        <v>73</v>
      </c>
      <c r="Z525" s="18" t="s">
        <v>1029</v>
      </c>
      <c r="AA525" s="18" t="s">
        <v>71</v>
      </c>
      <c r="AB525" s="18" t="s">
        <v>6754</v>
      </c>
      <c r="AC525" s="67" t="str">
        <f>+VLOOKUP("*"&amp;L525&amp;"*",'[2]REGISTROS SANITARIOS'!$D$458:$E$527,2,FALSE)</f>
        <v>SI</v>
      </c>
      <c r="AD525" s="22" t="s">
        <v>1025</v>
      </c>
      <c r="AE525" s="16">
        <v>46537</v>
      </c>
      <c r="AF525" s="34" t="s">
        <v>73</v>
      </c>
      <c r="AG525" s="24" t="s">
        <v>43</v>
      </c>
      <c r="AH525" s="18" t="s">
        <v>43</v>
      </c>
      <c r="AI525" s="18" t="s">
        <v>53</v>
      </c>
      <c r="AJ525" s="17">
        <v>880</v>
      </c>
      <c r="AK525" s="25">
        <v>880</v>
      </c>
      <c r="AL525" s="25">
        <v>3125</v>
      </c>
      <c r="AM525" s="35">
        <v>0.19</v>
      </c>
      <c r="AN525" s="49">
        <f t="shared" si="76"/>
        <v>3272500</v>
      </c>
      <c r="AO525" s="18" t="s">
        <v>44</v>
      </c>
      <c r="AP525" s="15" t="s">
        <v>44</v>
      </c>
      <c r="AQ525" s="43" t="str">
        <f t="shared" si="77"/>
        <v>SI</v>
      </c>
      <c r="AR525" s="44">
        <f t="shared" si="78"/>
        <v>3272500</v>
      </c>
      <c r="AS525" s="44">
        <f t="shared" si="79"/>
        <v>2750000</v>
      </c>
      <c r="AT525" s="44">
        <f t="shared" si="80"/>
        <v>2750000</v>
      </c>
      <c r="AU525" s="44">
        <f t="shared" si="81"/>
        <v>3272500</v>
      </c>
      <c r="AV525" s="45" t="b">
        <f t="shared" si="82"/>
        <v>1</v>
      </c>
      <c r="AW525" s="45" t="b">
        <f t="shared" si="83"/>
        <v>0</v>
      </c>
      <c r="AX525" s="45"/>
      <c r="AY525" s="36" t="s">
        <v>8743</v>
      </c>
    </row>
    <row r="526" spans="1:51" s="36" customFormat="1" ht="27.75" customHeight="1" x14ac:dyDescent="0.15">
      <c r="A526" s="36" t="str">
        <f t="shared" si="75"/>
        <v>BIOPLAST S.A.201135150</v>
      </c>
      <c r="B526" s="36" t="b">
        <f>+A526='[1]Anexo 9'!A526</f>
        <v>1</v>
      </c>
      <c r="C526" s="18">
        <v>830040574</v>
      </c>
      <c r="D526" s="18" t="s">
        <v>1029</v>
      </c>
      <c r="E526" s="15" t="s">
        <v>98</v>
      </c>
      <c r="F526" s="15" t="s">
        <v>62</v>
      </c>
      <c r="G526" s="15" t="s">
        <v>3155</v>
      </c>
      <c r="H526" s="15" t="s">
        <v>3155</v>
      </c>
      <c r="I526" s="15" t="s">
        <v>3155</v>
      </c>
      <c r="J526" s="15">
        <v>7</v>
      </c>
      <c r="K526" s="15" t="s">
        <v>3155</v>
      </c>
      <c r="L526" s="15">
        <v>201135150</v>
      </c>
      <c r="M526" s="15" t="s">
        <v>433</v>
      </c>
      <c r="N526" s="15" t="s">
        <v>101</v>
      </c>
      <c r="O526" s="18" t="s">
        <v>4074</v>
      </c>
      <c r="P526" s="22" t="s">
        <v>3841</v>
      </c>
      <c r="Q526" s="15" t="s">
        <v>101</v>
      </c>
      <c r="R526" s="18" t="s">
        <v>1407</v>
      </c>
      <c r="S526" s="22" t="s">
        <v>73</v>
      </c>
      <c r="T526" s="18" t="s">
        <v>1049</v>
      </c>
      <c r="U526" s="18" t="s">
        <v>6167</v>
      </c>
      <c r="V526" s="15"/>
      <c r="W526" s="18" t="s">
        <v>1523</v>
      </c>
      <c r="X526" s="18"/>
      <c r="Y526" s="15" t="s">
        <v>73</v>
      </c>
      <c r="Z526" s="18" t="s">
        <v>1029</v>
      </c>
      <c r="AA526" s="18" t="s">
        <v>71</v>
      </c>
      <c r="AB526" s="18" t="s">
        <v>6754</v>
      </c>
      <c r="AC526" s="67" t="str">
        <f>+VLOOKUP("*"&amp;L526&amp;"*",'[2]REGISTROS SANITARIOS'!$D$458:$E$527,2,FALSE)</f>
        <v>SI</v>
      </c>
      <c r="AD526" s="22" t="s">
        <v>1025</v>
      </c>
      <c r="AE526" s="16">
        <v>46537</v>
      </c>
      <c r="AF526" s="34" t="s">
        <v>73</v>
      </c>
      <c r="AG526" s="24" t="s">
        <v>43</v>
      </c>
      <c r="AH526" s="18" t="s">
        <v>43</v>
      </c>
      <c r="AI526" s="18" t="s">
        <v>53</v>
      </c>
      <c r="AJ526" s="17">
        <v>165</v>
      </c>
      <c r="AK526" s="25">
        <v>165</v>
      </c>
      <c r="AL526" s="25">
        <v>1590</v>
      </c>
      <c r="AM526" s="35">
        <v>0.19</v>
      </c>
      <c r="AN526" s="49">
        <f t="shared" si="76"/>
        <v>312196.5</v>
      </c>
      <c r="AO526" s="18" t="s">
        <v>44</v>
      </c>
      <c r="AP526" s="15" t="s">
        <v>44</v>
      </c>
      <c r="AQ526" s="43" t="str">
        <f t="shared" si="77"/>
        <v>SI</v>
      </c>
      <c r="AR526" s="44">
        <f t="shared" si="78"/>
        <v>312196.5</v>
      </c>
      <c r="AS526" s="44">
        <f t="shared" si="79"/>
        <v>262350</v>
      </c>
      <c r="AT526" s="44">
        <f t="shared" si="80"/>
        <v>262350</v>
      </c>
      <c r="AU526" s="44">
        <f t="shared" si="81"/>
        <v>312196.5</v>
      </c>
      <c r="AV526" s="45" t="b">
        <f t="shared" si="82"/>
        <v>1</v>
      </c>
      <c r="AW526" s="45" t="b">
        <f t="shared" si="83"/>
        <v>0</v>
      </c>
      <c r="AX526" s="45"/>
    </row>
    <row r="527" spans="1:51" s="36" customFormat="1" ht="27.75" customHeight="1" x14ac:dyDescent="0.15">
      <c r="A527" s="36" t="str">
        <f t="shared" si="75"/>
        <v>BIOPLAST S.A.201135210</v>
      </c>
      <c r="B527" s="36" t="b">
        <f>+A527='[1]Anexo 9'!A527</f>
        <v>1</v>
      </c>
      <c r="C527" s="18">
        <v>830040574</v>
      </c>
      <c r="D527" s="18" t="s">
        <v>1029</v>
      </c>
      <c r="E527" s="15" t="s">
        <v>98</v>
      </c>
      <c r="F527" s="15" t="s">
        <v>182</v>
      </c>
      <c r="G527" s="15">
        <f>+VLOOKUP(F527,[3]Sheet1!$E$3:$G$74,3,FALSE)</f>
        <v>2</v>
      </c>
      <c r="H527" s="15">
        <f>+VLOOKUP(D527&amp;F527,'TD para paquetes'!$E$3:$I$441,5,FALSE)</f>
        <v>2</v>
      </c>
      <c r="I527" s="15" t="s">
        <v>1025</v>
      </c>
      <c r="J527" s="15">
        <v>10</v>
      </c>
      <c r="K527" s="15">
        <v>10</v>
      </c>
      <c r="L527" s="15">
        <v>201135210</v>
      </c>
      <c r="M527" s="15" t="s">
        <v>183</v>
      </c>
      <c r="N527" s="15" t="s">
        <v>101</v>
      </c>
      <c r="O527" s="18" t="s">
        <v>4075</v>
      </c>
      <c r="P527" s="22" t="s">
        <v>73</v>
      </c>
      <c r="Q527" s="15" t="s">
        <v>101</v>
      </c>
      <c r="R527" s="18" t="s">
        <v>1407</v>
      </c>
      <c r="S527" s="22" t="s">
        <v>73</v>
      </c>
      <c r="T527" s="18" t="s">
        <v>1049</v>
      </c>
      <c r="U527" s="18" t="s">
        <v>101</v>
      </c>
      <c r="V527" s="15" t="s">
        <v>6074</v>
      </c>
      <c r="W527" s="18" t="s">
        <v>1523</v>
      </c>
      <c r="X527" s="18"/>
      <c r="Y527" s="15" t="s">
        <v>73</v>
      </c>
      <c r="Z527" s="18" t="s">
        <v>1029</v>
      </c>
      <c r="AA527" s="18" t="s">
        <v>71</v>
      </c>
      <c r="AB527" s="18" t="s">
        <v>1496</v>
      </c>
      <c r="AC527" s="67" t="str">
        <f>+VLOOKUP("*"&amp;L527&amp;"*",'[2]REGISTROS SANITARIOS'!$D$458:$E$527,2,FALSE)</f>
        <v>SI</v>
      </c>
      <c r="AD527" s="22" t="s">
        <v>1025</v>
      </c>
      <c r="AE527" s="16">
        <v>45839</v>
      </c>
      <c r="AF527" s="34" t="s">
        <v>73</v>
      </c>
      <c r="AG527" s="24" t="s">
        <v>43</v>
      </c>
      <c r="AH527" s="18" t="s">
        <v>43</v>
      </c>
      <c r="AI527" s="18" t="s">
        <v>53</v>
      </c>
      <c r="AJ527" s="17">
        <v>11</v>
      </c>
      <c r="AK527" s="25">
        <v>11</v>
      </c>
      <c r="AL527" s="25">
        <v>12980</v>
      </c>
      <c r="AM527" s="35">
        <v>0.19</v>
      </c>
      <c r="AN527" s="49">
        <f t="shared" si="76"/>
        <v>169908.2</v>
      </c>
      <c r="AO527" s="18" t="s">
        <v>44</v>
      </c>
      <c r="AP527" s="15" t="s">
        <v>44</v>
      </c>
      <c r="AQ527" s="43" t="str">
        <f t="shared" si="77"/>
        <v>SI</v>
      </c>
      <c r="AR527" s="44">
        <f t="shared" si="78"/>
        <v>169908.19999999998</v>
      </c>
      <c r="AS527" s="44">
        <f t="shared" si="79"/>
        <v>142780</v>
      </c>
      <c r="AT527" s="44">
        <f t="shared" si="80"/>
        <v>142780</v>
      </c>
      <c r="AU527" s="44">
        <f t="shared" si="81"/>
        <v>169908.19999999998</v>
      </c>
      <c r="AV527" s="45" t="b">
        <f t="shared" si="82"/>
        <v>1</v>
      </c>
      <c r="AW527" s="45" t="b">
        <f t="shared" si="83"/>
        <v>0</v>
      </c>
      <c r="AX527" s="45"/>
      <c r="AY527" s="36" t="s">
        <v>8743</v>
      </c>
    </row>
    <row r="528" spans="1:51" s="36" customFormat="1" ht="27.75" customHeight="1" x14ac:dyDescent="0.15">
      <c r="A528" s="36" t="str">
        <f t="shared" si="75"/>
        <v>BIOPLAST S.A.201135310</v>
      </c>
      <c r="B528" s="36" t="b">
        <f>+A528='[1]Anexo 9'!A528</f>
        <v>1</v>
      </c>
      <c r="C528" s="18">
        <v>830040574</v>
      </c>
      <c r="D528" s="18" t="s">
        <v>1029</v>
      </c>
      <c r="E528" s="15" t="s">
        <v>98</v>
      </c>
      <c r="F528" s="15" t="s">
        <v>182</v>
      </c>
      <c r="G528" s="15">
        <f>+VLOOKUP(F528,[3]Sheet1!$E$3:$G$74,3,FALSE)</f>
        <v>2</v>
      </c>
      <c r="H528" s="15">
        <f>+VLOOKUP(D528&amp;F528,'TD para paquetes'!$E$3:$I$441,5,FALSE)</f>
        <v>2</v>
      </c>
      <c r="I528" s="15" t="s">
        <v>1025</v>
      </c>
      <c r="J528" s="15">
        <v>11</v>
      </c>
      <c r="K528" s="15">
        <v>10</v>
      </c>
      <c r="L528" s="15">
        <v>201135310</v>
      </c>
      <c r="M528" s="15" t="s">
        <v>189</v>
      </c>
      <c r="N528" s="15" t="s">
        <v>101</v>
      </c>
      <c r="O528" s="18" t="s">
        <v>4076</v>
      </c>
      <c r="P528" s="22" t="s">
        <v>73</v>
      </c>
      <c r="Q528" s="15" t="s">
        <v>101</v>
      </c>
      <c r="R528" s="18" t="s">
        <v>1407</v>
      </c>
      <c r="S528" s="22" t="s">
        <v>73</v>
      </c>
      <c r="T528" s="18" t="s">
        <v>1049</v>
      </c>
      <c r="U528" s="18" t="s">
        <v>101</v>
      </c>
      <c r="V528" s="15" t="s">
        <v>6074</v>
      </c>
      <c r="W528" s="18" t="s">
        <v>1523</v>
      </c>
      <c r="X528" s="18"/>
      <c r="Y528" s="15" t="s">
        <v>73</v>
      </c>
      <c r="Z528" s="18" t="s">
        <v>1029</v>
      </c>
      <c r="AA528" s="18" t="s">
        <v>71</v>
      </c>
      <c r="AB528" s="18" t="s">
        <v>1496</v>
      </c>
      <c r="AC528" s="67" t="str">
        <f>+VLOOKUP("*"&amp;L528&amp;"*",'[2]REGISTROS SANITARIOS'!$D$458:$E$527,2,FALSE)</f>
        <v>SI</v>
      </c>
      <c r="AD528" s="22" t="s">
        <v>1025</v>
      </c>
      <c r="AE528" s="16">
        <v>45839</v>
      </c>
      <c r="AF528" s="34" t="s">
        <v>73</v>
      </c>
      <c r="AG528" s="24" t="s">
        <v>43</v>
      </c>
      <c r="AH528" s="18" t="s">
        <v>43</v>
      </c>
      <c r="AI528" s="18" t="s">
        <v>53</v>
      </c>
      <c r="AJ528" s="17">
        <v>880</v>
      </c>
      <c r="AK528" s="25">
        <v>880</v>
      </c>
      <c r="AL528" s="25">
        <v>12745</v>
      </c>
      <c r="AM528" s="35">
        <v>0.19</v>
      </c>
      <c r="AN528" s="49">
        <f t="shared" si="76"/>
        <v>13346564</v>
      </c>
      <c r="AO528" s="18" t="s">
        <v>44</v>
      </c>
      <c r="AP528" s="15" t="s">
        <v>44</v>
      </c>
      <c r="AQ528" s="43" t="str">
        <f t="shared" si="77"/>
        <v>SI</v>
      </c>
      <c r="AR528" s="44">
        <f t="shared" si="78"/>
        <v>13346564</v>
      </c>
      <c r="AS528" s="44">
        <f t="shared" si="79"/>
        <v>11215600</v>
      </c>
      <c r="AT528" s="44">
        <f t="shared" si="80"/>
        <v>11215600</v>
      </c>
      <c r="AU528" s="44">
        <f t="shared" si="81"/>
        <v>13346564</v>
      </c>
      <c r="AV528" s="45" t="b">
        <f t="shared" si="82"/>
        <v>1</v>
      </c>
      <c r="AW528" s="45" t="b">
        <f t="shared" si="83"/>
        <v>0</v>
      </c>
      <c r="AX528" s="45"/>
      <c r="AY528" s="36" t="s">
        <v>8743</v>
      </c>
    </row>
    <row r="529" spans="1:51" s="36" customFormat="1" ht="27.75" customHeight="1" x14ac:dyDescent="0.15">
      <c r="A529" s="36" t="str">
        <f t="shared" si="75"/>
        <v>BIOPLAST S.A.201141109</v>
      </c>
      <c r="B529" s="36" t="b">
        <f>+A529='[1]Anexo 9'!A529</f>
        <v>1</v>
      </c>
      <c r="C529" s="18">
        <v>830040574</v>
      </c>
      <c r="D529" s="18" t="s">
        <v>1029</v>
      </c>
      <c r="E529" s="15" t="s">
        <v>98</v>
      </c>
      <c r="F529" s="15" t="s">
        <v>1545</v>
      </c>
      <c r="G529" s="15">
        <f>+VLOOKUP(F529,[3]Sheet1!$E$3:$G$74,3,FALSE)</f>
        <v>2</v>
      </c>
      <c r="H529" s="15">
        <f>+VLOOKUP(D529&amp;F529,'TD para paquetes'!$E$3:$I$441,5,FALSE)</f>
        <v>2</v>
      </c>
      <c r="I529" s="15" t="s">
        <v>1025</v>
      </c>
      <c r="J529" s="15">
        <v>8</v>
      </c>
      <c r="K529" s="15">
        <v>8</v>
      </c>
      <c r="L529" s="15">
        <v>201141109</v>
      </c>
      <c r="M529" s="15" t="s">
        <v>1546</v>
      </c>
      <c r="N529" s="15" t="s">
        <v>452</v>
      </c>
      <c r="O529" s="18" t="s">
        <v>4077</v>
      </c>
      <c r="P529" s="22" t="s">
        <v>73</v>
      </c>
      <c r="Q529" s="15" t="s">
        <v>101</v>
      </c>
      <c r="R529" s="18" t="s">
        <v>1407</v>
      </c>
      <c r="S529" s="22" t="s">
        <v>73</v>
      </c>
      <c r="T529" s="18" t="s">
        <v>1049</v>
      </c>
      <c r="U529" s="18" t="s">
        <v>101</v>
      </c>
      <c r="V529" s="15"/>
      <c r="W529" s="18"/>
      <c r="X529" s="18" t="s">
        <v>8771</v>
      </c>
      <c r="Y529" s="15" t="s">
        <v>73</v>
      </c>
      <c r="Z529" s="18"/>
      <c r="AA529" s="18"/>
      <c r="AB529" s="18"/>
      <c r="AC529" s="67" t="str">
        <f>+VLOOKUP("*"&amp;L529&amp;"*",'[2]REGISTROS SANITARIOS'!$D$458:$E$527,2,FALSE)</f>
        <v>SI</v>
      </c>
      <c r="AD529" s="22" t="s">
        <v>1025</v>
      </c>
      <c r="AE529" s="16"/>
      <c r="AF529" s="34" t="s">
        <v>3840</v>
      </c>
      <c r="AG529" s="24"/>
      <c r="AH529" s="18"/>
      <c r="AI529" s="18"/>
      <c r="AJ529" s="17">
        <v>2750</v>
      </c>
      <c r="AK529" s="25">
        <v>2750</v>
      </c>
      <c r="AL529" s="25">
        <v>3490</v>
      </c>
      <c r="AM529" s="35">
        <v>0</v>
      </c>
      <c r="AN529" s="49">
        <f t="shared" si="76"/>
        <v>9597500</v>
      </c>
      <c r="AO529" s="18" t="s">
        <v>44</v>
      </c>
      <c r="AP529" s="15" t="s">
        <v>44</v>
      </c>
      <c r="AQ529" s="43" t="str">
        <f t="shared" si="77"/>
        <v>SI</v>
      </c>
      <c r="AR529" s="44">
        <f t="shared" si="78"/>
        <v>9597500</v>
      </c>
      <c r="AS529" s="44">
        <f t="shared" si="79"/>
        <v>9597500</v>
      </c>
      <c r="AT529" s="44">
        <f t="shared" si="80"/>
        <v>9597500</v>
      </c>
      <c r="AU529" s="44">
        <f t="shared" si="81"/>
        <v>9597500</v>
      </c>
      <c r="AV529" s="45" t="b">
        <f t="shared" si="82"/>
        <v>1</v>
      </c>
      <c r="AW529" s="45" t="b">
        <f t="shared" si="83"/>
        <v>1</v>
      </c>
      <c r="AX529" s="45"/>
    </row>
    <row r="530" spans="1:51" s="36" customFormat="1" ht="27.75" customHeight="1" x14ac:dyDescent="0.15">
      <c r="A530" s="36" t="str">
        <f t="shared" si="75"/>
        <v>BIOPLAST S.A.201141209</v>
      </c>
      <c r="B530" s="36" t="b">
        <f>+A530='[1]Anexo 9'!A530</f>
        <v>1</v>
      </c>
      <c r="C530" s="18">
        <v>830040574</v>
      </c>
      <c r="D530" s="18" t="s">
        <v>1029</v>
      </c>
      <c r="E530" s="15" t="s">
        <v>98</v>
      </c>
      <c r="F530" s="15" t="s">
        <v>1545</v>
      </c>
      <c r="G530" s="15">
        <f>+VLOOKUP(F530,[3]Sheet1!$E$3:$G$74,3,FALSE)</f>
        <v>2</v>
      </c>
      <c r="H530" s="15">
        <f>+VLOOKUP(D530&amp;F530,'TD para paquetes'!$E$3:$I$441,5,FALSE)</f>
        <v>2</v>
      </c>
      <c r="I530" s="15" t="s">
        <v>1025</v>
      </c>
      <c r="J530" s="15">
        <v>8</v>
      </c>
      <c r="K530" s="15">
        <v>8</v>
      </c>
      <c r="L530" s="15">
        <v>201141209</v>
      </c>
      <c r="M530" s="15" t="s">
        <v>1547</v>
      </c>
      <c r="N530" s="15" t="s">
        <v>452</v>
      </c>
      <c r="O530" s="18" t="s">
        <v>4078</v>
      </c>
      <c r="P530" s="22" t="s">
        <v>73</v>
      </c>
      <c r="Q530" s="15" t="s">
        <v>101</v>
      </c>
      <c r="R530" s="18" t="s">
        <v>1407</v>
      </c>
      <c r="S530" s="22" t="s">
        <v>73</v>
      </c>
      <c r="T530" s="18" t="s">
        <v>1049</v>
      </c>
      <c r="U530" s="18" t="s">
        <v>101</v>
      </c>
      <c r="V530" s="15"/>
      <c r="W530" s="18"/>
      <c r="X530" s="18" t="s">
        <v>8771</v>
      </c>
      <c r="Y530" s="15" t="s">
        <v>73</v>
      </c>
      <c r="Z530" s="18"/>
      <c r="AA530" s="18"/>
      <c r="AB530" s="18"/>
      <c r="AC530" s="67" t="str">
        <f>+VLOOKUP("*"&amp;L530&amp;"*",'[2]REGISTROS SANITARIOS'!$D$458:$E$527,2,FALSE)</f>
        <v>SI</v>
      </c>
      <c r="AD530" s="22" t="s">
        <v>1025</v>
      </c>
      <c r="AE530" s="16"/>
      <c r="AF530" s="34" t="s">
        <v>3840</v>
      </c>
      <c r="AG530" s="24"/>
      <c r="AH530" s="18"/>
      <c r="AI530" s="18"/>
      <c r="AJ530" s="17">
        <v>2585</v>
      </c>
      <c r="AK530" s="25">
        <v>2585</v>
      </c>
      <c r="AL530" s="25">
        <v>5460</v>
      </c>
      <c r="AM530" s="35">
        <v>0</v>
      </c>
      <c r="AN530" s="49">
        <f t="shared" si="76"/>
        <v>14114100</v>
      </c>
      <c r="AO530" s="18" t="s">
        <v>44</v>
      </c>
      <c r="AP530" s="15" t="s">
        <v>44</v>
      </c>
      <c r="AQ530" s="43" t="str">
        <f t="shared" si="77"/>
        <v>SI</v>
      </c>
      <c r="AR530" s="44">
        <f t="shared" si="78"/>
        <v>14114100</v>
      </c>
      <c r="AS530" s="44">
        <f t="shared" si="79"/>
        <v>14114100</v>
      </c>
      <c r="AT530" s="44">
        <f t="shared" si="80"/>
        <v>14114100</v>
      </c>
      <c r="AU530" s="44">
        <f t="shared" si="81"/>
        <v>14114100</v>
      </c>
      <c r="AV530" s="45" t="b">
        <f t="shared" si="82"/>
        <v>1</v>
      </c>
      <c r="AW530" s="45" t="b">
        <f t="shared" si="83"/>
        <v>1</v>
      </c>
      <c r="AX530" s="45"/>
    </row>
    <row r="531" spans="1:51" s="36" customFormat="1" ht="27.75" customHeight="1" x14ac:dyDescent="0.15">
      <c r="A531" s="36" t="str">
        <f t="shared" si="75"/>
        <v>BIOPLAST S.A.201151810</v>
      </c>
      <c r="B531" s="36" t="b">
        <f>+A531='[1]Anexo 9'!A531</f>
        <v>1</v>
      </c>
      <c r="C531" s="18">
        <v>830040574</v>
      </c>
      <c r="D531" s="18" t="s">
        <v>1029</v>
      </c>
      <c r="E531" s="15" t="s">
        <v>98</v>
      </c>
      <c r="F531" s="15" t="s">
        <v>355</v>
      </c>
      <c r="G531" s="15">
        <f>+VLOOKUP(F531,[3]Sheet1!$E$3:$G$74,3,FALSE)</f>
        <v>2</v>
      </c>
      <c r="H531" s="15">
        <f>+VLOOKUP(D531&amp;F531,'TD para paquetes'!$E$3:$I$441,5,FALSE)</f>
        <v>2</v>
      </c>
      <c r="I531" s="15" t="s">
        <v>1025</v>
      </c>
      <c r="J531" s="15">
        <v>12</v>
      </c>
      <c r="K531" s="15">
        <v>12</v>
      </c>
      <c r="L531" s="15">
        <v>201151810</v>
      </c>
      <c r="M531" s="15" t="s">
        <v>356</v>
      </c>
      <c r="N531" s="15" t="s">
        <v>101</v>
      </c>
      <c r="O531" s="18" t="s">
        <v>4079</v>
      </c>
      <c r="P531" s="22" t="s">
        <v>3841</v>
      </c>
      <c r="Q531" s="15" t="s">
        <v>101</v>
      </c>
      <c r="R531" s="18" t="s">
        <v>1407</v>
      </c>
      <c r="S531" s="22" t="s">
        <v>73</v>
      </c>
      <c r="T531" s="18" t="s">
        <v>1049</v>
      </c>
      <c r="U531" s="18" t="s">
        <v>6167</v>
      </c>
      <c r="V531" s="15" t="s">
        <v>6083</v>
      </c>
      <c r="W531" s="18" t="s">
        <v>1523</v>
      </c>
      <c r="X531" s="18"/>
      <c r="Y531" s="15" t="s">
        <v>73</v>
      </c>
      <c r="Z531" s="18" t="s">
        <v>1029</v>
      </c>
      <c r="AA531" s="18" t="s">
        <v>71</v>
      </c>
      <c r="AB531" s="18" t="s">
        <v>1501</v>
      </c>
      <c r="AC531" s="67" t="str">
        <f>+VLOOKUP("*"&amp;L531&amp;"*",'[2]REGISTROS SANITARIOS'!$D$458:$E$527,2,FALSE)</f>
        <v>SI</v>
      </c>
      <c r="AD531" s="22" t="s">
        <v>1025</v>
      </c>
      <c r="AE531" s="16">
        <v>46379</v>
      </c>
      <c r="AF531" s="34" t="s">
        <v>73</v>
      </c>
      <c r="AG531" s="24" t="s">
        <v>43</v>
      </c>
      <c r="AH531" s="18" t="s">
        <v>43</v>
      </c>
      <c r="AI531" s="18" t="s">
        <v>53</v>
      </c>
      <c r="AJ531" s="17">
        <v>7150</v>
      </c>
      <c r="AK531" s="25">
        <v>7150</v>
      </c>
      <c r="AL531" s="25">
        <v>2245</v>
      </c>
      <c r="AM531" s="35">
        <v>0.19</v>
      </c>
      <c r="AN531" s="49">
        <f t="shared" si="76"/>
        <v>19101582.5</v>
      </c>
      <c r="AO531" s="18" t="s">
        <v>44</v>
      </c>
      <c r="AP531" s="15" t="s">
        <v>44</v>
      </c>
      <c r="AQ531" s="43" t="str">
        <f t="shared" si="77"/>
        <v>SI</v>
      </c>
      <c r="AR531" s="44">
        <f t="shared" si="78"/>
        <v>19101582.499999996</v>
      </c>
      <c r="AS531" s="44">
        <f t="shared" si="79"/>
        <v>16051750</v>
      </c>
      <c r="AT531" s="44">
        <f t="shared" si="80"/>
        <v>16051750</v>
      </c>
      <c r="AU531" s="44">
        <f t="shared" si="81"/>
        <v>19101582.499999996</v>
      </c>
      <c r="AV531" s="45" t="b">
        <f t="shared" si="82"/>
        <v>1</v>
      </c>
      <c r="AW531" s="45" t="b">
        <f t="shared" si="83"/>
        <v>0</v>
      </c>
      <c r="AX531" s="45"/>
      <c r="AY531" s="36" t="s">
        <v>8743</v>
      </c>
    </row>
    <row r="532" spans="1:51" s="36" customFormat="1" ht="27.75" customHeight="1" x14ac:dyDescent="0.15">
      <c r="A532" s="36" t="str">
        <f t="shared" si="75"/>
        <v>BIOPLAST S.A.201151910</v>
      </c>
      <c r="B532" s="36" t="b">
        <f>+A532='[1]Anexo 9'!A532</f>
        <v>1</v>
      </c>
      <c r="C532" s="18">
        <v>830040574</v>
      </c>
      <c r="D532" s="18" t="s">
        <v>1029</v>
      </c>
      <c r="E532" s="15" t="s">
        <v>98</v>
      </c>
      <c r="F532" s="15" t="s">
        <v>355</v>
      </c>
      <c r="G532" s="15">
        <f>+VLOOKUP(F532,[3]Sheet1!$E$3:$G$74,3,FALSE)</f>
        <v>2</v>
      </c>
      <c r="H532" s="15">
        <f>+VLOOKUP(D532&amp;F532,'TD para paquetes'!$E$3:$I$441,5,FALSE)</f>
        <v>2</v>
      </c>
      <c r="I532" s="15" t="s">
        <v>1025</v>
      </c>
      <c r="J532" s="15">
        <v>12</v>
      </c>
      <c r="K532" s="15">
        <v>12</v>
      </c>
      <c r="L532" s="15">
        <v>201151910</v>
      </c>
      <c r="M532" s="15" t="s">
        <v>360</v>
      </c>
      <c r="N532" s="15" t="s">
        <v>101</v>
      </c>
      <c r="O532" s="18" t="s">
        <v>4080</v>
      </c>
      <c r="P532" s="22" t="s">
        <v>3841</v>
      </c>
      <c r="Q532" s="15" t="s">
        <v>101</v>
      </c>
      <c r="R532" s="18" t="s">
        <v>1407</v>
      </c>
      <c r="S532" s="22" t="s">
        <v>73</v>
      </c>
      <c r="T532" s="18" t="s">
        <v>1049</v>
      </c>
      <c r="U532" s="18" t="s">
        <v>6167</v>
      </c>
      <c r="V532" s="15" t="s">
        <v>6083</v>
      </c>
      <c r="W532" s="18" t="s">
        <v>1523</v>
      </c>
      <c r="X532" s="18"/>
      <c r="Y532" s="15" t="s">
        <v>73</v>
      </c>
      <c r="Z532" s="18" t="s">
        <v>1029</v>
      </c>
      <c r="AA532" s="18" t="s">
        <v>71</v>
      </c>
      <c r="AB532" s="18" t="s">
        <v>1501</v>
      </c>
      <c r="AC532" s="67" t="str">
        <f>+VLOOKUP("*"&amp;L532&amp;"*",'[2]REGISTROS SANITARIOS'!$D$458:$E$527,2,FALSE)</f>
        <v>SI</v>
      </c>
      <c r="AD532" s="22" t="s">
        <v>1025</v>
      </c>
      <c r="AE532" s="16">
        <v>46379</v>
      </c>
      <c r="AF532" s="34" t="s">
        <v>73</v>
      </c>
      <c r="AG532" s="24" t="s">
        <v>43</v>
      </c>
      <c r="AH532" s="18" t="s">
        <v>43</v>
      </c>
      <c r="AI532" s="18" t="s">
        <v>53</v>
      </c>
      <c r="AJ532" s="17">
        <v>1375</v>
      </c>
      <c r="AK532" s="25">
        <v>1375</v>
      </c>
      <c r="AL532" s="25">
        <v>2245</v>
      </c>
      <c r="AM532" s="35">
        <v>0.19</v>
      </c>
      <c r="AN532" s="49">
        <f t="shared" si="76"/>
        <v>3673381.25</v>
      </c>
      <c r="AO532" s="18" t="s">
        <v>44</v>
      </c>
      <c r="AP532" s="15" t="s">
        <v>44</v>
      </c>
      <c r="AQ532" s="43" t="str">
        <f t="shared" si="77"/>
        <v>SI</v>
      </c>
      <c r="AR532" s="44">
        <f t="shared" si="78"/>
        <v>3673381.2499999995</v>
      </c>
      <c r="AS532" s="44">
        <f t="shared" si="79"/>
        <v>3086875</v>
      </c>
      <c r="AT532" s="44">
        <f t="shared" si="80"/>
        <v>3086875</v>
      </c>
      <c r="AU532" s="44">
        <f t="shared" si="81"/>
        <v>3673381.2499999995</v>
      </c>
      <c r="AV532" s="45" t="b">
        <f t="shared" si="82"/>
        <v>1</v>
      </c>
      <c r="AW532" s="45" t="b">
        <f t="shared" si="83"/>
        <v>0</v>
      </c>
      <c r="AX532" s="45"/>
      <c r="AY532" s="36" t="s">
        <v>8743</v>
      </c>
    </row>
    <row r="533" spans="1:51" s="36" customFormat="1" ht="27.75" customHeight="1" x14ac:dyDescent="0.15">
      <c r="A533" s="36" t="str">
        <f t="shared" si="75"/>
        <v>BIOPLAST S.A.201152210</v>
      </c>
      <c r="B533" s="36" t="b">
        <f>+A533='[1]Anexo 9'!A533</f>
        <v>1</v>
      </c>
      <c r="C533" s="18">
        <v>830040574</v>
      </c>
      <c r="D533" s="18" t="s">
        <v>1029</v>
      </c>
      <c r="E533" s="15" t="s">
        <v>98</v>
      </c>
      <c r="F533" s="15" t="s">
        <v>62</v>
      </c>
      <c r="G533" s="15" t="s">
        <v>3155</v>
      </c>
      <c r="H533" s="15" t="s">
        <v>3155</v>
      </c>
      <c r="I533" s="15" t="s">
        <v>3155</v>
      </c>
      <c r="J533" s="15">
        <v>7</v>
      </c>
      <c r="K533" s="15" t="s">
        <v>3155</v>
      </c>
      <c r="L533" s="15">
        <v>201152210</v>
      </c>
      <c r="M533" s="15" t="s">
        <v>481</v>
      </c>
      <c r="N533" s="15" t="s">
        <v>101</v>
      </c>
      <c r="O533" s="18" t="s">
        <v>1516</v>
      </c>
      <c r="P533" s="22" t="s">
        <v>73</v>
      </c>
      <c r="Q533" s="15" t="s">
        <v>483</v>
      </c>
      <c r="R533" s="18" t="s">
        <v>1407</v>
      </c>
      <c r="S533" s="22" t="s">
        <v>68</v>
      </c>
      <c r="T533" s="18" t="s">
        <v>1049</v>
      </c>
      <c r="U533" s="18" t="s">
        <v>6168</v>
      </c>
      <c r="V533" s="15" t="s">
        <v>6084</v>
      </c>
      <c r="W533" s="18" t="s">
        <v>6169</v>
      </c>
      <c r="X533" s="18"/>
      <c r="Y533" s="15" t="s">
        <v>73</v>
      </c>
      <c r="Z533" s="18" t="s">
        <v>1517</v>
      </c>
      <c r="AA533" s="18" t="s">
        <v>1379</v>
      </c>
      <c r="AB533" s="18" t="s">
        <v>1518</v>
      </c>
      <c r="AC533" s="67" t="str">
        <f>+VLOOKUP("*"&amp;L533&amp;"*",'[2]REGISTROS SANITARIOS'!$D$458:$E$527,2,FALSE)</f>
        <v>SI</v>
      </c>
      <c r="AD533" s="22" t="s">
        <v>1025</v>
      </c>
      <c r="AE533" s="16">
        <v>47080</v>
      </c>
      <c r="AF533" s="34" t="s">
        <v>73</v>
      </c>
      <c r="AG533" s="24" t="s">
        <v>43</v>
      </c>
      <c r="AH533" s="18" t="s">
        <v>43</v>
      </c>
      <c r="AI533" s="18" t="s">
        <v>57</v>
      </c>
      <c r="AJ533" s="17">
        <v>9900</v>
      </c>
      <c r="AK533" s="25">
        <v>9900</v>
      </c>
      <c r="AL533" s="25">
        <v>168</v>
      </c>
      <c r="AM533" s="35">
        <v>0</v>
      </c>
      <c r="AN533" s="49">
        <f t="shared" si="76"/>
        <v>1663200</v>
      </c>
      <c r="AO533" s="18" t="s">
        <v>44</v>
      </c>
      <c r="AP533" s="15" t="s">
        <v>44</v>
      </c>
      <c r="AQ533" s="43" t="str">
        <f t="shared" si="77"/>
        <v>SI</v>
      </c>
      <c r="AR533" s="44">
        <f t="shared" si="78"/>
        <v>1663200</v>
      </c>
      <c r="AS533" s="44">
        <f t="shared" si="79"/>
        <v>1663200</v>
      </c>
      <c r="AT533" s="44">
        <f t="shared" si="80"/>
        <v>1663200</v>
      </c>
      <c r="AU533" s="44">
        <f t="shared" si="81"/>
        <v>1663200</v>
      </c>
      <c r="AV533" s="45" t="b">
        <f t="shared" si="82"/>
        <v>1</v>
      </c>
      <c r="AW533" s="45" t="b">
        <f t="shared" si="83"/>
        <v>1</v>
      </c>
      <c r="AX533" s="45"/>
      <c r="AY533" s="36" t="s">
        <v>8743</v>
      </c>
    </row>
    <row r="534" spans="1:51" s="36" customFormat="1" ht="27.75" customHeight="1" x14ac:dyDescent="0.15">
      <c r="A534" s="36" t="str">
        <f t="shared" si="75"/>
        <v>BIOPLAST S.A.201152501</v>
      </c>
      <c r="B534" s="36" t="b">
        <f>+A534='[1]Anexo 9'!A534</f>
        <v>1</v>
      </c>
      <c r="C534" s="18">
        <v>830040574</v>
      </c>
      <c r="D534" s="18" t="s">
        <v>1029</v>
      </c>
      <c r="E534" s="15" t="s">
        <v>98</v>
      </c>
      <c r="F534" s="15" t="s">
        <v>62</v>
      </c>
      <c r="G534" s="15" t="s">
        <v>3155</v>
      </c>
      <c r="H534" s="15" t="s">
        <v>3155</v>
      </c>
      <c r="I534" s="15" t="s">
        <v>3155</v>
      </c>
      <c r="J534" s="15">
        <v>9</v>
      </c>
      <c r="K534" s="15" t="s">
        <v>3155</v>
      </c>
      <c r="L534" s="15">
        <v>201152501</v>
      </c>
      <c r="M534" s="15" t="s">
        <v>2796</v>
      </c>
      <c r="N534" s="15" t="s">
        <v>2797</v>
      </c>
      <c r="O534" s="18" t="s">
        <v>2796</v>
      </c>
      <c r="P534" s="22" t="s">
        <v>73</v>
      </c>
      <c r="Q534" s="15" t="s">
        <v>2799</v>
      </c>
      <c r="R534" s="18" t="s">
        <v>5619</v>
      </c>
      <c r="S534" s="22" t="b">
        <f>+R534=Q534</f>
        <v>0</v>
      </c>
      <c r="T534" s="18" t="s">
        <v>1049</v>
      </c>
      <c r="U534" s="18" t="s">
        <v>6170</v>
      </c>
      <c r="V534" s="15" t="s">
        <v>2800</v>
      </c>
      <c r="W534" s="18" t="s">
        <v>2134</v>
      </c>
      <c r="X534" s="18"/>
      <c r="Y534" s="15" t="s">
        <v>68</v>
      </c>
      <c r="Z534" s="18" t="s">
        <v>6755</v>
      </c>
      <c r="AA534" s="18" t="s">
        <v>71</v>
      </c>
      <c r="AB534" s="18" t="s">
        <v>6756</v>
      </c>
      <c r="AC534" s="67" t="e">
        <f>+VLOOKUP("*"&amp;L534&amp;"*",'[2]REGISTROS SANITARIOS'!$D$458:$E$527,2,FALSE)</f>
        <v>#N/A</v>
      </c>
      <c r="AD534" s="22" t="s">
        <v>44</v>
      </c>
      <c r="AE534" s="16">
        <v>46781</v>
      </c>
      <c r="AF534" s="34" t="s">
        <v>73</v>
      </c>
      <c r="AG534" s="24" t="s">
        <v>43</v>
      </c>
      <c r="AH534" s="18" t="s">
        <v>43</v>
      </c>
      <c r="AI534" s="18" t="s">
        <v>54</v>
      </c>
      <c r="AJ534" s="17">
        <v>8250</v>
      </c>
      <c r="AK534" s="25">
        <v>8250</v>
      </c>
      <c r="AL534" s="25">
        <v>3495</v>
      </c>
      <c r="AM534" s="35">
        <v>0</v>
      </c>
      <c r="AN534" s="49">
        <f t="shared" si="76"/>
        <v>28833750</v>
      </c>
      <c r="AO534" s="18" t="s">
        <v>44</v>
      </c>
      <c r="AP534" s="15" t="s">
        <v>44</v>
      </c>
      <c r="AQ534" s="43" t="str">
        <f t="shared" si="77"/>
        <v>SI</v>
      </c>
      <c r="AR534" s="44">
        <f t="shared" si="78"/>
        <v>28833750</v>
      </c>
      <c r="AS534" s="44">
        <f t="shared" si="79"/>
        <v>28833750</v>
      </c>
      <c r="AT534" s="44">
        <f t="shared" si="80"/>
        <v>28833750</v>
      </c>
      <c r="AU534" s="44">
        <f t="shared" si="81"/>
        <v>28833750</v>
      </c>
      <c r="AV534" s="45" t="b">
        <f t="shared" si="82"/>
        <v>1</v>
      </c>
      <c r="AW534" s="45" t="b">
        <f t="shared" si="83"/>
        <v>1</v>
      </c>
      <c r="AX534" s="45"/>
    </row>
    <row r="535" spans="1:51" s="36" customFormat="1" ht="27.75" customHeight="1" x14ac:dyDescent="0.15">
      <c r="A535" s="36" t="str">
        <f t="shared" si="75"/>
        <v>BIOPLAST S.A.201153207</v>
      </c>
      <c r="B535" s="36" t="b">
        <f>+A535='[1]Anexo 9'!A535</f>
        <v>1</v>
      </c>
      <c r="C535" s="18">
        <v>830040574</v>
      </c>
      <c r="D535" s="18" t="s">
        <v>1029</v>
      </c>
      <c r="E535" s="15" t="s">
        <v>98</v>
      </c>
      <c r="F535" s="15" t="s">
        <v>62</v>
      </c>
      <c r="G535" s="15" t="s">
        <v>3155</v>
      </c>
      <c r="H535" s="15" t="s">
        <v>3155</v>
      </c>
      <c r="I535" s="15" t="s">
        <v>3155</v>
      </c>
      <c r="J535" s="15">
        <v>9</v>
      </c>
      <c r="K535" s="15" t="s">
        <v>3155</v>
      </c>
      <c r="L535" s="15">
        <v>201153207</v>
      </c>
      <c r="M535" s="15" t="s">
        <v>498</v>
      </c>
      <c r="N535" s="15" t="s">
        <v>499</v>
      </c>
      <c r="O535" s="18" t="s">
        <v>498</v>
      </c>
      <c r="P535" s="22" t="s">
        <v>73</v>
      </c>
      <c r="Q535" s="15" t="s">
        <v>501</v>
      </c>
      <c r="R535" s="18" t="s">
        <v>501</v>
      </c>
      <c r="S535" s="22" t="s">
        <v>73</v>
      </c>
      <c r="T535" s="18" t="s">
        <v>1049</v>
      </c>
      <c r="U535" s="18" t="s">
        <v>6171</v>
      </c>
      <c r="V535" s="15" t="s">
        <v>504</v>
      </c>
      <c r="W535" s="18" t="s">
        <v>2134</v>
      </c>
      <c r="X535" s="18"/>
      <c r="Y535" s="15" t="s">
        <v>68</v>
      </c>
      <c r="Z535" s="18" t="s">
        <v>6755</v>
      </c>
      <c r="AA535" s="18" t="s">
        <v>71</v>
      </c>
      <c r="AB535" s="18" t="s">
        <v>6757</v>
      </c>
      <c r="AC535" s="67" t="e">
        <f>+VLOOKUP("*"&amp;L535&amp;"*",'[2]REGISTROS SANITARIOS'!$D$458:$E$527,2,FALSE)</f>
        <v>#N/A</v>
      </c>
      <c r="AD535" s="22" t="s">
        <v>44</v>
      </c>
      <c r="AE535" s="16">
        <v>46749</v>
      </c>
      <c r="AF535" s="34" t="s">
        <v>73</v>
      </c>
      <c r="AG535" s="24" t="s">
        <v>43</v>
      </c>
      <c r="AH535" s="18" t="s">
        <v>43</v>
      </c>
      <c r="AI535" s="18" t="s">
        <v>54</v>
      </c>
      <c r="AJ535" s="17">
        <v>2200</v>
      </c>
      <c r="AK535" s="25">
        <v>2200</v>
      </c>
      <c r="AL535" s="25">
        <v>10495</v>
      </c>
      <c r="AM535" s="35">
        <v>0</v>
      </c>
      <c r="AN535" s="49">
        <f t="shared" si="76"/>
        <v>23089000</v>
      </c>
      <c r="AO535" s="18" t="s">
        <v>44</v>
      </c>
      <c r="AP535" s="15" t="s">
        <v>44</v>
      </c>
      <c r="AQ535" s="43" t="str">
        <f t="shared" si="77"/>
        <v>SI</v>
      </c>
      <c r="AR535" s="44">
        <f t="shared" si="78"/>
        <v>23089000</v>
      </c>
      <c r="AS535" s="44">
        <f t="shared" si="79"/>
        <v>23089000</v>
      </c>
      <c r="AT535" s="44">
        <f t="shared" si="80"/>
        <v>23089000</v>
      </c>
      <c r="AU535" s="44">
        <f t="shared" si="81"/>
        <v>23089000</v>
      </c>
      <c r="AV535" s="45" t="b">
        <f t="shared" si="82"/>
        <v>1</v>
      </c>
      <c r="AW535" s="45" t="b">
        <f t="shared" si="83"/>
        <v>1</v>
      </c>
      <c r="AX535" s="45"/>
    </row>
    <row r="536" spans="1:51" s="36" customFormat="1" ht="27.75" customHeight="1" x14ac:dyDescent="0.15">
      <c r="A536" s="36" t="str">
        <f t="shared" si="75"/>
        <v>BIOPLAST S.A.201154211</v>
      </c>
      <c r="B536" s="36" t="b">
        <f>+A536='[1]Anexo 9'!A536</f>
        <v>1</v>
      </c>
      <c r="C536" s="18">
        <v>830040574</v>
      </c>
      <c r="D536" s="18" t="s">
        <v>1029</v>
      </c>
      <c r="E536" s="15" t="s">
        <v>98</v>
      </c>
      <c r="F536" s="15" t="s">
        <v>62</v>
      </c>
      <c r="G536" s="15" t="s">
        <v>3155</v>
      </c>
      <c r="H536" s="15" t="s">
        <v>3155</v>
      </c>
      <c r="I536" s="15" t="s">
        <v>3155</v>
      </c>
      <c r="J536" s="15">
        <v>10</v>
      </c>
      <c r="K536" s="15" t="s">
        <v>3155</v>
      </c>
      <c r="L536" s="15">
        <v>201154211</v>
      </c>
      <c r="M536" s="15" t="s">
        <v>524</v>
      </c>
      <c r="N536" s="15" t="s">
        <v>525</v>
      </c>
      <c r="O536" s="18" t="s">
        <v>1525</v>
      </c>
      <c r="P536" s="22" t="s">
        <v>3841</v>
      </c>
      <c r="Q536" s="15" t="s">
        <v>114</v>
      </c>
      <c r="R536" s="18" t="s">
        <v>1407</v>
      </c>
      <c r="S536" s="22" t="s">
        <v>73</v>
      </c>
      <c r="T536" s="18" t="s">
        <v>1049</v>
      </c>
      <c r="U536" s="18" t="s">
        <v>6172</v>
      </c>
      <c r="V536" s="15"/>
      <c r="W536" s="18" t="s">
        <v>6173</v>
      </c>
      <c r="X536" s="18" t="s">
        <v>8774</v>
      </c>
      <c r="Y536" s="15" t="s">
        <v>68</v>
      </c>
      <c r="Z536" s="18" t="s">
        <v>1526</v>
      </c>
      <c r="AA536" s="18" t="s">
        <v>1527</v>
      </c>
      <c r="AB536" s="18" t="s">
        <v>1528</v>
      </c>
      <c r="AC536" s="67" t="str">
        <f>+VLOOKUP("*"&amp;L536&amp;"*",'[2]REGISTROS SANITARIOS'!$D$458:$E$527,2,FALSE)</f>
        <v>SI</v>
      </c>
      <c r="AD536" s="22" t="s">
        <v>1025</v>
      </c>
      <c r="AE536" s="16">
        <v>46467</v>
      </c>
      <c r="AF536" s="34" t="s">
        <v>73</v>
      </c>
      <c r="AG536" s="24" t="s">
        <v>43</v>
      </c>
      <c r="AH536" s="18" t="s">
        <v>43</v>
      </c>
      <c r="AI536" s="18" t="s">
        <v>53</v>
      </c>
      <c r="AJ536" s="17">
        <v>34650</v>
      </c>
      <c r="AK536" s="25">
        <v>34650</v>
      </c>
      <c r="AL536" s="25">
        <v>1525</v>
      </c>
      <c r="AM536" s="35">
        <v>0.19</v>
      </c>
      <c r="AN536" s="49">
        <f t="shared" si="76"/>
        <v>62881087.5</v>
      </c>
      <c r="AO536" s="18" t="s">
        <v>44</v>
      </c>
      <c r="AP536" s="15" t="s">
        <v>44</v>
      </c>
      <c r="AQ536" s="43" t="str">
        <f t="shared" si="77"/>
        <v>SI</v>
      </c>
      <c r="AR536" s="44">
        <f t="shared" si="78"/>
        <v>62881087.5</v>
      </c>
      <c r="AS536" s="44">
        <f t="shared" si="79"/>
        <v>52841250</v>
      </c>
      <c r="AT536" s="44">
        <f t="shared" si="80"/>
        <v>52841250</v>
      </c>
      <c r="AU536" s="44">
        <f t="shared" si="81"/>
        <v>62881087.5</v>
      </c>
      <c r="AV536" s="45" t="b">
        <f t="shared" si="82"/>
        <v>1</v>
      </c>
      <c r="AW536" s="45" t="b">
        <f t="shared" si="83"/>
        <v>0</v>
      </c>
      <c r="AX536" s="45"/>
    </row>
    <row r="537" spans="1:51" s="36" customFormat="1" ht="27.75" customHeight="1" x14ac:dyDescent="0.15">
      <c r="A537" s="36" t="str">
        <f t="shared" si="75"/>
        <v>BIOPLAST S.A.201154310</v>
      </c>
      <c r="B537" s="36" t="b">
        <f>+A537='[1]Anexo 9'!A537</f>
        <v>1</v>
      </c>
      <c r="C537" s="18">
        <v>830040574</v>
      </c>
      <c r="D537" s="18" t="s">
        <v>1029</v>
      </c>
      <c r="E537" s="15" t="s">
        <v>98</v>
      </c>
      <c r="F537" s="15" t="s">
        <v>62</v>
      </c>
      <c r="G537" s="15" t="s">
        <v>3155</v>
      </c>
      <c r="H537" s="15" t="s">
        <v>3155</v>
      </c>
      <c r="I537" s="15" t="s">
        <v>3155</v>
      </c>
      <c r="J537" s="15">
        <v>4</v>
      </c>
      <c r="K537" s="15" t="s">
        <v>3155</v>
      </c>
      <c r="L537" s="15">
        <v>201154310</v>
      </c>
      <c r="M537" s="15" t="s">
        <v>526</v>
      </c>
      <c r="N537" s="15" t="s">
        <v>101</v>
      </c>
      <c r="O537" s="18" t="s">
        <v>4081</v>
      </c>
      <c r="P537" s="22" t="s">
        <v>3841</v>
      </c>
      <c r="Q537" s="15" t="s">
        <v>528</v>
      </c>
      <c r="R537" s="18" t="s">
        <v>1407</v>
      </c>
      <c r="S537" s="22" t="s">
        <v>73</v>
      </c>
      <c r="T537" s="18" t="s">
        <v>1049</v>
      </c>
      <c r="U537" s="18" t="s">
        <v>439</v>
      </c>
      <c r="V537" s="15" t="s">
        <v>6089</v>
      </c>
      <c r="W537" s="18" t="s">
        <v>1523</v>
      </c>
      <c r="X537" s="18"/>
      <c r="Y537" s="15" t="s">
        <v>68</v>
      </c>
      <c r="Z537" s="18" t="s">
        <v>1029</v>
      </c>
      <c r="AA537" s="18" t="s">
        <v>71</v>
      </c>
      <c r="AB537" s="18" t="s">
        <v>6758</v>
      </c>
      <c r="AC537" s="67" t="str">
        <f>+VLOOKUP("*"&amp;L537&amp;"*",'[2]REGISTROS SANITARIOS'!$D$458:$E$527,2,FALSE)</f>
        <v>SI</v>
      </c>
      <c r="AD537" s="22" t="s">
        <v>1025</v>
      </c>
      <c r="AE537" s="16">
        <v>46480</v>
      </c>
      <c r="AF537" s="34" t="s">
        <v>73</v>
      </c>
      <c r="AG537" s="24" t="s">
        <v>43</v>
      </c>
      <c r="AH537" s="18" t="s">
        <v>43</v>
      </c>
      <c r="AI537" s="18" t="s">
        <v>53</v>
      </c>
      <c r="AJ537" s="17">
        <v>24970</v>
      </c>
      <c r="AK537" s="25">
        <v>24900</v>
      </c>
      <c r="AL537" s="25">
        <v>184</v>
      </c>
      <c r="AM537" s="35">
        <v>0.19</v>
      </c>
      <c r="AN537" s="49">
        <f t="shared" si="76"/>
        <v>5452104</v>
      </c>
      <c r="AO537" s="18" t="s">
        <v>44</v>
      </c>
      <c r="AP537" s="15" t="s">
        <v>44</v>
      </c>
      <c r="AQ537" s="43" t="str">
        <f t="shared" si="77"/>
        <v>MENOR</v>
      </c>
      <c r="AR537" s="44">
        <f t="shared" si="78"/>
        <v>5467431.1999999993</v>
      </c>
      <c r="AS537" s="44">
        <f t="shared" si="79"/>
        <v>4594480</v>
      </c>
      <c r="AT537" s="44">
        <f t="shared" si="80"/>
        <v>4581600</v>
      </c>
      <c r="AU537" s="44">
        <f t="shared" si="81"/>
        <v>5452103.9999999991</v>
      </c>
      <c r="AV537" s="45" t="b">
        <f t="shared" si="82"/>
        <v>1</v>
      </c>
      <c r="AW537" s="45" t="b">
        <f t="shared" si="83"/>
        <v>0</v>
      </c>
      <c r="AX537" s="45"/>
      <c r="AY537" s="36" t="s">
        <v>8743</v>
      </c>
    </row>
    <row r="538" spans="1:51" s="36" customFormat="1" ht="27.75" customHeight="1" x14ac:dyDescent="0.15">
      <c r="A538" s="36" t="str">
        <f t="shared" si="75"/>
        <v>BIOPLAST S.A.201156510</v>
      </c>
      <c r="B538" s="36" t="b">
        <f>+A538='[1]Anexo 9'!A538</f>
        <v>1</v>
      </c>
      <c r="C538" s="18">
        <v>830040574</v>
      </c>
      <c r="D538" s="18" t="s">
        <v>1029</v>
      </c>
      <c r="E538" s="15" t="s">
        <v>98</v>
      </c>
      <c r="F538" s="15" t="s">
        <v>62</v>
      </c>
      <c r="G538" s="15" t="s">
        <v>3155</v>
      </c>
      <c r="H538" s="15" t="s">
        <v>3155</v>
      </c>
      <c r="I538" s="15" t="s">
        <v>3155</v>
      </c>
      <c r="J538" s="15">
        <v>4</v>
      </c>
      <c r="K538" s="15" t="s">
        <v>3155</v>
      </c>
      <c r="L538" s="15">
        <v>201156510</v>
      </c>
      <c r="M538" s="15" t="s">
        <v>546</v>
      </c>
      <c r="N538" s="15" t="s">
        <v>547</v>
      </c>
      <c r="O538" s="18" t="s">
        <v>1531</v>
      </c>
      <c r="P538" s="22" t="s">
        <v>3841</v>
      </c>
      <c r="Q538" s="15" t="s">
        <v>549</v>
      </c>
      <c r="R538" s="18" t="s">
        <v>5620</v>
      </c>
      <c r="S538" s="22" t="s">
        <v>73</v>
      </c>
      <c r="T538" s="18" t="s">
        <v>1049</v>
      </c>
      <c r="U538" s="18" t="s">
        <v>6174</v>
      </c>
      <c r="V538" s="15" t="s">
        <v>352</v>
      </c>
      <c r="W538" s="18" t="s">
        <v>1523</v>
      </c>
      <c r="X538" s="18"/>
      <c r="Y538" s="15" t="s">
        <v>73</v>
      </c>
      <c r="Z538" s="18" t="s">
        <v>1029</v>
      </c>
      <c r="AA538" s="18" t="s">
        <v>71</v>
      </c>
      <c r="AB538" s="18" t="s">
        <v>1496</v>
      </c>
      <c r="AC538" s="67" t="str">
        <f>+VLOOKUP("*"&amp;L538&amp;"*",'[2]REGISTROS SANITARIOS'!$D$458:$E$527,2,FALSE)</f>
        <v>SI</v>
      </c>
      <c r="AD538" s="22" t="s">
        <v>1025</v>
      </c>
      <c r="AE538" s="16">
        <v>45839</v>
      </c>
      <c r="AF538" s="34" t="s">
        <v>73</v>
      </c>
      <c r="AG538" s="24" t="s">
        <v>43</v>
      </c>
      <c r="AH538" s="18" t="s">
        <v>43</v>
      </c>
      <c r="AI538" s="18" t="s">
        <v>53</v>
      </c>
      <c r="AJ538" s="17">
        <v>82.5</v>
      </c>
      <c r="AK538" s="25">
        <v>83</v>
      </c>
      <c r="AL538" s="25">
        <v>1345</v>
      </c>
      <c r="AM538" s="35">
        <v>0.19</v>
      </c>
      <c r="AN538" s="49">
        <f t="shared" si="76"/>
        <v>132845.65</v>
      </c>
      <c r="AO538" s="18" t="s">
        <v>44</v>
      </c>
      <c r="AP538" s="15" t="s">
        <v>44</v>
      </c>
      <c r="AQ538" s="43" t="str">
        <f t="shared" si="77"/>
        <v>MAYOR</v>
      </c>
      <c r="AR538" s="44">
        <f t="shared" si="78"/>
        <v>132045.375</v>
      </c>
      <c r="AS538" s="44">
        <f t="shared" si="79"/>
        <v>110962.5</v>
      </c>
      <c r="AT538" s="44">
        <f t="shared" si="80"/>
        <v>111635</v>
      </c>
      <c r="AU538" s="44">
        <f t="shared" si="81"/>
        <v>132845.65</v>
      </c>
      <c r="AV538" s="45" t="b">
        <f t="shared" si="82"/>
        <v>1</v>
      </c>
      <c r="AW538" s="45" t="b">
        <f t="shared" si="83"/>
        <v>0</v>
      </c>
      <c r="AX538" s="45"/>
    </row>
    <row r="539" spans="1:51" s="36" customFormat="1" ht="27.75" customHeight="1" x14ac:dyDescent="0.15">
      <c r="A539" s="36" t="str">
        <f t="shared" si="75"/>
        <v>BIOPLAST S.A.201156610</v>
      </c>
      <c r="B539" s="36" t="b">
        <f>+A539='[1]Anexo 9'!A539</f>
        <v>1</v>
      </c>
      <c r="C539" s="18">
        <v>830040574</v>
      </c>
      <c r="D539" s="18" t="s">
        <v>1029</v>
      </c>
      <c r="E539" s="15" t="s">
        <v>98</v>
      </c>
      <c r="F539" s="15" t="s">
        <v>62</v>
      </c>
      <c r="G539" s="15" t="s">
        <v>3155</v>
      </c>
      <c r="H539" s="15" t="s">
        <v>3155</v>
      </c>
      <c r="I539" s="15" t="s">
        <v>3155</v>
      </c>
      <c r="J539" s="15">
        <v>5</v>
      </c>
      <c r="K539" s="15" t="s">
        <v>3155</v>
      </c>
      <c r="L539" s="15">
        <v>201156610</v>
      </c>
      <c r="M539" s="15" t="s">
        <v>1532</v>
      </c>
      <c r="N539" s="15" t="s">
        <v>101</v>
      </c>
      <c r="O539" s="18" t="s">
        <v>1533</v>
      </c>
      <c r="P539" s="22" t="s">
        <v>3841</v>
      </c>
      <c r="Q539" s="15" t="s">
        <v>101</v>
      </c>
      <c r="R539" s="18" t="s">
        <v>1407</v>
      </c>
      <c r="S539" s="22" t="s">
        <v>73</v>
      </c>
      <c r="T539" s="18" t="s">
        <v>1049</v>
      </c>
      <c r="U539" s="18" t="s">
        <v>1502</v>
      </c>
      <c r="V539" s="15" t="s">
        <v>352</v>
      </c>
      <c r="W539" s="18" t="s">
        <v>1523</v>
      </c>
      <c r="X539" s="18"/>
      <c r="Y539" s="15" t="s">
        <v>73</v>
      </c>
      <c r="Z539" s="18" t="s">
        <v>1029</v>
      </c>
      <c r="AA539" s="18" t="s">
        <v>71</v>
      </c>
      <c r="AB539" s="18" t="s">
        <v>1501</v>
      </c>
      <c r="AC539" s="67" t="str">
        <f>+VLOOKUP("*"&amp;L539&amp;"*",'[2]REGISTROS SANITARIOS'!$D$458:$E$527,2,FALSE)</f>
        <v>SI</v>
      </c>
      <c r="AD539" s="22" t="s">
        <v>1025</v>
      </c>
      <c r="AE539" s="16">
        <v>46379</v>
      </c>
      <c r="AF539" s="34" t="s">
        <v>73</v>
      </c>
      <c r="AG539" s="24" t="s">
        <v>43</v>
      </c>
      <c r="AH539" s="18" t="s">
        <v>43</v>
      </c>
      <c r="AI539" s="18" t="s">
        <v>53</v>
      </c>
      <c r="AJ539" s="17">
        <v>55</v>
      </c>
      <c r="AK539" s="25">
        <v>55</v>
      </c>
      <c r="AL539" s="25">
        <v>4425</v>
      </c>
      <c r="AM539" s="35">
        <v>0.19</v>
      </c>
      <c r="AN539" s="49">
        <f t="shared" si="76"/>
        <v>289616.25</v>
      </c>
      <c r="AO539" s="18" t="s">
        <v>44</v>
      </c>
      <c r="AP539" s="15" t="s">
        <v>44</v>
      </c>
      <c r="AQ539" s="43" t="str">
        <f t="shared" si="77"/>
        <v>SI</v>
      </c>
      <c r="AR539" s="44">
        <f t="shared" si="78"/>
        <v>289616.25</v>
      </c>
      <c r="AS539" s="44">
        <f t="shared" si="79"/>
        <v>243375</v>
      </c>
      <c r="AT539" s="44">
        <f t="shared" si="80"/>
        <v>243375</v>
      </c>
      <c r="AU539" s="44">
        <f t="shared" si="81"/>
        <v>289616.25</v>
      </c>
      <c r="AV539" s="45" t="b">
        <f t="shared" si="82"/>
        <v>1</v>
      </c>
      <c r="AW539" s="45" t="b">
        <f t="shared" si="83"/>
        <v>0</v>
      </c>
      <c r="AX539" s="45"/>
    </row>
    <row r="540" spans="1:51" s="36" customFormat="1" ht="27.75" customHeight="1" x14ac:dyDescent="0.15">
      <c r="A540" s="36" t="str">
        <f t="shared" si="75"/>
        <v>BIOPLAST S.A.201161510</v>
      </c>
      <c r="B540" s="36" t="b">
        <f>+A540='[1]Anexo 9'!A540</f>
        <v>1</v>
      </c>
      <c r="C540" s="18">
        <v>830040574</v>
      </c>
      <c r="D540" s="18" t="s">
        <v>1029</v>
      </c>
      <c r="E540" s="15" t="s">
        <v>98</v>
      </c>
      <c r="F540" s="15" t="s">
        <v>62</v>
      </c>
      <c r="G540" s="15" t="s">
        <v>3155</v>
      </c>
      <c r="H540" s="15" t="s">
        <v>3155</v>
      </c>
      <c r="I540" s="15" t="s">
        <v>3155</v>
      </c>
      <c r="J540" s="15">
        <v>4</v>
      </c>
      <c r="K540" s="15" t="s">
        <v>3155</v>
      </c>
      <c r="L540" s="15">
        <v>201161510</v>
      </c>
      <c r="M540" s="15" t="s">
        <v>3929</v>
      </c>
      <c r="N540" s="15" t="s">
        <v>101</v>
      </c>
      <c r="O540" s="18" t="s">
        <v>3929</v>
      </c>
      <c r="P540" s="22" t="s">
        <v>73</v>
      </c>
      <c r="Q540" s="15" t="s">
        <v>101</v>
      </c>
      <c r="R540" s="18" t="s">
        <v>5621</v>
      </c>
      <c r="S540" s="22" t="b">
        <f>+R540=Q540</f>
        <v>0</v>
      </c>
      <c r="T540" s="18" t="s">
        <v>1049</v>
      </c>
      <c r="U540" s="18" t="s">
        <v>6175</v>
      </c>
      <c r="V540" s="15"/>
      <c r="W540" s="18" t="s">
        <v>1536</v>
      </c>
      <c r="X540" s="18"/>
      <c r="Y540" s="15" t="s">
        <v>73</v>
      </c>
      <c r="Z540" s="18" t="s">
        <v>1537</v>
      </c>
      <c r="AA540" s="18" t="s">
        <v>1527</v>
      </c>
      <c r="AB540" s="18" t="s">
        <v>367</v>
      </c>
      <c r="AC540" s="67" t="e">
        <f>+VLOOKUP("*"&amp;L540&amp;"*",'[2]REGISTROS SANITARIOS'!$D$458:$E$527,2,FALSE)</f>
        <v>#N/A</v>
      </c>
      <c r="AD540" s="22" t="s">
        <v>44</v>
      </c>
      <c r="AE540" s="16">
        <v>46022</v>
      </c>
      <c r="AF540" s="34" t="s">
        <v>73</v>
      </c>
      <c r="AG540" s="24" t="s">
        <v>43</v>
      </c>
      <c r="AH540" s="18" t="s">
        <v>43</v>
      </c>
      <c r="AI540" s="18" t="s">
        <v>54</v>
      </c>
      <c r="AJ540" s="17">
        <v>220</v>
      </c>
      <c r="AK540" s="25">
        <v>220</v>
      </c>
      <c r="AL540" s="25">
        <v>5875</v>
      </c>
      <c r="AM540" s="35">
        <v>0.19</v>
      </c>
      <c r="AN540" s="49">
        <f t="shared" si="76"/>
        <v>1538075</v>
      </c>
      <c r="AO540" s="18" t="s">
        <v>44</v>
      </c>
      <c r="AP540" s="15" t="s">
        <v>44</v>
      </c>
      <c r="AQ540" s="43" t="str">
        <f t="shared" si="77"/>
        <v>SI</v>
      </c>
      <c r="AR540" s="44">
        <f t="shared" si="78"/>
        <v>1538075</v>
      </c>
      <c r="AS540" s="44">
        <f t="shared" si="79"/>
        <v>1292500</v>
      </c>
      <c r="AT540" s="44">
        <f t="shared" si="80"/>
        <v>1292500</v>
      </c>
      <c r="AU540" s="44">
        <f t="shared" si="81"/>
        <v>1538075</v>
      </c>
      <c r="AV540" s="45" t="b">
        <f t="shared" si="82"/>
        <v>1</v>
      </c>
      <c r="AW540" s="45" t="b">
        <f t="shared" si="83"/>
        <v>0</v>
      </c>
      <c r="AX540" s="45"/>
    </row>
    <row r="541" spans="1:51" s="36" customFormat="1" ht="27.75" customHeight="1" x14ac:dyDescent="0.15">
      <c r="A541" s="36" t="str">
        <f t="shared" si="75"/>
        <v>BIOPLAST S.A.201161809</v>
      </c>
      <c r="B541" s="36" t="b">
        <f>+A541='[1]Anexo 9'!A541</f>
        <v>1</v>
      </c>
      <c r="C541" s="18">
        <v>830040574</v>
      </c>
      <c r="D541" s="18" t="s">
        <v>1029</v>
      </c>
      <c r="E541" s="15" t="s">
        <v>98</v>
      </c>
      <c r="F541" s="15" t="s">
        <v>62</v>
      </c>
      <c r="G541" s="15" t="s">
        <v>3155</v>
      </c>
      <c r="H541" s="15" t="s">
        <v>3155</v>
      </c>
      <c r="I541" s="15" t="s">
        <v>3155</v>
      </c>
      <c r="J541" s="15">
        <v>5</v>
      </c>
      <c r="K541" s="15" t="s">
        <v>3155</v>
      </c>
      <c r="L541" s="15">
        <v>201161809</v>
      </c>
      <c r="M541" s="15" t="s">
        <v>592</v>
      </c>
      <c r="N541" s="15" t="s">
        <v>101</v>
      </c>
      <c r="O541" s="18" t="s">
        <v>1535</v>
      </c>
      <c r="P541" s="22" t="s">
        <v>3841</v>
      </c>
      <c r="Q541" s="15" t="s">
        <v>101</v>
      </c>
      <c r="R541" s="18" t="s">
        <v>1407</v>
      </c>
      <c r="S541" s="22" t="s">
        <v>73</v>
      </c>
      <c r="T541" s="18" t="s">
        <v>1049</v>
      </c>
      <c r="U541" s="18" t="s">
        <v>1054</v>
      </c>
      <c r="V541" s="15" t="s">
        <v>6100</v>
      </c>
      <c r="W541" s="18" t="s">
        <v>1536</v>
      </c>
      <c r="X541" s="18"/>
      <c r="Y541" s="15" t="s">
        <v>68</v>
      </c>
      <c r="Z541" s="18" t="s">
        <v>1537</v>
      </c>
      <c r="AA541" s="18" t="s">
        <v>1527</v>
      </c>
      <c r="AB541" s="18" t="s">
        <v>367</v>
      </c>
      <c r="AC541" s="67" t="str">
        <f>+VLOOKUP("*"&amp;L541&amp;"*",'[2]REGISTROS SANITARIOS'!$D$458:$E$527,2,FALSE)</f>
        <v>SI</v>
      </c>
      <c r="AD541" s="22" t="s">
        <v>1025</v>
      </c>
      <c r="AE541" s="16">
        <v>46022</v>
      </c>
      <c r="AF541" s="34" t="s">
        <v>73</v>
      </c>
      <c r="AG541" s="24" t="s">
        <v>43</v>
      </c>
      <c r="AH541" s="18" t="s">
        <v>43</v>
      </c>
      <c r="AI541" s="18" t="s">
        <v>54</v>
      </c>
      <c r="AJ541" s="17">
        <v>341</v>
      </c>
      <c r="AK541" s="25">
        <v>341</v>
      </c>
      <c r="AL541" s="25">
        <v>22980</v>
      </c>
      <c r="AM541" s="35">
        <v>0.19</v>
      </c>
      <c r="AN541" s="49">
        <f t="shared" si="76"/>
        <v>9325054.1999999993</v>
      </c>
      <c r="AO541" s="18" t="s">
        <v>44</v>
      </c>
      <c r="AP541" s="15" t="s">
        <v>44</v>
      </c>
      <c r="AQ541" s="43" t="str">
        <f t="shared" si="77"/>
        <v>SI</v>
      </c>
      <c r="AR541" s="44">
        <f t="shared" si="78"/>
        <v>9325054.1999999993</v>
      </c>
      <c r="AS541" s="44">
        <f t="shared" si="79"/>
        <v>7836180</v>
      </c>
      <c r="AT541" s="44">
        <f t="shared" si="80"/>
        <v>7836180</v>
      </c>
      <c r="AU541" s="44">
        <f t="shared" si="81"/>
        <v>9325054.1999999993</v>
      </c>
      <c r="AV541" s="45" t="b">
        <f t="shared" si="82"/>
        <v>1</v>
      </c>
      <c r="AW541" s="45" t="b">
        <f t="shared" si="83"/>
        <v>0</v>
      </c>
      <c r="AX541" s="45"/>
    </row>
    <row r="542" spans="1:51" s="36" customFormat="1" ht="27.75" customHeight="1" x14ac:dyDescent="0.15">
      <c r="A542" s="36" t="str">
        <f t="shared" si="75"/>
        <v>BIOPLAST S.A.201161901</v>
      </c>
      <c r="B542" s="36" t="b">
        <f>+A542='[1]Anexo 9'!A542</f>
        <v>1</v>
      </c>
      <c r="C542" s="18">
        <v>830040574</v>
      </c>
      <c r="D542" s="18" t="s">
        <v>1029</v>
      </c>
      <c r="E542" s="15" t="s">
        <v>98</v>
      </c>
      <c r="F542" s="15" t="s">
        <v>62</v>
      </c>
      <c r="G542" s="15" t="s">
        <v>3155</v>
      </c>
      <c r="H542" s="15" t="s">
        <v>3155</v>
      </c>
      <c r="I542" s="15" t="s">
        <v>3155</v>
      </c>
      <c r="J542" s="15">
        <v>5</v>
      </c>
      <c r="K542" s="15" t="s">
        <v>3155</v>
      </c>
      <c r="L542" s="15">
        <v>201161901</v>
      </c>
      <c r="M542" s="15" t="s">
        <v>598</v>
      </c>
      <c r="N542" s="15" t="s">
        <v>101</v>
      </c>
      <c r="O542" s="18" t="s">
        <v>4082</v>
      </c>
      <c r="P542" s="22" t="s">
        <v>3841</v>
      </c>
      <c r="Q542" s="15" t="s">
        <v>600</v>
      </c>
      <c r="R542" s="18" t="s">
        <v>5622</v>
      </c>
      <c r="S542" s="22" t="s">
        <v>3841</v>
      </c>
      <c r="T542" s="18" t="s">
        <v>1049</v>
      </c>
      <c r="U542" s="18" t="s">
        <v>1502</v>
      </c>
      <c r="V542" s="15" t="s">
        <v>6101</v>
      </c>
      <c r="W542" s="18" t="s">
        <v>6176</v>
      </c>
      <c r="X542" s="18"/>
      <c r="Y542" s="15" t="s">
        <v>68</v>
      </c>
      <c r="Z542" s="18" t="s">
        <v>1510</v>
      </c>
      <c r="AA542" s="18" t="s">
        <v>119</v>
      </c>
      <c r="AB542" s="18" t="s">
        <v>1511</v>
      </c>
      <c r="AC542" s="67" t="str">
        <f>+VLOOKUP("*"&amp;L542&amp;"*",'[2]REGISTROS SANITARIOS'!$D$458:$E$527,2,FALSE)</f>
        <v>SI</v>
      </c>
      <c r="AD542" s="22" t="s">
        <v>1025</v>
      </c>
      <c r="AE542" s="16">
        <v>45559</v>
      </c>
      <c r="AF542" s="34" t="s">
        <v>73</v>
      </c>
      <c r="AG542" s="24" t="s">
        <v>43</v>
      </c>
      <c r="AH542" s="18" t="s">
        <v>43</v>
      </c>
      <c r="AI542" s="18" t="s">
        <v>54</v>
      </c>
      <c r="AJ542" s="17">
        <v>495</v>
      </c>
      <c r="AK542" s="25">
        <v>495</v>
      </c>
      <c r="AL542" s="25">
        <v>6445</v>
      </c>
      <c r="AM542" s="35">
        <v>0.19</v>
      </c>
      <c r="AN542" s="49">
        <f t="shared" si="76"/>
        <v>3796427.2499999995</v>
      </c>
      <c r="AO542" s="18" t="s">
        <v>44</v>
      </c>
      <c r="AP542" s="15" t="s">
        <v>44</v>
      </c>
      <c r="AQ542" s="43" t="str">
        <f t="shared" si="77"/>
        <v>SI</v>
      </c>
      <c r="AR542" s="44">
        <f t="shared" si="78"/>
        <v>3796427.2499999995</v>
      </c>
      <c r="AS542" s="44">
        <f t="shared" si="79"/>
        <v>3190275</v>
      </c>
      <c r="AT542" s="44">
        <f t="shared" si="80"/>
        <v>3190275</v>
      </c>
      <c r="AU542" s="44">
        <f t="shared" si="81"/>
        <v>3796427.2499999995</v>
      </c>
      <c r="AV542" s="45" t="b">
        <f t="shared" si="82"/>
        <v>1</v>
      </c>
      <c r="AW542" s="45" t="b">
        <f t="shared" si="83"/>
        <v>0</v>
      </c>
      <c r="AX542" s="45"/>
    </row>
    <row r="543" spans="1:51" s="36" customFormat="1" ht="27.75" customHeight="1" x14ac:dyDescent="0.15">
      <c r="A543" s="36" t="str">
        <f t="shared" si="75"/>
        <v>BIOPLAST S.A.206060310</v>
      </c>
      <c r="B543" s="36" t="b">
        <f>+A543='[1]Anexo 9'!A543</f>
        <v>1</v>
      </c>
      <c r="C543" s="18">
        <v>830040574</v>
      </c>
      <c r="D543" s="18" t="s">
        <v>1029</v>
      </c>
      <c r="E543" s="15" t="s">
        <v>98</v>
      </c>
      <c r="F543" s="15" t="s">
        <v>62</v>
      </c>
      <c r="G543" s="15" t="s">
        <v>3155</v>
      </c>
      <c r="H543" s="15" t="s">
        <v>3155</v>
      </c>
      <c r="I543" s="15" t="s">
        <v>3155</v>
      </c>
      <c r="J543" s="15">
        <v>8</v>
      </c>
      <c r="K543" s="15" t="s">
        <v>3155</v>
      </c>
      <c r="L543" s="15">
        <v>206060310</v>
      </c>
      <c r="M543" s="15" t="s">
        <v>622</v>
      </c>
      <c r="N543" s="15" t="s">
        <v>101</v>
      </c>
      <c r="O543" s="18" t="s">
        <v>4083</v>
      </c>
      <c r="P543" s="22" t="s">
        <v>3841</v>
      </c>
      <c r="Q543" s="15" t="s">
        <v>101</v>
      </c>
      <c r="R543" s="18" t="s">
        <v>5623</v>
      </c>
      <c r="S543" s="22" t="s">
        <v>68</v>
      </c>
      <c r="T543" s="18" t="s">
        <v>1049</v>
      </c>
      <c r="U543" s="18" t="s">
        <v>6177</v>
      </c>
      <c r="V543" s="15"/>
      <c r="W543" s="18" t="s">
        <v>1523</v>
      </c>
      <c r="X543" s="18"/>
      <c r="Y543" s="15" t="s">
        <v>73</v>
      </c>
      <c r="Z543" s="18" t="s">
        <v>1029</v>
      </c>
      <c r="AA543" s="18" t="s">
        <v>71</v>
      </c>
      <c r="AB543" s="18" t="s">
        <v>1501</v>
      </c>
      <c r="AC543" s="67" t="str">
        <f>+VLOOKUP("*"&amp;L543&amp;"*",'[2]REGISTROS SANITARIOS'!$D$458:$E$527,2,FALSE)</f>
        <v>SI</v>
      </c>
      <c r="AD543" s="22" t="s">
        <v>1025</v>
      </c>
      <c r="AE543" s="16">
        <v>46379</v>
      </c>
      <c r="AF543" s="34" t="s">
        <v>73</v>
      </c>
      <c r="AG543" s="24" t="s">
        <v>43</v>
      </c>
      <c r="AH543" s="18" t="s">
        <v>43</v>
      </c>
      <c r="AI543" s="18" t="s">
        <v>53</v>
      </c>
      <c r="AJ543" s="17">
        <v>165</v>
      </c>
      <c r="AK543" s="25">
        <v>165</v>
      </c>
      <c r="AL543" s="25">
        <v>785</v>
      </c>
      <c r="AM543" s="35">
        <v>0.19</v>
      </c>
      <c r="AN543" s="49">
        <f t="shared" si="76"/>
        <v>154134.75</v>
      </c>
      <c r="AO543" s="18" t="s">
        <v>44</v>
      </c>
      <c r="AP543" s="15" t="s">
        <v>44</v>
      </c>
      <c r="AQ543" s="43" t="str">
        <f t="shared" si="77"/>
        <v>SI</v>
      </c>
      <c r="AR543" s="44">
        <f t="shared" si="78"/>
        <v>154134.75</v>
      </c>
      <c r="AS543" s="44">
        <f t="shared" si="79"/>
        <v>129525</v>
      </c>
      <c r="AT543" s="44">
        <f t="shared" si="80"/>
        <v>129525</v>
      </c>
      <c r="AU543" s="44">
        <f t="shared" si="81"/>
        <v>154134.75</v>
      </c>
      <c r="AV543" s="45" t="b">
        <f t="shared" si="82"/>
        <v>1</v>
      </c>
      <c r="AW543" s="45" t="b">
        <f t="shared" si="83"/>
        <v>0</v>
      </c>
      <c r="AX543" s="45"/>
    </row>
    <row r="544" spans="1:51" s="36" customFormat="1" ht="27.75" customHeight="1" x14ac:dyDescent="0.15">
      <c r="A544" s="36" t="str">
        <f t="shared" si="75"/>
        <v>BIOPLAST S.A.410002716</v>
      </c>
      <c r="B544" s="36" t="b">
        <f>+A544='[1]Anexo 9'!A544</f>
        <v>1</v>
      </c>
      <c r="C544" s="18">
        <v>830040574</v>
      </c>
      <c r="D544" s="18" t="s">
        <v>1029</v>
      </c>
      <c r="E544" s="15" t="s">
        <v>810</v>
      </c>
      <c r="F544" s="15" t="s">
        <v>62</v>
      </c>
      <c r="G544" s="15" t="s">
        <v>3155</v>
      </c>
      <c r="H544" s="15" t="s">
        <v>3155</v>
      </c>
      <c r="I544" s="15" t="s">
        <v>3155</v>
      </c>
      <c r="J544" s="15">
        <v>5</v>
      </c>
      <c r="K544" s="15" t="s">
        <v>3155</v>
      </c>
      <c r="L544" s="15">
        <v>410002716</v>
      </c>
      <c r="M544" s="15" t="s">
        <v>856</v>
      </c>
      <c r="N544" s="15" t="s">
        <v>101</v>
      </c>
      <c r="O544" s="18" t="s">
        <v>1550</v>
      </c>
      <c r="P544" s="22" t="s">
        <v>73</v>
      </c>
      <c r="Q544" s="15" t="s">
        <v>858</v>
      </c>
      <c r="R544" s="18" t="s">
        <v>1407</v>
      </c>
      <c r="S544" s="22" t="s">
        <v>73</v>
      </c>
      <c r="T544" s="18" t="s">
        <v>1049</v>
      </c>
      <c r="U544" s="18" t="s">
        <v>858</v>
      </c>
      <c r="V544" s="15"/>
      <c r="W544" s="18" t="s">
        <v>1523</v>
      </c>
      <c r="X544" s="18" t="s">
        <v>8781</v>
      </c>
      <c r="Y544" s="15" t="s">
        <v>68</v>
      </c>
      <c r="Z544" s="18" t="s">
        <v>1524</v>
      </c>
      <c r="AA544" s="18" t="s">
        <v>119</v>
      </c>
      <c r="AB544" s="18" t="s">
        <v>367</v>
      </c>
      <c r="AC544" s="67" t="str">
        <f>+VLOOKUP("*"&amp;L544&amp;"*",'[2]REGISTROS SANITARIOS'!$D$458:$E$527,2,FALSE)</f>
        <v>SI</v>
      </c>
      <c r="AD544" s="22" t="s">
        <v>1025</v>
      </c>
      <c r="AE544" s="16">
        <v>46022</v>
      </c>
      <c r="AF544" s="34" t="s">
        <v>73</v>
      </c>
      <c r="AG544" s="24" t="s">
        <v>43</v>
      </c>
      <c r="AH544" s="18" t="s">
        <v>43</v>
      </c>
      <c r="AI544" s="18" t="s">
        <v>54</v>
      </c>
      <c r="AJ544" s="17">
        <v>82500</v>
      </c>
      <c r="AK544" s="25">
        <v>82500</v>
      </c>
      <c r="AL544" s="25">
        <v>12</v>
      </c>
      <c r="AM544" s="35">
        <v>0.19</v>
      </c>
      <c r="AN544" s="49">
        <f t="shared" si="76"/>
        <v>1178100</v>
      </c>
      <c r="AO544" s="18" t="s">
        <v>44</v>
      </c>
      <c r="AP544" s="15" t="s">
        <v>44</v>
      </c>
      <c r="AQ544" s="43" t="str">
        <f t="shared" si="77"/>
        <v>SI</v>
      </c>
      <c r="AR544" s="44">
        <f t="shared" si="78"/>
        <v>1178100</v>
      </c>
      <c r="AS544" s="44">
        <f t="shared" si="79"/>
        <v>990000</v>
      </c>
      <c r="AT544" s="44">
        <f t="shared" si="80"/>
        <v>990000</v>
      </c>
      <c r="AU544" s="44">
        <f t="shared" si="81"/>
        <v>1178100</v>
      </c>
      <c r="AV544" s="45" t="b">
        <f t="shared" si="82"/>
        <v>1</v>
      </c>
      <c r="AW544" s="45" t="b">
        <f t="shared" si="83"/>
        <v>0</v>
      </c>
      <c r="AX544" s="45"/>
    </row>
    <row r="545" spans="1:51" s="36" customFormat="1" ht="27.75" customHeight="1" x14ac:dyDescent="0.15">
      <c r="A545" s="36" t="str">
        <f t="shared" si="75"/>
        <v>BIOPLAST S.A.410003616</v>
      </c>
      <c r="B545" s="36" t="b">
        <f>+A545='[1]Anexo 9'!A545</f>
        <v>1</v>
      </c>
      <c r="C545" s="18">
        <v>830040574</v>
      </c>
      <c r="D545" s="18" t="s">
        <v>1029</v>
      </c>
      <c r="E545" s="15" t="s">
        <v>810</v>
      </c>
      <c r="F545" s="15" t="s">
        <v>62</v>
      </c>
      <c r="G545" s="15" t="s">
        <v>3155</v>
      </c>
      <c r="H545" s="15" t="s">
        <v>3155</v>
      </c>
      <c r="I545" s="15" t="s">
        <v>3155</v>
      </c>
      <c r="J545" s="15">
        <v>5</v>
      </c>
      <c r="K545" s="15" t="s">
        <v>3155</v>
      </c>
      <c r="L545" s="15">
        <v>410003616</v>
      </c>
      <c r="M545" s="15" t="s">
        <v>866</v>
      </c>
      <c r="N545" s="15" t="s">
        <v>101</v>
      </c>
      <c r="O545" s="18" t="s">
        <v>4084</v>
      </c>
      <c r="P545" s="22" t="s">
        <v>73</v>
      </c>
      <c r="Q545" s="15" t="s">
        <v>868</v>
      </c>
      <c r="R545" s="18" t="s">
        <v>1407</v>
      </c>
      <c r="S545" s="22" t="s">
        <v>73</v>
      </c>
      <c r="T545" s="18" t="s">
        <v>1049</v>
      </c>
      <c r="U545" s="18" t="s">
        <v>868</v>
      </c>
      <c r="V545" s="15" t="s">
        <v>869</v>
      </c>
      <c r="W545" s="18" t="s">
        <v>1523</v>
      </c>
      <c r="X545" s="18"/>
      <c r="Y545" s="15" t="s">
        <v>73</v>
      </c>
      <c r="Z545" s="18" t="s">
        <v>1029</v>
      </c>
      <c r="AA545" s="18" t="s">
        <v>71</v>
      </c>
      <c r="AB545" s="18" t="s">
        <v>367</v>
      </c>
      <c r="AC545" s="67" t="str">
        <f>+VLOOKUP("*"&amp;L545&amp;"*",'[2]REGISTROS SANITARIOS'!$D$458:$E$527,2,FALSE)</f>
        <v>SI</v>
      </c>
      <c r="AD545" s="22" t="s">
        <v>1025</v>
      </c>
      <c r="AE545" s="16">
        <v>46022</v>
      </c>
      <c r="AF545" s="34" t="s">
        <v>73</v>
      </c>
      <c r="AG545" s="24" t="s">
        <v>43</v>
      </c>
      <c r="AH545" s="18" t="s">
        <v>43</v>
      </c>
      <c r="AI545" s="18" t="s">
        <v>54</v>
      </c>
      <c r="AJ545" s="17">
        <v>6418.5</v>
      </c>
      <c r="AK545" s="25">
        <v>6000</v>
      </c>
      <c r="AL545" s="25">
        <v>26</v>
      </c>
      <c r="AM545" s="35">
        <v>0.19</v>
      </c>
      <c r="AN545" s="49">
        <f t="shared" si="76"/>
        <v>185640</v>
      </c>
      <c r="AO545" s="18" t="s">
        <v>44</v>
      </c>
      <c r="AP545" s="15" t="s">
        <v>44</v>
      </c>
      <c r="AQ545" s="43" t="str">
        <f t="shared" si="77"/>
        <v>MENOR</v>
      </c>
      <c r="AR545" s="44">
        <f t="shared" si="78"/>
        <v>198588.38999999998</v>
      </c>
      <c r="AS545" s="44">
        <f t="shared" si="79"/>
        <v>166881</v>
      </c>
      <c r="AT545" s="44">
        <f t="shared" si="80"/>
        <v>156000</v>
      </c>
      <c r="AU545" s="44">
        <f t="shared" si="81"/>
        <v>185640</v>
      </c>
      <c r="AV545" s="45" t="b">
        <f t="shared" si="82"/>
        <v>1</v>
      </c>
      <c r="AW545" s="45" t="b">
        <f t="shared" si="83"/>
        <v>0</v>
      </c>
      <c r="AX545" s="45"/>
    </row>
    <row r="546" spans="1:51" s="36" customFormat="1" ht="27.75" customHeight="1" x14ac:dyDescent="0.15">
      <c r="A546" s="36" t="str">
        <f t="shared" si="75"/>
        <v>BIOPLAST S.A.410003916</v>
      </c>
      <c r="B546" s="36" t="b">
        <f>+A546='[1]Anexo 9'!A546</f>
        <v>1</v>
      </c>
      <c r="C546" s="18">
        <v>830040574</v>
      </c>
      <c r="D546" s="18" t="s">
        <v>1029</v>
      </c>
      <c r="E546" s="15" t="s">
        <v>810</v>
      </c>
      <c r="F546" s="15" t="s">
        <v>62</v>
      </c>
      <c r="G546" s="15" t="s">
        <v>3155</v>
      </c>
      <c r="H546" s="15" t="s">
        <v>3155</v>
      </c>
      <c r="I546" s="15" t="s">
        <v>3155</v>
      </c>
      <c r="J546" s="15">
        <v>5</v>
      </c>
      <c r="K546" s="15" t="s">
        <v>3155</v>
      </c>
      <c r="L546" s="15">
        <v>410003916</v>
      </c>
      <c r="M546" s="15" t="s">
        <v>3941</v>
      </c>
      <c r="N546" s="15" t="s">
        <v>101</v>
      </c>
      <c r="O546" s="18" t="s">
        <v>4085</v>
      </c>
      <c r="P546" s="22" t="s">
        <v>3841</v>
      </c>
      <c r="Q546" s="15" t="s">
        <v>439</v>
      </c>
      <c r="R546" s="18" t="s">
        <v>1407</v>
      </c>
      <c r="S546" s="22" t="s">
        <v>73</v>
      </c>
      <c r="T546" s="18" t="s">
        <v>1049</v>
      </c>
      <c r="U546" s="18" t="s">
        <v>439</v>
      </c>
      <c r="V546" s="15" t="s">
        <v>874</v>
      </c>
      <c r="W546" s="18" t="s">
        <v>1523</v>
      </c>
      <c r="X546" s="18"/>
      <c r="Y546" s="15" t="s">
        <v>68</v>
      </c>
      <c r="Z546" s="18" t="s">
        <v>1029</v>
      </c>
      <c r="AA546" s="18" t="s">
        <v>71</v>
      </c>
      <c r="AB546" s="18" t="s">
        <v>367</v>
      </c>
      <c r="AC546" s="67" t="str">
        <f>+VLOOKUP("*"&amp;L546&amp;"*",'[2]REGISTROS SANITARIOS'!$D$458:$E$527,2,FALSE)</f>
        <v>SI</v>
      </c>
      <c r="AD546" s="22" t="s">
        <v>1025</v>
      </c>
      <c r="AE546" s="16">
        <v>46022</v>
      </c>
      <c r="AF546" s="34" t="s">
        <v>73</v>
      </c>
      <c r="AG546" s="24" t="s">
        <v>43</v>
      </c>
      <c r="AH546" s="18" t="s">
        <v>43</v>
      </c>
      <c r="AI546" s="18" t="s">
        <v>54</v>
      </c>
      <c r="AJ546" s="17">
        <v>3850</v>
      </c>
      <c r="AK546" s="25">
        <v>3800</v>
      </c>
      <c r="AL546" s="25">
        <v>122</v>
      </c>
      <c r="AM546" s="35">
        <v>0.19</v>
      </c>
      <c r="AN546" s="49">
        <f t="shared" si="76"/>
        <v>551684</v>
      </c>
      <c r="AO546" s="18" t="s">
        <v>44</v>
      </c>
      <c r="AP546" s="15" t="s">
        <v>44</v>
      </c>
      <c r="AQ546" s="43" t="str">
        <f t="shared" si="77"/>
        <v>MENOR</v>
      </c>
      <c r="AR546" s="44">
        <f t="shared" si="78"/>
        <v>558943</v>
      </c>
      <c r="AS546" s="44">
        <f t="shared" si="79"/>
        <v>469700</v>
      </c>
      <c r="AT546" s="44">
        <f t="shared" si="80"/>
        <v>463600</v>
      </c>
      <c r="AU546" s="44">
        <f t="shared" si="81"/>
        <v>551684</v>
      </c>
      <c r="AV546" s="45" t="b">
        <f t="shared" si="82"/>
        <v>1</v>
      </c>
      <c r="AW546" s="45" t="b">
        <f t="shared" si="83"/>
        <v>0</v>
      </c>
      <c r="AX546" s="45"/>
    </row>
    <row r="547" spans="1:51" s="36" customFormat="1" ht="27.75" customHeight="1" x14ac:dyDescent="0.15">
      <c r="A547" s="36" t="str">
        <f t="shared" si="75"/>
        <v>BIOPLAST S.A.415080735</v>
      </c>
      <c r="B547" s="36" t="b">
        <f>+A547='[1]Anexo 9'!A547</f>
        <v>1</v>
      </c>
      <c r="C547" s="18">
        <v>830040574</v>
      </c>
      <c r="D547" s="18" t="s">
        <v>1029</v>
      </c>
      <c r="E547" s="15" t="s">
        <v>810</v>
      </c>
      <c r="F547" s="15" t="s">
        <v>62</v>
      </c>
      <c r="G547" s="15" t="s">
        <v>3155</v>
      </c>
      <c r="H547" s="15" t="s">
        <v>3155</v>
      </c>
      <c r="I547" s="15" t="s">
        <v>3155</v>
      </c>
      <c r="J547" s="15">
        <v>4</v>
      </c>
      <c r="K547" s="15" t="s">
        <v>3155</v>
      </c>
      <c r="L547" s="15">
        <v>415080735</v>
      </c>
      <c r="M547" s="15" t="s">
        <v>924</v>
      </c>
      <c r="N547" s="15" t="s">
        <v>101</v>
      </c>
      <c r="O547" s="18" t="s">
        <v>4086</v>
      </c>
      <c r="P547" s="22" t="s">
        <v>73</v>
      </c>
      <c r="Q547" s="15" t="s">
        <v>525</v>
      </c>
      <c r="R547" s="18" t="s">
        <v>1407</v>
      </c>
      <c r="S547" s="22" t="s">
        <v>73</v>
      </c>
      <c r="T547" s="18" t="s">
        <v>1049</v>
      </c>
      <c r="U547" s="18" t="s">
        <v>101</v>
      </c>
      <c r="V547" s="15" t="s">
        <v>6110</v>
      </c>
      <c r="W547" s="18" t="s">
        <v>1523</v>
      </c>
      <c r="X547" s="18"/>
      <c r="Y547" s="15" t="s">
        <v>68</v>
      </c>
      <c r="Z547" s="18" t="s">
        <v>1029</v>
      </c>
      <c r="AA547" s="18" t="s">
        <v>71</v>
      </c>
      <c r="AB547" s="18" t="s">
        <v>367</v>
      </c>
      <c r="AC547" s="67" t="str">
        <f>+VLOOKUP("*"&amp;L547&amp;"*",'[2]REGISTROS SANITARIOS'!$D$458:$E$527,2,FALSE)</f>
        <v>SI</v>
      </c>
      <c r="AD547" s="22" t="s">
        <v>1025</v>
      </c>
      <c r="AE547" s="16">
        <v>46022</v>
      </c>
      <c r="AF547" s="34" t="s">
        <v>73</v>
      </c>
      <c r="AG547" s="24" t="s">
        <v>43</v>
      </c>
      <c r="AH547" s="18" t="s">
        <v>43</v>
      </c>
      <c r="AI547" s="18" t="s">
        <v>54</v>
      </c>
      <c r="AJ547" s="17">
        <v>4400</v>
      </c>
      <c r="AK547" s="25">
        <v>4400</v>
      </c>
      <c r="AL547" s="25">
        <v>96</v>
      </c>
      <c r="AM547" s="35">
        <v>0.19</v>
      </c>
      <c r="AN547" s="49">
        <f t="shared" si="76"/>
        <v>502656</v>
      </c>
      <c r="AO547" s="18" t="s">
        <v>44</v>
      </c>
      <c r="AP547" s="15" t="s">
        <v>44</v>
      </c>
      <c r="AQ547" s="43" t="str">
        <f t="shared" si="77"/>
        <v>SI</v>
      </c>
      <c r="AR547" s="44">
        <f t="shared" si="78"/>
        <v>502656</v>
      </c>
      <c r="AS547" s="44">
        <f t="shared" si="79"/>
        <v>422400</v>
      </c>
      <c r="AT547" s="44">
        <f t="shared" si="80"/>
        <v>422400</v>
      </c>
      <c r="AU547" s="44">
        <f t="shared" si="81"/>
        <v>502656</v>
      </c>
      <c r="AV547" s="45" t="b">
        <f t="shared" si="82"/>
        <v>1</v>
      </c>
      <c r="AW547" s="45" t="b">
        <f t="shared" si="83"/>
        <v>0</v>
      </c>
      <c r="AX547" s="45"/>
    </row>
    <row r="548" spans="1:51" s="36" customFormat="1" ht="27.75" customHeight="1" x14ac:dyDescent="0.15">
      <c r="A548" s="36" t="str">
        <f t="shared" si="75"/>
        <v>BIOPLAST S.A.415080745</v>
      </c>
      <c r="B548" s="36" t="b">
        <f>+A548='[1]Anexo 9'!A548</f>
        <v>1</v>
      </c>
      <c r="C548" s="18">
        <v>830040574</v>
      </c>
      <c r="D548" s="18" t="s">
        <v>1029</v>
      </c>
      <c r="E548" s="15" t="s">
        <v>810</v>
      </c>
      <c r="F548" s="15" t="s">
        <v>62</v>
      </c>
      <c r="G548" s="15" t="s">
        <v>3155</v>
      </c>
      <c r="H548" s="15" t="s">
        <v>3155</v>
      </c>
      <c r="I548" s="15" t="s">
        <v>3155</v>
      </c>
      <c r="J548" s="15">
        <v>3</v>
      </c>
      <c r="K548" s="15" t="s">
        <v>3155</v>
      </c>
      <c r="L548" s="15">
        <v>415080745</v>
      </c>
      <c r="M548" s="15" t="s">
        <v>1551</v>
      </c>
      <c r="N548" s="15" t="s">
        <v>101</v>
      </c>
      <c r="O548" s="18" t="s">
        <v>1552</v>
      </c>
      <c r="P548" s="22" t="s">
        <v>73</v>
      </c>
      <c r="Q548" s="15" t="s">
        <v>525</v>
      </c>
      <c r="R548" s="18" t="s">
        <v>1407</v>
      </c>
      <c r="S548" s="22" t="s">
        <v>73</v>
      </c>
      <c r="T548" s="18" t="s">
        <v>1049</v>
      </c>
      <c r="U548" s="18" t="s">
        <v>101</v>
      </c>
      <c r="V548" s="15" t="s">
        <v>6178</v>
      </c>
      <c r="W548" s="18" t="s">
        <v>1523</v>
      </c>
      <c r="X548" s="18"/>
      <c r="Y548" s="15" t="s">
        <v>68</v>
      </c>
      <c r="Z548" s="18" t="s">
        <v>1029</v>
      </c>
      <c r="AA548" s="18" t="s">
        <v>71</v>
      </c>
      <c r="AB548" s="18" t="s">
        <v>367</v>
      </c>
      <c r="AC548" s="67" t="str">
        <f>+VLOOKUP("*"&amp;L548&amp;"*",'[2]REGISTROS SANITARIOS'!$D$458:$E$527,2,FALSE)</f>
        <v>SI</v>
      </c>
      <c r="AD548" s="22" t="s">
        <v>1025</v>
      </c>
      <c r="AE548" s="16">
        <v>46022</v>
      </c>
      <c r="AF548" s="34" t="s">
        <v>73</v>
      </c>
      <c r="AG548" s="24" t="s">
        <v>43</v>
      </c>
      <c r="AH548" s="18" t="s">
        <v>43</v>
      </c>
      <c r="AI548" s="18" t="s">
        <v>54</v>
      </c>
      <c r="AJ548" s="17">
        <v>55000</v>
      </c>
      <c r="AK548" s="25">
        <v>55000</v>
      </c>
      <c r="AL548" s="25">
        <v>450</v>
      </c>
      <c r="AM548" s="35">
        <v>0.19</v>
      </c>
      <c r="AN548" s="49">
        <f t="shared" si="76"/>
        <v>29452500</v>
      </c>
      <c r="AO548" s="18" t="s">
        <v>44</v>
      </c>
      <c r="AP548" s="15" t="s">
        <v>44</v>
      </c>
      <c r="AQ548" s="43" t="str">
        <f t="shared" si="77"/>
        <v>SI</v>
      </c>
      <c r="AR548" s="44">
        <f t="shared" si="78"/>
        <v>29452500</v>
      </c>
      <c r="AS548" s="44">
        <f t="shared" si="79"/>
        <v>24750000</v>
      </c>
      <c r="AT548" s="44">
        <f t="shared" si="80"/>
        <v>24750000</v>
      </c>
      <c r="AU548" s="44">
        <f t="shared" si="81"/>
        <v>29452500</v>
      </c>
      <c r="AV548" s="45" t="b">
        <f t="shared" si="82"/>
        <v>1</v>
      </c>
      <c r="AW548" s="45" t="b">
        <f t="shared" si="83"/>
        <v>0</v>
      </c>
      <c r="AX548" s="45"/>
    </row>
    <row r="549" spans="1:51" s="36" customFormat="1" ht="27.75" customHeight="1" x14ac:dyDescent="0.15">
      <c r="A549" s="36" t="str">
        <f t="shared" si="75"/>
        <v>BIOPLAST S.A.415080746</v>
      </c>
      <c r="B549" s="36" t="b">
        <f>+A549='[1]Anexo 9'!A549</f>
        <v>1</v>
      </c>
      <c r="C549" s="18">
        <v>830040574</v>
      </c>
      <c r="D549" s="18" t="s">
        <v>1029</v>
      </c>
      <c r="E549" s="15" t="s">
        <v>810</v>
      </c>
      <c r="F549" s="15" t="s">
        <v>62</v>
      </c>
      <c r="G549" s="15" t="s">
        <v>3155</v>
      </c>
      <c r="H549" s="15" t="s">
        <v>3155</v>
      </c>
      <c r="I549" s="15" t="s">
        <v>3155</v>
      </c>
      <c r="J549" s="15">
        <v>3</v>
      </c>
      <c r="K549" s="15" t="s">
        <v>3155</v>
      </c>
      <c r="L549" s="15">
        <v>415080746</v>
      </c>
      <c r="M549" s="15" t="s">
        <v>1554</v>
      </c>
      <c r="N549" s="15" t="s">
        <v>101</v>
      </c>
      <c r="O549" s="18" t="s">
        <v>1552</v>
      </c>
      <c r="P549" s="22" t="s">
        <v>73</v>
      </c>
      <c r="Q549" s="15" t="s">
        <v>1553</v>
      </c>
      <c r="R549" s="18" t="s">
        <v>1407</v>
      </c>
      <c r="S549" s="22" t="s">
        <v>73</v>
      </c>
      <c r="T549" s="18" t="s">
        <v>1049</v>
      </c>
      <c r="U549" s="18" t="s">
        <v>101</v>
      </c>
      <c r="V549" s="15"/>
      <c r="W549" s="18" t="s">
        <v>1523</v>
      </c>
      <c r="X549" s="18"/>
      <c r="Y549" s="15" t="s">
        <v>73</v>
      </c>
      <c r="Z549" s="18" t="s">
        <v>1029</v>
      </c>
      <c r="AA549" s="18" t="s">
        <v>71</v>
      </c>
      <c r="AB549" s="18" t="s">
        <v>367</v>
      </c>
      <c r="AC549" s="67" t="str">
        <f>+VLOOKUP("*"&amp;L549&amp;"*",'[2]REGISTROS SANITARIOS'!$D$458:$E$527,2,FALSE)</f>
        <v>SI</v>
      </c>
      <c r="AD549" s="22" t="s">
        <v>1025</v>
      </c>
      <c r="AE549" s="16">
        <v>46022</v>
      </c>
      <c r="AF549" s="34" t="s">
        <v>73</v>
      </c>
      <c r="AG549" s="24" t="s">
        <v>43</v>
      </c>
      <c r="AH549" s="18" t="s">
        <v>43</v>
      </c>
      <c r="AI549" s="18" t="s">
        <v>54</v>
      </c>
      <c r="AJ549" s="17">
        <v>16500</v>
      </c>
      <c r="AK549" s="25">
        <v>16500</v>
      </c>
      <c r="AL549" s="25">
        <v>490</v>
      </c>
      <c r="AM549" s="35">
        <v>0.19</v>
      </c>
      <c r="AN549" s="49">
        <f t="shared" si="76"/>
        <v>9621150</v>
      </c>
      <c r="AO549" s="18" t="s">
        <v>44</v>
      </c>
      <c r="AP549" s="15" t="s">
        <v>44</v>
      </c>
      <c r="AQ549" s="43" t="str">
        <f t="shared" si="77"/>
        <v>SI</v>
      </c>
      <c r="AR549" s="44">
        <f t="shared" si="78"/>
        <v>9621150</v>
      </c>
      <c r="AS549" s="44">
        <f t="shared" si="79"/>
        <v>8085000</v>
      </c>
      <c r="AT549" s="44">
        <f t="shared" si="80"/>
        <v>8085000</v>
      </c>
      <c r="AU549" s="44">
        <f t="shared" si="81"/>
        <v>9621150</v>
      </c>
      <c r="AV549" s="45" t="b">
        <f t="shared" si="82"/>
        <v>1</v>
      </c>
      <c r="AW549" s="45" t="b">
        <f t="shared" si="83"/>
        <v>0</v>
      </c>
      <c r="AX549" s="45"/>
    </row>
    <row r="550" spans="1:51" s="36" customFormat="1" ht="27.75" customHeight="1" x14ac:dyDescent="0.15">
      <c r="A550" s="36" t="str">
        <f t="shared" si="75"/>
        <v>BIOPLAST S.A.421003616</v>
      </c>
      <c r="B550" s="36" t="b">
        <f>+A550='[1]Anexo 9'!A550</f>
        <v>1</v>
      </c>
      <c r="C550" s="18">
        <v>830040574</v>
      </c>
      <c r="D550" s="18" t="s">
        <v>1029</v>
      </c>
      <c r="E550" s="15" t="s">
        <v>810</v>
      </c>
      <c r="F550" s="15" t="s">
        <v>62</v>
      </c>
      <c r="G550" s="15" t="s">
        <v>3155</v>
      </c>
      <c r="H550" s="15" t="s">
        <v>3155</v>
      </c>
      <c r="I550" s="15" t="s">
        <v>3155</v>
      </c>
      <c r="J550" s="15">
        <v>5</v>
      </c>
      <c r="K550" s="15" t="s">
        <v>3155</v>
      </c>
      <c r="L550" s="15">
        <v>421003616</v>
      </c>
      <c r="M550" s="15" t="s">
        <v>3951</v>
      </c>
      <c r="N550" s="15" t="s">
        <v>101</v>
      </c>
      <c r="O550" s="18" t="s">
        <v>1555</v>
      </c>
      <c r="P550" s="22" t="s">
        <v>3841</v>
      </c>
      <c r="Q550" s="15" t="s">
        <v>949</v>
      </c>
      <c r="R550" s="18" t="s">
        <v>5624</v>
      </c>
      <c r="S550" s="22" t="s">
        <v>73</v>
      </c>
      <c r="T550" s="18" t="s">
        <v>1049</v>
      </c>
      <c r="U550" s="18" t="s">
        <v>6179</v>
      </c>
      <c r="V550" s="15" t="s">
        <v>6112</v>
      </c>
      <c r="W550" s="18" t="s">
        <v>1523</v>
      </c>
      <c r="X550" s="18"/>
      <c r="Y550" s="15" t="s">
        <v>73</v>
      </c>
      <c r="Z550" s="18" t="s">
        <v>1029</v>
      </c>
      <c r="AA550" s="18" t="s">
        <v>71</v>
      </c>
      <c r="AB550" s="18" t="s">
        <v>367</v>
      </c>
      <c r="AC550" s="67" t="str">
        <f>+VLOOKUP("*"&amp;L550&amp;"*",'[2]REGISTROS SANITARIOS'!$D$458:$E$527,2,FALSE)</f>
        <v>SI</v>
      </c>
      <c r="AD550" s="22" t="s">
        <v>1025</v>
      </c>
      <c r="AE550" s="16">
        <v>46022</v>
      </c>
      <c r="AF550" s="34" t="s">
        <v>73</v>
      </c>
      <c r="AG550" s="24" t="s">
        <v>43</v>
      </c>
      <c r="AH550" s="18" t="s">
        <v>43</v>
      </c>
      <c r="AI550" s="18" t="s">
        <v>54</v>
      </c>
      <c r="AJ550" s="17">
        <v>1650</v>
      </c>
      <c r="AK550" s="25">
        <v>1600</v>
      </c>
      <c r="AL550" s="25">
        <v>294</v>
      </c>
      <c r="AM550" s="35">
        <v>0.19</v>
      </c>
      <c r="AN550" s="49">
        <f t="shared" si="76"/>
        <v>559776</v>
      </c>
      <c r="AO550" s="18" t="s">
        <v>44</v>
      </c>
      <c r="AP550" s="15" t="s">
        <v>44</v>
      </c>
      <c r="AQ550" s="43" t="str">
        <f t="shared" si="77"/>
        <v>MENOR</v>
      </c>
      <c r="AR550" s="44">
        <f t="shared" si="78"/>
        <v>577268.99999999988</v>
      </c>
      <c r="AS550" s="44">
        <f t="shared" si="79"/>
        <v>485100</v>
      </c>
      <c r="AT550" s="44">
        <f t="shared" si="80"/>
        <v>470400</v>
      </c>
      <c r="AU550" s="44">
        <f t="shared" si="81"/>
        <v>559775.99999999988</v>
      </c>
      <c r="AV550" s="45" t="b">
        <f t="shared" si="82"/>
        <v>1</v>
      </c>
      <c r="AW550" s="45" t="b">
        <f t="shared" si="83"/>
        <v>0</v>
      </c>
      <c r="AX550" s="45"/>
    </row>
    <row r="551" spans="1:51" s="36" customFormat="1" ht="27.75" customHeight="1" x14ac:dyDescent="0.15">
      <c r="A551" s="36" t="str">
        <f t="shared" si="75"/>
        <v>BIOPLAST S.A.421003615</v>
      </c>
      <c r="B551" s="36" t="b">
        <f>+A551='[1]Anexo 9'!A551</f>
        <v>1</v>
      </c>
      <c r="C551" s="18">
        <v>830040574</v>
      </c>
      <c r="D551" s="18" t="s">
        <v>1029</v>
      </c>
      <c r="E551" s="15" t="s">
        <v>810</v>
      </c>
      <c r="F551" s="15" t="s">
        <v>62</v>
      </c>
      <c r="G551" s="15" t="s">
        <v>3155</v>
      </c>
      <c r="H551" s="15" t="s">
        <v>3155</v>
      </c>
      <c r="I551" s="15" t="s">
        <v>3155</v>
      </c>
      <c r="J551" s="15">
        <v>3</v>
      </c>
      <c r="K551" s="15" t="s">
        <v>3155</v>
      </c>
      <c r="L551" s="15">
        <v>421003615</v>
      </c>
      <c r="M551" s="15" t="s">
        <v>4087</v>
      </c>
      <c r="N551" s="15" t="s">
        <v>101</v>
      </c>
      <c r="O551" s="18" t="s">
        <v>4087</v>
      </c>
      <c r="P551" s="22" t="s">
        <v>73</v>
      </c>
      <c r="Q551" s="15" t="s">
        <v>406</v>
      </c>
      <c r="R551" s="18" t="s">
        <v>5624</v>
      </c>
      <c r="S551" s="22" t="b">
        <f>+R551=Q551</f>
        <v>0</v>
      </c>
      <c r="T551" s="18" t="s">
        <v>1049</v>
      </c>
      <c r="U551" s="18" t="s">
        <v>6180</v>
      </c>
      <c r="V551" s="15"/>
      <c r="W551" s="18" t="s">
        <v>1523</v>
      </c>
      <c r="X551" s="18"/>
      <c r="Y551" s="15" t="s">
        <v>73</v>
      </c>
      <c r="Z551" s="18" t="s">
        <v>1029</v>
      </c>
      <c r="AA551" s="18" t="s">
        <v>71</v>
      </c>
      <c r="AB551" s="18" t="s">
        <v>367</v>
      </c>
      <c r="AC551" s="67" t="e">
        <f>+VLOOKUP("*"&amp;L551&amp;"*",'[2]REGISTROS SANITARIOS'!$D$458:$E$527,2,FALSE)</f>
        <v>#N/A</v>
      </c>
      <c r="AD551" s="22" t="s">
        <v>44</v>
      </c>
      <c r="AE551" s="16">
        <v>46022</v>
      </c>
      <c r="AF551" s="34" t="s">
        <v>73</v>
      </c>
      <c r="AG551" s="24" t="s">
        <v>43</v>
      </c>
      <c r="AH551" s="18" t="s">
        <v>43</v>
      </c>
      <c r="AI551" s="18" t="s">
        <v>54</v>
      </c>
      <c r="AJ551" s="17">
        <v>3300</v>
      </c>
      <c r="AK551" s="25">
        <v>3300</v>
      </c>
      <c r="AL551" s="25">
        <v>48</v>
      </c>
      <c r="AM551" s="35">
        <v>0.19</v>
      </c>
      <c r="AN551" s="49">
        <f t="shared" si="76"/>
        <v>188496</v>
      </c>
      <c r="AO551" s="18" t="s">
        <v>44</v>
      </c>
      <c r="AP551" s="15" t="s">
        <v>44</v>
      </c>
      <c r="AQ551" s="43" t="str">
        <f t="shared" si="77"/>
        <v>SI</v>
      </c>
      <c r="AR551" s="44">
        <f t="shared" si="78"/>
        <v>188496</v>
      </c>
      <c r="AS551" s="44">
        <f t="shared" si="79"/>
        <v>158400</v>
      </c>
      <c r="AT551" s="44">
        <f t="shared" si="80"/>
        <v>158400</v>
      </c>
      <c r="AU551" s="44">
        <f t="shared" si="81"/>
        <v>188496</v>
      </c>
      <c r="AV551" s="45" t="b">
        <f t="shared" si="82"/>
        <v>1</v>
      </c>
      <c r="AW551" s="45" t="b">
        <f t="shared" si="83"/>
        <v>0</v>
      </c>
      <c r="AX551" s="45"/>
    </row>
    <row r="552" spans="1:51" s="36" customFormat="1" ht="27.75" customHeight="1" x14ac:dyDescent="0.15">
      <c r="A552" s="36" t="str">
        <f t="shared" si="75"/>
        <v>BLAU FARMACEUTICA COLOMBIA S.A.S103012110</v>
      </c>
      <c r="B552" s="36" t="b">
        <f>+A552='[1]Anexo 9'!A552</f>
        <v>1</v>
      </c>
      <c r="C552" s="18">
        <v>830072817</v>
      </c>
      <c r="D552" s="18" t="s">
        <v>1030</v>
      </c>
      <c r="E552" s="15" t="s">
        <v>61</v>
      </c>
      <c r="F552" s="15" t="s">
        <v>62</v>
      </c>
      <c r="G552" s="15" t="s">
        <v>3155</v>
      </c>
      <c r="H552" s="15" t="s">
        <v>3155</v>
      </c>
      <c r="I552" s="15" t="s">
        <v>3155</v>
      </c>
      <c r="J552" s="15">
        <v>8</v>
      </c>
      <c r="K552" s="15" t="s">
        <v>3155</v>
      </c>
      <c r="L552" s="15">
        <v>103012110</v>
      </c>
      <c r="M552" s="15" t="s">
        <v>1602</v>
      </c>
      <c r="N552" s="15" t="s">
        <v>80</v>
      </c>
      <c r="O552" s="18" t="s">
        <v>1603</v>
      </c>
      <c r="P552" s="22" t="s">
        <v>73</v>
      </c>
      <c r="Q552" s="15" t="s">
        <v>1604</v>
      </c>
      <c r="R552" s="18" t="s">
        <v>1605</v>
      </c>
      <c r="S552" s="22" t="s">
        <v>73</v>
      </c>
      <c r="T552" s="18" t="s">
        <v>1049</v>
      </c>
      <c r="U552" s="18" t="s">
        <v>1605</v>
      </c>
      <c r="V552" s="15"/>
      <c r="W552" s="18" t="s">
        <v>1606</v>
      </c>
      <c r="X552" s="18"/>
      <c r="Y552" s="15" t="s">
        <v>73</v>
      </c>
      <c r="Z552" s="18" t="s">
        <v>1607</v>
      </c>
      <c r="AA552" s="18" t="s">
        <v>1146</v>
      </c>
      <c r="AB552" s="18" t="s">
        <v>1608</v>
      </c>
      <c r="AC552" s="67" t="str">
        <f>+VLOOKUP("*"&amp;L552&amp;"*",'[2]REGISTROS SANITARIOS'!$D$545:$E$553,2,FALSE)</f>
        <v>SI</v>
      </c>
      <c r="AD552" s="22" t="s">
        <v>1025</v>
      </c>
      <c r="AE552" s="16">
        <v>42908</v>
      </c>
      <c r="AF552" s="34" t="s">
        <v>68</v>
      </c>
      <c r="AG552" s="24">
        <v>19974254</v>
      </c>
      <c r="AH552" s="18">
        <v>4</v>
      </c>
      <c r="AI552" s="18" t="s">
        <v>1049</v>
      </c>
      <c r="AJ552" s="17">
        <v>10450</v>
      </c>
      <c r="AK552" s="25">
        <v>10450</v>
      </c>
      <c r="AL552" s="25">
        <v>7155</v>
      </c>
      <c r="AM552" s="35">
        <v>0</v>
      </c>
      <c r="AN552" s="49">
        <f t="shared" si="76"/>
        <v>74769750</v>
      </c>
      <c r="AO552" s="18" t="s">
        <v>1049</v>
      </c>
      <c r="AP552" s="15" t="s">
        <v>1049</v>
      </c>
      <c r="AQ552" s="43" t="str">
        <f t="shared" si="77"/>
        <v>SI</v>
      </c>
      <c r="AR552" s="44">
        <f t="shared" si="78"/>
        <v>74769750</v>
      </c>
      <c r="AS552" s="44">
        <f t="shared" si="79"/>
        <v>74769750</v>
      </c>
      <c r="AT552" s="44">
        <f t="shared" si="80"/>
        <v>74769750</v>
      </c>
      <c r="AU552" s="44">
        <f t="shared" si="81"/>
        <v>74769750</v>
      </c>
      <c r="AV552" s="45" t="b">
        <f t="shared" si="82"/>
        <v>1</v>
      </c>
      <c r="AW552" s="45" t="b">
        <f t="shared" si="83"/>
        <v>1</v>
      </c>
      <c r="AX552" s="45"/>
      <c r="AY552" s="36" t="s">
        <v>8743</v>
      </c>
    </row>
    <row r="553" spans="1:51" s="36" customFormat="1" ht="27.75" customHeight="1" x14ac:dyDescent="0.15">
      <c r="A553" s="36" t="str">
        <f t="shared" si="75"/>
        <v>BLAU FARMACEUTICA COLOMBIA S.A.S103012203</v>
      </c>
      <c r="B553" s="36" t="b">
        <f>+A553='[1]Anexo 9'!A553</f>
        <v>1</v>
      </c>
      <c r="C553" s="18">
        <v>830072817</v>
      </c>
      <c r="D553" s="18" t="s">
        <v>1030</v>
      </c>
      <c r="E553" s="15" t="s">
        <v>61</v>
      </c>
      <c r="F553" s="15" t="s">
        <v>62</v>
      </c>
      <c r="G553" s="15" t="s">
        <v>3155</v>
      </c>
      <c r="H553" s="15" t="s">
        <v>3155</v>
      </c>
      <c r="I553" s="15" t="s">
        <v>3155</v>
      </c>
      <c r="J553" s="15">
        <v>7</v>
      </c>
      <c r="K553" s="15" t="s">
        <v>3155</v>
      </c>
      <c r="L553" s="15">
        <v>103012203</v>
      </c>
      <c r="M553" s="15" t="s">
        <v>1609</v>
      </c>
      <c r="N553" s="15" t="s">
        <v>80</v>
      </c>
      <c r="O553" s="18" t="s">
        <v>1610</v>
      </c>
      <c r="P553" s="22" t="s">
        <v>3841</v>
      </c>
      <c r="Q553" s="15" t="s">
        <v>1604</v>
      </c>
      <c r="R553" s="18" t="s">
        <v>1611</v>
      </c>
      <c r="S553" s="22" t="s">
        <v>73</v>
      </c>
      <c r="T553" s="18" t="s">
        <v>1049</v>
      </c>
      <c r="U553" s="18" t="s">
        <v>1611</v>
      </c>
      <c r="V553" s="15"/>
      <c r="W553" s="18" t="s">
        <v>1612</v>
      </c>
      <c r="X553" s="18"/>
      <c r="Y553" s="15" t="s">
        <v>73</v>
      </c>
      <c r="Z553" s="18" t="s">
        <v>1613</v>
      </c>
      <c r="AA553" s="18" t="s">
        <v>899</v>
      </c>
      <c r="AB553" s="18" t="s">
        <v>1614</v>
      </c>
      <c r="AC553" s="67" t="str">
        <f>+VLOOKUP("*"&amp;L553&amp;"*",'[2]REGISTROS SANITARIOS'!$D$545:$E$553,2,FALSE)</f>
        <v>SI</v>
      </c>
      <c r="AD553" s="22" t="s">
        <v>1025</v>
      </c>
      <c r="AE553" s="16">
        <v>45589</v>
      </c>
      <c r="AF553" s="34" t="s">
        <v>73</v>
      </c>
      <c r="AG553" s="24">
        <v>20022768</v>
      </c>
      <c r="AH553" s="18">
        <v>4</v>
      </c>
      <c r="AI553" s="18" t="s">
        <v>1049</v>
      </c>
      <c r="AJ553" s="17">
        <v>7150</v>
      </c>
      <c r="AK553" s="25">
        <v>7150</v>
      </c>
      <c r="AL553" s="25">
        <v>20573</v>
      </c>
      <c r="AM553" s="35">
        <v>0</v>
      </c>
      <c r="AN553" s="49">
        <f t="shared" si="76"/>
        <v>147096950</v>
      </c>
      <c r="AO553" s="18" t="s">
        <v>1049</v>
      </c>
      <c r="AP553" s="15" t="s">
        <v>1049</v>
      </c>
      <c r="AQ553" s="43" t="str">
        <f t="shared" si="77"/>
        <v>SI</v>
      </c>
      <c r="AR553" s="44">
        <f t="shared" si="78"/>
        <v>147096950</v>
      </c>
      <c r="AS553" s="44">
        <f t="shared" si="79"/>
        <v>147096950</v>
      </c>
      <c r="AT553" s="44">
        <f t="shared" si="80"/>
        <v>147096950</v>
      </c>
      <c r="AU553" s="44">
        <f t="shared" si="81"/>
        <v>147096950</v>
      </c>
      <c r="AV553" s="45" t="b">
        <f t="shared" si="82"/>
        <v>1</v>
      </c>
      <c r="AW553" s="45" t="b">
        <f t="shared" si="83"/>
        <v>1</v>
      </c>
      <c r="AX553" s="45"/>
      <c r="AY553" s="36" t="s">
        <v>8743</v>
      </c>
    </row>
    <row r="554" spans="1:51" s="36" customFormat="1" ht="27.75" customHeight="1" x14ac:dyDescent="0.15">
      <c r="A554" s="36" t="str">
        <f t="shared" si="75"/>
        <v>BLAU FARMACEUTICA COLOMBIA S.A.S103015803</v>
      </c>
      <c r="B554" s="36" t="b">
        <f>+A554='[1]Anexo 9'!A554</f>
        <v>1</v>
      </c>
      <c r="C554" s="18">
        <v>830072817</v>
      </c>
      <c r="D554" s="18" t="s">
        <v>1030</v>
      </c>
      <c r="E554" s="15" t="s">
        <v>61</v>
      </c>
      <c r="F554" s="15" t="s">
        <v>62</v>
      </c>
      <c r="G554" s="15" t="s">
        <v>3155</v>
      </c>
      <c r="H554" s="15" t="s">
        <v>3155</v>
      </c>
      <c r="I554" s="15" t="s">
        <v>3155</v>
      </c>
      <c r="J554" s="15">
        <v>6</v>
      </c>
      <c r="K554" s="15" t="s">
        <v>3155</v>
      </c>
      <c r="L554" s="15">
        <v>103015803</v>
      </c>
      <c r="M554" s="15" t="s">
        <v>1618</v>
      </c>
      <c r="N554" s="15" t="s">
        <v>80</v>
      </c>
      <c r="O554" s="18" t="s">
        <v>1619</v>
      </c>
      <c r="P554" s="22" t="s">
        <v>3841</v>
      </c>
      <c r="Q554" s="15" t="s">
        <v>1604</v>
      </c>
      <c r="R554" s="18" t="s">
        <v>1605</v>
      </c>
      <c r="S554" s="22" t="s">
        <v>73</v>
      </c>
      <c r="T554" s="18" t="s">
        <v>1049</v>
      </c>
      <c r="U554" s="18" t="s">
        <v>1605</v>
      </c>
      <c r="V554" s="15"/>
      <c r="W554" s="18" t="s">
        <v>1620</v>
      </c>
      <c r="X554" s="18"/>
      <c r="Y554" s="15" t="s">
        <v>73</v>
      </c>
      <c r="Z554" s="18" t="s">
        <v>1607</v>
      </c>
      <c r="AA554" s="18" t="s">
        <v>1146</v>
      </c>
      <c r="AB554" s="18" t="s">
        <v>1621</v>
      </c>
      <c r="AC554" s="67" t="str">
        <f>+VLOOKUP("*"&amp;L554&amp;"*",'[2]REGISTROS SANITARIOS'!$D$545:$E$553,2,FALSE)</f>
        <v>SI</v>
      </c>
      <c r="AD554" s="22" t="s">
        <v>1025</v>
      </c>
      <c r="AE554" s="16">
        <v>43400</v>
      </c>
      <c r="AF554" s="34" t="s">
        <v>68</v>
      </c>
      <c r="AG554" s="24">
        <v>19993853</v>
      </c>
      <c r="AH554" s="18">
        <v>1</v>
      </c>
      <c r="AI554" s="18" t="s">
        <v>1049</v>
      </c>
      <c r="AJ554" s="17">
        <v>2750</v>
      </c>
      <c r="AK554" s="25">
        <v>2750</v>
      </c>
      <c r="AL554" s="25">
        <v>5562</v>
      </c>
      <c r="AM554" s="35">
        <v>0</v>
      </c>
      <c r="AN554" s="49">
        <f t="shared" si="76"/>
        <v>15295500</v>
      </c>
      <c r="AO554" s="18" t="s">
        <v>1049</v>
      </c>
      <c r="AP554" s="15" t="s">
        <v>1049</v>
      </c>
      <c r="AQ554" s="43" t="str">
        <f t="shared" si="77"/>
        <v>SI</v>
      </c>
      <c r="AR554" s="44">
        <f t="shared" si="78"/>
        <v>15295500</v>
      </c>
      <c r="AS554" s="44">
        <f t="shared" si="79"/>
        <v>15295500</v>
      </c>
      <c r="AT554" s="44">
        <f t="shared" si="80"/>
        <v>15295500</v>
      </c>
      <c r="AU554" s="44">
        <f t="shared" si="81"/>
        <v>15295500</v>
      </c>
      <c r="AV554" s="45" t="b">
        <f t="shared" si="82"/>
        <v>1</v>
      </c>
      <c r="AW554" s="45" t="b">
        <f t="shared" si="83"/>
        <v>1</v>
      </c>
      <c r="AX554" s="45"/>
      <c r="AY554" s="36" t="s">
        <v>8743</v>
      </c>
    </row>
    <row r="555" spans="1:51" s="36" customFormat="1" ht="27.75" customHeight="1" x14ac:dyDescent="0.15">
      <c r="A555" s="36" t="str">
        <f t="shared" si="75"/>
        <v>BLAU FARMACEUTICA COLOMBIA S.A.S106050913</v>
      </c>
      <c r="B555" s="36" t="b">
        <f>+A555='[1]Anexo 9'!A555</f>
        <v>1</v>
      </c>
      <c r="C555" s="18">
        <v>830072817</v>
      </c>
      <c r="D555" s="18" t="s">
        <v>1030</v>
      </c>
      <c r="E555" s="15" t="s">
        <v>61</v>
      </c>
      <c r="F555" s="15" t="s">
        <v>62</v>
      </c>
      <c r="G555" s="15" t="s">
        <v>3155</v>
      </c>
      <c r="H555" s="15" t="s">
        <v>3155</v>
      </c>
      <c r="I555" s="15" t="s">
        <v>3155</v>
      </c>
      <c r="J555" s="15">
        <v>5</v>
      </c>
      <c r="K555" s="15" t="s">
        <v>3155</v>
      </c>
      <c r="L555" s="15">
        <v>106050913</v>
      </c>
      <c r="M555" s="15" t="s">
        <v>1622</v>
      </c>
      <c r="N555" s="15" t="s">
        <v>80</v>
      </c>
      <c r="O555" s="18" t="s">
        <v>1623</v>
      </c>
      <c r="P555" s="22" t="s">
        <v>3841</v>
      </c>
      <c r="Q555" s="15" t="s">
        <v>82</v>
      </c>
      <c r="R555" s="18" t="s">
        <v>1624</v>
      </c>
      <c r="S555" s="22" t="s">
        <v>68</v>
      </c>
      <c r="T555" s="18" t="s">
        <v>1049</v>
      </c>
      <c r="U555" s="18" t="s">
        <v>1624</v>
      </c>
      <c r="V555" s="15"/>
      <c r="W555" s="18" t="s">
        <v>1625</v>
      </c>
      <c r="X555" s="18"/>
      <c r="Y555" s="15" t="s">
        <v>73</v>
      </c>
      <c r="Z555" s="18" t="s">
        <v>1607</v>
      </c>
      <c r="AA555" s="18" t="s">
        <v>899</v>
      </c>
      <c r="AB555" s="18" t="s">
        <v>1626</v>
      </c>
      <c r="AC555" s="67" t="str">
        <f>+VLOOKUP("*"&amp;L555&amp;"*",'[2]REGISTROS SANITARIOS'!$D$545:$E$553,2,FALSE)</f>
        <v>SI</v>
      </c>
      <c r="AD555" s="22" t="s">
        <v>1025</v>
      </c>
      <c r="AE555" s="16">
        <v>43396</v>
      </c>
      <c r="AF555" s="34" t="s">
        <v>68</v>
      </c>
      <c r="AG555" s="24">
        <v>19989805</v>
      </c>
      <c r="AH555" s="18">
        <v>4</v>
      </c>
      <c r="AI555" s="18" t="s">
        <v>1049</v>
      </c>
      <c r="AJ555" s="17">
        <v>4015</v>
      </c>
      <c r="AK555" s="25">
        <v>4000</v>
      </c>
      <c r="AL555" s="25">
        <v>2507</v>
      </c>
      <c r="AM555" s="35">
        <v>0</v>
      </c>
      <c r="AN555" s="49">
        <f t="shared" si="76"/>
        <v>10028000</v>
      </c>
      <c r="AO555" s="18" t="s">
        <v>1049</v>
      </c>
      <c r="AP555" s="15" t="s">
        <v>1049</v>
      </c>
      <c r="AQ555" s="43" t="str">
        <f t="shared" si="77"/>
        <v>MENOR</v>
      </c>
      <c r="AR555" s="44">
        <f t="shared" si="78"/>
        <v>10065605</v>
      </c>
      <c r="AS555" s="44">
        <f t="shared" si="79"/>
        <v>10065605</v>
      </c>
      <c r="AT555" s="44">
        <f t="shared" si="80"/>
        <v>10028000</v>
      </c>
      <c r="AU555" s="44">
        <f t="shared" si="81"/>
        <v>10028000</v>
      </c>
      <c r="AV555" s="45" t="b">
        <f t="shared" si="82"/>
        <v>1</v>
      </c>
      <c r="AW555" s="45" t="b">
        <f t="shared" si="83"/>
        <v>0</v>
      </c>
      <c r="AX555" s="45"/>
      <c r="AY555" s="36" t="s">
        <v>8743</v>
      </c>
    </row>
    <row r="556" spans="1:51" s="36" customFormat="1" ht="27.75" customHeight="1" x14ac:dyDescent="0.15">
      <c r="A556" s="36" t="str">
        <f t="shared" si="75"/>
        <v>BLAU FARMACEUTICA COLOMBIA S.A.S107010203</v>
      </c>
      <c r="B556" s="36" t="b">
        <f>+A556='[1]Anexo 9'!A556</f>
        <v>1</v>
      </c>
      <c r="C556" s="18">
        <v>830072817</v>
      </c>
      <c r="D556" s="18" t="s">
        <v>1030</v>
      </c>
      <c r="E556" s="15" t="s">
        <v>61</v>
      </c>
      <c r="F556" s="15" t="s">
        <v>62</v>
      </c>
      <c r="G556" s="15" t="s">
        <v>3155</v>
      </c>
      <c r="H556" s="15" t="s">
        <v>3155</v>
      </c>
      <c r="I556" s="15" t="s">
        <v>3155</v>
      </c>
      <c r="J556" s="15">
        <v>7</v>
      </c>
      <c r="K556" s="15" t="s">
        <v>3155</v>
      </c>
      <c r="L556" s="15">
        <v>107010203</v>
      </c>
      <c r="M556" s="15" t="s">
        <v>1627</v>
      </c>
      <c r="N556" s="15" t="s">
        <v>80</v>
      </c>
      <c r="O556" s="18" t="s">
        <v>1628</v>
      </c>
      <c r="P556" s="22" t="s">
        <v>3841</v>
      </c>
      <c r="Q556" s="15" t="s">
        <v>1616</v>
      </c>
      <c r="R556" s="18" t="s">
        <v>1617</v>
      </c>
      <c r="S556" s="22" t="s">
        <v>73</v>
      </c>
      <c r="T556" s="18" t="s">
        <v>1049</v>
      </c>
      <c r="U556" s="18" t="s">
        <v>1617</v>
      </c>
      <c r="V556" s="15"/>
      <c r="W556" s="18" t="s">
        <v>1629</v>
      </c>
      <c r="X556" s="18"/>
      <c r="Y556" s="15" t="s">
        <v>73</v>
      </c>
      <c r="Z556" s="18" t="s">
        <v>1607</v>
      </c>
      <c r="AA556" s="18" t="s">
        <v>1146</v>
      </c>
      <c r="AB556" s="18" t="s">
        <v>1630</v>
      </c>
      <c r="AC556" s="67" t="str">
        <f>+VLOOKUP("*"&amp;L556&amp;"*",'[2]REGISTROS SANITARIOS'!$D$545:$E$553,2,FALSE)</f>
        <v>SI</v>
      </c>
      <c r="AD556" s="22" t="s">
        <v>1025</v>
      </c>
      <c r="AE556" s="16">
        <v>42956</v>
      </c>
      <c r="AF556" s="34" t="s">
        <v>68</v>
      </c>
      <c r="AG556" s="24">
        <v>19926707</v>
      </c>
      <c r="AH556" s="18">
        <v>1</v>
      </c>
      <c r="AI556" s="18" t="s">
        <v>1049</v>
      </c>
      <c r="AJ556" s="17">
        <v>16500</v>
      </c>
      <c r="AK556" s="25">
        <v>16500</v>
      </c>
      <c r="AL556" s="25">
        <v>1543</v>
      </c>
      <c r="AM556" s="35">
        <v>0</v>
      </c>
      <c r="AN556" s="49">
        <f t="shared" si="76"/>
        <v>25459500</v>
      </c>
      <c r="AO556" s="18" t="s">
        <v>1049</v>
      </c>
      <c r="AP556" s="15" t="s">
        <v>1049</v>
      </c>
      <c r="AQ556" s="43" t="str">
        <f t="shared" si="77"/>
        <v>SI</v>
      </c>
      <c r="AR556" s="44">
        <f t="shared" si="78"/>
        <v>25459500</v>
      </c>
      <c r="AS556" s="44">
        <f t="shared" si="79"/>
        <v>25459500</v>
      </c>
      <c r="AT556" s="44">
        <f t="shared" si="80"/>
        <v>25459500</v>
      </c>
      <c r="AU556" s="44">
        <f t="shared" si="81"/>
        <v>25459500</v>
      </c>
      <c r="AV556" s="45" t="b">
        <f t="shared" si="82"/>
        <v>1</v>
      </c>
      <c r="AW556" s="45" t="b">
        <f t="shared" si="83"/>
        <v>1</v>
      </c>
      <c r="AX556" s="45"/>
      <c r="AY556" s="36" t="s">
        <v>8743</v>
      </c>
    </row>
    <row r="557" spans="1:51" s="36" customFormat="1" ht="27.75" customHeight="1" x14ac:dyDescent="0.15">
      <c r="A557" s="36" t="str">
        <f t="shared" si="75"/>
        <v>BLAU FARMACEUTICA COLOMBIA S.A.S107011303</v>
      </c>
      <c r="B557" s="36" t="b">
        <f>+A557='[1]Anexo 9'!A557</f>
        <v>1</v>
      </c>
      <c r="C557" s="18">
        <v>830072817</v>
      </c>
      <c r="D557" s="18" t="s">
        <v>1030</v>
      </c>
      <c r="E557" s="15" t="s">
        <v>61</v>
      </c>
      <c r="F557" s="15" t="s">
        <v>62</v>
      </c>
      <c r="G557" s="15" t="s">
        <v>3155</v>
      </c>
      <c r="H557" s="15" t="s">
        <v>3155</v>
      </c>
      <c r="I557" s="15" t="s">
        <v>3155</v>
      </c>
      <c r="J557" s="15">
        <v>7</v>
      </c>
      <c r="K557" s="15" t="s">
        <v>3155</v>
      </c>
      <c r="L557" s="15">
        <v>107011303</v>
      </c>
      <c r="M557" s="15" t="s">
        <v>1631</v>
      </c>
      <c r="N557" s="15" t="s">
        <v>80</v>
      </c>
      <c r="O557" s="18" t="s">
        <v>1632</v>
      </c>
      <c r="P557" s="22" t="s">
        <v>3841</v>
      </c>
      <c r="Q557" s="15" t="s">
        <v>1633</v>
      </c>
      <c r="R557" s="18" t="s">
        <v>1624</v>
      </c>
      <c r="S557" s="22" t="s">
        <v>68</v>
      </c>
      <c r="T557" s="18" t="s">
        <v>1049</v>
      </c>
      <c r="U557" s="18" t="s">
        <v>1624</v>
      </c>
      <c r="V557" s="15"/>
      <c r="W557" s="18" t="s">
        <v>1634</v>
      </c>
      <c r="X557" s="18"/>
      <c r="Y557" s="15" t="s">
        <v>73</v>
      </c>
      <c r="Z557" s="18" t="s">
        <v>1607</v>
      </c>
      <c r="AA557" s="18" t="s">
        <v>1146</v>
      </c>
      <c r="AB557" s="18" t="s">
        <v>1635</v>
      </c>
      <c r="AC557" s="67" t="str">
        <f>+VLOOKUP("*"&amp;L557&amp;"*",'[2]REGISTROS SANITARIOS'!$D$545:$E$553,2,FALSE)</f>
        <v>SI</v>
      </c>
      <c r="AD557" s="22" t="s">
        <v>1025</v>
      </c>
      <c r="AE557" s="16">
        <v>42914</v>
      </c>
      <c r="AF557" s="34" t="s">
        <v>68</v>
      </c>
      <c r="AG557" s="24">
        <v>19974253</v>
      </c>
      <c r="AH557" s="18">
        <v>2</v>
      </c>
      <c r="AI557" s="18" t="s">
        <v>1049</v>
      </c>
      <c r="AJ557" s="17">
        <v>385</v>
      </c>
      <c r="AK557" s="25">
        <v>350</v>
      </c>
      <c r="AL557" s="25">
        <v>8942</v>
      </c>
      <c r="AM557" s="35">
        <v>0</v>
      </c>
      <c r="AN557" s="49">
        <f t="shared" si="76"/>
        <v>3129700</v>
      </c>
      <c r="AO557" s="18" t="s">
        <v>1025</v>
      </c>
      <c r="AP557" s="15" t="s">
        <v>1049</v>
      </c>
      <c r="AQ557" s="43" t="str">
        <f t="shared" si="77"/>
        <v>MENOR</v>
      </c>
      <c r="AR557" s="44">
        <f t="shared" si="78"/>
        <v>3442670</v>
      </c>
      <c r="AS557" s="44">
        <f t="shared" si="79"/>
        <v>3442670</v>
      </c>
      <c r="AT557" s="44">
        <f t="shared" si="80"/>
        <v>3129700</v>
      </c>
      <c r="AU557" s="44">
        <f t="shared" si="81"/>
        <v>3129700</v>
      </c>
      <c r="AV557" s="45" t="b">
        <f t="shared" si="82"/>
        <v>1</v>
      </c>
      <c r="AW557" s="45" t="b">
        <f t="shared" si="83"/>
        <v>0</v>
      </c>
      <c r="AX557" s="45"/>
      <c r="AY557" s="36" t="s">
        <v>8743</v>
      </c>
    </row>
    <row r="558" spans="1:51" s="36" customFormat="1" ht="27.75" customHeight="1" x14ac:dyDescent="0.15">
      <c r="A558" s="36" t="str">
        <f t="shared" si="75"/>
        <v>BLAU FARMACEUTICA COLOMBIA S.A.S116011720</v>
      </c>
      <c r="B558" s="36" t="b">
        <f>+A558='[1]Anexo 9'!A558</f>
        <v>1</v>
      </c>
      <c r="C558" s="18">
        <v>830072817</v>
      </c>
      <c r="D558" s="18" t="s">
        <v>1030</v>
      </c>
      <c r="E558" s="15" t="s">
        <v>61</v>
      </c>
      <c r="F558" s="15" t="s">
        <v>62</v>
      </c>
      <c r="G558" s="15" t="s">
        <v>3155</v>
      </c>
      <c r="H558" s="15" t="s">
        <v>3155</v>
      </c>
      <c r="I558" s="15" t="s">
        <v>3155</v>
      </c>
      <c r="J558" s="15">
        <v>4</v>
      </c>
      <c r="K558" s="15" t="s">
        <v>3155</v>
      </c>
      <c r="L558" s="15">
        <v>116011720</v>
      </c>
      <c r="M558" s="15" t="s">
        <v>1636</v>
      </c>
      <c r="N558" s="15" t="s">
        <v>64</v>
      </c>
      <c r="O558" s="18" t="s">
        <v>1637</v>
      </c>
      <c r="P558" s="22" t="s">
        <v>73</v>
      </c>
      <c r="Q558" s="15" t="s">
        <v>64</v>
      </c>
      <c r="R558" s="18" t="s">
        <v>1638</v>
      </c>
      <c r="S558" s="22" t="s">
        <v>68</v>
      </c>
      <c r="T558" s="18" t="s">
        <v>1049</v>
      </c>
      <c r="U558" s="18" t="s">
        <v>1638</v>
      </c>
      <c r="V558" s="15"/>
      <c r="W558" s="18" t="s">
        <v>1639</v>
      </c>
      <c r="X558" s="18"/>
      <c r="Y558" s="15" t="s">
        <v>73</v>
      </c>
      <c r="Z558" s="18" t="s">
        <v>1607</v>
      </c>
      <c r="AA558" s="18" t="s">
        <v>1146</v>
      </c>
      <c r="AB558" s="18" t="s">
        <v>1640</v>
      </c>
      <c r="AC558" s="67" t="str">
        <f>+VLOOKUP("*"&amp;L558&amp;"*",'[2]REGISTROS SANITARIOS'!$D$545:$E$553,2,FALSE)</f>
        <v>SI</v>
      </c>
      <c r="AD558" s="22" t="s">
        <v>1025</v>
      </c>
      <c r="AE558" s="16">
        <v>44239</v>
      </c>
      <c r="AF558" s="34" t="s">
        <v>68</v>
      </c>
      <c r="AG558" s="24">
        <v>20096478</v>
      </c>
      <c r="AH558" s="18">
        <v>6</v>
      </c>
      <c r="AI558" s="18" t="s">
        <v>1049</v>
      </c>
      <c r="AJ558" s="17">
        <v>11</v>
      </c>
      <c r="AK558" s="25">
        <v>25</v>
      </c>
      <c r="AL558" s="25">
        <v>4495</v>
      </c>
      <c r="AM558" s="35">
        <v>0</v>
      </c>
      <c r="AN558" s="49">
        <f t="shared" si="76"/>
        <v>112375</v>
      </c>
      <c r="AO558" s="18" t="s">
        <v>1025</v>
      </c>
      <c r="AP558" s="15" t="s">
        <v>1049</v>
      </c>
      <c r="AQ558" s="43" t="str">
        <f t="shared" si="77"/>
        <v>MAYOR</v>
      </c>
      <c r="AR558" s="44">
        <f t="shared" si="78"/>
        <v>49445</v>
      </c>
      <c r="AS558" s="44">
        <f t="shared" si="79"/>
        <v>49445</v>
      </c>
      <c r="AT558" s="44">
        <f t="shared" si="80"/>
        <v>112375</v>
      </c>
      <c r="AU558" s="44">
        <f t="shared" si="81"/>
        <v>112375</v>
      </c>
      <c r="AV558" s="45" t="b">
        <f t="shared" si="82"/>
        <v>1</v>
      </c>
      <c r="AW558" s="45" t="b">
        <f t="shared" si="83"/>
        <v>0</v>
      </c>
      <c r="AX558" s="45"/>
      <c r="AY558" s="36" t="s">
        <v>8743</v>
      </c>
    </row>
    <row r="559" spans="1:51" s="36" customFormat="1" ht="27.75" customHeight="1" x14ac:dyDescent="0.15">
      <c r="A559" s="36" t="str">
        <f t="shared" si="75"/>
        <v>BLAU FARMACEUTICA COLOMBIA S.A.S116020103</v>
      </c>
      <c r="B559" s="36" t="b">
        <f>+A559='[1]Anexo 9'!A559</f>
        <v>1</v>
      </c>
      <c r="C559" s="18">
        <v>830072817</v>
      </c>
      <c r="D559" s="18" t="s">
        <v>1030</v>
      </c>
      <c r="E559" s="15" t="s">
        <v>61</v>
      </c>
      <c r="F559" s="15" t="s">
        <v>62</v>
      </c>
      <c r="G559" s="15" t="s">
        <v>3155</v>
      </c>
      <c r="H559" s="15" t="s">
        <v>3155</v>
      </c>
      <c r="I559" s="15" t="s">
        <v>3155</v>
      </c>
      <c r="J559" s="15">
        <v>6</v>
      </c>
      <c r="K559" s="15" t="s">
        <v>3155</v>
      </c>
      <c r="L559" s="15">
        <v>116020103</v>
      </c>
      <c r="M559" s="15" t="s">
        <v>88</v>
      </c>
      <c r="N559" s="15" t="s">
        <v>80</v>
      </c>
      <c r="O559" s="18" t="s">
        <v>1641</v>
      </c>
      <c r="P559" s="22" t="s">
        <v>3841</v>
      </c>
      <c r="Q559" s="15" t="s">
        <v>89</v>
      </c>
      <c r="R559" s="18" t="s">
        <v>1642</v>
      </c>
      <c r="S559" s="22" t="s">
        <v>73</v>
      </c>
      <c r="T559" s="18" t="s">
        <v>1049</v>
      </c>
      <c r="U559" s="18" t="s">
        <v>1642</v>
      </c>
      <c r="V559" s="15"/>
      <c r="W559" s="18" t="s">
        <v>1643</v>
      </c>
      <c r="X559" s="18"/>
      <c r="Y559" s="15" t="s">
        <v>73</v>
      </c>
      <c r="Z559" s="18" t="s">
        <v>1607</v>
      </c>
      <c r="AA559" s="18" t="s">
        <v>1146</v>
      </c>
      <c r="AB559" s="18" t="s">
        <v>1644</v>
      </c>
      <c r="AC559" s="67" t="str">
        <f>+VLOOKUP("*"&amp;L559&amp;"*",'[2]REGISTROS SANITARIOS'!$D$545:$E$553,2,FALSE)</f>
        <v>SI</v>
      </c>
      <c r="AD559" s="22" t="s">
        <v>1025</v>
      </c>
      <c r="AE559" s="16">
        <v>45006</v>
      </c>
      <c r="AF559" s="34" t="s">
        <v>73</v>
      </c>
      <c r="AG559" s="24">
        <v>20029707</v>
      </c>
      <c r="AH559" s="18">
        <v>3</v>
      </c>
      <c r="AI559" s="18" t="s">
        <v>1049</v>
      </c>
      <c r="AJ559" s="17">
        <v>385</v>
      </c>
      <c r="AK559" s="25">
        <v>375</v>
      </c>
      <c r="AL559" s="25">
        <v>16487</v>
      </c>
      <c r="AM559" s="35">
        <v>0</v>
      </c>
      <c r="AN559" s="49">
        <f t="shared" si="76"/>
        <v>6182625</v>
      </c>
      <c r="AO559" s="18" t="s">
        <v>1049</v>
      </c>
      <c r="AP559" s="15" t="s">
        <v>1049</v>
      </c>
      <c r="AQ559" s="43" t="str">
        <f t="shared" si="77"/>
        <v>MENOR</v>
      </c>
      <c r="AR559" s="44">
        <f t="shared" si="78"/>
        <v>6347495</v>
      </c>
      <c r="AS559" s="44">
        <f t="shared" si="79"/>
        <v>6347495</v>
      </c>
      <c r="AT559" s="44">
        <f t="shared" si="80"/>
        <v>6182625</v>
      </c>
      <c r="AU559" s="44">
        <f t="shared" si="81"/>
        <v>6182625</v>
      </c>
      <c r="AV559" s="45" t="b">
        <f t="shared" si="82"/>
        <v>1</v>
      </c>
      <c r="AW559" s="45" t="b">
        <f t="shared" si="83"/>
        <v>0</v>
      </c>
      <c r="AX559" s="45"/>
      <c r="AY559" s="36" t="s">
        <v>8743</v>
      </c>
    </row>
    <row r="560" spans="1:51" s="36" customFormat="1" ht="27.75" customHeight="1" x14ac:dyDescent="0.15">
      <c r="A560" s="36" t="str">
        <f t="shared" si="75"/>
        <v>BLAU FARMACEUTICA COLOMBIA S.A.S116050103</v>
      </c>
      <c r="B560" s="36" t="b">
        <f>+A560='[1]Anexo 9'!A560</f>
        <v>1</v>
      </c>
      <c r="C560" s="18">
        <v>830072817</v>
      </c>
      <c r="D560" s="18" t="s">
        <v>1030</v>
      </c>
      <c r="E560" s="15" t="s">
        <v>61</v>
      </c>
      <c r="F560" s="15" t="s">
        <v>62</v>
      </c>
      <c r="G560" s="15" t="s">
        <v>3155</v>
      </c>
      <c r="H560" s="15" t="s">
        <v>3155</v>
      </c>
      <c r="I560" s="15" t="s">
        <v>3155</v>
      </c>
      <c r="J560" s="15">
        <v>7</v>
      </c>
      <c r="K560" s="15" t="s">
        <v>3155</v>
      </c>
      <c r="L560" s="15">
        <v>116050103</v>
      </c>
      <c r="M560" s="15" t="s">
        <v>1476</v>
      </c>
      <c r="N560" s="15" t="s">
        <v>499</v>
      </c>
      <c r="O560" s="18" t="s">
        <v>1645</v>
      </c>
      <c r="P560" s="22" t="s">
        <v>3841</v>
      </c>
      <c r="Q560" s="15" t="s">
        <v>1478</v>
      </c>
      <c r="R560" s="18" t="s">
        <v>1646</v>
      </c>
      <c r="S560" s="22" t="s">
        <v>73</v>
      </c>
      <c r="T560" s="18" t="s">
        <v>1049</v>
      </c>
      <c r="U560" s="18" t="s">
        <v>1646</v>
      </c>
      <c r="V560" s="15"/>
      <c r="W560" s="18" t="s">
        <v>1647</v>
      </c>
      <c r="X560" s="18"/>
      <c r="Y560" s="15" t="s">
        <v>73</v>
      </c>
      <c r="Z560" s="18" t="s">
        <v>1648</v>
      </c>
      <c r="AA560" s="18" t="s">
        <v>1649</v>
      </c>
      <c r="AB560" s="18" t="s">
        <v>1650</v>
      </c>
      <c r="AC560" s="67" t="str">
        <f>+VLOOKUP("*"&amp;L560&amp;"*",'[2]REGISTROS SANITARIOS'!$D$545:$E$553,2,FALSE)</f>
        <v>SI</v>
      </c>
      <c r="AD560" s="22" t="s">
        <v>1025</v>
      </c>
      <c r="AE560" s="16">
        <v>45270</v>
      </c>
      <c r="AF560" s="34" t="s">
        <v>73</v>
      </c>
      <c r="AG560" s="24">
        <v>20121742</v>
      </c>
      <c r="AH560" s="18">
        <v>1</v>
      </c>
      <c r="AI560" s="18" t="s">
        <v>1049</v>
      </c>
      <c r="AJ560" s="17">
        <v>192.5</v>
      </c>
      <c r="AK560" s="25">
        <v>193</v>
      </c>
      <c r="AL560" s="25">
        <v>96257</v>
      </c>
      <c r="AM560" s="35">
        <v>0</v>
      </c>
      <c r="AN560" s="49">
        <f t="shared" si="76"/>
        <v>18577601</v>
      </c>
      <c r="AO560" s="18" t="s">
        <v>1049</v>
      </c>
      <c r="AP560" s="15" t="s">
        <v>1651</v>
      </c>
      <c r="AQ560" s="43" t="str">
        <f t="shared" si="77"/>
        <v>MAYOR</v>
      </c>
      <c r="AR560" s="44">
        <f t="shared" si="78"/>
        <v>18529472.5</v>
      </c>
      <c r="AS560" s="44">
        <f t="shared" si="79"/>
        <v>18529472.5</v>
      </c>
      <c r="AT560" s="44">
        <f t="shared" si="80"/>
        <v>18577601</v>
      </c>
      <c r="AU560" s="44">
        <f t="shared" si="81"/>
        <v>18577601</v>
      </c>
      <c r="AV560" s="45" t="b">
        <f t="shared" si="82"/>
        <v>1</v>
      </c>
      <c r="AW560" s="45" t="b">
        <f t="shared" si="83"/>
        <v>0</v>
      </c>
      <c r="AX560" s="45"/>
      <c r="AY560" s="36" t="s">
        <v>8743</v>
      </c>
    </row>
    <row r="561" spans="1:50" s="36" customFormat="1" ht="27.75" customHeight="1" x14ac:dyDescent="0.15">
      <c r="A561" s="36" t="str">
        <f t="shared" si="75"/>
        <v>CARMEN DEL PILAR ESCOBAR BUSTOS102000703</v>
      </c>
      <c r="B561" s="36" t="b">
        <f>+A561='[1]Anexo 9'!A561</f>
        <v>1</v>
      </c>
      <c r="C561" s="18">
        <v>51739111</v>
      </c>
      <c r="D561" s="18" t="s">
        <v>3859</v>
      </c>
      <c r="E561" s="15" t="s">
        <v>61</v>
      </c>
      <c r="F561" s="15" t="s">
        <v>62</v>
      </c>
      <c r="G561" s="15" t="s">
        <v>3155</v>
      </c>
      <c r="H561" s="15" t="s">
        <v>3155</v>
      </c>
      <c r="I561" s="15" t="s">
        <v>3155</v>
      </c>
      <c r="J561" s="15">
        <v>5</v>
      </c>
      <c r="K561" s="15" t="s">
        <v>3155</v>
      </c>
      <c r="L561" s="15">
        <v>102000703</v>
      </c>
      <c r="M561" s="15" t="s">
        <v>4088</v>
      </c>
      <c r="N561" s="15" t="s">
        <v>64</v>
      </c>
      <c r="O561" s="18" t="s">
        <v>4089</v>
      </c>
      <c r="P561" s="22" t="s">
        <v>73</v>
      </c>
      <c r="Q561" s="15" t="s">
        <v>5625</v>
      </c>
      <c r="R561" s="18" t="s">
        <v>3137</v>
      </c>
      <c r="S561" s="22" t="s">
        <v>73</v>
      </c>
      <c r="T561" s="18" t="s">
        <v>3137</v>
      </c>
      <c r="U561" s="18">
        <v>25</v>
      </c>
      <c r="V561" s="15"/>
      <c r="W561" s="18" t="s">
        <v>6181</v>
      </c>
      <c r="X561" s="18"/>
      <c r="Y561" s="15" t="s">
        <v>73</v>
      </c>
      <c r="Z561" s="18" t="s">
        <v>6181</v>
      </c>
      <c r="AA561" s="18" t="s">
        <v>71</v>
      </c>
      <c r="AB561" s="18" t="s">
        <v>6759</v>
      </c>
      <c r="AC561" s="67" t="str">
        <f>+VLOOKUP("*"&amp;L561&amp;"*",'[2]REGISTROS SANITARIOS'!$D$554:$E$713,2,FALSE)</f>
        <v>SI</v>
      </c>
      <c r="AD561" s="22" t="s">
        <v>1025</v>
      </c>
      <c r="AE561" s="16" t="s">
        <v>7728</v>
      </c>
      <c r="AF561" s="34" t="s">
        <v>8814</v>
      </c>
      <c r="AG561" s="24" t="s">
        <v>8010</v>
      </c>
      <c r="AH561" s="18" t="s">
        <v>8011</v>
      </c>
      <c r="AI561" s="18" t="s">
        <v>56</v>
      </c>
      <c r="AJ561" s="17">
        <v>1650</v>
      </c>
      <c r="AK561" s="25">
        <v>1650</v>
      </c>
      <c r="AL561" s="25">
        <v>5282</v>
      </c>
      <c r="AM561" s="35"/>
      <c r="AN561" s="49">
        <f t="shared" si="76"/>
        <v>8715300</v>
      </c>
      <c r="AO561" s="18"/>
      <c r="AP561" s="15" t="s">
        <v>8012</v>
      </c>
      <c r="AQ561" s="43" t="str">
        <f t="shared" si="77"/>
        <v>SI</v>
      </c>
      <c r="AR561" s="44">
        <f t="shared" si="78"/>
        <v>8715300</v>
      </c>
      <c r="AS561" s="44">
        <f t="shared" si="79"/>
        <v>8715300</v>
      </c>
      <c r="AT561" s="44">
        <f t="shared" si="80"/>
        <v>8715300</v>
      </c>
      <c r="AU561" s="44">
        <f t="shared" si="81"/>
        <v>8715300</v>
      </c>
      <c r="AV561" s="45" t="b">
        <f t="shared" si="82"/>
        <v>1</v>
      </c>
      <c r="AW561" s="45" t="b">
        <f t="shared" si="83"/>
        <v>1</v>
      </c>
      <c r="AX561" s="45"/>
    </row>
    <row r="562" spans="1:50" s="36" customFormat="1" ht="27.75" customHeight="1" x14ac:dyDescent="0.15">
      <c r="A562" s="36" t="str">
        <f t="shared" si="75"/>
        <v>CARMEN DEL PILAR ESCOBAR BUSTOS102000804</v>
      </c>
      <c r="B562" s="36" t="b">
        <f>+A562='[1]Anexo 9'!A562</f>
        <v>1</v>
      </c>
      <c r="C562" s="18">
        <v>51739112</v>
      </c>
      <c r="D562" s="18" t="s">
        <v>3859</v>
      </c>
      <c r="E562" s="15" t="s">
        <v>61</v>
      </c>
      <c r="F562" s="15" t="s">
        <v>62</v>
      </c>
      <c r="G562" s="15" t="s">
        <v>3155</v>
      </c>
      <c r="H562" s="15" t="s">
        <v>3155</v>
      </c>
      <c r="I562" s="15" t="s">
        <v>3155</v>
      </c>
      <c r="J562" s="15">
        <v>6</v>
      </c>
      <c r="K562" s="15" t="s">
        <v>3155</v>
      </c>
      <c r="L562" s="15">
        <v>102000804</v>
      </c>
      <c r="M562" s="15" t="s">
        <v>1815</v>
      </c>
      <c r="N562" s="15" t="s">
        <v>91</v>
      </c>
      <c r="O562" s="18" t="s">
        <v>4090</v>
      </c>
      <c r="P562" s="22" t="s">
        <v>73</v>
      </c>
      <c r="Q562" s="15" t="s">
        <v>1817</v>
      </c>
      <c r="R562" s="18" t="s">
        <v>5626</v>
      </c>
      <c r="S562" s="22" t="s">
        <v>73</v>
      </c>
      <c r="T562" s="18" t="s">
        <v>5626</v>
      </c>
      <c r="U562" s="18">
        <v>1</v>
      </c>
      <c r="V562" s="15"/>
      <c r="W562" s="18" t="s">
        <v>1829</v>
      </c>
      <c r="X562" s="18"/>
      <c r="Y562" s="15" t="s">
        <v>73</v>
      </c>
      <c r="Z562" s="18" t="s">
        <v>1829</v>
      </c>
      <c r="AA562" s="18" t="s">
        <v>71</v>
      </c>
      <c r="AB562" s="18" t="s">
        <v>6760</v>
      </c>
      <c r="AC562" s="67" t="str">
        <f>+VLOOKUP("*"&amp;L562&amp;"*",'[2]REGISTROS SANITARIOS'!$D$554:$E$713,2,FALSE)</f>
        <v>SI</v>
      </c>
      <c r="AD562" s="22" t="s">
        <v>1025</v>
      </c>
      <c r="AE562" s="16" t="s">
        <v>7729</v>
      </c>
      <c r="AF562" s="34" t="s">
        <v>8814</v>
      </c>
      <c r="AG562" s="24" t="s">
        <v>8013</v>
      </c>
      <c r="AH562" s="18" t="s">
        <v>8014</v>
      </c>
      <c r="AI562" s="18" t="s">
        <v>56</v>
      </c>
      <c r="AJ562" s="17">
        <v>5500</v>
      </c>
      <c r="AK562" s="25">
        <v>5500</v>
      </c>
      <c r="AL562" s="25">
        <v>1692</v>
      </c>
      <c r="AM562" s="35"/>
      <c r="AN562" s="49">
        <f t="shared" si="76"/>
        <v>9306000</v>
      </c>
      <c r="AO562" s="18"/>
      <c r="AP562" s="15" t="s">
        <v>8012</v>
      </c>
      <c r="AQ562" s="43" t="str">
        <f t="shared" si="77"/>
        <v>SI</v>
      </c>
      <c r="AR562" s="44">
        <f t="shared" si="78"/>
        <v>9306000</v>
      </c>
      <c r="AS562" s="44">
        <f t="shared" si="79"/>
        <v>9306000</v>
      </c>
      <c r="AT562" s="44">
        <f t="shared" si="80"/>
        <v>9306000</v>
      </c>
      <c r="AU562" s="44">
        <f t="shared" si="81"/>
        <v>9306000</v>
      </c>
      <c r="AV562" s="45" t="b">
        <f t="shared" si="82"/>
        <v>1</v>
      </c>
      <c r="AW562" s="45" t="b">
        <f t="shared" si="83"/>
        <v>1</v>
      </c>
      <c r="AX562" s="45"/>
    </row>
    <row r="563" spans="1:50" s="36" customFormat="1" ht="27.75" customHeight="1" x14ac:dyDescent="0.15">
      <c r="A563" s="36" t="str">
        <f t="shared" si="75"/>
        <v>CARMEN DEL PILAR ESCOBAR BUSTOS102000909</v>
      </c>
      <c r="B563" s="36" t="b">
        <f>+A563='[1]Anexo 9'!A563</f>
        <v>1</v>
      </c>
      <c r="C563" s="18">
        <v>51739113</v>
      </c>
      <c r="D563" s="18" t="s">
        <v>3859</v>
      </c>
      <c r="E563" s="15" t="s">
        <v>61</v>
      </c>
      <c r="F563" s="15" t="s">
        <v>62</v>
      </c>
      <c r="G563" s="15" t="s">
        <v>3155</v>
      </c>
      <c r="H563" s="15" t="s">
        <v>3155</v>
      </c>
      <c r="I563" s="15" t="s">
        <v>3155</v>
      </c>
      <c r="J563" s="15">
        <v>4</v>
      </c>
      <c r="K563" s="15" t="s">
        <v>3155</v>
      </c>
      <c r="L563" s="15">
        <v>102000909</v>
      </c>
      <c r="M563" s="15" t="s">
        <v>1820</v>
      </c>
      <c r="N563" s="15" t="s">
        <v>1436</v>
      </c>
      <c r="O563" s="18" t="s">
        <v>4091</v>
      </c>
      <c r="P563" s="22" t="s">
        <v>73</v>
      </c>
      <c r="Q563" s="15" t="s">
        <v>1822</v>
      </c>
      <c r="R563" s="18" t="s">
        <v>5627</v>
      </c>
      <c r="S563" s="22" t="b">
        <f>+R563=Q563</f>
        <v>0</v>
      </c>
      <c r="T563" s="18" t="s">
        <v>5627</v>
      </c>
      <c r="U563" s="18">
        <v>100</v>
      </c>
      <c r="V563" s="15"/>
      <c r="W563" s="18" t="s">
        <v>6182</v>
      </c>
      <c r="X563" s="18"/>
      <c r="Y563" s="15" t="s">
        <v>73</v>
      </c>
      <c r="Z563" s="18" t="s">
        <v>6182</v>
      </c>
      <c r="AA563" s="18" t="s">
        <v>71</v>
      </c>
      <c r="AB563" s="18" t="s">
        <v>1825</v>
      </c>
      <c r="AC563" s="67" t="str">
        <f>+VLOOKUP("*"&amp;L563&amp;"*",'[2]REGISTROS SANITARIOS'!$D$554:$E$713,2,FALSE)</f>
        <v>SI</v>
      </c>
      <c r="AD563" s="22" t="s">
        <v>1025</v>
      </c>
      <c r="AE563" s="16" t="s">
        <v>7730</v>
      </c>
      <c r="AF563" s="34" t="s">
        <v>8814</v>
      </c>
      <c r="AG563" s="24" t="s">
        <v>8015</v>
      </c>
      <c r="AH563" s="18" t="s">
        <v>8011</v>
      </c>
      <c r="AI563" s="18" t="s">
        <v>56</v>
      </c>
      <c r="AJ563" s="17">
        <v>302500</v>
      </c>
      <c r="AK563" s="25">
        <v>302500</v>
      </c>
      <c r="AL563" s="25">
        <v>26</v>
      </c>
      <c r="AM563" s="35"/>
      <c r="AN563" s="49">
        <f t="shared" si="76"/>
        <v>7865000</v>
      </c>
      <c r="AO563" s="18"/>
      <c r="AP563" s="15" t="s">
        <v>8012</v>
      </c>
      <c r="AQ563" s="43" t="str">
        <f t="shared" si="77"/>
        <v>SI</v>
      </c>
      <c r="AR563" s="44">
        <f t="shared" si="78"/>
        <v>7865000</v>
      </c>
      <c r="AS563" s="44">
        <f t="shared" si="79"/>
        <v>7865000</v>
      </c>
      <c r="AT563" s="44">
        <f t="shared" si="80"/>
        <v>7865000</v>
      </c>
      <c r="AU563" s="44">
        <f t="shared" si="81"/>
        <v>7865000</v>
      </c>
      <c r="AV563" s="45" t="b">
        <f t="shared" si="82"/>
        <v>1</v>
      </c>
      <c r="AW563" s="45" t="b">
        <f t="shared" si="83"/>
        <v>1</v>
      </c>
      <c r="AX563" s="45"/>
    </row>
    <row r="564" spans="1:50" s="36" customFormat="1" ht="27.75" customHeight="1" x14ac:dyDescent="0.15">
      <c r="A564" s="36" t="str">
        <f t="shared" si="75"/>
        <v>CARMEN DEL PILAR ESCOBAR BUSTOS102001009</v>
      </c>
      <c r="B564" s="36" t="b">
        <f>+A564='[1]Anexo 9'!A564</f>
        <v>1</v>
      </c>
      <c r="C564" s="18">
        <v>51739114</v>
      </c>
      <c r="D564" s="18" t="s">
        <v>3859</v>
      </c>
      <c r="E564" s="15" t="s">
        <v>61</v>
      </c>
      <c r="F564" s="15" t="s">
        <v>62</v>
      </c>
      <c r="G564" s="15" t="s">
        <v>3155</v>
      </c>
      <c r="H564" s="15" t="s">
        <v>3155</v>
      </c>
      <c r="I564" s="15" t="s">
        <v>3155</v>
      </c>
      <c r="J564" s="15">
        <v>5</v>
      </c>
      <c r="K564" s="15" t="s">
        <v>3155</v>
      </c>
      <c r="L564" s="15">
        <v>102001009</v>
      </c>
      <c r="M564" s="15" t="s">
        <v>4092</v>
      </c>
      <c r="N564" s="15" t="s">
        <v>1436</v>
      </c>
      <c r="O564" s="18" t="s">
        <v>4093</v>
      </c>
      <c r="P564" s="22" t="s">
        <v>73</v>
      </c>
      <c r="Q564" s="15" t="s">
        <v>2538</v>
      </c>
      <c r="R564" s="18" t="s">
        <v>5628</v>
      </c>
      <c r="S564" s="22" t="b">
        <f>+R564=Q564</f>
        <v>0</v>
      </c>
      <c r="T564" s="18" t="s">
        <v>5628</v>
      </c>
      <c r="U564" s="18">
        <v>500</v>
      </c>
      <c r="V564" s="15"/>
      <c r="W564" s="18" t="s">
        <v>1943</v>
      </c>
      <c r="X564" s="18"/>
      <c r="Y564" s="15" t="s">
        <v>73</v>
      </c>
      <c r="Z564" s="18" t="s">
        <v>1943</v>
      </c>
      <c r="AA564" s="18" t="s">
        <v>71</v>
      </c>
      <c r="AB564" s="18" t="s">
        <v>6761</v>
      </c>
      <c r="AC564" s="67" t="e">
        <f>+VLOOKUP("*"&amp;L564&amp;"*",'[2]REGISTROS SANITARIOS'!$D$554:$E$713,2,FALSE)</f>
        <v>#N/A</v>
      </c>
      <c r="AD564" s="22" t="s">
        <v>44</v>
      </c>
      <c r="AE564" s="16" t="s">
        <v>7731</v>
      </c>
      <c r="AF564" s="34" t="s">
        <v>8814</v>
      </c>
      <c r="AG564" s="24" t="s">
        <v>8016</v>
      </c>
      <c r="AH564" s="18" t="s">
        <v>8017</v>
      </c>
      <c r="AI564" s="18" t="s">
        <v>56</v>
      </c>
      <c r="AJ564" s="17">
        <v>132</v>
      </c>
      <c r="AK564" s="25">
        <v>132</v>
      </c>
      <c r="AL564" s="25">
        <v>22</v>
      </c>
      <c r="AM564" s="35"/>
      <c r="AN564" s="49">
        <f t="shared" si="76"/>
        <v>2904</v>
      </c>
      <c r="AO564" s="18"/>
      <c r="AP564" s="15" t="s">
        <v>8012</v>
      </c>
      <c r="AQ564" s="43" t="str">
        <f t="shared" si="77"/>
        <v>SI</v>
      </c>
      <c r="AR564" s="44">
        <f t="shared" si="78"/>
        <v>2904</v>
      </c>
      <c r="AS564" s="44">
        <f t="shared" si="79"/>
        <v>2904</v>
      </c>
      <c r="AT564" s="44">
        <f t="shared" si="80"/>
        <v>2904</v>
      </c>
      <c r="AU564" s="44">
        <f t="shared" si="81"/>
        <v>2904</v>
      </c>
      <c r="AV564" s="45" t="b">
        <f t="shared" si="82"/>
        <v>1</v>
      </c>
      <c r="AW564" s="45" t="b">
        <f t="shared" si="83"/>
        <v>1</v>
      </c>
      <c r="AX564" s="45"/>
    </row>
    <row r="565" spans="1:50" s="36" customFormat="1" ht="27.75" customHeight="1" x14ac:dyDescent="0.15">
      <c r="A565" s="36" t="str">
        <f t="shared" si="75"/>
        <v>CARMEN DEL PILAR ESCOBAR BUSTOS102001204</v>
      </c>
      <c r="B565" s="36" t="b">
        <f>+A565='[1]Anexo 9'!A565</f>
        <v>1</v>
      </c>
      <c r="C565" s="18">
        <v>51739115</v>
      </c>
      <c r="D565" s="18" t="s">
        <v>3859</v>
      </c>
      <c r="E565" s="15" t="s">
        <v>61</v>
      </c>
      <c r="F565" s="15" t="s">
        <v>62</v>
      </c>
      <c r="G565" s="15" t="s">
        <v>3155</v>
      </c>
      <c r="H565" s="15" t="s">
        <v>3155</v>
      </c>
      <c r="I565" s="15" t="s">
        <v>3155</v>
      </c>
      <c r="J565" s="15">
        <v>6</v>
      </c>
      <c r="K565" s="15" t="s">
        <v>3155</v>
      </c>
      <c r="L565" s="15">
        <v>102001204</v>
      </c>
      <c r="M565" s="15" t="s">
        <v>1826</v>
      </c>
      <c r="N565" s="15" t="s">
        <v>91</v>
      </c>
      <c r="O565" s="18" t="s">
        <v>4094</v>
      </c>
      <c r="P565" s="22" t="s">
        <v>73</v>
      </c>
      <c r="Q565" s="15" t="s">
        <v>475</v>
      </c>
      <c r="R565" s="18" t="s">
        <v>1278</v>
      </c>
      <c r="S565" s="22" t="s">
        <v>73</v>
      </c>
      <c r="T565" s="18" t="s">
        <v>1278</v>
      </c>
      <c r="U565" s="18">
        <v>1</v>
      </c>
      <c r="V565" s="15"/>
      <c r="W565" s="18" t="s">
        <v>1829</v>
      </c>
      <c r="X565" s="18"/>
      <c r="Y565" s="15" t="s">
        <v>73</v>
      </c>
      <c r="Z565" s="18" t="s">
        <v>1829</v>
      </c>
      <c r="AA565" s="18" t="s">
        <v>71</v>
      </c>
      <c r="AB565" s="18" t="s">
        <v>6762</v>
      </c>
      <c r="AC565" s="67" t="str">
        <f>+VLOOKUP("*"&amp;L565&amp;"*",'[2]REGISTROS SANITARIOS'!$D$554:$E$713,2,FALSE)</f>
        <v>SI</v>
      </c>
      <c r="AD565" s="22" t="s">
        <v>1025</v>
      </c>
      <c r="AE565" s="16" t="s">
        <v>7732</v>
      </c>
      <c r="AF565" s="34" t="s">
        <v>8814</v>
      </c>
      <c r="AG565" s="24" t="s">
        <v>8018</v>
      </c>
      <c r="AH565" s="18" t="s">
        <v>8011</v>
      </c>
      <c r="AI565" s="18" t="s">
        <v>56</v>
      </c>
      <c r="AJ565" s="17">
        <v>7606.5</v>
      </c>
      <c r="AK565" s="25">
        <v>7606.5</v>
      </c>
      <c r="AL565" s="25">
        <v>1698</v>
      </c>
      <c r="AM565" s="35"/>
      <c r="AN565" s="49">
        <f t="shared" si="76"/>
        <v>12915837</v>
      </c>
      <c r="AO565" s="18"/>
      <c r="AP565" s="15" t="s">
        <v>8012</v>
      </c>
      <c r="AQ565" s="43" t="str">
        <f t="shared" si="77"/>
        <v>SI</v>
      </c>
      <c r="AR565" s="44">
        <f t="shared" si="78"/>
        <v>12915837</v>
      </c>
      <c r="AS565" s="44">
        <f t="shared" si="79"/>
        <v>12915837</v>
      </c>
      <c r="AT565" s="44">
        <f t="shared" si="80"/>
        <v>12915837</v>
      </c>
      <c r="AU565" s="44">
        <f t="shared" si="81"/>
        <v>12915837</v>
      </c>
      <c r="AV565" s="45" t="b">
        <f t="shared" si="82"/>
        <v>1</v>
      </c>
      <c r="AW565" s="45" t="b">
        <f t="shared" si="83"/>
        <v>1</v>
      </c>
      <c r="AX565" s="45"/>
    </row>
    <row r="566" spans="1:50" s="36" customFormat="1" ht="27.75" customHeight="1" x14ac:dyDescent="0.15">
      <c r="A566" s="36" t="str">
        <f t="shared" si="75"/>
        <v>CARMEN DEL PILAR ESCOBAR BUSTOS102001403</v>
      </c>
      <c r="B566" s="36" t="b">
        <f>+A566='[1]Anexo 9'!A566</f>
        <v>1</v>
      </c>
      <c r="C566" s="18">
        <v>51739116</v>
      </c>
      <c r="D566" s="18" t="s">
        <v>3859</v>
      </c>
      <c r="E566" s="15" t="s">
        <v>61</v>
      </c>
      <c r="F566" s="15" t="s">
        <v>62</v>
      </c>
      <c r="G566" s="15" t="s">
        <v>3155</v>
      </c>
      <c r="H566" s="15" t="s">
        <v>3155</v>
      </c>
      <c r="I566" s="15" t="s">
        <v>3155</v>
      </c>
      <c r="J566" s="15">
        <v>2</v>
      </c>
      <c r="K566" s="15" t="s">
        <v>3155</v>
      </c>
      <c r="L566" s="15">
        <v>102001403</v>
      </c>
      <c r="M566" s="15" t="s">
        <v>1831</v>
      </c>
      <c r="N566" s="15" t="s">
        <v>64</v>
      </c>
      <c r="O566" s="18" t="s">
        <v>4095</v>
      </c>
      <c r="P566" s="22" t="s">
        <v>73</v>
      </c>
      <c r="Q566" s="15" t="s">
        <v>1832</v>
      </c>
      <c r="R566" s="18" t="s">
        <v>3139</v>
      </c>
      <c r="S566" s="22" t="s">
        <v>73</v>
      </c>
      <c r="T566" s="18" t="s">
        <v>5629</v>
      </c>
      <c r="U566" s="18">
        <v>5</v>
      </c>
      <c r="V566" s="15"/>
      <c r="W566" s="18" t="s">
        <v>6183</v>
      </c>
      <c r="X566" s="18"/>
      <c r="Y566" s="15" t="s">
        <v>73</v>
      </c>
      <c r="Z566" s="18" t="s">
        <v>6183</v>
      </c>
      <c r="AA566" s="18" t="s">
        <v>71</v>
      </c>
      <c r="AB566" s="18" t="s">
        <v>2985</v>
      </c>
      <c r="AC566" s="67" t="e">
        <f>+VLOOKUP("*"&amp;L566&amp;"*",'[2]REGISTROS SANITARIOS'!$D$554:$E$713,2,FALSE)</f>
        <v>#N/A</v>
      </c>
      <c r="AD566" s="22" t="s">
        <v>44</v>
      </c>
      <c r="AE566" s="16" t="s">
        <v>7733</v>
      </c>
      <c r="AF566" s="34" t="s">
        <v>8814</v>
      </c>
      <c r="AG566" s="24"/>
      <c r="AH566" s="18"/>
      <c r="AI566" s="18"/>
      <c r="AJ566" s="17">
        <v>2337.5</v>
      </c>
      <c r="AK566" s="25">
        <v>2337.5</v>
      </c>
      <c r="AL566" s="25">
        <v>9802</v>
      </c>
      <c r="AM566" s="35"/>
      <c r="AN566" s="49">
        <f t="shared" si="76"/>
        <v>22912175</v>
      </c>
      <c r="AO566" s="18"/>
      <c r="AP566" s="15" t="s">
        <v>8012</v>
      </c>
      <c r="AQ566" s="43" t="str">
        <f t="shared" si="77"/>
        <v>SI</v>
      </c>
      <c r="AR566" s="44">
        <f t="shared" si="78"/>
        <v>22912175</v>
      </c>
      <c r="AS566" s="44">
        <f t="shared" si="79"/>
        <v>22912175</v>
      </c>
      <c r="AT566" s="44">
        <f t="shared" si="80"/>
        <v>22912175</v>
      </c>
      <c r="AU566" s="44">
        <f t="shared" si="81"/>
        <v>22912175</v>
      </c>
      <c r="AV566" s="45" t="b">
        <f t="shared" si="82"/>
        <v>1</v>
      </c>
      <c r="AW566" s="45" t="b">
        <f t="shared" si="83"/>
        <v>1</v>
      </c>
      <c r="AX566" s="45"/>
    </row>
    <row r="567" spans="1:50" s="36" customFormat="1" ht="27.75" customHeight="1" x14ac:dyDescent="0.15">
      <c r="A567" s="36" t="str">
        <f t="shared" si="75"/>
        <v>CARMEN DEL PILAR ESCOBAR BUSTOS103010203</v>
      </c>
      <c r="B567" s="36" t="b">
        <f>+A567='[1]Anexo 9'!A567</f>
        <v>1</v>
      </c>
      <c r="C567" s="18">
        <v>51739117</v>
      </c>
      <c r="D567" s="18" t="s">
        <v>3859</v>
      </c>
      <c r="E567" s="15" t="s">
        <v>61</v>
      </c>
      <c r="F567" s="15" t="s">
        <v>62</v>
      </c>
      <c r="G567" s="15" t="s">
        <v>3155</v>
      </c>
      <c r="H567" s="15" t="s">
        <v>3155</v>
      </c>
      <c r="I567" s="15" t="s">
        <v>3155</v>
      </c>
      <c r="J567" s="15">
        <v>6</v>
      </c>
      <c r="K567" s="15" t="s">
        <v>3155</v>
      </c>
      <c r="L567" s="15">
        <v>103010203</v>
      </c>
      <c r="M567" s="15" t="s">
        <v>1834</v>
      </c>
      <c r="N567" s="15" t="s">
        <v>80</v>
      </c>
      <c r="O567" s="18" t="s">
        <v>4096</v>
      </c>
      <c r="P567" s="22" t="s">
        <v>73</v>
      </c>
      <c r="Q567" s="15" t="s">
        <v>1604</v>
      </c>
      <c r="R567" s="18" t="s">
        <v>3134</v>
      </c>
      <c r="S567" s="22" t="s">
        <v>73</v>
      </c>
      <c r="T567" s="18" t="s">
        <v>3134</v>
      </c>
      <c r="U567" s="18">
        <v>10</v>
      </c>
      <c r="V567" s="15"/>
      <c r="W567" s="18" t="s">
        <v>1882</v>
      </c>
      <c r="X567" s="18"/>
      <c r="Y567" s="15" t="s">
        <v>73</v>
      </c>
      <c r="Z567" s="18" t="s">
        <v>1882</v>
      </c>
      <c r="AA567" s="18" t="s">
        <v>71</v>
      </c>
      <c r="AB567" s="18" t="s">
        <v>6763</v>
      </c>
      <c r="AC567" s="67" t="e">
        <f>+VLOOKUP("*"&amp;L567&amp;"*",'[2]REGISTROS SANITARIOS'!$D$554:$E$713,2,FALSE)</f>
        <v>#N/A</v>
      </c>
      <c r="AD567" s="22" t="s">
        <v>44</v>
      </c>
      <c r="AE567" s="16" t="s">
        <v>7734</v>
      </c>
      <c r="AF567" s="34" t="s">
        <v>8814</v>
      </c>
      <c r="AG567" s="24" t="s">
        <v>8019</v>
      </c>
      <c r="AH567" s="18" t="s">
        <v>8020</v>
      </c>
      <c r="AI567" s="18" t="s">
        <v>56</v>
      </c>
      <c r="AJ567" s="17">
        <v>2640</v>
      </c>
      <c r="AK567" s="25">
        <v>2640</v>
      </c>
      <c r="AL567" s="25">
        <v>1282</v>
      </c>
      <c r="AM567" s="35"/>
      <c r="AN567" s="49">
        <f t="shared" si="76"/>
        <v>3384480</v>
      </c>
      <c r="AO567" s="18"/>
      <c r="AP567" s="15" t="s">
        <v>8012</v>
      </c>
      <c r="AQ567" s="43" t="str">
        <f t="shared" si="77"/>
        <v>SI</v>
      </c>
      <c r="AR567" s="44">
        <f t="shared" si="78"/>
        <v>3384480</v>
      </c>
      <c r="AS567" s="44">
        <f t="shared" si="79"/>
        <v>3384480</v>
      </c>
      <c r="AT567" s="44">
        <f t="shared" si="80"/>
        <v>3384480</v>
      </c>
      <c r="AU567" s="44">
        <f t="shared" si="81"/>
        <v>3384480</v>
      </c>
      <c r="AV567" s="45" t="b">
        <f t="shared" si="82"/>
        <v>1</v>
      </c>
      <c r="AW567" s="45" t="b">
        <f t="shared" si="83"/>
        <v>1</v>
      </c>
      <c r="AX567" s="45"/>
    </row>
    <row r="568" spans="1:50" s="36" customFormat="1" ht="27.75" customHeight="1" x14ac:dyDescent="0.15">
      <c r="A568" s="36" t="str">
        <f t="shared" si="75"/>
        <v>CARMEN DEL PILAR ESCOBAR BUSTOS103010509</v>
      </c>
      <c r="B568" s="36" t="b">
        <f>+A568='[1]Anexo 9'!A568</f>
        <v>1</v>
      </c>
      <c r="C568" s="18">
        <v>51739118</v>
      </c>
      <c r="D568" s="18" t="s">
        <v>3859</v>
      </c>
      <c r="E568" s="15" t="s">
        <v>61</v>
      </c>
      <c r="F568" s="15" t="s">
        <v>62</v>
      </c>
      <c r="G568" s="15" t="s">
        <v>3155</v>
      </c>
      <c r="H568" s="15" t="s">
        <v>3155</v>
      </c>
      <c r="I568" s="15" t="s">
        <v>3155</v>
      </c>
      <c r="J568" s="15">
        <v>5</v>
      </c>
      <c r="K568" s="15" t="s">
        <v>3155</v>
      </c>
      <c r="L568" s="15">
        <v>103010509</v>
      </c>
      <c r="M568" s="15" t="s">
        <v>1839</v>
      </c>
      <c r="N568" s="15" t="s">
        <v>1411</v>
      </c>
      <c r="O568" s="18" t="s">
        <v>4097</v>
      </c>
      <c r="P568" s="22" t="s">
        <v>3841</v>
      </c>
      <c r="Q568" s="15" t="s">
        <v>1841</v>
      </c>
      <c r="R568" s="18" t="s">
        <v>2482</v>
      </c>
      <c r="S568" s="22" t="s">
        <v>73</v>
      </c>
      <c r="T568" s="18" t="s">
        <v>2482</v>
      </c>
      <c r="U568" s="18">
        <v>100</v>
      </c>
      <c r="V568" s="15"/>
      <c r="W568" s="18" t="s">
        <v>2134</v>
      </c>
      <c r="X568" s="18"/>
      <c r="Y568" s="15" t="s">
        <v>73</v>
      </c>
      <c r="Z568" s="18" t="s">
        <v>2134</v>
      </c>
      <c r="AA568" s="18" t="s">
        <v>71</v>
      </c>
      <c r="AB568" s="18" t="s">
        <v>6764</v>
      </c>
      <c r="AC568" s="67" t="str">
        <f>+VLOOKUP("*"&amp;L568&amp;"*",'[2]REGISTROS SANITARIOS'!$D$554:$E$713,2,FALSE)</f>
        <v>SI</v>
      </c>
      <c r="AD568" s="22" t="s">
        <v>1025</v>
      </c>
      <c r="AE568" s="16" t="s">
        <v>7735</v>
      </c>
      <c r="AF568" s="34" t="s">
        <v>8814</v>
      </c>
      <c r="AG568" s="24"/>
      <c r="AH568" s="18"/>
      <c r="AI568" s="18"/>
      <c r="AJ568" s="17">
        <v>11000</v>
      </c>
      <c r="AK568" s="25">
        <v>11000</v>
      </c>
      <c r="AL568" s="25">
        <v>312</v>
      </c>
      <c r="AM568" s="35"/>
      <c r="AN568" s="49">
        <f t="shared" si="76"/>
        <v>3432000</v>
      </c>
      <c r="AO568" s="18"/>
      <c r="AP568" s="15" t="s">
        <v>8012</v>
      </c>
      <c r="AQ568" s="43" t="str">
        <f t="shared" si="77"/>
        <v>SI</v>
      </c>
      <c r="AR568" s="44">
        <f t="shared" si="78"/>
        <v>3432000</v>
      </c>
      <c r="AS568" s="44">
        <f t="shared" si="79"/>
        <v>3432000</v>
      </c>
      <c r="AT568" s="44">
        <f t="shared" si="80"/>
        <v>3432000</v>
      </c>
      <c r="AU568" s="44">
        <f t="shared" si="81"/>
        <v>3432000</v>
      </c>
      <c r="AV568" s="45" t="b">
        <f t="shared" si="82"/>
        <v>1</v>
      </c>
      <c r="AW568" s="45" t="b">
        <f t="shared" si="83"/>
        <v>1</v>
      </c>
      <c r="AX568" s="45"/>
    </row>
    <row r="569" spans="1:50" s="36" customFormat="1" ht="27.75" customHeight="1" x14ac:dyDescent="0.15">
      <c r="A569" s="36" t="str">
        <f t="shared" si="75"/>
        <v>CARMEN DEL PILAR ESCOBAR BUSTOS103010604</v>
      </c>
      <c r="B569" s="36" t="b">
        <f>+A569='[1]Anexo 9'!A569</f>
        <v>1</v>
      </c>
      <c r="C569" s="18">
        <v>51739119</v>
      </c>
      <c r="D569" s="18" t="s">
        <v>3859</v>
      </c>
      <c r="E569" s="15" t="s">
        <v>61</v>
      </c>
      <c r="F569" s="15" t="s">
        <v>62</v>
      </c>
      <c r="G569" s="15" t="s">
        <v>3155</v>
      </c>
      <c r="H569" s="15" t="s">
        <v>3155</v>
      </c>
      <c r="I569" s="15" t="s">
        <v>3155</v>
      </c>
      <c r="J569" s="15">
        <v>5</v>
      </c>
      <c r="K569" s="15" t="s">
        <v>3155</v>
      </c>
      <c r="L569" s="15">
        <v>103010604</v>
      </c>
      <c r="M569" s="15" t="s">
        <v>1846</v>
      </c>
      <c r="N569" s="15" t="s">
        <v>91</v>
      </c>
      <c r="O569" s="18" t="s">
        <v>4098</v>
      </c>
      <c r="P569" s="22" t="s">
        <v>73</v>
      </c>
      <c r="Q569" s="15" t="s">
        <v>1817</v>
      </c>
      <c r="R569" s="18" t="s">
        <v>5626</v>
      </c>
      <c r="S569" s="22" t="s">
        <v>73</v>
      </c>
      <c r="T569" s="18" t="s">
        <v>5626</v>
      </c>
      <c r="U569" s="18">
        <v>1</v>
      </c>
      <c r="V569" s="15"/>
      <c r="W569" s="18" t="s">
        <v>3434</v>
      </c>
      <c r="X569" s="18"/>
      <c r="Y569" s="15" t="s">
        <v>73</v>
      </c>
      <c r="Z569" s="18" t="s">
        <v>3434</v>
      </c>
      <c r="AA569" s="18" t="s">
        <v>71</v>
      </c>
      <c r="AB569" s="18" t="s">
        <v>3437</v>
      </c>
      <c r="AC569" s="67" t="str">
        <f>+VLOOKUP("*"&amp;L569&amp;"*",'[2]REGISTROS SANITARIOS'!$D$554:$E$713,2,FALSE)</f>
        <v>SI</v>
      </c>
      <c r="AD569" s="22" t="s">
        <v>1025</v>
      </c>
      <c r="AE569" s="16" t="s">
        <v>7736</v>
      </c>
      <c r="AF569" s="34" t="s">
        <v>8814</v>
      </c>
      <c r="AG569" s="24" t="s">
        <v>8021</v>
      </c>
      <c r="AH569" s="18" t="s">
        <v>8022</v>
      </c>
      <c r="AI569" s="18" t="s">
        <v>56</v>
      </c>
      <c r="AJ569" s="17">
        <v>7700</v>
      </c>
      <c r="AK569" s="25">
        <v>7700</v>
      </c>
      <c r="AL569" s="25">
        <v>2226</v>
      </c>
      <c r="AM569" s="35"/>
      <c r="AN569" s="49">
        <f t="shared" si="76"/>
        <v>17140200</v>
      </c>
      <c r="AO569" s="18"/>
      <c r="AP569" s="15" t="s">
        <v>8012</v>
      </c>
      <c r="AQ569" s="43" t="str">
        <f t="shared" si="77"/>
        <v>SI</v>
      </c>
      <c r="AR569" s="44">
        <f t="shared" si="78"/>
        <v>17140200</v>
      </c>
      <c r="AS569" s="44">
        <f t="shared" si="79"/>
        <v>17140200</v>
      </c>
      <c r="AT569" s="44">
        <f t="shared" si="80"/>
        <v>17140200</v>
      </c>
      <c r="AU569" s="44">
        <f t="shared" si="81"/>
        <v>17140200</v>
      </c>
      <c r="AV569" s="45" t="b">
        <f t="shared" si="82"/>
        <v>1</v>
      </c>
      <c r="AW569" s="45" t="b">
        <f t="shared" si="83"/>
        <v>1</v>
      </c>
      <c r="AX569" s="45"/>
    </row>
    <row r="570" spans="1:50" s="36" customFormat="1" ht="27.75" customHeight="1" x14ac:dyDescent="0.15">
      <c r="A570" s="36" t="str">
        <f t="shared" si="75"/>
        <v>CARMEN DEL PILAR ESCOBAR BUSTOS103010709</v>
      </c>
      <c r="B570" s="36" t="b">
        <f>+A570='[1]Anexo 9'!A570</f>
        <v>1</v>
      </c>
      <c r="C570" s="18">
        <v>51739120</v>
      </c>
      <c r="D570" s="18" t="s">
        <v>3859</v>
      </c>
      <c r="E570" s="15" t="s">
        <v>61</v>
      </c>
      <c r="F570" s="15" t="s">
        <v>62</v>
      </c>
      <c r="G570" s="15" t="s">
        <v>3155</v>
      </c>
      <c r="H570" s="15" t="s">
        <v>3155</v>
      </c>
      <c r="I570" s="15" t="s">
        <v>3155</v>
      </c>
      <c r="J570" s="15">
        <v>7</v>
      </c>
      <c r="K570" s="15" t="s">
        <v>3155</v>
      </c>
      <c r="L570" s="15">
        <v>103010709</v>
      </c>
      <c r="M570" s="15" t="s">
        <v>1410</v>
      </c>
      <c r="N570" s="15" t="s">
        <v>1411</v>
      </c>
      <c r="O570" s="18" t="s">
        <v>4099</v>
      </c>
      <c r="P570" s="22" t="s">
        <v>73</v>
      </c>
      <c r="Q570" s="15" t="s">
        <v>1413</v>
      </c>
      <c r="R570" s="18" t="s">
        <v>2426</v>
      </c>
      <c r="S570" s="22" t="s">
        <v>73</v>
      </c>
      <c r="T570" s="18" t="s">
        <v>2426</v>
      </c>
      <c r="U570" s="18">
        <v>50</v>
      </c>
      <c r="V570" s="15"/>
      <c r="W570" s="18" t="s">
        <v>3434</v>
      </c>
      <c r="X570" s="18"/>
      <c r="Y570" s="15" t="s">
        <v>73</v>
      </c>
      <c r="Z570" s="18" t="s">
        <v>3434</v>
      </c>
      <c r="AA570" s="18" t="s">
        <v>71</v>
      </c>
      <c r="AB570" s="18" t="s">
        <v>3438</v>
      </c>
      <c r="AC570" s="67" t="str">
        <f>+VLOOKUP("*"&amp;L570&amp;"*",'[2]REGISTROS SANITARIOS'!$D$554:$E$713,2,FALSE)</f>
        <v>SI</v>
      </c>
      <c r="AD570" s="22" t="s">
        <v>1025</v>
      </c>
      <c r="AE570" s="16" t="s">
        <v>7736</v>
      </c>
      <c r="AF570" s="34" t="s">
        <v>8814</v>
      </c>
      <c r="AG570" s="24" t="s">
        <v>8023</v>
      </c>
      <c r="AH570" s="18" t="s">
        <v>8024</v>
      </c>
      <c r="AI570" s="18" t="s">
        <v>56</v>
      </c>
      <c r="AJ570" s="17">
        <v>247500</v>
      </c>
      <c r="AK570" s="25">
        <v>247500</v>
      </c>
      <c r="AL570" s="25">
        <v>128</v>
      </c>
      <c r="AM570" s="35"/>
      <c r="AN570" s="49">
        <f t="shared" si="76"/>
        <v>31680000</v>
      </c>
      <c r="AO570" s="18"/>
      <c r="AP570" s="15" t="s">
        <v>8012</v>
      </c>
      <c r="AQ570" s="43" t="str">
        <f t="shared" si="77"/>
        <v>SI</v>
      </c>
      <c r="AR570" s="44">
        <f t="shared" si="78"/>
        <v>31680000</v>
      </c>
      <c r="AS570" s="44">
        <f t="shared" si="79"/>
        <v>31680000</v>
      </c>
      <c r="AT570" s="44">
        <f t="shared" si="80"/>
        <v>31680000</v>
      </c>
      <c r="AU570" s="44">
        <f t="shared" si="81"/>
        <v>31680000</v>
      </c>
      <c r="AV570" s="45" t="b">
        <f t="shared" si="82"/>
        <v>1</v>
      </c>
      <c r="AW570" s="45" t="b">
        <f t="shared" si="83"/>
        <v>1</v>
      </c>
      <c r="AX570" s="45"/>
    </row>
    <row r="571" spans="1:50" s="36" customFormat="1" ht="27.75" customHeight="1" x14ac:dyDescent="0.15">
      <c r="A571" s="36" t="str">
        <f t="shared" si="75"/>
        <v>CARMEN DEL PILAR ESCOBAR BUSTOS103010809</v>
      </c>
      <c r="B571" s="36" t="b">
        <f>+A571='[1]Anexo 9'!A571</f>
        <v>1</v>
      </c>
      <c r="C571" s="18">
        <v>51739121</v>
      </c>
      <c r="D571" s="18" t="s">
        <v>3859</v>
      </c>
      <c r="E571" s="15" t="s">
        <v>61</v>
      </c>
      <c r="F571" s="15" t="s">
        <v>62</v>
      </c>
      <c r="G571" s="15" t="s">
        <v>3155</v>
      </c>
      <c r="H571" s="15" t="s">
        <v>3155</v>
      </c>
      <c r="I571" s="15" t="s">
        <v>3155</v>
      </c>
      <c r="J571" s="15">
        <v>6</v>
      </c>
      <c r="K571" s="15" t="s">
        <v>3155</v>
      </c>
      <c r="L571" s="15">
        <v>103010809</v>
      </c>
      <c r="M571" s="15" t="s">
        <v>1421</v>
      </c>
      <c r="N571" s="15" t="s">
        <v>1411</v>
      </c>
      <c r="O571" s="18" t="s">
        <v>4100</v>
      </c>
      <c r="P571" s="22" t="s">
        <v>73</v>
      </c>
      <c r="Q571" s="15" t="s">
        <v>1422</v>
      </c>
      <c r="R571" s="18" t="s">
        <v>5630</v>
      </c>
      <c r="S571" s="22" t="s">
        <v>73</v>
      </c>
      <c r="T571" s="18" t="s">
        <v>5630</v>
      </c>
      <c r="U571" s="18">
        <v>250</v>
      </c>
      <c r="V571" s="15"/>
      <c r="W571" s="18" t="s">
        <v>3514</v>
      </c>
      <c r="X571" s="18"/>
      <c r="Y571" s="15" t="s">
        <v>73</v>
      </c>
      <c r="Z571" s="18" t="s">
        <v>3514</v>
      </c>
      <c r="AA571" s="18" t="s">
        <v>71</v>
      </c>
      <c r="AB571" s="18" t="s">
        <v>6764</v>
      </c>
      <c r="AC571" s="67" t="e">
        <f>+VLOOKUP("*"&amp;L571&amp;"*",'[2]REGISTROS SANITARIOS'!$D$554:$E$713,2,FALSE)</f>
        <v>#N/A</v>
      </c>
      <c r="AD571" s="22" t="s">
        <v>44</v>
      </c>
      <c r="AE571" s="16" t="s">
        <v>7735</v>
      </c>
      <c r="AF571" s="34" t="s">
        <v>8814</v>
      </c>
      <c r="AG571" s="24" t="s">
        <v>8025</v>
      </c>
      <c r="AH571" s="18" t="s">
        <v>3500</v>
      </c>
      <c r="AI571" s="18" t="s">
        <v>56</v>
      </c>
      <c r="AJ571" s="17">
        <v>203500</v>
      </c>
      <c r="AK571" s="25">
        <v>203500</v>
      </c>
      <c r="AL571" s="25">
        <v>218</v>
      </c>
      <c r="AM571" s="35"/>
      <c r="AN571" s="49">
        <f t="shared" si="76"/>
        <v>44363000</v>
      </c>
      <c r="AO571" s="18"/>
      <c r="AP571" s="15" t="s">
        <v>8012</v>
      </c>
      <c r="AQ571" s="43" t="str">
        <f t="shared" si="77"/>
        <v>SI</v>
      </c>
      <c r="AR571" s="44">
        <f t="shared" si="78"/>
        <v>44363000</v>
      </c>
      <c r="AS571" s="44">
        <f t="shared" si="79"/>
        <v>44363000</v>
      </c>
      <c r="AT571" s="44">
        <f t="shared" si="80"/>
        <v>44363000</v>
      </c>
      <c r="AU571" s="44">
        <f t="shared" si="81"/>
        <v>44363000</v>
      </c>
      <c r="AV571" s="45" t="b">
        <f t="shared" si="82"/>
        <v>1</v>
      </c>
      <c r="AW571" s="45" t="b">
        <f t="shared" si="83"/>
        <v>1</v>
      </c>
      <c r="AX571" s="45"/>
    </row>
    <row r="572" spans="1:50" s="36" customFormat="1" ht="27.75" customHeight="1" x14ac:dyDescent="0.15">
      <c r="A572" s="36" t="str">
        <f t="shared" si="75"/>
        <v>CARMEN DEL PILAR ESCOBAR BUSTOS103010903</v>
      </c>
      <c r="B572" s="36" t="b">
        <f>+A572='[1]Anexo 9'!A572</f>
        <v>1</v>
      </c>
      <c r="C572" s="18">
        <v>51739122</v>
      </c>
      <c r="D572" s="18" t="s">
        <v>3859</v>
      </c>
      <c r="E572" s="15" t="s">
        <v>61</v>
      </c>
      <c r="F572" s="15" t="s">
        <v>62</v>
      </c>
      <c r="G572" s="15" t="s">
        <v>3155</v>
      </c>
      <c r="H572" s="15" t="s">
        <v>3155</v>
      </c>
      <c r="I572" s="15" t="s">
        <v>3155</v>
      </c>
      <c r="J572" s="15">
        <v>6</v>
      </c>
      <c r="K572" s="15" t="s">
        <v>3155</v>
      </c>
      <c r="L572" s="15">
        <v>103010903</v>
      </c>
      <c r="M572" s="15" t="s">
        <v>1853</v>
      </c>
      <c r="N572" s="15" t="s">
        <v>80</v>
      </c>
      <c r="O572" s="18" t="s">
        <v>4101</v>
      </c>
      <c r="P572" s="22" t="s">
        <v>3841</v>
      </c>
      <c r="Q572" s="15" t="s">
        <v>1616</v>
      </c>
      <c r="R572" s="18" t="s">
        <v>3134</v>
      </c>
      <c r="S572" s="22" t="s">
        <v>73</v>
      </c>
      <c r="T572" s="18" t="s">
        <v>3134</v>
      </c>
      <c r="U572" s="18">
        <v>10</v>
      </c>
      <c r="V572" s="15"/>
      <c r="W572" s="18" t="s">
        <v>1882</v>
      </c>
      <c r="X572" s="18"/>
      <c r="Y572" s="15" t="s">
        <v>73</v>
      </c>
      <c r="Z572" s="18" t="s">
        <v>1882</v>
      </c>
      <c r="AA572" s="18" t="s">
        <v>71</v>
      </c>
      <c r="AB572" s="18" t="s">
        <v>6765</v>
      </c>
      <c r="AC572" s="67" t="e">
        <f>+VLOOKUP("*"&amp;L572&amp;"*",'[2]REGISTROS SANITARIOS'!$D$554:$E$713,2,FALSE)</f>
        <v>#N/A</v>
      </c>
      <c r="AD572" s="22" t="s">
        <v>44</v>
      </c>
      <c r="AE572" s="16" t="s">
        <v>7737</v>
      </c>
      <c r="AF572" s="34" t="s">
        <v>8814</v>
      </c>
      <c r="AG572" s="24" t="s">
        <v>8026</v>
      </c>
      <c r="AH572" s="18" t="s">
        <v>8027</v>
      </c>
      <c r="AI572" s="18" t="s">
        <v>56</v>
      </c>
      <c r="AJ572" s="17">
        <v>12650</v>
      </c>
      <c r="AK572" s="25">
        <v>12650</v>
      </c>
      <c r="AL572" s="25">
        <v>2956</v>
      </c>
      <c r="AM572" s="35"/>
      <c r="AN572" s="49">
        <f t="shared" si="76"/>
        <v>37393400</v>
      </c>
      <c r="AO572" s="18"/>
      <c r="AP572" s="15" t="s">
        <v>8012</v>
      </c>
      <c r="AQ572" s="43" t="str">
        <f t="shared" si="77"/>
        <v>SI</v>
      </c>
      <c r="AR572" s="44">
        <f t="shared" si="78"/>
        <v>37393400</v>
      </c>
      <c r="AS572" s="44">
        <f t="shared" si="79"/>
        <v>37393400</v>
      </c>
      <c r="AT572" s="44">
        <f t="shared" si="80"/>
        <v>37393400</v>
      </c>
      <c r="AU572" s="44">
        <f t="shared" si="81"/>
        <v>37393400</v>
      </c>
      <c r="AV572" s="45" t="b">
        <f t="shared" si="82"/>
        <v>1</v>
      </c>
      <c r="AW572" s="45" t="b">
        <f t="shared" si="83"/>
        <v>1</v>
      </c>
      <c r="AX572" s="45"/>
    </row>
    <row r="573" spans="1:50" s="36" customFormat="1" ht="27.75" customHeight="1" x14ac:dyDescent="0.15">
      <c r="A573" s="36" t="str">
        <f t="shared" si="75"/>
        <v>CARMEN DEL PILAR ESCOBAR BUSTOS103010920</v>
      </c>
      <c r="B573" s="36" t="b">
        <f>+A573='[1]Anexo 9'!A573</f>
        <v>1</v>
      </c>
      <c r="C573" s="18">
        <v>51739123</v>
      </c>
      <c r="D573" s="18" t="s">
        <v>3859</v>
      </c>
      <c r="E573" s="15" t="s">
        <v>61</v>
      </c>
      <c r="F573" s="15" t="s">
        <v>62</v>
      </c>
      <c r="G573" s="15" t="s">
        <v>3155</v>
      </c>
      <c r="H573" s="15" t="s">
        <v>3155</v>
      </c>
      <c r="I573" s="15" t="s">
        <v>3155</v>
      </c>
      <c r="J573" s="15">
        <v>6</v>
      </c>
      <c r="K573" s="15" t="s">
        <v>3155</v>
      </c>
      <c r="L573" s="15">
        <v>103010920</v>
      </c>
      <c r="M573" s="15" t="s">
        <v>1856</v>
      </c>
      <c r="N573" s="15" t="s">
        <v>80</v>
      </c>
      <c r="O573" s="18" t="s">
        <v>4102</v>
      </c>
      <c r="P573" s="22" t="s">
        <v>3841</v>
      </c>
      <c r="Q573" s="15" t="s">
        <v>1616</v>
      </c>
      <c r="R573" s="18" t="s">
        <v>3134</v>
      </c>
      <c r="S573" s="22" t="s">
        <v>73</v>
      </c>
      <c r="T573" s="18" t="s">
        <v>3134</v>
      </c>
      <c r="U573" s="18">
        <v>10</v>
      </c>
      <c r="V573" s="15"/>
      <c r="W573" s="18" t="s">
        <v>1882</v>
      </c>
      <c r="X573" s="18"/>
      <c r="Y573" s="15" t="s">
        <v>73</v>
      </c>
      <c r="Z573" s="18" t="s">
        <v>1882</v>
      </c>
      <c r="AA573" s="18" t="s">
        <v>71</v>
      </c>
      <c r="AB573" s="18" t="s">
        <v>3443</v>
      </c>
      <c r="AC573" s="67" t="e">
        <f>+VLOOKUP("*"&amp;L573&amp;"*",'[2]REGISTROS SANITARIOS'!$D$554:$E$713,2,FALSE)</f>
        <v>#N/A</v>
      </c>
      <c r="AD573" s="22" t="s">
        <v>44</v>
      </c>
      <c r="AE573" s="16" t="s">
        <v>7738</v>
      </c>
      <c r="AF573" s="34" t="s">
        <v>8814</v>
      </c>
      <c r="AG573" s="24" t="s">
        <v>8028</v>
      </c>
      <c r="AH573" s="18" t="s">
        <v>8029</v>
      </c>
      <c r="AI573" s="18" t="s">
        <v>56</v>
      </c>
      <c r="AJ573" s="17">
        <v>1650</v>
      </c>
      <c r="AK573" s="25">
        <v>1650</v>
      </c>
      <c r="AL573" s="25">
        <v>4268</v>
      </c>
      <c r="AM573" s="35"/>
      <c r="AN573" s="49">
        <f t="shared" si="76"/>
        <v>7042200</v>
      </c>
      <c r="AO573" s="18"/>
      <c r="AP573" s="15" t="s">
        <v>8012</v>
      </c>
      <c r="AQ573" s="43" t="str">
        <f t="shared" si="77"/>
        <v>SI</v>
      </c>
      <c r="AR573" s="44">
        <f t="shared" si="78"/>
        <v>7042200</v>
      </c>
      <c r="AS573" s="44">
        <f t="shared" si="79"/>
        <v>7042200</v>
      </c>
      <c r="AT573" s="44">
        <f t="shared" si="80"/>
        <v>7042200</v>
      </c>
      <c r="AU573" s="44">
        <f t="shared" si="81"/>
        <v>7042200</v>
      </c>
      <c r="AV573" s="45" t="b">
        <f t="shared" si="82"/>
        <v>1</v>
      </c>
      <c r="AW573" s="45" t="b">
        <f t="shared" si="83"/>
        <v>1</v>
      </c>
      <c r="AX573" s="45"/>
    </row>
    <row r="574" spans="1:50" s="36" customFormat="1" ht="27.75" customHeight="1" x14ac:dyDescent="0.15">
      <c r="A574" s="36" t="str">
        <f t="shared" si="75"/>
        <v>CARMEN DEL PILAR ESCOBAR BUSTOS103011209</v>
      </c>
      <c r="B574" s="36" t="b">
        <f>+A574='[1]Anexo 9'!A574</f>
        <v>1</v>
      </c>
      <c r="C574" s="18">
        <v>51739124</v>
      </c>
      <c r="D574" s="18" t="s">
        <v>3859</v>
      </c>
      <c r="E574" s="15" t="s">
        <v>61</v>
      </c>
      <c r="F574" s="15" t="s">
        <v>62</v>
      </c>
      <c r="G574" s="15" t="s">
        <v>3155</v>
      </c>
      <c r="H574" s="15" t="s">
        <v>3155</v>
      </c>
      <c r="I574" s="15" t="s">
        <v>3155</v>
      </c>
      <c r="J574" s="15">
        <v>5</v>
      </c>
      <c r="K574" s="15" t="s">
        <v>3155</v>
      </c>
      <c r="L574" s="15">
        <v>103011209</v>
      </c>
      <c r="M574" s="15" t="s">
        <v>1859</v>
      </c>
      <c r="N574" s="15" t="s">
        <v>1411</v>
      </c>
      <c r="O574" s="18" t="s">
        <v>4103</v>
      </c>
      <c r="P574" s="22" t="s">
        <v>73</v>
      </c>
      <c r="Q574" s="15" t="s">
        <v>1413</v>
      </c>
      <c r="R574" s="18" t="s">
        <v>2426</v>
      </c>
      <c r="S574" s="22" t="s">
        <v>73</v>
      </c>
      <c r="T574" s="18" t="s">
        <v>2426</v>
      </c>
      <c r="U574" s="18">
        <v>50</v>
      </c>
      <c r="V574" s="15"/>
      <c r="W574" s="18" t="s">
        <v>1824</v>
      </c>
      <c r="X574" s="18"/>
      <c r="Y574" s="15" t="s">
        <v>73</v>
      </c>
      <c r="Z574" s="18" t="s">
        <v>1824</v>
      </c>
      <c r="AA574" s="18" t="s">
        <v>71</v>
      </c>
      <c r="AB574" s="18" t="s">
        <v>2956</v>
      </c>
      <c r="AC574" s="67" t="e">
        <f>+VLOOKUP("*"&amp;L574&amp;"*",'[2]REGISTROS SANITARIOS'!$D$554:$E$713,2,FALSE)</f>
        <v>#N/A</v>
      </c>
      <c r="AD574" s="22" t="s">
        <v>44</v>
      </c>
      <c r="AE574" s="16" t="s">
        <v>7739</v>
      </c>
      <c r="AF574" s="34" t="s">
        <v>8814</v>
      </c>
      <c r="AG574" s="24" t="s">
        <v>8030</v>
      </c>
      <c r="AH574" s="18" t="s">
        <v>8017</v>
      </c>
      <c r="AI574" s="18" t="s">
        <v>56</v>
      </c>
      <c r="AJ574" s="17">
        <v>79200</v>
      </c>
      <c r="AK574" s="25">
        <v>79200</v>
      </c>
      <c r="AL574" s="25">
        <v>226</v>
      </c>
      <c r="AM574" s="35"/>
      <c r="AN574" s="49">
        <f t="shared" si="76"/>
        <v>17899200</v>
      </c>
      <c r="AO574" s="18"/>
      <c r="AP574" s="15" t="s">
        <v>8012</v>
      </c>
      <c r="AQ574" s="43" t="str">
        <f t="shared" si="77"/>
        <v>SI</v>
      </c>
      <c r="AR574" s="44">
        <f t="shared" si="78"/>
        <v>17899200</v>
      </c>
      <c r="AS574" s="44">
        <f t="shared" si="79"/>
        <v>17899200</v>
      </c>
      <c r="AT574" s="44">
        <f t="shared" si="80"/>
        <v>17899200</v>
      </c>
      <c r="AU574" s="44">
        <f t="shared" si="81"/>
        <v>17899200</v>
      </c>
      <c r="AV574" s="45" t="b">
        <f t="shared" si="82"/>
        <v>1</v>
      </c>
      <c r="AW574" s="45" t="b">
        <f t="shared" si="83"/>
        <v>1</v>
      </c>
      <c r="AX574" s="45"/>
    </row>
    <row r="575" spans="1:50" s="36" customFormat="1" ht="27.75" customHeight="1" x14ac:dyDescent="0.15">
      <c r="A575" s="36" t="str">
        <f t="shared" si="75"/>
        <v>CARMEN DEL PILAR ESCOBAR BUSTOS103011509</v>
      </c>
      <c r="B575" s="36" t="b">
        <f>+A575='[1]Anexo 9'!A575</f>
        <v>1</v>
      </c>
      <c r="C575" s="18">
        <v>51739126</v>
      </c>
      <c r="D575" s="18" t="s">
        <v>3859</v>
      </c>
      <c r="E575" s="15" t="s">
        <v>61</v>
      </c>
      <c r="F575" s="15" t="s">
        <v>62</v>
      </c>
      <c r="G575" s="15" t="s">
        <v>3155</v>
      </c>
      <c r="H575" s="15" t="s">
        <v>3155</v>
      </c>
      <c r="I575" s="15" t="s">
        <v>3155</v>
      </c>
      <c r="J575" s="15">
        <v>6</v>
      </c>
      <c r="K575" s="15" t="s">
        <v>3155</v>
      </c>
      <c r="L575" s="15">
        <v>103011509</v>
      </c>
      <c r="M575" s="15" t="s">
        <v>1868</v>
      </c>
      <c r="N575" s="15" t="s">
        <v>1411</v>
      </c>
      <c r="O575" s="18" t="s">
        <v>4104</v>
      </c>
      <c r="P575" s="22" t="s">
        <v>73</v>
      </c>
      <c r="Q575" s="15" t="s">
        <v>1841</v>
      </c>
      <c r="R575" s="18" t="s">
        <v>5631</v>
      </c>
      <c r="S575" s="22" t="s">
        <v>73</v>
      </c>
      <c r="T575" s="18" t="s">
        <v>5631</v>
      </c>
      <c r="U575" s="18">
        <v>10</v>
      </c>
      <c r="V575" s="15"/>
      <c r="W575" s="18" t="s">
        <v>6184</v>
      </c>
      <c r="X575" s="18"/>
      <c r="Y575" s="15" t="s">
        <v>73</v>
      </c>
      <c r="Z575" s="18" t="s">
        <v>6184</v>
      </c>
      <c r="AA575" s="18" t="s">
        <v>71</v>
      </c>
      <c r="AB575" s="18" t="s">
        <v>6766</v>
      </c>
      <c r="AC575" s="67" t="str">
        <f>+VLOOKUP("*"&amp;L575&amp;"*",'[2]REGISTROS SANITARIOS'!$D$554:$E$713,2,FALSE)</f>
        <v>SI</v>
      </c>
      <c r="AD575" s="22" t="s">
        <v>1025</v>
      </c>
      <c r="AE575" s="16" t="s">
        <v>7740</v>
      </c>
      <c r="AF575" s="34" t="s">
        <v>8814</v>
      </c>
      <c r="AG575" s="24"/>
      <c r="AH575" s="18"/>
      <c r="AI575" s="18"/>
      <c r="AJ575" s="17">
        <v>67650</v>
      </c>
      <c r="AK575" s="25">
        <v>67650</v>
      </c>
      <c r="AL575" s="25">
        <v>5844</v>
      </c>
      <c r="AM575" s="35"/>
      <c r="AN575" s="49">
        <f t="shared" si="76"/>
        <v>395346600</v>
      </c>
      <c r="AO575" s="18"/>
      <c r="AP575" s="15" t="s">
        <v>8012</v>
      </c>
      <c r="AQ575" s="43" t="str">
        <f t="shared" si="77"/>
        <v>SI</v>
      </c>
      <c r="AR575" s="44">
        <f t="shared" si="78"/>
        <v>395346600</v>
      </c>
      <c r="AS575" s="44">
        <f t="shared" si="79"/>
        <v>395346600</v>
      </c>
      <c r="AT575" s="44">
        <f t="shared" si="80"/>
        <v>395346600</v>
      </c>
      <c r="AU575" s="44">
        <f t="shared" si="81"/>
        <v>395346600</v>
      </c>
      <c r="AV575" s="45" t="b">
        <f t="shared" si="82"/>
        <v>1</v>
      </c>
      <c r="AW575" s="45" t="b">
        <f t="shared" si="83"/>
        <v>1</v>
      </c>
      <c r="AX575" s="45"/>
    </row>
    <row r="576" spans="1:50" s="36" customFormat="1" ht="27.75" customHeight="1" x14ac:dyDescent="0.15">
      <c r="A576" s="36" t="str">
        <f t="shared" si="75"/>
        <v>CARMEN DEL PILAR ESCOBAR BUSTOS103011604</v>
      </c>
      <c r="B576" s="36" t="b">
        <f>+A576='[1]Anexo 9'!A576</f>
        <v>1</v>
      </c>
      <c r="C576" s="18">
        <v>51739127</v>
      </c>
      <c r="D576" s="18" t="s">
        <v>3859</v>
      </c>
      <c r="E576" s="15" t="s">
        <v>61</v>
      </c>
      <c r="F576" s="15" t="s">
        <v>62</v>
      </c>
      <c r="G576" s="15" t="s">
        <v>3155</v>
      </c>
      <c r="H576" s="15" t="s">
        <v>3155</v>
      </c>
      <c r="I576" s="15" t="s">
        <v>3155</v>
      </c>
      <c r="J576" s="15">
        <v>4</v>
      </c>
      <c r="K576" s="15" t="s">
        <v>3155</v>
      </c>
      <c r="L576" s="15">
        <v>103011604</v>
      </c>
      <c r="M576" s="15" t="s">
        <v>1872</v>
      </c>
      <c r="N576" s="15" t="s">
        <v>91</v>
      </c>
      <c r="O576" s="18" t="s">
        <v>4105</v>
      </c>
      <c r="P576" s="22" t="s">
        <v>3841</v>
      </c>
      <c r="Q576" s="15" t="s">
        <v>1434</v>
      </c>
      <c r="R576" s="18" t="s">
        <v>5632</v>
      </c>
      <c r="S576" s="22" t="s">
        <v>73</v>
      </c>
      <c r="T576" s="18" t="s">
        <v>5632</v>
      </c>
      <c r="U576" s="18">
        <v>1</v>
      </c>
      <c r="V576" s="15"/>
      <c r="W576" s="18" t="s">
        <v>1707</v>
      </c>
      <c r="X576" s="18"/>
      <c r="Y576" s="15" t="s">
        <v>73</v>
      </c>
      <c r="Z576" s="18" t="s">
        <v>1707</v>
      </c>
      <c r="AA576" s="18" t="s">
        <v>71</v>
      </c>
      <c r="AB576" s="18" t="s">
        <v>1875</v>
      </c>
      <c r="AC576" s="67" t="e">
        <f>+VLOOKUP("*"&amp;L576&amp;"*",'[2]REGISTROS SANITARIOS'!$D$554:$E$713,2,FALSE)</f>
        <v>#N/A</v>
      </c>
      <c r="AD576" s="22" t="s">
        <v>44</v>
      </c>
      <c r="AE576" s="16" t="s">
        <v>7741</v>
      </c>
      <c r="AF576" s="34" t="s">
        <v>8814</v>
      </c>
      <c r="AG576" s="24" t="s">
        <v>8031</v>
      </c>
      <c r="AH576" s="18" t="s">
        <v>8011</v>
      </c>
      <c r="AI576" s="18" t="s">
        <v>56</v>
      </c>
      <c r="AJ576" s="17">
        <v>357.5</v>
      </c>
      <c r="AK576" s="25">
        <v>357.5</v>
      </c>
      <c r="AL576" s="25">
        <v>3776</v>
      </c>
      <c r="AM576" s="35"/>
      <c r="AN576" s="49">
        <f t="shared" si="76"/>
        <v>1349920</v>
      </c>
      <c r="AO576" s="18"/>
      <c r="AP576" s="15" t="s">
        <v>8012</v>
      </c>
      <c r="AQ576" s="43" t="str">
        <f t="shared" si="77"/>
        <v>SI</v>
      </c>
      <c r="AR576" s="44">
        <f t="shared" si="78"/>
        <v>1349920</v>
      </c>
      <c r="AS576" s="44">
        <f t="shared" si="79"/>
        <v>1349920</v>
      </c>
      <c r="AT576" s="44">
        <f t="shared" si="80"/>
        <v>1349920</v>
      </c>
      <c r="AU576" s="44">
        <f t="shared" si="81"/>
        <v>1349920</v>
      </c>
      <c r="AV576" s="45" t="b">
        <f t="shared" si="82"/>
        <v>1</v>
      </c>
      <c r="AW576" s="45" t="b">
        <f t="shared" si="83"/>
        <v>1</v>
      </c>
      <c r="AX576" s="45"/>
    </row>
    <row r="577" spans="1:50" s="36" customFormat="1" ht="27.75" customHeight="1" x14ac:dyDescent="0.15">
      <c r="A577" s="36" t="str">
        <f t="shared" si="75"/>
        <v>CARMEN DEL PILAR ESCOBAR BUSTOS103011803</v>
      </c>
      <c r="B577" s="36" t="b">
        <f>+A577='[1]Anexo 9'!A577</f>
        <v>1</v>
      </c>
      <c r="C577" s="18">
        <v>51739129</v>
      </c>
      <c r="D577" s="18" t="s">
        <v>3859</v>
      </c>
      <c r="E577" s="15" t="s">
        <v>61</v>
      </c>
      <c r="F577" s="15" t="s">
        <v>62</v>
      </c>
      <c r="G577" s="15" t="s">
        <v>3155</v>
      </c>
      <c r="H577" s="15" t="s">
        <v>3155</v>
      </c>
      <c r="I577" s="15" t="s">
        <v>3155</v>
      </c>
      <c r="J577" s="15">
        <v>6</v>
      </c>
      <c r="K577" s="15" t="s">
        <v>3155</v>
      </c>
      <c r="L577" s="15">
        <v>103011803</v>
      </c>
      <c r="M577" s="15" t="s">
        <v>1880</v>
      </c>
      <c r="N577" s="15" t="s">
        <v>64</v>
      </c>
      <c r="O577" s="18" t="s">
        <v>4106</v>
      </c>
      <c r="P577" s="22" t="s">
        <v>73</v>
      </c>
      <c r="Q577" s="15" t="s">
        <v>1744</v>
      </c>
      <c r="R577" s="18" t="s">
        <v>5633</v>
      </c>
      <c r="S577" s="22" t="s">
        <v>73</v>
      </c>
      <c r="T577" s="18" t="s">
        <v>5633</v>
      </c>
      <c r="U577" s="18">
        <v>10</v>
      </c>
      <c r="V577" s="15"/>
      <c r="W577" s="18" t="s">
        <v>1882</v>
      </c>
      <c r="X577" s="18"/>
      <c r="Y577" s="15" t="s">
        <v>73</v>
      </c>
      <c r="Z577" s="18" t="s">
        <v>1882</v>
      </c>
      <c r="AA577" s="18" t="s">
        <v>71</v>
      </c>
      <c r="AB577" s="18" t="s">
        <v>1884</v>
      </c>
      <c r="AC577" s="67" t="str">
        <f>+VLOOKUP("*"&amp;L577&amp;"*",'[2]REGISTROS SANITARIOS'!$D$554:$E$713,2,FALSE)</f>
        <v>SI</v>
      </c>
      <c r="AD577" s="22" t="s">
        <v>1025</v>
      </c>
      <c r="AE577" s="16" t="s">
        <v>7742</v>
      </c>
      <c r="AF577" s="34" t="s">
        <v>8814</v>
      </c>
      <c r="AG577" s="24" t="s">
        <v>8032</v>
      </c>
      <c r="AH577" s="18" t="s">
        <v>8033</v>
      </c>
      <c r="AI577" s="18" t="s">
        <v>56</v>
      </c>
      <c r="AJ577" s="17">
        <v>660</v>
      </c>
      <c r="AK577" s="25">
        <v>660</v>
      </c>
      <c r="AL577" s="25">
        <v>846</v>
      </c>
      <c r="AM577" s="35"/>
      <c r="AN577" s="49">
        <f t="shared" si="76"/>
        <v>558360</v>
      </c>
      <c r="AO577" s="18"/>
      <c r="AP577" s="15" t="s">
        <v>8012</v>
      </c>
      <c r="AQ577" s="43" t="str">
        <f t="shared" si="77"/>
        <v>SI</v>
      </c>
      <c r="AR577" s="44">
        <f t="shared" si="78"/>
        <v>558360</v>
      </c>
      <c r="AS577" s="44">
        <f t="shared" si="79"/>
        <v>558360</v>
      </c>
      <c r="AT577" s="44">
        <f t="shared" si="80"/>
        <v>558360</v>
      </c>
      <c r="AU577" s="44">
        <f t="shared" si="81"/>
        <v>558360</v>
      </c>
      <c r="AV577" s="45" t="b">
        <f t="shared" si="82"/>
        <v>1</v>
      </c>
      <c r="AW577" s="45" t="b">
        <f t="shared" si="83"/>
        <v>1</v>
      </c>
      <c r="AX577" s="45"/>
    </row>
    <row r="578" spans="1:50" s="36" customFormat="1" ht="27.75" customHeight="1" x14ac:dyDescent="0.15">
      <c r="A578" s="36" t="str">
        <f t="shared" si="75"/>
        <v>CARMEN DEL PILAR ESCOBAR BUSTOS103012003</v>
      </c>
      <c r="B578" s="36" t="b">
        <f>+A578='[1]Anexo 9'!A578</f>
        <v>1</v>
      </c>
      <c r="C578" s="18">
        <v>51739131</v>
      </c>
      <c r="D578" s="18" t="s">
        <v>3859</v>
      </c>
      <c r="E578" s="15" t="s">
        <v>61</v>
      </c>
      <c r="F578" s="15" t="s">
        <v>62</v>
      </c>
      <c r="G578" s="15" t="s">
        <v>3155</v>
      </c>
      <c r="H578" s="15" t="s">
        <v>3155</v>
      </c>
      <c r="I578" s="15" t="s">
        <v>3155</v>
      </c>
      <c r="J578" s="15">
        <v>7</v>
      </c>
      <c r="K578" s="15" t="s">
        <v>3155</v>
      </c>
      <c r="L578" s="15">
        <v>103012003</v>
      </c>
      <c r="M578" s="15" t="s">
        <v>1885</v>
      </c>
      <c r="N578" s="15" t="s">
        <v>64</v>
      </c>
      <c r="O578" s="18" t="s">
        <v>4107</v>
      </c>
      <c r="P578" s="22" t="s">
        <v>73</v>
      </c>
      <c r="Q578" s="15" t="s">
        <v>76</v>
      </c>
      <c r="R578" s="18" t="s">
        <v>5633</v>
      </c>
      <c r="S578" s="22" t="s">
        <v>73</v>
      </c>
      <c r="T578" s="18" t="s">
        <v>5633</v>
      </c>
      <c r="U578" s="18">
        <v>10</v>
      </c>
      <c r="V578" s="15"/>
      <c r="W578" s="18" t="s">
        <v>1886</v>
      </c>
      <c r="X578" s="18"/>
      <c r="Y578" s="15" t="s">
        <v>73</v>
      </c>
      <c r="Z578" s="18" t="s">
        <v>1886</v>
      </c>
      <c r="AA578" s="18" t="s">
        <v>71</v>
      </c>
      <c r="AB578" s="18" t="s">
        <v>6767</v>
      </c>
      <c r="AC578" s="67" t="e">
        <f>+VLOOKUP("*"&amp;L578&amp;"*",'[2]REGISTROS SANITARIOS'!$D$554:$E$713,2,FALSE)</f>
        <v>#N/A</v>
      </c>
      <c r="AD578" s="22" t="s">
        <v>44</v>
      </c>
      <c r="AE578" s="16" t="s">
        <v>7743</v>
      </c>
      <c r="AF578" s="34" t="s">
        <v>8814</v>
      </c>
      <c r="AG578" s="24" t="s">
        <v>8034</v>
      </c>
      <c r="AH578" s="18" t="s">
        <v>8014</v>
      </c>
      <c r="AI578" s="18" t="s">
        <v>56</v>
      </c>
      <c r="AJ578" s="17">
        <v>7975</v>
      </c>
      <c r="AK578" s="25">
        <v>7975</v>
      </c>
      <c r="AL578" s="25">
        <v>378</v>
      </c>
      <c r="AM578" s="35"/>
      <c r="AN578" s="49">
        <f t="shared" si="76"/>
        <v>3014550</v>
      </c>
      <c r="AO578" s="18"/>
      <c r="AP578" s="15" t="s">
        <v>8012</v>
      </c>
      <c r="AQ578" s="43" t="str">
        <f t="shared" si="77"/>
        <v>SI</v>
      </c>
      <c r="AR578" s="44">
        <f t="shared" si="78"/>
        <v>3014550</v>
      </c>
      <c r="AS578" s="44">
        <f t="shared" si="79"/>
        <v>3014550</v>
      </c>
      <c r="AT578" s="44">
        <f t="shared" si="80"/>
        <v>3014550</v>
      </c>
      <c r="AU578" s="44">
        <f t="shared" si="81"/>
        <v>3014550</v>
      </c>
      <c r="AV578" s="45" t="b">
        <f t="shared" si="82"/>
        <v>1</v>
      </c>
      <c r="AW578" s="45" t="b">
        <f t="shared" si="83"/>
        <v>1</v>
      </c>
      <c r="AX578" s="45"/>
    </row>
    <row r="579" spans="1:50" s="36" customFormat="1" ht="27.75" customHeight="1" x14ac:dyDescent="0.15">
      <c r="A579" s="36" t="str">
        <f t="shared" si="75"/>
        <v>CARMEN DEL PILAR ESCOBAR BUSTOS103012110</v>
      </c>
      <c r="B579" s="36" t="b">
        <f>+A579='[1]Anexo 9'!A579</f>
        <v>1</v>
      </c>
      <c r="C579" s="18">
        <v>51739132</v>
      </c>
      <c r="D579" s="18" t="s">
        <v>3859</v>
      </c>
      <c r="E579" s="15" t="s">
        <v>61</v>
      </c>
      <c r="F579" s="15" t="s">
        <v>62</v>
      </c>
      <c r="G579" s="15" t="s">
        <v>3155</v>
      </c>
      <c r="H579" s="15" t="s">
        <v>3155</v>
      </c>
      <c r="I579" s="15" t="s">
        <v>3155</v>
      </c>
      <c r="J579" s="15">
        <v>8</v>
      </c>
      <c r="K579" s="15" t="s">
        <v>3155</v>
      </c>
      <c r="L579" s="15">
        <v>103012110</v>
      </c>
      <c r="M579" s="15" t="s">
        <v>1602</v>
      </c>
      <c r="N579" s="15" t="s">
        <v>80</v>
      </c>
      <c r="O579" s="18" t="s">
        <v>4108</v>
      </c>
      <c r="P579" s="22" t="s">
        <v>3841</v>
      </c>
      <c r="Q579" s="15" t="s">
        <v>1604</v>
      </c>
      <c r="R579" s="18" t="s">
        <v>3127</v>
      </c>
      <c r="S579" s="22" t="s">
        <v>73</v>
      </c>
      <c r="T579" s="18" t="s">
        <v>3127</v>
      </c>
      <c r="U579" s="18">
        <v>1</v>
      </c>
      <c r="V579" s="15"/>
      <c r="W579" s="18" t="s">
        <v>2528</v>
      </c>
      <c r="X579" s="18"/>
      <c r="Y579" s="15" t="s">
        <v>73</v>
      </c>
      <c r="Z579" s="18" t="s">
        <v>2528</v>
      </c>
      <c r="AA579" s="18" t="s">
        <v>71</v>
      </c>
      <c r="AB579" s="18" t="s">
        <v>3800</v>
      </c>
      <c r="AC579" s="67" t="str">
        <f>+VLOOKUP("*"&amp;L579&amp;"*",'[2]REGISTROS SANITARIOS'!$D$554:$E$713,2,FALSE)</f>
        <v>SI</v>
      </c>
      <c r="AD579" s="22" t="s">
        <v>1025</v>
      </c>
      <c r="AE579" s="16" t="s">
        <v>7744</v>
      </c>
      <c r="AF579" s="34" t="s">
        <v>8814</v>
      </c>
      <c r="AG579" s="24" t="s">
        <v>8035</v>
      </c>
      <c r="AH579" s="18" t="s">
        <v>8011</v>
      </c>
      <c r="AI579" s="18" t="s">
        <v>56</v>
      </c>
      <c r="AJ579" s="17">
        <v>10450</v>
      </c>
      <c r="AK579" s="25">
        <v>10450</v>
      </c>
      <c r="AL579" s="25">
        <v>6864</v>
      </c>
      <c r="AM579" s="35"/>
      <c r="AN579" s="49">
        <f t="shared" si="76"/>
        <v>71728800</v>
      </c>
      <c r="AO579" s="18"/>
      <c r="AP579" s="15" t="s">
        <v>8012</v>
      </c>
      <c r="AQ579" s="43" t="str">
        <f t="shared" si="77"/>
        <v>SI</v>
      </c>
      <c r="AR579" s="44">
        <f t="shared" si="78"/>
        <v>71728800</v>
      </c>
      <c r="AS579" s="44">
        <f t="shared" si="79"/>
        <v>71728800</v>
      </c>
      <c r="AT579" s="44">
        <f t="shared" si="80"/>
        <v>71728800</v>
      </c>
      <c r="AU579" s="44">
        <f t="shared" si="81"/>
        <v>71728800</v>
      </c>
      <c r="AV579" s="45" t="b">
        <f t="shared" si="82"/>
        <v>1</v>
      </c>
      <c r="AW579" s="45" t="b">
        <f t="shared" si="83"/>
        <v>1</v>
      </c>
      <c r="AX579" s="45"/>
    </row>
    <row r="580" spans="1:50" s="36" customFormat="1" ht="27.75" customHeight="1" x14ac:dyDescent="0.15">
      <c r="A580" s="36" t="str">
        <f t="shared" ref="A580:A643" si="84">+D580&amp;L580</f>
        <v>CARMEN DEL PILAR ESCOBAR BUSTOS103012203</v>
      </c>
      <c r="B580" s="36" t="b">
        <f>+A580='[1]Anexo 9'!A580</f>
        <v>1</v>
      </c>
      <c r="C580" s="18">
        <v>51739134</v>
      </c>
      <c r="D580" s="18" t="s">
        <v>3859</v>
      </c>
      <c r="E580" s="15" t="s">
        <v>61</v>
      </c>
      <c r="F580" s="15" t="s">
        <v>62</v>
      </c>
      <c r="G580" s="15" t="s">
        <v>3155</v>
      </c>
      <c r="H580" s="15" t="s">
        <v>3155</v>
      </c>
      <c r="I580" s="15" t="s">
        <v>3155</v>
      </c>
      <c r="J580" s="15">
        <v>7</v>
      </c>
      <c r="K580" s="15" t="s">
        <v>3155</v>
      </c>
      <c r="L580" s="15">
        <v>103012203</v>
      </c>
      <c r="M580" s="15" t="s">
        <v>1609</v>
      </c>
      <c r="N580" s="15" t="s">
        <v>80</v>
      </c>
      <c r="O580" s="18" t="s">
        <v>4109</v>
      </c>
      <c r="P580" s="22" t="s">
        <v>3841</v>
      </c>
      <c r="Q580" s="15" t="s">
        <v>1604</v>
      </c>
      <c r="R580" s="18" t="s">
        <v>3127</v>
      </c>
      <c r="S580" s="22" t="s">
        <v>73</v>
      </c>
      <c r="T580" s="18" t="s">
        <v>3127</v>
      </c>
      <c r="U580" s="18">
        <v>1</v>
      </c>
      <c r="V580" s="15"/>
      <c r="W580" s="18" t="s">
        <v>6185</v>
      </c>
      <c r="X580" s="18"/>
      <c r="Y580" s="15" t="s">
        <v>73</v>
      </c>
      <c r="Z580" s="18" t="s">
        <v>6185</v>
      </c>
      <c r="AA580" s="18" t="s">
        <v>71</v>
      </c>
      <c r="AB580" s="18" t="s">
        <v>2985</v>
      </c>
      <c r="AC580" s="67" t="str">
        <f>+VLOOKUP("*"&amp;L580&amp;"*",'[2]REGISTROS SANITARIOS'!$D$554:$E$713,2,FALSE)</f>
        <v>SI</v>
      </c>
      <c r="AD580" s="22" t="s">
        <v>1025</v>
      </c>
      <c r="AE580" s="16" t="s">
        <v>7733</v>
      </c>
      <c r="AF580" s="34" t="s">
        <v>8814</v>
      </c>
      <c r="AG580" s="24"/>
      <c r="AH580" s="18"/>
      <c r="AI580" s="18"/>
      <c r="AJ580" s="17">
        <v>7150</v>
      </c>
      <c r="AK580" s="25">
        <v>7150</v>
      </c>
      <c r="AL580" s="25">
        <v>22440</v>
      </c>
      <c r="AM580" s="35"/>
      <c r="AN580" s="49">
        <f t="shared" ref="AN580:AN643" si="85">+AL580*((1+AM580)*AK580)</f>
        <v>160446000</v>
      </c>
      <c r="AO580" s="18"/>
      <c r="AP580" s="15" t="s">
        <v>8012</v>
      </c>
      <c r="AQ580" s="43" t="str">
        <f t="shared" ref="AQ580:AQ643" si="86">+IF(AK580="","NO INDICA",IF(AJ580=AK580,"SI",IF(AK580&gt;AJ580,"MAYOR",IF(AK580&lt;AJ580,"MENOR"))))</f>
        <v>SI</v>
      </c>
      <c r="AR580" s="44">
        <f t="shared" ref="AR580:AR643" si="87">+AJ580*(AL580*(1+AM580))</f>
        <v>160446000</v>
      </c>
      <c r="AS580" s="44">
        <f t="shared" ref="AS580:AS643" si="88">+AJ580*AL580</f>
        <v>160446000</v>
      </c>
      <c r="AT580" s="44">
        <f t="shared" ref="AT580:AT643" si="89">+AL580*AK580</f>
        <v>160446000</v>
      </c>
      <c r="AU580" s="44">
        <f t="shared" ref="AU580:AU643" si="90">+AK580*(AL580*(1+AM580))</f>
        <v>160446000</v>
      </c>
      <c r="AV580" s="45" t="b">
        <f t="shared" ref="AV580:AV643" si="91">+IFERROR(AU580=AN580,"FALSO")</f>
        <v>1</v>
      </c>
      <c r="AW580" s="45" t="b">
        <f t="shared" ref="AW580:AW643" si="92">+AS580=AN580</f>
        <v>1</v>
      </c>
      <c r="AX580" s="45"/>
    </row>
    <row r="581" spans="1:50" s="36" customFormat="1" ht="27.75" customHeight="1" x14ac:dyDescent="0.15">
      <c r="A581" s="36" t="str">
        <f t="shared" si="84"/>
        <v>CARMEN DEL PILAR ESCOBAR BUSTOS103012303</v>
      </c>
      <c r="B581" s="36" t="b">
        <f>+A581='[1]Anexo 9'!A581</f>
        <v>1</v>
      </c>
      <c r="C581" s="18">
        <v>51739135</v>
      </c>
      <c r="D581" s="18" t="s">
        <v>3859</v>
      </c>
      <c r="E581" s="15" t="s">
        <v>61</v>
      </c>
      <c r="F581" s="15" t="s">
        <v>62</v>
      </c>
      <c r="G581" s="15" t="s">
        <v>3155</v>
      </c>
      <c r="H581" s="15" t="s">
        <v>3155</v>
      </c>
      <c r="I581" s="15" t="s">
        <v>3155</v>
      </c>
      <c r="J581" s="15">
        <v>7</v>
      </c>
      <c r="K581" s="15" t="s">
        <v>3155</v>
      </c>
      <c r="L581" s="15">
        <v>103012303</v>
      </c>
      <c r="M581" s="15" t="s">
        <v>1893</v>
      </c>
      <c r="N581" s="15" t="s">
        <v>80</v>
      </c>
      <c r="O581" s="18" t="s">
        <v>4110</v>
      </c>
      <c r="P581" s="22" t="s">
        <v>3841</v>
      </c>
      <c r="Q581" s="15" t="s">
        <v>1616</v>
      </c>
      <c r="R581" s="18" t="s">
        <v>3134</v>
      </c>
      <c r="S581" s="22" t="s">
        <v>73</v>
      </c>
      <c r="T581" s="18" t="s">
        <v>3134</v>
      </c>
      <c r="U581" s="18">
        <v>10</v>
      </c>
      <c r="V581" s="15"/>
      <c r="W581" s="18" t="s">
        <v>1882</v>
      </c>
      <c r="X581" s="18"/>
      <c r="Y581" s="15" t="s">
        <v>73</v>
      </c>
      <c r="Z581" s="18" t="s">
        <v>1882</v>
      </c>
      <c r="AA581" s="18" t="s">
        <v>71</v>
      </c>
      <c r="AB581" s="18" t="s">
        <v>6768</v>
      </c>
      <c r="AC581" s="67" t="e">
        <f>+VLOOKUP("*"&amp;L581&amp;"*",'[2]REGISTROS SANITARIOS'!$D$554:$E$713,2,FALSE)</f>
        <v>#N/A</v>
      </c>
      <c r="AD581" s="22" t="s">
        <v>44</v>
      </c>
      <c r="AE581" s="16" t="s">
        <v>7734</v>
      </c>
      <c r="AF581" s="34" t="s">
        <v>8814</v>
      </c>
      <c r="AG581" s="24" t="s">
        <v>8036</v>
      </c>
      <c r="AH581" s="18" t="s">
        <v>8037</v>
      </c>
      <c r="AI581" s="18" t="s">
        <v>56</v>
      </c>
      <c r="AJ581" s="17">
        <v>16500</v>
      </c>
      <c r="AK581" s="25">
        <v>16500</v>
      </c>
      <c r="AL581" s="25">
        <v>1538</v>
      </c>
      <c r="AM581" s="35"/>
      <c r="AN581" s="49">
        <f t="shared" si="85"/>
        <v>25377000</v>
      </c>
      <c r="AO581" s="18"/>
      <c r="AP581" s="15" t="s">
        <v>8012</v>
      </c>
      <c r="AQ581" s="43" t="str">
        <f t="shared" si="86"/>
        <v>SI</v>
      </c>
      <c r="AR581" s="44">
        <f t="shared" si="87"/>
        <v>25377000</v>
      </c>
      <c r="AS581" s="44">
        <f t="shared" si="88"/>
        <v>25377000</v>
      </c>
      <c r="AT581" s="44">
        <f t="shared" si="89"/>
        <v>25377000</v>
      </c>
      <c r="AU581" s="44">
        <f t="shared" si="90"/>
        <v>25377000</v>
      </c>
      <c r="AV581" s="45" t="b">
        <f t="shared" si="91"/>
        <v>1</v>
      </c>
      <c r="AW581" s="45" t="b">
        <f t="shared" si="92"/>
        <v>1</v>
      </c>
      <c r="AX581" s="45"/>
    </row>
    <row r="582" spans="1:50" s="36" customFormat="1" ht="27.75" customHeight="1" x14ac:dyDescent="0.15">
      <c r="A582" s="36" t="str">
        <f t="shared" si="84"/>
        <v>CARMEN DEL PILAR ESCOBAR BUSTOS103012403</v>
      </c>
      <c r="B582" s="36" t="b">
        <f>+A582='[1]Anexo 9'!A582</f>
        <v>1</v>
      </c>
      <c r="C582" s="18">
        <v>51739136</v>
      </c>
      <c r="D582" s="18" t="s">
        <v>3859</v>
      </c>
      <c r="E582" s="15" t="s">
        <v>61</v>
      </c>
      <c r="F582" s="15" t="s">
        <v>62</v>
      </c>
      <c r="G582" s="15" t="s">
        <v>3155</v>
      </c>
      <c r="H582" s="15" t="s">
        <v>3155</v>
      </c>
      <c r="I582" s="15" t="s">
        <v>3155</v>
      </c>
      <c r="J582" s="15">
        <v>7</v>
      </c>
      <c r="K582" s="15" t="s">
        <v>3155</v>
      </c>
      <c r="L582" s="15">
        <v>103012403</v>
      </c>
      <c r="M582" s="15" t="s">
        <v>1896</v>
      </c>
      <c r="N582" s="15" t="s">
        <v>80</v>
      </c>
      <c r="O582" s="18" t="s">
        <v>4111</v>
      </c>
      <c r="P582" s="22" t="s">
        <v>3841</v>
      </c>
      <c r="Q582" s="15" t="s">
        <v>82</v>
      </c>
      <c r="R582" s="18" t="s">
        <v>5634</v>
      </c>
      <c r="S582" s="22" t="s">
        <v>68</v>
      </c>
      <c r="T582" s="18" t="s">
        <v>5634</v>
      </c>
      <c r="U582" s="18">
        <v>50</v>
      </c>
      <c r="V582" s="15"/>
      <c r="W582" s="18" t="s">
        <v>1751</v>
      </c>
      <c r="X582" s="18"/>
      <c r="Y582" s="15" t="s">
        <v>73</v>
      </c>
      <c r="Z582" s="18" t="s">
        <v>1751</v>
      </c>
      <c r="AA582" s="18" t="s">
        <v>71</v>
      </c>
      <c r="AB582" s="18" t="s">
        <v>3801</v>
      </c>
      <c r="AC582" s="67" t="e">
        <f>+VLOOKUP("*"&amp;L582&amp;"*",'[2]REGISTROS SANITARIOS'!$D$554:$E$713,2,FALSE)</f>
        <v>#N/A</v>
      </c>
      <c r="AD582" s="22" t="s">
        <v>44</v>
      </c>
      <c r="AE582" s="16" t="s">
        <v>7745</v>
      </c>
      <c r="AF582" s="34" t="s">
        <v>8814</v>
      </c>
      <c r="AG582" s="24" t="s">
        <v>8038</v>
      </c>
      <c r="AH582" s="18" t="s">
        <v>8039</v>
      </c>
      <c r="AI582" s="18" t="s">
        <v>56</v>
      </c>
      <c r="AJ582" s="17">
        <v>2090</v>
      </c>
      <c r="AK582" s="25">
        <v>2090</v>
      </c>
      <c r="AL582" s="25">
        <v>1268</v>
      </c>
      <c r="AM582" s="35"/>
      <c r="AN582" s="49">
        <f t="shared" si="85"/>
        <v>2650120</v>
      </c>
      <c r="AO582" s="18"/>
      <c r="AP582" s="15" t="s">
        <v>8012</v>
      </c>
      <c r="AQ582" s="43" t="str">
        <f t="shared" si="86"/>
        <v>SI</v>
      </c>
      <c r="AR582" s="44">
        <f t="shared" si="87"/>
        <v>2650120</v>
      </c>
      <c r="AS582" s="44">
        <f t="shared" si="88"/>
        <v>2650120</v>
      </c>
      <c r="AT582" s="44">
        <f t="shared" si="89"/>
        <v>2650120</v>
      </c>
      <c r="AU582" s="44">
        <f t="shared" si="90"/>
        <v>2650120</v>
      </c>
      <c r="AV582" s="45" t="b">
        <f t="shared" si="91"/>
        <v>1</v>
      </c>
      <c r="AW582" s="45" t="b">
        <f t="shared" si="92"/>
        <v>1</v>
      </c>
      <c r="AX582" s="45"/>
    </row>
    <row r="583" spans="1:50" s="36" customFormat="1" ht="27.75" customHeight="1" x14ac:dyDescent="0.15">
      <c r="A583" s="36" t="str">
        <f t="shared" si="84"/>
        <v>CARMEN DEL PILAR ESCOBAR BUSTOS103012503</v>
      </c>
      <c r="B583" s="36" t="b">
        <f>+A583='[1]Anexo 9'!A583</f>
        <v>1</v>
      </c>
      <c r="C583" s="18">
        <v>51739137</v>
      </c>
      <c r="D583" s="18" t="s">
        <v>3859</v>
      </c>
      <c r="E583" s="15" t="s">
        <v>61</v>
      </c>
      <c r="F583" s="15" t="s">
        <v>62</v>
      </c>
      <c r="G583" s="15" t="s">
        <v>3155</v>
      </c>
      <c r="H583" s="15" t="s">
        <v>3155</v>
      </c>
      <c r="I583" s="15" t="s">
        <v>3155</v>
      </c>
      <c r="J583" s="15">
        <v>7</v>
      </c>
      <c r="K583" s="15" t="s">
        <v>3155</v>
      </c>
      <c r="L583" s="15">
        <v>103012503</v>
      </c>
      <c r="M583" s="15" t="s">
        <v>1899</v>
      </c>
      <c r="N583" s="15" t="s">
        <v>80</v>
      </c>
      <c r="O583" s="18" t="s">
        <v>4112</v>
      </c>
      <c r="P583" s="22" t="s">
        <v>3841</v>
      </c>
      <c r="Q583" s="15" t="s">
        <v>82</v>
      </c>
      <c r="R583" s="18" t="s">
        <v>3134</v>
      </c>
      <c r="S583" s="22" t="s">
        <v>73</v>
      </c>
      <c r="T583" s="18" t="s">
        <v>3134</v>
      </c>
      <c r="U583" s="18">
        <v>10</v>
      </c>
      <c r="V583" s="15"/>
      <c r="W583" s="18" t="s">
        <v>1751</v>
      </c>
      <c r="X583" s="18"/>
      <c r="Y583" s="15" t="s">
        <v>73</v>
      </c>
      <c r="Z583" s="18" t="s">
        <v>1751</v>
      </c>
      <c r="AA583" s="18" t="s">
        <v>71</v>
      </c>
      <c r="AB583" s="18" t="s">
        <v>6769</v>
      </c>
      <c r="AC583" s="67" t="str">
        <f>+VLOOKUP("*"&amp;L583&amp;"*",'[2]REGISTROS SANITARIOS'!$D$554:$E$713,2,FALSE)</f>
        <v>SI</v>
      </c>
      <c r="AD583" s="22" t="s">
        <v>1025</v>
      </c>
      <c r="AE583" s="16" t="s">
        <v>7743</v>
      </c>
      <c r="AF583" s="34" t="s">
        <v>8814</v>
      </c>
      <c r="AG583" s="24" t="s">
        <v>8040</v>
      </c>
      <c r="AH583" s="18" t="s">
        <v>8017</v>
      </c>
      <c r="AI583" s="18" t="s">
        <v>56</v>
      </c>
      <c r="AJ583" s="17">
        <v>1375</v>
      </c>
      <c r="AK583" s="25">
        <v>1375</v>
      </c>
      <c r="AL583" s="25">
        <v>1916</v>
      </c>
      <c r="AM583" s="35"/>
      <c r="AN583" s="49">
        <f t="shared" si="85"/>
        <v>2634500</v>
      </c>
      <c r="AO583" s="18"/>
      <c r="AP583" s="15" t="s">
        <v>8012</v>
      </c>
      <c r="AQ583" s="43" t="str">
        <f t="shared" si="86"/>
        <v>SI</v>
      </c>
      <c r="AR583" s="44">
        <f t="shared" si="87"/>
        <v>2634500</v>
      </c>
      <c r="AS583" s="44">
        <f t="shared" si="88"/>
        <v>2634500</v>
      </c>
      <c r="AT583" s="44">
        <f t="shared" si="89"/>
        <v>2634500</v>
      </c>
      <c r="AU583" s="44">
        <f t="shared" si="90"/>
        <v>2634500</v>
      </c>
      <c r="AV583" s="45" t="b">
        <f t="shared" si="91"/>
        <v>1</v>
      </c>
      <c r="AW583" s="45" t="b">
        <f t="shared" si="92"/>
        <v>1</v>
      </c>
      <c r="AX583" s="45"/>
    </row>
    <row r="584" spans="1:50" s="36" customFormat="1" ht="27.75" customHeight="1" x14ac:dyDescent="0.15">
      <c r="A584" s="36" t="str">
        <f t="shared" si="84"/>
        <v>CARMEN DEL PILAR ESCOBAR BUSTOS103012603</v>
      </c>
      <c r="B584" s="36" t="b">
        <f>+A584='[1]Anexo 9'!A584</f>
        <v>1</v>
      </c>
      <c r="C584" s="18">
        <v>51739138</v>
      </c>
      <c r="D584" s="18" t="s">
        <v>3859</v>
      </c>
      <c r="E584" s="15" t="s">
        <v>61</v>
      </c>
      <c r="F584" s="15" t="s">
        <v>62</v>
      </c>
      <c r="G584" s="15" t="s">
        <v>3155</v>
      </c>
      <c r="H584" s="15" t="s">
        <v>3155</v>
      </c>
      <c r="I584" s="15" t="s">
        <v>3155</v>
      </c>
      <c r="J584" s="15">
        <v>7</v>
      </c>
      <c r="K584" s="15" t="s">
        <v>3155</v>
      </c>
      <c r="L584" s="15">
        <v>103012603</v>
      </c>
      <c r="M584" s="15" t="s">
        <v>1902</v>
      </c>
      <c r="N584" s="15" t="s">
        <v>80</v>
      </c>
      <c r="O584" s="18" t="s">
        <v>4113</v>
      </c>
      <c r="P584" s="22" t="s">
        <v>3841</v>
      </c>
      <c r="Q584" s="15" t="s">
        <v>82</v>
      </c>
      <c r="R584" s="18" t="s">
        <v>3134</v>
      </c>
      <c r="S584" s="22" t="s">
        <v>73</v>
      </c>
      <c r="T584" s="18" t="s">
        <v>3134</v>
      </c>
      <c r="U584" s="18">
        <v>10</v>
      </c>
      <c r="V584" s="15"/>
      <c r="W584" s="18" t="s">
        <v>1882</v>
      </c>
      <c r="X584" s="18"/>
      <c r="Y584" s="15" t="s">
        <v>73</v>
      </c>
      <c r="Z584" s="18" t="s">
        <v>1882</v>
      </c>
      <c r="AA584" s="18" t="s">
        <v>71</v>
      </c>
      <c r="AB584" s="18" t="s">
        <v>6770</v>
      </c>
      <c r="AC584" s="67" t="e">
        <f>+VLOOKUP("*"&amp;L584&amp;"*",'[2]REGISTROS SANITARIOS'!$D$554:$E$713,2,FALSE)</f>
        <v>#N/A</v>
      </c>
      <c r="AD584" s="22" t="s">
        <v>44</v>
      </c>
      <c r="AE584" s="16" t="s">
        <v>7746</v>
      </c>
      <c r="AF584" s="34" t="s">
        <v>8814</v>
      </c>
      <c r="AG584" s="24" t="s">
        <v>8041</v>
      </c>
      <c r="AH584" s="18" t="s">
        <v>8042</v>
      </c>
      <c r="AI584" s="18" t="s">
        <v>56</v>
      </c>
      <c r="AJ584" s="17">
        <v>660</v>
      </c>
      <c r="AK584" s="25">
        <v>660</v>
      </c>
      <c r="AL584" s="25">
        <v>1408</v>
      </c>
      <c r="AM584" s="35"/>
      <c r="AN584" s="49">
        <f t="shared" si="85"/>
        <v>929280</v>
      </c>
      <c r="AO584" s="18"/>
      <c r="AP584" s="15" t="s">
        <v>8012</v>
      </c>
      <c r="AQ584" s="43" t="str">
        <f t="shared" si="86"/>
        <v>SI</v>
      </c>
      <c r="AR584" s="44">
        <f t="shared" si="87"/>
        <v>929280</v>
      </c>
      <c r="AS584" s="44">
        <f t="shared" si="88"/>
        <v>929280</v>
      </c>
      <c r="AT584" s="44">
        <f t="shared" si="89"/>
        <v>929280</v>
      </c>
      <c r="AU584" s="44">
        <f t="shared" si="90"/>
        <v>929280</v>
      </c>
      <c r="AV584" s="45" t="b">
        <f t="shared" si="91"/>
        <v>1</v>
      </c>
      <c r="AW584" s="45" t="b">
        <f t="shared" si="92"/>
        <v>1</v>
      </c>
      <c r="AX584" s="45"/>
    </row>
    <row r="585" spans="1:50" s="36" customFormat="1" ht="27.75" customHeight="1" x14ac:dyDescent="0.15">
      <c r="A585" s="36" t="str">
        <f t="shared" si="84"/>
        <v>CARMEN DEL PILAR ESCOBAR BUSTOS103012703</v>
      </c>
      <c r="B585" s="36" t="b">
        <f>+A585='[1]Anexo 9'!A585</f>
        <v>1</v>
      </c>
      <c r="C585" s="18">
        <v>51739139</v>
      </c>
      <c r="D585" s="18" t="s">
        <v>3859</v>
      </c>
      <c r="E585" s="15" t="s">
        <v>61</v>
      </c>
      <c r="F585" s="15" t="s">
        <v>62</v>
      </c>
      <c r="G585" s="15" t="s">
        <v>3155</v>
      </c>
      <c r="H585" s="15" t="s">
        <v>3155</v>
      </c>
      <c r="I585" s="15" t="s">
        <v>3155</v>
      </c>
      <c r="J585" s="15">
        <v>7</v>
      </c>
      <c r="K585" s="15" t="s">
        <v>3155</v>
      </c>
      <c r="L585" s="15">
        <v>103012703</v>
      </c>
      <c r="M585" s="15" t="s">
        <v>1904</v>
      </c>
      <c r="N585" s="15" t="s">
        <v>80</v>
      </c>
      <c r="O585" s="18" t="s">
        <v>4114</v>
      </c>
      <c r="P585" s="22" t="s">
        <v>3841</v>
      </c>
      <c r="Q585" s="15" t="s">
        <v>82</v>
      </c>
      <c r="R585" s="18" t="s">
        <v>3134</v>
      </c>
      <c r="S585" s="22" t="s">
        <v>73</v>
      </c>
      <c r="T585" s="18" t="s">
        <v>3134</v>
      </c>
      <c r="U585" s="18">
        <v>10</v>
      </c>
      <c r="V585" s="15"/>
      <c r="W585" s="18" t="s">
        <v>1882</v>
      </c>
      <c r="X585" s="18"/>
      <c r="Y585" s="15" t="s">
        <v>73</v>
      </c>
      <c r="Z585" s="18" t="s">
        <v>1882</v>
      </c>
      <c r="AA585" s="18" t="s">
        <v>71</v>
      </c>
      <c r="AB585" s="18" t="s">
        <v>6771</v>
      </c>
      <c r="AC585" s="67" t="e">
        <f>+VLOOKUP("*"&amp;L585&amp;"*",'[2]REGISTROS SANITARIOS'!$D$554:$E$713,2,FALSE)</f>
        <v>#N/A</v>
      </c>
      <c r="AD585" s="22" t="s">
        <v>44</v>
      </c>
      <c r="AE585" s="16" t="s">
        <v>7747</v>
      </c>
      <c r="AF585" s="34" t="s">
        <v>8814</v>
      </c>
      <c r="AG585" s="24" t="s">
        <v>8043</v>
      </c>
      <c r="AH585" s="18" t="s">
        <v>8044</v>
      </c>
      <c r="AI585" s="18" t="s">
        <v>56</v>
      </c>
      <c r="AJ585" s="17">
        <v>3410</v>
      </c>
      <c r="AK585" s="25">
        <v>3410</v>
      </c>
      <c r="AL585" s="25">
        <v>2562</v>
      </c>
      <c r="AM585" s="35"/>
      <c r="AN585" s="49">
        <f t="shared" si="85"/>
        <v>8736420</v>
      </c>
      <c r="AO585" s="18"/>
      <c r="AP585" s="15" t="s">
        <v>8012</v>
      </c>
      <c r="AQ585" s="43" t="str">
        <f t="shared" si="86"/>
        <v>SI</v>
      </c>
      <c r="AR585" s="44">
        <f t="shared" si="87"/>
        <v>8736420</v>
      </c>
      <c r="AS585" s="44">
        <f t="shared" si="88"/>
        <v>8736420</v>
      </c>
      <c r="AT585" s="44">
        <f t="shared" si="89"/>
        <v>8736420</v>
      </c>
      <c r="AU585" s="44">
        <f t="shared" si="90"/>
        <v>8736420</v>
      </c>
      <c r="AV585" s="45" t="b">
        <f t="shared" si="91"/>
        <v>1</v>
      </c>
      <c r="AW585" s="45" t="b">
        <f t="shared" si="92"/>
        <v>1</v>
      </c>
      <c r="AX585" s="45"/>
    </row>
    <row r="586" spans="1:50" s="36" customFormat="1" ht="27.75" customHeight="1" x14ac:dyDescent="0.15">
      <c r="A586" s="36" t="str">
        <f t="shared" si="84"/>
        <v>CARMEN DEL PILAR ESCOBAR BUSTOS103013103</v>
      </c>
      <c r="B586" s="36" t="b">
        <f>+A586='[1]Anexo 9'!A586</f>
        <v>1</v>
      </c>
      <c r="C586" s="18">
        <v>51739141</v>
      </c>
      <c r="D586" s="18" t="s">
        <v>3859</v>
      </c>
      <c r="E586" s="15" t="s">
        <v>61</v>
      </c>
      <c r="F586" s="15" t="s">
        <v>62</v>
      </c>
      <c r="G586" s="15" t="s">
        <v>3155</v>
      </c>
      <c r="H586" s="15" t="s">
        <v>3155</v>
      </c>
      <c r="I586" s="15" t="s">
        <v>3155</v>
      </c>
      <c r="J586" s="15">
        <v>5</v>
      </c>
      <c r="K586" s="15" t="s">
        <v>3155</v>
      </c>
      <c r="L586" s="15">
        <v>103013103</v>
      </c>
      <c r="M586" s="15" t="s">
        <v>1906</v>
      </c>
      <c r="N586" s="15" t="s">
        <v>80</v>
      </c>
      <c r="O586" s="18" t="s">
        <v>4115</v>
      </c>
      <c r="P586" s="22" t="s">
        <v>3841</v>
      </c>
      <c r="Q586" s="15" t="s">
        <v>82</v>
      </c>
      <c r="R586" s="18" t="s">
        <v>3134</v>
      </c>
      <c r="S586" s="22" t="s">
        <v>73</v>
      </c>
      <c r="T586" s="18" t="s">
        <v>3134</v>
      </c>
      <c r="U586" s="18">
        <v>10</v>
      </c>
      <c r="V586" s="15"/>
      <c r="W586" s="18" t="s">
        <v>1882</v>
      </c>
      <c r="X586" s="18"/>
      <c r="Y586" s="15" t="s">
        <v>73</v>
      </c>
      <c r="Z586" s="18" t="s">
        <v>1882</v>
      </c>
      <c r="AA586" s="18" t="s">
        <v>71</v>
      </c>
      <c r="AB586" s="18" t="s">
        <v>6772</v>
      </c>
      <c r="AC586" s="67" t="str">
        <f>+VLOOKUP("*"&amp;L586&amp;"*",'[2]REGISTROS SANITARIOS'!$D$554:$E$713,2,FALSE)</f>
        <v>SI</v>
      </c>
      <c r="AD586" s="22" t="s">
        <v>1025</v>
      </c>
      <c r="AE586" s="16" t="s">
        <v>7748</v>
      </c>
      <c r="AF586" s="34" t="s">
        <v>8814</v>
      </c>
      <c r="AG586" s="24" t="s">
        <v>8045</v>
      </c>
      <c r="AH586" s="18" t="s">
        <v>8046</v>
      </c>
      <c r="AI586" s="18" t="s">
        <v>56</v>
      </c>
      <c r="AJ586" s="17">
        <v>440</v>
      </c>
      <c r="AK586" s="25">
        <v>440</v>
      </c>
      <c r="AL586" s="25">
        <v>1794</v>
      </c>
      <c r="AM586" s="35"/>
      <c r="AN586" s="49">
        <f t="shared" si="85"/>
        <v>789360</v>
      </c>
      <c r="AO586" s="18"/>
      <c r="AP586" s="15" t="s">
        <v>8012</v>
      </c>
      <c r="AQ586" s="43" t="str">
        <f t="shared" si="86"/>
        <v>SI</v>
      </c>
      <c r="AR586" s="44">
        <f t="shared" si="87"/>
        <v>789360</v>
      </c>
      <c r="AS586" s="44">
        <f t="shared" si="88"/>
        <v>789360</v>
      </c>
      <c r="AT586" s="44">
        <f t="shared" si="89"/>
        <v>789360</v>
      </c>
      <c r="AU586" s="44">
        <f t="shared" si="90"/>
        <v>789360</v>
      </c>
      <c r="AV586" s="45" t="b">
        <f t="shared" si="91"/>
        <v>1</v>
      </c>
      <c r="AW586" s="45" t="b">
        <f t="shared" si="92"/>
        <v>1</v>
      </c>
      <c r="AX586" s="45"/>
    </row>
    <row r="587" spans="1:50" s="36" customFormat="1" ht="27.75" customHeight="1" x14ac:dyDescent="0.15">
      <c r="A587" s="36" t="str">
        <f t="shared" si="84"/>
        <v>CARMEN DEL PILAR ESCOBAR BUSTOS103013709</v>
      </c>
      <c r="B587" s="36" t="b">
        <f>+A587='[1]Anexo 9'!A587</f>
        <v>1</v>
      </c>
      <c r="C587" s="18">
        <v>51739142</v>
      </c>
      <c r="D587" s="18" t="s">
        <v>3859</v>
      </c>
      <c r="E587" s="15" t="s">
        <v>61</v>
      </c>
      <c r="F587" s="15" t="s">
        <v>62</v>
      </c>
      <c r="G587" s="15" t="s">
        <v>3155</v>
      </c>
      <c r="H587" s="15" t="s">
        <v>3155</v>
      </c>
      <c r="I587" s="15" t="s">
        <v>3155</v>
      </c>
      <c r="J587" s="15">
        <v>5</v>
      </c>
      <c r="K587" s="15" t="s">
        <v>3155</v>
      </c>
      <c r="L587" s="15">
        <v>103013709</v>
      </c>
      <c r="M587" s="15" t="s">
        <v>1425</v>
      </c>
      <c r="N587" s="15" t="s">
        <v>1426</v>
      </c>
      <c r="O587" s="18" t="s">
        <v>4116</v>
      </c>
      <c r="P587" s="22" t="s">
        <v>3841</v>
      </c>
      <c r="Q587" s="15" t="s">
        <v>1428</v>
      </c>
      <c r="R587" s="18" t="s">
        <v>5627</v>
      </c>
      <c r="S587" s="22" t="s">
        <v>73</v>
      </c>
      <c r="T587" s="18" t="s">
        <v>5627</v>
      </c>
      <c r="U587" s="18">
        <v>100</v>
      </c>
      <c r="V587" s="15"/>
      <c r="W587" s="18" t="s">
        <v>6182</v>
      </c>
      <c r="X587" s="18"/>
      <c r="Y587" s="15" t="s">
        <v>73</v>
      </c>
      <c r="Z587" s="18" t="s">
        <v>6182</v>
      </c>
      <c r="AA587" s="18" t="s">
        <v>71</v>
      </c>
      <c r="AB587" s="18" t="s">
        <v>1911</v>
      </c>
      <c r="AC587" s="67" t="str">
        <f>+VLOOKUP("*"&amp;L587&amp;"*",'[2]REGISTROS SANITARIOS'!$D$554:$E$713,2,FALSE)</f>
        <v>SI</v>
      </c>
      <c r="AD587" s="22" t="s">
        <v>1025</v>
      </c>
      <c r="AE587" s="16" t="s">
        <v>7749</v>
      </c>
      <c r="AF587" s="34" t="s">
        <v>8814</v>
      </c>
      <c r="AG587" s="24" t="s">
        <v>8047</v>
      </c>
      <c r="AH587" s="18" t="s">
        <v>8048</v>
      </c>
      <c r="AI587" s="18" t="s">
        <v>56</v>
      </c>
      <c r="AJ587" s="17">
        <v>77000</v>
      </c>
      <c r="AK587" s="25">
        <v>77000</v>
      </c>
      <c r="AL587" s="25">
        <v>132</v>
      </c>
      <c r="AM587" s="35"/>
      <c r="AN587" s="49">
        <f t="shared" si="85"/>
        <v>10164000</v>
      </c>
      <c r="AO587" s="18"/>
      <c r="AP587" s="15" t="s">
        <v>8012</v>
      </c>
      <c r="AQ587" s="43" t="str">
        <f t="shared" si="86"/>
        <v>SI</v>
      </c>
      <c r="AR587" s="44">
        <f t="shared" si="87"/>
        <v>10164000</v>
      </c>
      <c r="AS587" s="44">
        <f t="shared" si="88"/>
        <v>10164000</v>
      </c>
      <c r="AT587" s="44">
        <f t="shared" si="89"/>
        <v>10164000</v>
      </c>
      <c r="AU587" s="44">
        <f t="shared" si="90"/>
        <v>10164000</v>
      </c>
      <c r="AV587" s="45" t="b">
        <f t="shared" si="91"/>
        <v>1</v>
      </c>
      <c r="AW587" s="45" t="b">
        <f t="shared" si="92"/>
        <v>1</v>
      </c>
      <c r="AX587" s="45"/>
    </row>
    <row r="588" spans="1:50" s="36" customFormat="1" ht="27.75" customHeight="1" x14ac:dyDescent="0.15">
      <c r="A588" s="36" t="str">
        <f t="shared" si="84"/>
        <v>CARMEN DEL PILAR ESCOBAR BUSTOS103013903</v>
      </c>
      <c r="B588" s="36" t="b">
        <f>+A588='[1]Anexo 9'!A588</f>
        <v>1</v>
      </c>
      <c r="C588" s="18">
        <v>51739143</v>
      </c>
      <c r="D588" s="18" t="s">
        <v>3859</v>
      </c>
      <c r="E588" s="15" t="s">
        <v>61</v>
      </c>
      <c r="F588" s="15" t="s">
        <v>3424</v>
      </c>
      <c r="G588" s="15" t="s">
        <v>3155</v>
      </c>
      <c r="H588" s="15" t="s">
        <v>3155</v>
      </c>
      <c r="I588" s="15" t="s">
        <v>3155</v>
      </c>
      <c r="J588" s="15">
        <v>8</v>
      </c>
      <c r="K588" s="15" t="s">
        <v>3155</v>
      </c>
      <c r="L588" s="15">
        <v>103013903</v>
      </c>
      <c r="M588" s="15" t="s">
        <v>3871</v>
      </c>
      <c r="N588" s="15" t="s">
        <v>64</v>
      </c>
      <c r="O588" s="18" t="s">
        <v>4117</v>
      </c>
      <c r="P588" s="22" t="s">
        <v>73</v>
      </c>
      <c r="Q588" s="15" t="s">
        <v>5560</v>
      </c>
      <c r="R588" s="18" t="s">
        <v>5597</v>
      </c>
      <c r="S588" s="22" t="s">
        <v>73</v>
      </c>
      <c r="T588" s="18" t="s">
        <v>5597</v>
      </c>
      <c r="U588" s="18">
        <v>50</v>
      </c>
      <c r="V588" s="15"/>
      <c r="W588" s="18" t="s">
        <v>69</v>
      </c>
      <c r="X588" s="18"/>
      <c r="Y588" s="15" t="s">
        <v>73</v>
      </c>
      <c r="Z588" s="18" t="s">
        <v>69</v>
      </c>
      <c r="AA588" s="18" t="s">
        <v>71</v>
      </c>
      <c r="AB588" s="18" t="s">
        <v>6626</v>
      </c>
      <c r="AC588" s="67" t="e">
        <f>+VLOOKUP("*"&amp;L588&amp;"*",'[2]REGISTROS SANITARIOS'!$D$554:$E$713,2,FALSE)</f>
        <v>#N/A</v>
      </c>
      <c r="AD588" s="22" t="s">
        <v>44</v>
      </c>
      <c r="AE588" s="16" t="s">
        <v>7750</v>
      </c>
      <c r="AF588" s="34" t="s">
        <v>8814</v>
      </c>
      <c r="AG588" s="24" t="s">
        <v>8049</v>
      </c>
      <c r="AH588" s="18" t="s">
        <v>3423</v>
      </c>
      <c r="AI588" s="18" t="s">
        <v>56</v>
      </c>
      <c r="AJ588" s="17">
        <v>33000</v>
      </c>
      <c r="AK588" s="25">
        <v>33000</v>
      </c>
      <c r="AL588" s="25">
        <v>1378</v>
      </c>
      <c r="AM588" s="35"/>
      <c r="AN588" s="49">
        <f t="shared" si="85"/>
        <v>45474000</v>
      </c>
      <c r="AO588" s="18"/>
      <c r="AP588" s="15" t="s">
        <v>8012</v>
      </c>
      <c r="AQ588" s="43" t="str">
        <f t="shared" si="86"/>
        <v>SI</v>
      </c>
      <c r="AR588" s="44">
        <f t="shared" si="87"/>
        <v>45474000</v>
      </c>
      <c r="AS588" s="44">
        <f t="shared" si="88"/>
        <v>45474000</v>
      </c>
      <c r="AT588" s="44">
        <f t="shared" si="89"/>
        <v>45474000</v>
      </c>
      <c r="AU588" s="44">
        <f t="shared" si="90"/>
        <v>45474000</v>
      </c>
      <c r="AV588" s="45" t="b">
        <f t="shared" si="91"/>
        <v>1</v>
      </c>
      <c r="AW588" s="45" t="b">
        <f t="shared" si="92"/>
        <v>1</v>
      </c>
      <c r="AX588" s="45"/>
    </row>
    <row r="589" spans="1:50" s="36" customFormat="1" ht="27.75" customHeight="1" x14ac:dyDescent="0.15">
      <c r="A589" s="36" t="str">
        <f t="shared" si="84"/>
        <v>CARMEN DEL PILAR ESCOBAR BUSTOS103014203</v>
      </c>
      <c r="B589" s="36" t="b">
        <f>+A589='[1]Anexo 9'!A589</f>
        <v>1</v>
      </c>
      <c r="C589" s="18">
        <v>51739144</v>
      </c>
      <c r="D589" s="18" t="s">
        <v>3859</v>
      </c>
      <c r="E589" s="15" t="s">
        <v>61</v>
      </c>
      <c r="F589" s="15" t="s">
        <v>3424</v>
      </c>
      <c r="G589" s="15" t="s">
        <v>3155</v>
      </c>
      <c r="H589" s="15" t="s">
        <v>3155</v>
      </c>
      <c r="I589" s="15" t="s">
        <v>3155</v>
      </c>
      <c r="J589" s="15">
        <v>7</v>
      </c>
      <c r="K589" s="15" t="s">
        <v>3155</v>
      </c>
      <c r="L589" s="15">
        <v>103014203</v>
      </c>
      <c r="M589" s="15" t="s">
        <v>4118</v>
      </c>
      <c r="N589" s="15" t="s">
        <v>64</v>
      </c>
      <c r="O589" s="18" t="s">
        <v>4119</v>
      </c>
      <c r="P589" s="22" t="s">
        <v>73</v>
      </c>
      <c r="Q589" s="15" t="s">
        <v>76</v>
      </c>
      <c r="R589" s="18" t="s">
        <v>5633</v>
      </c>
      <c r="S589" s="22" t="s">
        <v>73</v>
      </c>
      <c r="T589" s="18" t="s">
        <v>5633</v>
      </c>
      <c r="U589" s="18">
        <v>10</v>
      </c>
      <c r="V589" s="15"/>
      <c r="W589" s="18" t="s">
        <v>6186</v>
      </c>
      <c r="X589" s="18"/>
      <c r="Y589" s="15" t="s">
        <v>73</v>
      </c>
      <c r="Z589" s="18" t="s">
        <v>6186</v>
      </c>
      <c r="AA589" s="18" t="s">
        <v>71</v>
      </c>
      <c r="AB589" s="18" t="s">
        <v>6773</v>
      </c>
      <c r="AC589" s="67" t="str">
        <f>+VLOOKUP("*"&amp;L589&amp;"*",'[2]REGISTROS SANITARIOS'!$D$554:$E$713,2,FALSE)</f>
        <v>SI</v>
      </c>
      <c r="AD589" s="22" t="s">
        <v>1025</v>
      </c>
      <c r="AE589" s="16" t="s">
        <v>7751</v>
      </c>
      <c r="AF589" s="34" t="s">
        <v>8814</v>
      </c>
      <c r="AG589" s="24" t="s">
        <v>8050</v>
      </c>
      <c r="AH589" s="18" t="s">
        <v>8011</v>
      </c>
      <c r="AI589" s="18" t="s">
        <v>56</v>
      </c>
      <c r="AJ589" s="17">
        <v>18700</v>
      </c>
      <c r="AK589" s="25">
        <v>18700</v>
      </c>
      <c r="AL589" s="25">
        <v>1222</v>
      </c>
      <c r="AM589" s="35"/>
      <c r="AN589" s="49">
        <f t="shared" si="85"/>
        <v>22851400</v>
      </c>
      <c r="AO589" s="18"/>
      <c r="AP589" s="15" t="s">
        <v>8012</v>
      </c>
      <c r="AQ589" s="43" t="str">
        <f t="shared" si="86"/>
        <v>SI</v>
      </c>
      <c r="AR589" s="44">
        <f t="shared" si="87"/>
        <v>22851400</v>
      </c>
      <c r="AS589" s="44">
        <f t="shared" si="88"/>
        <v>22851400</v>
      </c>
      <c r="AT589" s="44">
        <f t="shared" si="89"/>
        <v>22851400</v>
      </c>
      <c r="AU589" s="44">
        <f t="shared" si="90"/>
        <v>22851400</v>
      </c>
      <c r="AV589" s="45" t="b">
        <f t="shared" si="91"/>
        <v>1</v>
      </c>
      <c r="AW589" s="45" t="b">
        <f t="shared" si="92"/>
        <v>1</v>
      </c>
      <c r="AX589" s="45"/>
    </row>
    <row r="590" spans="1:50" s="36" customFormat="1" ht="27.75" customHeight="1" x14ac:dyDescent="0.15">
      <c r="A590" s="36" t="str">
        <f t="shared" si="84"/>
        <v>CARMEN DEL PILAR ESCOBAR BUSTOS103014803</v>
      </c>
      <c r="B590" s="36" t="b">
        <f>+A590='[1]Anexo 9'!A590</f>
        <v>1</v>
      </c>
      <c r="C590" s="18">
        <v>51739145</v>
      </c>
      <c r="D590" s="18" t="s">
        <v>3859</v>
      </c>
      <c r="E590" s="15" t="s">
        <v>61</v>
      </c>
      <c r="F590" s="15" t="s">
        <v>62</v>
      </c>
      <c r="G590" s="15" t="s">
        <v>3155</v>
      </c>
      <c r="H590" s="15" t="s">
        <v>3155</v>
      </c>
      <c r="I590" s="15" t="s">
        <v>3155</v>
      </c>
      <c r="J590" s="15">
        <v>7</v>
      </c>
      <c r="K590" s="15" t="s">
        <v>3155</v>
      </c>
      <c r="L590" s="15">
        <v>103014803</v>
      </c>
      <c r="M590" s="15" t="s">
        <v>1912</v>
      </c>
      <c r="N590" s="15" t="s">
        <v>64</v>
      </c>
      <c r="O590" s="18" t="s">
        <v>4120</v>
      </c>
      <c r="P590" s="22" t="s">
        <v>3841</v>
      </c>
      <c r="Q590" s="15" t="s">
        <v>1914</v>
      </c>
      <c r="R590" s="18" t="s">
        <v>5633</v>
      </c>
      <c r="S590" s="22" t="s">
        <v>73</v>
      </c>
      <c r="T590" s="18" t="s">
        <v>5633</v>
      </c>
      <c r="U590" s="18">
        <v>10</v>
      </c>
      <c r="V590" s="15"/>
      <c r="W590" s="18" t="s">
        <v>1882</v>
      </c>
      <c r="X590" s="18"/>
      <c r="Y590" s="15" t="s">
        <v>73</v>
      </c>
      <c r="Z590" s="18" t="s">
        <v>1882</v>
      </c>
      <c r="AA590" s="18" t="s">
        <v>71</v>
      </c>
      <c r="AB590" s="18" t="s">
        <v>1916</v>
      </c>
      <c r="AC590" s="67" t="e">
        <f>+VLOOKUP("*"&amp;L590&amp;"*",'[2]REGISTROS SANITARIOS'!$D$554:$E$713,2,FALSE)</f>
        <v>#N/A</v>
      </c>
      <c r="AD590" s="22" t="s">
        <v>44</v>
      </c>
      <c r="AE590" s="16" t="s">
        <v>7752</v>
      </c>
      <c r="AF590" s="34" t="s">
        <v>8814</v>
      </c>
      <c r="AG590" s="24" t="s">
        <v>8051</v>
      </c>
      <c r="AH590" s="18" t="s">
        <v>8052</v>
      </c>
      <c r="AI590" s="18" t="s">
        <v>56</v>
      </c>
      <c r="AJ590" s="17">
        <v>2200</v>
      </c>
      <c r="AK590" s="25">
        <v>2200</v>
      </c>
      <c r="AL590" s="25">
        <v>1050</v>
      </c>
      <c r="AM590" s="35"/>
      <c r="AN590" s="49">
        <f t="shared" si="85"/>
        <v>2310000</v>
      </c>
      <c r="AO590" s="18"/>
      <c r="AP590" s="15" t="s">
        <v>8012</v>
      </c>
      <c r="AQ590" s="43" t="str">
        <f t="shared" si="86"/>
        <v>SI</v>
      </c>
      <c r="AR590" s="44">
        <f t="shared" si="87"/>
        <v>2310000</v>
      </c>
      <c r="AS590" s="44">
        <f t="shared" si="88"/>
        <v>2310000</v>
      </c>
      <c r="AT590" s="44">
        <f t="shared" si="89"/>
        <v>2310000</v>
      </c>
      <c r="AU590" s="44">
        <f t="shared" si="90"/>
        <v>2310000</v>
      </c>
      <c r="AV590" s="45" t="b">
        <f t="shared" si="91"/>
        <v>1</v>
      </c>
      <c r="AW590" s="45" t="b">
        <f t="shared" si="92"/>
        <v>1</v>
      </c>
      <c r="AX590" s="45"/>
    </row>
    <row r="591" spans="1:50" s="36" customFormat="1" ht="27.75" customHeight="1" x14ac:dyDescent="0.15">
      <c r="A591" s="36" t="str">
        <f t="shared" si="84"/>
        <v>CARMEN DEL PILAR ESCOBAR BUSTOS103015503</v>
      </c>
      <c r="B591" s="36" t="b">
        <f>+A591='[1]Anexo 9'!A591</f>
        <v>1</v>
      </c>
      <c r="C591" s="18">
        <v>51739146</v>
      </c>
      <c r="D591" s="18" t="s">
        <v>3859</v>
      </c>
      <c r="E591" s="15" t="s">
        <v>61</v>
      </c>
      <c r="F591" s="15" t="s">
        <v>62</v>
      </c>
      <c r="G591" s="15" t="s">
        <v>3155</v>
      </c>
      <c r="H591" s="15" t="s">
        <v>3155</v>
      </c>
      <c r="I591" s="15" t="s">
        <v>3155</v>
      </c>
      <c r="J591" s="15">
        <v>6</v>
      </c>
      <c r="K591" s="15" t="s">
        <v>3155</v>
      </c>
      <c r="L591" s="15">
        <v>103015503</v>
      </c>
      <c r="M591" s="15" t="s">
        <v>1917</v>
      </c>
      <c r="N591" s="15" t="s">
        <v>80</v>
      </c>
      <c r="O591" s="18" t="s">
        <v>4121</v>
      </c>
      <c r="P591" s="22" t="s">
        <v>3841</v>
      </c>
      <c r="Q591" s="15" t="s">
        <v>1616</v>
      </c>
      <c r="R591" s="18" t="s">
        <v>3127</v>
      </c>
      <c r="S591" s="22" t="s">
        <v>73</v>
      </c>
      <c r="T591" s="18" t="s">
        <v>3127</v>
      </c>
      <c r="U591" s="18">
        <v>1</v>
      </c>
      <c r="V591" s="15"/>
      <c r="W591" s="18" t="s">
        <v>6187</v>
      </c>
      <c r="X591" s="18"/>
      <c r="Y591" s="15" t="s">
        <v>73</v>
      </c>
      <c r="Z591" s="18" t="s">
        <v>6187</v>
      </c>
      <c r="AA591" s="18" t="s">
        <v>71</v>
      </c>
      <c r="AB591" s="18" t="s">
        <v>1825</v>
      </c>
      <c r="AC591" s="67" t="str">
        <f>+VLOOKUP("*"&amp;L591&amp;"*",'[2]REGISTROS SANITARIOS'!$D$554:$E$713,2,FALSE)</f>
        <v>SI</v>
      </c>
      <c r="AD591" s="22" t="s">
        <v>1025</v>
      </c>
      <c r="AE591" s="16" t="s">
        <v>7730</v>
      </c>
      <c r="AF591" s="34" t="s">
        <v>8814</v>
      </c>
      <c r="AG591" s="24"/>
      <c r="AH591" s="18"/>
      <c r="AI591" s="18"/>
      <c r="AJ591" s="17">
        <v>66000</v>
      </c>
      <c r="AK591" s="25">
        <v>66000</v>
      </c>
      <c r="AL591" s="25">
        <v>13446</v>
      </c>
      <c r="AM591" s="35"/>
      <c r="AN591" s="49">
        <f t="shared" si="85"/>
        <v>887436000</v>
      </c>
      <c r="AO591" s="18"/>
      <c r="AP591" s="15" t="s">
        <v>8012</v>
      </c>
      <c r="AQ591" s="43" t="str">
        <f t="shared" si="86"/>
        <v>SI</v>
      </c>
      <c r="AR591" s="44">
        <f t="shared" si="87"/>
        <v>887436000</v>
      </c>
      <c r="AS591" s="44">
        <f t="shared" si="88"/>
        <v>887436000</v>
      </c>
      <c r="AT591" s="44">
        <f t="shared" si="89"/>
        <v>887436000</v>
      </c>
      <c r="AU591" s="44">
        <f t="shared" si="90"/>
        <v>887436000</v>
      </c>
      <c r="AV591" s="45" t="b">
        <f t="shared" si="91"/>
        <v>1</v>
      </c>
      <c r="AW591" s="45" t="b">
        <f t="shared" si="92"/>
        <v>1</v>
      </c>
      <c r="AX591" s="45"/>
    </row>
    <row r="592" spans="1:50" s="36" customFormat="1" ht="27.75" customHeight="1" x14ac:dyDescent="0.15">
      <c r="A592" s="36" t="str">
        <f t="shared" si="84"/>
        <v>CARMEN DEL PILAR ESCOBAR BUSTOS103015904</v>
      </c>
      <c r="B592" s="36" t="b">
        <f>+A592='[1]Anexo 9'!A592</f>
        <v>1</v>
      </c>
      <c r="C592" s="18">
        <v>51739149</v>
      </c>
      <c r="D592" s="18" t="s">
        <v>3859</v>
      </c>
      <c r="E592" s="15" t="s">
        <v>61</v>
      </c>
      <c r="F592" s="15" t="s">
        <v>62</v>
      </c>
      <c r="G592" s="15" t="s">
        <v>3155</v>
      </c>
      <c r="H592" s="15" t="s">
        <v>3155</v>
      </c>
      <c r="I592" s="15" t="s">
        <v>3155</v>
      </c>
      <c r="J592" s="15">
        <v>4</v>
      </c>
      <c r="K592" s="15" t="s">
        <v>3155</v>
      </c>
      <c r="L592" s="15">
        <v>103015904</v>
      </c>
      <c r="M592" s="15" t="s">
        <v>1433</v>
      </c>
      <c r="N592" s="15" t="s">
        <v>91</v>
      </c>
      <c r="O592" s="18" t="s">
        <v>4122</v>
      </c>
      <c r="P592" s="22" t="s">
        <v>3841</v>
      </c>
      <c r="Q592" s="15" t="s">
        <v>1434</v>
      </c>
      <c r="R592" s="18" t="s">
        <v>5632</v>
      </c>
      <c r="S592" s="22" t="s">
        <v>73</v>
      </c>
      <c r="T592" s="18" t="s">
        <v>5632</v>
      </c>
      <c r="U592" s="18">
        <v>1</v>
      </c>
      <c r="V592" s="15"/>
      <c r="W592" s="18" t="s">
        <v>1707</v>
      </c>
      <c r="X592" s="18"/>
      <c r="Y592" s="15" t="s">
        <v>73</v>
      </c>
      <c r="Z592" s="18" t="s">
        <v>1707</v>
      </c>
      <c r="AA592" s="18" t="s">
        <v>71</v>
      </c>
      <c r="AB592" s="18" t="s">
        <v>2985</v>
      </c>
      <c r="AC592" s="67" t="str">
        <f>+VLOOKUP("*"&amp;L592&amp;"*",'[2]REGISTROS SANITARIOS'!$D$554:$E$713,2,FALSE)</f>
        <v>SI</v>
      </c>
      <c r="AD592" s="22" t="s">
        <v>1025</v>
      </c>
      <c r="AE592" s="16" t="s">
        <v>7733</v>
      </c>
      <c r="AF592" s="34" t="s">
        <v>8814</v>
      </c>
      <c r="AG592" s="24"/>
      <c r="AH592" s="18"/>
      <c r="AI592" s="18"/>
      <c r="AJ592" s="17">
        <v>2200</v>
      </c>
      <c r="AK592" s="25">
        <v>2200</v>
      </c>
      <c r="AL592" s="25">
        <v>2530</v>
      </c>
      <c r="AM592" s="35"/>
      <c r="AN592" s="49">
        <f t="shared" si="85"/>
        <v>5566000</v>
      </c>
      <c r="AO592" s="18"/>
      <c r="AP592" s="15" t="s">
        <v>8012</v>
      </c>
      <c r="AQ592" s="43" t="str">
        <f t="shared" si="86"/>
        <v>SI</v>
      </c>
      <c r="AR592" s="44">
        <f t="shared" si="87"/>
        <v>5566000</v>
      </c>
      <c r="AS592" s="44">
        <f t="shared" si="88"/>
        <v>5566000</v>
      </c>
      <c r="AT592" s="44">
        <f t="shared" si="89"/>
        <v>5566000</v>
      </c>
      <c r="AU592" s="44">
        <f t="shared" si="90"/>
        <v>5566000</v>
      </c>
      <c r="AV592" s="45" t="b">
        <f t="shared" si="91"/>
        <v>1</v>
      </c>
      <c r="AW592" s="45" t="b">
        <f t="shared" si="92"/>
        <v>1</v>
      </c>
      <c r="AX592" s="45"/>
    </row>
    <row r="593" spans="1:50" s="36" customFormat="1" ht="27.75" customHeight="1" x14ac:dyDescent="0.15">
      <c r="A593" s="36" t="str">
        <f t="shared" si="84"/>
        <v>CARMEN DEL PILAR ESCOBAR BUSTOS103016204</v>
      </c>
      <c r="B593" s="36" t="b">
        <f>+A593='[1]Anexo 9'!A593</f>
        <v>1</v>
      </c>
      <c r="C593" s="18">
        <v>51739151</v>
      </c>
      <c r="D593" s="18" t="s">
        <v>3859</v>
      </c>
      <c r="E593" s="15" t="s">
        <v>61</v>
      </c>
      <c r="F593" s="15" t="s">
        <v>62</v>
      </c>
      <c r="G593" s="15" t="s">
        <v>3155</v>
      </c>
      <c r="H593" s="15" t="s">
        <v>3155</v>
      </c>
      <c r="I593" s="15" t="s">
        <v>3155</v>
      </c>
      <c r="J593" s="15">
        <v>4</v>
      </c>
      <c r="K593" s="15" t="s">
        <v>3155</v>
      </c>
      <c r="L593" s="15">
        <v>103016204</v>
      </c>
      <c r="M593" s="15" t="s">
        <v>1929</v>
      </c>
      <c r="N593" s="15" t="s">
        <v>91</v>
      </c>
      <c r="O593" s="18" t="s">
        <v>4123</v>
      </c>
      <c r="P593" s="22" t="s">
        <v>3841</v>
      </c>
      <c r="Q593" s="15" t="s">
        <v>1233</v>
      </c>
      <c r="R593" s="18" t="s">
        <v>5635</v>
      </c>
      <c r="S593" s="22" t="s">
        <v>73</v>
      </c>
      <c r="T593" s="18" t="s">
        <v>5635</v>
      </c>
      <c r="U593" s="18">
        <v>1</v>
      </c>
      <c r="V593" s="15"/>
      <c r="W593" s="18" t="s">
        <v>6188</v>
      </c>
      <c r="X593" s="18"/>
      <c r="Y593" s="15" t="s">
        <v>73</v>
      </c>
      <c r="Z593" s="18" t="s">
        <v>6188</v>
      </c>
      <c r="AA593" s="18" t="s">
        <v>71</v>
      </c>
      <c r="AB593" s="18" t="s">
        <v>6774</v>
      </c>
      <c r="AC593" s="67" t="str">
        <f>+VLOOKUP("*"&amp;L593&amp;"*",'[2]REGISTROS SANITARIOS'!$D$554:$E$713,2,FALSE)</f>
        <v>SI</v>
      </c>
      <c r="AD593" s="22" t="s">
        <v>1025</v>
      </c>
      <c r="AE593" s="16" t="s">
        <v>7753</v>
      </c>
      <c r="AF593" s="34" t="s">
        <v>8814</v>
      </c>
      <c r="AG593" s="24" t="s">
        <v>8053</v>
      </c>
      <c r="AH593" s="18" t="s">
        <v>8011</v>
      </c>
      <c r="AI593" s="18" t="s">
        <v>56</v>
      </c>
      <c r="AJ593" s="17">
        <v>82.5</v>
      </c>
      <c r="AK593" s="25">
        <v>82.5</v>
      </c>
      <c r="AL593" s="25">
        <v>2600</v>
      </c>
      <c r="AM593" s="35"/>
      <c r="AN593" s="49">
        <f t="shared" si="85"/>
        <v>214500</v>
      </c>
      <c r="AO593" s="18"/>
      <c r="AP593" s="15" t="s">
        <v>8012</v>
      </c>
      <c r="AQ593" s="43" t="str">
        <f t="shared" si="86"/>
        <v>SI</v>
      </c>
      <c r="AR593" s="44">
        <f t="shared" si="87"/>
        <v>214500</v>
      </c>
      <c r="AS593" s="44">
        <f t="shared" si="88"/>
        <v>214500</v>
      </c>
      <c r="AT593" s="44">
        <f t="shared" si="89"/>
        <v>214500</v>
      </c>
      <c r="AU593" s="44">
        <f t="shared" si="90"/>
        <v>214500</v>
      </c>
      <c r="AV593" s="45" t="b">
        <f t="shared" si="91"/>
        <v>1</v>
      </c>
      <c r="AW593" s="45" t="b">
        <f t="shared" si="92"/>
        <v>1</v>
      </c>
      <c r="AX593" s="45"/>
    </row>
    <row r="594" spans="1:50" s="36" customFormat="1" ht="27.75" customHeight="1" x14ac:dyDescent="0.15">
      <c r="A594" s="36" t="str">
        <f t="shared" si="84"/>
        <v>CARMEN DEL PILAR ESCOBAR BUSTOS103016803</v>
      </c>
      <c r="B594" s="36" t="b">
        <f>+A594='[1]Anexo 9'!A594</f>
        <v>1</v>
      </c>
      <c r="C594" s="18">
        <v>51739152</v>
      </c>
      <c r="D594" s="18" t="s">
        <v>3859</v>
      </c>
      <c r="E594" s="15" t="s">
        <v>61</v>
      </c>
      <c r="F594" s="15" t="s">
        <v>62</v>
      </c>
      <c r="G594" s="15" t="s">
        <v>3155</v>
      </c>
      <c r="H594" s="15" t="s">
        <v>3155</v>
      </c>
      <c r="I594" s="15" t="s">
        <v>3155</v>
      </c>
      <c r="J594" s="15">
        <v>6</v>
      </c>
      <c r="K594" s="15" t="s">
        <v>3155</v>
      </c>
      <c r="L594" s="15">
        <v>103016803</v>
      </c>
      <c r="M594" s="15" t="s">
        <v>1933</v>
      </c>
      <c r="N594" s="15" t="s">
        <v>80</v>
      </c>
      <c r="O594" s="18" t="s">
        <v>4124</v>
      </c>
      <c r="P594" s="22" t="s">
        <v>3841</v>
      </c>
      <c r="Q594" s="15" t="s">
        <v>1604</v>
      </c>
      <c r="R594" s="18" t="s">
        <v>3134</v>
      </c>
      <c r="S594" s="22" t="s">
        <v>73</v>
      </c>
      <c r="T594" s="18" t="s">
        <v>3134</v>
      </c>
      <c r="U594" s="18">
        <v>10</v>
      </c>
      <c r="V594" s="15"/>
      <c r="W594" s="18" t="s">
        <v>1882</v>
      </c>
      <c r="X594" s="18"/>
      <c r="Y594" s="15" t="s">
        <v>73</v>
      </c>
      <c r="Z594" s="18" t="s">
        <v>1882</v>
      </c>
      <c r="AA594" s="18" t="s">
        <v>71</v>
      </c>
      <c r="AB594" s="18" t="s">
        <v>2959</v>
      </c>
      <c r="AC594" s="67" t="e">
        <f>+VLOOKUP("*"&amp;L594&amp;"*",'[2]REGISTROS SANITARIOS'!$D$554:$E$713,2,FALSE)</f>
        <v>#N/A</v>
      </c>
      <c r="AD594" s="22" t="s">
        <v>44</v>
      </c>
      <c r="AE594" s="16" t="s">
        <v>7754</v>
      </c>
      <c r="AF594" s="34" t="s">
        <v>8814</v>
      </c>
      <c r="AG594" s="24" t="s">
        <v>8054</v>
      </c>
      <c r="AH594" s="18" t="s">
        <v>8024</v>
      </c>
      <c r="AI594" s="18" t="s">
        <v>56</v>
      </c>
      <c r="AJ594" s="17">
        <v>1210</v>
      </c>
      <c r="AK594" s="25">
        <v>1210</v>
      </c>
      <c r="AL594" s="25">
        <v>11780</v>
      </c>
      <c r="AM594" s="35"/>
      <c r="AN594" s="49">
        <f t="shared" si="85"/>
        <v>14253800</v>
      </c>
      <c r="AO594" s="18"/>
      <c r="AP594" s="15" t="s">
        <v>8012</v>
      </c>
      <c r="AQ594" s="43" t="str">
        <f t="shared" si="86"/>
        <v>SI</v>
      </c>
      <c r="AR594" s="44">
        <f t="shared" si="87"/>
        <v>14253800</v>
      </c>
      <c r="AS594" s="44">
        <f t="shared" si="88"/>
        <v>14253800</v>
      </c>
      <c r="AT594" s="44">
        <f t="shared" si="89"/>
        <v>14253800</v>
      </c>
      <c r="AU594" s="44">
        <f t="shared" si="90"/>
        <v>14253800</v>
      </c>
      <c r="AV594" s="45" t="b">
        <f t="shared" si="91"/>
        <v>1</v>
      </c>
      <c r="AW594" s="45" t="b">
        <f t="shared" si="92"/>
        <v>1</v>
      </c>
      <c r="AX594" s="45"/>
    </row>
    <row r="595" spans="1:50" s="36" customFormat="1" ht="27.75" customHeight="1" x14ac:dyDescent="0.15">
      <c r="A595" s="36" t="str">
        <f t="shared" si="84"/>
        <v>CARMEN DEL PILAR ESCOBAR BUSTOS103017609</v>
      </c>
      <c r="B595" s="36" t="b">
        <f>+A595='[1]Anexo 9'!A595</f>
        <v>1</v>
      </c>
      <c r="C595" s="18">
        <v>51739153</v>
      </c>
      <c r="D595" s="18" t="s">
        <v>3859</v>
      </c>
      <c r="E595" s="15" t="s">
        <v>61</v>
      </c>
      <c r="F595" s="15" t="s">
        <v>62</v>
      </c>
      <c r="G595" s="15" t="s">
        <v>3155</v>
      </c>
      <c r="H595" s="15" t="s">
        <v>3155</v>
      </c>
      <c r="I595" s="15" t="s">
        <v>3155</v>
      </c>
      <c r="J595" s="15">
        <v>4</v>
      </c>
      <c r="K595" s="15" t="s">
        <v>3155</v>
      </c>
      <c r="L595" s="15">
        <v>103017609</v>
      </c>
      <c r="M595" s="15" t="s">
        <v>1936</v>
      </c>
      <c r="N595" s="15" t="s">
        <v>1436</v>
      </c>
      <c r="O595" s="18" t="s">
        <v>4125</v>
      </c>
      <c r="P595" s="22" t="s">
        <v>73</v>
      </c>
      <c r="Q595" s="15" t="s">
        <v>1428</v>
      </c>
      <c r="R595" s="18" t="s">
        <v>5636</v>
      </c>
      <c r="S595" s="22" t="s">
        <v>73</v>
      </c>
      <c r="T595" s="18" t="s">
        <v>5636</v>
      </c>
      <c r="U595" s="18">
        <v>10</v>
      </c>
      <c r="V595" s="15"/>
      <c r="W595" s="18" t="s">
        <v>1937</v>
      </c>
      <c r="X595" s="18"/>
      <c r="Y595" s="15" t="s">
        <v>73</v>
      </c>
      <c r="Z595" s="18" t="s">
        <v>1937</v>
      </c>
      <c r="AA595" s="18" t="s">
        <v>71</v>
      </c>
      <c r="AB595" s="18" t="s">
        <v>1939</v>
      </c>
      <c r="AC595" s="67" t="str">
        <f>+VLOOKUP("*"&amp;L595&amp;"*",'[2]REGISTROS SANITARIOS'!$D$554:$E$713,2,FALSE)</f>
        <v>SI</v>
      </c>
      <c r="AD595" s="22" t="s">
        <v>1025</v>
      </c>
      <c r="AE595" s="16" t="s">
        <v>7755</v>
      </c>
      <c r="AF595" s="34" t="s">
        <v>8814</v>
      </c>
      <c r="AG595" s="24" t="s">
        <v>8055</v>
      </c>
      <c r="AH595" s="18" t="s">
        <v>8011</v>
      </c>
      <c r="AI595" s="18" t="s">
        <v>56</v>
      </c>
      <c r="AJ595" s="17">
        <v>495</v>
      </c>
      <c r="AK595" s="25">
        <v>495</v>
      </c>
      <c r="AL595" s="25">
        <v>1012</v>
      </c>
      <c r="AM595" s="35"/>
      <c r="AN595" s="49">
        <f t="shared" si="85"/>
        <v>500940</v>
      </c>
      <c r="AO595" s="18"/>
      <c r="AP595" s="15" t="s">
        <v>8012</v>
      </c>
      <c r="AQ595" s="43" t="str">
        <f t="shared" si="86"/>
        <v>SI</v>
      </c>
      <c r="AR595" s="44">
        <f t="shared" si="87"/>
        <v>500940</v>
      </c>
      <c r="AS595" s="44">
        <f t="shared" si="88"/>
        <v>500940</v>
      </c>
      <c r="AT595" s="44">
        <f t="shared" si="89"/>
        <v>500940</v>
      </c>
      <c r="AU595" s="44">
        <f t="shared" si="90"/>
        <v>500940</v>
      </c>
      <c r="AV595" s="45" t="b">
        <f t="shared" si="91"/>
        <v>1</v>
      </c>
      <c r="AW595" s="45" t="b">
        <f t="shared" si="92"/>
        <v>1</v>
      </c>
      <c r="AX595" s="45"/>
    </row>
    <row r="596" spans="1:50" s="36" customFormat="1" ht="27.75" customHeight="1" x14ac:dyDescent="0.15">
      <c r="A596" s="36" t="str">
        <f t="shared" si="84"/>
        <v>CARMEN DEL PILAR ESCOBAR BUSTOS103020104</v>
      </c>
      <c r="B596" s="36" t="b">
        <f>+A596='[1]Anexo 9'!A596</f>
        <v>1</v>
      </c>
      <c r="C596" s="18">
        <v>51739154</v>
      </c>
      <c r="D596" s="18" t="s">
        <v>3859</v>
      </c>
      <c r="E596" s="15" t="s">
        <v>61</v>
      </c>
      <c r="F596" s="15" t="s">
        <v>62</v>
      </c>
      <c r="G596" s="15" t="s">
        <v>3155</v>
      </c>
      <c r="H596" s="15" t="s">
        <v>3155</v>
      </c>
      <c r="I596" s="15" t="s">
        <v>3155</v>
      </c>
      <c r="J596" s="15">
        <v>4</v>
      </c>
      <c r="K596" s="15" t="s">
        <v>3155</v>
      </c>
      <c r="L596" s="15">
        <v>103020104</v>
      </c>
      <c r="M596" s="15" t="s">
        <v>1940</v>
      </c>
      <c r="N596" s="15" t="s">
        <v>91</v>
      </c>
      <c r="O596" s="18" t="s">
        <v>4126</v>
      </c>
      <c r="P596" s="22" t="s">
        <v>3841</v>
      </c>
      <c r="Q596" s="15" t="s">
        <v>1434</v>
      </c>
      <c r="R596" s="18" t="s">
        <v>5632</v>
      </c>
      <c r="S596" s="22" t="s">
        <v>73</v>
      </c>
      <c r="T596" s="18" t="s">
        <v>5632</v>
      </c>
      <c r="U596" s="18">
        <v>1</v>
      </c>
      <c r="V596" s="15"/>
      <c r="W596" s="18" t="s">
        <v>1943</v>
      </c>
      <c r="X596" s="18"/>
      <c r="Y596" s="15" t="s">
        <v>73</v>
      </c>
      <c r="Z596" s="18" t="s">
        <v>1943</v>
      </c>
      <c r="AA596" s="18" t="s">
        <v>71</v>
      </c>
      <c r="AB596" s="18" t="s">
        <v>6775</v>
      </c>
      <c r="AC596" s="67" t="e">
        <f>+VLOOKUP("*"&amp;L596&amp;"*",'[2]REGISTROS SANITARIOS'!$D$554:$E$713,2,FALSE)</f>
        <v>#N/A</v>
      </c>
      <c r="AD596" s="22" t="s">
        <v>44</v>
      </c>
      <c r="AE596" s="16" t="s">
        <v>7756</v>
      </c>
      <c r="AF596" s="34" t="s">
        <v>8814</v>
      </c>
      <c r="AG596" s="24" t="s">
        <v>8056</v>
      </c>
      <c r="AH596" s="18" t="s">
        <v>8024</v>
      </c>
      <c r="AI596" s="18" t="s">
        <v>56</v>
      </c>
      <c r="AJ596" s="17">
        <v>495</v>
      </c>
      <c r="AK596" s="25">
        <v>495</v>
      </c>
      <c r="AL596" s="25">
        <v>1408</v>
      </c>
      <c r="AM596" s="35"/>
      <c r="AN596" s="49">
        <f t="shared" si="85"/>
        <v>696960</v>
      </c>
      <c r="AO596" s="18"/>
      <c r="AP596" s="15" t="s">
        <v>8012</v>
      </c>
      <c r="AQ596" s="43" t="str">
        <f t="shared" si="86"/>
        <v>SI</v>
      </c>
      <c r="AR596" s="44">
        <f t="shared" si="87"/>
        <v>696960</v>
      </c>
      <c r="AS596" s="44">
        <f t="shared" si="88"/>
        <v>696960</v>
      </c>
      <c r="AT596" s="44">
        <f t="shared" si="89"/>
        <v>696960</v>
      </c>
      <c r="AU596" s="44">
        <f t="shared" si="90"/>
        <v>696960</v>
      </c>
      <c r="AV596" s="45" t="b">
        <f t="shared" si="91"/>
        <v>1</v>
      </c>
      <c r="AW596" s="45" t="b">
        <f t="shared" si="92"/>
        <v>1</v>
      </c>
      <c r="AX596" s="45"/>
    </row>
    <row r="597" spans="1:50" s="36" customFormat="1" ht="27.75" customHeight="1" x14ac:dyDescent="0.15">
      <c r="A597" s="36" t="str">
        <f t="shared" si="84"/>
        <v>CARMEN DEL PILAR ESCOBAR BUSTOS103020409</v>
      </c>
      <c r="B597" s="36" t="b">
        <f>+A597='[1]Anexo 9'!A597</f>
        <v>1</v>
      </c>
      <c r="C597" s="18">
        <v>51739155</v>
      </c>
      <c r="D597" s="18" t="s">
        <v>3859</v>
      </c>
      <c r="E597" s="15" t="s">
        <v>61</v>
      </c>
      <c r="F597" s="15" t="s">
        <v>62</v>
      </c>
      <c r="G597" s="15" t="s">
        <v>3155</v>
      </c>
      <c r="H597" s="15" t="s">
        <v>3155</v>
      </c>
      <c r="I597" s="15" t="s">
        <v>3155</v>
      </c>
      <c r="J597" s="15">
        <v>4</v>
      </c>
      <c r="K597" s="15" t="s">
        <v>3155</v>
      </c>
      <c r="L597" s="15">
        <v>103020409</v>
      </c>
      <c r="M597" s="15" t="s">
        <v>1946</v>
      </c>
      <c r="N597" s="15" t="s">
        <v>1436</v>
      </c>
      <c r="O597" s="18" t="s">
        <v>4127</v>
      </c>
      <c r="P597" s="22" t="s">
        <v>3841</v>
      </c>
      <c r="Q597" s="15" t="s">
        <v>1948</v>
      </c>
      <c r="R597" s="18" t="s">
        <v>5627</v>
      </c>
      <c r="S597" s="22" t="s">
        <v>73</v>
      </c>
      <c r="T597" s="18" t="s">
        <v>5627</v>
      </c>
      <c r="U597" s="18">
        <v>100</v>
      </c>
      <c r="V597" s="15"/>
      <c r="W597" s="18" t="s">
        <v>1707</v>
      </c>
      <c r="X597" s="18"/>
      <c r="Y597" s="15" t="s">
        <v>73</v>
      </c>
      <c r="Z597" s="18" t="s">
        <v>1707</v>
      </c>
      <c r="AA597" s="18" t="s">
        <v>71</v>
      </c>
      <c r="AB597" s="18" t="s">
        <v>1949</v>
      </c>
      <c r="AC597" s="67" t="e">
        <f>+VLOOKUP("*"&amp;L597&amp;"*",'[2]REGISTROS SANITARIOS'!$D$554:$E$713,2,FALSE)</f>
        <v>#N/A</v>
      </c>
      <c r="AD597" s="22" t="s">
        <v>44</v>
      </c>
      <c r="AE597" s="16" t="s">
        <v>7757</v>
      </c>
      <c r="AF597" s="34" t="s">
        <v>8814</v>
      </c>
      <c r="AG597" s="24" t="s">
        <v>8057</v>
      </c>
      <c r="AH597" s="18" t="s">
        <v>8044</v>
      </c>
      <c r="AI597" s="18" t="s">
        <v>56</v>
      </c>
      <c r="AJ597" s="17">
        <v>29700</v>
      </c>
      <c r="AK597" s="25">
        <v>29700</v>
      </c>
      <c r="AL597" s="25">
        <v>146</v>
      </c>
      <c r="AM597" s="35"/>
      <c r="AN597" s="49">
        <f t="shared" si="85"/>
        <v>4336200</v>
      </c>
      <c r="AO597" s="18"/>
      <c r="AP597" s="15" t="s">
        <v>8012</v>
      </c>
      <c r="AQ597" s="43" t="str">
        <f t="shared" si="86"/>
        <v>SI</v>
      </c>
      <c r="AR597" s="44">
        <f t="shared" si="87"/>
        <v>4336200</v>
      </c>
      <c r="AS597" s="44">
        <f t="shared" si="88"/>
        <v>4336200</v>
      </c>
      <c r="AT597" s="44">
        <f t="shared" si="89"/>
        <v>4336200</v>
      </c>
      <c r="AU597" s="44">
        <f t="shared" si="90"/>
        <v>4336200</v>
      </c>
      <c r="AV597" s="45" t="b">
        <f t="shared" si="91"/>
        <v>1</v>
      </c>
      <c r="AW597" s="45" t="b">
        <f t="shared" si="92"/>
        <v>1</v>
      </c>
      <c r="AX597" s="45"/>
    </row>
    <row r="598" spans="1:50" s="36" customFormat="1" ht="27.75" customHeight="1" x14ac:dyDescent="0.15">
      <c r="A598" s="36" t="str">
        <f t="shared" si="84"/>
        <v>CARMEN DEL PILAR ESCOBAR BUSTOS103030309</v>
      </c>
      <c r="B598" s="36" t="b">
        <f>+A598='[1]Anexo 9'!A598</f>
        <v>1</v>
      </c>
      <c r="C598" s="18">
        <v>51739157</v>
      </c>
      <c r="D598" s="18" t="s">
        <v>3859</v>
      </c>
      <c r="E598" s="15" t="s">
        <v>61</v>
      </c>
      <c r="F598" s="15" t="s">
        <v>62</v>
      </c>
      <c r="G598" s="15" t="s">
        <v>3155</v>
      </c>
      <c r="H598" s="15" t="s">
        <v>3155</v>
      </c>
      <c r="I598" s="15" t="s">
        <v>3155</v>
      </c>
      <c r="J598" s="15">
        <v>4</v>
      </c>
      <c r="K598" s="15" t="s">
        <v>3155</v>
      </c>
      <c r="L598" s="15">
        <v>103030309</v>
      </c>
      <c r="M598" s="15" t="s">
        <v>1953</v>
      </c>
      <c r="N598" s="15" t="s">
        <v>1436</v>
      </c>
      <c r="O598" s="18" t="s">
        <v>4128</v>
      </c>
      <c r="P598" s="22" t="s">
        <v>73</v>
      </c>
      <c r="Q598" s="15" t="s">
        <v>1954</v>
      </c>
      <c r="R598" s="18" t="s">
        <v>5637</v>
      </c>
      <c r="S598" s="22" t="s">
        <v>68</v>
      </c>
      <c r="T598" s="18" t="s">
        <v>5637</v>
      </c>
      <c r="U598" s="18">
        <v>280</v>
      </c>
      <c r="V598" s="15"/>
      <c r="W598" s="18" t="s">
        <v>6189</v>
      </c>
      <c r="X598" s="18"/>
      <c r="Y598" s="15" t="s">
        <v>73</v>
      </c>
      <c r="Z598" s="18" t="s">
        <v>6189</v>
      </c>
      <c r="AA598" s="18" t="s">
        <v>71</v>
      </c>
      <c r="AB598" s="18" t="s">
        <v>6776</v>
      </c>
      <c r="AC598" s="67" t="str">
        <f>+VLOOKUP("*"&amp;L598&amp;"*",'[2]REGISTROS SANITARIOS'!$D$554:$E$713,2,FALSE)</f>
        <v>SI</v>
      </c>
      <c r="AD598" s="22" t="s">
        <v>1025</v>
      </c>
      <c r="AE598" s="16" t="s">
        <v>7758</v>
      </c>
      <c r="AF598" s="34" t="s">
        <v>8814</v>
      </c>
      <c r="AG598" s="24" t="s">
        <v>8058</v>
      </c>
      <c r="AH598" s="18" t="s">
        <v>8024</v>
      </c>
      <c r="AI598" s="18" t="s">
        <v>56</v>
      </c>
      <c r="AJ598" s="17">
        <v>4675</v>
      </c>
      <c r="AK598" s="25">
        <v>4675</v>
      </c>
      <c r="AL598" s="25">
        <v>170</v>
      </c>
      <c r="AM598" s="35"/>
      <c r="AN598" s="49">
        <f t="shared" si="85"/>
        <v>794750</v>
      </c>
      <c r="AO598" s="18"/>
      <c r="AP598" s="15" t="s">
        <v>8012</v>
      </c>
      <c r="AQ598" s="43" t="str">
        <f t="shared" si="86"/>
        <v>SI</v>
      </c>
      <c r="AR598" s="44">
        <f t="shared" si="87"/>
        <v>794750</v>
      </c>
      <c r="AS598" s="44">
        <f t="shared" si="88"/>
        <v>794750</v>
      </c>
      <c r="AT598" s="44">
        <f t="shared" si="89"/>
        <v>794750</v>
      </c>
      <c r="AU598" s="44">
        <f t="shared" si="90"/>
        <v>794750</v>
      </c>
      <c r="AV598" s="45" t="b">
        <f t="shared" si="91"/>
        <v>1</v>
      </c>
      <c r="AW598" s="45" t="b">
        <f t="shared" si="92"/>
        <v>1</v>
      </c>
      <c r="AX598" s="45"/>
    </row>
    <row r="599" spans="1:50" s="36" customFormat="1" ht="27.75" customHeight="1" x14ac:dyDescent="0.15">
      <c r="A599" s="36" t="str">
        <f t="shared" si="84"/>
        <v>CARMEN DEL PILAR ESCOBAR BUSTOS103040109</v>
      </c>
      <c r="B599" s="36" t="b">
        <f>+A599='[1]Anexo 9'!A599</f>
        <v>1</v>
      </c>
      <c r="C599" s="18">
        <v>51739158</v>
      </c>
      <c r="D599" s="18" t="s">
        <v>3859</v>
      </c>
      <c r="E599" s="15" t="s">
        <v>61</v>
      </c>
      <c r="F599" s="15" t="s">
        <v>62</v>
      </c>
      <c r="G599" s="15" t="s">
        <v>3155</v>
      </c>
      <c r="H599" s="15" t="s">
        <v>3155</v>
      </c>
      <c r="I599" s="15" t="s">
        <v>3155</v>
      </c>
      <c r="J599" s="15">
        <v>2</v>
      </c>
      <c r="K599" s="15" t="s">
        <v>3155</v>
      </c>
      <c r="L599" s="15">
        <v>103040109</v>
      </c>
      <c r="M599" s="15" t="s">
        <v>1955</v>
      </c>
      <c r="N599" s="15" t="s">
        <v>1436</v>
      </c>
      <c r="O599" s="18" t="s">
        <v>4129</v>
      </c>
      <c r="P599" s="22" t="s">
        <v>73</v>
      </c>
      <c r="Q599" s="15" t="s">
        <v>1956</v>
      </c>
      <c r="R599" s="18" t="s">
        <v>5636</v>
      </c>
      <c r="S599" s="22" t="b">
        <f>+R599=Q599</f>
        <v>0</v>
      </c>
      <c r="T599" s="18" t="s">
        <v>5636</v>
      </c>
      <c r="U599" s="18">
        <v>10</v>
      </c>
      <c r="V599" s="15"/>
      <c r="W599" s="18" t="s">
        <v>6188</v>
      </c>
      <c r="X599" s="18"/>
      <c r="Y599" s="15" t="s">
        <v>73</v>
      </c>
      <c r="Z599" s="18" t="s">
        <v>6188</v>
      </c>
      <c r="AA599" s="18" t="s">
        <v>71</v>
      </c>
      <c r="AB599" s="18" t="s">
        <v>6777</v>
      </c>
      <c r="AC599" s="67" t="str">
        <f>+VLOOKUP("*"&amp;L599&amp;"*",'[2]REGISTROS SANITARIOS'!$D$554:$E$713,2,FALSE)</f>
        <v>SI</v>
      </c>
      <c r="AD599" s="22" t="s">
        <v>1025</v>
      </c>
      <c r="AE599" s="16" t="s">
        <v>7759</v>
      </c>
      <c r="AF599" s="34" t="s">
        <v>8814</v>
      </c>
      <c r="AG599" s="24" t="s">
        <v>8059</v>
      </c>
      <c r="AH599" s="18" t="s">
        <v>8011</v>
      </c>
      <c r="AI599" s="18" t="s">
        <v>56</v>
      </c>
      <c r="AJ599" s="17">
        <v>3300</v>
      </c>
      <c r="AK599" s="25">
        <v>3300</v>
      </c>
      <c r="AL599" s="25">
        <v>216</v>
      </c>
      <c r="AM599" s="35"/>
      <c r="AN599" s="49">
        <f t="shared" si="85"/>
        <v>712800</v>
      </c>
      <c r="AO599" s="18"/>
      <c r="AP599" s="15" t="s">
        <v>8012</v>
      </c>
      <c r="AQ599" s="43" t="str">
        <f t="shared" si="86"/>
        <v>SI</v>
      </c>
      <c r="AR599" s="44">
        <f t="shared" si="87"/>
        <v>712800</v>
      </c>
      <c r="AS599" s="44">
        <f t="shared" si="88"/>
        <v>712800</v>
      </c>
      <c r="AT599" s="44">
        <f t="shared" si="89"/>
        <v>712800</v>
      </c>
      <c r="AU599" s="44">
        <f t="shared" si="90"/>
        <v>712800</v>
      </c>
      <c r="AV599" s="45" t="b">
        <f t="shared" si="91"/>
        <v>1</v>
      </c>
      <c r="AW599" s="45" t="b">
        <f t="shared" si="92"/>
        <v>1</v>
      </c>
      <c r="AX599" s="45"/>
    </row>
    <row r="600" spans="1:50" s="36" customFormat="1" ht="27.75" customHeight="1" x14ac:dyDescent="0.15">
      <c r="A600" s="36" t="str">
        <f t="shared" si="84"/>
        <v>CARMEN DEL PILAR ESCOBAR BUSTOS103040204</v>
      </c>
      <c r="B600" s="36" t="b">
        <f>+A600='[1]Anexo 9'!A600</f>
        <v>1</v>
      </c>
      <c r="C600" s="18">
        <v>51739159</v>
      </c>
      <c r="D600" s="18" t="s">
        <v>3859</v>
      </c>
      <c r="E600" s="15" t="s">
        <v>61</v>
      </c>
      <c r="F600" s="15" t="s">
        <v>62</v>
      </c>
      <c r="G600" s="15" t="s">
        <v>3155</v>
      </c>
      <c r="H600" s="15" t="s">
        <v>3155</v>
      </c>
      <c r="I600" s="15" t="s">
        <v>3155</v>
      </c>
      <c r="J600" s="15">
        <v>4</v>
      </c>
      <c r="K600" s="15" t="s">
        <v>3155</v>
      </c>
      <c r="L600" s="15">
        <v>103040204</v>
      </c>
      <c r="M600" s="15" t="s">
        <v>1957</v>
      </c>
      <c r="N600" s="15" t="s">
        <v>91</v>
      </c>
      <c r="O600" s="18" t="s">
        <v>4130</v>
      </c>
      <c r="P600" s="22" t="s">
        <v>73</v>
      </c>
      <c r="Q600" s="15" t="s">
        <v>1434</v>
      </c>
      <c r="R600" s="18" t="s">
        <v>5632</v>
      </c>
      <c r="S600" s="22" t="s">
        <v>73</v>
      </c>
      <c r="T600" s="18" t="s">
        <v>5632</v>
      </c>
      <c r="U600" s="18">
        <v>1</v>
      </c>
      <c r="V600" s="15"/>
      <c r="W600" s="18" t="s">
        <v>1937</v>
      </c>
      <c r="X600" s="18"/>
      <c r="Y600" s="15" t="s">
        <v>73</v>
      </c>
      <c r="Z600" s="18" t="s">
        <v>1937</v>
      </c>
      <c r="AA600" s="18" t="s">
        <v>71</v>
      </c>
      <c r="AB600" s="18" t="s">
        <v>2961</v>
      </c>
      <c r="AC600" s="67" t="e">
        <f>+VLOOKUP("*"&amp;L600&amp;"*",'[2]REGISTROS SANITARIOS'!$D$554:$E$713,2,FALSE)</f>
        <v>#N/A</v>
      </c>
      <c r="AD600" s="22" t="s">
        <v>44</v>
      </c>
      <c r="AE600" s="16" t="s">
        <v>7760</v>
      </c>
      <c r="AF600" s="34" t="s">
        <v>8814</v>
      </c>
      <c r="AG600" s="24" t="s">
        <v>8060</v>
      </c>
      <c r="AH600" s="18" t="s">
        <v>3429</v>
      </c>
      <c r="AI600" s="18" t="s">
        <v>56</v>
      </c>
      <c r="AJ600" s="17">
        <v>1100</v>
      </c>
      <c r="AK600" s="25">
        <v>1100</v>
      </c>
      <c r="AL600" s="25">
        <v>2690</v>
      </c>
      <c r="AM600" s="35"/>
      <c r="AN600" s="49">
        <f t="shared" si="85"/>
        <v>2959000</v>
      </c>
      <c r="AO600" s="18"/>
      <c r="AP600" s="15" t="s">
        <v>8012</v>
      </c>
      <c r="AQ600" s="43" t="str">
        <f t="shared" si="86"/>
        <v>SI</v>
      </c>
      <c r="AR600" s="44">
        <f t="shared" si="87"/>
        <v>2959000</v>
      </c>
      <c r="AS600" s="44">
        <f t="shared" si="88"/>
        <v>2959000</v>
      </c>
      <c r="AT600" s="44">
        <f t="shared" si="89"/>
        <v>2959000</v>
      </c>
      <c r="AU600" s="44">
        <f t="shared" si="90"/>
        <v>2959000</v>
      </c>
      <c r="AV600" s="45" t="b">
        <f t="shared" si="91"/>
        <v>1</v>
      </c>
      <c r="AW600" s="45" t="b">
        <f t="shared" si="92"/>
        <v>1</v>
      </c>
      <c r="AX600" s="45"/>
    </row>
    <row r="601" spans="1:50" s="36" customFormat="1" ht="27.75" customHeight="1" x14ac:dyDescent="0.15">
      <c r="A601" s="36" t="str">
        <f t="shared" si="84"/>
        <v>CARMEN DEL PILAR ESCOBAR BUSTOS103040409</v>
      </c>
      <c r="B601" s="36" t="b">
        <f>+A601='[1]Anexo 9'!A601</f>
        <v>1</v>
      </c>
      <c r="C601" s="18">
        <v>51739160</v>
      </c>
      <c r="D601" s="18" t="s">
        <v>3859</v>
      </c>
      <c r="E601" s="15" t="s">
        <v>61</v>
      </c>
      <c r="F601" s="15" t="s">
        <v>62</v>
      </c>
      <c r="G601" s="15" t="s">
        <v>3155</v>
      </c>
      <c r="H601" s="15" t="s">
        <v>3155</v>
      </c>
      <c r="I601" s="15" t="s">
        <v>3155</v>
      </c>
      <c r="J601" s="15">
        <v>5</v>
      </c>
      <c r="K601" s="15" t="s">
        <v>3155</v>
      </c>
      <c r="L601" s="15">
        <v>103040409</v>
      </c>
      <c r="M601" s="15" t="s">
        <v>1959</v>
      </c>
      <c r="N601" s="15" t="s">
        <v>1411</v>
      </c>
      <c r="O601" s="18" t="s">
        <v>4131</v>
      </c>
      <c r="P601" s="22" t="s">
        <v>73</v>
      </c>
      <c r="Q601" s="15" t="s">
        <v>1961</v>
      </c>
      <c r="R601" s="18" t="s">
        <v>5638</v>
      </c>
      <c r="S601" s="22" t="s">
        <v>73</v>
      </c>
      <c r="T601" s="18" t="s">
        <v>5638</v>
      </c>
      <c r="U601" s="18">
        <v>4</v>
      </c>
      <c r="V601" s="15"/>
      <c r="W601" s="18" t="s">
        <v>1707</v>
      </c>
      <c r="X601" s="18"/>
      <c r="Y601" s="15" t="s">
        <v>73</v>
      </c>
      <c r="Z601" s="18" t="s">
        <v>1707</v>
      </c>
      <c r="AA601" s="18" t="s">
        <v>71</v>
      </c>
      <c r="AB601" s="18" t="s">
        <v>6766</v>
      </c>
      <c r="AC601" s="67" t="str">
        <f>+VLOOKUP("*"&amp;L601&amp;"*",'[2]REGISTROS SANITARIOS'!$D$554:$E$713,2,FALSE)</f>
        <v>SI</v>
      </c>
      <c r="AD601" s="22" t="s">
        <v>1025</v>
      </c>
      <c r="AE601" s="16" t="s">
        <v>7740</v>
      </c>
      <c r="AF601" s="34" t="s">
        <v>8814</v>
      </c>
      <c r="AG601" s="24"/>
      <c r="AH601" s="18"/>
      <c r="AI601" s="18"/>
      <c r="AJ601" s="17">
        <v>14850</v>
      </c>
      <c r="AK601" s="25">
        <v>14850</v>
      </c>
      <c r="AL601" s="25">
        <v>456</v>
      </c>
      <c r="AM601" s="35"/>
      <c r="AN601" s="49">
        <f t="shared" si="85"/>
        <v>6771600</v>
      </c>
      <c r="AO601" s="18"/>
      <c r="AP601" s="15" t="s">
        <v>8012</v>
      </c>
      <c r="AQ601" s="43" t="str">
        <f t="shared" si="86"/>
        <v>SI</v>
      </c>
      <c r="AR601" s="44">
        <f t="shared" si="87"/>
        <v>6771600</v>
      </c>
      <c r="AS601" s="44">
        <f t="shared" si="88"/>
        <v>6771600</v>
      </c>
      <c r="AT601" s="44">
        <f t="shared" si="89"/>
        <v>6771600</v>
      </c>
      <c r="AU601" s="44">
        <f t="shared" si="90"/>
        <v>6771600</v>
      </c>
      <c r="AV601" s="45" t="b">
        <f t="shared" si="91"/>
        <v>1</v>
      </c>
      <c r="AW601" s="45" t="b">
        <f t="shared" si="92"/>
        <v>1</v>
      </c>
      <c r="AX601" s="45"/>
    </row>
    <row r="602" spans="1:50" s="36" customFormat="1" ht="27.75" customHeight="1" x14ac:dyDescent="0.15">
      <c r="A602" s="36" t="str">
        <f t="shared" si="84"/>
        <v>CARMEN DEL PILAR ESCOBAR BUSTOS103061209</v>
      </c>
      <c r="B602" s="36" t="b">
        <f>+A602='[1]Anexo 9'!A602</f>
        <v>1</v>
      </c>
      <c r="C602" s="18">
        <v>51739161</v>
      </c>
      <c r="D602" s="18" t="s">
        <v>3859</v>
      </c>
      <c r="E602" s="15" t="s">
        <v>61</v>
      </c>
      <c r="F602" s="15" t="s">
        <v>62</v>
      </c>
      <c r="G602" s="15" t="s">
        <v>3155</v>
      </c>
      <c r="H602" s="15" t="s">
        <v>3155</v>
      </c>
      <c r="I602" s="15" t="s">
        <v>3155</v>
      </c>
      <c r="J602" s="15">
        <v>2</v>
      </c>
      <c r="K602" s="15" t="s">
        <v>3155</v>
      </c>
      <c r="L602" s="15">
        <v>103061209</v>
      </c>
      <c r="M602" s="15" t="s">
        <v>1965</v>
      </c>
      <c r="N602" s="15" t="s">
        <v>1411</v>
      </c>
      <c r="O602" s="18" t="s">
        <v>4132</v>
      </c>
      <c r="P602" s="22" t="s">
        <v>73</v>
      </c>
      <c r="Q602" s="15" t="s">
        <v>1967</v>
      </c>
      <c r="R602" s="18" t="s">
        <v>5639</v>
      </c>
      <c r="S602" s="22" t="s">
        <v>73</v>
      </c>
      <c r="T602" s="18" t="s">
        <v>5639</v>
      </c>
      <c r="U602" s="18">
        <v>20</v>
      </c>
      <c r="V602" s="15"/>
      <c r="W602" s="18" t="s">
        <v>3625</v>
      </c>
      <c r="X602" s="18"/>
      <c r="Y602" s="15" t="s">
        <v>73</v>
      </c>
      <c r="Z602" s="18" t="s">
        <v>3625</v>
      </c>
      <c r="AA602" s="18" t="s">
        <v>71</v>
      </c>
      <c r="AB602" s="18" t="s">
        <v>6778</v>
      </c>
      <c r="AC602" s="67" t="e">
        <f>+VLOOKUP("*"&amp;L602&amp;"*",'[2]REGISTROS SANITARIOS'!$D$554:$E$713,2,FALSE)</f>
        <v>#N/A</v>
      </c>
      <c r="AD602" s="22" t="s">
        <v>44</v>
      </c>
      <c r="AE602" s="16" t="s">
        <v>7761</v>
      </c>
      <c r="AF602" s="34" t="s">
        <v>8814</v>
      </c>
      <c r="AG602" s="24" t="s">
        <v>8061</v>
      </c>
      <c r="AH602" s="18" t="s">
        <v>8011</v>
      </c>
      <c r="AI602" s="18" t="s">
        <v>56</v>
      </c>
      <c r="AJ602" s="17">
        <v>330</v>
      </c>
      <c r="AK602" s="25">
        <v>330</v>
      </c>
      <c r="AL602" s="25">
        <v>490</v>
      </c>
      <c r="AM602" s="35"/>
      <c r="AN602" s="49">
        <f t="shared" si="85"/>
        <v>161700</v>
      </c>
      <c r="AO602" s="18"/>
      <c r="AP602" s="15" t="s">
        <v>8012</v>
      </c>
      <c r="AQ602" s="43" t="str">
        <f t="shared" si="86"/>
        <v>SI</v>
      </c>
      <c r="AR602" s="44">
        <f t="shared" si="87"/>
        <v>161700</v>
      </c>
      <c r="AS602" s="44">
        <f t="shared" si="88"/>
        <v>161700</v>
      </c>
      <c r="AT602" s="44">
        <f t="shared" si="89"/>
        <v>161700</v>
      </c>
      <c r="AU602" s="44">
        <f t="shared" si="90"/>
        <v>161700</v>
      </c>
      <c r="AV602" s="45" t="b">
        <f t="shared" si="91"/>
        <v>1</v>
      </c>
      <c r="AW602" s="45" t="b">
        <f t="shared" si="92"/>
        <v>1</v>
      </c>
      <c r="AX602" s="45"/>
    </row>
    <row r="603" spans="1:50" s="36" customFormat="1" ht="27.75" customHeight="1" x14ac:dyDescent="0.15">
      <c r="A603" s="36" t="str">
        <f t="shared" si="84"/>
        <v>CARMEN DEL PILAR ESCOBAR BUSTOS103070303</v>
      </c>
      <c r="B603" s="36" t="b">
        <f>+A603='[1]Anexo 9'!A603</f>
        <v>1</v>
      </c>
      <c r="C603" s="18">
        <v>51739162</v>
      </c>
      <c r="D603" s="18" t="s">
        <v>3859</v>
      </c>
      <c r="E603" s="15" t="s">
        <v>61</v>
      </c>
      <c r="F603" s="15" t="s">
        <v>62</v>
      </c>
      <c r="G603" s="15" t="s">
        <v>3155</v>
      </c>
      <c r="H603" s="15" t="s">
        <v>3155</v>
      </c>
      <c r="I603" s="15" t="s">
        <v>3155</v>
      </c>
      <c r="J603" s="15">
        <v>6</v>
      </c>
      <c r="K603" s="15" t="s">
        <v>3155</v>
      </c>
      <c r="L603" s="15">
        <v>103070303</v>
      </c>
      <c r="M603" s="15" t="s">
        <v>1971</v>
      </c>
      <c r="N603" s="15" t="s">
        <v>499</v>
      </c>
      <c r="O603" s="18" t="s">
        <v>4133</v>
      </c>
      <c r="P603" s="22" t="s">
        <v>73</v>
      </c>
      <c r="Q603" s="15" t="s">
        <v>1972</v>
      </c>
      <c r="R603" s="18" t="s">
        <v>5640</v>
      </c>
      <c r="S603" s="22" t="s">
        <v>73</v>
      </c>
      <c r="T603" s="18" t="s">
        <v>5640</v>
      </c>
      <c r="U603" s="18">
        <v>1</v>
      </c>
      <c r="V603" s="15"/>
      <c r="W603" s="18" t="s">
        <v>69</v>
      </c>
      <c r="X603" s="18"/>
      <c r="Y603" s="15" t="s">
        <v>73</v>
      </c>
      <c r="Z603" s="18" t="s">
        <v>69</v>
      </c>
      <c r="AA603" s="18" t="s">
        <v>71</v>
      </c>
      <c r="AB603" s="18" t="s">
        <v>6764</v>
      </c>
      <c r="AC603" s="67" t="e">
        <f>+VLOOKUP("*"&amp;L603&amp;"*",'[2]REGISTROS SANITARIOS'!$D$554:$E$713,2,FALSE)</f>
        <v>#N/A</v>
      </c>
      <c r="AD603" s="22" t="s">
        <v>44</v>
      </c>
      <c r="AE603" s="16" t="s">
        <v>7735</v>
      </c>
      <c r="AF603" s="34" t="s">
        <v>8814</v>
      </c>
      <c r="AG603" s="24"/>
      <c r="AH603" s="18"/>
      <c r="AI603" s="18"/>
      <c r="AJ603" s="17">
        <v>3300</v>
      </c>
      <c r="AK603" s="25">
        <v>3300</v>
      </c>
      <c r="AL603" s="25">
        <v>2508</v>
      </c>
      <c r="AM603" s="35"/>
      <c r="AN603" s="49">
        <f t="shared" si="85"/>
        <v>8276400</v>
      </c>
      <c r="AO603" s="18"/>
      <c r="AP603" s="15" t="s">
        <v>8012</v>
      </c>
      <c r="AQ603" s="43" t="str">
        <f t="shared" si="86"/>
        <v>SI</v>
      </c>
      <c r="AR603" s="44">
        <f t="shared" si="87"/>
        <v>8276400</v>
      </c>
      <c r="AS603" s="44">
        <f t="shared" si="88"/>
        <v>8276400</v>
      </c>
      <c r="AT603" s="44">
        <f t="shared" si="89"/>
        <v>8276400</v>
      </c>
      <c r="AU603" s="44">
        <f t="shared" si="90"/>
        <v>8276400</v>
      </c>
      <c r="AV603" s="45" t="b">
        <f t="shared" si="91"/>
        <v>1</v>
      </c>
      <c r="AW603" s="45" t="b">
        <f t="shared" si="92"/>
        <v>1</v>
      </c>
      <c r="AX603" s="45"/>
    </row>
    <row r="604" spans="1:50" s="36" customFormat="1" ht="27.75" customHeight="1" x14ac:dyDescent="0.15">
      <c r="A604" s="36" t="str">
        <f t="shared" si="84"/>
        <v>CARMEN DEL PILAR ESCOBAR BUSTOS104010104</v>
      </c>
      <c r="B604" s="36" t="b">
        <f>+A604='[1]Anexo 9'!A604</f>
        <v>1</v>
      </c>
      <c r="C604" s="18">
        <v>51739164</v>
      </c>
      <c r="D604" s="18" t="s">
        <v>3859</v>
      </c>
      <c r="E604" s="15" t="s">
        <v>61</v>
      </c>
      <c r="F604" s="15" t="s">
        <v>62</v>
      </c>
      <c r="G604" s="15" t="s">
        <v>3155</v>
      </c>
      <c r="H604" s="15" t="s">
        <v>3155</v>
      </c>
      <c r="I604" s="15" t="s">
        <v>3155</v>
      </c>
      <c r="J604" s="15">
        <v>4</v>
      </c>
      <c r="K604" s="15" t="s">
        <v>3155</v>
      </c>
      <c r="L604" s="15">
        <v>104010104</v>
      </c>
      <c r="M604" s="15" t="s">
        <v>1973</v>
      </c>
      <c r="N604" s="15" t="s">
        <v>91</v>
      </c>
      <c r="O604" s="18" t="s">
        <v>4134</v>
      </c>
      <c r="P604" s="22" t="s">
        <v>3841</v>
      </c>
      <c r="Q604" s="15" t="s">
        <v>475</v>
      </c>
      <c r="R604" s="18" t="s">
        <v>1278</v>
      </c>
      <c r="S604" s="22" t="s">
        <v>73</v>
      </c>
      <c r="T604" s="18" t="s">
        <v>1278</v>
      </c>
      <c r="U604" s="18">
        <v>1</v>
      </c>
      <c r="V604" s="15"/>
      <c r="W604" s="18" t="s">
        <v>6190</v>
      </c>
      <c r="X604" s="18"/>
      <c r="Y604" s="15" t="s">
        <v>73</v>
      </c>
      <c r="Z604" s="18" t="s">
        <v>6190</v>
      </c>
      <c r="AA604" s="18" t="s">
        <v>71</v>
      </c>
      <c r="AB604" s="18" t="s">
        <v>2985</v>
      </c>
      <c r="AC604" s="67" t="str">
        <f>+VLOOKUP("*"&amp;L604&amp;"*",'[2]REGISTROS SANITARIOS'!$D$554:$E$713,2,FALSE)</f>
        <v>SI</v>
      </c>
      <c r="AD604" s="22" t="s">
        <v>1025</v>
      </c>
      <c r="AE604" s="16" t="s">
        <v>7733</v>
      </c>
      <c r="AF604" s="34" t="s">
        <v>8814</v>
      </c>
      <c r="AG604" s="24"/>
      <c r="AH604" s="18"/>
      <c r="AI604" s="18"/>
      <c r="AJ604" s="17">
        <v>550</v>
      </c>
      <c r="AK604" s="25">
        <v>550</v>
      </c>
      <c r="AL604" s="25">
        <v>7268</v>
      </c>
      <c r="AM604" s="35"/>
      <c r="AN604" s="49">
        <f t="shared" si="85"/>
        <v>3997400</v>
      </c>
      <c r="AO604" s="18"/>
      <c r="AP604" s="15" t="s">
        <v>8012</v>
      </c>
      <c r="AQ604" s="43" t="str">
        <f t="shared" si="86"/>
        <v>SI</v>
      </c>
      <c r="AR604" s="44">
        <f t="shared" si="87"/>
        <v>3997400</v>
      </c>
      <c r="AS604" s="44">
        <f t="shared" si="88"/>
        <v>3997400</v>
      </c>
      <c r="AT604" s="44">
        <f t="shared" si="89"/>
        <v>3997400</v>
      </c>
      <c r="AU604" s="44">
        <f t="shared" si="90"/>
        <v>3997400</v>
      </c>
      <c r="AV604" s="45" t="b">
        <f t="shared" si="91"/>
        <v>1</v>
      </c>
      <c r="AW604" s="45" t="b">
        <f t="shared" si="92"/>
        <v>1</v>
      </c>
      <c r="AX604" s="45"/>
    </row>
    <row r="605" spans="1:50" s="36" customFormat="1" ht="27.75" customHeight="1" x14ac:dyDescent="0.15">
      <c r="A605" s="36" t="str">
        <f t="shared" si="84"/>
        <v>CARMEN DEL PILAR ESCOBAR BUSTOS104010209</v>
      </c>
      <c r="B605" s="36" t="b">
        <f>+A605='[1]Anexo 9'!A605</f>
        <v>1</v>
      </c>
      <c r="C605" s="18">
        <v>51739165</v>
      </c>
      <c r="D605" s="18" t="s">
        <v>3859</v>
      </c>
      <c r="E605" s="15" t="s">
        <v>61</v>
      </c>
      <c r="F605" s="15" t="s">
        <v>62</v>
      </c>
      <c r="G605" s="15" t="s">
        <v>3155</v>
      </c>
      <c r="H605" s="15" t="s">
        <v>3155</v>
      </c>
      <c r="I605" s="15" t="s">
        <v>3155</v>
      </c>
      <c r="J605" s="15">
        <v>5</v>
      </c>
      <c r="K605" s="15" t="s">
        <v>3155</v>
      </c>
      <c r="L605" s="15">
        <v>104010209</v>
      </c>
      <c r="M605" s="15" t="s">
        <v>1976</v>
      </c>
      <c r="N605" s="15" t="s">
        <v>1436</v>
      </c>
      <c r="O605" s="18" t="s">
        <v>4135</v>
      </c>
      <c r="P605" s="22" t="s">
        <v>73</v>
      </c>
      <c r="Q605" s="15" t="s">
        <v>1977</v>
      </c>
      <c r="R605" s="18" t="s">
        <v>5628</v>
      </c>
      <c r="S605" s="22" t="b">
        <f>+R605=Q605</f>
        <v>0</v>
      </c>
      <c r="T605" s="18" t="s">
        <v>5628</v>
      </c>
      <c r="U605" s="18">
        <v>500</v>
      </c>
      <c r="V605" s="15"/>
      <c r="W605" s="18" t="s">
        <v>1943</v>
      </c>
      <c r="X605" s="18"/>
      <c r="Y605" s="15" t="s">
        <v>73</v>
      </c>
      <c r="Z605" s="18" t="s">
        <v>1943</v>
      </c>
      <c r="AA605" s="18" t="s">
        <v>71</v>
      </c>
      <c r="AB605" s="18" t="s">
        <v>6779</v>
      </c>
      <c r="AC605" s="67" t="e">
        <f>+VLOOKUP("*"&amp;L605&amp;"*",'[2]REGISTROS SANITARIOS'!$D$554:$E$713,2,FALSE)</f>
        <v>#N/A</v>
      </c>
      <c r="AD605" s="22" t="s">
        <v>44</v>
      </c>
      <c r="AE605" s="16" t="s">
        <v>7762</v>
      </c>
      <c r="AF605" s="34" t="s">
        <v>8814</v>
      </c>
      <c r="AG605" s="24" t="s">
        <v>8062</v>
      </c>
      <c r="AH605" s="18" t="s">
        <v>8014</v>
      </c>
      <c r="AI605" s="18" t="s">
        <v>56</v>
      </c>
      <c r="AJ605" s="17">
        <v>74250</v>
      </c>
      <c r="AK605" s="25">
        <v>74250</v>
      </c>
      <c r="AL605" s="25">
        <v>72</v>
      </c>
      <c r="AM605" s="35"/>
      <c r="AN605" s="49">
        <f t="shared" si="85"/>
        <v>5346000</v>
      </c>
      <c r="AO605" s="18"/>
      <c r="AP605" s="15" t="s">
        <v>8012</v>
      </c>
      <c r="AQ605" s="43" t="str">
        <f t="shared" si="86"/>
        <v>SI</v>
      </c>
      <c r="AR605" s="44">
        <f t="shared" si="87"/>
        <v>5346000</v>
      </c>
      <c r="AS605" s="44">
        <f t="shared" si="88"/>
        <v>5346000</v>
      </c>
      <c r="AT605" s="44">
        <f t="shared" si="89"/>
        <v>5346000</v>
      </c>
      <c r="AU605" s="44">
        <f t="shared" si="90"/>
        <v>5346000</v>
      </c>
      <c r="AV605" s="45" t="b">
        <f t="shared" si="91"/>
        <v>1</v>
      </c>
      <c r="AW605" s="45" t="b">
        <f t="shared" si="92"/>
        <v>1</v>
      </c>
      <c r="AX605" s="45"/>
    </row>
    <row r="606" spans="1:50" s="36" customFormat="1" ht="27.75" customHeight="1" x14ac:dyDescent="0.15">
      <c r="A606" s="36" t="str">
        <f t="shared" si="84"/>
        <v>CARMEN DEL PILAR ESCOBAR BUSTOS104010304</v>
      </c>
      <c r="B606" s="36" t="b">
        <f>+A606='[1]Anexo 9'!A606</f>
        <v>1</v>
      </c>
      <c r="C606" s="18">
        <v>51739166</v>
      </c>
      <c r="D606" s="18" t="s">
        <v>3859</v>
      </c>
      <c r="E606" s="15" t="s">
        <v>61</v>
      </c>
      <c r="F606" s="15" t="s">
        <v>62</v>
      </c>
      <c r="G606" s="15" t="s">
        <v>3155</v>
      </c>
      <c r="H606" s="15" t="s">
        <v>3155</v>
      </c>
      <c r="I606" s="15" t="s">
        <v>3155</v>
      </c>
      <c r="J606" s="15">
        <v>3</v>
      </c>
      <c r="K606" s="15" t="s">
        <v>3155</v>
      </c>
      <c r="L606" s="15">
        <v>104010304</v>
      </c>
      <c r="M606" s="15" t="s">
        <v>1980</v>
      </c>
      <c r="N606" s="15" t="s">
        <v>91</v>
      </c>
      <c r="O606" s="18" t="s">
        <v>4136</v>
      </c>
      <c r="P606" s="22" t="s">
        <v>3841</v>
      </c>
      <c r="Q606" s="15" t="s">
        <v>1233</v>
      </c>
      <c r="R606" s="18" t="s">
        <v>5635</v>
      </c>
      <c r="S606" s="22" t="s">
        <v>73</v>
      </c>
      <c r="T606" s="18" t="s">
        <v>5635</v>
      </c>
      <c r="U606" s="18">
        <v>1</v>
      </c>
      <c r="V606" s="15"/>
      <c r="W606" s="18" t="s">
        <v>6191</v>
      </c>
      <c r="X606" s="18"/>
      <c r="Y606" s="15" t="s">
        <v>73</v>
      </c>
      <c r="Z606" s="18" t="s">
        <v>6191</v>
      </c>
      <c r="AA606" s="18" t="s">
        <v>71</v>
      </c>
      <c r="AB606" s="18" t="s">
        <v>6780</v>
      </c>
      <c r="AC606" s="67" t="str">
        <f>+VLOOKUP("*"&amp;L606&amp;"*",'[2]REGISTROS SANITARIOS'!$D$554:$E$713,2,FALSE)</f>
        <v>SI</v>
      </c>
      <c r="AD606" s="22" t="s">
        <v>1025</v>
      </c>
      <c r="AE606" s="16" t="s">
        <v>7763</v>
      </c>
      <c r="AF606" s="34" t="s">
        <v>8814</v>
      </c>
      <c r="AG606" s="24" t="s">
        <v>8063</v>
      </c>
      <c r="AH606" s="18" t="s">
        <v>8011</v>
      </c>
      <c r="AI606" s="18" t="s">
        <v>56</v>
      </c>
      <c r="AJ606" s="17">
        <v>550</v>
      </c>
      <c r="AK606" s="25">
        <v>550</v>
      </c>
      <c r="AL606" s="25">
        <v>1882</v>
      </c>
      <c r="AM606" s="35"/>
      <c r="AN606" s="49">
        <f t="shared" si="85"/>
        <v>1035100</v>
      </c>
      <c r="AO606" s="18"/>
      <c r="AP606" s="15" t="s">
        <v>8012</v>
      </c>
      <c r="AQ606" s="43" t="str">
        <f t="shared" si="86"/>
        <v>SI</v>
      </c>
      <c r="AR606" s="44">
        <f t="shared" si="87"/>
        <v>1035100</v>
      </c>
      <c r="AS606" s="44">
        <f t="shared" si="88"/>
        <v>1035100</v>
      </c>
      <c r="AT606" s="44">
        <f t="shared" si="89"/>
        <v>1035100</v>
      </c>
      <c r="AU606" s="44">
        <f t="shared" si="90"/>
        <v>1035100</v>
      </c>
      <c r="AV606" s="45" t="b">
        <f t="shared" si="91"/>
        <v>1</v>
      </c>
      <c r="AW606" s="45" t="b">
        <f t="shared" si="92"/>
        <v>1</v>
      </c>
      <c r="AX606" s="45"/>
    </row>
    <row r="607" spans="1:50" s="36" customFormat="1" ht="27.75" customHeight="1" x14ac:dyDescent="0.15">
      <c r="A607" s="36" t="str">
        <f t="shared" si="84"/>
        <v>CARMEN DEL PILAR ESCOBAR BUSTOS104010409</v>
      </c>
      <c r="B607" s="36" t="b">
        <f>+A607='[1]Anexo 9'!A607</f>
        <v>1</v>
      </c>
      <c r="C607" s="18">
        <v>51739167</v>
      </c>
      <c r="D607" s="18" t="s">
        <v>3859</v>
      </c>
      <c r="E607" s="15" t="s">
        <v>61</v>
      </c>
      <c r="F607" s="15" t="s">
        <v>62</v>
      </c>
      <c r="G607" s="15" t="s">
        <v>3155</v>
      </c>
      <c r="H607" s="15" t="s">
        <v>3155</v>
      </c>
      <c r="I607" s="15" t="s">
        <v>3155</v>
      </c>
      <c r="J607" s="15">
        <v>5</v>
      </c>
      <c r="K607" s="15" t="s">
        <v>3155</v>
      </c>
      <c r="L607" s="15">
        <v>104010409</v>
      </c>
      <c r="M607" s="15" t="s">
        <v>1985</v>
      </c>
      <c r="N607" s="15" t="s">
        <v>1436</v>
      </c>
      <c r="O607" s="18" t="s">
        <v>4137</v>
      </c>
      <c r="P607" s="22" t="s">
        <v>73</v>
      </c>
      <c r="Q607" s="15" t="s">
        <v>1987</v>
      </c>
      <c r="R607" s="18" t="s">
        <v>1988</v>
      </c>
      <c r="S607" s="22" t="b">
        <f>+R607=Q607</f>
        <v>0</v>
      </c>
      <c r="T607" s="18" t="s">
        <v>1988</v>
      </c>
      <c r="U607" s="18">
        <v>640</v>
      </c>
      <c r="V607" s="15"/>
      <c r="W607" s="18" t="s">
        <v>1943</v>
      </c>
      <c r="X607" s="18"/>
      <c r="Y607" s="15" t="s">
        <v>73</v>
      </c>
      <c r="Z607" s="18" t="s">
        <v>1943</v>
      </c>
      <c r="AA607" s="18" t="s">
        <v>71</v>
      </c>
      <c r="AB607" s="18" t="s">
        <v>6781</v>
      </c>
      <c r="AC607" s="67" t="e">
        <f>+VLOOKUP("*"&amp;L607&amp;"*",'[2]REGISTROS SANITARIOS'!$D$554:$E$713,2,FALSE)</f>
        <v>#N/A</v>
      </c>
      <c r="AD607" s="22" t="s">
        <v>44</v>
      </c>
      <c r="AE607" s="16" t="s">
        <v>7735</v>
      </c>
      <c r="AF607" s="34" t="s">
        <v>8814</v>
      </c>
      <c r="AG607" s="24" t="s">
        <v>8064</v>
      </c>
      <c r="AH607" s="18" t="s">
        <v>8027</v>
      </c>
      <c r="AI607" s="18" t="s">
        <v>56</v>
      </c>
      <c r="AJ607" s="17">
        <v>41250</v>
      </c>
      <c r="AK607" s="25">
        <v>41250</v>
      </c>
      <c r="AL607" s="25">
        <v>104</v>
      </c>
      <c r="AM607" s="35"/>
      <c r="AN607" s="49">
        <f t="shared" si="85"/>
        <v>4290000</v>
      </c>
      <c r="AO607" s="18"/>
      <c r="AP607" s="15" t="s">
        <v>8012</v>
      </c>
      <c r="AQ607" s="43" t="str">
        <f t="shared" si="86"/>
        <v>SI</v>
      </c>
      <c r="AR607" s="44">
        <f t="shared" si="87"/>
        <v>4290000</v>
      </c>
      <c r="AS607" s="44">
        <f t="shared" si="88"/>
        <v>4290000</v>
      </c>
      <c r="AT607" s="44">
        <f t="shared" si="89"/>
        <v>4290000</v>
      </c>
      <c r="AU607" s="44">
        <f t="shared" si="90"/>
        <v>4290000</v>
      </c>
      <c r="AV607" s="45" t="b">
        <f t="shared" si="91"/>
        <v>1</v>
      </c>
      <c r="AW607" s="45" t="b">
        <f t="shared" si="92"/>
        <v>1</v>
      </c>
      <c r="AX607" s="45"/>
    </row>
    <row r="608" spans="1:50" s="36" customFormat="1" ht="27.75" customHeight="1" x14ac:dyDescent="0.15">
      <c r="A608" s="36" t="str">
        <f t="shared" si="84"/>
        <v>CARMEN DEL PILAR ESCOBAR BUSTOS104010709</v>
      </c>
      <c r="B608" s="36" t="b">
        <f>+A608='[1]Anexo 9'!A608</f>
        <v>1</v>
      </c>
      <c r="C608" s="18">
        <v>51739168</v>
      </c>
      <c r="D608" s="18" t="s">
        <v>3859</v>
      </c>
      <c r="E608" s="15" t="s">
        <v>61</v>
      </c>
      <c r="F608" s="15" t="s">
        <v>62</v>
      </c>
      <c r="G608" s="15" t="s">
        <v>3155</v>
      </c>
      <c r="H608" s="15" t="s">
        <v>3155</v>
      </c>
      <c r="I608" s="15" t="s">
        <v>3155</v>
      </c>
      <c r="J608" s="15">
        <v>4</v>
      </c>
      <c r="K608" s="15" t="s">
        <v>3155</v>
      </c>
      <c r="L608" s="15">
        <v>104010709</v>
      </c>
      <c r="M608" s="15" t="s">
        <v>1990</v>
      </c>
      <c r="N608" s="15" t="s">
        <v>1436</v>
      </c>
      <c r="O608" s="18" t="s">
        <v>4138</v>
      </c>
      <c r="P608" s="22" t="s">
        <v>73</v>
      </c>
      <c r="Q608" s="15" t="s">
        <v>1926</v>
      </c>
      <c r="R608" s="18" t="s">
        <v>5641</v>
      </c>
      <c r="S608" s="22" t="s">
        <v>73</v>
      </c>
      <c r="T608" s="18" t="s">
        <v>5641</v>
      </c>
      <c r="U608" s="18">
        <v>3</v>
      </c>
      <c r="V608" s="15"/>
      <c r="W608" s="18" t="s">
        <v>6192</v>
      </c>
      <c r="X608" s="18"/>
      <c r="Y608" s="15" t="s">
        <v>73</v>
      </c>
      <c r="Z608" s="18" t="s">
        <v>6192</v>
      </c>
      <c r="AA608" s="18" t="s">
        <v>71</v>
      </c>
      <c r="AB608" s="18" t="s">
        <v>6782</v>
      </c>
      <c r="AC608" s="67" t="str">
        <f>+VLOOKUP("*"&amp;L608&amp;"*",'[2]REGISTROS SANITARIOS'!$D$554:$E$713,2,FALSE)</f>
        <v>SI</v>
      </c>
      <c r="AD608" s="22" t="s">
        <v>1025</v>
      </c>
      <c r="AE608" s="16" t="s">
        <v>7764</v>
      </c>
      <c r="AF608" s="34" t="s">
        <v>8814</v>
      </c>
      <c r="AG608" s="24" t="s">
        <v>8065</v>
      </c>
      <c r="AH608" s="18" t="s">
        <v>8012</v>
      </c>
      <c r="AI608" s="18" t="s">
        <v>56</v>
      </c>
      <c r="AJ608" s="17">
        <v>5.5</v>
      </c>
      <c r="AK608" s="25">
        <v>5.5</v>
      </c>
      <c r="AL608" s="25">
        <v>12948</v>
      </c>
      <c r="AM608" s="35"/>
      <c r="AN608" s="49">
        <f t="shared" si="85"/>
        <v>71214</v>
      </c>
      <c r="AO608" s="18"/>
      <c r="AP608" s="15" t="s">
        <v>8012</v>
      </c>
      <c r="AQ608" s="43" t="str">
        <f t="shared" si="86"/>
        <v>SI</v>
      </c>
      <c r="AR608" s="44">
        <f t="shared" si="87"/>
        <v>71214</v>
      </c>
      <c r="AS608" s="44">
        <f t="shared" si="88"/>
        <v>71214</v>
      </c>
      <c r="AT608" s="44">
        <f t="shared" si="89"/>
        <v>71214</v>
      </c>
      <c r="AU608" s="44">
        <f t="shared" si="90"/>
        <v>71214</v>
      </c>
      <c r="AV608" s="45" t="b">
        <f t="shared" si="91"/>
        <v>1</v>
      </c>
      <c r="AW608" s="45" t="b">
        <f t="shared" si="92"/>
        <v>1</v>
      </c>
      <c r="AX608" s="45"/>
    </row>
    <row r="609" spans="1:50" s="36" customFormat="1" ht="27.75" customHeight="1" x14ac:dyDescent="0.15">
      <c r="A609" s="36" t="str">
        <f t="shared" si="84"/>
        <v>CARMEN DEL PILAR ESCOBAR BUSTOS104020209</v>
      </c>
      <c r="B609" s="36" t="b">
        <f>+A609='[1]Anexo 9'!A609</f>
        <v>1</v>
      </c>
      <c r="C609" s="18">
        <v>51739170</v>
      </c>
      <c r="D609" s="18" t="s">
        <v>3859</v>
      </c>
      <c r="E609" s="15" t="s">
        <v>61</v>
      </c>
      <c r="F609" s="15" t="s">
        <v>62</v>
      </c>
      <c r="G609" s="15" t="s">
        <v>3155</v>
      </c>
      <c r="H609" s="15" t="s">
        <v>3155</v>
      </c>
      <c r="I609" s="15" t="s">
        <v>3155</v>
      </c>
      <c r="J609" s="15">
        <v>6</v>
      </c>
      <c r="K609" s="15" t="s">
        <v>3155</v>
      </c>
      <c r="L609" s="15">
        <v>104020209</v>
      </c>
      <c r="M609" s="15" t="s">
        <v>2001</v>
      </c>
      <c r="N609" s="15" t="s">
        <v>1436</v>
      </c>
      <c r="O609" s="18" t="s">
        <v>4139</v>
      </c>
      <c r="P609" s="22" t="s">
        <v>73</v>
      </c>
      <c r="Q609" s="15" t="s">
        <v>2002</v>
      </c>
      <c r="R609" s="18" t="s">
        <v>5642</v>
      </c>
      <c r="S609" s="22" t="s">
        <v>73</v>
      </c>
      <c r="T609" s="18" t="s">
        <v>5642</v>
      </c>
      <c r="U609" s="18">
        <v>50</v>
      </c>
      <c r="V609" s="15"/>
      <c r="W609" s="18" t="s">
        <v>6189</v>
      </c>
      <c r="X609" s="18"/>
      <c r="Y609" s="15" t="s">
        <v>73</v>
      </c>
      <c r="Z609" s="18" t="s">
        <v>6189</v>
      </c>
      <c r="AA609" s="18" t="s">
        <v>71</v>
      </c>
      <c r="AB609" s="18" t="s">
        <v>6783</v>
      </c>
      <c r="AC609" s="67" t="str">
        <f>+VLOOKUP("*"&amp;L609&amp;"*",'[2]REGISTROS SANITARIOS'!$D$554:$E$713,2,FALSE)</f>
        <v>SI</v>
      </c>
      <c r="AD609" s="22" t="s">
        <v>1025</v>
      </c>
      <c r="AE609" s="16" t="s">
        <v>7765</v>
      </c>
      <c r="AF609" s="34" t="s">
        <v>8814</v>
      </c>
      <c r="AG609" s="24" t="s">
        <v>8066</v>
      </c>
      <c r="AH609" s="18" t="s">
        <v>8011</v>
      </c>
      <c r="AI609" s="18" t="s">
        <v>56</v>
      </c>
      <c r="AJ609" s="17">
        <v>24750</v>
      </c>
      <c r="AK609" s="25">
        <v>24750</v>
      </c>
      <c r="AL609" s="25">
        <v>190</v>
      </c>
      <c r="AM609" s="35"/>
      <c r="AN609" s="49">
        <f t="shared" si="85"/>
        <v>4702500</v>
      </c>
      <c r="AO609" s="18"/>
      <c r="AP609" s="15" t="s">
        <v>8012</v>
      </c>
      <c r="AQ609" s="43" t="str">
        <f t="shared" si="86"/>
        <v>SI</v>
      </c>
      <c r="AR609" s="44">
        <f t="shared" si="87"/>
        <v>4702500</v>
      </c>
      <c r="AS609" s="44">
        <f t="shared" si="88"/>
        <v>4702500</v>
      </c>
      <c r="AT609" s="44">
        <f t="shared" si="89"/>
        <v>4702500</v>
      </c>
      <c r="AU609" s="44">
        <f t="shared" si="90"/>
        <v>4702500</v>
      </c>
      <c r="AV609" s="45" t="b">
        <f t="shared" si="91"/>
        <v>1</v>
      </c>
      <c r="AW609" s="45" t="b">
        <f t="shared" si="92"/>
        <v>1</v>
      </c>
      <c r="AX609" s="45"/>
    </row>
    <row r="610" spans="1:50" s="36" customFormat="1" ht="27.75" customHeight="1" x14ac:dyDescent="0.15">
      <c r="A610" s="36" t="str">
        <f t="shared" si="84"/>
        <v>CARMEN DEL PILAR ESCOBAR BUSTOS104020504</v>
      </c>
      <c r="B610" s="36" t="b">
        <f>+A610='[1]Anexo 9'!A610</f>
        <v>1</v>
      </c>
      <c r="C610" s="18">
        <v>51739171</v>
      </c>
      <c r="D610" s="18" t="s">
        <v>3859</v>
      </c>
      <c r="E610" s="15" t="s">
        <v>61</v>
      </c>
      <c r="F610" s="15" t="s">
        <v>62</v>
      </c>
      <c r="G610" s="15" t="s">
        <v>3155</v>
      </c>
      <c r="H610" s="15" t="s">
        <v>3155</v>
      </c>
      <c r="I610" s="15" t="s">
        <v>3155</v>
      </c>
      <c r="J610" s="15">
        <v>4</v>
      </c>
      <c r="K610" s="15" t="s">
        <v>3155</v>
      </c>
      <c r="L610" s="15">
        <v>104020504</v>
      </c>
      <c r="M610" s="15" t="s">
        <v>2005</v>
      </c>
      <c r="N610" s="15" t="s">
        <v>91</v>
      </c>
      <c r="O610" s="18" t="s">
        <v>4140</v>
      </c>
      <c r="P610" s="22" t="s">
        <v>73</v>
      </c>
      <c r="Q610" s="15" t="s">
        <v>1233</v>
      </c>
      <c r="R610" s="18" t="s">
        <v>5635</v>
      </c>
      <c r="S610" s="22" t="s">
        <v>73</v>
      </c>
      <c r="T610" s="18" t="s">
        <v>5635</v>
      </c>
      <c r="U610" s="18">
        <v>1</v>
      </c>
      <c r="V610" s="15"/>
      <c r="W610" s="18" t="s">
        <v>1707</v>
      </c>
      <c r="X610" s="18"/>
      <c r="Y610" s="15" t="s">
        <v>73</v>
      </c>
      <c r="Z610" s="18" t="s">
        <v>1707</v>
      </c>
      <c r="AA610" s="18" t="s">
        <v>71</v>
      </c>
      <c r="AB610" s="18" t="s">
        <v>2963</v>
      </c>
      <c r="AC610" s="67" t="str">
        <f>+VLOOKUP("*"&amp;L610&amp;"*",'[2]REGISTROS SANITARIOS'!$D$554:$E$713,2,FALSE)</f>
        <v>SI</v>
      </c>
      <c r="AD610" s="22" t="s">
        <v>1025</v>
      </c>
      <c r="AE610" s="16" t="s">
        <v>7766</v>
      </c>
      <c r="AF610" s="34" t="s">
        <v>8814</v>
      </c>
      <c r="AG610" s="24" t="s">
        <v>8067</v>
      </c>
      <c r="AH610" s="18" t="s">
        <v>8011</v>
      </c>
      <c r="AI610" s="18" t="s">
        <v>56</v>
      </c>
      <c r="AJ610" s="17">
        <v>220</v>
      </c>
      <c r="AK610" s="25">
        <v>220</v>
      </c>
      <c r="AL610" s="25">
        <v>1598</v>
      </c>
      <c r="AM610" s="35"/>
      <c r="AN610" s="49">
        <f t="shared" si="85"/>
        <v>351560</v>
      </c>
      <c r="AO610" s="18"/>
      <c r="AP610" s="15" t="s">
        <v>8012</v>
      </c>
      <c r="AQ610" s="43" t="str">
        <f t="shared" si="86"/>
        <v>SI</v>
      </c>
      <c r="AR610" s="44">
        <f t="shared" si="87"/>
        <v>351560</v>
      </c>
      <c r="AS610" s="44">
        <f t="shared" si="88"/>
        <v>351560</v>
      </c>
      <c r="AT610" s="44">
        <f t="shared" si="89"/>
        <v>351560</v>
      </c>
      <c r="AU610" s="44">
        <f t="shared" si="90"/>
        <v>351560</v>
      </c>
      <c r="AV610" s="45" t="b">
        <f t="shared" si="91"/>
        <v>1</v>
      </c>
      <c r="AW610" s="45" t="b">
        <f t="shared" si="92"/>
        <v>1</v>
      </c>
      <c r="AX610" s="45"/>
    </row>
    <row r="611" spans="1:50" s="36" customFormat="1" ht="27.75" customHeight="1" x14ac:dyDescent="0.15">
      <c r="A611" s="36" t="str">
        <f t="shared" si="84"/>
        <v>CARMEN DEL PILAR ESCOBAR BUSTOS104030109</v>
      </c>
      <c r="B611" s="36" t="b">
        <f>+A611='[1]Anexo 9'!A611</f>
        <v>1</v>
      </c>
      <c r="C611" s="18">
        <v>51739172</v>
      </c>
      <c r="D611" s="18" t="s">
        <v>3859</v>
      </c>
      <c r="E611" s="15" t="s">
        <v>61</v>
      </c>
      <c r="F611" s="15" t="s">
        <v>62</v>
      </c>
      <c r="G611" s="15" t="s">
        <v>3155</v>
      </c>
      <c r="H611" s="15" t="s">
        <v>3155</v>
      </c>
      <c r="I611" s="15" t="s">
        <v>3155</v>
      </c>
      <c r="J611" s="15">
        <v>3</v>
      </c>
      <c r="K611" s="15" t="s">
        <v>3155</v>
      </c>
      <c r="L611" s="15">
        <v>104030109</v>
      </c>
      <c r="M611" s="15" t="s">
        <v>4141</v>
      </c>
      <c r="N611" s="15" t="s">
        <v>1436</v>
      </c>
      <c r="O611" s="18" t="s">
        <v>4142</v>
      </c>
      <c r="P611" s="22" t="s">
        <v>3841</v>
      </c>
      <c r="Q611" s="15" t="s">
        <v>5643</v>
      </c>
      <c r="R611" s="18" t="s">
        <v>5644</v>
      </c>
      <c r="S611" s="22" t="s">
        <v>73</v>
      </c>
      <c r="T611" s="18" t="s">
        <v>5644</v>
      </c>
      <c r="U611" s="18">
        <v>250</v>
      </c>
      <c r="V611" s="15"/>
      <c r="W611" s="18" t="s">
        <v>6193</v>
      </c>
      <c r="X611" s="18"/>
      <c r="Y611" s="15" t="s">
        <v>73</v>
      </c>
      <c r="Z611" s="18" t="s">
        <v>6193</v>
      </c>
      <c r="AA611" s="18" t="s">
        <v>71</v>
      </c>
      <c r="AB611" s="18" t="s">
        <v>6784</v>
      </c>
      <c r="AC611" s="67" t="e">
        <f>+VLOOKUP("*"&amp;L611&amp;"*",'[2]REGISTROS SANITARIOS'!$D$554:$E$713,2,FALSE)</f>
        <v>#N/A</v>
      </c>
      <c r="AD611" s="22" t="s">
        <v>44</v>
      </c>
      <c r="AE611" s="16" t="s">
        <v>7767</v>
      </c>
      <c r="AF611" s="34" t="s">
        <v>8814</v>
      </c>
      <c r="AG611" s="24" t="s">
        <v>8068</v>
      </c>
      <c r="AH611" s="18" t="s">
        <v>8024</v>
      </c>
      <c r="AI611" s="18" t="s">
        <v>56</v>
      </c>
      <c r="AJ611" s="17">
        <v>2200</v>
      </c>
      <c r="AK611" s="25">
        <v>2200</v>
      </c>
      <c r="AL611" s="25">
        <v>158</v>
      </c>
      <c r="AM611" s="35"/>
      <c r="AN611" s="49">
        <f t="shared" si="85"/>
        <v>347600</v>
      </c>
      <c r="AO611" s="18"/>
      <c r="AP611" s="15" t="s">
        <v>8012</v>
      </c>
      <c r="AQ611" s="43" t="str">
        <f t="shared" si="86"/>
        <v>SI</v>
      </c>
      <c r="AR611" s="44">
        <f t="shared" si="87"/>
        <v>347600</v>
      </c>
      <c r="AS611" s="44">
        <f t="shared" si="88"/>
        <v>347600</v>
      </c>
      <c r="AT611" s="44">
        <f t="shared" si="89"/>
        <v>347600</v>
      </c>
      <c r="AU611" s="44">
        <f t="shared" si="90"/>
        <v>347600</v>
      </c>
      <c r="AV611" s="45" t="b">
        <f t="shared" si="91"/>
        <v>1</v>
      </c>
      <c r="AW611" s="45" t="b">
        <f t="shared" si="92"/>
        <v>1</v>
      </c>
      <c r="AX611" s="45"/>
    </row>
    <row r="612" spans="1:50" s="36" customFormat="1" ht="27.75" customHeight="1" x14ac:dyDescent="0.15">
      <c r="A612" s="36" t="str">
        <f t="shared" si="84"/>
        <v>CARMEN DEL PILAR ESCOBAR BUSTOS114030905</v>
      </c>
      <c r="B612" s="36" t="b">
        <f>+A612='[1]Anexo 9'!A612</f>
        <v>1</v>
      </c>
      <c r="C612" s="18">
        <v>51739173</v>
      </c>
      <c r="D612" s="18" t="s">
        <v>3859</v>
      </c>
      <c r="E612" s="15" t="s">
        <v>61</v>
      </c>
      <c r="F612" s="15" t="s">
        <v>62</v>
      </c>
      <c r="G612" s="15" t="s">
        <v>3155</v>
      </c>
      <c r="H612" s="15" t="s">
        <v>3155</v>
      </c>
      <c r="I612" s="15" t="s">
        <v>3155</v>
      </c>
      <c r="J612" s="15">
        <v>5</v>
      </c>
      <c r="K612" s="15" t="s">
        <v>3155</v>
      </c>
      <c r="L612" s="15">
        <v>114030905</v>
      </c>
      <c r="M612" s="15" t="s">
        <v>4143</v>
      </c>
      <c r="N612" s="15" t="s">
        <v>1411</v>
      </c>
      <c r="O612" s="18" t="s">
        <v>4144</v>
      </c>
      <c r="P612" s="22" t="s">
        <v>73</v>
      </c>
      <c r="Q612" s="15" t="s">
        <v>5645</v>
      </c>
      <c r="R612" s="18" t="s">
        <v>5646</v>
      </c>
      <c r="S612" s="22" t="s">
        <v>73</v>
      </c>
      <c r="T612" s="18" t="s">
        <v>5646</v>
      </c>
      <c r="U612" s="18">
        <v>300</v>
      </c>
      <c r="V612" s="15"/>
      <c r="W612" s="18" t="s">
        <v>2061</v>
      </c>
      <c r="X612" s="18"/>
      <c r="Y612" s="15" t="s">
        <v>73</v>
      </c>
      <c r="Z612" s="18" t="s">
        <v>2061</v>
      </c>
      <c r="AA612" s="18" t="s">
        <v>71</v>
      </c>
      <c r="AB612" s="18" t="s">
        <v>1825</v>
      </c>
      <c r="AC612" s="67" t="str">
        <f>+VLOOKUP("*"&amp;L612&amp;"*",'[2]REGISTROS SANITARIOS'!$D$554:$E$713,2,FALSE)</f>
        <v>SI</v>
      </c>
      <c r="AD612" s="22" t="s">
        <v>1025</v>
      </c>
      <c r="AE612" s="16" t="s">
        <v>7730</v>
      </c>
      <c r="AF612" s="34" t="s">
        <v>8814</v>
      </c>
      <c r="AG612" s="24"/>
      <c r="AH612" s="18"/>
      <c r="AI612" s="18"/>
      <c r="AJ612" s="17">
        <v>330</v>
      </c>
      <c r="AK612" s="25">
        <v>330</v>
      </c>
      <c r="AL612" s="25">
        <v>498</v>
      </c>
      <c r="AM612" s="35"/>
      <c r="AN612" s="49">
        <f t="shared" si="85"/>
        <v>164340</v>
      </c>
      <c r="AO612" s="18"/>
      <c r="AP612" s="15" t="s">
        <v>8012</v>
      </c>
      <c r="AQ612" s="43" t="str">
        <f t="shared" si="86"/>
        <v>SI</v>
      </c>
      <c r="AR612" s="44">
        <f t="shared" si="87"/>
        <v>164340</v>
      </c>
      <c r="AS612" s="44">
        <f t="shared" si="88"/>
        <v>164340</v>
      </c>
      <c r="AT612" s="44">
        <f t="shared" si="89"/>
        <v>164340</v>
      </c>
      <c r="AU612" s="44">
        <f t="shared" si="90"/>
        <v>164340</v>
      </c>
      <c r="AV612" s="45" t="b">
        <f t="shared" si="91"/>
        <v>1</v>
      </c>
      <c r="AW612" s="45" t="b">
        <f t="shared" si="92"/>
        <v>1</v>
      </c>
      <c r="AX612" s="45"/>
    </row>
    <row r="613" spans="1:50" s="36" customFormat="1" ht="27.75" customHeight="1" x14ac:dyDescent="0.15">
      <c r="A613" s="36" t="str">
        <f t="shared" si="84"/>
        <v>CARMEN DEL PILAR ESCOBAR BUSTOS105010209</v>
      </c>
      <c r="B613" s="36" t="b">
        <f>+A613='[1]Anexo 9'!A613</f>
        <v>1</v>
      </c>
      <c r="C613" s="18">
        <v>51739175</v>
      </c>
      <c r="D613" s="18" t="s">
        <v>3859</v>
      </c>
      <c r="E613" s="15" t="s">
        <v>61</v>
      </c>
      <c r="F613" s="15" t="s">
        <v>62</v>
      </c>
      <c r="G613" s="15" t="s">
        <v>3155</v>
      </c>
      <c r="H613" s="15" t="s">
        <v>3155</v>
      </c>
      <c r="I613" s="15" t="s">
        <v>3155</v>
      </c>
      <c r="J613" s="15">
        <v>6</v>
      </c>
      <c r="K613" s="15" t="s">
        <v>3155</v>
      </c>
      <c r="L613" s="15">
        <v>105010209</v>
      </c>
      <c r="M613" s="15" t="s">
        <v>2014</v>
      </c>
      <c r="N613" s="15" t="s">
        <v>1436</v>
      </c>
      <c r="O613" s="18" t="s">
        <v>4145</v>
      </c>
      <c r="P613" s="22" t="s">
        <v>73</v>
      </c>
      <c r="Q613" s="15" t="s">
        <v>2016</v>
      </c>
      <c r="R613" s="18" t="s">
        <v>5647</v>
      </c>
      <c r="S613" s="22" t="s">
        <v>73</v>
      </c>
      <c r="T613" s="18" t="s">
        <v>5647</v>
      </c>
      <c r="U613" s="18">
        <v>300</v>
      </c>
      <c r="V613" s="15"/>
      <c r="W613" s="18" t="s">
        <v>1829</v>
      </c>
      <c r="X613" s="18"/>
      <c r="Y613" s="15" t="s">
        <v>73</v>
      </c>
      <c r="Z613" s="18" t="s">
        <v>1829</v>
      </c>
      <c r="AA613" s="18" t="s">
        <v>71</v>
      </c>
      <c r="AB613" s="18" t="s">
        <v>2017</v>
      </c>
      <c r="AC613" s="67" t="str">
        <f>+VLOOKUP("*"&amp;L613&amp;"*",'[2]REGISTROS SANITARIOS'!$D$554:$E$713,2,FALSE)</f>
        <v>SI</v>
      </c>
      <c r="AD613" s="22" t="s">
        <v>1025</v>
      </c>
      <c r="AE613" s="16" t="s">
        <v>7768</v>
      </c>
      <c r="AF613" s="34" t="s">
        <v>8814</v>
      </c>
      <c r="AG613" s="24" t="s">
        <v>8069</v>
      </c>
      <c r="AH613" s="18" t="s">
        <v>3419</v>
      </c>
      <c r="AI613" s="18" t="s">
        <v>56</v>
      </c>
      <c r="AJ613" s="17">
        <v>121000</v>
      </c>
      <c r="AK613" s="25">
        <v>121000</v>
      </c>
      <c r="AL613" s="25">
        <v>36</v>
      </c>
      <c r="AM613" s="35"/>
      <c r="AN613" s="49">
        <f t="shared" si="85"/>
        <v>4356000</v>
      </c>
      <c r="AO613" s="18"/>
      <c r="AP613" s="15" t="s">
        <v>8012</v>
      </c>
      <c r="AQ613" s="43" t="str">
        <f t="shared" si="86"/>
        <v>SI</v>
      </c>
      <c r="AR613" s="44">
        <f t="shared" si="87"/>
        <v>4356000</v>
      </c>
      <c r="AS613" s="44">
        <f t="shared" si="88"/>
        <v>4356000</v>
      </c>
      <c r="AT613" s="44">
        <f t="shared" si="89"/>
        <v>4356000</v>
      </c>
      <c r="AU613" s="44">
        <f t="shared" si="90"/>
        <v>4356000</v>
      </c>
      <c r="AV613" s="45" t="b">
        <f t="shared" si="91"/>
        <v>1</v>
      </c>
      <c r="AW613" s="45" t="b">
        <f t="shared" si="92"/>
        <v>1</v>
      </c>
      <c r="AX613" s="45"/>
    </row>
    <row r="614" spans="1:50" s="36" customFormat="1" ht="27.75" customHeight="1" x14ac:dyDescent="0.15">
      <c r="A614" s="36" t="str">
        <f t="shared" si="84"/>
        <v>CARMEN DEL PILAR ESCOBAR BUSTOS105010509</v>
      </c>
      <c r="B614" s="36" t="b">
        <f>+A614='[1]Anexo 9'!A614</f>
        <v>1</v>
      </c>
      <c r="C614" s="18">
        <v>51739176</v>
      </c>
      <c r="D614" s="18" t="s">
        <v>3859</v>
      </c>
      <c r="E614" s="15" t="s">
        <v>61</v>
      </c>
      <c r="F614" s="15" t="s">
        <v>62</v>
      </c>
      <c r="G614" s="15" t="s">
        <v>3155</v>
      </c>
      <c r="H614" s="15" t="s">
        <v>3155</v>
      </c>
      <c r="I614" s="15" t="s">
        <v>3155</v>
      </c>
      <c r="J614" s="15">
        <v>4</v>
      </c>
      <c r="K614" s="15" t="s">
        <v>3155</v>
      </c>
      <c r="L614" s="15">
        <v>105010509</v>
      </c>
      <c r="M614" s="15" t="s">
        <v>2018</v>
      </c>
      <c r="N614" s="15" t="s">
        <v>1436</v>
      </c>
      <c r="O614" s="18" t="s">
        <v>4146</v>
      </c>
      <c r="P614" s="22" t="s">
        <v>73</v>
      </c>
      <c r="Q614" s="15" t="s">
        <v>1822</v>
      </c>
      <c r="R614" s="18" t="s">
        <v>5627</v>
      </c>
      <c r="S614" s="22" t="b">
        <f>+R614=Q614</f>
        <v>0</v>
      </c>
      <c r="T614" s="18" t="s">
        <v>5627</v>
      </c>
      <c r="U614" s="18">
        <v>100</v>
      </c>
      <c r="V614" s="15"/>
      <c r="W614" s="18" t="s">
        <v>6194</v>
      </c>
      <c r="X614" s="18"/>
      <c r="Y614" s="15" t="s">
        <v>73</v>
      </c>
      <c r="Z614" s="18" t="s">
        <v>6194</v>
      </c>
      <c r="AA614" s="18" t="s">
        <v>71</v>
      </c>
      <c r="AB614" s="18" t="s">
        <v>2022</v>
      </c>
      <c r="AC614" s="67" t="str">
        <f>+VLOOKUP("*"&amp;L614&amp;"*",'[2]REGISTROS SANITARIOS'!$D$554:$E$713,2,FALSE)</f>
        <v>SI</v>
      </c>
      <c r="AD614" s="22" t="s">
        <v>1025</v>
      </c>
      <c r="AE614" s="16" t="s">
        <v>7769</v>
      </c>
      <c r="AF614" s="34" t="s">
        <v>8814</v>
      </c>
      <c r="AG614" s="24" t="s">
        <v>8070</v>
      </c>
      <c r="AH614" s="18" t="s">
        <v>8071</v>
      </c>
      <c r="AI614" s="18" t="s">
        <v>56</v>
      </c>
      <c r="AJ614" s="17">
        <v>286000</v>
      </c>
      <c r="AK614" s="25">
        <v>286000</v>
      </c>
      <c r="AL614" s="25">
        <v>62</v>
      </c>
      <c r="AM614" s="35"/>
      <c r="AN614" s="49">
        <f t="shared" si="85"/>
        <v>17732000</v>
      </c>
      <c r="AO614" s="18"/>
      <c r="AP614" s="15" t="s">
        <v>8012</v>
      </c>
      <c r="AQ614" s="43" t="str">
        <f t="shared" si="86"/>
        <v>SI</v>
      </c>
      <c r="AR614" s="44">
        <f t="shared" si="87"/>
        <v>17732000</v>
      </c>
      <c r="AS614" s="44">
        <f t="shared" si="88"/>
        <v>17732000</v>
      </c>
      <c r="AT614" s="44">
        <f t="shared" si="89"/>
        <v>17732000</v>
      </c>
      <c r="AU614" s="44">
        <f t="shared" si="90"/>
        <v>17732000</v>
      </c>
      <c r="AV614" s="45" t="b">
        <f t="shared" si="91"/>
        <v>1</v>
      </c>
      <c r="AW614" s="45" t="b">
        <f t="shared" si="92"/>
        <v>1</v>
      </c>
      <c r="AX614" s="45"/>
    </row>
    <row r="615" spans="1:50" s="36" customFormat="1" ht="27.75" customHeight="1" x14ac:dyDescent="0.15">
      <c r="A615" s="36" t="str">
        <f t="shared" si="84"/>
        <v>CARMEN DEL PILAR ESCOBAR BUSTOS105010609</v>
      </c>
      <c r="B615" s="36" t="b">
        <f>+A615='[1]Anexo 9'!A615</f>
        <v>1</v>
      </c>
      <c r="C615" s="18">
        <v>51739178</v>
      </c>
      <c r="D615" s="18" t="s">
        <v>3859</v>
      </c>
      <c r="E615" s="15" t="s">
        <v>61</v>
      </c>
      <c r="F615" s="15" t="s">
        <v>62</v>
      </c>
      <c r="G615" s="15" t="s">
        <v>3155</v>
      </c>
      <c r="H615" s="15" t="s">
        <v>3155</v>
      </c>
      <c r="I615" s="15" t="s">
        <v>3155</v>
      </c>
      <c r="J615" s="15">
        <v>6</v>
      </c>
      <c r="K615" s="15" t="s">
        <v>3155</v>
      </c>
      <c r="L615" s="15">
        <v>105010609</v>
      </c>
      <c r="M615" s="15" t="s">
        <v>2026</v>
      </c>
      <c r="N615" s="15" t="s">
        <v>1411</v>
      </c>
      <c r="O615" s="18" t="s">
        <v>4147</v>
      </c>
      <c r="P615" s="22" t="s">
        <v>3841</v>
      </c>
      <c r="Q615" s="15" t="s">
        <v>1413</v>
      </c>
      <c r="R615" s="18" t="s">
        <v>5646</v>
      </c>
      <c r="S615" s="22" t="s">
        <v>73</v>
      </c>
      <c r="T615" s="18" t="s">
        <v>5646</v>
      </c>
      <c r="U615" s="18">
        <v>300</v>
      </c>
      <c r="V615" s="15"/>
      <c r="W615" s="18" t="s">
        <v>2556</v>
      </c>
      <c r="X615" s="18"/>
      <c r="Y615" s="15" t="s">
        <v>73</v>
      </c>
      <c r="Z615" s="18" t="s">
        <v>2556</v>
      </c>
      <c r="AA615" s="18" t="s">
        <v>71</v>
      </c>
      <c r="AB615" s="18" t="s">
        <v>2985</v>
      </c>
      <c r="AC615" s="67" t="str">
        <f>+VLOOKUP("*"&amp;L615&amp;"*",'[2]REGISTROS SANITARIOS'!$D$554:$E$713,2,FALSE)</f>
        <v>SI</v>
      </c>
      <c r="AD615" s="22" t="s">
        <v>1025</v>
      </c>
      <c r="AE615" s="16" t="s">
        <v>7733</v>
      </c>
      <c r="AF615" s="34" t="s">
        <v>8814</v>
      </c>
      <c r="AG615" s="24"/>
      <c r="AH615" s="18"/>
      <c r="AI615" s="18"/>
      <c r="AJ615" s="17">
        <v>550000</v>
      </c>
      <c r="AK615" s="25">
        <v>550000</v>
      </c>
      <c r="AL615" s="25">
        <v>140</v>
      </c>
      <c r="AM615" s="35"/>
      <c r="AN615" s="49">
        <f t="shared" si="85"/>
        <v>77000000</v>
      </c>
      <c r="AO615" s="18"/>
      <c r="AP615" s="15" t="s">
        <v>8012</v>
      </c>
      <c r="AQ615" s="43" t="str">
        <f t="shared" si="86"/>
        <v>SI</v>
      </c>
      <c r="AR615" s="44">
        <f t="shared" si="87"/>
        <v>77000000</v>
      </c>
      <c r="AS615" s="44">
        <f t="shared" si="88"/>
        <v>77000000</v>
      </c>
      <c r="AT615" s="44">
        <f t="shared" si="89"/>
        <v>77000000</v>
      </c>
      <c r="AU615" s="44">
        <f t="shared" si="90"/>
        <v>77000000</v>
      </c>
      <c r="AV615" s="45" t="b">
        <f t="shared" si="91"/>
        <v>1</v>
      </c>
      <c r="AW615" s="45" t="b">
        <f t="shared" si="92"/>
        <v>1</v>
      </c>
      <c r="AX615" s="45"/>
    </row>
    <row r="616" spans="1:50" s="36" customFormat="1" ht="27.75" customHeight="1" x14ac:dyDescent="0.15">
      <c r="A616" s="36" t="str">
        <f t="shared" si="84"/>
        <v>CARMEN DEL PILAR ESCOBAR BUSTOS105010709</v>
      </c>
      <c r="B616" s="36" t="b">
        <f>+A616='[1]Anexo 9'!A616</f>
        <v>1</v>
      </c>
      <c r="C616" s="18">
        <v>51739179</v>
      </c>
      <c r="D616" s="18" t="s">
        <v>3859</v>
      </c>
      <c r="E616" s="15" t="s">
        <v>61</v>
      </c>
      <c r="F616" s="15" t="s">
        <v>62</v>
      </c>
      <c r="G616" s="15" t="s">
        <v>3155</v>
      </c>
      <c r="H616" s="15" t="s">
        <v>3155</v>
      </c>
      <c r="I616" s="15" t="s">
        <v>3155</v>
      </c>
      <c r="J616" s="15">
        <v>7</v>
      </c>
      <c r="K616" s="15" t="s">
        <v>3155</v>
      </c>
      <c r="L616" s="15">
        <v>105010709</v>
      </c>
      <c r="M616" s="15" t="s">
        <v>2029</v>
      </c>
      <c r="N616" s="15" t="s">
        <v>1436</v>
      </c>
      <c r="O616" s="18" t="s">
        <v>4148</v>
      </c>
      <c r="P616" s="22" t="s">
        <v>73</v>
      </c>
      <c r="Q616" s="15" t="s">
        <v>1822</v>
      </c>
      <c r="R616" s="18" t="s">
        <v>5647</v>
      </c>
      <c r="S616" s="22" t="b">
        <f>+R616=Q616</f>
        <v>0</v>
      </c>
      <c r="T616" s="18" t="s">
        <v>5647</v>
      </c>
      <c r="U616" s="18">
        <v>300</v>
      </c>
      <c r="V616" s="15"/>
      <c r="W616" s="18" t="s">
        <v>1707</v>
      </c>
      <c r="X616" s="18"/>
      <c r="Y616" s="15" t="s">
        <v>73</v>
      </c>
      <c r="Z616" s="18" t="s">
        <v>1707</v>
      </c>
      <c r="AA616" s="18" t="s">
        <v>71</v>
      </c>
      <c r="AB616" s="18" t="s">
        <v>2031</v>
      </c>
      <c r="AC616" s="67" t="str">
        <f>+VLOOKUP("*"&amp;L616&amp;"*",'[2]REGISTROS SANITARIOS'!$D$554:$E$713,2,FALSE)</f>
        <v>SI</v>
      </c>
      <c r="AD616" s="22" t="s">
        <v>1025</v>
      </c>
      <c r="AE616" s="16" t="s">
        <v>7770</v>
      </c>
      <c r="AF616" s="34" t="s">
        <v>8814</v>
      </c>
      <c r="AG616" s="24" t="s">
        <v>8072</v>
      </c>
      <c r="AH616" s="18" t="s">
        <v>8017</v>
      </c>
      <c r="AI616" s="18" t="s">
        <v>56</v>
      </c>
      <c r="AJ616" s="17">
        <v>3410000</v>
      </c>
      <c r="AK616" s="25">
        <v>3410000</v>
      </c>
      <c r="AL616" s="25">
        <v>16</v>
      </c>
      <c r="AM616" s="35"/>
      <c r="AN616" s="49">
        <f t="shared" si="85"/>
        <v>54560000</v>
      </c>
      <c r="AO616" s="18"/>
      <c r="AP616" s="15" t="s">
        <v>8012</v>
      </c>
      <c r="AQ616" s="43" t="str">
        <f t="shared" si="86"/>
        <v>SI</v>
      </c>
      <c r="AR616" s="44">
        <f t="shared" si="87"/>
        <v>54560000</v>
      </c>
      <c r="AS616" s="44">
        <f t="shared" si="88"/>
        <v>54560000</v>
      </c>
      <c r="AT616" s="44">
        <f t="shared" si="89"/>
        <v>54560000</v>
      </c>
      <c r="AU616" s="44">
        <f t="shared" si="90"/>
        <v>54560000</v>
      </c>
      <c r="AV616" s="45" t="b">
        <f t="shared" si="91"/>
        <v>1</v>
      </c>
      <c r="AW616" s="45" t="b">
        <f t="shared" si="92"/>
        <v>1</v>
      </c>
      <c r="AX616" s="45"/>
    </row>
    <row r="617" spans="1:50" s="36" customFormat="1" ht="27.75" customHeight="1" x14ac:dyDescent="0.15">
      <c r="A617" s="36" t="str">
        <f t="shared" si="84"/>
        <v>CARMEN DEL PILAR ESCOBAR BUSTOS105020303</v>
      </c>
      <c r="B617" s="36" t="b">
        <f>+A617='[1]Anexo 9'!A617</f>
        <v>1</v>
      </c>
      <c r="C617" s="18">
        <v>51739181</v>
      </c>
      <c r="D617" s="18" t="s">
        <v>3859</v>
      </c>
      <c r="E617" s="15" t="s">
        <v>61</v>
      </c>
      <c r="F617" s="15" t="s">
        <v>62</v>
      </c>
      <c r="G617" s="15" t="s">
        <v>3155</v>
      </c>
      <c r="H617" s="15" t="s">
        <v>3155</v>
      </c>
      <c r="I617" s="15" t="s">
        <v>3155</v>
      </c>
      <c r="J617" s="15">
        <v>5</v>
      </c>
      <c r="K617" s="15" t="s">
        <v>3155</v>
      </c>
      <c r="L617" s="15">
        <v>105020303</v>
      </c>
      <c r="M617" s="15" t="s">
        <v>2032</v>
      </c>
      <c r="N617" s="15" t="s">
        <v>64</v>
      </c>
      <c r="O617" s="18" t="s">
        <v>4149</v>
      </c>
      <c r="P617" s="22" t="s">
        <v>73</v>
      </c>
      <c r="Q617" s="15" t="s">
        <v>1744</v>
      </c>
      <c r="R617" s="18" t="s">
        <v>3139</v>
      </c>
      <c r="S617" s="22" t="s">
        <v>73</v>
      </c>
      <c r="T617" s="18" t="s">
        <v>3139</v>
      </c>
      <c r="U617" s="18">
        <v>5</v>
      </c>
      <c r="V617" s="15"/>
      <c r="W617" s="18" t="s">
        <v>3544</v>
      </c>
      <c r="X617" s="18"/>
      <c r="Y617" s="15" t="s">
        <v>73</v>
      </c>
      <c r="Z617" s="18" t="s">
        <v>3544</v>
      </c>
      <c r="AA617" s="18" t="s">
        <v>71</v>
      </c>
      <c r="AB617" s="18" t="s">
        <v>6785</v>
      </c>
      <c r="AC617" s="67" t="str">
        <f>+VLOOKUP("*"&amp;L617&amp;"*",'[2]REGISTROS SANITARIOS'!$D$554:$E$713,2,FALSE)</f>
        <v>SI</v>
      </c>
      <c r="AD617" s="22" t="s">
        <v>1025</v>
      </c>
      <c r="AE617" s="16" t="s">
        <v>7771</v>
      </c>
      <c r="AF617" s="34" t="s">
        <v>8814</v>
      </c>
      <c r="AG617" s="24" t="s">
        <v>8073</v>
      </c>
      <c r="AH617" s="18" t="s">
        <v>3829</v>
      </c>
      <c r="AI617" s="18" t="s">
        <v>56</v>
      </c>
      <c r="AJ617" s="17">
        <v>137.5</v>
      </c>
      <c r="AK617" s="25">
        <v>137.5</v>
      </c>
      <c r="AL617" s="25">
        <v>10796</v>
      </c>
      <c r="AM617" s="35"/>
      <c r="AN617" s="49">
        <f t="shared" si="85"/>
        <v>1484450</v>
      </c>
      <c r="AO617" s="18"/>
      <c r="AP617" s="15" t="s">
        <v>8074</v>
      </c>
      <c r="AQ617" s="43" t="str">
        <f t="shared" si="86"/>
        <v>SI</v>
      </c>
      <c r="AR617" s="44">
        <f t="shared" si="87"/>
        <v>1484450</v>
      </c>
      <c r="AS617" s="44">
        <f t="shared" si="88"/>
        <v>1484450</v>
      </c>
      <c r="AT617" s="44">
        <f t="shared" si="89"/>
        <v>1484450</v>
      </c>
      <c r="AU617" s="44">
        <f t="shared" si="90"/>
        <v>1484450</v>
      </c>
      <c r="AV617" s="45" t="b">
        <f t="shared" si="91"/>
        <v>1</v>
      </c>
      <c r="AW617" s="45" t="b">
        <f t="shared" si="92"/>
        <v>1</v>
      </c>
      <c r="AX617" s="45"/>
    </row>
    <row r="618" spans="1:50" s="36" customFormat="1" ht="27.75" customHeight="1" x14ac:dyDescent="0.15">
      <c r="A618" s="36" t="str">
        <f t="shared" si="84"/>
        <v>CARMEN DEL PILAR ESCOBAR BUSTOS105020409</v>
      </c>
      <c r="B618" s="36" t="b">
        <f>+A618='[1]Anexo 9'!A618</f>
        <v>1</v>
      </c>
      <c r="C618" s="18">
        <v>51739182</v>
      </c>
      <c r="D618" s="18" t="s">
        <v>3859</v>
      </c>
      <c r="E618" s="15" t="s">
        <v>61</v>
      </c>
      <c r="F618" s="15" t="s">
        <v>62</v>
      </c>
      <c r="G618" s="15" t="s">
        <v>3155</v>
      </c>
      <c r="H618" s="15" t="s">
        <v>3155</v>
      </c>
      <c r="I618" s="15" t="s">
        <v>3155</v>
      </c>
      <c r="J618" s="15">
        <v>5</v>
      </c>
      <c r="K618" s="15" t="s">
        <v>3155</v>
      </c>
      <c r="L618" s="15">
        <v>105020409</v>
      </c>
      <c r="M618" s="15" t="s">
        <v>2037</v>
      </c>
      <c r="N618" s="15" t="s">
        <v>1436</v>
      </c>
      <c r="O618" s="18" t="s">
        <v>4150</v>
      </c>
      <c r="P618" s="22" t="s">
        <v>73</v>
      </c>
      <c r="Q618" s="15" t="s">
        <v>1822</v>
      </c>
      <c r="R618" s="18" t="s">
        <v>3830</v>
      </c>
      <c r="S618" s="22" t="b">
        <f>+R618=Q618</f>
        <v>0</v>
      </c>
      <c r="T618" s="18" t="s">
        <v>3830</v>
      </c>
      <c r="U618" s="18">
        <v>30</v>
      </c>
      <c r="V618" s="15"/>
      <c r="W618" s="18" t="s">
        <v>2411</v>
      </c>
      <c r="X618" s="18"/>
      <c r="Y618" s="15" t="s">
        <v>73</v>
      </c>
      <c r="Z618" s="18" t="s">
        <v>2411</v>
      </c>
      <c r="AA618" s="18" t="s">
        <v>71</v>
      </c>
      <c r="AB618" s="18" t="s">
        <v>3504</v>
      </c>
      <c r="AC618" s="67" t="str">
        <f>+VLOOKUP("*"&amp;L618&amp;"*",'[2]REGISTROS SANITARIOS'!$D$554:$E$713,2,FALSE)</f>
        <v>SI</v>
      </c>
      <c r="AD618" s="22" t="s">
        <v>1025</v>
      </c>
      <c r="AE618" s="16" t="s">
        <v>7772</v>
      </c>
      <c r="AF618" s="34" t="s">
        <v>8814</v>
      </c>
      <c r="AG618" s="24" t="s">
        <v>8075</v>
      </c>
      <c r="AH618" s="18" t="s">
        <v>8052</v>
      </c>
      <c r="AI618" s="18" t="s">
        <v>56</v>
      </c>
      <c r="AJ618" s="17">
        <v>236500</v>
      </c>
      <c r="AK618" s="25">
        <v>236500</v>
      </c>
      <c r="AL618" s="25">
        <v>66</v>
      </c>
      <c r="AM618" s="35"/>
      <c r="AN618" s="49">
        <f t="shared" si="85"/>
        <v>15609000</v>
      </c>
      <c r="AO618" s="18"/>
      <c r="AP618" s="15" t="s">
        <v>8012</v>
      </c>
      <c r="AQ618" s="43" t="str">
        <f t="shared" si="86"/>
        <v>SI</v>
      </c>
      <c r="AR618" s="44">
        <f t="shared" si="87"/>
        <v>15609000</v>
      </c>
      <c r="AS618" s="44">
        <f t="shared" si="88"/>
        <v>15609000</v>
      </c>
      <c r="AT618" s="44">
        <f t="shared" si="89"/>
        <v>15609000</v>
      </c>
      <c r="AU618" s="44">
        <f t="shared" si="90"/>
        <v>15609000</v>
      </c>
      <c r="AV618" s="45" t="b">
        <f t="shared" si="91"/>
        <v>1</v>
      </c>
      <c r="AW618" s="45" t="b">
        <f t="shared" si="92"/>
        <v>1</v>
      </c>
      <c r="AX618" s="45"/>
    </row>
    <row r="619" spans="1:50" s="36" customFormat="1" ht="27.75" customHeight="1" x14ac:dyDescent="0.15">
      <c r="A619" s="36" t="str">
        <f t="shared" si="84"/>
        <v>CARMEN DEL PILAR ESCOBAR BUSTOS105020609</v>
      </c>
      <c r="B619" s="36" t="b">
        <f>+A619='[1]Anexo 9'!A619</f>
        <v>1</v>
      </c>
      <c r="C619" s="18">
        <v>51739183</v>
      </c>
      <c r="D619" s="18" t="s">
        <v>3859</v>
      </c>
      <c r="E619" s="15" t="s">
        <v>61</v>
      </c>
      <c r="F619" s="15" t="s">
        <v>62</v>
      </c>
      <c r="G619" s="15" t="s">
        <v>3155</v>
      </c>
      <c r="H619" s="15" t="s">
        <v>3155</v>
      </c>
      <c r="I619" s="15" t="s">
        <v>3155</v>
      </c>
      <c r="J619" s="15">
        <v>6</v>
      </c>
      <c r="K619" s="15" t="s">
        <v>3155</v>
      </c>
      <c r="L619" s="15">
        <v>105020609</v>
      </c>
      <c r="M619" s="15" t="s">
        <v>2040</v>
      </c>
      <c r="N619" s="15" t="s">
        <v>1436</v>
      </c>
      <c r="O619" s="18" t="s">
        <v>4151</v>
      </c>
      <c r="P619" s="22" t="s">
        <v>73</v>
      </c>
      <c r="Q619" s="15" t="s">
        <v>1822</v>
      </c>
      <c r="R619" s="18" t="s">
        <v>5647</v>
      </c>
      <c r="S619" s="22" t="b">
        <f>+R619=Q619</f>
        <v>0</v>
      </c>
      <c r="T619" s="18" t="s">
        <v>5647</v>
      </c>
      <c r="U619" s="18">
        <v>300</v>
      </c>
      <c r="V619" s="15"/>
      <c r="W619" s="18" t="s">
        <v>2134</v>
      </c>
      <c r="X619" s="18"/>
      <c r="Y619" s="15" t="s">
        <v>73</v>
      </c>
      <c r="Z619" s="18" t="s">
        <v>2134</v>
      </c>
      <c r="AA619" s="18" t="s">
        <v>71</v>
      </c>
      <c r="AB619" s="18" t="s">
        <v>6764</v>
      </c>
      <c r="AC619" s="67" t="str">
        <f>+VLOOKUP("*"&amp;L619&amp;"*",'[2]REGISTROS SANITARIOS'!$D$554:$E$713,2,FALSE)</f>
        <v>SI</v>
      </c>
      <c r="AD619" s="22" t="s">
        <v>1025</v>
      </c>
      <c r="AE619" s="16" t="s">
        <v>7735</v>
      </c>
      <c r="AF619" s="34" t="s">
        <v>8814</v>
      </c>
      <c r="AG619" s="24"/>
      <c r="AH619" s="18"/>
      <c r="AI619" s="18"/>
      <c r="AJ619" s="17">
        <v>621500</v>
      </c>
      <c r="AK619" s="25">
        <v>621500</v>
      </c>
      <c r="AL619" s="25">
        <v>104</v>
      </c>
      <c r="AM619" s="35"/>
      <c r="AN619" s="49">
        <f t="shared" si="85"/>
        <v>64636000</v>
      </c>
      <c r="AO619" s="18"/>
      <c r="AP619" s="15" t="s">
        <v>8012</v>
      </c>
      <c r="AQ619" s="43" t="str">
        <f t="shared" si="86"/>
        <v>SI</v>
      </c>
      <c r="AR619" s="44">
        <f t="shared" si="87"/>
        <v>64636000</v>
      </c>
      <c r="AS619" s="44">
        <f t="shared" si="88"/>
        <v>64636000</v>
      </c>
      <c r="AT619" s="44">
        <f t="shared" si="89"/>
        <v>64636000</v>
      </c>
      <c r="AU619" s="44">
        <f t="shared" si="90"/>
        <v>64636000</v>
      </c>
      <c r="AV619" s="45" t="b">
        <f t="shared" si="91"/>
        <v>1</v>
      </c>
      <c r="AW619" s="45" t="b">
        <f t="shared" si="92"/>
        <v>1</v>
      </c>
      <c r="AX619" s="45"/>
    </row>
    <row r="620" spans="1:50" s="36" customFormat="1" ht="27.75" customHeight="1" x14ac:dyDescent="0.15">
      <c r="A620" s="36" t="str">
        <f t="shared" si="84"/>
        <v>CARMEN DEL PILAR ESCOBAR BUSTOS105021209</v>
      </c>
      <c r="B620" s="36" t="b">
        <f>+A620='[1]Anexo 9'!A620</f>
        <v>1</v>
      </c>
      <c r="C620" s="18">
        <v>51739184</v>
      </c>
      <c r="D620" s="18" t="s">
        <v>3859</v>
      </c>
      <c r="E620" s="15" t="s">
        <v>61</v>
      </c>
      <c r="F620" s="15" t="s">
        <v>62</v>
      </c>
      <c r="G620" s="15" t="s">
        <v>3155</v>
      </c>
      <c r="H620" s="15" t="s">
        <v>3155</v>
      </c>
      <c r="I620" s="15" t="s">
        <v>3155</v>
      </c>
      <c r="J620" s="15">
        <v>6</v>
      </c>
      <c r="K620" s="15" t="s">
        <v>3155</v>
      </c>
      <c r="L620" s="15">
        <v>105021209</v>
      </c>
      <c r="M620" s="15" t="s">
        <v>2964</v>
      </c>
      <c r="N620" s="15" t="s">
        <v>1436</v>
      </c>
      <c r="O620" s="18" t="s">
        <v>4152</v>
      </c>
      <c r="P620" s="22" t="s">
        <v>73</v>
      </c>
      <c r="Q620" s="15" t="s">
        <v>1822</v>
      </c>
      <c r="R620" s="18" t="s">
        <v>5647</v>
      </c>
      <c r="S620" s="22" t="b">
        <f>+R620=Q620</f>
        <v>0</v>
      </c>
      <c r="T620" s="18" t="s">
        <v>5647</v>
      </c>
      <c r="U620" s="18">
        <v>300</v>
      </c>
      <c r="V620" s="15"/>
      <c r="W620" s="18" t="s">
        <v>2134</v>
      </c>
      <c r="X620" s="18"/>
      <c r="Y620" s="15" t="s">
        <v>73</v>
      </c>
      <c r="Z620" s="18" t="s">
        <v>2134</v>
      </c>
      <c r="AA620" s="18" t="s">
        <v>71</v>
      </c>
      <c r="AB620" s="18" t="s">
        <v>6759</v>
      </c>
      <c r="AC620" s="67" t="str">
        <f>+VLOOKUP("*"&amp;L620&amp;"*",'[2]REGISTROS SANITARIOS'!$D$554:$E$713,2,FALSE)</f>
        <v>SI</v>
      </c>
      <c r="AD620" s="22" t="s">
        <v>1025</v>
      </c>
      <c r="AE620" s="16" t="s">
        <v>7728</v>
      </c>
      <c r="AF620" s="34" t="s">
        <v>8814</v>
      </c>
      <c r="AG620" s="24"/>
      <c r="AH620" s="18"/>
      <c r="AI620" s="18"/>
      <c r="AJ620" s="17">
        <v>627000</v>
      </c>
      <c r="AK620" s="25">
        <v>627000</v>
      </c>
      <c r="AL620" s="25">
        <v>188</v>
      </c>
      <c r="AM620" s="35"/>
      <c r="AN620" s="49">
        <f t="shared" si="85"/>
        <v>117876000</v>
      </c>
      <c r="AO620" s="18"/>
      <c r="AP620" s="15" t="s">
        <v>8012</v>
      </c>
      <c r="AQ620" s="43" t="str">
        <f t="shared" si="86"/>
        <v>SI</v>
      </c>
      <c r="AR620" s="44">
        <f t="shared" si="87"/>
        <v>117876000</v>
      </c>
      <c r="AS620" s="44">
        <f t="shared" si="88"/>
        <v>117876000</v>
      </c>
      <c r="AT620" s="44">
        <f t="shared" si="89"/>
        <v>117876000</v>
      </c>
      <c r="AU620" s="44">
        <f t="shared" si="90"/>
        <v>117876000</v>
      </c>
      <c r="AV620" s="45" t="b">
        <f t="shared" si="91"/>
        <v>1</v>
      </c>
      <c r="AW620" s="45" t="b">
        <f t="shared" si="92"/>
        <v>1</v>
      </c>
      <c r="AX620" s="45"/>
    </row>
    <row r="621" spans="1:50" s="36" customFormat="1" ht="27.75" customHeight="1" x14ac:dyDescent="0.15">
      <c r="A621" s="36" t="str">
        <f t="shared" si="84"/>
        <v>CARMEN DEL PILAR ESCOBAR BUSTOS105021609</v>
      </c>
      <c r="B621" s="36" t="b">
        <f>+A621='[1]Anexo 9'!A621</f>
        <v>1</v>
      </c>
      <c r="C621" s="18">
        <v>51739186</v>
      </c>
      <c r="D621" s="18" t="s">
        <v>3859</v>
      </c>
      <c r="E621" s="15" t="s">
        <v>61</v>
      </c>
      <c r="F621" s="15" t="s">
        <v>62</v>
      </c>
      <c r="G621" s="15" t="s">
        <v>3155</v>
      </c>
      <c r="H621" s="15" t="s">
        <v>3155</v>
      </c>
      <c r="I621" s="15" t="s">
        <v>3155</v>
      </c>
      <c r="J621" s="15">
        <v>7</v>
      </c>
      <c r="K621" s="15" t="s">
        <v>3155</v>
      </c>
      <c r="L621" s="15">
        <v>105021609</v>
      </c>
      <c r="M621" s="15" t="s">
        <v>2046</v>
      </c>
      <c r="N621" s="15" t="s">
        <v>1436</v>
      </c>
      <c r="O621" s="18" t="s">
        <v>4153</v>
      </c>
      <c r="P621" s="22" t="s">
        <v>73</v>
      </c>
      <c r="Q621" s="15" t="s">
        <v>1822</v>
      </c>
      <c r="R621" s="18" t="s">
        <v>5646</v>
      </c>
      <c r="S621" s="22" t="b">
        <f>+R621=Q621</f>
        <v>0</v>
      </c>
      <c r="T621" s="18" t="s">
        <v>5646</v>
      </c>
      <c r="U621" s="18">
        <v>300</v>
      </c>
      <c r="V621" s="15"/>
      <c r="W621" s="18" t="s">
        <v>1707</v>
      </c>
      <c r="X621" s="18"/>
      <c r="Y621" s="15" t="s">
        <v>73</v>
      </c>
      <c r="Z621" s="18" t="s">
        <v>1707</v>
      </c>
      <c r="AA621" s="18" t="s">
        <v>71</v>
      </c>
      <c r="AB621" s="18" t="s">
        <v>6786</v>
      </c>
      <c r="AC621" s="67" t="str">
        <f>+VLOOKUP("*"&amp;L621&amp;"*",'[2]REGISTROS SANITARIOS'!$D$554:$E$713,2,FALSE)</f>
        <v>SI</v>
      </c>
      <c r="AD621" s="22" t="s">
        <v>1025</v>
      </c>
      <c r="AE621" s="16" t="s">
        <v>7773</v>
      </c>
      <c r="AF621" s="34" t="s">
        <v>8814</v>
      </c>
      <c r="AG621" s="24" t="s">
        <v>8076</v>
      </c>
      <c r="AH621" s="18" t="s">
        <v>8024</v>
      </c>
      <c r="AI621" s="18" t="s">
        <v>56</v>
      </c>
      <c r="AJ621" s="17">
        <v>1842500</v>
      </c>
      <c r="AK621" s="25">
        <v>1842500</v>
      </c>
      <c r="AL621" s="25">
        <v>30</v>
      </c>
      <c r="AM621" s="35"/>
      <c r="AN621" s="49">
        <f t="shared" si="85"/>
        <v>55275000</v>
      </c>
      <c r="AO621" s="18"/>
      <c r="AP621" s="15" t="s">
        <v>8012</v>
      </c>
      <c r="AQ621" s="43" t="str">
        <f t="shared" si="86"/>
        <v>SI</v>
      </c>
      <c r="AR621" s="44">
        <f t="shared" si="87"/>
        <v>55275000</v>
      </c>
      <c r="AS621" s="44">
        <f t="shared" si="88"/>
        <v>55275000</v>
      </c>
      <c r="AT621" s="44">
        <f t="shared" si="89"/>
        <v>55275000</v>
      </c>
      <c r="AU621" s="44">
        <f t="shared" si="90"/>
        <v>55275000</v>
      </c>
      <c r="AV621" s="45" t="b">
        <f t="shared" si="91"/>
        <v>1</v>
      </c>
      <c r="AW621" s="45" t="b">
        <f t="shared" si="92"/>
        <v>1</v>
      </c>
      <c r="AX621" s="45"/>
    </row>
    <row r="622" spans="1:50" s="36" customFormat="1" ht="27.75" customHeight="1" x14ac:dyDescent="0.15">
      <c r="A622" s="36" t="str">
        <f t="shared" si="84"/>
        <v>CARMEN DEL PILAR ESCOBAR BUSTOS105030209</v>
      </c>
      <c r="B622" s="36" t="b">
        <f>+A622='[1]Anexo 9'!A622</f>
        <v>1</v>
      </c>
      <c r="C622" s="18">
        <v>51739188</v>
      </c>
      <c r="D622" s="18" t="s">
        <v>3859</v>
      </c>
      <c r="E622" s="15" t="s">
        <v>61</v>
      </c>
      <c r="F622" s="15" t="s">
        <v>62</v>
      </c>
      <c r="G622" s="15" t="s">
        <v>3155</v>
      </c>
      <c r="H622" s="15" t="s">
        <v>3155</v>
      </c>
      <c r="I622" s="15" t="s">
        <v>3155</v>
      </c>
      <c r="J622" s="15">
        <v>6</v>
      </c>
      <c r="K622" s="15" t="s">
        <v>3155</v>
      </c>
      <c r="L622" s="15">
        <v>105030209</v>
      </c>
      <c r="M622" s="15" t="s">
        <v>2050</v>
      </c>
      <c r="N622" s="15" t="s">
        <v>1436</v>
      </c>
      <c r="O622" s="18" t="s">
        <v>4154</v>
      </c>
      <c r="P622" s="22" t="s">
        <v>73</v>
      </c>
      <c r="Q622" s="15" t="s">
        <v>1977</v>
      </c>
      <c r="R622" s="18" t="s">
        <v>5628</v>
      </c>
      <c r="S622" s="22" t="s">
        <v>73</v>
      </c>
      <c r="T622" s="18" t="s">
        <v>5628</v>
      </c>
      <c r="U622" s="18">
        <v>500</v>
      </c>
      <c r="V622" s="15"/>
      <c r="W622" s="18" t="s">
        <v>1943</v>
      </c>
      <c r="X622" s="18"/>
      <c r="Y622" s="15" t="s">
        <v>73</v>
      </c>
      <c r="Z622" s="18" t="s">
        <v>1943</v>
      </c>
      <c r="AA622" s="18" t="s">
        <v>71</v>
      </c>
      <c r="AB622" s="18" t="s">
        <v>2965</v>
      </c>
      <c r="AC622" s="67" t="str">
        <f>+VLOOKUP("*"&amp;L622&amp;"*",'[2]REGISTROS SANITARIOS'!$D$554:$E$713,2,FALSE)</f>
        <v>SI</v>
      </c>
      <c r="AD622" s="22" t="s">
        <v>1025</v>
      </c>
      <c r="AE622" s="16" t="s">
        <v>7774</v>
      </c>
      <c r="AF622" s="34" t="s">
        <v>8814</v>
      </c>
      <c r="AG622" s="24" t="s">
        <v>8077</v>
      </c>
      <c r="AH622" s="18" t="s">
        <v>8052</v>
      </c>
      <c r="AI622" s="18" t="s">
        <v>56</v>
      </c>
      <c r="AJ622" s="17">
        <v>192500</v>
      </c>
      <c r="AK622" s="25">
        <v>192500</v>
      </c>
      <c r="AL622" s="25">
        <v>34</v>
      </c>
      <c r="AM622" s="35"/>
      <c r="AN622" s="49">
        <f t="shared" si="85"/>
        <v>6545000</v>
      </c>
      <c r="AO622" s="18"/>
      <c r="AP622" s="15" t="s">
        <v>8012</v>
      </c>
      <c r="AQ622" s="43" t="str">
        <f t="shared" si="86"/>
        <v>SI</v>
      </c>
      <c r="AR622" s="44">
        <f t="shared" si="87"/>
        <v>6545000</v>
      </c>
      <c r="AS622" s="44">
        <f t="shared" si="88"/>
        <v>6545000</v>
      </c>
      <c r="AT622" s="44">
        <f t="shared" si="89"/>
        <v>6545000</v>
      </c>
      <c r="AU622" s="44">
        <f t="shared" si="90"/>
        <v>6545000</v>
      </c>
      <c r="AV622" s="45" t="b">
        <f t="shared" si="91"/>
        <v>1</v>
      </c>
      <c r="AW622" s="45" t="b">
        <f t="shared" si="92"/>
        <v>1</v>
      </c>
      <c r="AX622" s="45"/>
    </row>
    <row r="623" spans="1:50" s="36" customFormat="1" ht="27.75" customHeight="1" x14ac:dyDescent="0.15">
      <c r="A623" s="36" t="str">
        <f t="shared" si="84"/>
        <v>CARMEN DEL PILAR ESCOBAR BUSTOS105030503</v>
      </c>
      <c r="B623" s="36" t="b">
        <f>+A623='[1]Anexo 9'!A623</f>
        <v>1</v>
      </c>
      <c r="C623" s="18">
        <v>51739190</v>
      </c>
      <c r="D623" s="18" t="s">
        <v>3859</v>
      </c>
      <c r="E623" s="15" t="s">
        <v>61</v>
      </c>
      <c r="F623" s="15" t="s">
        <v>62</v>
      </c>
      <c r="G623" s="15" t="s">
        <v>3155</v>
      </c>
      <c r="H623" s="15" t="s">
        <v>3155</v>
      </c>
      <c r="I623" s="15" t="s">
        <v>3155</v>
      </c>
      <c r="J623" s="15">
        <v>4</v>
      </c>
      <c r="K623" s="15" t="s">
        <v>3155</v>
      </c>
      <c r="L623" s="15">
        <v>105030503</v>
      </c>
      <c r="M623" s="15" t="s">
        <v>2056</v>
      </c>
      <c r="N623" s="15" t="s">
        <v>80</v>
      </c>
      <c r="O623" s="18" t="s">
        <v>4155</v>
      </c>
      <c r="P623" s="22" t="s">
        <v>3841</v>
      </c>
      <c r="Q623" s="15" t="s">
        <v>1798</v>
      </c>
      <c r="R623" s="18" t="s">
        <v>3138</v>
      </c>
      <c r="S623" s="22" t="s">
        <v>68</v>
      </c>
      <c r="T623" s="18" t="s">
        <v>3138</v>
      </c>
      <c r="U623" s="18">
        <v>1</v>
      </c>
      <c r="V623" s="15"/>
      <c r="W623" s="18" t="s">
        <v>1943</v>
      </c>
      <c r="X623" s="18"/>
      <c r="Y623" s="15" t="s">
        <v>73</v>
      </c>
      <c r="Z623" s="18" t="s">
        <v>1943</v>
      </c>
      <c r="AA623" s="18" t="s">
        <v>71</v>
      </c>
      <c r="AB623" s="18" t="s">
        <v>2058</v>
      </c>
      <c r="AC623" s="67" t="e">
        <f>+VLOOKUP("*"&amp;L623&amp;"*",'[2]REGISTROS SANITARIOS'!$D$554:$E$713,2,FALSE)</f>
        <v>#N/A</v>
      </c>
      <c r="AD623" s="22" t="s">
        <v>44</v>
      </c>
      <c r="AE623" s="16" t="s">
        <v>7775</v>
      </c>
      <c r="AF623" s="34" t="s">
        <v>8814</v>
      </c>
      <c r="AG623" s="24" t="s">
        <v>8078</v>
      </c>
      <c r="AH623" s="18" t="s">
        <v>8011</v>
      </c>
      <c r="AI623" s="18" t="s">
        <v>56</v>
      </c>
      <c r="AJ623" s="17">
        <v>16.5</v>
      </c>
      <c r="AK623" s="25">
        <v>16.5</v>
      </c>
      <c r="AL623" s="25">
        <v>32010</v>
      </c>
      <c r="AM623" s="35"/>
      <c r="AN623" s="49">
        <f t="shared" si="85"/>
        <v>528165</v>
      </c>
      <c r="AO623" s="18"/>
      <c r="AP623" s="15" t="s">
        <v>8012</v>
      </c>
      <c r="AQ623" s="43" t="str">
        <f t="shared" si="86"/>
        <v>SI</v>
      </c>
      <c r="AR623" s="44">
        <f t="shared" si="87"/>
        <v>528165</v>
      </c>
      <c r="AS623" s="44">
        <f t="shared" si="88"/>
        <v>528165</v>
      </c>
      <c r="AT623" s="44">
        <f t="shared" si="89"/>
        <v>528165</v>
      </c>
      <c r="AU623" s="44">
        <f t="shared" si="90"/>
        <v>528165</v>
      </c>
      <c r="AV623" s="45" t="b">
        <f t="shared" si="91"/>
        <v>1</v>
      </c>
      <c r="AW623" s="45" t="b">
        <f t="shared" si="92"/>
        <v>1</v>
      </c>
      <c r="AX623" s="45"/>
    </row>
    <row r="624" spans="1:50" s="36" customFormat="1" ht="27.75" customHeight="1" x14ac:dyDescent="0.15">
      <c r="A624" s="36" t="str">
        <f t="shared" si="84"/>
        <v>CARMEN DEL PILAR ESCOBAR BUSTOS105030709</v>
      </c>
      <c r="B624" s="36" t="b">
        <f>+A624='[1]Anexo 9'!A624</f>
        <v>1</v>
      </c>
      <c r="C624" s="18">
        <v>51739192</v>
      </c>
      <c r="D624" s="18" t="s">
        <v>3859</v>
      </c>
      <c r="E624" s="15" t="s">
        <v>61</v>
      </c>
      <c r="F624" s="15" t="s">
        <v>62</v>
      </c>
      <c r="G624" s="15" t="s">
        <v>3155</v>
      </c>
      <c r="H624" s="15" t="s">
        <v>3155</v>
      </c>
      <c r="I624" s="15" t="s">
        <v>3155</v>
      </c>
      <c r="J624" s="15">
        <v>3</v>
      </c>
      <c r="K624" s="15" t="s">
        <v>3155</v>
      </c>
      <c r="L624" s="15">
        <v>105030709</v>
      </c>
      <c r="M624" s="15" t="s">
        <v>2063</v>
      </c>
      <c r="N624" s="15" t="s">
        <v>1436</v>
      </c>
      <c r="O624" s="18" t="s">
        <v>4156</v>
      </c>
      <c r="P624" s="22" t="s">
        <v>73</v>
      </c>
      <c r="Q624" s="15" t="s">
        <v>1822</v>
      </c>
      <c r="R624" s="18" t="s">
        <v>5647</v>
      </c>
      <c r="S624" s="22" t="s">
        <v>73</v>
      </c>
      <c r="T624" s="18" t="s">
        <v>5647</v>
      </c>
      <c r="U624" s="18">
        <v>300</v>
      </c>
      <c r="V624" s="15"/>
      <c r="W624" s="18" t="s">
        <v>2134</v>
      </c>
      <c r="X624" s="18"/>
      <c r="Y624" s="15" t="s">
        <v>73</v>
      </c>
      <c r="Z624" s="18" t="s">
        <v>2134</v>
      </c>
      <c r="AA624" s="18" t="s">
        <v>71</v>
      </c>
      <c r="AB624" s="18" t="s">
        <v>6787</v>
      </c>
      <c r="AC624" s="67" t="str">
        <f>+VLOOKUP("*"&amp;L624&amp;"*",'[2]REGISTROS SANITARIOS'!$D$554:$E$713,2,FALSE)</f>
        <v>SI</v>
      </c>
      <c r="AD624" s="22" t="s">
        <v>1025</v>
      </c>
      <c r="AE624" s="16" t="s">
        <v>7776</v>
      </c>
      <c r="AF624" s="34" t="s">
        <v>8814</v>
      </c>
      <c r="AG624" s="24" t="s">
        <v>8079</v>
      </c>
      <c r="AH624" s="18" t="s">
        <v>8012</v>
      </c>
      <c r="AI624" s="18" t="s">
        <v>56</v>
      </c>
      <c r="AJ624" s="17">
        <v>18700</v>
      </c>
      <c r="AK624" s="25">
        <v>18700</v>
      </c>
      <c r="AL624" s="25">
        <v>86</v>
      </c>
      <c r="AM624" s="35"/>
      <c r="AN624" s="49">
        <f t="shared" si="85"/>
        <v>1608200</v>
      </c>
      <c r="AO624" s="18"/>
      <c r="AP624" s="15" t="s">
        <v>3155</v>
      </c>
      <c r="AQ624" s="43" t="str">
        <f t="shared" si="86"/>
        <v>SI</v>
      </c>
      <c r="AR624" s="44">
        <f t="shared" si="87"/>
        <v>1608200</v>
      </c>
      <c r="AS624" s="44">
        <f t="shared" si="88"/>
        <v>1608200</v>
      </c>
      <c r="AT624" s="44">
        <f t="shared" si="89"/>
        <v>1608200</v>
      </c>
      <c r="AU624" s="44">
        <f t="shared" si="90"/>
        <v>1608200</v>
      </c>
      <c r="AV624" s="45" t="b">
        <f t="shared" si="91"/>
        <v>1</v>
      </c>
      <c r="AW624" s="45" t="b">
        <f t="shared" si="92"/>
        <v>1</v>
      </c>
      <c r="AX624" s="45"/>
    </row>
    <row r="625" spans="1:50" s="36" customFormat="1" ht="27.75" customHeight="1" x14ac:dyDescent="0.15">
      <c r="A625" s="36" t="str">
        <f t="shared" si="84"/>
        <v>CARMEN DEL PILAR ESCOBAR BUSTOS105031009</v>
      </c>
      <c r="B625" s="36" t="b">
        <f>+A625='[1]Anexo 9'!A625</f>
        <v>1</v>
      </c>
      <c r="C625" s="18">
        <v>51739193</v>
      </c>
      <c r="D625" s="18" t="s">
        <v>3859</v>
      </c>
      <c r="E625" s="15" t="s">
        <v>61</v>
      </c>
      <c r="F625" s="15" t="s">
        <v>62</v>
      </c>
      <c r="G625" s="15" t="s">
        <v>3155</v>
      </c>
      <c r="H625" s="15" t="s">
        <v>3155</v>
      </c>
      <c r="I625" s="15" t="s">
        <v>3155</v>
      </c>
      <c r="J625" s="15">
        <v>4</v>
      </c>
      <c r="K625" s="15" t="s">
        <v>3155</v>
      </c>
      <c r="L625" s="15">
        <v>105031009</v>
      </c>
      <c r="M625" s="15" t="s">
        <v>2065</v>
      </c>
      <c r="N625" s="15" t="s">
        <v>1436</v>
      </c>
      <c r="O625" s="18" t="s">
        <v>4157</v>
      </c>
      <c r="P625" s="22" t="s">
        <v>73</v>
      </c>
      <c r="Q625" s="15" t="s">
        <v>1822</v>
      </c>
      <c r="R625" s="18" t="s">
        <v>5647</v>
      </c>
      <c r="S625" s="22" t="b">
        <f>+R625=Q625</f>
        <v>0</v>
      </c>
      <c r="T625" s="18" t="s">
        <v>5647</v>
      </c>
      <c r="U625" s="18">
        <v>300</v>
      </c>
      <c r="V625" s="15"/>
      <c r="W625" s="18" t="s">
        <v>2134</v>
      </c>
      <c r="X625" s="18"/>
      <c r="Y625" s="15" t="s">
        <v>73</v>
      </c>
      <c r="Z625" s="18" t="s">
        <v>2134</v>
      </c>
      <c r="AA625" s="18" t="s">
        <v>71</v>
      </c>
      <c r="AB625" s="18" t="s">
        <v>6766</v>
      </c>
      <c r="AC625" s="67" t="str">
        <f>+VLOOKUP("*"&amp;L625&amp;"*",'[2]REGISTROS SANITARIOS'!$D$554:$E$713,2,FALSE)</f>
        <v>SI</v>
      </c>
      <c r="AD625" s="22" t="s">
        <v>1025</v>
      </c>
      <c r="AE625" s="16" t="s">
        <v>7740</v>
      </c>
      <c r="AF625" s="34" t="s">
        <v>8814</v>
      </c>
      <c r="AG625" s="24"/>
      <c r="AH625" s="18"/>
      <c r="AI625" s="18"/>
      <c r="AJ625" s="17">
        <v>143000</v>
      </c>
      <c r="AK625" s="25">
        <v>143000</v>
      </c>
      <c r="AL625" s="25">
        <v>78</v>
      </c>
      <c r="AM625" s="35"/>
      <c r="AN625" s="49">
        <f t="shared" si="85"/>
        <v>11154000</v>
      </c>
      <c r="AO625" s="18"/>
      <c r="AP625" s="15" t="s">
        <v>8012</v>
      </c>
      <c r="AQ625" s="43" t="str">
        <f t="shared" si="86"/>
        <v>SI</v>
      </c>
      <c r="AR625" s="44">
        <f t="shared" si="87"/>
        <v>11154000</v>
      </c>
      <c r="AS625" s="44">
        <f t="shared" si="88"/>
        <v>11154000</v>
      </c>
      <c r="AT625" s="44">
        <f t="shared" si="89"/>
        <v>11154000</v>
      </c>
      <c r="AU625" s="44">
        <f t="shared" si="90"/>
        <v>11154000</v>
      </c>
      <c r="AV625" s="45" t="b">
        <f t="shared" si="91"/>
        <v>1</v>
      </c>
      <c r="AW625" s="45" t="b">
        <f t="shared" si="92"/>
        <v>1</v>
      </c>
      <c r="AX625" s="45"/>
    </row>
    <row r="626" spans="1:50" s="36" customFormat="1" ht="27.75" customHeight="1" x14ac:dyDescent="0.15">
      <c r="A626" s="36" t="str">
        <f t="shared" si="84"/>
        <v>CARMEN DEL PILAR ESCOBAR BUSTOS105031209</v>
      </c>
      <c r="B626" s="36" t="b">
        <f>+A626='[1]Anexo 9'!A626</f>
        <v>1</v>
      </c>
      <c r="C626" s="18">
        <v>51739194</v>
      </c>
      <c r="D626" s="18" t="s">
        <v>3859</v>
      </c>
      <c r="E626" s="15" t="s">
        <v>61</v>
      </c>
      <c r="F626" s="15" t="s">
        <v>62</v>
      </c>
      <c r="G626" s="15" t="s">
        <v>3155</v>
      </c>
      <c r="H626" s="15" t="s">
        <v>3155</v>
      </c>
      <c r="I626" s="15" t="s">
        <v>3155</v>
      </c>
      <c r="J626" s="15">
        <v>6</v>
      </c>
      <c r="K626" s="15" t="s">
        <v>3155</v>
      </c>
      <c r="L626" s="15">
        <v>105031209</v>
      </c>
      <c r="M626" s="15" t="s">
        <v>2068</v>
      </c>
      <c r="N626" s="15" t="s">
        <v>1436</v>
      </c>
      <c r="O626" s="18" t="s">
        <v>4158</v>
      </c>
      <c r="P626" s="22" t="s">
        <v>73</v>
      </c>
      <c r="Q626" s="15" t="s">
        <v>1822</v>
      </c>
      <c r="R626" s="18" t="s">
        <v>2070</v>
      </c>
      <c r="S626" s="22" t="b">
        <f>+R626=Q626</f>
        <v>0</v>
      </c>
      <c r="T626" s="18" t="s">
        <v>2070</v>
      </c>
      <c r="U626" s="18">
        <v>150</v>
      </c>
      <c r="V626" s="15"/>
      <c r="W626" s="18" t="s">
        <v>6182</v>
      </c>
      <c r="X626" s="18"/>
      <c r="Y626" s="15" t="s">
        <v>73</v>
      </c>
      <c r="Z626" s="18" t="s">
        <v>6182</v>
      </c>
      <c r="AA626" s="18" t="s">
        <v>71</v>
      </c>
      <c r="AB626" s="18" t="s">
        <v>2072</v>
      </c>
      <c r="AC626" s="67" t="str">
        <f>+VLOOKUP("*"&amp;L626&amp;"*",'[2]REGISTROS SANITARIOS'!$D$554:$E$713,2,FALSE)</f>
        <v>SI</v>
      </c>
      <c r="AD626" s="22" t="s">
        <v>1025</v>
      </c>
      <c r="AE626" s="16" t="s">
        <v>7777</v>
      </c>
      <c r="AF626" s="34" t="s">
        <v>8814</v>
      </c>
      <c r="AG626" s="24" t="s">
        <v>8080</v>
      </c>
      <c r="AH626" s="18" t="s">
        <v>8081</v>
      </c>
      <c r="AI626" s="18" t="s">
        <v>56</v>
      </c>
      <c r="AJ626" s="17">
        <v>1155000</v>
      </c>
      <c r="AK626" s="25">
        <v>1155000</v>
      </c>
      <c r="AL626" s="25">
        <v>28</v>
      </c>
      <c r="AM626" s="35"/>
      <c r="AN626" s="49">
        <f t="shared" si="85"/>
        <v>32340000</v>
      </c>
      <c r="AO626" s="18"/>
      <c r="AP626" s="15" t="s">
        <v>8012</v>
      </c>
      <c r="AQ626" s="43" t="str">
        <f t="shared" si="86"/>
        <v>SI</v>
      </c>
      <c r="AR626" s="44">
        <f t="shared" si="87"/>
        <v>32340000</v>
      </c>
      <c r="AS626" s="44">
        <f t="shared" si="88"/>
        <v>32340000</v>
      </c>
      <c r="AT626" s="44">
        <f t="shared" si="89"/>
        <v>32340000</v>
      </c>
      <c r="AU626" s="44">
        <f t="shared" si="90"/>
        <v>32340000</v>
      </c>
      <c r="AV626" s="45" t="b">
        <f t="shared" si="91"/>
        <v>1</v>
      </c>
      <c r="AW626" s="45" t="b">
        <f t="shared" si="92"/>
        <v>1</v>
      </c>
      <c r="AX626" s="45"/>
    </row>
    <row r="627" spans="1:50" s="36" customFormat="1" ht="27.75" customHeight="1" x14ac:dyDescent="0.15">
      <c r="A627" s="36" t="str">
        <f t="shared" si="84"/>
        <v>CARMEN DEL PILAR ESCOBAR BUSTOS105031409</v>
      </c>
      <c r="B627" s="36" t="b">
        <f>+A627='[1]Anexo 9'!A627</f>
        <v>1</v>
      </c>
      <c r="C627" s="18">
        <v>51739195</v>
      </c>
      <c r="D627" s="18" t="s">
        <v>3859</v>
      </c>
      <c r="E627" s="15" t="s">
        <v>61</v>
      </c>
      <c r="F627" s="15" t="s">
        <v>62</v>
      </c>
      <c r="G627" s="15" t="s">
        <v>3155</v>
      </c>
      <c r="H627" s="15" t="s">
        <v>3155</v>
      </c>
      <c r="I627" s="15" t="s">
        <v>3155</v>
      </c>
      <c r="J627" s="15">
        <v>6</v>
      </c>
      <c r="K627" s="15" t="s">
        <v>3155</v>
      </c>
      <c r="L627" s="15">
        <v>105031409</v>
      </c>
      <c r="M627" s="15" t="s">
        <v>2073</v>
      </c>
      <c r="N627" s="15" t="s">
        <v>1436</v>
      </c>
      <c r="O627" s="18" t="s">
        <v>4159</v>
      </c>
      <c r="P627" s="22" t="s">
        <v>73</v>
      </c>
      <c r="Q627" s="15" t="s">
        <v>1822</v>
      </c>
      <c r="R627" s="18" t="s">
        <v>2070</v>
      </c>
      <c r="S627" s="22" t="b">
        <f>+R627=Q627</f>
        <v>0</v>
      </c>
      <c r="T627" s="18" t="s">
        <v>2070</v>
      </c>
      <c r="U627" s="18">
        <v>150</v>
      </c>
      <c r="V627" s="15"/>
      <c r="W627" s="18" t="s">
        <v>6182</v>
      </c>
      <c r="X627" s="18"/>
      <c r="Y627" s="15" t="s">
        <v>73</v>
      </c>
      <c r="Z627" s="18" t="s">
        <v>6182</v>
      </c>
      <c r="AA627" s="18" t="s">
        <v>71</v>
      </c>
      <c r="AB627" s="18" t="s">
        <v>2075</v>
      </c>
      <c r="AC627" s="67" t="str">
        <f>+VLOOKUP("*"&amp;L627&amp;"*",'[2]REGISTROS SANITARIOS'!$D$554:$E$713,2,FALSE)</f>
        <v>SI</v>
      </c>
      <c r="AD627" s="22" t="s">
        <v>1025</v>
      </c>
      <c r="AE627" s="16" t="s">
        <v>7769</v>
      </c>
      <c r="AF627" s="34" t="s">
        <v>8814</v>
      </c>
      <c r="AG627" s="24" t="s">
        <v>8082</v>
      </c>
      <c r="AH627" s="18" t="s">
        <v>8083</v>
      </c>
      <c r="AI627" s="18" t="s">
        <v>56</v>
      </c>
      <c r="AJ627" s="17">
        <v>2090000</v>
      </c>
      <c r="AK627" s="25">
        <v>2090000</v>
      </c>
      <c r="AL627" s="25">
        <v>32</v>
      </c>
      <c r="AM627" s="35"/>
      <c r="AN627" s="49">
        <f t="shared" si="85"/>
        <v>66880000</v>
      </c>
      <c r="AO627" s="18"/>
      <c r="AP627" s="15" t="s">
        <v>8012</v>
      </c>
      <c r="AQ627" s="43" t="str">
        <f t="shared" si="86"/>
        <v>SI</v>
      </c>
      <c r="AR627" s="44">
        <f t="shared" si="87"/>
        <v>66880000</v>
      </c>
      <c r="AS627" s="44">
        <f t="shared" si="88"/>
        <v>66880000</v>
      </c>
      <c r="AT627" s="44">
        <f t="shared" si="89"/>
        <v>66880000</v>
      </c>
      <c r="AU627" s="44">
        <f t="shared" si="90"/>
        <v>66880000</v>
      </c>
      <c r="AV627" s="45" t="b">
        <f t="shared" si="91"/>
        <v>1</v>
      </c>
      <c r="AW627" s="45" t="b">
        <f t="shared" si="92"/>
        <v>1</v>
      </c>
      <c r="AX627" s="45"/>
    </row>
    <row r="628" spans="1:50" s="36" customFormat="1" ht="27.75" customHeight="1" x14ac:dyDescent="0.15">
      <c r="A628" s="36" t="str">
        <f t="shared" si="84"/>
        <v>CARMEN DEL PILAR ESCOBAR BUSTOS105031609</v>
      </c>
      <c r="B628" s="36" t="b">
        <f>+A628='[1]Anexo 9'!A628</f>
        <v>1</v>
      </c>
      <c r="C628" s="18">
        <v>51739196</v>
      </c>
      <c r="D628" s="18" t="s">
        <v>3859</v>
      </c>
      <c r="E628" s="15" t="s">
        <v>61</v>
      </c>
      <c r="F628" s="15" t="s">
        <v>62</v>
      </c>
      <c r="G628" s="15" t="s">
        <v>3155</v>
      </c>
      <c r="H628" s="15" t="s">
        <v>3155</v>
      </c>
      <c r="I628" s="15" t="s">
        <v>3155</v>
      </c>
      <c r="J628" s="15">
        <v>5</v>
      </c>
      <c r="K628" s="15" t="s">
        <v>3155</v>
      </c>
      <c r="L628" s="15">
        <v>105031609</v>
      </c>
      <c r="M628" s="15" t="s">
        <v>2076</v>
      </c>
      <c r="N628" s="15" t="s">
        <v>1436</v>
      </c>
      <c r="O628" s="18" t="s">
        <v>4160</v>
      </c>
      <c r="P628" s="22" t="s">
        <v>73</v>
      </c>
      <c r="Q628" s="15" t="s">
        <v>2077</v>
      </c>
      <c r="R628" s="18" t="s">
        <v>5648</v>
      </c>
      <c r="S628" s="22" t="s">
        <v>73</v>
      </c>
      <c r="T628" s="18" t="s">
        <v>5648</v>
      </c>
      <c r="U628" s="18">
        <v>200</v>
      </c>
      <c r="V628" s="15"/>
      <c r="W628" s="18" t="s">
        <v>1937</v>
      </c>
      <c r="X628" s="18"/>
      <c r="Y628" s="15" t="s">
        <v>73</v>
      </c>
      <c r="Z628" s="18" t="s">
        <v>1937</v>
      </c>
      <c r="AA628" s="18" t="s">
        <v>71</v>
      </c>
      <c r="AB628" s="18" t="s">
        <v>3525</v>
      </c>
      <c r="AC628" s="67" t="e">
        <f>+VLOOKUP("*"&amp;L628&amp;"*",'[2]REGISTROS SANITARIOS'!$D$554:$E$713,2,FALSE)</f>
        <v>#N/A</v>
      </c>
      <c r="AD628" s="22" t="s">
        <v>44</v>
      </c>
      <c r="AE628" s="16" t="s">
        <v>7778</v>
      </c>
      <c r="AF628" s="34" t="s">
        <v>8814</v>
      </c>
      <c r="AG628" s="24" t="s">
        <v>8084</v>
      </c>
      <c r="AH628" s="18" t="s">
        <v>3463</v>
      </c>
      <c r="AI628" s="18" t="s">
        <v>56</v>
      </c>
      <c r="AJ628" s="17">
        <v>1193500</v>
      </c>
      <c r="AK628" s="25">
        <v>1193500</v>
      </c>
      <c r="AL628" s="25">
        <v>32</v>
      </c>
      <c r="AM628" s="35"/>
      <c r="AN628" s="49">
        <f t="shared" si="85"/>
        <v>38192000</v>
      </c>
      <c r="AO628" s="18"/>
      <c r="AP628" s="15" t="s">
        <v>8012</v>
      </c>
      <c r="AQ628" s="43" t="str">
        <f t="shared" si="86"/>
        <v>SI</v>
      </c>
      <c r="AR628" s="44">
        <f t="shared" si="87"/>
        <v>38192000</v>
      </c>
      <c r="AS628" s="44">
        <f t="shared" si="88"/>
        <v>38192000</v>
      </c>
      <c r="AT628" s="44">
        <f t="shared" si="89"/>
        <v>38192000</v>
      </c>
      <c r="AU628" s="44">
        <f t="shared" si="90"/>
        <v>38192000</v>
      </c>
      <c r="AV628" s="45" t="b">
        <f t="shared" si="91"/>
        <v>1</v>
      </c>
      <c r="AW628" s="45" t="b">
        <f t="shared" si="92"/>
        <v>1</v>
      </c>
      <c r="AX628" s="45"/>
    </row>
    <row r="629" spans="1:50" s="36" customFormat="1" ht="27.75" customHeight="1" x14ac:dyDescent="0.15">
      <c r="A629" s="36" t="str">
        <f t="shared" si="84"/>
        <v>CARMEN DEL PILAR ESCOBAR BUSTOS105031809</v>
      </c>
      <c r="B629" s="36" t="b">
        <f>+A629='[1]Anexo 9'!A629</f>
        <v>1</v>
      </c>
      <c r="C629" s="18">
        <v>51739197</v>
      </c>
      <c r="D629" s="18" t="s">
        <v>3859</v>
      </c>
      <c r="E629" s="15" t="s">
        <v>61</v>
      </c>
      <c r="F629" s="15" t="s">
        <v>62</v>
      </c>
      <c r="G629" s="15" t="s">
        <v>3155</v>
      </c>
      <c r="H629" s="15" t="s">
        <v>3155</v>
      </c>
      <c r="I629" s="15" t="s">
        <v>3155</v>
      </c>
      <c r="J629" s="15">
        <v>6</v>
      </c>
      <c r="K629" s="15" t="s">
        <v>3155</v>
      </c>
      <c r="L629" s="15">
        <v>105031809</v>
      </c>
      <c r="M629" s="15" t="s">
        <v>2079</v>
      </c>
      <c r="N629" s="15" t="s">
        <v>1436</v>
      </c>
      <c r="O629" s="18" t="s">
        <v>4161</v>
      </c>
      <c r="P629" s="22" t="s">
        <v>73</v>
      </c>
      <c r="Q629" s="15" t="s">
        <v>2081</v>
      </c>
      <c r="R629" s="18" t="s">
        <v>5649</v>
      </c>
      <c r="S629" s="22" t="b">
        <f>+R629=Q629</f>
        <v>0</v>
      </c>
      <c r="T629" s="18" t="s">
        <v>5649</v>
      </c>
      <c r="U629" s="18">
        <v>900</v>
      </c>
      <c r="V629" s="15"/>
      <c r="W629" s="18" t="s">
        <v>1707</v>
      </c>
      <c r="X629" s="18"/>
      <c r="Y629" s="15" t="s">
        <v>73</v>
      </c>
      <c r="Z629" s="18" t="s">
        <v>1707</v>
      </c>
      <c r="AA629" s="18" t="s">
        <v>71</v>
      </c>
      <c r="AB629" s="18" t="s">
        <v>2082</v>
      </c>
      <c r="AC629" s="67" t="e">
        <f>+VLOOKUP("*"&amp;L629&amp;"*",'[2]REGISTROS SANITARIOS'!$D$554:$E$713,2,FALSE)</f>
        <v>#N/A</v>
      </c>
      <c r="AD629" s="22" t="s">
        <v>44</v>
      </c>
      <c r="AE629" s="16" t="s">
        <v>7779</v>
      </c>
      <c r="AF629" s="34" t="s">
        <v>8814</v>
      </c>
      <c r="AG629" s="24" t="s">
        <v>8085</v>
      </c>
      <c r="AH629" s="18" t="s">
        <v>8086</v>
      </c>
      <c r="AI629" s="18" t="s">
        <v>56</v>
      </c>
      <c r="AJ629" s="17">
        <v>6600000</v>
      </c>
      <c r="AK629" s="25">
        <v>6600000</v>
      </c>
      <c r="AL629" s="25">
        <v>40</v>
      </c>
      <c r="AM629" s="35"/>
      <c r="AN629" s="49">
        <f t="shared" si="85"/>
        <v>264000000</v>
      </c>
      <c r="AO629" s="18"/>
      <c r="AP629" s="15" t="s">
        <v>8012</v>
      </c>
      <c r="AQ629" s="43" t="str">
        <f t="shared" si="86"/>
        <v>SI</v>
      </c>
      <c r="AR629" s="44">
        <f t="shared" si="87"/>
        <v>264000000</v>
      </c>
      <c r="AS629" s="44">
        <f t="shared" si="88"/>
        <v>264000000</v>
      </c>
      <c r="AT629" s="44">
        <f t="shared" si="89"/>
        <v>264000000</v>
      </c>
      <c r="AU629" s="44">
        <f t="shared" si="90"/>
        <v>264000000</v>
      </c>
      <c r="AV629" s="45" t="b">
        <f t="shared" si="91"/>
        <v>1</v>
      </c>
      <c r="AW629" s="45" t="b">
        <f t="shared" si="92"/>
        <v>1</v>
      </c>
      <c r="AX629" s="45"/>
    </row>
    <row r="630" spans="1:50" s="36" customFormat="1" ht="27.75" customHeight="1" x14ac:dyDescent="0.15">
      <c r="A630" s="36" t="str">
        <f t="shared" si="84"/>
        <v>CARMEN DEL PILAR ESCOBAR BUSTOS105032703</v>
      </c>
      <c r="B630" s="36" t="b">
        <f>+A630='[1]Anexo 9'!A630</f>
        <v>1</v>
      </c>
      <c r="C630" s="18">
        <v>51739198</v>
      </c>
      <c r="D630" s="18" t="s">
        <v>3859</v>
      </c>
      <c r="E630" s="15" t="s">
        <v>61</v>
      </c>
      <c r="F630" s="15" t="s">
        <v>62</v>
      </c>
      <c r="G630" s="15" t="s">
        <v>3155</v>
      </c>
      <c r="H630" s="15" t="s">
        <v>3155</v>
      </c>
      <c r="I630" s="15" t="s">
        <v>3155</v>
      </c>
      <c r="J630" s="15">
        <v>4</v>
      </c>
      <c r="K630" s="15" t="s">
        <v>3155</v>
      </c>
      <c r="L630" s="15">
        <v>105032703</v>
      </c>
      <c r="M630" s="15" t="s">
        <v>2083</v>
      </c>
      <c r="N630" s="15" t="s">
        <v>80</v>
      </c>
      <c r="O630" s="18" t="s">
        <v>4162</v>
      </c>
      <c r="P630" s="22" t="s">
        <v>73</v>
      </c>
      <c r="Q630" s="15" t="s">
        <v>1633</v>
      </c>
      <c r="R630" s="18" t="s">
        <v>3127</v>
      </c>
      <c r="S630" s="22" t="s">
        <v>73</v>
      </c>
      <c r="T630" s="18" t="s">
        <v>3127</v>
      </c>
      <c r="U630" s="18">
        <v>1</v>
      </c>
      <c r="V630" s="15"/>
      <c r="W630" s="18" t="s">
        <v>3544</v>
      </c>
      <c r="X630" s="18"/>
      <c r="Y630" s="15" t="s">
        <v>73</v>
      </c>
      <c r="Z630" s="18" t="s">
        <v>3544</v>
      </c>
      <c r="AA630" s="18" t="s">
        <v>71</v>
      </c>
      <c r="AB630" s="18" t="s">
        <v>2084</v>
      </c>
      <c r="AC630" s="67" t="str">
        <f>+VLOOKUP("*"&amp;L630&amp;"*",'[2]REGISTROS SANITARIOS'!$D$554:$E$713,2,FALSE)</f>
        <v>SI</v>
      </c>
      <c r="AD630" s="22" t="s">
        <v>1025</v>
      </c>
      <c r="AE630" s="16" t="s">
        <v>7780</v>
      </c>
      <c r="AF630" s="34" t="s">
        <v>8814</v>
      </c>
      <c r="AG630" s="24" t="s">
        <v>8087</v>
      </c>
      <c r="AH630" s="18" t="s">
        <v>8011</v>
      </c>
      <c r="AI630" s="18" t="s">
        <v>56</v>
      </c>
      <c r="AJ630" s="17">
        <v>82.5</v>
      </c>
      <c r="AK630" s="25">
        <v>82.5</v>
      </c>
      <c r="AL630" s="25">
        <v>16646</v>
      </c>
      <c r="AM630" s="35"/>
      <c r="AN630" s="49">
        <f t="shared" si="85"/>
        <v>1373295</v>
      </c>
      <c r="AO630" s="18"/>
      <c r="AP630" s="15" t="s">
        <v>8012</v>
      </c>
      <c r="AQ630" s="43" t="str">
        <f t="shared" si="86"/>
        <v>SI</v>
      </c>
      <c r="AR630" s="44">
        <f t="shared" si="87"/>
        <v>1373295</v>
      </c>
      <c r="AS630" s="44">
        <f t="shared" si="88"/>
        <v>1373295</v>
      </c>
      <c r="AT630" s="44">
        <f t="shared" si="89"/>
        <v>1373295</v>
      </c>
      <c r="AU630" s="44">
        <f t="shared" si="90"/>
        <v>1373295</v>
      </c>
      <c r="AV630" s="45" t="b">
        <f t="shared" si="91"/>
        <v>1</v>
      </c>
      <c r="AW630" s="45" t="b">
        <f t="shared" si="92"/>
        <v>1</v>
      </c>
      <c r="AX630" s="45"/>
    </row>
    <row r="631" spans="1:50" s="36" customFormat="1" ht="27.75" customHeight="1" x14ac:dyDescent="0.15">
      <c r="A631" s="36" t="str">
        <f t="shared" si="84"/>
        <v>CARMEN DEL PILAR ESCOBAR BUSTOS105040109</v>
      </c>
      <c r="B631" s="36" t="b">
        <f>+A631='[1]Anexo 9'!A631</f>
        <v>1</v>
      </c>
      <c r="C631" s="18">
        <v>51739199</v>
      </c>
      <c r="D631" s="18" t="s">
        <v>3859</v>
      </c>
      <c r="E631" s="15" t="s">
        <v>61</v>
      </c>
      <c r="F631" s="15" t="s">
        <v>62</v>
      </c>
      <c r="G631" s="15" t="s">
        <v>3155</v>
      </c>
      <c r="H631" s="15" t="s">
        <v>3155</v>
      </c>
      <c r="I631" s="15" t="s">
        <v>3155</v>
      </c>
      <c r="J631" s="15">
        <v>4</v>
      </c>
      <c r="K631" s="15" t="s">
        <v>3155</v>
      </c>
      <c r="L631" s="15">
        <v>105040109</v>
      </c>
      <c r="M631" s="15" t="s">
        <v>2085</v>
      </c>
      <c r="N631" s="15" t="s">
        <v>1436</v>
      </c>
      <c r="O631" s="18" t="s">
        <v>4163</v>
      </c>
      <c r="P631" s="22" t="s">
        <v>73</v>
      </c>
      <c r="Q631" s="15" t="s">
        <v>1428</v>
      </c>
      <c r="R631" s="18" t="s">
        <v>5627</v>
      </c>
      <c r="S631" s="22" t="b">
        <f>+R631=Q631</f>
        <v>0</v>
      </c>
      <c r="T631" s="18" t="s">
        <v>5627</v>
      </c>
      <c r="U631" s="18">
        <v>100</v>
      </c>
      <c r="V631" s="15"/>
      <c r="W631" s="18" t="s">
        <v>6193</v>
      </c>
      <c r="X631" s="18"/>
      <c r="Y631" s="15" t="s">
        <v>73</v>
      </c>
      <c r="Z631" s="18" t="s">
        <v>6193</v>
      </c>
      <c r="AA631" s="18" t="s">
        <v>71</v>
      </c>
      <c r="AB631" s="18" t="s">
        <v>1825</v>
      </c>
      <c r="AC631" s="67" t="e">
        <f>+VLOOKUP("*"&amp;L631&amp;"*",'[2]REGISTROS SANITARIOS'!$D$554:$E$713,2,FALSE)</f>
        <v>#N/A</v>
      </c>
      <c r="AD631" s="22" t="s">
        <v>44</v>
      </c>
      <c r="AE631" s="16" t="s">
        <v>7730</v>
      </c>
      <c r="AF631" s="34" t="s">
        <v>8814</v>
      </c>
      <c r="AG631" s="24"/>
      <c r="AH631" s="18"/>
      <c r="AI631" s="18"/>
      <c r="AJ631" s="17">
        <v>19250</v>
      </c>
      <c r="AK631" s="25">
        <v>19250</v>
      </c>
      <c r="AL631" s="25">
        <v>252</v>
      </c>
      <c r="AM631" s="35"/>
      <c r="AN631" s="49">
        <f t="shared" si="85"/>
        <v>4851000</v>
      </c>
      <c r="AO631" s="18"/>
      <c r="AP631" s="15" t="s">
        <v>8012</v>
      </c>
      <c r="AQ631" s="43" t="str">
        <f t="shared" si="86"/>
        <v>SI</v>
      </c>
      <c r="AR631" s="44">
        <f t="shared" si="87"/>
        <v>4851000</v>
      </c>
      <c r="AS631" s="44">
        <f t="shared" si="88"/>
        <v>4851000</v>
      </c>
      <c r="AT631" s="44">
        <f t="shared" si="89"/>
        <v>4851000</v>
      </c>
      <c r="AU631" s="44">
        <f t="shared" si="90"/>
        <v>4851000</v>
      </c>
      <c r="AV631" s="45" t="b">
        <f t="shared" si="91"/>
        <v>1</v>
      </c>
      <c r="AW631" s="45" t="b">
        <f t="shared" si="92"/>
        <v>1</v>
      </c>
      <c r="AX631" s="45"/>
    </row>
    <row r="632" spans="1:50" s="36" customFormat="1" ht="27.75" customHeight="1" x14ac:dyDescent="0.15">
      <c r="A632" s="36" t="str">
        <f t="shared" si="84"/>
        <v>CARMEN DEL PILAR ESCOBAR BUSTOS105040203</v>
      </c>
      <c r="B632" s="36" t="b">
        <f>+A632='[1]Anexo 9'!A632</f>
        <v>1</v>
      </c>
      <c r="C632" s="18">
        <v>51739200</v>
      </c>
      <c r="D632" s="18" t="s">
        <v>3859</v>
      </c>
      <c r="E632" s="15" t="s">
        <v>61</v>
      </c>
      <c r="F632" s="15" t="s">
        <v>62</v>
      </c>
      <c r="G632" s="15" t="s">
        <v>3155</v>
      </c>
      <c r="H632" s="15" t="s">
        <v>3155</v>
      </c>
      <c r="I632" s="15" t="s">
        <v>3155</v>
      </c>
      <c r="J632" s="15">
        <v>6</v>
      </c>
      <c r="K632" s="15" t="s">
        <v>3155</v>
      </c>
      <c r="L632" s="15">
        <v>105040203</v>
      </c>
      <c r="M632" s="15" t="s">
        <v>2087</v>
      </c>
      <c r="N632" s="15" t="s">
        <v>64</v>
      </c>
      <c r="O632" s="18" t="s">
        <v>4164</v>
      </c>
      <c r="P632" s="22" t="s">
        <v>73</v>
      </c>
      <c r="Q632" s="15" t="s">
        <v>76</v>
      </c>
      <c r="R632" s="18" t="s">
        <v>5650</v>
      </c>
      <c r="S632" s="22" t="s">
        <v>73</v>
      </c>
      <c r="T632" s="18" t="s">
        <v>5650</v>
      </c>
      <c r="U632" s="18">
        <v>100</v>
      </c>
      <c r="V632" s="15"/>
      <c r="W632" s="18" t="s">
        <v>1886</v>
      </c>
      <c r="X632" s="18"/>
      <c r="Y632" s="15" t="s">
        <v>73</v>
      </c>
      <c r="Z632" s="18" t="s">
        <v>1886</v>
      </c>
      <c r="AA632" s="18" t="s">
        <v>71</v>
      </c>
      <c r="AB632" s="18" t="s">
        <v>6788</v>
      </c>
      <c r="AC632" s="67" t="str">
        <f>+VLOOKUP("*"&amp;L632&amp;"*",'[2]REGISTROS SANITARIOS'!$D$554:$E$713,2,FALSE)</f>
        <v>SI</v>
      </c>
      <c r="AD632" s="22" t="s">
        <v>1025</v>
      </c>
      <c r="AE632" s="16" t="s">
        <v>7781</v>
      </c>
      <c r="AF632" s="34" t="s">
        <v>8814</v>
      </c>
      <c r="AG632" s="24" t="s">
        <v>8088</v>
      </c>
      <c r="AH632" s="18" t="s">
        <v>8039</v>
      </c>
      <c r="AI632" s="18" t="s">
        <v>56</v>
      </c>
      <c r="AJ632" s="17">
        <v>22000</v>
      </c>
      <c r="AK632" s="25">
        <v>22000</v>
      </c>
      <c r="AL632" s="25">
        <v>280</v>
      </c>
      <c r="AM632" s="35"/>
      <c r="AN632" s="49">
        <f t="shared" si="85"/>
        <v>6160000</v>
      </c>
      <c r="AO632" s="18"/>
      <c r="AP632" s="15" t="s">
        <v>8012</v>
      </c>
      <c r="AQ632" s="43" t="str">
        <f t="shared" si="86"/>
        <v>SI</v>
      </c>
      <c r="AR632" s="44">
        <f t="shared" si="87"/>
        <v>6160000</v>
      </c>
      <c r="AS632" s="44">
        <f t="shared" si="88"/>
        <v>6160000</v>
      </c>
      <c r="AT632" s="44">
        <f t="shared" si="89"/>
        <v>6160000</v>
      </c>
      <c r="AU632" s="44">
        <f t="shared" si="90"/>
        <v>6160000</v>
      </c>
      <c r="AV632" s="45" t="b">
        <f t="shared" si="91"/>
        <v>1</v>
      </c>
      <c r="AW632" s="45" t="b">
        <f t="shared" si="92"/>
        <v>1</v>
      </c>
      <c r="AX632" s="45"/>
    </row>
    <row r="633" spans="1:50" s="36" customFormat="1" ht="27.75" customHeight="1" x14ac:dyDescent="0.15">
      <c r="A633" s="36" t="str">
        <f t="shared" si="84"/>
        <v>CARMEN DEL PILAR ESCOBAR BUSTOS105040309</v>
      </c>
      <c r="B633" s="36" t="b">
        <f>+A633='[1]Anexo 9'!A633</f>
        <v>1</v>
      </c>
      <c r="C633" s="18">
        <v>51739201</v>
      </c>
      <c r="D633" s="18" t="s">
        <v>3859</v>
      </c>
      <c r="E633" s="15" t="s">
        <v>61</v>
      </c>
      <c r="F633" s="15" t="s">
        <v>62</v>
      </c>
      <c r="G633" s="15" t="s">
        <v>3155</v>
      </c>
      <c r="H633" s="15" t="s">
        <v>3155</v>
      </c>
      <c r="I633" s="15" t="s">
        <v>3155</v>
      </c>
      <c r="J633" s="15">
        <v>7</v>
      </c>
      <c r="K633" s="15" t="s">
        <v>3155</v>
      </c>
      <c r="L633" s="15">
        <v>105040309</v>
      </c>
      <c r="M633" s="15" t="s">
        <v>2089</v>
      </c>
      <c r="N633" s="15" t="s">
        <v>1436</v>
      </c>
      <c r="O633" s="18" t="s">
        <v>4165</v>
      </c>
      <c r="P633" s="22" t="s">
        <v>73</v>
      </c>
      <c r="Q633" s="15" t="s">
        <v>1822</v>
      </c>
      <c r="R633" s="18" t="s">
        <v>5647</v>
      </c>
      <c r="S633" s="22" t="b">
        <f>+R633=Q633</f>
        <v>0</v>
      </c>
      <c r="T633" s="18" t="s">
        <v>5647</v>
      </c>
      <c r="U633" s="18">
        <v>300</v>
      </c>
      <c r="V633" s="15"/>
      <c r="W633" s="18" t="s">
        <v>2134</v>
      </c>
      <c r="X633" s="18"/>
      <c r="Y633" s="15" t="s">
        <v>73</v>
      </c>
      <c r="Z633" s="18" t="s">
        <v>2134</v>
      </c>
      <c r="AA633" s="18" t="s">
        <v>71</v>
      </c>
      <c r="AB633" s="18" t="s">
        <v>6789</v>
      </c>
      <c r="AC633" s="67" t="str">
        <f>+VLOOKUP("*"&amp;L633&amp;"*",'[2]REGISTROS SANITARIOS'!$D$554:$E$713,2,FALSE)</f>
        <v>SI</v>
      </c>
      <c r="AD633" s="22" t="s">
        <v>1025</v>
      </c>
      <c r="AE633" s="16" t="s">
        <v>7782</v>
      </c>
      <c r="AF633" s="34" t="s">
        <v>8814</v>
      </c>
      <c r="AG633" s="24" t="s">
        <v>8089</v>
      </c>
      <c r="AH633" s="18" t="s">
        <v>8039</v>
      </c>
      <c r="AI633" s="18" t="s">
        <v>56</v>
      </c>
      <c r="AJ633" s="17">
        <v>1523500</v>
      </c>
      <c r="AK633" s="25">
        <v>1523500</v>
      </c>
      <c r="AL633" s="25">
        <v>32</v>
      </c>
      <c r="AM633" s="35"/>
      <c r="AN633" s="49">
        <f t="shared" si="85"/>
        <v>48752000</v>
      </c>
      <c r="AO633" s="18"/>
      <c r="AP633" s="15" t="s">
        <v>8012</v>
      </c>
      <c r="AQ633" s="43" t="str">
        <f t="shared" si="86"/>
        <v>SI</v>
      </c>
      <c r="AR633" s="44">
        <f t="shared" si="87"/>
        <v>48752000</v>
      </c>
      <c r="AS633" s="44">
        <f t="shared" si="88"/>
        <v>48752000</v>
      </c>
      <c r="AT633" s="44">
        <f t="shared" si="89"/>
        <v>48752000</v>
      </c>
      <c r="AU633" s="44">
        <f t="shared" si="90"/>
        <v>48752000</v>
      </c>
      <c r="AV633" s="45" t="b">
        <f t="shared" si="91"/>
        <v>1</v>
      </c>
      <c r="AW633" s="45" t="b">
        <f t="shared" si="92"/>
        <v>1</v>
      </c>
      <c r="AX633" s="45"/>
    </row>
    <row r="634" spans="1:50" s="36" customFormat="1" ht="27.75" customHeight="1" x14ac:dyDescent="0.15">
      <c r="A634" s="36" t="str">
        <f t="shared" si="84"/>
        <v>CARMEN DEL PILAR ESCOBAR BUSTOS105040509</v>
      </c>
      <c r="B634" s="36" t="b">
        <f>+A634='[1]Anexo 9'!A634</f>
        <v>1</v>
      </c>
      <c r="C634" s="18">
        <v>51739202</v>
      </c>
      <c r="D634" s="18" t="s">
        <v>3859</v>
      </c>
      <c r="E634" s="15" t="s">
        <v>61</v>
      </c>
      <c r="F634" s="15" t="s">
        <v>62</v>
      </c>
      <c r="G634" s="15" t="s">
        <v>3155</v>
      </c>
      <c r="H634" s="15" t="s">
        <v>3155</v>
      </c>
      <c r="I634" s="15" t="s">
        <v>3155</v>
      </c>
      <c r="J634" s="15">
        <v>7</v>
      </c>
      <c r="K634" s="15" t="s">
        <v>3155</v>
      </c>
      <c r="L634" s="15">
        <v>105040509</v>
      </c>
      <c r="M634" s="15" t="s">
        <v>2092</v>
      </c>
      <c r="N634" s="15" t="s">
        <v>1436</v>
      </c>
      <c r="O634" s="18" t="s">
        <v>4166</v>
      </c>
      <c r="P634" s="22" t="s">
        <v>73</v>
      </c>
      <c r="Q634" s="15" t="s">
        <v>1822</v>
      </c>
      <c r="R634" s="18" t="s">
        <v>5647</v>
      </c>
      <c r="S634" s="22" t="b">
        <f>+R634=Q634</f>
        <v>0</v>
      </c>
      <c r="T634" s="18" t="s">
        <v>5647</v>
      </c>
      <c r="U634" s="18">
        <v>300</v>
      </c>
      <c r="V634" s="15"/>
      <c r="W634" s="18" t="s">
        <v>2134</v>
      </c>
      <c r="X634" s="18"/>
      <c r="Y634" s="15" t="s">
        <v>73</v>
      </c>
      <c r="Z634" s="18" t="s">
        <v>2134</v>
      </c>
      <c r="AA634" s="18" t="s">
        <v>71</v>
      </c>
      <c r="AB634" s="18" t="s">
        <v>6790</v>
      </c>
      <c r="AC634" s="67" t="str">
        <f>+VLOOKUP("*"&amp;L634&amp;"*",'[2]REGISTROS SANITARIOS'!$D$554:$E$713,2,FALSE)</f>
        <v>SI</v>
      </c>
      <c r="AD634" s="22" t="s">
        <v>1025</v>
      </c>
      <c r="AE634" s="16" t="s">
        <v>7783</v>
      </c>
      <c r="AF634" s="34" t="s">
        <v>8814</v>
      </c>
      <c r="AG634" s="24" t="s">
        <v>8090</v>
      </c>
      <c r="AH634" s="18" t="s">
        <v>8052</v>
      </c>
      <c r="AI634" s="18" t="s">
        <v>56</v>
      </c>
      <c r="AJ634" s="17">
        <v>2915000</v>
      </c>
      <c r="AK634" s="25">
        <v>2915000</v>
      </c>
      <c r="AL634" s="25">
        <v>18</v>
      </c>
      <c r="AM634" s="35"/>
      <c r="AN634" s="49">
        <f t="shared" si="85"/>
        <v>52470000</v>
      </c>
      <c r="AO634" s="18"/>
      <c r="AP634" s="15" t="s">
        <v>8012</v>
      </c>
      <c r="AQ634" s="43" t="str">
        <f t="shared" si="86"/>
        <v>SI</v>
      </c>
      <c r="AR634" s="44">
        <f t="shared" si="87"/>
        <v>52470000</v>
      </c>
      <c r="AS634" s="44">
        <f t="shared" si="88"/>
        <v>52470000</v>
      </c>
      <c r="AT634" s="44">
        <f t="shared" si="89"/>
        <v>52470000</v>
      </c>
      <c r="AU634" s="44">
        <f t="shared" si="90"/>
        <v>52470000</v>
      </c>
      <c r="AV634" s="45" t="b">
        <f t="shared" si="91"/>
        <v>1</v>
      </c>
      <c r="AW634" s="45" t="b">
        <f t="shared" si="92"/>
        <v>1</v>
      </c>
      <c r="AX634" s="45"/>
    </row>
    <row r="635" spans="1:50" s="36" customFormat="1" ht="27.75" customHeight="1" x14ac:dyDescent="0.15">
      <c r="A635" s="36" t="str">
        <f t="shared" si="84"/>
        <v>CARMEN DEL PILAR ESCOBAR BUSTOS105040709</v>
      </c>
      <c r="B635" s="36" t="b">
        <f>+A635='[1]Anexo 9'!A635</f>
        <v>1</v>
      </c>
      <c r="C635" s="18">
        <v>51739203</v>
      </c>
      <c r="D635" s="18" t="s">
        <v>3859</v>
      </c>
      <c r="E635" s="15" t="s">
        <v>61</v>
      </c>
      <c r="F635" s="15" t="s">
        <v>62</v>
      </c>
      <c r="G635" s="15" t="s">
        <v>3155</v>
      </c>
      <c r="H635" s="15" t="s">
        <v>3155</v>
      </c>
      <c r="I635" s="15" t="s">
        <v>3155</v>
      </c>
      <c r="J635" s="15">
        <v>6</v>
      </c>
      <c r="K635" s="15" t="s">
        <v>3155</v>
      </c>
      <c r="L635" s="15">
        <v>105040709</v>
      </c>
      <c r="M635" s="15" t="s">
        <v>2093</v>
      </c>
      <c r="N635" s="15" t="s">
        <v>1436</v>
      </c>
      <c r="O635" s="18" t="s">
        <v>4167</v>
      </c>
      <c r="P635" s="22" t="s">
        <v>3841</v>
      </c>
      <c r="Q635" s="15" t="s">
        <v>1822</v>
      </c>
      <c r="R635" s="18" t="s">
        <v>5651</v>
      </c>
      <c r="S635" s="22" t="s">
        <v>73</v>
      </c>
      <c r="T635" s="18" t="s">
        <v>5651</v>
      </c>
      <c r="U635" s="18">
        <v>300</v>
      </c>
      <c r="V635" s="15"/>
      <c r="W635" s="18" t="s">
        <v>1707</v>
      </c>
      <c r="X635" s="18"/>
      <c r="Y635" s="15" t="s">
        <v>73</v>
      </c>
      <c r="Z635" s="18" t="s">
        <v>1707</v>
      </c>
      <c r="AA635" s="18" t="s">
        <v>71</v>
      </c>
      <c r="AB635" s="18" t="s">
        <v>2094</v>
      </c>
      <c r="AC635" s="67" t="e">
        <f>+VLOOKUP("*"&amp;L635&amp;"*",'[2]REGISTROS SANITARIOS'!$D$554:$E$713,2,FALSE)</f>
        <v>#N/A</v>
      </c>
      <c r="AD635" s="22" t="s">
        <v>44</v>
      </c>
      <c r="AE635" s="16" t="s">
        <v>7784</v>
      </c>
      <c r="AF635" s="34" t="s">
        <v>8814</v>
      </c>
      <c r="AG635" s="24" t="s">
        <v>8091</v>
      </c>
      <c r="AH635" s="18" t="s">
        <v>8039</v>
      </c>
      <c r="AI635" s="18" t="s">
        <v>56</v>
      </c>
      <c r="AJ635" s="17">
        <v>440000</v>
      </c>
      <c r="AK635" s="25">
        <v>440000</v>
      </c>
      <c r="AL635" s="25">
        <v>68</v>
      </c>
      <c r="AM635" s="35"/>
      <c r="AN635" s="49">
        <f t="shared" si="85"/>
        <v>29920000</v>
      </c>
      <c r="AO635" s="18"/>
      <c r="AP635" s="15" t="s">
        <v>8012</v>
      </c>
      <c r="AQ635" s="43" t="str">
        <f t="shared" si="86"/>
        <v>SI</v>
      </c>
      <c r="AR635" s="44">
        <f t="shared" si="87"/>
        <v>29920000</v>
      </c>
      <c r="AS635" s="44">
        <f t="shared" si="88"/>
        <v>29920000</v>
      </c>
      <c r="AT635" s="44">
        <f t="shared" si="89"/>
        <v>29920000</v>
      </c>
      <c r="AU635" s="44">
        <f t="shared" si="90"/>
        <v>29920000</v>
      </c>
      <c r="AV635" s="45" t="b">
        <f t="shared" si="91"/>
        <v>1</v>
      </c>
      <c r="AW635" s="45" t="b">
        <f t="shared" si="92"/>
        <v>1</v>
      </c>
      <c r="AX635" s="45"/>
    </row>
    <row r="636" spans="1:50" s="36" customFormat="1" ht="27.75" customHeight="1" x14ac:dyDescent="0.15">
      <c r="A636" s="36" t="str">
        <f t="shared" si="84"/>
        <v>CARMEN DEL PILAR ESCOBAR BUSTOS105050906</v>
      </c>
      <c r="B636" s="36" t="b">
        <f>+A636='[1]Anexo 9'!A636</f>
        <v>1</v>
      </c>
      <c r="C636" s="18">
        <v>51739204</v>
      </c>
      <c r="D636" s="18" t="s">
        <v>3859</v>
      </c>
      <c r="E636" s="15" t="s">
        <v>61</v>
      </c>
      <c r="F636" s="15" t="s">
        <v>62</v>
      </c>
      <c r="G636" s="15" t="s">
        <v>3155</v>
      </c>
      <c r="H636" s="15" t="s">
        <v>3155</v>
      </c>
      <c r="I636" s="15" t="s">
        <v>3155</v>
      </c>
      <c r="J636" s="15">
        <v>5</v>
      </c>
      <c r="K636" s="15" t="s">
        <v>3155</v>
      </c>
      <c r="L636" s="15">
        <v>105050906</v>
      </c>
      <c r="M636" s="15" t="s">
        <v>2095</v>
      </c>
      <c r="N636" s="15" t="s">
        <v>1436</v>
      </c>
      <c r="O636" s="18" t="s">
        <v>4168</v>
      </c>
      <c r="P636" s="22" t="s">
        <v>3841</v>
      </c>
      <c r="Q636" s="15" t="s">
        <v>1822</v>
      </c>
      <c r="R636" s="18" t="s">
        <v>5647</v>
      </c>
      <c r="S636" s="22" t="s">
        <v>73</v>
      </c>
      <c r="T636" s="18" t="s">
        <v>5647</v>
      </c>
      <c r="U636" s="18">
        <v>300</v>
      </c>
      <c r="V636" s="15"/>
      <c r="W636" s="18" t="s">
        <v>1707</v>
      </c>
      <c r="X636" s="18"/>
      <c r="Y636" s="15" t="s">
        <v>73</v>
      </c>
      <c r="Z636" s="18" t="s">
        <v>1707</v>
      </c>
      <c r="AA636" s="18" t="s">
        <v>71</v>
      </c>
      <c r="AB636" s="18" t="s">
        <v>6791</v>
      </c>
      <c r="AC636" s="67" t="e">
        <f>+VLOOKUP("*"&amp;L636&amp;"*",'[2]REGISTROS SANITARIOS'!$D$554:$E$713,2,FALSE)</f>
        <v>#N/A</v>
      </c>
      <c r="AD636" s="22" t="s">
        <v>44</v>
      </c>
      <c r="AE636" s="16" t="s">
        <v>7785</v>
      </c>
      <c r="AF636" s="34" t="s">
        <v>8814</v>
      </c>
      <c r="AG636" s="24" t="s">
        <v>8092</v>
      </c>
      <c r="AH636" s="18" t="s">
        <v>8052</v>
      </c>
      <c r="AI636" s="18" t="s">
        <v>56</v>
      </c>
      <c r="AJ636" s="17">
        <v>11000</v>
      </c>
      <c r="AK636" s="25">
        <v>11000</v>
      </c>
      <c r="AL636" s="25">
        <v>48</v>
      </c>
      <c r="AM636" s="35"/>
      <c r="AN636" s="49">
        <f t="shared" si="85"/>
        <v>528000</v>
      </c>
      <c r="AO636" s="18"/>
      <c r="AP636" s="15" t="s">
        <v>8012</v>
      </c>
      <c r="AQ636" s="43" t="str">
        <f t="shared" si="86"/>
        <v>SI</v>
      </c>
      <c r="AR636" s="44">
        <f t="shared" si="87"/>
        <v>528000</v>
      </c>
      <c r="AS636" s="44">
        <f t="shared" si="88"/>
        <v>528000</v>
      </c>
      <c r="AT636" s="44">
        <f t="shared" si="89"/>
        <v>528000</v>
      </c>
      <c r="AU636" s="44">
        <f t="shared" si="90"/>
        <v>528000</v>
      </c>
      <c r="AV636" s="45" t="b">
        <f t="shared" si="91"/>
        <v>1</v>
      </c>
      <c r="AW636" s="45" t="b">
        <f t="shared" si="92"/>
        <v>1</v>
      </c>
      <c r="AX636" s="45"/>
    </row>
    <row r="637" spans="1:50" s="36" customFormat="1" ht="27.75" customHeight="1" x14ac:dyDescent="0.15">
      <c r="A637" s="36" t="str">
        <f t="shared" si="84"/>
        <v>CARMEN DEL PILAR ESCOBAR BUSTOS105050909</v>
      </c>
      <c r="B637" s="36" t="b">
        <f>+A637='[1]Anexo 9'!A637</f>
        <v>1</v>
      </c>
      <c r="C637" s="18">
        <v>51739205</v>
      </c>
      <c r="D637" s="18" t="s">
        <v>3859</v>
      </c>
      <c r="E637" s="15" t="s">
        <v>61</v>
      </c>
      <c r="F637" s="15" t="s">
        <v>62</v>
      </c>
      <c r="G637" s="15" t="s">
        <v>3155</v>
      </c>
      <c r="H637" s="15" t="s">
        <v>3155</v>
      </c>
      <c r="I637" s="15" t="s">
        <v>3155</v>
      </c>
      <c r="J637" s="15">
        <v>4</v>
      </c>
      <c r="K637" s="15" t="s">
        <v>3155</v>
      </c>
      <c r="L637" s="15">
        <v>105050909</v>
      </c>
      <c r="M637" s="15" t="s">
        <v>2098</v>
      </c>
      <c r="N637" s="15" t="s">
        <v>1436</v>
      </c>
      <c r="O637" s="18" t="s">
        <v>4169</v>
      </c>
      <c r="P637" s="22" t="s">
        <v>3841</v>
      </c>
      <c r="Q637" s="15" t="s">
        <v>1822</v>
      </c>
      <c r="R637" s="18" t="s">
        <v>5647</v>
      </c>
      <c r="S637" s="22" t="s">
        <v>73</v>
      </c>
      <c r="T637" s="18" t="s">
        <v>5647</v>
      </c>
      <c r="U637" s="18">
        <v>300</v>
      </c>
      <c r="V637" s="15"/>
      <c r="W637" s="18" t="s">
        <v>1707</v>
      </c>
      <c r="X637" s="18"/>
      <c r="Y637" s="15" t="s">
        <v>73</v>
      </c>
      <c r="Z637" s="18" t="s">
        <v>1707</v>
      </c>
      <c r="AA637" s="18" t="s">
        <v>71</v>
      </c>
      <c r="AB637" s="18" t="s">
        <v>2100</v>
      </c>
      <c r="AC637" s="67" t="e">
        <f>+VLOOKUP("*"&amp;L637&amp;"*",'[2]REGISTROS SANITARIOS'!$D$554:$E$713,2,FALSE)</f>
        <v>#N/A</v>
      </c>
      <c r="AD637" s="22" t="s">
        <v>44</v>
      </c>
      <c r="AE637" s="16" t="s">
        <v>7786</v>
      </c>
      <c r="AF637" s="34" t="s">
        <v>8814</v>
      </c>
      <c r="AG637" s="24" t="s">
        <v>8093</v>
      </c>
      <c r="AH637" s="18" t="s">
        <v>8017</v>
      </c>
      <c r="AI637" s="18" t="s">
        <v>56</v>
      </c>
      <c r="AJ637" s="17">
        <v>825</v>
      </c>
      <c r="AK637" s="25">
        <v>825</v>
      </c>
      <c r="AL637" s="25">
        <v>86</v>
      </c>
      <c r="AM637" s="35"/>
      <c r="AN637" s="49">
        <f t="shared" si="85"/>
        <v>70950</v>
      </c>
      <c r="AO637" s="18"/>
      <c r="AP637" s="15" t="s">
        <v>8012</v>
      </c>
      <c r="AQ637" s="43" t="str">
        <f t="shared" si="86"/>
        <v>SI</v>
      </c>
      <c r="AR637" s="44">
        <f t="shared" si="87"/>
        <v>70950</v>
      </c>
      <c r="AS637" s="44">
        <f t="shared" si="88"/>
        <v>70950</v>
      </c>
      <c r="AT637" s="44">
        <f t="shared" si="89"/>
        <v>70950</v>
      </c>
      <c r="AU637" s="44">
        <f t="shared" si="90"/>
        <v>70950</v>
      </c>
      <c r="AV637" s="45" t="b">
        <f t="shared" si="91"/>
        <v>1</v>
      </c>
      <c r="AW637" s="45" t="b">
        <f t="shared" si="92"/>
        <v>1</v>
      </c>
      <c r="AX637" s="45"/>
    </row>
    <row r="638" spans="1:50" s="36" customFormat="1" ht="27.75" customHeight="1" x14ac:dyDescent="0.15">
      <c r="A638" s="36" t="str">
        <f t="shared" si="84"/>
        <v>CARMEN DEL PILAR ESCOBAR BUSTOS105060203</v>
      </c>
      <c r="B638" s="36" t="b">
        <f>+A638='[1]Anexo 9'!A638</f>
        <v>1</v>
      </c>
      <c r="C638" s="18">
        <v>51739206</v>
      </c>
      <c r="D638" s="18" t="s">
        <v>3859</v>
      </c>
      <c r="E638" s="15" t="s">
        <v>61</v>
      </c>
      <c r="F638" s="15" t="s">
        <v>62</v>
      </c>
      <c r="G638" s="15" t="s">
        <v>3155</v>
      </c>
      <c r="H638" s="15" t="s">
        <v>3155</v>
      </c>
      <c r="I638" s="15" t="s">
        <v>3155</v>
      </c>
      <c r="J638" s="15">
        <v>4</v>
      </c>
      <c r="K638" s="15" t="s">
        <v>3155</v>
      </c>
      <c r="L638" s="15">
        <v>105060203</v>
      </c>
      <c r="M638" s="15" t="s">
        <v>2101</v>
      </c>
      <c r="N638" s="15" t="s">
        <v>64</v>
      </c>
      <c r="O638" s="18" t="s">
        <v>4170</v>
      </c>
      <c r="P638" s="22" t="s">
        <v>3841</v>
      </c>
      <c r="Q638" s="15" t="s">
        <v>2103</v>
      </c>
      <c r="R638" s="18" t="s">
        <v>5633</v>
      </c>
      <c r="S638" s="22" t="s">
        <v>73</v>
      </c>
      <c r="T638" s="18" t="s">
        <v>5633</v>
      </c>
      <c r="U638" s="18">
        <v>10</v>
      </c>
      <c r="V638" s="15"/>
      <c r="W638" s="18" t="s">
        <v>6195</v>
      </c>
      <c r="X638" s="18"/>
      <c r="Y638" s="15" t="s">
        <v>73</v>
      </c>
      <c r="Z638" s="18" t="s">
        <v>6195</v>
      </c>
      <c r="AA638" s="18" t="s">
        <v>71</v>
      </c>
      <c r="AB638" s="18" t="s">
        <v>6792</v>
      </c>
      <c r="AC638" s="67" t="str">
        <f>+VLOOKUP("*"&amp;L638&amp;"*",'[2]REGISTROS SANITARIOS'!$D$554:$E$713,2,FALSE)</f>
        <v>SI</v>
      </c>
      <c r="AD638" s="22" t="s">
        <v>1025</v>
      </c>
      <c r="AE638" s="16" t="s">
        <v>7787</v>
      </c>
      <c r="AF638" s="34" t="s">
        <v>8814</v>
      </c>
      <c r="AG638" s="24" t="s">
        <v>8094</v>
      </c>
      <c r="AH638" s="18" t="s">
        <v>8011</v>
      </c>
      <c r="AI638" s="18" t="s">
        <v>56</v>
      </c>
      <c r="AJ638" s="17">
        <v>660</v>
      </c>
      <c r="AK638" s="25">
        <v>660</v>
      </c>
      <c r="AL638" s="25">
        <v>1756</v>
      </c>
      <c r="AM638" s="35"/>
      <c r="AN638" s="49">
        <f t="shared" si="85"/>
        <v>1158960</v>
      </c>
      <c r="AO638" s="18"/>
      <c r="AP638" s="15" t="s">
        <v>8012</v>
      </c>
      <c r="AQ638" s="43" t="str">
        <f t="shared" si="86"/>
        <v>SI</v>
      </c>
      <c r="AR638" s="44">
        <f t="shared" si="87"/>
        <v>1158960</v>
      </c>
      <c r="AS638" s="44">
        <f t="shared" si="88"/>
        <v>1158960</v>
      </c>
      <c r="AT638" s="44">
        <f t="shared" si="89"/>
        <v>1158960</v>
      </c>
      <c r="AU638" s="44">
        <f t="shared" si="90"/>
        <v>1158960</v>
      </c>
      <c r="AV638" s="45" t="b">
        <f t="shared" si="91"/>
        <v>1</v>
      </c>
      <c r="AW638" s="45" t="b">
        <f t="shared" si="92"/>
        <v>1</v>
      </c>
      <c r="AX638" s="45"/>
    </row>
    <row r="639" spans="1:50" s="36" customFormat="1" ht="27.75" customHeight="1" x14ac:dyDescent="0.15">
      <c r="A639" s="36" t="str">
        <f t="shared" si="84"/>
        <v>CARMEN DEL PILAR ESCOBAR BUSTOS105070209</v>
      </c>
      <c r="B639" s="36" t="b">
        <f>+A639='[1]Anexo 9'!A639</f>
        <v>1</v>
      </c>
      <c r="C639" s="18">
        <v>51739208</v>
      </c>
      <c r="D639" s="18" t="s">
        <v>3859</v>
      </c>
      <c r="E639" s="15" t="s">
        <v>61</v>
      </c>
      <c r="F639" s="15" t="s">
        <v>62</v>
      </c>
      <c r="G639" s="15" t="s">
        <v>3155</v>
      </c>
      <c r="H639" s="15" t="s">
        <v>3155</v>
      </c>
      <c r="I639" s="15" t="s">
        <v>3155</v>
      </c>
      <c r="J639" s="15">
        <v>4</v>
      </c>
      <c r="K639" s="15" t="s">
        <v>3155</v>
      </c>
      <c r="L639" s="15">
        <v>105070209</v>
      </c>
      <c r="M639" s="15" t="s">
        <v>2110</v>
      </c>
      <c r="N639" s="15" t="s">
        <v>1436</v>
      </c>
      <c r="O639" s="18" t="s">
        <v>4171</v>
      </c>
      <c r="P639" s="22" t="s">
        <v>73</v>
      </c>
      <c r="Q639" s="15" t="s">
        <v>1956</v>
      </c>
      <c r="R639" s="18" t="s">
        <v>5652</v>
      </c>
      <c r="S639" s="22" t="s">
        <v>73</v>
      </c>
      <c r="T639" s="18" t="s">
        <v>5652</v>
      </c>
      <c r="U639" s="18">
        <v>20</v>
      </c>
      <c r="V639" s="15"/>
      <c r="W639" s="18" t="s">
        <v>3544</v>
      </c>
      <c r="X639" s="18"/>
      <c r="Y639" s="15" t="s">
        <v>73</v>
      </c>
      <c r="Z639" s="18" t="s">
        <v>3544</v>
      </c>
      <c r="AA639" s="18" t="s">
        <v>71</v>
      </c>
      <c r="AB639" s="18" t="s">
        <v>3543</v>
      </c>
      <c r="AC639" s="67" t="str">
        <f>+VLOOKUP("*"&amp;L639&amp;"*",'[2]REGISTROS SANITARIOS'!$D$554:$E$713,2,FALSE)</f>
        <v>SI</v>
      </c>
      <c r="AD639" s="22" t="s">
        <v>1025</v>
      </c>
      <c r="AE639" s="16" t="s">
        <v>7788</v>
      </c>
      <c r="AF639" s="34" t="s">
        <v>8814</v>
      </c>
      <c r="AG639" s="24" t="s">
        <v>8095</v>
      </c>
      <c r="AH639" s="18" t="s">
        <v>3423</v>
      </c>
      <c r="AI639" s="18" t="s">
        <v>56</v>
      </c>
      <c r="AJ639" s="17">
        <v>330</v>
      </c>
      <c r="AK639" s="25">
        <v>330</v>
      </c>
      <c r="AL639" s="25">
        <v>578</v>
      </c>
      <c r="AM639" s="35"/>
      <c r="AN639" s="49">
        <f t="shared" si="85"/>
        <v>190740</v>
      </c>
      <c r="AO639" s="18"/>
      <c r="AP639" s="15" t="s">
        <v>8012</v>
      </c>
      <c r="AQ639" s="43" t="str">
        <f t="shared" si="86"/>
        <v>SI</v>
      </c>
      <c r="AR639" s="44">
        <f t="shared" si="87"/>
        <v>190740</v>
      </c>
      <c r="AS639" s="44">
        <f t="shared" si="88"/>
        <v>190740</v>
      </c>
      <c r="AT639" s="44">
        <f t="shared" si="89"/>
        <v>190740</v>
      </c>
      <c r="AU639" s="44">
        <f t="shared" si="90"/>
        <v>190740</v>
      </c>
      <c r="AV639" s="45" t="b">
        <f t="shared" si="91"/>
        <v>1</v>
      </c>
      <c r="AW639" s="45" t="b">
        <f t="shared" si="92"/>
        <v>1</v>
      </c>
      <c r="AX639" s="45"/>
    </row>
    <row r="640" spans="1:50" s="36" customFormat="1" ht="27.75" customHeight="1" x14ac:dyDescent="0.15">
      <c r="A640" s="36" t="str">
        <f t="shared" si="84"/>
        <v>CARMEN DEL PILAR ESCOBAR BUSTOS105080106</v>
      </c>
      <c r="B640" s="36" t="b">
        <f>+A640='[1]Anexo 9'!A640</f>
        <v>1</v>
      </c>
      <c r="C640" s="18">
        <v>51739211</v>
      </c>
      <c r="D640" s="18" t="s">
        <v>3859</v>
      </c>
      <c r="E640" s="15" t="s">
        <v>61</v>
      </c>
      <c r="F640" s="15" t="s">
        <v>62</v>
      </c>
      <c r="G640" s="15" t="s">
        <v>3155</v>
      </c>
      <c r="H640" s="15" t="s">
        <v>3155</v>
      </c>
      <c r="I640" s="15" t="s">
        <v>3155</v>
      </c>
      <c r="J640" s="15">
        <v>3</v>
      </c>
      <c r="K640" s="15" t="s">
        <v>3155</v>
      </c>
      <c r="L640" s="15">
        <v>105080106</v>
      </c>
      <c r="M640" s="15" t="s">
        <v>2119</v>
      </c>
      <c r="N640" s="15" t="s">
        <v>835</v>
      </c>
      <c r="O640" s="18" t="s">
        <v>4172</v>
      </c>
      <c r="P640" s="22" t="s">
        <v>3841</v>
      </c>
      <c r="Q640" s="15" t="s">
        <v>2121</v>
      </c>
      <c r="R640" s="18" t="s">
        <v>5653</v>
      </c>
      <c r="S640" s="22" t="s">
        <v>73</v>
      </c>
      <c r="T640" s="18" t="s">
        <v>5653</v>
      </c>
      <c r="U640" s="18">
        <v>1</v>
      </c>
      <c r="V640" s="15"/>
      <c r="W640" s="18" t="s">
        <v>2411</v>
      </c>
      <c r="X640" s="18"/>
      <c r="Y640" s="15" t="s">
        <v>73</v>
      </c>
      <c r="Z640" s="18" t="s">
        <v>2411</v>
      </c>
      <c r="AA640" s="18" t="s">
        <v>71</v>
      </c>
      <c r="AB640" s="18" t="s">
        <v>1825</v>
      </c>
      <c r="AC640" s="67" t="str">
        <f>+VLOOKUP("*"&amp;L640&amp;"*",'[2]REGISTROS SANITARIOS'!$D$554:$E$713,2,FALSE)</f>
        <v>SI</v>
      </c>
      <c r="AD640" s="22" t="s">
        <v>1025</v>
      </c>
      <c r="AE640" s="16" t="s">
        <v>7730</v>
      </c>
      <c r="AF640" s="34" t="s">
        <v>8814</v>
      </c>
      <c r="AG640" s="24"/>
      <c r="AH640" s="18"/>
      <c r="AI640" s="18"/>
      <c r="AJ640" s="17">
        <v>55</v>
      </c>
      <c r="AK640" s="25">
        <v>55</v>
      </c>
      <c r="AL640" s="25">
        <v>10444</v>
      </c>
      <c r="AM640" s="35"/>
      <c r="AN640" s="49">
        <f t="shared" si="85"/>
        <v>574420</v>
      </c>
      <c r="AO640" s="18"/>
      <c r="AP640" s="15" t="s">
        <v>8012</v>
      </c>
      <c r="AQ640" s="43" t="str">
        <f t="shared" si="86"/>
        <v>SI</v>
      </c>
      <c r="AR640" s="44">
        <f t="shared" si="87"/>
        <v>574420</v>
      </c>
      <c r="AS640" s="44">
        <f t="shared" si="88"/>
        <v>574420</v>
      </c>
      <c r="AT640" s="44">
        <f t="shared" si="89"/>
        <v>574420</v>
      </c>
      <c r="AU640" s="44">
        <f t="shared" si="90"/>
        <v>574420</v>
      </c>
      <c r="AV640" s="45" t="b">
        <f t="shared" si="91"/>
        <v>1</v>
      </c>
      <c r="AW640" s="45" t="b">
        <f t="shared" si="92"/>
        <v>1</v>
      </c>
      <c r="AX640" s="45"/>
    </row>
    <row r="641" spans="1:50" s="36" customFormat="1" ht="27.75" customHeight="1" x14ac:dyDescent="0.15">
      <c r="A641" s="36" t="str">
        <f t="shared" si="84"/>
        <v>CARMEN DEL PILAR ESCOBAR BUSTOS105080208</v>
      </c>
      <c r="B641" s="36" t="b">
        <f>+A641='[1]Anexo 9'!A641</f>
        <v>1</v>
      </c>
      <c r="C641" s="18">
        <v>51739212</v>
      </c>
      <c r="D641" s="18" t="s">
        <v>3859</v>
      </c>
      <c r="E641" s="15" t="s">
        <v>61</v>
      </c>
      <c r="F641" s="15" t="s">
        <v>62</v>
      </c>
      <c r="G641" s="15" t="s">
        <v>3155</v>
      </c>
      <c r="H641" s="15" t="s">
        <v>3155</v>
      </c>
      <c r="I641" s="15" t="s">
        <v>3155</v>
      </c>
      <c r="J641" s="15">
        <v>3</v>
      </c>
      <c r="K641" s="15" t="s">
        <v>3155</v>
      </c>
      <c r="L641" s="15">
        <v>105080208</v>
      </c>
      <c r="M641" s="15" t="s">
        <v>2125</v>
      </c>
      <c r="N641" s="15" t="s">
        <v>2126</v>
      </c>
      <c r="O641" s="18" t="s">
        <v>4173</v>
      </c>
      <c r="P641" s="22" t="s">
        <v>3841</v>
      </c>
      <c r="Q641" s="15" t="s">
        <v>2128</v>
      </c>
      <c r="R641" s="18" t="s">
        <v>2129</v>
      </c>
      <c r="S641" s="22" t="s">
        <v>73</v>
      </c>
      <c r="T641" s="18" t="s">
        <v>2129</v>
      </c>
      <c r="U641" s="18">
        <v>10</v>
      </c>
      <c r="V641" s="15"/>
      <c r="W641" s="18" t="s">
        <v>2411</v>
      </c>
      <c r="X641" s="18"/>
      <c r="Y641" s="15" t="s">
        <v>73</v>
      </c>
      <c r="Z641" s="18" t="s">
        <v>2411</v>
      </c>
      <c r="AA641" s="18" t="s">
        <v>71</v>
      </c>
      <c r="AB641" s="18" t="s">
        <v>3549</v>
      </c>
      <c r="AC641" s="67" t="str">
        <f>+VLOOKUP("*"&amp;L641&amp;"*",'[2]REGISTROS SANITARIOS'!$D$554:$E$713,2,FALSE)</f>
        <v>SI</v>
      </c>
      <c r="AD641" s="22" t="s">
        <v>1025</v>
      </c>
      <c r="AE641" s="16" t="s">
        <v>7789</v>
      </c>
      <c r="AF641" s="34" t="s">
        <v>8814</v>
      </c>
      <c r="AG641" s="24" t="s">
        <v>8096</v>
      </c>
      <c r="AH641" s="18" t="s">
        <v>8024</v>
      </c>
      <c r="AI641" s="18" t="s">
        <v>56</v>
      </c>
      <c r="AJ641" s="17">
        <v>110</v>
      </c>
      <c r="AK641" s="25">
        <v>110</v>
      </c>
      <c r="AL641" s="25">
        <v>4420</v>
      </c>
      <c r="AM641" s="35"/>
      <c r="AN641" s="49">
        <f t="shared" si="85"/>
        <v>486200</v>
      </c>
      <c r="AO641" s="18"/>
      <c r="AP641" s="15" t="s">
        <v>8012</v>
      </c>
      <c r="AQ641" s="43" t="str">
        <f t="shared" si="86"/>
        <v>SI</v>
      </c>
      <c r="AR641" s="44">
        <f t="shared" si="87"/>
        <v>486200</v>
      </c>
      <c r="AS641" s="44">
        <f t="shared" si="88"/>
        <v>486200</v>
      </c>
      <c r="AT641" s="44">
        <f t="shared" si="89"/>
        <v>486200</v>
      </c>
      <c r="AU641" s="44">
        <f t="shared" si="90"/>
        <v>486200</v>
      </c>
      <c r="AV641" s="45" t="b">
        <f t="shared" si="91"/>
        <v>1</v>
      </c>
      <c r="AW641" s="45" t="b">
        <f t="shared" si="92"/>
        <v>1</v>
      </c>
      <c r="AX641" s="45"/>
    </row>
    <row r="642" spans="1:50" s="36" customFormat="1" ht="27.75" customHeight="1" x14ac:dyDescent="0.15">
      <c r="A642" s="36" t="str">
        <f t="shared" si="84"/>
        <v>CARMEN DEL PILAR ESCOBAR BUSTOS106010204</v>
      </c>
      <c r="B642" s="36" t="b">
        <f>+A642='[1]Anexo 9'!A642</f>
        <v>1</v>
      </c>
      <c r="C642" s="18">
        <v>51739213</v>
      </c>
      <c r="D642" s="18" t="s">
        <v>3859</v>
      </c>
      <c r="E642" s="15" t="s">
        <v>61</v>
      </c>
      <c r="F642" s="15" t="s">
        <v>62</v>
      </c>
      <c r="G642" s="15" t="s">
        <v>3155</v>
      </c>
      <c r="H642" s="15" t="s">
        <v>3155</v>
      </c>
      <c r="I642" s="15" t="s">
        <v>3155</v>
      </c>
      <c r="J642" s="15">
        <v>3</v>
      </c>
      <c r="K642" s="15" t="s">
        <v>3155</v>
      </c>
      <c r="L642" s="15">
        <v>106010204</v>
      </c>
      <c r="M642" s="15" t="s">
        <v>2130</v>
      </c>
      <c r="N642" s="15" t="s">
        <v>91</v>
      </c>
      <c r="O642" s="18" t="s">
        <v>4174</v>
      </c>
      <c r="P642" s="22" t="s">
        <v>3841</v>
      </c>
      <c r="Q642" s="15" t="s">
        <v>2132</v>
      </c>
      <c r="R642" s="18" t="s">
        <v>5654</v>
      </c>
      <c r="S642" s="22" t="s">
        <v>73</v>
      </c>
      <c r="T642" s="18" t="s">
        <v>5654</v>
      </c>
      <c r="U642" s="18">
        <v>1</v>
      </c>
      <c r="V642" s="15"/>
      <c r="W642" s="18" t="s">
        <v>6188</v>
      </c>
      <c r="X642" s="18" t="s">
        <v>8760</v>
      </c>
      <c r="Y642" s="15" t="s">
        <v>68</v>
      </c>
      <c r="Z642" s="18" t="s">
        <v>6188</v>
      </c>
      <c r="AA642" s="18" t="s">
        <v>71</v>
      </c>
      <c r="AB642" s="18" t="s">
        <v>6793</v>
      </c>
      <c r="AC642" s="67" t="e">
        <f>+VLOOKUP("*"&amp;L642&amp;"*",'[2]REGISTROS SANITARIOS'!$D$554:$E$713,2,FALSE)</f>
        <v>#N/A</v>
      </c>
      <c r="AD642" s="22" t="s">
        <v>44</v>
      </c>
      <c r="AE642" s="16" t="s">
        <v>7790</v>
      </c>
      <c r="AF642" s="34" t="s">
        <v>8814</v>
      </c>
      <c r="AG642" s="24" t="s">
        <v>8097</v>
      </c>
      <c r="AH642" s="18" t="s">
        <v>8024</v>
      </c>
      <c r="AI642" s="18" t="s">
        <v>56</v>
      </c>
      <c r="AJ642" s="17">
        <v>28985</v>
      </c>
      <c r="AK642" s="25">
        <v>28985</v>
      </c>
      <c r="AL642" s="25">
        <v>4092</v>
      </c>
      <c r="AM642" s="35"/>
      <c r="AN642" s="49">
        <f t="shared" si="85"/>
        <v>118606620</v>
      </c>
      <c r="AO642" s="18"/>
      <c r="AP642" s="15" t="s">
        <v>8012</v>
      </c>
      <c r="AQ642" s="43" t="str">
        <f t="shared" si="86"/>
        <v>SI</v>
      </c>
      <c r="AR642" s="44">
        <f t="shared" si="87"/>
        <v>118606620</v>
      </c>
      <c r="AS642" s="44">
        <f t="shared" si="88"/>
        <v>118606620</v>
      </c>
      <c r="AT642" s="44">
        <f t="shared" si="89"/>
        <v>118606620</v>
      </c>
      <c r="AU642" s="44">
        <f t="shared" si="90"/>
        <v>118606620</v>
      </c>
      <c r="AV642" s="45" t="b">
        <f t="shared" si="91"/>
        <v>1</v>
      </c>
      <c r="AW642" s="45" t="b">
        <f t="shared" si="92"/>
        <v>1</v>
      </c>
      <c r="AX642" s="45"/>
    </row>
    <row r="643" spans="1:50" s="36" customFormat="1" ht="27.75" customHeight="1" x14ac:dyDescent="0.15">
      <c r="A643" s="36" t="str">
        <f t="shared" si="84"/>
        <v>CARMEN DEL PILAR ESCOBAR BUSTOS106020109</v>
      </c>
      <c r="B643" s="36" t="b">
        <f>+A643='[1]Anexo 9'!A643</f>
        <v>1</v>
      </c>
      <c r="C643" s="18">
        <v>51739214</v>
      </c>
      <c r="D643" s="18" t="s">
        <v>3859</v>
      </c>
      <c r="E643" s="15" t="s">
        <v>61</v>
      </c>
      <c r="F643" s="15" t="s">
        <v>62</v>
      </c>
      <c r="G643" s="15" t="s">
        <v>3155</v>
      </c>
      <c r="H643" s="15" t="s">
        <v>3155</v>
      </c>
      <c r="I643" s="15" t="s">
        <v>3155</v>
      </c>
      <c r="J643" s="15">
        <v>6</v>
      </c>
      <c r="K643" s="15" t="s">
        <v>3155</v>
      </c>
      <c r="L643" s="15">
        <v>106020109</v>
      </c>
      <c r="M643" s="15" t="s">
        <v>2137</v>
      </c>
      <c r="N643" s="15" t="s">
        <v>1436</v>
      </c>
      <c r="O643" s="18" t="s">
        <v>4175</v>
      </c>
      <c r="P643" s="22" t="s">
        <v>73</v>
      </c>
      <c r="Q643" s="15" t="s">
        <v>2139</v>
      </c>
      <c r="R643" s="18" t="s">
        <v>5655</v>
      </c>
      <c r="S643" s="22" t="b">
        <f>+R643=Q643</f>
        <v>0</v>
      </c>
      <c r="T643" s="18" t="s">
        <v>5655</v>
      </c>
      <c r="U643" s="18">
        <v>240</v>
      </c>
      <c r="V643" s="15"/>
      <c r="W643" s="18" t="s">
        <v>1943</v>
      </c>
      <c r="X643" s="18"/>
      <c r="Y643" s="15" t="s">
        <v>73</v>
      </c>
      <c r="Z643" s="18" t="s">
        <v>1943</v>
      </c>
      <c r="AA643" s="18" t="s">
        <v>71</v>
      </c>
      <c r="AB643" s="18" t="s">
        <v>6794</v>
      </c>
      <c r="AC643" s="67" t="str">
        <f>+VLOOKUP("*"&amp;L643&amp;"*",'[2]REGISTROS SANITARIOS'!$D$554:$E$713,2,FALSE)</f>
        <v>SI</v>
      </c>
      <c r="AD643" s="22" t="s">
        <v>1025</v>
      </c>
      <c r="AE643" s="16" t="s">
        <v>7791</v>
      </c>
      <c r="AF643" s="34" t="s">
        <v>8814</v>
      </c>
      <c r="AG643" s="24" t="s">
        <v>8098</v>
      </c>
      <c r="AH643" s="18" t="s">
        <v>8037</v>
      </c>
      <c r="AI643" s="18" t="s">
        <v>56</v>
      </c>
      <c r="AJ643" s="17">
        <v>27500</v>
      </c>
      <c r="AK643" s="25">
        <v>27500</v>
      </c>
      <c r="AL643" s="25">
        <v>40</v>
      </c>
      <c r="AM643" s="35"/>
      <c r="AN643" s="49">
        <f t="shared" si="85"/>
        <v>1100000</v>
      </c>
      <c r="AO643" s="18"/>
      <c r="AP643" s="15" t="s">
        <v>8012</v>
      </c>
      <c r="AQ643" s="43" t="str">
        <f t="shared" si="86"/>
        <v>SI</v>
      </c>
      <c r="AR643" s="44">
        <f t="shared" si="87"/>
        <v>1100000</v>
      </c>
      <c r="AS643" s="44">
        <f t="shared" si="88"/>
        <v>1100000</v>
      </c>
      <c r="AT643" s="44">
        <f t="shared" si="89"/>
        <v>1100000</v>
      </c>
      <c r="AU643" s="44">
        <f t="shared" si="90"/>
        <v>1100000</v>
      </c>
      <c r="AV643" s="45" t="b">
        <f t="shared" si="91"/>
        <v>1</v>
      </c>
      <c r="AW643" s="45" t="b">
        <f t="shared" si="92"/>
        <v>1</v>
      </c>
      <c r="AX643" s="45"/>
    </row>
    <row r="644" spans="1:50" s="36" customFormat="1" ht="27.75" customHeight="1" x14ac:dyDescent="0.15">
      <c r="A644" s="36" t="str">
        <f t="shared" ref="A644:A707" si="93">+D644&amp;L644</f>
        <v>CARMEN DEL PILAR ESCOBAR BUSTOS106030103</v>
      </c>
      <c r="B644" s="36" t="b">
        <f>+A644='[1]Anexo 9'!A644</f>
        <v>1</v>
      </c>
      <c r="C644" s="18">
        <v>51739215</v>
      </c>
      <c r="D644" s="18" t="s">
        <v>3859</v>
      </c>
      <c r="E644" s="15" t="s">
        <v>61</v>
      </c>
      <c r="F644" s="15" t="s">
        <v>62</v>
      </c>
      <c r="G644" s="15" t="s">
        <v>3155</v>
      </c>
      <c r="H644" s="15" t="s">
        <v>3155</v>
      </c>
      <c r="I644" s="15" t="s">
        <v>3155</v>
      </c>
      <c r="J644" s="15">
        <v>8</v>
      </c>
      <c r="K644" s="15" t="s">
        <v>3155</v>
      </c>
      <c r="L644" s="15">
        <v>106030103</v>
      </c>
      <c r="M644" s="15" t="s">
        <v>63</v>
      </c>
      <c r="N644" s="15" t="s">
        <v>64</v>
      </c>
      <c r="O644" s="18" t="s">
        <v>4176</v>
      </c>
      <c r="P644" s="22" t="s">
        <v>73</v>
      </c>
      <c r="Q644" s="15" t="s">
        <v>66</v>
      </c>
      <c r="R644" s="18" t="s">
        <v>5650</v>
      </c>
      <c r="S644" s="22" t="s">
        <v>73</v>
      </c>
      <c r="T644" s="18" t="s">
        <v>5650</v>
      </c>
      <c r="U644" s="18">
        <v>100</v>
      </c>
      <c r="V644" s="15"/>
      <c r="W644" s="18" t="s">
        <v>6196</v>
      </c>
      <c r="X644" s="18"/>
      <c r="Y644" s="15" t="s">
        <v>73</v>
      </c>
      <c r="Z644" s="18" t="s">
        <v>6196</v>
      </c>
      <c r="AA644" s="18" t="s">
        <v>71</v>
      </c>
      <c r="AB644" s="18" t="s">
        <v>6795</v>
      </c>
      <c r="AC644" s="67" t="str">
        <f>+VLOOKUP("*"&amp;L644&amp;"*",'[2]REGISTROS SANITARIOS'!$D$554:$E$713,2,FALSE)</f>
        <v>SI</v>
      </c>
      <c r="AD644" s="22" t="s">
        <v>1025</v>
      </c>
      <c r="AE644" s="16" t="s">
        <v>7792</v>
      </c>
      <c r="AF644" s="34" t="s">
        <v>8814</v>
      </c>
      <c r="AG644" s="24" t="s">
        <v>8099</v>
      </c>
      <c r="AH644" s="18" t="s">
        <v>8024</v>
      </c>
      <c r="AI644" s="18" t="s">
        <v>56</v>
      </c>
      <c r="AJ644" s="17">
        <v>23100</v>
      </c>
      <c r="AK644" s="25">
        <v>23100</v>
      </c>
      <c r="AL644" s="25">
        <v>294</v>
      </c>
      <c r="AM644" s="35"/>
      <c r="AN644" s="49">
        <f t="shared" ref="AN644:AN707" si="94">+AL644*((1+AM644)*AK644)</f>
        <v>6791400</v>
      </c>
      <c r="AO644" s="18"/>
      <c r="AP644" s="15" t="s">
        <v>8012</v>
      </c>
      <c r="AQ644" s="43" t="str">
        <f t="shared" ref="AQ644:AQ707" si="95">+IF(AK644="","NO INDICA",IF(AJ644=AK644,"SI",IF(AK644&gt;AJ644,"MAYOR",IF(AK644&lt;AJ644,"MENOR"))))</f>
        <v>SI</v>
      </c>
      <c r="AR644" s="44">
        <f t="shared" ref="AR644:AR707" si="96">+AJ644*(AL644*(1+AM644))</f>
        <v>6791400</v>
      </c>
      <c r="AS644" s="44">
        <f t="shared" ref="AS644:AS707" si="97">+AJ644*AL644</f>
        <v>6791400</v>
      </c>
      <c r="AT644" s="44">
        <f t="shared" ref="AT644:AT707" si="98">+AL644*AK644</f>
        <v>6791400</v>
      </c>
      <c r="AU644" s="44">
        <f t="shared" ref="AU644:AU707" si="99">+AK644*(AL644*(1+AM644))</f>
        <v>6791400</v>
      </c>
      <c r="AV644" s="45" t="b">
        <f t="shared" ref="AV644:AV707" si="100">+IFERROR(AU644=AN644,"FALSO")</f>
        <v>1</v>
      </c>
      <c r="AW644" s="45" t="b">
        <f t="shared" ref="AW644:AW707" si="101">+AS644=AN644</f>
        <v>1</v>
      </c>
      <c r="AX644" s="45"/>
    </row>
    <row r="645" spans="1:50" s="36" customFormat="1" ht="27.75" customHeight="1" x14ac:dyDescent="0.15">
      <c r="A645" s="36" t="str">
        <f t="shared" si="93"/>
        <v>CARMEN DEL PILAR ESCOBAR BUSTOS106030209</v>
      </c>
      <c r="B645" s="36" t="b">
        <f>+A645='[1]Anexo 9'!A645</f>
        <v>1</v>
      </c>
      <c r="C645" s="18">
        <v>51739216</v>
      </c>
      <c r="D645" s="18" t="s">
        <v>3859</v>
      </c>
      <c r="E645" s="15" t="s">
        <v>61</v>
      </c>
      <c r="F645" s="15" t="s">
        <v>62</v>
      </c>
      <c r="G645" s="15" t="s">
        <v>3155</v>
      </c>
      <c r="H645" s="15" t="s">
        <v>3155</v>
      </c>
      <c r="I645" s="15" t="s">
        <v>3155</v>
      </c>
      <c r="J645" s="15">
        <v>3</v>
      </c>
      <c r="K645" s="15" t="s">
        <v>3155</v>
      </c>
      <c r="L645" s="15">
        <v>106030209</v>
      </c>
      <c r="M645" s="15" t="s">
        <v>2142</v>
      </c>
      <c r="N645" s="15" t="s">
        <v>1436</v>
      </c>
      <c r="O645" s="18" t="s">
        <v>4177</v>
      </c>
      <c r="P645" s="22" t="s">
        <v>73</v>
      </c>
      <c r="Q645" s="15" t="s">
        <v>1822</v>
      </c>
      <c r="R645" s="18" t="s">
        <v>5647</v>
      </c>
      <c r="S645" s="22" t="b">
        <f>+R645=Q645</f>
        <v>0</v>
      </c>
      <c r="T645" s="18" t="s">
        <v>5647</v>
      </c>
      <c r="U645" s="18">
        <v>300</v>
      </c>
      <c r="V645" s="15"/>
      <c r="W645" s="18" t="s">
        <v>1829</v>
      </c>
      <c r="X645" s="18"/>
      <c r="Y645" s="15" t="s">
        <v>73</v>
      </c>
      <c r="Z645" s="18" t="s">
        <v>1829</v>
      </c>
      <c r="AA645" s="18" t="s">
        <v>71</v>
      </c>
      <c r="AB645" s="18" t="s">
        <v>3555</v>
      </c>
      <c r="AC645" s="67" t="str">
        <f>+VLOOKUP("*"&amp;L645&amp;"*",'[2]REGISTROS SANITARIOS'!$D$554:$E$713,2,FALSE)</f>
        <v>SI</v>
      </c>
      <c r="AD645" s="22" t="s">
        <v>1025</v>
      </c>
      <c r="AE645" s="16" t="s">
        <v>7793</v>
      </c>
      <c r="AF645" s="34" t="s">
        <v>8814</v>
      </c>
      <c r="AG645" s="24" t="s">
        <v>8100</v>
      </c>
      <c r="AH645" s="18" t="s">
        <v>8017</v>
      </c>
      <c r="AI645" s="18" t="s">
        <v>56</v>
      </c>
      <c r="AJ645" s="17">
        <v>143000</v>
      </c>
      <c r="AK645" s="25">
        <v>143000</v>
      </c>
      <c r="AL645" s="25">
        <v>30</v>
      </c>
      <c r="AM645" s="35"/>
      <c r="AN645" s="49">
        <f t="shared" si="94"/>
        <v>4290000</v>
      </c>
      <c r="AO645" s="18"/>
      <c r="AP645" s="15" t="s">
        <v>8012</v>
      </c>
      <c r="AQ645" s="43" t="str">
        <f t="shared" si="95"/>
        <v>SI</v>
      </c>
      <c r="AR645" s="44">
        <f t="shared" si="96"/>
        <v>4290000</v>
      </c>
      <c r="AS645" s="44">
        <f t="shared" si="97"/>
        <v>4290000</v>
      </c>
      <c r="AT645" s="44">
        <f t="shared" si="98"/>
        <v>4290000</v>
      </c>
      <c r="AU645" s="44">
        <f t="shared" si="99"/>
        <v>4290000</v>
      </c>
      <c r="AV645" s="45" t="b">
        <f t="shared" si="100"/>
        <v>1</v>
      </c>
      <c r="AW645" s="45" t="b">
        <f t="shared" si="101"/>
        <v>1</v>
      </c>
      <c r="AX645" s="45"/>
    </row>
    <row r="646" spans="1:50" s="36" customFormat="1" ht="27.75" customHeight="1" x14ac:dyDescent="0.15">
      <c r="A646" s="36" t="str">
        <f t="shared" si="93"/>
        <v>CARMEN DEL PILAR ESCOBAR BUSTOS106030302</v>
      </c>
      <c r="B646" s="36" t="b">
        <f>+A646='[1]Anexo 9'!A646</f>
        <v>1</v>
      </c>
      <c r="C646" s="18">
        <v>51739217</v>
      </c>
      <c r="D646" s="18" t="s">
        <v>3859</v>
      </c>
      <c r="E646" s="15" t="s">
        <v>61</v>
      </c>
      <c r="F646" s="15" t="s">
        <v>62</v>
      </c>
      <c r="G646" s="15" t="s">
        <v>3155</v>
      </c>
      <c r="H646" s="15" t="s">
        <v>3155</v>
      </c>
      <c r="I646" s="15" t="s">
        <v>3155</v>
      </c>
      <c r="J646" s="15">
        <v>3</v>
      </c>
      <c r="K646" s="15" t="s">
        <v>3155</v>
      </c>
      <c r="L646" s="15">
        <v>106030302</v>
      </c>
      <c r="M646" s="15" t="s">
        <v>2144</v>
      </c>
      <c r="N646" s="15" t="s">
        <v>91</v>
      </c>
      <c r="O646" s="18" t="s">
        <v>4178</v>
      </c>
      <c r="P646" s="22" t="s">
        <v>3841</v>
      </c>
      <c r="Q646" s="15" t="s">
        <v>1678</v>
      </c>
      <c r="R646" s="18" t="s">
        <v>5656</v>
      </c>
      <c r="S646" s="22" t="s">
        <v>73</v>
      </c>
      <c r="T646" s="18" t="s">
        <v>5656</v>
      </c>
      <c r="U646" s="18">
        <v>1</v>
      </c>
      <c r="V646" s="15"/>
      <c r="W646" s="18" t="s">
        <v>6188</v>
      </c>
      <c r="X646" s="18"/>
      <c r="Y646" s="15" t="s">
        <v>73</v>
      </c>
      <c r="Z646" s="18" t="s">
        <v>6188</v>
      </c>
      <c r="AA646" s="18" t="s">
        <v>71</v>
      </c>
      <c r="AB646" s="18" t="s">
        <v>6796</v>
      </c>
      <c r="AC646" s="67" t="str">
        <f>+VLOOKUP("*"&amp;L646&amp;"*",'[2]REGISTROS SANITARIOS'!$D$554:$E$713,2,FALSE)</f>
        <v>SI</v>
      </c>
      <c r="AD646" s="22" t="s">
        <v>1025</v>
      </c>
      <c r="AE646" s="16" t="s">
        <v>7794</v>
      </c>
      <c r="AF646" s="34" t="s">
        <v>8814</v>
      </c>
      <c r="AG646" s="24" t="s">
        <v>8101</v>
      </c>
      <c r="AH646" s="18" t="s">
        <v>8011</v>
      </c>
      <c r="AI646" s="18" t="s">
        <v>56</v>
      </c>
      <c r="AJ646" s="17">
        <v>605</v>
      </c>
      <c r="AK646" s="25">
        <v>605</v>
      </c>
      <c r="AL646" s="25">
        <v>2042</v>
      </c>
      <c r="AM646" s="35"/>
      <c r="AN646" s="49">
        <f t="shared" si="94"/>
        <v>1235410</v>
      </c>
      <c r="AO646" s="18"/>
      <c r="AP646" s="15" t="s">
        <v>8012</v>
      </c>
      <c r="AQ646" s="43" t="str">
        <f t="shared" si="95"/>
        <v>SI</v>
      </c>
      <c r="AR646" s="44">
        <f t="shared" si="96"/>
        <v>1235410</v>
      </c>
      <c r="AS646" s="44">
        <f t="shared" si="97"/>
        <v>1235410</v>
      </c>
      <c r="AT646" s="44">
        <f t="shared" si="98"/>
        <v>1235410</v>
      </c>
      <c r="AU646" s="44">
        <f t="shared" si="99"/>
        <v>1235410</v>
      </c>
      <c r="AV646" s="45" t="b">
        <f t="shared" si="100"/>
        <v>1</v>
      </c>
      <c r="AW646" s="45" t="b">
        <f t="shared" si="101"/>
        <v>1</v>
      </c>
      <c r="AX646" s="45"/>
    </row>
    <row r="647" spans="1:50" s="36" customFormat="1" ht="27.75" customHeight="1" x14ac:dyDescent="0.15">
      <c r="A647" s="36" t="str">
        <f t="shared" si="93"/>
        <v>CARMEN DEL PILAR ESCOBAR BUSTOS106040103</v>
      </c>
      <c r="B647" s="36" t="b">
        <f>+A647='[1]Anexo 9'!A647</f>
        <v>1</v>
      </c>
      <c r="C647" s="18">
        <v>51739218</v>
      </c>
      <c r="D647" s="18" t="s">
        <v>3859</v>
      </c>
      <c r="E647" s="15" t="s">
        <v>61</v>
      </c>
      <c r="F647" s="15" t="s">
        <v>62</v>
      </c>
      <c r="G647" s="15" t="s">
        <v>3155</v>
      </c>
      <c r="H647" s="15" t="s">
        <v>3155</v>
      </c>
      <c r="I647" s="15" t="s">
        <v>3155</v>
      </c>
      <c r="J647" s="15">
        <v>6</v>
      </c>
      <c r="K647" s="15" t="s">
        <v>3155</v>
      </c>
      <c r="L647" s="15">
        <v>106040103</v>
      </c>
      <c r="M647" s="15" t="s">
        <v>2146</v>
      </c>
      <c r="N647" s="15" t="s">
        <v>64</v>
      </c>
      <c r="O647" s="18" t="s">
        <v>4179</v>
      </c>
      <c r="P647" s="22" t="s">
        <v>3841</v>
      </c>
      <c r="Q647" s="15" t="s">
        <v>66</v>
      </c>
      <c r="R647" s="18" t="s">
        <v>5650</v>
      </c>
      <c r="S647" s="22" t="s">
        <v>73</v>
      </c>
      <c r="T647" s="18" t="s">
        <v>5650</v>
      </c>
      <c r="U647" s="18">
        <v>100</v>
      </c>
      <c r="V647" s="15"/>
      <c r="W647" s="18" t="s">
        <v>1882</v>
      </c>
      <c r="X647" s="18"/>
      <c r="Y647" s="15" t="s">
        <v>73</v>
      </c>
      <c r="Z647" s="18" t="s">
        <v>1882</v>
      </c>
      <c r="AA647" s="18" t="s">
        <v>71</v>
      </c>
      <c r="AB647" s="18" t="s">
        <v>6797</v>
      </c>
      <c r="AC647" s="67" t="str">
        <f>+VLOOKUP("*"&amp;L647&amp;"*",'[2]REGISTROS SANITARIOS'!$D$554:$E$713,2,FALSE)</f>
        <v>SI</v>
      </c>
      <c r="AD647" s="22" t="s">
        <v>1025</v>
      </c>
      <c r="AE647" s="16" t="s">
        <v>7795</v>
      </c>
      <c r="AF647" s="34" t="s">
        <v>8814</v>
      </c>
      <c r="AG647" s="24" t="s">
        <v>8102</v>
      </c>
      <c r="AH647" s="18" t="s">
        <v>8029</v>
      </c>
      <c r="AI647" s="18" t="s">
        <v>56</v>
      </c>
      <c r="AJ647" s="17">
        <v>8250</v>
      </c>
      <c r="AK647" s="25">
        <v>8250</v>
      </c>
      <c r="AL647" s="25">
        <v>1050</v>
      </c>
      <c r="AM647" s="35"/>
      <c r="AN647" s="49">
        <f t="shared" si="94"/>
        <v>8662500</v>
      </c>
      <c r="AO647" s="18"/>
      <c r="AP647" s="15" t="s">
        <v>8012</v>
      </c>
      <c r="AQ647" s="43" t="str">
        <f t="shared" si="95"/>
        <v>SI</v>
      </c>
      <c r="AR647" s="44">
        <f t="shared" si="96"/>
        <v>8662500</v>
      </c>
      <c r="AS647" s="44">
        <f t="shared" si="97"/>
        <v>8662500</v>
      </c>
      <c r="AT647" s="44">
        <f t="shared" si="98"/>
        <v>8662500</v>
      </c>
      <c r="AU647" s="44">
        <f t="shared" si="99"/>
        <v>8662500</v>
      </c>
      <c r="AV647" s="45" t="b">
        <f t="shared" si="100"/>
        <v>1</v>
      </c>
      <c r="AW647" s="45" t="b">
        <f t="shared" si="101"/>
        <v>1</v>
      </c>
      <c r="AX647" s="45"/>
    </row>
    <row r="648" spans="1:50" s="36" customFormat="1" ht="27.75" customHeight="1" x14ac:dyDescent="0.15">
      <c r="A648" s="36" t="str">
        <f t="shared" si="93"/>
        <v>CARMEN DEL PILAR ESCOBAR BUSTOS106040203</v>
      </c>
      <c r="B648" s="36" t="b">
        <f>+A648='[1]Anexo 9'!A648</f>
        <v>1</v>
      </c>
      <c r="C648" s="18">
        <v>51739219</v>
      </c>
      <c r="D648" s="18" t="s">
        <v>3859</v>
      </c>
      <c r="E648" s="15" t="s">
        <v>61</v>
      </c>
      <c r="F648" s="15" t="s">
        <v>62</v>
      </c>
      <c r="G648" s="15" t="s">
        <v>3155</v>
      </c>
      <c r="H648" s="15" t="s">
        <v>3155</v>
      </c>
      <c r="I648" s="15" t="s">
        <v>3155</v>
      </c>
      <c r="J648" s="15">
        <v>7</v>
      </c>
      <c r="K648" s="15" t="s">
        <v>3155</v>
      </c>
      <c r="L648" s="15">
        <v>106040203</v>
      </c>
      <c r="M648" s="15" t="s">
        <v>2149</v>
      </c>
      <c r="N648" s="15" t="s">
        <v>64</v>
      </c>
      <c r="O648" s="18" t="s">
        <v>4180</v>
      </c>
      <c r="P648" s="22" t="s">
        <v>3841</v>
      </c>
      <c r="Q648" s="15" t="s">
        <v>66</v>
      </c>
      <c r="R648" s="18" t="s">
        <v>5650</v>
      </c>
      <c r="S648" s="22" t="s">
        <v>73</v>
      </c>
      <c r="T648" s="18" t="s">
        <v>5650</v>
      </c>
      <c r="U648" s="18">
        <v>100</v>
      </c>
      <c r="V648" s="15"/>
      <c r="W648" s="18" t="s">
        <v>1882</v>
      </c>
      <c r="X648" s="18"/>
      <c r="Y648" s="15" t="s">
        <v>73</v>
      </c>
      <c r="Z648" s="18" t="s">
        <v>1882</v>
      </c>
      <c r="AA648" s="18" t="s">
        <v>71</v>
      </c>
      <c r="AB648" s="18" t="s">
        <v>3560</v>
      </c>
      <c r="AC648" s="67" t="e">
        <f>+VLOOKUP("*"&amp;L648&amp;"*",'[2]REGISTROS SANITARIOS'!$D$554:$E$713,2,FALSE)</f>
        <v>#N/A</v>
      </c>
      <c r="AD648" s="22" t="s">
        <v>44</v>
      </c>
      <c r="AE648" s="16" t="s">
        <v>7796</v>
      </c>
      <c r="AF648" s="34" t="s">
        <v>8814</v>
      </c>
      <c r="AG648" s="24" t="s">
        <v>8103</v>
      </c>
      <c r="AH648" s="18" t="s">
        <v>8104</v>
      </c>
      <c r="AI648" s="18" t="s">
        <v>56</v>
      </c>
      <c r="AJ648" s="17">
        <v>18150</v>
      </c>
      <c r="AK648" s="25">
        <v>18150</v>
      </c>
      <c r="AL648" s="25">
        <v>1884</v>
      </c>
      <c r="AM648" s="35"/>
      <c r="AN648" s="49">
        <f t="shared" si="94"/>
        <v>34194600</v>
      </c>
      <c r="AO648" s="18"/>
      <c r="AP648" s="15" t="s">
        <v>8012</v>
      </c>
      <c r="AQ648" s="43" t="str">
        <f t="shared" si="95"/>
        <v>SI</v>
      </c>
      <c r="AR648" s="44">
        <f t="shared" si="96"/>
        <v>34194600</v>
      </c>
      <c r="AS648" s="44">
        <f t="shared" si="97"/>
        <v>34194600</v>
      </c>
      <c r="AT648" s="44">
        <f t="shared" si="98"/>
        <v>34194600</v>
      </c>
      <c r="AU648" s="44">
        <f t="shared" si="99"/>
        <v>34194600</v>
      </c>
      <c r="AV648" s="45" t="b">
        <f t="shared" si="100"/>
        <v>1</v>
      </c>
      <c r="AW648" s="45" t="b">
        <f t="shared" si="101"/>
        <v>1</v>
      </c>
      <c r="AX648" s="45"/>
    </row>
    <row r="649" spans="1:50" s="36" customFormat="1" ht="27.75" customHeight="1" x14ac:dyDescent="0.15">
      <c r="A649" s="36" t="str">
        <f t="shared" si="93"/>
        <v>CARMEN DEL PILAR ESCOBAR BUSTOS106040409</v>
      </c>
      <c r="B649" s="36" t="b">
        <f>+A649='[1]Anexo 9'!A649</f>
        <v>1</v>
      </c>
      <c r="C649" s="18">
        <v>51739220</v>
      </c>
      <c r="D649" s="18" t="s">
        <v>3859</v>
      </c>
      <c r="E649" s="15" t="s">
        <v>61</v>
      </c>
      <c r="F649" s="15" t="s">
        <v>62</v>
      </c>
      <c r="G649" s="15" t="s">
        <v>3155</v>
      </c>
      <c r="H649" s="15" t="s">
        <v>3155</v>
      </c>
      <c r="I649" s="15" t="s">
        <v>3155</v>
      </c>
      <c r="J649" s="15">
        <v>5</v>
      </c>
      <c r="K649" s="15" t="s">
        <v>3155</v>
      </c>
      <c r="L649" s="15">
        <v>106040409</v>
      </c>
      <c r="M649" s="15" t="s">
        <v>2152</v>
      </c>
      <c r="N649" s="15" t="s">
        <v>1436</v>
      </c>
      <c r="O649" s="18" t="s">
        <v>4181</v>
      </c>
      <c r="P649" s="22" t="s">
        <v>3841</v>
      </c>
      <c r="Q649" s="15" t="s">
        <v>1822</v>
      </c>
      <c r="R649" s="18" t="s">
        <v>5627</v>
      </c>
      <c r="S649" s="22" t="s">
        <v>73</v>
      </c>
      <c r="T649" s="18" t="s">
        <v>5627</v>
      </c>
      <c r="U649" s="18">
        <v>100</v>
      </c>
      <c r="V649" s="15"/>
      <c r="W649" s="18" t="s">
        <v>1937</v>
      </c>
      <c r="X649" s="18"/>
      <c r="Y649" s="15" t="s">
        <v>73</v>
      </c>
      <c r="Z649" s="18" t="s">
        <v>1937</v>
      </c>
      <c r="AA649" s="18" t="s">
        <v>71</v>
      </c>
      <c r="AB649" s="18" t="s">
        <v>6798</v>
      </c>
      <c r="AC649" s="67" t="e">
        <f>+VLOOKUP("*"&amp;L649&amp;"*",'[2]REGISTROS SANITARIOS'!$D$554:$E$713,2,FALSE)</f>
        <v>#N/A</v>
      </c>
      <c r="AD649" s="22" t="s">
        <v>44</v>
      </c>
      <c r="AE649" s="16" t="s">
        <v>7767</v>
      </c>
      <c r="AF649" s="34" t="s">
        <v>8814</v>
      </c>
      <c r="AG649" s="24"/>
      <c r="AH649" s="18"/>
      <c r="AI649" s="18"/>
      <c r="AJ649" s="17">
        <v>357500</v>
      </c>
      <c r="AK649" s="25">
        <v>357500</v>
      </c>
      <c r="AL649" s="25">
        <v>154</v>
      </c>
      <c r="AM649" s="35"/>
      <c r="AN649" s="49">
        <f t="shared" si="94"/>
        <v>55055000</v>
      </c>
      <c r="AO649" s="18"/>
      <c r="AP649" s="15" t="s">
        <v>8012</v>
      </c>
      <c r="AQ649" s="43" t="str">
        <f t="shared" si="95"/>
        <v>SI</v>
      </c>
      <c r="AR649" s="44">
        <f t="shared" si="96"/>
        <v>55055000</v>
      </c>
      <c r="AS649" s="44">
        <f t="shared" si="97"/>
        <v>55055000</v>
      </c>
      <c r="AT649" s="44">
        <f t="shared" si="98"/>
        <v>55055000</v>
      </c>
      <c r="AU649" s="44">
        <f t="shared" si="99"/>
        <v>55055000</v>
      </c>
      <c r="AV649" s="45" t="b">
        <f t="shared" si="100"/>
        <v>1</v>
      </c>
      <c r="AW649" s="45" t="b">
        <f t="shared" si="101"/>
        <v>1</v>
      </c>
      <c r="AX649" s="45"/>
    </row>
    <row r="650" spans="1:50" s="36" customFormat="1" ht="27.75" customHeight="1" x14ac:dyDescent="0.15">
      <c r="A650" s="36" t="str">
        <f t="shared" si="93"/>
        <v>CARMEN DEL PILAR ESCOBAR BUSTOS106050209</v>
      </c>
      <c r="B650" s="36" t="b">
        <f>+A650='[1]Anexo 9'!A650</f>
        <v>1</v>
      </c>
      <c r="C650" s="18">
        <v>51739221</v>
      </c>
      <c r="D650" s="18" t="s">
        <v>3859</v>
      </c>
      <c r="E650" s="15" t="s">
        <v>61</v>
      </c>
      <c r="F650" s="15" t="s">
        <v>1726</v>
      </c>
      <c r="G650" s="15">
        <f>+VLOOKUP(F650,[3]Sheet1!$E$3:$G$74,3,FALSE)</f>
        <v>18</v>
      </c>
      <c r="H650" s="15">
        <f>+VLOOKUP(D650&amp;F650,'TD para paquetes'!$E$3:$I$441,5,FALSE)</f>
        <v>2</v>
      </c>
      <c r="I650" s="15" t="s">
        <v>44</v>
      </c>
      <c r="J650" s="15">
        <v>3</v>
      </c>
      <c r="K650" s="15">
        <v>1</v>
      </c>
      <c r="L650" s="15">
        <v>106050209</v>
      </c>
      <c r="M650" s="15" t="s">
        <v>1727</v>
      </c>
      <c r="N650" s="15" t="s">
        <v>1436</v>
      </c>
      <c r="O650" s="18" t="s">
        <v>4182</v>
      </c>
      <c r="P650" s="22" t="s">
        <v>73</v>
      </c>
      <c r="Q650" s="15" t="s">
        <v>1428</v>
      </c>
      <c r="R650" s="18" t="s">
        <v>5657</v>
      </c>
      <c r="S650" s="22" t="b">
        <f>+R650=Q650</f>
        <v>0</v>
      </c>
      <c r="T650" s="18" t="s">
        <v>5657</v>
      </c>
      <c r="U650" s="18">
        <v>28</v>
      </c>
      <c r="V650" s="15"/>
      <c r="W650" s="18" t="s">
        <v>2061</v>
      </c>
      <c r="X650" s="18"/>
      <c r="Y650" s="15" t="s">
        <v>73</v>
      </c>
      <c r="Z650" s="18" t="s">
        <v>2061</v>
      </c>
      <c r="AA650" s="18" t="s">
        <v>71</v>
      </c>
      <c r="AB650" s="18" t="s">
        <v>1731</v>
      </c>
      <c r="AC650" s="67" t="e">
        <f>+VLOOKUP("*"&amp;L650&amp;"*",'[2]REGISTROS SANITARIOS'!$D$554:$E$713,2,FALSE)</f>
        <v>#N/A</v>
      </c>
      <c r="AD650" s="22" t="s">
        <v>44</v>
      </c>
      <c r="AE650" s="16" t="s">
        <v>7797</v>
      </c>
      <c r="AF650" s="34" t="s">
        <v>8814</v>
      </c>
      <c r="AG650" s="24" t="s">
        <v>8105</v>
      </c>
      <c r="AH650" s="18" t="s">
        <v>8024</v>
      </c>
      <c r="AI650" s="18" t="s">
        <v>56</v>
      </c>
      <c r="AJ650" s="17">
        <v>4009.5</v>
      </c>
      <c r="AK650" s="25">
        <v>4009.5</v>
      </c>
      <c r="AL650" s="25">
        <v>1600</v>
      </c>
      <c r="AM650" s="35"/>
      <c r="AN650" s="49">
        <f t="shared" si="94"/>
        <v>6415200</v>
      </c>
      <c r="AO650" s="18"/>
      <c r="AP650" s="15" t="s">
        <v>8012</v>
      </c>
      <c r="AQ650" s="43" t="str">
        <f t="shared" si="95"/>
        <v>SI</v>
      </c>
      <c r="AR650" s="44">
        <f t="shared" si="96"/>
        <v>6415200</v>
      </c>
      <c r="AS650" s="44">
        <f t="shared" si="97"/>
        <v>6415200</v>
      </c>
      <c r="AT650" s="44">
        <f t="shared" si="98"/>
        <v>6415200</v>
      </c>
      <c r="AU650" s="44">
        <f t="shared" si="99"/>
        <v>6415200</v>
      </c>
      <c r="AV650" s="45" t="b">
        <f t="shared" si="100"/>
        <v>1</v>
      </c>
      <c r="AW650" s="45" t="b">
        <f t="shared" si="101"/>
        <v>1</v>
      </c>
      <c r="AX650" s="45"/>
    </row>
    <row r="651" spans="1:50" s="36" customFormat="1" ht="27.75" customHeight="1" x14ac:dyDescent="0.15">
      <c r="A651" s="36" t="str">
        <f t="shared" si="93"/>
        <v>CARMEN DEL PILAR ESCOBAR BUSTOS106050909</v>
      </c>
      <c r="B651" s="36" t="b">
        <f>+A651='[1]Anexo 9'!A651</f>
        <v>1</v>
      </c>
      <c r="C651" s="18">
        <v>51739223</v>
      </c>
      <c r="D651" s="18" t="s">
        <v>3859</v>
      </c>
      <c r="E651" s="15" t="s">
        <v>61</v>
      </c>
      <c r="F651" s="15" t="s">
        <v>62</v>
      </c>
      <c r="G651" s="15" t="s">
        <v>3155</v>
      </c>
      <c r="H651" s="15" t="s">
        <v>3155</v>
      </c>
      <c r="I651" s="15" t="s">
        <v>3155</v>
      </c>
      <c r="J651" s="15">
        <v>4</v>
      </c>
      <c r="K651" s="15" t="s">
        <v>3155</v>
      </c>
      <c r="L651" s="15">
        <v>106050909</v>
      </c>
      <c r="M651" s="15" t="s">
        <v>2159</v>
      </c>
      <c r="N651" s="15" t="s">
        <v>1411</v>
      </c>
      <c r="O651" s="18" t="s">
        <v>4183</v>
      </c>
      <c r="P651" s="22" t="s">
        <v>73</v>
      </c>
      <c r="Q651" s="15" t="s">
        <v>2161</v>
      </c>
      <c r="R651" s="18" t="s">
        <v>5631</v>
      </c>
      <c r="S651" s="22" t="s">
        <v>73</v>
      </c>
      <c r="T651" s="18" t="s">
        <v>5631</v>
      </c>
      <c r="U651" s="18">
        <v>10</v>
      </c>
      <c r="V651" s="15"/>
      <c r="W651" s="18" t="s">
        <v>1707</v>
      </c>
      <c r="X651" s="18"/>
      <c r="Y651" s="15" t="s">
        <v>73</v>
      </c>
      <c r="Z651" s="18" t="s">
        <v>1707</v>
      </c>
      <c r="AA651" s="18" t="s">
        <v>71</v>
      </c>
      <c r="AB651" s="18" t="s">
        <v>6759</v>
      </c>
      <c r="AC651" s="67" t="str">
        <f>+VLOOKUP("*"&amp;L651&amp;"*",'[2]REGISTROS SANITARIOS'!$D$554:$E$713,2,FALSE)</f>
        <v>SI</v>
      </c>
      <c r="AD651" s="22" t="s">
        <v>1025</v>
      </c>
      <c r="AE651" s="16" t="s">
        <v>7728</v>
      </c>
      <c r="AF651" s="34" t="s">
        <v>8814</v>
      </c>
      <c r="AG651" s="24"/>
      <c r="AH651" s="18"/>
      <c r="AI651" s="18"/>
      <c r="AJ651" s="17">
        <v>2200000</v>
      </c>
      <c r="AK651" s="25">
        <v>2200000</v>
      </c>
      <c r="AL651" s="25">
        <v>116</v>
      </c>
      <c r="AM651" s="35"/>
      <c r="AN651" s="49">
        <f t="shared" si="94"/>
        <v>255200000</v>
      </c>
      <c r="AO651" s="18"/>
      <c r="AP651" s="15" t="s">
        <v>8012</v>
      </c>
      <c r="AQ651" s="43" t="str">
        <f t="shared" si="95"/>
        <v>SI</v>
      </c>
      <c r="AR651" s="44">
        <f t="shared" si="96"/>
        <v>255200000</v>
      </c>
      <c r="AS651" s="44">
        <f t="shared" si="97"/>
        <v>255200000</v>
      </c>
      <c r="AT651" s="44">
        <f t="shared" si="98"/>
        <v>255200000</v>
      </c>
      <c r="AU651" s="44">
        <f t="shared" si="99"/>
        <v>255200000</v>
      </c>
      <c r="AV651" s="45" t="b">
        <f t="shared" si="100"/>
        <v>1</v>
      </c>
      <c r="AW651" s="45" t="b">
        <f t="shared" si="101"/>
        <v>1</v>
      </c>
      <c r="AX651" s="45"/>
    </row>
    <row r="652" spans="1:50" s="36" customFormat="1" ht="27.75" customHeight="1" x14ac:dyDescent="0.15">
      <c r="A652" s="36" t="str">
        <f t="shared" si="93"/>
        <v>CARMEN DEL PILAR ESCOBAR BUSTOS106050913</v>
      </c>
      <c r="B652" s="36" t="b">
        <f>+A652='[1]Anexo 9'!A652</f>
        <v>1</v>
      </c>
      <c r="C652" s="18">
        <v>51739224</v>
      </c>
      <c r="D652" s="18" t="s">
        <v>3859</v>
      </c>
      <c r="E652" s="15" t="s">
        <v>61</v>
      </c>
      <c r="F652" s="15" t="s">
        <v>62</v>
      </c>
      <c r="G652" s="15" t="s">
        <v>3155</v>
      </c>
      <c r="H652" s="15" t="s">
        <v>3155</v>
      </c>
      <c r="I652" s="15" t="s">
        <v>3155</v>
      </c>
      <c r="J652" s="15">
        <v>5</v>
      </c>
      <c r="K652" s="15" t="s">
        <v>3155</v>
      </c>
      <c r="L652" s="15">
        <v>106050913</v>
      </c>
      <c r="M652" s="15" t="s">
        <v>1622</v>
      </c>
      <c r="N652" s="15" t="s">
        <v>80</v>
      </c>
      <c r="O652" s="18" t="s">
        <v>4184</v>
      </c>
      <c r="P652" s="22" t="s">
        <v>3841</v>
      </c>
      <c r="Q652" s="15" t="s">
        <v>82</v>
      </c>
      <c r="R652" s="18" t="s">
        <v>5634</v>
      </c>
      <c r="S652" s="22" t="s">
        <v>68</v>
      </c>
      <c r="T652" s="18" t="s">
        <v>5634</v>
      </c>
      <c r="U652" s="18">
        <v>50</v>
      </c>
      <c r="V652" s="15"/>
      <c r="W652" s="18" t="s">
        <v>1882</v>
      </c>
      <c r="X652" s="18"/>
      <c r="Y652" s="15" t="s">
        <v>73</v>
      </c>
      <c r="Z652" s="18" t="s">
        <v>1882</v>
      </c>
      <c r="AA652" s="18" t="s">
        <v>71</v>
      </c>
      <c r="AB652" s="18" t="s">
        <v>6798</v>
      </c>
      <c r="AC652" s="67" t="e">
        <f>+VLOOKUP("*"&amp;L652&amp;"*",'[2]REGISTROS SANITARIOS'!$D$554:$E$713,2,FALSE)</f>
        <v>#N/A</v>
      </c>
      <c r="AD652" s="22" t="s">
        <v>44</v>
      </c>
      <c r="AE652" s="16" t="s">
        <v>7767</v>
      </c>
      <c r="AF652" s="34" t="s">
        <v>8814</v>
      </c>
      <c r="AG652" s="24"/>
      <c r="AH652" s="18"/>
      <c r="AI652" s="18"/>
      <c r="AJ652" s="17">
        <v>4015</v>
      </c>
      <c r="AK652" s="25">
        <v>4015</v>
      </c>
      <c r="AL652" s="25">
        <v>2178</v>
      </c>
      <c r="AM652" s="35"/>
      <c r="AN652" s="49">
        <f t="shared" si="94"/>
        <v>8744670</v>
      </c>
      <c r="AO652" s="18"/>
      <c r="AP652" s="15" t="s">
        <v>8012</v>
      </c>
      <c r="AQ652" s="43" t="str">
        <f t="shared" si="95"/>
        <v>SI</v>
      </c>
      <c r="AR652" s="44">
        <f t="shared" si="96"/>
        <v>8744670</v>
      </c>
      <c r="AS652" s="44">
        <f t="shared" si="97"/>
        <v>8744670</v>
      </c>
      <c r="AT652" s="44">
        <f t="shared" si="98"/>
        <v>8744670</v>
      </c>
      <c r="AU652" s="44">
        <f t="shared" si="99"/>
        <v>8744670</v>
      </c>
      <c r="AV652" s="45" t="b">
        <f t="shared" si="100"/>
        <v>1</v>
      </c>
      <c r="AW652" s="45" t="b">
        <f t="shared" si="101"/>
        <v>1</v>
      </c>
      <c r="AX652" s="45"/>
    </row>
    <row r="653" spans="1:50" s="36" customFormat="1" ht="27.75" customHeight="1" x14ac:dyDescent="0.15">
      <c r="A653" s="36" t="str">
        <f t="shared" si="93"/>
        <v>CARMEN DEL PILAR ESCOBAR BUSTOS106060209</v>
      </c>
      <c r="B653" s="36" t="b">
        <f>+A653='[1]Anexo 9'!A653</f>
        <v>1</v>
      </c>
      <c r="C653" s="18">
        <v>51739225</v>
      </c>
      <c r="D653" s="18" t="s">
        <v>3859</v>
      </c>
      <c r="E653" s="15" t="s">
        <v>61</v>
      </c>
      <c r="F653" s="15" t="s">
        <v>62</v>
      </c>
      <c r="G653" s="15" t="s">
        <v>3155</v>
      </c>
      <c r="H653" s="15" t="s">
        <v>3155</v>
      </c>
      <c r="I653" s="15" t="s">
        <v>3155</v>
      </c>
      <c r="J653" s="15">
        <v>4</v>
      </c>
      <c r="K653" s="15" t="s">
        <v>3155</v>
      </c>
      <c r="L653" s="15">
        <v>106060209</v>
      </c>
      <c r="M653" s="15" t="s">
        <v>2167</v>
      </c>
      <c r="N653" s="15" t="s">
        <v>1426</v>
      </c>
      <c r="O653" s="18" t="s">
        <v>4185</v>
      </c>
      <c r="P653" s="22" t="s">
        <v>3841</v>
      </c>
      <c r="Q653" s="15" t="s">
        <v>1428</v>
      </c>
      <c r="R653" s="18" t="s">
        <v>5627</v>
      </c>
      <c r="S653" s="22" t="s">
        <v>73</v>
      </c>
      <c r="T653" s="18" t="s">
        <v>5627</v>
      </c>
      <c r="U653" s="18">
        <v>100</v>
      </c>
      <c r="V653" s="15"/>
      <c r="W653" s="18" t="s">
        <v>1937</v>
      </c>
      <c r="X653" s="18"/>
      <c r="Y653" s="15" t="s">
        <v>73</v>
      </c>
      <c r="Z653" s="18" t="s">
        <v>1937</v>
      </c>
      <c r="AA653" s="18" t="s">
        <v>71</v>
      </c>
      <c r="AB653" s="18" t="s">
        <v>2170</v>
      </c>
      <c r="AC653" s="67" t="e">
        <f>+VLOOKUP("*"&amp;L653&amp;"*",'[2]REGISTROS SANITARIOS'!$D$554:$E$713,2,FALSE)</f>
        <v>#N/A</v>
      </c>
      <c r="AD653" s="22" t="s">
        <v>44</v>
      </c>
      <c r="AE653" s="16" t="s">
        <v>7798</v>
      </c>
      <c r="AF653" s="34" t="s">
        <v>8814</v>
      </c>
      <c r="AG653" s="24" t="s">
        <v>8106</v>
      </c>
      <c r="AH653" s="18" t="s">
        <v>8014</v>
      </c>
      <c r="AI653" s="18" t="s">
        <v>56</v>
      </c>
      <c r="AJ653" s="17">
        <v>209000</v>
      </c>
      <c r="AK653" s="25">
        <v>209000</v>
      </c>
      <c r="AL653" s="25">
        <v>32</v>
      </c>
      <c r="AM653" s="35"/>
      <c r="AN653" s="49">
        <f t="shared" si="94"/>
        <v>6688000</v>
      </c>
      <c r="AO653" s="18"/>
      <c r="AP653" s="15" t="s">
        <v>8012</v>
      </c>
      <c r="AQ653" s="43" t="str">
        <f t="shared" si="95"/>
        <v>SI</v>
      </c>
      <c r="AR653" s="44">
        <f t="shared" si="96"/>
        <v>6688000</v>
      </c>
      <c r="AS653" s="44">
        <f t="shared" si="97"/>
        <v>6688000</v>
      </c>
      <c r="AT653" s="44">
        <f t="shared" si="98"/>
        <v>6688000</v>
      </c>
      <c r="AU653" s="44">
        <f t="shared" si="99"/>
        <v>6688000</v>
      </c>
      <c r="AV653" s="45" t="b">
        <f t="shared" si="100"/>
        <v>1</v>
      </c>
      <c r="AW653" s="45" t="b">
        <f t="shared" si="101"/>
        <v>1</v>
      </c>
      <c r="AX653" s="45"/>
    </row>
    <row r="654" spans="1:50" s="36" customFormat="1" ht="27.75" customHeight="1" x14ac:dyDescent="0.15">
      <c r="A654" s="36" t="str">
        <f t="shared" si="93"/>
        <v>CARMEN DEL PILAR ESCOBAR BUSTOS106070103</v>
      </c>
      <c r="B654" s="36" t="b">
        <f>+A654='[1]Anexo 9'!A654</f>
        <v>1</v>
      </c>
      <c r="C654" s="18">
        <v>51739226</v>
      </c>
      <c r="D654" s="18" t="s">
        <v>3859</v>
      </c>
      <c r="E654" s="15" t="s">
        <v>61</v>
      </c>
      <c r="F654" s="15" t="s">
        <v>1795</v>
      </c>
      <c r="G654" s="15">
        <f>+VLOOKUP(F654,[3]Sheet1!$E$3:$G$74,3,FALSE)</f>
        <v>4</v>
      </c>
      <c r="H654" s="15">
        <f>+VLOOKUP(D654&amp;F654,'TD para paquetes'!$E$3:$I$441,5,FALSE)</f>
        <v>4</v>
      </c>
      <c r="I654" s="15" t="s">
        <v>1025</v>
      </c>
      <c r="J654" s="15">
        <v>4</v>
      </c>
      <c r="K654" s="15">
        <v>4</v>
      </c>
      <c r="L654" s="15">
        <v>106070103</v>
      </c>
      <c r="M654" s="15" t="s">
        <v>1796</v>
      </c>
      <c r="N654" s="15" t="s">
        <v>80</v>
      </c>
      <c r="O654" s="18" t="s">
        <v>4186</v>
      </c>
      <c r="P654" s="22" t="s">
        <v>3841</v>
      </c>
      <c r="Q654" s="15" t="s">
        <v>1798</v>
      </c>
      <c r="R654" s="18" t="s">
        <v>5658</v>
      </c>
      <c r="S654" s="22" t="s">
        <v>73</v>
      </c>
      <c r="T654" s="18" t="s">
        <v>5658</v>
      </c>
      <c r="U654" s="18">
        <v>1</v>
      </c>
      <c r="V654" s="15"/>
      <c r="W654" s="18" t="s">
        <v>6197</v>
      </c>
      <c r="X654" s="18"/>
      <c r="Y654" s="15" t="s">
        <v>73</v>
      </c>
      <c r="Z654" s="18" t="s">
        <v>6197</v>
      </c>
      <c r="AA654" s="18" t="s">
        <v>71</v>
      </c>
      <c r="AB654" s="18" t="s">
        <v>1800</v>
      </c>
      <c r="AC654" s="67" t="str">
        <f>+VLOOKUP("*"&amp;L654&amp;"*",'[2]REGISTROS SANITARIOS'!$D$554:$E$713,2,FALSE)</f>
        <v>SI</v>
      </c>
      <c r="AD654" s="22" t="s">
        <v>1025</v>
      </c>
      <c r="AE654" s="16" t="s">
        <v>7775</v>
      </c>
      <c r="AF654" s="34" t="s">
        <v>8814</v>
      </c>
      <c r="AG654" s="24" t="s">
        <v>8107</v>
      </c>
      <c r="AH654" s="18" t="s">
        <v>8011</v>
      </c>
      <c r="AI654" s="18" t="s">
        <v>56</v>
      </c>
      <c r="AJ654" s="17">
        <v>3025</v>
      </c>
      <c r="AK654" s="25">
        <v>3025</v>
      </c>
      <c r="AL654" s="25">
        <v>6390</v>
      </c>
      <c r="AM654" s="35"/>
      <c r="AN654" s="49">
        <f t="shared" si="94"/>
        <v>19329750</v>
      </c>
      <c r="AO654" s="18"/>
      <c r="AP654" s="15" t="s">
        <v>8012</v>
      </c>
      <c r="AQ654" s="43" t="str">
        <f t="shared" si="95"/>
        <v>SI</v>
      </c>
      <c r="AR654" s="44">
        <f t="shared" si="96"/>
        <v>19329750</v>
      </c>
      <c r="AS654" s="44">
        <f t="shared" si="97"/>
        <v>19329750</v>
      </c>
      <c r="AT654" s="44">
        <f t="shared" si="98"/>
        <v>19329750</v>
      </c>
      <c r="AU654" s="44">
        <f t="shared" si="99"/>
        <v>19329750</v>
      </c>
      <c r="AV654" s="45" t="b">
        <f t="shared" si="100"/>
        <v>1</v>
      </c>
      <c r="AW654" s="45" t="b">
        <f t="shared" si="101"/>
        <v>1</v>
      </c>
      <c r="AX654" s="45"/>
    </row>
    <row r="655" spans="1:50" s="36" customFormat="1" ht="27.75" customHeight="1" x14ac:dyDescent="0.15">
      <c r="A655" s="36" t="str">
        <f t="shared" si="93"/>
        <v>CARMEN DEL PILAR ESCOBAR BUSTOS106070203</v>
      </c>
      <c r="B655" s="36" t="b">
        <f>+A655='[1]Anexo 9'!A655</f>
        <v>1</v>
      </c>
      <c r="C655" s="18">
        <v>51739227</v>
      </c>
      <c r="D655" s="18" t="s">
        <v>3859</v>
      </c>
      <c r="E655" s="15" t="s">
        <v>61</v>
      </c>
      <c r="F655" s="15" t="s">
        <v>1795</v>
      </c>
      <c r="G655" s="15">
        <f>+VLOOKUP(F655,[3]Sheet1!$E$3:$G$74,3,FALSE)</f>
        <v>4</v>
      </c>
      <c r="H655" s="15">
        <f>+VLOOKUP(D655&amp;F655,'TD para paquetes'!$E$3:$I$441,5,FALSE)</f>
        <v>4</v>
      </c>
      <c r="I655" s="15" t="s">
        <v>1025</v>
      </c>
      <c r="J655" s="15">
        <v>5</v>
      </c>
      <c r="K655" s="15">
        <v>4</v>
      </c>
      <c r="L655" s="15">
        <v>106070203</v>
      </c>
      <c r="M655" s="15" t="s">
        <v>1801</v>
      </c>
      <c r="N655" s="15" t="s">
        <v>80</v>
      </c>
      <c r="O655" s="18" t="s">
        <v>4187</v>
      </c>
      <c r="P655" s="22" t="s">
        <v>3841</v>
      </c>
      <c r="Q655" s="15" t="s">
        <v>1798</v>
      </c>
      <c r="R655" s="18" t="s">
        <v>5658</v>
      </c>
      <c r="S655" s="22" t="s">
        <v>73</v>
      </c>
      <c r="T655" s="18" t="s">
        <v>5658</v>
      </c>
      <c r="U655" s="18">
        <v>1</v>
      </c>
      <c r="V655" s="15"/>
      <c r="W655" s="18" t="s">
        <v>6197</v>
      </c>
      <c r="X655" s="18"/>
      <c r="Y655" s="15" t="s">
        <v>73</v>
      </c>
      <c r="Z655" s="18" t="s">
        <v>6197</v>
      </c>
      <c r="AA655" s="18" t="s">
        <v>71</v>
      </c>
      <c r="AB655" s="18" t="s">
        <v>6799</v>
      </c>
      <c r="AC655" s="67" t="str">
        <f>+VLOOKUP("*"&amp;L655&amp;"*",'[2]REGISTROS SANITARIOS'!$D$554:$E$713,2,FALSE)</f>
        <v>SI</v>
      </c>
      <c r="AD655" s="22" t="s">
        <v>1025</v>
      </c>
      <c r="AE655" s="16" t="s">
        <v>7799</v>
      </c>
      <c r="AF655" s="34" t="s">
        <v>8814</v>
      </c>
      <c r="AG655" s="24" t="s">
        <v>8108</v>
      </c>
      <c r="AH655" s="18" t="s">
        <v>8011</v>
      </c>
      <c r="AI655" s="18" t="s">
        <v>56</v>
      </c>
      <c r="AJ655" s="17">
        <v>13750</v>
      </c>
      <c r="AK655" s="25">
        <v>13750</v>
      </c>
      <c r="AL655" s="25">
        <v>6390</v>
      </c>
      <c r="AM655" s="35"/>
      <c r="AN655" s="49">
        <f t="shared" si="94"/>
        <v>87862500</v>
      </c>
      <c r="AO655" s="18"/>
      <c r="AP655" s="15" t="s">
        <v>8012</v>
      </c>
      <c r="AQ655" s="43" t="str">
        <f t="shared" si="95"/>
        <v>SI</v>
      </c>
      <c r="AR655" s="44">
        <f t="shared" si="96"/>
        <v>87862500</v>
      </c>
      <c r="AS655" s="44">
        <f t="shared" si="97"/>
        <v>87862500</v>
      </c>
      <c r="AT655" s="44">
        <f t="shared" si="98"/>
        <v>87862500</v>
      </c>
      <c r="AU655" s="44">
        <f t="shared" si="99"/>
        <v>87862500</v>
      </c>
      <c r="AV655" s="45" t="b">
        <f t="shared" si="100"/>
        <v>1</v>
      </c>
      <c r="AW655" s="45" t="b">
        <f t="shared" si="101"/>
        <v>1</v>
      </c>
      <c r="AX655" s="45"/>
    </row>
    <row r="656" spans="1:50" s="36" customFormat="1" ht="27.75" customHeight="1" x14ac:dyDescent="0.15">
      <c r="A656" s="36" t="str">
        <f t="shared" si="93"/>
        <v>CARMEN DEL PILAR ESCOBAR BUSTOS106070503</v>
      </c>
      <c r="B656" s="36" t="b">
        <f>+A656='[1]Anexo 9'!A656</f>
        <v>1</v>
      </c>
      <c r="C656" s="18">
        <v>51739228</v>
      </c>
      <c r="D656" s="18" t="s">
        <v>3859</v>
      </c>
      <c r="E656" s="15" t="s">
        <v>61</v>
      </c>
      <c r="F656" s="15" t="s">
        <v>1795</v>
      </c>
      <c r="G656" s="15">
        <f>+VLOOKUP(F656,[3]Sheet1!$E$3:$G$74,3,FALSE)</f>
        <v>4</v>
      </c>
      <c r="H656" s="15">
        <f>+VLOOKUP(D656&amp;F656,'TD para paquetes'!$E$3:$I$441,5,FALSE)</f>
        <v>4</v>
      </c>
      <c r="I656" s="15" t="s">
        <v>1025</v>
      </c>
      <c r="J656" s="15">
        <v>6</v>
      </c>
      <c r="K656" s="15">
        <v>4</v>
      </c>
      <c r="L656" s="15">
        <v>106070503</v>
      </c>
      <c r="M656" s="15" t="s">
        <v>1804</v>
      </c>
      <c r="N656" s="15" t="s">
        <v>80</v>
      </c>
      <c r="O656" s="18" t="s">
        <v>4188</v>
      </c>
      <c r="P656" s="22" t="s">
        <v>3841</v>
      </c>
      <c r="Q656" s="15" t="s">
        <v>1798</v>
      </c>
      <c r="R656" s="18" t="s">
        <v>3127</v>
      </c>
      <c r="S656" s="22" t="s">
        <v>73</v>
      </c>
      <c r="T656" s="18" t="s">
        <v>3127</v>
      </c>
      <c r="U656" s="18">
        <v>1</v>
      </c>
      <c r="V656" s="15"/>
      <c r="W656" s="18" t="s">
        <v>6192</v>
      </c>
      <c r="X656" s="18"/>
      <c r="Y656" s="15" t="s">
        <v>73</v>
      </c>
      <c r="Z656" s="18" t="s">
        <v>6192</v>
      </c>
      <c r="AA656" s="18" t="s">
        <v>71</v>
      </c>
      <c r="AB656" s="18" t="s">
        <v>1808</v>
      </c>
      <c r="AC656" s="67" t="str">
        <f>+VLOOKUP("*"&amp;L656&amp;"*",'[2]REGISTROS SANITARIOS'!$D$554:$E$713,2,FALSE)</f>
        <v>SI</v>
      </c>
      <c r="AD656" s="22" t="s">
        <v>1025</v>
      </c>
      <c r="AE656" s="16" t="s">
        <v>7800</v>
      </c>
      <c r="AF656" s="34" t="s">
        <v>8814</v>
      </c>
      <c r="AG656" s="24" t="s">
        <v>8109</v>
      </c>
      <c r="AH656" s="18" t="s">
        <v>8014</v>
      </c>
      <c r="AI656" s="18" t="s">
        <v>56</v>
      </c>
      <c r="AJ656" s="17">
        <v>203.5</v>
      </c>
      <c r="AK656" s="25">
        <v>203.5</v>
      </c>
      <c r="AL656" s="25">
        <v>79200</v>
      </c>
      <c r="AM656" s="35"/>
      <c r="AN656" s="49">
        <f t="shared" si="94"/>
        <v>16117200</v>
      </c>
      <c r="AO656" s="18"/>
      <c r="AP656" s="15" t="s">
        <v>8012</v>
      </c>
      <c r="AQ656" s="43" t="str">
        <f t="shared" si="95"/>
        <v>SI</v>
      </c>
      <c r="AR656" s="44">
        <f t="shared" si="96"/>
        <v>16117200</v>
      </c>
      <c r="AS656" s="44">
        <f t="shared" si="97"/>
        <v>16117200</v>
      </c>
      <c r="AT656" s="44">
        <f t="shared" si="98"/>
        <v>16117200</v>
      </c>
      <c r="AU656" s="44">
        <f t="shared" si="99"/>
        <v>16117200</v>
      </c>
      <c r="AV656" s="45" t="b">
        <f t="shared" si="100"/>
        <v>1</v>
      </c>
      <c r="AW656" s="45" t="b">
        <f t="shared" si="101"/>
        <v>1</v>
      </c>
      <c r="AX656" s="45"/>
    </row>
    <row r="657" spans="1:50" s="36" customFormat="1" ht="27.75" customHeight="1" x14ac:dyDescent="0.15">
      <c r="A657" s="36" t="str">
        <f t="shared" si="93"/>
        <v>CARMEN DEL PILAR ESCOBAR BUSTOS106070903</v>
      </c>
      <c r="B657" s="36" t="b">
        <f>+A657='[1]Anexo 9'!A657</f>
        <v>1</v>
      </c>
      <c r="C657" s="18">
        <v>51739229</v>
      </c>
      <c r="D657" s="18" t="s">
        <v>3859</v>
      </c>
      <c r="E657" s="15" t="s">
        <v>61</v>
      </c>
      <c r="F657" s="15" t="s">
        <v>1795</v>
      </c>
      <c r="G657" s="15">
        <f>+VLOOKUP(F657,[3]Sheet1!$E$3:$G$74,3,FALSE)</f>
        <v>4</v>
      </c>
      <c r="H657" s="15">
        <f>+VLOOKUP(D657&amp;F657,'TD para paquetes'!$E$3:$I$441,5,FALSE)</f>
        <v>4</v>
      </c>
      <c r="I657" s="15" t="s">
        <v>1025</v>
      </c>
      <c r="J657" s="15">
        <v>6</v>
      </c>
      <c r="K657" s="15">
        <v>4</v>
      </c>
      <c r="L657" s="15">
        <v>106070903</v>
      </c>
      <c r="M657" s="15" t="s">
        <v>1809</v>
      </c>
      <c r="N657" s="15" t="s">
        <v>80</v>
      </c>
      <c r="O657" s="18" t="s">
        <v>4189</v>
      </c>
      <c r="P657" s="22" t="s">
        <v>3841</v>
      </c>
      <c r="Q657" s="15" t="s">
        <v>1798</v>
      </c>
      <c r="R657" s="18" t="s">
        <v>5658</v>
      </c>
      <c r="S657" s="22" t="s">
        <v>73</v>
      </c>
      <c r="T657" s="18" t="s">
        <v>5658</v>
      </c>
      <c r="U657" s="18">
        <v>1</v>
      </c>
      <c r="V657" s="15"/>
      <c r="W657" s="18" t="s">
        <v>6192</v>
      </c>
      <c r="X657" s="18"/>
      <c r="Y657" s="15" t="s">
        <v>73</v>
      </c>
      <c r="Z657" s="18" t="s">
        <v>6192</v>
      </c>
      <c r="AA657" s="18" t="s">
        <v>71</v>
      </c>
      <c r="AB657" s="18" t="s">
        <v>1825</v>
      </c>
      <c r="AC657" s="67" t="e">
        <f>+VLOOKUP("*"&amp;L657&amp;"*",'[2]REGISTROS SANITARIOS'!$D$554:$E$713,2,FALSE)</f>
        <v>#N/A</v>
      </c>
      <c r="AD657" s="22" t="s">
        <v>44</v>
      </c>
      <c r="AE657" s="16" t="s">
        <v>7730</v>
      </c>
      <c r="AF657" s="34" t="s">
        <v>8814</v>
      </c>
      <c r="AG657" s="24"/>
      <c r="AH657" s="18"/>
      <c r="AI657" s="18"/>
      <c r="AJ657" s="17">
        <v>137.5</v>
      </c>
      <c r="AK657" s="25">
        <v>137.5</v>
      </c>
      <c r="AL657" s="25">
        <v>84006</v>
      </c>
      <c r="AM657" s="35"/>
      <c r="AN657" s="49">
        <f t="shared" si="94"/>
        <v>11550825</v>
      </c>
      <c r="AO657" s="18"/>
      <c r="AP657" s="15" t="s">
        <v>8012</v>
      </c>
      <c r="AQ657" s="43" t="str">
        <f t="shared" si="95"/>
        <v>SI</v>
      </c>
      <c r="AR657" s="44">
        <f t="shared" si="96"/>
        <v>11550825</v>
      </c>
      <c r="AS657" s="44">
        <f t="shared" si="97"/>
        <v>11550825</v>
      </c>
      <c r="AT657" s="44">
        <f t="shared" si="98"/>
        <v>11550825</v>
      </c>
      <c r="AU657" s="44">
        <f t="shared" si="99"/>
        <v>11550825</v>
      </c>
      <c r="AV657" s="45" t="b">
        <f t="shared" si="100"/>
        <v>1</v>
      </c>
      <c r="AW657" s="45" t="b">
        <f t="shared" si="101"/>
        <v>1</v>
      </c>
      <c r="AX657" s="45"/>
    </row>
    <row r="658" spans="1:50" s="36" customFormat="1" ht="27.75" customHeight="1" x14ac:dyDescent="0.15">
      <c r="A658" s="36" t="str">
        <f t="shared" si="93"/>
        <v>CARMEN DEL PILAR ESCOBAR BUSTOS106080209</v>
      </c>
      <c r="B658" s="36" t="b">
        <f>+A658='[1]Anexo 9'!A658</f>
        <v>1</v>
      </c>
      <c r="C658" s="18">
        <v>51739230</v>
      </c>
      <c r="D658" s="18" t="s">
        <v>3859</v>
      </c>
      <c r="E658" s="15" t="s">
        <v>61</v>
      </c>
      <c r="F658" s="15" t="s">
        <v>62</v>
      </c>
      <c r="G658" s="15" t="s">
        <v>3155</v>
      </c>
      <c r="H658" s="15" t="s">
        <v>3155</v>
      </c>
      <c r="I658" s="15" t="s">
        <v>3155</v>
      </c>
      <c r="J658" s="15">
        <v>3</v>
      </c>
      <c r="K658" s="15" t="s">
        <v>3155</v>
      </c>
      <c r="L658" s="15">
        <v>106080209</v>
      </c>
      <c r="M658" s="15" t="s">
        <v>2171</v>
      </c>
      <c r="N658" s="15" t="s">
        <v>1436</v>
      </c>
      <c r="O658" s="18" t="s">
        <v>4190</v>
      </c>
      <c r="P658" s="22" t="s">
        <v>73</v>
      </c>
      <c r="Q658" s="15" t="s">
        <v>1822</v>
      </c>
      <c r="R658" s="18" t="s">
        <v>5647</v>
      </c>
      <c r="S658" s="22" t="b">
        <f>+R658=Q658</f>
        <v>0</v>
      </c>
      <c r="T658" s="18" t="s">
        <v>5647</v>
      </c>
      <c r="U658" s="18">
        <v>300</v>
      </c>
      <c r="V658" s="15"/>
      <c r="W658" s="18" t="s">
        <v>2134</v>
      </c>
      <c r="X658" s="18"/>
      <c r="Y658" s="15" t="s">
        <v>73</v>
      </c>
      <c r="Z658" s="18" t="s">
        <v>2134</v>
      </c>
      <c r="AA658" s="18" t="s">
        <v>71</v>
      </c>
      <c r="AB658" s="18" t="s">
        <v>2985</v>
      </c>
      <c r="AC658" s="67" t="str">
        <f>+VLOOKUP("*"&amp;L658&amp;"*",'[2]REGISTROS SANITARIOS'!$D$554:$E$713,2,FALSE)</f>
        <v>SI</v>
      </c>
      <c r="AD658" s="22" t="s">
        <v>1025</v>
      </c>
      <c r="AE658" s="16" t="s">
        <v>7733</v>
      </c>
      <c r="AF658" s="34" t="s">
        <v>8814</v>
      </c>
      <c r="AG658" s="24"/>
      <c r="AH658" s="18"/>
      <c r="AI658" s="18"/>
      <c r="AJ658" s="17">
        <v>660</v>
      </c>
      <c r="AK658" s="25">
        <v>660</v>
      </c>
      <c r="AL658" s="25">
        <v>54</v>
      </c>
      <c r="AM658" s="35"/>
      <c r="AN658" s="49">
        <f t="shared" si="94"/>
        <v>35640</v>
      </c>
      <c r="AO658" s="18"/>
      <c r="AP658" s="15" t="s">
        <v>8012</v>
      </c>
      <c r="AQ658" s="43" t="str">
        <f t="shared" si="95"/>
        <v>SI</v>
      </c>
      <c r="AR658" s="44">
        <f t="shared" si="96"/>
        <v>35640</v>
      </c>
      <c r="AS658" s="44">
        <f t="shared" si="97"/>
        <v>35640</v>
      </c>
      <c r="AT658" s="44">
        <f t="shared" si="98"/>
        <v>35640</v>
      </c>
      <c r="AU658" s="44">
        <f t="shared" si="99"/>
        <v>35640</v>
      </c>
      <c r="AV658" s="45" t="b">
        <f t="shared" si="100"/>
        <v>1</v>
      </c>
      <c r="AW658" s="45" t="b">
        <f t="shared" si="101"/>
        <v>1</v>
      </c>
      <c r="AX658" s="45"/>
    </row>
    <row r="659" spans="1:50" s="36" customFormat="1" ht="27.75" customHeight="1" x14ac:dyDescent="0.15">
      <c r="A659" s="36" t="str">
        <f t="shared" si="93"/>
        <v>CARMEN DEL PILAR ESCOBAR BUSTOS106080509</v>
      </c>
      <c r="B659" s="36" t="b">
        <f>+A659='[1]Anexo 9'!A659</f>
        <v>1</v>
      </c>
      <c r="C659" s="18">
        <v>51739231</v>
      </c>
      <c r="D659" s="18" t="s">
        <v>3859</v>
      </c>
      <c r="E659" s="15" t="s">
        <v>61</v>
      </c>
      <c r="F659" s="15" t="s">
        <v>62</v>
      </c>
      <c r="G659" s="15" t="s">
        <v>3155</v>
      </c>
      <c r="H659" s="15" t="s">
        <v>3155</v>
      </c>
      <c r="I659" s="15" t="s">
        <v>3155</v>
      </c>
      <c r="J659" s="15">
        <v>6</v>
      </c>
      <c r="K659" s="15" t="s">
        <v>3155</v>
      </c>
      <c r="L659" s="15">
        <v>106080509</v>
      </c>
      <c r="M659" s="15" t="s">
        <v>2173</v>
      </c>
      <c r="N659" s="15" t="s">
        <v>1436</v>
      </c>
      <c r="O659" s="18" t="s">
        <v>4191</v>
      </c>
      <c r="P659" s="22" t="s">
        <v>3841</v>
      </c>
      <c r="Q659" s="15" t="s">
        <v>2175</v>
      </c>
      <c r="R659" s="18" t="s">
        <v>5649</v>
      </c>
      <c r="S659" s="22" t="s">
        <v>73</v>
      </c>
      <c r="T659" s="18" t="s">
        <v>5649</v>
      </c>
      <c r="U659" s="18">
        <v>900</v>
      </c>
      <c r="V659" s="15"/>
      <c r="W659" s="18" t="s">
        <v>1707</v>
      </c>
      <c r="X659" s="18"/>
      <c r="Y659" s="15" t="s">
        <v>73</v>
      </c>
      <c r="Z659" s="18" t="s">
        <v>1707</v>
      </c>
      <c r="AA659" s="18" t="s">
        <v>71</v>
      </c>
      <c r="AB659" s="18" t="s">
        <v>6766</v>
      </c>
      <c r="AC659" s="67" t="str">
        <f>+VLOOKUP("*"&amp;L659&amp;"*",'[2]REGISTROS SANITARIOS'!$D$554:$E$713,2,FALSE)</f>
        <v>SI</v>
      </c>
      <c r="AD659" s="22" t="s">
        <v>1025</v>
      </c>
      <c r="AE659" s="16" t="s">
        <v>7740</v>
      </c>
      <c r="AF659" s="34" t="s">
        <v>8814</v>
      </c>
      <c r="AG659" s="24"/>
      <c r="AH659" s="18"/>
      <c r="AI659" s="18"/>
      <c r="AJ659" s="17">
        <v>3685000</v>
      </c>
      <c r="AK659" s="25">
        <v>3685000</v>
      </c>
      <c r="AL659" s="25">
        <v>58</v>
      </c>
      <c r="AM659" s="35"/>
      <c r="AN659" s="49">
        <f t="shared" si="94"/>
        <v>213730000</v>
      </c>
      <c r="AO659" s="18"/>
      <c r="AP659" s="15" t="s">
        <v>8012</v>
      </c>
      <c r="AQ659" s="43" t="str">
        <f t="shared" si="95"/>
        <v>SI</v>
      </c>
      <c r="AR659" s="44">
        <f t="shared" si="96"/>
        <v>213730000</v>
      </c>
      <c r="AS659" s="44">
        <f t="shared" si="97"/>
        <v>213730000</v>
      </c>
      <c r="AT659" s="44">
        <f t="shared" si="98"/>
        <v>213730000</v>
      </c>
      <c r="AU659" s="44">
        <f t="shared" si="99"/>
        <v>213730000</v>
      </c>
      <c r="AV659" s="45" t="b">
        <f t="shared" si="100"/>
        <v>1</v>
      </c>
      <c r="AW659" s="45" t="b">
        <f t="shared" si="101"/>
        <v>1</v>
      </c>
      <c r="AX659" s="45"/>
    </row>
    <row r="660" spans="1:50" s="36" customFormat="1" ht="27.75" customHeight="1" x14ac:dyDescent="0.15">
      <c r="A660" s="36" t="str">
        <f t="shared" si="93"/>
        <v>CARMEN DEL PILAR ESCOBAR BUSTOS106090109</v>
      </c>
      <c r="B660" s="36" t="b">
        <f>+A660='[1]Anexo 9'!A660</f>
        <v>1</v>
      </c>
      <c r="C660" s="18">
        <v>51739232</v>
      </c>
      <c r="D660" s="18" t="s">
        <v>3859</v>
      </c>
      <c r="E660" s="15" t="s">
        <v>61</v>
      </c>
      <c r="F660" s="15" t="s">
        <v>62</v>
      </c>
      <c r="G660" s="15" t="s">
        <v>3155</v>
      </c>
      <c r="H660" s="15" t="s">
        <v>3155</v>
      </c>
      <c r="I660" s="15" t="s">
        <v>3155</v>
      </c>
      <c r="J660" s="15">
        <v>6</v>
      </c>
      <c r="K660" s="15" t="s">
        <v>3155</v>
      </c>
      <c r="L660" s="15">
        <v>106090109</v>
      </c>
      <c r="M660" s="15" t="s">
        <v>2179</v>
      </c>
      <c r="N660" s="15" t="s">
        <v>1436</v>
      </c>
      <c r="O660" s="18" t="s">
        <v>4192</v>
      </c>
      <c r="P660" s="22" t="s">
        <v>73</v>
      </c>
      <c r="Q660" s="15" t="s">
        <v>1822</v>
      </c>
      <c r="R660" s="18" t="s">
        <v>5627</v>
      </c>
      <c r="S660" s="22" t="b">
        <f>+R660=Q660</f>
        <v>0</v>
      </c>
      <c r="T660" s="18" t="s">
        <v>5627</v>
      </c>
      <c r="U660" s="18">
        <v>100</v>
      </c>
      <c r="V660" s="15"/>
      <c r="W660" s="18" t="s">
        <v>6182</v>
      </c>
      <c r="X660" s="18"/>
      <c r="Y660" s="15" t="s">
        <v>73</v>
      </c>
      <c r="Z660" s="18" t="s">
        <v>6182</v>
      </c>
      <c r="AA660" s="18" t="s">
        <v>71</v>
      </c>
      <c r="AB660" s="18" t="s">
        <v>2969</v>
      </c>
      <c r="AC660" s="67" t="str">
        <f>+VLOOKUP("*"&amp;L660&amp;"*",'[2]REGISTROS SANITARIOS'!$D$554:$E$713,2,FALSE)</f>
        <v>SI</v>
      </c>
      <c r="AD660" s="22" t="s">
        <v>1025</v>
      </c>
      <c r="AE660" s="16" t="s">
        <v>7749</v>
      </c>
      <c r="AF660" s="34" t="s">
        <v>8814</v>
      </c>
      <c r="AG660" s="24" t="s">
        <v>8110</v>
      </c>
      <c r="AH660" s="18" t="s">
        <v>8017</v>
      </c>
      <c r="AI660" s="18" t="s">
        <v>56</v>
      </c>
      <c r="AJ660" s="17">
        <v>2640000</v>
      </c>
      <c r="AK660" s="25">
        <v>2640000</v>
      </c>
      <c r="AL660" s="25">
        <v>26</v>
      </c>
      <c r="AM660" s="35"/>
      <c r="AN660" s="49">
        <f t="shared" si="94"/>
        <v>68640000</v>
      </c>
      <c r="AO660" s="18"/>
      <c r="AP660" s="15" t="s">
        <v>8012</v>
      </c>
      <c r="AQ660" s="43" t="str">
        <f t="shared" si="95"/>
        <v>SI</v>
      </c>
      <c r="AR660" s="44">
        <f t="shared" si="96"/>
        <v>68640000</v>
      </c>
      <c r="AS660" s="44">
        <f t="shared" si="97"/>
        <v>68640000</v>
      </c>
      <c r="AT660" s="44">
        <f t="shared" si="98"/>
        <v>68640000</v>
      </c>
      <c r="AU660" s="44">
        <f t="shared" si="99"/>
        <v>68640000</v>
      </c>
      <c r="AV660" s="45" t="b">
        <f t="shared" si="100"/>
        <v>1</v>
      </c>
      <c r="AW660" s="45" t="b">
        <f t="shared" si="101"/>
        <v>1</v>
      </c>
      <c r="AX660" s="45"/>
    </row>
    <row r="661" spans="1:50" s="36" customFormat="1" ht="27.75" customHeight="1" x14ac:dyDescent="0.15">
      <c r="A661" s="36" t="str">
        <f t="shared" si="93"/>
        <v>CARMEN DEL PILAR ESCOBAR BUSTOS106090129</v>
      </c>
      <c r="B661" s="36" t="b">
        <f>+A661='[1]Anexo 9'!A661</f>
        <v>1</v>
      </c>
      <c r="C661" s="18">
        <v>51739233</v>
      </c>
      <c r="D661" s="18" t="s">
        <v>3859</v>
      </c>
      <c r="E661" s="15" t="s">
        <v>61</v>
      </c>
      <c r="F661" s="15" t="s">
        <v>62</v>
      </c>
      <c r="G661" s="15" t="s">
        <v>3155</v>
      </c>
      <c r="H661" s="15" t="s">
        <v>3155</v>
      </c>
      <c r="I661" s="15" t="s">
        <v>3155</v>
      </c>
      <c r="J661" s="15">
        <v>5</v>
      </c>
      <c r="K661" s="15" t="s">
        <v>3155</v>
      </c>
      <c r="L661" s="15">
        <v>106090129</v>
      </c>
      <c r="M661" s="15" t="s">
        <v>2185</v>
      </c>
      <c r="N661" s="15" t="s">
        <v>1426</v>
      </c>
      <c r="O661" s="18" t="s">
        <v>4193</v>
      </c>
      <c r="P661" s="22" t="s">
        <v>3841</v>
      </c>
      <c r="Q661" s="15" t="s">
        <v>1822</v>
      </c>
      <c r="R661" s="18" t="s">
        <v>5659</v>
      </c>
      <c r="S661" s="22" t="s">
        <v>68</v>
      </c>
      <c r="T661" s="18" t="s">
        <v>5659</v>
      </c>
      <c r="U661" s="18">
        <v>1000</v>
      </c>
      <c r="V661" s="15"/>
      <c r="W661" s="18" t="s">
        <v>1943</v>
      </c>
      <c r="X661" s="18"/>
      <c r="Y661" s="15" t="s">
        <v>73</v>
      </c>
      <c r="Z661" s="18" t="s">
        <v>1943</v>
      </c>
      <c r="AA661" s="18" t="s">
        <v>71</v>
      </c>
      <c r="AB661" s="18" t="s">
        <v>2188</v>
      </c>
      <c r="AC661" s="67" t="e">
        <f>+VLOOKUP("*"&amp;L661&amp;"*",'[2]REGISTROS SANITARIOS'!$D$554:$E$713,2,FALSE)</f>
        <v>#N/A</v>
      </c>
      <c r="AD661" s="22" t="s">
        <v>44</v>
      </c>
      <c r="AE661" s="16" t="s">
        <v>7801</v>
      </c>
      <c r="AF661" s="34" t="s">
        <v>8814</v>
      </c>
      <c r="AG661" s="24" t="s">
        <v>8111</v>
      </c>
      <c r="AH661" s="18" t="s">
        <v>8112</v>
      </c>
      <c r="AI661" s="18" t="s">
        <v>56</v>
      </c>
      <c r="AJ661" s="17">
        <v>38500</v>
      </c>
      <c r="AK661" s="25">
        <v>38500</v>
      </c>
      <c r="AL661" s="25">
        <v>48</v>
      </c>
      <c r="AM661" s="35"/>
      <c r="AN661" s="49">
        <f t="shared" si="94"/>
        <v>1848000</v>
      </c>
      <c r="AO661" s="18"/>
      <c r="AP661" s="15" t="s">
        <v>8012</v>
      </c>
      <c r="AQ661" s="43" t="str">
        <f t="shared" si="95"/>
        <v>SI</v>
      </c>
      <c r="AR661" s="44">
        <f t="shared" si="96"/>
        <v>1848000</v>
      </c>
      <c r="AS661" s="44">
        <f t="shared" si="97"/>
        <v>1848000</v>
      </c>
      <c r="AT661" s="44">
        <f t="shared" si="98"/>
        <v>1848000</v>
      </c>
      <c r="AU661" s="44">
        <f t="shared" si="99"/>
        <v>1848000</v>
      </c>
      <c r="AV661" s="45" t="b">
        <f t="shared" si="100"/>
        <v>1</v>
      </c>
      <c r="AW661" s="45" t="b">
        <f t="shared" si="101"/>
        <v>1</v>
      </c>
      <c r="AX661" s="45"/>
    </row>
    <row r="662" spans="1:50" s="36" customFormat="1" ht="27.75" customHeight="1" x14ac:dyDescent="0.15">
      <c r="A662" s="36" t="str">
        <f t="shared" si="93"/>
        <v>CARMEN DEL PILAR ESCOBAR BUSTOS106090209</v>
      </c>
      <c r="B662" s="36" t="b">
        <f>+A662='[1]Anexo 9'!A662</f>
        <v>1</v>
      </c>
      <c r="C662" s="18">
        <v>51739234</v>
      </c>
      <c r="D662" s="18" t="s">
        <v>3859</v>
      </c>
      <c r="E662" s="15" t="s">
        <v>61</v>
      </c>
      <c r="F662" s="15" t="s">
        <v>62</v>
      </c>
      <c r="G662" s="15" t="s">
        <v>3155</v>
      </c>
      <c r="H662" s="15" t="s">
        <v>3155</v>
      </c>
      <c r="I662" s="15" t="s">
        <v>3155</v>
      </c>
      <c r="J662" s="15">
        <v>5</v>
      </c>
      <c r="K662" s="15" t="s">
        <v>3155</v>
      </c>
      <c r="L662" s="15">
        <v>106090209</v>
      </c>
      <c r="M662" s="15" t="s">
        <v>2189</v>
      </c>
      <c r="N662" s="15" t="s">
        <v>1436</v>
      </c>
      <c r="O662" s="18" t="s">
        <v>4194</v>
      </c>
      <c r="P662" s="22" t="s">
        <v>73</v>
      </c>
      <c r="Q662" s="15" t="s">
        <v>1822</v>
      </c>
      <c r="R662" s="18" t="s">
        <v>5649</v>
      </c>
      <c r="S662" s="22" t="s">
        <v>68</v>
      </c>
      <c r="T662" s="18" t="s">
        <v>5649</v>
      </c>
      <c r="U662" s="18">
        <v>900</v>
      </c>
      <c r="V662" s="15"/>
      <c r="W662" s="18" t="s">
        <v>1707</v>
      </c>
      <c r="X662" s="18"/>
      <c r="Y662" s="15" t="s">
        <v>73</v>
      </c>
      <c r="Z662" s="18" t="s">
        <v>1707</v>
      </c>
      <c r="AA662" s="18" t="s">
        <v>71</v>
      </c>
      <c r="AB662" s="18" t="s">
        <v>2191</v>
      </c>
      <c r="AC662" s="67" t="e">
        <f>+VLOOKUP("*"&amp;L662&amp;"*",'[2]REGISTROS SANITARIOS'!$D$554:$E$713,2,FALSE)</f>
        <v>#N/A</v>
      </c>
      <c r="AD662" s="22" t="s">
        <v>44</v>
      </c>
      <c r="AE662" s="16" t="s">
        <v>7802</v>
      </c>
      <c r="AF662" s="34" t="s">
        <v>8814</v>
      </c>
      <c r="AG662" s="24" t="s">
        <v>8113</v>
      </c>
      <c r="AH662" s="18" t="s">
        <v>8022</v>
      </c>
      <c r="AI662" s="18" t="s">
        <v>56</v>
      </c>
      <c r="AJ662" s="17">
        <v>385000</v>
      </c>
      <c r="AK662" s="25">
        <v>385000</v>
      </c>
      <c r="AL662" s="25">
        <v>162</v>
      </c>
      <c r="AM662" s="35"/>
      <c r="AN662" s="49">
        <f t="shared" si="94"/>
        <v>62370000</v>
      </c>
      <c r="AO662" s="18"/>
      <c r="AP662" s="15" t="s">
        <v>8012</v>
      </c>
      <c r="AQ662" s="43" t="str">
        <f t="shared" si="95"/>
        <v>SI</v>
      </c>
      <c r="AR662" s="44">
        <f t="shared" si="96"/>
        <v>62370000</v>
      </c>
      <c r="AS662" s="44">
        <f t="shared" si="97"/>
        <v>62370000</v>
      </c>
      <c r="AT662" s="44">
        <f t="shared" si="98"/>
        <v>62370000</v>
      </c>
      <c r="AU662" s="44">
        <f t="shared" si="99"/>
        <v>62370000</v>
      </c>
      <c r="AV662" s="45" t="b">
        <f t="shared" si="100"/>
        <v>1</v>
      </c>
      <c r="AW662" s="45" t="b">
        <f t="shared" si="101"/>
        <v>1</v>
      </c>
      <c r="AX662" s="45"/>
    </row>
    <row r="663" spans="1:50" s="36" customFormat="1" ht="27.75" customHeight="1" x14ac:dyDescent="0.15">
      <c r="A663" s="36" t="str">
        <f t="shared" si="93"/>
        <v>CARMEN DEL PILAR ESCOBAR BUSTOS106100109</v>
      </c>
      <c r="B663" s="36" t="b">
        <f>+A663='[1]Anexo 9'!A663</f>
        <v>1</v>
      </c>
      <c r="C663" s="18">
        <v>51739235</v>
      </c>
      <c r="D663" s="18" t="s">
        <v>3859</v>
      </c>
      <c r="E663" s="15" t="s">
        <v>61</v>
      </c>
      <c r="F663" s="15" t="s">
        <v>62</v>
      </c>
      <c r="G663" s="15" t="s">
        <v>3155</v>
      </c>
      <c r="H663" s="15" t="s">
        <v>3155</v>
      </c>
      <c r="I663" s="15" t="s">
        <v>3155</v>
      </c>
      <c r="J663" s="15">
        <v>5</v>
      </c>
      <c r="K663" s="15" t="s">
        <v>3155</v>
      </c>
      <c r="L663" s="15">
        <v>106100109</v>
      </c>
      <c r="M663" s="15" t="s">
        <v>4195</v>
      </c>
      <c r="N663" s="15" t="s">
        <v>1436</v>
      </c>
      <c r="O663" s="18" t="s">
        <v>4196</v>
      </c>
      <c r="P663" s="22" t="s">
        <v>3841</v>
      </c>
      <c r="Q663" s="15" t="s">
        <v>1822</v>
      </c>
      <c r="R663" s="18" t="s">
        <v>5644</v>
      </c>
      <c r="S663" s="22" t="s">
        <v>73</v>
      </c>
      <c r="T663" s="18" t="s">
        <v>5644</v>
      </c>
      <c r="U663" s="18">
        <v>250</v>
      </c>
      <c r="V663" s="15"/>
      <c r="W663" s="18" t="s">
        <v>6191</v>
      </c>
      <c r="X663" s="18"/>
      <c r="Y663" s="15" t="s">
        <v>73</v>
      </c>
      <c r="Z663" s="18" t="s">
        <v>6191</v>
      </c>
      <c r="AA663" s="18" t="s">
        <v>71</v>
      </c>
      <c r="AB663" s="18" t="s">
        <v>6764</v>
      </c>
      <c r="AC663" s="67" t="str">
        <f>+VLOOKUP("*"&amp;L663&amp;"*",'[2]REGISTROS SANITARIOS'!$D$554:$E$713,2,FALSE)</f>
        <v>SI</v>
      </c>
      <c r="AD663" s="22" t="s">
        <v>1025</v>
      </c>
      <c r="AE663" s="16" t="s">
        <v>7735</v>
      </c>
      <c r="AF663" s="34" t="s">
        <v>8814</v>
      </c>
      <c r="AG663" s="24"/>
      <c r="AH663" s="18"/>
      <c r="AI663" s="18"/>
      <c r="AJ663" s="17">
        <v>1650000</v>
      </c>
      <c r="AK663" s="25">
        <v>1650000</v>
      </c>
      <c r="AL663" s="25">
        <v>102</v>
      </c>
      <c r="AM663" s="35"/>
      <c r="AN663" s="49">
        <f t="shared" si="94"/>
        <v>168300000</v>
      </c>
      <c r="AO663" s="18"/>
      <c r="AP663" s="15" t="s">
        <v>8012</v>
      </c>
      <c r="AQ663" s="43" t="str">
        <f t="shared" si="95"/>
        <v>SI</v>
      </c>
      <c r="AR663" s="44">
        <f t="shared" si="96"/>
        <v>168300000</v>
      </c>
      <c r="AS663" s="44">
        <f t="shared" si="97"/>
        <v>168300000</v>
      </c>
      <c r="AT663" s="44">
        <f t="shared" si="98"/>
        <v>168300000</v>
      </c>
      <c r="AU663" s="44">
        <f t="shared" si="99"/>
        <v>168300000</v>
      </c>
      <c r="AV663" s="45" t="b">
        <f t="shared" si="100"/>
        <v>1</v>
      </c>
      <c r="AW663" s="45" t="b">
        <f t="shared" si="101"/>
        <v>1</v>
      </c>
      <c r="AX663" s="45"/>
    </row>
    <row r="664" spans="1:50" s="36" customFormat="1" ht="27.75" customHeight="1" x14ac:dyDescent="0.15">
      <c r="A664" s="36" t="str">
        <f t="shared" si="93"/>
        <v>CARMEN DEL PILAR ESCOBAR BUSTOS107010103</v>
      </c>
      <c r="B664" s="36" t="b">
        <f>+A664='[1]Anexo 9'!A664</f>
        <v>1</v>
      </c>
      <c r="C664" s="18">
        <v>51739236</v>
      </c>
      <c r="D664" s="18" t="s">
        <v>3859</v>
      </c>
      <c r="E664" s="15" t="s">
        <v>61</v>
      </c>
      <c r="F664" s="15" t="s">
        <v>62</v>
      </c>
      <c r="G664" s="15" t="s">
        <v>3155</v>
      </c>
      <c r="H664" s="15" t="s">
        <v>3155</v>
      </c>
      <c r="I664" s="15" t="s">
        <v>3155</v>
      </c>
      <c r="J664" s="15">
        <v>5</v>
      </c>
      <c r="K664" s="15" t="s">
        <v>3155</v>
      </c>
      <c r="L664" s="15">
        <v>107010103</v>
      </c>
      <c r="M664" s="15" t="s">
        <v>2192</v>
      </c>
      <c r="N664" s="15" t="s">
        <v>64</v>
      </c>
      <c r="O664" s="18" t="s">
        <v>4197</v>
      </c>
      <c r="P664" s="22" t="s">
        <v>3841</v>
      </c>
      <c r="Q664" s="15" t="s">
        <v>66</v>
      </c>
      <c r="R664" s="18" t="s">
        <v>5650</v>
      </c>
      <c r="S664" s="22" t="s">
        <v>73</v>
      </c>
      <c r="T664" s="18" t="s">
        <v>5650</v>
      </c>
      <c r="U664" s="18">
        <v>100</v>
      </c>
      <c r="V664" s="15"/>
      <c r="W664" s="18" t="s">
        <v>1886</v>
      </c>
      <c r="X664" s="18"/>
      <c r="Y664" s="15" t="s">
        <v>73</v>
      </c>
      <c r="Z664" s="18" t="s">
        <v>1886</v>
      </c>
      <c r="AA664" s="18" t="s">
        <v>71</v>
      </c>
      <c r="AB664" s="18" t="s">
        <v>2195</v>
      </c>
      <c r="AC664" s="67" t="str">
        <f>+VLOOKUP("*"&amp;L664&amp;"*",'[2]REGISTROS SANITARIOS'!$D$554:$E$713,2,FALSE)</f>
        <v>SI</v>
      </c>
      <c r="AD664" s="22" t="s">
        <v>1025</v>
      </c>
      <c r="AE664" s="16" t="s">
        <v>7803</v>
      </c>
      <c r="AF664" s="34" t="s">
        <v>8814</v>
      </c>
      <c r="AG664" s="24" t="s">
        <v>8114</v>
      </c>
      <c r="AH664" s="18" t="s">
        <v>8052</v>
      </c>
      <c r="AI664" s="18" t="s">
        <v>56</v>
      </c>
      <c r="AJ664" s="17">
        <v>12650</v>
      </c>
      <c r="AK664" s="25">
        <v>12650</v>
      </c>
      <c r="AL664" s="25">
        <v>334</v>
      </c>
      <c r="AM664" s="35"/>
      <c r="AN664" s="49">
        <f t="shared" si="94"/>
        <v>4225100</v>
      </c>
      <c r="AO664" s="18"/>
      <c r="AP664" s="15" t="s">
        <v>8012</v>
      </c>
      <c r="AQ664" s="43" t="str">
        <f t="shared" si="95"/>
        <v>SI</v>
      </c>
      <c r="AR664" s="44">
        <f t="shared" si="96"/>
        <v>4225100</v>
      </c>
      <c r="AS664" s="44">
        <f t="shared" si="97"/>
        <v>4225100</v>
      </c>
      <c r="AT664" s="44">
        <f t="shared" si="98"/>
        <v>4225100</v>
      </c>
      <c r="AU664" s="44">
        <f t="shared" si="99"/>
        <v>4225100</v>
      </c>
      <c r="AV664" s="45" t="b">
        <f t="shared" si="100"/>
        <v>1</v>
      </c>
      <c r="AW664" s="45" t="b">
        <f t="shared" si="101"/>
        <v>1</v>
      </c>
      <c r="AX664" s="45"/>
    </row>
    <row r="665" spans="1:50" s="36" customFormat="1" ht="27.75" customHeight="1" x14ac:dyDescent="0.15">
      <c r="A665" s="36" t="str">
        <f t="shared" si="93"/>
        <v>CARMEN DEL PILAR ESCOBAR BUSTOS107010203</v>
      </c>
      <c r="B665" s="36" t="b">
        <f>+A665='[1]Anexo 9'!A665</f>
        <v>1</v>
      </c>
      <c r="C665" s="18">
        <v>51739237</v>
      </c>
      <c r="D665" s="18" t="s">
        <v>3859</v>
      </c>
      <c r="E665" s="15" t="s">
        <v>61</v>
      </c>
      <c r="F665" s="15" t="s">
        <v>62</v>
      </c>
      <c r="G665" s="15" t="s">
        <v>3155</v>
      </c>
      <c r="H665" s="15" t="s">
        <v>3155</v>
      </c>
      <c r="I665" s="15" t="s">
        <v>3155</v>
      </c>
      <c r="J665" s="15">
        <v>7</v>
      </c>
      <c r="K665" s="15" t="s">
        <v>3155</v>
      </c>
      <c r="L665" s="15">
        <v>107010203</v>
      </c>
      <c r="M665" s="15" t="s">
        <v>1627</v>
      </c>
      <c r="N665" s="15" t="s">
        <v>80</v>
      </c>
      <c r="O665" s="18" t="s">
        <v>4198</v>
      </c>
      <c r="P665" s="22" t="s">
        <v>3841</v>
      </c>
      <c r="Q665" s="15" t="s">
        <v>1616</v>
      </c>
      <c r="R665" s="18" t="s">
        <v>3134</v>
      </c>
      <c r="S665" s="22" t="s">
        <v>73</v>
      </c>
      <c r="T665" s="18" t="s">
        <v>3134</v>
      </c>
      <c r="U665" s="18">
        <v>10</v>
      </c>
      <c r="V665" s="15"/>
      <c r="W665" s="18" t="s">
        <v>1882</v>
      </c>
      <c r="X665" s="18"/>
      <c r="Y665" s="15" t="s">
        <v>73</v>
      </c>
      <c r="Z665" s="18" t="s">
        <v>1882</v>
      </c>
      <c r="AA665" s="18" t="s">
        <v>71</v>
      </c>
      <c r="AB665" s="18" t="s">
        <v>6800</v>
      </c>
      <c r="AC665" s="67" t="e">
        <f>+VLOOKUP("*"&amp;L665&amp;"*",'[2]REGISTROS SANITARIOS'!$D$554:$E$713,2,FALSE)</f>
        <v>#N/A</v>
      </c>
      <c r="AD665" s="22" t="s">
        <v>44</v>
      </c>
      <c r="AE665" s="16" t="s">
        <v>7730</v>
      </c>
      <c r="AF665" s="34" t="s">
        <v>8814</v>
      </c>
      <c r="AG665" s="24" t="s">
        <v>8115</v>
      </c>
      <c r="AH665" s="18" t="s">
        <v>8029</v>
      </c>
      <c r="AI665" s="18" t="s">
        <v>56</v>
      </c>
      <c r="AJ665" s="17">
        <v>16500</v>
      </c>
      <c r="AK665" s="25">
        <v>16500</v>
      </c>
      <c r="AL665" s="25">
        <v>2434</v>
      </c>
      <c r="AM665" s="35"/>
      <c r="AN665" s="49">
        <f t="shared" si="94"/>
        <v>40161000</v>
      </c>
      <c r="AO665" s="18"/>
      <c r="AP665" s="15" t="s">
        <v>8012</v>
      </c>
      <c r="AQ665" s="43" t="str">
        <f t="shared" si="95"/>
        <v>SI</v>
      </c>
      <c r="AR665" s="44">
        <f t="shared" si="96"/>
        <v>40161000</v>
      </c>
      <c r="AS665" s="44">
        <f t="shared" si="97"/>
        <v>40161000</v>
      </c>
      <c r="AT665" s="44">
        <f t="shared" si="98"/>
        <v>40161000</v>
      </c>
      <c r="AU665" s="44">
        <f t="shared" si="99"/>
        <v>40161000</v>
      </c>
      <c r="AV665" s="45" t="b">
        <f t="shared" si="100"/>
        <v>1</v>
      </c>
      <c r="AW665" s="45" t="b">
        <f t="shared" si="101"/>
        <v>1</v>
      </c>
      <c r="AX665" s="45"/>
    </row>
    <row r="666" spans="1:50" s="36" customFormat="1" ht="27.75" customHeight="1" x14ac:dyDescent="0.15">
      <c r="A666" s="36" t="str">
        <f t="shared" si="93"/>
        <v>CARMEN DEL PILAR ESCOBAR BUSTOS107010309</v>
      </c>
      <c r="B666" s="36" t="b">
        <f>+A666='[1]Anexo 9'!A666</f>
        <v>1</v>
      </c>
      <c r="C666" s="18">
        <v>51739238</v>
      </c>
      <c r="D666" s="18" t="s">
        <v>3859</v>
      </c>
      <c r="E666" s="15" t="s">
        <v>61</v>
      </c>
      <c r="F666" s="15" t="s">
        <v>62</v>
      </c>
      <c r="G666" s="15" t="s">
        <v>3155</v>
      </c>
      <c r="H666" s="15" t="s">
        <v>3155</v>
      </c>
      <c r="I666" s="15" t="s">
        <v>3155</v>
      </c>
      <c r="J666" s="15">
        <v>4</v>
      </c>
      <c r="K666" s="15" t="s">
        <v>3155</v>
      </c>
      <c r="L666" s="15">
        <v>107010309</v>
      </c>
      <c r="M666" s="15" t="s">
        <v>2196</v>
      </c>
      <c r="N666" s="15" t="s">
        <v>1436</v>
      </c>
      <c r="O666" s="18" t="s">
        <v>4199</v>
      </c>
      <c r="P666" s="22" t="s">
        <v>73</v>
      </c>
      <c r="Q666" s="15" t="s">
        <v>1822</v>
      </c>
      <c r="R666" s="18" t="s">
        <v>5647</v>
      </c>
      <c r="S666" s="22" t="b">
        <f>+R666=Q666</f>
        <v>0</v>
      </c>
      <c r="T666" s="18" t="s">
        <v>5647</v>
      </c>
      <c r="U666" s="18">
        <v>300</v>
      </c>
      <c r="V666" s="15"/>
      <c r="W666" s="18" t="s">
        <v>1707</v>
      </c>
      <c r="X666" s="18"/>
      <c r="Y666" s="15" t="s">
        <v>73</v>
      </c>
      <c r="Z666" s="18" t="s">
        <v>1707</v>
      </c>
      <c r="AA666" s="18" t="s">
        <v>71</v>
      </c>
      <c r="AB666" s="18" t="s">
        <v>2199</v>
      </c>
      <c r="AC666" s="67" t="str">
        <f>+VLOOKUP("*"&amp;L666&amp;"*",'[2]REGISTROS SANITARIOS'!$D$554:$E$713,2,FALSE)</f>
        <v>SI</v>
      </c>
      <c r="AD666" s="22" t="s">
        <v>1025</v>
      </c>
      <c r="AE666" s="16" t="s">
        <v>7804</v>
      </c>
      <c r="AF666" s="34" t="s">
        <v>8814</v>
      </c>
      <c r="AG666" s="24" t="s">
        <v>8116</v>
      </c>
      <c r="AH666" s="18" t="s">
        <v>8039</v>
      </c>
      <c r="AI666" s="18" t="s">
        <v>56</v>
      </c>
      <c r="AJ666" s="17">
        <v>330000</v>
      </c>
      <c r="AK666" s="25">
        <v>330000</v>
      </c>
      <c r="AL666" s="25">
        <v>32</v>
      </c>
      <c r="AM666" s="35"/>
      <c r="AN666" s="49">
        <f t="shared" si="94"/>
        <v>10560000</v>
      </c>
      <c r="AO666" s="18"/>
      <c r="AP666" s="15" t="s">
        <v>8012</v>
      </c>
      <c r="AQ666" s="43" t="str">
        <f t="shared" si="95"/>
        <v>SI</v>
      </c>
      <c r="AR666" s="44">
        <f t="shared" si="96"/>
        <v>10560000</v>
      </c>
      <c r="AS666" s="44">
        <f t="shared" si="97"/>
        <v>10560000</v>
      </c>
      <c r="AT666" s="44">
        <f t="shared" si="98"/>
        <v>10560000</v>
      </c>
      <c r="AU666" s="44">
        <f t="shared" si="99"/>
        <v>10560000</v>
      </c>
      <c r="AV666" s="45" t="b">
        <f t="shared" si="100"/>
        <v>1</v>
      </c>
      <c r="AW666" s="45" t="b">
        <f t="shared" si="101"/>
        <v>1</v>
      </c>
      <c r="AX666" s="45"/>
    </row>
    <row r="667" spans="1:50" s="36" customFormat="1" ht="27.75" customHeight="1" x14ac:dyDescent="0.15">
      <c r="A667" s="36" t="str">
        <f t="shared" si="93"/>
        <v>CARMEN DEL PILAR ESCOBAR BUSTOS107010903</v>
      </c>
      <c r="B667" s="36" t="b">
        <f>+A667='[1]Anexo 9'!A667</f>
        <v>1</v>
      </c>
      <c r="C667" s="18">
        <v>51739240</v>
      </c>
      <c r="D667" s="18" t="s">
        <v>3859</v>
      </c>
      <c r="E667" s="15" t="s">
        <v>61</v>
      </c>
      <c r="F667" s="15" t="s">
        <v>62</v>
      </c>
      <c r="G667" s="15" t="s">
        <v>3155</v>
      </c>
      <c r="H667" s="15" t="s">
        <v>3155</v>
      </c>
      <c r="I667" s="15" t="s">
        <v>3155</v>
      </c>
      <c r="J667" s="15">
        <v>7</v>
      </c>
      <c r="K667" s="15" t="s">
        <v>3155</v>
      </c>
      <c r="L667" s="15">
        <v>107010903</v>
      </c>
      <c r="M667" s="15" t="s">
        <v>2202</v>
      </c>
      <c r="N667" s="15" t="s">
        <v>64</v>
      </c>
      <c r="O667" s="18" t="s">
        <v>4200</v>
      </c>
      <c r="P667" s="22" t="s">
        <v>3841</v>
      </c>
      <c r="Q667" s="15" t="s">
        <v>76</v>
      </c>
      <c r="R667" s="18" t="s">
        <v>5650</v>
      </c>
      <c r="S667" s="22" t="s">
        <v>73</v>
      </c>
      <c r="T667" s="18" t="s">
        <v>5650</v>
      </c>
      <c r="U667" s="18">
        <v>100</v>
      </c>
      <c r="V667" s="15"/>
      <c r="W667" s="18" t="s">
        <v>1882</v>
      </c>
      <c r="X667" s="18"/>
      <c r="Y667" s="15" t="s">
        <v>73</v>
      </c>
      <c r="Z667" s="18" t="s">
        <v>1882</v>
      </c>
      <c r="AA667" s="18" t="s">
        <v>71</v>
      </c>
      <c r="AB667" s="18" t="s">
        <v>2203</v>
      </c>
      <c r="AC667" s="67" t="str">
        <f>+VLOOKUP("*"&amp;L667&amp;"*",'[2]REGISTROS SANITARIOS'!$D$554:$E$713,2,FALSE)</f>
        <v>SI</v>
      </c>
      <c r="AD667" s="22" t="s">
        <v>1025</v>
      </c>
      <c r="AE667" s="16" t="s">
        <v>7805</v>
      </c>
      <c r="AF667" s="34" t="s">
        <v>8814</v>
      </c>
      <c r="AG667" s="24" t="s">
        <v>8117</v>
      </c>
      <c r="AH667" s="18" t="s">
        <v>3454</v>
      </c>
      <c r="AI667" s="18" t="s">
        <v>56</v>
      </c>
      <c r="AJ667" s="17">
        <v>20900</v>
      </c>
      <c r="AK667" s="25">
        <v>20900</v>
      </c>
      <c r="AL667" s="25">
        <v>334</v>
      </c>
      <c r="AM667" s="35"/>
      <c r="AN667" s="49">
        <f t="shared" si="94"/>
        <v>6980600</v>
      </c>
      <c r="AO667" s="18"/>
      <c r="AP667" s="15" t="s">
        <v>8012</v>
      </c>
      <c r="AQ667" s="43" t="str">
        <f t="shared" si="95"/>
        <v>SI</v>
      </c>
      <c r="AR667" s="44">
        <f t="shared" si="96"/>
        <v>6980600</v>
      </c>
      <c r="AS667" s="44">
        <f t="shared" si="97"/>
        <v>6980600</v>
      </c>
      <c r="AT667" s="44">
        <f t="shared" si="98"/>
        <v>6980600</v>
      </c>
      <c r="AU667" s="44">
        <f t="shared" si="99"/>
        <v>6980600</v>
      </c>
      <c r="AV667" s="45" t="b">
        <f t="shared" si="100"/>
        <v>1</v>
      </c>
      <c r="AW667" s="45" t="b">
        <f t="shared" si="101"/>
        <v>1</v>
      </c>
      <c r="AX667" s="45"/>
    </row>
    <row r="668" spans="1:50" s="36" customFormat="1" ht="27.75" customHeight="1" x14ac:dyDescent="0.15">
      <c r="A668" s="36" t="str">
        <f t="shared" si="93"/>
        <v>CARMEN DEL PILAR ESCOBAR BUSTOS107011303</v>
      </c>
      <c r="B668" s="36" t="b">
        <f>+A668='[1]Anexo 9'!A668</f>
        <v>1</v>
      </c>
      <c r="C668" s="18">
        <v>51739241</v>
      </c>
      <c r="D668" s="18" t="s">
        <v>3859</v>
      </c>
      <c r="E668" s="15" t="s">
        <v>61</v>
      </c>
      <c r="F668" s="15" t="s">
        <v>62</v>
      </c>
      <c r="G668" s="15" t="s">
        <v>3155</v>
      </c>
      <c r="H668" s="15" t="s">
        <v>3155</v>
      </c>
      <c r="I668" s="15" t="s">
        <v>3155</v>
      </c>
      <c r="J668" s="15">
        <v>7</v>
      </c>
      <c r="K668" s="15" t="s">
        <v>3155</v>
      </c>
      <c r="L668" s="15">
        <v>107011303</v>
      </c>
      <c r="M668" s="15" t="s">
        <v>1631</v>
      </c>
      <c r="N668" s="15" t="s">
        <v>80</v>
      </c>
      <c r="O668" s="18" t="s">
        <v>4201</v>
      </c>
      <c r="P668" s="22" t="s">
        <v>3841</v>
      </c>
      <c r="Q668" s="15" t="s">
        <v>1633</v>
      </c>
      <c r="R668" s="18" t="s">
        <v>3127</v>
      </c>
      <c r="S668" s="22" t="s">
        <v>73</v>
      </c>
      <c r="T668" s="18" t="s">
        <v>3127</v>
      </c>
      <c r="U668" s="18">
        <v>1</v>
      </c>
      <c r="V668" s="15"/>
      <c r="W668" s="18" t="s">
        <v>6198</v>
      </c>
      <c r="X668" s="18"/>
      <c r="Y668" s="15" t="s">
        <v>73</v>
      </c>
      <c r="Z668" s="18" t="s">
        <v>6198</v>
      </c>
      <c r="AA668" s="18" t="s">
        <v>71</v>
      </c>
      <c r="AB668" s="18" t="s">
        <v>6798</v>
      </c>
      <c r="AC668" s="67" t="str">
        <f>+VLOOKUP("*"&amp;L668&amp;"*",'[2]REGISTROS SANITARIOS'!$D$554:$E$713,2,FALSE)</f>
        <v>SI</v>
      </c>
      <c r="AD668" s="22" t="s">
        <v>1025</v>
      </c>
      <c r="AE668" s="16" t="s">
        <v>7767</v>
      </c>
      <c r="AF668" s="34" t="s">
        <v>8814</v>
      </c>
      <c r="AG668" s="24"/>
      <c r="AH668" s="18"/>
      <c r="AI668" s="18"/>
      <c r="AJ668" s="17">
        <v>385</v>
      </c>
      <c r="AK668" s="25">
        <v>385</v>
      </c>
      <c r="AL668" s="25">
        <v>13512</v>
      </c>
      <c r="AM668" s="35"/>
      <c r="AN668" s="49">
        <f t="shared" si="94"/>
        <v>5202120</v>
      </c>
      <c r="AO668" s="18"/>
      <c r="AP668" s="15" t="s">
        <v>8012</v>
      </c>
      <c r="AQ668" s="43" t="str">
        <f t="shared" si="95"/>
        <v>SI</v>
      </c>
      <c r="AR668" s="44">
        <f t="shared" si="96"/>
        <v>5202120</v>
      </c>
      <c r="AS668" s="44">
        <f t="shared" si="97"/>
        <v>5202120</v>
      </c>
      <c r="AT668" s="44">
        <f t="shared" si="98"/>
        <v>5202120</v>
      </c>
      <c r="AU668" s="44">
        <f t="shared" si="99"/>
        <v>5202120</v>
      </c>
      <c r="AV668" s="45" t="b">
        <f t="shared" si="100"/>
        <v>1</v>
      </c>
      <c r="AW668" s="45" t="b">
        <f t="shared" si="101"/>
        <v>1</v>
      </c>
      <c r="AX668" s="45"/>
    </row>
    <row r="669" spans="1:50" s="36" customFormat="1" ht="27.75" customHeight="1" x14ac:dyDescent="0.15">
      <c r="A669" s="36" t="str">
        <f t="shared" si="93"/>
        <v>CARMEN DEL PILAR ESCOBAR BUSTOS107020209</v>
      </c>
      <c r="B669" s="36" t="b">
        <f>+A669='[1]Anexo 9'!A669</f>
        <v>1</v>
      </c>
      <c r="C669" s="18">
        <v>51739242</v>
      </c>
      <c r="D669" s="18" t="s">
        <v>3859</v>
      </c>
      <c r="E669" s="15" t="s">
        <v>61</v>
      </c>
      <c r="F669" s="15" t="s">
        <v>62</v>
      </c>
      <c r="G669" s="15" t="s">
        <v>3155</v>
      </c>
      <c r="H669" s="15" t="s">
        <v>3155</v>
      </c>
      <c r="I669" s="15" t="s">
        <v>3155</v>
      </c>
      <c r="J669" s="15">
        <v>6</v>
      </c>
      <c r="K669" s="15" t="s">
        <v>3155</v>
      </c>
      <c r="L669" s="15">
        <v>107020209</v>
      </c>
      <c r="M669" s="15" t="s">
        <v>1435</v>
      </c>
      <c r="N669" s="15" t="s">
        <v>1436</v>
      </c>
      <c r="O669" s="18" t="s">
        <v>4202</v>
      </c>
      <c r="P669" s="22" t="s">
        <v>73</v>
      </c>
      <c r="Q669" s="15" t="s">
        <v>1438</v>
      </c>
      <c r="R669" s="18" t="s">
        <v>5657</v>
      </c>
      <c r="S669" s="22" t="b">
        <f>+R669=Q669</f>
        <v>0</v>
      </c>
      <c r="T669" s="18" t="s">
        <v>5657</v>
      </c>
      <c r="U669" s="18">
        <v>28</v>
      </c>
      <c r="V669" s="15"/>
      <c r="W669" s="18" t="s">
        <v>2596</v>
      </c>
      <c r="X669" s="18"/>
      <c r="Y669" s="15" t="s">
        <v>73</v>
      </c>
      <c r="Z669" s="18" t="s">
        <v>2596</v>
      </c>
      <c r="AA669" s="18" t="s">
        <v>71</v>
      </c>
      <c r="AB669" s="18" t="s">
        <v>2205</v>
      </c>
      <c r="AC669" s="67" t="str">
        <f>+VLOOKUP("*"&amp;L669&amp;"*",'[2]REGISTROS SANITARIOS'!$D$554:$E$713,2,FALSE)</f>
        <v>SI</v>
      </c>
      <c r="AD669" s="22" t="s">
        <v>1025</v>
      </c>
      <c r="AE669" s="16" t="s">
        <v>7806</v>
      </c>
      <c r="AF669" s="34" t="s">
        <v>8814</v>
      </c>
      <c r="AG669" s="24" t="s">
        <v>8118</v>
      </c>
      <c r="AH669" s="18" t="s">
        <v>8037</v>
      </c>
      <c r="AI669" s="18" t="s">
        <v>56</v>
      </c>
      <c r="AJ669" s="17">
        <v>8250</v>
      </c>
      <c r="AK669" s="25">
        <v>8250</v>
      </c>
      <c r="AL669" s="25">
        <v>538</v>
      </c>
      <c r="AM669" s="35"/>
      <c r="AN669" s="49">
        <f t="shared" si="94"/>
        <v>4438500</v>
      </c>
      <c r="AO669" s="18"/>
      <c r="AP669" s="15" t="s">
        <v>8012</v>
      </c>
      <c r="AQ669" s="43" t="str">
        <f t="shared" si="95"/>
        <v>SI</v>
      </c>
      <c r="AR669" s="44">
        <f t="shared" si="96"/>
        <v>4438500</v>
      </c>
      <c r="AS669" s="44">
        <f t="shared" si="97"/>
        <v>4438500</v>
      </c>
      <c r="AT669" s="44">
        <f t="shared" si="98"/>
        <v>4438500</v>
      </c>
      <c r="AU669" s="44">
        <f t="shared" si="99"/>
        <v>4438500</v>
      </c>
      <c r="AV669" s="45" t="b">
        <f t="shared" si="100"/>
        <v>1</v>
      </c>
      <c r="AW669" s="45" t="b">
        <f t="shared" si="101"/>
        <v>1</v>
      </c>
      <c r="AX669" s="45"/>
    </row>
    <row r="670" spans="1:50" s="36" customFormat="1" ht="27.75" customHeight="1" x14ac:dyDescent="0.15">
      <c r="A670" s="36" t="str">
        <f t="shared" si="93"/>
        <v>CARMEN DEL PILAR ESCOBAR BUSTOS107020509</v>
      </c>
      <c r="B670" s="36" t="b">
        <f>+A670='[1]Anexo 9'!A670</f>
        <v>1</v>
      </c>
      <c r="C670" s="18">
        <v>51739244</v>
      </c>
      <c r="D670" s="18" t="s">
        <v>3859</v>
      </c>
      <c r="E670" s="15" t="s">
        <v>61</v>
      </c>
      <c r="F670" s="15" t="s">
        <v>62</v>
      </c>
      <c r="G670" s="15" t="s">
        <v>3155</v>
      </c>
      <c r="H670" s="15" t="s">
        <v>3155</v>
      </c>
      <c r="I670" s="15" t="s">
        <v>3155</v>
      </c>
      <c r="J670" s="15">
        <v>4</v>
      </c>
      <c r="K670" s="15" t="s">
        <v>3155</v>
      </c>
      <c r="L670" s="15">
        <v>107020509</v>
      </c>
      <c r="M670" s="15" t="s">
        <v>2207</v>
      </c>
      <c r="N670" s="15" t="s">
        <v>1436</v>
      </c>
      <c r="O670" s="18" t="s">
        <v>4203</v>
      </c>
      <c r="P670" s="22" t="s">
        <v>73</v>
      </c>
      <c r="Q670" s="15" t="s">
        <v>1761</v>
      </c>
      <c r="R670" s="18" t="s">
        <v>3830</v>
      </c>
      <c r="S670" s="22" t="s">
        <v>73</v>
      </c>
      <c r="T670" s="18" t="s">
        <v>3830</v>
      </c>
      <c r="U670" s="18">
        <v>30</v>
      </c>
      <c r="V670" s="15"/>
      <c r="W670" s="18" t="s">
        <v>6182</v>
      </c>
      <c r="X670" s="18"/>
      <c r="Y670" s="15" t="s">
        <v>73</v>
      </c>
      <c r="Z670" s="18" t="s">
        <v>6182</v>
      </c>
      <c r="AA670" s="18" t="s">
        <v>71</v>
      </c>
      <c r="AB670" s="18" t="s">
        <v>6801</v>
      </c>
      <c r="AC670" s="67" t="str">
        <f>+VLOOKUP("*"&amp;L670&amp;"*",'[2]REGISTROS SANITARIOS'!$D$554:$E$713,2,FALSE)</f>
        <v>SI</v>
      </c>
      <c r="AD670" s="22" t="s">
        <v>1025</v>
      </c>
      <c r="AE670" s="16" t="s">
        <v>7807</v>
      </c>
      <c r="AF670" s="34" t="s">
        <v>8814</v>
      </c>
      <c r="AG670" s="24" t="s">
        <v>8119</v>
      </c>
      <c r="AH670" s="18" t="s">
        <v>8011</v>
      </c>
      <c r="AI670" s="18" t="s">
        <v>56</v>
      </c>
      <c r="AJ670" s="17">
        <v>176</v>
      </c>
      <c r="AK670" s="25">
        <v>176</v>
      </c>
      <c r="AL670" s="25">
        <v>226</v>
      </c>
      <c r="AM670" s="35"/>
      <c r="AN670" s="49">
        <f t="shared" si="94"/>
        <v>39776</v>
      </c>
      <c r="AO670" s="18"/>
      <c r="AP670" s="15" t="s">
        <v>8012</v>
      </c>
      <c r="AQ670" s="43" t="str">
        <f t="shared" si="95"/>
        <v>SI</v>
      </c>
      <c r="AR670" s="44">
        <f t="shared" si="96"/>
        <v>39776</v>
      </c>
      <c r="AS670" s="44">
        <f t="shared" si="97"/>
        <v>39776</v>
      </c>
      <c r="AT670" s="44">
        <f t="shared" si="98"/>
        <v>39776</v>
      </c>
      <c r="AU670" s="44">
        <f t="shared" si="99"/>
        <v>39776</v>
      </c>
      <c r="AV670" s="45" t="b">
        <f t="shared" si="100"/>
        <v>1</v>
      </c>
      <c r="AW670" s="45" t="b">
        <f t="shared" si="101"/>
        <v>1</v>
      </c>
      <c r="AX670" s="45"/>
    </row>
    <row r="671" spans="1:50" s="36" customFormat="1" ht="27.75" customHeight="1" x14ac:dyDescent="0.15">
      <c r="A671" s="36" t="str">
        <f t="shared" si="93"/>
        <v>CARMEN DEL PILAR ESCOBAR BUSTOS107020806</v>
      </c>
      <c r="B671" s="36" t="b">
        <f>+A671='[1]Anexo 9'!A671</f>
        <v>1</v>
      </c>
      <c r="C671" s="18">
        <v>51739245</v>
      </c>
      <c r="D671" s="18" t="s">
        <v>3859</v>
      </c>
      <c r="E671" s="15" t="s">
        <v>61</v>
      </c>
      <c r="F671" s="15" t="s">
        <v>62</v>
      </c>
      <c r="G671" s="15" t="s">
        <v>3155</v>
      </c>
      <c r="H671" s="15" t="s">
        <v>3155</v>
      </c>
      <c r="I671" s="15" t="s">
        <v>3155</v>
      </c>
      <c r="J671" s="15">
        <v>6</v>
      </c>
      <c r="K671" s="15" t="s">
        <v>3155</v>
      </c>
      <c r="L671" s="15">
        <v>107020806</v>
      </c>
      <c r="M671" s="15" t="s">
        <v>1445</v>
      </c>
      <c r="N671" s="15" t="s">
        <v>835</v>
      </c>
      <c r="O671" s="18" t="s">
        <v>4204</v>
      </c>
      <c r="P671" s="22" t="s">
        <v>73</v>
      </c>
      <c r="Q671" s="15" t="s">
        <v>1447</v>
      </c>
      <c r="R671" s="18" t="s">
        <v>5660</v>
      </c>
      <c r="S671" s="22" t="s">
        <v>68</v>
      </c>
      <c r="T671" s="18" t="s">
        <v>5660</v>
      </c>
      <c r="U671" s="18">
        <v>1</v>
      </c>
      <c r="V671" s="15"/>
      <c r="W671" s="18" t="s">
        <v>2596</v>
      </c>
      <c r="X671" s="18"/>
      <c r="Y671" s="15" t="s">
        <v>73</v>
      </c>
      <c r="Z671" s="18" t="s">
        <v>2596</v>
      </c>
      <c r="AA671" s="18" t="s">
        <v>71</v>
      </c>
      <c r="AB671" s="18" t="s">
        <v>2985</v>
      </c>
      <c r="AC671" s="67" t="str">
        <f>+VLOOKUP("*"&amp;L671&amp;"*",'[2]REGISTROS SANITARIOS'!$D$554:$E$713,2,FALSE)</f>
        <v>SI</v>
      </c>
      <c r="AD671" s="22" t="s">
        <v>1025</v>
      </c>
      <c r="AE671" s="16" t="s">
        <v>7733</v>
      </c>
      <c r="AF671" s="34" t="s">
        <v>8814</v>
      </c>
      <c r="AG671" s="24"/>
      <c r="AH671" s="18"/>
      <c r="AI671" s="18"/>
      <c r="AJ671" s="17">
        <v>935</v>
      </c>
      <c r="AK671" s="25">
        <v>935</v>
      </c>
      <c r="AL671" s="25">
        <v>34810</v>
      </c>
      <c r="AM671" s="35"/>
      <c r="AN671" s="49">
        <f t="shared" si="94"/>
        <v>32547350</v>
      </c>
      <c r="AO671" s="18"/>
      <c r="AP671" s="15" t="s">
        <v>8012</v>
      </c>
      <c r="AQ671" s="43" t="str">
        <f t="shared" si="95"/>
        <v>SI</v>
      </c>
      <c r="AR671" s="44">
        <f t="shared" si="96"/>
        <v>32547350</v>
      </c>
      <c r="AS671" s="44">
        <f t="shared" si="97"/>
        <v>32547350</v>
      </c>
      <c r="AT671" s="44">
        <f t="shared" si="98"/>
        <v>32547350</v>
      </c>
      <c r="AU671" s="44">
        <f t="shared" si="99"/>
        <v>32547350</v>
      </c>
      <c r="AV671" s="45" t="b">
        <f t="shared" si="100"/>
        <v>1</v>
      </c>
      <c r="AW671" s="45" t="b">
        <f t="shared" si="101"/>
        <v>1</v>
      </c>
      <c r="AX671" s="45"/>
    </row>
    <row r="672" spans="1:50" s="36" customFormat="1" ht="27.75" customHeight="1" x14ac:dyDescent="0.15">
      <c r="A672" s="36" t="str">
        <f t="shared" si="93"/>
        <v>CARMEN DEL PILAR ESCOBAR BUSTOS107021011</v>
      </c>
      <c r="B672" s="36" t="b">
        <f>+A672='[1]Anexo 9'!A672</f>
        <v>1</v>
      </c>
      <c r="C672" s="18">
        <v>51739247</v>
      </c>
      <c r="D672" s="18" t="s">
        <v>3859</v>
      </c>
      <c r="E672" s="15" t="s">
        <v>61</v>
      </c>
      <c r="F672" s="15" t="s">
        <v>62</v>
      </c>
      <c r="G672" s="15" t="s">
        <v>3155</v>
      </c>
      <c r="H672" s="15" t="s">
        <v>3155</v>
      </c>
      <c r="I672" s="15" t="s">
        <v>3155</v>
      </c>
      <c r="J672" s="15">
        <v>6</v>
      </c>
      <c r="K672" s="15" t="s">
        <v>3155</v>
      </c>
      <c r="L672" s="15">
        <v>107021011</v>
      </c>
      <c r="M672" s="15" t="s">
        <v>4001</v>
      </c>
      <c r="N672" s="15" t="s">
        <v>1389</v>
      </c>
      <c r="O672" s="18" t="s">
        <v>4205</v>
      </c>
      <c r="P672" s="22" t="s">
        <v>3841</v>
      </c>
      <c r="Q672" s="15" t="s">
        <v>1389</v>
      </c>
      <c r="R672" s="18" t="s">
        <v>5661</v>
      </c>
      <c r="S672" s="22" t="s">
        <v>3841</v>
      </c>
      <c r="T672" s="18" t="s">
        <v>5661</v>
      </c>
      <c r="U672" s="18">
        <v>2</v>
      </c>
      <c r="V672" s="15"/>
      <c r="W672" s="18" t="s">
        <v>1824</v>
      </c>
      <c r="X672" s="18"/>
      <c r="Y672" s="15" t="s">
        <v>73</v>
      </c>
      <c r="Z672" s="18" t="s">
        <v>1824</v>
      </c>
      <c r="AA672" s="18" t="s">
        <v>71</v>
      </c>
      <c r="AB672" s="18" t="s">
        <v>3581</v>
      </c>
      <c r="AC672" s="67" t="e">
        <f>+VLOOKUP("*"&amp;L672&amp;"*",'[2]REGISTROS SANITARIOS'!$D$554:$E$713,2,FALSE)</f>
        <v>#N/A</v>
      </c>
      <c r="AD672" s="22" t="s">
        <v>44</v>
      </c>
      <c r="AE672" s="16" t="s">
        <v>7808</v>
      </c>
      <c r="AF672" s="34" t="s">
        <v>8814</v>
      </c>
      <c r="AG672" s="24" t="s">
        <v>8120</v>
      </c>
      <c r="AH672" s="18" t="s">
        <v>8039</v>
      </c>
      <c r="AI672" s="18" t="s">
        <v>56</v>
      </c>
      <c r="AJ672" s="17">
        <v>2200</v>
      </c>
      <c r="AK672" s="25">
        <v>2200</v>
      </c>
      <c r="AL672" s="25">
        <v>62700</v>
      </c>
      <c r="AM672" s="35"/>
      <c r="AN672" s="49">
        <f t="shared" si="94"/>
        <v>137940000</v>
      </c>
      <c r="AO672" s="18"/>
      <c r="AP672" s="15" t="s">
        <v>8012</v>
      </c>
      <c r="AQ672" s="43" t="str">
        <f t="shared" si="95"/>
        <v>SI</v>
      </c>
      <c r="AR672" s="44">
        <f t="shared" si="96"/>
        <v>137940000</v>
      </c>
      <c r="AS672" s="44">
        <f t="shared" si="97"/>
        <v>137940000</v>
      </c>
      <c r="AT672" s="44">
        <f t="shared" si="98"/>
        <v>137940000</v>
      </c>
      <c r="AU672" s="44">
        <f t="shared" si="99"/>
        <v>137940000</v>
      </c>
      <c r="AV672" s="45" t="b">
        <f t="shared" si="100"/>
        <v>1</v>
      </c>
      <c r="AW672" s="45" t="b">
        <f t="shared" si="101"/>
        <v>1</v>
      </c>
      <c r="AX672" s="45"/>
    </row>
    <row r="673" spans="1:50" s="36" customFormat="1" ht="27.75" customHeight="1" x14ac:dyDescent="0.15">
      <c r="A673" s="36" t="str">
        <f t="shared" si="93"/>
        <v>CARMEN DEL PILAR ESCOBAR BUSTOS107021209</v>
      </c>
      <c r="B673" s="36" t="b">
        <f>+A673='[1]Anexo 9'!A673</f>
        <v>1</v>
      </c>
      <c r="C673" s="18">
        <v>51739248</v>
      </c>
      <c r="D673" s="18" t="s">
        <v>3859</v>
      </c>
      <c r="E673" s="15" t="s">
        <v>61</v>
      </c>
      <c r="F673" s="15" t="s">
        <v>62</v>
      </c>
      <c r="G673" s="15" t="s">
        <v>3155</v>
      </c>
      <c r="H673" s="15" t="s">
        <v>3155</v>
      </c>
      <c r="I673" s="15" t="s">
        <v>3155</v>
      </c>
      <c r="J673" s="15">
        <v>5</v>
      </c>
      <c r="K673" s="15" t="s">
        <v>3155</v>
      </c>
      <c r="L673" s="15">
        <v>107021209</v>
      </c>
      <c r="M673" s="15" t="s">
        <v>1393</v>
      </c>
      <c r="N673" s="15" t="s">
        <v>1394</v>
      </c>
      <c r="O673" s="18" t="s">
        <v>4206</v>
      </c>
      <c r="P673" s="22" t="s">
        <v>73</v>
      </c>
      <c r="Q673" s="15" t="s">
        <v>1395</v>
      </c>
      <c r="R673" s="18" t="s">
        <v>5662</v>
      </c>
      <c r="S673" s="22" t="s">
        <v>73</v>
      </c>
      <c r="T673" s="18" t="s">
        <v>5662</v>
      </c>
      <c r="U673" s="18">
        <v>2</v>
      </c>
      <c r="V673" s="15"/>
      <c r="W673" s="18" t="s">
        <v>3625</v>
      </c>
      <c r="X673" s="18"/>
      <c r="Y673" s="15" t="s">
        <v>73</v>
      </c>
      <c r="Z673" s="18" t="s">
        <v>3625</v>
      </c>
      <c r="AA673" s="18" t="s">
        <v>71</v>
      </c>
      <c r="AB673" s="18" t="s">
        <v>6802</v>
      </c>
      <c r="AC673" s="67" t="str">
        <f>+VLOOKUP("*"&amp;L673&amp;"*",'[2]REGISTROS SANITARIOS'!$D$554:$E$713,2,FALSE)</f>
        <v>SI</v>
      </c>
      <c r="AD673" s="22" t="s">
        <v>1025</v>
      </c>
      <c r="AE673" s="16" t="s">
        <v>7809</v>
      </c>
      <c r="AF673" s="34" t="s">
        <v>8814</v>
      </c>
      <c r="AG673" s="24" t="s">
        <v>8121</v>
      </c>
      <c r="AH673" s="18" t="s">
        <v>8037</v>
      </c>
      <c r="AI673" s="18" t="s">
        <v>56</v>
      </c>
      <c r="AJ673" s="17">
        <v>110</v>
      </c>
      <c r="AK673" s="25">
        <v>110</v>
      </c>
      <c r="AL673" s="25">
        <v>440</v>
      </c>
      <c r="AM673" s="35"/>
      <c r="AN673" s="49">
        <f t="shared" si="94"/>
        <v>48400</v>
      </c>
      <c r="AO673" s="18"/>
      <c r="AP673" s="15" t="s">
        <v>8012</v>
      </c>
      <c r="AQ673" s="43" t="str">
        <f t="shared" si="95"/>
        <v>SI</v>
      </c>
      <c r="AR673" s="44">
        <f t="shared" si="96"/>
        <v>48400</v>
      </c>
      <c r="AS673" s="44">
        <f t="shared" si="97"/>
        <v>48400</v>
      </c>
      <c r="AT673" s="44">
        <f t="shared" si="98"/>
        <v>48400</v>
      </c>
      <c r="AU673" s="44">
        <f t="shared" si="99"/>
        <v>48400</v>
      </c>
      <c r="AV673" s="45" t="b">
        <f t="shared" si="100"/>
        <v>1</v>
      </c>
      <c r="AW673" s="45" t="b">
        <f t="shared" si="101"/>
        <v>1</v>
      </c>
      <c r="AX673" s="45"/>
    </row>
    <row r="674" spans="1:50" s="36" customFormat="1" ht="27.75" customHeight="1" x14ac:dyDescent="0.15">
      <c r="A674" s="36" t="str">
        <f t="shared" si="93"/>
        <v>CARMEN DEL PILAR ESCOBAR BUSTOS107022309</v>
      </c>
      <c r="B674" s="36" t="b">
        <f>+A674='[1]Anexo 9'!A674</f>
        <v>1</v>
      </c>
      <c r="C674" s="18">
        <v>51739250</v>
      </c>
      <c r="D674" s="18" t="s">
        <v>3859</v>
      </c>
      <c r="E674" s="15" t="s">
        <v>61</v>
      </c>
      <c r="F674" s="15" t="s">
        <v>62</v>
      </c>
      <c r="G674" s="15" t="s">
        <v>3155</v>
      </c>
      <c r="H674" s="15" t="s">
        <v>3155</v>
      </c>
      <c r="I674" s="15" t="s">
        <v>3155</v>
      </c>
      <c r="J674" s="15">
        <v>2</v>
      </c>
      <c r="K674" s="15" t="s">
        <v>3155</v>
      </c>
      <c r="L674" s="15">
        <v>107022309</v>
      </c>
      <c r="M674" s="15" t="s">
        <v>2213</v>
      </c>
      <c r="N674" s="15" t="s">
        <v>2214</v>
      </c>
      <c r="O674" s="18" t="s">
        <v>4207</v>
      </c>
      <c r="P674" s="22" t="s">
        <v>3841</v>
      </c>
      <c r="Q674" s="15" t="s">
        <v>2216</v>
      </c>
      <c r="R674" s="18" t="s">
        <v>5663</v>
      </c>
      <c r="S674" s="22" t="s">
        <v>3841</v>
      </c>
      <c r="T674" s="18" t="s">
        <v>5663</v>
      </c>
      <c r="U674" s="18">
        <v>35</v>
      </c>
      <c r="V674" s="15"/>
      <c r="W674" s="18" t="s">
        <v>6132</v>
      </c>
      <c r="X674" s="18"/>
      <c r="Y674" s="15" t="s">
        <v>73</v>
      </c>
      <c r="Z674" s="18" t="s">
        <v>6132</v>
      </c>
      <c r="AA674" s="18" t="s">
        <v>71</v>
      </c>
      <c r="AB674" s="18" t="s">
        <v>2218</v>
      </c>
      <c r="AC674" s="67" t="str">
        <f>+VLOOKUP("*"&amp;L674&amp;"*",'[2]REGISTROS SANITARIOS'!$D$554:$E$713,2,FALSE)</f>
        <v>SI</v>
      </c>
      <c r="AD674" s="22" t="s">
        <v>1025</v>
      </c>
      <c r="AE674" s="16" t="s">
        <v>7810</v>
      </c>
      <c r="AF674" s="34" t="s">
        <v>8814</v>
      </c>
      <c r="AG674" s="24" t="s">
        <v>8122</v>
      </c>
      <c r="AH674" s="18" t="s">
        <v>8037</v>
      </c>
      <c r="AI674" s="18" t="s">
        <v>56</v>
      </c>
      <c r="AJ674" s="17">
        <v>5.5</v>
      </c>
      <c r="AK674" s="25">
        <v>5.5</v>
      </c>
      <c r="AL674" s="25">
        <v>338</v>
      </c>
      <c r="AM674" s="35"/>
      <c r="AN674" s="49">
        <f t="shared" si="94"/>
        <v>1859</v>
      </c>
      <c r="AO674" s="18"/>
      <c r="AP674" s="15" t="s">
        <v>8012</v>
      </c>
      <c r="AQ674" s="43" t="str">
        <f t="shared" si="95"/>
        <v>SI</v>
      </c>
      <c r="AR674" s="44">
        <f t="shared" si="96"/>
        <v>1859</v>
      </c>
      <c r="AS674" s="44">
        <f t="shared" si="97"/>
        <v>1859</v>
      </c>
      <c r="AT674" s="44">
        <f t="shared" si="98"/>
        <v>1859</v>
      </c>
      <c r="AU674" s="44">
        <f t="shared" si="99"/>
        <v>1859</v>
      </c>
      <c r="AV674" s="45" t="b">
        <f t="shared" si="100"/>
        <v>1</v>
      </c>
      <c r="AW674" s="45" t="b">
        <f t="shared" si="101"/>
        <v>1</v>
      </c>
      <c r="AX674" s="45"/>
    </row>
    <row r="675" spans="1:50" s="36" customFormat="1" ht="27.75" customHeight="1" x14ac:dyDescent="0.15">
      <c r="A675" s="36" t="str">
        <f t="shared" si="93"/>
        <v>CARMEN DEL PILAR ESCOBAR BUSTOS107030109</v>
      </c>
      <c r="B675" s="36" t="b">
        <f>+A675='[1]Anexo 9'!A675</f>
        <v>1</v>
      </c>
      <c r="C675" s="18">
        <v>51739251</v>
      </c>
      <c r="D675" s="18" t="s">
        <v>3859</v>
      </c>
      <c r="E675" s="15" t="s">
        <v>61</v>
      </c>
      <c r="F675" s="15" t="s">
        <v>2661</v>
      </c>
      <c r="G675" s="15">
        <f>+VLOOKUP(F675,[3]Sheet1!$E$3:$G$74,3,FALSE)</f>
        <v>2</v>
      </c>
      <c r="H675" s="15">
        <f>+VLOOKUP(D675&amp;F675,'TD para paquetes'!$E$3:$I$441,5,FALSE)</f>
        <v>2</v>
      </c>
      <c r="I675" s="15" t="s">
        <v>1025</v>
      </c>
      <c r="J675" s="15">
        <v>6</v>
      </c>
      <c r="K675" s="15">
        <v>6</v>
      </c>
      <c r="L675" s="15">
        <v>107030109</v>
      </c>
      <c r="M675" s="15" t="s">
        <v>2662</v>
      </c>
      <c r="N675" s="15" t="s">
        <v>1436</v>
      </c>
      <c r="O675" s="18" t="s">
        <v>4208</v>
      </c>
      <c r="P675" s="22" t="s">
        <v>73</v>
      </c>
      <c r="Q675" s="15" t="s">
        <v>1822</v>
      </c>
      <c r="R675" s="18" t="s">
        <v>5642</v>
      </c>
      <c r="S675" s="22" t="s">
        <v>73</v>
      </c>
      <c r="T675" s="18" t="s">
        <v>5642</v>
      </c>
      <c r="U675" s="18">
        <v>50</v>
      </c>
      <c r="V675" s="15"/>
      <c r="W675" s="18" t="s">
        <v>6190</v>
      </c>
      <c r="X675" s="18" t="s">
        <v>8761</v>
      </c>
      <c r="Y675" s="15" t="s">
        <v>68</v>
      </c>
      <c r="Z675" s="18" t="s">
        <v>6190</v>
      </c>
      <c r="AA675" s="18" t="s">
        <v>71</v>
      </c>
      <c r="AB675" s="18" t="s">
        <v>1825</v>
      </c>
      <c r="AC675" s="67" t="e">
        <f>+VLOOKUP("*"&amp;L675&amp;"*",'[2]REGISTROS SANITARIOS'!$D$554:$E$713,2,FALSE)</f>
        <v>#N/A</v>
      </c>
      <c r="AD675" s="22" t="s">
        <v>44</v>
      </c>
      <c r="AE675" s="16" t="s">
        <v>7730</v>
      </c>
      <c r="AF675" s="34" t="s">
        <v>8814</v>
      </c>
      <c r="AG675" s="24"/>
      <c r="AH675" s="18"/>
      <c r="AI675" s="18"/>
      <c r="AJ675" s="17">
        <v>1540000</v>
      </c>
      <c r="AK675" s="25">
        <v>1540000</v>
      </c>
      <c r="AL675" s="25">
        <v>366</v>
      </c>
      <c r="AM675" s="35"/>
      <c r="AN675" s="49">
        <f t="shared" si="94"/>
        <v>563640000</v>
      </c>
      <c r="AO675" s="18"/>
      <c r="AP675" s="15" t="s">
        <v>8012</v>
      </c>
      <c r="AQ675" s="43" t="str">
        <f t="shared" si="95"/>
        <v>SI</v>
      </c>
      <c r="AR675" s="44">
        <f t="shared" si="96"/>
        <v>563640000</v>
      </c>
      <c r="AS675" s="44">
        <f t="shared" si="97"/>
        <v>563640000</v>
      </c>
      <c r="AT675" s="44">
        <f t="shared" si="98"/>
        <v>563640000</v>
      </c>
      <c r="AU675" s="44">
        <f t="shared" si="99"/>
        <v>563640000</v>
      </c>
      <c r="AV675" s="45" t="b">
        <f t="shared" si="100"/>
        <v>1</v>
      </c>
      <c r="AW675" s="45" t="b">
        <f t="shared" si="101"/>
        <v>1</v>
      </c>
      <c r="AX675" s="45"/>
    </row>
    <row r="676" spans="1:50" s="36" customFormat="1" ht="27.75" customHeight="1" x14ac:dyDescent="0.15">
      <c r="A676" s="36" t="str">
        <f t="shared" si="93"/>
        <v>CARMEN DEL PILAR ESCOBAR BUSTOS107030409</v>
      </c>
      <c r="B676" s="36" t="b">
        <f>+A676='[1]Anexo 9'!A676</f>
        <v>1</v>
      </c>
      <c r="C676" s="18">
        <v>51739252</v>
      </c>
      <c r="D676" s="18" t="s">
        <v>3859</v>
      </c>
      <c r="E676" s="15" t="s">
        <v>61</v>
      </c>
      <c r="F676" s="15" t="s">
        <v>2661</v>
      </c>
      <c r="G676" s="15">
        <f>+VLOOKUP(F676,[3]Sheet1!$E$3:$G$74,3,FALSE)</f>
        <v>2</v>
      </c>
      <c r="H676" s="15">
        <f>+VLOOKUP(D676&amp;F676,'TD para paquetes'!$E$3:$I$441,5,FALSE)</f>
        <v>2</v>
      </c>
      <c r="I676" s="15" t="s">
        <v>1025</v>
      </c>
      <c r="J676" s="15">
        <v>6</v>
      </c>
      <c r="K676" s="15">
        <v>6</v>
      </c>
      <c r="L676" s="15">
        <v>107030409</v>
      </c>
      <c r="M676" s="15" t="s">
        <v>2668</v>
      </c>
      <c r="N676" s="15" t="s">
        <v>1436</v>
      </c>
      <c r="O676" s="18" t="s">
        <v>4209</v>
      </c>
      <c r="P676" s="22" t="s">
        <v>73</v>
      </c>
      <c r="Q676" s="15" t="s">
        <v>1822</v>
      </c>
      <c r="R676" s="18" t="s">
        <v>2070</v>
      </c>
      <c r="S676" s="22" t="s">
        <v>73</v>
      </c>
      <c r="T676" s="18" t="s">
        <v>2070</v>
      </c>
      <c r="U676" s="18">
        <v>150</v>
      </c>
      <c r="V676" s="15"/>
      <c r="W676" s="18" t="s">
        <v>6190</v>
      </c>
      <c r="X676" s="18" t="s">
        <v>8761</v>
      </c>
      <c r="Y676" s="15" t="s">
        <v>68</v>
      </c>
      <c r="Z676" s="18" t="s">
        <v>6190</v>
      </c>
      <c r="AA676" s="18" t="s">
        <v>71</v>
      </c>
      <c r="AB676" s="18" t="s">
        <v>6798</v>
      </c>
      <c r="AC676" s="67" t="e">
        <f>+VLOOKUP("*"&amp;L676&amp;"*",'[2]REGISTROS SANITARIOS'!$D$554:$E$713,2,FALSE)</f>
        <v>#N/A</v>
      </c>
      <c r="AD676" s="22" t="s">
        <v>44</v>
      </c>
      <c r="AE676" s="16" t="s">
        <v>7767</v>
      </c>
      <c r="AF676" s="34" t="s">
        <v>8814</v>
      </c>
      <c r="AG676" s="24" t="s">
        <v>8123</v>
      </c>
      <c r="AH676" s="18" t="s">
        <v>8012</v>
      </c>
      <c r="AI676" s="18" t="s">
        <v>56</v>
      </c>
      <c r="AJ676" s="17">
        <v>715000</v>
      </c>
      <c r="AK676" s="25">
        <v>715000</v>
      </c>
      <c r="AL676" s="25">
        <v>32</v>
      </c>
      <c r="AM676" s="35"/>
      <c r="AN676" s="49">
        <f t="shared" si="94"/>
        <v>22880000</v>
      </c>
      <c r="AO676" s="18"/>
      <c r="AP676" s="15" t="s">
        <v>8012</v>
      </c>
      <c r="AQ676" s="43" t="str">
        <f t="shared" si="95"/>
        <v>SI</v>
      </c>
      <c r="AR676" s="44">
        <f t="shared" si="96"/>
        <v>22880000</v>
      </c>
      <c r="AS676" s="44">
        <f t="shared" si="97"/>
        <v>22880000</v>
      </c>
      <c r="AT676" s="44">
        <f t="shared" si="98"/>
        <v>22880000</v>
      </c>
      <c r="AU676" s="44">
        <f t="shared" si="99"/>
        <v>22880000</v>
      </c>
      <c r="AV676" s="45" t="b">
        <f t="shared" si="100"/>
        <v>1</v>
      </c>
      <c r="AW676" s="45" t="b">
        <f t="shared" si="101"/>
        <v>1</v>
      </c>
      <c r="AX676" s="45"/>
    </row>
    <row r="677" spans="1:50" s="36" customFormat="1" ht="27.75" customHeight="1" x14ac:dyDescent="0.15">
      <c r="A677" s="36" t="str">
        <f t="shared" si="93"/>
        <v>CARMEN DEL PILAR ESCOBAR BUSTOS107040109</v>
      </c>
      <c r="B677" s="36" t="b">
        <f>+A677='[1]Anexo 9'!A677</f>
        <v>1</v>
      </c>
      <c r="C677" s="18">
        <v>51739253</v>
      </c>
      <c r="D677" s="18" t="s">
        <v>3859</v>
      </c>
      <c r="E677" s="15" t="s">
        <v>61</v>
      </c>
      <c r="F677" s="15" t="s">
        <v>62</v>
      </c>
      <c r="G677" s="15" t="s">
        <v>3155</v>
      </c>
      <c r="H677" s="15" t="s">
        <v>3155</v>
      </c>
      <c r="I677" s="15" t="s">
        <v>3155</v>
      </c>
      <c r="J677" s="15">
        <v>3</v>
      </c>
      <c r="K677" s="15" t="s">
        <v>3155</v>
      </c>
      <c r="L677" s="15">
        <v>107040109</v>
      </c>
      <c r="M677" s="15" t="s">
        <v>2219</v>
      </c>
      <c r="N677" s="15" t="s">
        <v>1436</v>
      </c>
      <c r="O677" s="18" t="s">
        <v>4210</v>
      </c>
      <c r="P677" s="22" t="s">
        <v>73</v>
      </c>
      <c r="Q677" s="15" t="s">
        <v>2221</v>
      </c>
      <c r="R677" s="18" t="s">
        <v>5655</v>
      </c>
      <c r="S677" s="22" t="b">
        <f>+R677=Q677</f>
        <v>0</v>
      </c>
      <c r="T677" s="18" t="s">
        <v>5655</v>
      </c>
      <c r="U677" s="18">
        <v>240</v>
      </c>
      <c r="V677" s="15"/>
      <c r="W677" s="18" t="s">
        <v>2222</v>
      </c>
      <c r="X677" s="18"/>
      <c r="Y677" s="15" t="s">
        <v>73</v>
      </c>
      <c r="Z677" s="18" t="s">
        <v>2222</v>
      </c>
      <c r="AA677" s="18" t="s">
        <v>71</v>
      </c>
      <c r="AB677" s="18" t="s">
        <v>3585</v>
      </c>
      <c r="AC677" s="67" t="e">
        <f>+VLOOKUP("*"&amp;L677&amp;"*",'[2]REGISTROS SANITARIOS'!$D$554:$E$713,2,FALSE)</f>
        <v>#N/A</v>
      </c>
      <c r="AD677" s="22" t="s">
        <v>44</v>
      </c>
      <c r="AE677" s="16" t="s">
        <v>7811</v>
      </c>
      <c r="AF677" s="34" t="s">
        <v>8814</v>
      </c>
      <c r="AG677" s="24" t="s">
        <v>8124</v>
      </c>
      <c r="AH677" s="18" t="s">
        <v>8024</v>
      </c>
      <c r="AI677" s="18" t="s">
        <v>56</v>
      </c>
      <c r="AJ677" s="17">
        <v>660</v>
      </c>
      <c r="AK677" s="25">
        <v>660</v>
      </c>
      <c r="AL677" s="25">
        <v>858</v>
      </c>
      <c r="AM677" s="35"/>
      <c r="AN677" s="49">
        <f t="shared" si="94"/>
        <v>566280</v>
      </c>
      <c r="AO677" s="18"/>
      <c r="AP677" s="15" t="s">
        <v>8125</v>
      </c>
      <c r="AQ677" s="43" t="str">
        <f t="shared" si="95"/>
        <v>SI</v>
      </c>
      <c r="AR677" s="44">
        <f t="shared" si="96"/>
        <v>566280</v>
      </c>
      <c r="AS677" s="44">
        <f t="shared" si="97"/>
        <v>566280</v>
      </c>
      <c r="AT677" s="44">
        <f t="shared" si="98"/>
        <v>566280</v>
      </c>
      <c r="AU677" s="44">
        <f t="shared" si="99"/>
        <v>566280</v>
      </c>
      <c r="AV677" s="45" t="b">
        <f t="shared" si="100"/>
        <v>1</v>
      </c>
      <c r="AW677" s="45" t="b">
        <f t="shared" si="101"/>
        <v>1</v>
      </c>
      <c r="AX677" s="45"/>
    </row>
    <row r="678" spans="1:50" s="36" customFormat="1" ht="27.75" customHeight="1" x14ac:dyDescent="0.15">
      <c r="A678" s="36" t="str">
        <f t="shared" si="93"/>
        <v>CARMEN DEL PILAR ESCOBAR BUSTOS107050109</v>
      </c>
      <c r="B678" s="36" t="b">
        <f>+A678='[1]Anexo 9'!A678</f>
        <v>1</v>
      </c>
      <c r="C678" s="18">
        <v>51739254</v>
      </c>
      <c r="D678" s="18" t="s">
        <v>3859</v>
      </c>
      <c r="E678" s="15" t="s">
        <v>61</v>
      </c>
      <c r="F678" s="15" t="s">
        <v>62</v>
      </c>
      <c r="G678" s="15" t="s">
        <v>3155</v>
      </c>
      <c r="H678" s="15" t="s">
        <v>3155</v>
      </c>
      <c r="I678" s="15" t="s">
        <v>3155</v>
      </c>
      <c r="J678" s="15">
        <v>5</v>
      </c>
      <c r="K678" s="15" t="s">
        <v>3155</v>
      </c>
      <c r="L678" s="15">
        <v>107050109</v>
      </c>
      <c r="M678" s="15" t="s">
        <v>2225</v>
      </c>
      <c r="N678" s="15" t="s">
        <v>1436</v>
      </c>
      <c r="O678" s="18" t="s">
        <v>4211</v>
      </c>
      <c r="P678" s="22" t="s">
        <v>73</v>
      </c>
      <c r="Q678" s="15" t="s">
        <v>1428</v>
      </c>
      <c r="R678" s="18" t="s">
        <v>5627</v>
      </c>
      <c r="S678" s="22" t="b">
        <f>+R678=Q678</f>
        <v>0</v>
      </c>
      <c r="T678" s="18" t="s">
        <v>5627</v>
      </c>
      <c r="U678" s="18">
        <v>100</v>
      </c>
      <c r="V678" s="15"/>
      <c r="W678" s="18" t="s">
        <v>6190</v>
      </c>
      <c r="X678" s="18"/>
      <c r="Y678" s="15" t="s">
        <v>73</v>
      </c>
      <c r="Z678" s="18" t="s">
        <v>6190</v>
      </c>
      <c r="AA678" s="18" t="s">
        <v>71</v>
      </c>
      <c r="AB678" s="18" t="s">
        <v>2228</v>
      </c>
      <c r="AC678" s="67" t="str">
        <f>+VLOOKUP("*"&amp;L678&amp;"*",'[2]REGISTROS SANITARIOS'!$D$554:$E$713,2,FALSE)</f>
        <v>SI</v>
      </c>
      <c r="AD678" s="22" t="s">
        <v>1025</v>
      </c>
      <c r="AE678" s="16" t="s">
        <v>7812</v>
      </c>
      <c r="AF678" s="34" t="s">
        <v>8814</v>
      </c>
      <c r="AG678" s="24" t="s">
        <v>8126</v>
      </c>
      <c r="AH678" s="18" t="s">
        <v>8017</v>
      </c>
      <c r="AI678" s="18" t="s">
        <v>56</v>
      </c>
      <c r="AJ678" s="17">
        <v>110000</v>
      </c>
      <c r="AK678" s="25">
        <v>110000</v>
      </c>
      <c r="AL678" s="25">
        <v>78</v>
      </c>
      <c r="AM678" s="35"/>
      <c r="AN678" s="49">
        <f t="shared" si="94"/>
        <v>8580000</v>
      </c>
      <c r="AO678" s="18"/>
      <c r="AP678" s="15" t="s">
        <v>8012</v>
      </c>
      <c r="AQ678" s="43" t="str">
        <f t="shared" si="95"/>
        <v>SI</v>
      </c>
      <c r="AR678" s="44">
        <f t="shared" si="96"/>
        <v>8580000</v>
      </c>
      <c r="AS678" s="44">
        <f t="shared" si="97"/>
        <v>8580000</v>
      </c>
      <c r="AT678" s="44">
        <f t="shared" si="98"/>
        <v>8580000</v>
      </c>
      <c r="AU678" s="44">
        <f t="shared" si="99"/>
        <v>8580000</v>
      </c>
      <c r="AV678" s="45" t="b">
        <f t="shared" si="100"/>
        <v>1</v>
      </c>
      <c r="AW678" s="45" t="b">
        <f t="shared" si="101"/>
        <v>1</v>
      </c>
      <c r="AX678" s="45"/>
    </row>
    <row r="679" spans="1:50" s="36" customFormat="1" ht="27.75" customHeight="1" x14ac:dyDescent="0.15">
      <c r="A679" s="36" t="str">
        <f t="shared" si="93"/>
        <v>CARMEN DEL PILAR ESCOBAR BUSTOS108030103</v>
      </c>
      <c r="B679" s="36" t="b">
        <f>+A679='[1]Anexo 9'!A679</f>
        <v>1</v>
      </c>
      <c r="C679" s="18">
        <v>51739255</v>
      </c>
      <c r="D679" s="18" t="s">
        <v>3859</v>
      </c>
      <c r="E679" s="15" t="s">
        <v>61</v>
      </c>
      <c r="F679" s="15" t="s">
        <v>62</v>
      </c>
      <c r="G679" s="15" t="s">
        <v>3155</v>
      </c>
      <c r="H679" s="15" t="s">
        <v>3155</v>
      </c>
      <c r="I679" s="15" t="s">
        <v>3155</v>
      </c>
      <c r="J679" s="15">
        <v>4</v>
      </c>
      <c r="K679" s="15" t="s">
        <v>3155</v>
      </c>
      <c r="L679" s="15">
        <v>108030103</v>
      </c>
      <c r="M679" s="15" t="s">
        <v>3588</v>
      </c>
      <c r="N679" s="15" t="s">
        <v>64</v>
      </c>
      <c r="O679" s="18" t="s">
        <v>4212</v>
      </c>
      <c r="P679" s="22" t="s">
        <v>3841</v>
      </c>
      <c r="Q679" s="15" t="s">
        <v>1914</v>
      </c>
      <c r="R679" s="18" t="s">
        <v>5597</v>
      </c>
      <c r="S679" s="22" t="s">
        <v>73</v>
      </c>
      <c r="T679" s="18" t="s">
        <v>5597</v>
      </c>
      <c r="U679" s="18">
        <v>50</v>
      </c>
      <c r="V679" s="15"/>
      <c r="W679" s="18" t="s">
        <v>1886</v>
      </c>
      <c r="X679" s="18"/>
      <c r="Y679" s="15" t="s">
        <v>73</v>
      </c>
      <c r="Z679" s="18" t="s">
        <v>1886</v>
      </c>
      <c r="AA679" s="18" t="s">
        <v>71</v>
      </c>
      <c r="AB679" s="18" t="s">
        <v>6764</v>
      </c>
      <c r="AC679" s="67" t="str">
        <f>+VLOOKUP("*"&amp;L679&amp;"*",'[2]REGISTROS SANITARIOS'!$D$554:$E$713,2,FALSE)</f>
        <v>SI</v>
      </c>
      <c r="AD679" s="22" t="s">
        <v>1025</v>
      </c>
      <c r="AE679" s="16" t="s">
        <v>7735</v>
      </c>
      <c r="AF679" s="34" t="s">
        <v>8814</v>
      </c>
      <c r="AG679" s="24"/>
      <c r="AH679" s="18"/>
      <c r="AI679" s="18"/>
      <c r="AJ679" s="17">
        <v>137.5</v>
      </c>
      <c r="AK679" s="25">
        <v>137.5</v>
      </c>
      <c r="AL679" s="25">
        <v>1064</v>
      </c>
      <c r="AM679" s="35"/>
      <c r="AN679" s="49">
        <f t="shared" si="94"/>
        <v>146300</v>
      </c>
      <c r="AO679" s="18"/>
      <c r="AP679" s="15" t="s">
        <v>8012</v>
      </c>
      <c r="AQ679" s="43" t="str">
        <f t="shared" si="95"/>
        <v>SI</v>
      </c>
      <c r="AR679" s="44">
        <f t="shared" si="96"/>
        <v>146300</v>
      </c>
      <c r="AS679" s="44">
        <f t="shared" si="97"/>
        <v>146300</v>
      </c>
      <c r="AT679" s="44">
        <f t="shared" si="98"/>
        <v>146300</v>
      </c>
      <c r="AU679" s="44">
        <f t="shared" si="99"/>
        <v>146300</v>
      </c>
      <c r="AV679" s="45" t="b">
        <f t="shared" si="100"/>
        <v>1</v>
      </c>
      <c r="AW679" s="45" t="b">
        <f t="shared" si="101"/>
        <v>1</v>
      </c>
      <c r="AX679" s="45"/>
    </row>
    <row r="680" spans="1:50" s="36" customFormat="1" ht="27.75" customHeight="1" x14ac:dyDescent="0.15">
      <c r="A680" s="36" t="str">
        <f t="shared" si="93"/>
        <v>CARMEN DEL PILAR ESCOBAR BUSTOS108030303</v>
      </c>
      <c r="B680" s="36" t="b">
        <f>+A680='[1]Anexo 9'!A680</f>
        <v>1</v>
      </c>
      <c r="C680" s="18">
        <v>51739257</v>
      </c>
      <c r="D680" s="18" t="s">
        <v>3859</v>
      </c>
      <c r="E680" s="15" t="s">
        <v>61</v>
      </c>
      <c r="F680" s="15" t="s">
        <v>3424</v>
      </c>
      <c r="G680" s="15" t="s">
        <v>3155</v>
      </c>
      <c r="H680" s="15" t="s">
        <v>3155</v>
      </c>
      <c r="I680" s="15" t="s">
        <v>3155</v>
      </c>
      <c r="J680" s="15">
        <v>6</v>
      </c>
      <c r="K680" s="15" t="s">
        <v>3155</v>
      </c>
      <c r="L680" s="15">
        <v>108030303</v>
      </c>
      <c r="M680" s="15" t="s">
        <v>3873</v>
      </c>
      <c r="N680" s="15" t="s">
        <v>64</v>
      </c>
      <c r="O680" s="18" t="s">
        <v>4213</v>
      </c>
      <c r="P680" s="22" t="s">
        <v>3841</v>
      </c>
      <c r="Q680" s="15" t="s">
        <v>5563</v>
      </c>
      <c r="R680" s="18" t="s">
        <v>5650</v>
      </c>
      <c r="S680" s="22" t="s">
        <v>68</v>
      </c>
      <c r="T680" s="18" t="s">
        <v>5650</v>
      </c>
      <c r="U680" s="18">
        <v>100</v>
      </c>
      <c r="V680" s="15"/>
      <c r="W680" s="18" t="s">
        <v>6196</v>
      </c>
      <c r="X680" s="18"/>
      <c r="Y680" s="15" t="s">
        <v>73</v>
      </c>
      <c r="Z680" s="18" t="s">
        <v>6196</v>
      </c>
      <c r="AA680" s="18" t="s">
        <v>71</v>
      </c>
      <c r="AB680" s="18" t="s">
        <v>6803</v>
      </c>
      <c r="AC680" s="67" t="e">
        <f>+VLOOKUP("*"&amp;L680&amp;"*",'[2]REGISTROS SANITARIOS'!$D$554:$E$713,2,FALSE)</f>
        <v>#N/A</v>
      </c>
      <c r="AD680" s="22" t="s">
        <v>44</v>
      </c>
      <c r="AE680" s="16" t="s">
        <v>7813</v>
      </c>
      <c r="AF680" s="34" t="s">
        <v>8814</v>
      </c>
      <c r="AG680" s="24" t="s">
        <v>8127</v>
      </c>
      <c r="AH680" s="18" t="s">
        <v>8011</v>
      </c>
      <c r="AI680" s="18" t="s">
        <v>56</v>
      </c>
      <c r="AJ680" s="17">
        <v>4125</v>
      </c>
      <c r="AK680" s="25">
        <v>4125</v>
      </c>
      <c r="AL680" s="25">
        <v>282</v>
      </c>
      <c r="AM680" s="35"/>
      <c r="AN680" s="49">
        <f t="shared" si="94"/>
        <v>1163250</v>
      </c>
      <c r="AO680" s="18"/>
      <c r="AP680" s="15" t="s">
        <v>8012</v>
      </c>
      <c r="AQ680" s="43" t="str">
        <f t="shared" si="95"/>
        <v>SI</v>
      </c>
      <c r="AR680" s="44">
        <f t="shared" si="96"/>
        <v>1163250</v>
      </c>
      <c r="AS680" s="44">
        <f t="shared" si="97"/>
        <v>1163250</v>
      </c>
      <c r="AT680" s="44">
        <f t="shared" si="98"/>
        <v>1163250</v>
      </c>
      <c r="AU680" s="44">
        <f t="shared" si="99"/>
        <v>1163250</v>
      </c>
      <c r="AV680" s="45" t="b">
        <f t="shared" si="100"/>
        <v>1</v>
      </c>
      <c r="AW680" s="45" t="b">
        <f t="shared" si="101"/>
        <v>1</v>
      </c>
      <c r="AX680" s="45"/>
    </row>
    <row r="681" spans="1:50" s="36" customFormat="1" ht="27.75" customHeight="1" x14ac:dyDescent="0.15">
      <c r="A681" s="36" t="str">
        <f t="shared" si="93"/>
        <v>CARMEN DEL PILAR ESCOBAR BUSTOS108030403</v>
      </c>
      <c r="B681" s="36" t="b">
        <f>+A681='[1]Anexo 9'!A681</f>
        <v>1</v>
      </c>
      <c r="C681" s="18">
        <v>51739258</v>
      </c>
      <c r="D681" s="18" t="s">
        <v>3859</v>
      </c>
      <c r="E681" s="15" t="s">
        <v>61</v>
      </c>
      <c r="F681" s="15" t="s">
        <v>3424</v>
      </c>
      <c r="G681" s="15" t="s">
        <v>3155</v>
      </c>
      <c r="H681" s="15" t="s">
        <v>3155</v>
      </c>
      <c r="I681" s="15" t="s">
        <v>3155</v>
      </c>
      <c r="J681" s="15">
        <v>6</v>
      </c>
      <c r="K681" s="15" t="s">
        <v>3155</v>
      </c>
      <c r="L681" s="15">
        <v>108030403</v>
      </c>
      <c r="M681" s="15" t="s">
        <v>3875</v>
      </c>
      <c r="N681" s="15" t="s">
        <v>64</v>
      </c>
      <c r="O681" s="18" t="s">
        <v>4214</v>
      </c>
      <c r="P681" s="22" t="s">
        <v>3841</v>
      </c>
      <c r="Q681" s="15" t="s">
        <v>1914</v>
      </c>
      <c r="R681" s="18" t="s">
        <v>5650</v>
      </c>
      <c r="S681" s="22" t="s">
        <v>68</v>
      </c>
      <c r="T681" s="18" t="s">
        <v>5650</v>
      </c>
      <c r="U681" s="18">
        <v>100</v>
      </c>
      <c r="V681" s="15"/>
      <c r="W681" s="18" t="s">
        <v>6196</v>
      </c>
      <c r="X681" s="18"/>
      <c r="Y681" s="15" t="s">
        <v>73</v>
      </c>
      <c r="Z681" s="18" t="s">
        <v>6196</v>
      </c>
      <c r="AA681" s="18" t="s">
        <v>71</v>
      </c>
      <c r="AB681" s="18" t="s">
        <v>6804</v>
      </c>
      <c r="AC681" s="67" t="e">
        <f>+VLOOKUP("*"&amp;L681&amp;"*",'[2]REGISTROS SANITARIOS'!$D$554:$E$713,2,FALSE)</f>
        <v>#N/A</v>
      </c>
      <c r="AD681" s="22" t="s">
        <v>44</v>
      </c>
      <c r="AE681" s="16" t="s">
        <v>7814</v>
      </c>
      <c r="AF681" s="34" t="s">
        <v>8814</v>
      </c>
      <c r="AG681" s="24" t="s">
        <v>8128</v>
      </c>
      <c r="AH681" s="18" t="s">
        <v>8011</v>
      </c>
      <c r="AI681" s="18" t="s">
        <v>56</v>
      </c>
      <c r="AJ681" s="17">
        <v>3300</v>
      </c>
      <c r="AK681" s="25">
        <v>3300</v>
      </c>
      <c r="AL681" s="25">
        <v>282</v>
      </c>
      <c r="AM681" s="35"/>
      <c r="AN681" s="49">
        <f t="shared" si="94"/>
        <v>930600</v>
      </c>
      <c r="AO681" s="18"/>
      <c r="AP681" s="15" t="s">
        <v>8012</v>
      </c>
      <c r="AQ681" s="43" t="str">
        <f t="shared" si="95"/>
        <v>SI</v>
      </c>
      <c r="AR681" s="44">
        <f t="shared" si="96"/>
        <v>930600</v>
      </c>
      <c r="AS681" s="44">
        <f t="shared" si="97"/>
        <v>930600</v>
      </c>
      <c r="AT681" s="44">
        <f t="shared" si="98"/>
        <v>930600</v>
      </c>
      <c r="AU681" s="44">
        <f t="shared" si="99"/>
        <v>930600</v>
      </c>
      <c r="AV681" s="45" t="b">
        <f t="shared" si="100"/>
        <v>1</v>
      </c>
      <c r="AW681" s="45" t="b">
        <f t="shared" si="101"/>
        <v>1</v>
      </c>
      <c r="AX681" s="45"/>
    </row>
    <row r="682" spans="1:50" s="36" customFormat="1" ht="27.75" customHeight="1" x14ac:dyDescent="0.15">
      <c r="A682" s="36" t="str">
        <f t="shared" si="93"/>
        <v>CARMEN DEL PILAR ESCOBAR BUSTOS109010103</v>
      </c>
      <c r="B682" s="36" t="b">
        <f>+A682='[1]Anexo 9'!A682</f>
        <v>1</v>
      </c>
      <c r="C682" s="18">
        <v>51739259</v>
      </c>
      <c r="D682" s="18" t="s">
        <v>3859</v>
      </c>
      <c r="E682" s="15" t="s">
        <v>61</v>
      </c>
      <c r="F682" s="15" t="s">
        <v>62</v>
      </c>
      <c r="G682" s="15" t="s">
        <v>3155</v>
      </c>
      <c r="H682" s="15" t="s">
        <v>3155</v>
      </c>
      <c r="I682" s="15" t="s">
        <v>3155</v>
      </c>
      <c r="J682" s="15">
        <v>5</v>
      </c>
      <c r="K682" s="15" t="s">
        <v>3155</v>
      </c>
      <c r="L682" s="15">
        <v>109010103</v>
      </c>
      <c r="M682" s="15" t="s">
        <v>2229</v>
      </c>
      <c r="N682" s="15" t="s">
        <v>64</v>
      </c>
      <c r="O682" s="18" t="s">
        <v>4215</v>
      </c>
      <c r="P682" s="22" t="s">
        <v>3841</v>
      </c>
      <c r="Q682" s="15" t="s">
        <v>76</v>
      </c>
      <c r="R682" s="18" t="s">
        <v>5650</v>
      </c>
      <c r="S682" s="22" t="s">
        <v>73</v>
      </c>
      <c r="T682" s="18" t="s">
        <v>5650</v>
      </c>
      <c r="U682" s="18">
        <v>100</v>
      </c>
      <c r="V682" s="15"/>
      <c r="W682" s="18" t="s">
        <v>1882</v>
      </c>
      <c r="X682" s="18"/>
      <c r="Y682" s="15" t="s">
        <v>73</v>
      </c>
      <c r="Z682" s="18" t="s">
        <v>1882</v>
      </c>
      <c r="AA682" s="18" t="s">
        <v>71</v>
      </c>
      <c r="AB682" s="18" t="s">
        <v>3590</v>
      </c>
      <c r="AC682" s="67" t="str">
        <f>+VLOOKUP("*"&amp;L682&amp;"*",'[2]REGISTROS SANITARIOS'!$D$554:$E$713,2,FALSE)</f>
        <v>SI</v>
      </c>
      <c r="AD682" s="22" t="s">
        <v>1025</v>
      </c>
      <c r="AE682" s="16" t="s">
        <v>7815</v>
      </c>
      <c r="AF682" s="34" t="s">
        <v>8814</v>
      </c>
      <c r="AG682" s="24" t="s">
        <v>8129</v>
      </c>
      <c r="AH682" s="18" t="s">
        <v>8130</v>
      </c>
      <c r="AI682" s="18" t="s">
        <v>56</v>
      </c>
      <c r="AJ682" s="17">
        <v>71500</v>
      </c>
      <c r="AK682" s="25">
        <v>71500</v>
      </c>
      <c r="AL682" s="25">
        <v>384</v>
      </c>
      <c r="AM682" s="35"/>
      <c r="AN682" s="49">
        <f t="shared" si="94"/>
        <v>27456000</v>
      </c>
      <c r="AO682" s="18"/>
      <c r="AP682" s="15" t="s">
        <v>8012</v>
      </c>
      <c r="AQ682" s="43" t="str">
        <f t="shared" si="95"/>
        <v>SI</v>
      </c>
      <c r="AR682" s="44">
        <f t="shared" si="96"/>
        <v>27456000</v>
      </c>
      <c r="AS682" s="44">
        <f t="shared" si="97"/>
        <v>27456000</v>
      </c>
      <c r="AT682" s="44">
        <f t="shared" si="98"/>
        <v>27456000</v>
      </c>
      <c r="AU682" s="44">
        <f t="shared" si="99"/>
        <v>27456000</v>
      </c>
      <c r="AV682" s="45" t="b">
        <f t="shared" si="100"/>
        <v>1</v>
      </c>
      <c r="AW682" s="45" t="b">
        <f t="shared" si="101"/>
        <v>1</v>
      </c>
      <c r="AX682" s="45"/>
    </row>
    <row r="683" spans="1:50" s="36" customFormat="1" ht="27.75" customHeight="1" x14ac:dyDescent="0.15">
      <c r="A683" s="36" t="str">
        <f t="shared" si="93"/>
        <v>CARMEN DEL PILAR ESCOBAR BUSTOS109010609</v>
      </c>
      <c r="B683" s="36" t="b">
        <f>+A683='[1]Anexo 9'!A683</f>
        <v>1</v>
      </c>
      <c r="C683" s="18">
        <v>51739260</v>
      </c>
      <c r="D683" s="18" t="s">
        <v>3859</v>
      </c>
      <c r="E683" s="15" t="s">
        <v>61</v>
      </c>
      <c r="F683" s="15" t="s">
        <v>62</v>
      </c>
      <c r="G683" s="15" t="s">
        <v>3155</v>
      </c>
      <c r="H683" s="15" t="s">
        <v>3155</v>
      </c>
      <c r="I683" s="15" t="s">
        <v>3155</v>
      </c>
      <c r="J683" s="15">
        <v>5</v>
      </c>
      <c r="K683" s="15" t="s">
        <v>3155</v>
      </c>
      <c r="L683" s="15">
        <v>109010609</v>
      </c>
      <c r="M683" s="15" t="s">
        <v>2231</v>
      </c>
      <c r="N683" s="15" t="s">
        <v>1436</v>
      </c>
      <c r="O683" s="18" t="s">
        <v>4216</v>
      </c>
      <c r="P683" s="22" t="s">
        <v>73</v>
      </c>
      <c r="Q683" s="15" t="s">
        <v>1822</v>
      </c>
      <c r="R683" s="18" t="s">
        <v>5627</v>
      </c>
      <c r="S683" s="22" t="b">
        <f>+R683=Q683</f>
        <v>0</v>
      </c>
      <c r="T683" s="18" t="s">
        <v>5627</v>
      </c>
      <c r="U683" s="18">
        <v>100</v>
      </c>
      <c r="V683" s="15"/>
      <c r="W683" s="18" t="s">
        <v>1707</v>
      </c>
      <c r="X683" s="18"/>
      <c r="Y683" s="15" t="s">
        <v>73</v>
      </c>
      <c r="Z683" s="18" t="s">
        <v>1707</v>
      </c>
      <c r="AA683" s="18" t="s">
        <v>71</v>
      </c>
      <c r="AB683" s="18" t="s">
        <v>6805</v>
      </c>
      <c r="AC683" s="67" t="e">
        <f>+VLOOKUP("*"&amp;L683&amp;"*",'[2]REGISTROS SANITARIOS'!$D$554:$E$713,2,FALSE)</f>
        <v>#N/A</v>
      </c>
      <c r="AD683" s="22" t="s">
        <v>44</v>
      </c>
      <c r="AE683" s="16" t="s">
        <v>7816</v>
      </c>
      <c r="AF683" s="34" t="s">
        <v>8814</v>
      </c>
      <c r="AG683" s="24" t="s">
        <v>8131</v>
      </c>
      <c r="AH683" s="18" t="s">
        <v>8012</v>
      </c>
      <c r="AI683" s="18" t="s">
        <v>56</v>
      </c>
      <c r="AJ683" s="17">
        <v>121000</v>
      </c>
      <c r="AK683" s="25">
        <v>121000</v>
      </c>
      <c r="AL683" s="25">
        <v>78</v>
      </c>
      <c r="AM683" s="35"/>
      <c r="AN683" s="49">
        <f t="shared" si="94"/>
        <v>9438000</v>
      </c>
      <c r="AO683" s="18"/>
      <c r="AP683" s="15" t="s">
        <v>8012</v>
      </c>
      <c r="AQ683" s="43" t="str">
        <f t="shared" si="95"/>
        <v>SI</v>
      </c>
      <c r="AR683" s="44">
        <f t="shared" si="96"/>
        <v>9438000</v>
      </c>
      <c r="AS683" s="44">
        <f t="shared" si="97"/>
        <v>9438000</v>
      </c>
      <c r="AT683" s="44">
        <f t="shared" si="98"/>
        <v>9438000</v>
      </c>
      <c r="AU683" s="44">
        <f t="shared" si="99"/>
        <v>9438000</v>
      </c>
      <c r="AV683" s="45" t="b">
        <f t="shared" si="100"/>
        <v>1</v>
      </c>
      <c r="AW683" s="45" t="b">
        <f t="shared" si="101"/>
        <v>1</v>
      </c>
      <c r="AX683" s="45"/>
    </row>
    <row r="684" spans="1:50" s="36" customFormat="1" ht="27.75" customHeight="1" x14ac:dyDescent="0.15">
      <c r="A684" s="36" t="str">
        <f t="shared" si="93"/>
        <v>CARMEN DEL PILAR ESCOBAR BUSTOS109010704</v>
      </c>
      <c r="B684" s="36" t="b">
        <f>+A684='[1]Anexo 9'!A684</f>
        <v>1</v>
      </c>
      <c r="C684" s="18">
        <v>51739261</v>
      </c>
      <c r="D684" s="18" t="s">
        <v>3859</v>
      </c>
      <c r="E684" s="15" t="s">
        <v>61</v>
      </c>
      <c r="F684" s="15" t="s">
        <v>62</v>
      </c>
      <c r="G684" s="15" t="s">
        <v>3155</v>
      </c>
      <c r="H684" s="15" t="s">
        <v>3155</v>
      </c>
      <c r="I684" s="15" t="s">
        <v>3155</v>
      </c>
      <c r="J684" s="15">
        <v>4</v>
      </c>
      <c r="K684" s="15" t="s">
        <v>3155</v>
      </c>
      <c r="L684" s="15">
        <v>109010704</v>
      </c>
      <c r="M684" s="15" t="s">
        <v>2234</v>
      </c>
      <c r="N684" s="15" t="s">
        <v>91</v>
      </c>
      <c r="O684" s="18" t="s">
        <v>4217</v>
      </c>
      <c r="P684" s="22" t="s">
        <v>73</v>
      </c>
      <c r="Q684" s="15" t="s">
        <v>1865</v>
      </c>
      <c r="R684" s="18" t="s">
        <v>5664</v>
      </c>
      <c r="S684" s="22" t="s">
        <v>73</v>
      </c>
      <c r="T684" s="18" t="s">
        <v>5664</v>
      </c>
      <c r="U684" s="18">
        <v>1</v>
      </c>
      <c r="V684" s="15"/>
      <c r="W684" s="18" t="s">
        <v>1937</v>
      </c>
      <c r="X684" s="18"/>
      <c r="Y684" s="15" t="s">
        <v>73</v>
      </c>
      <c r="Z684" s="18" t="s">
        <v>1937</v>
      </c>
      <c r="AA684" s="18" t="s">
        <v>71</v>
      </c>
      <c r="AB684" s="18" t="s">
        <v>3596</v>
      </c>
      <c r="AC684" s="67" t="str">
        <f>+VLOOKUP("*"&amp;L684&amp;"*",'[2]REGISTROS SANITARIOS'!$D$554:$E$713,2,FALSE)</f>
        <v>SI</v>
      </c>
      <c r="AD684" s="22" t="s">
        <v>1025</v>
      </c>
      <c r="AE684" s="16" t="s">
        <v>7817</v>
      </c>
      <c r="AF684" s="34" t="s">
        <v>8814</v>
      </c>
      <c r="AG684" s="24" t="s">
        <v>8132</v>
      </c>
      <c r="AH684" s="18" t="s">
        <v>8037</v>
      </c>
      <c r="AI684" s="18" t="s">
        <v>56</v>
      </c>
      <c r="AJ684" s="17">
        <v>1045</v>
      </c>
      <c r="AK684" s="25">
        <v>1045</v>
      </c>
      <c r="AL684" s="25">
        <v>1666</v>
      </c>
      <c r="AM684" s="35"/>
      <c r="AN684" s="49">
        <f t="shared" si="94"/>
        <v>1740970</v>
      </c>
      <c r="AO684" s="18"/>
      <c r="AP684" s="15" t="s">
        <v>8012</v>
      </c>
      <c r="AQ684" s="43" t="str">
        <f t="shared" si="95"/>
        <v>SI</v>
      </c>
      <c r="AR684" s="44">
        <f t="shared" si="96"/>
        <v>1740970</v>
      </c>
      <c r="AS684" s="44">
        <f t="shared" si="97"/>
        <v>1740970</v>
      </c>
      <c r="AT684" s="44">
        <f t="shared" si="98"/>
        <v>1740970</v>
      </c>
      <c r="AU684" s="44">
        <f t="shared" si="99"/>
        <v>1740970</v>
      </c>
      <c r="AV684" s="45" t="b">
        <f t="shared" si="100"/>
        <v>1</v>
      </c>
      <c r="AW684" s="45" t="b">
        <f t="shared" si="101"/>
        <v>1</v>
      </c>
      <c r="AX684" s="45"/>
    </row>
    <row r="685" spans="1:50" s="36" customFormat="1" ht="27.75" customHeight="1" x14ac:dyDescent="0.15">
      <c r="A685" s="36" t="str">
        <f t="shared" si="93"/>
        <v>CARMEN DEL PILAR ESCOBAR BUSTOS109010909</v>
      </c>
      <c r="B685" s="36" t="b">
        <f>+A685='[1]Anexo 9'!A685</f>
        <v>1</v>
      </c>
      <c r="C685" s="18">
        <v>51739262</v>
      </c>
      <c r="D685" s="18" t="s">
        <v>3859</v>
      </c>
      <c r="E685" s="15" t="s">
        <v>61</v>
      </c>
      <c r="F685" s="15" t="s">
        <v>62</v>
      </c>
      <c r="G685" s="15" t="s">
        <v>3155</v>
      </c>
      <c r="H685" s="15" t="s">
        <v>3155</v>
      </c>
      <c r="I685" s="15" t="s">
        <v>3155</v>
      </c>
      <c r="J685" s="15">
        <v>4</v>
      </c>
      <c r="K685" s="15" t="s">
        <v>3155</v>
      </c>
      <c r="L685" s="15">
        <v>109010909</v>
      </c>
      <c r="M685" s="15" t="s">
        <v>2237</v>
      </c>
      <c r="N685" s="15" t="s">
        <v>1436</v>
      </c>
      <c r="O685" s="18" t="s">
        <v>4218</v>
      </c>
      <c r="P685" s="22" t="s">
        <v>3841</v>
      </c>
      <c r="Q685" s="15" t="s">
        <v>1822</v>
      </c>
      <c r="R685" s="18" t="s">
        <v>5628</v>
      </c>
      <c r="S685" s="22" t="s">
        <v>68</v>
      </c>
      <c r="T685" s="18" t="s">
        <v>5628</v>
      </c>
      <c r="U685" s="18">
        <v>500</v>
      </c>
      <c r="V685" s="15"/>
      <c r="W685" s="18" t="s">
        <v>1943</v>
      </c>
      <c r="X685" s="18"/>
      <c r="Y685" s="15" t="s">
        <v>73</v>
      </c>
      <c r="Z685" s="18" t="s">
        <v>1943</v>
      </c>
      <c r="AA685" s="18" t="s">
        <v>71</v>
      </c>
      <c r="AB685" s="18" t="s">
        <v>2238</v>
      </c>
      <c r="AC685" s="67" t="e">
        <f>+VLOOKUP("*"&amp;L685&amp;"*",'[2]REGISTROS SANITARIOS'!$D$554:$E$713,2,FALSE)</f>
        <v>#N/A</v>
      </c>
      <c r="AD685" s="22" t="s">
        <v>44</v>
      </c>
      <c r="AE685" s="16" t="s">
        <v>7818</v>
      </c>
      <c r="AF685" s="34" t="s">
        <v>8814</v>
      </c>
      <c r="AG685" s="24" t="s">
        <v>8133</v>
      </c>
      <c r="AH685" s="18" t="s">
        <v>8017</v>
      </c>
      <c r="AI685" s="18" t="s">
        <v>56</v>
      </c>
      <c r="AJ685" s="17">
        <v>88000</v>
      </c>
      <c r="AK685" s="25">
        <v>88000</v>
      </c>
      <c r="AL685" s="25">
        <v>32</v>
      </c>
      <c r="AM685" s="35"/>
      <c r="AN685" s="49">
        <f t="shared" si="94"/>
        <v>2816000</v>
      </c>
      <c r="AO685" s="18"/>
      <c r="AP685" s="15" t="s">
        <v>8012</v>
      </c>
      <c r="AQ685" s="43" t="str">
        <f t="shared" si="95"/>
        <v>SI</v>
      </c>
      <c r="AR685" s="44">
        <f t="shared" si="96"/>
        <v>2816000</v>
      </c>
      <c r="AS685" s="44">
        <f t="shared" si="97"/>
        <v>2816000</v>
      </c>
      <c r="AT685" s="44">
        <f t="shared" si="98"/>
        <v>2816000</v>
      </c>
      <c r="AU685" s="44">
        <f t="shared" si="99"/>
        <v>2816000</v>
      </c>
      <c r="AV685" s="45" t="b">
        <f t="shared" si="100"/>
        <v>1</v>
      </c>
      <c r="AW685" s="45" t="b">
        <f t="shared" si="101"/>
        <v>1</v>
      </c>
      <c r="AX685" s="45"/>
    </row>
    <row r="686" spans="1:50" s="36" customFormat="1" ht="27.75" customHeight="1" x14ac:dyDescent="0.15">
      <c r="A686" s="36" t="str">
        <f t="shared" si="93"/>
        <v>CARMEN DEL PILAR ESCOBAR BUSTOS109011209</v>
      </c>
      <c r="B686" s="36" t="b">
        <f>+A686='[1]Anexo 9'!A686</f>
        <v>1</v>
      </c>
      <c r="C686" s="18">
        <v>51739263</v>
      </c>
      <c r="D686" s="18" t="s">
        <v>3859</v>
      </c>
      <c r="E686" s="15" t="s">
        <v>61</v>
      </c>
      <c r="F686" s="15" t="s">
        <v>62</v>
      </c>
      <c r="G686" s="15" t="s">
        <v>3155</v>
      </c>
      <c r="H686" s="15" t="s">
        <v>3155</v>
      </c>
      <c r="I686" s="15" t="s">
        <v>3155</v>
      </c>
      <c r="J686" s="15">
        <v>6</v>
      </c>
      <c r="K686" s="15" t="s">
        <v>3155</v>
      </c>
      <c r="L686" s="15">
        <v>109011209</v>
      </c>
      <c r="M686" s="15" t="s">
        <v>2239</v>
      </c>
      <c r="N686" s="15" t="s">
        <v>1436</v>
      </c>
      <c r="O686" s="18" t="s">
        <v>4219</v>
      </c>
      <c r="P686" s="22" t="s">
        <v>3841</v>
      </c>
      <c r="Q686" s="15" t="s">
        <v>2241</v>
      </c>
      <c r="R686" s="18" t="s">
        <v>5649</v>
      </c>
      <c r="S686" s="22" t="s">
        <v>68</v>
      </c>
      <c r="T686" s="18" t="s">
        <v>5649</v>
      </c>
      <c r="U686" s="18">
        <v>900</v>
      </c>
      <c r="V686" s="15"/>
      <c r="W686" s="18" t="s">
        <v>1707</v>
      </c>
      <c r="X686" s="18"/>
      <c r="Y686" s="15" t="s">
        <v>73</v>
      </c>
      <c r="Z686" s="18" t="s">
        <v>1707</v>
      </c>
      <c r="AA686" s="18" t="s">
        <v>71</v>
      </c>
      <c r="AB686" s="18" t="s">
        <v>6806</v>
      </c>
      <c r="AC686" s="67" t="e">
        <f>+VLOOKUP("*"&amp;L686&amp;"*",'[2]REGISTROS SANITARIOS'!$D$554:$E$713,2,FALSE)</f>
        <v>#N/A</v>
      </c>
      <c r="AD686" s="22" t="s">
        <v>44</v>
      </c>
      <c r="AE686" s="16" t="s">
        <v>7819</v>
      </c>
      <c r="AF686" s="34" t="s">
        <v>8814</v>
      </c>
      <c r="AG686" s="24" t="s">
        <v>8134</v>
      </c>
      <c r="AH686" s="18" t="s">
        <v>8135</v>
      </c>
      <c r="AI686" s="18" t="s">
        <v>56</v>
      </c>
      <c r="AJ686" s="17">
        <v>605000</v>
      </c>
      <c r="AK686" s="25">
        <v>605000</v>
      </c>
      <c r="AL686" s="25">
        <v>72</v>
      </c>
      <c r="AM686" s="35"/>
      <c r="AN686" s="49">
        <f t="shared" si="94"/>
        <v>43560000</v>
      </c>
      <c r="AO686" s="18"/>
      <c r="AP686" s="15" t="s">
        <v>8012</v>
      </c>
      <c r="AQ686" s="43" t="str">
        <f t="shared" si="95"/>
        <v>SI</v>
      </c>
      <c r="AR686" s="44">
        <f t="shared" si="96"/>
        <v>43560000</v>
      </c>
      <c r="AS686" s="44">
        <f t="shared" si="97"/>
        <v>43560000</v>
      </c>
      <c r="AT686" s="44">
        <f t="shared" si="98"/>
        <v>43560000</v>
      </c>
      <c r="AU686" s="44">
        <f t="shared" si="99"/>
        <v>43560000</v>
      </c>
      <c r="AV686" s="45" t="b">
        <f t="shared" si="100"/>
        <v>1</v>
      </c>
      <c r="AW686" s="45" t="b">
        <f t="shared" si="101"/>
        <v>1</v>
      </c>
      <c r="AX686" s="45"/>
    </row>
    <row r="687" spans="1:50" s="36" customFormat="1" ht="27.75" customHeight="1" x14ac:dyDescent="0.15">
      <c r="A687" s="36" t="str">
        <f t="shared" si="93"/>
        <v>CARMEN DEL PILAR ESCOBAR BUSTOS109020209</v>
      </c>
      <c r="B687" s="36" t="b">
        <f>+A687='[1]Anexo 9'!A687</f>
        <v>1</v>
      </c>
      <c r="C687" s="18">
        <v>51739264</v>
      </c>
      <c r="D687" s="18" t="s">
        <v>3859</v>
      </c>
      <c r="E687" s="15" t="s">
        <v>61</v>
      </c>
      <c r="F687" s="15" t="s">
        <v>62</v>
      </c>
      <c r="G687" s="15" t="s">
        <v>3155</v>
      </c>
      <c r="H687" s="15" t="s">
        <v>3155</v>
      </c>
      <c r="I687" s="15" t="s">
        <v>3155</v>
      </c>
      <c r="J687" s="15">
        <v>5</v>
      </c>
      <c r="K687" s="15" t="s">
        <v>3155</v>
      </c>
      <c r="L687" s="15">
        <v>109020209</v>
      </c>
      <c r="M687" s="15" t="s">
        <v>2243</v>
      </c>
      <c r="N687" s="15" t="s">
        <v>1436</v>
      </c>
      <c r="O687" s="18" t="s">
        <v>4220</v>
      </c>
      <c r="P687" s="22" t="s">
        <v>73</v>
      </c>
      <c r="Q687" s="15" t="s">
        <v>2245</v>
      </c>
      <c r="R687" s="18" t="s">
        <v>5627</v>
      </c>
      <c r="S687" s="22" t="b">
        <f>+R687=Q687</f>
        <v>0</v>
      </c>
      <c r="T687" s="18" t="s">
        <v>5627</v>
      </c>
      <c r="U687" s="18">
        <v>100</v>
      </c>
      <c r="V687" s="15"/>
      <c r="W687" s="18" t="s">
        <v>1937</v>
      </c>
      <c r="X687" s="18"/>
      <c r="Y687" s="15" t="s">
        <v>73</v>
      </c>
      <c r="Z687" s="18" t="s">
        <v>1937</v>
      </c>
      <c r="AA687" s="18" t="s">
        <v>71</v>
      </c>
      <c r="AB687" s="18" t="s">
        <v>2248</v>
      </c>
      <c r="AC687" s="67" t="e">
        <f>+VLOOKUP("*"&amp;L687&amp;"*",'[2]REGISTROS SANITARIOS'!$D$554:$E$713,2,FALSE)</f>
        <v>#N/A</v>
      </c>
      <c r="AD687" s="22" t="s">
        <v>44</v>
      </c>
      <c r="AE687" s="16" t="s">
        <v>7798</v>
      </c>
      <c r="AF687" s="34" t="s">
        <v>8814</v>
      </c>
      <c r="AG687" s="24" t="s">
        <v>8136</v>
      </c>
      <c r="AH687" s="18" t="s">
        <v>8014</v>
      </c>
      <c r="AI687" s="18" t="s">
        <v>56</v>
      </c>
      <c r="AJ687" s="17">
        <v>286000</v>
      </c>
      <c r="AK687" s="25">
        <v>286000</v>
      </c>
      <c r="AL687" s="25">
        <v>102</v>
      </c>
      <c r="AM687" s="35"/>
      <c r="AN687" s="49">
        <f t="shared" si="94"/>
        <v>29172000</v>
      </c>
      <c r="AO687" s="18"/>
      <c r="AP687" s="15" t="s">
        <v>8012</v>
      </c>
      <c r="AQ687" s="43" t="str">
        <f t="shared" si="95"/>
        <v>SI</v>
      </c>
      <c r="AR687" s="44">
        <f t="shared" si="96"/>
        <v>29172000</v>
      </c>
      <c r="AS687" s="44">
        <f t="shared" si="97"/>
        <v>29172000</v>
      </c>
      <c r="AT687" s="44">
        <f t="shared" si="98"/>
        <v>29172000</v>
      </c>
      <c r="AU687" s="44">
        <f t="shared" si="99"/>
        <v>29172000</v>
      </c>
      <c r="AV687" s="45" t="b">
        <f t="shared" si="100"/>
        <v>1</v>
      </c>
      <c r="AW687" s="45" t="b">
        <f t="shared" si="101"/>
        <v>1</v>
      </c>
      <c r="AX687" s="45"/>
    </row>
    <row r="688" spans="1:50" s="36" customFormat="1" ht="27.75" customHeight="1" x14ac:dyDescent="0.15">
      <c r="A688" s="36" t="str">
        <f t="shared" si="93"/>
        <v>CARMEN DEL PILAR ESCOBAR BUSTOS109030303</v>
      </c>
      <c r="B688" s="36" t="b">
        <f>+A688='[1]Anexo 9'!A688</f>
        <v>1</v>
      </c>
      <c r="C688" s="18">
        <v>51739265</v>
      </c>
      <c r="D688" s="18" t="s">
        <v>3859</v>
      </c>
      <c r="E688" s="15" t="s">
        <v>61</v>
      </c>
      <c r="F688" s="15" t="s">
        <v>62</v>
      </c>
      <c r="G688" s="15" t="s">
        <v>3155</v>
      </c>
      <c r="H688" s="15" t="s">
        <v>3155</v>
      </c>
      <c r="I688" s="15" t="s">
        <v>3155</v>
      </c>
      <c r="J688" s="15">
        <v>3</v>
      </c>
      <c r="K688" s="15" t="s">
        <v>3155</v>
      </c>
      <c r="L688" s="15">
        <v>109030303</v>
      </c>
      <c r="M688" s="15" t="s">
        <v>3143</v>
      </c>
      <c r="N688" s="15" t="s">
        <v>80</v>
      </c>
      <c r="O688" s="18" t="s">
        <v>4221</v>
      </c>
      <c r="P688" s="22" t="s">
        <v>3841</v>
      </c>
      <c r="Q688" s="15" t="s">
        <v>64</v>
      </c>
      <c r="R688" s="18" t="s">
        <v>3127</v>
      </c>
      <c r="S688" s="22" t="s">
        <v>73</v>
      </c>
      <c r="T688" s="18" t="s">
        <v>3127</v>
      </c>
      <c r="U688" s="18">
        <v>1</v>
      </c>
      <c r="V688" s="15"/>
      <c r="W688" s="18" t="s">
        <v>6199</v>
      </c>
      <c r="X688" s="18"/>
      <c r="Y688" s="15" t="s">
        <v>73</v>
      </c>
      <c r="Z688" s="18" t="s">
        <v>6199</v>
      </c>
      <c r="AA688" s="18" t="s">
        <v>71</v>
      </c>
      <c r="AB688" s="18" t="s">
        <v>3145</v>
      </c>
      <c r="AC688" s="67" t="str">
        <f>+VLOOKUP("*"&amp;L688&amp;"*",'[2]REGISTROS SANITARIOS'!$D$554:$E$713,2,FALSE)</f>
        <v>SI</v>
      </c>
      <c r="AD688" s="22" t="s">
        <v>1025</v>
      </c>
      <c r="AE688" s="16" t="s">
        <v>7820</v>
      </c>
      <c r="AF688" s="34" t="s">
        <v>8814</v>
      </c>
      <c r="AG688" s="24" t="s">
        <v>8137</v>
      </c>
      <c r="AH688" s="18" t="s">
        <v>8011</v>
      </c>
      <c r="AI688" s="18" t="s">
        <v>56</v>
      </c>
      <c r="AJ688" s="17">
        <v>49.5</v>
      </c>
      <c r="AK688" s="25">
        <v>49.5</v>
      </c>
      <c r="AL688" s="25">
        <v>25080</v>
      </c>
      <c r="AM688" s="35"/>
      <c r="AN688" s="49">
        <f t="shared" si="94"/>
        <v>1241460</v>
      </c>
      <c r="AO688" s="18"/>
      <c r="AP688" s="15" t="s">
        <v>8012</v>
      </c>
      <c r="AQ688" s="43" t="str">
        <f t="shared" si="95"/>
        <v>SI</v>
      </c>
      <c r="AR688" s="44">
        <f t="shared" si="96"/>
        <v>1241460</v>
      </c>
      <c r="AS688" s="44">
        <f t="shared" si="97"/>
        <v>1241460</v>
      </c>
      <c r="AT688" s="44">
        <f t="shared" si="98"/>
        <v>1241460</v>
      </c>
      <c r="AU688" s="44">
        <f t="shared" si="99"/>
        <v>1241460</v>
      </c>
      <c r="AV688" s="45" t="b">
        <f t="shared" si="100"/>
        <v>1</v>
      </c>
      <c r="AW688" s="45" t="b">
        <f t="shared" si="101"/>
        <v>1</v>
      </c>
      <c r="AX688" s="45"/>
    </row>
    <row r="689" spans="1:50" s="36" customFormat="1" ht="27.75" customHeight="1" x14ac:dyDescent="0.15">
      <c r="A689" s="36" t="str">
        <f t="shared" si="93"/>
        <v>CARMEN DEL PILAR ESCOBAR BUSTOS109030603</v>
      </c>
      <c r="B689" s="36" t="b">
        <f>+A689='[1]Anexo 9'!A689</f>
        <v>1</v>
      </c>
      <c r="C689" s="18">
        <v>51739266</v>
      </c>
      <c r="D689" s="18" t="s">
        <v>3859</v>
      </c>
      <c r="E689" s="15" t="s">
        <v>61</v>
      </c>
      <c r="F689" s="15" t="s">
        <v>62</v>
      </c>
      <c r="G689" s="15" t="s">
        <v>3155</v>
      </c>
      <c r="H689" s="15" t="s">
        <v>3155</v>
      </c>
      <c r="I689" s="15" t="s">
        <v>3155</v>
      </c>
      <c r="J689" s="15">
        <v>7</v>
      </c>
      <c r="K689" s="15" t="s">
        <v>3155</v>
      </c>
      <c r="L689" s="15">
        <v>109030603</v>
      </c>
      <c r="M689" s="15" t="s">
        <v>2249</v>
      </c>
      <c r="N689" s="15" t="s">
        <v>80</v>
      </c>
      <c r="O689" s="18" t="s">
        <v>4222</v>
      </c>
      <c r="P689" s="22" t="s">
        <v>73</v>
      </c>
      <c r="Q689" s="15" t="s">
        <v>2250</v>
      </c>
      <c r="R689" s="18" t="s">
        <v>3134</v>
      </c>
      <c r="S689" s="22" t="s">
        <v>73</v>
      </c>
      <c r="T689" s="18" t="s">
        <v>3134</v>
      </c>
      <c r="U689" s="18">
        <v>10</v>
      </c>
      <c r="V689" s="15"/>
      <c r="W689" s="18" t="s">
        <v>6200</v>
      </c>
      <c r="X689" s="18"/>
      <c r="Y689" s="15" t="s">
        <v>73</v>
      </c>
      <c r="Z689" s="18" t="s">
        <v>6200</v>
      </c>
      <c r="AA689" s="18" t="s">
        <v>71</v>
      </c>
      <c r="AB689" s="18" t="s">
        <v>2985</v>
      </c>
      <c r="AC689" s="67" t="str">
        <f>+VLOOKUP("*"&amp;L689&amp;"*",'[2]REGISTROS SANITARIOS'!$D$554:$E$713,2,FALSE)</f>
        <v>SI</v>
      </c>
      <c r="AD689" s="22" t="s">
        <v>1025</v>
      </c>
      <c r="AE689" s="16" t="s">
        <v>7733</v>
      </c>
      <c r="AF689" s="34" t="s">
        <v>8814</v>
      </c>
      <c r="AG689" s="24"/>
      <c r="AH689" s="18"/>
      <c r="AI689" s="18"/>
      <c r="AJ689" s="17">
        <v>880</v>
      </c>
      <c r="AK689" s="25">
        <v>880</v>
      </c>
      <c r="AL689" s="25">
        <v>20910</v>
      </c>
      <c r="AM689" s="35"/>
      <c r="AN689" s="49">
        <f t="shared" si="94"/>
        <v>18400800</v>
      </c>
      <c r="AO689" s="18"/>
      <c r="AP689" s="15" t="s">
        <v>8012</v>
      </c>
      <c r="AQ689" s="43" t="str">
        <f t="shared" si="95"/>
        <v>SI</v>
      </c>
      <c r="AR689" s="44">
        <f t="shared" si="96"/>
        <v>18400800</v>
      </c>
      <c r="AS689" s="44">
        <f t="shared" si="97"/>
        <v>18400800</v>
      </c>
      <c r="AT689" s="44">
        <f t="shared" si="98"/>
        <v>18400800</v>
      </c>
      <c r="AU689" s="44">
        <f t="shared" si="99"/>
        <v>18400800</v>
      </c>
      <c r="AV689" s="45" t="b">
        <f t="shared" si="100"/>
        <v>1</v>
      </c>
      <c r="AW689" s="45" t="b">
        <f t="shared" si="101"/>
        <v>1</v>
      </c>
      <c r="AX689" s="45"/>
    </row>
    <row r="690" spans="1:50" s="36" customFormat="1" ht="27.75" customHeight="1" x14ac:dyDescent="0.15">
      <c r="A690" s="36" t="str">
        <f t="shared" si="93"/>
        <v>CARMEN DEL PILAR ESCOBAR BUSTOS109040109</v>
      </c>
      <c r="B690" s="36" t="b">
        <f>+A690='[1]Anexo 9'!A690</f>
        <v>1</v>
      </c>
      <c r="C690" s="18">
        <v>51739267</v>
      </c>
      <c r="D690" s="18" t="s">
        <v>3859</v>
      </c>
      <c r="E690" s="15" t="s">
        <v>61</v>
      </c>
      <c r="F690" s="15" t="s">
        <v>62</v>
      </c>
      <c r="G690" s="15" t="s">
        <v>3155</v>
      </c>
      <c r="H690" s="15" t="s">
        <v>3155</v>
      </c>
      <c r="I690" s="15" t="s">
        <v>3155</v>
      </c>
      <c r="J690" s="15">
        <v>6</v>
      </c>
      <c r="K690" s="15" t="s">
        <v>3155</v>
      </c>
      <c r="L690" s="15">
        <v>109040109</v>
      </c>
      <c r="M690" s="15" t="s">
        <v>2251</v>
      </c>
      <c r="N690" s="15" t="s">
        <v>1436</v>
      </c>
      <c r="O690" s="18" t="s">
        <v>4223</v>
      </c>
      <c r="P690" s="22" t="s">
        <v>73</v>
      </c>
      <c r="Q690" s="15" t="s">
        <v>1428</v>
      </c>
      <c r="R690" s="18" t="s">
        <v>5647</v>
      </c>
      <c r="S690" s="22" t="b">
        <f>+R690=Q690</f>
        <v>0</v>
      </c>
      <c r="T690" s="18" t="s">
        <v>5647</v>
      </c>
      <c r="U690" s="18">
        <v>300</v>
      </c>
      <c r="V690" s="15"/>
      <c r="W690" s="18" t="s">
        <v>1829</v>
      </c>
      <c r="X690" s="18"/>
      <c r="Y690" s="15" t="s">
        <v>73</v>
      </c>
      <c r="Z690" s="18" t="s">
        <v>1829</v>
      </c>
      <c r="AA690" s="18" t="s">
        <v>71</v>
      </c>
      <c r="AB690" s="18" t="s">
        <v>2253</v>
      </c>
      <c r="AC690" s="67" t="e">
        <f>+VLOOKUP("*"&amp;L690&amp;"*",'[2]REGISTROS SANITARIOS'!$D$554:$E$713,2,FALSE)</f>
        <v>#N/A</v>
      </c>
      <c r="AD690" s="22" t="s">
        <v>44</v>
      </c>
      <c r="AE690" s="16" t="s">
        <v>7821</v>
      </c>
      <c r="AF690" s="34" t="s">
        <v>8814</v>
      </c>
      <c r="AG690" s="24" t="s">
        <v>8138</v>
      </c>
      <c r="AH690" s="18" t="s">
        <v>8039</v>
      </c>
      <c r="AI690" s="18" t="s">
        <v>56</v>
      </c>
      <c r="AJ690" s="17">
        <v>49500</v>
      </c>
      <c r="AK690" s="25">
        <v>49500</v>
      </c>
      <c r="AL690" s="25">
        <v>52</v>
      </c>
      <c r="AM690" s="35"/>
      <c r="AN690" s="49">
        <f t="shared" si="94"/>
        <v>2574000</v>
      </c>
      <c r="AO690" s="18"/>
      <c r="AP690" s="15" t="s">
        <v>8012</v>
      </c>
      <c r="AQ690" s="43" t="str">
        <f t="shared" si="95"/>
        <v>SI</v>
      </c>
      <c r="AR690" s="44">
        <f t="shared" si="96"/>
        <v>2574000</v>
      </c>
      <c r="AS690" s="44">
        <f t="shared" si="97"/>
        <v>2574000</v>
      </c>
      <c r="AT690" s="44">
        <f t="shared" si="98"/>
        <v>2574000</v>
      </c>
      <c r="AU690" s="44">
        <f t="shared" si="99"/>
        <v>2574000</v>
      </c>
      <c r="AV690" s="45" t="b">
        <f t="shared" si="100"/>
        <v>1</v>
      </c>
      <c r="AW690" s="45" t="b">
        <f t="shared" si="101"/>
        <v>1</v>
      </c>
      <c r="AX690" s="45"/>
    </row>
    <row r="691" spans="1:50" s="36" customFormat="1" ht="27.75" customHeight="1" x14ac:dyDescent="0.15">
      <c r="A691" s="36" t="str">
        <f t="shared" si="93"/>
        <v>CARMEN DEL PILAR ESCOBAR BUSTOS109040209</v>
      </c>
      <c r="B691" s="36" t="b">
        <f>+A691='[1]Anexo 9'!A691</f>
        <v>1</v>
      </c>
      <c r="C691" s="18">
        <v>51739268</v>
      </c>
      <c r="D691" s="18" t="s">
        <v>3859</v>
      </c>
      <c r="E691" s="15" t="s">
        <v>61</v>
      </c>
      <c r="F691" s="15" t="s">
        <v>62</v>
      </c>
      <c r="G691" s="15" t="s">
        <v>3155</v>
      </c>
      <c r="H691" s="15" t="s">
        <v>3155</v>
      </c>
      <c r="I691" s="15" t="s">
        <v>3155</v>
      </c>
      <c r="J691" s="15">
        <v>5</v>
      </c>
      <c r="K691" s="15" t="s">
        <v>3155</v>
      </c>
      <c r="L691" s="15">
        <v>109040209</v>
      </c>
      <c r="M691" s="15" t="s">
        <v>2254</v>
      </c>
      <c r="N691" s="15" t="s">
        <v>1436</v>
      </c>
      <c r="O691" s="18" t="s">
        <v>4224</v>
      </c>
      <c r="P691" s="22" t="s">
        <v>73</v>
      </c>
      <c r="Q691" s="15" t="s">
        <v>1428</v>
      </c>
      <c r="R691" s="18" t="s">
        <v>5627</v>
      </c>
      <c r="S691" s="22" t="b">
        <f>+R691=Q691</f>
        <v>0</v>
      </c>
      <c r="T691" s="18" t="s">
        <v>5627</v>
      </c>
      <c r="U691" s="18">
        <v>100</v>
      </c>
      <c r="V691" s="15"/>
      <c r="W691" s="18" t="s">
        <v>6182</v>
      </c>
      <c r="X691" s="18"/>
      <c r="Y691" s="15" t="s">
        <v>73</v>
      </c>
      <c r="Z691" s="18" t="s">
        <v>6182</v>
      </c>
      <c r="AA691" s="18" t="s">
        <v>71</v>
      </c>
      <c r="AB691" s="18" t="s">
        <v>2256</v>
      </c>
      <c r="AC691" s="67" t="str">
        <f>+VLOOKUP("*"&amp;L691&amp;"*",'[2]REGISTROS SANITARIOS'!$D$554:$E$713,2,FALSE)</f>
        <v>SI</v>
      </c>
      <c r="AD691" s="22" t="s">
        <v>1025</v>
      </c>
      <c r="AE691" s="16" t="s">
        <v>7822</v>
      </c>
      <c r="AF691" s="34" t="s">
        <v>8814</v>
      </c>
      <c r="AG691" s="24" t="s">
        <v>8139</v>
      </c>
      <c r="AH691" s="18" t="s">
        <v>8011</v>
      </c>
      <c r="AI691" s="18" t="s">
        <v>56</v>
      </c>
      <c r="AJ691" s="17">
        <v>44000</v>
      </c>
      <c r="AK691" s="25">
        <v>44000</v>
      </c>
      <c r="AL691" s="25">
        <v>52</v>
      </c>
      <c r="AM691" s="35"/>
      <c r="AN691" s="49">
        <f t="shared" si="94"/>
        <v>2288000</v>
      </c>
      <c r="AO691" s="18"/>
      <c r="AP691" s="15" t="s">
        <v>8012</v>
      </c>
      <c r="AQ691" s="43" t="str">
        <f t="shared" si="95"/>
        <v>SI</v>
      </c>
      <c r="AR691" s="44">
        <f t="shared" si="96"/>
        <v>2288000</v>
      </c>
      <c r="AS691" s="44">
        <f t="shared" si="97"/>
        <v>2288000</v>
      </c>
      <c r="AT691" s="44">
        <f t="shared" si="98"/>
        <v>2288000</v>
      </c>
      <c r="AU691" s="44">
        <f t="shared" si="99"/>
        <v>2288000</v>
      </c>
      <c r="AV691" s="45" t="b">
        <f t="shared" si="100"/>
        <v>1</v>
      </c>
      <c r="AW691" s="45" t="b">
        <f t="shared" si="101"/>
        <v>1</v>
      </c>
      <c r="AX691" s="45"/>
    </row>
    <row r="692" spans="1:50" s="36" customFormat="1" ht="27.75" customHeight="1" x14ac:dyDescent="0.15">
      <c r="A692" s="36" t="str">
        <f t="shared" si="93"/>
        <v>CARMEN DEL PILAR ESCOBAR BUSTOS109040309</v>
      </c>
      <c r="B692" s="36" t="b">
        <f>+A692='[1]Anexo 9'!A692</f>
        <v>1</v>
      </c>
      <c r="C692" s="18">
        <v>51739269</v>
      </c>
      <c r="D692" s="18" t="s">
        <v>3859</v>
      </c>
      <c r="E692" s="15" t="s">
        <v>61</v>
      </c>
      <c r="F692" s="15" t="s">
        <v>62</v>
      </c>
      <c r="G692" s="15" t="s">
        <v>3155</v>
      </c>
      <c r="H692" s="15" t="s">
        <v>3155</v>
      </c>
      <c r="I692" s="15" t="s">
        <v>3155</v>
      </c>
      <c r="J692" s="15">
        <v>2</v>
      </c>
      <c r="K692" s="15" t="s">
        <v>3155</v>
      </c>
      <c r="L692" s="15">
        <v>109040309</v>
      </c>
      <c r="M692" s="15" t="s">
        <v>4225</v>
      </c>
      <c r="N692" s="15" t="s">
        <v>1436</v>
      </c>
      <c r="O692" s="18" t="s">
        <v>4226</v>
      </c>
      <c r="P692" s="22" t="s">
        <v>73</v>
      </c>
      <c r="Q692" s="15" t="s">
        <v>5665</v>
      </c>
      <c r="R692" s="18" t="s">
        <v>3830</v>
      </c>
      <c r="S692" s="22" t="b">
        <f>+R692=Q692</f>
        <v>0</v>
      </c>
      <c r="T692" s="18" t="s">
        <v>3830</v>
      </c>
      <c r="U692" s="18">
        <v>30</v>
      </c>
      <c r="V692" s="15"/>
      <c r="W692" s="18" t="s">
        <v>6201</v>
      </c>
      <c r="X692" s="18"/>
      <c r="Y692" s="15" t="s">
        <v>73</v>
      </c>
      <c r="Z692" s="18" t="s">
        <v>6201</v>
      </c>
      <c r="AA692" s="18" t="s">
        <v>71</v>
      </c>
      <c r="AB692" s="18" t="s">
        <v>6807</v>
      </c>
      <c r="AC692" s="67" t="str">
        <f>+VLOOKUP("*"&amp;L692&amp;"*",'[2]REGISTROS SANITARIOS'!$D$554:$E$713,2,FALSE)</f>
        <v>SI</v>
      </c>
      <c r="AD692" s="22" t="s">
        <v>1025</v>
      </c>
      <c r="AE692" s="16" t="s">
        <v>7823</v>
      </c>
      <c r="AF692" s="34" t="s">
        <v>8814</v>
      </c>
      <c r="AG692" s="24" t="s">
        <v>8140</v>
      </c>
      <c r="AH692" s="18" t="s">
        <v>8014</v>
      </c>
      <c r="AI692" s="18" t="s">
        <v>56</v>
      </c>
      <c r="AJ692" s="17">
        <v>55000</v>
      </c>
      <c r="AK692" s="25">
        <v>55000</v>
      </c>
      <c r="AL692" s="25">
        <v>272</v>
      </c>
      <c r="AM692" s="35"/>
      <c r="AN692" s="49">
        <f t="shared" si="94"/>
        <v>14960000</v>
      </c>
      <c r="AO692" s="18"/>
      <c r="AP692" s="15" t="s">
        <v>8012</v>
      </c>
      <c r="AQ692" s="43" t="str">
        <f t="shared" si="95"/>
        <v>SI</v>
      </c>
      <c r="AR692" s="44">
        <f t="shared" si="96"/>
        <v>14960000</v>
      </c>
      <c r="AS692" s="44">
        <f t="shared" si="97"/>
        <v>14960000</v>
      </c>
      <c r="AT692" s="44">
        <f t="shared" si="98"/>
        <v>14960000</v>
      </c>
      <c r="AU692" s="44">
        <f t="shared" si="99"/>
        <v>14960000</v>
      </c>
      <c r="AV692" s="45" t="b">
        <f t="shared" si="100"/>
        <v>1</v>
      </c>
      <c r="AW692" s="45" t="b">
        <f t="shared" si="101"/>
        <v>1</v>
      </c>
      <c r="AX692" s="45"/>
    </row>
    <row r="693" spans="1:50" s="36" customFormat="1" ht="27.75" customHeight="1" x14ac:dyDescent="0.15">
      <c r="A693" s="36" t="str">
        <f t="shared" si="93"/>
        <v>CARMEN DEL PILAR ESCOBAR BUSTOS109050109</v>
      </c>
      <c r="B693" s="36" t="b">
        <f>+A693='[1]Anexo 9'!A693</f>
        <v>1</v>
      </c>
      <c r="C693" s="18">
        <v>51739270</v>
      </c>
      <c r="D693" s="18" t="s">
        <v>3859</v>
      </c>
      <c r="E693" s="15" t="s">
        <v>61</v>
      </c>
      <c r="F693" s="15" t="s">
        <v>62</v>
      </c>
      <c r="G693" s="15" t="s">
        <v>3155</v>
      </c>
      <c r="H693" s="15" t="s">
        <v>3155</v>
      </c>
      <c r="I693" s="15" t="s">
        <v>3155</v>
      </c>
      <c r="J693" s="15">
        <v>4</v>
      </c>
      <c r="K693" s="15" t="s">
        <v>3155</v>
      </c>
      <c r="L693" s="15">
        <v>109050109</v>
      </c>
      <c r="M693" s="15" t="s">
        <v>2257</v>
      </c>
      <c r="N693" s="15" t="s">
        <v>1436</v>
      </c>
      <c r="O693" s="18" t="s">
        <v>4227</v>
      </c>
      <c r="P693" s="22" t="s">
        <v>3841</v>
      </c>
      <c r="Q693" s="15" t="s">
        <v>2259</v>
      </c>
      <c r="R693" s="18" t="s">
        <v>5666</v>
      </c>
      <c r="S693" s="22" t="s">
        <v>68</v>
      </c>
      <c r="T693" s="18" t="s">
        <v>5666</v>
      </c>
      <c r="U693" s="18">
        <v>30</v>
      </c>
      <c r="V693" s="15"/>
      <c r="W693" s="18" t="s">
        <v>6191</v>
      </c>
      <c r="X693" s="18"/>
      <c r="Y693" s="15" t="s">
        <v>73</v>
      </c>
      <c r="Z693" s="18" t="s">
        <v>6191</v>
      </c>
      <c r="AA693" s="18" t="s">
        <v>71</v>
      </c>
      <c r="AB693" s="18" t="s">
        <v>6766</v>
      </c>
      <c r="AC693" s="67" t="str">
        <f>+VLOOKUP("*"&amp;L693&amp;"*",'[2]REGISTROS SANITARIOS'!$D$554:$E$713,2,FALSE)</f>
        <v>SI</v>
      </c>
      <c r="AD693" s="22" t="s">
        <v>1025</v>
      </c>
      <c r="AE693" s="16" t="s">
        <v>7740</v>
      </c>
      <c r="AF693" s="34" t="s">
        <v>8814</v>
      </c>
      <c r="AG693" s="24"/>
      <c r="AH693" s="18"/>
      <c r="AI693" s="18"/>
      <c r="AJ693" s="17">
        <v>49500</v>
      </c>
      <c r="AK693" s="25">
        <v>49500</v>
      </c>
      <c r="AL693" s="25">
        <v>316</v>
      </c>
      <c r="AM693" s="35"/>
      <c r="AN693" s="49">
        <f t="shared" si="94"/>
        <v>15642000</v>
      </c>
      <c r="AO693" s="18"/>
      <c r="AP693" s="15" t="s">
        <v>8012</v>
      </c>
      <c r="AQ693" s="43" t="str">
        <f t="shared" si="95"/>
        <v>SI</v>
      </c>
      <c r="AR693" s="44">
        <f t="shared" si="96"/>
        <v>15642000</v>
      </c>
      <c r="AS693" s="44">
        <f t="shared" si="97"/>
        <v>15642000</v>
      </c>
      <c r="AT693" s="44">
        <f t="shared" si="98"/>
        <v>15642000</v>
      </c>
      <c r="AU693" s="44">
        <f t="shared" si="99"/>
        <v>15642000</v>
      </c>
      <c r="AV693" s="45" t="b">
        <f t="shared" si="100"/>
        <v>1</v>
      </c>
      <c r="AW693" s="45" t="b">
        <f t="shared" si="101"/>
        <v>1</v>
      </c>
      <c r="AX693" s="45"/>
    </row>
    <row r="694" spans="1:50" s="36" customFormat="1" ht="27.75" customHeight="1" x14ac:dyDescent="0.15">
      <c r="A694" s="36" t="str">
        <f t="shared" si="93"/>
        <v>CARMEN DEL PILAR ESCOBAR BUSTOS110000103</v>
      </c>
      <c r="B694" s="36" t="b">
        <f>+A694='[1]Anexo 9'!A694</f>
        <v>1</v>
      </c>
      <c r="C694" s="18">
        <v>51739271</v>
      </c>
      <c r="D694" s="18" t="s">
        <v>3859</v>
      </c>
      <c r="E694" s="15" t="s">
        <v>61</v>
      </c>
      <c r="F694" s="15" t="s">
        <v>1726</v>
      </c>
      <c r="G694" s="15">
        <f>+VLOOKUP(F694,[3]Sheet1!$E$3:$G$74,3,FALSE)</f>
        <v>18</v>
      </c>
      <c r="H694" s="15">
        <f>+VLOOKUP(D694&amp;F694,'TD para paquetes'!$E$3:$I$441,5,FALSE)</f>
        <v>2</v>
      </c>
      <c r="I694" s="15" t="s">
        <v>44</v>
      </c>
      <c r="J694" s="15">
        <v>3</v>
      </c>
      <c r="K694" s="15">
        <v>1</v>
      </c>
      <c r="L694" s="15">
        <v>110000103</v>
      </c>
      <c r="M694" s="15" t="s">
        <v>1732</v>
      </c>
      <c r="N694" s="15" t="s">
        <v>64</v>
      </c>
      <c r="O694" s="18" t="s">
        <v>4228</v>
      </c>
      <c r="P694" s="22" t="s">
        <v>3841</v>
      </c>
      <c r="Q694" s="15" t="s">
        <v>76</v>
      </c>
      <c r="R694" s="18" t="s">
        <v>3133</v>
      </c>
      <c r="S694" s="22" t="s">
        <v>73</v>
      </c>
      <c r="T694" s="18" t="s">
        <v>3133</v>
      </c>
      <c r="U694" s="18">
        <v>10</v>
      </c>
      <c r="V694" s="15"/>
      <c r="W694" s="18" t="s">
        <v>6202</v>
      </c>
      <c r="X694" s="18"/>
      <c r="Y694" s="15" t="s">
        <v>73</v>
      </c>
      <c r="Z694" s="18" t="s">
        <v>6202</v>
      </c>
      <c r="AA694" s="18" t="s">
        <v>71</v>
      </c>
      <c r="AB694" s="18" t="s">
        <v>1825</v>
      </c>
      <c r="AC694" s="67" t="e">
        <f>+VLOOKUP("*"&amp;L694&amp;"*",'[2]REGISTROS SANITARIOS'!$D$554:$E$713,2,FALSE)</f>
        <v>#N/A</v>
      </c>
      <c r="AD694" s="22" t="s">
        <v>44</v>
      </c>
      <c r="AE694" s="16" t="s">
        <v>7730</v>
      </c>
      <c r="AF694" s="34" t="s">
        <v>8814</v>
      </c>
      <c r="AG694" s="24"/>
      <c r="AH694" s="18"/>
      <c r="AI694" s="18"/>
      <c r="AJ694" s="17">
        <v>198</v>
      </c>
      <c r="AK694" s="25">
        <v>198</v>
      </c>
      <c r="AL694" s="25">
        <v>4652</v>
      </c>
      <c r="AM694" s="35"/>
      <c r="AN694" s="49">
        <f t="shared" si="94"/>
        <v>921096</v>
      </c>
      <c r="AO694" s="18"/>
      <c r="AP694" s="15" t="e">
        <v>#N/A</v>
      </c>
      <c r="AQ694" s="43" t="str">
        <f t="shared" si="95"/>
        <v>SI</v>
      </c>
      <c r="AR694" s="44">
        <f t="shared" si="96"/>
        <v>921096</v>
      </c>
      <c r="AS694" s="44">
        <f t="shared" si="97"/>
        <v>921096</v>
      </c>
      <c r="AT694" s="44">
        <f t="shared" si="98"/>
        <v>921096</v>
      </c>
      <c r="AU694" s="44">
        <f t="shared" si="99"/>
        <v>921096</v>
      </c>
      <c r="AV694" s="45" t="b">
        <f t="shared" si="100"/>
        <v>1</v>
      </c>
      <c r="AW694" s="45" t="b">
        <f t="shared" si="101"/>
        <v>1</v>
      </c>
      <c r="AX694" s="45"/>
    </row>
    <row r="695" spans="1:50" s="36" customFormat="1" ht="27.75" customHeight="1" x14ac:dyDescent="0.15">
      <c r="A695" s="36" t="str">
        <f t="shared" si="93"/>
        <v>CARMEN DEL PILAR ESCOBAR BUSTOS111020206</v>
      </c>
      <c r="B695" s="36" t="b">
        <f>+A695='[1]Anexo 9'!A695</f>
        <v>1</v>
      </c>
      <c r="C695" s="18">
        <v>51739275</v>
      </c>
      <c r="D695" s="18" t="s">
        <v>3859</v>
      </c>
      <c r="E695" s="15" t="s">
        <v>61</v>
      </c>
      <c r="F695" s="15" t="s">
        <v>62</v>
      </c>
      <c r="G695" s="15" t="s">
        <v>3155</v>
      </c>
      <c r="H695" s="15" t="s">
        <v>3155</v>
      </c>
      <c r="I695" s="15" t="s">
        <v>3155</v>
      </c>
      <c r="J695" s="15">
        <v>3</v>
      </c>
      <c r="K695" s="15" t="s">
        <v>3155</v>
      </c>
      <c r="L695" s="15">
        <v>111020206</v>
      </c>
      <c r="M695" s="15" t="s">
        <v>2272</v>
      </c>
      <c r="N695" s="15" t="s">
        <v>835</v>
      </c>
      <c r="O695" s="18" t="s">
        <v>4229</v>
      </c>
      <c r="P695" s="22" t="s">
        <v>73</v>
      </c>
      <c r="Q695" s="15" t="s">
        <v>2274</v>
      </c>
      <c r="R695" s="18" t="s">
        <v>5667</v>
      </c>
      <c r="S695" s="22" t="s">
        <v>73</v>
      </c>
      <c r="T695" s="18" t="s">
        <v>5667</v>
      </c>
      <c r="U695" s="18">
        <v>1</v>
      </c>
      <c r="V695" s="15"/>
      <c r="W695" s="18" t="s">
        <v>2061</v>
      </c>
      <c r="X695" s="18"/>
      <c r="Y695" s="15" t="s">
        <v>73</v>
      </c>
      <c r="Z695" s="18" t="s">
        <v>2061</v>
      </c>
      <c r="AA695" s="18" t="s">
        <v>71</v>
      </c>
      <c r="AB695" s="18" t="s">
        <v>6764</v>
      </c>
      <c r="AC695" s="67" t="e">
        <f>+VLOOKUP("*"&amp;L695&amp;"*",'[2]REGISTROS SANITARIOS'!$D$554:$E$713,2,FALSE)</f>
        <v>#N/A</v>
      </c>
      <c r="AD695" s="22" t="s">
        <v>44</v>
      </c>
      <c r="AE695" s="16" t="s">
        <v>7735</v>
      </c>
      <c r="AF695" s="34" t="s">
        <v>8814</v>
      </c>
      <c r="AG695" s="24"/>
      <c r="AH695" s="18"/>
      <c r="AI695" s="18"/>
      <c r="AJ695" s="17">
        <v>165</v>
      </c>
      <c r="AK695" s="25">
        <v>165</v>
      </c>
      <c r="AL695" s="25">
        <v>5254</v>
      </c>
      <c r="AM695" s="35"/>
      <c r="AN695" s="49">
        <f t="shared" si="94"/>
        <v>866910</v>
      </c>
      <c r="AO695" s="18"/>
      <c r="AP695" s="15" t="s">
        <v>8012</v>
      </c>
      <c r="AQ695" s="43" t="str">
        <f t="shared" si="95"/>
        <v>SI</v>
      </c>
      <c r="AR695" s="44">
        <f t="shared" si="96"/>
        <v>866910</v>
      </c>
      <c r="AS695" s="44">
        <f t="shared" si="97"/>
        <v>866910</v>
      </c>
      <c r="AT695" s="44">
        <f t="shared" si="98"/>
        <v>866910</v>
      </c>
      <c r="AU695" s="44">
        <f t="shared" si="99"/>
        <v>866910</v>
      </c>
      <c r="AV695" s="45" t="b">
        <f t="shared" si="100"/>
        <v>1</v>
      </c>
      <c r="AW695" s="45" t="b">
        <f t="shared" si="101"/>
        <v>1</v>
      </c>
      <c r="AX695" s="45"/>
    </row>
    <row r="696" spans="1:50" s="36" customFormat="1" ht="27.75" customHeight="1" x14ac:dyDescent="0.15">
      <c r="A696" s="36" t="str">
        <f t="shared" si="93"/>
        <v>CARMEN DEL PILAR ESCOBAR BUSTOS111020302</v>
      </c>
      <c r="B696" s="36" t="b">
        <f>+A696='[1]Anexo 9'!A696</f>
        <v>1</v>
      </c>
      <c r="C696" s="18">
        <v>51739276</v>
      </c>
      <c r="D696" s="18" t="s">
        <v>3859</v>
      </c>
      <c r="E696" s="15" t="s">
        <v>61</v>
      </c>
      <c r="F696" s="15" t="s">
        <v>3424</v>
      </c>
      <c r="G696" s="15" t="s">
        <v>3155</v>
      </c>
      <c r="H696" s="15" t="s">
        <v>3155</v>
      </c>
      <c r="I696" s="15" t="s">
        <v>3155</v>
      </c>
      <c r="J696" s="15">
        <v>3</v>
      </c>
      <c r="K696" s="15" t="s">
        <v>3155</v>
      </c>
      <c r="L696" s="15">
        <v>111020302</v>
      </c>
      <c r="M696" s="15" t="s">
        <v>4230</v>
      </c>
      <c r="N696" s="15" t="s">
        <v>940</v>
      </c>
      <c r="O696" s="18" t="s">
        <v>4231</v>
      </c>
      <c r="P696" s="22" t="s">
        <v>73</v>
      </c>
      <c r="Q696" s="15" t="s">
        <v>1233</v>
      </c>
      <c r="R696" s="18" t="s">
        <v>5635</v>
      </c>
      <c r="S696" s="22" t="s">
        <v>73</v>
      </c>
      <c r="T696" s="18" t="s">
        <v>5635</v>
      </c>
      <c r="U696" s="18">
        <v>1</v>
      </c>
      <c r="V696" s="15"/>
      <c r="W696" s="18" t="s">
        <v>3434</v>
      </c>
      <c r="X696" s="18"/>
      <c r="Y696" s="15" t="s">
        <v>73</v>
      </c>
      <c r="Z696" s="18" t="s">
        <v>3434</v>
      </c>
      <c r="AA696" s="18" t="s">
        <v>71</v>
      </c>
      <c r="AB696" s="18" t="s">
        <v>6808</v>
      </c>
      <c r="AC696" s="67" t="str">
        <f>+VLOOKUP("*"&amp;L696&amp;"*",'[2]REGISTROS SANITARIOS'!$D$554:$E$713,2,FALSE)</f>
        <v>SI</v>
      </c>
      <c r="AD696" s="22" t="s">
        <v>1025</v>
      </c>
      <c r="AE696" s="16" t="s">
        <v>7824</v>
      </c>
      <c r="AF696" s="34" t="s">
        <v>8814</v>
      </c>
      <c r="AG696" s="24" t="s">
        <v>8141</v>
      </c>
      <c r="AH696" s="18" t="s">
        <v>8011</v>
      </c>
      <c r="AI696" s="18" t="s">
        <v>56</v>
      </c>
      <c r="AJ696" s="17">
        <v>5.5</v>
      </c>
      <c r="AK696" s="25">
        <v>5.5</v>
      </c>
      <c r="AL696" s="25">
        <v>4140</v>
      </c>
      <c r="AM696" s="35"/>
      <c r="AN696" s="49">
        <f t="shared" si="94"/>
        <v>22770</v>
      </c>
      <c r="AO696" s="18"/>
      <c r="AP696" s="15" t="s">
        <v>8012</v>
      </c>
      <c r="AQ696" s="43" t="str">
        <f t="shared" si="95"/>
        <v>SI</v>
      </c>
      <c r="AR696" s="44">
        <f t="shared" si="96"/>
        <v>22770</v>
      </c>
      <c r="AS696" s="44">
        <f t="shared" si="97"/>
        <v>22770</v>
      </c>
      <c r="AT696" s="44">
        <f t="shared" si="98"/>
        <v>22770</v>
      </c>
      <c r="AU696" s="44">
        <f t="shared" si="99"/>
        <v>22770</v>
      </c>
      <c r="AV696" s="45" t="b">
        <f t="shared" si="100"/>
        <v>1</v>
      </c>
      <c r="AW696" s="45" t="b">
        <f t="shared" si="101"/>
        <v>1</v>
      </c>
      <c r="AX696" s="45"/>
    </row>
    <row r="697" spans="1:50" s="36" customFormat="1" ht="27.75" customHeight="1" x14ac:dyDescent="0.15">
      <c r="A697" s="36" t="str">
        <f t="shared" si="93"/>
        <v>CARMEN DEL PILAR ESCOBAR BUSTOS111030102</v>
      </c>
      <c r="B697" s="36" t="b">
        <f>+A697='[1]Anexo 9'!A697</f>
        <v>1</v>
      </c>
      <c r="C697" s="18">
        <v>51739277</v>
      </c>
      <c r="D697" s="18" t="s">
        <v>3859</v>
      </c>
      <c r="E697" s="15" t="s">
        <v>61</v>
      </c>
      <c r="F697" s="15" t="s">
        <v>62</v>
      </c>
      <c r="G697" s="15" t="s">
        <v>3155</v>
      </c>
      <c r="H697" s="15" t="s">
        <v>3155</v>
      </c>
      <c r="I697" s="15" t="s">
        <v>3155</v>
      </c>
      <c r="J697" s="15">
        <v>3</v>
      </c>
      <c r="K697" s="15" t="s">
        <v>3155</v>
      </c>
      <c r="L697" s="15">
        <v>111030102</v>
      </c>
      <c r="M697" s="15" t="s">
        <v>2278</v>
      </c>
      <c r="N697" s="15" t="s">
        <v>91</v>
      </c>
      <c r="O697" s="18" t="s">
        <v>4232</v>
      </c>
      <c r="P697" s="22" t="s">
        <v>3841</v>
      </c>
      <c r="Q697" s="15" t="s">
        <v>1211</v>
      </c>
      <c r="R697" s="18" t="s">
        <v>5668</v>
      </c>
      <c r="S697" s="22" t="s">
        <v>73</v>
      </c>
      <c r="T697" s="18" t="s">
        <v>5668</v>
      </c>
      <c r="U697" s="18">
        <v>1</v>
      </c>
      <c r="V697" s="15"/>
      <c r="W697" s="18" t="s">
        <v>2061</v>
      </c>
      <c r="X697" s="18"/>
      <c r="Y697" s="15" t="s">
        <v>73</v>
      </c>
      <c r="Z697" s="18" t="s">
        <v>2061</v>
      </c>
      <c r="AA697" s="18" t="s">
        <v>71</v>
      </c>
      <c r="AB697" s="18" t="s">
        <v>6759</v>
      </c>
      <c r="AC697" s="67" t="e">
        <f>+VLOOKUP("*"&amp;L697&amp;"*",'[2]REGISTROS SANITARIOS'!$D$554:$E$713,2,FALSE)</f>
        <v>#N/A</v>
      </c>
      <c r="AD697" s="22" t="s">
        <v>44</v>
      </c>
      <c r="AE697" s="16" t="s">
        <v>7728</v>
      </c>
      <c r="AF697" s="34" t="s">
        <v>8814</v>
      </c>
      <c r="AG697" s="24"/>
      <c r="AH697" s="18"/>
      <c r="AI697" s="18"/>
      <c r="AJ697" s="17">
        <v>2915</v>
      </c>
      <c r="AK697" s="25">
        <v>2915</v>
      </c>
      <c r="AL697" s="25">
        <v>1880</v>
      </c>
      <c r="AM697" s="35"/>
      <c r="AN697" s="49">
        <f t="shared" si="94"/>
        <v>5480200</v>
      </c>
      <c r="AO697" s="18"/>
      <c r="AP697" s="15" t="s">
        <v>8012</v>
      </c>
      <c r="AQ697" s="43" t="str">
        <f t="shared" si="95"/>
        <v>SI</v>
      </c>
      <c r="AR697" s="44">
        <f t="shared" si="96"/>
        <v>5480200</v>
      </c>
      <c r="AS697" s="44">
        <f t="shared" si="97"/>
        <v>5480200</v>
      </c>
      <c r="AT697" s="44">
        <f t="shared" si="98"/>
        <v>5480200</v>
      </c>
      <c r="AU697" s="44">
        <f t="shared" si="99"/>
        <v>5480200</v>
      </c>
      <c r="AV697" s="45" t="b">
        <f t="shared" si="100"/>
        <v>1</v>
      </c>
      <c r="AW697" s="45" t="b">
        <f t="shared" si="101"/>
        <v>1</v>
      </c>
      <c r="AX697" s="45"/>
    </row>
    <row r="698" spans="1:50" s="36" customFormat="1" ht="27.75" customHeight="1" x14ac:dyDescent="0.15">
      <c r="A698" s="36" t="str">
        <f t="shared" si="93"/>
        <v>CARMEN DEL PILAR ESCOBAR BUSTOS111030202</v>
      </c>
      <c r="B698" s="36" t="b">
        <f>+A698='[1]Anexo 9'!A698</f>
        <v>1</v>
      </c>
      <c r="C698" s="18">
        <v>51739278</v>
      </c>
      <c r="D698" s="18" t="s">
        <v>3859</v>
      </c>
      <c r="E698" s="15" t="s">
        <v>61</v>
      </c>
      <c r="F698" s="15" t="s">
        <v>62</v>
      </c>
      <c r="G698" s="15" t="s">
        <v>3155</v>
      </c>
      <c r="H698" s="15" t="s">
        <v>3155</v>
      </c>
      <c r="I698" s="15" t="s">
        <v>3155</v>
      </c>
      <c r="J698" s="15">
        <v>4</v>
      </c>
      <c r="K698" s="15" t="s">
        <v>3155</v>
      </c>
      <c r="L698" s="15">
        <v>111030202</v>
      </c>
      <c r="M698" s="15" t="s">
        <v>2280</v>
      </c>
      <c r="N698" s="15" t="s">
        <v>940</v>
      </c>
      <c r="O698" s="18" t="s">
        <v>4233</v>
      </c>
      <c r="P698" s="22" t="s">
        <v>73</v>
      </c>
      <c r="Q698" s="15" t="s">
        <v>1211</v>
      </c>
      <c r="R698" s="18" t="s">
        <v>5668</v>
      </c>
      <c r="S698" s="22" t="s">
        <v>73</v>
      </c>
      <c r="T698" s="18" t="s">
        <v>5668</v>
      </c>
      <c r="U698" s="18">
        <v>1</v>
      </c>
      <c r="V698" s="15"/>
      <c r="W698" s="18" t="s">
        <v>2061</v>
      </c>
      <c r="X698" s="18"/>
      <c r="Y698" s="15" t="s">
        <v>73</v>
      </c>
      <c r="Z698" s="18" t="s">
        <v>2061</v>
      </c>
      <c r="AA698" s="18" t="s">
        <v>71</v>
      </c>
      <c r="AB698" s="18" t="s">
        <v>3611</v>
      </c>
      <c r="AC698" s="67" t="str">
        <f>+VLOOKUP("*"&amp;L698&amp;"*",'[2]REGISTROS SANITARIOS'!$D$554:$E$713,2,FALSE)</f>
        <v>SI</v>
      </c>
      <c r="AD698" s="22" t="s">
        <v>1025</v>
      </c>
      <c r="AE698" s="16" t="s">
        <v>7825</v>
      </c>
      <c r="AF698" s="34" t="s">
        <v>8814</v>
      </c>
      <c r="AG698" s="24" t="s">
        <v>8142</v>
      </c>
      <c r="AH698" s="18" t="s">
        <v>8011</v>
      </c>
      <c r="AI698" s="18" t="s">
        <v>56</v>
      </c>
      <c r="AJ698" s="17">
        <v>192.5</v>
      </c>
      <c r="AK698" s="25">
        <v>192.5</v>
      </c>
      <c r="AL698" s="25">
        <v>4212</v>
      </c>
      <c r="AM698" s="35"/>
      <c r="AN698" s="49">
        <f t="shared" si="94"/>
        <v>810810</v>
      </c>
      <c r="AO698" s="18"/>
      <c r="AP698" s="15" t="s">
        <v>8012</v>
      </c>
      <c r="AQ698" s="43" t="str">
        <f t="shared" si="95"/>
        <v>SI</v>
      </c>
      <c r="AR698" s="44">
        <f t="shared" si="96"/>
        <v>810810</v>
      </c>
      <c r="AS698" s="44">
        <f t="shared" si="97"/>
        <v>810810</v>
      </c>
      <c r="AT698" s="44">
        <f t="shared" si="98"/>
        <v>810810</v>
      </c>
      <c r="AU698" s="44">
        <f t="shared" si="99"/>
        <v>810810</v>
      </c>
      <c r="AV698" s="45" t="b">
        <f t="shared" si="100"/>
        <v>1</v>
      </c>
      <c r="AW698" s="45" t="b">
        <f t="shared" si="101"/>
        <v>1</v>
      </c>
      <c r="AX698" s="45"/>
    </row>
    <row r="699" spans="1:50" s="36" customFormat="1" ht="27.75" customHeight="1" x14ac:dyDescent="0.15">
      <c r="A699" s="36" t="str">
        <f t="shared" si="93"/>
        <v>CARMEN DEL PILAR ESCOBAR BUSTOS111040102</v>
      </c>
      <c r="B699" s="36" t="b">
        <f>+A699='[1]Anexo 9'!A699</f>
        <v>1</v>
      </c>
      <c r="C699" s="18">
        <v>51739279</v>
      </c>
      <c r="D699" s="18" t="s">
        <v>3859</v>
      </c>
      <c r="E699" s="15" t="s">
        <v>61</v>
      </c>
      <c r="F699" s="15" t="s">
        <v>62</v>
      </c>
      <c r="G699" s="15" t="s">
        <v>3155</v>
      </c>
      <c r="H699" s="15" t="s">
        <v>3155</v>
      </c>
      <c r="I699" s="15" t="s">
        <v>3155</v>
      </c>
      <c r="J699" s="15">
        <v>4</v>
      </c>
      <c r="K699" s="15" t="s">
        <v>3155</v>
      </c>
      <c r="L699" s="15">
        <v>111040102</v>
      </c>
      <c r="M699" s="15" t="s">
        <v>4234</v>
      </c>
      <c r="N699" s="15" t="s">
        <v>91</v>
      </c>
      <c r="O699" s="18" t="s">
        <v>4235</v>
      </c>
      <c r="P699" s="22" t="s">
        <v>3841</v>
      </c>
      <c r="Q699" s="15" t="s">
        <v>1233</v>
      </c>
      <c r="R699" s="18" t="s">
        <v>5635</v>
      </c>
      <c r="S699" s="22" t="s">
        <v>73</v>
      </c>
      <c r="T699" s="18" t="s">
        <v>5635</v>
      </c>
      <c r="U699" s="18">
        <v>1</v>
      </c>
      <c r="V699" s="15"/>
      <c r="W699" s="18" t="s">
        <v>6203</v>
      </c>
      <c r="X699" s="18"/>
      <c r="Y699" s="15" t="s">
        <v>73</v>
      </c>
      <c r="Z699" s="18" t="s">
        <v>6203</v>
      </c>
      <c r="AA699" s="18" t="s">
        <v>71</v>
      </c>
      <c r="AB699" s="18" t="s">
        <v>6809</v>
      </c>
      <c r="AC699" s="67" t="str">
        <f>+VLOOKUP("*"&amp;L699&amp;"*",'[2]REGISTROS SANITARIOS'!$D$554:$E$713,2,FALSE)</f>
        <v>SI</v>
      </c>
      <c r="AD699" s="22" t="s">
        <v>1025</v>
      </c>
      <c r="AE699" s="16" t="s">
        <v>7826</v>
      </c>
      <c r="AF699" s="34" t="s">
        <v>8814</v>
      </c>
      <c r="AG699" s="24" t="s">
        <v>8143</v>
      </c>
      <c r="AH699" s="18" t="s">
        <v>8011</v>
      </c>
      <c r="AI699" s="18" t="s">
        <v>56</v>
      </c>
      <c r="AJ699" s="17">
        <v>5.5</v>
      </c>
      <c r="AK699" s="25">
        <v>5.5</v>
      </c>
      <c r="AL699" s="25">
        <v>18310</v>
      </c>
      <c r="AM699" s="35"/>
      <c r="AN699" s="49">
        <f t="shared" si="94"/>
        <v>100705</v>
      </c>
      <c r="AO699" s="18"/>
      <c r="AP699" s="15" t="s">
        <v>8012</v>
      </c>
      <c r="AQ699" s="43" t="str">
        <f t="shared" si="95"/>
        <v>SI</v>
      </c>
      <c r="AR699" s="44">
        <f t="shared" si="96"/>
        <v>100705</v>
      </c>
      <c r="AS699" s="44">
        <f t="shared" si="97"/>
        <v>100705</v>
      </c>
      <c r="AT699" s="44">
        <f t="shared" si="98"/>
        <v>100705</v>
      </c>
      <c r="AU699" s="44">
        <f t="shared" si="99"/>
        <v>100705</v>
      </c>
      <c r="AV699" s="45" t="b">
        <f t="shared" si="100"/>
        <v>1</v>
      </c>
      <c r="AW699" s="45" t="b">
        <f t="shared" si="101"/>
        <v>1</v>
      </c>
      <c r="AX699" s="45"/>
    </row>
    <row r="700" spans="1:50" s="36" customFormat="1" ht="27.75" customHeight="1" x14ac:dyDescent="0.15">
      <c r="A700" s="36" t="str">
        <f t="shared" si="93"/>
        <v>CARMEN DEL PILAR ESCOBAR BUSTOS111050202</v>
      </c>
      <c r="B700" s="36" t="b">
        <f>+A700='[1]Anexo 9'!A700</f>
        <v>1</v>
      </c>
      <c r="C700" s="18">
        <v>51739280</v>
      </c>
      <c r="D700" s="18" t="s">
        <v>3859</v>
      </c>
      <c r="E700" s="15" t="s">
        <v>61</v>
      </c>
      <c r="F700" s="15" t="s">
        <v>62</v>
      </c>
      <c r="G700" s="15" t="s">
        <v>3155</v>
      </c>
      <c r="H700" s="15" t="s">
        <v>3155</v>
      </c>
      <c r="I700" s="15" t="s">
        <v>3155</v>
      </c>
      <c r="J700" s="15">
        <v>5</v>
      </c>
      <c r="K700" s="15" t="s">
        <v>3155</v>
      </c>
      <c r="L700" s="15">
        <v>111050202</v>
      </c>
      <c r="M700" s="15" t="s">
        <v>4236</v>
      </c>
      <c r="N700" s="15" t="s">
        <v>91</v>
      </c>
      <c r="O700" s="18" t="s">
        <v>4237</v>
      </c>
      <c r="P700" s="22" t="s">
        <v>3841</v>
      </c>
      <c r="Q700" s="15" t="s">
        <v>1233</v>
      </c>
      <c r="R700" s="18" t="s">
        <v>5635</v>
      </c>
      <c r="S700" s="22" t="s">
        <v>73</v>
      </c>
      <c r="T700" s="18" t="s">
        <v>5635</v>
      </c>
      <c r="U700" s="18">
        <v>1</v>
      </c>
      <c r="V700" s="15"/>
      <c r="W700" s="18" t="s">
        <v>6204</v>
      </c>
      <c r="X700" s="18"/>
      <c r="Y700" s="15" t="s">
        <v>73</v>
      </c>
      <c r="Z700" s="18" t="s">
        <v>6204</v>
      </c>
      <c r="AA700" s="18" t="s">
        <v>71</v>
      </c>
      <c r="AB700" s="18" t="s">
        <v>6810</v>
      </c>
      <c r="AC700" s="67" t="str">
        <f>+VLOOKUP("*"&amp;L700&amp;"*",'[2]REGISTROS SANITARIOS'!$D$554:$E$713,2,FALSE)</f>
        <v>SI</v>
      </c>
      <c r="AD700" s="22" t="s">
        <v>1025</v>
      </c>
      <c r="AE700" s="16" t="s">
        <v>7827</v>
      </c>
      <c r="AF700" s="34" t="s">
        <v>8814</v>
      </c>
      <c r="AG700" s="24" t="s">
        <v>8144</v>
      </c>
      <c r="AH700" s="18" t="s">
        <v>3423</v>
      </c>
      <c r="AI700" s="18" t="s">
        <v>56</v>
      </c>
      <c r="AJ700" s="17">
        <v>11</v>
      </c>
      <c r="AK700" s="25">
        <v>11</v>
      </c>
      <c r="AL700" s="25">
        <v>2384</v>
      </c>
      <c r="AM700" s="35"/>
      <c r="AN700" s="49">
        <f t="shared" si="94"/>
        <v>26224</v>
      </c>
      <c r="AO700" s="18"/>
      <c r="AP700" s="15" t="s">
        <v>8012</v>
      </c>
      <c r="AQ700" s="43" t="str">
        <f t="shared" si="95"/>
        <v>SI</v>
      </c>
      <c r="AR700" s="44">
        <f t="shared" si="96"/>
        <v>26224</v>
      </c>
      <c r="AS700" s="44">
        <f t="shared" si="97"/>
        <v>26224</v>
      </c>
      <c r="AT700" s="44">
        <f t="shared" si="98"/>
        <v>26224</v>
      </c>
      <c r="AU700" s="44">
        <f t="shared" si="99"/>
        <v>26224</v>
      </c>
      <c r="AV700" s="45" t="b">
        <f t="shared" si="100"/>
        <v>1</v>
      </c>
      <c r="AW700" s="45" t="b">
        <f t="shared" si="101"/>
        <v>1</v>
      </c>
      <c r="AX700" s="45"/>
    </row>
    <row r="701" spans="1:50" s="36" customFormat="1" ht="27.75" customHeight="1" x14ac:dyDescent="0.15">
      <c r="A701" s="36" t="str">
        <f t="shared" si="93"/>
        <v>CARMEN DEL PILAR ESCOBAR BUSTOS111070102</v>
      </c>
      <c r="B701" s="36" t="b">
        <f>+A701='[1]Anexo 9'!A701</f>
        <v>1</v>
      </c>
      <c r="C701" s="18">
        <v>51739283</v>
      </c>
      <c r="D701" s="18" t="s">
        <v>3859</v>
      </c>
      <c r="E701" s="15" t="s">
        <v>61</v>
      </c>
      <c r="F701" s="15" t="s">
        <v>62</v>
      </c>
      <c r="G701" s="15" t="s">
        <v>3155</v>
      </c>
      <c r="H701" s="15" t="s">
        <v>3155</v>
      </c>
      <c r="I701" s="15" t="s">
        <v>3155</v>
      </c>
      <c r="J701" s="15">
        <v>3</v>
      </c>
      <c r="K701" s="15" t="s">
        <v>3155</v>
      </c>
      <c r="L701" s="15">
        <v>111070102</v>
      </c>
      <c r="M701" s="15" t="s">
        <v>2971</v>
      </c>
      <c r="N701" s="15" t="s">
        <v>91</v>
      </c>
      <c r="O701" s="18" t="s">
        <v>4238</v>
      </c>
      <c r="P701" s="22" t="s">
        <v>3841</v>
      </c>
      <c r="Q701" s="15" t="s">
        <v>1211</v>
      </c>
      <c r="R701" s="18" t="s">
        <v>5668</v>
      </c>
      <c r="S701" s="22" t="s">
        <v>73</v>
      </c>
      <c r="T701" s="18" t="s">
        <v>5668</v>
      </c>
      <c r="U701" s="18">
        <v>1</v>
      </c>
      <c r="V701" s="15"/>
      <c r="W701" s="18" t="s">
        <v>2134</v>
      </c>
      <c r="X701" s="18"/>
      <c r="Y701" s="15" t="s">
        <v>73</v>
      </c>
      <c r="Z701" s="18" t="s">
        <v>2134</v>
      </c>
      <c r="AA701" s="18" t="s">
        <v>71</v>
      </c>
      <c r="AB701" s="18" t="s">
        <v>6766</v>
      </c>
      <c r="AC701" s="67" t="str">
        <f>+VLOOKUP("*"&amp;L701&amp;"*",'[2]REGISTROS SANITARIOS'!$D$554:$E$713,2,FALSE)</f>
        <v>SI</v>
      </c>
      <c r="AD701" s="22" t="s">
        <v>1025</v>
      </c>
      <c r="AE701" s="16" t="s">
        <v>7740</v>
      </c>
      <c r="AF701" s="34" t="s">
        <v>8814</v>
      </c>
      <c r="AG701" s="24"/>
      <c r="AH701" s="18"/>
      <c r="AI701" s="18"/>
      <c r="AJ701" s="17">
        <v>3300</v>
      </c>
      <c r="AK701" s="25">
        <v>3300</v>
      </c>
      <c r="AL701" s="25">
        <v>2692</v>
      </c>
      <c r="AM701" s="35"/>
      <c r="AN701" s="49">
        <f t="shared" si="94"/>
        <v>8883600</v>
      </c>
      <c r="AO701" s="18"/>
      <c r="AP701" s="15" t="s">
        <v>8012</v>
      </c>
      <c r="AQ701" s="43" t="str">
        <f t="shared" si="95"/>
        <v>SI</v>
      </c>
      <c r="AR701" s="44">
        <f t="shared" si="96"/>
        <v>8883600</v>
      </c>
      <c r="AS701" s="44">
        <f t="shared" si="97"/>
        <v>8883600</v>
      </c>
      <c r="AT701" s="44">
        <f t="shared" si="98"/>
        <v>8883600</v>
      </c>
      <c r="AU701" s="44">
        <f t="shared" si="99"/>
        <v>8883600</v>
      </c>
      <c r="AV701" s="45" t="b">
        <f t="shared" si="100"/>
        <v>1</v>
      </c>
      <c r="AW701" s="45" t="b">
        <f t="shared" si="101"/>
        <v>1</v>
      </c>
      <c r="AX701" s="45"/>
    </row>
    <row r="702" spans="1:50" s="36" customFormat="1" ht="27.75" customHeight="1" x14ac:dyDescent="0.15">
      <c r="A702" s="36" t="str">
        <f t="shared" si="93"/>
        <v>CARMEN DEL PILAR ESCOBAR BUSTOS111080102</v>
      </c>
      <c r="B702" s="36" t="b">
        <f>+A702='[1]Anexo 9'!A702</f>
        <v>1</v>
      </c>
      <c r="C702" s="18">
        <v>51739284</v>
      </c>
      <c r="D702" s="18" t="s">
        <v>3859</v>
      </c>
      <c r="E702" s="15" t="s">
        <v>61</v>
      </c>
      <c r="F702" s="15" t="s">
        <v>62</v>
      </c>
      <c r="G702" s="15" t="s">
        <v>3155</v>
      </c>
      <c r="H702" s="15" t="s">
        <v>3155</v>
      </c>
      <c r="I702" s="15" t="s">
        <v>3155</v>
      </c>
      <c r="J702" s="15">
        <v>4</v>
      </c>
      <c r="K702" s="15" t="s">
        <v>3155</v>
      </c>
      <c r="L702" s="15">
        <v>111080102</v>
      </c>
      <c r="M702" s="15" t="s">
        <v>2282</v>
      </c>
      <c r="N702" s="15" t="s">
        <v>91</v>
      </c>
      <c r="O702" s="18" t="s">
        <v>4239</v>
      </c>
      <c r="P702" s="22" t="s">
        <v>3841</v>
      </c>
      <c r="Q702" s="15" t="s">
        <v>1233</v>
      </c>
      <c r="R702" s="18" t="s">
        <v>5635</v>
      </c>
      <c r="S702" s="22" t="s">
        <v>73</v>
      </c>
      <c r="T702" s="18" t="s">
        <v>5635</v>
      </c>
      <c r="U702" s="18">
        <v>1</v>
      </c>
      <c r="V702" s="15"/>
      <c r="W702" s="18" t="s">
        <v>2061</v>
      </c>
      <c r="X702" s="18"/>
      <c r="Y702" s="15" t="s">
        <v>73</v>
      </c>
      <c r="Z702" s="18" t="s">
        <v>2061</v>
      </c>
      <c r="AA702" s="18" t="s">
        <v>71</v>
      </c>
      <c r="AB702" s="18" t="s">
        <v>2286</v>
      </c>
      <c r="AC702" s="67" t="e">
        <f>+VLOOKUP("*"&amp;L702&amp;"*",'[2]REGISTROS SANITARIOS'!$D$554:$E$713,2,FALSE)</f>
        <v>#N/A</v>
      </c>
      <c r="AD702" s="22" t="s">
        <v>44</v>
      </c>
      <c r="AE702" s="16" t="s">
        <v>7828</v>
      </c>
      <c r="AF702" s="34" t="s">
        <v>8814</v>
      </c>
      <c r="AG702" s="24" t="s">
        <v>8145</v>
      </c>
      <c r="AH702" s="18" t="s">
        <v>8024</v>
      </c>
      <c r="AI702" s="18" t="s">
        <v>56</v>
      </c>
      <c r="AJ702" s="17">
        <v>1650</v>
      </c>
      <c r="AK702" s="25">
        <v>1650</v>
      </c>
      <c r="AL702" s="25">
        <v>2442</v>
      </c>
      <c r="AM702" s="35"/>
      <c r="AN702" s="49">
        <f t="shared" si="94"/>
        <v>4029300</v>
      </c>
      <c r="AO702" s="18"/>
      <c r="AP702" s="15" t="s">
        <v>8012</v>
      </c>
      <c r="AQ702" s="43" t="str">
        <f t="shared" si="95"/>
        <v>SI</v>
      </c>
      <c r="AR702" s="44">
        <f t="shared" si="96"/>
        <v>4029300</v>
      </c>
      <c r="AS702" s="44">
        <f t="shared" si="97"/>
        <v>4029300</v>
      </c>
      <c r="AT702" s="44">
        <f t="shared" si="98"/>
        <v>4029300</v>
      </c>
      <c r="AU702" s="44">
        <f t="shared" si="99"/>
        <v>4029300</v>
      </c>
      <c r="AV702" s="45" t="b">
        <f t="shared" si="100"/>
        <v>1</v>
      </c>
      <c r="AW702" s="45" t="b">
        <f t="shared" si="101"/>
        <v>1</v>
      </c>
      <c r="AX702" s="45"/>
    </row>
    <row r="703" spans="1:50" s="36" customFormat="1" ht="27.75" customHeight="1" x14ac:dyDescent="0.15">
      <c r="A703" s="36" t="str">
        <f t="shared" si="93"/>
        <v>CARMEN DEL PILAR ESCOBAR BUSTOS112010206</v>
      </c>
      <c r="B703" s="36" t="b">
        <f>+A703='[1]Anexo 9'!A703</f>
        <v>1</v>
      </c>
      <c r="C703" s="18">
        <v>51739285</v>
      </c>
      <c r="D703" s="18" t="s">
        <v>3859</v>
      </c>
      <c r="E703" s="15" t="s">
        <v>61</v>
      </c>
      <c r="F703" s="15" t="s">
        <v>62</v>
      </c>
      <c r="G703" s="15" t="s">
        <v>3155</v>
      </c>
      <c r="H703" s="15" t="s">
        <v>3155</v>
      </c>
      <c r="I703" s="15" t="s">
        <v>3155</v>
      </c>
      <c r="J703" s="15">
        <v>6</v>
      </c>
      <c r="K703" s="15" t="s">
        <v>3155</v>
      </c>
      <c r="L703" s="15">
        <v>112010206</v>
      </c>
      <c r="M703" s="15" t="s">
        <v>2287</v>
      </c>
      <c r="N703" s="15" t="s">
        <v>835</v>
      </c>
      <c r="O703" s="18" t="s">
        <v>4240</v>
      </c>
      <c r="P703" s="22" t="s">
        <v>73</v>
      </c>
      <c r="Q703" s="15" t="s">
        <v>2289</v>
      </c>
      <c r="R703" s="18" t="s">
        <v>5669</v>
      </c>
      <c r="S703" s="22" t="s">
        <v>73</v>
      </c>
      <c r="T703" s="18" t="s">
        <v>5669</v>
      </c>
      <c r="U703" s="18">
        <v>1</v>
      </c>
      <c r="V703" s="15"/>
      <c r="W703" s="18" t="s">
        <v>2411</v>
      </c>
      <c r="X703" s="18"/>
      <c r="Y703" s="15" t="s">
        <v>73</v>
      </c>
      <c r="Z703" s="18" t="s">
        <v>2411</v>
      </c>
      <c r="AA703" s="18" t="s">
        <v>71</v>
      </c>
      <c r="AB703" s="18" t="s">
        <v>3616</v>
      </c>
      <c r="AC703" s="67" t="str">
        <f>+VLOOKUP("*"&amp;L703&amp;"*",'[2]REGISTROS SANITARIOS'!$D$554:$E$713,2,FALSE)</f>
        <v>SI</v>
      </c>
      <c r="AD703" s="22" t="s">
        <v>1025</v>
      </c>
      <c r="AE703" s="16" t="s">
        <v>7829</v>
      </c>
      <c r="AF703" s="34" t="s">
        <v>8814</v>
      </c>
      <c r="AG703" s="24" t="s">
        <v>8146</v>
      </c>
      <c r="AH703" s="18" t="s">
        <v>8024</v>
      </c>
      <c r="AI703" s="18" t="s">
        <v>56</v>
      </c>
      <c r="AJ703" s="17">
        <v>3630</v>
      </c>
      <c r="AK703" s="25">
        <v>3630</v>
      </c>
      <c r="AL703" s="25">
        <v>8708</v>
      </c>
      <c r="AM703" s="35"/>
      <c r="AN703" s="49">
        <f t="shared" si="94"/>
        <v>31610040</v>
      </c>
      <c r="AO703" s="18"/>
      <c r="AP703" s="15" t="s">
        <v>8012</v>
      </c>
      <c r="AQ703" s="43" t="str">
        <f t="shared" si="95"/>
        <v>SI</v>
      </c>
      <c r="AR703" s="44">
        <f t="shared" si="96"/>
        <v>31610040</v>
      </c>
      <c r="AS703" s="44">
        <f t="shared" si="97"/>
        <v>31610040</v>
      </c>
      <c r="AT703" s="44">
        <f t="shared" si="98"/>
        <v>31610040</v>
      </c>
      <c r="AU703" s="44">
        <f t="shared" si="99"/>
        <v>31610040</v>
      </c>
      <c r="AV703" s="45" t="b">
        <f t="shared" si="100"/>
        <v>1</v>
      </c>
      <c r="AW703" s="45" t="b">
        <f t="shared" si="101"/>
        <v>1</v>
      </c>
      <c r="AX703" s="45"/>
    </row>
    <row r="704" spans="1:50" s="36" customFormat="1" ht="27.75" customHeight="1" x14ac:dyDescent="0.15">
      <c r="A704" s="36" t="str">
        <f t="shared" si="93"/>
        <v>CARMEN DEL PILAR ESCOBAR BUSTOS112010306</v>
      </c>
      <c r="B704" s="36" t="b">
        <f>+A704='[1]Anexo 9'!A704</f>
        <v>1</v>
      </c>
      <c r="C704" s="18">
        <v>51739286</v>
      </c>
      <c r="D704" s="18" t="s">
        <v>3859</v>
      </c>
      <c r="E704" s="15" t="s">
        <v>61</v>
      </c>
      <c r="F704" s="15" t="s">
        <v>62</v>
      </c>
      <c r="G704" s="15" t="s">
        <v>3155</v>
      </c>
      <c r="H704" s="15" t="s">
        <v>3155</v>
      </c>
      <c r="I704" s="15" t="s">
        <v>3155</v>
      </c>
      <c r="J704" s="15">
        <v>3</v>
      </c>
      <c r="K704" s="15" t="s">
        <v>3155</v>
      </c>
      <c r="L704" s="15">
        <v>112010306</v>
      </c>
      <c r="M704" s="15" t="s">
        <v>2292</v>
      </c>
      <c r="N704" s="15" t="s">
        <v>91</v>
      </c>
      <c r="O704" s="18" t="s">
        <v>4241</v>
      </c>
      <c r="P704" s="22" t="s">
        <v>3841</v>
      </c>
      <c r="Q704" s="15" t="s">
        <v>2293</v>
      </c>
      <c r="R704" s="18" t="s">
        <v>5670</v>
      </c>
      <c r="S704" s="22" t="s">
        <v>73</v>
      </c>
      <c r="T704" s="18" t="s">
        <v>5670</v>
      </c>
      <c r="U704" s="18">
        <v>1</v>
      </c>
      <c r="V704" s="15"/>
      <c r="W704" s="18" t="s">
        <v>2411</v>
      </c>
      <c r="X704" s="18"/>
      <c r="Y704" s="15" t="s">
        <v>73</v>
      </c>
      <c r="Z704" s="18" t="s">
        <v>2411</v>
      </c>
      <c r="AA704" s="18" t="s">
        <v>71</v>
      </c>
      <c r="AB704" s="18" t="s">
        <v>2294</v>
      </c>
      <c r="AC704" s="67" t="str">
        <f>+VLOOKUP("*"&amp;L704&amp;"*",'[2]REGISTROS SANITARIOS'!$D$554:$E$713,2,FALSE)</f>
        <v>SI</v>
      </c>
      <c r="AD704" s="22" t="s">
        <v>1025</v>
      </c>
      <c r="AE704" s="16" t="s">
        <v>7830</v>
      </c>
      <c r="AF704" s="34" t="s">
        <v>8814</v>
      </c>
      <c r="AG704" s="24" t="s">
        <v>8147</v>
      </c>
      <c r="AH704" s="18" t="s">
        <v>8014</v>
      </c>
      <c r="AI704" s="18" t="s">
        <v>56</v>
      </c>
      <c r="AJ704" s="17">
        <v>44</v>
      </c>
      <c r="AK704" s="25">
        <v>44</v>
      </c>
      <c r="AL704" s="25">
        <v>52600</v>
      </c>
      <c r="AM704" s="35"/>
      <c r="AN704" s="49">
        <f t="shared" si="94"/>
        <v>2314400</v>
      </c>
      <c r="AO704" s="18"/>
      <c r="AP704" s="15" t="s">
        <v>8012</v>
      </c>
      <c r="AQ704" s="43" t="str">
        <f t="shared" si="95"/>
        <v>SI</v>
      </c>
      <c r="AR704" s="44">
        <f t="shared" si="96"/>
        <v>2314400</v>
      </c>
      <c r="AS704" s="44">
        <f t="shared" si="97"/>
        <v>2314400</v>
      </c>
      <c r="AT704" s="44">
        <f t="shared" si="98"/>
        <v>2314400</v>
      </c>
      <c r="AU704" s="44">
        <f t="shared" si="99"/>
        <v>2314400</v>
      </c>
      <c r="AV704" s="45" t="b">
        <f t="shared" si="100"/>
        <v>1</v>
      </c>
      <c r="AW704" s="45" t="b">
        <f t="shared" si="101"/>
        <v>1</v>
      </c>
      <c r="AX704" s="45"/>
    </row>
    <row r="705" spans="1:50" s="36" customFormat="1" ht="27.75" customHeight="1" x14ac:dyDescent="0.15">
      <c r="A705" s="36" t="str">
        <f t="shared" si="93"/>
        <v>CARMEN DEL PILAR ESCOBAR BUSTOS112020306</v>
      </c>
      <c r="B705" s="36" t="b">
        <f>+A705='[1]Anexo 9'!A705</f>
        <v>1</v>
      </c>
      <c r="C705" s="18">
        <v>51739287</v>
      </c>
      <c r="D705" s="18" t="s">
        <v>3859</v>
      </c>
      <c r="E705" s="15" t="s">
        <v>61</v>
      </c>
      <c r="F705" s="15" t="s">
        <v>62</v>
      </c>
      <c r="G705" s="15" t="s">
        <v>3155</v>
      </c>
      <c r="H705" s="15" t="s">
        <v>3155</v>
      </c>
      <c r="I705" s="15" t="s">
        <v>3155</v>
      </c>
      <c r="J705" s="15">
        <v>3</v>
      </c>
      <c r="K705" s="15" t="s">
        <v>3155</v>
      </c>
      <c r="L705" s="15">
        <v>112020306</v>
      </c>
      <c r="M705" s="15" t="s">
        <v>2295</v>
      </c>
      <c r="N705" s="15" t="s">
        <v>2296</v>
      </c>
      <c r="O705" s="18" t="s">
        <v>4242</v>
      </c>
      <c r="P705" s="22" t="s">
        <v>73</v>
      </c>
      <c r="Q705" s="15" t="s">
        <v>2297</v>
      </c>
      <c r="R705" s="18" t="s">
        <v>5671</v>
      </c>
      <c r="S705" s="22" t="s">
        <v>73</v>
      </c>
      <c r="T705" s="18" t="s">
        <v>5671</v>
      </c>
      <c r="U705" s="18">
        <v>1</v>
      </c>
      <c r="V705" s="15"/>
      <c r="W705" s="18" t="s">
        <v>6205</v>
      </c>
      <c r="X705" s="18"/>
      <c r="Y705" s="15" t="s">
        <v>73</v>
      </c>
      <c r="Z705" s="18" t="s">
        <v>6205</v>
      </c>
      <c r="AA705" s="18" t="s">
        <v>71</v>
      </c>
      <c r="AB705" s="18" t="s">
        <v>6811</v>
      </c>
      <c r="AC705" s="67" t="str">
        <f>+VLOOKUP("*"&amp;L705&amp;"*",'[2]REGISTROS SANITARIOS'!$D$554:$E$713,2,FALSE)</f>
        <v>SI</v>
      </c>
      <c r="AD705" s="22" t="s">
        <v>1025</v>
      </c>
      <c r="AE705" s="16" t="s">
        <v>7831</v>
      </c>
      <c r="AF705" s="34" t="s">
        <v>8814</v>
      </c>
      <c r="AG705" s="24" t="s">
        <v>8148</v>
      </c>
      <c r="AH705" s="18" t="s">
        <v>3419</v>
      </c>
      <c r="AI705" s="18" t="s">
        <v>56</v>
      </c>
      <c r="AJ705" s="17">
        <v>154</v>
      </c>
      <c r="AK705" s="25">
        <v>154</v>
      </c>
      <c r="AL705" s="25">
        <v>28842</v>
      </c>
      <c r="AM705" s="35"/>
      <c r="AN705" s="49">
        <f t="shared" si="94"/>
        <v>4441668</v>
      </c>
      <c r="AO705" s="18"/>
      <c r="AP705" s="15" t="s">
        <v>8012</v>
      </c>
      <c r="AQ705" s="43" t="str">
        <f t="shared" si="95"/>
        <v>SI</v>
      </c>
      <c r="AR705" s="44">
        <f t="shared" si="96"/>
        <v>4441668</v>
      </c>
      <c r="AS705" s="44">
        <f t="shared" si="97"/>
        <v>4441668</v>
      </c>
      <c r="AT705" s="44">
        <f t="shared" si="98"/>
        <v>4441668</v>
      </c>
      <c r="AU705" s="44">
        <f t="shared" si="99"/>
        <v>4441668</v>
      </c>
      <c r="AV705" s="45" t="b">
        <f t="shared" si="100"/>
        <v>1</v>
      </c>
      <c r="AW705" s="45" t="b">
        <f t="shared" si="101"/>
        <v>1</v>
      </c>
      <c r="AX705" s="45"/>
    </row>
    <row r="706" spans="1:50" s="36" customFormat="1" ht="27.75" customHeight="1" x14ac:dyDescent="0.15">
      <c r="A706" s="36" t="str">
        <f t="shared" si="93"/>
        <v>CARMEN DEL PILAR ESCOBAR BUSTOS112020406</v>
      </c>
      <c r="B706" s="36" t="b">
        <f>+A706='[1]Anexo 9'!A706</f>
        <v>1</v>
      </c>
      <c r="C706" s="18">
        <v>51739288</v>
      </c>
      <c r="D706" s="18" t="s">
        <v>3859</v>
      </c>
      <c r="E706" s="15" t="s">
        <v>61</v>
      </c>
      <c r="F706" s="15" t="s">
        <v>62</v>
      </c>
      <c r="G706" s="15" t="s">
        <v>3155</v>
      </c>
      <c r="H706" s="15" t="s">
        <v>3155</v>
      </c>
      <c r="I706" s="15" t="s">
        <v>3155</v>
      </c>
      <c r="J706" s="15">
        <v>5</v>
      </c>
      <c r="K706" s="15" t="s">
        <v>3155</v>
      </c>
      <c r="L706" s="15">
        <v>112020406</v>
      </c>
      <c r="M706" s="15" t="s">
        <v>2299</v>
      </c>
      <c r="N706" s="15" t="s">
        <v>835</v>
      </c>
      <c r="O706" s="18" t="s">
        <v>4243</v>
      </c>
      <c r="P706" s="22" t="s">
        <v>73</v>
      </c>
      <c r="Q706" s="15" t="s">
        <v>2289</v>
      </c>
      <c r="R706" s="18" t="s">
        <v>5669</v>
      </c>
      <c r="S706" s="22" t="s">
        <v>73</v>
      </c>
      <c r="T706" s="18" t="s">
        <v>5669</v>
      </c>
      <c r="U706" s="18">
        <v>1</v>
      </c>
      <c r="V706" s="15"/>
      <c r="W706" s="18" t="s">
        <v>6188</v>
      </c>
      <c r="X706" s="18"/>
      <c r="Y706" s="15" t="s">
        <v>73</v>
      </c>
      <c r="Z706" s="18" t="s">
        <v>6188</v>
      </c>
      <c r="AA706" s="18" t="s">
        <v>71</v>
      </c>
      <c r="AB706" s="18" t="s">
        <v>6812</v>
      </c>
      <c r="AC706" s="67" t="str">
        <f>+VLOOKUP("*"&amp;L706&amp;"*",'[2]REGISTROS SANITARIOS'!$D$554:$E$713,2,FALSE)</f>
        <v>SI</v>
      </c>
      <c r="AD706" s="22" t="s">
        <v>1025</v>
      </c>
      <c r="AE706" s="16" t="s">
        <v>7832</v>
      </c>
      <c r="AF706" s="34" t="s">
        <v>8814</v>
      </c>
      <c r="AG706" s="24" t="s">
        <v>8149</v>
      </c>
      <c r="AH706" s="18" t="s">
        <v>8037</v>
      </c>
      <c r="AI706" s="18" t="s">
        <v>56</v>
      </c>
      <c r="AJ706" s="17">
        <v>2970</v>
      </c>
      <c r="AK706" s="25">
        <v>2970</v>
      </c>
      <c r="AL706" s="25">
        <v>2952</v>
      </c>
      <c r="AM706" s="35"/>
      <c r="AN706" s="49">
        <f t="shared" si="94"/>
        <v>8767440</v>
      </c>
      <c r="AO706" s="18"/>
      <c r="AP706" s="15" t="s">
        <v>8012</v>
      </c>
      <c r="AQ706" s="43" t="str">
        <f t="shared" si="95"/>
        <v>SI</v>
      </c>
      <c r="AR706" s="44">
        <f t="shared" si="96"/>
        <v>8767440</v>
      </c>
      <c r="AS706" s="44">
        <f t="shared" si="97"/>
        <v>8767440</v>
      </c>
      <c r="AT706" s="44">
        <f t="shared" si="98"/>
        <v>8767440</v>
      </c>
      <c r="AU706" s="44">
        <f t="shared" si="99"/>
        <v>8767440</v>
      </c>
      <c r="AV706" s="45" t="b">
        <f t="shared" si="100"/>
        <v>1</v>
      </c>
      <c r="AW706" s="45" t="b">
        <f t="shared" si="101"/>
        <v>1</v>
      </c>
      <c r="AX706" s="45"/>
    </row>
    <row r="707" spans="1:50" s="36" customFormat="1" ht="27.75" customHeight="1" x14ac:dyDescent="0.15">
      <c r="A707" s="36" t="str">
        <f t="shared" si="93"/>
        <v>CARMEN DEL PILAR ESCOBAR BUSTOS112030106</v>
      </c>
      <c r="B707" s="36" t="b">
        <f>+A707='[1]Anexo 9'!A707</f>
        <v>1</v>
      </c>
      <c r="C707" s="18">
        <v>51739289</v>
      </c>
      <c r="D707" s="18" t="s">
        <v>3859</v>
      </c>
      <c r="E707" s="15" t="s">
        <v>61</v>
      </c>
      <c r="F707" s="15" t="s">
        <v>62</v>
      </c>
      <c r="G707" s="15" t="s">
        <v>3155</v>
      </c>
      <c r="H707" s="15" t="s">
        <v>3155</v>
      </c>
      <c r="I707" s="15" t="s">
        <v>3155</v>
      </c>
      <c r="J707" s="15">
        <v>6</v>
      </c>
      <c r="K707" s="15" t="s">
        <v>3155</v>
      </c>
      <c r="L707" s="15">
        <v>112030106</v>
      </c>
      <c r="M707" s="15" t="s">
        <v>2304</v>
      </c>
      <c r="N707" s="15" t="s">
        <v>835</v>
      </c>
      <c r="O707" s="18" t="s">
        <v>4244</v>
      </c>
      <c r="P707" s="22" t="s">
        <v>73</v>
      </c>
      <c r="Q707" s="15" t="s">
        <v>2306</v>
      </c>
      <c r="R707" s="18" t="s">
        <v>5672</v>
      </c>
      <c r="S707" s="22" t="s">
        <v>73</v>
      </c>
      <c r="T707" s="18" t="s">
        <v>5672</v>
      </c>
      <c r="U707" s="18">
        <v>1</v>
      </c>
      <c r="V707" s="15"/>
      <c r="W707" s="18" t="s">
        <v>6182</v>
      </c>
      <c r="X707" s="18"/>
      <c r="Y707" s="15" t="s">
        <v>73</v>
      </c>
      <c r="Z707" s="18" t="s">
        <v>6182</v>
      </c>
      <c r="AA707" s="18" t="s">
        <v>71</v>
      </c>
      <c r="AB707" s="18" t="s">
        <v>2308</v>
      </c>
      <c r="AC707" s="67" t="str">
        <f>+VLOOKUP("*"&amp;L707&amp;"*",'[2]REGISTROS SANITARIOS'!$D$554:$E$713,2,FALSE)</f>
        <v>SI</v>
      </c>
      <c r="AD707" s="22" t="s">
        <v>1025</v>
      </c>
      <c r="AE707" s="16" t="s">
        <v>7833</v>
      </c>
      <c r="AF707" s="34" t="s">
        <v>8814</v>
      </c>
      <c r="AG707" s="24" t="s">
        <v>8150</v>
      </c>
      <c r="AH707" s="18" t="s">
        <v>3429</v>
      </c>
      <c r="AI707" s="18" t="s">
        <v>56</v>
      </c>
      <c r="AJ707" s="17">
        <v>6050</v>
      </c>
      <c r="AK707" s="25">
        <v>6050</v>
      </c>
      <c r="AL707" s="25">
        <v>1452</v>
      </c>
      <c r="AM707" s="35"/>
      <c r="AN707" s="49">
        <f t="shared" si="94"/>
        <v>8784600</v>
      </c>
      <c r="AO707" s="18"/>
      <c r="AP707" s="15" t="s">
        <v>8012</v>
      </c>
      <c r="AQ707" s="43" t="str">
        <f t="shared" si="95"/>
        <v>SI</v>
      </c>
      <c r="AR707" s="44">
        <f t="shared" si="96"/>
        <v>8784600</v>
      </c>
      <c r="AS707" s="44">
        <f t="shared" si="97"/>
        <v>8784600</v>
      </c>
      <c r="AT707" s="44">
        <f t="shared" si="98"/>
        <v>8784600</v>
      </c>
      <c r="AU707" s="44">
        <f t="shared" si="99"/>
        <v>8784600</v>
      </c>
      <c r="AV707" s="45" t="b">
        <f t="shared" si="100"/>
        <v>1</v>
      </c>
      <c r="AW707" s="45" t="b">
        <f t="shared" si="101"/>
        <v>1</v>
      </c>
      <c r="AX707" s="45"/>
    </row>
    <row r="708" spans="1:50" s="36" customFormat="1" ht="27.75" customHeight="1" x14ac:dyDescent="0.15">
      <c r="A708" s="36" t="str">
        <f t="shared" ref="A708:A771" si="102">+D708&amp;L708</f>
        <v>CARMEN DEL PILAR ESCOBAR BUSTOS112030206</v>
      </c>
      <c r="B708" s="36" t="b">
        <f>+A708='[1]Anexo 9'!A708</f>
        <v>1</v>
      </c>
      <c r="C708" s="18">
        <v>51739290</v>
      </c>
      <c r="D708" s="18" t="s">
        <v>3859</v>
      </c>
      <c r="E708" s="15" t="s">
        <v>61</v>
      </c>
      <c r="F708" s="15" t="s">
        <v>62</v>
      </c>
      <c r="G708" s="15" t="s">
        <v>3155</v>
      </c>
      <c r="H708" s="15" t="s">
        <v>3155</v>
      </c>
      <c r="I708" s="15" t="s">
        <v>3155</v>
      </c>
      <c r="J708" s="15">
        <v>6</v>
      </c>
      <c r="K708" s="15" t="s">
        <v>3155</v>
      </c>
      <c r="L708" s="15">
        <v>112030206</v>
      </c>
      <c r="M708" s="15" t="s">
        <v>2309</v>
      </c>
      <c r="N708" s="15" t="s">
        <v>835</v>
      </c>
      <c r="O708" s="18" t="s">
        <v>4245</v>
      </c>
      <c r="P708" s="22" t="s">
        <v>73</v>
      </c>
      <c r="Q708" s="15" t="s">
        <v>2311</v>
      </c>
      <c r="R708" s="18" t="s">
        <v>5673</v>
      </c>
      <c r="S708" s="22" t="s">
        <v>73</v>
      </c>
      <c r="T708" s="18" t="s">
        <v>5673</v>
      </c>
      <c r="U708" s="18">
        <v>1</v>
      </c>
      <c r="V708" s="15"/>
      <c r="W708" s="18" t="s">
        <v>6182</v>
      </c>
      <c r="X708" s="18"/>
      <c r="Y708" s="15" t="s">
        <v>73</v>
      </c>
      <c r="Z708" s="18" t="s">
        <v>6182</v>
      </c>
      <c r="AA708" s="18" t="s">
        <v>71</v>
      </c>
      <c r="AB708" s="18" t="s">
        <v>2314</v>
      </c>
      <c r="AC708" s="67" t="str">
        <f>+VLOOKUP("*"&amp;L708&amp;"*",'[2]REGISTROS SANITARIOS'!$D$554:$E$713,2,FALSE)</f>
        <v>SI</v>
      </c>
      <c r="AD708" s="22" t="s">
        <v>1025</v>
      </c>
      <c r="AE708" s="16" t="s">
        <v>7834</v>
      </c>
      <c r="AF708" s="34" t="s">
        <v>8814</v>
      </c>
      <c r="AG708" s="24" t="s">
        <v>8151</v>
      </c>
      <c r="AH708" s="18" t="s">
        <v>8012</v>
      </c>
      <c r="AI708" s="18" t="s">
        <v>56</v>
      </c>
      <c r="AJ708" s="17">
        <v>2420</v>
      </c>
      <c r="AK708" s="25">
        <v>2420</v>
      </c>
      <c r="AL708" s="25">
        <v>2232</v>
      </c>
      <c r="AM708" s="35"/>
      <c r="AN708" s="49">
        <f t="shared" ref="AN708:AN771" si="103">+AL708*((1+AM708)*AK708)</f>
        <v>5401440</v>
      </c>
      <c r="AO708" s="18"/>
      <c r="AP708" s="15" t="s">
        <v>8012</v>
      </c>
      <c r="AQ708" s="43" t="str">
        <f t="shared" ref="AQ708:AQ771" si="104">+IF(AK708="","NO INDICA",IF(AJ708=AK708,"SI",IF(AK708&gt;AJ708,"MAYOR",IF(AK708&lt;AJ708,"MENOR"))))</f>
        <v>SI</v>
      </c>
      <c r="AR708" s="44">
        <f t="shared" ref="AR708:AR771" si="105">+AJ708*(AL708*(1+AM708))</f>
        <v>5401440</v>
      </c>
      <c r="AS708" s="44">
        <f t="shared" ref="AS708:AS771" si="106">+AJ708*AL708</f>
        <v>5401440</v>
      </c>
      <c r="AT708" s="44">
        <f t="shared" ref="AT708:AT771" si="107">+AL708*AK708</f>
        <v>5401440</v>
      </c>
      <c r="AU708" s="44">
        <f t="shared" ref="AU708:AU771" si="108">+AK708*(AL708*(1+AM708))</f>
        <v>5401440</v>
      </c>
      <c r="AV708" s="45" t="b">
        <f t="shared" ref="AV708:AV771" si="109">+IFERROR(AU708=AN708,"FALSO")</f>
        <v>1</v>
      </c>
      <c r="AW708" s="45" t="b">
        <f t="shared" ref="AW708:AW771" si="110">+AS708=AN708</f>
        <v>1</v>
      </c>
      <c r="AX708" s="45"/>
    </row>
    <row r="709" spans="1:50" s="36" customFormat="1" ht="27.75" customHeight="1" x14ac:dyDescent="0.15">
      <c r="A709" s="36" t="str">
        <f t="shared" si="102"/>
        <v>CARMEN DEL PILAR ESCOBAR BUSTOS112030306</v>
      </c>
      <c r="B709" s="36" t="b">
        <f>+A709='[1]Anexo 9'!A709</f>
        <v>1</v>
      </c>
      <c r="C709" s="18">
        <v>51739291</v>
      </c>
      <c r="D709" s="18" t="s">
        <v>3859</v>
      </c>
      <c r="E709" s="15" t="s">
        <v>61</v>
      </c>
      <c r="F709" s="15" t="s">
        <v>62</v>
      </c>
      <c r="G709" s="15" t="s">
        <v>3155</v>
      </c>
      <c r="H709" s="15" t="s">
        <v>3155</v>
      </c>
      <c r="I709" s="15" t="s">
        <v>3155</v>
      </c>
      <c r="J709" s="15">
        <v>6</v>
      </c>
      <c r="K709" s="15" t="s">
        <v>3155</v>
      </c>
      <c r="L709" s="15">
        <v>112030306</v>
      </c>
      <c r="M709" s="15" t="s">
        <v>2315</v>
      </c>
      <c r="N709" s="15" t="s">
        <v>91</v>
      </c>
      <c r="O709" s="18" t="s">
        <v>4246</v>
      </c>
      <c r="P709" s="22" t="s">
        <v>73</v>
      </c>
      <c r="Q709" s="15" t="s">
        <v>1678</v>
      </c>
      <c r="R709" s="18" t="s">
        <v>5656</v>
      </c>
      <c r="S709" s="22" t="s">
        <v>73</v>
      </c>
      <c r="T709" s="18" t="s">
        <v>5656</v>
      </c>
      <c r="U709" s="18">
        <v>1</v>
      </c>
      <c r="V709" s="15"/>
      <c r="W709" s="18" t="s">
        <v>1829</v>
      </c>
      <c r="X709" s="18"/>
      <c r="Y709" s="15" t="s">
        <v>73</v>
      </c>
      <c r="Z709" s="18" t="s">
        <v>1829</v>
      </c>
      <c r="AA709" s="18" t="s">
        <v>71</v>
      </c>
      <c r="AB709" s="18" t="s">
        <v>2318</v>
      </c>
      <c r="AC709" s="67" t="str">
        <f>+VLOOKUP("*"&amp;L709&amp;"*",'[2]REGISTROS SANITARIOS'!$D$554:$E$713,2,FALSE)</f>
        <v>SI</v>
      </c>
      <c r="AD709" s="22" t="s">
        <v>1025</v>
      </c>
      <c r="AE709" s="16" t="s">
        <v>7835</v>
      </c>
      <c r="AF709" s="34" t="s">
        <v>8814</v>
      </c>
      <c r="AG709" s="24" t="s">
        <v>8152</v>
      </c>
      <c r="AH709" s="18" t="s">
        <v>8011</v>
      </c>
      <c r="AI709" s="18" t="s">
        <v>56</v>
      </c>
      <c r="AJ709" s="17">
        <v>660</v>
      </c>
      <c r="AK709" s="25">
        <v>660</v>
      </c>
      <c r="AL709" s="25">
        <v>1304</v>
      </c>
      <c r="AM709" s="35"/>
      <c r="AN709" s="49">
        <f t="shared" si="103"/>
        <v>860640</v>
      </c>
      <c r="AO709" s="18"/>
      <c r="AP709" s="15" t="s">
        <v>8012</v>
      </c>
      <c r="AQ709" s="43" t="str">
        <f t="shared" si="104"/>
        <v>SI</v>
      </c>
      <c r="AR709" s="44">
        <f t="shared" si="105"/>
        <v>860640</v>
      </c>
      <c r="AS709" s="44">
        <f t="shared" si="106"/>
        <v>860640</v>
      </c>
      <c r="AT709" s="44">
        <f t="shared" si="107"/>
        <v>860640</v>
      </c>
      <c r="AU709" s="44">
        <f t="shared" si="108"/>
        <v>860640</v>
      </c>
      <c r="AV709" s="45" t="b">
        <f t="shared" si="109"/>
        <v>1</v>
      </c>
      <c r="AW709" s="45" t="b">
        <f t="shared" si="110"/>
        <v>1</v>
      </c>
      <c r="AX709" s="45"/>
    </row>
    <row r="710" spans="1:50" s="36" customFormat="1" ht="27.75" customHeight="1" x14ac:dyDescent="0.15">
      <c r="A710" s="36" t="str">
        <f t="shared" si="102"/>
        <v>CARMEN DEL PILAR ESCOBAR BUSTOS112030405</v>
      </c>
      <c r="B710" s="36" t="b">
        <f>+A710='[1]Anexo 9'!A710</f>
        <v>1</v>
      </c>
      <c r="C710" s="18">
        <v>51739292</v>
      </c>
      <c r="D710" s="18" t="s">
        <v>3859</v>
      </c>
      <c r="E710" s="15" t="s">
        <v>61</v>
      </c>
      <c r="F710" s="15" t="s">
        <v>62</v>
      </c>
      <c r="G710" s="15" t="s">
        <v>3155</v>
      </c>
      <c r="H710" s="15" t="s">
        <v>3155</v>
      </c>
      <c r="I710" s="15" t="s">
        <v>3155</v>
      </c>
      <c r="J710" s="15">
        <v>5</v>
      </c>
      <c r="K710" s="15" t="s">
        <v>3155</v>
      </c>
      <c r="L710" s="15">
        <v>112030405</v>
      </c>
      <c r="M710" s="15" t="s">
        <v>2319</v>
      </c>
      <c r="N710" s="15" t="s">
        <v>2320</v>
      </c>
      <c r="O710" s="18" t="s">
        <v>4247</v>
      </c>
      <c r="P710" s="22" t="s">
        <v>3841</v>
      </c>
      <c r="Q710" s="15" t="s">
        <v>2322</v>
      </c>
      <c r="R710" s="18" t="s">
        <v>5674</v>
      </c>
      <c r="S710" s="22" t="s">
        <v>73</v>
      </c>
      <c r="T710" s="18" t="s">
        <v>5674</v>
      </c>
      <c r="U710" s="18">
        <v>6</v>
      </c>
      <c r="V710" s="15"/>
      <c r="W710" s="18" t="s">
        <v>2134</v>
      </c>
      <c r="X710" s="18"/>
      <c r="Y710" s="15" t="s">
        <v>73</v>
      </c>
      <c r="Z710" s="18" t="s">
        <v>2134</v>
      </c>
      <c r="AA710" s="18" t="s">
        <v>71</v>
      </c>
      <c r="AB710" s="18" t="s">
        <v>1825</v>
      </c>
      <c r="AC710" s="67" t="str">
        <f>+VLOOKUP("*"&amp;L710&amp;"*",'[2]REGISTROS SANITARIOS'!$D$554:$E$713,2,FALSE)</f>
        <v>SI</v>
      </c>
      <c r="AD710" s="22" t="s">
        <v>1025</v>
      </c>
      <c r="AE710" s="16" t="s">
        <v>7730</v>
      </c>
      <c r="AF710" s="34" t="s">
        <v>8814</v>
      </c>
      <c r="AG710" s="24"/>
      <c r="AH710" s="18"/>
      <c r="AI710" s="18"/>
      <c r="AJ710" s="17">
        <v>9350</v>
      </c>
      <c r="AK710" s="25">
        <v>9350</v>
      </c>
      <c r="AL710" s="25">
        <v>320</v>
      </c>
      <c r="AM710" s="35"/>
      <c r="AN710" s="49">
        <f t="shared" si="103"/>
        <v>2992000</v>
      </c>
      <c r="AO710" s="18"/>
      <c r="AP710" s="15" t="s">
        <v>8012</v>
      </c>
      <c r="AQ710" s="43" t="str">
        <f t="shared" si="104"/>
        <v>SI</v>
      </c>
      <c r="AR710" s="44">
        <f t="shared" si="105"/>
        <v>2992000</v>
      </c>
      <c r="AS710" s="44">
        <f t="shared" si="106"/>
        <v>2992000</v>
      </c>
      <c r="AT710" s="44">
        <f t="shared" si="107"/>
        <v>2992000</v>
      </c>
      <c r="AU710" s="44">
        <f t="shared" si="108"/>
        <v>2992000</v>
      </c>
      <c r="AV710" s="45" t="b">
        <f t="shared" si="109"/>
        <v>1</v>
      </c>
      <c r="AW710" s="45" t="b">
        <f t="shared" si="110"/>
        <v>1</v>
      </c>
      <c r="AX710" s="45"/>
    </row>
    <row r="711" spans="1:50" s="36" customFormat="1" ht="27.75" customHeight="1" x14ac:dyDescent="0.15">
      <c r="A711" s="36" t="str">
        <f t="shared" si="102"/>
        <v>CARMEN DEL PILAR ESCOBAR BUSTOS112040106</v>
      </c>
      <c r="B711" s="36" t="b">
        <f>+A711='[1]Anexo 9'!A711</f>
        <v>1</v>
      </c>
      <c r="C711" s="18">
        <v>51739293</v>
      </c>
      <c r="D711" s="18" t="s">
        <v>3859</v>
      </c>
      <c r="E711" s="15" t="s">
        <v>61</v>
      </c>
      <c r="F711" s="15" t="s">
        <v>62</v>
      </c>
      <c r="G711" s="15" t="s">
        <v>3155</v>
      </c>
      <c r="H711" s="15" t="s">
        <v>3155</v>
      </c>
      <c r="I711" s="15" t="s">
        <v>3155</v>
      </c>
      <c r="J711" s="15">
        <v>4</v>
      </c>
      <c r="K711" s="15" t="s">
        <v>3155</v>
      </c>
      <c r="L711" s="15">
        <v>112040106</v>
      </c>
      <c r="M711" s="15" t="s">
        <v>2326</v>
      </c>
      <c r="N711" s="15" t="s">
        <v>91</v>
      </c>
      <c r="O711" s="18" t="s">
        <v>4248</v>
      </c>
      <c r="P711" s="22" t="s">
        <v>3841</v>
      </c>
      <c r="Q711" s="15" t="s">
        <v>475</v>
      </c>
      <c r="R711" s="18" t="s">
        <v>1278</v>
      </c>
      <c r="S711" s="22" t="s">
        <v>73</v>
      </c>
      <c r="T711" s="18" t="s">
        <v>1278</v>
      </c>
      <c r="U711" s="18">
        <v>1</v>
      </c>
      <c r="V711" s="15"/>
      <c r="W711" s="18" t="s">
        <v>6188</v>
      </c>
      <c r="X711" s="18"/>
      <c r="Y711" s="15" t="s">
        <v>73</v>
      </c>
      <c r="Z711" s="18" t="s">
        <v>6188</v>
      </c>
      <c r="AA711" s="18" t="s">
        <v>71</v>
      </c>
      <c r="AB711" s="18" t="s">
        <v>6813</v>
      </c>
      <c r="AC711" s="67" t="str">
        <f>+VLOOKUP("*"&amp;L711&amp;"*",'[2]REGISTROS SANITARIOS'!$D$554:$E$713,2,FALSE)</f>
        <v>SI</v>
      </c>
      <c r="AD711" s="22" t="s">
        <v>1025</v>
      </c>
      <c r="AE711" s="16" t="s">
        <v>7836</v>
      </c>
      <c r="AF711" s="34" t="s">
        <v>8814</v>
      </c>
      <c r="AG711" s="24" t="s">
        <v>8153</v>
      </c>
      <c r="AH711" s="18" t="s">
        <v>8011</v>
      </c>
      <c r="AI711" s="18" t="s">
        <v>56</v>
      </c>
      <c r="AJ711" s="17">
        <v>412.5</v>
      </c>
      <c r="AK711" s="25">
        <v>412.5</v>
      </c>
      <c r="AL711" s="25">
        <v>3546</v>
      </c>
      <c r="AM711" s="35"/>
      <c r="AN711" s="49">
        <f t="shared" si="103"/>
        <v>1462725</v>
      </c>
      <c r="AO711" s="18"/>
      <c r="AP711" s="15" t="s">
        <v>8012</v>
      </c>
      <c r="AQ711" s="43" t="str">
        <f t="shared" si="104"/>
        <v>SI</v>
      </c>
      <c r="AR711" s="44">
        <f t="shared" si="105"/>
        <v>1462725</v>
      </c>
      <c r="AS711" s="44">
        <f t="shared" si="106"/>
        <v>1462725</v>
      </c>
      <c r="AT711" s="44">
        <f t="shared" si="107"/>
        <v>1462725</v>
      </c>
      <c r="AU711" s="44">
        <f t="shared" si="108"/>
        <v>1462725</v>
      </c>
      <c r="AV711" s="45" t="b">
        <f t="shared" si="109"/>
        <v>1</v>
      </c>
      <c r="AW711" s="45" t="b">
        <f t="shared" si="110"/>
        <v>1</v>
      </c>
      <c r="AX711" s="45"/>
    </row>
    <row r="712" spans="1:50" s="36" customFormat="1" ht="27.75" customHeight="1" x14ac:dyDescent="0.15">
      <c r="A712" s="36" t="str">
        <f t="shared" si="102"/>
        <v>CARMEN DEL PILAR ESCOBAR BUSTOS112040205</v>
      </c>
      <c r="B712" s="36" t="b">
        <f>+A712='[1]Anexo 9'!A712</f>
        <v>1</v>
      </c>
      <c r="C712" s="18">
        <v>51739294</v>
      </c>
      <c r="D712" s="18" t="s">
        <v>3859</v>
      </c>
      <c r="E712" s="15" t="s">
        <v>61</v>
      </c>
      <c r="F712" s="15" t="s">
        <v>62</v>
      </c>
      <c r="G712" s="15" t="s">
        <v>3155</v>
      </c>
      <c r="H712" s="15" t="s">
        <v>3155</v>
      </c>
      <c r="I712" s="15" t="s">
        <v>3155</v>
      </c>
      <c r="J712" s="15">
        <v>4</v>
      </c>
      <c r="K712" s="15" t="s">
        <v>3155</v>
      </c>
      <c r="L712" s="15">
        <v>112040205</v>
      </c>
      <c r="M712" s="15" t="s">
        <v>2329</v>
      </c>
      <c r="N712" s="15" t="s">
        <v>2330</v>
      </c>
      <c r="O712" s="18" t="s">
        <v>4249</v>
      </c>
      <c r="P712" s="22" t="s">
        <v>73</v>
      </c>
      <c r="Q712" s="15" t="s">
        <v>2332</v>
      </c>
      <c r="R712" s="18" t="s">
        <v>5675</v>
      </c>
      <c r="S712" s="22" t="s">
        <v>73</v>
      </c>
      <c r="T712" s="18" t="s">
        <v>5675</v>
      </c>
      <c r="U712" s="18">
        <v>200</v>
      </c>
      <c r="V712" s="15"/>
      <c r="W712" s="18" t="s">
        <v>3625</v>
      </c>
      <c r="X712" s="18"/>
      <c r="Y712" s="15" t="s">
        <v>73</v>
      </c>
      <c r="Z712" s="18" t="s">
        <v>3625</v>
      </c>
      <c r="AA712" s="18" t="s">
        <v>71</v>
      </c>
      <c r="AB712" s="18" t="s">
        <v>2334</v>
      </c>
      <c r="AC712" s="67" t="str">
        <f>+VLOOKUP("*"&amp;L712&amp;"*",'[2]REGISTROS SANITARIOS'!$D$554:$E$713,2,FALSE)</f>
        <v>SI</v>
      </c>
      <c r="AD712" s="22" t="s">
        <v>1025</v>
      </c>
      <c r="AE712" s="16" t="s">
        <v>7837</v>
      </c>
      <c r="AF712" s="34" t="s">
        <v>8814</v>
      </c>
      <c r="AG712" s="24" t="s">
        <v>8154</v>
      </c>
      <c r="AH712" s="18" t="s">
        <v>8024</v>
      </c>
      <c r="AI712" s="18" t="s">
        <v>56</v>
      </c>
      <c r="AJ712" s="17">
        <v>23100</v>
      </c>
      <c r="AK712" s="25">
        <v>23100</v>
      </c>
      <c r="AL712" s="25">
        <v>154</v>
      </c>
      <c r="AM712" s="35"/>
      <c r="AN712" s="49">
        <f t="shared" si="103"/>
        <v>3557400</v>
      </c>
      <c r="AO712" s="18"/>
      <c r="AP712" s="15" t="s">
        <v>8012</v>
      </c>
      <c r="AQ712" s="43" t="str">
        <f t="shared" si="104"/>
        <v>SI</v>
      </c>
      <c r="AR712" s="44">
        <f t="shared" si="105"/>
        <v>3557400</v>
      </c>
      <c r="AS712" s="44">
        <f t="shared" si="106"/>
        <v>3557400</v>
      </c>
      <c r="AT712" s="44">
        <f t="shared" si="107"/>
        <v>3557400</v>
      </c>
      <c r="AU712" s="44">
        <f t="shared" si="108"/>
        <v>3557400</v>
      </c>
      <c r="AV712" s="45" t="b">
        <f t="shared" si="109"/>
        <v>1</v>
      </c>
      <c r="AW712" s="45" t="b">
        <f t="shared" si="110"/>
        <v>1</v>
      </c>
      <c r="AX712" s="45"/>
    </row>
    <row r="713" spans="1:50" s="36" customFormat="1" ht="27.75" customHeight="1" x14ac:dyDescent="0.15">
      <c r="A713" s="36" t="str">
        <f t="shared" si="102"/>
        <v>CARMEN DEL PILAR ESCOBAR BUSTOS112040506</v>
      </c>
      <c r="B713" s="36" t="b">
        <f>+A713='[1]Anexo 9'!A713</f>
        <v>1</v>
      </c>
      <c r="C713" s="18">
        <v>51739295</v>
      </c>
      <c r="D713" s="18" t="s">
        <v>3859</v>
      </c>
      <c r="E713" s="15" t="s">
        <v>61</v>
      </c>
      <c r="F713" s="15" t="s">
        <v>62</v>
      </c>
      <c r="G713" s="15" t="s">
        <v>3155</v>
      </c>
      <c r="H713" s="15" t="s">
        <v>3155</v>
      </c>
      <c r="I713" s="15" t="s">
        <v>3155</v>
      </c>
      <c r="J713" s="15">
        <v>2</v>
      </c>
      <c r="K713" s="15" t="s">
        <v>3155</v>
      </c>
      <c r="L713" s="15">
        <v>112040506</v>
      </c>
      <c r="M713" s="15" t="s">
        <v>2335</v>
      </c>
      <c r="N713" s="15" t="s">
        <v>91</v>
      </c>
      <c r="O713" s="18" t="s">
        <v>4250</v>
      </c>
      <c r="P713" s="22" t="s">
        <v>73</v>
      </c>
      <c r="Q713" s="15" t="s">
        <v>1434</v>
      </c>
      <c r="R713" s="18" t="s">
        <v>5632</v>
      </c>
      <c r="S713" s="22" t="s">
        <v>73</v>
      </c>
      <c r="T713" s="18" t="s">
        <v>5632</v>
      </c>
      <c r="U713" s="18">
        <v>1</v>
      </c>
      <c r="V713" s="15"/>
      <c r="W713" s="18" t="s">
        <v>6191</v>
      </c>
      <c r="X713" s="18"/>
      <c r="Y713" s="15" t="s">
        <v>73</v>
      </c>
      <c r="Z713" s="18" t="s">
        <v>6191</v>
      </c>
      <c r="AA713" s="18" t="s">
        <v>71</v>
      </c>
      <c r="AB713" s="18" t="s">
        <v>2336</v>
      </c>
      <c r="AC713" s="67" t="str">
        <f>+VLOOKUP("*"&amp;L713&amp;"*",'[2]REGISTROS SANITARIOS'!$D$554:$E$713,2,FALSE)</f>
        <v>SI</v>
      </c>
      <c r="AD713" s="22" t="s">
        <v>1025</v>
      </c>
      <c r="AE713" s="16" t="s">
        <v>7838</v>
      </c>
      <c r="AF713" s="34" t="s">
        <v>8814</v>
      </c>
      <c r="AG713" s="24" t="s">
        <v>8155</v>
      </c>
      <c r="AH713" s="18" t="s">
        <v>8011</v>
      </c>
      <c r="AI713" s="18" t="s">
        <v>56</v>
      </c>
      <c r="AJ713" s="17">
        <v>137.5</v>
      </c>
      <c r="AK713" s="25">
        <v>137.5</v>
      </c>
      <c r="AL713" s="25">
        <v>4640</v>
      </c>
      <c r="AM713" s="35"/>
      <c r="AN713" s="49">
        <f t="shared" si="103"/>
        <v>638000</v>
      </c>
      <c r="AO713" s="18"/>
      <c r="AP713" s="15" t="s">
        <v>8012</v>
      </c>
      <c r="AQ713" s="43" t="str">
        <f t="shared" si="104"/>
        <v>SI</v>
      </c>
      <c r="AR713" s="44">
        <f t="shared" si="105"/>
        <v>638000</v>
      </c>
      <c r="AS713" s="44">
        <f t="shared" si="106"/>
        <v>638000</v>
      </c>
      <c r="AT713" s="44">
        <f t="shared" si="107"/>
        <v>638000</v>
      </c>
      <c r="AU713" s="44">
        <f t="shared" si="108"/>
        <v>638000</v>
      </c>
      <c r="AV713" s="45" t="b">
        <f t="shared" si="109"/>
        <v>1</v>
      </c>
      <c r="AW713" s="45" t="b">
        <f t="shared" si="110"/>
        <v>1</v>
      </c>
      <c r="AX713" s="45"/>
    </row>
    <row r="714" spans="1:50" s="36" customFormat="1" ht="27.75" customHeight="1" x14ac:dyDescent="0.15">
      <c r="A714" s="36" t="str">
        <f t="shared" si="102"/>
        <v>CARMEN DEL PILAR ESCOBAR BUSTOS112050206</v>
      </c>
      <c r="B714" s="36" t="b">
        <f>+A714='[1]Anexo 9'!A714</f>
        <v>1</v>
      </c>
      <c r="C714" s="18">
        <v>51739296</v>
      </c>
      <c r="D714" s="18" t="s">
        <v>3859</v>
      </c>
      <c r="E714" s="15" t="s">
        <v>61</v>
      </c>
      <c r="F714" s="15" t="s">
        <v>62</v>
      </c>
      <c r="G714" s="15" t="s">
        <v>3155</v>
      </c>
      <c r="H714" s="15" t="s">
        <v>3155</v>
      </c>
      <c r="I714" s="15" t="s">
        <v>3155</v>
      </c>
      <c r="J714" s="15">
        <v>5</v>
      </c>
      <c r="K714" s="15" t="s">
        <v>3155</v>
      </c>
      <c r="L714" s="15">
        <v>112050206</v>
      </c>
      <c r="M714" s="15" t="s">
        <v>2337</v>
      </c>
      <c r="N714" s="15" t="s">
        <v>835</v>
      </c>
      <c r="O714" s="18" t="s">
        <v>4251</v>
      </c>
      <c r="P714" s="22" t="s">
        <v>73</v>
      </c>
      <c r="Q714" s="15" t="s">
        <v>2339</v>
      </c>
      <c r="R714" s="18" t="s">
        <v>5676</v>
      </c>
      <c r="S714" s="22" t="s">
        <v>73</v>
      </c>
      <c r="T714" s="18" t="s">
        <v>5676</v>
      </c>
      <c r="U714" s="18">
        <v>1</v>
      </c>
      <c r="V714" s="15"/>
      <c r="W714" s="18" t="s">
        <v>6182</v>
      </c>
      <c r="X714" s="18"/>
      <c r="Y714" s="15" t="s">
        <v>73</v>
      </c>
      <c r="Z714" s="18" t="s">
        <v>6182</v>
      </c>
      <c r="AA714" s="18" t="s">
        <v>71</v>
      </c>
      <c r="AB714" s="18" t="s">
        <v>2974</v>
      </c>
      <c r="AC714" s="67" t="str">
        <f>+VLOOKUP("*"&amp;L714&amp;"*",'[2]REGISTROS SANITARIOS'!$D$554:$E$713,2,FALSE)</f>
        <v>SI</v>
      </c>
      <c r="AD714" s="22" t="s">
        <v>1025</v>
      </c>
      <c r="AE714" s="16" t="s">
        <v>7839</v>
      </c>
      <c r="AF714" s="34" t="s">
        <v>8814</v>
      </c>
      <c r="AG714" s="24" t="s">
        <v>8156</v>
      </c>
      <c r="AH714" s="18" t="s">
        <v>8037</v>
      </c>
      <c r="AI714" s="18" t="s">
        <v>56</v>
      </c>
      <c r="AJ714" s="17">
        <v>6875</v>
      </c>
      <c r="AK714" s="25">
        <v>6875</v>
      </c>
      <c r="AL714" s="25">
        <v>1584</v>
      </c>
      <c r="AM714" s="35"/>
      <c r="AN714" s="49">
        <f t="shared" si="103"/>
        <v>10890000</v>
      </c>
      <c r="AO714" s="18"/>
      <c r="AP714" s="15" t="s">
        <v>8012</v>
      </c>
      <c r="AQ714" s="43" t="str">
        <f t="shared" si="104"/>
        <v>SI</v>
      </c>
      <c r="AR714" s="44">
        <f t="shared" si="105"/>
        <v>10890000</v>
      </c>
      <c r="AS714" s="44">
        <f t="shared" si="106"/>
        <v>10890000</v>
      </c>
      <c r="AT714" s="44">
        <f t="shared" si="107"/>
        <v>10890000</v>
      </c>
      <c r="AU714" s="44">
        <f t="shared" si="108"/>
        <v>10890000</v>
      </c>
      <c r="AV714" s="45" t="b">
        <f t="shared" si="109"/>
        <v>1</v>
      </c>
      <c r="AW714" s="45" t="b">
        <f t="shared" si="110"/>
        <v>1</v>
      </c>
      <c r="AX714" s="45"/>
    </row>
    <row r="715" spans="1:50" s="36" customFormat="1" ht="27.75" customHeight="1" x14ac:dyDescent="0.15">
      <c r="A715" s="36" t="str">
        <f t="shared" si="102"/>
        <v>CARMEN DEL PILAR ESCOBAR BUSTOS112050306</v>
      </c>
      <c r="B715" s="36" t="b">
        <f>+A715='[1]Anexo 9'!A715</f>
        <v>1</v>
      </c>
      <c r="C715" s="18">
        <v>51739297</v>
      </c>
      <c r="D715" s="18" t="s">
        <v>3859</v>
      </c>
      <c r="E715" s="15" t="s">
        <v>61</v>
      </c>
      <c r="F715" s="15" t="s">
        <v>62</v>
      </c>
      <c r="G715" s="15" t="s">
        <v>3155</v>
      </c>
      <c r="H715" s="15" t="s">
        <v>3155</v>
      </c>
      <c r="I715" s="15" t="s">
        <v>3155</v>
      </c>
      <c r="J715" s="15">
        <v>3</v>
      </c>
      <c r="K715" s="15" t="s">
        <v>3155</v>
      </c>
      <c r="L715" s="15">
        <v>112050306</v>
      </c>
      <c r="M715" s="15" t="s">
        <v>2341</v>
      </c>
      <c r="N715" s="15" t="s">
        <v>91</v>
      </c>
      <c r="O715" s="18" t="s">
        <v>4252</v>
      </c>
      <c r="P715" s="22" t="s">
        <v>73</v>
      </c>
      <c r="Q715" s="15" t="s">
        <v>1678</v>
      </c>
      <c r="R715" s="18" t="s">
        <v>5656</v>
      </c>
      <c r="S715" s="22" t="s">
        <v>73</v>
      </c>
      <c r="T715" s="18" t="s">
        <v>5656</v>
      </c>
      <c r="U715" s="18">
        <v>1</v>
      </c>
      <c r="V715" s="15"/>
      <c r="W715" s="18" t="s">
        <v>6191</v>
      </c>
      <c r="X715" s="18"/>
      <c r="Y715" s="15" t="s">
        <v>73</v>
      </c>
      <c r="Z715" s="18" t="s">
        <v>6191</v>
      </c>
      <c r="AA715" s="18" t="s">
        <v>71</v>
      </c>
      <c r="AB715" s="18" t="s">
        <v>2345</v>
      </c>
      <c r="AC715" s="67" t="str">
        <f>+VLOOKUP("*"&amp;L715&amp;"*",'[2]REGISTROS SANITARIOS'!$D$554:$E$713,2,FALSE)</f>
        <v>SI</v>
      </c>
      <c r="AD715" s="22" t="s">
        <v>1025</v>
      </c>
      <c r="AE715" s="16" t="s">
        <v>7840</v>
      </c>
      <c r="AF715" s="34" t="s">
        <v>8814</v>
      </c>
      <c r="AG715" s="24" t="s">
        <v>8157</v>
      </c>
      <c r="AH715" s="18" t="s">
        <v>8024</v>
      </c>
      <c r="AI715" s="18" t="s">
        <v>56</v>
      </c>
      <c r="AJ715" s="17">
        <v>632.5</v>
      </c>
      <c r="AK715" s="25">
        <v>632.5</v>
      </c>
      <c r="AL715" s="25">
        <v>5644</v>
      </c>
      <c r="AM715" s="35"/>
      <c r="AN715" s="49">
        <f t="shared" si="103"/>
        <v>3569830</v>
      </c>
      <c r="AO715" s="18"/>
      <c r="AP715" s="15" t="s">
        <v>8012</v>
      </c>
      <c r="AQ715" s="43" t="str">
        <f t="shared" si="104"/>
        <v>SI</v>
      </c>
      <c r="AR715" s="44">
        <f t="shared" si="105"/>
        <v>3569830</v>
      </c>
      <c r="AS715" s="44">
        <f t="shared" si="106"/>
        <v>3569830</v>
      </c>
      <c r="AT715" s="44">
        <f t="shared" si="107"/>
        <v>3569830</v>
      </c>
      <c r="AU715" s="44">
        <f t="shared" si="108"/>
        <v>3569830</v>
      </c>
      <c r="AV715" s="45" t="b">
        <f t="shared" si="109"/>
        <v>1</v>
      </c>
      <c r="AW715" s="45" t="b">
        <f t="shared" si="110"/>
        <v>1</v>
      </c>
      <c r="AX715" s="45"/>
    </row>
    <row r="716" spans="1:50" s="36" customFormat="1" ht="27.75" customHeight="1" x14ac:dyDescent="0.15">
      <c r="A716" s="36" t="str">
        <f t="shared" si="102"/>
        <v>CARMEN DEL PILAR ESCOBAR BUSTOS112050716</v>
      </c>
      <c r="B716" s="36" t="b">
        <f>+A716='[1]Anexo 9'!A716</f>
        <v>1</v>
      </c>
      <c r="C716" s="18">
        <v>51739298</v>
      </c>
      <c r="D716" s="18" t="s">
        <v>3859</v>
      </c>
      <c r="E716" s="15" t="s">
        <v>61</v>
      </c>
      <c r="F716" s="15" t="s">
        <v>62</v>
      </c>
      <c r="G716" s="15" t="s">
        <v>3155</v>
      </c>
      <c r="H716" s="15" t="s">
        <v>3155</v>
      </c>
      <c r="I716" s="15" t="s">
        <v>3155</v>
      </c>
      <c r="J716" s="15">
        <v>5</v>
      </c>
      <c r="K716" s="15" t="s">
        <v>3155</v>
      </c>
      <c r="L716" s="15">
        <v>112050716</v>
      </c>
      <c r="M716" s="15" t="s">
        <v>2346</v>
      </c>
      <c r="N716" s="15" t="s">
        <v>835</v>
      </c>
      <c r="O716" s="18" t="s">
        <v>4253</v>
      </c>
      <c r="P716" s="22" t="s">
        <v>3841</v>
      </c>
      <c r="Q716" s="15" t="s">
        <v>2348</v>
      </c>
      <c r="R716" s="18" t="s">
        <v>5677</v>
      </c>
      <c r="S716" s="22" t="s">
        <v>73</v>
      </c>
      <c r="T716" s="18" t="s">
        <v>5677</v>
      </c>
      <c r="U716" s="18">
        <v>1</v>
      </c>
      <c r="V716" s="15"/>
      <c r="W716" s="18" t="s">
        <v>6182</v>
      </c>
      <c r="X716" s="18"/>
      <c r="Y716" s="15" t="s">
        <v>73</v>
      </c>
      <c r="Z716" s="18" t="s">
        <v>6182</v>
      </c>
      <c r="AA716" s="18" t="s">
        <v>71</v>
      </c>
      <c r="AB716" s="18" t="s">
        <v>3631</v>
      </c>
      <c r="AC716" s="67" t="str">
        <f>+VLOOKUP("*"&amp;L716&amp;"*",'[2]REGISTROS SANITARIOS'!$D$554:$E$713,2,FALSE)</f>
        <v>SI</v>
      </c>
      <c r="AD716" s="22" t="s">
        <v>1025</v>
      </c>
      <c r="AE716" s="16" t="s">
        <v>7841</v>
      </c>
      <c r="AF716" s="34" t="s">
        <v>8814</v>
      </c>
      <c r="AG716" s="24" t="s">
        <v>8158</v>
      </c>
      <c r="AH716" s="18" t="s">
        <v>3429</v>
      </c>
      <c r="AI716" s="18" t="s">
        <v>56</v>
      </c>
      <c r="AJ716" s="17">
        <v>14300</v>
      </c>
      <c r="AK716" s="25">
        <v>14300</v>
      </c>
      <c r="AL716" s="25">
        <v>1236</v>
      </c>
      <c r="AM716" s="35"/>
      <c r="AN716" s="49">
        <f t="shared" si="103"/>
        <v>17674800</v>
      </c>
      <c r="AO716" s="18"/>
      <c r="AP716" s="15" t="s">
        <v>8012</v>
      </c>
      <c r="AQ716" s="43" t="str">
        <f t="shared" si="104"/>
        <v>SI</v>
      </c>
      <c r="AR716" s="44">
        <f t="shared" si="105"/>
        <v>17674800</v>
      </c>
      <c r="AS716" s="44">
        <f t="shared" si="106"/>
        <v>17674800</v>
      </c>
      <c r="AT716" s="44">
        <f t="shared" si="107"/>
        <v>17674800</v>
      </c>
      <c r="AU716" s="44">
        <f t="shared" si="108"/>
        <v>17674800</v>
      </c>
      <c r="AV716" s="45" t="b">
        <f t="shared" si="109"/>
        <v>1</v>
      </c>
      <c r="AW716" s="45" t="b">
        <f t="shared" si="110"/>
        <v>1</v>
      </c>
      <c r="AX716" s="45"/>
    </row>
    <row r="717" spans="1:50" s="36" customFormat="1" ht="27.75" customHeight="1" x14ac:dyDescent="0.15">
      <c r="A717" s="36" t="str">
        <f t="shared" si="102"/>
        <v>CARMEN DEL PILAR ESCOBAR BUSTOS112070106</v>
      </c>
      <c r="B717" s="36" t="b">
        <f>+A717='[1]Anexo 9'!A717</f>
        <v>1</v>
      </c>
      <c r="C717" s="18">
        <v>51739299</v>
      </c>
      <c r="D717" s="18" t="s">
        <v>3859</v>
      </c>
      <c r="E717" s="15" t="s">
        <v>61</v>
      </c>
      <c r="F717" s="15" t="s">
        <v>62</v>
      </c>
      <c r="G717" s="15" t="s">
        <v>3155</v>
      </c>
      <c r="H717" s="15" t="s">
        <v>3155</v>
      </c>
      <c r="I717" s="15" t="s">
        <v>3155</v>
      </c>
      <c r="J717" s="15">
        <v>3</v>
      </c>
      <c r="K717" s="15" t="s">
        <v>3155</v>
      </c>
      <c r="L717" s="15">
        <v>112070106</v>
      </c>
      <c r="M717" s="15" t="s">
        <v>2351</v>
      </c>
      <c r="N717" s="15" t="s">
        <v>2302</v>
      </c>
      <c r="O717" s="18" t="s">
        <v>4254</v>
      </c>
      <c r="P717" s="22" t="s">
        <v>73</v>
      </c>
      <c r="Q717" s="15" t="s">
        <v>2303</v>
      </c>
      <c r="R717" s="18" t="s">
        <v>5678</v>
      </c>
      <c r="S717" s="22" t="s">
        <v>73</v>
      </c>
      <c r="T717" s="18" t="s">
        <v>5678</v>
      </c>
      <c r="U717" s="18">
        <v>1</v>
      </c>
      <c r="V717" s="15"/>
      <c r="W717" s="18" t="s">
        <v>2353</v>
      </c>
      <c r="X717" s="18"/>
      <c r="Y717" s="15" t="s">
        <v>73</v>
      </c>
      <c r="Z717" s="18" t="s">
        <v>2353</v>
      </c>
      <c r="AA717" s="18" t="s">
        <v>71</v>
      </c>
      <c r="AB717" s="18" t="s">
        <v>2355</v>
      </c>
      <c r="AC717" s="67" t="str">
        <f>+VLOOKUP("*"&amp;L717&amp;"*",'[2]REGISTROS SANITARIOS'!$D$554:$E$713,2,FALSE)</f>
        <v>SI</v>
      </c>
      <c r="AD717" s="22" t="s">
        <v>1025</v>
      </c>
      <c r="AE717" s="16" t="s">
        <v>7842</v>
      </c>
      <c r="AF717" s="34" t="s">
        <v>8814</v>
      </c>
      <c r="AG717" s="24" t="s">
        <v>8159</v>
      </c>
      <c r="AH717" s="18" t="s">
        <v>8011</v>
      </c>
      <c r="AI717" s="18" t="s">
        <v>56</v>
      </c>
      <c r="AJ717" s="17">
        <v>660</v>
      </c>
      <c r="AK717" s="25">
        <v>660</v>
      </c>
      <c r="AL717" s="25">
        <v>6752</v>
      </c>
      <c r="AM717" s="35"/>
      <c r="AN717" s="49">
        <f t="shared" si="103"/>
        <v>4456320</v>
      </c>
      <c r="AO717" s="18"/>
      <c r="AP717" s="15" t="s">
        <v>8012</v>
      </c>
      <c r="AQ717" s="43" t="str">
        <f t="shared" si="104"/>
        <v>SI</v>
      </c>
      <c r="AR717" s="44">
        <f t="shared" si="105"/>
        <v>4456320</v>
      </c>
      <c r="AS717" s="44">
        <f t="shared" si="106"/>
        <v>4456320</v>
      </c>
      <c r="AT717" s="44">
        <f t="shared" si="107"/>
        <v>4456320</v>
      </c>
      <c r="AU717" s="44">
        <f t="shared" si="108"/>
        <v>4456320</v>
      </c>
      <c r="AV717" s="45" t="b">
        <f t="shared" si="109"/>
        <v>1</v>
      </c>
      <c r="AW717" s="45" t="b">
        <f t="shared" si="110"/>
        <v>1</v>
      </c>
      <c r="AX717" s="45"/>
    </row>
    <row r="718" spans="1:50" s="36" customFormat="1" ht="27.75" customHeight="1" x14ac:dyDescent="0.15">
      <c r="A718" s="36" t="str">
        <f t="shared" si="102"/>
        <v>CARMEN DEL PILAR ESCOBAR BUSTOS113010704</v>
      </c>
      <c r="B718" s="36" t="b">
        <f>+A718='[1]Anexo 9'!A718</f>
        <v>1</v>
      </c>
      <c r="C718" s="18">
        <v>51739302</v>
      </c>
      <c r="D718" s="18" t="s">
        <v>3859</v>
      </c>
      <c r="E718" s="15" t="s">
        <v>61</v>
      </c>
      <c r="F718" s="15" t="s">
        <v>62</v>
      </c>
      <c r="G718" s="15" t="s">
        <v>3155</v>
      </c>
      <c r="H718" s="15" t="s">
        <v>3155</v>
      </c>
      <c r="I718" s="15" t="s">
        <v>3155</v>
      </c>
      <c r="J718" s="15">
        <v>4</v>
      </c>
      <c r="K718" s="15" t="s">
        <v>3155</v>
      </c>
      <c r="L718" s="15">
        <v>113010704</v>
      </c>
      <c r="M718" s="15" t="s">
        <v>2359</v>
      </c>
      <c r="N718" s="15" t="s">
        <v>91</v>
      </c>
      <c r="O718" s="18" t="s">
        <v>4255</v>
      </c>
      <c r="P718" s="22" t="s">
        <v>73</v>
      </c>
      <c r="Q718" s="15" t="s">
        <v>475</v>
      </c>
      <c r="R718" s="18" t="s">
        <v>1278</v>
      </c>
      <c r="S718" s="22" t="s">
        <v>73</v>
      </c>
      <c r="T718" s="18" t="s">
        <v>1278</v>
      </c>
      <c r="U718" s="18">
        <v>1</v>
      </c>
      <c r="V718" s="15"/>
      <c r="W718" s="18" t="s">
        <v>1829</v>
      </c>
      <c r="X718" s="18"/>
      <c r="Y718" s="15" t="s">
        <v>73</v>
      </c>
      <c r="Z718" s="18" t="s">
        <v>1829</v>
      </c>
      <c r="AA718" s="18" t="s">
        <v>71</v>
      </c>
      <c r="AB718" s="18" t="s">
        <v>2360</v>
      </c>
      <c r="AC718" s="67" t="str">
        <f>+VLOOKUP("*"&amp;L718&amp;"*",'[2]REGISTROS SANITARIOS'!$D$554:$E$713,2,FALSE)</f>
        <v>SI</v>
      </c>
      <c r="AD718" s="22" t="s">
        <v>1025</v>
      </c>
      <c r="AE718" s="16" t="s">
        <v>7843</v>
      </c>
      <c r="AF718" s="34" t="s">
        <v>8814</v>
      </c>
      <c r="AG718" s="24" t="s">
        <v>8160</v>
      </c>
      <c r="AH718" s="18" t="s">
        <v>8037</v>
      </c>
      <c r="AI718" s="18" t="s">
        <v>56</v>
      </c>
      <c r="AJ718" s="17">
        <v>110</v>
      </c>
      <c r="AK718" s="25">
        <v>110</v>
      </c>
      <c r="AL718" s="25">
        <v>1474</v>
      </c>
      <c r="AM718" s="35"/>
      <c r="AN718" s="49">
        <f t="shared" si="103"/>
        <v>162140</v>
      </c>
      <c r="AO718" s="18"/>
      <c r="AP718" s="15" t="s">
        <v>8012</v>
      </c>
      <c r="AQ718" s="43" t="str">
        <f t="shared" si="104"/>
        <v>SI</v>
      </c>
      <c r="AR718" s="44">
        <f t="shared" si="105"/>
        <v>162140</v>
      </c>
      <c r="AS718" s="44">
        <f t="shared" si="106"/>
        <v>162140</v>
      </c>
      <c r="AT718" s="44">
        <f t="shared" si="107"/>
        <v>162140</v>
      </c>
      <c r="AU718" s="44">
        <f t="shared" si="108"/>
        <v>162140</v>
      </c>
      <c r="AV718" s="45" t="b">
        <f t="shared" si="109"/>
        <v>1</v>
      </c>
      <c r="AW718" s="45" t="b">
        <f t="shared" si="110"/>
        <v>1</v>
      </c>
      <c r="AX718" s="45"/>
    </row>
    <row r="719" spans="1:50" s="36" customFormat="1" ht="27.75" customHeight="1" x14ac:dyDescent="0.15">
      <c r="A719" s="36" t="str">
        <f t="shared" si="102"/>
        <v>CARMEN DEL PILAR ESCOBAR BUSTOS113010710</v>
      </c>
      <c r="B719" s="36" t="b">
        <f>+A719='[1]Anexo 9'!A719</f>
        <v>1</v>
      </c>
      <c r="C719" s="18">
        <v>51739303</v>
      </c>
      <c r="D719" s="18" t="s">
        <v>3859</v>
      </c>
      <c r="E719" s="15" t="s">
        <v>61</v>
      </c>
      <c r="F719" s="15" t="s">
        <v>62</v>
      </c>
      <c r="G719" s="15" t="s">
        <v>3155</v>
      </c>
      <c r="H719" s="15" t="s">
        <v>3155</v>
      </c>
      <c r="I719" s="15" t="s">
        <v>3155</v>
      </c>
      <c r="J719" s="15">
        <v>1</v>
      </c>
      <c r="K719" s="15" t="s">
        <v>3155</v>
      </c>
      <c r="L719" s="15">
        <v>113010710</v>
      </c>
      <c r="M719" s="15" t="s">
        <v>4256</v>
      </c>
      <c r="N719" s="15" t="s">
        <v>91</v>
      </c>
      <c r="O719" s="18" t="s">
        <v>4257</v>
      </c>
      <c r="P719" s="22" t="s">
        <v>3841</v>
      </c>
      <c r="Q719" s="15" t="s">
        <v>822</v>
      </c>
      <c r="R719" s="18" t="s">
        <v>5679</v>
      </c>
      <c r="S719" s="22" t="s">
        <v>73</v>
      </c>
      <c r="T719" s="18" t="s">
        <v>5679</v>
      </c>
      <c r="U719" s="18">
        <v>1</v>
      </c>
      <c r="V719" s="15"/>
      <c r="W719" s="18" t="s">
        <v>6206</v>
      </c>
      <c r="X719" s="18"/>
      <c r="Y719" s="15" t="s">
        <v>73</v>
      </c>
      <c r="Z719" s="18" t="s">
        <v>6206</v>
      </c>
      <c r="AA719" s="18" t="s">
        <v>71</v>
      </c>
      <c r="AB719" s="18" t="s">
        <v>6814</v>
      </c>
      <c r="AC719" s="67" t="e">
        <f>+VLOOKUP("*"&amp;L719&amp;"*",'[2]REGISTROS SANITARIOS'!$D$554:$E$713,2,FALSE)</f>
        <v>#N/A</v>
      </c>
      <c r="AD719" s="22" t="s">
        <v>44</v>
      </c>
      <c r="AE719" s="16" t="s">
        <v>7844</v>
      </c>
      <c r="AF719" s="34" t="s">
        <v>8814</v>
      </c>
      <c r="AG719" s="24" t="s">
        <v>8161</v>
      </c>
      <c r="AH719" s="18" t="s">
        <v>8037</v>
      </c>
      <c r="AI719" s="18" t="s">
        <v>56</v>
      </c>
      <c r="AJ719" s="17">
        <v>5.5</v>
      </c>
      <c r="AK719" s="25">
        <v>5.5</v>
      </c>
      <c r="AL719" s="25">
        <v>12160</v>
      </c>
      <c r="AM719" s="35"/>
      <c r="AN719" s="49">
        <f t="shared" si="103"/>
        <v>66880</v>
      </c>
      <c r="AO719" s="18"/>
      <c r="AP719" s="15" t="s">
        <v>8012</v>
      </c>
      <c r="AQ719" s="43" t="str">
        <f t="shared" si="104"/>
        <v>SI</v>
      </c>
      <c r="AR719" s="44">
        <f t="shared" si="105"/>
        <v>66880</v>
      </c>
      <c r="AS719" s="44">
        <f t="shared" si="106"/>
        <v>66880</v>
      </c>
      <c r="AT719" s="44">
        <f t="shared" si="107"/>
        <v>66880</v>
      </c>
      <c r="AU719" s="44">
        <f t="shared" si="108"/>
        <v>66880</v>
      </c>
      <c r="AV719" s="45" t="b">
        <f t="shared" si="109"/>
        <v>1</v>
      </c>
      <c r="AW719" s="45" t="b">
        <f t="shared" si="110"/>
        <v>1</v>
      </c>
      <c r="AX719" s="45"/>
    </row>
    <row r="720" spans="1:50" s="36" customFormat="1" ht="27.75" customHeight="1" x14ac:dyDescent="0.15">
      <c r="A720" s="36" t="str">
        <f t="shared" si="102"/>
        <v>CARMEN DEL PILAR ESCOBAR BUSTOS113011009</v>
      </c>
      <c r="B720" s="36" t="b">
        <f>+A720='[1]Anexo 9'!A720</f>
        <v>1</v>
      </c>
      <c r="C720" s="18">
        <v>51739304</v>
      </c>
      <c r="D720" s="18" t="s">
        <v>3859</v>
      </c>
      <c r="E720" s="15" t="s">
        <v>61</v>
      </c>
      <c r="F720" s="15" t="s">
        <v>62</v>
      </c>
      <c r="G720" s="15" t="s">
        <v>3155</v>
      </c>
      <c r="H720" s="15" t="s">
        <v>3155</v>
      </c>
      <c r="I720" s="15" t="s">
        <v>3155</v>
      </c>
      <c r="J720" s="15">
        <v>2</v>
      </c>
      <c r="K720" s="15" t="s">
        <v>3155</v>
      </c>
      <c r="L720" s="15">
        <v>113011009</v>
      </c>
      <c r="M720" s="15" t="s">
        <v>4258</v>
      </c>
      <c r="N720" s="15" t="s">
        <v>1411</v>
      </c>
      <c r="O720" s="18" t="s">
        <v>4259</v>
      </c>
      <c r="P720" s="22" t="s">
        <v>73</v>
      </c>
      <c r="Q720" s="15" t="s">
        <v>1841</v>
      </c>
      <c r="R720" s="18" t="s">
        <v>1842</v>
      </c>
      <c r="S720" s="22" t="s">
        <v>3841</v>
      </c>
      <c r="T720" s="18" t="s">
        <v>1842</v>
      </c>
      <c r="U720" s="18">
        <v>200</v>
      </c>
      <c r="V720" s="15"/>
      <c r="W720" s="18" t="s">
        <v>2556</v>
      </c>
      <c r="X720" s="18"/>
      <c r="Y720" s="15" t="s">
        <v>73</v>
      </c>
      <c r="Z720" s="18" t="s">
        <v>2556</v>
      </c>
      <c r="AA720" s="18" t="s">
        <v>71</v>
      </c>
      <c r="AB720" s="18" t="s">
        <v>6815</v>
      </c>
      <c r="AC720" s="67" t="str">
        <f>+VLOOKUP("*"&amp;L720&amp;"*",'[2]REGISTROS SANITARIOS'!$D$554:$E$713,2,FALSE)</f>
        <v>SI</v>
      </c>
      <c r="AD720" s="22" t="s">
        <v>1025</v>
      </c>
      <c r="AE720" s="16" t="s">
        <v>7845</v>
      </c>
      <c r="AF720" s="34" t="s">
        <v>8814</v>
      </c>
      <c r="AG720" s="24" t="s">
        <v>8162</v>
      </c>
      <c r="AH720" s="18" t="s">
        <v>8039</v>
      </c>
      <c r="AI720" s="18" t="s">
        <v>56</v>
      </c>
      <c r="AJ720" s="17">
        <v>26400</v>
      </c>
      <c r="AK720" s="25">
        <v>26400</v>
      </c>
      <c r="AL720" s="25">
        <v>172</v>
      </c>
      <c r="AM720" s="35"/>
      <c r="AN720" s="49">
        <f t="shared" si="103"/>
        <v>4540800</v>
      </c>
      <c r="AO720" s="18"/>
      <c r="AP720" s="15" t="s">
        <v>8012</v>
      </c>
      <c r="AQ720" s="43" t="str">
        <f t="shared" si="104"/>
        <v>SI</v>
      </c>
      <c r="AR720" s="44">
        <f t="shared" si="105"/>
        <v>4540800</v>
      </c>
      <c r="AS720" s="44">
        <f t="shared" si="106"/>
        <v>4540800</v>
      </c>
      <c r="AT720" s="44">
        <f t="shared" si="107"/>
        <v>4540800</v>
      </c>
      <c r="AU720" s="44">
        <f t="shared" si="108"/>
        <v>4540800</v>
      </c>
      <c r="AV720" s="45" t="b">
        <f t="shared" si="109"/>
        <v>1</v>
      </c>
      <c r="AW720" s="45" t="b">
        <f t="shared" si="110"/>
        <v>1</v>
      </c>
      <c r="AX720" s="45"/>
    </row>
    <row r="721" spans="1:50" s="36" customFormat="1" ht="27.75" customHeight="1" x14ac:dyDescent="0.15">
      <c r="A721" s="36" t="str">
        <f t="shared" si="102"/>
        <v>CARMEN DEL PILAR ESCOBAR BUSTOS113011402</v>
      </c>
      <c r="B721" s="36" t="b">
        <f>+A721='[1]Anexo 9'!A721</f>
        <v>1</v>
      </c>
      <c r="C721" s="18">
        <v>51739305</v>
      </c>
      <c r="D721" s="18" t="s">
        <v>3859</v>
      </c>
      <c r="E721" s="15" t="s">
        <v>61</v>
      </c>
      <c r="F721" s="15" t="s">
        <v>62</v>
      </c>
      <c r="G721" s="15" t="s">
        <v>3155</v>
      </c>
      <c r="H721" s="15" t="s">
        <v>3155</v>
      </c>
      <c r="I721" s="15" t="s">
        <v>3155</v>
      </c>
      <c r="J721" s="15">
        <v>3</v>
      </c>
      <c r="K721" s="15" t="s">
        <v>3155</v>
      </c>
      <c r="L721" s="15">
        <v>113011402</v>
      </c>
      <c r="M721" s="15" t="s">
        <v>2361</v>
      </c>
      <c r="N721" s="15" t="s">
        <v>91</v>
      </c>
      <c r="O721" s="18" t="s">
        <v>4260</v>
      </c>
      <c r="P721" s="22" t="s">
        <v>3841</v>
      </c>
      <c r="Q721" s="15" t="s">
        <v>1914</v>
      </c>
      <c r="R721" s="18" t="s">
        <v>5680</v>
      </c>
      <c r="S721" s="22" t="s">
        <v>73</v>
      </c>
      <c r="T721" s="18" t="s">
        <v>5680</v>
      </c>
      <c r="U721" s="18">
        <v>24</v>
      </c>
      <c r="V721" s="15"/>
      <c r="W721" s="18" t="s">
        <v>2411</v>
      </c>
      <c r="X721" s="18"/>
      <c r="Y721" s="15" t="s">
        <v>73</v>
      </c>
      <c r="Z721" s="18" t="s">
        <v>2411</v>
      </c>
      <c r="AA721" s="18" t="s">
        <v>71</v>
      </c>
      <c r="AB721" s="18" t="s">
        <v>3633</v>
      </c>
      <c r="AC721" s="67" t="str">
        <f>+VLOOKUP("*"&amp;L721&amp;"*",'[2]REGISTROS SANITARIOS'!$D$554:$E$713,2,FALSE)</f>
        <v>SI</v>
      </c>
      <c r="AD721" s="22" t="s">
        <v>1025</v>
      </c>
      <c r="AE721" s="16" t="s">
        <v>7846</v>
      </c>
      <c r="AF721" s="34" t="s">
        <v>8814</v>
      </c>
      <c r="AG721" s="24" t="s">
        <v>8163</v>
      </c>
      <c r="AH721" s="18" t="s">
        <v>8011</v>
      </c>
      <c r="AI721" s="18" t="s">
        <v>56</v>
      </c>
      <c r="AJ721" s="17">
        <v>2750</v>
      </c>
      <c r="AK721" s="25">
        <v>2750</v>
      </c>
      <c r="AL721" s="25">
        <v>8418</v>
      </c>
      <c r="AM721" s="35"/>
      <c r="AN721" s="49">
        <f t="shared" si="103"/>
        <v>23149500</v>
      </c>
      <c r="AO721" s="18"/>
      <c r="AP721" s="15" t="s">
        <v>8012</v>
      </c>
      <c r="AQ721" s="43" t="str">
        <f t="shared" si="104"/>
        <v>SI</v>
      </c>
      <c r="AR721" s="44">
        <f t="shared" si="105"/>
        <v>23149500</v>
      </c>
      <c r="AS721" s="44">
        <f t="shared" si="106"/>
        <v>23149500</v>
      </c>
      <c r="AT721" s="44">
        <f t="shared" si="107"/>
        <v>23149500</v>
      </c>
      <c r="AU721" s="44">
        <f t="shared" si="108"/>
        <v>23149500</v>
      </c>
      <c r="AV721" s="45" t="b">
        <f t="shared" si="109"/>
        <v>1</v>
      </c>
      <c r="AW721" s="45" t="b">
        <f t="shared" si="110"/>
        <v>1</v>
      </c>
      <c r="AX721" s="45"/>
    </row>
    <row r="722" spans="1:50" s="36" customFormat="1" ht="27.75" customHeight="1" x14ac:dyDescent="0.15">
      <c r="A722" s="36" t="str">
        <f t="shared" si="102"/>
        <v>CARMEN DEL PILAR ESCOBAR BUSTOS113011801</v>
      </c>
      <c r="B722" s="36" t="b">
        <f>+A722='[1]Anexo 9'!A722</f>
        <v>1</v>
      </c>
      <c r="C722" s="18">
        <v>51739307</v>
      </c>
      <c r="D722" s="18" t="s">
        <v>3859</v>
      </c>
      <c r="E722" s="15" t="s">
        <v>61</v>
      </c>
      <c r="F722" s="15" t="s">
        <v>62</v>
      </c>
      <c r="G722" s="15" t="s">
        <v>3155</v>
      </c>
      <c r="H722" s="15" t="s">
        <v>3155</v>
      </c>
      <c r="I722" s="15" t="s">
        <v>3155</v>
      </c>
      <c r="J722" s="15">
        <v>7</v>
      </c>
      <c r="K722" s="15" t="s">
        <v>3155</v>
      </c>
      <c r="L722" s="15">
        <v>113011801</v>
      </c>
      <c r="M722" s="15" t="s">
        <v>1461</v>
      </c>
      <c r="N722" s="15" t="s">
        <v>91</v>
      </c>
      <c r="O722" s="18" t="s">
        <v>4261</v>
      </c>
      <c r="P722" s="22" t="s">
        <v>3841</v>
      </c>
      <c r="Q722" s="15" t="s">
        <v>1454</v>
      </c>
      <c r="R722" s="18" t="s">
        <v>5681</v>
      </c>
      <c r="S722" s="22" t="s">
        <v>73</v>
      </c>
      <c r="T722" s="18" t="s">
        <v>5681</v>
      </c>
      <c r="U722" s="18">
        <v>1</v>
      </c>
      <c r="V722" s="15"/>
      <c r="W722" s="18" t="s">
        <v>2222</v>
      </c>
      <c r="X722" s="18"/>
      <c r="Y722" s="15" t="s">
        <v>73</v>
      </c>
      <c r="Z722" s="18" t="s">
        <v>2222</v>
      </c>
      <c r="AA722" s="18" t="s">
        <v>71</v>
      </c>
      <c r="AB722" s="18" t="s">
        <v>3638</v>
      </c>
      <c r="AC722" s="67" t="str">
        <f>+VLOOKUP("*"&amp;L722&amp;"*",'[2]REGISTROS SANITARIOS'!$D$554:$E$713,2,FALSE)</f>
        <v>SI</v>
      </c>
      <c r="AD722" s="22" t="s">
        <v>1025</v>
      </c>
      <c r="AE722" s="16" t="s">
        <v>7847</v>
      </c>
      <c r="AF722" s="34" t="s">
        <v>8814</v>
      </c>
      <c r="AG722" s="24" t="s">
        <v>8164</v>
      </c>
      <c r="AH722" s="18" t="s">
        <v>8011</v>
      </c>
      <c r="AI722" s="18" t="s">
        <v>56</v>
      </c>
      <c r="AJ722" s="17">
        <v>60500</v>
      </c>
      <c r="AK722" s="25">
        <v>60500</v>
      </c>
      <c r="AL722" s="25">
        <v>4264</v>
      </c>
      <c r="AM722" s="35"/>
      <c r="AN722" s="49">
        <f t="shared" si="103"/>
        <v>257972000</v>
      </c>
      <c r="AO722" s="18"/>
      <c r="AP722" s="15" t="s">
        <v>8012</v>
      </c>
      <c r="AQ722" s="43" t="str">
        <f t="shared" si="104"/>
        <v>SI</v>
      </c>
      <c r="AR722" s="44">
        <f t="shared" si="105"/>
        <v>257972000</v>
      </c>
      <c r="AS722" s="44">
        <f t="shared" si="106"/>
        <v>257972000</v>
      </c>
      <c r="AT722" s="44">
        <f t="shared" si="107"/>
        <v>257972000</v>
      </c>
      <c r="AU722" s="44">
        <f t="shared" si="108"/>
        <v>257972000</v>
      </c>
      <c r="AV722" s="45" t="b">
        <f t="shared" si="109"/>
        <v>1</v>
      </c>
      <c r="AW722" s="45" t="b">
        <f t="shared" si="110"/>
        <v>1</v>
      </c>
      <c r="AX722" s="45"/>
    </row>
    <row r="723" spans="1:50" s="36" customFormat="1" ht="27.75" customHeight="1" x14ac:dyDescent="0.15">
      <c r="A723" s="36" t="str">
        <f t="shared" si="102"/>
        <v>CARMEN DEL PILAR ESCOBAR BUSTOS113020104</v>
      </c>
      <c r="B723" s="36" t="b">
        <f>+A723='[1]Anexo 9'!A723</f>
        <v>1</v>
      </c>
      <c r="C723" s="18">
        <v>51739308</v>
      </c>
      <c r="D723" s="18" t="s">
        <v>3859</v>
      </c>
      <c r="E723" s="15" t="s">
        <v>61</v>
      </c>
      <c r="F723" s="15" t="s">
        <v>62</v>
      </c>
      <c r="G723" s="15" t="s">
        <v>3155</v>
      </c>
      <c r="H723" s="15" t="s">
        <v>3155</v>
      </c>
      <c r="I723" s="15" t="s">
        <v>3155</v>
      </c>
      <c r="J723" s="15">
        <v>5</v>
      </c>
      <c r="K723" s="15" t="s">
        <v>3155</v>
      </c>
      <c r="L723" s="15">
        <v>113020104</v>
      </c>
      <c r="M723" s="15" t="s">
        <v>2368</v>
      </c>
      <c r="N723" s="15" t="s">
        <v>91</v>
      </c>
      <c r="O723" s="18" t="s">
        <v>4262</v>
      </c>
      <c r="P723" s="22" t="s">
        <v>73</v>
      </c>
      <c r="Q723" s="15" t="s">
        <v>1817</v>
      </c>
      <c r="R723" s="18" t="s">
        <v>5626</v>
      </c>
      <c r="S723" s="22" t="s">
        <v>73</v>
      </c>
      <c r="T723" s="18" t="s">
        <v>5626</v>
      </c>
      <c r="U723" s="18">
        <v>1</v>
      </c>
      <c r="V723" s="15"/>
      <c r="W723" s="18" t="s">
        <v>1829</v>
      </c>
      <c r="X723" s="18"/>
      <c r="Y723" s="15" t="s">
        <v>73</v>
      </c>
      <c r="Z723" s="18" t="s">
        <v>1829</v>
      </c>
      <c r="AA723" s="18" t="s">
        <v>71</v>
      </c>
      <c r="AB723" s="18" t="s">
        <v>3640</v>
      </c>
      <c r="AC723" s="67" t="str">
        <f>+VLOOKUP("*"&amp;L723&amp;"*",'[2]REGISTROS SANITARIOS'!$D$554:$E$713,2,FALSE)</f>
        <v>SI</v>
      </c>
      <c r="AD723" s="22" t="s">
        <v>1025</v>
      </c>
      <c r="AE723" s="16" t="s">
        <v>7848</v>
      </c>
      <c r="AF723" s="34" t="s">
        <v>8814</v>
      </c>
      <c r="AG723" s="24" t="s">
        <v>8165</v>
      </c>
      <c r="AH723" s="18" t="s">
        <v>8037</v>
      </c>
      <c r="AI723" s="18" t="s">
        <v>56</v>
      </c>
      <c r="AJ723" s="17">
        <v>3025</v>
      </c>
      <c r="AK723" s="25">
        <v>3025</v>
      </c>
      <c r="AL723" s="25">
        <v>1532</v>
      </c>
      <c r="AM723" s="35"/>
      <c r="AN723" s="49">
        <f t="shared" si="103"/>
        <v>4634300</v>
      </c>
      <c r="AO723" s="18"/>
      <c r="AP723" s="15" t="s">
        <v>8012</v>
      </c>
      <c r="AQ723" s="43" t="str">
        <f t="shared" si="104"/>
        <v>SI</v>
      </c>
      <c r="AR723" s="44">
        <f t="shared" si="105"/>
        <v>4634300</v>
      </c>
      <c r="AS723" s="44">
        <f t="shared" si="106"/>
        <v>4634300</v>
      </c>
      <c r="AT723" s="44">
        <f t="shared" si="107"/>
        <v>4634300</v>
      </c>
      <c r="AU723" s="44">
        <f t="shared" si="108"/>
        <v>4634300</v>
      </c>
      <c r="AV723" s="45" t="b">
        <f t="shared" si="109"/>
        <v>1</v>
      </c>
      <c r="AW723" s="45" t="b">
        <f t="shared" si="110"/>
        <v>1</v>
      </c>
      <c r="AX723" s="45"/>
    </row>
    <row r="724" spans="1:50" s="36" customFormat="1" ht="27.75" customHeight="1" x14ac:dyDescent="0.15">
      <c r="A724" s="36" t="str">
        <f t="shared" si="102"/>
        <v>CARMEN DEL PILAR ESCOBAR BUSTOS113020209</v>
      </c>
      <c r="B724" s="36" t="b">
        <f>+A724='[1]Anexo 9'!A724</f>
        <v>1</v>
      </c>
      <c r="C724" s="18">
        <v>51739309</v>
      </c>
      <c r="D724" s="18" t="s">
        <v>3859</v>
      </c>
      <c r="E724" s="15" t="s">
        <v>61</v>
      </c>
      <c r="F724" s="15" t="s">
        <v>62</v>
      </c>
      <c r="G724" s="15" t="s">
        <v>3155</v>
      </c>
      <c r="H724" s="15" t="s">
        <v>3155</v>
      </c>
      <c r="I724" s="15" t="s">
        <v>3155</v>
      </c>
      <c r="J724" s="15">
        <v>2</v>
      </c>
      <c r="K724" s="15" t="s">
        <v>3155</v>
      </c>
      <c r="L724" s="15">
        <v>113020209</v>
      </c>
      <c r="M724" s="15" t="s">
        <v>2370</v>
      </c>
      <c r="N724" s="15" t="s">
        <v>1436</v>
      </c>
      <c r="O724" s="18" t="s">
        <v>4263</v>
      </c>
      <c r="P724" s="22" t="s">
        <v>73</v>
      </c>
      <c r="Q724" s="15" t="s">
        <v>1428</v>
      </c>
      <c r="R724" s="18" t="s">
        <v>5644</v>
      </c>
      <c r="S724" s="22" t="b">
        <f>+R724=Q724</f>
        <v>0</v>
      </c>
      <c r="T724" s="18" t="s">
        <v>5644</v>
      </c>
      <c r="U724" s="18">
        <v>250</v>
      </c>
      <c r="V724" s="15"/>
      <c r="W724" s="18" t="s">
        <v>6189</v>
      </c>
      <c r="X724" s="18"/>
      <c r="Y724" s="15" t="s">
        <v>73</v>
      </c>
      <c r="Z724" s="18" t="s">
        <v>6189</v>
      </c>
      <c r="AA724" s="18" t="s">
        <v>71</v>
      </c>
      <c r="AB724" s="18" t="s">
        <v>2372</v>
      </c>
      <c r="AC724" s="67" t="str">
        <f>+VLOOKUP("*"&amp;L724&amp;"*",'[2]REGISTROS SANITARIOS'!$D$554:$E$713,2,FALSE)</f>
        <v>SI</v>
      </c>
      <c r="AD724" s="22" t="s">
        <v>1025</v>
      </c>
      <c r="AE724" s="16" t="s">
        <v>7836</v>
      </c>
      <c r="AF724" s="34" t="s">
        <v>8814</v>
      </c>
      <c r="AG724" s="24" t="s">
        <v>8166</v>
      </c>
      <c r="AH724" s="18" t="s">
        <v>8039</v>
      </c>
      <c r="AI724" s="18" t="s">
        <v>56</v>
      </c>
      <c r="AJ724" s="17">
        <v>20350</v>
      </c>
      <c r="AK724" s="25">
        <v>20350</v>
      </c>
      <c r="AL724" s="25">
        <v>52</v>
      </c>
      <c r="AM724" s="35"/>
      <c r="AN724" s="49">
        <f t="shared" si="103"/>
        <v>1058200</v>
      </c>
      <c r="AO724" s="18"/>
      <c r="AP724" s="15" t="s">
        <v>8012</v>
      </c>
      <c r="AQ724" s="43" t="str">
        <f t="shared" si="104"/>
        <v>SI</v>
      </c>
      <c r="AR724" s="44">
        <f t="shared" si="105"/>
        <v>1058200</v>
      </c>
      <c r="AS724" s="44">
        <f t="shared" si="106"/>
        <v>1058200</v>
      </c>
      <c r="AT724" s="44">
        <f t="shared" si="107"/>
        <v>1058200</v>
      </c>
      <c r="AU724" s="44">
        <f t="shared" si="108"/>
        <v>1058200</v>
      </c>
      <c r="AV724" s="45" t="b">
        <f t="shared" si="109"/>
        <v>1</v>
      </c>
      <c r="AW724" s="45" t="b">
        <f t="shared" si="110"/>
        <v>1</v>
      </c>
      <c r="AX724" s="45"/>
    </row>
    <row r="725" spans="1:50" s="36" customFormat="1" ht="27.75" customHeight="1" x14ac:dyDescent="0.15">
      <c r="A725" s="36" t="str">
        <f t="shared" si="102"/>
        <v>CARMEN DEL PILAR ESCOBAR BUSTOS113020301</v>
      </c>
      <c r="B725" s="36" t="b">
        <f>+A725='[1]Anexo 9'!A725</f>
        <v>1</v>
      </c>
      <c r="C725" s="18">
        <v>51739310</v>
      </c>
      <c r="D725" s="18" t="s">
        <v>3859</v>
      </c>
      <c r="E725" s="15" t="s">
        <v>61</v>
      </c>
      <c r="F725" s="15" t="s">
        <v>62</v>
      </c>
      <c r="G725" s="15" t="s">
        <v>3155</v>
      </c>
      <c r="H725" s="15" t="s">
        <v>3155</v>
      </c>
      <c r="I725" s="15" t="s">
        <v>3155</v>
      </c>
      <c r="J725" s="15">
        <v>6</v>
      </c>
      <c r="K725" s="15" t="s">
        <v>3155</v>
      </c>
      <c r="L725" s="15">
        <v>113020301</v>
      </c>
      <c r="M725" s="15" t="s">
        <v>1465</v>
      </c>
      <c r="N725" s="15" t="s">
        <v>91</v>
      </c>
      <c r="O725" s="18" t="s">
        <v>4264</v>
      </c>
      <c r="P725" s="22" t="s">
        <v>3841</v>
      </c>
      <c r="Q725" s="15" t="s">
        <v>1454</v>
      </c>
      <c r="R725" s="18" t="s">
        <v>5681</v>
      </c>
      <c r="S725" s="22" t="s">
        <v>73</v>
      </c>
      <c r="T725" s="18" t="s">
        <v>5681</v>
      </c>
      <c r="U725" s="18">
        <v>1</v>
      </c>
      <c r="V725" s="15"/>
      <c r="W725" s="18" t="s">
        <v>2222</v>
      </c>
      <c r="X725" s="18"/>
      <c r="Y725" s="15" t="s">
        <v>73</v>
      </c>
      <c r="Z725" s="18" t="s">
        <v>2222</v>
      </c>
      <c r="AA725" s="18" t="s">
        <v>71</v>
      </c>
      <c r="AB725" s="18" t="s">
        <v>3643</v>
      </c>
      <c r="AC725" s="67" t="str">
        <f>+VLOOKUP("*"&amp;L725&amp;"*",'[2]REGISTROS SANITARIOS'!$D$554:$E$713,2,FALSE)</f>
        <v>SI</v>
      </c>
      <c r="AD725" s="22" t="s">
        <v>1025</v>
      </c>
      <c r="AE725" s="16" t="s">
        <v>7849</v>
      </c>
      <c r="AF725" s="34" t="s">
        <v>8814</v>
      </c>
      <c r="AG725" s="24" t="s">
        <v>8167</v>
      </c>
      <c r="AH725" s="18" t="s">
        <v>8024</v>
      </c>
      <c r="AI725" s="18" t="s">
        <v>56</v>
      </c>
      <c r="AJ725" s="17">
        <v>1925</v>
      </c>
      <c r="AK725" s="25">
        <v>1925</v>
      </c>
      <c r="AL725" s="25">
        <v>4554</v>
      </c>
      <c r="AM725" s="35"/>
      <c r="AN725" s="49">
        <f t="shared" si="103"/>
        <v>8766450</v>
      </c>
      <c r="AO725" s="18"/>
      <c r="AP725" s="15" t="s">
        <v>8012</v>
      </c>
      <c r="AQ725" s="43" t="str">
        <f t="shared" si="104"/>
        <v>SI</v>
      </c>
      <c r="AR725" s="44">
        <f t="shared" si="105"/>
        <v>8766450</v>
      </c>
      <c r="AS725" s="44">
        <f t="shared" si="106"/>
        <v>8766450</v>
      </c>
      <c r="AT725" s="44">
        <f t="shared" si="107"/>
        <v>8766450</v>
      </c>
      <c r="AU725" s="44">
        <f t="shared" si="108"/>
        <v>8766450</v>
      </c>
      <c r="AV725" s="45" t="b">
        <f t="shared" si="109"/>
        <v>1</v>
      </c>
      <c r="AW725" s="45" t="b">
        <f t="shared" si="110"/>
        <v>1</v>
      </c>
      <c r="AX725" s="45"/>
    </row>
    <row r="726" spans="1:50" s="36" customFormat="1" ht="27.75" customHeight="1" x14ac:dyDescent="0.15">
      <c r="A726" s="36" t="str">
        <f t="shared" si="102"/>
        <v>CARMEN DEL PILAR ESCOBAR BUSTOS113020401</v>
      </c>
      <c r="B726" s="36" t="b">
        <f>+A726='[1]Anexo 9'!A726</f>
        <v>1</v>
      </c>
      <c r="C726" s="18">
        <v>51739311</v>
      </c>
      <c r="D726" s="18" t="s">
        <v>3859</v>
      </c>
      <c r="E726" s="15" t="s">
        <v>61</v>
      </c>
      <c r="F726" s="15" t="s">
        <v>62</v>
      </c>
      <c r="G726" s="15" t="s">
        <v>3155</v>
      </c>
      <c r="H726" s="15" t="s">
        <v>3155</v>
      </c>
      <c r="I726" s="15" t="s">
        <v>3155</v>
      </c>
      <c r="J726" s="15">
        <v>7</v>
      </c>
      <c r="K726" s="15" t="s">
        <v>3155</v>
      </c>
      <c r="L726" s="15">
        <v>113020401</v>
      </c>
      <c r="M726" s="15" t="s">
        <v>1469</v>
      </c>
      <c r="N726" s="15" t="s">
        <v>91</v>
      </c>
      <c r="O726" s="18" t="s">
        <v>4265</v>
      </c>
      <c r="P726" s="22" t="s">
        <v>3841</v>
      </c>
      <c r="Q726" s="15" t="s">
        <v>1454</v>
      </c>
      <c r="R726" s="18" t="s">
        <v>5681</v>
      </c>
      <c r="S726" s="22" t="s">
        <v>73</v>
      </c>
      <c r="T726" s="18" t="s">
        <v>5681</v>
      </c>
      <c r="U726" s="18">
        <v>1</v>
      </c>
      <c r="V726" s="15"/>
      <c r="W726" s="18" t="s">
        <v>2376</v>
      </c>
      <c r="X726" s="18"/>
      <c r="Y726" s="15" t="s">
        <v>73</v>
      </c>
      <c r="Z726" s="18" t="s">
        <v>2376</v>
      </c>
      <c r="AA726" s="18" t="s">
        <v>71</v>
      </c>
      <c r="AB726" s="18" t="s">
        <v>6759</v>
      </c>
      <c r="AC726" s="67" t="e">
        <f>+VLOOKUP("*"&amp;L726&amp;"*",'[2]REGISTROS SANITARIOS'!$D$554:$E$713,2,FALSE)</f>
        <v>#N/A</v>
      </c>
      <c r="AD726" s="22" t="s">
        <v>44</v>
      </c>
      <c r="AE726" s="16" t="s">
        <v>7728</v>
      </c>
      <c r="AF726" s="34" t="s">
        <v>8814</v>
      </c>
      <c r="AG726" s="24"/>
      <c r="AH726" s="18"/>
      <c r="AI726" s="18"/>
      <c r="AJ726" s="17">
        <v>5500</v>
      </c>
      <c r="AK726" s="25">
        <v>5500</v>
      </c>
      <c r="AL726" s="25">
        <v>7388</v>
      </c>
      <c r="AM726" s="35"/>
      <c r="AN726" s="49">
        <f t="shared" si="103"/>
        <v>40634000</v>
      </c>
      <c r="AO726" s="18"/>
      <c r="AP726" s="15" t="s">
        <v>8012</v>
      </c>
      <c r="AQ726" s="43" t="str">
        <f t="shared" si="104"/>
        <v>SI</v>
      </c>
      <c r="AR726" s="44">
        <f t="shared" si="105"/>
        <v>40634000</v>
      </c>
      <c r="AS726" s="44">
        <f t="shared" si="106"/>
        <v>40634000</v>
      </c>
      <c r="AT726" s="44">
        <f t="shared" si="107"/>
        <v>40634000</v>
      </c>
      <c r="AU726" s="44">
        <f t="shared" si="108"/>
        <v>40634000</v>
      </c>
      <c r="AV726" s="45" t="b">
        <f t="shared" si="109"/>
        <v>1</v>
      </c>
      <c r="AW726" s="45" t="b">
        <f t="shared" si="110"/>
        <v>1</v>
      </c>
      <c r="AX726" s="45"/>
    </row>
    <row r="727" spans="1:50" s="36" customFormat="1" ht="27.75" customHeight="1" x14ac:dyDescent="0.15">
      <c r="A727" s="36" t="str">
        <f t="shared" si="102"/>
        <v>CARMEN DEL PILAR ESCOBAR BUSTOS113020501</v>
      </c>
      <c r="B727" s="36" t="b">
        <f>+A727='[1]Anexo 9'!A727</f>
        <v>1</v>
      </c>
      <c r="C727" s="18">
        <v>51739312</v>
      </c>
      <c r="D727" s="18" t="s">
        <v>3859</v>
      </c>
      <c r="E727" s="15" t="s">
        <v>61</v>
      </c>
      <c r="F727" s="15" t="s">
        <v>62</v>
      </c>
      <c r="G727" s="15" t="s">
        <v>3155</v>
      </c>
      <c r="H727" s="15" t="s">
        <v>3155</v>
      </c>
      <c r="I727" s="15" t="s">
        <v>3155</v>
      </c>
      <c r="J727" s="15">
        <v>7</v>
      </c>
      <c r="K727" s="15" t="s">
        <v>3155</v>
      </c>
      <c r="L727" s="15">
        <v>113020501</v>
      </c>
      <c r="M727" s="15" t="s">
        <v>1473</v>
      </c>
      <c r="N727" s="15" t="s">
        <v>91</v>
      </c>
      <c r="O727" s="18" t="s">
        <v>4266</v>
      </c>
      <c r="P727" s="22" t="s">
        <v>3841</v>
      </c>
      <c r="Q727" s="15" t="s">
        <v>1454</v>
      </c>
      <c r="R727" s="18" t="s">
        <v>5681</v>
      </c>
      <c r="S727" s="22" t="s">
        <v>73</v>
      </c>
      <c r="T727" s="18" t="s">
        <v>5681</v>
      </c>
      <c r="U727" s="18">
        <v>1</v>
      </c>
      <c r="V727" s="15"/>
      <c r="W727" s="18" t="s">
        <v>2376</v>
      </c>
      <c r="X727" s="18"/>
      <c r="Y727" s="15" t="s">
        <v>73</v>
      </c>
      <c r="Z727" s="18" t="s">
        <v>2376</v>
      </c>
      <c r="AA727" s="18" t="s">
        <v>71</v>
      </c>
      <c r="AB727" s="18" t="s">
        <v>6798</v>
      </c>
      <c r="AC727" s="67" t="str">
        <f>+VLOOKUP("*"&amp;L727&amp;"*",'[2]REGISTROS SANITARIOS'!$D$554:$E$713,2,FALSE)</f>
        <v>SI</v>
      </c>
      <c r="AD727" s="22" t="s">
        <v>1025</v>
      </c>
      <c r="AE727" s="16" t="s">
        <v>7767</v>
      </c>
      <c r="AF727" s="34" t="s">
        <v>8814</v>
      </c>
      <c r="AG727" s="24"/>
      <c r="AH727" s="18"/>
      <c r="AI727" s="18"/>
      <c r="AJ727" s="17">
        <v>1100</v>
      </c>
      <c r="AK727" s="25">
        <v>1100</v>
      </c>
      <c r="AL727" s="25">
        <v>8766</v>
      </c>
      <c r="AM727" s="35"/>
      <c r="AN727" s="49">
        <f t="shared" si="103"/>
        <v>9642600</v>
      </c>
      <c r="AO727" s="18"/>
      <c r="AP727" s="15" t="s">
        <v>8012</v>
      </c>
      <c r="AQ727" s="43" t="str">
        <f t="shared" si="104"/>
        <v>SI</v>
      </c>
      <c r="AR727" s="44">
        <f t="shared" si="105"/>
        <v>9642600</v>
      </c>
      <c r="AS727" s="44">
        <f t="shared" si="106"/>
        <v>9642600</v>
      </c>
      <c r="AT727" s="44">
        <f t="shared" si="107"/>
        <v>9642600</v>
      </c>
      <c r="AU727" s="44">
        <f t="shared" si="108"/>
        <v>9642600</v>
      </c>
      <c r="AV727" s="45" t="b">
        <f t="shared" si="109"/>
        <v>1</v>
      </c>
      <c r="AW727" s="45" t="b">
        <f t="shared" si="110"/>
        <v>1</v>
      </c>
      <c r="AX727" s="45"/>
    </row>
    <row r="728" spans="1:50" s="36" customFormat="1" ht="27.75" customHeight="1" x14ac:dyDescent="0.15">
      <c r="A728" s="36" t="str">
        <f t="shared" si="102"/>
        <v>CARMEN DEL PILAR ESCOBAR BUSTOS113030204</v>
      </c>
      <c r="B728" s="36" t="b">
        <f>+A728='[1]Anexo 9'!A728</f>
        <v>1</v>
      </c>
      <c r="C728" s="18">
        <v>51739313</v>
      </c>
      <c r="D728" s="18" t="s">
        <v>3859</v>
      </c>
      <c r="E728" s="15" t="s">
        <v>61</v>
      </c>
      <c r="F728" s="15" t="s">
        <v>62</v>
      </c>
      <c r="G728" s="15" t="s">
        <v>3155</v>
      </c>
      <c r="H728" s="15" t="s">
        <v>3155</v>
      </c>
      <c r="I728" s="15" t="s">
        <v>3155</v>
      </c>
      <c r="J728" s="15">
        <v>3</v>
      </c>
      <c r="K728" s="15" t="s">
        <v>3155</v>
      </c>
      <c r="L728" s="15">
        <v>113030204</v>
      </c>
      <c r="M728" s="15" t="s">
        <v>2379</v>
      </c>
      <c r="N728" s="15" t="s">
        <v>91</v>
      </c>
      <c r="O728" s="18" t="s">
        <v>4267</v>
      </c>
      <c r="P728" s="22" t="s">
        <v>3841</v>
      </c>
      <c r="Q728" s="15" t="s">
        <v>475</v>
      </c>
      <c r="R728" s="18" t="s">
        <v>1278</v>
      </c>
      <c r="S728" s="22" t="s">
        <v>73</v>
      </c>
      <c r="T728" s="18" t="s">
        <v>1278</v>
      </c>
      <c r="U728" s="18">
        <v>1</v>
      </c>
      <c r="V728" s="15"/>
      <c r="W728" s="18" t="s">
        <v>6193</v>
      </c>
      <c r="X728" s="18"/>
      <c r="Y728" s="15" t="s">
        <v>73</v>
      </c>
      <c r="Z728" s="18" t="s">
        <v>6193</v>
      </c>
      <c r="AA728" s="18" t="s">
        <v>71</v>
      </c>
      <c r="AB728" s="18" t="s">
        <v>6816</v>
      </c>
      <c r="AC728" s="67" t="e">
        <f>+VLOOKUP("*"&amp;L728&amp;"*",'[2]REGISTROS SANITARIOS'!$D$554:$E$713,2,FALSE)</f>
        <v>#N/A</v>
      </c>
      <c r="AD728" s="22" t="s">
        <v>44</v>
      </c>
      <c r="AE728" s="16" t="s">
        <v>7850</v>
      </c>
      <c r="AF728" s="34" t="s">
        <v>8814</v>
      </c>
      <c r="AG728" s="24" t="s">
        <v>8168</v>
      </c>
      <c r="AH728" s="18" t="s">
        <v>8011</v>
      </c>
      <c r="AI728" s="18" t="s">
        <v>56</v>
      </c>
      <c r="AJ728" s="17">
        <v>3025</v>
      </c>
      <c r="AK728" s="25">
        <v>3025</v>
      </c>
      <c r="AL728" s="25">
        <v>2158</v>
      </c>
      <c r="AM728" s="35"/>
      <c r="AN728" s="49">
        <f t="shared" si="103"/>
        <v>6527950</v>
      </c>
      <c r="AO728" s="18"/>
      <c r="AP728" s="15" t="s">
        <v>8012</v>
      </c>
      <c r="AQ728" s="43" t="str">
        <f t="shared" si="104"/>
        <v>SI</v>
      </c>
      <c r="AR728" s="44">
        <f t="shared" si="105"/>
        <v>6527950</v>
      </c>
      <c r="AS728" s="44">
        <f t="shared" si="106"/>
        <v>6527950</v>
      </c>
      <c r="AT728" s="44">
        <f t="shared" si="107"/>
        <v>6527950</v>
      </c>
      <c r="AU728" s="44">
        <f t="shared" si="108"/>
        <v>6527950</v>
      </c>
      <c r="AV728" s="45" t="b">
        <f t="shared" si="109"/>
        <v>1</v>
      </c>
      <c r="AW728" s="45" t="b">
        <f t="shared" si="110"/>
        <v>1</v>
      </c>
      <c r="AX728" s="45"/>
    </row>
    <row r="729" spans="1:50" s="36" customFormat="1" ht="27.75" customHeight="1" x14ac:dyDescent="0.15">
      <c r="A729" s="36" t="str">
        <f t="shared" si="102"/>
        <v>CARMEN DEL PILAR ESCOBAR BUSTOS114010502</v>
      </c>
      <c r="B729" s="36" t="b">
        <f>+A729='[1]Anexo 9'!A729</f>
        <v>1</v>
      </c>
      <c r="C729" s="18">
        <v>51739316</v>
      </c>
      <c r="D729" s="18" t="s">
        <v>3859</v>
      </c>
      <c r="E729" s="15" t="s">
        <v>61</v>
      </c>
      <c r="F729" s="15" t="s">
        <v>62</v>
      </c>
      <c r="G729" s="15" t="s">
        <v>3155</v>
      </c>
      <c r="H729" s="15" t="s">
        <v>3155</v>
      </c>
      <c r="I729" s="15" t="s">
        <v>3155</v>
      </c>
      <c r="J729" s="15">
        <v>5</v>
      </c>
      <c r="K729" s="15" t="s">
        <v>3155</v>
      </c>
      <c r="L729" s="15">
        <v>114010502</v>
      </c>
      <c r="M729" s="15" t="s">
        <v>2388</v>
      </c>
      <c r="N729" s="15" t="s">
        <v>91</v>
      </c>
      <c r="O729" s="18" t="s">
        <v>4268</v>
      </c>
      <c r="P729" s="22" t="s">
        <v>3841</v>
      </c>
      <c r="Q729" s="15" t="s">
        <v>822</v>
      </c>
      <c r="R729" s="18" t="s">
        <v>5679</v>
      </c>
      <c r="S729" s="22" t="s">
        <v>73</v>
      </c>
      <c r="T729" s="18" t="s">
        <v>5679</v>
      </c>
      <c r="U729" s="18">
        <v>1</v>
      </c>
      <c r="V729" s="15"/>
      <c r="W729" s="18" t="s">
        <v>1707</v>
      </c>
      <c r="X729" s="18"/>
      <c r="Y729" s="15" t="s">
        <v>73</v>
      </c>
      <c r="Z729" s="18" t="s">
        <v>1707</v>
      </c>
      <c r="AA729" s="18" t="s">
        <v>71</v>
      </c>
      <c r="AB729" s="18" t="s">
        <v>6817</v>
      </c>
      <c r="AC729" s="67" t="e">
        <f>+VLOOKUP("*"&amp;L729&amp;"*",'[2]REGISTROS SANITARIOS'!$D$554:$E$713,2,FALSE)</f>
        <v>#N/A</v>
      </c>
      <c r="AD729" s="22" t="s">
        <v>44</v>
      </c>
      <c r="AE729" s="16" t="s">
        <v>7851</v>
      </c>
      <c r="AF729" s="34" t="s">
        <v>8814</v>
      </c>
      <c r="AG729" s="24"/>
      <c r="AH729" s="18"/>
      <c r="AI729" s="18"/>
      <c r="AJ729" s="17">
        <v>19250</v>
      </c>
      <c r="AK729" s="25">
        <v>19250</v>
      </c>
      <c r="AL729" s="25">
        <v>1480</v>
      </c>
      <c r="AM729" s="35"/>
      <c r="AN729" s="49">
        <f t="shared" si="103"/>
        <v>28490000</v>
      </c>
      <c r="AO729" s="18"/>
      <c r="AP729" s="15" t="s">
        <v>8012</v>
      </c>
      <c r="AQ729" s="43" t="str">
        <f t="shared" si="104"/>
        <v>SI</v>
      </c>
      <c r="AR729" s="44">
        <f t="shared" si="105"/>
        <v>28490000</v>
      </c>
      <c r="AS729" s="44">
        <f t="shared" si="106"/>
        <v>28490000</v>
      </c>
      <c r="AT729" s="44">
        <f t="shared" si="107"/>
        <v>28490000</v>
      </c>
      <c r="AU729" s="44">
        <f t="shared" si="108"/>
        <v>28490000</v>
      </c>
      <c r="AV729" s="45" t="b">
        <f t="shared" si="109"/>
        <v>1</v>
      </c>
      <c r="AW729" s="45" t="b">
        <f t="shared" si="110"/>
        <v>1</v>
      </c>
      <c r="AX729" s="45"/>
    </row>
    <row r="730" spans="1:50" s="36" customFormat="1" ht="27.75" customHeight="1" x14ac:dyDescent="0.15">
      <c r="A730" s="36" t="str">
        <f t="shared" si="102"/>
        <v>CARMEN DEL PILAR ESCOBAR BUSTOS114010703</v>
      </c>
      <c r="B730" s="36" t="b">
        <f>+A730='[1]Anexo 9'!A730</f>
        <v>1</v>
      </c>
      <c r="C730" s="18">
        <v>51739317</v>
      </c>
      <c r="D730" s="18" t="s">
        <v>3859</v>
      </c>
      <c r="E730" s="15" t="s">
        <v>61</v>
      </c>
      <c r="F730" s="15" t="s">
        <v>62</v>
      </c>
      <c r="G730" s="15" t="s">
        <v>3155</v>
      </c>
      <c r="H730" s="15" t="s">
        <v>3155</v>
      </c>
      <c r="I730" s="15" t="s">
        <v>3155</v>
      </c>
      <c r="J730" s="15">
        <v>6</v>
      </c>
      <c r="K730" s="15" t="s">
        <v>3155</v>
      </c>
      <c r="L730" s="15">
        <v>114010703</v>
      </c>
      <c r="M730" s="15" t="s">
        <v>2389</v>
      </c>
      <c r="N730" s="15" t="s">
        <v>64</v>
      </c>
      <c r="O730" s="18" t="s">
        <v>4269</v>
      </c>
      <c r="P730" s="22" t="s">
        <v>3841</v>
      </c>
      <c r="Q730" s="15" t="s">
        <v>2390</v>
      </c>
      <c r="R730" s="18" t="s">
        <v>5650</v>
      </c>
      <c r="S730" s="22" t="s">
        <v>73</v>
      </c>
      <c r="T730" s="18" t="s">
        <v>5650</v>
      </c>
      <c r="U730" s="18">
        <v>100</v>
      </c>
      <c r="V730" s="15"/>
      <c r="W730" s="18" t="s">
        <v>1882</v>
      </c>
      <c r="X730" s="18"/>
      <c r="Y730" s="15" t="s">
        <v>73</v>
      </c>
      <c r="Z730" s="18" t="s">
        <v>1882</v>
      </c>
      <c r="AA730" s="18" t="s">
        <v>71</v>
      </c>
      <c r="AB730" s="18" t="s">
        <v>3652</v>
      </c>
      <c r="AC730" s="67" t="str">
        <f>+VLOOKUP("*"&amp;L730&amp;"*",'[2]REGISTROS SANITARIOS'!$D$554:$E$713,2,FALSE)</f>
        <v>SI</v>
      </c>
      <c r="AD730" s="22" t="s">
        <v>1025</v>
      </c>
      <c r="AE730" s="16" t="s">
        <v>7852</v>
      </c>
      <c r="AF730" s="34" t="s">
        <v>8814</v>
      </c>
      <c r="AG730" s="24" t="s">
        <v>8169</v>
      </c>
      <c r="AH730" s="18" t="s">
        <v>3419</v>
      </c>
      <c r="AI730" s="18" t="s">
        <v>56</v>
      </c>
      <c r="AJ730" s="17">
        <v>13750</v>
      </c>
      <c r="AK730" s="25">
        <v>13750</v>
      </c>
      <c r="AL730" s="25">
        <v>364</v>
      </c>
      <c r="AM730" s="35"/>
      <c r="AN730" s="49">
        <f t="shared" si="103"/>
        <v>5005000</v>
      </c>
      <c r="AO730" s="18"/>
      <c r="AP730" s="15" t="s">
        <v>3155</v>
      </c>
      <c r="AQ730" s="43" t="str">
        <f t="shared" si="104"/>
        <v>SI</v>
      </c>
      <c r="AR730" s="44">
        <f t="shared" si="105"/>
        <v>5005000</v>
      </c>
      <c r="AS730" s="44">
        <f t="shared" si="106"/>
        <v>5005000</v>
      </c>
      <c r="AT730" s="44">
        <f t="shared" si="107"/>
        <v>5005000</v>
      </c>
      <c r="AU730" s="44">
        <f t="shared" si="108"/>
        <v>5005000</v>
      </c>
      <c r="AV730" s="45" t="b">
        <f t="shared" si="109"/>
        <v>1</v>
      </c>
      <c r="AW730" s="45" t="b">
        <f t="shared" si="110"/>
        <v>1</v>
      </c>
      <c r="AX730" s="45"/>
    </row>
    <row r="731" spans="1:50" s="36" customFormat="1" ht="27.75" customHeight="1" x14ac:dyDescent="0.15">
      <c r="A731" s="36" t="str">
        <f t="shared" si="102"/>
        <v>CARMEN DEL PILAR ESCOBAR BUSTOS114010803</v>
      </c>
      <c r="B731" s="36" t="b">
        <f>+A731='[1]Anexo 9'!A731</f>
        <v>1</v>
      </c>
      <c r="C731" s="18">
        <v>51739318</v>
      </c>
      <c r="D731" s="18" t="s">
        <v>3859</v>
      </c>
      <c r="E731" s="15" t="s">
        <v>61</v>
      </c>
      <c r="F731" s="15" t="s">
        <v>62</v>
      </c>
      <c r="G731" s="15" t="s">
        <v>3155</v>
      </c>
      <c r="H731" s="15" t="s">
        <v>3155</v>
      </c>
      <c r="I731" s="15" t="s">
        <v>3155</v>
      </c>
      <c r="J731" s="15">
        <v>8</v>
      </c>
      <c r="K731" s="15" t="s">
        <v>3155</v>
      </c>
      <c r="L731" s="15">
        <v>114010803</v>
      </c>
      <c r="M731" s="15" t="s">
        <v>74</v>
      </c>
      <c r="N731" s="15" t="s">
        <v>64</v>
      </c>
      <c r="O731" s="18" t="s">
        <v>4270</v>
      </c>
      <c r="P731" s="22" t="s">
        <v>3841</v>
      </c>
      <c r="Q731" s="15" t="s">
        <v>76</v>
      </c>
      <c r="R731" s="18" t="s">
        <v>5650</v>
      </c>
      <c r="S731" s="22" t="s">
        <v>73</v>
      </c>
      <c r="T731" s="18" t="s">
        <v>5650</v>
      </c>
      <c r="U731" s="18">
        <v>100</v>
      </c>
      <c r="V731" s="15"/>
      <c r="W731" s="18" t="s">
        <v>1882</v>
      </c>
      <c r="X731" s="18"/>
      <c r="Y731" s="15" t="s">
        <v>73</v>
      </c>
      <c r="Z731" s="18" t="s">
        <v>1882</v>
      </c>
      <c r="AA731" s="18" t="s">
        <v>71</v>
      </c>
      <c r="AB731" s="18" t="s">
        <v>3654</v>
      </c>
      <c r="AC731" s="67" t="str">
        <f>+VLOOKUP("*"&amp;L731&amp;"*",'[2]REGISTROS SANITARIOS'!$D$554:$E$713,2,FALSE)</f>
        <v>SI</v>
      </c>
      <c r="AD731" s="22" t="s">
        <v>1025</v>
      </c>
      <c r="AE731" s="16" t="s">
        <v>7852</v>
      </c>
      <c r="AF731" s="34" t="s">
        <v>8814</v>
      </c>
      <c r="AG731" s="24" t="s">
        <v>8170</v>
      </c>
      <c r="AH731" s="18" t="s">
        <v>8171</v>
      </c>
      <c r="AI731" s="18" t="s">
        <v>56</v>
      </c>
      <c r="AJ731" s="17">
        <v>33000</v>
      </c>
      <c r="AK731" s="25">
        <v>33000</v>
      </c>
      <c r="AL731" s="25">
        <v>384</v>
      </c>
      <c r="AM731" s="35"/>
      <c r="AN731" s="49">
        <f t="shared" si="103"/>
        <v>12672000</v>
      </c>
      <c r="AO731" s="18"/>
      <c r="AP731" s="15" t="s">
        <v>8012</v>
      </c>
      <c r="AQ731" s="43" t="str">
        <f t="shared" si="104"/>
        <v>SI</v>
      </c>
      <c r="AR731" s="44">
        <f t="shared" si="105"/>
        <v>12672000</v>
      </c>
      <c r="AS731" s="44">
        <f t="shared" si="106"/>
        <v>12672000</v>
      </c>
      <c r="AT731" s="44">
        <f t="shared" si="107"/>
        <v>12672000</v>
      </c>
      <c r="AU731" s="44">
        <f t="shared" si="108"/>
        <v>12672000</v>
      </c>
      <c r="AV731" s="45" t="b">
        <f t="shared" si="109"/>
        <v>1</v>
      </c>
      <c r="AW731" s="45" t="b">
        <f t="shared" si="110"/>
        <v>1</v>
      </c>
      <c r="AX731" s="45"/>
    </row>
    <row r="732" spans="1:50" s="36" customFormat="1" ht="27.75" customHeight="1" x14ac:dyDescent="0.15">
      <c r="A732" s="36" t="str">
        <f t="shared" si="102"/>
        <v>CARMEN DEL PILAR ESCOBAR BUSTOS114012109</v>
      </c>
      <c r="B732" s="36" t="b">
        <f>+A732='[1]Anexo 9'!A732</f>
        <v>1</v>
      </c>
      <c r="C732" s="18">
        <v>51739320</v>
      </c>
      <c r="D732" s="18" t="s">
        <v>3859</v>
      </c>
      <c r="E732" s="15" t="s">
        <v>61</v>
      </c>
      <c r="F732" s="15" t="s">
        <v>62</v>
      </c>
      <c r="G732" s="15" t="s">
        <v>3155</v>
      </c>
      <c r="H732" s="15" t="s">
        <v>3155</v>
      </c>
      <c r="I732" s="15" t="s">
        <v>3155</v>
      </c>
      <c r="J732" s="15">
        <v>2</v>
      </c>
      <c r="K732" s="15" t="s">
        <v>3155</v>
      </c>
      <c r="L732" s="15">
        <v>114012109</v>
      </c>
      <c r="M732" s="15" t="s">
        <v>4271</v>
      </c>
      <c r="N732" s="15" t="s">
        <v>1436</v>
      </c>
      <c r="O732" s="18" t="s">
        <v>4272</v>
      </c>
      <c r="P732" s="22" t="s">
        <v>73</v>
      </c>
      <c r="Q732" s="15" t="s">
        <v>1822</v>
      </c>
      <c r="R732" s="18" t="s">
        <v>5682</v>
      </c>
      <c r="S732" s="22" t="s">
        <v>73</v>
      </c>
      <c r="T732" s="18" t="s">
        <v>5682</v>
      </c>
      <c r="U732" s="18">
        <v>70</v>
      </c>
      <c r="V732" s="15"/>
      <c r="W732" s="18" t="s">
        <v>6190</v>
      </c>
      <c r="X732" s="18"/>
      <c r="Y732" s="15" t="s">
        <v>73</v>
      </c>
      <c r="Z732" s="18" t="s">
        <v>6190</v>
      </c>
      <c r="AA732" s="18" t="s">
        <v>71</v>
      </c>
      <c r="AB732" s="18" t="s">
        <v>6818</v>
      </c>
      <c r="AC732" s="67" t="e">
        <f>+VLOOKUP("*"&amp;L732&amp;"*",'[2]REGISTROS SANITARIOS'!$D$554:$E$713,2,FALSE)</f>
        <v>#N/A</v>
      </c>
      <c r="AD732" s="22" t="s">
        <v>44</v>
      </c>
      <c r="AE732" s="16" t="s">
        <v>7853</v>
      </c>
      <c r="AF732" s="34" t="s">
        <v>8814</v>
      </c>
      <c r="AG732" s="24" t="s">
        <v>8172</v>
      </c>
      <c r="AH732" s="18" t="s">
        <v>8173</v>
      </c>
      <c r="AI732" s="18" t="s">
        <v>56</v>
      </c>
      <c r="AJ732" s="17">
        <v>3300</v>
      </c>
      <c r="AK732" s="25">
        <v>3300</v>
      </c>
      <c r="AL732" s="25">
        <v>566</v>
      </c>
      <c r="AM732" s="35"/>
      <c r="AN732" s="49">
        <f t="shared" si="103"/>
        <v>1867800</v>
      </c>
      <c r="AO732" s="18"/>
      <c r="AP732" s="15" t="s">
        <v>8012</v>
      </c>
      <c r="AQ732" s="43" t="str">
        <f t="shared" si="104"/>
        <v>SI</v>
      </c>
      <c r="AR732" s="44">
        <f t="shared" si="105"/>
        <v>1867800</v>
      </c>
      <c r="AS732" s="44">
        <f t="shared" si="106"/>
        <v>1867800</v>
      </c>
      <c r="AT732" s="44">
        <f t="shared" si="107"/>
        <v>1867800</v>
      </c>
      <c r="AU732" s="44">
        <f t="shared" si="108"/>
        <v>1867800</v>
      </c>
      <c r="AV732" s="45" t="b">
        <f t="shared" si="109"/>
        <v>1</v>
      </c>
      <c r="AW732" s="45" t="b">
        <f t="shared" si="110"/>
        <v>1</v>
      </c>
      <c r="AX732" s="45"/>
    </row>
    <row r="733" spans="1:50" s="36" customFormat="1" ht="27.75" customHeight="1" x14ac:dyDescent="0.15">
      <c r="A733" s="36" t="str">
        <f t="shared" si="102"/>
        <v>CARMEN DEL PILAR ESCOBAR BUSTOS114020104</v>
      </c>
      <c r="B733" s="36" t="b">
        <f>+A733='[1]Anexo 9'!A733</f>
        <v>1</v>
      </c>
      <c r="C733" s="18">
        <v>51739321</v>
      </c>
      <c r="D733" s="18" t="s">
        <v>3859</v>
      </c>
      <c r="E733" s="15" t="s">
        <v>61</v>
      </c>
      <c r="F733" s="15" t="s">
        <v>62</v>
      </c>
      <c r="G733" s="15" t="s">
        <v>3155</v>
      </c>
      <c r="H733" s="15" t="s">
        <v>3155</v>
      </c>
      <c r="I733" s="15" t="s">
        <v>3155</v>
      </c>
      <c r="J733" s="15">
        <v>6</v>
      </c>
      <c r="K733" s="15" t="s">
        <v>3155</v>
      </c>
      <c r="L733" s="15">
        <v>114020104</v>
      </c>
      <c r="M733" s="15" t="s">
        <v>2392</v>
      </c>
      <c r="N733" s="15" t="s">
        <v>91</v>
      </c>
      <c r="O733" s="18" t="s">
        <v>4273</v>
      </c>
      <c r="P733" s="22" t="s">
        <v>73</v>
      </c>
      <c r="Q733" s="15" t="s">
        <v>1434</v>
      </c>
      <c r="R733" s="18" t="s">
        <v>5632</v>
      </c>
      <c r="S733" s="22" t="s">
        <v>73</v>
      </c>
      <c r="T733" s="18" t="s">
        <v>5632</v>
      </c>
      <c r="U733" s="18">
        <v>1</v>
      </c>
      <c r="V733" s="15"/>
      <c r="W733" s="18" t="s">
        <v>6182</v>
      </c>
      <c r="X733" s="18"/>
      <c r="Y733" s="15" t="s">
        <v>73</v>
      </c>
      <c r="Z733" s="18" t="s">
        <v>6182</v>
      </c>
      <c r="AA733" s="18" t="s">
        <v>71</v>
      </c>
      <c r="AB733" s="18" t="s">
        <v>2395</v>
      </c>
      <c r="AC733" s="67" t="str">
        <f>+VLOOKUP("*"&amp;L733&amp;"*",'[2]REGISTROS SANITARIOS'!$D$554:$E$713,2,FALSE)</f>
        <v>SI</v>
      </c>
      <c r="AD733" s="22" t="s">
        <v>1025</v>
      </c>
      <c r="AE733" s="16" t="s">
        <v>7854</v>
      </c>
      <c r="AF733" s="34" t="s">
        <v>8814</v>
      </c>
      <c r="AG733" s="24" t="s">
        <v>8174</v>
      </c>
      <c r="AH733" s="18" t="s">
        <v>8039</v>
      </c>
      <c r="AI733" s="18" t="s">
        <v>56</v>
      </c>
      <c r="AJ733" s="17">
        <v>21450</v>
      </c>
      <c r="AK733" s="25">
        <v>21450</v>
      </c>
      <c r="AL733" s="25">
        <v>946</v>
      </c>
      <c r="AM733" s="35"/>
      <c r="AN733" s="49">
        <f t="shared" si="103"/>
        <v>20291700</v>
      </c>
      <c r="AO733" s="18"/>
      <c r="AP733" s="15" t="s">
        <v>8012</v>
      </c>
      <c r="AQ733" s="43" t="str">
        <f t="shared" si="104"/>
        <v>SI</v>
      </c>
      <c r="AR733" s="44">
        <f t="shared" si="105"/>
        <v>20291700</v>
      </c>
      <c r="AS733" s="44">
        <f t="shared" si="106"/>
        <v>20291700</v>
      </c>
      <c r="AT733" s="44">
        <f t="shared" si="107"/>
        <v>20291700</v>
      </c>
      <c r="AU733" s="44">
        <f t="shared" si="108"/>
        <v>20291700</v>
      </c>
      <c r="AV733" s="45" t="b">
        <f t="shared" si="109"/>
        <v>1</v>
      </c>
      <c r="AW733" s="45" t="b">
        <f t="shared" si="110"/>
        <v>1</v>
      </c>
      <c r="AX733" s="45"/>
    </row>
    <row r="734" spans="1:50" s="36" customFormat="1" ht="27.75" customHeight="1" x14ac:dyDescent="0.15">
      <c r="A734" s="36" t="str">
        <f t="shared" si="102"/>
        <v>CARMEN DEL PILAR ESCOBAR BUSTOS114020202</v>
      </c>
      <c r="B734" s="36" t="b">
        <f>+A734='[1]Anexo 9'!A734</f>
        <v>1</v>
      </c>
      <c r="C734" s="18">
        <v>51739322</v>
      </c>
      <c r="D734" s="18" t="s">
        <v>3859</v>
      </c>
      <c r="E734" s="15" t="s">
        <v>61</v>
      </c>
      <c r="F734" s="15" t="s">
        <v>62</v>
      </c>
      <c r="G734" s="15" t="s">
        <v>3155</v>
      </c>
      <c r="H734" s="15" t="s">
        <v>3155</v>
      </c>
      <c r="I734" s="15" t="s">
        <v>3155</v>
      </c>
      <c r="J734" s="15">
        <v>5</v>
      </c>
      <c r="K734" s="15" t="s">
        <v>3155</v>
      </c>
      <c r="L734" s="15">
        <v>114020202</v>
      </c>
      <c r="M734" s="15" t="s">
        <v>2396</v>
      </c>
      <c r="N734" s="15" t="s">
        <v>940</v>
      </c>
      <c r="O734" s="18" t="s">
        <v>4274</v>
      </c>
      <c r="P734" s="22" t="s">
        <v>73</v>
      </c>
      <c r="Q734" s="15" t="s">
        <v>2398</v>
      </c>
      <c r="R734" s="18" t="s">
        <v>5656</v>
      </c>
      <c r="S734" s="22" t="s">
        <v>73</v>
      </c>
      <c r="T734" s="18" t="s">
        <v>5656</v>
      </c>
      <c r="U734" s="18">
        <v>1</v>
      </c>
      <c r="V734" s="15"/>
      <c r="W734" s="18" t="s">
        <v>1829</v>
      </c>
      <c r="X734" s="18"/>
      <c r="Y734" s="15" t="s">
        <v>73</v>
      </c>
      <c r="Z734" s="18" t="s">
        <v>1829</v>
      </c>
      <c r="AA734" s="18" t="s">
        <v>71</v>
      </c>
      <c r="AB734" s="18" t="s">
        <v>6819</v>
      </c>
      <c r="AC734" s="67" t="str">
        <f>+VLOOKUP("*"&amp;L734&amp;"*",'[2]REGISTROS SANITARIOS'!$D$554:$E$713,2,FALSE)</f>
        <v>SI</v>
      </c>
      <c r="AD734" s="22" t="s">
        <v>1025</v>
      </c>
      <c r="AE734" s="16" t="s">
        <v>7855</v>
      </c>
      <c r="AF734" s="34" t="s">
        <v>8814</v>
      </c>
      <c r="AG734" s="24" t="s">
        <v>8175</v>
      </c>
      <c r="AH734" s="18" t="s">
        <v>8011</v>
      </c>
      <c r="AI734" s="18" t="s">
        <v>56</v>
      </c>
      <c r="AJ734" s="17">
        <v>55</v>
      </c>
      <c r="AK734" s="25">
        <v>55</v>
      </c>
      <c r="AL734" s="25">
        <v>1470</v>
      </c>
      <c r="AM734" s="35"/>
      <c r="AN734" s="49">
        <f t="shared" si="103"/>
        <v>80850</v>
      </c>
      <c r="AO734" s="18"/>
      <c r="AP734" s="15" t="s">
        <v>8012</v>
      </c>
      <c r="AQ734" s="43" t="str">
        <f t="shared" si="104"/>
        <v>SI</v>
      </c>
      <c r="AR734" s="44">
        <f t="shared" si="105"/>
        <v>80850</v>
      </c>
      <c r="AS734" s="44">
        <f t="shared" si="106"/>
        <v>80850</v>
      </c>
      <c r="AT734" s="44">
        <f t="shared" si="107"/>
        <v>80850</v>
      </c>
      <c r="AU734" s="44">
        <f t="shared" si="108"/>
        <v>80850</v>
      </c>
      <c r="AV734" s="45" t="b">
        <f t="shared" si="109"/>
        <v>1</v>
      </c>
      <c r="AW734" s="45" t="b">
        <f t="shared" si="110"/>
        <v>1</v>
      </c>
      <c r="AX734" s="45"/>
    </row>
    <row r="735" spans="1:50" s="36" customFormat="1" ht="27.75" customHeight="1" x14ac:dyDescent="0.15">
      <c r="A735" s="36" t="str">
        <f t="shared" si="102"/>
        <v>CARMEN DEL PILAR ESCOBAR BUSTOS114020309</v>
      </c>
      <c r="B735" s="36" t="b">
        <f>+A735='[1]Anexo 9'!A735</f>
        <v>1</v>
      </c>
      <c r="C735" s="18">
        <v>51739323</v>
      </c>
      <c r="D735" s="18" t="s">
        <v>3859</v>
      </c>
      <c r="E735" s="15" t="s">
        <v>61</v>
      </c>
      <c r="F735" s="15" t="s">
        <v>62</v>
      </c>
      <c r="G735" s="15" t="s">
        <v>3155</v>
      </c>
      <c r="H735" s="15" t="s">
        <v>3155</v>
      </c>
      <c r="I735" s="15" t="s">
        <v>3155</v>
      </c>
      <c r="J735" s="15">
        <v>6</v>
      </c>
      <c r="K735" s="15" t="s">
        <v>3155</v>
      </c>
      <c r="L735" s="15">
        <v>114020309</v>
      </c>
      <c r="M735" s="15" t="s">
        <v>2399</v>
      </c>
      <c r="N735" s="15" t="s">
        <v>1436</v>
      </c>
      <c r="O735" s="18" t="s">
        <v>4275</v>
      </c>
      <c r="P735" s="22" t="s">
        <v>73</v>
      </c>
      <c r="Q735" s="15" t="s">
        <v>2081</v>
      </c>
      <c r="R735" s="18" t="s">
        <v>5627</v>
      </c>
      <c r="S735" s="22" t="b">
        <f>+R735=Q735</f>
        <v>0</v>
      </c>
      <c r="T735" s="18" t="s">
        <v>5627</v>
      </c>
      <c r="U735" s="18">
        <v>100</v>
      </c>
      <c r="V735" s="15"/>
      <c r="W735" s="18" t="s">
        <v>6182</v>
      </c>
      <c r="X735" s="18"/>
      <c r="Y735" s="15" t="s">
        <v>73</v>
      </c>
      <c r="Z735" s="18" t="s">
        <v>6182</v>
      </c>
      <c r="AA735" s="18" t="s">
        <v>71</v>
      </c>
      <c r="AB735" s="18" t="s">
        <v>2401</v>
      </c>
      <c r="AC735" s="67" t="str">
        <f>+VLOOKUP("*"&amp;L735&amp;"*",'[2]REGISTROS SANITARIOS'!$D$554:$E$713,2,FALSE)</f>
        <v>SI</v>
      </c>
      <c r="AD735" s="22" t="s">
        <v>1025</v>
      </c>
      <c r="AE735" s="16" t="s">
        <v>7856</v>
      </c>
      <c r="AF735" s="34" t="s">
        <v>8814</v>
      </c>
      <c r="AG735" s="24" t="s">
        <v>8176</v>
      </c>
      <c r="AH735" s="18" t="s">
        <v>3419</v>
      </c>
      <c r="AI735" s="18" t="s">
        <v>56</v>
      </c>
      <c r="AJ735" s="17">
        <v>5060000</v>
      </c>
      <c r="AK735" s="25">
        <v>5060000</v>
      </c>
      <c r="AL735" s="25">
        <v>26</v>
      </c>
      <c r="AM735" s="35"/>
      <c r="AN735" s="49">
        <f t="shared" si="103"/>
        <v>131560000</v>
      </c>
      <c r="AO735" s="18"/>
      <c r="AP735" s="15" t="s">
        <v>8012</v>
      </c>
      <c r="AQ735" s="43" t="str">
        <f t="shared" si="104"/>
        <v>SI</v>
      </c>
      <c r="AR735" s="44">
        <f t="shared" si="105"/>
        <v>131560000</v>
      </c>
      <c r="AS735" s="44">
        <f t="shared" si="106"/>
        <v>131560000</v>
      </c>
      <c r="AT735" s="44">
        <f t="shared" si="107"/>
        <v>131560000</v>
      </c>
      <c r="AU735" s="44">
        <f t="shared" si="108"/>
        <v>131560000</v>
      </c>
      <c r="AV735" s="45" t="b">
        <f t="shared" si="109"/>
        <v>1</v>
      </c>
      <c r="AW735" s="45" t="b">
        <f t="shared" si="110"/>
        <v>1</v>
      </c>
      <c r="AX735" s="45"/>
    </row>
    <row r="736" spans="1:50" s="36" customFormat="1" ht="27.75" customHeight="1" x14ac:dyDescent="0.15">
      <c r="A736" s="36" t="str">
        <f t="shared" si="102"/>
        <v>CARMEN DEL PILAR ESCOBAR BUSTOS114020409</v>
      </c>
      <c r="B736" s="36" t="b">
        <f>+A736='[1]Anexo 9'!A736</f>
        <v>1</v>
      </c>
      <c r="C736" s="18">
        <v>51739324</v>
      </c>
      <c r="D736" s="18" t="s">
        <v>3859</v>
      </c>
      <c r="E736" s="15" t="s">
        <v>61</v>
      </c>
      <c r="F736" s="15" t="s">
        <v>62</v>
      </c>
      <c r="G736" s="15" t="s">
        <v>3155</v>
      </c>
      <c r="H736" s="15" t="s">
        <v>3155</v>
      </c>
      <c r="I736" s="15" t="s">
        <v>3155</v>
      </c>
      <c r="J736" s="15">
        <v>6</v>
      </c>
      <c r="K736" s="15" t="s">
        <v>3155</v>
      </c>
      <c r="L736" s="15">
        <v>114020409</v>
      </c>
      <c r="M736" s="15" t="s">
        <v>2402</v>
      </c>
      <c r="N736" s="15" t="s">
        <v>1436</v>
      </c>
      <c r="O736" s="18" t="s">
        <v>4276</v>
      </c>
      <c r="P736" s="22" t="s">
        <v>73</v>
      </c>
      <c r="Q736" s="15" t="s">
        <v>2081</v>
      </c>
      <c r="R736" s="18" t="s">
        <v>5649</v>
      </c>
      <c r="S736" s="22" t="s">
        <v>73</v>
      </c>
      <c r="T736" s="18" t="s">
        <v>5649</v>
      </c>
      <c r="U736" s="18">
        <v>900</v>
      </c>
      <c r="V736" s="15"/>
      <c r="W736" s="18" t="s">
        <v>1707</v>
      </c>
      <c r="X736" s="18"/>
      <c r="Y736" s="15" t="s">
        <v>73</v>
      </c>
      <c r="Z736" s="18" t="s">
        <v>1707</v>
      </c>
      <c r="AA736" s="18" t="s">
        <v>71</v>
      </c>
      <c r="AB736" s="18" t="s">
        <v>3659</v>
      </c>
      <c r="AC736" s="67" t="e">
        <f>+VLOOKUP("*"&amp;L736&amp;"*",'[2]REGISTROS SANITARIOS'!$D$554:$E$713,2,FALSE)</f>
        <v>#N/A</v>
      </c>
      <c r="AD736" s="22" t="s">
        <v>44</v>
      </c>
      <c r="AE736" s="16" t="s">
        <v>7857</v>
      </c>
      <c r="AF736" s="34" t="s">
        <v>8814</v>
      </c>
      <c r="AG736" s="24" t="s">
        <v>8177</v>
      </c>
      <c r="AH736" s="18" t="s">
        <v>8027</v>
      </c>
      <c r="AI736" s="18" t="s">
        <v>56</v>
      </c>
      <c r="AJ736" s="17">
        <v>3217500</v>
      </c>
      <c r="AK736" s="25">
        <v>3217500</v>
      </c>
      <c r="AL736" s="25">
        <v>16</v>
      </c>
      <c r="AM736" s="35"/>
      <c r="AN736" s="49">
        <f t="shared" si="103"/>
        <v>51480000</v>
      </c>
      <c r="AO736" s="18"/>
      <c r="AP736" s="15" t="s">
        <v>8012</v>
      </c>
      <c r="AQ736" s="43" t="str">
        <f t="shared" si="104"/>
        <v>SI</v>
      </c>
      <c r="AR736" s="44">
        <f t="shared" si="105"/>
        <v>51480000</v>
      </c>
      <c r="AS736" s="44">
        <f t="shared" si="106"/>
        <v>51480000</v>
      </c>
      <c r="AT736" s="44">
        <f t="shared" si="107"/>
        <v>51480000</v>
      </c>
      <c r="AU736" s="44">
        <f t="shared" si="108"/>
        <v>51480000</v>
      </c>
      <c r="AV736" s="45" t="b">
        <f t="shared" si="109"/>
        <v>1</v>
      </c>
      <c r="AW736" s="45" t="b">
        <f t="shared" si="110"/>
        <v>1</v>
      </c>
      <c r="AX736" s="45"/>
    </row>
    <row r="737" spans="1:50" s="36" customFormat="1" ht="27.75" customHeight="1" x14ac:dyDescent="0.15">
      <c r="A737" s="36" t="str">
        <f t="shared" si="102"/>
        <v>CARMEN DEL PILAR ESCOBAR BUSTOS114020703</v>
      </c>
      <c r="B737" s="36" t="b">
        <f>+A737='[1]Anexo 9'!A737</f>
        <v>1</v>
      </c>
      <c r="C737" s="18">
        <v>51739325</v>
      </c>
      <c r="D737" s="18" t="s">
        <v>3859</v>
      </c>
      <c r="E737" s="15" t="s">
        <v>61</v>
      </c>
      <c r="F737" s="15" t="s">
        <v>62</v>
      </c>
      <c r="G737" s="15" t="s">
        <v>3155</v>
      </c>
      <c r="H737" s="15" t="s">
        <v>3155</v>
      </c>
      <c r="I737" s="15" t="s">
        <v>3155</v>
      </c>
      <c r="J737" s="15">
        <v>5</v>
      </c>
      <c r="K737" s="15" t="s">
        <v>3155</v>
      </c>
      <c r="L737" s="15">
        <v>114020703</v>
      </c>
      <c r="M737" s="15" t="s">
        <v>2404</v>
      </c>
      <c r="N737" s="15" t="s">
        <v>64</v>
      </c>
      <c r="O737" s="18" t="s">
        <v>4277</v>
      </c>
      <c r="P737" s="22" t="s">
        <v>73</v>
      </c>
      <c r="Q737" s="15" t="s">
        <v>66</v>
      </c>
      <c r="R737" s="18" t="s">
        <v>5650</v>
      </c>
      <c r="S737" s="22" t="s">
        <v>73</v>
      </c>
      <c r="T737" s="18" t="s">
        <v>5650</v>
      </c>
      <c r="U737" s="18">
        <v>100</v>
      </c>
      <c r="V737" s="15"/>
      <c r="W737" s="18" t="s">
        <v>1886</v>
      </c>
      <c r="X737" s="18"/>
      <c r="Y737" s="15" t="s">
        <v>73</v>
      </c>
      <c r="Z737" s="18" t="s">
        <v>1886</v>
      </c>
      <c r="AA737" s="18" t="s">
        <v>71</v>
      </c>
      <c r="AB737" s="18" t="s">
        <v>1825</v>
      </c>
      <c r="AC737" s="67" t="str">
        <f>+VLOOKUP("*"&amp;L737&amp;"*",'[2]REGISTROS SANITARIOS'!$D$554:$E$713,2,FALSE)</f>
        <v>SI</v>
      </c>
      <c r="AD737" s="22" t="s">
        <v>1025</v>
      </c>
      <c r="AE737" s="16" t="s">
        <v>7730</v>
      </c>
      <c r="AF737" s="34" t="s">
        <v>8814</v>
      </c>
      <c r="AG737" s="24"/>
      <c r="AH737" s="18"/>
      <c r="AI737" s="18"/>
      <c r="AJ737" s="17">
        <v>55000</v>
      </c>
      <c r="AK737" s="25">
        <v>55000</v>
      </c>
      <c r="AL737" s="25">
        <v>280</v>
      </c>
      <c r="AM737" s="35"/>
      <c r="AN737" s="49">
        <f t="shared" si="103"/>
        <v>15400000</v>
      </c>
      <c r="AO737" s="18"/>
      <c r="AP737" s="15" t="s">
        <v>8012</v>
      </c>
      <c r="AQ737" s="43" t="str">
        <f t="shared" si="104"/>
        <v>SI</v>
      </c>
      <c r="AR737" s="44">
        <f t="shared" si="105"/>
        <v>15400000</v>
      </c>
      <c r="AS737" s="44">
        <f t="shared" si="106"/>
        <v>15400000</v>
      </c>
      <c r="AT737" s="44">
        <f t="shared" si="107"/>
        <v>15400000</v>
      </c>
      <c r="AU737" s="44">
        <f t="shared" si="108"/>
        <v>15400000</v>
      </c>
      <c r="AV737" s="45" t="b">
        <f t="shared" si="109"/>
        <v>1</v>
      </c>
      <c r="AW737" s="45" t="b">
        <f t="shared" si="110"/>
        <v>1</v>
      </c>
      <c r="AX737" s="45"/>
    </row>
    <row r="738" spans="1:50" s="36" customFormat="1" ht="27.75" customHeight="1" x14ac:dyDescent="0.15">
      <c r="A738" s="36" t="str">
        <f t="shared" si="102"/>
        <v>CARMEN DEL PILAR ESCOBAR BUSTOS114031001</v>
      </c>
      <c r="B738" s="36" t="b">
        <f>+A738='[1]Anexo 9'!A738</f>
        <v>1</v>
      </c>
      <c r="C738" s="18">
        <v>51739328</v>
      </c>
      <c r="D738" s="18" t="s">
        <v>3859</v>
      </c>
      <c r="E738" s="15" t="s">
        <v>61</v>
      </c>
      <c r="F738" s="15" t="s">
        <v>62</v>
      </c>
      <c r="G738" s="15" t="s">
        <v>3155</v>
      </c>
      <c r="H738" s="15" t="s">
        <v>3155</v>
      </c>
      <c r="I738" s="15" t="s">
        <v>3155</v>
      </c>
      <c r="J738" s="15">
        <v>5</v>
      </c>
      <c r="K738" s="15" t="s">
        <v>3155</v>
      </c>
      <c r="L738" s="15">
        <v>114031001</v>
      </c>
      <c r="M738" s="15" t="s">
        <v>4278</v>
      </c>
      <c r="N738" s="15" t="s">
        <v>91</v>
      </c>
      <c r="O738" s="18" t="s">
        <v>4279</v>
      </c>
      <c r="P738" s="22" t="s">
        <v>3841</v>
      </c>
      <c r="Q738" s="15" t="s">
        <v>462</v>
      </c>
      <c r="R738" s="18" t="s">
        <v>3665</v>
      </c>
      <c r="S738" s="22" t="s">
        <v>73</v>
      </c>
      <c r="T738" s="18" t="s">
        <v>3665</v>
      </c>
      <c r="U738" s="18">
        <v>1</v>
      </c>
      <c r="V738" s="15"/>
      <c r="W738" s="18" t="s">
        <v>2757</v>
      </c>
      <c r="X738" s="18" t="s">
        <v>2756</v>
      </c>
      <c r="Y738" s="15" t="s">
        <v>73</v>
      </c>
      <c r="Z738" s="18" t="s">
        <v>2757</v>
      </c>
      <c r="AA738" s="18" t="s">
        <v>71</v>
      </c>
      <c r="AB738" s="18" t="s">
        <v>2998</v>
      </c>
      <c r="AC738" s="67" t="str">
        <f>+VLOOKUP("*"&amp;L738&amp;"*",'[2]REGISTROS SANITARIOS'!$D$554:$E$713,2,FALSE)</f>
        <v>SI</v>
      </c>
      <c r="AD738" s="22" t="s">
        <v>1025</v>
      </c>
      <c r="AE738" s="16" t="s">
        <v>7858</v>
      </c>
      <c r="AF738" s="34" t="s">
        <v>8814</v>
      </c>
      <c r="AG738" s="24" t="s">
        <v>8178</v>
      </c>
      <c r="AH738" s="18" t="s">
        <v>8011</v>
      </c>
      <c r="AI738" s="18" t="s">
        <v>56</v>
      </c>
      <c r="AJ738" s="17">
        <v>165</v>
      </c>
      <c r="AK738" s="25">
        <v>165</v>
      </c>
      <c r="AL738" s="25">
        <v>307230</v>
      </c>
      <c r="AM738" s="35"/>
      <c r="AN738" s="49">
        <f t="shared" si="103"/>
        <v>50692950</v>
      </c>
      <c r="AO738" s="18"/>
      <c r="AP738" s="15" t="s">
        <v>8012</v>
      </c>
      <c r="AQ738" s="43" t="str">
        <f t="shared" si="104"/>
        <v>SI</v>
      </c>
      <c r="AR738" s="44">
        <f t="shared" si="105"/>
        <v>50692950</v>
      </c>
      <c r="AS738" s="44">
        <f t="shared" si="106"/>
        <v>50692950</v>
      </c>
      <c r="AT738" s="44">
        <f t="shared" si="107"/>
        <v>50692950</v>
      </c>
      <c r="AU738" s="44">
        <f t="shared" si="108"/>
        <v>50692950</v>
      </c>
      <c r="AV738" s="45" t="b">
        <f t="shared" si="109"/>
        <v>1</v>
      </c>
      <c r="AW738" s="45" t="b">
        <f t="shared" si="110"/>
        <v>1</v>
      </c>
      <c r="AX738" s="45"/>
    </row>
    <row r="739" spans="1:50" s="36" customFormat="1" ht="27.75" customHeight="1" x14ac:dyDescent="0.15">
      <c r="A739" s="36" t="str">
        <f t="shared" si="102"/>
        <v>CARMEN DEL PILAR ESCOBAR BUSTOS114040103</v>
      </c>
      <c r="B739" s="36" t="b">
        <f>+A739='[1]Anexo 9'!A739</f>
        <v>1</v>
      </c>
      <c r="C739" s="18">
        <v>51739329</v>
      </c>
      <c r="D739" s="18" t="s">
        <v>3859</v>
      </c>
      <c r="E739" s="15" t="s">
        <v>61</v>
      </c>
      <c r="F739" s="15" t="s">
        <v>62</v>
      </c>
      <c r="G739" s="15" t="s">
        <v>3155</v>
      </c>
      <c r="H739" s="15" t="s">
        <v>3155</v>
      </c>
      <c r="I739" s="15" t="s">
        <v>3155</v>
      </c>
      <c r="J739" s="15">
        <v>6</v>
      </c>
      <c r="K739" s="15" t="s">
        <v>3155</v>
      </c>
      <c r="L739" s="15">
        <v>114040103</v>
      </c>
      <c r="M739" s="15" t="s">
        <v>2405</v>
      </c>
      <c r="N739" s="15" t="s">
        <v>64</v>
      </c>
      <c r="O739" s="18" t="s">
        <v>4280</v>
      </c>
      <c r="P739" s="22" t="s">
        <v>3841</v>
      </c>
      <c r="Q739" s="15" t="s">
        <v>2407</v>
      </c>
      <c r="R739" s="18" t="s">
        <v>5680</v>
      </c>
      <c r="S739" s="22" t="s">
        <v>3841</v>
      </c>
      <c r="T739" s="18" t="s">
        <v>5680</v>
      </c>
      <c r="U739" s="18">
        <v>24</v>
      </c>
      <c r="V739" s="15"/>
      <c r="W739" s="18" t="s">
        <v>2411</v>
      </c>
      <c r="X739" s="18"/>
      <c r="Y739" s="15" t="s">
        <v>73</v>
      </c>
      <c r="Z739" s="18" t="s">
        <v>2411</v>
      </c>
      <c r="AA739" s="18" t="s">
        <v>71</v>
      </c>
      <c r="AB739" s="18" t="s">
        <v>2985</v>
      </c>
      <c r="AC739" s="67" t="e">
        <f>+VLOOKUP("*"&amp;L739&amp;"*",'[2]REGISTROS SANITARIOS'!$D$554:$E$713,2,FALSE)</f>
        <v>#N/A</v>
      </c>
      <c r="AD739" s="22" t="s">
        <v>44</v>
      </c>
      <c r="AE739" s="16" t="s">
        <v>7733</v>
      </c>
      <c r="AF739" s="34" t="s">
        <v>8814</v>
      </c>
      <c r="AG739" s="24"/>
      <c r="AH739" s="18"/>
      <c r="AI739" s="18"/>
      <c r="AJ739" s="17">
        <v>1045</v>
      </c>
      <c r="AK739" s="25">
        <v>1045</v>
      </c>
      <c r="AL739" s="25">
        <v>2912</v>
      </c>
      <c r="AM739" s="35"/>
      <c r="AN739" s="49">
        <f t="shared" si="103"/>
        <v>3043040</v>
      </c>
      <c r="AO739" s="18"/>
      <c r="AP739" s="15" t="s">
        <v>8179</v>
      </c>
      <c r="AQ739" s="43" t="str">
        <f t="shared" si="104"/>
        <v>SI</v>
      </c>
      <c r="AR739" s="44">
        <f t="shared" si="105"/>
        <v>3043040</v>
      </c>
      <c r="AS739" s="44">
        <f t="shared" si="106"/>
        <v>3043040</v>
      </c>
      <c r="AT739" s="44">
        <f t="shared" si="107"/>
        <v>3043040</v>
      </c>
      <c r="AU739" s="44">
        <f t="shared" si="108"/>
        <v>3043040</v>
      </c>
      <c r="AV739" s="45" t="b">
        <f t="shared" si="109"/>
        <v>1</v>
      </c>
      <c r="AW739" s="45" t="b">
        <f t="shared" si="110"/>
        <v>1</v>
      </c>
      <c r="AX739" s="45"/>
    </row>
    <row r="740" spans="1:50" s="36" customFormat="1" ht="27.75" customHeight="1" x14ac:dyDescent="0.15">
      <c r="A740" s="36" t="str">
        <f t="shared" si="102"/>
        <v>CARMEN DEL PILAR ESCOBAR BUSTOS114040303</v>
      </c>
      <c r="B740" s="36" t="b">
        <f>+A740='[1]Anexo 9'!A740</f>
        <v>1</v>
      </c>
      <c r="C740" s="18">
        <v>51739331</v>
      </c>
      <c r="D740" s="18" t="s">
        <v>3859</v>
      </c>
      <c r="E740" s="15" t="s">
        <v>61</v>
      </c>
      <c r="F740" s="15" t="s">
        <v>62</v>
      </c>
      <c r="G740" s="15" t="s">
        <v>3155</v>
      </c>
      <c r="H740" s="15" t="s">
        <v>3155</v>
      </c>
      <c r="I740" s="15" t="s">
        <v>3155</v>
      </c>
      <c r="J740" s="15">
        <v>5</v>
      </c>
      <c r="K740" s="15" t="s">
        <v>3155</v>
      </c>
      <c r="L740" s="15">
        <v>114040303</v>
      </c>
      <c r="M740" s="15" t="s">
        <v>2413</v>
      </c>
      <c r="N740" s="15" t="s">
        <v>64</v>
      </c>
      <c r="O740" s="18" t="s">
        <v>4281</v>
      </c>
      <c r="P740" s="22" t="s">
        <v>3841</v>
      </c>
      <c r="Q740" s="15" t="s">
        <v>1400</v>
      </c>
      <c r="R740" s="18" t="s">
        <v>5683</v>
      </c>
      <c r="S740" s="22" t="s">
        <v>3841</v>
      </c>
      <c r="T740" s="18" t="s">
        <v>5683</v>
      </c>
      <c r="U740" s="18">
        <v>24</v>
      </c>
      <c r="V740" s="15"/>
      <c r="W740" s="18" t="s">
        <v>2411</v>
      </c>
      <c r="X740" s="18"/>
      <c r="Y740" s="15" t="s">
        <v>73</v>
      </c>
      <c r="Z740" s="18" t="s">
        <v>2411</v>
      </c>
      <c r="AA740" s="18" t="s">
        <v>71</v>
      </c>
      <c r="AB740" s="18" t="s">
        <v>6759</v>
      </c>
      <c r="AC740" s="67" t="e">
        <f>+VLOOKUP("*"&amp;L740&amp;"*",'[2]REGISTROS SANITARIOS'!$D$554:$E$713,2,FALSE)</f>
        <v>#N/A</v>
      </c>
      <c r="AD740" s="22" t="s">
        <v>44</v>
      </c>
      <c r="AE740" s="16" t="s">
        <v>7728</v>
      </c>
      <c r="AF740" s="34" t="s">
        <v>8814</v>
      </c>
      <c r="AG740" s="24"/>
      <c r="AH740" s="18"/>
      <c r="AI740" s="18"/>
      <c r="AJ740" s="17">
        <v>1650</v>
      </c>
      <c r="AK740" s="25">
        <v>1650</v>
      </c>
      <c r="AL740" s="25">
        <v>3328</v>
      </c>
      <c r="AM740" s="35"/>
      <c r="AN740" s="49">
        <f t="shared" si="103"/>
        <v>5491200</v>
      </c>
      <c r="AO740" s="18"/>
      <c r="AP740" s="15" t="s">
        <v>8180</v>
      </c>
      <c r="AQ740" s="43" t="str">
        <f t="shared" si="104"/>
        <v>SI</v>
      </c>
      <c r="AR740" s="44">
        <f t="shared" si="105"/>
        <v>5491200</v>
      </c>
      <c r="AS740" s="44">
        <f t="shared" si="106"/>
        <v>5491200</v>
      </c>
      <c r="AT740" s="44">
        <f t="shared" si="107"/>
        <v>5491200</v>
      </c>
      <c r="AU740" s="44">
        <f t="shared" si="108"/>
        <v>5491200</v>
      </c>
      <c r="AV740" s="45" t="b">
        <f t="shared" si="109"/>
        <v>1</v>
      </c>
      <c r="AW740" s="45" t="b">
        <f t="shared" si="110"/>
        <v>1</v>
      </c>
      <c r="AX740" s="45"/>
    </row>
    <row r="741" spans="1:50" s="36" customFormat="1" ht="27.75" customHeight="1" x14ac:dyDescent="0.15">
      <c r="A741" s="36" t="str">
        <f t="shared" si="102"/>
        <v>CARMEN DEL PILAR ESCOBAR BUSTOS114041303</v>
      </c>
      <c r="B741" s="36" t="b">
        <f>+A741='[1]Anexo 9'!A741</f>
        <v>1</v>
      </c>
      <c r="C741" s="18">
        <v>51739334</v>
      </c>
      <c r="D741" s="18" t="s">
        <v>3859</v>
      </c>
      <c r="E741" s="15" t="s">
        <v>61</v>
      </c>
      <c r="F741" s="15" t="s">
        <v>62</v>
      </c>
      <c r="G741" s="15" t="s">
        <v>3155</v>
      </c>
      <c r="H741" s="15" t="s">
        <v>3155</v>
      </c>
      <c r="I741" s="15" t="s">
        <v>3155</v>
      </c>
      <c r="J741" s="15">
        <v>4</v>
      </c>
      <c r="K741" s="15" t="s">
        <v>3155</v>
      </c>
      <c r="L741" s="15">
        <v>114041303</v>
      </c>
      <c r="M741" s="15" t="s">
        <v>2419</v>
      </c>
      <c r="N741" s="15" t="s">
        <v>64</v>
      </c>
      <c r="O741" s="18" t="s">
        <v>4282</v>
      </c>
      <c r="P741" s="22" t="s">
        <v>3841</v>
      </c>
      <c r="Q741" s="15" t="s">
        <v>1400</v>
      </c>
      <c r="R741" s="18" t="s">
        <v>5680</v>
      </c>
      <c r="S741" s="22" t="s">
        <v>3841</v>
      </c>
      <c r="T741" s="18" t="s">
        <v>5680</v>
      </c>
      <c r="U741" s="18">
        <v>24</v>
      </c>
      <c r="V741" s="15"/>
      <c r="W741" s="18" t="s">
        <v>2411</v>
      </c>
      <c r="X741" s="18"/>
      <c r="Y741" s="15" t="s">
        <v>73</v>
      </c>
      <c r="Z741" s="18" t="s">
        <v>2411</v>
      </c>
      <c r="AA741" s="18" t="s">
        <v>71</v>
      </c>
      <c r="AB741" s="18" t="s">
        <v>6764</v>
      </c>
      <c r="AC741" s="67" t="e">
        <f>+VLOOKUP("*"&amp;L741&amp;"*",'[2]REGISTROS SANITARIOS'!$D$554:$E$713,2,FALSE)</f>
        <v>#N/A</v>
      </c>
      <c r="AD741" s="22" t="s">
        <v>44</v>
      </c>
      <c r="AE741" s="16" t="s">
        <v>7735</v>
      </c>
      <c r="AF741" s="34" t="s">
        <v>8814</v>
      </c>
      <c r="AG741" s="24"/>
      <c r="AH741" s="18"/>
      <c r="AI741" s="18"/>
      <c r="AJ741" s="17">
        <v>121</v>
      </c>
      <c r="AK741" s="25">
        <v>121</v>
      </c>
      <c r="AL741" s="25">
        <v>7224</v>
      </c>
      <c r="AM741" s="35"/>
      <c r="AN741" s="49">
        <f t="shared" si="103"/>
        <v>874104</v>
      </c>
      <c r="AO741" s="18"/>
      <c r="AP741" s="15" t="s">
        <v>8181</v>
      </c>
      <c r="AQ741" s="43" t="str">
        <f t="shared" si="104"/>
        <v>SI</v>
      </c>
      <c r="AR741" s="44">
        <f t="shared" si="105"/>
        <v>874104</v>
      </c>
      <c r="AS741" s="44">
        <f t="shared" si="106"/>
        <v>874104</v>
      </c>
      <c r="AT741" s="44">
        <f t="shared" si="107"/>
        <v>874104</v>
      </c>
      <c r="AU741" s="44">
        <f t="shared" si="108"/>
        <v>874104</v>
      </c>
      <c r="AV741" s="45" t="b">
        <f t="shared" si="109"/>
        <v>1</v>
      </c>
      <c r="AW741" s="45" t="b">
        <f t="shared" si="110"/>
        <v>1</v>
      </c>
      <c r="AX741" s="45"/>
    </row>
    <row r="742" spans="1:50" s="36" customFormat="1" ht="27.75" customHeight="1" x14ac:dyDescent="0.15">
      <c r="A742" s="36" t="str">
        <f t="shared" si="102"/>
        <v>CARMEN DEL PILAR ESCOBAR BUSTOS114050309</v>
      </c>
      <c r="B742" s="36" t="b">
        <f>+A742='[1]Anexo 9'!A742</f>
        <v>1</v>
      </c>
      <c r="C742" s="18">
        <v>51739337</v>
      </c>
      <c r="D742" s="18" t="s">
        <v>3859</v>
      </c>
      <c r="E742" s="15" t="s">
        <v>61</v>
      </c>
      <c r="F742" s="15" t="s">
        <v>62</v>
      </c>
      <c r="G742" s="15" t="s">
        <v>3155</v>
      </c>
      <c r="H742" s="15" t="s">
        <v>3155</v>
      </c>
      <c r="I742" s="15" t="s">
        <v>3155</v>
      </c>
      <c r="J742" s="15">
        <v>4</v>
      </c>
      <c r="K742" s="15" t="s">
        <v>3155</v>
      </c>
      <c r="L742" s="15">
        <v>114050309</v>
      </c>
      <c r="M742" s="15" t="s">
        <v>4283</v>
      </c>
      <c r="N742" s="15" t="s">
        <v>1436</v>
      </c>
      <c r="O742" s="18" t="s">
        <v>4284</v>
      </c>
      <c r="P742" s="22" t="s">
        <v>3841</v>
      </c>
      <c r="Q742" s="15" t="s">
        <v>1761</v>
      </c>
      <c r="R742" s="18" t="s">
        <v>5684</v>
      </c>
      <c r="S742" s="22" t="s">
        <v>68</v>
      </c>
      <c r="T742" s="18" t="s">
        <v>5684</v>
      </c>
      <c r="U742" s="18">
        <v>50</v>
      </c>
      <c r="V742" s="15"/>
      <c r="W742" s="18" t="s">
        <v>6187</v>
      </c>
      <c r="X742" s="18" t="s">
        <v>8762</v>
      </c>
      <c r="Y742" s="15" t="s">
        <v>68</v>
      </c>
      <c r="Z742" s="18" t="s">
        <v>6187</v>
      </c>
      <c r="AA742" s="18" t="s">
        <v>71</v>
      </c>
      <c r="AB742" s="18" t="s">
        <v>6766</v>
      </c>
      <c r="AC742" s="67" t="e">
        <f>+VLOOKUP("*"&amp;L742&amp;"*",'[2]REGISTROS SANITARIOS'!$D$554:$E$713,2,FALSE)</f>
        <v>#N/A</v>
      </c>
      <c r="AD742" s="22" t="s">
        <v>44</v>
      </c>
      <c r="AE742" s="16" t="s">
        <v>7740</v>
      </c>
      <c r="AF742" s="34" t="s">
        <v>8814</v>
      </c>
      <c r="AG742" s="24"/>
      <c r="AH742" s="18"/>
      <c r="AI742" s="18"/>
      <c r="AJ742" s="17">
        <v>275000</v>
      </c>
      <c r="AK742" s="25">
        <v>275000</v>
      </c>
      <c r="AL742" s="25">
        <v>258</v>
      </c>
      <c r="AM742" s="35"/>
      <c r="AN742" s="49">
        <f t="shared" si="103"/>
        <v>70950000</v>
      </c>
      <c r="AO742" s="18"/>
      <c r="AP742" s="15" t="s">
        <v>8012</v>
      </c>
      <c r="AQ742" s="43" t="str">
        <f t="shared" si="104"/>
        <v>SI</v>
      </c>
      <c r="AR742" s="44">
        <f t="shared" si="105"/>
        <v>70950000</v>
      </c>
      <c r="AS742" s="44">
        <f t="shared" si="106"/>
        <v>70950000</v>
      </c>
      <c r="AT742" s="44">
        <f t="shared" si="107"/>
        <v>70950000</v>
      </c>
      <c r="AU742" s="44">
        <f t="shared" si="108"/>
        <v>70950000</v>
      </c>
      <c r="AV742" s="45" t="b">
        <f t="shared" si="109"/>
        <v>1</v>
      </c>
      <c r="AW742" s="45" t="b">
        <f t="shared" si="110"/>
        <v>1</v>
      </c>
      <c r="AX742" s="45"/>
    </row>
    <row r="743" spans="1:50" s="36" customFormat="1" ht="27.75" customHeight="1" x14ac:dyDescent="0.15">
      <c r="A743" s="36" t="str">
        <f t="shared" si="102"/>
        <v>CARMEN DEL PILAR ESCOBAR BUSTOS114050909</v>
      </c>
      <c r="B743" s="36" t="b">
        <f>+A743='[1]Anexo 9'!A743</f>
        <v>1</v>
      </c>
      <c r="C743" s="18">
        <v>51739339</v>
      </c>
      <c r="D743" s="18" t="s">
        <v>3859</v>
      </c>
      <c r="E743" s="15" t="s">
        <v>61</v>
      </c>
      <c r="F743" s="15" t="s">
        <v>62</v>
      </c>
      <c r="G743" s="15" t="s">
        <v>3155</v>
      </c>
      <c r="H743" s="15" t="s">
        <v>3155</v>
      </c>
      <c r="I743" s="15" t="s">
        <v>3155</v>
      </c>
      <c r="J743" s="15">
        <v>6</v>
      </c>
      <c r="K743" s="15" t="s">
        <v>3155</v>
      </c>
      <c r="L743" s="15">
        <v>114050909</v>
      </c>
      <c r="M743" s="15" t="s">
        <v>2427</v>
      </c>
      <c r="N743" s="15" t="s">
        <v>1436</v>
      </c>
      <c r="O743" s="18" t="s">
        <v>4285</v>
      </c>
      <c r="P743" s="22" t="s">
        <v>73</v>
      </c>
      <c r="Q743" s="15" t="s">
        <v>1822</v>
      </c>
      <c r="R743" s="18" t="s">
        <v>5647</v>
      </c>
      <c r="S743" s="22" t="b">
        <f>+R743=Q743</f>
        <v>0</v>
      </c>
      <c r="T743" s="18" t="s">
        <v>5647</v>
      </c>
      <c r="U743" s="18">
        <v>300</v>
      </c>
      <c r="V743" s="15"/>
      <c r="W743" s="18" t="s">
        <v>1829</v>
      </c>
      <c r="X743" s="18"/>
      <c r="Y743" s="15" t="s">
        <v>73</v>
      </c>
      <c r="Z743" s="18" t="s">
        <v>1829</v>
      </c>
      <c r="AA743" s="18" t="s">
        <v>71</v>
      </c>
      <c r="AB743" s="18" t="s">
        <v>2429</v>
      </c>
      <c r="AC743" s="67" t="str">
        <f>+VLOOKUP("*"&amp;L743&amp;"*",'[2]REGISTROS SANITARIOS'!$D$554:$E$713,2,FALSE)</f>
        <v>SI</v>
      </c>
      <c r="AD743" s="22" t="s">
        <v>1025</v>
      </c>
      <c r="AE743" s="16" t="s">
        <v>7859</v>
      </c>
      <c r="AF743" s="34" t="s">
        <v>8814</v>
      </c>
      <c r="AG743" s="24" t="s">
        <v>8182</v>
      </c>
      <c r="AH743" s="18" t="s">
        <v>8020</v>
      </c>
      <c r="AI743" s="18" t="s">
        <v>56</v>
      </c>
      <c r="AJ743" s="17">
        <v>660000</v>
      </c>
      <c r="AK743" s="25">
        <v>660000</v>
      </c>
      <c r="AL743" s="25">
        <v>144</v>
      </c>
      <c r="AM743" s="35"/>
      <c r="AN743" s="49">
        <f t="shared" si="103"/>
        <v>95040000</v>
      </c>
      <c r="AO743" s="18"/>
      <c r="AP743" s="15" t="s">
        <v>8012</v>
      </c>
      <c r="AQ743" s="43" t="str">
        <f t="shared" si="104"/>
        <v>SI</v>
      </c>
      <c r="AR743" s="44">
        <f t="shared" si="105"/>
        <v>95040000</v>
      </c>
      <c r="AS743" s="44">
        <f t="shared" si="106"/>
        <v>95040000</v>
      </c>
      <c r="AT743" s="44">
        <f t="shared" si="107"/>
        <v>95040000</v>
      </c>
      <c r="AU743" s="44">
        <f t="shared" si="108"/>
        <v>95040000</v>
      </c>
      <c r="AV743" s="45" t="b">
        <f t="shared" si="109"/>
        <v>1</v>
      </c>
      <c r="AW743" s="45" t="b">
        <f t="shared" si="110"/>
        <v>1</v>
      </c>
      <c r="AX743" s="45"/>
    </row>
    <row r="744" spans="1:50" s="36" customFormat="1" ht="27.75" customHeight="1" x14ac:dyDescent="0.15">
      <c r="A744" s="36" t="str">
        <f t="shared" si="102"/>
        <v>CARMEN DEL PILAR ESCOBAR BUSTOS114051009</v>
      </c>
      <c r="B744" s="36" t="b">
        <f>+A744='[1]Anexo 9'!A744</f>
        <v>1</v>
      </c>
      <c r="C744" s="18">
        <v>51739340</v>
      </c>
      <c r="D744" s="18" t="s">
        <v>3859</v>
      </c>
      <c r="E744" s="15" t="s">
        <v>61</v>
      </c>
      <c r="F744" s="15" t="s">
        <v>62</v>
      </c>
      <c r="G744" s="15" t="s">
        <v>3155</v>
      </c>
      <c r="H744" s="15" t="s">
        <v>3155</v>
      </c>
      <c r="I744" s="15" t="s">
        <v>3155</v>
      </c>
      <c r="J744" s="15">
        <v>6</v>
      </c>
      <c r="K744" s="15" t="s">
        <v>3155</v>
      </c>
      <c r="L744" s="15">
        <v>114051009</v>
      </c>
      <c r="M744" s="15" t="s">
        <v>4286</v>
      </c>
      <c r="N744" s="15" t="s">
        <v>1411</v>
      </c>
      <c r="O744" s="18" t="s">
        <v>4287</v>
      </c>
      <c r="P744" s="22" t="s">
        <v>73</v>
      </c>
      <c r="Q744" s="15" t="s">
        <v>1413</v>
      </c>
      <c r="R744" s="18" t="s">
        <v>5646</v>
      </c>
      <c r="S744" s="22" t="s">
        <v>73</v>
      </c>
      <c r="T744" s="18" t="s">
        <v>5646</v>
      </c>
      <c r="U744" s="18">
        <v>300</v>
      </c>
      <c r="V744" s="15"/>
      <c r="W744" s="18" t="s">
        <v>2556</v>
      </c>
      <c r="X744" s="18" t="s">
        <v>8766</v>
      </c>
      <c r="Y744" s="15" t="s">
        <v>68</v>
      </c>
      <c r="Z744" s="18" t="s">
        <v>2556</v>
      </c>
      <c r="AA744" s="18" t="s">
        <v>71</v>
      </c>
      <c r="AB744" s="18" t="s">
        <v>6820</v>
      </c>
      <c r="AC744" s="67" t="str">
        <f>+VLOOKUP("*"&amp;L744&amp;"*",'[2]REGISTROS SANITARIOS'!$D$554:$E$713,2,FALSE)</f>
        <v>SI</v>
      </c>
      <c r="AD744" s="22" t="s">
        <v>1025</v>
      </c>
      <c r="AE744" s="16" t="s">
        <v>7860</v>
      </c>
      <c r="AF744" s="34" t="s">
        <v>8814</v>
      </c>
      <c r="AG744" s="24" t="s">
        <v>8183</v>
      </c>
      <c r="AH744" s="18" t="s">
        <v>8011</v>
      </c>
      <c r="AI744" s="18" t="s">
        <v>56</v>
      </c>
      <c r="AJ744" s="17">
        <v>885500</v>
      </c>
      <c r="AK744" s="25">
        <v>885500</v>
      </c>
      <c r="AL744" s="25">
        <v>140</v>
      </c>
      <c r="AM744" s="35"/>
      <c r="AN744" s="49">
        <f t="shared" si="103"/>
        <v>123970000</v>
      </c>
      <c r="AO744" s="18"/>
      <c r="AP744" s="15" t="s">
        <v>8012</v>
      </c>
      <c r="AQ744" s="43" t="str">
        <f t="shared" si="104"/>
        <v>SI</v>
      </c>
      <c r="AR744" s="44">
        <f t="shared" si="105"/>
        <v>123970000</v>
      </c>
      <c r="AS744" s="44">
        <f t="shared" si="106"/>
        <v>123970000</v>
      </c>
      <c r="AT744" s="44">
        <f t="shared" si="107"/>
        <v>123970000</v>
      </c>
      <c r="AU744" s="44">
        <f t="shared" si="108"/>
        <v>123970000</v>
      </c>
      <c r="AV744" s="45" t="b">
        <f t="shared" si="109"/>
        <v>1</v>
      </c>
      <c r="AW744" s="45" t="b">
        <f t="shared" si="110"/>
        <v>1</v>
      </c>
      <c r="AX744" s="45"/>
    </row>
    <row r="745" spans="1:50" s="36" customFormat="1" ht="27.75" customHeight="1" x14ac:dyDescent="0.15">
      <c r="A745" s="36" t="str">
        <f t="shared" si="102"/>
        <v>CARMEN DEL PILAR ESCOBAR BUSTOS114051104</v>
      </c>
      <c r="B745" s="36" t="b">
        <f>+A745='[1]Anexo 9'!A745</f>
        <v>1</v>
      </c>
      <c r="C745" s="18">
        <v>51739341</v>
      </c>
      <c r="D745" s="18" t="s">
        <v>3859</v>
      </c>
      <c r="E745" s="15" t="s">
        <v>61</v>
      </c>
      <c r="F745" s="15" t="s">
        <v>62</v>
      </c>
      <c r="G745" s="15" t="s">
        <v>3155</v>
      </c>
      <c r="H745" s="15" t="s">
        <v>3155</v>
      </c>
      <c r="I745" s="15" t="s">
        <v>3155</v>
      </c>
      <c r="J745" s="15">
        <v>3</v>
      </c>
      <c r="K745" s="15" t="s">
        <v>3155</v>
      </c>
      <c r="L745" s="15">
        <v>114051104</v>
      </c>
      <c r="M745" s="15" t="s">
        <v>8791</v>
      </c>
      <c r="N745" s="15" t="s">
        <v>91</v>
      </c>
      <c r="O745" s="18" t="s">
        <v>4289</v>
      </c>
      <c r="P745" s="22" t="s">
        <v>73</v>
      </c>
      <c r="Q745" s="15" t="s">
        <v>475</v>
      </c>
      <c r="R745" s="18" t="s">
        <v>1278</v>
      </c>
      <c r="S745" s="22" t="s">
        <v>73</v>
      </c>
      <c r="T745" s="18" t="s">
        <v>1278</v>
      </c>
      <c r="U745" s="18">
        <v>1</v>
      </c>
      <c r="V745" s="15"/>
      <c r="W745" s="18" t="s">
        <v>2556</v>
      </c>
      <c r="X745" s="18" t="s">
        <v>8767</v>
      </c>
      <c r="Y745" s="15" t="s">
        <v>68</v>
      </c>
      <c r="Z745" s="18" t="s">
        <v>2556</v>
      </c>
      <c r="AA745" s="18" t="s">
        <v>71</v>
      </c>
      <c r="AB745" s="18" t="s">
        <v>6821</v>
      </c>
      <c r="AC745" s="67" t="e">
        <f>+VLOOKUP("*"&amp;L745&amp;"*",'[2]REGISTROS SANITARIOS'!$D$554:$E$713,2,FALSE)</f>
        <v>#N/A</v>
      </c>
      <c r="AD745" s="22" t="s">
        <v>44</v>
      </c>
      <c r="AE745" s="16" t="s">
        <v>7861</v>
      </c>
      <c r="AF745" s="34" t="s">
        <v>8814</v>
      </c>
      <c r="AG745" s="24" t="s">
        <v>8184</v>
      </c>
      <c r="AH745" s="18" t="s">
        <v>8024</v>
      </c>
      <c r="AI745" s="18" t="s">
        <v>56</v>
      </c>
      <c r="AJ745" s="17">
        <v>3465</v>
      </c>
      <c r="AK745" s="25">
        <v>3465</v>
      </c>
      <c r="AL745" s="25">
        <v>3024</v>
      </c>
      <c r="AM745" s="35"/>
      <c r="AN745" s="49">
        <f t="shared" si="103"/>
        <v>10478160</v>
      </c>
      <c r="AO745" s="18"/>
      <c r="AP745" s="15" t="s">
        <v>8012</v>
      </c>
      <c r="AQ745" s="43" t="str">
        <f t="shared" si="104"/>
        <v>SI</v>
      </c>
      <c r="AR745" s="44">
        <f t="shared" si="105"/>
        <v>10478160</v>
      </c>
      <c r="AS745" s="44">
        <f t="shared" si="106"/>
        <v>10478160</v>
      </c>
      <c r="AT745" s="44">
        <f t="shared" si="107"/>
        <v>10478160</v>
      </c>
      <c r="AU745" s="44">
        <f t="shared" si="108"/>
        <v>10478160</v>
      </c>
      <c r="AV745" s="45" t="b">
        <f t="shared" si="109"/>
        <v>1</v>
      </c>
      <c r="AW745" s="45" t="b">
        <f t="shared" si="110"/>
        <v>1</v>
      </c>
      <c r="AX745" s="45"/>
    </row>
    <row r="746" spans="1:50" s="36" customFormat="1" ht="27.75" customHeight="1" x14ac:dyDescent="0.15">
      <c r="A746" s="36" t="str">
        <f t="shared" si="102"/>
        <v>CARMEN DEL PILAR ESCOBAR BUSTOS114051204</v>
      </c>
      <c r="B746" s="36" t="b">
        <f>+A746='[1]Anexo 9'!A746</f>
        <v>1</v>
      </c>
      <c r="C746" s="18">
        <v>51739342</v>
      </c>
      <c r="D746" s="18" t="s">
        <v>3859</v>
      </c>
      <c r="E746" s="15" t="s">
        <v>61</v>
      </c>
      <c r="F746" s="15" t="s">
        <v>62</v>
      </c>
      <c r="G746" s="15" t="s">
        <v>3155</v>
      </c>
      <c r="H746" s="15" t="s">
        <v>3155</v>
      </c>
      <c r="I746" s="15" t="s">
        <v>3155</v>
      </c>
      <c r="J746" s="15">
        <v>3</v>
      </c>
      <c r="K746" s="15" t="s">
        <v>3155</v>
      </c>
      <c r="L746" s="15">
        <v>114051204</v>
      </c>
      <c r="M746" s="15" t="s">
        <v>2434</v>
      </c>
      <c r="N746" s="15" t="s">
        <v>91</v>
      </c>
      <c r="O746" s="18" t="s">
        <v>4290</v>
      </c>
      <c r="P746" s="22" t="s">
        <v>3841</v>
      </c>
      <c r="Q746" s="15" t="s">
        <v>475</v>
      </c>
      <c r="R746" s="18" t="s">
        <v>1278</v>
      </c>
      <c r="S746" s="22" t="s">
        <v>73</v>
      </c>
      <c r="T746" s="18" t="s">
        <v>1278</v>
      </c>
      <c r="U746" s="18">
        <v>1</v>
      </c>
      <c r="V746" s="15"/>
      <c r="W746" s="18" t="s">
        <v>6189</v>
      </c>
      <c r="X746" s="18"/>
      <c r="Y746" s="15" t="s">
        <v>73</v>
      </c>
      <c r="Z746" s="18" t="s">
        <v>6189</v>
      </c>
      <c r="AA746" s="18" t="s">
        <v>71</v>
      </c>
      <c r="AB746" s="18" t="s">
        <v>6822</v>
      </c>
      <c r="AC746" s="67" t="str">
        <f>+VLOOKUP("*"&amp;L746&amp;"*",'[2]REGISTROS SANITARIOS'!$D$554:$E$713,2,FALSE)</f>
        <v>SI</v>
      </c>
      <c r="AD746" s="22" t="s">
        <v>1025</v>
      </c>
      <c r="AE746" s="16" t="s">
        <v>7862</v>
      </c>
      <c r="AF746" s="34" t="s">
        <v>8814</v>
      </c>
      <c r="AG746" s="24" t="s">
        <v>8185</v>
      </c>
      <c r="AH746" s="18" t="s">
        <v>8024</v>
      </c>
      <c r="AI746" s="18" t="s">
        <v>56</v>
      </c>
      <c r="AJ746" s="17">
        <v>1100</v>
      </c>
      <c r="AK746" s="25">
        <v>1100</v>
      </c>
      <c r="AL746" s="25">
        <v>3386</v>
      </c>
      <c r="AM746" s="35"/>
      <c r="AN746" s="49">
        <f t="shared" si="103"/>
        <v>3724600</v>
      </c>
      <c r="AO746" s="18"/>
      <c r="AP746" s="15" t="s">
        <v>8012</v>
      </c>
      <c r="AQ746" s="43" t="str">
        <f t="shared" si="104"/>
        <v>SI</v>
      </c>
      <c r="AR746" s="44">
        <f t="shared" si="105"/>
        <v>3724600</v>
      </c>
      <c r="AS746" s="44">
        <f t="shared" si="106"/>
        <v>3724600</v>
      </c>
      <c r="AT746" s="44">
        <f t="shared" si="107"/>
        <v>3724600</v>
      </c>
      <c r="AU746" s="44">
        <f t="shared" si="108"/>
        <v>3724600</v>
      </c>
      <c r="AV746" s="45" t="b">
        <f t="shared" si="109"/>
        <v>1</v>
      </c>
      <c r="AW746" s="45" t="b">
        <f t="shared" si="110"/>
        <v>1</v>
      </c>
      <c r="AX746" s="45"/>
    </row>
    <row r="747" spans="1:50" s="36" customFormat="1" ht="27.75" customHeight="1" x14ac:dyDescent="0.15">
      <c r="A747" s="36" t="str">
        <f t="shared" si="102"/>
        <v>CARMEN DEL PILAR ESCOBAR BUSTOS114060209</v>
      </c>
      <c r="B747" s="36" t="b">
        <f>+A747='[1]Anexo 9'!A747</f>
        <v>1</v>
      </c>
      <c r="C747" s="18">
        <v>51739343</v>
      </c>
      <c r="D747" s="18" t="s">
        <v>3859</v>
      </c>
      <c r="E747" s="15" t="s">
        <v>61</v>
      </c>
      <c r="F747" s="15" t="s">
        <v>62</v>
      </c>
      <c r="G747" s="15" t="s">
        <v>3155</v>
      </c>
      <c r="H747" s="15" t="s">
        <v>3155</v>
      </c>
      <c r="I747" s="15" t="s">
        <v>3155</v>
      </c>
      <c r="J747" s="15">
        <v>6</v>
      </c>
      <c r="K747" s="15" t="s">
        <v>3155</v>
      </c>
      <c r="L747" s="15">
        <v>114060209</v>
      </c>
      <c r="M747" s="15" t="s">
        <v>2436</v>
      </c>
      <c r="N747" s="15" t="s">
        <v>1436</v>
      </c>
      <c r="O747" s="18" t="s">
        <v>4291</v>
      </c>
      <c r="P747" s="22" t="s">
        <v>73</v>
      </c>
      <c r="Q747" s="15" t="s">
        <v>2077</v>
      </c>
      <c r="R747" s="18" t="s">
        <v>5685</v>
      </c>
      <c r="S747" s="22" t="b">
        <f>+R747=Q747</f>
        <v>0</v>
      </c>
      <c r="T747" s="18" t="s">
        <v>5685</v>
      </c>
      <c r="U747" s="18">
        <v>600</v>
      </c>
      <c r="V747" s="15"/>
      <c r="W747" s="18" t="s">
        <v>1943</v>
      </c>
      <c r="X747" s="18"/>
      <c r="Y747" s="15" t="s">
        <v>73</v>
      </c>
      <c r="Z747" s="18" t="s">
        <v>1943</v>
      </c>
      <c r="AA747" s="18" t="s">
        <v>71</v>
      </c>
      <c r="AB747" s="18" t="s">
        <v>2439</v>
      </c>
      <c r="AC747" s="67" t="e">
        <f>+VLOOKUP("*"&amp;L747&amp;"*",'[2]REGISTROS SANITARIOS'!$D$554:$E$713,2,FALSE)</f>
        <v>#N/A</v>
      </c>
      <c r="AD747" s="22" t="s">
        <v>44</v>
      </c>
      <c r="AE747" s="16" t="s">
        <v>7863</v>
      </c>
      <c r="AF747" s="34" t="s">
        <v>8814</v>
      </c>
      <c r="AG747" s="24" t="s">
        <v>8186</v>
      </c>
      <c r="AH747" s="18" t="s">
        <v>8187</v>
      </c>
      <c r="AI747" s="18" t="s">
        <v>56</v>
      </c>
      <c r="AJ747" s="17">
        <v>121000</v>
      </c>
      <c r="AK747" s="25">
        <v>121000</v>
      </c>
      <c r="AL747" s="25">
        <v>50</v>
      </c>
      <c r="AM747" s="35"/>
      <c r="AN747" s="49">
        <f t="shared" si="103"/>
        <v>6050000</v>
      </c>
      <c r="AO747" s="18"/>
      <c r="AP747" s="15" t="s">
        <v>8012</v>
      </c>
      <c r="AQ747" s="43" t="str">
        <f t="shared" si="104"/>
        <v>SI</v>
      </c>
      <c r="AR747" s="44">
        <f t="shared" si="105"/>
        <v>6050000</v>
      </c>
      <c r="AS747" s="44">
        <f t="shared" si="106"/>
        <v>6050000</v>
      </c>
      <c r="AT747" s="44">
        <f t="shared" si="107"/>
        <v>6050000</v>
      </c>
      <c r="AU747" s="44">
        <f t="shared" si="108"/>
        <v>6050000</v>
      </c>
      <c r="AV747" s="45" t="b">
        <f t="shared" si="109"/>
        <v>1</v>
      </c>
      <c r="AW747" s="45" t="b">
        <f t="shared" si="110"/>
        <v>1</v>
      </c>
      <c r="AX747" s="45"/>
    </row>
    <row r="748" spans="1:50" s="36" customFormat="1" ht="27.75" customHeight="1" x14ac:dyDescent="0.15">
      <c r="A748" s="36" t="str">
        <f t="shared" si="102"/>
        <v>CARMEN DEL PILAR ESCOBAR BUSTOS114070103</v>
      </c>
      <c r="B748" s="36" t="b">
        <f>+A748='[1]Anexo 9'!A748</f>
        <v>1</v>
      </c>
      <c r="C748" s="18">
        <v>51739344</v>
      </c>
      <c r="D748" s="18" t="s">
        <v>3859</v>
      </c>
      <c r="E748" s="15" t="s">
        <v>61</v>
      </c>
      <c r="F748" s="15" t="s">
        <v>62</v>
      </c>
      <c r="G748" s="15" t="s">
        <v>3155</v>
      </c>
      <c r="H748" s="15" t="s">
        <v>3155</v>
      </c>
      <c r="I748" s="15" t="s">
        <v>3155</v>
      </c>
      <c r="J748" s="15">
        <v>6</v>
      </c>
      <c r="K748" s="15" t="s">
        <v>3155</v>
      </c>
      <c r="L748" s="15">
        <v>114070103</v>
      </c>
      <c r="M748" s="15" t="s">
        <v>2440</v>
      </c>
      <c r="N748" s="15" t="s">
        <v>64</v>
      </c>
      <c r="O748" s="18" t="s">
        <v>4292</v>
      </c>
      <c r="P748" s="22" t="s">
        <v>3841</v>
      </c>
      <c r="Q748" s="15" t="s">
        <v>2407</v>
      </c>
      <c r="R748" s="18" t="s">
        <v>5633</v>
      </c>
      <c r="S748" s="22" t="s">
        <v>73</v>
      </c>
      <c r="T748" s="18" t="s">
        <v>5633</v>
      </c>
      <c r="U748" s="18">
        <v>10</v>
      </c>
      <c r="V748" s="15"/>
      <c r="W748" s="18" t="s">
        <v>1882</v>
      </c>
      <c r="X748" s="18"/>
      <c r="Y748" s="15" t="s">
        <v>73</v>
      </c>
      <c r="Z748" s="18" t="s">
        <v>1882</v>
      </c>
      <c r="AA748" s="18" t="s">
        <v>71</v>
      </c>
      <c r="AB748" s="18" t="s">
        <v>3688</v>
      </c>
      <c r="AC748" s="67" t="str">
        <f>+VLOOKUP("*"&amp;L748&amp;"*",'[2]REGISTROS SANITARIOS'!$D$554:$E$713,2,FALSE)</f>
        <v>SI</v>
      </c>
      <c r="AD748" s="22" t="s">
        <v>1025</v>
      </c>
      <c r="AE748" s="16" t="s">
        <v>7762</v>
      </c>
      <c r="AF748" s="34" t="s">
        <v>8814</v>
      </c>
      <c r="AG748" s="24" t="s">
        <v>8188</v>
      </c>
      <c r="AH748" s="18" t="s">
        <v>8071</v>
      </c>
      <c r="AI748" s="18" t="s">
        <v>56</v>
      </c>
      <c r="AJ748" s="17">
        <v>3850</v>
      </c>
      <c r="AK748" s="25">
        <v>3850</v>
      </c>
      <c r="AL748" s="25">
        <v>514</v>
      </c>
      <c r="AM748" s="35"/>
      <c r="AN748" s="49">
        <f t="shared" si="103"/>
        <v>1978900</v>
      </c>
      <c r="AO748" s="18"/>
      <c r="AP748" s="15" t="s">
        <v>8012</v>
      </c>
      <c r="AQ748" s="43" t="str">
        <f t="shared" si="104"/>
        <v>SI</v>
      </c>
      <c r="AR748" s="44">
        <f t="shared" si="105"/>
        <v>1978900</v>
      </c>
      <c r="AS748" s="44">
        <f t="shared" si="106"/>
        <v>1978900</v>
      </c>
      <c r="AT748" s="44">
        <f t="shared" si="107"/>
        <v>1978900</v>
      </c>
      <c r="AU748" s="44">
        <f t="shared" si="108"/>
        <v>1978900</v>
      </c>
      <c r="AV748" s="45" t="b">
        <f t="shared" si="109"/>
        <v>1</v>
      </c>
      <c r="AW748" s="45" t="b">
        <f t="shared" si="110"/>
        <v>1</v>
      </c>
      <c r="AX748" s="45"/>
    </row>
    <row r="749" spans="1:50" s="36" customFormat="1" ht="27.75" customHeight="1" x14ac:dyDescent="0.15">
      <c r="A749" s="36" t="str">
        <f t="shared" si="102"/>
        <v>CARMEN DEL PILAR ESCOBAR BUSTOS114070109</v>
      </c>
      <c r="B749" s="36" t="b">
        <f>+A749='[1]Anexo 9'!A749</f>
        <v>1</v>
      </c>
      <c r="C749" s="18">
        <v>51739345</v>
      </c>
      <c r="D749" s="18" t="s">
        <v>3859</v>
      </c>
      <c r="E749" s="15" t="s">
        <v>61</v>
      </c>
      <c r="F749" s="15" t="s">
        <v>62</v>
      </c>
      <c r="G749" s="15" t="s">
        <v>3155</v>
      </c>
      <c r="H749" s="15" t="s">
        <v>3155</v>
      </c>
      <c r="I749" s="15" t="s">
        <v>3155</v>
      </c>
      <c r="J749" s="15">
        <v>4</v>
      </c>
      <c r="K749" s="15" t="s">
        <v>3155</v>
      </c>
      <c r="L749" s="15">
        <v>114070109</v>
      </c>
      <c r="M749" s="15" t="s">
        <v>4293</v>
      </c>
      <c r="N749" s="15" t="s">
        <v>1436</v>
      </c>
      <c r="O749" s="18" t="s">
        <v>4294</v>
      </c>
      <c r="P749" s="22" t="s">
        <v>73</v>
      </c>
      <c r="Q749" s="15" t="s">
        <v>2614</v>
      </c>
      <c r="R749" s="18" t="s">
        <v>5686</v>
      </c>
      <c r="S749" s="22" t="s">
        <v>73</v>
      </c>
      <c r="T749" s="18" t="s">
        <v>5686</v>
      </c>
      <c r="U749" s="18">
        <v>20</v>
      </c>
      <c r="V749" s="15"/>
      <c r="W749" s="18" t="s">
        <v>6205</v>
      </c>
      <c r="X749" s="18"/>
      <c r="Y749" s="15" t="s">
        <v>73</v>
      </c>
      <c r="Z749" s="18" t="s">
        <v>6205</v>
      </c>
      <c r="AA749" s="18" t="s">
        <v>71</v>
      </c>
      <c r="AB749" s="18" t="s">
        <v>6823</v>
      </c>
      <c r="AC749" s="67" t="e">
        <f>+VLOOKUP("*"&amp;L749&amp;"*",'[2]REGISTROS SANITARIOS'!$D$554:$E$713,2,FALSE)</f>
        <v>#N/A</v>
      </c>
      <c r="AD749" s="22" t="s">
        <v>44</v>
      </c>
      <c r="AE749" s="16" t="s">
        <v>7864</v>
      </c>
      <c r="AF749" s="34" t="s">
        <v>8814</v>
      </c>
      <c r="AG749" s="24" t="s">
        <v>8189</v>
      </c>
      <c r="AH749" s="18" t="s">
        <v>8037</v>
      </c>
      <c r="AI749" s="18" t="s">
        <v>56</v>
      </c>
      <c r="AJ749" s="17">
        <v>275</v>
      </c>
      <c r="AK749" s="25">
        <v>275</v>
      </c>
      <c r="AL749" s="25">
        <v>906</v>
      </c>
      <c r="AM749" s="35"/>
      <c r="AN749" s="49">
        <f t="shared" si="103"/>
        <v>249150</v>
      </c>
      <c r="AO749" s="18"/>
      <c r="AP749" s="15" t="s">
        <v>8012</v>
      </c>
      <c r="AQ749" s="43" t="str">
        <f t="shared" si="104"/>
        <v>SI</v>
      </c>
      <c r="AR749" s="44">
        <f t="shared" si="105"/>
        <v>249150</v>
      </c>
      <c r="AS749" s="44">
        <f t="shared" si="106"/>
        <v>249150</v>
      </c>
      <c r="AT749" s="44">
        <f t="shared" si="107"/>
        <v>249150</v>
      </c>
      <c r="AU749" s="44">
        <f t="shared" si="108"/>
        <v>249150</v>
      </c>
      <c r="AV749" s="45" t="b">
        <f t="shared" si="109"/>
        <v>1</v>
      </c>
      <c r="AW749" s="45" t="b">
        <f t="shared" si="110"/>
        <v>1</v>
      </c>
      <c r="AX749" s="45"/>
    </row>
    <row r="750" spans="1:50" s="36" customFormat="1" ht="27.75" customHeight="1" x14ac:dyDescent="0.15">
      <c r="A750" s="36" t="str">
        <f t="shared" si="102"/>
        <v>CARMEN DEL PILAR ESCOBAR BUSTOS114080402</v>
      </c>
      <c r="B750" s="36" t="b">
        <f>+A750='[1]Anexo 9'!A750</f>
        <v>1</v>
      </c>
      <c r="C750" s="18">
        <v>51739347</v>
      </c>
      <c r="D750" s="18" t="s">
        <v>3859</v>
      </c>
      <c r="E750" s="15" t="s">
        <v>61</v>
      </c>
      <c r="F750" s="15" t="s">
        <v>62</v>
      </c>
      <c r="G750" s="15" t="s">
        <v>3155</v>
      </c>
      <c r="H750" s="15" t="s">
        <v>3155</v>
      </c>
      <c r="I750" s="15" t="s">
        <v>3155</v>
      </c>
      <c r="J750" s="15">
        <v>6</v>
      </c>
      <c r="K750" s="15" t="s">
        <v>3155</v>
      </c>
      <c r="L750" s="15">
        <v>114080402</v>
      </c>
      <c r="M750" s="15" t="s">
        <v>2443</v>
      </c>
      <c r="N750" s="15" t="s">
        <v>91</v>
      </c>
      <c r="O750" s="18" t="s">
        <v>4295</v>
      </c>
      <c r="P750" s="22" t="s">
        <v>73</v>
      </c>
      <c r="Q750" s="15" t="s">
        <v>2445</v>
      </c>
      <c r="R750" s="18" t="s">
        <v>5687</v>
      </c>
      <c r="S750" s="22" t="s">
        <v>73</v>
      </c>
      <c r="T750" s="18" t="s">
        <v>5687</v>
      </c>
      <c r="U750" s="18">
        <v>1</v>
      </c>
      <c r="V750" s="15"/>
      <c r="W750" s="18" t="s">
        <v>2459</v>
      </c>
      <c r="X750" s="18"/>
      <c r="Y750" s="15" t="s">
        <v>73</v>
      </c>
      <c r="Z750" s="18" t="s">
        <v>2459</v>
      </c>
      <c r="AA750" s="18" t="s">
        <v>71</v>
      </c>
      <c r="AB750" s="18" t="s">
        <v>6824</v>
      </c>
      <c r="AC750" s="67" t="str">
        <f>+VLOOKUP("*"&amp;L750&amp;"*",'[2]REGISTROS SANITARIOS'!$D$554:$E$713,2,FALSE)</f>
        <v>SI</v>
      </c>
      <c r="AD750" s="22" t="s">
        <v>1025</v>
      </c>
      <c r="AE750" s="16" t="s">
        <v>7865</v>
      </c>
      <c r="AF750" s="34" t="s">
        <v>8814</v>
      </c>
      <c r="AG750" s="24" t="s">
        <v>8190</v>
      </c>
      <c r="AH750" s="18" t="s">
        <v>3440</v>
      </c>
      <c r="AI750" s="18" t="s">
        <v>56</v>
      </c>
      <c r="AJ750" s="17">
        <v>1144</v>
      </c>
      <c r="AK750" s="25">
        <v>1144</v>
      </c>
      <c r="AL750" s="25">
        <v>7044</v>
      </c>
      <c r="AM750" s="35"/>
      <c r="AN750" s="49">
        <f t="shared" si="103"/>
        <v>8058336</v>
      </c>
      <c r="AO750" s="18"/>
      <c r="AP750" s="15" t="s">
        <v>8012</v>
      </c>
      <c r="AQ750" s="43" t="str">
        <f t="shared" si="104"/>
        <v>SI</v>
      </c>
      <c r="AR750" s="44">
        <f t="shared" si="105"/>
        <v>8058336</v>
      </c>
      <c r="AS750" s="44">
        <f t="shared" si="106"/>
        <v>8058336</v>
      </c>
      <c r="AT750" s="44">
        <f t="shared" si="107"/>
        <v>8058336</v>
      </c>
      <c r="AU750" s="44">
        <f t="shared" si="108"/>
        <v>8058336</v>
      </c>
      <c r="AV750" s="45" t="b">
        <f t="shared" si="109"/>
        <v>1</v>
      </c>
      <c r="AW750" s="45" t="b">
        <f t="shared" si="110"/>
        <v>1</v>
      </c>
      <c r="AX750" s="45"/>
    </row>
    <row r="751" spans="1:50" s="36" customFormat="1" ht="27.75" customHeight="1" x14ac:dyDescent="0.15">
      <c r="A751" s="36" t="str">
        <f t="shared" si="102"/>
        <v>CARMEN DEL PILAR ESCOBAR BUSTOS114080609</v>
      </c>
      <c r="B751" s="36" t="b">
        <f>+A751='[1]Anexo 9'!A751</f>
        <v>1</v>
      </c>
      <c r="C751" s="18">
        <v>51739349</v>
      </c>
      <c r="D751" s="18" t="s">
        <v>3859</v>
      </c>
      <c r="E751" s="15" t="s">
        <v>61</v>
      </c>
      <c r="F751" s="15" t="s">
        <v>62</v>
      </c>
      <c r="G751" s="15" t="s">
        <v>3155</v>
      </c>
      <c r="H751" s="15" t="s">
        <v>3155</v>
      </c>
      <c r="I751" s="15" t="s">
        <v>3155</v>
      </c>
      <c r="J751" s="15">
        <v>6</v>
      </c>
      <c r="K751" s="15" t="s">
        <v>3155</v>
      </c>
      <c r="L751" s="15">
        <v>114080609</v>
      </c>
      <c r="M751" s="15" t="s">
        <v>2449</v>
      </c>
      <c r="N751" s="15" t="s">
        <v>1436</v>
      </c>
      <c r="O751" s="18" t="s">
        <v>4296</v>
      </c>
      <c r="P751" s="22" t="s">
        <v>73</v>
      </c>
      <c r="Q751" s="15" t="s">
        <v>1428</v>
      </c>
      <c r="R751" s="18" t="s">
        <v>5627</v>
      </c>
      <c r="S751" s="22" t="b">
        <f>+R751=Q751</f>
        <v>0</v>
      </c>
      <c r="T751" s="18" t="s">
        <v>5627</v>
      </c>
      <c r="U751" s="18">
        <v>100</v>
      </c>
      <c r="V751" s="15"/>
      <c r="W751" s="18" t="s">
        <v>6193</v>
      </c>
      <c r="X751" s="18"/>
      <c r="Y751" s="15" t="s">
        <v>73</v>
      </c>
      <c r="Z751" s="18" t="s">
        <v>6193</v>
      </c>
      <c r="AA751" s="18" t="s">
        <v>71</v>
      </c>
      <c r="AB751" s="18" t="s">
        <v>2452</v>
      </c>
      <c r="AC751" s="67" t="str">
        <f>+VLOOKUP("*"&amp;L751&amp;"*",'[2]REGISTROS SANITARIOS'!$D$554:$E$713,2,FALSE)</f>
        <v>SI</v>
      </c>
      <c r="AD751" s="22" t="s">
        <v>1025</v>
      </c>
      <c r="AE751" s="16" t="s">
        <v>7866</v>
      </c>
      <c r="AF751" s="34" t="s">
        <v>8814</v>
      </c>
      <c r="AG751" s="24" t="s">
        <v>8191</v>
      </c>
      <c r="AH751" s="18" t="s">
        <v>8024</v>
      </c>
      <c r="AI751" s="18" t="s">
        <v>56</v>
      </c>
      <c r="AJ751" s="17">
        <v>4675</v>
      </c>
      <c r="AK751" s="25">
        <v>4675</v>
      </c>
      <c r="AL751" s="25">
        <v>152</v>
      </c>
      <c r="AM751" s="35"/>
      <c r="AN751" s="49">
        <f t="shared" si="103"/>
        <v>710600</v>
      </c>
      <c r="AO751" s="18"/>
      <c r="AP751" s="15" t="s">
        <v>8012</v>
      </c>
      <c r="AQ751" s="43" t="str">
        <f t="shared" si="104"/>
        <v>SI</v>
      </c>
      <c r="AR751" s="44">
        <f t="shared" si="105"/>
        <v>710600</v>
      </c>
      <c r="AS751" s="44">
        <f t="shared" si="106"/>
        <v>710600</v>
      </c>
      <c r="AT751" s="44">
        <f t="shared" si="107"/>
        <v>710600</v>
      </c>
      <c r="AU751" s="44">
        <f t="shared" si="108"/>
        <v>710600</v>
      </c>
      <c r="AV751" s="45" t="b">
        <f t="shared" si="109"/>
        <v>1</v>
      </c>
      <c r="AW751" s="45" t="b">
        <f t="shared" si="110"/>
        <v>1</v>
      </c>
      <c r="AX751" s="45"/>
    </row>
    <row r="752" spans="1:50" s="36" customFormat="1" ht="27.75" customHeight="1" x14ac:dyDescent="0.15">
      <c r="A752" s="36" t="str">
        <f t="shared" si="102"/>
        <v>CARMEN DEL PILAR ESCOBAR BUSTOS114080709</v>
      </c>
      <c r="B752" s="36" t="b">
        <f>+A752='[1]Anexo 9'!A752</f>
        <v>1</v>
      </c>
      <c r="C752" s="18">
        <v>51739350</v>
      </c>
      <c r="D752" s="18" t="s">
        <v>3859</v>
      </c>
      <c r="E752" s="15" t="s">
        <v>61</v>
      </c>
      <c r="F752" s="15" t="s">
        <v>62</v>
      </c>
      <c r="G752" s="15" t="s">
        <v>3155</v>
      </c>
      <c r="H752" s="15" t="s">
        <v>3155</v>
      </c>
      <c r="I752" s="15" t="s">
        <v>3155</v>
      </c>
      <c r="J752" s="15">
        <v>6</v>
      </c>
      <c r="K752" s="15" t="s">
        <v>3155</v>
      </c>
      <c r="L752" s="15">
        <v>114080709</v>
      </c>
      <c r="M752" s="15" t="s">
        <v>2453</v>
      </c>
      <c r="N752" s="15" t="s">
        <v>1436</v>
      </c>
      <c r="O752" s="18" t="s">
        <v>4297</v>
      </c>
      <c r="P752" s="22" t="s">
        <v>73</v>
      </c>
      <c r="Q752" s="15" t="s">
        <v>1428</v>
      </c>
      <c r="R752" s="18" t="s">
        <v>5627</v>
      </c>
      <c r="S752" s="22" t="b">
        <f>+R752=Q752</f>
        <v>0</v>
      </c>
      <c r="T752" s="18" t="s">
        <v>5627</v>
      </c>
      <c r="U752" s="18">
        <v>100</v>
      </c>
      <c r="V752" s="15"/>
      <c r="W752" s="18" t="s">
        <v>6193</v>
      </c>
      <c r="X752" s="18"/>
      <c r="Y752" s="15" t="s">
        <v>73</v>
      </c>
      <c r="Z752" s="18" t="s">
        <v>6193</v>
      </c>
      <c r="AA752" s="18" t="s">
        <v>71</v>
      </c>
      <c r="AB752" s="18" t="s">
        <v>2454</v>
      </c>
      <c r="AC752" s="67" t="str">
        <f>+VLOOKUP("*"&amp;L752&amp;"*",'[2]REGISTROS SANITARIOS'!$D$554:$E$713,2,FALSE)</f>
        <v>SI</v>
      </c>
      <c r="AD752" s="22" t="s">
        <v>1025</v>
      </c>
      <c r="AE752" s="16" t="s">
        <v>7867</v>
      </c>
      <c r="AF752" s="34" t="s">
        <v>8814</v>
      </c>
      <c r="AG752" s="24" t="s">
        <v>8192</v>
      </c>
      <c r="AH752" s="18" t="s">
        <v>3429</v>
      </c>
      <c r="AI752" s="18" t="s">
        <v>56</v>
      </c>
      <c r="AJ752" s="17">
        <v>13750</v>
      </c>
      <c r="AK752" s="25">
        <v>13750</v>
      </c>
      <c r="AL752" s="25">
        <v>410</v>
      </c>
      <c r="AM752" s="35"/>
      <c r="AN752" s="49">
        <f t="shared" si="103"/>
        <v>5637500</v>
      </c>
      <c r="AO752" s="18"/>
      <c r="AP752" s="15" t="s">
        <v>8012</v>
      </c>
      <c r="AQ752" s="43" t="str">
        <f t="shared" si="104"/>
        <v>SI</v>
      </c>
      <c r="AR752" s="44">
        <f t="shared" si="105"/>
        <v>5637500</v>
      </c>
      <c r="AS752" s="44">
        <f t="shared" si="106"/>
        <v>5637500</v>
      </c>
      <c r="AT752" s="44">
        <f t="shared" si="107"/>
        <v>5637500</v>
      </c>
      <c r="AU752" s="44">
        <f t="shared" si="108"/>
        <v>5637500</v>
      </c>
      <c r="AV752" s="45" t="b">
        <f t="shared" si="109"/>
        <v>1</v>
      </c>
      <c r="AW752" s="45" t="b">
        <f t="shared" si="110"/>
        <v>1</v>
      </c>
      <c r="AX752" s="45"/>
    </row>
    <row r="753" spans="1:50" s="36" customFormat="1" ht="27.75" customHeight="1" x14ac:dyDescent="0.15">
      <c r="A753" s="36" t="str">
        <f t="shared" si="102"/>
        <v>CARMEN DEL PILAR ESCOBAR BUSTOS114081003</v>
      </c>
      <c r="B753" s="36" t="b">
        <f>+A753='[1]Anexo 9'!A753</f>
        <v>1</v>
      </c>
      <c r="C753" s="18">
        <v>51739351</v>
      </c>
      <c r="D753" s="18" t="s">
        <v>3859</v>
      </c>
      <c r="E753" s="15" t="s">
        <v>61</v>
      </c>
      <c r="F753" s="15" t="s">
        <v>62</v>
      </c>
      <c r="G753" s="15" t="s">
        <v>3155</v>
      </c>
      <c r="H753" s="15" t="s">
        <v>3155</v>
      </c>
      <c r="I753" s="15" t="s">
        <v>3155</v>
      </c>
      <c r="J753" s="15">
        <v>4</v>
      </c>
      <c r="K753" s="15" t="s">
        <v>3155</v>
      </c>
      <c r="L753" s="15">
        <v>114081003</v>
      </c>
      <c r="M753" s="15" t="s">
        <v>2455</v>
      </c>
      <c r="N753" s="15" t="s">
        <v>64</v>
      </c>
      <c r="O753" s="18" t="s">
        <v>4298</v>
      </c>
      <c r="P753" s="22" t="s">
        <v>3841</v>
      </c>
      <c r="Q753" s="15" t="s">
        <v>2457</v>
      </c>
      <c r="R753" s="18" t="s">
        <v>3139</v>
      </c>
      <c r="S753" s="22" t="s">
        <v>73</v>
      </c>
      <c r="T753" s="18" t="s">
        <v>3139</v>
      </c>
      <c r="U753" s="18">
        <v>5</v>
      </c>
      <c r="V753" s="15"/>
      <c r="W753" s="18" t="s">
        <v>2459</v>
      </c>
      <c r="X753" s="18"/>
      <c r="Y753" s="15" t="s">
        <v>73</v>
      </c>
      <c r="Z753" s="18" t="s">
        <v>2459</v>
      </c>
      <c r="AA753" s="18" t="s">
        <v>71</v>
      </c>
      <c r="AB753" s="18" t="s">
        <v>2461</v>
      </c>
      <c r="AC753" s="67" t="str">
        <f>+VLOOKUP("*"&amp;L753&amp;"*",'[2]REGISTROS SANITARIOS'!$D$554:$E$713,2,FALSE)</f>
        <v>SI</v>
      </c>
      <c r="AD753" s="22" t="s">
        <v>1025</v>
      </c>
      <c r="AE753" s="16" t="s">
        <v>7868</v>
      </c>
      <c r="AF753" s="34" t="s">
        <v>8814</v>
      </c>
      <c r="AG753" s="24" t="s">
        <v>8193</v>
      </c>
      <c r="AH753" s="18" t="s">
        <v>3423</v>
      </c>
      <c r="AI753" s="18" t="s">
        <v>56</v>
      </c>
      <c r="AJ753" s="17">
        <v>2200</v>
      </c>
      <c r="AK753" s="25">
        <v>2200</v>
      </c>
      <c r="AL753" s="25">
        <v>950</v>
      </c>
      <c r="AM753" s="35"/>
      <c r="AN753" s="49">
        <f t="shared" si="103"/>
        <v>2090000</v>
      </c>
      <c r="AO753" s="18"/>
      <c r="AP753" s="15" t="s">
        <v>8012</v>
      </c>
      <c r="AQ753" s="43" t="str">
        <f t="shared" si="104"/>
        <v>SI</v>
      </c>
      <c r="AR753" s="44">
        <f t="shared" si="105"/>
        <v>2090000</v>
      </c>
      <c r="AS753" s="44">
        <f t="shared" si="106"/>
        <v>2090000</v>
      </c>
      <c r="AT753" s="44">
        <f t="shared" si="107"/>
        <v>2090000</v>
      </c>
      <c r="AU753" s="44">
        <f t="shared" si="108"/>
        <v>2090000</v>
      </c>
      <c r="AV753" s="45" t="b">
        <f t="shared" si="109"/>
        <v>1</v>
      </c>
      <c r="AW753" s="45" t="b">
        <f t="shared" si="110"/>
        <v>1</v>
      </c>
      <c r="AX753" s="45"/>
    </row>
    <row r="754" spans="1:50" s="36" customFormat="1" ht="27.75" customHeight="1" x14ac:dyDescent="0.15">
      <c r="A754" s="36" t="str">
        <f t="shared" si="102"/>
        <v>CARMEN DEL PILAR ESCOBAR BUSTOS114081109</v>
      </c>
      <c r="B754" s="36" t="b">
        <f>+A754='[1]Anexo 9'!A754</f>
        <v>1</v>
      </c>
      <c r="C754" s="18">
        <v>51739352</v>
      </c>
      <c r="D754" s="18" t="s">
        <v>3859</v>
      </c>
      <c r="E754" s="15" t="s">
        <v>61</v>
      </c>
      <c r="F754" s="15" t="s">
        <v>62</v>
      </c>
      <c r="G754" s="15" t="s">
        <v>3155</v>
      </c>
      <c r="H754" s="15" t="s">
        <v>3155</v>
      </c>
      <c r="I754" s="15" t="s">
        <v>3155</v>
      </c>
      <c r="J754" s="15">
        <v>6</v>
      </c>
      <c r="K754" s="15" t="s">
        <v>3155</v>
      </c>
      <c r="L754" s="15">
        <v>114081109</v>
      </c>
      <c r="M754" s="15" t="s">
        <v>2462</v>
      </c>
      <c r="N754" s="15" t="s">
        <v>1436</v>
      </c>
      <c r="O754" s="18" t="s">
        <v>4299</v>
      </c>
      <c r="P754" s="22" t="s">
        <v>73</v>
      </c>
      <c r="Q754" s="15" t="s">
        <v>1428</v>
      </c>
      <c r="R754" s="18" t="s">
        <v>5627</v>
      </c>
      <c r="S754" s="22" t="b">
        <f>+R754=Q754</f>
        <v>0</v>
      </c>
      <c r="T754" s="18" t="s">
        <v>5627</v>
      </c>
      <c r="U754" s="18">
        <v>100</v>
      </c>
      <c r="V754" s="15"/>
      <c r="W754" s="18" t="s">
        <v>6193</v>
      </c>
      <c r="X754" s="18"/>
      <c r="Y754" s="15" t="s">
        <v>73</v>
      </c>
      <c r="Z754" s="18" t="s">
        <v>6193</v>
      </c>
      <c r="AA754" s="18" t="s">
        <v>71</v>
      </c>
      <c r="AB754" s="18" t="s">
        <v>3696</v>
      </c>
      <c r="AC754" s="67" t="str">
        <f>+VLOOKUP("*"&amp;L754&amp;"*",'[2]REGISTROS SANITARIOS'!$D$554:$E$713,2,FALSE)</f>
        <v>SI</v>
      </c>
      <c r="AD754" s="22" t="s">
        <v>1025</v>
      </c>
      <c r="AE754" s="16" t="s">
        <v>7869</v>
      </c>
      <c r="AF754" s="34" t="s">
        <v>8814</v>
      </c>
      <c r="AG754" s="24" t="s">
        <v>8194</v>
      </c>
      <c r="AH754" s="18" t="s">
        <v>3429</v>
      </c>
      <c r="AI754" s="18" t="s">
        <v>56</v>
      </c>
      <c r="AJ754" s="17">
        <v>19250</v>
      </c>
      <c r="AK754" s="25">
        <v>19250</v>
      </c>
      <c r="AL754" s="25">
        <v>102</v>
      </c>
      <c r="AM754" s="35"/>
      <c r="AN754" s="49">
        <f t="shared" si="103"/>
        <v>1963500</v>
      </c>
      <c r="AO754" s="18"/>
      <c r="AP754" s="15" t="s">
        <v>8012</v>
      </c>
      <c r="AQ754" s="43" t="str">
        <f t="shared" si="104"/>
        <v>SI</v>
      </c>
      <c r="AR754" s="44">
        <f t="shared" si="105"/>
        <v>1963500</v>
      </c>
      <c r="AS754" s="44">
        <f t="shared" si="106"/>
        <v>1963500</v>
      </c>
      <c r="AT754" s="44">
        <f t="shared" si="107"/>
        <v>1963500</v>
      </c>
      <c r="AU754" s="44">
        <f t="shared" si="108"/>
        <v>1963500</v>
      </c>
      <c r="AV754" s="45" t="b">
        <f t="shared" si="109"/>
        <v>1</v>
      </c>
      <c r="AW754" s="45" t="b">
        <f t="shared" si="110"/>
        <v>1</v>
      </c>
      <c r="AX754" s="45"/>
    </row>
    <row r="755" spans="1:50" s="36" customFormat="1" ht="27.75" customHeight="1" x14ac:dyDescent="0.15">
      <c r="A755" s="36" t="str">
        <f t="shared" si="102"/>
        <v>CARMEN DEL PILAR ESCOBAR BUSTOS114081303</v>
      </c>
      <c r="B755" s="36" t="b">
        <f>+A755='[1]Anexo 9'!A755</f>
        <v>1</v>
      </c>
      <c r="C755" s="18">
        <v>51739353</v>
      </c>
      <c r="D755" s="18" t="s">
        <v>3859</v>
      </c>
      <c r="E755" s="15" t="s">
        <v>61</v>
      </c>
      <c r="F755" s="15" t="s">
        <v>62</v>
      </c>
      <c r="G755" s="15" t="s">
        <v>3155</v>
      </c>
      <c r="H755" s="15" t="s">
        <v>3155</v>
      </c>
      <c r="I755" s="15" t="s">
        <v>3155</v>
      </c>
      <c r="J755" s="15">
        <v>3</v>
      </c>
      <c r="K755" s="15" t="s">
        <v>3155</v>
      </c>
      <c r="L755" s="15">
        <v>114081303</v>
      </c>
      <c r="M755" s="15" t="s">
        <v>2466</v>
      </c>
      <c r="N755" s="15" t="s">
        <v>64</v>
      </c>
      <c r="O755" s="18" t="s">
        <v>4300</v>
      </c>
      <c r="P755" s="22" t="s">
        <v>73</v>
      </c>
      <c r="Q755" s="15" t="s">
        <v>1744</v>
      </c>
      <c r="R755" s="18" t="s">
        <v>3139</v>
      </c>
      <c r="S755" s="22" t="s">
        <v>73</v>
      </c>
      <c r="T755" s="18" t="s">
        <v>3139</v>
      </c>
      <c r="U755" s="18">
        <v>5</v>
      </c>
      <c r="V755" s="15"/>
      <c r="W755" s="18" t="s">
        <v>6207</v>
      </c>
      <c r="X755" s="18"/>
      <c r="Y755" s="15" t="s">
        <v>73</v>
      </c>
      <c r="Z755" s="18" t="s">
        <v>6207</v>
      </c>
      <c r="AA755" s="18" t="s">
        <v>71</v>
      </c>
      <c r="AB755" s="18" t="s">
        <v>6766</v>
      </c>
      <c r="AC755" s="67" t="e">
        <f>+VLOOKUP("*"&amp;L755&amp;"*",'[2]REGISTROS SANITARIOS'!$D$554:$E$713,2,FALSE)</f>
        <v>#N/A</v>
      </c>
      <c r="AD755" s="22" t="s">
        <v>44</v>
      </c>
      <c r="AE755" s="16" t="s">
        <v>7740</v>
      </c>
      <c r="AF755" s="34" t="s">
        <v>8814</v>
      </c>
      <c r="AG755" s="24"/>
      <c r="AH755" s="18"/>
      <c r="AI755" s="18"/>
      <c r="AJ755" s="17">
        <v>27.5</v>
      </c>
      <c r="AK755" s="25">
        <v>27.5</v>
      </c>
      <c r="AL755" s="25">
        <v>4390</v>
      </c>
      <c r="AM755" s="35"/>
      <c r="AN755" s="49">
        <f t="shared" si="103"/>
        <v>120725</v>
      </c>
      <c r="AO755" s="18"/>
      <c r="AP755" s="15" t="s">
        <v>8012</v>
      </c>
      <c r="AQ755" s="43" t="str">
        <f t="shared" si="104"/>
        <v>SI</v>
      </c>
      <c r="AR755" s="44">
        <f t="shared" si="105"/>
        <v>120725</v>
      </c>
      <c r="AS755" s="44">
        <f t="shared" si="106"/>
        <v>120725</v>
      </c>
      <c r="AT755" s="44">
        <f t="shared" si="107"/>
        <v>120725</v>
      </c>
      <c r="AU755" s="44">
        <f t="shared" si="108"/>
        <v>120725</v>
      </c>
      <c r="AV755" s="45" t="b">
        <f t="shared" si="109"/>
        <v>1</v>
      </c>
      <c r="AW755" s="45" t="b">
        <f t="shared" si="110"/>
        <v>1</v>
      </c>
      <c r="AX755" s="45"/>
    </row>
    <row r="756" spans="1:50" s="36" customFormat="1" ht="27.75" customHeight="1" x14ac:dyDescent="0.15">
      <c r="A756" s="36" t="str">
        <f t="shared" si="102"/>
        <v>CARMEN DEL PILAR ESCOBAR BUSTOS114081409</v>
      </c>
      <c r="B756" s="36" t="b">
        <f>+A756='[1]Anexo 9'!A756</f>
        <v>1</v>
      </c>
      <c r="C756" s="18">
        <v>51739354</v>
      </c>
      <c r="D756" s="18" t="s">
        <v>3859</v>
      </c>
      <c r="E756" s="15" t="s">
        <v>61</v>
      </c>
      <c r="F756" s="15" t="s">
        <v>62</v>
      </c>
      <c r="G756" s="15" t="s">
        <v>3155</v>
      </c>
      <c r="H756" s="15" t="s">
        <v>3155</v>
      </c>
      <c r="I756" s="15" t="s">
        <v>3155</v>
      </c>
      <c r="J756" s="15">
        <v>6</v>
      </c>
      <c r="K756" s="15" t="s">
        <v>3155</v>
      </c>
      <c r="L756" s="15">
        <v>114081409</v>
      </c>
      <c r="M756" s="15" t="s">
        <v>2467</v>
      </c>
      <c r="N756" s="15" t="s">
        <v>1436</v>
      </c>
      <c r="O756" s="18" t="s">
        <v>4301</v>
      </c>
      <c r="P756" s="22" t="s">
        <v>73</v>
      </c>
      <c r="Q756" s="15" t="s">
        <v>1654</v>
      </c>
      <c r="R756" s="18" t="s">
        <v>5627</v>
      </c>
      <c r="S756" s="22" t="b">
        <f>+R756=Q756</f>
        <v>0</v>
      </c>
      <c r="T756" s="18" t="s">
        <v>5627</v>
      </c>
      <c r="U756" s="18">
        <v>100</v>
      </c>
      <c r="V756" s="15"/>
      <c r="W756" s="18" t="s">
        <v>6193</v>
      </c>
      <c r="X756" s="18"/>
      <c r="Y756" s="15" t="s">
        <v>73</v>
      </c>
      <c r="Z756" s="18" t="s">
        <v>6193</v>
      </c>
      <c r="AA756" s="18" t="s">
        <v>71</v>
      </c>
      <c r="AB756" s="18" t="s">
        <v>2978</v>
      </c>
      <c r="AC756" s="67" t="str">
        <f>+VLOOKUP("*"&amp;L756&amp;"*",'[2]REGISTROS SANITARIOS'!$D$554:$E$713,2,FALSE)</f>
        <v>SI</v>
      </c>
      <c r="AD756" s="22" t="s">
        <v>1025</v>
      </c>
      <c r="AE756" s="16" t="s">
        <v>7870</v>
      </c>
      <c r="AF756" s="34" t="s">
        <v>8814</v>
      </c>
      <c r="AG756" s="24" t="s">
        <v>8195</v>
      </c>
      <c r="AH756" s="18" t="s">
        <v>3500</v>
      </c>
      <c r="AI756" s="18" t="s">
        <v>56</v>
      </c>
      <c r="AJ756" s="17">
        <v>41250</v>
      </c>
      <c r="AK756" s="25">
        <v>41250</v>
      </c>
      <c r="AL756" s="25">
        <v>126</v>
      </c>
      <c r="AM756" s="35"/>
      <c r="AN756" s="49">
        <f t="shared" si="103"/>
        <v>5197500</v>
      </c>
      <c r="AO756" s="18"/>
      <c r="AP756" s="15" t="s">
        <v>8012</v>
      </c>
      <c r="AQ756" s="43" t="str">
        <f t="shared" si="104"/>
        <v>SI</v>
      </c>
      <c r="AR756" s="44">
        <f t="shared" si="105"/>
        <v>5197500</v>
      </c>
      <c r="AS756" s="44">
        <f t="shared" si="106"/>
        <v>5197500</v>
      </c>
      <c r="AT756" s="44">
        <f t="shared" si="107"/>
        <v>5197500</v>
      </c>
      <c r="AU756" s="44">
        <f t="shared" si="108"/>
        <v>5197500</v>
      </c>
      <c r="AV756" s="45" t="b">
        <f t="shared" si="109"/>
        <v>1</v>
      </c>
      <c r="AW756" s="45" t="b">
        <f t="shared" si="110"/>
        <v>1</v>
      </c>
      <c r="AX756" s="45"/>
    </row>
    <row r="757" spans="1:50" s="36" customFormat="1" ht="27.75" customHeight="1" x14ac:dyDescent="0.15">
      <c r="A757" s="36" t="str">
        <f t="shared" si="102"/>
        <v>CARMEN DEL PILAR ESCOBAR BUSTOS114082210</v>
      </c>
      <c r="B757" s="36" t="b">
        <f>+A757='[1]Anexo 9'!A757</f>
        <v>1</v>
      </c>
      <c r="C757" s="18">
        <v>51739356</v>
      </c>
      <c r="D757" s="18" t="s">
        <v>3859</v>
      </c>
      <c r="E757" s="15" t="s">
        <v>61</v>
      </c>
      <c r="F757" s="15" t="s">
        <v>1652</v>
      </c>
      <c r="G757" s="15">
        <f>+VLOOKUP(F757,[3]Sheet1!$E$3:$G$74,3,FALSE)</f>
        <v>19</v>
      </c>
      <c r="H757" s="15">
        <f>+VLOOKUP(D757&amp;F757,'TD para paquetes'!$E$3:$I$441,5,FALSE)</f>
        <v>16</v>
      </c>
      <c r="I757" s="15" t="s">
        <v>44</v>
      </c>
      <c r="J757" s="15">
        <v>6</v>
      </c>
      <c r="K757" s="15">
        <v>2</v>
      </c>
      <c r="L757" s="15">
        <v>114082210</v>
      </c>
      <c r="M757" s="15" t="s">
        <v>1653</v>
      </c>
      <c r="N757" s="15" t="s">
        <v>1436</v>
      </c>
      <c r="O757" s="18" t="s">
        <v>4302</v>
      </c>
      <c r="P757" s="22" t="s">
        <v>73</v>
      </c>
      <c r="Q757" s="15" t="s">
        <v>1654</v>
      </c>
      <c r="R757" s="18" t="s">
        <v>5647</v>
      </c>
      <c r="S757" s="22" t="b">
        <f>+R757=Q757</f>
        <v>0</v>
      </c>
      <c r="T757" s="18" t="s">
        <v>5647</v>
      </c>
      <c r="U757" s="18">
        <v>300</v>
      </c>
      <c r="V757" s="15"/>
      <c r="W757" s="18" t="s">
        <v>2134</v>
      </c>
      <c r="X757" s="18"/>
      <c r="Y757" s="15" t="s">
        <v>73</v>
      </c>
      <c r="Z757" s="18" t="s">
        <v>2134</v>
      </c>
      <c r="AA757" s="18" t="s">
        <v>71</v>
      </c>
      <c r="AB757" s="18" t="s">
        <v>6764</v>
      </c>
      <c r="AC757" s="67" t="e">
        <f>+VLOOKUP("*"&amp;L757&amp;"*",'[2]REGISTROS SANITARIOS'!$D$554:$E$713,2,FALSE)</f>
        <v>#N/A</v>
      </c>
      <c r="AD757" s="22" t="s">
        <v>44</v>
      </c>
      <c r="AE757" s="16" t="s">
        <v>7735</v>
      </c>
      <c r="AF757" s="34" t="s">
        <v>8814</v>
      </c>
      <c r="AG757" s="24"/>
      <c r="AH757" s="18"/>
      <c r="AI757" s="18"/>
      <c r="AJ757" s="17">
        <v>38.5</v>
      </c>
      <c r="AK757" s="25">
        <v>38.5</v>
      </c>
      <c r="AL757" s="25">
        <v>414</v>
      </c>
      <c r="AM757" s="35"/>
      <c r="AN757" s="49">
        <f t="shared" si="103"/>
        <v>15939</v>
      </c>
      <c r="AO757" s="18"/>
      <c r="AP757" s="15" t="s">
        <v>8012</v>
      </c>
      <c r="AQ757" s="43" t="str">
        <f t="shared" si="104"/>
        <v>SI</v>
      </c>
      <c r="AR757" s="44">
        <f t="shared" si="105"/>
        <v>15939</v>
      </c>
      <c r="AS757" s="44">
        <f t="shared" si="106"/>
        <v>15939</v>
      </c>
      <c r="AT757" s="44">
        <f t="shared" si="107"/>
        <v>15939</v>
      </c>
      <c r="AU757" s="44">
        <f t="shared" si="108"/>
        <v>15939</v>
      </c>
      <c r="AV757" s="45" t="b">
        <f t="shared" si="109"/>
        <v>1</v>
      </c>
      <c r="AW757" s="45" t="b">
        <f t="shared" si="110"/>
        <v>1</v>
      </c>
      <c r="AX757" s="45"/>
    </row>
    <row r="758" spans="1:50" s="36" customFormat="1" ht="27.75" customHeight="1" x14ac:dyDescent="0.15">
      <c r="A758" s="36" t="str">
        <f t="shared" si="102"/>
        <v>CARMEN DEL PILAR ESCOBAR BUSTOS114082230</v>
      </c>
      <c r="B758" s="36" t="b">
        <f>+A758='[1]Anexo 9'!A758</f>
        <v>1</v>
      </c>
      <c r="C758" s="18">
        <v>51739357</v>
      </c>
      <c r="D758" s="18" t="s">
        <v>3859</v>
      </c>
      <c r="E758" s="15" t="s">
        <v>61</v>
      </c>
      <c r="F758" s="15" t="s">
        <v>1652</v>
      </c>
      <c r="G758" s="15">
        <f>+VLOOKUP(F758,[3]Sheet1!$E$3:$G$74,3,FALSE)</f>
        <v>19</v>
      </c>
      <c r="H758" s="15">
        <f>+VLOOKUP(D758&amp;F758,'TD para paquetes'!$E$3:$I$441,5,FALSE)</f>
        <v>16</v>
      </c>
      <c r="I758" s="15" t="s">
        <v>44</v>
      </c>
      <c r="J758" s="15">
        <v>5</v>
      </c>
      <c r="K758" s="15">
        <v>2</v>
      </c>
      <c r="L758" s="15">
        <v>114082230</v>
      </c>
      <c r="M758" s="15" t="s">
        <v>1658</v>
      </c>
      <c r="N758" s="15" t="s">
        <v>1436</v>
      </c>
      <c r="O758" s="18" t="s">
        <v>4303</v>
      </c>
      <c r="P758" s="22" t="s">
        <v>73</v>
      </c>
      <c r="Q758" s="15" t="s">
        <v>1654</v>
      </c>
      <c r="R758" s="18" t="s">
        <v>5647</v>
      </c>
      <c r="S758" s="22" t="b">
        <f>+R758=Q758</f>
        <v>0</v>
      </c>
      <c r="T758" s="18" t="s">
        <v>5647</v>
      </c>
      <c r="U758" s="18">
        <v>300</v>
      </c>
      <c r="V758" s="15"/>
      <c r="W758" s="18" t="s">
        <v>2134</v>
      </c>
      <c r="X758" s="18"/>
      <c r="Y758" s="15" t="s">
        <v>73</v>
      </c>
      <c r="Z758" s="18" t="s">
        <v>2134</v>
      </c>
      <c r="AA758" s="18" t="s">
        <v>71</v>
      </c>
      <c r="AB758" s="18" t="s">
        <v>6817</v>
      </c>
      <c r="AC758" s="67" t="e">
        <f>+VLOOKUP("*"&amp;L758&amp;"*",'[2]REGISTROS SANITARIOS'!$D$554:$E$713,2,FALSE)</f>
        <v>#N/A</v>
      </c>
      <c r="AD758" s="22" t="s">
        <v>44</v>
      </c>
      <c r="AE758" s="16" t="s">
        <v>7851</v>
      </c>
      <c r="AF758" s="34" t="s">
        <v>8814</v>
      </c>
      <c r="AG758" s="24"/>
      <c r="AH758" s="18"/>
      <c r="AI758" s="18"/>
      <c r="AJ758" s="17">
        <v>22</v>
      </c>
      <c r="AK758" s="25">
        <v>22</v>
      </c>
      <c r="AL758" s="25">
        <v>478</v>
      </c>
      <c r="AM758" s="35"/>
      <c r="AN758" s="49">
        <f t="shared" si="103"/>
        <v>10516</v>
      </c>
      <c r="AO758" s="18"/>
      <c r="AP758" s="15" t="s">
        <v>8012</v>
      </c>
      <c r="AQ758" s="43" t="str">
        <f t="shared" si="104"/>
        <v>SI</v>
      </c>
      <c r="AR758" s="44">
        <f t="shared" si="105"/>
        <v>10516</v>
      </c>
      <c r="AS758" s="44">
        <f t="shared" si="106"/>
        <v>10516</v>
      </c>
      <c r="AT758" s="44">
        <f t="shared" si="107"/>
        <v>10516</v>
      </c>
      <c r="AU758" s="44">
        <f t="shared" si="108"/>
        <v>10516</v>
      </c>
      <c r="AV758" s="45" t="b">
        <f t="shared" si="109"/>
        <v>1</v>
      </c>
      <c r="AW758" s="45" t="b">
        <f t="shared" si="110"/>
        <v>1</v>
      </c>
      <c r="AX758" s="45"/>
    </row>
    <row r="759" spans="1:50" s="36" customFormat="1" ht="27.75" customHeight="1" x14ac:dyDescent="0.15">
      <c r="A759" s="36" t="str">
        <f t="shared" si="102"/>
        <v>CARMEN DEL PILAR ESCOBAR BUSTOS114082250</v>
      </c>
      <c r="B759" s="36" t="b">
        <f>+A759='[1]Anexo 9'!A759</f>
        <v>1</v>
      </c>
      <c r="C759" s="18">
        <v>51739358</v>
      </c>
      <c r="D759" s="18" t="s">
        <v>3859</v>
      </c>
      <c r="E759" s="15" t="s">
        <v>61</v>
      </c>
      <c r="F759" s="15" t="s">
        <v>1652</v>
      </c>
      <c r="G759" s="15">
        <f>+VLOOKUP(F759,[3]Sheet1!$E$3:$G$74,3,FALSE)</f>
        <v>19</v>
      </c>
      <c r="H759" s="15">
        <f>+VLOOKUP(D759&amp;F759,'TD para paquetes'!$E$3:$I$441,5,FALSE)</f>
        <v>16</v>
      </c>
      <c r="I759" s="15" t="s">
        <v>44</v>
      </c>
      <c r="J759" s="15">
        <v>6</v>
      </c>
      <c r="K759" s="15">
        <v>2</v>
      </c>
      <c r="L759" s="15">
        <v>114082250</v>
      </c>
      <c r="M759" s="15" t="s">
        <v>1660</v>
      </c>
      <c r="N759" s="15" t="s">
        <v>1436</v>
      </c>
      <c r="O759" s="18" t="s">
        <v>4304</v>
      </c>
      <c r="P759" s="22" t="s">
        <v>3841</v>
      </c>
      <c r="Q759" s="15" t="s">
        <v>1654</v>
      </c>
      <c r="R759" s="18" t="s">
        <v>3830</v>
      </c>
      <c r="S759" s="22" t="s">
        <v>73</v>
      </c>
      <c r="T759" s="18" t="s">
        <v>3830</v>
      </c>
      <c r="U759" s="18">
        <v>30</v>
      </c>
      <c r="V759" s="15"/>
      <c r="W759" s="18" t="s">
        <v>6208</v>
      </c>
      <c r="X759" s="18"/>
      <c r="Y759" s="15" t="s">
        <v>73</v>
      </c>
      <c r="Z759" s="18" t="s">
        <v>6208</v>
      </c>
      <c r="AA759" s="18" t="s">
        <v>71</v>
      </c>
      <c r="AB759" s="18" t="s">
        <v>6798</v>
      </c>
      <c r="AC759" s="67" t="e">
        <f>+VLOOKUP("*"&amp;L759&amp;"*",'[2]REGISTROS SANITARIOS'!$D$554:$E$713,2,FALSE)</f>
        <v>#N/A</v>
      </c>
      <c r="AD759" s="22" t="s">
        <v>44</v>
      </c>
      <c r="AE759" s="16" t="s">
        <v>7767</v>
      </c>
      <c r="AF759" s="34" t="s">
        <v>8814</v>
      </c>
      <c r="AG759" s="24"/>
      <c r="AH759" s="18"/>
      <c r="AI759" s="18"/>
      <c r="AJ759" s="17">
        <v>49.5</v>
      </c>
      <c r="AK759" s="25">
        <v>49.5</v>
      </c>
      <c r="AL759" s="25">
        <v>812</v>
      </c>
      <c r="AM759" s="35"/>
      <c r="AN759" s="49">
        <f t="shared" si="103"/>
        <v>40194</v>
      </c>
      <c r="AO759" s="18"/>
      <c r="AP759" s="15" t="s">
        <v>8012</v>
      </c>
      <c r="AQ759" s="43" t="str">
        <f t="shared" si="104"/>
        <v>SI</v>
      </c>
      <c r="AR759" s="44">
        <f t="shared" si="105"/>
        <v>40194</v>
      </c>
      <c r="AS759" s="44">
        <f t="shared" si="106"/>
        <v>40194</v>
      </c>
      <c r="AT759" s="44">
        <f t="shared" si="107"/>
        <v>40194</v>
      </c>
      <c r="AU759" s="44">
        <f t="shared" si="108"/>
        <v>40194</v>
      </c>
      <c r="AV759" s="45" t="b">
        <f t="shared" si="109"/>
        <v>1</v>
      </c>
      <c r="AW759" s="45" t="b">
        <f t="shared" si="110"/>
        <v>1</v>
      </c>
      <c r="AX759" s="45"/>
    </row>
    <row r="760" spans="1:50" s="36" customFormat="1" ht="27.75" customHeight="1" x14ac:dyDescent="0.15">
      <c r="A760" s="36" t="str">
        <f t="shared" si="102"/>
        <v>CARMEN DEL PILAR ESCOBAR BUSTOS114082260</v>
      </c>
      <c r="B760" s="36" t="b">
        <f>+A760='[1]Anexo 9'!A760</f>
        <v>1</v>
      </c>
      <c r="C760" s="18">
        <v>51739359</v>
      </c>
      <c r="D760" s="18" t="s">
        <v>3859</v>
      </c>
      <c r="E760" s="15" t="s">
        <v>61</v>
      </c>
      <c r="F760" s="15" t="s">
        <v>1652</v>
      </c>
      <c r="G760" s="15">
        <f>+VLOOKUP(F760,[3]Sheet1!$E$3:$G$74,3,FALSE)</f>
        <v>19</v>
      </c>
      <c r="H760" s="15">
        <f>+VLOOKUP(D760&amp;F760,'TD para paquetes'!$E$3:$I$441,5,FALSE)</f>
        <v>16</v>
      </c>
      <c r="I760" s="15" t="s">
        <v>44</v>
      </c>
      <c r="J760" s="15">
        <v>6</v>
      </c>
      <c r="K760" s="15">
        <v>2</v>
      </c>
      <c r="L760" s="15">
        <v>114082260</v>
      </c>
      <c r="M760" s="15" t="s">
        <v>1664</v>
      </c>
      <c r="N760" s="15" t="s">
        <v>1436</v>
      </c>
      <c r="O760" s="18" t="s">
        <v>4303</v>
      </c>
      <c r="P760" s="22" t="s">
        <v>3841</v>
      </c>
      <c r="Q760" s="15" t="s">
        <v>1654</v>
      </c>
      <c r="R760" s="18" t="s">
        <v>3830</v>
      </c>
      <c r="S760" s="22" t="s">
        <v>73</v>
      </c>
      <c r="T760" s="18" t="s">
        <v>3830</v>
      </c>
      <c r="U760" s="18">
        <v>30</v>
      </c>
      <c r="V760" s="15"/>
      <c r="W760" s="18" t="s">
        <v>6208</v>
      </c>
      <c r="X760" s="18"/>
      <c r="Y760" s="15" t="s">
        <v>73</v>
      </c>
      <c r="Z760" s="18" t="s">
        <v>6208</v>
      </c>
      <c r="AA760" s="18" t="s">
        <v>71</v>
      </c>
      <c r="AB760" s="18" t="s">
        <v>6825</v>
      </c>
      <c r="AC760" s="67" t="str">
        <f>+VLOOKUP("*"&amp;L760&amp;"*",'[2]REGISTROS SANITARIOS'!$D$554:$E$713,2,FALSE)</f>
        <v>SI</v>
      </c>
      <c r="AD760" s="22" t="s">
        <v>1025</v>
      </c>
      <c r="AE760" s="16" t="s">
        <v>7871</v>
      </c>
      <c r="AF760" s="34" t="s">
        <v>8814</v>
      </c>
      <c r="AG760" s="24" t="s">
        <v>8196</v>
      </c>
      <c r="AH760" s="18" t="s">
        <v>8037</v>
      </c>
      <c r="AI760" s="18" t="s">
        <v>56</v>
      </c>
      <c r="AJ760" s="17">
        <v>66</v>
      </c>
      <c r="AK760" s="25">
        <v>66</v>
      </c>
      <c r="AL760" s="25">
        <v>3248</v>
      </c>
      <c r="AM760" s="35"/>
      <c r="AN760" s="49">
        <f t="shared" si="103"/>
        <v>214368</v>
      </c>
      <c r="AO760" s="18"/>
      <c r="AP760" s="15" t="s">
        <v>8012</v>
      </c>
      <c r="AQ760" s="43" t="str">
        <f t="shared" si="104"/>
        <v>SI</v>
      </c>
      <c r="AR760" s="44">
        <f t="shared" si="105"/>
        <v>214368</v>
      </c>
      <c r="AS760" s="44">
        <f t="shared" si="106"/>
        <v>214368</v>
      </c>
      <c r="AT760" s="44">
        <f t="shared" si="107"/>
        <v>214368</v>
      </c>
      <c r="AU760" s="44">
        <f t="shared" si="108"/>
        <v>214368</v>
      </c>
      <c r="AV760" s="45" t="b">
        <f t="shared" si="109"/>
        <v>1</v>
      </c>
      <c r="AW760" s="45" t="b">
        <f t="shared" si="110"/>
        <v>1</v>
      </c>
      <c r="AX760" s="45"/>
    </row>
    <row r="761" spans="1:50" s="36" customFormat="1" ht="27.75" customHeight="1" x14ac:dyDescent="0.15">
      <c r="A761" s="36" t="str">
        <f t="shared" si="102"/>
        <v>CARMEN DEL PILAR ESCOBAR BUSTOS114082270</v>
      </c>
      <c r="B761" s="36" t="b">
        <f>+A761='[1]Anexo 9'!A761</f>
        <v>1</v>
      </c>
      <c r="C761" s="18">
        <v>51739360</v>
      </c>
      <c r="D761" s="18" t="s">
        <v>3859</v>
      </c>
      <c r="E761" s="15" t="s">
        <v>61</v>
      </c>
      <c r="F761" s="15" t="s">
        <v>1652</v>
      </c>
      <c r="G761" s="15">
        <f>+VLOOKUP(F761,[3]Sheet1!$E$3:$G$74,3,FALSE)</f>
        <v>19</v>
      </c>
      <c r="H761" s="15">
        <f>+VLOOKUP(D761&amp;F761,'TD para paquetes'!$E$3:$I$441,5,FALSE)</f>
        <v>16</v>
      </c>
      <c r="I761" s="15" t="s">
        <v>44</v>
      </c>
      <c r="J761" s="15">
        <v>6</v>
      </c>
      <c r="K761" s="15">
        <v>2</v>
      </c>
      <c r="L761" s="15">
        <v>114082270</v>
      </c>
      <c r="M761" s="15" t="s">
        <v>1665</v>
      </c>
      <c r="N761" s="15" t="s">
        <v>1436</v>
      </c>
      <c r="O761" s="18" t="s">
        <v>4305</v>
      </c>
      <c r="P761" s="22" t="s">
        <v>3841</v>
      </c>
      <c r="Q761" s="15" t="s">
        <v>1654</v>
      </c>
      <c r="R761" s="18" t="s">
        <v>3830</v>
      </c>
      <c r="S761" s="22" t="s">
        <v>73</v>
      </c>
      <c r="T761" s="18" t="s">
        <v>3830</v>
      </c>
      <c r="U761" s="18">
        <v>30</v>
      </c>
      <c r="V761" s="15"/>
      <c r="W761" s="18" t="s">
        <v>6208</v>
      </c>
      <c r="X761" s="18"/>
      <c r="Y761" s="15" t="s">
        <v>73</v>
      </c>
      <c r="Z761" s="18" t="s">
        <v>6208</v>
      </c>
      <c r="AA761" s="18" t="s">
        <v>71</v>
      </c>
      <c r="AB761" s="18" t="s">
        <v>6764</v>
      </c>
      <c r="AC761" s="67" t="str">
        <f>+VLOOKUP("*"&amp;L761&amp;"*",'[2]REGISTROS SANITARIOS'!$D$554:$E$713,2,FALSE)</f>
        <v>SI</v>
      </c>
      <c r="AD761" s="22" t="s">
        <v>1025</v>
      </c>
      <c r="AE761" s="16" t="s">
        <v>7735</v>
      </c>
      <c r="AF761" s="34" t="s">
        <v>8814</v>
      </c>
      <c r="AG761" s="24"/>
      <c r="AH761" s="18"/>
      <c r="AI761" s="18"/>
      <c r="AJ761" s="17">
        <v>132</v>
      </c>
      <c r="AK761" s="25">
        <v>132</v>
      </c>
      <c r="AL761" s="25">
        <v>4870</v>
      </c>
      <c r="AM761" s="35"/>
      <c r="AN761" s="49">
        <f t="shared" si="103"/>
        <v>642840</v>
      </c>
      <c r="AO761" s="18"/>
      <c r="AP761" s="15" t="s">
        <v>8012</v>
      </c>
      <c r="AQ761" s="43" t="str">
        <f t="shared" si="104"/>
        <v>SI</v>
      </c>
      <c r="AR761" s="44">
        <f t="shared" si="105"/>
        <v>642840</v>
      </c>
      <c r="AS761" s="44">
        <f t="shared" si="106"/>
        <v>642840</v>
      </c>
      <c r="AT761" s="44">
        <f t="shared" si="107"/>
        <v>642840</v>
      </c>
      <c r="AU761" s="44">
        <f t="shared" si="108"/>
        <v>642840</v>
      </c>
      <c r="AV761" s="45" t="b">
        <f t="shared" si="109"/>
        <v>1</v>
      </c>
      <c r="AW761" s="45" t="b">
        <f t="shared" si="110"/>
        <v>1</v>
      </c>
      <c r="AX761" s="45"/>
    </row>
    <row r="762" spans="1:50" s="36" customFormat="1" ht="27.75" customHeight="1" x14ac:dyDescent="0.15">
      <c r="A762" s="36" t="str">
        <f t="shared" si="102"/>
        <v>CARMEN DEL PILAR ESCOBAR BUSTOS114082315</v>
      </c>
      <c r="B762" s="36" t="b">
        <f>+A762='[1]Anexo 9'!A762</f>
        <v>1</v>
      </c>
      <c r="C762" s="18">
        <v>51739361</v>
      </c>
      <c r="D762" s="18" t="s">
        <v>3859</v>
      </c>
      <c r="E762" s="15" t="s">
        <v>61</v>
      </c>
      <c r="F762" s="15" t="s">
        <v>1652</v>
      </c>
      <c r="G762" s="15">
        <f>+VLOOKUP(F762,[3]Sheet1!$E$3:$G$74,3,FALSE)</f>
        <v>19</v>
      </c>
      <c r="H762" s="15">
        <f>+VLOOKUP(D762&amp;F762,'TD para paquetes'!$E$3:$I$441,5,FALSE)</f>
        <v>16</v>
      </c>
      <c r="I762" s="15" t="s">
        <v>44</v>
      </c>
      <c r="J762" s="15">
        <v>4</v>
      </c>
      <c r="K762" s="15">
        <v>2</v>
      </c>
      <c r="L762" s="15">
        <v>114082315</v>
      </c>
      <c r="M762" s="15" t="s">
        <v>1666</v>
      </c>
      <c r="N762" s="15" t="s">
        <v>1436</v>
      </c>
      <c r="O762" s="18" t="s">
        <v>4306</v>
      </c>
      <c r="P762" s="22" t="s">
        <v>73</v>
      </c>
      <c r="Q762" s="15" t="s">
        <v>1668</v>
      </c>
      <c r="R762" s="18" t="s">
        <v>5652</v>
      </c>
      <c r="S762" s="22" t="s">
        <v>73</v>
      </c>
      <c r="T762" s="18" t="s">
        <v>5652</v>
      </c>
      <c r="U762" s="18">
        <v>20</v>
      </c>
      <c r="V762" s="15"/>
      <c r="W762" s="18" t="s">
        <v>6193</v>
      </c>
      <c r="X762" s="18" t="s">
        <v>8763</v>
      </c>
      <c r="Y762" s="15" t="s">
        <v>68</v>
      </c>
      <c r="Z762" s="18" t="s">
        <v>6193</v>
      </c>
      <c r="AA762" s="18" t="s">
        <v>71</v>
      </c>
      <c r="AB762" s="18" t="s">
        <v>2985</v>
      </c>
      <c r="AC762" s="67" t="e">
        <f>+VLOOKUP("*"&amp;L762&amp;"*",'[2]REGISTROS SANITARIOS'!$D$554:$E$713,2,FALSE)</f>
        <v>#N/A</v>
      </c>
      <c r="AD762" s="22" t="s">
        <v>44</v>
      </c>
      <c r="AE762" s="16" t="s">
        <v>7733</v>
      </c>
      <c r="AF762" s="34" t="s">
        <v>8814</v>
      </c>
      <c r="AG762" s="24"/>
      <c r="AH762" s="18"/>
      <c r="AI762" s="18"/>
      <c r="AJ762" s="17">
        <v>1947</v>
      </c>
      <c r="AK762" s="25">
        <v>1947</v>
      </c>
      <c r="AL762" s="25">
        <v>108</v>
      </c>
      <c r="AM762" s="35"/>
      <c r="AN762" s="49">
        <f t="shared" si="103"/>
        <v>210276</v>
      </c>
      <c r="AO762" s="18"/>
      <c r="AP762" s="15" t="s">
        <v>8012</v>
      </c>
      <c r="AQ762" s="43" t="str">
        <f t="shared" si="104"/>
        <v>SI</v>
      </c>
      <c r="AR762" s="44">
        <f t="shared" si="105"/>
        <v>210276</v>
      </c>
      <c r="AS762" s="44">
        <f t="shared" si="106"/>
        <v>210276</v>
      </c>
      <c r="AT762" s="44">
        <f t="shared" si="107"/>
        <v>210276</v>
      </c>
      <c r="AU762" s="44">
        <f t="shared" si="108"/>
        <v>210276</v>
      </c>
      <c r="AV762" s="45" t="b">
        <f t="shared" si="109"/>
        <v>1</v>
      </c>
      <c r="AW762" s="45" t="b">
        <f t="shared" si="110"/>
        <v>1</v>
      </c>
      <c r="AX762" s="45"/>
    </row>
    <row r="763" spans="1:50" s="36" customFormat="1" ht="27.75" customHeight="1" x14ac:dyDescent="0.15">
      <c r="A763" s="36" t="str">
        <f t="shared" si="102"/>
        <v>CARMEN DEL PILAR ESCOBAR BUSTOS114082320</v>
      </c>
      <c r="B763" s="36" t="b">
        <f>+A763='[1]Anexo 9'!A763</f>
        <v>1</v>
      </c>
      <c r="C763" s="18">
        <v>51739362</v>
      </c>
      <c r="D763" s="18" t="s">
        <v>3859</v>
      </c>
      <c r="E763" s="15" t="s">
        <v>61</v>
      </c>
      <c r="F763" s="15" t="s">
        <v>1652</v>
      </c>
      <c r="G763" s="15">
        <f>+VLOOKUP(F763,[3]Sheet1!$E$3:$G$74,3,FALSE)</f>
        <v>19</v>
      </c>
      <c r="H763" s="15">
        <f>+VLOOKUP(D763&amp;F763,'TD para paquetes'!$E$3:$I$441,5,FALSE)</f>
        <v>16</v>
      </c>
      <c r="I763" s="15" t="s">
        <v>44</v>
      </c>
      <c r="J763" s="15">
        <v>4</v>
      </c>
      <c r="K763" s="15">
        <v>2</v>
      </c>
      <c r="L763" s="15">
        <v>114082320</v>
      </c>
      <c r="M763" s="15" t="s">
        <v>1673</v>
      </c>
      <c r="N763" s="15" t="s">
        <v>1436</v>
      </c>
      <c r="O763" s="18" t="s">
        <v>4307</v>
      </c>
      <c r="P763" s="22" t="s">
        <v>73</v>
      </c>
      <c r="Q763" s="15" t="s">
        <v>1668</v>
      </c>
      <c r="R763" s="18" t="s">
        <v>5657</v>
      </c>
      <c r="S763" s="22" t="s">
        <v>73</v>
      </c>
      <c r="T763" s="18" t="s">
        <v>5657</v>
      </c>
      <c r="U763" s="18">
        <v>28</v>
      </c>
      <c r="V763" s="15"/>
      <c r="W763" s="18" t="s">
        <v>6209</v>
      </c>
      <c r="X763" s="18" t="s">
        <v>8763</v>
      </c>
      <c r="Y763" s="15" t="s">
        <v>68</v>
      </c>
      <c r="Z763" s="18" t="s">
        <v>6209</v>
      </c>
      <c r="AA763" s="18" t="s">
        <v>71</v>
      </c>
      <c r="AB763" s="18" t="s">
        <v>1675</v>
      </c>
      <c r="AC763" s="67" t="e">
        <f>+VLOOKUP("*"&amp;L763&amp;"*",'[2]REGISTROS SANITARIOS'!$D$554:$E$713,2,FALSE)</f>
        <v>#N/A</v>
      </c>
      <c r="AD763" s="22" t="s">
        <v>44</v>
      </c>
      <c r="AE763" s="16" t="s">
        <v>7781</v>
      </c>
      <c r="AF763" s="34" t="s">
        <v>8814</v>
      </c>
      <c r="AG763" s="24" t="s">
        <v>8197</v>
      </c>
      <c r="AH763" s="18" t="s">
        <v>8024</v>
      </c>
      <c r="AI763" s="18" t="s">
        <v>56</v>
      </c>
      <c r="AJ763" s="17">
        <v>770</v>
      </c>
      <c r="AK763" s="25">
        <v>770</v>
      </c>
      <c r="AL763" s="25">
        <v>398</v>
      </c>
      <c r="AM763" s="35"/>
      <c r="AN763" s="49">
        <f t="shared" si="103"/>
        <v>306460</v>
      </c>
      <c r="AO763" s="18"/>
      <c r="AP763" s="15" t="s">
        <v>8012</v>
      </c>
      <c r="AQ763" s="43" t="str">
        <f t="shared" si="104"/>
        <v>SI</v>
      </c>
      <c r="AR763" s="44">
        <f t="shared" si="105"/>
        <v>306460</v>
      </c>
      <c r="AS763" s="44">
        <f t="shared" si="106"/>
        <v>306460</v>
      </c>
      <c r="AT763" s="44">
        <f t="shared" si="107"/>
        <v>306460</v>
      </c>
      <c r="AU763" s="44">
        <f t="shared" si="108"/>
        <v>306460</v>
      </c>
      <c r="AV763" s="45" t="b">
        <f t="shared" si="109"/>
        <v>1</v>
      </c>
      <c r="AW763" s="45" t="b">
        <f t="shared" si="110"/>
        <v>1</v>
      </c>
      <c r="AX763" s="45"/>
    </row>
    <row r="764" spans="1:50" s="36" customFormat="1" ht="27.75" customHeight="1" x14ac:dyDescent="0.15">
      <c r="A764" s="36" t="str">
        <f t="shared" si="102"/>
        <v>CARMEN DEL PILAR ESCOBAR BUSTOS114082411</v>
      </c>
      <c r="B764" s="36" t="b">
        <f>+A764='[1]Anexo 9'!A764</f>
        <v>1</v>
      </c>
      <c r="C764" s="18">
        <v>51739363</v>
      </c>
      <c r="D764" s="18" t="s">
        <v>3859</v>
      </c>
      <c r="E764" s="15" t="s">
        <v>61</v>
      </c>
      <c r="F764" s="15" t="s">
        <v>1652</v>
      </c>
      <c r="G764" s="15">
        <f>+VLOOKUP(F764,[3]Sheet1!$E$3:$G$74,3,FALSE)</f>
        <v>19</v>
      </c>
      <c r="H764" s="15">
        <f>+VLOOKUP(D764&amp;F764,'TD para paquetes'!$E$3:$I$441,5,FALSE)</f>
        <v>16</v>
      </c>
      <c r="I764" s="15" t="s">
        <v>44</v>
      </c>
      <c r="J764" s="15">
        <v>5</v>
      </c>
      <c r="K764" s="15">
        <v>2</v>
      </c>
      <c r="L764" s="15">
        <v>114082411</v>
      </c>
      <c r="M764" s="15" t="s">
        <v>1676</v>
      </c>
      <c r="N764" s="15" t="s">
        <v>940</v>
      </c>
      <c r="O764" s="18" t="s">
        <v>4308</v>
      </c>
      <c r="P764" s="22" t="s">
        <v>73</v>
      </c>
      <c r="Q764" s="15" t="s">
        <v>1678</v>
      </c>
      <c r="R764" s="18" t="s">
        <v>5687</v>
      </c>
      <c r="S764" s="22" t="s">
        <v>73</v>
      </c>
      <c r="T764" s="18" t="s">
        <v>5687</v>
      </c>
      <c r="U764" s="18">
        <v>1</v>
      </c>
      <c r="V764" s="15"/>
      <c r="W764" s="18" t="s">
        <v>6210</v>
      </c>
      <c r="X764" s="18"/>
      <c r="Y764" s="15" t="s">
        <v>73</v>
      </c>
      <c r="Z764" s="18" t="s">
        <v>6210</v>
      </c>
      <c r="AA764" s="18" t="s">
        <v>71</v>
      </c>
      <c r="AB764" s="18" t="s">
        <v>6826</v>
      </c>
      <c r="AC764" s="67" t="e">
        <f>+VLOOKUP("*"&amp;L764&amp;"*",'[2]REGISTROS SANITARIOS'!$D$554:$E$713,2,FALSE)</f>
        <v>#N/A</v>
      </c>
      <c r="AD764" s="22" t="s">
        <v>44</v>
      </c>
      <c r="AE764" s="16" t="s">
        <v>7872</v>
      </c>
      <c r="AF764" s="34" t="s">
        <v>8814</v>
      </c>
      <c r="AG764" s="24" t="s">
        <v>8198</v>
      </c>
      <c r="AH764" s="18" t="s">
        <v>8024</v>
      </c>
      <c r="AI764" s="18" t="s">
        <v>56</v>
      </c>
      <c r="AJ764" s="17">
        <v>5.5</v>
      </c>
      <c r="AK764" s="25">
        <v>5.5</v>
      </c>
      <c r="AL764" s="25">
        <v>8964</v>
      </c>
      <c r="AM764" s="35"/>
      <c r="AN764" s="49">
        <f t="shared" si="103"/>
        <v>49302</v>
      </c>
      <c r="AO764" s="18"/>
      <c r="AP764" s="15" t="s">
        <v>8012</v>
      </c>
      <c r="AQ764" s="43" t="str">
        <f t="shared" si="104"/>
        <v>SI</v>
      </c>
      <c r="AR764" s="44">
        <f t="shared" si="105"/>
        <v>49302</v>
      </c>
      <c r="AS764" s="44">
        <f t="shared" si="106"/>
        <v>49302</v>
      </c>
      <c r="AT764" s="44">
        <f t="shared" si="107"/>
        <v>49302</v>
      </c>
      <c r="AU764" s="44">
        <f t="shared" si="108"/>
        <v>49302</v>
      </c>
      <c r="AV764" s="45" t="b">
        <f t="shared" si="109"/>
        <v>1</v>
      </c>
      <c r="AW764" s="45" t="b">
        <f t="shared" si="110"/>
        <v>1</v>
      </c>
      <c r="AX764" s="45"/>
    </row>
    <row r="765" spans="1:50" s="36" customFormat="1" ht="27.75" customHeight="1" x14ac:dyDescent="0.15">
      <c r="A765" s="36" t="str">
        <f t="shared" si="102"/>
        <v>CARMEN DEL PILAR ESCOBAR BUSTOS114092509</v>
      </c>
      <c r="B765" s="36" t="b">
        <f>+A765='[1]Anexo 9'!A765</f>
        <v>1</v>
      </c>
      <c r="C765" s="18">
        <v>51739375</v>
      </c>
      <c r="D765" s="18" t="s">
        <v>3859</v>
      </c>
      <c r="E765" s="15" t="s">
        <v>61</v>
      </c>
      <c r="F765" s="15" t="s">
        <v>1652</v>
      </c>
      <c r="G765" s="15">
        <f>+VLOOKUP(F765,[3]Sheet1!$E$3:$G$74,3,FALSE)</f>
        <v>19</v>
      </c>
      <c r="H765" s="15">
        <f>+VLOOKUP(D765&amp;F765,'TD para paquetes'!$E$3:$I$441,5,FALSE)</f>
        <v>16</v>
      </c>
      <c r="I765" s="15" t="s">
        <v>44</v>
      </c>
      <c r="J765" s="15">
        <v>4</v>
      </c>
      <c r="K765" s="15">
        <v>2</v>
      </c>
      <c r="L765" s="15">
        <v>114092509</v>
      </c>
      <c r="M765" s="15" t="s">
        <v>1690</v>
      </c>
      <c r="N765" s="15" t="s">
        <v>1436</v>
      </c>
      <c r="O765" s="18" t="s">
        <v>4309</v>
      </c>
      <c r="P765" s="22" t="s">
        <v>3841</v>
      </c>
      <c r="Q765" s="15" t="s">
        <v>1692</v>
      </c>
      <c r="R765" s="18" t="s">
        <v>5688</v>
      </c>
      <c r="S765" s="22" t="s">
        <v>3841</v>
      </c>
      <c r="T765" s="18" t="s">
        <v>5688</v>
      </c>
      <c r="U765" s="18">
        <v>30</v>
      </c>
      <c r="V765" s="15"/>
      <c r="W765" s="18" t="s">
        <v>6210</v>
      </c>
      <c r="X765" s="18" t="s">
        <v>8764</v>
      </c>
      <c r="Y765" s="15" t="s">
        <v>68</v>
      </c>
      <c r="Z765" s="18" t="s">
        <v>6210</v>
      </c>
      <c r="AA765" s="18" t="s">
        <v>71</v>
      </c>
      <c r="AB765" s="18" t="s">
        <v>6827</v>
      </c>
      <c r="AC765" s="67" t="e">
        <f>+VLOOKUP("*"&amp;L765&amp;"*",'[2]REGISTROS SANITARIOS'!$D$554:$E$713,2,FALSE)</f>
        <v>#N/A</v>
      </c>
      <c r="AD765" s="22" t="s">
        <v>44</v>
      </c>
      <c r="AE765" s="16" t="s">
        <v>7873</v>
      </c>
      <c r="AF765" s="34" t="s">
        <v>8814</v>
      </c>
      <c r="AG765" s="24" t="s">
        <v>8199</v>
      </c>
      <c r="AH765" s="18" t="s">
        <v>8200</v>
      </c>
      <c r="AI765" s="18" t="s">
        <v>56</v>
      </c>
      <c r="AJ765" s="17">
        <v>1985.5</v>
      </c>
      <c r="AK765" s="25">
        <v>1985.5</v>
      </c>
      <c r="AL765" s="25">
        <v>162</v>
      </c>
      <c r="AM765" s="35"/>
      <c r="AN765" s="49">
        <f t="shared" si="103"/>
        <v>321651</v>
      </c>
      <c r="AO765" s="18"/>
      <c r="AP765" s="15" t="s">
        <v>8012</v>
      </c>
      <c r="AQ765" s="43" t="str">
        <f t="shared" si="104"/>
        <v>SI</v>
      </c>
      <c r="AR765" s="44">
        <f t="shared" si="105"/>
        <v>321651</v>
      </c>
      <c r="AS765" s="44">
        <f t="shared" si="106"/>
        <v>321651</v>
      </c>
      <c r="AT765" s="44">
        <f t="shared" si="107"/>
        <v>321651</v>
      </c>
      <c r="AU765" s="44">
        <f t="shared" si="108"/>
        <v>321651</v>
      </c>
      <c r="AV765" s="45" t="b">
        <f t="shared" si="109"/>
        <v>1</v>
      </c>
      <c r="AW765" s="45" t="b">
        <f t="shared" si="110"/>
        <v>1</v>
      </c>
      <c r="AX765" s="45"/>
    </row>
    <row r="766" spans="1:50" s="36" customFormat="1" ht="27.75" customHeight="1" x14ac:dyDescent="0.15">
      <c r="A766" s="36" t="str">
        <f t="shared" si="102"/>
        <v>CARMEN DEL PILAR ESCOBAR BUSTOS114092515</v>
      </c>
      <c r="B766" s="36" t="b">
        <f>+A766='[1]Anexo 9'!A766</f>
        <v>1</v>
      </c>
      <c r="C766" s="18">
        <v>51739376</v>
      </c>
      <c r="D766" s="18" t="s">
        <v>3859</v>
      </c>
      <c r="E766" s="15" t="s">
        <v>61</v>
      </c>
      <c r="F766" s="15" t="s">
        <v>1652</v>
      </c>
      <c r="G766" s="15">
        <f>+VLOOKUP(F766,[3]Sheet1!$E$3:$G$74,3,FALSE)</f>
        <v>19</v>
      </c>
      <c r="H766" s="15">
        <f>+VLOOKUP(D766&amp;F766,'TD para paquetes'!$E$3:$I$441,5,FALSE)</f>
        <v>16</v>
      </c>
      <c r="I766" s="15" t="s">
        <v>44</v>
      </c>
      <c r="J766" s="15">
        <v>4</v>
      </c>
      <c r="K766" s="15">
        <v>2</v>
      </c>
      <c r="L766" s="15">
        <v>114092515</v>
      </c>
      <c r="M766" s="15" t="s">
        <v>1696</v>
      </c>
      <c r="N766" s="15" t="s">
        <v>1436</v>
      </c>
      <c r="O766" s="18" t="s">
        <v>4310</v>
      </c>
      <c r="P766" s="22" t="s">
        <v>73</v>
      </c>
      <c r="Q766" s="15" t="s">
        <v>1692</v>
      </c>
      <c r="R766" s="18" t="s">
        <v>5642</v>
      </c>
      <c r="S766" s="22" t="s">
        <v>73</v>
      </c>
      <c r="T766" s="18" t="s">
        <v>5642</v>
      </c>
      <c r="U766" s="18">
        <v>50</v>
      </c>
      <c r="V766" s="15"/>
      <c r="W766" s="18" t="s">
        <v>3434</v>
      </c>
      <c r="X766" s="18" t="s">
        <v>8764</v>
      </c>
      <c r="Y766" s="15" t="s">
        <v>68</v>
      </c>
      <c r="Z766" s="18" t="s">
        <v>3434</v>
      </c>
      <c r="AA766" s="18" t="s">
        <v>71</v>
      </c>
      <c r="AB766" s="18" t="s">
        <v>6828</v>
      </c>
      <c r="AC766" s="67" t="e">
        <f>+VLOOKUP("*"&amp;L766&amp;"*",'[2]REGISTROS SANITARIOS'!$D$554:$E$713,2,FALSE)</f>
        <v>#N/A</v>
      </c>
      <c r="AD766" s="22" t="s">
        <v>44</v>
      </c>
      <c r="AE766" s="16" t="s">
        <v>7874</v>
      </c>
      <c r="AF766" s="34" t="s">
        <v>8814</v>
      </c>
      <c r="AG766" s="24" t="s">
        <v>8201</v>
      </c>
      <c r="AH766" s="18" t="s">
        <v>8024</v>
      </c>
      <c r="AI766" s="18" t="s">
        <v>56</v>
      </c>
      <c r="AJ766" s="17">
        <v>407</v>
      </c>
      <c r="AK766" s="25">
        <v>407</v>
      </c>
      <c r="AL766" s="25">
        <v>114</v>
      </c>
      <c r="AM766" s="35"/>
      <c r="AN766" s="49">
        <f t="shared" si="103"/>
        <v>46398</v>
      </c>
      <c r="AO766" s="18"/>
      <c r="AP766" s="15" t="s">
        <v>8012</v>
      </c>
      <c r="AQ766" s="43" t="str">
        <f t="shared" si="104"/>
        <v>SI</v>
      </c>
      <c r="AR766" s="44">
        <f t="shared" si="105"/>
        <v>46398</v>
      </c>
      <c r="AS766" s="44">
        <f t="shared" si="106"/>
        <v>46398</v>
      </c>
      <c r="AT766" s="44">
        <f t="shared" si="107"/>
        <v>46398</v>
      </c>
      <c r="AU766" s="44">
        <f t="shared" si="108"/>
        <v>46398</v>
      </c>
      <c r="AV766" s="45" t="b">
        <f t="shared" si="109"/>
        <v>1</v>
      </c>
      <c r="AW766" s="45" t="b">
        <f t="shared" si="110"/>
        <v>1</v>
      </c>
      <c r="AX766" s="45"/>
    </row>
    <row r="767" spans="1:50" s="36" customFormat="1" ht="27.75" customHeight="1" x14ac:dyDescent="0.15">
      <c r="A767" s="36" t="str">
        <f t="shared" si="102"/>
        <v>CARMEN DEL PILAR ESCOBAR BUSTOS114092550</v>
      </c>
      <c r="B767" s="36" t="b">
        <f>+A767='[1]Anexo 9'!A767</f>
        <v>1</v>
      </c>
      <c r="C767" s="18">
        <v>51739377</v>
      </c>
      <c r="D767" s="18" t="s">
        <v>3859</v>
      </c>
      <c r="E767" s="15" t="s">
        <v>61</v>
      </c>
      <c r="F767" s="15" t="s">
        <v>1652</v>
      </c>
      <c r="G767" s="15">
        <f>+VLOOKUP(F767,[3]Sheet1!$E$3:$G$74,3,FALSE)</f>
        <v>19</v>
      </c>
      <c r="H767" s="15">
        <f>+VLOOKUP(D767&amp;F767,'TD para paquetes'!$E$3:$I$441,5,FALSE)</f>
        <v>16</v>
      </c>
      <c r="I767" s="15" t="s">
        <v>44</v>
      </c>
      <c r="J767" s="15">
        <v>5</v>
      </c>
      <c r="K767" s="15">
        <v>2</v>
      </c>
      <c r="L767" s="15">
        <v>114092550</v>
      </c>
      <c r="M767" s="15" t="s">
        <v>1699</v>
      </c>
      <c r="N767" s="15" t="s">
        <v>64</v>
      </c>
      <c r="O767" s="18" t="s">
        <v>4311</v>
      </c>
      <c r="P767" s="22" t="s">
        <v>3841</v>
      </c>
      <c r="Q767" s="15" t="s">
        <v>64</v>
      </c>
      <c r="R767" s="18" t="s">
        <v>3127</v>
      </c>
      <c r="S767" s="22" t="s">
        <v>3841</v>
      </c>
      <c r="T767" s="18" t="s">
        <v>3127</v>
      </c>
      <c r="U767" s="18">
        <v>1</v>
      </c>
      <c r="V767" s="15"/>
      <c r="W767" s="18" t="s">
        <v>6211</v>
      </c>
      <c r="X767" s="18"/>
      <c r="Y767" s="15" t="s">
        <v>73</v>
      </c>
      <c r="Z767" s="18" t="s">
        <v>6211</v>
      </c>
      <c r="AA767" s="18" t="s">
        <v>71</v>
      </c>
      <c r="AB767" s="18" t="s">
        <v>1702</v>
      </c>
      <c r="AC767" s="67" t="e">
        <f>+VLOOKUP("*"&amp;L767&amp;"*",'[2]REGISTROS SANITARIOS'!$D$554:$E$713,2,FALSE)</f>
        <v>#N/A</v>
      </c>
      <c r="AD767" s="22" t="s">
        <v>44</v>
      </c>
      <c r="AE767" s="16" t="s">
        <v>7875</v>
      </c>
      <c r="AF767" s="34" t="s">
        <v>8814</v>
      </c>
      <c r="AG767" s="24" t="s">
        <v>8202</v>
      </c>
      <c r="AH767" s="18" t="s">
        <v>8011</v>
      </c>
      <c r="AI767" s="18" t="s">
        <v>56</v>
      </c>
      <c r="AJ767" s="17">
        <v>22</v>
      </c>
      <c r="AK767" s="25">
        <v>22</v>
      </c>
      <c r="AL767" s="25">
        <v>47956</v>
      </c>
      <c r="AM767" s="35"/>
      <c r="AN767" s="49">
        <f t="shared" si="103"/>
        <v>1055032</v>
      </c>
      <c r="AO767" s="18"/>
      <c r="AP767" s="15" t="s">
        <v>8012</v>
      </c>
      <c r="AQ767" s="43" t="str">
        <f t="shared" si="104"/>
        <v>SI</v>
      </c>
      <c r="AR767" s="44">
        <f t="shared" si="105"/>
        <v>1055032</v>
      </c>
      <c r="AS767" s="44">
        <f t="shared" si="106"/>
        <v>1055032</v>
      </c>
      <c r="AT767" s="44">
        <f t="shared" si="107"/>
        <v>1055032</v>
      </c>
      <c r="AU767" s="44">
        <f t="shared" si="108"/>
        <v>1055032</v>
      </c>
      <c r="AV767" s="45" t="b">
        <f t="shared" si="109"/>
        <v>1</v>
      </c>
      <c r="AW767" s="45" t="b">
        <f t="shared" si="110"/>
        <v>1</v>
      </c>
      <c r="AX767" s="45"/>
    </row>
    <row r="768" spans="1:50" s="36" customFormat="1" ht="27.75" customHeight="1" x14ac:dyDescent="0.15">
      <c r="A768" s="36" t="str">
        <f t="shared" si="102"/>
        <v>CARMEN DEL PILAR ESCOBAR BUSTOS114092605</v>
      </c>
      <c r="B768" s="36" t="b">
        <f>+A768='[1]Anexo 9'!A768</f>
        <v>1</v>
      </c>
      <c r="C768" s="18">
        <v>51739378</v>
      </c>
      <c r="D768" s="18" t="s">
        <v>3859</v>
      </c>
      <c r="E768" s="15" t="s">
        <v>61</v>
      </c>
      <c r="F768" s="15" t="s">
        <v>1652</v>
      </c>
      <c r="G768" s="15">
        <f>+VLOOKUP(F768,[3]Sheet1!$E$3:$G$74,3,FALSE)</f>
        <v>19</v>
      </c>
      <c r="H768" s="15">
        <f>+VLOOKUP(D768&amp;F768,'TD para paquetes'!$E$3:$I$441,5,FALSE)</f>
        <v>16</v>
      </c>
      <c r="I768" s="15" t="s">
        <v>44</v>
      </c>
      <c r="J768" s="15">
        <v>5</v>
      </c>
      <c r="K768" s="15">
        <v>2</v>
      </c>
      <c r="L768" s="15">
        <v>114092605</v>
      </c>
      <c r="M768" s="15" t="s">
        <v>1703</v>
      </c>
      <c r="N768" s="15" t="s">
        <v>1436</v>
      </c>
      <c r="O768" s="18" t="s">
        <v>4312</v>
      </c>
      <c r="P768" s="22" t="s">
        <v>3841</v>
      </c>
      <c r="Q768" s="15" t="s">
        <v>1428</v>
      </c>
      <c r="R768" s="18" t="s">
        <v>5636</v>
      </c>
      <c r="S768" s="22" t="s">
        <v>73</v>
      </c>
      <c r="T768" s="18" t="s">
        <v>5636</v>
      </c>
      <c r="U768" s="18">
        <v>10</v>
      </c>
      <c r="V768" s="15"/>
      <c r="W768" s="18" t="s">
        <v>6193</v>
      </c>
      <c r="X768" s="18"/>
      <c r="Y768" s="15" t="s">
        <v>73</v>
      </c>
      <c r="Z768" s="18" t="s">
        <v>6193</v>
      </c>
      <c r="AA768" s="18" t="s">
        <v>71</v>
      </c>
      <c r="AB768" s="18" t="s">
        <v>6829</v>
      </c>
      <c r="AC768" s="67" t="e">
        <f>+VLOOKUP("*"&amp;L768&amp;"*",'[2]REGISTROS SANITARIOS'!$D$554:$E$713,2,FALSE)</f>
        <v>#N/A</v>
      </c>
      <c r="AD768" s="22" t="s">
        <v>44</v>
      </c>
      <c r="AE768" s="16" t="s">
        <v>7876</v>
      </c>
      <c r="AF768" s="34" t="s">
        <v>8814</v>
      </c>
      <c r="AG768" s="24" t="s">
        <v>8203</v>
      </c>
      <c r="AH768" s="18" t="s">
        <v>8024</v>
      </c>
      <c r="AI768" s="18" t="s">
        <v>56</v>
      </c>
      <c r="AJ768" s="17">
        <v>66</v>
      </c>
      <c r="AK768" s="25">
        <v>66</v>
      </c>
      <c r="AL768" s="25">
        <v>804</v>
      </c>
      <c r="AM768" s="35"/>
      <c r="AN768" s="49">
        <f t="shared" si="103"/>
        <v>53064</v>
      </c>
      <c r="AO768" s="18"/>
      <c r="AP768" s="15" t="s">
        <v>8012</v>
      </c>
      <c r="AQ768" s="43" t="str">
        <f t="shared" si="104"/>
        <v>SI</v>
      </c>
      <c r="AR768" s="44">
        <f t="shared" si="105"/>
        <v>53064</v>
      </c>
      <c r="AS768" s="44">
        <f t="shared" si="106"/>
        <v>53064</v>
      </c>
      <c r="AT768" s="44">
        <f t="shared" si="107"/>
        <v>53064</v>
      </c>
      <c r="AU768" s="44">
        <f t="shared" si="108"/>
        <v>53064</v>
      </c>
      <c r="AV768" s="45" t="b">
        <f t="shared" si="109"/>
        <v>1</v>
      </c>
      <c r="AW768" s="45" t="b">
        <f t="shared" si="110"/>
        <v>1</v>
      </c>
      <c r="AX768" s="45"/>
    </row>
    <row r="769" spans="1:50" s="36" customFormat="1" ht="27.75" customHeight="1" x14ac:dyDescent="0.15">
      <c r="A769" s="36" t="str">
        <f t="shared" si="102"/>
        <v>CARMEN DEL PILAR ESCOBAR BUSTOS114100309</v>
      </c>
      <c r="B769" s="36" t="b">
        <f>+A769='[1]Anexo 9'!A769</f>
        <v>1</v>
      </c>
      <c r="C769" s="18">
        <v>51739379</v>
      </c>
      <c r="D769" s="18" t="s">
        <v>3859</v>
      </c>
      <c r="E769" s="15" t="s">
        <v>61</v>
      </c>
      <c r="F769" s="15" t="s">
        <v>62</v>
      </c>
      <c r="G769" s="15" t="s">
        <v>3155</v>
      </c>
      <c r="H769" s="15" t="s">
        <v>3155</v>
      </c>
      <c r="I769" s="15" t="s">
        <v>3155</v>
      </c>
      <c r="J769" s="15">
        <v>5</v>
      </c>
      <c r="K769" s="15" t="s">
        <v>3155</v>
      </c>
      <c r="L769" s="15">
        <v>114100309</v>
      </c>
      <c r="M769" s="15" t="s">
        <v>2474</v>
      </c>
      <c r="N769" s="15" t="s">
        <v>1436</v>
      </c>
      <c r="O769" s="18" t="s">
        <v>4313</v>
      </c>
      <c r="P769" s="22" t="s">
        <v>73</v>
      </c>
      <c r="Q769" s="15" t="s">
        <v>1822</v>
      </c>
      <c r="R769" s="18" t="s">
        <v>5627</v>
      </c>
      <c r="S769" s="22" t="s">
        <v>73</v>
      </c>
      <c r="T769" s="18" t="s">
        <v>5627</v>
      </c>
      <c r="U769" s="18">
        <v>100</v>
      </c>
      <c r="V769" s="15"/>
      <c r="W769" s="18" t="s">
        <v>3514</v>
      </c>
      <c r="X769" s="18"/>
      <c r="Y769" s="15" t="s">
        <v>73</v>
      </c>
      <c r="Z769" s="18" t="s">
        <v>3514</v>
      </c>
      <c r="AA769" s="18" t="s">
        <v>71</v>
      </c>
      <c r="AB769" s="18" t="s">
        <v>6830</v>
      </c>
      <c r="AC769" s="67" t="e">
        <f>+VLOOKUP("*"&amp;L769&amp;"*",'[2]REGISTROS SANITARIOS'!$D$554:$E$713,2,FALSE)</f>
        <v>#N/A</v>
      </c>
      <c r="AD769" s="22" t="s">
        <v>44</v>
      </c>
      <c r="AE769" s="16" t="s">
        <v>7792</v>
      </c>
      <c r="AF769" s="34" t="s">
        <v>8814</v>
      </c>
      <c r="AG769" s="24" t="s">
        <v>8204</v>
      </c>
      <c r="AH769" s="18" t="s">
        <v>8039</v>
      </c>
      <c r="AI769" s="18" t="s">
        <v>56</v>
      </c>
      <c r="AJ769" s="17">
        <v>632500</v>
      </c>
      <c r="AK769" s="25">
        <v>632500</v>
      </c>
      <c r="AL769" s="25">
        <v>66</v>
      </c>
      <c r="AM769" s="35"/>
      <c r="AN769" s="49">
        <f t="shared" si="103"/>
        <v>41745000</v>
      </c>
      <c r="AO769" s="18"/>
      <c r="AP769" s="15" t="s">
        <v>8012</v>
      </c>
      <c r="AQ769" s="43" t="str">
        <f t="shared" si="104"/>
        <v>SI</v>
      </c>
      <c r="AR769" s="44">
        <f t="shared" si="105"/>
        <v>41745000</v>
      </c>
      <c r="AS769" s="44">
        <f t="shared" si="106"/>
        <v>41745000</v>
      </c>
      <c r="AT769" s="44">
        <f t="shared" si="107"/>
        <v>41745000</v>
      </c>
      <c r="AU769" s="44">
        <f t="shared" si="108"/>
        <v>41745000</v>
      </c>
      <c r="AV769" s="45" t="b">
        <f t="shared" si="109"/>
        <v>1</v>
      </c>
      <c r="AW769" s="45" t="b">
        <f t="shared" si="110"/>
        <v>1</v>
      </c>
      <c r="AX769" s="45"/>
    </row>
    <row r="770" spans="1:50" s="36" customFormat="1" ht="27.75" customHeight="1" x14ac:dyDescent="0.15">
      <c r="A770" s="36" t="str">
        <f t="shared" si="102"/>
        <v>CARMEN DEL PILAR ESCOBAR BUSTOS114100409</v>
      </c>
      <c r="B770" s="36" t="b">
        <f>+A770='[1]Anexo 9'!A770</f>
        <v>1</v>
      </c>
      <c r="C770" s="18">
        <v>51739380</v>
      </c>
      <c r="D770" s="18" t="s">
        <v>3859</v>
      </c>
      <c r="E770" s="15" t="s">
        <v>61</v>
      </c>
      <c r="F770" s="15" t="s">
        <v>62</v>
      </c>
      <c r="G770" s="15" t="s">
        <v>3155</v>
      </c>
      <c r="H770" s="15" t="s">
        <v>3155</v>
      </c>
      <c r="I770" s="15" t="s">
        <v>3155</v>
      </c>
      <c r="J770" s="15">
        <v>6</v>
      </c>
      <c r="K770" s="15" t="s">
        <v>3155</v>
      </c>
      <c r="L770" s="15">
        <v>114100409</v>
      </c>
      <c r="M770" s="15" t="s">
        <v>2476</v>
      </c>
      <c r="N770" s="15" t="s">
        <v>1436</v>
      </c>
      <c r="O770" s="18" t="s">
        <v>4314</v>
      </c>
      <c r="P770" s="22" t="s">
        <v>73</v>
      </c>
      <c r="Q770" s="15" t="s">
        <v>1822</v>
      </c>
      <c r="R770" s="18" t="s">
        <v>5647</v>
      </c>
      <c r="S770" s="22" t="b">
        <f>+R770=Q770</f>
        <v>0</v>
      </c>
      <c r="T770" s="18" t="s">
        <v>5647</v>
      </c>
      <c r="U770" s="18">
        <v>300</v>
      </c>
      <c r="V770" s="15"/>
      <c r="W770" s="18" t="s">
        <v>1707</v>
      </c>
      <c r="X770" s="18"/>
      <c r="Y770" s="15" t="s">
        <v>73</v>
      </c>
      <c r="Z770" s="18" t="s">
        <v>1707</v>
      </c>
      <c r="AA770" s="18" t="s">
        <v>71</v>
      </c>
      <c r="AB770" s="18" t="s">
        <v>2479</v>
      </c>
      <c r="AC770" s="67" t="str">
        <f>+VLOOKUP("*"&amp;L770&amp;"*",'[2]REGISTROS SANITARIOS'!$D$554:$E$713,2,FALSE)</f>
        <v>SI</v>
      </c>
      <c r="AD770" s="22" t="s">
        <v>1025</v>
      </c>
      <c r="AE770" s="16" t="s">
        <v>7862</v>
      </c>
      <c r="AF770" s="34" t="s">
        <v>8814</v>
      </c>
      <c r="AG770" s="24" t="s">
        <v>8205</v>
      </c>
      <c r="AH770" s="18" t="s">
        <v>8027</v>
      </c>
      <c r="AI770" s="18" t="s">
        <v>56</v>
      </c>
      <c r="AJ770" s="17">
        <v>247500</v>
      </c>
      <c r="AK770" s="25">
        <v>247500</v>
      </c>
      <c r="AL770" s="25">
        <v>28</v>
      </c>
      <c r="AM770" s="35"/>
      <c r="AN770" s="49">
        <f t="shared" si="103"/>
        <v>6930000</v>
      </c>
      <c r="AO770" s="18"/>
      <c r="AP770" s="15" t="s">
        <v>8012</v>
      </c>
      <c r="AQ770" s="43" t="str">
        <f t="shared" si="104"/>
        <v>SI</v>
      </c>
      <c r="AR770" s="44">
        <f t="shared" si="105"/>
        <v>6930000</v>
      </c>
      <c r="AS770" s="44">
        <f t="shared" si="106"/>
        <v>6930000</v>
      </c>
      <c r="AT770" s="44">
        <f t="shared" si="107"/>
        <v>6930000</v>
      </c>
      <c r="AU770" s="44">
        <f t="shared" si="108"/>
        <v>6930000</v>
      </c>
      <c r="AV770" s="45" t="b">
        <f t="shared" si="109"/>
        <v>1</v>
      </c>
      <c r="AW770" s="45" t="b">
        <f t="shared" si="110"/>
        <v>1</v>
      </c>
      <c r="AX770" s="45"/>
    </row>
    <row r="771" spans="1:50" s="36" customFormat="1" ht="27.75" customHeight="1" x14ac:dyDescent="0.15">
      <c r="A771" s="36" t="str">
        <f t="shared" si="102"/>
        <v>CARMEN DEL PILAR ESCOBAR BUSTOS114100809</v>
      </c>
      <c r="B771" s="36" t="b">
        <f>+A771='[1]Anexo 9'!A771</f>
        <v>1</v>
      </c>
      <c r="C771" s="18">
        <v>51739381</v>
      </c>
      <c r="D771" s="18" t="s">
        <v>3859</v>
      </c>
      <c r="E771" s="15" t="s">
        <v>61</v>
      </c>
      <c r="F771" s="15" t="s">
        <v>62</v>
      </c>
      <c r="G771" s="15" t="s">
        <v>3155</v>
      </c>
      <c r="H771" s="15" t="s">
        <v>3155</v>
      </c>
      <c r="I771" s="15" t="s">
        <v>3155</v>
      </c>
      <c r="J771" s="15">
        <v>5</v>
      </c>
      <c r="K771" s="15" t="s">
        <v>3155</v>
      </c>
      <c r="L771" s="15">
        <v>114100809</v>
      </c>
      <c r="M771" s="15" t="s">
        <v>2480</v>
      </c>
      <c r="N771" s="15" t="s">
        <v>1411</v>
      </c>
      <c r="O771" s="18" t="s">
        <v>4315</v>
      </c>
      <c r="P771" s="22" t="s">
        <v>73</v>
      </c>
      <c r="Q771" s="15" t="s">
        <v>1413</v>
      </c>
      <c r="R771" s="18" t="s">
        <v>5631</v>
      </c>
      <c r="S771" s="22" t="s">
        <v>73</v>
      </c>
      <c r="T771" s="18" t="s">
        <v>5631</v>
      </c>
      <c r="U771" s="18">
        <v>10</v>
      </c>
      <c r="V771" s="15"/>
      <c r="W771" s="18" t="s">
        <v>1707</v>
      </c>
      <c r="X771" s="18"/>
      <c r="Y771" s="15" t="s">
        <v>73</v>
      </c>
      <c r="Z771" s="18" t="s">
        <v>1707</v>
      </c>
      <c r="AA771" s="18" t="s">
        <v>71</v>
      </c>
      <c r="AB771" s="18" t="s">
        <v>6759</v>
      </c>
      <c r="AC771" s="67" t="str">
        <f>+VLOOKUP("*"&amp;L771&amp;"*",'[2]REGISTROS SANITARIOS'!$D$554:$E$713,2,FALSE)</f>
        <v>SI</v>
      </c>
      <c r="AD771" s="22" t="s">
        <v>1025</v>
      </c>
      <c r="AE771" s="16" t="s">
        <v>7728</v>
      </c>
      <c r="AF771" s="34" t="s">
        <v>8814</v>
      </c>
      <c r="AG771" s="24"/>
      <c r="AH771" s="18"/>
      <c r="AI771" s="18"/>
      <c r="AJ771" s="17">
        <v>715000</v>
      </c>
      <c r="AK771" s="25">
        <v>715000</v>
      </c>
      <c r="AL771" s="25">
        <v>88</v>
      </c>
      <c r="AM771" s="35"/>
      <c r="AN771" s="49">
        <f t="shared" si="103"/>
        <v>62920000</v>
      </c>
      <c r="AO771" s="18"/>
      <c r="AP771" s="15" t="s">
        <v>8012</v>
      </c>
      <c r="AQ771" s="43" t="str">
        <f t="shared" si="104"/>
        <v>SI</v>
      </c>
      <c r="AR771" s="44">
        <f t="shared" si="105"/>
        <v>62920000</v>
      </c>
      <c r="AS771" s="44">
        <f t="shared" si="106"/>
        <v>62920000</v>
      </c>
      <c r="AT771" s="44">
        <f t="shared" si="107"/>
        <v>62920000</v>
      </c>
      <c r="AU771" s="44">
        <f t="shared" si="108"/>
        <v>62920000</v>
      </c>
      <c r="AV771" s="45" t="b">
        <f t="shared" si="109"/>
        <v>1</v>
      </c>
      <c r="AW771" s="45" t="b">
        <f t="shared" si="110"/>
        <v>1</v>
      </c>
      <c r="AX771" s="45"/>
    </row>
    <row r="772" spans="1:50" s="36" customFormat="1" ht="27.75" customHeight="1" x14ac:dyDescent="0.15">
      <c r="A772" s="36" t="str">
        <f t="shared" ref="A772:A835" si="111">+D772&amp;L772</f>
        <v>CARMEN DEL PILAR ESCOBAR BUSTOS114100824</v>
      </c>
      <c r="B772" s="36" t="b">
        <f>+A772='[1]Anexo 9'!A772</f>
        <v>1</v>
      </c>
      <c r="C772" s="18">
        <v>51739382</v>
      </c>
      <c r="D772" s="18" t="s">
        <v>3859</v>
      </c>
      <c r="E772" s="15" t="s">
        <v>61</v>
      </c>
      <c r="F772" s="15" t="s">
        <v>62</v>
      </c>
      <c r="G772" s="15" t="s">
        <v>3155</v>
      </c>
      <c r="H772" s="15" t="s">
        <v>3155</v>
      </c>
      <c r="I772" s="15" t="s">
        <v>3155</v>
      </c>
      <c r="J772" s="15">
        <v>4</v>
      </c>
      <c r="K772" s="15" t="s">
        <v>3155</v>
      </c>
      <c r="L772" s="15">
        <v>114100824</v>
      </c>
      <c r="M772" s="15" t="s">
        <v>4316</v>
      </c>
      <c r="N772" s="15" t="s">
        <v>940</v>
      </c>
      <c r="O772" s="18" t="s">
        <v>4317</v>
      </c>
      <c r="P772" s="22" t="s">
        <v>73</v>
      </c>
      <c r="Q772" s="15" t="s">
        <v>5689</v>
      </c>
      <c r="R772" s="18" t="s">
        <v>5690</v>
      </c>
      <c r="S772" s="22" t="s">
        <v>73</v>
      </c>
      <c r="T772" s="18" t="s">
        <v>5690</v>
      </c>
      <c r="U772" s="18">
        <v>1</v>
      </c>
      <c r="V772" s="15"/>
      <c r="W772" s="18" t="s">
        <v>1781</v>
      </c>
      <c r="X772" s="18"/>
      <c r="Y772" s="15" t="s">
        <v>73</v>
      </c>
      <c r="Z772" s="18" t="s">
        <v>1781</v>
      </c>
      <c r="AA772" s="18" t="s">
        <v>71</v>
      </c>
      <c r="AB772" s="18" t="s">
        <v>6831</v>
      </c>
      <c r="AC772" s="67" t="e">
        <f>+VLOOKUP("*"&amp;L772&amp;"*",'[2]REGISTROS SANITARIOS'!$D$554:$E$713,2,FALSE)</f>
        <v>#N/A</v>
      </c>
      <c r="AD772" s="22" t="s">
        <v>44</v>
      </c>
      <c r="AE772" s="16" t="s">
        <v>7877</v>
      </c>
      <c r="AF772" s="34" t="s">
        <v>8814</v>
      </c>
      <c r="AG772" s="24" t="s">
        <v>8206</v>
      </c>
      <c r="AH772" s="18" t="s">
        <v>8011</v>
      </c>
      <c r="AI772" s="18" t="s">
        <v>56</v>
      </c>
      <c r="AJ772" s="17">
        <v>33</v>
      </c>
      <c r="AK772" s="25">
        <v>33</v>
      </c>
      <c r="AL772" s="25">
        <v>2498</v>
      </c>
      <c r="AM772" s="35"/>
      <c r="AN772" s="49">
        <f t="shared" ref="AN772:AN835" si="112">+AL772*((1+AM772)*AK772)</f>
        <v>82434</v>
      </c>
      <c r="AO772" s="18"/>
      <c r="AP772" s="15" t="s">
        <v>8012</v>
      </c>
      <c r="AQ772" s="43" t="str">
        <f t="shared" ref="AQ772:AQ835" si="113">+IF(AK772="","NO INDICA",IF(AJ772=AK772,"SI",IF(AK772&gt;AJ772,"MAYOR",IF(AK772&lt;AJ772,"MENOR"))))</f>
        <v>SI</v>
      </c>
      <c r="AR772" s="44">
        <f t="shared" ref="AR772:AR835" si="114">+AJ772*(AL772*(1+AM772))</f>
        <v>82434</v>
      </c>
      <c r="AS772" s="44">
        <f t="shared" ref="AS772:AS835" si="115">+AJ772*AL772</f>
        <v>82434</v>
      </c>
      <c r="AT772" s="44">
        <f t="shared" ref="AT772:AT835" si="116">+AL772*AK772</f>
        <v>82434</v>
      </c>
      <c r="AU772" s="44">
        <f t="shared" ref="AU772:AU835" si="117">+AK772*(AL772*(1+AM772))</f>
        <v>82434</v>
      </c>
      <c r="AV772" s="45" t="b">
        <f t="shared" ref="AV772:AV835" si="118">+IFERROR(AU772=AN772,"FALSO")</f>
        <v>1</v>
      </c>
      <c r="AW772" s="45" t="b">
        <f t="shared" ref="AW772:AW835" si="119">+AS772=AN772</f>
        <v>1</v>
      </c>
      <c r="AX772" s="45"/>
    </row>
    <row r="773" spans="1:50" s="36" customFormat="1" ht="27.75" customHeight="1" x14ac:dyDescent="0.15">
      <c r="A773" s="36" t="str">
        <f t="shared" si="111"/>
        <v>CARMEN DEL PILAR ESCOBAR BUSTOS114101109</v>
      </c>
      <c r="B773" s="36" t="b">
        <f>+A773='[1]Anexo 9'!A773</f>
        <v>1</v>
      </c>
      <c r="C773" s="18">
        <v>51739383</v>
      </c>
      <c r="D773" s="18" t="s">
        <v>3859</v>
      </c>
      <c r="E773" s="15" t="s">
        <v>61</v>
      </c>
      <c r="F773" s="15" t="s">
        <v>62</v>
      </c>
      <c r="G773" s="15" t="s">
        <v>3155</v>
      </c>
      <c r="H773" s="15" t="s">
        <v>3155</v>
      </c>
      <c r="I773" s="15" t="s">
        <v>3155</v>
      </c>
      <c r="J773" s="15">
        <v>6</v>
      </c>
      <c r="K773" s="15" t="s">
        <v>3155</v>
      </c>
      <c r="L773" s="15">
        <v>114101109</v>
      </c>
      <c r="M773" s="15" t="s">
        <v>2484</v>
      </c>
      <c r="N773" s="15" t="s">
        <v>1436</v>
      </c>
      <c r="O773" s="18" t="s">
        <v>4318</v>
      </c>
      <c r="P773" s="22" t="s">
        <v>73</v>
      </c>
      <c r="Q773" s="15" t="s">
        <v>1720</v>
      </c>
      <c r="R773" s="18" t="s">
        <v>5627</v>
      </c>
      <c r="S773" s="22" t="s">
        <v>73</v>
      </c>
      <c r="T773" s="18" t="s">
        <v>5627</v>
      </c>
      <c r="U773" s="18">
        <v>100</v>
      </c>
      <c r="V773" s="15"/>
      <c r="W773" s="18" t="s">
        <v>6193</v>
      </c>
      <c r="X773" s="18"/>
      <c r="Y773" s="15" t="s">
        <v>73</v>
      </c>
      <c r="Z773" s="18" t="s">
        <v>6193</v>
      </c>
      <c r="AA773" s="18" t="s">
        <v>71</v>
      </c>
      <c r="AB773" s="18" t="s">
        <v>2486</v>
      </c>
      <c r="AC773" s="67" t="str">
        <f>+VLOOKUP("*"&amp;L773&amp;"*",'[2]REGISTROS SANITARIOS'!$D$554:$E$713,2,FALSE)</f>
        <v>SI</v>
      </c>
      <c r="AD773" s="22" t="s">
        <v>1025</v>
      </c>
      <c r="AE773" s="16" t="s">
        <v>7878</v>
      </c>
      <c r="AF773" s="34" t="s">
        <v>8814</v>
      </c>
      <c r="AG773" s="24" t="s">
        <v>8207</v>
      </c>
      <c r="AH773" s="18" t="s">
        <v>8014</v>
      </c>
      <c r="AI773" s="18" t="s">
        <v>56</v>
      </c>
      <c r="AJ773" s="17">
        <v>22000</v>
      </c>
      <c r="AK773" s="25">
        <v>22000</v>
      </c>
      <c r="AL773" s="25">
        <v>316</v>
      </c>
      <c r="AM773" s="35"/>
      <c r="AN773" s="49">
        <f t="shared" si="112"/>
        <v>6952000</v>
      </c>
      <c r="AO773" s="18"/>
      <c r="AP773" s="15" t="s">
        <v>8012</v>
      </c>
      <c r="AQ773" s="43" t="str">
        <f t="shared" si="113"/>
        <v>SI</v>
      </c>
      <c r="AR773" s="44">
        <f t="shared" si="114"/>
        <v>6952000</v>
      </c>
      <c r="AS773" s="44">
        <f t="shared" si="115"/>
        <v>6952000</v>
      </c>
      <c r="AT773" s="44">
        <f t="shared" si="116"/>
        <v>6952000</v>
      </c>
      <c r="AU773" s="44">
        <f t="shared" si="117"/>
        <v>6952000</v>
      </c>
      <c r="AV773" s="45" t="b">
        <f t="shared" si="118"/>
        <v>1</v>
      </c>
      <c r="AW773" s="45" t="b">
        <f t="shared" si="119"/>
        <v>1</v>
      </c>
      <c r="AX773" s="45"/>
    </row>
    <row r="774" spans="1:50" s="36" customFormat="1" ht="27.75" customHeight="1" x14ac:dyDescent="0.15">
      <c r="A774" s="36" t="str">
        <f t="shared" si="111"/>
        <v>CARMEN DEL PILAR ESCOBAR BUSTOS114101209</v>
      </c>
      <c r="B774" s="36" t="b">
        <f>+A774='[1]Anexo 9'!A774</f>
        <v>1</v>
      </c>
      <c r="C774" s="18">
        <v>51739384</v>
      </c>
      <c r="D774" s="18" t="s">
        <v>3859</v>
      </c>
      <c r="E774" s="15" t="s">
        <v>61</v>
      </c>
      <c r="F774" s="15" t="s">
        <v>62</v>
      </c>
      <c r="G774" s="15" t="s">
        <v>3155</v>
      </c>
      <c r="H774" s="15" t="s">
        <v>3155</v>
      </c>
      <c r="I774" s="15" t="s">
        <v>3155</v>
      </c>
      <c r="J774" s="15">
        <v>6</v>
      </c>
      <c r="K774" s="15" t="s">
        <v>3155</v>
      </c>
      <c r="L774" s="15">
        <v>114101209</v>
      </c>
      <c r="M774" s="15" t="s">
        <v>2487</v>
      </c>
      <c r="N774" s="15" t="s">
        <v>1436</v>
      </c>
      <c r="O774" s="18" t="s">
        <v>4319</v>
      </c>
      <c r="P774" s="22" t="s">
        <v>73</v>
      </c>
      <c r="Q774" s="15" t="s">
        <v>1428</v>
      </c>
      <c r="R774" s="18" t="s">
        <v>5627</v>
      </c>
      <c r="S774" s="22" t="s">
        <v>73</v>
      </c>
      <c r="T774" s="18" t="s">
        <v>5627</v>
      </c>
      <c r="U774" s="18">
        <v>100</v>
      </c>
      <c r="V774" s="15"/>
      <c r="W774" s="18" t="s">
        <v>6193</v>
      </c>
      <c r="X774" s="18"/>
      <c r="Y774" s="15" t="s">
        <v>73</v>
      </c>
      <c r="Z774" s="18" t="s">
        <v>6193</v>
      </c>
      <c r="AA774" s="18" t="s">
        <v>71</v>
      </c>
      <c r="AB774" s="18" t="s">
        <v>6832</v>
      </c>
      <c r="AC774" s="67" t="str">
        <f>+VLOOKUP("*"&amp;L774&amp;"*",'[2]REGISTROS SANITARIOS'!$D$554:$E$713,2,FALSE)</f>
        <v>SI</v>
      </c>
      <c r="AD774" s="22" t="s">
        <v>1025</v>
      </c>
      <c r="AE774" s="16" t="s">
        <v>7879</v>
      </c>
      <c r="AF774" s="34" t="s">
        <v>8814</v>
      </c>
      <c r="AG774" s="24" t="s">
        <v>8208</v>
      </c>
      <c r="AH774" s="18" t="s">
        <v>8037</v>
      </c>
      <c r="AI774" s="18" t="s">
        <v>56</v>
      </c>
      <c r="AJ774" s="17">
        <v>104500</v>
      </c>
      <c r="AK774" s="25">
        <v>104500</v>
      </c>
      <c r="AL774" s="25">
        <v>44</v>
      </c>
      <c r="AM774" s="35"/>
      <c r="AN774" s="49">
        <f t="shared" si="112"/>
        <v>4598000</v>
      </c>
      <c r="AO774" s="18"/>
      <c r="AP774" s="15" t="s">
        <v>8012</v>
      </c>
      <c r="AQ774" s="43" t="str">
        <f t="shared" si="113"/>
        <v>SI</v>
      </c>
      <c r="AR774" s="44">
        <f t="shared" si="114"/>
        <v>4598000</v>
      </c>
      <c r="AS774" s="44">
        <f t="shared" si="115"/>
        <v>4598000</v>
      </c>
      <c r="AT774" s="44">
        <f t="shared" si="116"/>
        <v>4598000</v>
      </c>
      <c r="AU774" s="44">
        <f t="shared" si="117"/>
        <v>4598000</v>
      </c>
      <c r="AV774" s="45" t="b">
        <f t="shared" si="118"/>
        <v>1</v>
      </c>
      <c r="AW774" s="45" t="b">
        <f t="shared" si="119"/>
        <v>1</v>
      </c>
      <c r="AX774" s="45"/>
    </row>
    <row r="775" spans="1:50" s="36" customFormat="1" ht="27.75" customHeight="1" x14ac:dyDescent="0.15">
      <c r="A775" s="36" t="str">
        <f t="shared" si="111"/>
        <v>CARMEN DEL PILAR ESCOBAR BUSTOS114101309</v>
      </c>
      <c r="B775" s="36" t="b">
        <f>+A775='[1]Anexo 9'!A775</f>
        <v>1</v>
      </c>
      <c r="C775" s="18">
        <v>51739385</v>
      </c>
      <c r="D775" s="18" t="s">
        <v>3859</v>
      </c>
      <c r="E775" s="15" t="s">
        <v>61</v>
      </c>
      <c r="F775" s="15" t="s">
        <v>1652</v>
      </c>
      <c r="G775" s="15">
        <f>+VLOOKUP(F775,[3]Sheet1!$E$3:$G$74,3,FALSE)</f>
        <v>19</v>
      </c>
      <c r="H775" s="15">
        <f>+VLOOKUP(D775&amp;F775,'TD para paquetes'!$E$3:$I$441,5,FALSE)</f>
        <v>16</v>
      </c>
      <c r="I775" s="15" t="s">
        <v>44</v>
      </c>
      <c r="J775" s="15">
        <v>5</v>
      </c>
      <c r="K775" s="15">
        <v>2</v>
      </c>
      <c r="L775" s="15">
        <v>114101309</v>
      </c>
      <c r="M775" s="15" t="s">
        <v>1705</v>
      </c>
      <c r="N775" s="15" t="s">
        <v>1436</v>
      </c>
      <c r="O775" s="18" t="s">
        <v>4320</v>
      </c>
      <c r="P775" s="22" t="s">
        <v>73</v>
      </c>
      <c r="Q775" s="15" t="s">
        <v>1428</v>
      </c>
      <c r="R775" s="18" t="s">
        <v>5644</v>
      </c>
      <c r="S775" s="22" t="b">
        <f>+R775=Q775</f>
        <v>0</v>
      </c>
      <c r="T775" s="18" t="s">
        <v>5644</v>
      </c>
      <c r="U775" s="18">
        <v>250</v>
      </c>
      <c r="V775" s="15"/>
      <c r="W775" s="18" t="s">
        <v>6189</v>
      </c>
      <c r="X775" s="18"/>
      <c r="Y775" s="15" t="s">
        <v>73</v>
      </c>
      <c r="Z775" s="18" t="s">
        <v>6189</v>
      </c>
      <c r="AA775" s="18" t="s">
        <v>71</v>
      </c>
      <c r="AB775" s="18" t="s">
        <v>6764</v>
      </c>
      <c r="AC775" s="67" t="str">
        <f>+VLOOKUP("*"&amp;L775&amp;"*",'[2]REGISTROS SANITARIOS'!$D$554:$E$713,2,FALSE)</f>
        <v>SI</v>
      </c>
      <c r="AD775" s="22" t="s">
        <v>1025</v>
      </c>
      <c r="AE775" s="16" t="s">
        <v>7735</v>
      </c>
      <c r="AF775" s="34" t="s">
        <v>8814</v>
      </c>
      <c r="AG775" s="24"/>
      <c r="AH775" s="18"/>
      <c r="AI775" s="18"/>
      <c r="AJ775" s="17">
        <v>71.5</v>
      </c>
      <c r="AK775" s="25">
        <v>71.5</v>
      </c>
      <c r="AL775" s="25">
        <v>114</v>
      </c>
      <c r="AM775" s="35"/>
      <c r="AN775" s="49">
        <f t="shared" si="112"/>
        <v>8151</v>
      </c>
      <c r="AO775" s="18"/>
      <c r="AP775" s="15" t="s">
        <v>8012</v>
      </c>
      <c r="AQ775" s="43" t="str">
        <f t="shared" si="113"/>
        <v>SI</v>
      </c>
      <c r="AR775" s="44">
        <f t="shared" si="114"/>
        <v>8151</v>
      </c>
      <c r="AS775" s="44">
        <f t="shared" si="115"/>
        <v>8151</v>
      </c>
      <c r="AT775" s="44">
        <f t="shared" si="116"/>
        <v>8151</v>
      </c>
      <c r="AU775" s="44">
        <f t="shared" si="117"/>
        <v>8151</v>
      </c>
      <c r="AV775" s="45" t="b">
        <f t="shared" si="118"/>
        <v>1</v>
      </c>
      <c r="AW775" s="45" t="b">
        <f t="shared" si="119"/>
        <v>1</v>
      </c>
      <c r="AX775" s="45"/>
    </row>
    <row r="776" spans="1:50" s="36" customFormat="1" ht="27.75" customHeight="1" x14ac:dyDescent="0.15">
      <c r="A776" s="36" t="str">
        <f t="shared" si="111"/>
        <v>CARMEN DEL PILAR ESCOBAR BUSTOS114101315</v>
      </c>
      <c r="B776" s="36" t="b">
        <f>+A776='[1]Anexo 9'!A776</f>
        <v>1</v>
      </c>
      <c r="C776" s="18">
        <v>51739386</v>
      </c>
      <c r="D776" s="18" t="s">
        <v>3859</v>
      </c>
      <c r="E776" s="15" t="s">
        <v>61</v>
      </c>
      <c r="F776" s="15" t="s">
        <v>1652</v>
      </c>
      <c r="G776" s="15">
        <f>+VLOOKUP(F776,[3]Sheet1!$E$3:$G$74,3,FALSE)</f>
        <v>19</v>
      </c>
      <c r="H776" s="15">
        <f>+VLOOKUP(D776&amp;F776,'TD para paquetes'!$E$3:$I$441,5,FALSE)</f>
        <v>16</v>
      </c>
      <c r="I776" s="15" t="s">
        <v>44</v>
      </c>
      <c r="J776" s="15">
        <v>5</v>
      </c>
      <c r="K776" s="15">
        <v>2</v>
      </c>
      <c r="L776" s="15">
        <v>114101315</v>
      </c>
      <c r="M776" s="15" t="s">
        <v>1709</v>
      </c>
      <c r="N776" s="15" t="s">
        <v>1436</v>
      </c>
      <c r="O776" s="18" t="s">
        <v>4321</v>
      </c>
      <c r="P776" s="22" t="s">
        <v>73</v>
      </c>
      <c r="Q776" s="15" t="s">
        <v>1428</v>
      </c>
      <c r="R776" s="18" t="s">
        <v>5644</v>
      </c>
      <c r="S776" s="22" t="b">
        <f>+R776=Q776</f>
        <v>0</v>
      </c>
      <c r="T776" s="18" t="s">
        <v>5644</v>
      </c>
      <c r="U776" s="18">
        <v>250</v>
      </c>
      <c r="V776" s="15"/>
      <c r="W776" s="18" t="s">
        <v>6189</v>
      </c>
      <c r="X776" s="18"/>
      <c r="Y776" s="15" t="s">
        <v>73</v>
      </c>
      <c r="Z776" s="18" t="s">
        <v>6189</v>
      </c>
      <c r="AA776" s="18" t="s">
        <v>71</v>
      </c>
      <c r="AB776" s="18" t="s">
        <v>6766</v>
      </c>
      <c r="AC776" s="67" t="str">
        <f>+VLOOKUP("*"&amp;L776&amp;"*",'[2]REGISTROS SANITARIOS'!$D$554:$E$713,2,FALSE)</f>
        <v>SI</v>
      </c>
      <c r="AD776" s="22" t="s">
        <v>1025</v>
      </c>
      <c r="AE776" s="16" t="s">
        <v>7740</v>
      </c>
      <c r="AF776" s="34" t="s">
        <v>8814</v>
      </c>
      <c r="AG776" s="24"/>
      <c r="AH776" s="18"/>
      <c r="AI776" s="18"/>
      <c r="AJ776" s="17">
        <v>148.5</v>
      </c>
      <c r="AK776" s="25">
        <v>148.5</v>
      </c>
      <c r="AL776" s="25">
        <v>176</v>
      </c>
      <c r="AM776" s="35"/>
      <c r="AN776" s="49">
        <f t="shared" si="112"/>
        <v>26136</v>
      </c>
      <c r="AO776" s="18"/>
      <c r="AP776" s="15" t="s">
        <v>8012</v>
      </c>
      <c r="AQ776" s="43" t="str">
        <f t="shared" si="113"/>
        <v>SI</v>
      </c>
      <c r="AR776" s="44">
        <f t="shared" si="114"/>
        <v>26136</v>
      </c>
      <c r="AS776" s="44">
        <f t="shared" si="115"/>
        <v>26136</v>
      </c>
      <c r="AT776" s="44">
        <f t="shared" si="116"/>
        <v>26136</v>
      </c>
      <c r="AU776" s="44">
        <f t="shared" si="117"/>
        <v>26136</v>
      </c>
      <c r="AV776" s="45" t="b">
        <f t="shared" si="118"/>
        <v>1</v>
      </c>
      <c r="AW776" s="45" t="b">
        <f t="shared" si="119"/>
        <v>1</v>
      </c>
      <c r="AX776" s="45"/>
    </row>
    <row r="777" spans="1:50" s="36" customFormat="1" ht="27.75" customHeight="1" x14ac:dyDescent="0.15">
      <c r="A777" s="36" t="str">
        <f t="shared" si="111"/>
        <v>CARMEN DEL PILAR ESCOBAR BUSTOS114101430</v>
      </c>
      <c r="B777" s="36" t="b">
        <f>+A777='[1]Anexo 9'!A777</f>
        <v>1</v>
      </c>
      <c r="C777" s="18">
        <v>51739388</v>
      </c>
      <c r="D777" s="18" t="s">
        <v>3859</v>
      </c>
      <c r="E777" s="15" t="s">
        <v>61</v>
      </c>
      <c r="F777" s="15" t="s">
        <v>1652</v>
      </c>
      <c r="G777" s="15">
        <f>+VLOOKUP(F777,[3]Sheet1!$E$3:$G$74,3,FALSE)</f>
        <v>19</v>
      </c>
      <c r="H777" s="15">
        <f>+VLOOKUP(D777&amp;F777,'TD para paquetes'!$E$3:$I$441,5,FALSE)</f>
        <v>16</v>
      </c>
      <c r="I777" s="15" t="s">
        <v>44</v>
      </c>
      <c r="J777" s="15">
        <v>5</v>
      </c>
      <c r="K777" s="15">
        <v>2</v>
      </c>
      <c r="L777" s="15">
        <v>114101430</v>
      </c>
      <c r="M777" s="15" t="s">
        <v>1715</v>
      </c>
      <c r="N777" s="15" t="s">
        <v>1436</v>
      </c>
      <c r="O777" s="18" t="s">
        <v>4322</v>
      </c>
      <c r="P777" s="22" t="s">
        <v>3841</v>
      </c>
      <c r="Q777" s="15" t="s">
        <v>1713</v>
      </c>
      <c r="R777" s="18" t="s">
        <v>5652</v>
      </c>
      <c r="S777" s="22" t="s">
        <v>73</v>
      </c>
      <c r="T777" s="18" t="s">
        <v>5652</v>
      </c>
      <c r="U777" s="18">
        <v>20</v>
      </c>
      <c r="V777" s="15"/>
      <c r="W777" s="18" t="s">
        <v>6212</v>
      </c>
      <c r="X777" s="18"/>
      <c r="Y777" s="15" t="s">
        <v>73</v>
      </c>
      <c r="Z777" s="18" t="s">
        <v>6212</v>
      </c>
      <c r="AA777" s="18" t="s">
        <v>71</v>
      </c>
      <c r="AB777" s="18" t="s">
        <v>6817</v>
      </c>
      <c r="AC777" s="67" t="e">
        <f>+VLOOKUP("*"&amp;L777&amp;"*",'[2]REGISTROS SANITARIOS'!$D$554:$E$713,2,FALSE)</f>
        <v>#N/A</v>
      </c>
      <c r="AD777" s="22" t="s">
        <v>44</v>
      </c>
      <c r="AE777" s="16" t="s">
        <v>7851</v>
      </c>
      <c r="AF777" s="34" t="s">
        <v>8814</v>
      </c>
      <c r="AG777" s="24"/>
      <c r="AH777" s="18"/>
      <c r="AI777" s="18"/>
      <c r="AJ777" s="17">
        <v>77</v>
      </c>
      <c r="AK777" s="25">
        <v>77</v>
      </c>
      <c r="AL777" s="25">
        <v>370</v>
      </c>
      <c r="AM777" s="35"/>
      <c r="AN777" s="49">
        <f t="shared" si="112"/>
        <v>28490</v>
      </c>
      <c r="AO777" s="18"/>
      <c r="AP777" s="15" t="s">
        <v>8012</v>
      </c>
      <c r="AQ777" s="43" t="str">
        <f t="shared" si="113"/>
        <v>SI</v>
      </c>
      <c r="AR777" s="44">
        <f t="shared" si="114"/>
        <v>28490</v>
      </c>
      <c r="AS777" s="44">
        <f t="shared" si="115"/>
        <v>28490</v>
      </c>
      <c r="AT777" s="44">
        <f t="shared" si="116"/>
        <v>28490</v>
      </c>
      <c r="AU777" s="44">
        <f t="shared" si="117"/>
        <v>28490</v>
      </c>
      <c r="AV777" s="45" t="b">
        <f t="shared" si="118"/>
        <v>1</v>
      </c>
      <c r="AW777" s="45" t="b">
        <f t="shared" si="119"/>
        <v>1</v>
      </c>
      <c r="AX777" s="45"/>
    </row>
    <row r="778" spans="1:50" s="36" customFormat="1" ht="27.75" customHeight="1" x14ac:dyDescent="0.15">
      <c r="A778" s="36" t="str">
        <f t="shared" si="111"/>
        <v>CARMEN DEL PILAR ESCOBAR BUSTOS114101520</v>
      </c>
      <c r="B778" s="36" t="b">
        <f>+A778='[1]Anexo 9'!A778</f>
        <v>1</v>
      </c>
      <c r="C778" s="18">
        <v>51739389</v>
      </c>
      <c r="D778" s="18" t="s">
        <v>3859</v>
      </c>
      <c r="E778" s="15" t="s">
        <v>61</v>
      </c>
      <c r="F778" s="15" t="s">
        <v>1652</v>
      </c>
      <c r="G778" s="15">
        <f>+VLOOKUP(F778,[3]Sheet1!$E$3:$G$74,3,FALSE)</f>
        <v>19</v>
      </c>
      <c r="H778" s="15">
        <f>+VLOOKUP(D778&amp;F778,'TD para paquetes'!$E$3:$I$441,5,FALSE)</f>
        <v>16</v>
      </c>
      <c r="I778" s="15" t="s">
        <v>44</v>
      </c>
      <c r="J778" s="15">
        <v>5</v>
      </c>
      <c r="K778" s="15">
        <v>2</v>
      </c>
      <c r="L778" s="15">
        <v>114101520</v>
      </c>
      <c r="M778" s="15" t="s">
        <v>1718</v>
      </c>
      <c r="N778" s="15" t="s">
        <v>1436</v>
      </c>
      <c r="O778" s="18" t="s">
        <v>4323</v>
      </c>
      <c r="P778" s="22" t="s">
        <v>73</v>
      </c>
      <c r="Q778" s="15" t="s">
        <v>1720</v>
      </c>
      <c r="R778" s="18" t="s">
        <v>3830</v>
      </c>
      <c r="S778" s="22" t="s">
        <v>73</v>
      </c>
      <c r="T778" s="18" t="s">
        <v>3830</v>
      </c>
      <c r="U778" s="18">
        <v>30</v>
      </c>
      <c r="V778" s="15"/>
      <c r="W778" s="18" t="s">
        <v>6185</v>
      </c>
      <c r="X778" s="18"/>
      <c r="Y778" s="15" t="s">
        <v>73</v>
      </c>
      <c r="Z778" s="18" t="s">
        <v>6185</v>
      </c>
      <c r="AA778" s="18" t="s">
        <v>71</v>
      </c>
      <c r="AB778" s="18" t="s">
        <v>1725</v>
      </c>
      <c r="AC778" s="67" t="str">
        <f>+VLOOKUP("*"&amp;L778&amp;"*",'[2]REGISTROS SANITARIOS'!$D$554:$E$713,2,FALSE)</f>
        <v>SI</v>
      </c>
      <c r="AD778" s="22" t="s">
        <v>1025</v>
      </c>
      <c r="AE778" s="16" t="s">
        <v>7880</v>
      </c>
      <c r="AF778" s="34" t="s">
        <v>8814</v>
      </c>
      <c r="AG778" s="24" t="s">
        <v>8209</v>
      </c>
      <c r="AH778" s="18" t="s">
        <v>8024</v>
      </c>
      <c r="AI778" s="18" t="s">
        <v>56</v>
      </c>
      <c r="AJ778" s="17">
        <v>49.5</v>
      </c>
      <c r="AK778" s="25">
        <v>49.5</v>
      </c>
      <c r="AL778" s="25">
        <v>3380</v>
      </c>
      <c r="AM778" s="35"/>
      <c r="AN778" s="49">
        <f t="shared" si="112"/>
        <v>167310</v>
      </c>
      <c r="AO778" s="18"/>
      <c r="AP778" s="15" t="s">
        <v>8012</v>
      </c>
      <c r="AQ778" s="43" t="str">
        <f t="shared" si="113"/>
        <v>SI</v>
      </c>
      <c r="AR778" s="44">
        <f t="shared" si="114"/>
        <v>167310</v>
      </c>
      <c r="AS778" s="44">
        <f t="shared" si="115"/>
        <v>167310</v>
      </c>
      <c r="AT778" s="44">
        <f t="shared" si="116"/>
        <v>167310</v>
      </c>
      <c r="AU778" s="44">
        <f t="shared" si="117"/>
        <v>167310</v>
      </c>
      <c r="AV778" s="45" t="b">
        <f t="shared" si="118"/>
        <v>1</v>
      </c>
      <c r="AW778" s="45" t="b">
        <f t="shared" si="119"/>
        <v>1</v>
      </c>
      <c r="AX778" s="45"/>
    </row>
    <row r="779" spans="1:50" s="36" customFormat="1" ht="27.75" customHeight="1" x14ac:dyDescent="0.15">
      <c r="A779" s="36" t="str">
        <f t="shared" si="111"/>
        <v>CARMEN DEL PILAR ESCOBAR BUSTOS114110109</v>
      </c>
      <c r="B779" s="36" t="b">
        <f>+A779='[1]Anexo 9'!A779</f>
        <v>1</v>
      </c>
      <c r="C779" s="18">
        <v>51739390</v>
      </c>
      <c r="D779" s="18" t="s">
        <v>3859</v>
      </c>
      <c r="E779" s="15" t="s">
        <v>61</v>
      </c>
      <c r="F779" s="15" t="s">
        <v>62</v>
      </c>
      <c r="G779" s="15" t="s">
        <v>3155</v>
      </c>
      <c r="H779" s="15" t="s">
        <v>3155</v>
      </c>
      <c r="I779" s="15" t="s">
        <v>3155</v>
      </c>
      <c r="J779" s="15">
        <v>5</v>
      </c>
      <c r="K779" s="15" t="s">
        <v>3155</v>
      </c>
      <c r="L779" s="15">
        <v>114110109</v>
      </c>
      <c r="M779" s="15" t="s">
        <v>2490</v>
      </c>
      <c r="N779" s="15" t="s">
        <v>1436</v>
      </c>
      <c r="O779" s="18" t="s">
        <v>4324</v>
      </c>
      <c r="P779" s="22" t="s">
        <v>73</v>
      </c>
      <c r="Q779" s="15" t="s">
        <v>1822</v>
      </c>
      <c r="R779" s="18" t="s">
        <v>5647</v>
      </c>
      <c r="S779" s="22" t="b">
        <f>+R779=Q779</f>
        <v>0</v>
      </c>
      <c r="T779" s="18" t="s">
        <v>5647</v>
      </c>
      <c r="U779" s="18">
        <v>300</v>
      </c>
      <c r="V779" s="15"/>
      <c r="W779" s="18" t="s">
        <v>2134</v>
      </c>
      <c r="X779" s="18"/>
      <c r="Y779" s="15" t="s">
        <v>73</v>
      </c>
      <c r="Z779" s="18" t="s">
        <v>2134</v>
      </c>
      <c r="AA779" s="18" t="s">
        <v>71</v>
      </c>
      <c r="AB779" s="18" t="s">
        <v>3704</v>
      </c>
      <c r="AC779" s="67" t="str">
        <f>+VLOOKUP("*"&amp;L779&amp;"*",'[2]REGISTROS SANITARIOS'!$D$554:$E$713,2,FALSE)</f>
        <v>SI</v>
      </c>
      <c r="AD779" s="22" t="s">
        <v>1025</v>
      </c>
      <c r="AE779" s="16" t="s">
        <v>7841</v>
      </c>
      <c r="AF779" s="34" t="s">
        <v>8814</v>
      </c>
      <c r="AG779" s="24" t="s">
        <v>8210</v>
      </c>
      <c r="AH779" s="18" t="s">
        <v>8042</v>
      </c>
      <c r="AI779" s="18" t="s">
        <v>56</v>
      </c>
      <c r="AJ779" s="17">
        <v>56650</v>
      </c>
      <c r="AK779" s="25">
        <v>56650</v>
      </c>
      <c r="AL779" s="25">
        <v>148</v>
      </c>
      <c r="AM779" s="35"/>
      <c r="AN779" s="49">
        <f t="shared" si="112"/>
        <v>8384200</v>
      </c>
      <c r="AO779" s="18"/>
      <c r="AP779" s="15" t="s">
        <v>8012</v>
      </c>
      <c r="AQ779" s="43" t="str">
        <f t="shared" si="113"/>
        <v>SI</v>
      </c>
      <c r="AR779" s="44">
        <f t="shared" si="114"/>
        <v>8384200</v>
      </c>
      <c r="AS779" s="44">
        <f t="shared" si="115"/>
        <v>8384200</v>
      </c>
      <c r="AT779" s="44">
        <f t="shared" si="116"/>
        <v>8384200</v>
      </c>
      <c r="AU779" s="44">
        <f t="shared" si="117"/>
        <v>8384200</v>
      </c>
      <c r="AV779" s="45" t="b">
        <f t="shared" si="118"/>
        <v>1</v>
      </c>
      <c r="AW779" s="45" t="b">
        <f t="shared" si="119"/>
        <v>1</v>
      </c>
      <c r="AX779" s="45"/>
    </row>
    <row r="780" spans="1:50" s="36" customFormat="1" ht="27.75" customHeight="1" x14ac:dyDescent="0.15">
      <c r="A780" s="36" t="str">
        <f t="shared" si="111"/>
        <v>CARMEN DEL PILAR ESCOBAR BUSTOS114110309</v>
      </c>
      <c r="B780" s="36" t="b">
        <f>+A780='[1]Anexo 9'!A780</f>
        <v>1</v>
      </c>
      <c r="C780" s="18">
        <v>51739391</v>
      </c>
      <c r="D780" s="18" t="s">
        <v>3859</v>
      </c>
      <c r="E780" s="15" t="s">
        <v>61</v>
      </c>
      <c r="F780" s="15" t="s">
        <v>62</v>
      </c>
      <c r="G780" s="15" t="s">
        <v>3155</v>
      </c>
      <c r="H780" s="15" t="s">
        <v>3155</v>
      </c>
      <c r="I780" s="15" t="s">
        <v>3155</v>
      </c>
      <c r="J780" s="15">
        <v>5</v>
      </c>
      <c r="K780" s="15" t="s">
        <v>3155</v>
      </c>
      <c r="L780" s="15">
        <v>114110309</v>
      </c>
      <c r="M780" s="15" t="s">
        <v>2493</v>
      </c>
      <c r="N780" s="15" t="s">
        <v>1436</v>
      </c>
      <c r="O780" s="18" t="s">
        <v>4325</v>
      </c>
      <c r="P780" s="22" t="s">
        <v>3841</v>
      </c>
      <c r="Q780" s="15" t="s">
        <v>1428</v>
      </c>
      <c r="R780" s="18" t="s">
        <v>5688</v>
      </c>
      <c r="S780" s="22" t="s">
        <v>68</v>
      </c>
      <c r="T780" s="18" t="s">
        <v>5688</v>
      </c>
      <c r="U780" s="18">
        <v>30</v>
      </c>
      <c r="V780" s="15"/>
      <c r="W780" s="18" t="s">
        <v>1707</v>
      </c>
      <c r="X780" s="18"/>
      <c r="Y780" s="15" t="s">
        <v>73</v>
      </c>
      <c r="Z780" s="18" t="s">
        <v>1707</v>
      </c>
      <c r="AA780" s="18" t="s">
        <v>71</v>
      </c>
      <c r="AB780" s="18" t="s">
        <v>3707</v>
      </c>
      <c r="AC780" s="67" t="e">
        <f>+VLOOKUP("*"&amp;L780&amp;"*",'[2]REGISTROS SANITARIOS'!$D$554:$E$713,2,FALSE)</f>
        <v>#N/A</v>
      </c>
      <c r="AD780" s="22" t="s">
        <v>44</v>
      </c>
      <c r="AE780" s="16" t="s">
        <v>7881</v>
      </c>
      <c r="AF780" s="34" t="s">
        <v>8814</v>
      </c>
      <c r="AG780" s="24" t="s">
        <v>8211</v>
      </c>
      <c r="AH780" s="18" t="s">
        <v>8011</v>
      </c>
      <c r="AI780" s="18" t="s">
        <v>56</v>
      </c>
      <c r="AJ780" s="17">
        <v>82500</v>
      </c>
      <c r="AK780" s="25">
        <v>82500</v>
      </c>
      <c r="AL780" s="25">
        <v>250</v>
      </c>
      <c r="AM780" s="35"/>
      <c r="AN780" s="49">
        <f t="shared" si="112"/>
        <v>20625000</v>
      </c>
      <c r="AO780" s="18"/>
      <c r="AP780" s="15" t="s">
        <v>8012</v>
      </c>
      <c r="AQ780" s="43" t="str">
        <f t="shared" si="113"/>
        <v>SI</v>
      </c>
      <c r="AR780" s="44">
        <f t="shared" si="114"/>
        <v>20625000</v>
      </c>
      <c r="AS780" s="44">
        <f t="shared" si="115"/>
        <v>20625000</v>
      </c>
      <c r="AT780" s="44">
        <f t="shared" si="116"/>
        <v>20625000</v>
      </c>
      <c r="AU780" s="44">
        <f t="shared" si="117"/>
        <v>20625000</v>
      </c>
      <c r="AV780" s="45" t="b">
        <f t="shared" si="118"/>
        <v>1</v>
      </c>
      <c r="AW780" s="45" t="b">
        <f t="shared" si="119"/>
        <v>1</v>
      </c>
      <c r="AX780" s="45"/>
    </row>
    <row r="781" spans="1:50" s="36" customFormat="1" ht="27.75" customHeight="1" x14ac:dyDescent="0.15">
      <c r="A781" s="36" t="str">
        <f t="shared" si="111"/>
        <v>CARMEN DEL PILAR ESCOBAR BUSTOS114110509</v>
      </c>
      <c r="B781" s="36" t="b">
        <f>+A781='[1]Anexo 9'!A781</f>
        <v>1</v>
      </c>
      <c r="C781" s="18">
        <v>51739392</v>
      </c>
      <c r="D781" s="18" t="s">
        <v>3859</v>
      </c>
      <c r="E781" s="15" t="s">
        <v>61</v>
      </c>
      <c r="F781" s="15" t="s">
        <v>62</v>
      </c>
      <c r="G781" s="15" t="s">
        <v>3155</v>
      </c>
      <c r="H781" s="15" t="s">
        <v>3155</v>
      </c>
      <c r="I781" s="15" t="s">
        <v>3155</v>
      </c>
      <c r="J781" s="15">
        <v>5</v>
      </c>
      <c r="K781" s="15" t="s">
        <v>3155</v>
      </c>
      <c r="L781" s="15">
        <v>114110509</v>
      </c>
      <c r="M781" s="15" t="s">
        <v>2496</v>
      </c>
      <c r="N781" s="15" t="s">
        <v>1426</v>
      </c>
      <c r="O781" s="18" t="s">
        <v>4326</v>
      </c>
      <c r="P781" s="22" t="s">
        <v>3841</v>
      </c>
      <c r="Q781" s="15" t="s">
        <v>1822</v>
      </c>
      <c r="R781" s="18" t="s">
        <v>5646</v>
      </c>
      <c r="S781" s="22" t="s">
        <v>73</v>
      </c>
      <c r="T781" s="18" t="s">
        <v>5646</v>
      </c>
      <c r="U781" s="18">
        <v>300</v>
      </c>
      <c r="V781" s="15"/>
      <c r="W781" s="18" t="s">
        <v>2556</v>
      </c>
      <c r="X781" s="18"/>
      <c r="Y781" s="15" t="s">
        <v>73</v>
      </c>
      <c r="Z781" s="18" t="s">
        <v>2556</v>
      </c>
      <c r="AA781" s="18" t="s">
        <v>71</v>
      </c>
      <c r="AB781" s="18" t="s">
        <v>2500</v>
      </c>
      <c r="AC781" s="67" t="e">
        <f>+VLOOKUP("*"&amp;L781&amp;"*",'[2]REGISTROS SANITARIOS'!$D$554:$E$713,2,FALSE)</f>
        <v>#N/A</v>
      </c>
      <c r="AD781" s="22" t="s">
        <v>44</v>
      </c>
      <c r="AE781" s="16" t="s">
        <v>7882</v>
      </c>
      <c r="AF781" s="34" t="s">
        <v>8814</v>
      </c>
      <c r="AG781" s="24" t="s">
        <v>8212</v>
      </c>
      <c r="AH781" s="18" t="s">
        <v>8014</v>
      </c>
      <c r="AI781" s="18" t="s">
        <v>56</v>
      </c>
      <c r="AJ781" s="17">
        <v>27500</v>
      </c>
      <c r="AK781" s="25">
        <v>27500</v>
      </c>
      <c r="AL781" s="25">
        <v>832</v>
      </c>
      <c r="AM781" s="35"/>
      <c r="AN781" s="49">
        <f t="shared" si="112"/>
        <v>22880000</v>
      </c>
      <c r="AO781" s="18"/>
      <c r="AP781" s="15" t="s">
        <v>8012</v>
      </c>
      <c r="AQ781" s="43" t="str">
        <f t="shared" si="113"/>
        <v>SI</v>
      </c>
      <c r="AR781" s="44">
        <f t="shared" si="114"/>
        <v>22880000</v>
      </c>
      <c r="AS781" s="44">
        <f t="shared" si="115"/>
        <v>22880000</v>
      </c>
      <c r="AT781" s="44">
        <f t="shared" si="116"/>
        <v>22880000</v>
      </c>
      <c r="AU781" s="44">
        <f t="shared" si="117"/>
        <v>22880000</v>
      </c>
      <c r="AV781" s="45" t="b">
        <f t="shared" si="118"/>
        <v>1</v>
      </c>
      <c r="AW781" s="45" t="b">
        <f t="shared" si="119"/>
        <v>1</v>
      </c>
      <c r="AX781" s="45"/>
    </row>
    <row r="782" spans="1:50" s="36" customFormat="1" ht="27.75" customHeight="1" x14ac:dyDescent="0.15">
      <c r="A782" s="36" t="str">
        <f t="shared" si="111"/>
        <v>CARMEN DEL PILAR ESCOBAR BUSTOS114120109</v>
      </c>
      <c r="B782" s="36" t="b">
        <f>+A782='[1]Anexo 9'!A782</f>
        <v>1</v>
      </c>
      <c r="C782" s="18">
        <v>51739393</v>
      </c>
      <c r="D782" s="18" t="s">
        <v>3859</v>
      </c>
      <c r="E782" s="15" t="s">
        <v>61</v>
      </c>
      <c r="F782" s="15" t="s">
        <v>62</v>
      </c>
      <c r="G782" s="15" t="s">
        <v>3155</v>
      </c>
      <c r="H782" s="15" t="s">
        <v>3155</v>
      </c>
      <c r="I782" s="15" t="s">
        <v>3155</v>
      </c>
      <c r="J782" s="15">
        <v>5</v>
      </c>
      <c r="K782" s="15" t="s">
        <v>3155</v>
      </c>
      <c r="L782" s="15">
        <v>114120109</v>
      </c>
      <c r="M782" s="15" t="s">
        <v>2501</v>
      </c>
      <c r="N782" s="15" t="s">
        <v>1436</v>
      </c>
      <c r="O782" s="18" t="s">
        <v>4327</v>
      </c>
      <c r="P782" s="22" t="s">
        <v>73</v>
      </c>
      <c r="Q782" s="15" t="s">
        <v>1977</v>
      </c>
      <c r="R782" s="18" t="s">
        <v>5628</v>
      </c>
      <c r="S782" s="22" t="s">
        <v>73</v>
      </c>
      <c r="T782" s="18" t="s">
        <v>5628</v>
      </c>
      <c r="U782" s="18">
        <v>500</v>
      </c>
      <c r="V782" s="15"/>
      <c r="W782" s="18" t="s">
        <v>2061</v>
      </c>
      <c r="X782" s="18"/>
      <c r="Y782" s="15" t="s">
        <v>73</v>
      </c>
      <c r="Z782" s="18" t="s">
        <v>2061</v>
      </c>
      <c r="AA782" s="18" t="s">
        <v>71</v>
      </c>
      <c r="AB782" s="18" t="s">
        <v>2504</v>
      </c>
      <c r="AC782" s="67" t="str">
        <f>+VLOOKUP("*"&amp;L782&amp;"*",'[2]REGISTROS SANITARIOS'!$D$554:$E$713,2,FALSE)</f>
        <v>SI</v>
      </c>
      <c r="AD782" s="22" t="s">
        <v>1025</v>
      </c>
      <c r="AE782" s="16" t="s">
        <v>7883</v>
      </c>
      <c r="AF782" s="34" t="s">
        <v>8814</v>
      </c>
      <c r="AG782" s="24" t="s">
        <v>8213</v>
      </c>
      <c r="AH782" s="18" t="s">
        <v>8052</v>
      </c>
      <c r="AI782" s="18" t="s">
        <v>56</v>
      </c>
      <c r="AJ782" s="17">
        <v>129250</v>
      </c>
      <c r="AK782" s="25">
        <v>129250</v>
      </c>
      <c r="AL782" s="25">
        <v>218</v>
      </c>
      <c r="AM782" s="35"/>
      <c r="AN782" s="49">
        <f t="shared" si="112"/>
        <v>28176500</v>
      </c>
      <c r="AO782" s="18"/>
      <c r="AP782" s="15" t="s">
        <v>8012</v>
      </c>
      <c r="AQ782" s="43" t="str">
        <f t="shared" si="113"/>
        <v>SI</v>
      </c>
      <c r="AR782" s="44">
        <f t="shared" si="114"/>
        <v>28176500</v>
      </c>
      <c r="AS782" s="44">
        <f t="shared" si="115"/>
        <v>28176500</v>
      </c>
      <c r="AT782" s="44">
        <f t="shared" si="116"/>
        <v>28176500</v>
      </c>
      <c r="AU782" s="44">
        <f t="shared" si="117"/>
        <v>28176500</v>
      </c>
      <c r="AV782" s="45" t="b">
        <f t="shared" si="118"/>
        <v>1</v>
      </c>
      <c r="AW782" s="45" t="b">
        <f t="shared" si="119"/>
        <v>1</v>
      </c>
      <c r="AX782" s="45"/>
    </row>
    <row r="783" spans="1:50" s="36" customFormat="1" ht="27.75" customHeight="1" x14ac:dyDescent="0.15">
      <c r="A783" s="36" t="str">
        <f t="shared" si="111"/>
        <v>CARMEN DEL PILAR ESCOBAR BUSTOS114130109</v>
      </c>
      <c r="B783" s="36" t="b">
        <f>+A783='[1]Anexo 9'!A783</f>
        <v>1</v>
      </c>
      <c r="C783" s="18">
        <v>51739394</v>
      </c>
      <c r="D783" s="18" t="s">
        <v>3859</v>
      </c>
      <c r="E783" s="15" t="s">
        <v>61</v>
      </c>
      <c r="F783" s="15" t="s">
        <v>62</v>
      </c>
      <c r="G783" s="15" t="s">
        <v>3155</v>
      </c>
      <c r="H783" s="15" t="s">
        <v>3155</v>
      </c>
      <c r="I783" s="15" t="s">
        <v>3155</v>
      </c>
      <c r="J783" s="15">
        <v>3</v>
      </c>
      <c r="K783" s="15" t="s">
        <v>3155</v>
      </c>
      <c r="L783" s="15">
        <v>114130109</v>
      </c>
      <c r="M783" s="15" t="s">
        <v>3710</v>
      </c>
      <c r="N783" s="15" t="s">
        <v>1436</v>
      </c>
      <c r="O783" s="18" t="s">
        <v>4328</v>
      </c>
      <c r="P783" s="22" t="s">
        <v>73</v>
      </c>
      <c r="Q783" s="15" t="s">
        <v>1428</v>
      </c>
      <c r="R783" s="18" t="s">
        <v>5627</v>
      </c>
      <c r="S783" s="22" t="s">
        <v>73</v>
      </c>
      <c r="T783" s="18" t="s">
        <v>5627</v>
      </c>
      <c r="U783" s="18">
        <v>100</v>
      </c>
      <c r="V783" s="15"/>
      <c r="W783" s="18" t="s">
        <v>2459</v>
      </c>
      <c r="X783" s="18"/>
      <c r="Y783" s="15" t="s">
        <v>73</v>
      </c>
      <c r="Z783" s="18" t="s">
        <v>2459</v>
      </c>
      <c r="AA783" s="18" t="s">
        <v>71</v>
      </c>
      <c r="AB783" s="18" t="s">
        <v>3715</v>
      </c>
      <c r="AC783" s="67" t="str">
        <f>+VLOOKUP("*"&amp;L783&amp;"*",'[2]REGISTROS SANITARIOS'!$D$554:$E$713,2,FALSE)</f>
        <v>SI</v>
      </c>
      <c r="AD783" s="22" t="s">
        <v>1025</v>
      </c>
      <c r="AE783" s="16" t="s">
        <v>7884</v>
      </c>
      <c r="AF783" s="34" t="s">
        <v>8814</v>
      </c>
      <c r="AG783" s="24" t="s">
        <v>8214</v>
      </c>
      <c r="AH783" s="18" t="s">
        <v>8017</v>
      </c>
      <c r="AI783" s="18" t="s">
        <v>56</v>
      </c>
      <c r="AJ783" s="17">
        <v>26400</v>
      </c>
      <c r="AK783" s="25">
        <v>26400</v>
      </c>
      <c r="AL783" s="25">
        <v>308</v>
      </c>
      <c r="AM783" s="35"/>
      <c r="AN783" s="49">
        <f t="shared" si="112"/>
        <v>8131200</v>
      </c>
      <c r="AO783" s="18"/>
      <c r="AP783" s="15" t="s">
        <v>8012</v>
      </c>
      <c r="AQ783" s="43" t="str">
        <f t="shared" si="113"/>
        <v>SI</v>
      </c>
      <c r="AR783" s="44">
        <f t="shared" si="114"/>
        <v>8131200</v>
      </c>
      <c r="AS783" s="44">
        <f t="shared" si="115"/>
        <v>8131200</v>
      </c>
      <c r="AT783" s="44">
        <f t="shared" si="116"/>
        <v>8131200</v>
      </c>
      <c r="AU783" s="44">
        <f t="shared" si="117"/>
        <v>8131200</v>
      </c>
      <c r="AV783" s="45" t="b">
        <f t="shared" si="118"/>
        <v>1</v>
      </c>
      <c r="AW783" s="45" t="b">
        <f t="shared" si="119"/>
        <v>1</v>
      </c>
      <c r="AX783" s="45"/>
    </row>
    <row r="784" spans="1:50" s="36" customFormat="1" ht="27.75" customHeight="1" x14ac:dyDescent="0.15">
      <c r="A784" s="36" t="str">
        <f t="shared" si="111"/>
        <v>CARMEN DEL PILAR ESCOBAR BUSTOS115000103</v>
      </c>
      <c r="B784" s="36" t="b">
        <f>+A784='[1]Anexo 9'!A784</f>
        <v>1</v>
      </c>
      <c r="C784" s="18">
        <v>51739395</v>
      </c>
      <c r="D784" s="18" t="s">
        <v>3859</v>
      </c>
      <c r="E784" s="15" t="s">
        <v>61</v>
      </c>
      <c r="F784" s="15" t="s">
        <v>62</v>
      </c>
      <c r="G784" s="15" t="s">
        <v>3155</v>
      </c>
      <c r="H784" s="15" t="s">
        <v>3155</v>
      </c>
      <c r="I784" s="15" t="s">
        <v>3155</v>
      </c>
      <c r="J784" s="15">
        <v>4</v>
      </c>
      <c r="K784" s="15" t="s">
        <v>3155</v>
      </c>
      <c r="L784" s="15">
        <v>115000103</v>
      </c>
      <c r="M784" s="15" t="s">
        <v>2505</v>
      </c>
      <c r="N784" s="15" t="s">
        <v>64</v>
      </c>
      <c r="O784" s="18" t="s">
        <v>4329</v>
      </c>
      <c r="P784" s="22" t="s">
        <v>3841</v>
      </c>
      <c r="Q784" s="15" t="s">
        <v>76</v>
      </c>
      <c r="R784" s="18" t="s">
        <v>5650</v>
      </c>
      <c r="S784" s="22" t="s">
        <v>73</v>
      </c>
      <c r="T784" s="18" t="s">
        <v>5650</v>
      </c>
      <c r="U784" s="18">
        <v>100</v>
      </c>
      <c r="V784" s="15"/>
      <c r="W784" s="18" t="s">
        <v>6196</v>
      </c>
      <c r="X784" s="18"/>
      <c r="Y784" s="15" t="s">
        <v>73</v>
      </c>
      <c r="Z784" s="18" t="s">
        <v>6196</v>
      </c>
      <c r="AA784" s="18" t="s">
        <v>71</v>
      </c>
      <c r="AB784" s="18" t="s">
        <v>3717</v>
      </c>
      <c r="AC784" s="67" t="e">
        <f>+VLOOKUP("*"&amp;L784&amp;"*",'[2]REGISTROS SANITARIOS'!$D$554:$E$713,2,FALSE)</f>
        <v>#N/A</v>
      </c>
      <c r="AD784" s="22" t="s">
        <v>44</v>
      </c>
      <c r="AE784" s="16" t="s">
        <v>7885</v>
      </c>
      <c r="AF784" s="34" t="s">
        <v>8814</v>
      </c>
      <c r="AG784" s="24" t="s">
        <v>8215</v>
      </c>
      <c r="AH784" s="18" t="s">
        <v>8011</v>
      </c>
      <c r="AI784" s="18" t="s">
        <v>56</v>
      </c>
      <c r="AJ784" s="17">
        <v>1210</v>
      </c>
      <c r="AK784" s="25">
        <v>1210</v>
      </c>
      <c r="AL784" s="25">
        <v>404</v>
      </c>
      <c r="AM784" s="35"/>
      <c r="AN784" s="49">
        <f t="shared" si="112"/>
        <v>488840</v>
      </c>
      <c r="AO784" s="18"/>
      <c r="AP784" s="15" t="s">
        <v>8012</v>
      </c>
      <c r="AQ784" s="43" t="str">
        <f t="shared" si="113"/>
        <v>SI</v>
      </c>
      <c r="AR784" s="44">
        <f t="shared" si="114"/>
        <v>488840</v>
      </c>
      <c r="AS784" s="44">
        <f t="shared" si="115"/>
        <v>488840</v>
      </c>
      <c r="AT784" s="44">
        <f t="shared" si="116"/>
        <v>488840</v>
      </c>
      <c r="AU784" s="44">
        <f t="shared" si="117"/>
        <v>488840</v>
      </c>
      <c r="AV784" s="45" t="b">
        <f t="shared" si="118"/>
        <v>1</v>
      </c>
      <c r="AW784" s="45" t="b">
        <f t="shared" si="119"/>
        <v>1</v>
      </c>
      <c r="AX784" s="45"/>
    </row>
    <row r="785" spans="1:50" s="36" customFormat="1" ht="27.75" customHeight="1" x14ac:dyDescent="0.15">
      <c r="A785" s="36" t="str">
        <f t="shared" si="111"/>
        <v>CARMEN DEL PILAR ESCOBAR BUSTOS115000303</v>
      </c>
      <c r="B785" s="36" t="b">
        <f>+A785='[1]Anexo 9'!A785</f>
        <v>1</v>
      </c>
      <c r="C785" s="18">
        <v>51739397</v>
      </c>
      <c r="D785" s="18" t="s">
        <v>3859</v>
      </c>
      <c r="E785" s="15" t="s">
        <v>61</v>
      </c>
      <c r="F785" s="15" t="s">
        <v>62</v>
      </c>
      <c r="G785" s="15" t="s">
        <v>3155</v>
      </c>
      <c r="H785" s="15" t="s">
        <v>3155</v>
      </c>
      <c r="I785" s="15" t="s">
        <v>3155</v>
      </c>
      <c r="J785" s="15">
        <v>3</v>
      </c>
      <c r="K785" s="15" t="s">
        <v>3155</v>
      </c>
      <c r="L785" s="15">
        <v>115000303</v>
      </c>
      <c r="M785" s="15" t="s">
        <v>3718</v>
      </c>
      <c r="N785" s="15" t="s">
        <v>64</v>
      </c>
      <c r="O785" s="18" t="s">
        <v>4330</v>
      </c>
      <c r="P785" s="22" t="s">
        <v>3841</v>
      </c>
      <c r="Q785" s="15" t="s">
        <v>1744</v>
      </c>
      <c r="R785" s="18" t="s">
        <v>5633</v>
      </c>
      <c r="S785" s="22" t="s">
        <v>73</v>
      </c>
      <c r="T785" s="18" t="s">
        <v>5633</v>
      </c>
      <c r="U785" s="18">
        <v>10</v>
      </c>
      <c r="V785" s="15"/>
      <c r="W785" s="18" t="s">
        <v>1746</v>
      </c>
      <c r="X785" s="18"/>
      <c r="Y785" s="15" t="s">
        <v>73</v>
      </c>
      <c r="Z785" s="18" t="s">
        <v>1746</v>
      </c>
      <c r="AA785" s="18" t="s">
        <v>71</v>
      </c>
      <c r="AB785" s="18" t="s">
        <v>6833</v>
      </c>
      <c r="AC785" s="67" t="str">
        <f>+VLOOKUP("*"&amp;L785&amp;"*",'[2]REGISTROS SANITARIOS'!$D$554:$E$713,2,FALSE)</f>
        <v>SI</v>
      </c>
      <c r="AD785" s="22" t="s">
        <v>1025</v>
      </c>
      <c r="AE785" s="16" t="s">
        <v>7739</v>
      </c>
      <c r="AF785" s="34" t="s">
        <v>8814</v>
      </c>
      <c r="AG785" s="24" t="s">
        <v>8216</v>
      </c>
      <c r="AH785" s="18" t="s">
        <v>8011</v>
      </c>
      <c r="AI785" s="18" t="s">
        <v>56</v>
      </c>
      <c r="AJ785" s="17">
        <v>110</v>
      </c>
      <c r="AK785" s="25">
        <v>110</v>
      </c>
      <c r="AL785" s="25">
        <v>29450</v>
      </c>
      <c r="AM785" s="35"/>
      <c r="AN785" s="49">
        <f t="shared" si="112"/>
        <v>3239500</v>
      </c>
      <c r="AO785" s="18"/>
      <c r="AP785" s="15" t="s">
        <v>8012</v>
      </c>
      <c r="AQ785" s="43" t="str">
        <f t="shared" si="113"/>
        <v>SI</v>
      </c>
      <c r="AR785" s="44">
        <f t="shared" si="114"/>
        <v>3239500</v>
      </c>
      <c r="AS785" s="44">
        <f t="shared" si="115"/>
        <v>3239500</v>
      </c>
      <c r="AT785" s="44">
        <f t="shared" si="116"/>
        <v>3239500</v>
      </c>
      <c r="AU785" s="44">
        <f t="shared" si="117"/>
        <v>3239500</v>
      </c>
      <c r="AV785" s="45" t="b">
        <f t="shared" si="118"/>
        <v>1</v>
      </c>
      <c r="AW785" s="45" t="b">
        <f t="shared" si="119"/>
        <v>1</v>
      </c>
      <c r="AX785" s="45"/>
    </row>
    <row r="786" spans="1:50" s="36" customFormat="1" ht="27.75" customHeight="1" x14ac:dyDescent="0.15">
      <c r="A786" s="36" t="str">
        <f t="shared" si="111"/>
        <v>CARMEN DEL PILAR ESCOBAR BUSTOS116010102</v>
      </c>
      <c r="B786" s="36" t="b">
        <f>+A786='[1]Anexo 9'!A786</f>
        <v>1</v>
      </c>
      <c r="C786" s="18">
        <v>51739398</v>
      </c>
      <c r="D786" s="18" t="s">
        <v>3859</v>
      </c>
      <c r="E786" s="15" t="s">
        <v>61</v>
      </c>
      <c r="F786" s="15" t="s">
        <v>62</v>
      </c>
      <c r="G786" s="15" t="s">
        <v>3155</v>
      </c>
      <c r="H786" s="15" t="s">
        <v>3155</v>
      </c>
      <c r="I786" s="15" t="s">
        <v>3155</v>
      </c>
      <c r="J786" s="15">
        <v>5</v>
      </c>
      <c r="K786" s="15" t="s">
        <v>3155</v>
      </c>
      <c r="L786" s="15">
        <v>116010102</v>
      </c>
      <c r="M786" s="15" t="s">
        <v>2513</v>
      </c>
      <c r="N786" s="15" t="s">
        <v>91</v>
      </c>
      <c r="O786" s="18" t="s">
        <v>4331</v>
      </c>
      <c r="P786" s="22" t="s">
        <v>73</v>
      </c>
      <c r="Q786" s="15" t="s">
        <v>2445</v>
      </c>
      <c r="R786" s="18" t="s">
        <v>5687</v>
      </c>
      <c r="S786" s="22" t="s">
        <v>73</v>
      </c>
      <c r="T786" s="18" t="s">
        <v>5687</v>
      </c>
      <c r="U786" s="18">
        <v>1</v>
      </c>
      <c r="V786" s="15"/>
      <c r="W786" s="18" t="s">
        <v>1829</v>
      </c>
      <c r="X786" s="18"/>
      <c r="Y786" s="15" t="s">
        <v>73</v>
      </c>
      <c r="Z786" s="18" t="s">
        <v>1829</v>
      </c>
      <c r="AA786" s="18" t="s">
        <v>71</v>
      </c>
      <c r="AB786" s="18" t="s">
        <v>2515</v>
      </c>
      <c r="AC786" s="67" t="str">
        <f>+VLOOKUP("*"&amp;L786&amp;"*",'[2]REGISTROS SANITARIOS'!$D$554:$E$713,2,FALSE)</f>
        <v>SI</v>
      </c>
      <c r="AD786" s="22" t="s">
        <v>1025</v>
      </c>
      <c r="AE786" s="16" t="s">
        <v>7886</v>
      </c>
      <c r="AF786" s="34" t="s">
        <v>8814</v>
      </c>
      <c r="AG786" s="24" t="s">
        <v>8217</v>
      </c>
      <c r="AH786" s="18" t="s">
        <v>8014</v>
      </c>
      <c r="AI786" s="18" t="s">
        <v>56</v>
      </c>
      <c r="AJ786" s="17">
        <v>165</v>
      </c>
      <c r="AK786" s="25">
        <v>165</v>
      </c>
      <c r="AL786" s="25">
        <v>1382</v>
      </c>
      <c r="AM786" s="35"/>
      <c r="AN786" s="49">
        <f t="shared" si="112"/>
        <v>228030</v>
      </c>
      <c r="AO786" s="18"/>
      <c r="AP786" s="15" t="s">
        <v>8012</v>
      </c>
      <c r="AQ786" s="43" t="str">
        <f t="shared" si="113"/>
        <v>SI</v>
      </c>
      <c r="AR786" s="44">
        <f t="shared" si="114"/>
        <v>228030</v>
      </c>
      <c r="AS786" s="44">
        <f t="shared" si="115"/>
        <v>228030</v>
      </c>
      <c r="AT786" s="44">
        <f t="shared" si="116"/>
        <v>228030</v>
      </c>
      <c r="AU786" s="44">
        <f t="shared" si="117"/>
        <v>228030</v>
      </c>
      <c r="AV786" s="45" t="b">
        <f t="shared" si="118"/>
        <v>1</v>
      </c>
      <c r="AW786" s="45" t="b">
        <f t="shared" si="119"/>
        <v>1</v>
      </c>
      <c r="AX786" s="45"/>
    </row>
    <row r="787" spans="1:50" s="36" customFormat="1" ht="27.75" customHeight="1" x14ac:dyDescent="0.15">
      <c r="A787" s="36" t="str">
        <f t="shared" si="111"/>
        <v>CARMEN DEL PILAR ESCOBAR BUSTOS116010209</v>
      </c>
      <c r="B787" s="36" t="b">
        <f>+A787='[1]Anexo 9'!A787</f>
        <v>1</v>
      </c>
      <c r="C787" s="18">
        <v>51739399</v>
      </c>
      <c r="D787" s="18" t="s">
        <v>3859</v>
      </c>
      <c r="E787" s="15" t="s">
        <v>61</v>
      </c>
      <c r="F787" s="15" t="s">
        <v>62</v>
      </c>
      <c r="G787" s="15" t="s">
        <v>3155</v>
      </c>
      <c r="H787" s="15" t="s">
        <v>3155</v>
      </c>
      <c r="I787" s="15" t="s">
        <v>3155</v>
      </c>
      <c r="J787" s="15">
        <v>5</v>
      </c>
      <c r="K787" s="15" t="s">
        <v>3155</v>
      </c>
      <c r="L787" s="15">
        <v>116010209</v>
      </c>
      <c r="M787" s="15" t="s">
        <v>2516</v>
      </c>
      <c r="N787" s="15" t="s">
        <v>1436</v>
      </c>
      <c r="O787" s="18" t="s">
        <v>4332</v>
      </c>
      <c r="P787" s="22" t="s">
        <v>73</v>
      </c>
      <c r="Q787" s="15" t="s">
        <v>1977</v>
      </c>
      <c r="R787" s="18" t="s">
        <v>5628</v>
      </c>
      <c r="S787" s="22" t="s">
        <v>73</v>
      </c>
      <c r="T787" s="18" t="s">
        <v>5628</v>
      </c>
      <c r="U787" s="18">
        <v>500</v>
      </c>
      <c r="V787" s="15"/>
      <c r="W787" s="18" t="s">
        <v>1943</v>
      </c>
      <c r="X787" s="18"/>
      <c r="Y787" s="15" t="s">
        <v>73</v>
      </c>
      <c r="Z787" s="18" t="s">
        <v>1943</v>
      </c>
      <c r="AA787" s="18" t="s">
        <v>71</v>
      </c>
      <c r="AB787" s="18" t="s">
        <v>2517</v>
      </c>
      <c r="AC787" s="67" t="e">
        <f>+VLOOKUP("*"&amp;L787&amp;"*",'[2]REGISTROS SANITARIOS'!$D$554:$E$713,2,FALSE)</f>
        <v>#N/A</v>
      </c>
      <c r="AD787" s="22" t="s">
        <v>44</v>
      </c>
      <c r="AE787" s="16" t="s">
        <v>7887</v>
      </c>
      <c r="AF787" s="34" t="s">
        <v>8814</v>
      </c>
      <c r="AG787" s="24" t="s">
        <v>8218</v>
      </c>
      <c r="AH787" s="18" t="s">
        <v>8130</v>
      </c>
      <c r="AI787" s="18" t="s">
        <v>56</v>
      </c>
      <c r="AJ787" s="17">
        <v>440000</v>
      </c>
      <c r="AK787" s="25">
        <v>440000</v>
      </c>
      <c r="AL787" s="25">
        <v>42</v>
      </c>
      <c r="AM787" s="35"/>
      <c r="AN787" s="49">
        <f t="shared" si="112"/>
        <v>18480000</v>
      </c>
      <c r="AO787" s="18"/>
      <c r="AP787" s="15" t="s">
        <v>8012</v>
      </c>
      <c r="AQ787" s="43" t="str">
        <f t="shared" si="113"/>
        <v>SI</v>
      </c>
      <c r="AR787" s="44">
        <f t="shared" si="114"/>
        <v>18480000</v>
      </c>
      <c r="AS787" s="44">
        <f t="shared" si="115"/>
        <v>18480000</v>
      </c>
      <c r="AT787" s="44">
        <f t="shared" si="116"/>
        <v>18480000</v>
      </c>
      <c r="AU787" s="44">
        <f t="shared" si="117"/>
        <v>18480000</v>
      </c>
      <c r="AV787" s="45" t="b">
        <f t="shared" si="118"/>
        <v>1</v>
      </c>
      <c r="AW787" s="45" t="b">
        <f t="shared" si="119"/>
        <v>1</v>
      </c>
      <c r="AX787" s="45"/>
    </row>
    <row r="788" spans="1:50" s="36" customFormat="1" ht="27.75" customHeight="1" x14ac:dyDescent="0.15">
      <c r="A788" s="36" t="str">
        <f t="shared" si="111"/>
        <v>CARMEN DEL PILAR ESCOBAR BUSTOS116010309</v>
      </c>
      <c r="B788" s="36" t="b">
        <f>+A788='[1]Anexo 9'!A788</f>
        <v>1</v>
      </c>
      <c r="C788" s="18">
        <v>51739400</v>
      </c>
      <c r="D788" s="18" t="s">
        <v>3859</v>
      </c>
      <c r="E788" s="15" t="s">
        <v>61</v>
      </c>
      <c r="F788" s="15" t="s">
        <v>62</v>
      </c>
      <c r="G788" s="15" t="s">
        <v>3155</v>
      </c>
      <c r="H788" s="15" t="s">
        <v>3155</v>
      </c>
      <c r="I788" s="15" t="s">
        <v>3155</v>
      </c>
      <c r="J788" s="15">
        <v>6</v>
      </c>
      <c r="K788" s="15" t="s">
        <v>3155</v>
      </c>
      <c r="L788" s="15">
        <v>116010309</v>
      </c>
      <c r="M788" s="15" t="s">
        <v>2518</v>
      </c>
      <c r="N788" s="15" t="s">
        <v>1436</v>
      </c>
      <c r="O788" s="18" t="s">
        <v>4333</v>
      </c>
      <c r="P788" s="22" t="s">
        <v>73</v>
      </c>
      <c r="Q788" s="15" t="s">
        <v>1977</v>
      </c>
      <c r="R788" s="18" t="s">
        <v>5691</v>
      </c>
      <c r="S788" s="22" t="s">
        <v>3841</v>
      </c>
      <c r="T788" s="18" t="s">
        <v>5691</v>
      </c>
      <c r="U788" s="18">
        <v>600</v>
      </c>
      <c r="V788" s="15"/>
      <c r="W788" s="18" t="s">
        <v>1943</v>
      </c>
      <c r="X788" s="18"/>
      <c r="Y788" s="15" t="s">
        <v>73</v>
      </c>
      <c r="Z788" s="18" t="s">
        <v>1943</v>
      </c>
      <c r="AA788" s="18" t="s">
        <v>71</v>
      </c>
      <c r="AB788" s="18" t="s">
        <v>2520</v>
      </c>
      <c r="AC788" s="67" t="e">
        <f>+VLOOKUP("*"&amp;L788&amp;"*",'[2]REGISTROS SANITARIOS'!$D$554:$E$713,2,FALSE)</f>
        <v>#N/A</v>
      </c>
      <c r="AD788" s="22" t="s">
        <v>44</v>
      </c>
      <c r="AE788" s="16" t="s">
        <v>7867</v>
      </c>
      <c r="AF788" s="34" t="s">
        <v>8814</v>
      </c>
      <c r="AG788" s="24" t="s">
        <v>8219</v>
      </c>
      <c r="AH788" s="18" t="s">
        <v>8135</v>
      </c>
      <c r="AI788" s="18" t="s">
        <v>56</v>
      </c>
      <c r="AJ788" s="17">
        <v>517000</v>
      </c>
      <c r="AK788" s="25">
        <v>517000</v>
      </c>
      <c r="AL788" s="25">
        <v>22</v>
      </c>
      <c r="AM788" s="35"/>
      <c r="AN788" s="49">
        <f t="shared" si="112"/>
        <v>11374000</v>
      </c>
      <c r="AO788" s="18"/>
      <c r="AP788" s="15" t="s">
        <v>8012</v>
      </c>
      <c r="AQ788" s="43" t="str">
        <f t="shared" si="113"/>
        <v>SI</v>
      </c>
      <c r="AR788" s="44">
        <f t="shared" si="114"/>
        <v>11374000</v>
      </c>
      <c r="AS788" s="44">
        <f t="shared" si="115"/>
        <v>11374000</v>
      </c>
      <c r="AT788" s="44">
        <f t="shared" si="116"/>
        <v>11374000</v>
      </c>
      <c r="AU788" s="44">
        <f t="shared" si="117"/>
        <v>11374000</v>
      </c>
      <c r="AV788" s="45" t="b">
        <f t="shared" si="118"/>
        <v>1</v>
      </c>
      <c r="AW788" s="45" t="b">
        <f t="shared" si="119"/>
        <v>1</v>
      </c>
      <c r="AX788" s="45"/>
    </row>
    <row r="789" spans="1:50" s="36" customFormat="1" ht="27.75" customHeight="1" x14ac:dyDescent="0.15">
      <c r="A789" s="36" t="str">
        <f t="shared" si="111"/>
        <v>CARMEN DEL PILAR ESCOBAR BUSTOS116010703</v>
      </c>
      <c r="B789" s="36" t="b">
        <f>+A789='[1]Anexo 9'!A789</f>
        <v>1</v>
      </c>
      <c r="C789" s="18">
        <v>51739401</v>
      </c>
      <c r="D789" s="18" t="s">
        <v>3859</v>
      </c>
      <c r="E789" s="15" t="s">
        <v>61</v>
      </c>
      <c r="F789" s="15" t="s">
        <v>62</v>
      </c>
      <c r="G789" s="15" t="s">
        <v>3155</v>
      </c>
      <c r="H789" s="15" t="s">
        <v>3155</v>
      </c>
      <c r="I789" s="15" t="s">
        <v>3155</v>
      </c>
      <c r="J789" s="15">
        <v>4</v>
      </c>
      <c r="K789" s="15" t="s">
        <v>3155</v>
      </c>
      <c r="L789" s="15">
        <v>116010703</v>
      </c>
      <c r="M789" s="15" t="s">
        <v>2521</v>
      </c>
      <c r="N789" s="15" t="s">
        <v>64</v>
      </c>
      <c r="O789" s="18" t="s">
        <v>4334</v>
      </c>
      <c r="P789" s="22" t="s">
        <v>3841</v>
      </c>
      <c r="Q789" s="15" t="s">
        <v>1750</v>
      </c>
      <c r="R789" s="18" t="s">
        <v>5692</v>
      </c>
      <c r="S789" s="22" t="s">
        <v>73</v>
      </c>
      <c r="T789" s="18" t="s">
        <v>5692</v>
      </c>
      <c r="U789" s="18">
        <v>25</v>
      </c>
      <c r="V789" s="15"/>
      <c r="W789" s="18" t="s">
        <v>1943</v>
      </c>
      <c r="X789" s="18"/>
      <c r="Y789" s="15" t="s">
        <v>73</v>
      </c>
      <c r="Z789" s="18" t="s">
        <v>1943</v>
      </c>
      <c r="AA789" s="18" t="s">
        <v>71</v>
      </c>
      <c r="AB789" s="18" t="s">
        <v>3727</v>
      </c>
      <c r="AC789" s="67" t="str">
        <f>+VLOOKUP("*"&amp;L789&amp;"*",'[2]REGISTROS SANITARIOS'!$D$554:$E$713,2,FALSE)</f>
        <v>SI</v>
      </c>
      <c r="AD789" s="22" t="s">
        <v>1025</v>
      </c>
      <c r="AE789" s="16" t="s">
        <v>7888</v>
      </c>
      <c r="AF789" s="34" t="s">
        <v>8814</v>
      </c>
      <c r="AG789" s="24" t="s">
        <v>8220</v>
      </c>
      <c r="AH789" s="18" t="s">
        <v>8037</v>
      </c>
      <c r="AI789" s="18" t="s">
        <v>56</v>
      </c>
      <c r="AJ789" s="17">
        <v>1650</v>
      </c>
      <c r="AK789" s="25">
        <v>1650</v>
      </c>
      <c r="AL789" s="25">
        <v>808</v>
      </c>
      <c r="AM789" s="35"/>
      <c r="AN789" s="49">
        <f t="shared" si="112"/>
        <v>1333200</v>
      </c>
      <c r="AO789" s="18"/>
      <c r="AP789" s="15" t="s">
        <v>8012</v>
      </c>
      <c r="AQ789" s="43" t="str">
        <f t="shared" si="113"/>
        <v>SI</v>
      </c>
      <c r="AR789" s="44">
        <f t="shared" si="114"/>
        <v>1333200</v>
      </c>
      <c r="AS789" s="44">
        <f t="shared" si="115"/>
        <v>1333200</v>
      </c>
      <c r="AT789" s="44">
        <f t="shared" si="116"/>
        <v>1333200</v>
      </c>
      <c r="AU789" s="44">
        <f t="shared" si="117"/>
        <v>1333200</v>
      </c>
      <c r="AV789" s="45" t="b">
        <f t="shared" si="118"/>
        <v>1</v>
      </c>
      <c r="AW789" s="45" t="b">
        <f t="shared" si="119"/>
        <v>1</v>
      </c>
      <c r="AX789" s="45"/>
    </row>
    <row r="790" spans="1:50" s="36" customFormat="1" ht="27.75" customHeight="1" x14ac:dyDescent="0.15">
      <c r="A790" s="36" t="str">
        <f t="shared" si="111"/>
        <v>CARMEN DEL PILAR ESCOBAR BUSTOS116011409</v>
      </c>
      <c r="B790" s="36" t="b">
        <f>+A790='[1]Anexo 9'!A790</f>
        <v>1</v>
      </c>
      <c r="C790" s="18">
        <v>51739402</v>
      </c>
      <c r="D790" s="18" t="s">
        <v>3859</v>
      </c>
      <c r="E790" s="15" t="s">
        <v>61</v>
      </c>
      <c r="F790" s="15" t="s">
        <v>62</v>
      </c>
      <c r="G790" s="15" t="s">
        <v>3155</v>
      </c>
      <c r="H790" s="15" t="s">
        <v>3155</v>
      </c>
      <c r="I790" s="15" t="s">
        <v>3155</v>
      </c>
      <c r="J790" s="15">
        <v>3</v>
      </c>
      <c r="K790" s="15" t="s">
        <v>3155</v>
      </c>
      <c r="L790" s="15">
        <v>116011409</v>
      </c>
      <c r="M790" s="15" t="s">
        <v>2524</v>
      </c>
      <c r="N790" s="15" t="s">
        <v>1436</v>
      </c>
      <c r="O790" s="18" t="s">
        <v>4335</v>
      </c>
      <c r="P790" s="22" t="s">
        <v>3841</v>
      </c>
      <c r="Q790" s="15" t="s">
        <v>2525</v>
      </c>
      <c r="R790" s="18" t="s">
        <v>5693</v>
      </c>
      <c r="S790" s="22" t="s">
        <v>73</v>
      </c>
      <c r="T790" s="18" t="s">
        <v>5693</v>
      </c>
      <c r="U790" s="18">
        <v>30</v>
      </c>
      <c r="V790" s="15"/>
      <c r="W790" s="18" t="s">
        <v>1829</v>
      </c>
      <c r="X790" s="18"/>
      <c r="Y790" s="15" t="s">
        <v>73</v>
      </c>
      <c r="Z790" s="18" t="s">
        <v>1829</v>
      </c>
      <c r="AA790" s="18" t="s">
        <v>71</v>
      </c>
      <c r="AB790" s="18" t="s">
        <v>2527</v>
      </c>
      <c r="AC790" s="67" t="str">
        <f>+VLOOKUP("*"&amp;L790&amp;"*",'[2]REGISTROS SANITARIOS'!$D$554:$E$713,2,FALSE)</f>
        <v>SI</v>
      </c>
      <c r="AD790" s="22" t="s">
        <v>1025</v>
      </c>
      <c r="AE790" s="16" t="s">
        <v>7889</v>
      </c>
      <c r="AF790" s="34" t="s">
        <v>8814</v>
      </c>
      <c r="AG790" s="24" t="s">
        <v>8221</v>
      </c>
      <c r="AH790" s="18" t="s">
        <v>8037</v>
      </c>
      <c r="AI790" s="18" t="s">
        <v>56</v>
      </c>
      <c r="AJ790" s="17">
        <v>385000</v>
      </c>
      <c r="AK790" s="25">
        <v>385000</v>
      </c>
      <c r="AL790" s="25">
        <v>168</v>
      </c>
      <c r="AM790" s="35"/>
      <c r="AN790" s="49">
        <f t="shared" si="112"/>
        <v>64680000</v>
      </c>
      <c r="AO790" s="18"/>
      <c r="AP790" s="15" t="s">
        <v>8012</v>
      </c>
      <c r="AQ790" s="43" t="str">
        <f t="shared" si="113"/>
        <v>SI</v>
      </c>
      <c r="AR790" s="44">
        <f t="shared" si="114"/>
        <v>64680000</v>
      </c>
      <c r="AS790" s="44">
        <f t="shared" si="115"/>
        <v>64680000</v>
      </c>
      <c r="AT790" s="44">
        <f t="shared" si="116"/>
        <v>64680000</v>
      </c>
      <c r="AU790" s="44">
        <f t="shared" si="117"/>
        <v>64680000</v>
      </c>
      <c r="AV790" s="45" t="b">
        <f t="shared" si="118"/>
        <v>1</v>
      </c>
      <c r="AW790" s="45" t="b">
        <f t="shared" si="119"/>
        <v>1</v>
      </c>
      <c r="AX790" s="45"/>
    </row>
    <row r="791" spans="1:50" s="36" customFormat="1" ht="27.75" customHeight="1" x14ac:dyDescent="0.15">
      <c r="A791" s="36" t="str">
        <f t="shared" si="111"/>
        <v>CARMEN DEL PILAR ESCOBAR BUSTOS116011720</v>
      </c>
      <c r="B791" s="36" t="b">
        <f>+A791='[1]Anexo 9'!A791</f>
        <v>1</v>
      </c>
      <c r="C791" s="18">
        <v>51739403</v>
      </c>
      <c r="D791" s="18" t="s">
        <v>3859</v>
      </c>
      <c r="E791" s="15" t="s">
        <v>61</v>
      </c>
      <c r="F791" s="15" t="s">
        <v>62</v>
      </c>
      <c r="G791" s="15" t="s">
        <v>3155</v>
      </c>
      <c r="H791" s="15" t="s">
        <v>3155</v>
      </c>
      <c r="I791" s="15" t="s">
        <v>3155</v>
      </c>
      <c r="J791" s="15">
        <v>4</v>
      </c>
      <c r="K791" s="15" t="s">
        <v>3155</v>
      </c>
      <c r="L791" s="15">
        <v>116011720</v>
      </c>
      <c r="M791" s="15" t="s">
        <v>1636</v>
      </c>
      <c r="N791" s="15" t="s">
        <v>64</v>
      </c>
      <c r="O791" s="18" t="s">
        <v>4336</v>
      </c>
      <c r="P791" s="22" t="s">
        <v>3841</v>
      </c>
      <c r="Q791" s="15" t="s">
        <v>64</v>
      </c>
      <c r="R791" s="18" t="s">
        <v>3134</v>
      </c>
      <c r="S791" s="22" t="s">
        <v>68</v>
      </c>
      <c r="T791" s="18" t="s">
        <v>3134</v>
      </c>
      <c r="U791" s="18">
        <v>10</v>
      </c>
      <c r="V791" s="15"/>
      <c r="W791" s="18" t="s">
        <v>2528</v>
      </c>
      <c r="X791" s="18"/>
      <c r="Y791" s="15" t="s">
        <v>73</v>
      </c>
      <c r="Z791" s="18" t="s">
        <v>2528</v>
      </c>
      <c r="AA791" s="18" t="s">
        <v>71</v>
      </c>
      <c r="AB791" s="18" t="s">
        <v>2529</v>
      </c>
      <c r="AC791" s="67" t="e">
        <f>+VLOOKUP("*"&amp;L791&amp;"*",'[2]REGISTROS SANITARIOS'!$D$554:$E$713,2,FALSE)</f>
        <v>#N/A</v>
      </c>
      <c r="AD791" s="22" t="s">
        <v>44</v>
      </c>
      <c r="AE791" s="16" t="s">
        <v>7890</v>
      </c>
      <c r="AF791" s="34" t="s">
        <v>8814</v>
      </c>
      <c r="AG791" s="24" t="s">
        <v>8222</v>
      </c>
      <c r="AH791" s="18" t="s">
        <v>8037</v>
      </c>
      <c r="AI791" s="18" t="s">
        <v>56</v>
      </c>
      <c r="AJ791" s="17">
        <v>11</v>
      </c>
      <c r="AK791" s="25">
        <v>11</v>
      </c>
      <c r="AL791" s="25">
        <v>4752</v>
      </c>
      <c r="AM791" s="35"/>
      <c r="AN791" s="49">
        <f t="shared" si="112"/>
        <v>52272</v>
      </c>
      <c r="AO791" s="18"/>
      <c r="AP791" s="15" t="s">
        <v>8012</v>
      </c>
      <c r="AQ791" s="43" t="str">
        <f t="shared" si="113"/>
        <v>SI</v>
      </c>
      <c r="AR791" s="44">
        <f t="shared" si="114"/>
        <v>52272</v>
      </c>
      <c r="AS791" s="44">
        <f t="shared" si="115"/>
        <v>52272</v>
      </c>
      <c r="AT791" s="44">
        <f t="shared" si="116"/>
        <v>52272</v>
      </c>
      <c r="AU791" s="44">
        <f t="shared" si="117"/>
        <v>52272</v>
      </c>
      <c r="AV791" s="45" t="b">
        <f t="shared" si="118"/>
        <v>1</v>
      </c>
      <c r="AW791" s="45" t="b">
        <f t="shared" si="119"/>
        <v>1</v>
      </c>
      <c r="AX791" s="45"/>
    </row>
    <row r="792" spans="1:50" s="36" customFormat="1" ht="27.75" customHeight="1" x14ac:dyDescent="0.15">
      <c r="A792" s="36" t="str">
        <f t="shared" si="111"/>
        <v>CARMEN DEL PILAR ESCOBAR BUSTOS116020209</v>
      </c>
      <c r="B792" s="36" t="b">
        <f>+A792='[1]Anexo 9'!A792</f>
        <v>1</v>
      </c>
      <c r="C792" s="18">
        <v>51739406</v>
      </c>
      <c r="D792" s="18" t="s">
        <v>3859</v>
      </c>
      <c r="E792" s="15" t="s">
        <v>61</v>
      </c>
      <c r="F792" s="15" t="s">
        <v>62</v>
      </c>
      <c r="G792" s="15" t="s">
        <v>3155</v>
      </c>
      <c r="H792" s="15" t="s">
        <v>3155</v>
      </c>
      <c r="I792" s="15" t="s">
        <v>3155</v>
      </c>
      <c r="J792" s="15">
        <v>5</v>
      </c>
      <c r="K792" s="15" t="s">
        <v>3155</v>
      </c>
      <c r="L792" s="15">
        <v>116020209</v>
      </c>
      <c r="M792" s="15" t="s">
        <v>2535</v>
      </c>
      <c r="N792" s="15" t="s">
        <v>1436</v>
      </c>
      <c r="O792" s="18" t="s">
        <v>4337</v>
      </c>
      <c r="P792" s="22" t="s">
        <v>73</v>
      </c>
      <c r="Q792" s="15" t="s">
        <v>1438</v>
      </c>
      <c r="R792" s="18" t="s">
        <v>5644</v>
      </c>
      <c r="S792" s="22" t="s">
        <v>68</v>
      </c>
      <c r="T792" s="18" t="s">
        <v>5644</v>
      </c>
      <c r="U792" s="18">
        <v>250</v>
      </c>
      <c r="V792" s="15"/>
      <c r="W792" s="18" t="s">
        <v>6189</v>
      </c>
      <c r="X792" s="18" t="s">
        <v>8765</v>
      </c>
      <c r="Y792" s="15" t="s">
        <v>68</v>
      </c>
      <c r="Z792" s="18" t="s">
        <v>6189</v>
      </c>
      <c r="AA792" s="18" t="s">
        <v>71</v>
      </c>
      <c r="AB792" s="18" t="s">
        <v>6817</v>
      </c>
      <c r="AC792" s="67" t="str">
        <f>+VLOOKUP("*"&amp;L792&amp;"*",'[2]REGISTROS SANITARIOS'!$D$554:$E$713,2,FALSE)</f>
        <v>SI</v>
      </c>
      <c r="AD792" s="22" t="s">
        <v>1025</v>
      </c>
      <c r="AE792" s="16" t="s">
        <v>7851</v>
      </c>
      <c r="AF792" s="34" t="s">
        <v>8814</v>
      </c>
      <c r="AG792" s="24" t="s">
        <v>8223</v>
      </c>
      <c r="AH792" s="18" t="s">
        <v>8017</v>
      </c>
      <c r="AI792" s="18" t="s">
        <v>56</v>
      </c>
      <c r="AJ792" s="17">
        <v>165000</v>
      </c>
      <c r="AK792" s="25">
        <v>165000</v>
      </c>
      <c r="AL792" s="25">
        <v>126</v>
      </c>
      <c r="AM792" s="35"/>
      <c r="AN792" s="49">
        <f t="shared" si="112"/>
        <v>20790000</v>
      </c>
      <c r="AO792" s="18"/>
      <c r="AP792" s="15" t="s">
        <v>8012</v>
      </c>
      <c r="AQ792" s="43" t="str">
        <f t="shared" si="113"/>
        <v>SI</v>
      </c>
      <c r="AR792" s="44">
        <f t="shared" si="114"/>
        <v>20790000</v>
      </c>
      <c r="AS792" s="44">
        <f t="shared" si="115"/>
        <v>20790000</v>
      </c>
      <c r="AT792" s="44">
        <f t="shared" si="116"/>
        <v>20790000</v>
      </c>
      <c r="AU792" s="44">
        <f t="shared" si="117"/>
        <v>20790000</v>
      </c>
      <c r="AV792" s="45" t="b">
        <f t="shared" si="118"/>
        <v>1</v>
      </c>
      <c r="AW792" s="45" t="b">
        <f t="shared" si="119"/>
        <v>1</v>
      </c>
      <c r="AX792" s="45"/>
    </row>
    <row r="793" spans="1:50" s="36" customFormat="1" ht="27.75" customHeight="1" x14ac:dyDescent="0.15">
      <c r="A793" s="36" t="str">
        <f t="shared" si="111"/>
        <v>CARMEN DEL PILAR ESCOBAR BUSTOS116020440</v>
      </c>
      <c r="B793" s="36" t="b">
        <f>+A793='[1]Anexo 9'!A793</f>
        <v>1</v>
      </c>
      <c r="C793" s="18">
        <v>51739407</v>
      </c>
      <c r="D793" s="18" t="s">
        <v>3859</v>
      </c>
      <c r="E793" s="15" t="s">
        <v>61</v>
      </c>
      <c r="F793" s="15" t="s">
        <v>1788</v>
      </c>
      <c r="G793" s="15">
        <f>+VLOOKUP(F793,[3]Sheet1!$E$3:$G$74,3,FALSE)</f>
        <v>2</v>
      </c>
      <c r="H793" s="15">
        <f>+VLOOKUP(D793&amp;F793,'TD para paquetes'!$E$3:$I$441,5,FALSE)</f>
        <v>2</v>
      </c>
      <c r="I793" s="15" t="s">
        <v>1025</v>
      </c>
      <c r="J793" s="15">
        <v>6</v>
      </c>
      <c r="K793" s="15">
        <v>6</v>
      </c>
      <c r="L793" s="15">
        <v>116020440</v>
      </c>
      <c r="M793" s="15" t="s">
        <v>1789</v>
      </c>
      <c r="N793" s="15" t="s">
        <v>1790</v>
      </c>
      <c r="O793" s="18" t="s">
        <v>4338</v>
      </c>
      <c r="P793" s="22" t="s">
        <v>3841</v>
      </c>
      <c r="Q793" s="15" t="s">
        <v>1791</v>
      </c>
      <c r="R793" s="18" t="s">
        <v>5694</v>
      </c>
      <c r="S793" s="22" t="s">
        <v>73</v>
      </c>
      <c r="T793" s="18" t="s">
        <v>5694</v>
      </c>
      <c r="U793" s="18">
        <v>2</v>
      </c>
      <c r="V793" s="15"/>
      <c r="W793" s="18" t="s">
        <v>2528</v>
      </c>
      <c r="X793" s="18"/>
      <c r="Y793" s="15" t="s">
        <v>73</v>
      </c>
      <c r="Z793" s="18" t="s">
        <v>2528</v>
      </c>
      <c r="AA793" s="18" t="s">
        <v>71</v>
      </c>
      <c r="AB793" s="18" t="s">
        <v>6834</v>
      </c>
      <c r="AC793" s="67" t="e">
        <f>+VLOOKUP("*"&amp;L793&amp;"*",'[2]REGISTROS SANITARIOS'!$D$554:$E$713,2,FALSE)</f>
        <v>#N/A</v>
      </c>
      <c r="AD793" s="22" t="s">
        <v>44</v>
      </c>
      <c r="AE793" s="16" t="s">
        <v>7891</v>
      </c>
      <c r="AF793" s="34" t="s">
        <v>8814</v>
      </c>
      <c r="AG793" s="24" t="s">
        <v>8224</v>
      </c>
      <c r="AH793" s="18" t="s">
        <v>3601</v>
      </c>
      <c r="AI793" s="18" t="s">
        <v>56</v>
      </c>
      <c r="AJ793" s="17">
        <v>22000</v>
      </c>
      <c r="AK793" s="25">
        <v>22000</v>
      </c>
      <c r="AL793" s="25">
        <v>9584</v>
      </c>
      <c r="AM793" s="35"/>
      <c r="AN793" s="49">
        <f t="shared" si="112"/>
        <v>210848000</v>
      </c>
      <c r="AO793" s="18"/>
      <c r="AP793" s="15" t="s">
        <v>8012</v>
      </c>
      <c r="AQ793" s="43" t="str">
        <f t="shared" si="113"/>
        <v>SI</v>
      </c>
      <c r="AR793" s="44">
        <f t="shared" si="114"/>
        <v>210848000</v>
      </c>
      <c r="AS793" s="44">
        <f t="shared" si="115"/>
        <v>210848000</v>
      </c>
      <c r="AT793" s="44">
        <f t="shared" si="116"/>
        <v>210848000</v>
      </c>
      <c r="AU793" s="44">
        <f t="shared" si="117"/>
        <v>210848000</v>
      </c>
      <c r="AV793" s="45" t="b">
        <f t="shared" si="118"/>
        <v>1</v>
      </c>
      <c r="AW793" s="45" t="b">
        <f t="shared" si="119"/>
        <v>1</v>
      </c>
      <c r="AX793" s="45"/>
    </row>
    <row r="794" spans="1:50" s="36" customFormat="1" ht="27.75" customHeight="1" x14ac:dyDescent="0.15">
      <c r="A794" s="36" t="str">
        <f t="shared" si="111"/>
        <v>CARMEN DEL PILAR ESCOBAR BUSTOS116020460</v>
      </c>
      <c r="B794" s="36" t="b">
        <f>+A794='[1]Anexo 9'!A794</f>
        <v>1</v>
      </c>
      <c r="C794" s="18">
        <v>51739408</v>
      </c>
      <c r="D794" s="18" t="s">
        <v>3859</v>
      </c>
      <c r="E794" s="15" t="s">
        <v>61</v>
      </c>
      <c r="F794" s="15" t="s">
        <v>1788</v>
      </c>
      <c r="G794" s="15">
        <f>+VLOOKUP(F794,[3]Sheet1!$E$3:$G$74,3,FALSE)</f>
        <v>2</v>
      </c>
      <c r="H794" s="15">
        <f>+VLOOKUP(D794&amp;F794,'TD para paquetes'!$E$3:$I$441,5,FALSE)</f>
        <v>2</v>
      </c>
      <c r="I794" s="15" t="s">
        <v>1025</v>
      </c>
      <c r="J794" s="15">
        <v>6</v>
      </c>
      <c r="K794" s="15">
        <v>6</v>
      </c>
      <c r="L794" s="15">
        <v>116020460</v>
      </c>
      <c r="M794" s="15" t="s">
        <v>1794</v>
      </c>
      <c r="N794" s="15" t="s">
        <v>1790</v>
      </c>
      <c r="O794" s="18" t="s">
        <v>4339</v>
      </c>
      <c r="P794" s="22" t="s">
        <v>3841</v>
      </c>
      <c r="Q794" s="15" t="s">
        <v>1791</v>
      </c>
      <c r="R794" s="18" t="s">
        <v>5694</v>
      </c>
      <c r="S794" s="22" t="s">
        <v>73</v>
      </c>
      <c r="T794" s="18" t="s">
        <v>5694</v>
      </c>
      <c r="U794" s="18">
        <v>2</v>
      </c>
      <c r="V794" s="15"/>
      <c r="W794" s="18" t="s">
        <v>2528</v>
      </c>
      <c r="X794" s="18"/>
      <c r="Y794" s="15" t="s">
        <v>73</v>
      </c>
      <c r="Z794" s="18" t="s">
        <v>2528</v>
      </c>
      <c r="AA794" s="18" t="s">
        <v>71</v>
      </c>
      <c r="AB794" s="18" t="s">
        <v>6835</v>
      </c>
      <c r="AC794" s="67" t="e">
        <f>+VLOOKUP("*"&amp;L794&amp;"*",'[2]REGISTROS SANITARIOS'!$D$554:$E$713,2,FALSE)</f>
        <v>#N/A</v>
      </c>
      <c r="AD794" s="22" t="s">
        <v>44</v>
      </c>
      <c r="AE794" s="16" t="s">
        <v>7891</v>
      </c>
      <c r="AF794" s="34" t="s">
        <v>8814</v>
      </c>
      <c r="AG794" s="24" t="s">
        <v>8225</v>
      </c>
      <c r="AH794" s="18" t="s">
        <v>3601</v>
      </c>
      <c r="AI794" s="18" t="s">
        <v>56</v>
      </c>
      <c r="AJ794" s="17">
        <v>6600</v>
      </c>
      <c r="AK794" s="25">
        <v>6600</v>
      </c>
      <c r="AL794" s="25">
        <v>11616</v>
      </c>
      <c r="AM794" s="35"/>
      <c r="AN794" s="49">
        <f t="shared" si="112"/>
        <v>76665600</v>
      </c>
      <c r="AO794" s="18"/>
      <c r="AP794" s="15" t="s">
        <v>8012</v>
      </c>
      <c r="AQ794" s="43" t="str">
        <f t="shared" si="113"/>
        <v>SI</v>
      </c>
      <c r="AR794" s="44">
        <f t="shared" si="114"/>
        <v>76665600</v>
      </c>
      <c r="AS794" s="44">
        <f t="shared" si="115"/>
        <v>76665600</v>
      </c>
      <c r="AT794" s="44">
        <f t="shared" si="116"/>
        <v>76665600</v>
      </c>
      <c r="AU794" s="44">
        <f t="shared" si="117"/>
        <v>76665600</v>
      </c>
      <c r="AV794" s="45" t="b">
        <f t="shared" si="118"/>
        <v>1</v>
      </c>
      <c r="AW794" s="45" t="b">
        <f t="shared" si="119"/>
        <v>1</v>
      </c>
      <c r="AX794" s="45"/>
    </row>
    <row r="795" spans="1:50" s="36" customFormat="1" ht="27.75" customHeight="1" x14ac:dyDescent="0.15">
      <c r="A795" s="36" t="str">
        <f t="shared" si="111"/>
        <v>CARMEN DEL PILAR ESCOBAR BUSTOS116020809</v>
      </c>
      <c r="B795" s="36" t="b">
        <f>+A795='[1]Anexo 9'!A795</f>
        <v>1</v>
      </c>
      <c r="C795" s="18">
        <v>51739409</v>
      </c>
      <c r="D795" s="18" t="s">
        <v>3859</v>
      </c>
      <c r="E795" s="15" t="s">
        <v>61</v>
      </c>
      <c r="F795" s="15" t="s">
        <v>62</v>
      </c>
      <c r="G795" s="15" t="s">
        <v>3155</v>
      </c>
      <c r="H795" s="15" t="s">
        <v>3155</v>
      </c>
      <c r="I795" s="15" t="s">
        <v>3155</v>
      </c>
      <c r="J795" s="15">
        <v>6</v>
      </c>
      <c r="K795" s="15" t="s">
        <v>3155</v>
      </c>
      <c r="L795" s="15">
        <v>116020809</v>
      </c>
      <c r="M795" s="15" t="s">
        <v>2537</v>
      </c>
      <c r="N795" s="15" t="s">
        <v>1426</v>
      </c>
      <c r="O795" s="18" t="s">
        <v>4340</v>
      </c>
      <c r="P795" s="22" t="s">
        <v>3841</v>
      </c>
      <c r="Q795" s="15" t="s">
        <v>2538</v>
      </c>
      <c r="R795" s="18" t="s">
        <v>3830</v>
      </c>
      <c r="S795" s="22" t="s">
        <v>73</v>
      </c>
      <c r="T795" s="18" t="s">
        <v>3830</v>
      </c>
      <c r="U795" s="18">
        <v>30</v>
      </c>
      <c r="V795" s="15"/>
      <c r="W795" s="18" t="s">
        <v>3734</v>
      </c>
      <c r="X795" s="18"/>
      <c r="Y795" s="15" t="s">
        <v>73</v>
      </c>
      <c r="Z795" s="18" t="s">
        <v>3734</v>
      </c>
      <c r="AA795" s="18" t="s">
        <v>71</v>
      </c>
      <c r="AB795" s="18" t="s">
        <v>3735</v>
      </c>
      <c r="AC795" s="67" t="e">
        <f>+VLOOKUP("*"&amp;L795&amp;"*",'[2]REGISTROS SANITARIOS'!$D$554:$E$713,2,FALSE)</f>
        <v>#N/A</v>
      </c>
      <c r="AD795" s="22" t="s">
        <v>44</v>
      </c>
      <c r="AE795" s="16" t="s">
        <v>7892</v>
      </c>
      <c r="AF795" s="34" t="s">
        <v>8814</v>
      </c>
      <c r="AG795" s="24" t="s">
        <v>8226</v>
      </c>
      <c r="AH795" s="18" t="s">
        <v>8022</v>
      </c>
      <c r="AI795" s="18" t="s">
        <v>56</v>
      </c>
      <c r="AJ795" s="17">
        <v>115500</v>
      </c>
      <c r="AK795" s="25">
        <v>115500</v>
      </c>
      <c r="AL795" s="25">
        <v>106</v>
      </c>
      <c r="AM795" s="35"/>
      <c r="AN795" s="49">
        <f t="shared" si="112"/>
        <v>12243000</v>
      </c>
      <c r="AO795" s="18"/>
      <c r="AP795" s="15" t="s">
        <v>8012</v>
      </c>
      <c r="AQ795" s="43" t="str">
        <f t="shared" si="113"/>
        <v>SI</v>
      </c>
      <c r="AR795" s="44">
        <f t="shared" si="114"/>
        <v>12243000</v>
      </c>
      <c r="AS795" s="44">
        <f t="shared" si="115"/>
        <v>12243000</v>
      </c>
      <c r="AT795" s="44">
        <f t="shared" si="116"/>
        <v>12243000</v>
      </c>
      <c r="AU795" s="44">
        <f t="shared" si="117"/>
        <v>12243000</v>
      </c>
      <c r="AV795" s="45" t="b">
        <f t="shared" si="118"/>
        <v>1</v>
      </c>
      <c r="AW795" s="45" t="b">
        <f t="shared" si="119"/>
        <v>1</v>
      </c>
      <c r="AX795" s="45"/>
    </row>
    <row r="796" spans="1:50" s="36" customFormat="1" ht="27.75" customHeight="1" x14ac:dyDescent="0.15">
      <c r="A796" s="36" t="str">
        <f t="shared" si="111"/>
        <v>CARMEN DEL PILAR ESCOBAR BUSTOS116030803</v>
      </c>
      <c r="B796" s="36" t="b">
        <f>+A796='[1]Anexo 9'!A796</f>
        <v>1</v>
      </c>
      <c r="C796" s="18">
        <v>51739412</v>
      </c>
      <c r="D796" s="18" t="s">
        <v>3859</v>
      </c>
      <c r="E796" s="15" t="s">
        <v>61</v>
      </c>
      <c r="F796" s="15" t="s">
        <v>62</v>
      </c>
      <c r="G796" s="15" t="s">
        <v>3155</v>
      </c>
      <c r="H796" s="15" t="s">
        <v>3155</v>
      </c>
      <c r="I796" s="15" t="s">
        <v>3155</v>
      </c>
      <c r="J796" s="15">
        <v>5</v>
      </c>
      <c r="K796" s="15" t="s">
        <v>3155</v>
      </c>
      <c r="L796" s="15">
        <v>116030803</v>
      </c>
      <c r="M796" s="15" t="s">
        <v>2543</v>
      </c>
      <c r="N796" s="15" t="s">
        <v>64</v>
      </c>
      <c r="O796" s="18" t="s">
        <v>4341</v>
      </c>
      <c r="P796" s="22" t="s">
        <v>73</v>
      </c>
      <c r="Q796" s="15" t="s">
        <v>1211</v>
      </c>
      <c r="R796" s="18" t="s">
        <v>5633</v>
      </c>
      <c r="S796" s="22" t="s">
        <v>68</v>
      </c>
      <c r="T796" s="18" t="s">
        <v>5633</v>
      </c>
      <c r="U796" s="18">
        <v>10</v>
      </c>
      <c r="V796" s="15"/>
      <c r="W796" s="18" t="s">
        <v>1882</v>
      </c>
      <c r="X796" s="18"/>
      <c r="Y796" s="15" t="s">
        <v>73</v>
      </c>
      <c r="Z796" s="18" t="s">
        <v>1882</v>
      </c>
      <c r="AA796" s="18" t="s">
        <v>71</v>
      </c>
      <c r="AB796" s="18" t="s">
        <v>6836</v>
      </c>
      <c r="AC796" s="67" t="e">
        <f>+VLOOKUP("*"&amp;L796&amp;"*",'[2]REGISTROS SANITARIOS'!$D$554:$E$713,2,FALSE)</f>
        <v>#N/A</v>
      </c>
      <c r="AD796" s="22" t="s">
        <v>44</v>
      </c>
      <c r="AE796" s="16" t="s">
        <v>7893</v>
      </c>
      <c r="AF796" s="34" t="s">
        <v>8814</v>
      </c>
      <c r="AG796" s="24" t="s">
        <v>8227</v>
      </c>
      <c r="AH796" s="18" t="s">
        <v>8024</v>
      </c>
      <c r="AI796" s="18" t="s">
        <v>56</v>
      </c>
      <c r="AJ796" s="17">
        <v>605</v>
      </c>
      <c r="AK796" s="25">
        <v>605</v>
      </c>
      <c r="AL796" s="25">
        <v>3744</v>
      </c>
      <c r="AM796" s="35"/>
      <c r="AN796" s="49">
        <f t="shared" si="112"/>
        <v>2265120</v>
      </c>
      <c r="AO796" s="18"/>
      <c r="AP796" s="15" t="s">
        <v>8012</v>
      </c>
      <c r="AQ796" s="43" t="str">
        <f t="shared" si="113"/>
        <v>SI</v>
      </c>
      <c r="AR796" s="44">
        <f t="shared" si="114"/>
        <v>2265120</v>
      </c>
      <c r="AS796" s="44">
        <f t="shared" si="115"/>
        <v>2265120</v>
      </c>
      <c r="AT796" s="44">
        <f t="shared" si="116"/>
        <v>2265120</v>
      </c>
      <c r="AU796" s="44">
        <f t="shared" si="117"/>
        <v>2265120</v>
      </c>
      <c r="AV796" s="45" t="b">
        <f t="shared" si="118"/>
        <v>1</v>
      </c>
      <c r="AW796" s="45" t="b">
        <f t="shared" si="119"/>
        <v>1</v>
      </c>
      <c r="AX796" s="45"/>
    </row>
    <row r="797" spans="1:50" s="36" customFormat="1" ht="27.75" customHeight="1" x14ac:dyDescent="0.15">
      <c r="A797" s="36" t="str">
        <f t="shared" si="111"/>
        <v>CARMEN DEL PILAR ESCOBAR BUSTOS116050103</v>
      </c>
      <c r="B797" s="36" t="b">
        <f>+A797='[1]Anexo 9'!A797</f>
        <v>1</v>
      </c>
      <c r="C797" s="18">
        <v>51739414</v>
      </c>
      <c r="D797" s="18" t="s">
        <v>3859</v>
      </c>
      <c r="E797" s="15" t="s">
        <v>61</v>
      </c>
      <c r="F797" s="15" t="s">
        <v>62</v>
      </c>
      <c r="G797" s="15" t="s">
        <v>3155</v>
      </c>
      <c r="H797" s="15" t="s">
        <v>3155</v>
      </c>
      <c r="I797" s="15" t="s">
        <v>3155</v>
      </c>
      <c r="J797" s="15">
        <v>7</v>
      </c>
      <c r="K797" s="15" t="s">
        <v>3155</v>
      </c>
      <c r="L797" s="15">
        <v>116050103</v>
      </c>
      <c r="M797" s="15" t="s">
        <v>1476</v>
      </c>
      <c r="N797" s="15" t="s">
        <v>499</v>
      </c>
      <c r="O797" s="18" t="s">
        <v>4342</v>
      </c>
      <c r="P797" s="22" t="s">
        <v>3841</v>
      </c>
      <c r="Q797" s="15" t="s">
        <v>1478</v>
      </c>
      <c r="R797" s="18" t="s">
        <v>5695</v>
      </c>
      <c r="S797" s="22" t="b">
        <f t="shared" ref="S797:S804" si="120">+R797=Q797</f>
        <v>0</v>
      </c>
      <c r="T797" s="18" t="s">
        <v>5695</v>
      </c>
      <c r="U797" s="18">
        <v>12</v>
      </c>
      <c r="V797" s="15"/>
      <c r="W797" s="18" t="s">
        <v>6213</v>
      </c>
      <c r="X797" s="18"/>
      <c r="Y797" s="15" t="s">
        <v>73</v>
      </c>
      <c r="Z797" s="18" t="s">
        <v>6213</v>
      </c>
      <c r="AA797" s="18" t="s">
        <v>71</v>
      </c>
      <c r="AB797" s="18" t="s">
        <v>1825</v>
      </c>
      <c r="AC797" s="67" t="str">
        <f>+VLOOKUP("*"&amp;L797&amp;"*",'[2]REGISTROS SANITARIOS'!$D$554:$E$713,2,FALSE)</f>
        <v>SI</v>
      </c>
      <c r="AD797" s="22" t="s">
        <v>1025</v>
      </c>
      <c r="AE797" s="16" t="s">
        <v>7730</v>
      </c>
      <c r="AF797" s="34" t="s">
        <v>8814</v>
      </c>
      <c r="AG797" s="24"/>
      <c r="AH797" s="18"/>
      <c r="AI797" s="18"/>
      <c r="AJ797" s="17">
        <v>192.5</v>
      </c>
      <c r="AK797" s="25">
        <v>192.5</v>
      </c>
      <c r="AL797" s="25">
        <v>104082</v>
      </c>
      <c r="AM797" s="35"/>
      <c r="AN797" s="49">
        <f t="shared" si="112"/>
        <v>20035785</v>
      </c>
      <c r="AO797" s="18"/>
      <c r="AP797" s="15" t="s">
        <v>8012</v>
      </c>
      <c r="AQ797" s="43" t="str">
        <f t="shared" si="113"/>
        <v>SI</v>
      </c>
      <c r="AR797" s="44">
        <f t="shared" si="114"/>
        <v>20035785</v>
      </c>
      <c r="AS797" s="44">
        <f t="shared" si="115"/>
        <v>20035785</v>
      </c>
      <c r="AT797" s="44">
        <f t="shared" si="116"/>
        <v>20035785</v>
      </c>
      <c r="AU797" s="44">
        <f t="shared" si="117"/>
        <v>20035785</v>
      </c>
      <c r="AV797" s="45" t="b">
        <f t="shared" si="118"/>
        <v>1</v>
      </c>
      <c r="AW797" s="45" t="b">
        <f t="shared" si="119"/>
        <v>1</v>
      </c>
      <c r="AX797" s="45"/>
    </row>
    <row r="798" spans="1:50" s="36" customFormat="1" ht="27.75" customHeight="1" x14ac:dyDescent="0.15">
      <c r="A798" s="36" t="str">
        <f t="shared" si="111"/>
        <v>CARMEN DEL PILAR ESCOBAR BUSTOS117000409</v>
      </c>
      <c r="B798" s="36" t="b">
        <f>+A798='[1]Anexo 9'!A798</f>
        <v>1</v>
      </c>
      <c r="C798" s="18">
        <v>51739415</v>
      </c>
      <c r="D798" s="18" t="s">
        <v>3859</v>
      </c>
      <c r="E798" s="15" t="s">
        <v>61</v>
      </c>
      <c r="F798" s="15" t="s">
        <v>62</v>
      </c>
      <c r="G798" s="15" t="s">
        <v>3155</v>
      </c>
      <c r="H798" s="15" t="s">
        <v>3155</v>
      </c>
      <c r="I798" s="15" t="s">
        <v>3155</v>
      </c>
      <c r="J798" s="15">
        <v>6</v>
      </c>
      <c r="K798" s="15" t="s">
        <v>3155</v>
      </c>
      <c r="L798" s="15">
        <v>117000409</v>
      </c>
      <c r="M798" s="15" t="s">
        <v>2548</v>
      </c>
      <c r="N798" s="15" t="s">
        <v>1436</v>
      </c>
      <c r="O798" s="18" t="s">
        <v>4343</v>
      </c>
      <c r="P798" s="22" t="s">
        <v>3841</v>
      </c>
      <c r="Q798" s="15" t="s">
        <v>1977</v>
      </c>
      <c r="R798" s="18" t="s">
        <v>5628</v>
      </c>
      <c r="S798" s="22" t="b">
        <f t="shared" si="120"/>
        <v>0</v>
      </c>
      <c r="T798" s="18" t="s">
        <v>5628</v>
      </c>
      <c r="U798" s="18">
        <v>500</v>
      </c>
      <c r="V798" s="15"/>
      <c r="W798" s="18" t="s">
        <v>3434</v>
      </c>
      <c r="X798" s="18"/>
      <c r="Y798" s="15" t="s">
        <v>73</v>
      </c>
      <c r="Z798" s="18" t="s">
        <v>3434</v>
      </c>
      <c r="AA798" s="18" t="s">
        <v>71</v>
      </c>
      <c r="AB798" s="18" t="s">
        <v>3742</v>
      </c>
      <c r="AC798" s="67" t="str">
        <f>+VLOOKUP("*"&amp;L798&amp;"*",'[2]REGISTROS SANITARIOS'!$D$554:$E$713,2,FALSE)</f>
        <v>SI</v>
      </c>
      <c r="AD798" s="22" t="s">
        <v>1025</v>
      </c>
      <c r="AE798" s="16" t="s">
        <v>7894</v>
      </c>
      <c r="AF798" s="34" t="s">
        <v>8814</v>
      </c>
      <c r="AG798" s="24" t="s">
        <v>8228</v>
      </c>
      <c r="AH798" s="18" t="s">
        <v>8012</v>
      </c>
      <c r="AI798" s="18" t="s">
        <v>56</v>
      </c>
      <c r="AJ798" s="17">
        <v>96250</v>
      </c>
      <c r="AK798" s="25">
        <v>96250</v>
      </c>
      <c r="AL798" s="25">
        <v>98</v>
      </c>
      <c r="AM798" s="35"/>
      <c r="AN798" s="49">
        <f t="shared" si="112"/>
        <v>9432500</v>
      </c>
      <c r="AO798" s="18"/>
      <c r="AP798" s="15" t="s">
        <v>3155</v>
      </c>
      <c r="AQ798" s="43" t="str">
        <f t="shared" si="113"/>
        <v>SI</v>
      </c>
      <c r="AR798" s="44">
        <f t="shared" si="114"/>
        <v>9432500</v>
      </c>
      <c r="AS798" s="44">
        <f t="shared" si="115"/>
        <v>9432500</v>
      </c>
      <c r="AT798" s="44">
        <f t="shared" si="116"/>
        <v>9432500</v>
      </c>
      <c r="AU798" s="44">
        <f t="shared" si="117"/>
        <v>9432500</v>
      </c>
      <c r="AV798" s="45" t="b">
        <f t="shared" si="118"/>
        <v>1</v>
      </c>
      <c r="AW798" s="45" t="b">
        <f t="shared" si="119"/>
        <v>1</v>
      </c>
      <c r="AX798" s="45"/>
    </row>
    <row r="799" spans="1:50" s="36" customFormat="1" ht="27.75" customHeight="1" x14ac:dyDescent="0.15">
      <c r="A799" s="36" t="str">
        <f t="shared" si="111"/>
        <v>CARMEN DEL PILAR ESCOBAR BUSTOS117000503</v>
      </c>
      <c r="B799" s="36" t="b">
        <f>+A799='[1]Anexo 9'!A799</f>
        <v>1</v>
      </c>
      <c r="C799" s="18">
        <v>51739416</v>
      </c>
      <c r="D799" s="18" t="s">
        <v>3859</v>
      </c>
      <c r="E799" s="15" t="s">
        <v>61</v>
      </c>
      <c r="F799" s="15" t="s">
        <v>62</v>
      </c>
      <c r="G799" s="15" t="s">
        <v>3155</v>
      </c>
      <c r="H799" s="15" t="s">
        <v>3155</v>
      </c>
      <c r="I799" s="15" t="s">
        <v>3155</v>
      </c>
      <c r="J799" s="15">
        <v>5</v>
      </c>
      <c r="K799" s="15" t="s">
        <v>3155</v>
      </c>
      <c r="L799" s="15">
        <v>117000503</v>
      </c>
      <c r="M799" s="15" t="s">
        <v>2551</v>
      </c>
      <c r="N799" s="15" t="s">
        <v>80</v>
      </c>
      <c r="O799" s="18" t="s">
        <v>4344</v>
      </c>
      <c r="P799" s="22" t="s">
        <v>3841</v>
      </c>
      <c r="Q799" s="15" t="s">
        <v>2553</v>
      </c>
      <c r="R799" s="18" t="s">
        <v>5696</v>
      </c>
      <c r="S799" s="22" t="b">
        <f t="shared" si="120"/>
        <v>0</v>
      </c>
      <c r="T799" s="18" t="s">
        <v>5696</v>
      </c>
      <c r="U799" s="18">
        <v>12</v>
      </c>
      <c r="V799" s="15"/>
      <c r="W799" s="18" t="s">
        <v>1943</v>
      </c>
      <c r="X799" s="18"/>
      <c r="Y799" s="15" t="s">
        <v>73</v>
      </c>
      <c r="Z799" s="18" t="s">
        <v>1943</v>
      </c>
      <c r="AA799" s="18" t="s">
        <v>71</v>
      </c>
      <c r="AB799" s="18" t="s">
        <v>2554</v>
      </c>
      <c r="AC799" s="67" t="e">
        <f>+VLOOKUP("*"&amp;L799&amp;"*",'[2]REGISTROS SANITARIOS'!$D$554:$E$713,2,FALSE)</f>
        <v>#N/A</v>
      </c>
      <c r="AD799" s="22" t="s">
        <v>44</v>
      </c>
      <c r="AE799" s="16" t="s">
        <v>7895</v>
      </c>
      <c r="AF799" s="34" t="s">
        <v>8814</v>
      </c>
      <c r="AG799" s="24" t="s">
        <v>8229</v>
      </c>
      <c r="AH799" s="18" t="s">
        <v>8037</v>
      </c>
      <c r="AI799" s="18" t="s">
        <v>56</v>
      </c>
      <c r="AJ799" s="17">
        <v>825</v>
      </c>
      <c r="AK799" s="25">
        <v>825</v>
      </c>
      <c r="AL799" s="25">
        <v>4482</v>
      </c>
      <c r="AM799" s="35"/>
      <c r="AN799" s="49">
        <f t="shared" si="112"/>
        <v>3697650</v>
      </c>
      <c r="AO799" s="18"/>
      <c r="AP799" s="15" t="s">
        <v>8012</v>
      </c>
      <c r="AQ799" s="43" t="str">
        <f t="shared" si="113"/>
        <v>SI</v>
      </c>
      <c r="AR799" s="44">
        <f t="shared" si="114"/>
        <v>3697650</v>
      </c>
      <c r="AS799" s="44">
        <f t="shared" si="115"/>
        <v>3697650</v>
      </c>
      <c r="AT799" s="44">
        <f t="shared" si="116"/>
        <v>3697650</v>
      </c>
      <c r="AU799" s="44">
        <f t="shared" si="117"/>
        <v>3697650</v>
      </c>
      <c r="AV799" s="45" t="b">
        <f t="shared" si="118"/>
        <v>1</v>
      </c>
      <c r="AW799" s="45" t="b">
        <f t="shared" si="119"/>
        <v>1</v>
      </c>
      <c r="AX799" s="45"/>
    </row>
    <row r="800" spans="1:50" s="36" customFormat="1" ht="27.75" customHeight="1" x14ac:dyDescent="0.15">
      <c r="A800" s="36" t="str">
        <f t="shared" si="111"/>
        <v>CARMEN DEL PILAR ESCOBAR BUSTOS117000809</v>
      </c>
      <c r="B800" s="36" t="b">
        <f>+A800='[1]Anexo 9'!A800</f>
        <v>1</v>
      </c>
      <c r="C800" s="18">
        <v>51739417</v>
      </c>
      <c r="D800" s="18" t="s">
        <v>3859</v>
      </c>
      <c r="E800" s="15" t="s">
        <v>61</v>
      </c>
      <c r="F800" s="15" t="s">
        <v>62</v>
      </c>
      <c r="G800" s="15" t="s">
        <v>3155</v>
      </c>
      <c r="H800" s="15" t="s">
        <v>3155</v>
      </c>
      <c r="I800" s="15" t="s">
        <v>3155</v>
      </c>
      <c r="J800" s="15">
        <v>6</v>
      </c>
      <c r="K800" s="15" t="s">
        <v>3155</v>
      </c>
      <c r="L800" s="15">
        <v>117000809</v>
      </c>
      <c r="M800" s="15" t="s">
        <v>2555</v>
      </c>
      <c r="N800" s="15" t="s">
        <v>1436</v>
      </c>
      <c r="O800" s="18" t="s">
        <v>4345</v>
      </c>
      <c r="P800" s="22" t="s">
        <v>73</v>
      </c>
      <c r="Q800" s="15" t="s">
        <v>1977</v>
      </c>
      <c r="R800" s="18" t="s">
        <v>5628</v>
      </c>
      <c r="S800" s="22" t="b">
        <f t="shared" si="120"/>
        <v>0</v>
      </c>
      <c r="T800" s="18" t="s">
        <v>5628</v>
      </c>
      <c r="U800" s="18">
        <v>500</v>
      </c>
      <c r="V800" s="15"/>
      <c r="W800" s="18" t="s">
        <v>1943</v>
      </c>
      <c r="X800" s="18"/>
      <c r="Y800" s="15" t="s">
        <v>73</v>
      </c>
      <c r="Z800" s="18" t="s">
        <v>1943</v>
      </c>
      <c r="AA800" s="18" t="s">
        <v>71</v>
      </c>
      <c r="AB800" s="18" t="s">
        <v>3745</v>
      </c>
      <c r="AC800" s="67" t="str">
        <f>+VLOOKUP("*"&amp;L800&amp;"*",'[2]REGISTROS SANITARIOS'!$D$554:$E$713,2,FALSE)</f>
        <v>SI</v>
      </c>
      <c r="AD800" s="22" t="s">
        <v>1025</v>
      </c>
      <c r="AE800" s="16" t="s">
        <v>7896</v>
      </c>
      <c r="AF800" s="34" t="s">
        <v>8814</v>
      </c>
      <c r="AG800" s="24" t="s">
        <v>8230</v>
      </c>
      <c r="AH800" s="18" t="s">
        <v>8044</v>
      </c>
      <c r="AI800" s="18" t="s">
        <v>56</v>
      </c>
      <c r="AJ800" s="17">
        <v>247500</v>
      </c>
      <c r="AK800" s="25">
        <v>247500</v>
      </c>
      <c r="AL800" s="25">
        <v>126</v>
      </c>
      <c r="AM800" s="35"/>
      <c r="AN800" s="49">
        <f t="shared" si="112"/>
        <v>31185000</v>
      </c>
      <c r="AO800" s="18"/>
      <c r="AP800" s="15" t="s">
        <v>8012</v>
      </c>
      <c r="AQ800" s="43" t="str">
        <f t="shared" si="113"/>
        <v>SI</v>
      </c>
      <c r="AR800" s="44">
        <f t="shared" si="114"/>
        <v>31185000</v>
      </c>
      <c r="AS800" s="44">
        <f t="shared" si="115"/>
        <v>31185000</v>
      </c>
      <c r="AT800" s="44">
        <f t="shared" si="116"/>
        <v>31185000</v>
      </c>
      <c r="AU800" s="44">
        <f t="shared" si="117"/>
        <v>31185000</v>
      </c>
      <c r="AV800" s="45" t="b">
        <f t="shared" si="118"/>
        <v>1</v>
      </c>
      <c r="AW800" s="45" t="b">
        <f t="shared" si="119"/>
        <v>1</v>
      </c>
      <c r="AX800" s="45"/>
    </row>
    <row r="801" spans="1:50" s="36" customFormat="1" ht="27.75" customHeight="1" x14ac:dyDescent="0.15">
      <c r="A801" s="36" t="str">
        <f t="shared" si="111"/>
        <v>CARMEN DEL PILAR ESCOBAR BUSTOS117001009</v>
      </c>
      <c r="B801" s="36" t="b">
        <f>+A801='[1]Anexo 9'!A801</f>
        <v>1</v>
      </c>
      <c r="C801" s="18">
        <v>51739418</v>
      </c>
      <c r="D801" s="18" t="s">
        <v>3859</v>
      </c>
      <c r="E801" s="15" t="s">
        <v>61</v>
      </c>
      <c r="F801" s="15" t="s">
        <v>62</v>
      </c>
      <c r="G801" s="15" t="s">
        <v>3155</v>
      </c>
      <c r="H801" s="15" t="s">
        <v>3155</v>
      </c>
      <c r="I801" s="15" t="s">
        <v>3155</v>
      </c>
      <c r="J801" s="15">
        <v>3</v>
      </c>
      <c r="K801" s="15" t="s">
        <v>3155</v>
      </c>
      <c r="L801" s="15">
        <v>117001009</v>
      </c>
      <c r="M801" s="15" t="s">
        <v>2557</v>
      </c>
      <c r="N801" s="15" t="s">
        <v>1411</v>
      </c>
      <c r="O801" s="18" t="s">
        <v>4346</v>
      </c>
      <c r="P801" s="22" t="s">
        <v>73</v>
      </c>
      <c r="Q801" s="15" t="s">
        <v>2559</v>
      </c>
      <c r="R801" s="18" t="s">
        <v>2426</v>
      </c>
      <c r="S801" s="22" t="b">
        <f t="shared" si="120"/>
        <v>0</v>
      </c>
      <c r="T801" s="18" t="s">
        <v>2426</v>
      </c>
      <c r="U801" s="18">
        <v>50</v>
      </c>
      <c r="V801" s="15"/>
      <c r="W801" s="18" t="s">
        <v>2269</v>
      </c>
      <c r="X801" s="18"/>
      <c r="Y801" s="15" t="s">
        <v>73</v>
      </c>
      <c r="Z801" s="18" t="s">
        <v>2269</v>
      </c>
      <c r="AA801" s="18" t="s">
        <v>71</v>
      </c>
      <c r="AB801" s="18" t="s">
        <v>6837</v>
      </c>
      <c r="AC801" s="67" t="str">
        <f>+VLOOKUP("*"&amp;L801&amp;"*",'[2]REGISTROS SANITARIOS'!$D$554:$E$713,2,FALSE)</f>
        <v>SI</v>
      </c>
      <c r="AD801" s="22" t="s">
        <v>1025</v>
      </c>
      <c r="AE801" s="16" t="s">
        <v>7897</v>
      </c>
      <c r="AF801" s="34" t="s">
        <v>8814</v>
      </c>
      <c r="AG801" s="24" t="s">
        <v>8231</v>
      </c>
      <c r="AH801" s="18" t="s">
        <v>8024</v>
      </c>
      <c r="AI801" s="18" t="s">
        <v>56</v>
      </c>
      <c r="AJ801" s="17">
        <v>1375</v>
      </c>
      <c r="AK801" s="25">
        <v>1375</v>
      </c>
      <c r="AL801" s="25">
        <v>92</v>
      </c>
      <c r="AM801" s="35"/>
      <c r="AN801" s="49">
        <f t="shared" si="112"/>
        <v>126500</v>
      </c>
      <c r="AO801" s="18"/>
      <c r="AP801" s="15" t="s">
        <v>8012</v>
      </c>
      <c r="AQ801" s="43" t="str">
        <f t="shared" si="113"/>
        <v>SI</v>
      </c>
      <c r="AR801" s="44">
        <f t="shared" si="114"/>
        <v>126500</v>
      </c>
      <c r="AS801" s="44">
        <f t="shared" si="115"/>
        <v>126500</v>
      </c>
      <c r="AT801" s="44">
        <f t="shared" si="116"/>
        <v>126500</v>
      </c>
      <c r="AU801" s="44">
        <f t="shared" si="117"/>
        <v>126500</v>
      </c>
      <c r="AV801" s="45" t="b">
        <f t="shared" si="118"/>
        <v>1</v>
      </c>
      <c r="AW801" s="45" t="b">
        <f t="shared" si="119"/>
        <v>1</v>
      </c>
      <c r="AX801" s="45"/>
    </row>
    <row r="802" spans="1:50" s="36" customFormat="1" ht="27.75" customHeight="1" x14ac:dyDescent="0.15">
      <c r="A802" s="36" t="str">
        <f t="shared" si="111"/>
        <v>CARMEN DEL PILAR ESCOBAR BUSTOS117001109</v>
      </c>
      <c r="B802" s="36" t="b">
        <f>+A802='[1]Anexo 9'!A802</f>
        <v>1</v>
      </c>
      <c r="C802" s="18">
        <v>51739419</v>
      </c>
      <c r="D802" s="18" t="s">
        <v>3859</v>
      </c>
      <c r="E802" s="15" t="s">
        <v>61</v>
      </c>
      <c r="F802" s="15" t="s">
        <v>62</v>
      </c>
      <c r="G802" s="15" t="s">
        <v>3155</v>
      </c>
      <c r="H802" s="15" t="s">
        <v>3155</v>
      </c>
      <c r="I802" s="15" t="s">
        <v>3155</v>
      </c>
      <c r="J802" s="15">
        <v>5</v>
      </c>
      <c r="K802" s="15" t="s">
        <v>3155</v>
      </c>
      <c r="L802" s="15">
        <v>117001109</v>
      </c>
      <c r="M802" s="15" t="s">
        <v>2561</v>
      </c>
      <c r="N802" s="15" t="s">
        <v>1411</v>
      </c>
      <c r="O802" s="18" t="s">
        <v>4347</v>
      </c>
      <c r="P802" s="22" t="s">
        <v>3841</v>
      </c>
      <c r="Q802" s="15" t="s">
        <v>1841</v>
      </c>
      <c r="R802" s="18" t="s">
        <v>5627</v>
      </c>
      <c r="S802" s="22" t="b">
        <f t="shared" si="120"/>
        <v>0</v>
      </c>
      <c r="T802" s="18" t="s">
        <v>5627</v>
      </c>
      <c r="U802" s="18">
        <v>100</v>
      </c>
      <c r="V802" s="15"/>
      <c r="W802" s="18" t="s">
        <v>1943</v>
      </c>
      <c r="X802" s="18"/>
      <c r="Y802" s="15" t="s">
        <v>73</v>
      </c>
      <c r="Z802" s="18" t="s">
        <v>1943</v>
      </c>
      <c r="AA802" s="18" t="s">
        <v>71</v>
      </c>
      <c r="AB802" s="18" t="s">
        <v>6838</v>
      </c>
      <c r="AC802" s="67" t="e">
        <f>+VLOOKUP("*"&amp;L802&amp;"*",'[2]REGISTROS SANITARIOS'!$D$554:$E$713,2,FALSE)</f>
        <v>#N/A</v>
      </c>
      <c r="AD802" s="22" t="s">
        <v>44</v>
      </c>
      <c r="AE802" s="16" t="s">
        <v>7898</v>
      </c>
      <c r="AF802" s="34" t="s">
        <v>8814</v>
      </c>
      <c r="AG802" s="24" t="s">
        <v>8232</v>
      </c>
      <c r="AH802" s="18" t="s">
        <v>3456</v>
      </c>
      <c r="AI802" s="18" t="s">
        <v>56</v>
      </c>
      <c r="AJ802" s="17">
        <v>4400</v>
      </c>
      <c r="AK802" s="25">
        <v>4400</v>
      </c>
      <c r="AL802" s="25">
        <v>66</v>
      </c>
      <c r="AM802" s="35"/>
      <c r="AN802" s="49">
        <f t="shared" si="112"/>
        <v>290400</v>
      </c>
      <c r="AO802" s="18"/>
      <c r="AP802" s="15" t="s">
        <v>8012</v>
      </c>
      <c r="AQ802" s="43" t="str">
        <f t="shared" si="113"/>
        <v>SI</v>
      </c>
      <c r="AR802" s="44">
        <f t="shared" si="114"/>
        <v>290400</v>
      </c>
      <c r="AS802" s="44">
        <f t="shared" si="115"/>
        <v>290400</v>
      </c>
      <c r="AT802" s="44">
        <f t="shared" si="116"/>
        <v>290400</v>
      </c>
      <c r="AU802" s="44">
        <f t="shared" si="117"/>
        <v>290400</v>
      </c>
      <c r="AV802" s="45" t="b">
        <f t="shared" si="118"/>
        <v>1</v>
      </c>
      <c r="AW802" s="45" t="b">
        <f t="shared" si="119"/>
        <v>1</v>
      </c>
      <c r="AX802" s="45"/>
    </row>
    <row r="803" spans="1:50" s="36" customFormat="1" ht="27.75" customHeight="1" x14ac:dyDescent="0.15">
      <c r="A803" s="36" t="str">
        <f t="shared" si="111"/>
        <v>CARMEN DEL PILAR ESCOBAR BUSTOS118000403</v>
      </c>
      <c r="B803" s="36" t="b">
        <f>+A803='[1]Anexo 9'!A803</f>
        <v>1</v>
      </c>
      <c r="C803" s="18">
        <v>51739423</v>
      </c>
      <c r="D803" s="18" t="s">
        <v>3859</v>
      </c>
      <c r="E803" s="15" t="s">
        <v>61</v>
      </c>
      <c r="F803" s="15" t="s">
        <v>62</v>
      </c>
      <c r="G803" s="15" t="s">
        <v>3155</v>
      </c>
      <c r="H803" s="15" t="s">
        <v>3155</v>
      </c>
      <c r="I803" s="15" t="s">
        <v>3155</v>
      </c>
      <c r="J803" s="15">
        <v>5</v>
      </c>
      <c r="K803" s="15" t="s">
        <v>3155</v>
      </c>
      <c r="L803" s="15">
        <v>118000403</v>
      </c>
      <c r="M803" s="15" t="s">
        <v>2573</v>
      </c>
      <c r="N803" s="15" t="s">
        <v>64</v>
      </c>
      <c r="O803" s="18" t="s">
        <v>4348</v>
      </c>
      <c r="P803" s="22" t="s">
        <v>3841</v>
      </c>
      <c r="Q803" s="15" t="s">
        <v>2575</v>
      </c>
      <c r="R803" s="18" t="s">
        <v>5633</v>
      </c>
      <c r="S803" s="22" t="b">
        <f t="shared" si="120"/>
        <v>0</v>
      </c>
      <c r="T803" s="18" t="s">
        <v>5633</v>
      </c>
      <c r="U803" s="18">
        <v>10</v>
      </c>
      <c r="V803" s="15"/>
      <c r="W803" s="18" t="s">
        <v>2528</v>
      </c>
      <c r="X803" s="18"/>
      <c r="Y803" s="15" t="s">
        <v>73</v>
      </c>
      <c r="Z803" s="18" t="s">
        <v>2528</v>
      </c>
      <c r="AA803" s="18" t="s">
        <v>71</v>
      </c>
      <c r="AB803" s="18" t="s">
        <v>3152</v>
      </c>
      <c r="AC803" s="67" t="str">
        <f>+VLOOKUP("*"&amp;L803&amp;"*",'[2]REGISTROS SANITARIOS'!$D$554:$E$713,2,FALSE)</f>
        <v>SI</v>
      </c>
      <c r="AD803" s="22" t="s">
        <v>1025</v>
      </c>
      <c r="AE803" s="16" t="s">
        <v>7899</v>
      </c>
      <c r="AF803" s="34" t="s">
        <v>8814</v>
      </c>
      <c r="AG803" s="24" t="s">
        <v>8233</v>
      </c>
      <c r="AH803" s="18" t="s">
        <v>8037</v>
      </c>
      <c r="AI803" s="18" t="s">
        <v>56</v>
      </c>
      <c r="AJ803" s="17">
        <v>4400</v>
      </c>
      <c r="AK803" s="25">
        <v>4400</v>
      </c>
      <c r="AL803" s="25">
        <v>7788</v>
      </c>
      <c r="AM803" s="35"/>
      <c r="AN803" s="49">
        <f t="shared" si="112"/>
        <v>34267200</v>
      </c>
      <c r="AO803" s="18"/>
      <c r="AP803" s="15" t="s">
        <v>8012</v>
      </c>
      <c r="AQ803" s="43" t="str">
        <f t="shared" si="113"/>
        <v>SI</v>
      </c>
      <c r="AR803" s="44">
        <f t="shared" si="114"/>
        <v>34267200</v>
      </c>
      <c r="AS803" s="44">
        <f t="shared" si="115"/>
        <v>34267200</v>
      </c>
      <c r="AT803" s="44">
        <f t="shared" si="116"/>
        <v>34267200</v>
      </c>
      <c r="AU803" s="44">
        <f t="shared" si="117"/>
        <v>34267200</v>
      </c>
      <c r="AV803" s="45" t="b">
        <f t="shared" si="118"/>
        <v>1</v>
      </c>
      <c r="AW803" s="45" t="b">
        <f t="shared" si="119"/>
        <v>1</v>
      </c>
      <c r="AX803" s="45"/>
    </row>
    <row r="804" spans="1:50" s="36" customFormat="1" ht="27.75" customHeight="1" x14ac:dyDescent="0.15">
      <c r="A804" s="36" t="str">
        <f t="shared" si="111"/>
        <v>CARMEN DEL PILAR ESCOBAR BUSTOS118000803</v>
      </c>
      <c r="B804" s="36" t="b">
        <f>+A804='[1]Anexo 9'!A804</f>
        <v>1</v>
      </c>
      <c r="C804" s="18">
        <v>51739424</v>
      </c>
      <c r="D804" s="18" t="s">
        <v>3859</v>
      </c>
      <c r="E804" s="15" t="s">
        <v>61</v>
      </c>
      <c r="F804" s="15" t="s">
        <v>62</v>
      </c>
      <c r="G804" s="15" t="s">
        <v>3155</v>
      </c>
      <c r="H804" s="15" t="s">
        <v>3155</v>
      </c>
      <c r="I804" s="15" t="s">
        <v>3155</v>
      </c>
      <c r="J804" s="15">
        <v>3</v>
      </c>
      <c r="K804" s="15" t="s">
        <v>3155</v>
      </c>
      <c r="L804" s="15">
        <v>118000803</v>
      </c>
      <c r="M804" s="15" t="s">
        <v>2577</v>
      </c>
      <c r="N804" s="15" t="s">
        <v>80</v>
      </c>
      <c r="O804" s="18" t="s">
        <v>4349</v>
      </c>
      <c r="P804" s="22" t="s">
        <v>3841</v>
      </c>
      <c r="Q804" s="15" t="s">
        <v>1798</v>
      </c>
      <c r="R804" s="18" t="s">
        <v>5697</v>
      </c>
      <c r="S804" s="22" t="b">
        <f t="shared" si="120"/>
        <v>0</v>
      </c>
      <c r="T804" s="18" t="s">
        <v>5697</v>
      </c>
      <c r="U804" s="18">
        <v>2</v>
      </c>
      <c r="V804" s="15"/>
      <c r="W804" s="18" t="s">
        <v>6214</v>
      </c>
      <c r="X804" s="18"/>
      <c r="Y804" s="15" t="s">
        <v>73</v>
      </c>
      <c r="Z804" s="18" t="s">
        <v>6214</v>
      </c>
      <c r="AA804" s="18" t="s">
        <v>71</v>
      </c>
      <c r="AB804" s="18" t="s">
        <v>2655</v>
      </c>
      <c r="AC804" s="67" t="e">
        <f>+VLOOKUP("*"&amp;L804&amp;"*",'[2]REGISTROS SANITARIOS'!$D$554:$E$713,2,FALSE)</f>
        <v>#N/A</v>
      </c>
      <c r="AD804" s="22" t="s">
        <v>44</v>
      </c>
      <c r="AE804" s="16" t="s">
        <v>7900</v>
      </c>
      <c r="AF804" s="34" t="s">
        <v>8814</v>
      </c>
      <c r="AG804" s="24"/>
      <c r="AH804" s="18"/>
      <c r="AI804" s="18"/>
      <c r="AJ804" s="17">
        <v>2.0350000000000001</v>
      </c>
      <c r="AK804" s="25">
        <v>2.0350000000000001</v>
      </c>
      <c r="AL804" s="25">
        <v>231000</v>
      </c>
      <c r="AM804" s="35"/>
      <c r="AN804" s="49">
        <f t="shared" si="112"/>
        <v>470085.00000000006</v>
      </c>
      <c r="AO804" s="18"/>
      <c r="AP804" s="15" t="s">
        <v>8012</v>
      </c>
      <c r="AQ804" s="43" t="str">
        <f t="shared" si="113"/>
        <v>SI</v>
      </c>
      <c r="AR804" s="44">
        <f t="shared" si="114"/>
        <v>470085.00000000006</v>
      </c>
      <c r="AS804" s="44">
        <f t="shared" si="115"/>
        <v>470085.00000000006</v>
      </c>
      <c r="AT804" s="44">
        <f t="shared" si="116"/>
        <v>470085.00000000006</v>
      </c>
      <c r="AU804" s="44">
        <f t="shared" si="117"/>
        <v>470085.00000000006</v>
      </c>
      <c r="AV804" s="45" t="b">
        <f t="shared" si="118"/>
        <v>1</v>
      </c>
      <c r="AW804" s="45" t="b">
        <f t="shared" si="119"/>
        <v>1</v>
      </c>
      <c r="AX804" s="45"/>
    </row>
    <row r="805" spans="1:50" s="36" customFormat="1" ht="27.75" customHeight="1" x14ac:dyDescent="0.15">
      <c r="A805" s="36" t="str">
        <f t="shared" si="111"/>
        <v>CARMEN DEL PILAR ESCOBAR BUSTOS119031506</v>
      </c>
      <c r="B805" s="36" t="b">
        <f>+A805='[1]Anexo 9'!A805</f>
        <v>1</v>
      </c>
      <c r="C805" s="18">
        <v>51739427</v>
      </c>
      <c r="D805" s="18" t="s">
        <v>3859</v>
      </c>
      <c r="E805" s="15" t="s">
        <v>61</v>
      </c>
      <c r="F805" s="15" t="s">
        <v>62</v>
      </c>
      <c r="G805" s="15" t="s">
        <v>3155</v>
      </c>
      <c r="H805" s="15" t="s">
        <v>3155</v>
      </c>
      <c r="I805" s="15" t="s">
        <v>3155</v>
      </c>
      <c r="J805" s="15">
        <v>3</v>
      </c>
      <c r="K805" s="15" t="s">
        <v>3155</v>
      </c>
      <c r="L805" s="15">
        <v>119031506</v>
      </c>
      <c r="M805" s="15" t="s">
        <v>2586</v>
      </c>
      <c r="N805" s="15" t="s">
        <v>91</v>
      </c>
      <c r="O805" s="18" t="s">
        <v>4350</v>
      </c>
      <c r="P805" s="22" t="s">
        <v>73</v>
      </c>
      <c r="Q805" s="15" t="s">
        <v>1211</v>
      </c>
      <c r="R805" s="18" t="s">
        <v>5668</v>
      </c>
      <c r="S805" s="22" t="s">
        <v>73</v>
      </c>
      <c r="T805" s="18" t="s">
        <v>5668</v>
      </c>
      <c r="U805" s="18">
        <v>1</v>
      </c>
      <c r="V805" s="15"/>
      <c r="W805" s="18" t="s">
        <v>1781</v>
      </c>
      <c r="X805" s="18"/>
      <c r="Y805" s="15" t="s">
        <v>73</v>
      </c>
      <c r="Z805" s="18" t="s">
        <v>1781</v>
      </c>
      <c r="AA805" s="18" t="s">
        <v>71</v>
      </c>
      <c r="AB805" s="18" t="s">
        <v>6839</v>
      </c>
      <c r="AC805" s="67" t="str">
        <f>+VLOOKUP("*"&amp;L805&amp;"*",'[2]REGISTROS SANITARIOS'!$D$554:$E$713,2,FALSE)</f>
        <v>SI</v>
      </c>
      <c r="AD805" s="22" t="s">
        <v>1025</v>
      </c>
      <c r="AE805" s="16" t="s">
        <v>7901</v>
      </c>
      <c r="AF805" s="34" t="s">
        <v>8814</v>
      </c>
      <c r="AG805" s="24" t="s">
        <v>8234</v>
      </c>
      <c r="AH805" s="18" t="s">
        <v>8011</v>
      </c>
      <c r="AI805" s="18" t="s">
        <v>56</v>
      </c>
      <c r="AJ805" s="17">
        <v>137.5</v>
      </c>
      <c r="AK805" s="25">
        <v>137.5</v>
      </c>
      <c r="AL805" s="25">
        <v>5890</v>
      </c>
      <c r="AM805" s="35"/>
      <c r="AN805" s="49">
        <f t="shared" si="112"/>
        <v>809875</v>
      </c>
      <c r="AO805" s="18"/>
      <c r="AP805" s="15" t="s">
        <v>8012</v>
      </c>
      <c r="AQ805" s="43" t="str">
        <f t="shared" si="113"/>
        <v>SI</v>
      </c>
      <c r="AR805" s="44">
        <f t="shared" si="114"/>
        <v>809875</v>
      </c>
      <c r="AS805" s="44">
        <f t="shared" si="115"/>
        <v>809875</v>
      </c>
      <c r="AT805" s="44">
        <f t="shared" si="116"/>
        <v>809875</v>
      </c>
      <c r="AU805" s="44">
        <f t="shared" si="117"/>
        <v>809875</v>
      </c>
      <c r="AV805" s="45" t="b">
        <f t="shared" si="118"/>
        <v>1</v>
      </c>
      <c r="AW805" s="45" t="b">
        <f t="shared" si="119"/>
        <v>1</v>
      </c>
      <c r="AX805" s="45"/>
    </row>
    <row r="806" spans="1:50" s="36" customFormat="1" ht="27.75" customHeight="1" x14ac:dyDescent="0.15">
      <c r="A806" s="36" t="str">
        <f t="shared" si="111"/>
        <v>CARMEN DEL PILAR ESCOBAR BUSTOS119041110</v>
      </c>
      <c r="B806" s="36" t="b">
        <f>+A806='[1]Anexo 9'!A806</f>
        <v>1</v>
      </c>
      <c r="C806" s="18">
        <v>51739429</v>
      </c>
      <c r="D806" s="18" t="s">
        <v>3859</v>
      </c>
      <c r="E806" s="15" t="s">
        <v>61</v>
      </c>
      <c r="F806" s="15" t="s">
        <v>62</v>
      </c>
      <c r="G806" s="15" t="s">
        <v>3155</v>
      </c>
      <c r="H806" s="15" t="s">
        <v>3155</v>
      </c>
      <c r="I806" s="15" t="s">
        <v>3155</v>
      </c>
      <c r="J806" s="15">
        <v>6</v>
      </c>
      <c r="K806" s="15" t="s">
        <v>3155</v>
      </c>
      <c r="L806" s="15">
        <v>119041110</v>
      </c>
      <c r="M806" s="15" t="s">
        <v>2594</v>
      </c>
      <c r="N806" s="15" t="s">
        <v>1192</v>
      </c>
      <c r="O806" s="18" t="s">
        <v>4351</v>
      </c>
      <c r="P806" s="22" t="s">
        <v>3841</v>
      </c>
      <c r="Q806" s="15" t="s">
        <v>2595</v>
      </c>
      <c r="R806" s="18" t="s">
        <v>5698</v>
      </c>
      <c r="S806" s="22" t="b">
        <f>+R806=Q806</f>
        <v>0</v>
      </c>
      <c r="T806" s="18" t="s">
        <v>5698</v>
      </c>
      <c r="U806" s="18">
        <v>30</v>
      </c>
      <c r="V806" s="15"/>
      <c r="W806" s="18" t="s">
        <v>1937</v>
      </c>
      <c r="X806" s="18"/>
      <c r="Y806" s="15" t="s">
        <v>73</v>
      </c>
      <c r="Z806" s="18" t="s">
        <v>1937</v>
      </c>
      <c r="AA806" s="18" t="s">
        <v>71</v>
      </c>
      <c r="AB806" s="18" t="s">
        <v>6840</v>
      </c>
      <c r="AC806" s="67" t="e">
        <f>+VLOOKUP("*"&amp;L806&amp;"*",'[2]REGISTROS SANITARIOS'!$D$554:$E$713,2,FALSE)</f>
        <v>#N/A</v>
      </c>
      <c r="AD806" s="22" t="s">
        <v>44</v>
      </c>
      <c r="AE806" s="16" t="s">
        <v>7902</v>
      </c>
      <c r="AF806" s="34" t="s">
        <v>8814</v>
      </c>
      <c r="AG806" s="24" t="s">
        <v>8235</v>
      </c>
      <c r="AH806" s="18" t="s">
        <v>8037</v>
      </c>
      <c r="AI806" s="18" t="s">
        <v>56</v>
      </c>
      <c r="AJ806" s="17">
        <v>34815</v>
      </c>
      <c r="AK806" s="25">
        <v>34815</v>
      </c>
      <c r="AL806" s="25">
        <v>506</v>
      </c>
      <c r="AM806" s="35"/>
      <c r="AN806" s="49">
        <f t="shared" si="112"/>
        <v>17616390</v>
      </c>
      <c r="AO806" s="18"/>
      <c r="AP806" s="15" t="s">
        <v>8012</v>
      </c>
      <c r="AQ806" s="43" t="str">
        <f t="shared" si="113"/>
        <v>SI</v>
      </c>
      <c r="AR806" s="44">
        <f t="shared" si="114"/>
        <v>17616390</v>
      </c>
      <c r="AS806" s="44">
        <f t="shared" si="115"/>
        <v>17616390</v>
      </c>
      <c r="AT806" s="44">
        <f t="shared" si="116"/>
        <v>17616390</v>
      </c>
      <c r="AU806" s="44">
        <f t="shared" si="117"/>
        <v>17616390</v>
      </c>
      <c r="AV806" s="45" t="b">
        <f t="shared" si="118"/>
        <v>1</v>
      </c>
      <c r="AW806" s="45" t="b">
        <f t="shared" si="119"/>
        <v>1</v>
      </c>
      <c r="AX806" s="45"/>
    </row>
    <row r="807" spans="1:50" s="36" customFormat="1" ht="27.75" customHeight="1" x14ac:dyDescent="0.15">
      <c r="A807" s="36" t="str">
        <f t="shared" si="111"/>
        <v>CARMEN DEL PILAR ESCOBAR BUSTOS121000109</v>
      </c>
      <c r="B807" s="36" t="b">
        <f>+A807='[1]Anexo 9'!A807</f>
        <v>1</v>
      </c>
      <c r="C807" s="18">
        <v>51739436</v>
      </c>
      <c r="D807" s="18" t="s">
        <v>3859</v>
      </c>
      <c r="E807" s="15" t="s">
        <v>61</v>
      </c>
      <c r="F807" s="15" t="s">
        <v>62</v>
      </c>
      <c r="G807" s="15" t="s">
        <v>3155</v>
      </c>
      <c r="H807" s="15" t="s">
        <v>3155</v>
      </c>
      <c r="I807" s="15" t="s">
        <v>3155</v>
      </c>
      <c r="J807" s="15">
        <v>5</v>
      </c>
      <c r="K807" s="15" t="s">
        <v>3155</v>
      </c>
      <c r="L807" s="15">
        <v>121000109</v>
      </c>
      <c r="M807" s="15" t="s">
        <v>2613</v>
      </c>
      <c r="N807" s="15" t="s">
        <v>1436</v>
      </c>
      <c r="O807" s="18" t="s">
        <v>4352</v>
      </c>
      <c r="P807" s="22" t="s">
        <v>73</v>
      </c>
      <c r="Q807" s="15" t="s">
        <v>2614</v>
      </c>
      <c r="R807" s="18" t="s">
        <v>5699</v>
      </c>
      <c r="S807" s="22" t="b">
        <f>+R807=Q807</f>
        <v>0</v>
      </c>
      <c r="T807" s="18" t="s">
        <v>5699</v>
      </c>
      <c r="U807" s="18">
        <v>25</v>
      </c>
      <c r="V807" s="15"/>
      <c r="W807" s="18" t="s">
        <v>1707</v>
      </c>
      <c r="X807" s="18"/>
      <c r="Y807" s="15" t="s">
        <v>73</v>
      </c>
      <c r="Z807" s="18" t="s">
        <v>1707</v>
      </c>
      <c r="AA807" s="18" t="s">
        <v>71</v>
      </c>
      <c r="AB807" s="18" t="s">
        <v>6759</v>
      </c>
      <c r="AC807" s="67" t="e">
        <f>+VLOOKUP("*"&amp;L807&amp;"*",'[2]REGISTROS SANITARIOS'!$D$554:$E$713,2,FALSE)</f>
        <v>#N/A</v>
      </c>
      <c r="AD807" s="22" t="s">
        <v>44</v>
      </c>
      <c r="AE807" s="16" t="s">
        <v>7728</v>
      </c>
      <c r="AF807" s="34" t="s">
        <v>8814</v>
      </c>
      <c r="AG807" s="24"/>
      <c r="AH807" s="18"/>
      <c r="AI807" s="18"/>
      <c r="AJ807" s="17">
        <v>71500</v>
      </c>
      <c r="AK807" s="25">
        <v>71500</v>
      </c>
      <c r="AL807" s="25">
        <v>134</v>
      </c>
      <c r="AM807" s="35"/>
      <c r="AN807" s="49">
        <f t="shared" si="112"/>
        <v>9581000</v>
      </c>
      <c r="AO807" s="18"/>
      <c r="AP807" s="15" t="s">
        <v>8012</v>
      </c>
      <c r="AQ807" s="43" t="str">
        <f t="shared" si="113"/>
        <v>SI</v>
      </c>
      <c r="AR807" s="44">
        <f t="shared" si="114"/>
        <v>9581000</v>
      </c>
      <c r="AS807" s="44">
        <f t="shared" si="115"/>
        <v>9581000</v>
      </c>
      <c r="AT807" s="44">
        <f t="shared" si="116"/>
        <v>9581000</v>
      </c>
      <c r="AU807" s="44">
        <f t="shared" si="117"/>
        <v>9581000</v>
      </c>
      <c r="AV807" s="45" t="b">
        <f t="shared" si="118"/>
        <v>1</v>
      </c>
      <c r="AW807" s="45" t="b">
        <f t="shared" si="119"/>
        <v>1</v>
      </c>
      <c r="AX807" s="45"/>
    </row>
    <row r="808" spans="1:50" s="36" customFormat="1" ht="27.75" customHeight="1" x14ac:dyDescent="0.15">
      <c r="A808" s="36" t="str">
        <f t="shared" si="111"/>
        <v>CARMEN DEL PILAR ESCOBAR BUSTOS121000603</v>
      </c>
      <c r="B808" s="36" t="b">
        <f>+A808='[1]Anexo 9'!A808</f>
        <v>1</v>
      </c>
      <c r="C808" s="18">
        <v>51739437</v>
      </c>
      <c r="D808" s="18" t="s">
        <v>3859</v>
      </c>
      <c r="E808" s="15" t="s">
        <v>61</v>
      </c>
      <c r="F808" s="15" t="s">
        <v>62</v>
      </c>
      <c r="G808" s="15" t="s">
        <v>3155</v>
      </c>
      <c r="H808" s="15" t="s">
        <v>3155</v>
      </c>
      <c r="I808" s="15" t="s">
        <v>3155</v>
      </c>
      <c r="J808" s="15">
        <v>5</v>
      </c>
      <c r="K808" s="15" t="s">
        <v>3155</v>
      </c>
      <c r="L808" s="15">
        <v>121000603</v>
      </c>
      <c r="M808" s="15" t="s">
        <v>2616</v>
      </c>
      <c r="N808" s="15" t="s">
        <v>64</v>
      </c>
      <c r="O808" s="18" t="s">
        <v>4353</v>
      </c>
      <c r="P808" s="22" t="s">
        <v>3841</v>
      </c>
      <c r="Q808" s="15" t="s">
        <v>1744</v>
      </c>
      <c r="R808" s="18" t="s">
        <v>3134</v>
      </c>
      <c r="S808" s="22" t="b">
        <f>+R808=Q808</f>
        <v>0</v>
      </c>
      <c r="T808" s="18" t="s">
        <v>3134</v>
      </c>
      <c r="U808" s="18">
        <v>10</v>
      </c>
      <c r="V808" s="15"/>
      <c r="W808" s="18" t="s">
        <v>1882</v>
      </c>
      <c r="X808" s="18"/>
      <c r="Y808" s="15" t="s">
        <v>73</v>
      </c>
      <c r="Z808" s="18" t="s">
        <v>1882</v>
      </c>
      <c r="AA808" s="18" t="s">
        <v>71</v>
      </c>
      <c r="AB808" s="18" t="s">
        <v>1825</v>
      </c>
      <c r="AC808" s="67" t="e">
        <f>+VLOOKUP("*"&amp;L808&amp;"*",'[2]REGISTROS SANITARIOS'!$D$554:$E$713,2,FALSE)</f>
        <v>#N/A</v>
      </c>
      <c r="AD808" s="22" t="s">
        <v>44</v>
      </c>
      <c r="AE808" s="16" t="s">
        <v>7730</v>
      </c>
      <c r="AF808" s="34" t="s">
        <v>8814</v>
      </c>
      <c r="AG808" s="24"/>
      <c r="AH808" s="18"/>
      <c r="AI808" s="18"/>
      <c r="AJ808" s="17">
        <v>104.5</v>
      </c>
      <c r="AK808" s="25">
        <v>104.5</v>
      </c>
      <c r="AL808" s="25">
        <v>5122</v>
      </c>
      <c r="AM808" s="35"/>
      <c r="AN808" s="49">
        <f t="shared" si="112"/>
        <v>535249</v>
      </c>
      <c r="AO808" s="18"/>
      <c r="AP808" s="15" t="s">
        <v>8012</v>
      </c>
      <c r="AQ808" s="43" t="str">
        <f t="shared" si="113"/>
        <v>SI</v>
      </c>
      <c r="AR808" s="44">
        <f t="shared" si="114"/>
        <v>535249</v>
      </c>
      <c r="AS808" s="44">
        <f t="shared" si="115"/>
        <v>535249</v>
      </c>
      <c r="AT808" s="44">
        <f t="shared" si="116"/>
        <v>535249</v>
      </c>
      <c r="AU808" s="44">
        <f t="shared" si="117"/>
        <v>535249</v>
      </c>
      <c r="AV808" s="45" t="b">
        <f t="shared" si="118"/>
        <v>1</v>
      </c>
      <c r="AW808" s="45" t="b">
        <f t="shared" si="119"/>
        <v>1</v>
      </c>
      <c r="AX808" s="45"/>
    </row>
    <row r="809" spans="1:50" s="36" customFormat="1" ht="27.75" customHeight="1" x14ac:dyDescent="0.15">
      <c r="A809" s="36" t="str">
        <f t="shared" si="111"/>
        <v>CARMEN DEL PILAR ESCOBAR BUSTOS121001108</v>
      </c>
      <c r="B809" s="36" t="b">
        <f>+A809='[1]Anexo 9'!A809</f>
        <v>1</v>
      </c>
      <c r="C809" s="18">
        <v>51739438</v>
      </c>
      <c r="D809" s="18" t="s">
        <v>3859</v>
      </c>
      <c r="E809" s="15" t="s">
        <v>61</v>
      </c>
      <c r="F809" s="15" t="s">
        <v>62</v>
      </c>
      <c r="G809" s="15" t="s">
        <v>3155</v>
      </c>
      <c r="H809" s="15" t="s">
        <v>3155</v>
      </c>
      <c r="I809" s="15" t="s">
        <v>3155</v>
      </c>
      <c r="J809" s="15">
        <v>4</v>
      </c>
      <c r="K809" s="15" t="s">
        <v>3155</v>
      </c>
      <c r="L809" s="15">
        <v>121001108</v>
      </c>
      <c r="M809" s="15" t="s">
        <v>2620</v>
      </c>
      <c r="N809" s="15" t="s">
        <v>91</v>
      </c>
      <c r="O809" s="18" t="s">
        <v>4354</v>
      </c>
      <c r="P809" s="22" t="s">
        <v>73</v>
      </c>
      <c r="Q809" s="15" t="s">
        <v>2622</v>
      </c>
      <c r="R809" s="18" t="s">
        <v>5700</v>
      </c>
      <c r="S809" s="22" t="s">
        <v>73</v>
      </c>
      <c r="T809" s="18" t="s">
        <v>5700</v>
      </c>
      <c r="U809" s="18">
        <v>1</v>
      </c>
      <c r="V809" s="15"/>
      <c r="W809" s="18" t="s">
        <v>6193</v>
      </c>
      <c r="X809" s="18"/>
      <c r="Y809" s="15" t="s">
        <v>73</v>
      </c>
      <c r="Z809" s="18" t="s">
        <v>6193</v>
      </c>
      <c r="AA809" s="18" t="s">
        <v>71</v>
      </c>
      <c r="AB809" s="18" t="s">
        <v>2984</v>
      </c>
      <c r="AC809" s="67" t="str">
        <f>+VLOOKUP("*"&amp;L809&amp;"*",'[2]REGISTROS SANITARIOS'!$D$554:$E$713,2,FALSE)</f>
        <v>SI</v>
      </c>
      <c r="AD809" s="22" t="s">
        <v>1025</v>
      </c>
      <c r="AE809" s="16" t="s">
        <v>7903</v>
      </c>
      <c r="AF809" s="34" t="s">
        <v>8814</v>
      </c>
      <c r="AG809" s="24" t="s">
        <v>8236</v>
      </c>
      <c r="AH809" s="18" t="s">
        <v>8024</v>
      </c>
      <c r="AI809" s="18" t="s">
        <v>56</v>
      </c>
      <c r="AJ809" s="17">
        <v>16.5</v>
      </c>
      <c r="AK809" s="25">
        <v>16.5</v>
      </c>
      <c r="AL809" s="25">
        <v>11286</v>
      </c>
      <c r="AM809" s="35"/>
      <c r="AN809" s="49">
        <f t="shared" si="112"/>
        <v>186219</v>
      </c>
      <c r="AO809" s="18"/>
      <c r="AP809" s="15" t="s">
        <v>8012</v>
      </c>
      <c r="AQ809" s="43" t="str">
        <f t="shared" si="113"/>
        <v>SI</v>
      </c>
      <c r="AR809" s="44">
        <f t="shared" si="114"/>
        <v>186219</v>
      </c>
      <c r="AS809" s="44">
        <f t="shared" si="115"/>
        <v>186219</v>
      </c>
      <c r="AT809" s="44">
        <f t="shared" si="116"/>
        <v>186219</v>
      </c>
      <c r="AU809" s="44">
        <f t="shared" si="117"/>
        <v>186219</v>
      </c>
      <c r="AV809" s="45" t="b">
        <f t="shared" si="118"/>
        <v>1</v>
      </c>
      <c r="AW809" s="45" t="b">
        <f t="shared" si="119"/>
        <v>1</v>
      </c>
      <c r="AX809" s="45"/>
    </row>
    <row r="810" spans="1:50" s="36" customFormat="1" ht="27.75" customHeight="1" x14ac:dyDescent="0.15">
      <c r="A810" s="36" t="str">
        <f t="shared" si="111"/>
        <v>CARMEN DEL PILAR ESCOBAR BUSTOS121002104</v>
      </c>
      <c r="B810" s="36" t="b">
        <f>+A810='[1]Anexo 9'!A810</f>
        <v>1</v>
      </c>
      <c r="C810" s="18">
        <v>51739439</v>
      </c>
      <c r="D810" s="18" t="s">
        <v>3859</v>
      </c>
      <c r="E810" s="15" t="s">
        <v>61</v>
      </c>
      <c r="F810" s="15" t="s">
        <v>62</v>
      </c>
      <c r="G810" s="15" t="s">
        <v>3155</v>
      </c>
      <c r="H810" s="15" t="s">
        <v>3155</v>
      </c>
      <c r="I810" s="15" t="s">
        <v>3155</v>
      </c>
      <c r="J810" s="15">
        <v>4</v>
      </c>
      <c r="K810" s="15" t="s">
        <v>3155</v>
      </c>
      <c r="L810" s="15">
        <v>121002104</v>
      </c>
      <c r="M810" s="15" t="s">
        <v>2625</v>
      </c>
      <c r="N810" s="15" t="s">
        <v>91</v>
      </c>
      <c r="O810" s="18" t="s">
        <v>4355</v>
      </c>
      <c r="P810" s="22" t="s">
        <v>73</v>
      </c>
      <c r="Q810" s="15" t="s">
        <v>2622</v>
      </c>
      <c r="R810" s="18" t="s">
        <v>5700</v>
      </c>
      <c r="S810" s="22" t="s">
        <v>73</v>
      </c>
      <c r="T810" s="18" t="s">
        <v>5700</v>
      </c>
      <c r="U810" s="18">
        <v>1</v>
      </c>
      <c r="V810" s="15"/>
      <c r="W810" s="18" t="s">
        <v>6193</v>
      </c>
      <c r="X810" s="18"/>
      <c r="Y810" s="15" t="s">
        <v>73</v>
      </c>
      <c r="Z810" s="18" t="s">
        <v>6193</v>
      </c>
      <c r="AA810" s="18" t="s">
        <v>71</v>
      </c>
      <c r="AB810" s="18" t="s">
        <v>2985</v>
      </c>
      <c r="AC810" s="67" t="str">
        <f>+VLOOKUP("*"&amp;L810&amp;"*",'[2]REGISTROS SANITARIOS'!$D$554:$E$713,2,FALSE)</f>
        <v>SI</v>
      </c>
      <c r="AD810" s="22" t="s">
        <v>1025</v>
      </c>
      <c r="AE810" s="16" t="s">
        <v>7733</v>
      </c>
      <c r="AF810" s="34" t="s">
        <v>8814</v>
      </c>
      <c r="AG810" s="24" t="s">
        <v>8237</v>
      </c>
      <c r="AH810" s="18" t="s">
        <v>8024</v>
      </c>
      <c r="AI810" s="18" t="s">
        <v>56</v>
      </c>
      <c r="AJ810" s="17">
        <v>27.5</v>
      </c>
      <c r="AK810" s="25">
        <v>27.5</v>
      </c>
      <c r="AL810" s="25">
        <v>12040</v>
      </c>
      <c r="AM810" s="35"/>
      <c r="AN810" s="49">
        <f t="shared" si="112"/>
        <v>331100</v>
      </c>
      <c r="AO810" s="18"/>
      <c r="AP810" s="15" t="s">
        <v>8012</v>
      </c>
      <c r="AQ810" s="43" t="str">
        <f t="shared" si="113"/>
        <v>SI</v>
      </c>
      <c r="AR810" s="44">
        <f t="shared" si="114"/>
        <v>331100</v>
      </c>
      <c r="AS810" s="44">
        <f t="shared" si="115"/>
        <v>331100</v>
      </c>
      <c r="AT810" s="44">
        <f t="shared" si="116"/>
        <v>331100</v>
      </c>
      <c r="AU810" s="44">
        <f t="shared" si="117"/>
        <v>331100</v>
      </c>
      <c r="AV810" s="45" t="b">
        <f t="shared" si="118"/>
        <v>1</v>
      </c>
      <c r="AW810" s="45" t="b">
        <f t="shared" si="119"/>
        <v>1</v>
      </c>
      <c r="AX810" s="45"/>
    </row>
    <row r="811" spans="1:50" s="36" customFormat="1" ht="27.75" customHeight="1" x14ac:dyDescent="0.15">
      <c r="A811" s="36" t="str">
        <f t="shared" si="111"/>
        <v>CARMEN DEL PILAR ESCOBAR BUSTOS121002603</v>
      </c>
      <c r="B811" s="36" t="b">
        <f>+A811='[1]Anexo 9'!A811</f>
        <v>1</v>
      </c>
      <c r="C811" s="18">
        <v>51739440</v>
      </c>
      <c r="D811" s="18" t="s">
        <v>3859</v>
      </c>
      <c r="E811" s="15" t="s">
        <v>61</v>
      </c>
      <c r="F811" s="15" t="s">
        <v>62</v>
      </c>
      <c r="G811" s="15" t="s">
        <v>3155</v>
      </c>
      <c r="H811" s="15" t="s">
        <v>3155</v>
      </c>
      <c r="I811" s="15" t="s">
        <v>3155</v>
      </c>
      <c r="J811" s="15">
        <v>4</v>
      </c>
      <c r="K811" s="15" t="s">
        <v>3155</v>
      </c>
      <c r="L811" s="15">
        <v>121002603</v>
      </c>
      <c r="M811" s="15" t="s">
        <v>2628</v>
      </c>
      <c r="N811" s="15" t="s">
        <v>64</v>
      </c>
      <c r="O811" s="18" t="s">
        <v>4356</v>
      </c>
      <c r="P811" s="22" t="s">
        <v>3841</v>
      </c>
      <c r="Q811" s="15" t="s">
        <v>2531</v>
      </c>
      <c r="R811" s="18" t="s">
        <v>3139</v>
      </c>
      <c r="S811" s="22" t="b">
        <f>+R811=Q811</f>
        <v>0</v>
      </c>
      <c r="T811" s="18" t="s">
        <v>3139</v>
      </c>
      <c r="U811" s="18">
        <v>5</v>
      </c>
      <c r="V811" s="15"/>
      <c r="W811" s="18" t="s">
        <v>6206</v>
      </c>
      <c r="X811" s="18"/>
      <c r="Y811" s="15" t="s">
        <v>73</v>
      </c>
      <c r="Z811" s="18" t="s">
        <v>6206</v>
      </c>
      <c r="AA811" s="18" t="s">
        <v>71</v>
      </c>
      <c r="AB811" s="18" t="s">
        <v>2632</v>
      </c>
      <c r="AC811" s="67" t="str">
        <f>+VLOOKUP("*"&amp;L811&amp;"*",'[2]REGISTROS SANITARIOS'!$D$554:$E$713,2,FALSE)</f>
        <v>SI</v>
      </c>
      <c r="AD811" s="22" t="s">
        <v>1025</v>
      </c>
      <c r="AE811" s="16" t="s">
        <v>7904</v>
      </c>
      <c r="AF811" s="34" t="s">
        <v>8814</v>
      </c>
      <c r="AG811" s="24" t="s">
        <v>8238</v>
      </c>
      <c r="AH811" s="18" t="s">
        <v>8037</v>
      </c>
      <c r="AI811" s="18" t="s">
        <v>56</v>
      </c>
      <c r="AJ811" s="17">
        <v>11</v>
      </c>
      <c r="AK811" s="25">
        <v>11</v>
      </c>
      <c r="AL811" s="25">
        <v>79322</v>
      </c>
      <c r="AM811" s="35"/>
      <c r="AN811" s="49">
        <f t="shared" si="112"/>
        <v>872542</v>
      </c>
      <c r="AO811" s="18"/>
      <c r="AP811" s="15" t="s">
        <v>8012</v>
      </c>
      <c r="AQ811" s="43" t="str">
        <f t="shared" si="113"/>
        <v>SI</v>
      </c>
      <c r="AR811" s="44">
        <f t="shared" si="114"/>
        <v>872542</v>
      </c>
      <c r="AS811" s="44">
        <f t="shared" si="115"/>
        <v>872542</v>
      </c>
      <c r="AT811" s="44">
        <f t="shared" si="116"/>
        <v>872542</v>
      </c>
      <c r="AU811" s="44">
        <f t="shared" si="117"/>
        <v>872542</v>
      </c>
      <c r="AV811" s="45" t="b">
        <f t="shared" si="118"/>
        <v>1</v>
      </c>
      <c r="AW811" s="45" t="b">
        <f t="shared" si="119"/>
        <v>1</v>
      </c>
      <c r="AX811" s="45"/>
    </row>
    <row r="812" spans="1:50" s="36" customFormat="1" ht="27.75" customHeight="1" x14ac:dyDescent="0.15">
      <c r="A812" s="36" t="str">
        <f t="shared" si="111"/>
        <v>CARMEN DEL PILAR ESCOBAR BUSTOS121002980</v>
      </c>
      <c r="B812" s="36" t="b">
        <f>+A812='[1]Anexo 9'!A812</f>
        <v>1</v>
      </c>
      <c r="C812" s="18">
        <v>51739441</v>
      </c>
      <c r="D812" s="18" t="s">
        <v>3859</v>
      </c>
      <c r="E812" s="15" t="s">
        <v>61</v>
      </c>
      <c r="F812" s="15" t="s">
        <v>62</v>
      </c>
      <c r="G812" s="15" t="s">
        <v>3155</v>
      </c>
      <c r="H812" s="15" t="s">
        <v>3155</v>
      </c>
      <c r="I812" s="15" t="s">
        <v>3155</v>
      </c>
      <c r="J812" s="15">
        <v>4</v>
      </c>
      <c r="K812" s="15" t="s">
        <v>3155</v>
      </c>
      <c r="L812" s="15">
        <v>121002980</v>
      </c>
      <c r="M812" s="15" t="s">
        <v>2633</v>
      </c>
      <c r="N812" s="15" t="s">
        <v>91</v>
      </c>
      <c r="O812" s="18" t="s">
        <v>4357</v>
      </c>
      <c r="P812" s="22" t="s">
        <v>73</v>
      </c>
      <c r="Q812" s="15" t="s">
        <v>2635</v>
      </c>
      <c r="R812" s="18" t="s">
        <v>5701</v>
      </c>
      <c r="S812" s="22" t="s">
        <v>73</v>
      </c>
      <c r="T812" s="18" t="s">
        <v>5701</v>
      </c>
      <c r="U812" s="18">
        <v>1</v>
      </c>
      <c r="V812" s="15"/>
      <c r="W812" s="18" t="s">
        <v>6215</v>
      </c>
      <c r="X812" s="18"/>
      <c r="Y812" s="15" t="s">
        <v>73</v>
      </c>
      <c r="Z812" s="18" t="s">
        <v>6215</v>
      </c>
      <c r="AA812" s="18" t="s">
        <v>71</v>
      </c>
      <c r="AB812" s="18" t="s">
        <v>2638</v>
      </c>
      <c r="AC812" s="67" t="str">
        <f>+VLOOKUP("*"&amp;L812&amp;"*",'[2]REGISTROS SANITARIOS'!$D$554:$E$713,2,FALSE)</f>
        <v>SI</v>
      </c>
      <c r="AD812" s="22" t="s">
        <v>1025</v>
      </c>
      <c r="AE812" s="16" t="s">
        <v>7905</v>
      </c>
      <c r="AF812" s="34" t="s">
        <v>8814</v>
      </c>
      <c r="AG812" s="24" t="s">
        <v>8239</v>
      </c>
      <c r="AH812" s="18" t="s">
        <v>8011</v>
      </c>
      <c r="AI812" s="18" t="s">
        <v>56</v>
      </c>
      <c r="AJ812" s="17">
        <v>16.5</v>
      </c>
      <c r="AK812" s="25">
        <v>16.5</v>
      </c>
      <c r="AL812" s="25">
        <v>68504</v>
      </c>
      <c r="AM812" s="35"/>
      <c r="AN812" s="49">
        <f t="shared" si="112"/>
        <v>1130316</v>
      </c>
      <c r="AO812" s="18"/>
      <c r="AP812" s="15" t="s">
        <v>8012</v>
      </c>
      <c r="AQ812" s="43" t="str">
        <f t="shared" si="113"/>
        <v>SI</v>
      </c>
      <c r="AR812" s="44">
        <f t="shared" si="114"/>
        <v>1130316</v>
      </c>
      <c r="AS812" s="44">
        <f t="shared" si="115"/>
        <v>1130316</v>
      </c>
      <c r="AT812" s="44">
        <f t="shared" si="116"/>
        <v>1130316</v>
      </c>
      <c r="AU812" s="44">
        <f t="shared" si="117"/>
        <v>1130316</v>
      </c>
      <c r="AV812" s="45" t="b">
        <f t="shared" si="118"/>
        <v>1</v>
      </c>
      <c r="AW812" s="45" t="b">
        <f t="shared" si="119"/>
        <v>1</v>
      </c>
      <c r="AX812" s="45"/>
    </row>
    <row r="813" spans="1:50" s="36" customFormat="1" ht="27.75" customHeight="1" x14ac:dyDescent="0.15">
      <c r="A813" s="36" t="str">
        <f t="shared" si="111"/>
        <v>CARMEN DEL PILAR ESCOBAR BUSTOS121003009</v>
      </c>
      <c r="B813" s="36" t="b">
        <f>+A813='[1]Anexo 9'!A813</f>
        <v>1</v>
      </c>
      <c r="C813" s="18">
        <v>51739443</v>
      </c>
      <c r="D813" s="18" t="s">
        <v>3859</v>
      </c>
      <c r="E813" s="15" t="s">
        <v>61</v>
      </c>
      <c r="F813" s="15" t="s">
        <v>62</v>
      </c>
      <c r="G813" s="15" t="s">
        <v>3155</v>
      </c>
      <c r="H813" s="15" t="s">
        <v>3155</v>
      </c>
      <c r="I813" s="15" t="s">
        <v>3155</v>
      </c>
      <c r="J813" s="15">
        <v>4</v>
      </c>
      <c r="K813" s="15" t="s">
        <v>3155</v>
      </c>
      <c r="L813" s="15">
        <v>121003009</v>
      </c>
      <c r="M813" s="15" t="s">
        <v>2644</v>
      </c>
      <c r="N813" s="15" t="s">
        <v>1436</v>
      </c>
      <c r="O813" s="18" t="s">
        <v>4358</v>
      </c>
      <c r="P813" s="22" t="s">
        <v>73</v>
      </c>
      <c r="Q813" s="15" t="s">
        <v>1761</v>
      </c>
      <c r="R813" s="18" t="s">
        <v>5693</v>
      </c>
      <c r="S813" s="22" t="b">
        <f>+R813=Q813</f>
        <v>0</v>
      </c>
      <c r="T813" s="18" t="s">
        <v>5693</v>
      </c>
      <c r="U813" s="18">
        <v>30</v>
      </c>
      <c r="V813" s="15"/>
      <c r="W813" s="18" t="s">
        <v>6193</v>
      </c>
      <c r="X813" s="18"/>
      <c r="Y813" s="15" t="s">
        <v>73</v>
      </c>
      <c r="Z813" s="18" t="s">
        <v>6193</v>
      </c>
      <c r="AA813" s="18" t="s">
        <v>71</v>
      </c>
      <c r="AB813" s="18" t="s">
        <v>6759</v>
      </c>
      <c r="AC813" s="67" t="e">
        <f>+VLOOKUP("*"&amp;L813&amp;"*",'[2]REGISTROS SANITARIOS'!$D$554:$E$713,2,FALSE)</f>
        <v>#N/A</v>
      </c>
      <c r="AD813" s="22" t="s">
        <v>44</v>
      </c>
      <c r="AE813" s="16" t="s">
        <v>7728</v>
      </c>
      <c r="AF813" s="34" t="s">
        <v>8814</v>
      </c>
      <c r="AG813" s="24"/>
      <c r="AH813" s="18"/>
      <c r="AI813" s="18"/>
      <c r="AJ813" s="17">
        <v>2750</v>
      </c>
      <c r="AK813" s="25">
        <v>2750</v>
      </c>
      <c r="AL813" s="25">
        <v>1750</v>
      </c>
      <c r="AM813" s="35"/>
      <c r="AN813" s="49">
        <f t="shared" si="112"/>
        <v>4812500</v>
      </c>
      <c r="AO813" s="18"/>
      <c r="AP813" s="15" t="s">
        <v>8012</v>
      </c>
      <c r="AQ813" s="43" t="str">
        <f t="shared" si="113"/>
        <v>SI</v>
      </c>
      <c r="AR813" s="44">
        <f t="shared" si="114"/>
        <v>4812500</v>
      </c>
      <c r="AS813" s="44">
        <f t="shared" si="115"/>
        <v>4812500</v>
      </c>
      <c r="AT813" s="44">
        <f t="shared" si="116"/>
        <v>4812500</v>
      </c>
      <c r="AU813" s="44">
        <f t="shared" si="117"/>
        <v>4812500</v>
      </c>
      <c r="AV813" s="45" t="b">
        <f t="shared" si="118"/>
        <v>1</v>
      </c>
      <c r="AW813" s="45" t="b">
        <f t="shared" si="119"/>
        <v>1</v>
      </c>
      <c r="AX813" s="45"/>
    </row>
    <row r="814" spans="1:50" s="36" customFormat="1" ht="27.75" customHeight="1" x14ac:dyDescent="0.15">
      <c r="A814" s="36" t="str">
        <f t="shared" si="111"/>
        <v>CARMEN DEL PILAR ESCOBAR BUSTOS122000410</v>
      </c>
      <c r="B814" s="36" t="b">
        <f>+A814='[1]Anexo 9'!A814</f>
        <v>1</v>
      </c>
      <c r="C814" s="18">
        <v>51739447</v>
      </c>
      <c r="D814" s="18" t="s">
        <v>3859</v>
      </c>
      <c r="E814" s="15" t="s">
        <v>61</v>
      </c>
      <c r="F814" s="15" t="s">
        <v>3424</v>
      </c>
      <c r="G814" s="15" t="s">
        <v>3155</v>
      </c>
      <c r="H814" s="15" t="s">
        <v>3155</v>
      </c>
      <c r="I814" s="15" t="s">
        <v>3155</v>
      </c>
      <c r="J814" s="15">
        <v>5</v>
      </c>
      <c r="K814" s="15" t="s">
        <v>3155</v>
      </c>
      <c r="L814" s="15">
        <v>122000410</v>
      </c>
      <c r="M814" s="15" t="s">
        <v>4012</v>
      </c>
      <c r="N814" s="15" t="s">
        <v>2509</v>
      </c>
      <c r="O814" s="18" t="s">
        <v>4359</v>
      </c>
      <c r="P814" s="22" t="s">
        <v>3841</v>
      </c>
      <c r="Q814" s="15" t="s">
        <v>5600</v>
      </c>
      <c r="R814" s="18" t="s">
        <v>5702</v>
      </c>
      <c r="S814" s="22" t="s">
        <v>73</v>
      </c>
      <c r="T814" s="18" t="s">
        <v>5702</v>
      </c>
      <c r="U814" s="18">
        <v>1</v>
      </c>
      <c r="V814" s="15"/>
      <c r="W814" s="18" t="s">
        <v>2061</v>
      </c>
      <c r="X814" s="18"/>
      <c r="Y814" s="15" t="s">
        <v>73</v>
      </c>
      <c r="Z814" s="18" t="s">
        <v>2061</v>
      </c>
      <c r="AA814" s="18" t="s">
        <v>71</v>
      </c>
      <c r="AB814" s="18" t="s">
        <v>6764</v>
      </c>
      <c r="AC814" s="67" t="str">
        <f>+VLOOKUP("*"&amp;L814&amp;"*",'[2]REGISTROS SANITARIOS'!$D$554:$E$713,2,FALSE)</f>
        <v>SI</v>
      </c>
      <c r="AD814" s="22" t="s">
        <v>1025</v>
      </c>
      <c r="AE814" s="16" t="s">
        <v>7735</v>
      </c>
      <c r="AF814" s="34" t="s">
        <v>8814</v>
      </c>
      <c r="AG814" s="24"/>
      <c r="AH814" s="18"/>
      <c r="AI814" s="18"/>
      <c r="AJ814" s="17">
        <v>660</v>
      </c>
      <c r="AK814" s="25">
        <v>660</v>
      </c>
      <c r="AL814" s="25">
        <v>5738</v>
      </c>
      <c r="AM814" s="35"/>
      <c r="AN814" s="49">
        <f t="shared" si="112"/>
        <v>3787080</v>
      </c>
      <c r="AO814" s="18"/>
      <c r="AP814" s="15" t="s">
        <v>8012</v>
      </c>
      <c r="AQ814" s="43" t="str">
        <f t="shared" si="113"/>
        <v>SI</v>
      </c>
      <c r="AR814" s="44">
        <f t="shared" si="114"/>
        <v>3787080</v>
      </c>
      <c r="AS814" s="44">
        <f t="shared" si="115"/>
        <v>3787080</v>
      </c>
      <c r="AT814" s="44">
        <f t="shared" si="116"/>
        <v>3787080</v>
      </c>
      <c r="AU814" s="44">
        <f t="shared" si="117"/>
        <v>3787080</v>
      </c>
      <c r="AV814" s="45" t="b">
        <f t="shared" si="118"/>
        <v>1</v>
      </c>
      <c r="AW814" s="45" t="b">
        <f t="shared" si="119"/>
        <v>1</v>
      </c>
      <c r="AX814" s="45"/>
    </row>
    <row r="815" spans="1:50" s="36" customFormat="1" ht="27.75" customHeight="1" x14ac:dyDescent="0.15">
      <c r="A815" s="36" t="str">
        <f t="shared" si="111"/>
        <v>CARMEN DEL PILAR ESCOBAR BUSTOS122000750</v>
      </c>
      <c r="B815" s="36" t="b">
        <f>+A815='[1]Anexo 9'!A815</f>
        <v>1</v>
      </c>
      <c r="C815" s="18">
        <v>51739448</v>
      </c>
      <c r="D815" s="18" t="s">
        <v>3859</v>
      </c>
      <c r="E815" s="15" t="s">
        <v>61</v>
      </c>
      <c r="F815" s="15" t="s">
        <v>62</v>
      </c>
      <c r="G815" s="15" t="s">
        <v>3155</v>
      </c>
      <c r="H815" s="15" t="s">
        <v>3155</v>
      </c>
      <c r="I815" s="15" t="s">
        <v>3155</v>
      </c>
      <c r="J815" s="15">
        <v>4</v>
      </c>
      <c r="K815" s="15" t="s">
        <v>3155</v>
      </c>
      <c r="L815" s="15">
        <v>122000750</v>
      </c>
      <c r="M815" s="15" t="s">
        <v>2656</v>
      </c>
      <c r="N815" s="15" t="s">
        <v>1436</v>
      </c>
      <c r="O815" s="18" t="s">
        <v>4360</v>
      </c>
      <c r="P815" s="22" t="s">
        <v>73</v>
      </c>
      <c r="Q815" s="15" t="s">
        <v>1438</v>
      </c>
      <c r="R815" s="18" t="s">
        <v>5627</v>
      </c>
      <c r="S815" s="22" t="b">
        <f>+R815=Q815</f>
        <v>0</v>
      </c>
      <c r="T815" s="18" t="s">
        <v>5627</v>
      </c>
      <c r="U815" s="18">
        <v>100</v>
      </c>
      <c r="V815" s="15"/>
      <c r="W815" s="18" t="s">
        <v>6216</v>
      </c>
      <c r="X815" s="18"/>
      <c r="Y815" s="15" t="s">
        <v>73</v>
      </c>
      <c r="Z815" s="18" t="s">
        <v>6216</v>
      </c>
      <c r="AA815" s="18" t="s">
        <v>71</v>
      </c>
      <c r="AB815" s="18" t="s">
        <v>6766</v>
      </c>
      <c r="AC815" s="67" t="e">
        <f>+VLOOKUP("*"&amp;L815&amp;"*",'[2]REGISTROS SANITARIOS'!$D$554:$E$713,2,FALSE)</f>
        <v>#N/A</v>
      </c>
      <c r="AD815" s="22" t="s">
        <v>44</v>
      </c>
      <c r="AE815" s="16" t="s">
        <v>7740</v>
      </c>
      <c r="AF815" s="34" t="s">
        <v>8814</v>
      </c>
      <c r="AG815" s="24" t="s">
        <v>8240</v>
      </c>
      <c r="AH815" s="18" t="s">
        <v>3423</v>
      </c>
      <c r="AI815" s="18" t="s">
        <v>56</v>
      </c>
      <c r="AJ815" s="17">
        <v>16500</v>
      </c>
      <c r="AK815" s="25">
        <v>16500</v>
      </c>
      <c r="AL815" s="25">
        <v>590</v>
      </c>
      <c r="AM815" s="35"/>
      <c r="AN815" s="49">
        <f t="shared" si="112"/>
        <v>9735000</v>
      </c>
      <c r="AO815" s="18"/>
      <c r="AP815" s="15" t="s">
        <v>8241</v>
      </c>
      <c r="AQ815" s="43" t="str">
        <f t="shared" si="113"/>
        <v>SI</v>
      </c>
      <c r="AR815" s="44">
        <f t="shared" si="114"/>
        <v>9735000</v>
      </c>
      <c r="AS815" s="44">
        <f t="shared" si="115"/>
        <v>9735000</v>
      </c>
      <c r="AT815" s="44">
        <f t="shared" si="116"/>
        <v>9735000</v>
      </c>
      <c r="AU815" s="44">
        <f t="shared" si="117"/>
        <v>9735000</v>
      </c>
      <c r="AV815" s="45" t="b">
        <f t="shared" si="118"/>
        <v>1</v>
      </c>
      <c r="AW815" s="45" t="b">
        <f t="shared" si="119"/>
        <v>1</v>
      </c>
      <c r="AX815" s="45"/>
    </row>
    <row r="816" spans="1:50" s="36" customFormat="1" ht="27.75" customHeight="1" x14ac:dyDescent="0.15">
      <c r="A816" s="36" t="str">
        <f t="shared" si="111"/>
        <v>Cooperativa de Hospitales de Antioquia - COHAN102000703</v>
      </c>
      <c r="B816" s="36" t="b">
        <f>+A816='[1]Anexo 9'!A816</f>
        <v>1</v>
      </c>
      <c r="C816" s="18">
        <v>890985122</v>
      </c>
      <c r="D816" s="18" t="s">
        <v>1031</v>
      </c>
      <c r="E816" s="15" t="s">
        <v>61</v>
      </c>
      <c r="F816" s="15" t="s">
        <v>62</v>
      </c>
      <c r="G816" s="15" t="s">
        <v>3155</v>
      </c>
      <c r="H816" s="15" t="s">
        <v>3155</v>
      </c>
      <c r="I816" s="15" t="s">
        <v>3155</v>
      </c>
      <c r="J816" s="15">
        <v>5</v>
      </c>
      <c r="K816" s="15" t="s">
        <v>3155</v>
      </c>
      <c r="L816" s="15">
        <v>102000703</v>
      </c>
      <c r="M816" s="15" t="s">
        <v>4088</v>
      </c>
      <c r="N816" s="15" t="s">
        <v>64</v>
      </c>
      <c r="O816" s="18" t="s">
        <v>4361</v>
      </c>
      <c r="P816" s="22" t="s">
        <v>3841</v>
      </c>
      <c r="Q816" s="15" t="s">
        <v>5625</v>
      </c>
      <c r="R816" s="18" t="s">
        <v>1684</v>
      </c>
      <c r="S816" s="22" t="b">
        <f>+R816=Q816</f>
        <v>0</v>
      </c>
      <c r="T816" s="18">
        <v>0</v>
      </c>
      <c r="U816" s="18">
        <v>0</v>
      </c>
      <c r="V816" s="15"/>
      <c r="W816" s="18" t="s">
        <v>6181</v>
      </c>
      <c r="X816" s="18"/>
      <c r="Y816" s="15" t="s">
        <v>73</v>
      </c>
      <c r="Z816" s="18" t="s">
        <v>6841</v>
      </c>
      <c r="AA816" s="18" t="s">
        <v>71</v>
      </c>
      <c r="AB816" s="18" t="s">
        <v>6759</v>
      </c>
      <c r="AC816" s="67" t="str">
        <f>+VLOOKUP("*"&amp;L816&amp;"*",'[2]REGISTROS SANITARIOS'!$D$732:$E$1070,2,FALSE)</f>
        <v>SI</v>
      </c>
      <c r="AD816" s="22" t="s">
        <v>1025</v>
      </c>
      <c r="AE816" s="16">
        <v>44724</v>
      </c>
      <c r="AF816" s="34" t="s">
        <v>73</v>
      </c>
      <c r="AG816" s="24">
        <v>19962547</v>
      </c>
      <c r="AH816" s="18">
        <v>2</v>
      </c>
      <c r="AI816" s="18" t="s">
        <v>1049</v>
      </c>
      <c r="AJ816" s="17">
        <v>1650</v>
      </c>
      <c r="AK816" s="25">
        <v>1650</v>
      </c>
      <c r="AL816" s="25">
        <v>4750</v>
      </c>
      <c r="AM816" s="35">
        <v>0</v>
      </c>
      <c r="AN816" s="49">
        <f t="shared" si="112"/>
        <v>7837500</v>
      </c>
      <c r="AO816" s="18"/>
      <c r="AP816" s="15" t="s">
        <v>56</v>
      </c>
      <c r="AQ816" s="43" t="str">
        <f t="shared" si="113"/>
        <v>SI</v>
      </c>
      <c r="AR816" s="44">
        <f t="shared" si="114"/>
        <v>7837500</v>
      </c>
      <c r="AS816" s="44">
        <f t="shared" si="115"/>
        <v>7837500</v>
      </c>
      <c r="AT816" s="44">
        <f t="shared" si="116"/>
        <v>7837500</v>
      </c>
      <c r="AU816" s="44">
        <f t="shared" si="117"/>
        <v>7837500</v>
      </c>
      <c r="AV816" s="45" t="b">
        <f t="shared" si="118"/>
        <v>1</v>
      </c>
      <c r="AW816" s="45" t="b">
        <f t="shared" si="119"/>
        <v>1</v>
      </c>
      <c r="AX816" s="45"/>
    </row>
    <row r="817" spans="1:50" s="36" customFormat="1" ht="27.75" customHeight="1" x14ac:dyDescent="0.15">
      <c r="A817" s="36" t="str">
        <f t="shared" si="111"/>
        <v>Cooperativa de Hospitales de Antioquia - COHAN102000804</v>
      </c>
      <c r="B817" s="36" t="b">
        <f>+A817='[1]Anexo 9'!A817</f>
        <v>1</v>
      </c>
      <c r="C817" s="18">
        <v>890985122</v>
      </c>
      <c r="D817" s="18" t="s">
        <v>1031</v>
      </c>
      <c r="E817" s="15" t="s">
        <v>61</v>
      </c>
      <c r="F817" s="15" t="s">
        <v>62</v>
      </c>
      <c r="G817" s="15" t="s">
        <v>3155</v>
      </c>
      <c r="H817" s="15" t="s">
        <v>3155</v>
      </c>
      <c r="I817" s="15" t="s">
        <v>3155</v>
      </c>
      <c r="J817" s="15">
        <v>6</v>
      </c>
      <c r="K817" s="15" t="s">
        <v>3155</v>
      </c>
      <c r="L817" s="15">
        <v>102000804</v>
      </c>
      <c r="M817" s="15" t="s">
        <v>1815</v>
      </c>
      <c r="N817" s="15" t="s">
        <v>91</v>
      </c>
      <c r="O817" s="18" t="s">
        <v>1816</v>
      </c>
      <c r="P817" s="22" t="s">
        <v>73</v>
      </c>
      <c r="Q817" s="15" t="s">
        <v>1817</v>
      </c>
      <c r="R817" s="18" t="s">
        <v>1817</v>
      </c>
      <c r="S817" s="22" t="s">
        <v>73</v>
      </c>
      <c r="T817" s="18">
        <v>0</v>
      </c>
      <c r="U817" s="18" t="s">
        <v>1828</v>
      </c>
      <c r="V817" s="15"/>
      <c r="W817" s="18" t="s">
        <v>1707</v>
      </c>
      <c r="X817" s="18"/>
      <c r="Y817" s="15" t="s">
        <v>73</v>
      </c>
      <c r="Z817" s="18" t="s">
        <v>1818</v>
      </c>
      <c r="AA817" s="18" t="s">
        <v>71</v>
      </c>
      <c r="AB817" s="18" t="s">
        <v>1819</v>
      </c>
      <c r="AC817" s="67" t="str">
        <f>+VLOOKUP("*"&amp;L817&amp;"*",'[2]REGISTROS SANITARIOS'!$D$732:$E$1070,2,FALSE)</f>
        <v>SI</v>
      </c>
      <c r="AD817" s="22" t="s">
        <v>1025</v>
      </c>
      <c r="AE817" s="16">
        <v>44392</v>
      </c>
      <c r="AF817" s="34" t="s">
        <v>73</v>
      </c>
      <c r="AG817" s="24">
        <v>54559</v>
      </c>
      <c r="AH817" s="18">
        <v>2</v>
      </c>
      <c r="AI817" s="18" t="s">
        <v>1049</v>
      </c>
      <c r="AJ817" s="17">
        <v>5500</v>
      </c>
      <c r="AK817" s="25">
        <v>5500</v>
      </c>
      <c r="AL817" s="25">
        <v>1625</v>
      </c>
      <c r="AM817" s="35">
        <v>0</v>
      </c>
      <c r="AN817" s="49">
        <f t="shared" si="112"/>
        <v>8937500</v>
      </c>
      <c r="AO817" s="18"/>
      <c r="AP817" s="15" t="s">
        <v>56</v>
      </c>
      <c r="AQ817" s="43" t="str">
        <f t="shared" si="113"/>
        <v>SI</v>
      </c>
      <c r="AR817" s="44">
        <f t="shared" si="114"/>
        <v>8937500</v>
      </c>
      <c r="AS817" s="44">
        <f t="shared" si="115"/>
        <v>8937500</v>
      </c>
      <c r="AT817" s="44">
        <f t="shared" si="116"/>
        <v>8937500</v>
      </c>
      <c r="AU817" s="44">
        <f t="shared" si="117"/>
        <v>8937500</v>
      </c>
      <c r="AV817" s="45" t="b">
        <f t="shared" si="118"/>
        <v>1</v>
      </c>
      <c r="AW817" s="45" t="b">
        <f t="shared" si="119"/>
        <v>1</v>
      </c>
      <c r="AX817" s="45"/>
    </row>
    <row r="818" spans="1:50" s="36" customFormat="1" ht="27.75" customHeight="1" x14ac:dyDescent="0.15">
      <c r="A818" s="36" t="str">
        <f t="shared" si="111"/>
        <v>Cooperativa de Hospitales de Antioquia - COHAN102000909</v>
      </c>
      <c r="B818" s="36" t="b">
        <f>+A818='[1]Anexo 9'!A818</f>
        <v>1</v>
      </c>
      <c r="C818" s="18">
        <v>890985122</v>
      </c>
      <c r="D818" s="18" t="s">
        <v>1031</v>
      </c>
      <c r="E818" s="15" t="s">
        <v>61</v>
      </c>
      <c r="F818" s="15" t="s">
        <v>62</v>
      </c>
      <c r="G818" s="15" t="s">
        <v>3155</v>
      </c>
      <c r="H818" s="15" t="s">
        <v>3155</v>
      </c>
      <c r="I818" s="15" t="s">
        <v>3155</v>
      </c>
      <c r="J818" s="15">
        <v>4</v>
      </c>
      <c r="K818" s="15" t="s">
        <v>3155</v>
      </c>
      <c r="L818" s="15">
        <v>102000909</v>
      </c>
      <c r="M818" s="15" t="s">
        <v>1820</v>
      </c>
      <c r="N818" s="15" t="s">
        <v>1436</v>
      </c>
      <c r="O818" s="18" t="s">
        <v>1821</v>
      </c>
      <c r="P818" s="22" t="s">
        <v>73</v>
      </c>
      <c r="Q818" s="15" t="s">
        <v>1822</v>
      </c>
      <c r="R818" s="18" t="s">
        <v>1823</v>
      </c>
      <c r="S818" s="22" t="b">
        <f>+R818=Q818</f>
        <v>0</v>
      </c>
      <c r="T818" s="18" t="s">
        <v>2042</v>
      </c>
      <c r="U818" s="18">
        <v>0</v>
      </c>
      <c r="V818" s="15"/>
      <c r="W818" s="18" t="s">
        <v>1824</v>
      </c>
      <c r="X818" s="18"/>
      <c r="Y818" s="15" t="s">
        <v>73</v>
      </c>
      <c r="Z818" s="18" t="s">
        <v>1910</v>
      </c>
      <c r="AA818" s="18" t="s">
        <v>71</v>
      </c>
      <c r="AB818" s="18" t="s">
        <v>6842</v>
      </c>
      <c r="AC818" s="67" t="str">
        <f>+VLOOKUP("*"&amp;L818&amp;"*",'[2]REGISTROS SANITARIOS'!$D$732:$E$1070,2,FALSE)</f>
        <v>SI</v>
      </c>
      <c r="AD818" s="22" t="s">
        <v>1025</v>
      </c>
      <c r="AE818" s="16">
        <v>45706</v>
      </c>
      <c r="AF818" s="34" t="s">
        <v>73</v>
      </c>
      <c r="AG818" s="24">
        <v>39641</v>
      </c>
      <c r="AH818" s="18">
        <v>1</v>
      </c>
      <c r="AI818" s="18" t="s">
        <v>1049</v>
      </c>
      <c r="AJ818" s="17">
        <v>302500</v>
      </c>
      <c r="AK818" s="25">
        <v>302500</v>
      </c>
      <c r="AL818" s="25">
        <v>29</v>
      </c>
      <c r="AM818" s="35">
        <v>0</v>
      </c>
      <c r="AN818" s="49">
        <f t="shared" si="112"/>
        <v>8772500</v>
      </c>
      <c r="AO818" s="18"/>
      <c r="AP818" s="15">
        <v>1</v>
      </c>
      <c r="AQ818" s="43" t="str">
        <f t="shared" si="113"/>
        <v>SI</v>
      </c>
      <c r="AR818" s="44">
        <f t="shared" si="114"/>
        <v>8772500</v>
      </c>
      <c r="AS818" s="44">
        <f t="shared" si="115"/>
        <v>8772500</v>
      </c>
      <c r="AT818" s="44">
        <f t="shared" si="116"/>
        <v>8772500</v>
      </c>
      <c r="AU818" s="44">
        <f t="shared" si="117"/>
        <v>8772500</v>
      </c>
      <c r="AV818" s="45" t="b">
        <f t="shared" si="118"/>
        <v>1</v>
      </c>
      <c r="AW818" s="45" t="b">
        <f t="shared" si="119"/>
        <v>1</v>
      </c>
      <c r="AX818" s="45"/>
    </row>
    <row r="819" spans="1:50" s="36" customFormat="1" ht="27.75" customHeight="1" x14ac:dyDescent="0.15">
      <c r="A819" s="36" t="str">
        <f t="shared" si="111"/>
        <v>Cooperativa de Hospitales de Antioquia - COHAN102001009</v>
      </c>
      <c r="B819" s="36" t="b">
        <f>+A819='[1]Anexo 9'!A819</f>
        <v>1</v>
      </c>
      <c r="C819" s="18">
        <v>890985122</v>
      </c>
      <c r="D819" s="18" t="s">
        <v>1031</v>
      </c>
      <c r="E819" s="15" t="s">
        <v>61</v>
      </c>
      <c r="F819" s="15" t="s">
        <v>62</v>
      </c>
      <c r="G819" s="15" t="s">
        <v>3155</v>
      </c>
      <c r="H819" s="15" t="s">
        <v>3155</v>
      </c>
      <c r="I819" s="15" t="s">
        <v>3155</v>
      </c>
      <c r="J819" s="15">
        <v>5</v>
      </c>
      <c r="K819" s="15" t="s">
        <v>3155</v>
      </c>
      <c r="L819" s="15">
        <v>102001009</v>
      </c>
      <c r="M819" s="15" t="s">
        <v>4092</v>
      </c>
      <c r="N819" s="15" t="s">
        <v>1436</v>
      </c>
      <c r="O819" s="18" t="s">
        <v>4362</v>
      </c>
      <c r="P819" s="22" t="s">
        <v>3841</v>
      </c>
      <c r="Q819" s="15" t="s">
        <v>2538</v>
      </c>
      <c r="R819" s="18" t="s">
        <v>1978</v>
      </c>
      <c r="S819" s="22" t="b">
        <f>+R819=Q819</f>
        <v>0</v>
      </c>
      <c r="T819" s="18" t="s">
        <v>2042</v>
      </c>
      <c r="U819" s="18">
        <v>0</v>
      </c>
      <c r="V819" s="15"/>
      <c r="W819" s="18" t="s">
        <v>1943</v>
      </c>
      <c r="X819" s="18"/>
      <c r="Y819" s="15" t="s">
        <v>73</v>
      </c>
      <c r="Z819" s="18" t="s">
        <v>1944</v>
      </c>
      <c r="AA819" s="18" t="s">
        <v>71</v>
      </c>
      <c r="AB819" s="18" t="s">
        <v>6843</v>
      </c>
      <c r="AC819" s="67" t="str">
        <f>+VLOOKUP("*"&amp;L819&amp;"*",'[2]REGISTROS SANITARIOS'!$D$732:$E$1070,2,FALSE)</f>
        <v>SI</v>
      </c>
      <c r="AD819" s="22" t="s">
        <v>1025</v>
      </c>
      <c r="AE819" s="16">
        <v>42865</v>
      </c>
      <c r="AF819" s="34" t="s">
        <v>68</v>
      </c>
      <c r="AG819" s="24">
        <v>43493</v>
      </c>
      <c r="AH819" s="18">
        <v>6</v>
      </c>
      <c r="AI819" s="18" t="s">
        <v>1049</v>
      </c>
      <c r="AJ819" s="17">
        <v>132</v>
      </c>
      <c r="AK819" s="25">
        <v>132</v>
      </c>
      <c r="AL819" s="25">
        <v>24</v>
      </c>
      <c r="AM819" s="35">
        <v>0</v>
      </c>
      <c r="AN819" s="49">
        <f t="shared" si="112"/>
        <v>3168</v>
      </c>
      <c r="AO819" s="18"/>
      <c r="AP819" s="15">
        <v>1</v>
      </c>
      <c r="AQ819" s="43" t="str">
        <f t="shared" si="113"/>
        <v>SI</v>
      </c>
      <c r="AR819" s="44">
        <f t="shared" si="114"/>
        <v>3168</v>
      </c>
      <c r="AS819" s="44">
        <f t="shared" si="115"/>
        <v>3168</v>
      </c>
      <c r="AT819" s="44">
        <f t="shared" si="116"/>
        <v>3168</v>
      </c>
      <c r="AU819" s="44">
        <f t="shared" si="117"/>
        <v>3168</v>
      </c>
      <c r="AV819" s="45" t="b">
        <f t="shared" si="118"/>
        <v>1</v>
      </c>
      <c r="AW819" s="45" t="b">
        <f t="shared" si="119"/>
        <v>1</v>
      </c>
      <c r="AX819" s="45"/>
    </row>
    <row r="820" spans="1:50" s="36" customFormat="1" ht="27.75" customHeight="1" x14ac:dyDescent="0.15">
      <c r="A820" s="36" t="str">
        <f t="shared" si="111"/>
        <v>Cooperativa de Hospitales de Antioquia - COHAN102001204</v>
      </c>
      <c r="B820" s="36" t="b">
        <f>+A820='[1]Anexo 9'!A820</f>
        <v>1</v>
      </c>
      <c r="C820" s="18">
        <v>890985122</v>
      </c>
      <c r="D820" s="18" t="s">
        <v>1031</v>
      </c>
      <c r="E820" s="15" t="s">
        <v>61</v>
      </c>
      <c r="F820" s="15" t="s">
        <v>62</v>
      </c>
      <c r="G820" s="15" t="s">
        <v>3155</v>
      </c>
      <c r="H820" s="15" t="s">
        <v>3155</v>
      </c>
      <c r="I820" s="15" t="s">
        <v>3155</v>
      </c>
      <c r="J820" s="15">
        <v>6</v>
      </c>
      <c r="K820" s="15" t="s">
        <v>3155</v>
      </c>
      <c r="L820" s="15">
        <v>102001204</v>
      </c>
      <c r="M820" s="15" t="s">
        <v>1826</v>
      </c>
      <c r="N820" s="15" t="s">
        <v>91</v>
      </c>
      <c r="O820" s="18" t="s">
        <v>1827</v>
      </c>
      <c r="P820" s="22" t="s">
        <v>73</v>
      </c>
      <c r="Q820" s="15" t="s">
        <v>475</v>
      </c>
      <c r="R820" s="18" t="s">
        <v>475</v>
      </c>
      <c r="S820" s="22" t="s">
        <v>73</v>
      </c>
      <c r="T820" s="18">
        <v>0</v>
      </c>
      <c r="U820" s="18" t="s">
        <v>6217</v>
      </c>
      <c r="V820" s="15"/>
      <c r="W820" s="18" t="s">
        <v>1829</v>
      </c>
      <c r="X820" s="18"/>
      <c r="Y820" s="15" t="s">
        <v>73</v>
      </c>
      <c r="Z820" s="18" t="s">
        <v>1830</v>
      </c>
      <c r="AA820" s="18" t="s">
        <v>71</v>
      </c>
      <c r="AB820" s="18" t="s">
        <v>6844</v>
      </c>
      <c r="AC820" s="67" t="str">
        <f>+VLOOKUP("*"&amp;L820&amp;"*",'[2]REGISTROS SANITARIOS'!$D$732:$E$1070,2,FALSE)</f>
        <v>SI</v>
      </c>
      <c r="AD820" s="22" t="s">
        <v>1025</v>
      </c>
      <c r="AE820" s="16">
        <v>45728</v>
      </c>
      <c r="AF820" s="34" t="s">
        <v>73</v>
      </c>
      <c r="AG820" s="24">
        <v>19919306</v>
      </c>
      <c r="AH820" s="18">
        <v>1</v>
      </c>
      <c r="AI820" s="18" t="s">
        <v>1049</v>
      </c>
      <c r="AJ820" s="17">
        <v>7606.5</v>
      </c>
      <c r="AK820" s="25">
        <v>7606.5</v>
      </c>
      <c r="AL820" s="25">
        <v>1875</v>
      </c>
      <c r="AM820" s="35">
        <v>0</v>
      </c>
      <c r="AN820" s="49">
        <f t="shared" si="112"/>
        <v>14262187.5</v>
      </c>
      <c r="AO820" s="18"/>
      <c r="AP820" s="15">
        <v>1</v>
      </c>
      <c r="AQ820" s="43" t="str">
        <f t="shared" si="113"/>
        <v>SI</v>
      </c>
      <c r="AR820" s="44">
        <f t="shared" si="114"/>
        <v>14262187.5</v>
      </c>
      <c r="AS820" s="44">
        <f t="shared" si="115"/>
        <v>14262187.5</v>
      </c>
      <c r="AT820" s="44">
        <f t="shared" si="116"/>
        <v>14262187.5</v>
      </c>
      <c r="AU820" s="44">
        <f t="shared" si="117"/>
        <v>14262187.5</v>
      </c>
      <c r="AV820" s="45" t="b">
        <f t="shared" si="118"/>
        <v>1</v>
      </c>
      <c r="AW820" s="45" t="b">
        <f t="shared" si="119"/>
        <v>1</v>
      </c>
      <c r="AX820" s="45"/>
    </row>
    <row r="821" spans="1:50" s="36" customFormat="1" ht="27.75" customHeight="1" x14ac:dyDescent="0.15">
      <c r="A821" s="36" t="str">
        <f t="shared" si="111"/>
        <v>Cooperativa de Hospitales de Antioquia - COHAN103010203</v>
      </c>
      <c r="B821" s="36" t="b">
        <f>+A821='[1]Anexo 9'!A821</f>
        <v>1</v>
      </c>
      <c r="C821" s="18">
        <v>890985122</v>
      </c>
      <c r="D821" s="18" t="s">
        <v>1031</v>
      </c>
      <c r="E821" s="15" t="s">
        <v>61</v>
      </c>
      <c r="F821" s="15" t="s">
        <v>62</v>
      </c>
      <c r="G821" s="15" t="s">
        <v>3155</v>
      </c>
      <c r="H821" s="15" t="s">
        <v>3155</v>
      </c>
      <c r="I821" s="15" t="s">
        <v>3155</v>
      </c>
      <c r="J821" s="15">
        <v>6</v>
      </c>
      <c r="K821" s="15" t="s">
        <v>3155</v>
      </c>
      <c r="L821" s="15">
        <v>103010203</v>
      </c>
      <c r="M821" s="15" t="s">
        <v>1834</v>
      </c>
      <c r="N821" s="15" t="s">
        <v>80</v>
      </c>
      <c r="O821" s="18" t="s">
        <v>1835</v>
      </c>
      <c r="P821" s="22" t="s">
        <v>73</v>
      </c>
      <c r="Q821" s="15" t="s">
        <v>1604</v>
      </c>
      <c r="R821" s="18" t="s">
        <v>1811</v>
      </c>
      <c r="S821" s="22" t="b">
        <f t="shared" ref="S821:S850" si="121">+R821=Q821</f>
        <v>0</v>
      </c>
      <c r="T821" s="18">
        <v>0</v>
      </c>
      <c r="U821" s="18">
        <v>0</v>
      </c>
      <c r="V821" s="15"/>
      <c r="W821" s="18" t="s">
        <v>1836</v>
      </c>
      <c r="X821" s="18"/>
      <c r="Y821" s="15" t="s">
        <v>73</v>
      </c>
      <c r="Z821" s="18" t="s">
        <v>1837</v>
      </c>
      <c r="AA821" s="18" t="s">
        <v>71</v>
      </c>
      <c r="AB821" s="18" t="s">
        <v>1838</v>
      </c>
      <c r="AC821" s="67" t="str">
        <f>+VLOOKUP("*"&amp;L821&amp;"*",'[2]REGISTROS SANITARIOS'!$D$732:$E$1070,2,FALSE)</f>
        <v>SI</v>
      </c>
      <c r="AD821" s="22" t="s">
        <v>1025</v>
      </c>
      <c r="AE821" s="16">
        <v>43908</v>
      </c>
      <c r="AF821" s="34" t="s">
        <v>68</v>
      </c>
      <c r="AG821" s="24">
        <v>19942486</v>
      </c>
      <c r="AH821" s="18">
        <v>1</v>
      </c>
      <c r="AI821" s="18" t="s">
        <v>1049</v>
      </c>
      <c r="AJ821" s="17">
        <v>2640</v>
      </c>
      <c r="AK821" s="25">
        <v>2640</v>
      </c>
      <c r="AL821" s="25">
        <v>1113</v>
      </c>
      <c r="AM821" s="35">
        <v>0</v>
      </c>
      <c r="AN821" s="49">
        <f t="shared" si="112"/>
        <v>2938320</v>
      </c>
      <c r="AO821" s="18"/>
      <c r="AP821" s="15">
        <v>1</v>
      </c>
      <c r="AQ821" s="43" t="str">
        <f t="shared" si="113"/>
        <v>SI</v>
      </c>
      <c r="AR821" s="44">
        <f t="shared" si="114"/>
        <v>2938320</v>
      </c>
      <c r="AS821" s="44">
        <f t="shared" si="115"/>
        <v>2938320</v>
      </c>
      <c r="AT821" s="44">
        <f t="shared" si="116"/>
        <v>2938320</v>
      </c>
      <c r="AU821" s="44">
        <f t="shared" si="117"/>
        <v>2938320</v>
      </c>
      <c r="AV821" s="45" t="b">
        <f t="shared" si="118"/>
        <v>1</v>
      </c>
      <c r="AW821" s="45" t="b">
        <f t="shared" si="119"/>
        <v>1</v>
      </c>
      <c r="AX821" s="45"/>
    </row>
    <row r="822" spans="1:50" s="36" customFormat="1" ht="27.75" customHeight="1" x14ac:dyDescent="0.15">
      <c r="A822" s="36" t="str">
        <f t="shared" si="111"/>
        <v>Cooperativa de Hospitales de Antioquia - COHAN103010509</v>
      </c>
      <c r="B822" s="36" t="b">
        <f>+A822='[1]Anexo 9'!A822</f>
        <v>1</v>
      </c>
      <c r="C822" s="18">
        <v>890985122</v>
      </c>
      <c r="D822" s="18" t="s">
        <v>1031</v>
      </c>
      <c r="E822" s="15" t="s">
        <v>61</v>
      </c>
      <c r="F822" s="15" t="s">
        <v>62</v>
      </c>
      <c r="G822" s="15" t="s">
        <v>3155</v>
      </c>
      <c r="H822" s="15" t="s">
        <v>3155</v>
      </c>
      <c r="I822" s="15" t="s">
        <v>3155</v>
      </c>
      <c r="J822" s="15">
        <v>5</v>
      </c>
      <c r="K822" s="15" t="s">
        <v>3155</v>
      </c>
      <c r="L822" s="15">
        <v>103010509</v>
      </c>
      <c r="M822" s="15" t="s">
        <v>1839</v>
      </c>
      <c r="N822" s="15" t="s">
        <v>1411</v>
      </c>
      <c r="O822" s="18" t="s">
        <v>1840</v>
      </c>
      <c r="P822" s="22" t="s">
        <v>3841</v>
      </c>
      <c r="Q822" s="15" t="s">
        <v>1841</v>
      </c>
      <c r="R822" s="18" t="s">
        <v>5703</v>
      </c>
      <c r="S822" s="22" t="b">
        <f t="shared" si="121"/>
        <v>0</v>
      </c>
      <c r="T822" s="18">
        <v>0</v>
      </c>
      <c r="U822" s="18" t="s">
        <v>6218</v>
      </c>
      <c r="V822" s="15"/>
      <c r="W822" s="18" t="s">
        <v>1844</v>
      </c>
      <c r="X822" s="18"/>
      <c r="Y822" s="15" t="s">
        <v>73</v>
      </c>
      <c r="Z822" s="18" t="s">
        <v>1845</v>
      </c>
      <c r="AA822" s="18" t="s">
        <v>71</v>
      </c>
      <c r="AB822" s="18" t="s">
        <v>6845</v>
      </c>
      <c r="AC822" s="67" t="str">
        <f>+VLOOKUP("*"&amp;L822&amp;"*",'[2]REGISTROS SANITARIOS'!$D$732:$E$1070,2,FALSE)</f>
        <v>SI</v>
      </c>
      <c r="AD822" s="22" t="s">
        <v>1025</v>
      </c>
      <c r="AE822" s="16">
        <v>45907</v>
      </c>
      <c r="AF822" s="34" t="s">
        <v>73</v>
      </c>
      <c r="AG822" s="24">
        <v>33490</v>
      </c>
      <c r="AH822" s="18">
        <v>6</v>
      </c>
      <c r="AI822" s="18" t="s">
        <v>1049</v>
      </c>
      <c r="AJ822" s="17">
        <v>11000</v>
      </c>
      <c r="AK822" s="25">
        <v>11000</v>
      </c>
      <c r="AL822" s="25">
        <v>219</v>
      </c>
      <c r="AM822" s="35">
        <v>0</v>
      </c>
      <c r="AN822" s="49">
        <f t="shared" si="112"/>
        <v>2409000</v>
      </c>
      <c r="AO822" s="18"/>
      <c r="AP822" s="15">
        <v>1</v>
      </c>
      <c r="AQ822" s="43" t="str">
        <f t="shared" si="113"/>
        <v>SI</v>
      </c>
      <c r="AR822" s="44">
        <f t="shared" si="114"/>
        <v>2409000</v>
      </c>
      <c r="AS822" s="44">
        <f t="shared" si="115"/>
        <v>2409000</v>
      </c>
      <c r="AT822" s="44">
        <f t="shared" si="116"/>
        <v>2409000</v>
      </c>
      <c r="AU822" s="44">
        <f t="shared" si="117"/>
        <v>2409000</v>
      </c>
      <c r="AV822" s="45" t="b">
        <f t="shared" si="118"/>
        <v>1</v>
      </c>
      <c r="AW822" s="45" t="b">
        <f t="shared" si="119"/>
        <v>1</v>
      </c>
      <c r="AX822" s="45"/>
    </row>
    <row r="823" spans="1:50" s="36" customFormat="1" ht="27.75" customHeight="1" x14ac:dyDescent="0.15">
      <c r="A823" s="36" t="str">
        <f t="shared" si="111"/>
        <v>Cooperativa de Hospitales de Antioquia - COHAN103010604</v>
      </c>
      <c r="B823" s="36" t="b">
        <f>+A823='[1]Anexo 9'!A823</f>
        <v>1</v>
      </c>
      <c r="C823" s="18">
        <v>890985122</v>
      </c>
      <c r="D823" s="18" t="s">
        <v>1031</v>
      </c>
      <c r="E823" s="15" t="s">
        <v>61</v>
      </c>
      <c r="F823" s="15" t="s">
        <v>62</v>
      </c>
      <c r="G823" s="15" t="s">
        <v>3155</v>
      </c>
      <c r="H823" s="15" t="s">
        <v>3155</v>
      </c>
      <c r="I823" s="15" t="s">
        <v>3155</v>
      </c>
      <c r="J823" s="15">
        <v>5</v>
      </c>
      <c r="K823" s="15" t="s">
        <v>3155</v>
      </c>
      <c r="L823" s="15">
        <v>103010604</v>
      </c>
      <c r="M823" s="15" t="s">
        <v>1846</v>
      </c>
      <c r="N823" s="15" t="s">
        <v>91</v>
      </c>
      <c r="O823" s="18" t="s">
        <v>1847</v>
      </c>
      <c r="P823" s="22" t="s">
        <v>3841</v>
      </c>
      <c r="Q823" s="15" t="s">
        <v>1817</v>
      </c>
      <c r="R823" s="18" t="s">
        <v>1679</v>
      </c>
      <c r="S823" s="22" t="b">
        <f t="shared" si="121"/>
        <v>0</v>
      </c>
      <c r="T823" s="18">
        <v>0</v>
      </c>
      <c r="U823" s="18">
        <v>0</v>
      </c>
      <c r="V823" s="15"/>
      <c r="W823" s="18" t="s">
        <v>1844</v>
      </c>
      <c r="X823" s="18"/>
      <c r="Y823" s="15" t="s">
        <v>73</v>
      </c>
      <c r="Z823" s="18" t="s">
        <v>1845</v>
      </c>
      <c r="AA823" s="18" t="s">
        <v>71</v>
      </c>
      <c r="AB823" s="18" t="s">
        <v>1848</v>
      </c>
      <c r="AC823" s="67" t="str">
        <f>+VLOOKUP("*"&amp;L823&amp;"*",'[2]REGISTROS SANITARIOS'!$D$732:$E$1070,2,FALSE)</f>
        <v>SI</v>
      </c>
      <c r="AD823" s="22" t="s">
        <v>1025</v>
      </c>
      <c r="AE823" s="16">
        <v>43689</v>
      </c>
      <c r="AF823" s="34" t="s">
        <v>68</v>
      </c>
      <c r="AG823" s="24">
        <v>33492</v>
      </c>
      <c r="AH823" s="18">
        <v>13</v>
      </c>
      <c r="AI823" s="18" t="s">
        <v>1049</v>
      </c>
      <c r="AJ823" s="17">
        <v>7700</v>
      </c>
      <c r="AK823" s="25">
        <v>7700</v>
      </c>
      <c r="AL823" s="25">
        <v>2875</v>
      </c>
      <c r="AM823" s="35">
        <v>0</v>
      </c>
      <c r="AN823" s="49">
        <f t="shared" si="112"/>
        <v>22137500</v>
      </c>
      <c r="AO823" s="18"/>
      <c r="AP823" s="15">
        <v>1</v>
      </c>
      <c r="AQ823" s="43" t="str">
        <f t="shared" si="113"/>
        <v>SI</v>
      </c>
      <c r="AR823" s="44">
        <f t="shared" si="114"/>
        <v>22137500</v>
      </c>
      <c r="AS823" s="44">
        <f t="shared" si="115"/>
        <v>22137500</v>
      </c>
      <c r="AT823" s="44">
        <f t="shared" si="116"/>
        <v>22137500</v>
      </c>
      <c r="AU823" s="44">
        <f t="shared" si="117"/>
        <v>22137500</v>
      </c>
      <c r="AV823" s="45" t="b">
        <f t="shared" si="118"/>
        <v>1</v>
      </c>
      <c r="AW823" s="45" t="b">
        <f t="shared" si="119"/>
        <v>1</v>
      </c>
      <c r="AX823" s="45"/>
    </row>
    <row r="824" spans="1:50" s="36" customFormat="1" ht="27.75" customHeight="1" x14ac:dyDescent="0.15">
      <c r="A824" s="36" t="str">
        <f t="shared" si="111"/>
        <v>Cooperativa de Hospitales de Antioquia - COHAN103010709</v>
      </c>
      <c r="B824" s="36" t="b">
        <f>+A824='[1]Anexo 9'!A824</f>
        <v>1</v>
      </c>
      <c r="C824" s="18">
        <v>890985122</v>
      </c>
      <c r="D824" s="18" t="s">
        <v>1031</v>
      </c>
      <c r="E824" s="15" t="s">
        <v>61</v>
      </c>
      <c r="F824" s="15" t="s">
        <v>62</v>
      </c>
      <c r="G824" s="15" t="s">
        <v>3155</v>
      </c>
      <c r="H824" s="15" t="s">
        <v>3155</v>
      </c>
      <c r="I824" s="15" t="s">
        <v>3155</v>
      </c>
      <c r="J824" s="15">
        <v>7</v>
      </c>
      <c r="K824" s="15" t="s">
        <v>3155</v>
      </c>
      <c r="L824" s="15">
        <v>103010709</v>
      </c>
      <c r="M824" s="15" t="s">
        <v>1410</v>
      </c>
      <c r="N824" s="15" t="s">
        <v>1411</v>
      </c>
      <c r="O824" s="18" t="s">
        <v>4363</v>
      </c>
      <c r="P824" s="22" t="s">
        <v>73</v>
      </c>
      <c r="Q824" s="15" t="s">
        <v>1413</v>
      </c>
      <c r="R824" s="18" t="s">
        <v>1758</v>
      </c>
      <c r="S824" s="22" t="b">
        <f t="shared" si="121"/>
        <v>0</v>
      </c>
      <c r="T824" s="18" t="s">
        <v>2042</v>
      </c>
      <c r="U824" s="18">
        <v>0</v>
      </c>
      <c r="V824" s="15"/>
      <c r="W824" s="18" t="s">
        <v>1844</v>
      </c>
      <c r="X824" s="18"/>
      <c r="Y824" s="15" t="s">
        <v>73</v>
      </c>
      <c r="Z824" s="18" t="s">
        <v>1866</v>
      </c>
      <c r="AA824" s="18" t="s">
        <v>71</v>
      </c>
      <c r="AB824" s="18" t="s">
        <v>6846</v>
      </c>
      <c r="AC824" s="67" t="str">
        <f>+VLOOKUP("*"&amp;L824&amp;"*",'[2]REGISTROS SANITARIOS'!$D$732:$E$1070,2,FALSE)</f>
        <v>SI</v>
      </c>
      <c r="AD824" s="22" t="s">
        <v>1025</v>
      </c>
      <c r="AE824" s="16">
        <v>43689</v>
      </c>
      <c r="AF824" s="34" t="s">
        <v>68</v>
      </c>
      <c r="AG824" s="24">
        <v>33496</v>
      </c>
      <c r="AH824" s="18">
        <v>10</v>
      </c>
      <c r="AI824" s="18" t="s">
        <v>1049</v>
      </c>
      <c r="AJ824" s="17">
        <v>247500</v>
      </c>
      <c r="AK824" s="25">
        <v>247500</v>
      </c>
      <c r="AL824" s="25">
        <v>125</v>
      </c>
      <c r="AM824" s="35">
        <v>0</v>
      </c>
      <c r="AN824" s="49">
        <f t="shared" si="112"/>
        <v>30937500</v>
      </c>
      <c r="AO824" s="18"/>
      <c r="AP824" s="15">
        <v>1</v>
      </c>
      <c r="AQ824" s="43" t="str">
        <f t="shared" si="113"/>
        <v>SI</v>
      </c>
      <c r="AR824" s="44">
        <f t="shared" si="114"/>
        <v>30937500</v>
      </c>
      <c r="AS824" s="44">
        <f t="shared" si="115"/>
        <v>30937500</v>
      </c>
      <c r="AT824" s="44">
        <f t="shared" si="116"/>
        <v>30937500</v>
      </c>
      <c r="AU824" s="44">
        <f t="shared" si="117"/>
        <v>30937500</v>
      </c>
      <c r="AV824" s="45" t="b">
        <f t="shared" si="118"/>
        <v>1</v>
      </c>
      <c r="AW824" s="45" t="b">
        <f t="shared" si="119"/>
        <v>1</v>
      </c>
      <c r="AX824" s="45"/>
    </row>
    <row r="825" spans="1:50" s="36" customFormat="1" ht="27.75" customHeight="1" x14ac:dyDescent="0.15">
      <c r="A825" s="36" t="str">
        <f t="shared" si="111"/>
        <v>Cooperativa de Hospitales de Antioquia - COHAN103010809</v>
      </c>
      <c r="B825" s="36" t="b">
        <f>+A825='[1]Anexo 9'!A825</f>
        <v>1</v>
      </c>
      <c r="C825" s="18">
        <v>890985122</v>
      </c>
      <c r="D825" s="18" t="s">
        <v>1031</v>
      </c>
      <c r="E825" s="15" t="s">
        <v>61</v>
      </c>
      <c r="F825" s="15" t="s">
        <v>62</v>
      </c>
      <c r="G825" s="15" t="s">
        <v>3155</v>
      </c>
      <c r="H825" s="15" t="s">
        <v>3155</v>
      </c>
      <c r="I825" s="15" t="s">
        <v>3155</v>
      </c>
      <c r="J825" s="15">
        <v>6</v>
      </c>
      <c r="K825" s="15" t="s">
        <v>3155</v>
      </c>
      <c r="L825" s="15">
        <v>103010809</v>
      </c>
      <c r="M825" s="15" t="s">
        <v>1421</v>
      </c>
      <c r="N825" s="15" t="s">
        <v>1411</v>
      </c>
      <c r="O825" s="18" t="s">
        <v>1850</v>
      </c>
      <c r="P825" s="22" t="s">
        <v>73</v>
      </c>
      <c r="Q825" s="15" t="s">
        <v>1422</v>
      </c>
      <c r="R825" s="18" t="s">
        <v>5704</v>
      </c>
      <c r="S825" s="22" t="b">
        <f t="shared" si="121"/>
        <v>0</v>
      </c>
      <c r="T825" s="18">
        <v>0</v>
      </c>
      <c r="U825" s="18">
        <v>0</v>
      </c>
      <c r="V825" s="15"/>
      <c r="W825" s="18" t="s">
        <v>1707</v>
      </c>
      <c r="X825" s="18"/>
      <c r="Y825" s="15" t="s">
        <v>73</v>
      </c>
      <c r="Z825" s="18" t="s">
        <v>1851</v>
      </c>
      <c r="AA825" s="18" t="s">
        <v>71</v>
      </c>
      <c r="AB825" s="18" t="s">
        <v>1852</v>
      </c>
      <c r="AC825" s="67" t="str">
        <f>+VLOOKUP("*"&amp;L825&amp;"*",'[2]REGISTROS SANITARIOS'!$D$732:$E$1070,2,FALSE)</f>
        <v>SI</v>
      </c>
      <c r="AD825" s="22" t="s">
        <v>1025</v>
      </c>
      <c r="AE825" s="16">
        <v>42969</v>
      </c>
      <c r="AF825" s="34" t="s">
        <v>68</v>
      </c>
      <c r="AG825" s="24">
        <v>44405</v>
      </c>
      <c r="AH825" s="18">
        <v>3</v>
      </c>
      <c r="AI825" s="18" t="s">
        <v>1049</v>
      </c>
      <c r="AJ825" s="17">
        <v>203500</v>
      </c>
      <c r="AK825" s="25">
        <v>203500</v>
      </c>
      <c r="AL825" s="25">
        <v>223</v>
      </c>
      <c r="AM825" s="35">
        <v>0</v>
      </c>
      <c r="AN825" s="49">
        <f t="shared" si="112"/>
        <v>45380500</v>
      </c>
      <c r="AO825" s="18"/>
      <c r="AP825" s="15" t="s">
        <v>56</v>
      </c>
      <c r="AQ825" s="43" t="str">
        <f t="shared" si="113"/>
        <v>SI</v>
      </c>
      <c r="AR825" s="44">
        <f t="shared" si="114"/>
        <v>45380500</v>
      </c>
      <c r="AS825" s="44">
        <f t="shared" si="115"/>
        <v>45380500</v>
      </c>
      <c r="AT825" s="44">
        <f t="shared" si="116"/>
        <v>45380500</v>
      </c>
      <c r="AU825" s="44">
        <f t="shared" si="117"/>
        <v>45380500</v>
      </c>
      <c r="AV825" s="45" t="b">
        <f t="shared" si="118"/>
        <v>1</v>
      </c>
      <c r="AW825" s="45" t="b">
        <f t="shared" si="119"/>
        <v>1</v>
      </c>
      <c r="AX825" s="45"/>
    </row>
    <row r="826" spans="1:50" s="36" customFormat="1" ht="27.75" customHeight="1" x14ac:dyDescent="0.15">
      <c r="A826" s="36" t="str">
        <f t="shared" si="111"/>
        <v>Cooperativa de Hospitales de Antioquia - COHAN103010903</v>
      </c>
      <c r="B826" s="36" t="b">
        <f>+A826='[1]Anexo 9'!A826</f>
        <v>1</v>
      </c>
      <c r="C826" s="18">
        <v>890985122</v>
      </c>
      <c r="D826" s="18" t="s">
        <v>1031</v>
      </c>
      <c r="E826" s="15" t="s">
        <v>61</v>
      </c>
      <c r="F826" s="15" t="s">
        <v>62</v>
      </c>
      <c r="G826" s="15" t="s">
        <v>3155</v>
      </c>
      <c r="H826" s="15" t="s">
        <v>3155</v>
      </c>
      <c r="I826" s="15" t="s">
        <v>3155</v>
      </c>
      <c r="J826" s="15">
        <v>6</v>
      </c>
      <c r="K826" s="15" t="s">
        <v>3155</v>
      </c>
      <c r="L826" s="15">
        <v>103010903</v>
      </c>
      <c r="M826" s="15" t="s">
        <v>1853</v>
      </c>
      <c r="N826" s="15" t="s">
        <v>80</v>
      </c>
      <c r="O826" s="18" t="s">
        <v>1854</v>
      </c>
      <c r="P826" s="22" t="s">
        <v>73</v>
      </c>
      <c r="Q826" s="15" t="s">
        <v>1616</v>
      </c>
      <c r="R826" s="18" t="s">
        <v>1684</v>
      </c>
      <c r="S826" s="22" t="b">
        <f t="shared" si="121"/>
        <v>0</v>
      </c>
      <c r="T826" s="18">
        <v>0</v>
      </c>
      <c r="U826" s="18" t="s">
        <v>6219</v>
      </c>
      <c r="V826" s="15"/>
      <c r="W826" s="18" t="s">
        <v>1836</v>
      </c>
      <c r="X826" s="18"/>
      <c r="Y826" s="15" t="s">
        <v>73</v>
      </c>
      <c r="Z826" s="18" t="s">
        <v>1837</v>
      </c>
      <c r="AA826" s="18" t="s">
        <v>71</v>
      </c>
      <c r="AB826" s="18" t="s">
        <v>1855</v>
      </c>
      <c r="AC826" s="67" t="str">
        <f>+VLOOKUP("*"&amp;L826&amp;"*",'[2]REGISTROS SANITARIOS'!$D$732:$E$1070,2,FALSE)</f>
        <v>SI</v>
      </c>
      <c r="AD826" s="22" t="s">
        <v>1025</v>
      </c>
      <c r="AE826" s="16">
        <v>45201</v>
      </c>
      <c r="AF826" s="34" t="s">
        <v>73</v>
      </c>
      <c r="AG826" s="24">
        <v>19977336</v>
      </c>
      <c r="AH826" s="18">
        <v>1</v>
      </c>
      <c r="AI826" s="18" t="s">
        <v>1049</v>
      </c>
      <c r="AJ826" s="17">
        <v>12650</v>
      </c>
      <c r="AK826" s="25">
        <v>12650</v>
      </c>
      <c r="AL826" s="25">
        <v>1750</v>
      </c>
      <c r="AM826" s="35">
        <v>0</v>
      </c>
      <c r="AN826" s="49">
        <f t="shared" si="112"/>
        <v>22137500</v>
      </c>
      <c r="AO826" s="18"/>
      <c r="AP826" s="15">
        <v>1</v>
      </c>
      <c r="AQ826" s="43" t="str">
        <f t="shared" si="113"/>
        <v>SI</v>
      </c>
      <c r="AR826" s="44">
        <f t="shared" si="114"/>
        <v>22137500</v>
      </c>
      <c r="AS826" s="44">
        <f t="shared" si="115"/>
        <v>22137500</v>
      </c>
      <c r="AT826" s="44">
        <f t="shared" si="116"/>
        <v>22137500</v>
      </c>
      <c r="AU826" s="44">
        <f t="shared" si="117"/>
        <v>22137500</v>
      </c>
      <c r="AV826" s="45" t="b">
        <f t="shared" si="118"/>
        <v>1</v>
      </c>
      <c r="AW826" s="45" t="b">
        <f t="shared" si="119"/>
        <v>1</v>
      </c>
      <c r="AX826" s="45"/>
    </row>
    <row r="827" spans="1:50" s="36" customFormat="1" ht="27.75" customHeight="1" x14ac:dyDescent="0.15">
      <c r="A827" s="36" t="str">
        <f t="shared" si="111"/>
        <v>Cooperativa de Hospitales de Antioquia - COHAN103010920</v>
      </c>
      <c r="B827" s="36" t="b">
        <f>+A827='[1]Anexo 9'!A827</f>
        <v>1</v>
      </c>
      <c r="C827" s="18">
        <v>890985122</v>
      </c>
      <c r="D827" s="18" t="s">
        <v>1031</v>
      </c>
      <c r="E827" s="15" t="s">
        <v>61</v>
      </c>
      <c r="F827" s="15" t="s">
        <v>62</v>
      </c>
      <c r="G827" s="15" t="s">
        <v>3155</v>
      </c>
      <c r="H827" s="15" t="s">
        <v>3155</v>
      </c>
      <c r="I827" s="15" t="s">
        <v>3155</v>
      </c>
      <c r="J827" s="15">
        <v>6</v>
      </c>
      <c r="K827" s="15" t="s">
        <v>3155</v>
      </c>
      <c r="L827" s="15">
        <v>103010920</v>
      </c>
      <c r="M827" s="15" t="s">
        <v>1856</v>
      </c>
      <c r="N827" s="15" t="s">
        <v>80</v>
      </c>
      <c r="O827" s="18" t="s">
        <v>1857</v>
      </c>
      <c r="P827" s="22" t="s">
        <v>73</v>
      </c>
      <c r="Q827" s="15" t="s">
        <v>1616</v>
      </c>
      <c r="R827" s="18" t="s">
        <v>1684</v>
      </c>
      <c r="S827" s="22" t="b">
        <f t="shared" si="121"/>
        <v>0</v>
      </c>
      <c r="T827" s="18">
        <v>0</v>
      </c>
      <c r="U827" s="18">
        <v>0</v>
      </c>
      <c r="V827" s="15"/>
      <c r="W827" s="18" t="s">
        <v>1836</v>
      </c>
      <c r="X827" s="18"/>
      <c r="Y827" s="15" t="s">
        <v>73</v>
      </c>
      <c r="Z827" s="18" t="s">
        <v>1837</v>
      </c>
      <c r="AA827" s="18" t="s">
        <v>71</v>
      </c>
      <c r="AB827" s="18" t="s">
        <v>1858</v>
      </c>
      <c r="AC827" s="67" t="str">
        <f>+VLOOKUP("*"&amp;L827&amp;"*",'[2]REGISTROS SANITARIOS'!$D$732:$E$1070,2,FALSE)</f>
        <v>SI</v>
      </c>
      <c r="AD827" s="22" t="s">
        <v>1025</v>
      </c>
      <c r="AE827" s="16">
        <v>44179</v>
      </c>
      <c r="AF827" s="34" t="s">
        <v>68</v>
      </c>
      <c r="AG827" s="24">
        <v>19963653</v>
      </c>
      <c r="AH827" s="18">
        <v>4</v>
      </c>
      <c r="AI827" s="18" t="s">
        <v>1049</v>
      </c>
      <c r="AJ827" s="17">
        <v>1650</v>
      </c>
      <c r="AK827" s="25">
        <v>1650</v>
      </c>
      <c r="AL827" s="25">
        <v>3625</v>
      </c>
      <c r="AM827" s="35">
        <v>0</v>
      </c>
      <c r="AN827" s="49">
        <f t="shared" si="112"/>
        <v>5981250</v>
      </c>
      <c r="AO827" s="18"/>
      <c r="AP827" s="15">
        <v>1</v>
      </c>
      <c r="AQ827" s="43" t="str">
        <f t="shared" si="113"/>
        <v>SI</v>
      </c>
      <c r="AR827" s="44">
        <f t="shared" si="114"/>
        <v>5981250</v>
      </c>
      <c r="AS827" s="44">
        <f t="shared" si="115"/>
        <v>5981250</v>
      </c>
      <c r="AT827" s="44">
        <f t="shared" si="116"/>
        <v>5981250</v>
      </c>
      <c r="AU827" s="44">
        <f t="shared" si="117"/>
        <v>5981250</v>
      </c>
      <c r="AV827" s="45" t="b">
        <f t="shared" si="118"/>
        <v>1</v>
      </c>
      <c r="AW827" s="45" t="b">
        <f t="shared" si="119"/>
        <v>1</v>
      </c>
      <c r="AX827" s="45"/>
    </row>
    <row r="828" spans="1:50" s="36" customFormat="1" ht="27.75" customHeight="1" x14ac:dyDescent="0.15">
      <c r="A828" s="36" t="str">
        <f t="shared" si="111"/>
        <v>Cooperativa de Hospitales de Antioquia - COHAN103011209</v>
      </c>
      <c r="B828" s="36" t="b">
        <f>+A828='[1]Anexo 9'!A828</f>
        <v>1</v>
      </c>
      <c r="C828" s="18">
        <v>890985122</v>
      </c>
      <c r="D828" s="18" t="s">
        <v>1031</v>
      </c>
      <c r="E828" s="15" t="s">
        <v>61</v>
      </c>
      <c r="F828" s="15" t="s">
        <v>62</v>
      </c>
      <c r="G828" s="15" t="s">
        <v>3155</v>
      </c>
      <c r="H828" s="15" t="s">
        <v>3155</v>
      </c>
      <c r="I828" s="15" t="s">
        <v>3155</v>
      </c>
      <c r="J828" s="15">
        <v>5</v>
      </c>
      <c r="K828" s="15" t="s">
        <v>3155</v>
      </c>
      <c r="L828" s="15">
        <v>103011209</v>
      </c>
      <c r="M828" s="15" t="s">
        <v>1859</v>
      </c>
      <c r="N828" s="15" t="s">
        <v>1411</v>
      </c>
      <c r="O828" s="18" t="s">
        <v>1860</v>
      </c>
      <c r="P828" s="22" t="s">
        <v>73</v>
      </c>
      <c r="Q828" s="15" t="s">
        <v>1413</v>
      </c>
      <c r="R828" s="18" t="s">
        <v>5705</v>
      </c>
      <c r="S828" s="22" t="b">
        <f t="shared" si="121"/>
        <v>0</v>
      </c>
      <c r="T828" s="18" t="s">
        <v>2042</v>
      </c>
      <c r="U828" s="18">
        <v>0</v>
      </c>
      <c r="V828" s="15"/>
      <c r="W828" s="18" t="s">
        <v>1844</v>
      </c>
      <c r="X828" s="18"/>
      <c r="Y828" s="15" t="s">
        <v>73</v>
      </c>
      <c r="Z828" s="18" t="s">
        <v>1861</v>
      </c>
      <c r="AA828" s="18" t="s">
        <v>71</v>
      </c>
      <c r="AB828" s="18" t="s">
        <v>1862</v>
      </c>
      <c r="AC828" s="67" t="str">
        <f>+VLOOKUP("*"&amp;L828&amp;"*",'[2]REGISTROS SANITARIOS'!$D$732:$E$1070,2,FALSE)</f>
        <v>SI</v>
      </c>
      <c r="AD828" s="22" t="s">
        <v>1025</v>
      </c>
      <c r="AE828" s="16">
        <v>44269</v>
      </c>
      <c r="AF828" s="34" t="s">
        <v>68</v>
      </c>
      <c r="AG828" s="24">
        <v>19953925</v>
      </c>
      <c r="AH828" s="18">
        <v>7</v>
      </c>
      <c r="AI828" s="18" t="s">
        <v>1049</v>
      </c>
      <c r="AJ828" s="17">
        <v>79200</v>
      </c>
      <c r="AK828" s="25">
        <v>79200</v>
      </c>
      <c r="AL828" s="25">
        <v>225</v>
      </c>
      <c r="AM828" s="35">
        <v>0</v>
      </c>
      <c r="AN828" s="49">
        <f t="shared" si="112"/>
        <v>17820000</v>
      </c>
      <c r="AO828" s="18"/>
      <c r="AP828" s="15" t="s">
        <v>56</v>
      </c>
      <c r="AQ828" s="43" t="str">
        <f t="shared" si="113"/>
        <v>SI</v>
      </c>
      <c r="AR828" s="44">
        <f t="shared" si="114"/>
        <v>17820000</v>
      </c>
      <c r="AS828" s="44">
        <f t="shared" si="115"/>
        <v>17820000</v>
      </c>
      <c r="AT828" s="44">
        <f t="shared" si="116"/>
        <v>17820000</v>
      </c>
      <c r="AU828" s="44">
        <f t="shared" si="117"/>
        <v>17820000</v>
      </c>
      <c r="AV828" s="45" t="b">
        <f t="shared" si="118"/>
        <v>1</v>
      </c>
      <c r="AW828" s="45" t="b">
        <f t="shared" si="119"/>
        <v>1</v>
      </c>
      <c r="AX828" s="45"/>
    </row>
    <row r="829" spans="1:50" s="36" customFormat="1" ht="27.75" customHeight="1" x14ac:dyDescent="0.15">
      <c r="A829" s="36" t="str">
        <f t="shared" si="111"/>
        <v>Cooperativa de Hospitales de Antioquia - COHAN103011404</v>
      </c>
      <c r="B829" s="36" t="b">
        <f>+A829='[1]Anexo 9'!A829</f>
        <v>1</v>
      </c>
      <c r="C829" s="18">
        <v>890985122</v>
      </c>
      <c r="D829" s="18" t="s">
        <v>1031</v>
      </c>
      <c r="E829" s="15" t="s">
        <v>61</v>
      </c>
      <c r="F829" s="15" t="s">
        <v>62</v>
      </c>
      <c r="G829" s="15" t="s">
        <v>3155</v>
      </c>
      <c r="H829" s="15" t="s">
        <v>3155</v>
      </c>
      <c r="I829" s="15" t="s">
        <v>3155</v>
      </c>
      <c r="J829" s="15">
        <v>3</v>
      </c>
      <c r="K829" s="15" t="s">
        <v>3155</v>
      </c>
      <c r="L829" s="15">
        <v>103011404</v>
      </c>
      <c r="M829" s="15" t="s">
        <v>1863</v>
      </c>
      <c r="N829" s="15" t="s">
        <v>91</v>
      </c>
      <c r="O829" s="18" t="s">
        <v>1864</v>
      </c>
      <c r="P829" s="22" t="s">
        <v>73</v>
      </c>
      <c r="Q829" s="15" t="s">
        <v>1865</v>
      </c>
      <c r="R829" s="18" t="s">
        <v>1679</v>
      </c>
      <c r="S829" s="22" t="b">
        <f t="shared" si="121"/>
        <v>0</v>
      </c>
      <c r="T829" s="18">
        <v>0</v>
      </c>
      <c r="U829" s="18">
        <v>0</v>
      </c>
      <c r="V829" s="15"/>
      <c r="W829" s="18" t="s">
        <v>1844</v>
      </c>
      <c r="X829" s="18"/>
      <c r="Y829" s="15" t="s">
        <v>73</v>
      </c>
      <c r="Z829" s="18" t="s">
        <v>1866</v>
      </c>
      <c r="AA829" s="18" t="s">
        <v>71</v>
      </c>
      <c r="AB829" s="18" t="s">
        <v>1867</v>
      </c>
      <c r="AC829" s="67" t="str">
        <f>+VLOOKUP("*"&amp;L829&amp;"*",'[2]REGISTROS SANITARIOS'!$D$732:$E$1070,2,FALSE)</f>
        <v>SI</v>
      </c>
      <c r="AD829" s="22" t="s">
        <v>1025</v>
      </c>
      <c r="AE829" s="16">
        <v>43534</v>
      </c>
      <c r="AF829" s="34" t="s">
        <v>68</v>
      </c>
      <c r="AG829" s="24">
        <v>228279</v>
      </c>
      <c r="AH829" s="18">
        <v>2</v>
      </c>
      <c r="AI829" s="18" t="s">
        <v>1049</v>
      </c>
      <c r="AJ829" s="17">
        <v>522.5</v>
      </c>
      <c r="AK829" s="25">
        <v>522.5</v>
      </c>
      <c r="AL829" s="25">
        <v>3000</v>
      </c>
      <c r="AM829" s="35">
        <v>0</v>
      </c>
      <c r="AN829" s="49">
        <f t="shared" si="112"/>
        <v>1567500</v>
      </c>
      <c r="AO829" s="18"/>
      <c r="AP829" s="15" t="s">
        <v>56</v>
      </c>
      <c r="AQ829" s="43" t="str">
        <f t="shared" si="113"/>
        <v>SI</v>
      </c>
      <c r="AR829" s="44">
        <f t="shared" si="114"/>
        <v>1567500</v>
      </c>
      <c r="AS829" s="44">
        <f t="shared" si="115"/>
        <v>1567500</v>
      </c>
      <c r="AT829" s="44">
        <f t="shared" si="116"/>
        <v>1567500</v>
      </c>
      <c r="AU829" s="44">
        <f t="shared" si="117"/>
        <v>1567500</v>
      </c>
      <c r="AV829" s="45" t="b">
        <f t="shared" si="118"/>
        <v>1</v>
      </c>
      <c r="AW829" s="45" t="b">
        <f t="shared" si="119"/>
        <v>1</v>
      </c>
      <c r="AX829" s="45"/>
    </row>
    <row r="830" spans="1:50" s="36" customFormat="1" ht="27.75" customHeight="1" x14ac:dyDescent="0.15">
      <c r="A830" s="36" t="str">
        <f t="shared" si="111"/>
        <v>Cooperativa de Hospitales de Antioquia - COHAN103011509</v>
      </c>
      <c r="B830" s="36" t="b">
        <f>+A830='[1]Anexo 9'!A830</f>
        <v>1</v>
      </c>
      <c r="C830" s="18">
        <v>890985122</v>
      </c>
      <c r="D830" s="18" t="s">
        <v>1031</v>
      </c>
      <c r="E830" s="15" t="s">
        <v>61</v>
      </c>
      <c r="F830" s="15" t="s">
        <v>62</v>
      </c>
      <c r="G830" s="15" t="s">
        <v>3155</v>
      </c>
      <c r="H830" s="15" t="s">
        <v>3155</v>
      </c>
      <c r="I830" s="15" t="s">
        <v>3155</v>
      </c>
      <c r="J830" s="15">
        <v>6</v>
      </c>
      <c r="K830" s="15" t="s">
        <v>3155</v>
      </c>
      <c r="L830" s="15">
        <v>103011509</v>
      </c>
      <c r="M830" s="15" t="s">
        <v>1868</v>
      </c>
      <c r="N830" s="15" t="s">
        <v>1411</v>
      </c>
      <c r="O830" s="18" t="s">
        <v>1869</v>
      </c>
      <c r="P830" s="22" t="s">
        <v>3841</v>
      </c>
      <c r="Q830" s="15" t="s">
        <v>1841</v>
      </c>
      <c r="R830" s="18" t="s">
        <v>1706</v>
      </c>
      <c r="S830" s="22" t="b">
        <f t="shared" si="121"/>
        <v>0</v>
      </c>
      <c r="T830" s="18">
        <v>0</v>
      </c>
      <c r="U830" s="18">
        <v>0</v>
      </c>
      <c r="V830" s="15"/>
      <c r="W830" s="18" t="s">
        <v>1707</v>
      </c>
      <c r="X830" s="18"/>
      <c r="Y830" s="15" t="s">
        <v>73</v>
      </c>
      <c r="Z830" s="18" t="s">
        <v>1870</v>
      </c>
      <c r="AA830" s="18" t="s">
        <v>71</v>
      </c>
      <c r="AB830" s="18" t="s">
        <v>1871</v>
      </c>
      <c r="AC830" s="67" t="str">
        <f>+VLOOKUP("*"&amp;L830&amp;"*",'[2]REGISTROS SANITARIOS'!$D$732:$E$1070,2,FALSE)</f>
        <v>SI</v>
      </c>
      <c r="AD830" s="22" t="s">
        <v>1025</v>
      </c>
      <c r="AE830" s="16">
        <v>44147</v>
      </c>
      <c r="AF830" s="34" t="s">
        <v>68</v>
      </c>
      <c r="AG830" s="24">
        <v>19950177</v>
      </c>
      <c r="AH830" s="18">
        <v>3</v>
      </c>
      <c r="AI830" s="18" t="s">
        <v>1049</v>
      </c>
      <c r="AJ830" s="17">
        <v>67650</v>
      </c>
      <c r="AK830" s="25">
        <v>67650</v>
      </c>
      <c r="AL830" s="25">
        <v>128</v>
      </c>
      <c r="AM830" s="35">
        <v>0</v>
      </c>
      <c r="AN830" s="49">
        <f t="shared" si="112"/>
        <v>8659200</v>
      </c>
      <c r="AO830" s="18"/>
      <c r="AP830" s="15" t="s">
        <v>56</v>
      </c>
      <c r="AQ830" s="43" t="str">
        <f t="shared" si="113"/>
        <v>SI</v>
      </c>
      <c r="AR830" s="44">
        <f t="shared" si="114"/>
        <v>8659200</v>
      </c>
      <c r="AS830" s="44">
        <f t="shared" si="115"/>
        <v>8659200</v>
      </c>
      <c r="AT830" s="44">
        <f t="shared" si="116"/>
        <v>8659200</v>
      </c>
      <c r="AU830" s="44">
        <f t="shared" si="117"/>
        <v>8659200</v>
      </c>
      <c r="AV830" s="45" t="b">
        <f t="shared" si="118"/>
        <v>1</v>
      </c>
      <c r="AW830" s="45" t="b">
        <f t="shared" si="119"/>
        <v>1</v>
      </c>
      <c r="AX830" s="45"/>
    </row>
    <row r="831" spans="1:50" s="36" customFormat="1" ht="27.75" customHeight="1" x14ac:dyDescent="0.15">
      <c r="A831" s="36" t="str">
        <f t="shared" si="111"/>
        <v>Cooperativa de Hospitales de Antioquia - COHAN103011604</v>
      </c>
      <c r="B831" s="36" t="b">
        <f>+A831='[1]Anexo 9'!A831</f>
        <v>1</v>
      </c>
      <c r="C831" s="18">
        <v>890985122</v>
      </c>
      <c r="D831" s="18" t="s">
        <v>1031</v>
      </c>
      <c r="E831" s="15" t="s">
        <v>61</v>
      </c>
      <c r="F831" s="15" t="s">
        <v>62</v>
      </c>
      <c r="G831" s="15" t="s">
        <v>3155</v>
      </c>
      <c r="H831" s="15" t="s">
        <v>3155</v>
      </c>
      <c r="I831" s="15" t="s">
        <v>3155</v>
      </c>
      <c r="J831" s="15">
        <v>4</v>
      </c>
      <c r="K831" s="15" t="s">
        <v>3155</v>
      </c>
      <c r="L831" s="15">
        <v>103011604</v>
      </c>
      <c r="M831" s="15" t="s">
        <v>1872</v>
      </c>
      <c r="N831" s="15" t="s">
        <v>91</v>
      </c>
      <c r="O831" s="18" t="s">
        <v>1873</v>
      </c>
      <c r="P831" s="22" t="s">
        <v>3841</v>
      </c>
      <c r="Q831" s="15" t="s">
        <v>1434</v>
      </c>
      <c r="R831" s="18" t="s">
        <v>1679</v>
      </c>
      <c r="S831" s="22" t="b">
        <f t="shared" si="121"/>
        <v>0</v>
      </c>
      <c r="T831" s="18">
        <v>0</v>
      </c>
      <c r="U831" s="18">
        <v>0</v>
      </c>
      <c r="V831" s="15"/>
      <c r="W831" s="18" t="s">
        <v>1707</v>
      </c>
      <c r="X831" s="18"/>
      <c r="Y831" s="15" t="s">
        <v>73</v>
      </c>
      <c r="Z831" s="18" t="s">
        <v>1874</v>
      </c>
      <c r="AA831" s="18" t="s">
        <v>71</v>
      </c>
      <c r="AB831" s="18" t="s">
        <v>1875</v>
      </c>
      <c r="AC831" s="67" t="str">
        <f>+VLOOKUP("*"&amp;L831&amp;"*",'[2]REGISTROS SANITARIOS'!$D$732:$E$1070,2,FALSE)</f>
        <v>SI</v>
      </c>
      <c r="AD831" s="22" t="s">
        <v>1025</v>
      </c>
      <c r="AE831" s="16">
        <v>45134</v>
      </c>
      <c r="AF831" s="34" t="s">
        <v>73</v>
      </c>
      <c r="AG831" s="24">
        <v>25798</v>
      </c>
      <c r="AH831" s="18">
        <v>1</v>
      </c>
      <c r="AI831" s="18" t="s">
        <v>1049</v>
      </c>
      <c r="AJ831" s="17">
        <v>357.5</v>
      </c>
      <c r="AK831" s="25">
        <v>357.5</v>
      </c>
      <c r="AL831" s="25">
        <v>4943</v>
      </c>
      <c r="AM831" s="35">
        <v>0</v>
      </c>
      <c r="AN831" s="49">
        <f t="shared" si="112"/>
        <v>1767122.5</v>
      </c>
      <c r="AO831" s="18"/>
      <c r="AP831" s="15" t="s">
        <v>56</v>
      </c>
      <c r="AQ831" s="43" t="str">
        <f t="shared" si="113"/>
        <v>SI</v>
      </c>
      <c r="AR831" s="44">
        <f t="shared" si="114"/>
        <v>1767122.5</v>
      </c>
      <c r="AS831" s="44">
        <f t="shared" si="115"/>
        <v>1767122.5</v>
      </c>
      <c r="AT831" s="44">
        <f t="shared" si="116"/>
        <v>1767122.5</v>
      </c>
      <c r="AU831" s="44">
        <f t="shared" si="117"/>
        <v>1767122.5</v>
      </c>
      <c r="AV831" s="45" t="b">
        <f t="shared" si="118"/>
        <v>1</v>
      </c>
      <c r="AW831" s="45" t="b">
        <f t="shared" si="119"/>
        <v>1</v>
      </c>
      <c r="AX831" s="45"/>
    </row>
    <row r="832" spans="1:50" s="36" customFormat="1" ht="27.75" customHeight="1" x14ac:dyDescent="0.15">
      <c r="A832" s="36" t="str">
        <f t="shared" si="111"/>
        <v>Cooperativa de Hospitales de Antioquia - COHAN103011709</v>
      </c>
      <c r="B832" s="36" t="b">
        <f>+A832='[1]Anexo 9'!A832</f>
        <v>1</v>
      </c>
      <c r="C832" s="18">
        <v>890985122</v>
      </c>
      <c r="D832" s="18" t="s">
        <v>1031</v>
      </c>
      <c r="E832" s="15" t="s">
        <v>61</v>
      </c>
      <c r="F832" s="15" t="s">
        <v>62</v>
      </c>
      <c r="G832" s="15" t="s">
        <v>3155</v>
      </c>
      <c r="H832" s="15" t="s">
        <v>3155</v>
      </c>
      <c r="I832" s="15" t="s">
        <v>3155</v>
      </c>
      <c r="J832" s="15">
        <v>3</v>
      </c>
      <c r="K832" s="15" t="s">
        <v>3155</v>
      </c>
      <c r="L832" s="15">
        <v>103011709</v>
      </c>
      <c r="M832" s="15" t="s">
        <v>1876</v>
      </c>
      <c r="N832" s="15" t="s">
        <v>1426</v>
      </c>
      <c r="O832" s="18" t="s">
        <v>1877</v>
      </c>
      <c r="P832" s="22" t="s">
        <v>3841</v>
      </c>
      <c r="Q832" s="15" t="s">
        <v>1428</v>
      </c>
      <c r="R832" s="18" t="s">
        <v>1927</v>
      </c>
      <c r="S832" s="22" t="b">
        <f t="shared" si="121"/>
        <v>0</v>
      </c>
      <c r="T832" s="18" t="s">
        <v>2042</v>
      </c>
      <c r="U832" s="18">
        <v>0</v>
      </c>
      <c r="V832" s="15"/>
      <c r="W832" s="18" t="s">
        <v>1707</v>
      </c>
      <c r="X832" s="18"/>
      <c r="Y832" s="15" t="s">
        <v>73</v>
      </c>
      <c r="Z832" s="18" t="s">
        <v>1708</v>
      </c>
      <c r="AA832" s="18" t="s">
        <v>71</v>
      </c>
      <c r="AB832" s="18" t="s">
        <v>1879</v>
      </c>
      <c r="AC832" s="67" t="str">
        <f>+VLOOKUP("*"&amp;L832&amp;"*",'[2]REGISTROS SANITARIOS'!$D$732:$E$1070,2,FALSE)</f>
        <v>SI</v>
      </c>
      <c r="AD832" s="22" t="s">
        <v>1025</v>
      </c>
      <c r="AE832" s="16">
        <v>44490</v>
      </c>
      <c r="AF832" s="34" t="s">
        <v>73</v>
      </c>
      <c r="AG832" s="24">
        <v>20099136</v>
      </c>
      <c r="AH832" s="18">
        <v>13</v>
      </c>
      <c r="AI832" s="18" t="s">
        <v>1049</v>
      </c>
      <c r="AJ832" s="17">
        <v>9900</v>
      </c>
      <c r="AK832" s="25">
        <v>9900</v>
      </c>
      <c r="AL832" s="25">
        <v>386</v>
      </c>
      <c r="AM832" s="35">
        <v>0</v>
      </c>
      <c r="AN832" s="49">
        <f t="shared" si="112"/>
        <v>3821400</v>
      </c>
      <c r="AO832" s="18"/>
      <c r="AP832" s="15">
        <v>1</v>
      </c>
      <c r="AQ832" s="43" t="str">
        <f t="shared" si="113"/>
        <v>SI</v>
      </c>
      <c r="AR832" s="44">
        <f t="shared" si="114"/>
        <v>3821400</v>
      </c>
      <c r="AS832" s="44">
        <f t="shared" si="115"/>
        <v>3821400</v>
      </c>
      <c r="AT832" s="44">
        <f t="shared" si="116"/>
        <v>3821400</v>
      </c>
      <c r="AU832" s="44">
        <f t="shared" si="117"/>
        <v>3821400</v>
      </c>
      <c r="AV832" s="45" t="b">
        <f t="shared" si="118"/>
        <v>1</v>
      </c>
      <c r="AW832" s="45" t="b">
        <f t="shared" si="119"/>
        <v>1</v>
      </c>
      <c r="AX832" s="45"/>
    </row>
    <row r="833" spans="1:50" s="36" customFormat="1" ht="27.75" customHeight="1" x14ac:dyDescent="0.15">
      <c r="A833" s="36" t="str">
        <f t="shared" si="111"/>
        <v>Cooperativa de Hospitales de Antioquia - COHAN103011803</v>
      </c>
      <c r="B833" s="36" t="b">
        <f>+A833='[1]Anexo 9'!A833</f>
        <v>1</v>
      </c>
      <c r="C833" s="18">
        <v>890985122</v>
      </c>
      <c r="D833" s="18" t="s">
        <v>1031</v>
      </c>
      <c r="E833" s="15" t="s">
        <v>61</v>
      </c>
      <c r="F833" s="15" t="s">
        <v>62</v>
      </c>
      <c r="G833" s="15" t="s">
        <v>3155</v>
      </c>
      <c r="H833" s="15" t="s">
        <v>3155</v>
      </c>
      <c r="I833" s="15" t="s">
        <v>3155</v>
      </c>
      <c r="J833" s="15">
        <v>6</v>
      </c>
      <c r="K833" s="15" t="s">
        <v>3155</v>
      </c>
      <c r="L833" s="15">
        <v>103011803</v>
      </c>
      <c r="M833" s="15" t="s">
        <v>1880</v>
      </c>
      <c r="N833" s="15" t="s">
        <v>64</v>
      </c>
      <c r="O833" s="18" t="s">
        <v>1881</v>
      </c>
      <c r="P833" s="22" t="s">
        <v>73</v>
      </c>
      <c r="Q833" s="15" t="s">
        <v>1744</v>
      </c>
      <c r="R833" s="18" t="s">
        <v>1733</v>
      </c>
      <c r="S833" s="22" t="b">
        <f t="shared" si="121"/>
        <v>0</v>
      </c>
      <c r="T833" s="18">
        <v>0</v>
      </c>
      <c r="U833" s="18">
        <v>0</v>
      </c>
      <c r="V833" s="15"/>
      <c r="W833" s="18" t="s">
        <v>1882</v>
      </c>
      <c r="X833" s="18"/>
      <c r="Y833" s="15" t="s">
        <v>73</v>
      </c>
      <c r="Z833" s="18" t="s">
        <v>1883</v>
      </c>
      <c r="AA833" s="18" t="s">
        <v>71</v>
      </c>
      <c r="AB833" s="18" t="s">
        <v>1884</v>
      </c>
      <c r="AC833" s="67" t="str">
        <f>+VLOOKUP("*"&amp;L833&amp;"*",'[2]REGISTROS SANITARIOS'!$D$732:$E$1070,2,FALSE)</f>
        <v>SI</v>
      </c>
      <c r="AD833" s="22" t="s">
        <v>1025</v>
      </c>
      <c r="AE833" s="16">
        <v>44508</v>
      </c>
      <c r="AF833" s="34" t="s">
        <v>73</v>
      </c>
      <c r="AG833" s="24">
        <v>19908237</v>
      </c>
      <c r="AH833" s="18">
        <v>19</v>
      </c>
      <c r="AI833" s="18" t="s">
        <v>1049</v>
      </c>
      <c r="AJ833" s="17">
        <v>660</v>
      </c>
      <c r="AK833" s="25">
        <v>660</v>
      </c>
      <c r="AL833" s="25">
        <v>875</v>
      </c>
      <c r="AM833" s="35">
        <v>0</v>
      </c>
      <c r="AN833" s="49">
        <f t="shared" si="112"/>
        <v>577500</v>
      </c>
      <c r="AO833" s="18"/>
      <c r="AP833" s="15">
        <v>1</v>
      </c>
      <c r="AQ833" s="43" t="str">
        <f t="shared" si="113"/>
        <v>SI</v>
      </c>
      <c r="AR833" s="44">
        <f t="shared" si="114"/>
        <v>577500</v>
      </c>
      <c r="AS833" s="44">
        <f t="shared" si="115"/>
        <v>577500</v>
      </c>
      <c r="AT833" s="44">
        <f t="shared" si="116"/>
        <v>577500</v>
      </c>
      <c r="AU833" s="44">
        <f t="shared" si="117"/>
        <v>577500</v>
      </c>
      <c r="AV833" s="45" t="b">
        <f t="shared" si="118"/>
        <v>1</v>
      </c>
      <c r="AW833" s="45" t="b">
        <f t="shared" si="119"/>
        <v>1</v>
      </c>
      <c r="AX833" s="45"/>
    </row>
    <row r="834" spans="1:50" s="36" customFormat="1" ht="27.75" customHeight="1" x14ac:dyDescent="0.15">
      <c r="A834" s="36" t="str">
        <f t="shared" si="111"/>
        <v>Cooperativa de Hospitales de Antioquia - COHAN103012003</v>
      </c>
      <c r="B834" s="36" t="b">
        <f>+A834='[1]Anexo 9'!A834</f>
        <v>1</v>
      </c>
      <c r="C834" s="18">
        <v>890985122</v>
      </c>
      <c r="D834" s="18" t="s">
        <v>1031</v>
      </c>
      <c r="E834" s="15" t="s">
        <v>61</v>
      </c>
      <c r="F834" s="15" t="s">
        <v>62</v>
      </c>
      <c r="G834" s="15" t="s">
        <v>3155</v>
      </c>
      <c r="H834" s="15" t="s">
        <v>3155</v>
      </c>
      <c r="I834" s="15" t="s">
        <v>3155</v>
      </c>
      <c r="J834" s="15">
        <v>7</v>
      </c>
      <c r="K834" s="15" t="s">
        <v>3155</v>
      </c>
      <c r="L834" s="15">
        <v>103012003</v>
      </c>
      <c r="M834" s="15" t="s">
        <v>1885</v>
      </c>
      <c r="N834" s="15" t="s">
        <v>64</v>
      </c>
      <c r="O834" s="18" t="s">
        <v>4364</v>
      </c>
      <c r="P834" s="22" t="s">
        <v>73</v>
      </c>
      <c r="Q834" s="15" t="s">
        <v>76</v>
      </c>
      <c r="R834" s="18" t="s">
        <v>1733</v>
      </c>
      <c r="S834" s="22" t="b">
        <f t="shared" si="121"/>
        <v>0</v>
      </c>
      <c r="T834" s="18">
        <v>0</v>
      </c>
      <c r="U834" s="18">
        <v>0</v>
      </c>
      <c r="V834" s="15"/>
      <c r="W834" s="18" t="s">
        <v>1882</v>
      </c>
      <c r="X834" s="18"/>
      <c r="Y834" s="15" t="s">
        <v>73</v>
      </c>
      <c r="Z834" s="18" t="s">
        <v>6421</v>
      </c>
      <c r="AA834" s="18" t="s">
        <v>71</v>
      </c>
      <c r="AB834" s="18" t="s">
        <v>6847</v>
      </c>
      <c r="AC834" s="67" t="e">
        <f>+VLOOKUP("*"&amp;L834&amp;"*",'[2]REGISTROS SANITARIOS'!$D$732:$E$1070,2,FALSE)</f>
        <v>#N/A</v>
      </c>
      <c r="AD834" s="22" t="s">
        <v>44</v>
      </c>
      <c r="AE834" s="16">
        <v>43740</v>
      </c>
      <c r="AF834" s="34" t="s">
        <v>68</v>
      </c>
      <c r="AG834" s="24">
        <v>208159</v>
      </c>
      <c r="AH834" s="18">
        <v>10</v>
      </c>
      <c r="AI834" s="18" t="s">
        <v>1049</v>
      </c>
      <c r="AJ834" s="17">
        <v>7975</v>
      </c>
      <c r="AK834" s="25">
        <v>7975</v>
      </c>
      <c r="AL834" s="25">
        <v>375</v>
      </c>
      <c r="AM834" s="35">
        <v>0</v>
      </c>
      <c r="AN834" s="49">
        <f t="shared" si="112"/>
        <v>2990625</v>
      </c>
      <c r="AO834" s="18"/>
      <c r="AP834" s="15">
        <v>1</v>
      </c>
      <c r="AQ834" s="43" t="str">
        <f t="shared" si="113"/>
        <v>SI</v>
      </c>
      <c r="AR834" s="44">
        <f t="shared" si="114"/>
        <v>2990625</v>
      </c>
      <c r="AS834" s="44">
        <f t="shared" si="115"/>
        <v>2990625</v>
      </c>
      <c r="AT834" s="44">
        <f t="shared" si="116"/>
        <v>2990625</v>
      </c>
      <c r="AU834" s="44">
        <f t="shared" si="117"/>
        <v>2990625</v>
      </c>
      <c r="AV834" s="45" t="b">
        <f t="shared" si="118"/>
        <v>1</v>
      </c>
      <c r="AW834" s="45" t="b">
        <f t="shared" si="119"/>
        <v>1</v>
      </c>
      <c r="AX834" s="45"/>
    </row>
    <row r="835" spans="1:50" s="36" customFormat="1" ht="27.75" customHeight="1" x14ac:dyDescent="0.15">
      <c r="A835" s="36" t="str">
        <f t="shared" si="111"/>
        <v>Cooperativa de Hospitales de Antioquia - COHAN103012110</v>
      </c>
      <c r="B835" s="36" t="b">
        <f>+A835='[1]Anexo 9'!A835</f>
        <v>1</v>
      </c>
      <c r="C835" s="18">
        <v>890985122</v>
      </c>
      <c r="D835" s="18" t="s">
        <v>1031</v>
      </c>
      <c r="E835" s="15" t="s">
        <v>61</v>
      </c>
      <c r="F835" s="15" t="s">
        <v>62</v>
      </c>
      <c r="G835" s="15" t="s">
        <v>3155</v>
      </c>
      <c r="H835" s="15" t="s">
        <v>3155</v>
      </c>
      <c r="I835" s="15" t="s">
        <v>3155</v>
      </c>
      <c r="J835" s="15">
        <v>8</v>
      </c>
      <c r="K835" s="15" t="s">
        <v>3155</v>
      </c>
      <c r="L835" s="15">
        <v>103012110</v>
      </c>
      <c r="M835" s="15" t="s">
        <v>1602</v>
      </c>
      <c r="N835" s="15" t="s">
        <v>80</v>
      </c>
      <c r="O835" s="18" t="s">
        <v>4365</v>
      </c>
      <c r="P835" s="22" t="s">
        <v>3841</v>
      </c>
      <c r="Q835" s="15" t="s">
        <v>1604</v>
      </c>
      <c r="R835" s="18" t="s">
        <v>1733</v>
      </c>
      <c r="S835" s="22" t="b">
        <f t="shared" si="121"/>
        <v>0</v>
      </c>
      <c r="T835" s="18">
        <v>0</v>
      </c>
      <c r="U835" s="18">
        <v>0</v>
      </c>
      <c r="V835" s="15"/>
      <c r="W835" s="18" t="s">
        <v>6220</v>
      </c>
      <c r="X835" s="18"/>
      <c r="Y835" s="15" t="s">
        <v>73</v>
      </c>
      <c r="Z835" s="18" t="s">
        <v>6422</v>
      </c>
      <c r="AA835" s="18" t="s">
        <v>71</v>
      </c>
      <c r="AB835" s="18" t="s">
        <v>1887</v>
      </c>
      <c r="AC835" s="67" t="str">
        <f>+VLOOKUP("*"&amp;L835&amp;"*",'[2]REGISTROS SANITARIOS'!$D$732:$E$1070,2,FALSE)</f>
        <v>SI</v>
      </c>
      <c r="AD835" s="22" t="s">
        <v>1025</v>
      </c>
      <c r="AE835" s="16">
        <v>44549</v>
      </c>
      <c r="AF835" s="34" t="s">
        <v>73</v>
      </c>
      <c r="AG835" s="24">
        <v>20110801</v>
      </c>
      <c r="AH835" s="18">
        <v>2</v>
      </c>
      <c r="AI835" s="18" t="s">
        <v>1049</v>
      </c>
      <c r="AJ835" s="17">
        <v>10450</v>
      </c>
      <c r="AK835" s="25">
        <v>10450</v>
      </c>
      <c r="AL835" s="25">
        <v>6250</v>
      </c>
      <c r="AM835" s="35">
        <v>0</v>
      </c>
      <c r="AN835" s="49">
        <f t="shared" si="112"/>
        <v>65312500</v>
      </c>
      <c r="AO835" s="18"/>
      <c r="AP835" s="15">
        <v>1</v>
      </c>
      <c r="AQ835" s="43" t="str">
        <f t="shared" si="113"/>
        <v>SI</v>
      </c>
      <c r="AR835" s="44">
        <f t="shared" si="114"/>
        <v>65312500</v>
      </c>
      <c r="AS835" s="44">
        <f t="shared" si="115"/>
        <v>65312500</v>
      </c>
      <c r="AT835" s="44">
        <f t="shared" si="116"/>
        <v>65312500</v>
      </c>
      <c r="AU835" s="44">
        <f t="shared" si="117"/>
        <v>65312500</v>
      </c>
      <c r="AV835" s="45" t="b">
        <f t="shared" si="118"/>
        <v>1</v>
      </c>
      <c r="AW835" s="45" t="b">
        <f t="shared" si="119"/>
        <v>1</v>
      </c>
      <c r="AX835" s="45"/>
    </row>
    <row r="836" spans="1:50" s="36" customFormat="1" ht="27.75" customHeight="1" x14ac:dyDescent="0.15">
      <c r="A836" s="36" t="str">
        <f t="shared" ref="A836:A899" si="122">+D836&amp;L836</f>
        <v>Cooperativa de Hospitales de Antioquia - COHAN103012115</v>
      </c>
      <c r="B836" s="36" t="b">
        <f>+A836='[1]Anexo 9'!A836</f>
        <v>1</v>
      </c>
      <c r="C836" s="18">
        <v>890985122</v>
      </c>
      <c r="D836" s="18" t="s">
        <v>1031</v>
      </c>
      <c r="E836" s="15" t="s">
        <v>61</v>
      </c>
      <c r="F836" s="15" t="s">
        <v>62</v>
      </c>
      <c r="G836" s="15" t="s">
        <v>3155</v>
      </c>
      <c r="H836" s="15" t="s">
        <v>3155</v>
      </c>
      <c r="I836" s="15" t="s">
        <v>3155</v>
      </c>
      <c r="J836" s="15">
        <v>6</v>
      </c>
      <c r="K836" s="15" t="s">
        <v>3155</v>
      </c>
      <c r="L836" s="15">
        <v>103012115</v>
      </c>
      <c r="M836" s="15" t="s">
        <v>1888</v>
      </c>
      <c r="N836" s="15" t="s">
        <v>80</v>
      </c>
      <c r="O836" s="18" t="s">
        <v>1889</v>
      </c>
      <c r="P836" s="22" t="s">
        <v>3841</v>
      </c>
      <c r="Q836" s="15" t="s">
        <v>1604</v>
      </c>
      <c r="R836" s="18" t="s">
        <v>1684</v>
      </c>
      <c r="S836" s="22" t="b">
        <f t="shared" si="121"/>
        <v>0</v>
      </c>
      <c r="T836" s="18">
        <v>0</v>
      </c>
      <c r="U836" s="18">
        <v>0</v>
      </c>
      <c r="V836" s="15"/>
      <c r="W836" s="18" t="s">
        <v>1836</v>
      </c>
      <c r="X836" s="18"/>
      <c r="Y836" s="15" t="s">
        <v>73</v>
      </c>
      <c r="Z836" s="18" t="s">
        <v>1837</v>
      </c>
      <c r="AA836" s="18" t="s">
        <v>71</v>
      </c>
      <c r="AB836" s="18" t="s">
        <v>1890</v>
      </c>
      <c r="AC836" s="67" t="str">
        <f>+VLOOKUP("*"&amp;L836&amp;"*",'[2]REGISTROS SANITARIOS'!$D$732:$E$1070,2,FALSE)</f>
        <v>SI</v>
      </c>
      <c r="AD836" s="22" t="s">
        <v>1025</v>
      </c>
      <c r="AE836" s="16">
        <v>44229</v>
      </c>
      <c r="AF836" s="34" t="s">
        <v>68</v>
      </c>
      <c r="AG836" s="24">
        <v>19961388</v>
      </c>
      <c r="AH836" s="18">
        <v>1</v>
      </c>
      <c r="AI836" s="18" t="s">
        <v>1049</v>
      </c>
      <c r="AJ836" s="17">
        <v>7700</v>
      </c>
      <c r="AK836" s="25">
        <v>7700</v>
      </c>
      <c r="AL836" s="25">
        <v>10400</v>
      </c>
      <c r="AM836" s="35">
        <v>0</v>
      </c>
      <c r="AN836" s="49">
        <f t="shared" ref="AN836:AN899" si="123">+AL836*((1+AM836)*AK836)</f>
        <v>80080000</v>
      </c>
      <c r="AO836" s="18" t="s">
        <v>45</v>
      </c>
      <c r="AP836" s="15">
        <v>1</v>
      </c>
      <c r="AQ836" s="43" t="str">
        <f t="shared" ref="AQ836:AQ899" si="124">+IF(AK836="","NO INDICA",IF(AJ836=AK836,"SI",IF(AK836&gt;AJ836,"MAYOR",IF(AK836&lt;AJ836,"MENOR"))))</f>
        <v>SI</v>
      </c>
      <c r="AR836" s="44">
        <f t="shared" ref="AR836:AR899" si="125">+AJ836*(AL836*(1+AM836))</f>
        <v>80080000</v>
      </c>
      <c r="AS836" s="44">
        <f t="shared" ref="AS836:AS899" si="126">+AJ836*AL836</f>
        <v>80080000</v>
      </c>
      <c r="AT836" s="44">
        <f t="shared" ref="AT836:AT899" si="127">+AL836*AK836</f>
        <v>80080000</v>
      </c>
      <c r="AU836" s="44">
        <f t="shared" ref="AU836:AU899" si="128">+AK836*(AL836*(1+AM836))</f>
        <v>80080000</v>
      </c>
      <c r="AV836" s="45" t="b">
        <f t="shared" ref="AV836:AV899" si="129">+IFERROR(AU836=AN836,"FALSO")</f>
        <v>1</v>
      </c>
      <c r="AW836" s="45" t="b">
        <f t="shared" ref="AW836:AW899" si="130">+AS836=AN836</f>
        <v>1</v>
      </c>
      <c r="AX836" s="45"/>
    </row>
    <row r="837" spans="1:50" s="36" customFormat="1" ht="27.75" customHeight="1" x14ac:dyDescent="0.15">
      <c r="A837" s="36" t="str">
        <f t="shared" si="122"/>
        <v>Cooperativa de Hospitales de Antioquia - COHAN103012203</v>
      </c>
      <c r="B837" s="36" t="b">
        <f>+A837='[1]Anexo 9'!A837</f>
        <v>1</v>
      </c>
      <c r="C837" s="18">
        <v>890985122</v>
      </c>
      <c r="D837" s="18" t="s">
        <v>1031</v>
      </c>
      <c r="E837" s="15" t="s">
        <v>61</v>
      </c>
      <c r="F837" s="15" t="s">
        <v>62</v>
      </c>
      <c r="G837" s="15" t="s">
        <v>3155</v>
      </c>
      <c r="H837" s="15" t="s">
        <v>3155</v>
      </c>
      <c r="I837" s="15" t="s">
        <v>3155</v>
      </c>
      <c r="J837" s="15">
        <v>7</v>
      </c>
      <c r="K837" s="15" t="s">
        <v>3155</v>
      </c>
      <c r="L837" s="15">
        <v>103012203</v>
      </c>
      <c r="M837" s="15" t="s">
        <v>1609</v>
      </c>
      <c r="N837" s="15" t="s">
        <v>80</v>
      </c>
      <c r="O837" s="18" t="s">
        <v>1891</v>
      </c>
      <c r="P837" s="22" t="s">
        <v>73</v>
      </c>
      <c r="Q837" s="15" t="s">
        <v>1604</v>
      </c>
      <c r="R837" s="18" t="s">
        <v>1733</v>
      </c>
      <c r="S837" s="22" t="b">
        <f t="shared" si="121"/>
        <v>0</v>
      </c>
      <c r="T837" s="18">
        <v>0</v>
      </c>
      <c r="U837" s="18">
        <v>0</v>
      </c>
      <c r="V837" s="15"/>
      <c r="W837" s="18" t="s">
        <v>1882</v>
      </c>
      <c r="X837" s="18"/>
      <c r="Y837" s="15" t="s">
        <v>73</v>
      </c>
      <c r="Z837" s="18" t="s">
        <v>1741</v>
      </c>
      <c r="AA837" s="18" t="s">
        <v>71</v>
      </c>
      <c r="AB837" s="18" t="s">
        <v>1892</v>
      </c>
      <c r="AC837" s="67" t="str">
        <f>+VLOOKUP("*"&amp;L837&amp;"*",'[2]REGISTROS SANITARIOS'!$D$732:$E$1070,2,FALSE)</f>
        <v>SI</v>
      </c>
      <c r="AD837" s="22" t="s">
        <v>1025</v>
      </c>
      <c r="AE837" s="16">
        <v>43632</v>
      </c>
      <c r="AF837" s="34" t="s">
        <v>68</v>
      </c>
      <c r="AG837" s="24">
        <v>20002059</v>
      </c>
      <c r="AH837" s="18">
        <v>6</v>
      </c>
      <c r="AI837" s="18" t="s">
        <v>1049</v>
      </c>
      <c r="AJ837" s="17">
        <v>7150</v>
      </c>
      <c r="AK837" s="25">
        <v>7150</v>
      </c>
      <c r="AL837" s="25">
        <v>18750</v>
      </c>
      <c r="AM837" s="35">
        <v>0</v>
      </c>
      <c r="AN837" s="49">
        <f t="shared" si="123"/>
        <v>134062500</v>
      </c>
      <c r="AO837" s="18"/>
      <c r="AP837" s="15">
        <v>1</v>
      </c>
      <c r="AQ837" s="43" t="str">
        <f t="shared" si="124"/>
        <v>SI</v>
      </c>
      <c r="AR837" s="44">
        <f t="shared" si="125"/>
        <v>134062500</v>
      </c>
      <c r="AS837" s="44">
        <f t="shared" si="126"/>
        <v>134062500</v>
      </c>
      <c r="AT837" s="44">
        <f t="shared" si="127"/>
        <v>134062500</v>
      </c>
      <c r="AU837" s="44">
        <f t="shared" si="128"/>
        <v>134062500</v>
      </c>
      <c r="AV837" s="45" t="b">
        <f t="shared" si="129"/>
        <v>1</v>
      </c>
      <c r="AW837" s="45" t="b">
        <f t="shared" si="130"/>
        <v>1</v>
      </c>
      <c r="AX837" s="45"/>
    </row>
    <row r="838" spans="1:50" s="36" customFormat="1" ht="27.75" customHeight="1" x14ac:dyDescent="0.15">
      <c r="A838" s="36" t="str">
        <f t="shared" si="122"/>
        <v>Cooperativa de Hospitales de Antioquia - COHAN103012303</v>
      </c>
      <c r="B838" s="36" t="b">
        <f>+A838='[1]Anexo 9'!A838</f>
        <v>1</v>
      </c>
      <c r="C838" s="18">
        <v>890985122</v>
      </c>
      <c r="D838" s="18" t="s">
        <v>1031</v>
      </c>
      <c r="E838" s="15" t="s">
        <v>61</v>
      </c>
      <c r="F838" s="15" t="s">
        <v>62</v>
      </c>
      <c r="G838" s="15" t="s">
        <v>3155</v>
      </c>
      <c r="H838" s="15" t="s">
        <v>3155</v>
      </c>
      <c r="I838" s="15" t="s">
        <v>3155</v>
      </c>
      <c r="J838" s="15">
        <v>7</v>
      </c>
      <c r="K838" s="15" t="s">
        <v>3155</v>
      </c>
      <c r="L838" s="15">
        <v>103012303</v>
      </c>
      <c r="M838" s="15" t="s">
        <v>1893</v>
      </c>
      <c r="N838" s="15" t="s">
        <v>80</v>
      </c>
      <c r="O838" s="18" t="s">
        <v>1894</v>
      </c>
      <c r="P838" s="22" t="s">
        <v>3841</v>
      </c>
      <c r="Q838" s="15" t="s">
        <v>1616</v>
      </c>
      <c r="R838" s="18" t="s">
        <v>1684</v>
      </c>
      <c r="S838" s="22" t="b">
        <f t="shared" si="121"/>
        <v>0</v>
      </c>
      <c r="T838" s="18">
        <v>0</v>
      </c>
      <c r="U838" s="18">
        <v>0</v>
      </c>
      <c r="V838" s="15"/>
      <c r="W838" s="18" t="s">
        <v>1836</v>
      </c>
      <c r="X838" s="18"/>
      <c r="Y838" s="15" t="s">
        <v>73</v>
      </c>
      <c r="Z838" s="18" t="s">
        <v>1837</v>
      </c>
      <c r="AA838" s="18" t="s">
        <v>71</v>
      </c>
      <c r="AB838" s="18" t="s">
        <v>1895</v>
      </c>
      <c r="AC838" s="67" t="str">
        <f>+VLOOKUP("*"&amp;L838&amp;"*",'[2]REGISTROS SANITARIOS'!$D$732:$E$1070,2,FALSE)</f>
        <v>SI</v>
      </c>
      <c r="AD838" s="22" t="s">
        <v>1025</v>
      </c>
      <c r="AE838" s="16">
        <v>45133</v>
      </c>
      <c r="AF838" s="34" t="s">
        <v>73</v>
      </c>
      <c r="AG838" s="24">
        <v>20049275</v>
      </c>
      <c r="AH838" s="18">
        <v>2</v>
      </c>
      <c r="AI838" s="18" t="s">
        <v>1049</v>
      </c>
      <c r="AJ838" s="17">
        <v>16500</v>
      </c>
      <c r="AK838" s="25">
        <v>16500</v>
      </c>
      <c r="AL838" s="25">
        <v>1250</v>
      </c>
      <c r="AM838" s="35">
        <v>0</v>
      </c>
      <c r="AN838" s="49">
        <f t="shared" si="123"/>
        <v>20625000</v>
      </c>
      <c r="AO838" s="18"/>
      <c r="AP838" s="15">
        <v>1</v>
      </c>
      <c r="AQ838" s="43" t="str">
        <f t="shared" si="124"/>
        <v>SI</v>
      </c>
      <c r="AR838" s="44">
        <f t="shared" si="125"/>
        <v>20625000</v>
      </c>
      <c r="AS838" s="44">
        <f t="shared" si="126"/>
        <v>20625000</v>
      </c>
      <c r="AT838" s="44">
        <f t="shared" si="127"/>
        <v>20625000</v>
      </c>
      <c r="AU838" s="44">
        <f t="shared" si="128"/>
        <v>20625000</v>
      </c>
      <c r="AV838" s="45" t="b">
        <f t="shared" si="129"/>
        <v>1</v>
      </c>
      <c r="AW838" s="45" t="b">
        <f t="shared" si="130"/>
        <v>1</v>
      </c>
      <c r="AX838" s="45"/>
    </row>
    <row r="839" spans="1:50" s="36" customFormat="1" ht="27.75" customHeight="1" x14ac:dyDescent="0.15">
      <c r="A839" s="36" t="str">
        <f t="shared" si="122"/>
        <v>Cooperativa de Hospitales de Antioquia - COHAN103012403</v>
      </c>
      <c r="B839" s="36" t="b">
        <f>+A839='[1]Anexo 9'!A839</f>
        <v>1</v>
      </c>
      <c r="C839" s="18">
        <v>890985122</v>
      </c>
      <c r="D839" s="18" t="s">
        <v>1031</v>
      </c>
      <c r="E839" s="15" t="s">
        <v>61</v>
      </c>
      <c r="F839" s="15" t="s">
        <v>62</v>
      </c>
      <c r="G839" s="15" t="s">
        <v>3155</v>
      </c>
      <c r="H839" s="15" t="s">
        <v>3155</v>
      </c>
      <c r="I839" s="15" t="s">
        <v>3155</v>
      </c>
      <c r="J839" s="15">
        <v>7</v>
      </c>
      <c r="K839" s="15" t="s">
        <v>3155</v>
      </c>
      <c r="L839" s="15">
        <v>103012403</v>
      </c>
      <c r="M839" s="15" t="s">
        <v>1896</v>
      </c>
      <c r="N839" s="15" t="s">
        <v>80</v>
      </c>
      <c r="O839" s="18" t="s">
        <v>1897</v>
      </c>
      <c r="P839" s="22" t="s">
        <v>73</v>
      </c>
      <c r="Q839" s="15" t="s">
        <v>82</v>
      </c>
      <c r="R839" s="18" t="s">
        <v>1733</v>
      </c>
      <c r="S839" s="22" t="b">
        <f t="shared" si="121"/>
        <v>0</v>
      </c>
      <c r="T839" s="18">
        <v>0</v>
      </c>
      <c r="U839" s="18">
        <v>0</v>
      </c>
      <c r="V839" s="15"/>
      <c r="W839" s="18" t="s">
        <v>1836</v>
      </c>
      <c r="X839" s="18"/>
      <c r="Y839" s="15" t="s">
        <v>73</v>
      </c>
      <c r="Z839" s="18" t="s">
        <v>1837</v>
      </c>
      <c r="AA839" s="18" t="s">
        <v>71</v>
      </c>
      <c r="AB839" s="18" t="s">
        <v>1898</v>
      </c>
      <c r="AC839" s="67" t="str">
        <f>+VLOOKUP("*"&amp;L839&amp;"*",'[2]REGISTROS SANITARIOS'!$D$732:$E$1070,2,FALSE)</f>
        <v>SI</v>
      </c>
      <c r="AD839" s="22" t="s">
        <v>1025</v>
      </c>
      <c r="AE839" s="16">
        <v>45144</v>
      </c>
      <c r="AF839" s="34" t="s">
        <v>73</v>
      </c>
      <c r="AG839" s="24">
        <v>20049276</v>
      </c>
      <c r="AH839" s="18">
        <v>1</v>
      </c>
      <c r="AI839" s="18" t="s">
        <v>1049</v>
      </c>
      <c r="AJ839" s="17">
        <v>2090</v>
      </c>
      <c r="AK839" s="25">
        <v>2090</v>
      </c>
      <c r="AL839" s="25">
        <v>1356</v>
      </c>
      <c r="AM839" s="35">
        <v>0</v>
      </c>
      <c r="AN839" s="49">
        <f t="shared" si="123"/>
        <v>2834040</v>
      </c>
      <c r="AO839" s="18"/>
      <c r="AP839" s="15" t="s">
        <v>56</v>
      </c>
      <c r="AQ839" s="43" t="str">
        <f t="shared" si="124"/>
        <v>SI</v>
      </c>
      <c r="AR839" s="44">
        <f t="shared" si="125"/>
        <v>2834040</v>
      </c>
      <c r="AS839" s="44">
        <f t="shared" si="126"/>
        <v>2834040</v>
      </c>
      <c r="AT839" s="44">
        <f t="shared" si="127"/>
        <v>2834040</v>
      </c>
      <c r="AU839" s="44">
        <f t="shared" si="128"/>
        <v>2834040</v>
      </c>
      <c r="AV839" s="45" t="b">
        <f t="shared" si="129"/>
        <v>1</v>
      </c>
      <c r="AW839" s="45" t="b">
        <f t="shared" si="130"/>
        <v>1</v>
      </c>
      <c r="AX839" s="45"/>
    </row>
    <row r="840" spans="1:50" s="36" customFormat="1" ht="27.75" customHeight="1" x14ac:dyDescent="0.15">
      <c r="A840" s="36" t="str">
        <f t="shared" si="122"/>
        <v>Cooperativa de Hospitales de Antioquia - COHAN103012503</v>
      </c>
      <c r="B840" s="36" t="b">
        <f>+A840='[1]Anexo 9'!A840</f>
        <v>1</v>
      </c>
      <c r="C840" s="18">
        <v>890985122</v>
      </c>
      <c r="D840" s="18" t="s">
        <v>1031</v>
      </c>
      <c r="E840" s="15" t="s">
        <v>61</v>
      </c>
      <c r="F840" s="15" t="s">
        <v>62</v>
      </c>
      <c r="G840" s="15" t="s">
        <v>3155</v>
      </c>
      <c r="H840" s="15" t="s">
        <v>3155</v>
      </c>
      <c r="I840" s="15" t="s">
        <v>3155</v>
      </c>
      <c r="J840" s="15">
        <v>7</v>
      </c>
      <c r="K840" s="15" t="s">
        <v>3155</v>
      </c>
      <c r="L840" s="15">
        <v>103012503</v>
      </c>
      <c r="M840" s="15" t="s">
        <v>1899</v>
      </c>
      <c r="N840" s="15" t="s">
        <v>80</v>
      </c>
      <c r="O840" s="18" t="s">
        <v>1900</v>
      </c>
      <c r="P840" s="22" t="s">
        <v>73</v>
      </c>
      <c r="Q840" s="15" t="s">
        <v>82</v>
      </c>
      <c r="R840" s="18" t="s">
        <v>1811</v>
      </c>
      <c r="S840" s="22" t="b">
        <f t="shared" si="121"/>
        <v>0</v>
      </c>
      <c r="T840" s="18">
        <v>0</v>
      </c>
      <c r="U840" s="18">
        <v>0</v>
      </c>
      <c r="V840" s="15"/>
      <c r="W840" s="18" t="s">
        <v>1836</v>
      </c>
      <c r="X840" s="18"/>
      <c r="Y840" s="15" t="s">
        <v>73</v>
      </c>
      <c r="Z840" s="18" t="s">
        <v>1837</v>
      </c>
      <c r="AA840" s="18" t="s">
        <v>71</v>
      </c>
      <c r="AB840" s="18" t="s">
        <v>1901</v>
      </c>
      <c r="AC840" s="67" t="str">
        <f>+VLOOKUP("*"&amp;L840&amp;"*",'[2]REGISTROS SANITARIOS'!$D$732:$E$1070,2,FALSE)</f>
        <v>SI</v>
      </c>
      <c r="AD840" s="22" t="s">
        <v>1025</v>
      </c>
      <c r="AE840" s="16">
        <v>45624</v>
      </c>
      <c r="AF840" s="34" t="s">
        <v>73</v>
      </c>
      <c r="AG840" s="24">
        <v>19929276</v>
      </c>
      <c r="AH840" s="18">
        <v>4</v>
      </c>
      <c r="AI840" s="18" t="s">
        <v>1049</v>
      </c>
      <c r="AJ840" s="17">
        <v>1375</v>
      </c>
      <c r="AK840" s="25">
        <v>1375</v>
      </c>
      <c r="AL840" s="25">
        <v>1850</v>
      </c>
      <c r="AM840" s="35">
        <v>0</v>
      </c>
      <c r="AN840" s="49">
        <f t="shared" si="123"/>
        <v>2543750</v>
      </c>
      <c r="AO840" s="18"/>
      <c r="AP840" s="15">
        <v>1</v>
      </c>
      <c r="AQ840" s="43" t="str">
        <f t="shared" si="124"/>
        <v>SI</v>
      </c>
      <c r="AR840" s="44">
        <f t="shared" si="125"/>
        <v>2543750</v>
      </c>
      <c r="AS840" s="44">
        <f t="shared" si="126"/>
        <v>2543750</v>
      </c>
      <c r="AT840" s="44">
        <f t="shared" si="127"/>
        <v>2543750</v>
      </c>
      <c r="AU840" s="44">
        <f t="shared" si="128"/>
        <v>2543750</v>
      </c>
      <c r="AV840" s="45" t="b">
        <f t="shared" si="129"/>
        <v>1</v>
      </c>
      <c r="AW840" s="45" t="b">
        <f t="shared" si="130"/>
        <v>1</v>
      </c>
      <c r="AX840" s="45"/>
    </row>
    <row r="841" spans="1:50" s="36" customFormat="1" ht="27.75" customHeight="1" x14ac:dyDescent="0.15">
      <c r="A841" s="36" t="str">
        <f t="shared" si="122"/>
        <v>Cooperativa de Hospitales de Antioquia - COHAN103012603</v>
      </c>
      <c r="B841" s="36" t="b">
        <f>+A841='[1]Anexo 9'!A841</f>
        <v>1</v>
      </c>
      <c r="C841" s="18">
        <v>890985122</v>
      </c>
      <c r="D841" s="18" t="s">
        <v>1031</v>
      </c>
      <c r="E841" s="15" t="s">
        <v>61</v>
      </c>
      <c r="F841" s="15" t="s">
        <v>62</v>
      </c>
      <c r="G841" s="15" t="s">
        <v>3155</v>
      </c>
      <c r="H841" s="15" t="s">
        <v>3155</v>
      </c>
      <c r="I841" s="15" t="s">
        <v>3155</v>
      </c>
      <c r="J841" s="15">
        <v>7</v>
      </c>
      <c r="K841" s="15" t="s">
        <v>3155</v>
      </c>
      <c r="L841" s="15">
        <v>103012603</v>
      </c>
      <c r="M841" s="15" t="s">
        <v>1902</v>
      </c>
      <c r="N841" s="15" t="s">
        <v>80</v>
      </c>
      <c r="O841" s="18" t="s">
        <v>4366</v>
      </c>
      <c r="P841" s="22" t="s">
        <v>73</v>
      </c>
      <c r="Q841" s="15" t="s">
        <v>82</v>
      </c>
      <c r="R841" s="18" t="s">
        <v>1733</v>
      </c>
      <c r="S841" s="22" t="b">
        <f t="shared" si="121"/>
        <v>0</v>
      </c>
      <c r="T841" s="18">
        <v>0</v>
      </c>
      <c r="U841" s="18">
        <v>0</v>
      </c>
      <c r="V841" s="15"/>
      <c r="W841" s="18" t="s">
        <v>1882</v>
      </c>
      <c r="X841" s="18"/>
      <c r="Y841" s="15" t="s">
        <v>73</v>
      </c>
      <c r="Z841" s="18" t="s">
        <v>6848</v>
      </c>
      <c r="AA841" s="18" t="s">
        <v>71</v>
      </c>
      <c r="AB841" s="18" t="s">
        <v>6849</v>
      </c>
      <c r="AC841" s="67" t="e">
        <f>+VLOOKUP("*"&amp;L841&amp;"*",'[2]REGISTROS SANITARIOS'!$D$732:$E$1070,2,FALSE)</f>
        <v>#N/A</v>
      </c>
      <c r="AD841" s="22" t="s">
        <v>44</v>
      </c>
      <c r="AE841" s="16">
        <v>43390</v>
      </c>
      <c r="AF841" s="34" t="s">
        <v>68</v>
      </c>
      <c r="AG841" s="24">
        <v>220027</v>
      </c>
      <c r="AH841" s="18">
        <v>13</v>
      </c>
      <c r="AI841" s="18" t="s">
        <v>1049</v>
      </c>
      <c r="AJ841" s="17">
        <v>660</v>
      </c>
      <c r="AK841" s="25">
        <v>660</v>
      </c>
      <c r="AL841" s="25">
        <v>1133</v>
      </c>
      <c r="AM841" s="35">
        <v>0</v>
      </c>
      <c r="AN841" s="49">
        <f t="shared" si="123"/>
        <v>747780</v>
      </c>
      <c r="AO841" s="18"/>
      <c r="AP841" s="15" t="s">
        <v>56</v>
      </c>
      <c r="AQ841" s="43" t="str">
        <f t="shared" si="124"/>
        <v>SI</v>
      </c>
      <c r="AR841" s="44">
        <f t="shared" si="125"/>
        <v>747780</v>
      </c>
      <c r="AS841" s="44">
        <f t="shared" si="126"/>
        <v>747780</v>
      </c>
      <c r="AT841" s="44">
        <f t="shared" si="127"/>
        <v>747780</v>
      </c>
      <c r="AU841" s="44">
        <f t="shared" si="128"/>
        <v>747780</v>
      </c>
      <c r="AV841" s="45" t="b">
        <f t="shared" si="129"/>
        <v>1</v>
      </c>
      <c r="AW841" s="45" t="b">
        <f t="shared" si="130"/>
        <v>1</v>
      </c>
      <c r="AX841" s="45"/>
    </row>
    <row r="842" spans="1:50" s="36" customFormat="1" ht="27.75" customHeight="1" x14ac:dyDescent="0.15">
      <c r="A842" s="36" t="str">
        <f t="shared" si="122"/>
        <v>Cooperativa de Hospitales de Antioquia - COHAN103012703</v>
      </c>
      <c r="B842" s="36" t="b">
        <f>+A842='[1]Anexo 9'!A842</f>
        <v>1</v>
      </c>
      <c r="C842" s="18">
        <v>890985122</v>
      </c>
      <c r="D842" s="18" t="s">
        <v>1031</v>
      </c>
      <c r="E842" s="15" t="s">
        <v>61</v>
      </c>
      <c r="F842" s="15" t="s">
        <v>62</v>
      </c>
      <c r="G842" s="15" t="s">
        <v>3155</v>
      </c>
      <c r="H842" s="15" t="s">
        <v>3155</v>
      </c>
      <c r="I842" s="15" t="s">
        <v>3155</v>
      </c>
      <c r="J842" s="15">
        <v>7</v>
      </c>
      <c r="K842" s="15" t="s">
        <v>3155</v>
      </c>
      <c r="L842" s="15">
        <v>103012703</v>
      </c>
      <c r="M842" s="15" t="s">
        <v>1904</v>
      </c>
      <c r="N842" s="15" t="s">
        <v>80</v>
      </c>
      <c r="O842" s="18" t="s">
        <v>4367</v>
      </c>
      <c r="P842" s="22" t="s">
        <v>73</v>
      </c>
      <c r="Q842" s="15" t="s">
        <v>82</v>
      </c>
      <c r="R842" s="18" t="s">
        <v>1684</v>
      </c>
      <c r="S842" s="22" t="b">
        <f t="shared" si="121"/>
        <v>0</v>
      </c>
      <c r="T842" s="18">
        <v>0</v>
      </c>
      <c r="U842" s="18">
        <v>0</v>
      </c>
      <c r="V842" s="15"/>
      <c r="W842" s="18" t="s">
        <v>1882</v>
      </c>
      <c r="X842" s="18"/>
      <c r="Y842" s="15" t="s">
        <v>73</v>
      </c>
      <c r="Z842" s="18" t="s">
        <v>6848</v>
      </c>
      <c r="AA842" s="18" t="s">
        <v>71</v>
      </c>
      <c r="AB842" s="18" t="s">
        <v>6850</v>
      </c>
      <c r="AC842" s="67" t="str">
        <f>+VLOOKUP("*"&amp;L842&amp;"*",'[2]REGISTROS SANITARIOS'!$D$732:$E$1070,2,FALSE)</f>
        <v>SI</v>
      </c>
      <c r="AD842" s="22" t="s">
        <v>1025</v>
      </c>
      <c r="AE842" s="16">
        <v>43436</v>
      </c>
      <c r="AF842" s="34" t="s">
        <v>68</v>
      </c>
      <c r="AG842" s="24">
        <v>218000</v>
      </c>
      <c r="AH842" s="18">
        <v>10</v>
      </c>
      <c r="AI842" s="18" t="s">
        <v>1049</v>
      </c>
      <c r="AJ842" s="17">
        <v>3410</v>
      </c>
      <c r="AK842" s="25">
        <v>3410</v>
      </c>
      <c r="AL842" s="25">
        <v>1786.25</v>
      </c>
      <c r="AM842" s="35">
        <v>0</v>
      </c>
      <c r="AN842" s="49">
        <f t="shared" si="123"/>
        <v>6091112.5</v>
      </c>
      <c r="AO842" s="18"/>
      <c r="AP842" s="15" t="s">
        <v>56</v>
      </c>
      <c r="AQ842" s="43" t="str">
        <f t="shared" si="124"/>
        <v>SI</v>
      </c>
      <c r="AR842" s="44">
        <f t="shared" si="125"/>
        <v>6091112.5</v>
      </c>
      <c r="AS842" s="44">
        <f t="shared" si="126"/>
        <v>6091112.5</v>
      </c>
      <c r="AT842" s="44">
        <f t="shared" si="127"/>
        <v>6091112.5</v>
      </c>
      <c r="AU842" s="44">
        <f t="shared" si="128"/>
        <v>6091112.5</v>
      </c>
      <c r="AV842" s="45" t="b">
        <f t="shared" si="129"/>
        <v>1</v>
      </c>
      <c r="AW842" s="45" t="b">
        <f t="shared" si="130"/>
        <v>1</v>
      </c>
      <c r="AX842" s="45"/>
    </row>
    <row r="843" spans="1:50" s="36" customFormat="1" ht="27.75" customHeight="1" x14ac:dyDescent="0.15">
      <c r="A843" s="36" t="str">
        <f t="shared" si="122"/>
        <v>Cooperativa de Hospitales de Antioquia - COHAN103013103</v>
      </c>
      <c r="B843" s="36" t="b">
        <f>+A843='[1]Anexo 9'!A843</f>
        <v>1</v>
      </c>
      <c r="C843" s="18">
        <v>890985122</v>
      </c>
      <c r="D843" s="18" t="s">
        <v>1031</v>
      </c>
      <c r="E843" s="15" t="s">
        <v>61</v>
      </c>
      <c r="F843" s="15" t="s">
        <v>62</v>
      </c>
      <c r="G843" s="15" t="s">
        <v>3155</v>
      </c>
      <c r="H843" s="15" t="s">
        <v>3155</v>
      </c>
      <c r="I843" s="15" t="s">
        <v>3155</v>
      </c>
      <c r="J843" s="15">
        <v>5</v>
      </c>
      <c r="K843" s="15" t="s">
        <v>3155</v>
      </c>
      <c r="L843" s="15">
        <v>103013103</v>
      </c>
      <c r="M843" s="15" t="s">
        <v>1906</v>
      </c>
      <c r="N843" s="15" t="s">
        <v>80</v>
      </c>
      <c r="O843" s="18" t="s">
        <v>1907</v>
      </c>
      <c r="P843" s="22" t="s">
        <v>73</v>
      </c>
      <c r="Q843" s="15" t="s">
        <v>82</v>
      </c>
      <c r="R843" s="18" t="s">
        <v>1733</v>
      </c>
      <c r="S843" s="22" t="b">
        <f t="shared" si="121"/>
        <v>0</v>
      </c>
      <c r="T843" s="18">
        <v>0</v>
      </c>
      <c r="U843" s="18">
        <v>0</v>
      </c>
      <c r="V843" s="15"/>
      <c r="W843" s="18" t="s">
        <v>1882</v>
      </c>
      <c r="X843" s="18"/>
      <c r="Y843" s="15" t="s">
        <v>73</v>
      </c>
      <c r="Z843" s="18" t="s">
        <v>1908</v>
      </c>
      <c r="AA843" s="18" t="s">
        <v>71</v>
      </c>
      <c r="AB843" s="18" t="s">
        <v>1909</v>
      </c>
      <c r="AC843" s="67" t="str">
        <f>+VLOOKUP("*"&amp;L843&amp;"*",'[2]REGISTROS SANITARIOS'!$D$732:$E$1070,2,FALSE)</f>
        <v>SI</v>
      </c>
      <c r="AD843" s="22" t="s">
        <v>1025</v>
      </c>
      <c r="AE843" s="16">
        <v>43403</v>
      </c>
      <c r="AF843" s="34" t="s">
        <v>68</v>
      </c>
      <c r="AG843" s="24">
        <v>218010</v>
      </c>
      <c r="AH843" s="18">
        <v>14</v>
      </c>
      <c r="AI843" s="18" t="s">
        <v>1049</v>
      </c>
      <c r="AJ843" s="17">
        <v>440</v>
      </c>
      <c r="AK843" s="25">
        <v>440</v>
      </c>
      <c r="AL843" s="25">
        <v>1750</v>
      </c>
      <c r="AM843" s="35">
        <v>0</v>
      </c>
      <c r="AN843" s="49">
        <f t="shared" si="123"/>
        <v>770000</v>
      </c>
      <c r="AO843" s="18"/>
      <c r="AP843" s="15" t="s">
        <v>56</v>
      </c>
      <c r="AQ843" s="43" t="str">
        <f t="shared" si="124"/>
        <v>SI</v>
      </c>
      <c r="AR843" s="44">
        <f t="shared" si="125"/>
        <v>770000</v>
      </c>
      <c r="AS843" s="44">
        <f t="shared" si="126"/>
        <v>770000</v>
      </c>
      <c r="AT843" s="44">
        <f t="shared" si="127"/>
        <v>770000</v>
      </c>
      <c r="AU843" s="44">
        <f t="shared" si="128"/>
        <v>770000</v>
      </c>
      <c r="AV843" s="45" t="b">
        <f t="shared" si="129"/>
        <v>1</v>
      </c>
      <c r="AW843" s="45" t="b">
        <f t="shared" si="130"/>
        <v>1</v>
      </c>
      <c r="AX843" s="45"/>
    </row>
    <row r="844" spans="1:50" s="36" customFormat="1" ht="27.75" customHeight="1" x14ac:dyDescent="0.15">
      <c r="A844" s="36" t="str">
        <f t="shared" si="122"/>
        <v>Cooperativa de Hospitales de Antioquia - COHAN103013709</v>
      </c>
      <c r="B844" s="36" t="b">
        <f>+A844='[1]Anexo 9'!A844</f>
        <v>1</v>
      </c>
      <c r="C844" s="18">
        <v>890985122</v>
      </c>
      <c r="D844" s="18" t="s">
        <v>1031</v>
      </c>
      <c r="E844" s="15" t="s">
        <v>61</v>
      </c>
      <c r="F844" s="15" t="s">
        <v>62</v>
      </c>
      <c r="G844" s="15" t="s">
        <v>3155</v>
      </c>
      <c r="H844" s="15" t="s">
        <v>3155</v>
      </c>
      <c r="I844" s="15" t="s">
        <v>3155</v>
      </c>
      <c r="J844" s="15">
        <v>5</v>
      </c>
      <c r="K844" s="15" t="s">
        <v>3155</v>
      </c>
      <c r="L844" s="15">
        <v>103013709</v>
      </c>
      <c r="M844" s="15" t="s">
        <v>1425</v>
      </c>
      <c r="N844" s="15" t="s">
        <v>1426</v>
      </c>
      <c r="O844" s="18" t="s">
        <v>4368</v>
      </c>
      <c r="P844" s="22" t="s">
        <v>3841</v>
      </c>
      <c r="Q844" s="15" t="s">
        <v>1428</v>
      </c>
      <c r="R844" s="18" t="s">
        <v>2260</v>
      </c>
      <c r="S844" s="22" t="b">
        <f t="shared" si="121"/>
        <v>0</v>
      </c>
      <c r="T844" s="18">
        <v>0</v>
      </c>
      <c r="U844" s="18">
        <v>0</v>
      </c>
      <c r="V844" s="15"/>
      <c r="W844" s="18" t="s">
        <v>2596</v>
      </c>
      <c r="X844" s="18"/>
      <c r="Y844" s="15" t="s">
        <v>73</v>
      </c>
      <c r="Z844" s="18" t="s">
        <v>6851</v>
      </c>
      <c r="AA844" s="18" t="s">
        <v>208</v>
      </c>
      <c r="AB844" s="18" t="s">
        <v>6852</v>
      </c>
      <c r="AC844" s="67" t="str">
        <f>+VLOOKUP("*"&amp;L844&amp;"*",'[2]REGISTROS SANITARIOS'!$D$732:$E$1070,2,FALSE)</f>
        <v>SI</v>
      </c>
      <c r="AD844" s="22" t="s">
        <v>1025</v>
      </c>
      <c r="AE844" s="16">
        <v>42401</v>
      </c>
      <c r="AF844" s="34" t="s">
        <v>68</v>
      </c>
      <c r="AG844" s="24">
        <v>19958762</v>
      </c>
      <c r="AH844" s="18">
        <v>1</v>
      </c>
      <c r="AI844" s="18" t="s">
        <v>1049</v>
      </c>
      <c r="AJ844" s="17">
        <v>77000</v>
      </c>
      <c r="AK844" s="25">
        <v>77000</v>
      </c>
      <c r="AL844" s="25">
        <v>145</v>
      </c>
      <c r="AM844" s="35">
        <v>0</v>
      </c>
      <c r="AN844" s="49">
        <f t="shared" si="123"/>
        <v>11165000</v>
      </c>
      <c r="AO844" s="18"/>
      <c r="AP844" s="15" t="s">
        <v>56</v>
      </c>
      <c r="AQ844" s="43" t="str">
        <f t="shared" si="124"/>
        <v>SI</v>
      </c>
      <c r="AR844" s="44">
        <f t="shared" si="125"/>
        <v>11165000</v>
      </c>
      <c r="AS844" s="44">
        <f t="shared" si="126"/>
        <v>11165000</v>
      </c>
      <c r="AT844" s="44">
        <f t="shared" si="127"/>
        <v>11165000</v>
      </c>
      <c r="AU844" s="44">
        <f t="shared" si="128"/>
        <v>11165000</v>
      </c>
      <c r="AV844" s="45" t="b">
        <f t="shared" si="129"/>
        <v>1</v>
      </c>
      <c r="AW844" s="45" t="b">
        <f t="shared" si="130"/>
        <v>1</v>
      </c>
      <c r="AX844" s="45"/>
    </row>
    <row r="845" spans="1:50" s="36" customFormat="1" ht="27.75" customHeight="1" x14ac:dyDescent="0.15">
      <c r="A845" s="36" t="str">
        <f t="shared" si="122"/>
        <v>Cooperativa de Hospitales de Antioquia - COHAN103013903</v>
      </c>
      <c r="B845" s="36" t="b">
        <f>+A845='[1]Anexo 9'!A845</f>
        <v>1</v>
      </c>
      <c r="C845" s="18">
        <v>890985122</v>
      </c>
      <c r="D845" s="18" t="s">
        <v>1031</v>
      </c>
      <c r="E845" s="15" t="s">
        <v>61</v>
      </c>
      <c r="F845" s="15" t="s">
        <v>3424</v>
      </c>
      <c r="G845" s="15" t="s">
        <v>3155</v>
      </c>
      <c r="H845" s="15" t="s">
        <v>3155</v>
      </c>
      <c r="I845" s="15" t="s">
        <v>3155</v>
      </c>
      <c r="J845" s="15">
        <v>8</v>
      </c>
      <c r="K845" s="15" t="s">
        <v>3155</v>
      </c>
      <c r="L845" s="15">
        <v>103013903</v>
      </c>
      <c r="M845" s="15" t="s">
        <v>3871</v>
      </c>
      <c r="N845" s="15" t="s">
        <v>64</v>
      </c>
      <c r="O845" s="18" t="s">
        <v>4369</v>
      </c>
      <c r="P845" s="22" t="s">
        <v>73</v>
      </c>
      <c r="Q845" s="15" t="s">
        <v>5560</v>
      </c>
      <c r="R845" s="18" t="s">
        <v>2204</v>
      </c>
      <c r="S845" s="22" t="b">
        <f t="shared" si="121"/>
        <v>0</v>
      </c>
      <c r="T845" s="18">
        <v>0</v>
      </c>
      <c r="U845" s="18">
        <v>0</v>
      </c>
      <c r="V845" s="15"/>
      <c r="W845" s="18" t="s">
        <v>2150</v>
      </c>
      <c r="X845" s="18"/>
      <c r="Y845" s="15" t="s">
        <v>73</v>
      </c>
      <c r="Z845" s="18" t="s">
        <v>2151</v>
      </c>
      <c r="AA845" s="18" t="s">
        <v>71</v>
      </c>
      <c r="AB845" s="18" t="s">
        <v>6853</v>
      </c>
      <c r="AC845" s="67" t="str">
        <f>+VLOOKUP("*"&amp;L845&amp;"*",'[2]REGISTROS SANITARIOS'!$D$732:$E$1070,2,FALSE)</f>
        <v>SI</v>
      </c>
      <c r="AD845" s="22" t="s">
        <v>1025</v>
      </c>
      <c r="AE845" s="16">
        <v>44120</v>
      </c>
      <c r="AF845" s="34" t="s">
        <v>68</v>
      </c>
      <c r="AG845" s="24">
        <v>20026284</v>
      </c>
      <c r="AH845" s="18">
        <v>4</v>
      </c>
      <c r="AI845" s="18" t="s">
        <v>1049</v>
      </c>
      <c r="AJ845" s="17">
        <v>33000</v>
      </c>
      <c r="AK845" s="25">
        <v>33000</v>
      </c>
      <c r="AL845" s="25">
        <v>3000</v>
      </c>
      <c r="AM845" s="35">
        <v>0</v>
      </c>
      <c r="AN845" s="49">
        <f t="shared" si="123"/>
        <v>99000000</v>
      </c>
      <c r="AO845" s="18"/>
      <c r="AP845" s="15">
        <v>1</v>
      </c>
      <c r="AQ845" s="43" t="str">
        <f t="shared" si="124"/>
        <v>SI</v>
      </c>
      <c r="AR845" s="44">
        <f t="shared" si="125"/>
        <v>99000000</v>
      </c>
      <c r="AS845" s="44">
        <f t="shared" si="126"/>
        <v>99000000</v>
      </c>
      <c r="AT845" s="44">
        <f t="shared" si="127"/>
        <v>99000000</v>
      </c>
      <c r="AU845" s="44">
        <f t="shared" si="128"/>
        <v>99000000</v>
      </c>
      <c r="AV845" s="45" t="b">
        <f t="shared" si="129"/>
        <v>1</v>
      </c>
      <c r="AW845" s="45" t="b">
        <f t="shared" si="130"/>
        <v>1</v>
      </c>
      <c r="AX845" s="45"/>
    </row>
    <row r="846" spans="1:50" s="36" customFormat="1" ht="27.75" customHeight="1" x14ac:dyDescent="0.15">
      <c r="A846" s="36" t="str">
        <f t="shared" si="122"/>
        <v>Cooperativa de Hospitales de Antioquia - COHAN103014203</v>
      </c>
      <c r="B846" s="36" t="b">
        <f>+A846='[1]Anexo 9'!A846</f>
        <v>1</v>
      </c>
      <c r="C846" s="18">
        <v>890985122</v>
      </c>
      <c r="D846" s="18" t="s">
        <v>1031</v>
      </c>
      <c r="E846" s="15" t="s">
        <v>61</v>
      </c>
      <c r="F846" s="15" t="s">
        <v>3424</v>
      </c>
      <c r="G846" s="15" t="s">
        <v>3155</v>
      </c>
      <c r="H846" s="15" t="s">
        <v>3155</v>
      </c>
      <c r="I846" s="15" t="s">
        <v>3155</v>
      </c>
      <c r="J846" s="15">
        <v>7</v>
      </c>
      <c r="K846" s="15" t="s">
        <v>3155</v>
      </c>
      <c r="L846" s="15">
        <v>103014203</v>
      </c>
      <c r="M846" s="15" t="s">
        <v>4118</v>
      </c>
      <c r="N846" s="15" t="s">
        <v>64</v>
      </c>
      <c r="O846" s="18" t="s">
        <v>4370</v>
      </c>
      <c r="P846" s="22" t="s">
        <v>73</v>
      </c>
      <c r="Q846" s="15" t="s">
        <v>76</v>
      </c>
      <c r="R846" s="18" t="s">
        <v>1737</v>
      </c>
      <c r="S846" s="22" t="b">
        <f t="shared" si="121"/>
        <v>0</v>
      </c>
      <c r="T846" s="18">
        <v>0</v>
      </c>
      <c r="U846" s="18">
        <v>0</v>
      </c>
      <c r="V846" s="15"/>
      <c r="W846" s="18" t="s">
        <v>1882</v>
      </c>
      <c r="X846" s="18"/>
      <c r="Y846" s="15" t="s">
        <v>73</v>
      </c>
      <c r="Z846" s="18" t="s">
        <v>6421</v>
      </c>
      <c r="AA846" s="18" t="s">
        <v>71</v>
      </c>
      <c r="AB846" s="18" t="s">
        <v>6854</v>
      </c>
      <c r="AC846" s="67" t="str">
        <f>+VLOOKUP("*"&amp;L846&amp;"*",'[2]REGISTROS SANITARIOS'!$D$732:$E$1070,2,FALSE)</f>
        <v>SI</v>
      </c>
      <c r="AD846" s="22" t="s">
        <v>1025</v>
      </c>
      <c r="AE846" s="16">
        <v>44028</v>
      </c>
      <c r="AF846" s="34" t="s">
        <v>68</v>
      </c>
      <c r="AG846" s="24">
        <v>19943350</v>
      </c>
      <c r="AH846" s="18">
        <v>15</v>
      </c>
      <c r="AI846" s="18" t="s">
        <v>1049</v>
      </c>
      <c r="AJ846" s="17">
        <v>18700</v>
      </c>
      <c r="AK846" s="25">
        <v>18700</v>
      </c>
      <c r="AL846" s="25">
        <v>1459</v>
      </c>
      <c r="AM846" s="35">
        <v>0</v>
      </c>
      <c r="AN846" s="49">
        <f t="shared" si="123"/>
        <v>27283300</v>
      </c>
      <c r="AO846" s="18"/>
      <c r="AP846" s="15">
        <v>1</v>
      </c>
      <c r="AQ846" s="43" t="str">
        <f t="shared" si="124"/>
        <v>SI</v>
      </c>
      <c r="AR846" s="44">
        <f t="shared" si="125"/>
        <v>27283300</v>
      </c>
      <c r="AS846" s="44">
        <f t="shared" si="126"/>
        <v>27283300</v>
      </c>
      <c r="AT846" s="44">
        <f t="shared" si="127"/>
        <v>27283300</v>
      </c>
      <c r="AU846" s="44">
        <f t="shared" si="128"/>
        <v>27283300</v>
      </c>
      <c r="AV846" s="45" t="b">
        <f t="shared" si="129"/>
        <v>1</v>
      </c>
      <c r="AW846" s="45" t="b">
        <f t="shared" si="130"/>
        <v>1</v>
      </c>
      <c r="AX846" s="45"/>
    </row>
    <row r="847" spans="1:50" s="36" customFormat="1" ht="27.75" customHeight="1" x14ac:dyDescent="0.15">
      <c r="A847" s="36" t="str">
        <f t="shared" si="122"/>
        <v>Cooperativa de Hospitales de Antioquia - COHAN103014803</v>
      </c>
      <c r="B847" s="36" t="b">
        <f>+A847='[1]Anexo 9'!A847</f>
        <v>1</v>
      </c>
      <c r="C847" s="18">
        <v>890985122</v>
      </c>
      <c r="D847" s="18" t="s">
        <v>1031</v>
      </c>
      <c r="E847" s="15" t="s">
        <v>61</v>
      </c>
      <c r="F847" s="15" t="s">
        <v>62</v>
      </c>
      <c r="G847" s="15" t="s">
        <v>3155</v>
      </c>
      <c r="H847" s="15" t="s">
        <v>3155</v>
      </c>
      <c r="I847" s="15" t="s">
        <v>3155</v>
      </c>
      <c r="J847" s="15">
        <v>7</v>
      </c>
      <c r="K847" s="15" t="s">
        <v>3155</v>
      </c>
      <c r="L847" s="15">
        <v>103014803</v>
      </c>
      <c r="M847" s="15" t="s">
        <v>1912</v>
      </c>
      <c r="N847" s="15" t="s">
        <v>64</v>
      </c>
      <c r="O847" s="18" t="s">
        <v>1913</v>
      </c>
      <c r="P847" s="22" t="s">
        <v>73</v>
      </c>
      <c r="Q847" s="15" t="s">
        <v>1914</v>
      </c>
      <c r="R847" s="18" t="s">
        <v>1684</v>
      </c>
      <c r="S847" s="22" t="b">
        <f t="shared" si="121"/>
        <v>0</v>
      </c>
      <c r="T847" s="18">
        <v>0</v>
      </c>
      <c r="U847" s="18">
        <v>0</v>
      </c>
      <c r="V847" s="15"/>
      <c r="W847" s="18" t="s">
        <v>1882</v>
      </c>
      <c r="X847" s="18"/>
      <c r="Y847" s="15" t="s">
        <v>73</v>
      </c>
      <c r="Z847" s="18" t="s">
        <v>1915</v>
      </c>
      <c r="AA847" s="18" t="s">
        <v>71</v>
      </c>
      <c r="AB847" s="18" t="s">
        <v>1916</v>
      </c>
      <c r="AC847" s="67" t="str">
        <f>+VLOOKUP("*"&amp;L847&amp;"*",'[2]REGISTROS SANITARIOS'!$D$732:$E$1070,2,FALSE)</f>
        <v>SI</v>
      </c>
      <c r="AD847" s="22" t="s">
        <v>1025</v>
      </c>
      <c r="AE847" s="16">
        <v>45070</v>
      </c>
      <c r="AF847" s="34" t="s">
        <v>73</v>
      </c>
      <c r="AG847" s="24">
        <v>19908236</v>
      </c>
      <c r="AH847" s="18">
        <v>7</v>
      </c>
      <c r="AI847" s="18" t="s">
        <v>1049</v>
      </c>
      <c r="AJ847" s="17">
        <v>2200</v>
      </c>
      <c r="AK847" s="25">
        <v>2200</v>
      </c>
      <c r="AL847" s="25">
        <v>1250</v>
      </c>
      <c r="AM847" s="35">
        <v>0</v>
      </c>
      <c r="AN847" s="49">
        <f t="shared" si="123"/>
        <v>2750000</v>
      </c>
      <c r="AO847" s="18"/>
      <c r="AP847" s="15" t="s">
        <v>3338</v>
      </c>
      <c r="AQ847" s="43" t="str">
        <f t="shared" si="124"/>
        <v>SI</v>
      </c>
      <c r="AR847" s="44">
        <f t="shared" si="125"/>
        <v>2750000</v>
      </c>
      <c r="AS847" s="44">
        <f t="shared" si="126"/>
        <v>2750000</v>
      </c>
      <c r="AT847" s="44">
        <f t="shared" si="127"/>
        <v>2750000</v>
      </c>
      <c r="AU847" s="44">
        <f t="shared" si="128"/>
        <v>2750000</v>
      </c>
      <c r="AV847" s="45" t="b">
        <f t="shared" si="129"/>
        <v>1</v>
      </c>
      <c r="AW847" s="45" t="b">
        <f t="shared" si="130"/>
        <v>1</v>
      </c>
      <c r="AX847" s="45"/>
    </row>
    <row r="848" spans="1:50" s="36" customFormat="1" ht="27.75" customHeight="1" x14ac:dyDescent="0.15">
      <c r="A848" s="36" t="str">
        <f t="shared" si="122"/>
        <v>Cooperativa de Hospitales de Antioquia - COHAN103015503</v>
      </c>
      <c r="B848" s="36" t="b">
        <f>+A848='[1]Anexo 9'!A848</f>
        <v>1</v>
      </c>
      <c r="C848" s="18">
        <v>890985122</v>
      </c>
      <c r="D848" s="18" t="s">
        <v>1031</v>
      </c>
      <c r="E848" s="15" t="s">
        <v>61</v>
      </c>
      <c r="F848" s="15" t="s">
        <v>62</v>
      </c>
      <c r="G848" s="15" t="s">
        <v>3155</v>
      </c>
      <c r="H848" s="15" t="s">
        <v>3155</v>
      </c>
      <c r="I848" s="15" t="s">
        <v>3155</v>
      </c>
      <c r="J848" s="15">
        <v>6</v>
      </c>
      <c r="K848" s="15" t="s">
        <v>3155</v>
      </c>
      <c r="L848" s="15">
        <v>103015503</v>
      </c>
      <c r="M848" s="15" t="s">
        <v>1917</v>
      </c>
      <c r="N848" s="15" t="s">
        <v>80</v>
      </c>
      <c r="O848" s="18" t="s">
        <v>1918</v>
      </c>
      <c r="P848" s="22" t="s">
        <v>3841</v>
      </c>
      <c r="Q848" s="15" t="s">
        <v>1616</v>
      </c>
      <c r="R848" s="18" t="s">
        <v>1684</v>
      </c>
      <c r="S848" s="22" t="b">
        <f t="shared" si="121"/>
        <v>0</v>
      </c>
      <c r="T848" s="18">
        <v>0</v>
      </c>
      <c r="U848" s="18">
        <v>0</v>
      </c>
      <c r="V848" s="15"/>
      <c r="W848" s="18" t="s">
        <v>1836</v>
      </c>
      <c r="X848" s="18"/>
      <c r="Y848" s="15" t="s">
        <v>73</v>
      </c>
      <c r="Z848" s="18" t="s">
        <v>1837</v>
      </c>
      <c r="AA848" s="18" t="s">
        <v>71</v>
      </c>
      <c r="AB848" s="18" t="s">
        <v>1919</v>
      </c>
      <c r="AC848" s="67" t="str">
        <f>+VLOOKUP("*"&amp;L848&amp;"*",'[2]REGISTROS SANITARIOS'!$D$732:$E$1070,2,FALSE)</f>
        <v>SI</v>
      </c>
      <c r="AD848" s="22" t="s">
        <v>1025</v>
      </c>
      <c r="AE848" s="16">
        <v>45032</v>
      </c>
      <c r="AF848" s="34" t="s">
        <v>73</v>
      </c>
      <c r="AG848" s="24">
        <v>19931216</v>
      </c>
      <c r="AH848" s="18">
        <v>5</v>
      </c>
      <c r="AI848" s="18" t="s">
        <v>1049</v>
      </c>
      <c r="AJ848" s="17">
        <v>66000</v>
      </c>
      <c r="AK848" s="25">
        <v>66000</v>
      </c>
      <c r="AL848" s="25">
        <v>1375</v>
      </c>
      <c r="AM848" s="35">
        <v>0</v>
      </c>
      <c r="AN848" s="49">
        <f t="shared" si="123"/>
        <v>90750000</v>
      </c>
      <c r="AO848" s="18"/>
      <c r="AP848" s="15">
        <v>1</v>
      </c>
      <c r="AQ848" s="43" t="str">
        <f t="shared" si="124"/>
        <v>SI</v>
      </c>
      <c r="AR848" s="44">
        <f t="shared" si="125"/>
        <v>90750000</v>
      </c>
      <c r="AS848" s="44">
        <f t="shared" si="126"/>
        <v>90750000</v>
      </c>
      <c r="AT848" s="44">
        <f t="shared" si="127"/>
        <v>90750000</v>
      </c>
      <c r="AU848" s="44">
        <f t="shared" si="128"/>
        <v>90750000</v>
      </c>
      <c r="AV848" s="45" t="b">
        <f t="shared" si="129"/>
        <v>1</v>
      </c>
      <c r="AW848" s="45" t="b">
        <f t="shared" si="130"/>
        <v>1</v>
      </c>
      <c r="AX848" s="45"/>
    </row>
    <row r="849" spans="1:50" s="36" customFormat="1" ht="27.75" customHeight="1" x14ac:dyDescent="0.15">
      <c r="A849" s="36" t="str">
        <f t="shared" si="122"/>
        <v>Cooperativa de Hospitales de Antioquia - COHAN103015603</v>
      </c>
      <c r="B849" s="36" t="b">
        <f>+A849='[1]Anexo 9'!A849</f>
        <v>1</v>
      </c>
      <c r="C849" s="18">
        <v>890985122</v>
      </c>
      <c r="D849" s="18" t="s">
        <v>1031</v>
      </c>
      <c r="E849" s="15" t="s">
        <v>61</v>
      </c>
      <c r="F849" s="15" t="s">
        <v>62</v>
      </c>
      <c r="G849" s="15" t="s">
        <v>3155</v>
      </c>
      <c r="H849" s="15" t="s">
        <v>3155</v>
      </c>
      <c r="I849" s="15" t="s">
        <v>3155</v>
      </c>
      <c r="J849" s="15">
        <v>4</v>
      </c>
      <c r="K849" s="15" t="s">
        <v>3155</v>
      </c>
      <c r="L849" s="15">
        <v>103015603</v>
      </c>
      <c r="M849" s="15" t="s">
        <v>1615</v>
      </c>
      <c r="N849" s="15" t="s">
        <v>80</v>
      </c>
      <c r="O849" s="18" t="s">
        <v>4371</v>
      </c>
      <c r="P849" s="22" t="s">
        <v>3841</v>
      </c>
      <c r="Q849" s="15" t="s">
        <v>1616</v>
      </c>
      <c r="R849" s="18" t="s">
        <v>1684</v>
      </c>
      <c r="S849" s="22" t="b">
        <f t="shared" si="121"/>
        <v>0</v>
      </c>
      <c r="T849" s="18">
        <v>0</v>
      </c>
      <c r="U849" s="18" t="s">
        <v>6221</v>
      </c>
      <c r="V849" s="15"/>
      <c r="W849" s="18" t="s">
        <v>1836</v>
      </c>
      <c r="X849" s="18"/>
      <c r="Y849" s="15" t="s">
        <v>73</v>
      </c>
      <c r="Z849" s="18" t="s">
        <v>1837</v>
      </c>
      <c r="AA849" s="18" t="s">
        <v>71</v>
      </c>
      <c r="AB849" s="18" t="s">
        <v>6855</v>
      </c>
      <c r="AC849" s="67" t="str">
        <f>+VLOOKUP("*"&amp;L849&amp;"*",'[2]REGISTROS SANITARIOS'!$D$732:$E$1070,2,FALSE)</f>
        <v>SI</v>
      </c>
      <c r="AD849" s="22" t="s">
        <v>1025</v>
      </c>
      <c r="AE849" s="16">
        <v>45144</v>
      </c>
      <c r="AF849" s="34" t="s">
        <v>73</v>
      </c>
      <c r="AG849" s="24">
        <v>19985517</v>
      </c>
      <c r="AH849" s="18">
        <v>2</v>
      </c>
      <c r="AI849" s="18" t="s">
        <v>1049</v>
      </c>
      <c r="AJ849" s="17">
        <v>7700</v>
      </c>
      <c r="AK849" s="25">
        <v>7700</v>
      </c>
      <c r="AL849" s="25">
        <v>1375</v>
      </c>
      <c r="AM849" s="35">
        <v>0</v>
      </c>
      <c r="AN849" s="49">
        <f t="shared" si="123"/>
        <v>10587500</v>
      </c>
      <c r="AO849" s="18"/>
      <c r="AP849" s="15" t="s">
        <v>56</v>
      </c>
      <c r="AQ849" s="43" t="str">
        <f t="shared" si="124"/>
        <v>SI</v>
      </c>
      <c r="AR849" s="44">
        <f t="shared" si="125"/>
        <v>10587500</v>
      </c>
      <c r="AS849" s="44">
        <f t="shared" si="126"/>
        <v>10587500</v>
      </c>
      <c r="AT849" s="44">
        <f t="shared" si="127"/>
        <v>10587500</v>
      </c>
      <c r="AU849" s="44">
        <f t="shared" si="128"/>
        <v>10587500</v>
      </c>
      <c r="AV849" s="45" t="b">
        <f t="shared" si="129"/>
        <v>1</v>
      </c>
      <c r="AW849" s="45" t="b">
        <f t="shared" si="130"/>
        <v>1</v>
      </c>
      <c r="AX849" s="45"/>
    </row>
    <row r="850" spans="1:50" s="36" customFormat="1" ht="27.75" customHeight="1" x14ac:dyDescent="0.15">
      <c r="A850" s="36" t="str">
        <f t="shared" si="122"/>
        <v>Cooperativa de Hospitales de Antioquia - COHAN103015803</v>
      </c>
      <c r="B850" s="36" t="b">
        <f>+A850='[1]Anexo 9'!A850</f>
        <v>1</v>
      </c>
      <c r="C850" s="18">
        <v>890985122</v>
      </c>
      <c r="D850" s="18" t="s">
        <v>1031</v>
      </c>
      <c r="E850" s="15" t="s">
        <v>61</v>
      </c>
      <c r="F850" s="15" t="s">
        <v>62</v>
      </c>
      <c r="G850" s="15" t="s">
        <v>3155</v>
      </c>
      <c r="H850" s="15" t="s">
        <v>3155</v>
      </c>
      <c r="I850" s="15" t="s">
        <v>3155</v>
      </c>
      <c r="J850" s="15">
        <v>6</v>
      </c>
      <c r="K850" s="15" t="s">
        <v>3155</v>
      </c>
      <c r="L850" s="15">
        <v>103015803</v>
      </c>
      <c r="M850" s="15" t="s">
        <v>1618</v>
      </c>
      <c r="N850" s="15" t="s">
        <v>80</v>
      </c>
      <c r="O850" s="18" t="s">
        <v>1921</v>
      </c>
      <c r="P850" s="22" t="s">
        <v>3841</v>
      </c>
      <c r="Q850" s="15" t="s">
        <v>1604</v>
      </c>
      <c r="R850" s="18" t="s">
        <v>1684</v>
      </c>
      <c r="S850" s="22" t="b">
        <f t="shared" si="121"/>
        <v>0</v>
      </c>
      <c r="T850" s="18">
        <v>0</v>
      </c>
      <c r="U850" s="18">
        <v>0</v>
      </c>
      <c r="V850" s="15"/>
      <c r="W850" s="18" t="s">
        <v>1922</v>
      </c>
      <c r="X850" s="18"/>
      <c r="Y850" s="15" t="s">
        <v>73</v>
      </c>
      <c r="Z850" s="18" t="s">
        <v>1741</v>
      </c>
      <c r="AA850" s="18" t="s">
        <v>71</v>
      </c>
      <c r="AB850" s="18" t="s">
        <v>1923</v>
      </c>
      <c r="AC850" s="67" t="str">
        <f>+VLOOKUP("*"&amp;L850&amp;"*",'[2]REGISTROS SANITARIOS'!$D$732:$E$1070,2,FALSE)</f>
        <v>SI</v>
      </c>
      <c r="AD850" s="22" t="s">
        <v>1025</v>
      </c>
      <c r="AE850" s="16">
        <v>43703</v>
      </c>
      <c r="AF850" s="34" t="s">
        <v>68</v>
      </c>
      <c r="AG850" s="24">
        <v>19999738</v>
      </c>
      <c r="AH850" s="18">
        <v>6</v>
      </c>
      <c r="AI850" s="18" t="s">
        <v>1049</v>
      </c>
      <c r="AJ850" s="17">
        <v>2750</v>
      </c>
      <c r="AK850" s="25">
        <v>2750</v>
      </c>
      <c r="AL850" s="25">
        <v>6250</v>
      </c>
      <c r="AM850" s="35">
        <v>0</v>
      </c>
      <c r="AN850" s="49">
        <f t="shared" si="123"/>
        <v>17187500</v>
      </c>
      <c r="AO850" s="18"/>
      <c r="AP850" s="15">
        <v>1</v>
      </c>
      <c r="AQ850" s="43" t="str">
        <f t="shared" si="124"/>
        <v>SI</v>
      </c>
      <c r="AR850" s="44">
        <f t="shared" si="125"/>
        <v>17187500</v>
      </c>
      <c r="AS850" s="44">
        <f t="shared" si="126"/>
        <v>17187500</v>
      </c>
      <c r="AT850" s="44">
        <f t="shared" si="127"/>
        <v>17187500</v>
      </c>
      <c r="AU850" s="44">
        <f t="shared" si="128"/>
        <v>17187500</v>
      </c>
      <c r="AV850" s="45" t="b">
        <f t="shared" si="129"/>
        <v>1</v>
      </c>
      <c r="AW850" s="45" t="b">
        <f t="shared" si="130"/>
        <v>1</v>
      </c>
      <c r="AX850" s="45"/>
    </row>
    <row r="851" spans="1:50" s="36" customFormat="1" ht="27.75" customHeight="1" x14ac:dyDescent="0.15">
      <c r="A851" s="36" t="str">
        <f t="shared" si="122"/>
        <v>Cooperativa de Hospitales de Antioquia - COHAN103015904</v>
      </c>
      <c r="B851" s="36" t="b">
        <f>+A851='[1]Anexo 9'!A851</f>
        <v>1</v>
      </c>
      <c r="C851" s="18">
        <v>890985122</v>
      </c>
      <c r="D851" s="18" t="s">
        <v>1031</v>
      </c>
      <c r="E851" s="15" t="s">
        <v>61</v>
      </c>
      <c r="F851" s="15" t="s">
        <v>62</v>
      </c>
      <c r="G851" s="15" t="s">
        <v>3155</v>
      </c>
      <c r="H851" s="15" t="s">
        <v>3155</v>
      </c>
      <c r="I851" s="15" t="s">
        <v>3155</v>
      </c>
      <c r="J851" s="15">
        <v>4</v>
      </c>
      <c r="K851" s="15" t="s">
        <v>3155</v>
      </c>
      <c r="L851" s="15">
        <v>103015904</v>
      </c>
      <c r="M851" s="15" t="s">
        <v>1433</v>
      </c>
      <c r="N851" s="15" t="s">
        <v>91</v>
      </c>
      <c r="O851" s="18" t="s">
        <v>4372</v>
      </c>
      <c r="P851" s="22" t="s">
        <v>3841</v>
      </c>
      <c r="Q851" s="15" t="s">
        <v>1434</v>
      </c>
      <c r="R851" s="18" t="s">
        <v>1434</v>
      </c>
      <c r="S851" s="22" t="s">
        <v>73</v>
      </c>
      <c r="T851" s="18">
        <v>0</v>
      </c>
      <c r="U851" s="18" t="s">
        <v>1828</v>
      </c>
      <c r="V851" s="15"/>
      <c r="W851" s="18" t="s">
        <v>1844</v>
      </c>
      <c r="X851" s="18"/>
      <c r="Y851" s="15" t="s">
        <v>73</v>
      </c>
      <c r="Z851" s="18" t="s">
        <v>6856</v>
      </c>
      <c r="AA851" s="18" t="s">
        <v>71</v>
      </c>
      <c r="AB851" s="18" t="s">
        <v>6857</v>
      </c>
      <c r="AC851" s="67" t="str">
        <f>+VLOOKUP("*"&amp;L851&amp;"*",'[2]REGISTROS SANITARIOS'!$D$732:$E$1070,2,FALSE)</f>
        <v>SI</v>
      </c>
      <c r="AD851" s="22" t="s">
        <v>1025</v>
      </c>
      <c r="AE851" s="16">
        <v>43555</v>
      </c>
      <c r="AF851" s="34" t="s">
        <v>68</v>
      </c>
      <c r="AG851" s="24">
        <v>227057</v>
      </c>
      <c r="AH851" s="18">
        <v>2</v>
      </c>
      <c r="AI851" s="18" t="s">
        <v>1049</v>
      </c>
      <c r="AJ851" s="17">
        <v>2200</v>
      </c>
      <c r="AK851" s="25">
        <v>2200</v>
      </c>
      <c r="AL851" s="25">
        <v>2625</v>
      </c>
      <c r="AM851" s="35">
        <v>0</v>
      </c>
      <c r="AN851" s="49">
        <f t="shared" si="123"/>
        <v>5775000</v>
      </c>
      <c r="AO851" s="18"/>
      <c r="AP851" s="15" t="s">
        <v>56</v>
      </c>
      <c r="AQ851" s="43" t="str">
        <f t="shared" si="124"/>
        <v>SI</v>
      </c>
      <c r="AR851" s="44">
        <f t="shared" si="125"/>
        <v>5775000</v>
      </c>
      <c r="AS851" s="44">
        <f t="shared" si="126"/>
        <v>5775000</v>
      </c>
      <c r="AT851" s="44">
        <f t="shared" si="127"/>
        <v>5775000</v>
      </c>
      <c r="AU851" s="44">
        <f t="shared" si="128"/>
        <v>5775000</v>
      </c>
      <c r="AV851" s="45" t="b">
        <f t="shared" si="129"/>
        <v>1</v>
      </c>
      <c r="AW851" s="45" t="b">
        <f t="shared" si="130"/>
        <v>1</v>
      </c>
      <c r="AX851" s="45"/>
    </row>
    <row r="852" spans="1:50" s="36" customFormat="1" ht="27.75" customHeight="1" x14ac:dyDescent="0.15">
      <c r="A852" s="36" t="str">
        <f t="shared" si="122"/>
        <v>Cooperativa de Hospitales de Antioquia - COHAN103016109</v>
      </c>
      <c r="B852" s="36" t="b">
        <f>+A852='[1]Anexo 9'!A852</f>
        <v>1</v>
      </c>
      <c r="C852" s="18">
        <v>890985122</v>
      </c>
      <c r="D852" s="18" t="s">
        <v>1031</v>
      </c>
      <c r="E852" s="15" t="s">
        <v>61</v>
      </c>
      <c r="F852" s="15" t="s">
        <v>62</v>
      </c>
      <c r="G852" s="15" t="s">
        <v>3155</v>
      </c>
      <c r="H852" s="15" t="s">
        <v>3155</v>
      </c>
      <c r="I852" s="15" t="s">
        <v>3155</v>
      </c>
      <c r="J852" s="15">
        <v>3</v>
      </c>
      <c r="K852" s="15" t="s">
        <v>3155</v>
      </c>
      <c r="L852" s="15">
        <v>103016109</v>
      </c>
      <c r="M852" s="15" t="s">
        <v>1924</v>
      </c>
      <c r="N852" s="15" t="s">
        <v>1436</v>
      </c>
      <c r="O852" s="18" t="s">
        <v>1925</v>
      </c>
      <c r="P852" s="22" t="s">
        <v>73</v>
      </c>
      <c r="Q852" s="15" t="s">
        <v>1926</v>
      </c>
      <c r="R852" s="18" t="s">
        <v>1992</v>
      </c>
      <c r="S852" s="22" t="b">
        <f t="shared" ref="S852:S863" si="131">+R852=Q852</f>
        <v>0</v>
      </c>
      <c r="T852" s="18" t="s">
        <v>6222</v>
      </c>
      <c r="U852" s="18">
        <v>0</v>
      </c>
      <c r="V852" s="15"/>
      <c r="W852" s="18" t="s">
        <v>1844</v>
      </c>
      <c r="X852" s="18"/>
      <c r="Y852" s="15" t="s">
        <v>73</v>
      </c>
      <c r="Z852" s="18" t="s">
        <v>1845</v>
      </c>
      <c r="AA852" s="18" t="s">
        <v>71</v>
      </c>
      <c r="AB852" s="18" t="s">
        <v>1928</v>
      </c>
      <c r="AC852" s="67" t="str">
        <f>+VLOOKUP("*"&amp;L852&amp;"*",'[2]REGISTROS SANITARIOS'!$D$732:$E$1070,2,FALSE)</f>
        <v>SI</v>
      </c>
      <c r="AD852" s="22" t="s">
        <v>1025</v>
      </c>
      <c r="AE852" s="16">
        <v>43124</v>
      </c>
      <c r="AF852" s="34" t="s">
        <v>68</v>
      </c>
      <c r="AG852" s="24">
        <v>210571</v>
      </c>
      <c r="AH852" s="18">
        <v>2</v>
      </c>
      <c r="AI852" s="18" t="s">
        <v>1049</v>
      </c>
      <c r="AJ852" s="17">
        <v>440</v>
      </c>
      <c r="AK852" s="25">
        <v>440</v>
      </c>
      <c r="AL852" s="25">
        <v>594</v>
      </c>
      <c r="AM852" s="35">
        <v>0</v>
      </c>
      <c r="AN852" s="49">
        <f t="shared" si="123"/>
        <v>261360</v>
      </c>
      <c r="AO852" s="18"/>
      <c r="AP852" s="15">
        <v>1</v>
      </c>
      <c r="AQ852" s="43" t="str">
        <f t="shared" si="124"/>
        <v>SI</v>
      </c>
      <c r="AR852" s="44">
        <f t="shared" si="125"/>
        <v>261360</v>
      </c>
      <c r="AS852" s="44">
        <f t="shared" si="126"/>
        <v>261360</v>
      </c>
      <c r="AT852" s="44">
        <f t="shared" si="127"/>
        <v>261360</v>
      </c>
      <c r="AU852" s="44">
        <f t="shared" si="128"/>
        <v>261360</v>
      </c>
      <c r="AV852" s="45" t="b">
        <f t="shared" si="129"/>
        <v>1</v>
      </c>
      <c r="AW852" s="45" t="b">
        <f t="shared" si="130"/>
        <v>1</v>
      </c>
      <c r="AX852" s="45"/>
    </row>
    <row r="853" spans="1:50" s="36" customFormat="1" ht="27.75" customHeight="1" x14ac:dyDescent="0.15">
      <c r="A853" s="36" t="str">
        <f t="shared" si="122"/>
        <v>Cooperativa de Hospitales de Antioquia - COHAN103016204</v>
      </c>
      <c r="B853" s="36" t="b">
        <f>+A853='[1]Anexo 9'!A853</f>
        <v>1</v>
      </c>
      <c r="C853" s="18">
        <v>890985122</v>
      </c>
      <c r="D853" s="18" t="s">
        <v>1031</v>
      </c>
      <c r="E853" s="15" t="s">
        <v>61</v>
      </c>
      <c r="F853" s="15" t="s">
        <v>62</v>
      </c>
      <c r="G853" s="15" t="s">
        <v>3155</v>
      </c>
      <c r="H853" s="15" t="s">
        <v>3155</v>
      </c>
      <c r="I853" s="15" t="s">
        <v>3155</v>
      </c>
      <c r="J853" s="15">
        <v>4</v>
      </c>
      <c r="K853" s="15" t="s">
        <v>3155</v>
      </c>
      <c r="L853" s="15">
        <v>103016204</v>
      </c>
      <c r="M853" s="15" t="s">
        <v>1929</v>
      </c>
      <c r="N853" s="15" t="s">
        <v>91</v>
      </c>
      <c r="O853" s="18" t="s">
        <v>1930</v>
      </c>
      <c r="P853" s="22" t="s">
        <v>3841</v>
      </c>
      <c r="Q853" s="15" t="s">
        <v>1233</v>
      </c>
      <c r="R853" s="18" t="s">
        <v>1679</v>
      </c>
      <c r="S853" s="22" t="b">
        <f t="shared" si="131"/>
        <v>0</v>
      </c>
      <c r="T853" s="18">
        <v>0</v>
      </c>
      <c r="U853" s="18">
        <v>0</v>
      </c>
      <c r="V853" s="15"/>
      <c r="W853" s="18" t="s">
        <v>1707</v>
      </c>
      <c r="X853" s="18"/>
      <c r="Y853" s="15" t="s">
        <v>73</v>
      </c>
      <c r="Z853" s="18" t="s">
        <v>1708</v>
      </c>
      <c r="AA853" s="18" t="s">
        <v>71</v>
      </c>
      <c r="AB853" s="18" t="s">
        <v>1932</v>
      </c>
      <c r="AC853" s="67" t="str">
        <f>+VLOOKUP("*"&amp;L853&amp;"*",'[2]REGISTROS SANITARIOS'!$D$732:$E$1070,2,FALSE)</f>
        <v>SI</v>
      </c>
      <c r="AD853" s="22" t="s">
        <v>1025</v>
      </c>
      <c r="AE853" s="16">
        <v>44264</v>
      </c>
      <c r="AF853" s="34" t="s">
        <v>68</v>
      </c>
      <c r="AG853" s="24">
        <v>11701</v>
      </c>
      <c r="AH853" s="18">
        <v>1</v>
      </c>
      <c r="AI853" s="18" t="s">
        <v>1049</v>
      </c>
      <c r="AJ853" s="17">
        <v>82.5</v>
      </c>
      <c r="AK853" s="25">
        <v>82.5</v>
      </c>
      <c r="AL853" s="25">
        <v>5494</v>
      </c>
      <c r="AM853" s="35">
        <v>0</v>
      </c>
      <c r="AN853" s="49">
        <f t="shared" si="123"/>
        <v>453255</v>
      </c>
      <c r="AO853" s="18"/>
      <c r="AP853" s="15">
        <v>1</v>
      </c>
      <c r="AQ853" s="43" t="str">
        <f t="shared" si="124"/>
        <v>SI</v>
      </c>
      <c r="AR853" s="44">
        <f t="shared" si="125"/>
        <v>453255</v>
      </c>
      <c r="AS853" s="44">
        <f t="shared" si="126"/>
        <v>453255</v>
      </c>
      <c r="AT853" s="44">
        <f t="shared" si="127"/>
        <v>453255</v>
      </c>
      <c r="AU853" s="44">
        <f t="shared" si="128"/>
        <v>453255</v>
      </c>
      <c r="AV853" s="45" t="b">
        <f t="shared" si="129"/>
        <v>1</v>
      </c>
      <c r="AW853" s="45" t="b">
        <f t="shared" si="130"/>
        <v>1</v>
      </c>
      <c r="AX853" s="45"/>
    </row>
    <row r="854" spans="1:50" s="36" customFormat="1" ht="27.75" customHeight="1" x14ac:dyDescent="0.15">
      <c r="A854" s="36" t="str">
        <f t="shared" si="122"/>
        <v>Cooperativa de Hospitales de Antioquia - COHAN103016803</v>
      </c>
      <c r="B854" s="36" t="b">
        <f>+A854='[1]Anexo 9'!A854</f>
        <v>1</v>
      </c>
      <c r="C854" s="18">
        <v>890985122</v>
      </c>
      <c r="D854" s="18" t="s">
        <v>1031</v>
      </c>
      <c r="E854" s="15" t="s">
        <v>61</v>
      </c>
      <c r="F854" s="15" t="s">
        <v>62</v>
      </c>
      <c r="G854" s="15" t="s">
        <v>3155</v>
      </c>
      <c r="H854" s="15" t="s">
        <v>3155</v>
      </c>
      <c r="I854" s="15" t="s">
        <v>3155</v>
      </c>
      <c r="J854" s="15">
        <v>6</v>
      </c>
      <c r="K854" s="15" t="s">
        <v>3155</v>
      </c>
      <c r="L854" s="15">
        <v>103016803</v>
      </c>
      <c r="M854" s="15" t="s">
        <v>1933</v>
      </c>
      <c r="N854" s="15" t="s">
        <v>80</v>
      </c>
      <c r="O854" s="18" t="s">
        <v>1934</v>
      </c>
      <c r="P854" s="22" t="s">
        <v>3841</v>
      </c>
      <c r="Q854" s="15" t="s">
        <v>1604</v>
      </c>
      <c r="R854" s="18" t="s">
        <v>1811</v>
      </c>
      <c r="S854" s="22" t="b">
        <f t="shared" si="131"/>
        <v>0</v>
      </c>
      <c r="T854" s="18">
        <v>0</v>
      </c>
      <c r="U854" s="18">
        <v>0</v>
      </c>
      <c r="V854" s="15"/>
      <c r="W854" s="18" t="s">
        <v>1836</v>
      </c>
      <c r="X854" s="18"/>
      <c r="Y854" s="15" t="s">
        <v>73</v>
      </c>
      <c r="Z854" s="18" t="s">
        <v>1837</v>
      </c>
      <c r="AA854" s="18" t="s">
        <v>71</v>
      </c>
      <c r="AB854" s="18" t="s">
        <v>1935</v>
      </c>
      <c r="AC854" s="67" t="str">
        <f>+VLOOKUP("*"&amp;L854&amp;"*",'[2]REGISTROS SANITARIOS'!$D$732:$E$1070,2,FALSE)</f>
        <v>SI</v>
      </c>
      <c r="AD854" s="22" t="s">
        <v>1025</v>
      </c>
      <c r="AE854" s="16">
        <v>45144</v>
      </c>
      <c r="AF854" s="34" t="s">
        <v>73</v>
      </c>
      <c r="AG854" s="24">
        <v>19982144</v>
      </c>
      <c r="AH854" s="18">
        <v>2</v>
      </c>
      <c r="AI854" s="18" t="s">
        <v>1049</v>
      </c>
      <c r="AJ854" s="17">
        <v>1210</v>
      </c>
      <c r="AK854" s="25">
        <v>1210</v>
      </c>
      <c r="AL854" s="25">
        <v>8750</v>
      </c>
      <c r="AM854" s="35">
        <v>0</v>
      </c>
      <c r="AN854" s="49">
        <f t="shared" si="123"/>
        <v>10587500</v>
      </c>
      <c r="AO854" s="18"/>
      <c r="AP854" s="15" t="s">
        <v>3338</v>
      </c>
      <c r="AQ854" s="43" t="str">
        <f t="shared" si="124"/>
        <v>SI</v>
      </c>
      <c r="AR854" s="44">
        <f t="shared" si="125"/>
        <v>10587500</v>
      </c>
      <c r="AS854" s="44">
        <f t="shared" si="126"/>
        <v>10587500</v>
      </c>
      <c r="AT854" s="44">
        <f t="shared" si="127"/>
        <v>10587500</v>
      </c>
      <c r="AU854" s="44">
        <f t="shared" si="128"/>
        <v>10587500</v>
      </c>
      <c r="AV854" s="45" t="b">
        <f t="shared" si="129"/>
        <v>1</v>
      </c>
      <c r="AW854" s="45" t="b">
        <f t="shared" si="130"/>
        <v>1</v>
      </c>
      <c r="AX854" s="45"/>
    </row>
    <row r="855" spans="1:50" s="36" customFormat="1" ht="27.75" customHeight="1" x14ac:dyDescent="0.15">
      <c r="A855" s="36" t="str">
        <f t="shared" si="122"/>
        <v>Cooperativa de Hospitales de Antioquia - COHAN103017609</v>
      </c>
      <c r="B855" s="36" t="b">
        <f>+A855='[1]Anexo 9'!A855</f>
        <v>1</v>
      </c>
      <c r="C855" s="18">
        <v>890985122</v>
      </c>
      <c r="D855" s="18" t="s">
        <v>1031</v>
      </c>
      <c r="E855" s="15" t="s">
        <v>61</v>
      </c>
      <c r="F855" s="15" t="s">
        <v>62</v>
      </c>
      <c r="G855" s="15" t="s">
        <v>3155</v>
      </c>
      <c r="H855" s="15" t="s">
        <v>3155</v>
      </c>
      <c r="I855" s="15" t="s">
        <v>3155</v>
      </c>
      <c r="J855" s="15">
        <v>4</v>
      </c>
      <c r="K855" s="15" t="s">
        <v>3155</v>
      </c>
      <c r="L855" s="15">
        <v>103017609</v>
      </c>
      <c r="M855" s="15" t="s">
        <v>1936</v>
      </c>
      <c r="N855" s="15" t="s">
        <v>1436</v>
      </c>
      <c r="O855" s="18" t="s">
        <v>4373</v>
      </c>
      <c r="P855" s="22" t="s">
        <v>73</v>
      </c>
      <c r="Q855" s="15" t="s">
        <v>1428</v>
      </c>
      <c r="R855" s="18" t="s">
        <v>1710</v>
      </c>
      <c r="S855" s="22" t="b">
        <f t="shared" si="131"/>
        <v>0</v>
      </c>
      <c r="T855" s="18" t="s">
        <v>2042</v>
      </c>
      <c r="U855" s="18">
        <v>0</v>
      </c>
      <c r="V855" s="15"/>
      <c r="W855" s="18" t="s">
        <v>6223</v>
      </c>
      <c r="X855" s="18"/>
      <c r="Y855" s="15" t="s">
        <v>73</v>
      </c>
      <c r="Z855" s="18" t="s">
        <v>1938</v>
      </c>
      <c r="AA855" s="18" t="s">
        <v>71</v>
      </c>
      <c r="AB855" s="18" t="s">
        <v>6858</v>
      </c>
      <c r="AC855" s="67" t="str">
        <f>+VLOOKUP("*"&amp;L855&amp;"*",'[2]REGISTROS SANITARIOS'!$D$732:$E$1070,2,FALSE)</f>
        <v>SI</v>
      </c>
      <c r="AD855" s="22" t="s">
        <v>1025</v>
      </c>
      <c r="AE855" s="16">
        <v>44196</v>
      </c>
      <c r="AF855" s="34" t="s">
        <v>68</v>
      </c>
      <c r="AG855" s="24">
        <v>19950985</v>
      </c>
      <c r="AH855" s="18">
        <v>1</v>
      </c>
      <c r="AI855" s="18" t="s">
        <v>1049</v>
      </c>
      <c r="AJ855" s="17">
        <v>495</v>
      </c>
      <c r="AK855" s="25">
        <v>495</v>
      </c>
      <c r="AL855" s="25">
        <v>1019</v>
      </c>
      <c r="AM855" s="35">
        <v>0</v>
      </c>
      <c r="AN855" s="49">
        <f t="shared" si="123"/>
        <v>504405</v>
      </c>
      <c r="AO855" s="18"/>
      <c r="AP855" s="15">
        <v>1</v>
      </c>
      <c r="AQ855" s="43" t="str">
        <f t="shared" si="124"/>
        <v>SI</v>
      </c>
      <c r="AR855" s="44">
        <f t="shared" si="125"/>
        <v>504405</v>
      </c>
      <c r="AS855" s="44">
        <f t="shared" si="126"/>
        <v>504405</v>
      </c>
      <c r="AT855" s="44">
        <f t="shared" si="127"/>
        <v>504405</v>
      </c>
      <c r="AU855" s="44">
        <f t="shared" si="128"/>
        <v>504405</v>
      </c>
      <c r="AV855" s="45" t="b">
        <f t="shared" si="129"/>
        <v>1</v>
      </c>
      <c r="AW855" s="45" t="b">
        <f t="shared" si="130"/>
        <v>1</v>
      </c>
      <c r="AX855" s="45"/>
    </row>
    <row r="856" spans="1:50" s="36" customFormat="1" ht="27.75" customHeight="1" x14ac:dyDescent="0.15">
      <c r="A856" s="36" t="str">
        <f t="shared" si="122"/>
        <v>Cooperativa de Hospitales de Antioquia - COHAN103020104</v>
      </c>
      <c r="B856" s="36" t="b">
        <f>+A856='[1]Anexo 9'!A856</f>
        <v>1</v>
      </c>
      <c r="C856" s="18">
        <v>890985122</v>
      </c>
      <c r="D856" s="18" t="s">
        <v>1031</v>
      </c>
      <c r="E856" s="15" t="s">
        <v>61</v>
      </c>
      <c r="F856" s="15" t="s">
        <v>62</v>
      </c>
      <c r="G856" s="15" t="s">
        <v>3155</v>
      </c>
      <c r="H856" s="15" t="s">
        <v>3155</v>
      </c>
      <c r="I856" s="15" t="s">
        <v>3155</v>
      </c>
      <c r="J856" s="15">
        <v>4</v>
      </c>
      <c r="K856" s="15" t="s">
        <v>3155</v>
      </c>
      <c r="L856" s="15">
        <v>103020104</v>
      </c>
      <c r="M856" s="15" t="s">
        <v>1940</v>
      </c>
      <c r="N856" s="15" t="s">
        <v>91</v>
      </c>
      <c r="O856" s="18" t="s">
        <v>1941</v>
      </c>
      <c r="P856" s="22" t="s">
        <v>3841</v>
      </c>
      <c r="Q856" s="15" t="s">
        <v>1434</v>
      </c>
      <c r="R856" s="18" t="s">
        <v>1942</v>
      </c>
      <c r="S856" s="22" t="b">
        <f t="shared" si="131"/>
        <v>0</v>
      </c>
      <c r="T856" s="18">
        <v>0</v>
      </c>
      <c r="U856" s="18">
        <v>0</v>
      </c>
      <c r="V856" s="15"/>
      <c r="W856" s="18" t="s">
        <v>1943</v>
      </c>
      <c r="X856" s="18"/>
      <c r="Y856" s="15" t="s">
        <v>73</v>
      </c>
      <c r="Z856" s="18" t="s">
        <v>1944</v>
      </c>
      <c r="AA856" s="18" t="s">
        <v>71</v>
      </c>
      <c r="AB856" s="18" t="s">
        <v>1945</v>
      </c>
      <c r="AC856" s="67" t="str">
        <f>+VLOOKUP("*"&amp;L856&amp;"*",'[2]REGISTROS SANITARIOS'!$D$732:$E$1070,2,FALSE)</f>
        <v>SI</v>
      </c>
      <c r="AD856" s="22" t="s">
        <v>1025</v>
      </c>
      <c r="AE856" s="16">
        <v>43439</v>
      </c>
      <c r="AF856" s="34" t="s">
        <v>68</v>
      </c>
      <c r="AG856" s="24">
        <v>26915</v>
      </c>
      <c r="AH856" s="18">
        <v>5</v>
      </c>
      <c r="AI856" s="18" t="s">
        <v>1049</v>
      </c>
      <c r="AJ856" s="17">
        <v>495</v>
      </c>
      <c r="AK856" s="25">
        <v>495</v>
      </c>
      <c r="AL856" s="25">
        <v>1438</v>
      </c>
      <c r="AM856" s="35">
        <v>0</v>
      </c>
      <c r="AN856" s="49">
        <f t="shared" si="123"/>
        <v>711810</v>
      </c>
      <c r="AO856" s="18"/>
      <c r="AP856" s="15">
        <v>1</v>
      </c>
      <c r="AQ856" s="43" t="str">
        <f t="shared" si="124"/>
        <v>SI</v>
      </c>
      <c r="AR856" s="44">
        <f t="shared" si="125"/>
        <v>711810</v>
      </c>
      <c r="AS856" s="44">
        <f t="shared" si="126"/>
        <v>711810</v>
      </c>
      <c r="AT856" s="44">
        <f t="shared" si="127"/>
        <v>711810</v>
      </c>
      <c r="AU856" s="44">
        <f t="shared" si="128"/>
        <v>711810</v>
      </c>
      <c r="AV856" s="45" t="b">
        <f t="shared" si="129"/>
        <v>1</v>
      </c>
      <c r="AW856" s="45" t="b">
        <f t="shared" si="130"/>
        <v>1</v>
      </c>
      <c r="AX856" s="45"/>
    </row>
    <row r="857" spans="1:50" s="36" customFormat="1" ht="27.75" customHeight="1" x14ac:dyDescent="0.15">
      <c r="A857" s="36" t="str">
        <f t="shared" si="122"/>
        <v>Cooperativa de Hospitales de Antioquia - COHAN103020409</v>
      </c>
      <c r="B857" s="36" t="b">
        <f>+A857='[1]Anexo 9'!A857</f>
        <v>1</v>
      </c>
      <c r="C857" s="18">
        <v>890985122</v>
      </c>
      <c r="D857" s="18" t="s">
        <v>1031</v>
      </c>
      <c r="E857" s="15" t="s">
        <v>61</v>
      </c>
      <c r="F857" s="15" t="s">
        <v>62</v>
      </c>
      <c r="G857" s="15" t="s">
        <v>3155</v>
      </c>
      <c r="H857" s="15" t="s">
        <v>3155</v>
      </c>
      <c r="I857" s="15" t="s">
        <v>3155</v>
      </c>
      <c r="J857" s="15">
        <v>4</v>
      </c>
      <c r="K857" s="15" t="s">
        <v>3155</v>
      </c>
      <c r="L857" s="15">
        <v>103020409</v>
      </c>
      <c r="M857" s="15" t="s">
        <v>1946</v>
      </c>
      <c r="N857" s="15" t="s">
        <v>1436</v>
      </c>
      <c r="O857" s="18" t="s">
        <v>1947</v>
      </c>
      <c r="P857" s="22" t="s">
        <v>3841</v>
      </c>
      <c r="Q857" s="15" t="s">
        <v>1948</v>
      </c>
      <c r="R857" s="18" t="s">
        <v>1823</v>
      </c>
      <c r="S857" s="22" t="b">
        <f t="shared" si="131"/>
        <v>0</v>
      </c>
      <c r="T857" s="18" t="s">
        <v>2042</v>
      </c>
      <c r="U857" s="18">
        <v>0</v>
      </c>
      <c r="V857" s="15"/>
      <c r="W857" s="18" t="s">
        <v>1707</v>
      </c>
      <c r="X857" s="18"/>
      <c r="Y857" s="15" t="s">
        <v>73</v>
      </c>
      <c r="Z857" s="18" t="s">
        <v>1708</v>
      </c>
      <c r="AA857" s="18" t="s">
        <v>71</v>
      </c>
      <c r="AB857" s="18" t="s">
        <v>1949</v>
      </c>
      <c r="AC857" s="67" t="str">
        <f>+VLOOKUP("*"&amp;L857&amp;"*",'[2]REGISTROS SANITARIOS'!$D$732:$E$1070,2,FALSE)</f>
        <v>SI</v>
      </c>
      <c r="AD857" s="22" t="s">
        <v>1025</v>
      </c>
      <c r="AE857" s="16">
        <v>44357</v>
      </c>
      <c r="AF857" s="34" t="s">
        <v>73</v>
      </c>
      <c r="AG857" s="24">
        <v>51063</v>
      </c>
      <c r="AH857" s="18">
        <v>3</v>
      </c>
      <c r="AI857" s="18" t="s">
        <v>1049</v>
      </c>
      <c r="AJ857" s="17">
        <v>29700</v>
      </c>
      <c r="AK857" s="25">
        <v>29700</v>
      </c>
      <c r="AL857" s="25">
        <v>156</v>
      </c>
      <c r="AM857" s="35">
        <v>0</v>
      </c>
      <c r="AN857" s="49">
        <f t="shared" si="123"/>
        <v>4633200</v>
      </c>
      <c r="AO857" s="18"/>
      <c r="AP857" s="15" t="s">
        <v>56</v>
      </c>
      <c r="AQ857" s="43" t="str">
        <f t="shared" si="124"/>
        <v>SI</v>
      </c>
      <c r="AR857" s="44">
        <f t="shared" si="125"/>
        <v>4633200</v>
      </c>
      <c r="AS857" s="44">
        <f t="shared" si="126"/>
        <v>4633200</v>
      </c>
      <c r="AT857" s="44">
        <f t="shared" si="127"/>
        <v>4633200</v>
      </c>
      <c r="AU857" s="44">
        <f t="shared" si="128"/>
        <v>4633200</v>
      </c>
      <c r="AV857" s="45" t="b">
        <f t="shared" si="129"/>
        <v>1</v>
      </c>
      <c r="AW857" s="45" t="b">
        <f t="shared" si="130"/>
        <v>1</v>
      </c>
      <c r="AX857" s="45"/>
    </row>
    <row r="858" spans="1:50" s="36" customFormat="1" ht="27.75" customHeight="1" x14ac:dyDescent="0.15">
      <c r="A858" s="36" t="str">
        <f t="shared" si="122"/>
        <v>Cooperativa de Hospitales de Antioquia - COHAN103030209</v>
      </c>
      <c r="B858" s="36" t="b">
        <f>+A858='[1]Anexo 9'!A858</f>
        <v>1</v>
      </c>
      <c r="C858" s="18">
        <v>890985122</v>
      </c>
      <c r="D858" s="18" t="s">
        <v>1031</v>
      </c>
      <c r="E858" s="15" t="s">
        <v>61</v>
      </c>
      <c r="F858" s="15" t="s">
        <v>62</v>
      </c>
      <c r="G858" s="15" t="s">
        <v>3155</v>
      </c>
      <c r="H858" s="15" t="s">
        <v>3155</v>
      </c>
      <c r="I858" s="15" t="s">
        <v>3155</v>
      </c>
      <c r="J858" s="15">
        <v>2</v>
      </c>
      <c r="K858" s="15" t="s">
        <v>3155</v>
      </c>
      <c r="L858" s="15">
        <v>103030209</v>
      </c>
      <c r="M858" s="15" t="s">
        <v>1950</v>
      </c>
      <c r="N858" s="15" t="s">
        <v>1411</v>
      </c>
      <c r="O858" s="18" t="s">
        <v>1951</v>
      </c>
      <c r="P858" s="22" t="s">
        <v>73</v>
      </c>
      <c r="Q858" s="15" t="s">
        <v>1952</v>
      </c>
      <c r="R858" s="18" t="s">
        <v>5706</v>
      </c>
      <c r="S858" s="22" t="b">
        <f t="shared" si="131"/>
        <v>0</v>
      </c>
      <c r="T858" s="18">
        <v>0</v>
      </c>
      <c r="U858" s="18">
        <v>0</v>
      </c>
      <c r="V858" s="15"/>
      <c r="W858" s="18" t="s">
        <v>1781</v>
      </c>
      <c r="X858" s="18"/>
      <c r="Y858" s="15" t="s">
        <v>73</v>
      </c>
      <c r="Z858" s="18" t="s">
        <v>1704</v>
      </c>
      <c r="AA858" s="18" t="s">
        <v>71</v>
      </c>
      <c r="AB858" s="18" t="s">
        <v>6859</v>
      </c>
      <c r="AC858" s="67" t="str">
        <f>+VLOOKUP("*"&amp;L858&amp;"*",'[2]REGISTROS SANITARIOS'!$D$732:$E$1070,2,FALSE)</f>
        <v>SI</v>
      </c>
      <c r="AD858" s="22" t="s">
        <v>1025</v>
      </c>
      <c r="AE858" s="16">
        <v>45987</v>
      </c>
      <c r="AF858" s="34" t="s">
        <v>73</v>
      </c>
      <c r="AG858" s="24">
        <v>19985876</v>
      </c>
      <c r="AH858" s="18">
        <v>2</v>
      </c>
      <c r="AI858" s="18" t="s">
        <v>1049</v>
      </c>
      <c r="AJ858" s="17">
        <v>115500</v>
      </c>
      <c r="AK858" s="25">
        <v>115500</v>
      </c>
      <c r="AL858" s="25">
        <v>128</v>
      </c>
      <c r="AM858" s="35">
        <v>0</v>
      </c>
      <c r="AN858" s="49">
        <f t="shared" si="123"/>
        <v>14784000</v>
      </c>
      <c r="AO858" s="18"/>
      <c r="AP858" s="15">
        <v>1</v>
      </c>
      <c r="AQ858" s="43" t="str">
        <f t="shared" si="124"/>
        <v>SI</v>
      </c>
      <c r="AR858" s="44">
        <f t="shared" si="125"/>
        <v>14784000</v>
      </c>
      <c r="AS858" s="44">
        <f t="shared" si="126"/>
        <v>14784000</v>
      </c>
      <c r="AT858" s="44">
        <f t="shared" si="127"/>
        <v>14784000</v>
      </c>
      <c r="AU858" s="44">
        <f t="shared" si="128"/>
        <v>14784000</v>
      </c>
      <c r="AV858" s="45" t="b">
        <f t="shared" si="129"/>
        <v>1</v>
      </c>
      <c r="AW858" s="45" t="b">
        <f t="shared" si="130"/>
        <v>1</v>
      </c>
      <c r="AX858" s="45"/>
    </row>
    <row r="859" spans="1:50" s="36" customFormat="1" ht="27.75" customHeight="1" x14ac:dyDescent="0.15">
      <c r="A859" s="36" t="str">
        <f t="shared" si="122"/>
        <v>Cooperativa de Hospitales de Antioquia - COHAN103030309</v>
      </c>
      <c r="B859" s="36" t="b">
        <f>+A859='[1]Anexo 9'!A859</f>
        <v>1</v>
      </c>
      <c r="C859" s="18">
        <v>890985122</v>
      </c>
      <c r="D859" s="18" t="s">
        <v>1031</v>
      </c>
      <c r="E859" s="15" t="s">
        <v>61</v>
      </c>
      <c r="F859" s="15" t="s">
        <v>62</v>
      </c>
      <c r="G859" s="15" t="s">
        <v>3155</v>
      </c>
      <c r="H859" s="15" t="s">
        <v>3155</v>
      </c>
      <c r="I859" s="15" t="s">
        <v>3155</v>
      </c>
      <c r="J859" s="15">
        <v>4</v>
      </c>
      <c r="K859" s="15" t="s">
        <v>3155</v>
      </c>
      <c r="L859" s="15">
        <v>103030309</v>
      </c>
      <c r="M859" s="15" t="s">
        <v>1953</v>
      </c>
      <c r="N859" s="15" t="s">
        <v>1436</v>
      </c>
      <c r="O859" s="18" t="s">
        <v>4374</v>
      </c>
      <c r="P859" s="22" t="s">
        <v>73</v>
      </c>
      <c r="Q859" s="15" t="s">
        <v>1954</v>
      </c>
      <c r="R859" s="18" t="s">
        <v>5707</v>
      </c>
      <c r="S859" s="22" t="b">
        <f t="shared" si="131"/>
        <v>0</v>
      </c>
      <c r="T859" s="18">
        <v>0</v>
      </c>
      <c r="U859" s="18">
        <v>0</v>
      </c>
      <c r="V859" s="15"/>
      <c r="W859" s="18" t="s">
        <v>1707</v>
      </c>
      <c r="X859" s="18"/>
      <c r="Y859" s="15" t="s">
        <v>73</v>
      </c>
      <c r="Z859" s="18" t="s">
        <v>6860</v>
      </c>
      <c r="AA859" s="18" t="s">
        <v>71</v>
      </c>
      <c r="AB859" s="18" t="s">
        <v>3475</v>
      </c>
      <c r="AC859" s="67" t="str">
        <f>+VLOOKUP("*"&amp;L859&amp;"*",'[2]REGISTROS SANITARIOS'!$D$732:$E$1070,2,FALSE)</f>
        <v>SI</v>
      </c>
      <c r="AD859" s="22" t="s">
        <v>1025</v>
      </c>
      <c r="AE859" s="16">
        <v>44300</v>
      </c>
      <c r="AF859" s="34" t="s">
        <v>73</v>
      </c>
      <c r="AG859" s="24">
        <v>37038</v>
      </c>
      <c r="AH859" s="18">
        <v>2</v>
      </c>
      <c r="AI859" s="18" t="s">
        <v>1049</v>
      </c>
      <c r="AJ859" s="17">
        <v>4675</v>
      </c>
      <c r="AK859" s="25">
        <v>4675</v>
      </c>
      <c r="AL859" s="25">
        <v>375</v>
      </c>
      <c r="AM859" s="35">
        <v>0</v>
      </c>
      <c r="AN859" s="49">
        <f t="shared" si="123"/>
        <v>1753125</v>
      </c>
      <c r="AO859" s="18"/>
      <c r="AP859" s="15" t="s">
        <v>56</v>
      </c>
      <c r="AQ859" s="43" t="str">
        <f t="shared" si="124"/>
        <v>SI</v>
      </c>
      <c r="AR859" s="44">
        <f t="shared" si="125"/>
        <v>1753125</v>
      </c>
      <c r="AS859" s="44">
        <f t="shared" si="126"/>
        <v>1753125</v>
      </c>
      <c r="AT859" s="44">
        <f t="shared" si="127"/>
        <v>1753125</v>
      </c>
      <c r="AU859" s="44">
        <f t="shared" si="128"/>
        <v>1753125</v>
      </c>
      <c r="AV859" s="45" t="b">
        <f t="shared" si="129"/>
        <v>1</v>
      </c>
      <c r="AW859" s="45" t="b">
        <f t="shared" si="130"/>
        <v>1</v>
      </c>
      <c r="AX859" s="45"/>
    </row>
    <row r="860" spans="1:50" s="36" customFormat="1" ht="27.75" customHeight="1" x14ac:dyDescent="0.15">
      <c r="A860" s="36" t="str">
        <f t="shared" si="122"/>
        <v>Cooperativa de Hospitales de Antioquia - COHAN103040109</v>
      </c>
      <c r="B860" s="36" t="b">
        <f>+A860='[1]Anexo 9'!A860</f>
        <v>1</v>
      </c>
      <c r="C860" s="18">
        <v>890985122</v>
      </c>
      <c r="D860" s="18" t="s">
        <v>1031</v>
      </c>
      <c r="E860" s="15" t="s">
        <v>61</v>
      </c>
      <c r="F860" s="15" t="s">
        <v>62</v>
      </c>
      <c r="G860" s="15" t="s">
        <v>3155</v>
      </c>
      <c r="H860" s="15" t="s">
        <v>3155</v>
      </c>
      <c r="I860" s="15" t="s">
        <v>3155</v>
      </c>
      <c r="J860" s="15">
        <v>2</v>
      </c>
      <c r="K860" s="15" t="s">
        <v>3155</v>
      </c>
      <c r="L860" s="15">
        <v>103040109</v>
      </c>
      <c r="M860" s="15" t="s">
        <v>1955</v>
      </c>
      <c r="N860" s="15" t="s">
        <v>1436</v>
      </c>
      <c r="O860" s="18" t="s">
        <v>4375</v>
      </c>
      <c r="P860" s="22" t="s">
        <v>73</v>
      </c>
      <c r="Q860" s="15" t="s">
        <v>1956</v>
      </c>
      <c r="R860" s="18" t="s">
        <v>2371</v>
      </c>
      <c r="S860" s="22" t="b">
        <f t="shared" si="131"/>
        <v>0</v>
      </c>
      <c r="T860" s="18" t="s">
        <v>2042</v>
      </c>
      <c r="U860" s="18">
        <v>0</v>
      </c>
      <c r="V860" s="15"/>
      <c r="W860" s="18" t="s">
        <v>6224</v>
      </c>
      <c r="X860" s="18"/>
      <c r="Y860" s="15" t="s">
        <v>73</v>
      </c>
      <c r="Z860" s="18" t="s">
        <v>6434</v>
      </c>
      <c r="AA860" s="18" t="s">
        <v>71</v>
      </c>
      <c r="AB860" s="18" t="s">
        <v>6861</v>
      </c>
      <c r="AC860" s="67" t="str">
        <f>+VLOOKUP("*"&amp;L860&amp;"*",'[2]REGISTROS SANITARIOS'!$D$732:$E$1070,2,FALSE)</f>
        <v>SI</v>
      </c>
      <c r="AD860" s="22" t="s">
        <v>1025</v>
      </c>
      <c r="AE860" s="16">
        <v>44654</v>
      </c>
      <c r="AF860" s="34" t="s">
        <v>73</v>
      </c>
      <c r="AG860" s="24">
        <v>19959770</v>
      </c>
      <c r="AH860" s="18">
        <v>2</v>
      </c>
      <c r="AI860" s="18" t="s">
        <v>1049</v>
      </c>
      <c r="AJ860" s="17">
        <v>3300</v>
      </c>
      <c r="AK860" s="25">
        <v>3300</v>
      </c>
      <c r="AL860" s="25">
        <v>224</v>
      </c>
      <c r="AM860" s="35">
        <v>0</v>
      </c>
      <c r="AN860" s="49">
        <f t="shared" si="123"/>
        <v>739200</v>
      </c>
      <c r="AO860" s="18"/>
      <c r="AP860" s="15" t="s">
        <v>56</v>
      </c>
      <c r="AQ860" s="43" t="str">
        <f t="shared" si="124"/>
        <v>SI</v>
      </c>
      <c r="AR860" s="44">
        <f t="shared" si="125"/>
        <v>739200</v>
      </c>
      <c r="AS860" s="44">
        <f t="shared" si="126"/>
        <v>739200</v>
      </c>
      <c r="AT860" s="44">
        <f t="shared" si="127"/>
        <v>739200</v>
      </c>
      <c r="AU860" s="44">
        <f t="shared" si="128"/>
        <v>739200</v>
      </c>
      <c r="AV860" s="45" t="b">
        <f t="shared" si="129"/>
        <v>1</v>
      </c>
      <c r="AW860" s="45" t="b">
        <f t="shared" si="130"/>
        <v>1</v>
      </c>
      <c r="AX860" s="45"/>
    </row>
    <row r="861" spans="1:50" s="36" customFormat="1" ht="27.75" customHeight="1" x14ac:dyDescent="0.15">
      <c r="A861" s="36" t="str">
        <f t="shared" si="122"/>
        <v>Cooperativa de Hospitales de Antioquia - COHAN103040204</v>
      </c>
      <c r="B861" s="36" t="b">
        <f>+A861='[1]Anexo 9'!A861</f>
        <v>1</v>
      </c>
      <c r="C861" s="18">
        <v>890985122</v>
      </c>
      <c r="D861" s="18" t="s">
        <v>1031</v>
      </c>
      <c r="E861" s="15" t="s">
        <v>61</v>
      </c>
      <c r="F861" s="15" t="s">
        <v>62</v>
      </c>
      <c r="G861" s="15" t="s">
        <v>3155</v>
      </c>
      <c r="H861" s="15" t="s">
        <v>3155</v>
      </c>
      <c r="I861" s="15" t="s">
        <v>3155</v>
      </c>
      <c r="J861" s="15">
        <v>4</v>
      </c>
      <c r="K861" s="15" t="s">
        <v>3155</v>
      </c>
      <c r="L861" s="15">
        <v>103040204</v>
      </c>
      <c r="M861" s="15" t="s">
        <v>1957</v>
      </c>
      <c r="N861" s="15" t="s">
        <v>91</v>
      </c>
      <c r="O861" s="18" t="s">
        <v>1958</v>
      </c>
      <c r="P861" s="22" t="s">
        <v>73</v>
      </c>
      <c r="Q861" s="15" t="s">
        <v>1434</v>
      </c>
      <c r="R861" s="18" t="s">
        <v>1679</v>
      </c>
      <c r="S861" s="22" t="b">
        <f t="shared" si="131"/>
        <v>0</v>
      </c>
      <c r="T861" s="18">
        <v>0</v>
      </c>
      <c r="U861" s="18">
        <v>0</v>
      </c>
      <c r="V861" s="15"/>
      <c r="W861" s="18" t="s">
        <v>1937</v>
      </c>
      <c r="X861" s="18"/>
      <c r="Y861" s="15" t="s">
        <v>73</v>
      </c>
      <c r="Z861" s="18" t="s">
        <v>3477</v>
      </c>
      <c r="AA861" s="18" t="s">
        <v>71</v>
      </c>
      <c r="AB861" s="18" t="s">
        <v>6862</v>
      </c>
      <c r="AC861" s="67" t="str">
        <f>+VLOOKUP("*"&amp;L861&amp;"*",'[2]REGISTROS SANITARIOS'!$D$732:$E$1070,2,FALSE)</f>
        <v>SI</v>
      </c>
      <c r="AD861" s="22" t="s">
        <v>1025</v>
      </c>
      <c r="AE861" s="16">
        <v>45901</v>
      </c>
      <c r="AF861" s="34" t="s">
        <v>73</v>
      </c>
      <c r="AG861" s="24">
        <v>19997076</v>
      </c>
      <c r="AH861" s="18">
        <v>1</v>
      </c>
      <c r="AI861" s="18" t="s">
        <v>1049</v>
      </c>
      <c r="AJ861" s="17">
        <v>1100</v>
      </c>
      <c r="AK861" s="25">
        <v>1100</v>
      </c>
      <c r="AL861" s="25">
        <v>2725</v>
      </c>
      <c r="AM861" s="35">
        <v>0</v>
      </c>
      <c r="AN861" s="49">
        <f t="shared" si="123"/>
        <v>2997500</v>
      </c>
      <c r="AO861" s="18"/>
      <c r="AP861" s="15">
        <v>1</v>
      </c>
      <c r="AQ861" s="43" t="str">
        <f t="shared" si="124"/>
        <v>SI</v>
      </c>
      <c r="AR861" s="44">
        <f t="shared" si="125"/>
        <v>2997500</v>
      </c>
      <c r="AS861" s="44">
        <f t="shared" si="126"/>
        <v>2997500</v>
      </c>
      <c r="AT861" s="44">
        <f t="shared" si="127"/>
        <v>2997500</v>
      </c>
      <c r="AU861" s="44">
        <f t="shared" si="128"/>
        <v>2997500</v>
      </c>
      <c r="AV861" s="45" t="b">
        <f t="shared" si="129"/>
        <v>1</v>
      </c>
      <c r="AW861" s="45" t="b">
        <f t="shared" si="130"/>
        <v>1</v>
      </c>
      <c r="AX861" s="45"/>
    </row>
    <row r="862" spans="1:50" s="36" customFormat="1" ht="27.75" customHeight="1" x14ac:dyDescent="0.15">
      <c r="A862" s="36" t="str">
        <f t="shared" si="122"/>
        <v>Cooperativa de Hospitales de Antioquia - COHAN103040409</v>
      </c>
      <c r="B862" s="36" t="b">
        <f>+A862='[1]Anexo 9'!A862</f>
        <v>1</v>
      </c>
      <c r="C862" s="18">
        <v>890985122</v>
      </c>
      <c r="D862" s="18" t="s">
        <v>1031</v>
      </c>
      <c r="E862" s="15" t="s">
        <v>61</v>
      </c>
      <c r="F862" s="15" t="s">
        <v>62</v>
      </c>
      <c r="G862" s="15" t="s">
        <v>3155</v>
      </c>
      <c r="H862" s="15" t="s">
        <v>3155</v>
      </c>
      <c r="I862" s="15" t="s">
        <v>3155</v>
      </c>
      <c r="J862" s="15">
        <v>5</v>
      </c>
      <c r="K862" s="15" t="s">
        <v>3155</v>
      </c>
      <c r="L862" s="15">
        <v>103040409</v>
      </c>
      <c r="M862" s="15" t="s">
        <v>1959</v>
      </c>
      <c r="N862" s="15" t="s">
        <v>1411</v>
      </c>
      <c r="O862" s="18" t="s">
        <v>1960</v>
      </c>
      <c r="P862" s="22" t="s">
        <v>73</v>
      </c>
      <c r="Q862" s="15" t="s">
        <v>1961</v>
      </c>
      <c r="R862" s="18" t="s">
        <v>5708</v>
      </c>
      <c r="S862" s="22" t="b">
        <f t="shared" si="131"/>
        <v>0</v>
      </c>
      <c r="T862" s="18" t="s">
        <v>2042</v>
      </c>
      <c r="U862" s="18">
        <v>0</v>
      </c>
      <c r="V862" s="15"/>
      <c r="W862" s="18" t="s">
        <v>1962</v>
      </c>
      <c r="X862" s="18"/>
      <c r="Y862" s="15" t="s">
        <v>73</v>
      </c>
      <c r="Z862" s="18" t="s">
        <v>1963</v>
      </c>
      <c r="AA862" s="18" t="s">
        <v>71</v>
      </c>
      <c r="AB862" s="18" t="s">
        <v>1964</v>
      </c>
      <c r="AC862" s="67" t="e">
        <f>+VLOOKUP("*"&amp;L862&amp;"*",'[2]REGISTROS SANITARIOS'!$D$732:$E$1070,2,FALSE)</f>
        <v>#N/A</v>
      </c>
      <c r="AD862" s="22" t="s">
        <v>44</v>
      </c>
      <c r="AE862" s="16">
        <v>43540</v>
      </c>
      <c r="AF862" s="34" t="s">
        <v>68</v>
      </c>
      <c r="AG862" s="24">
        <v>39613</v>
      </c>
      <c r="AH862" s="18">
        <v>25</v>
      </c>
      <c r="AI862" s="18" t="s">
        <v>1049</v>
      </c>
      <c r="AJ862" s="17">
        <v>14850</v>
      </c>
      <c r="AK862" s="25">
        <v>14850</v>
      </c>
      <c r="AL862" s="25">
        <v>281</v>
      </c>
      <c r="AM862" s="35">
        <v>0</v>
      </c>
      <c r="AN862" s="49">
        <f t="shared" si="123"/>
        <v>4172850</v>
      </c>
      <c r="AO862" s="18"/>
      <c r="AP862" s="15">
        <v>1</v>
      </c>
      <c r="AQ862" s="43" t="str">
        <f t="shared" si="124"/>
        <v>SI</v>
      </c>
      <c r="AR862" s="44">
        <f t="shared" si="125"/>
        <v>4172850</v>
      </c>
      <c r="AS862" s="44">
        <f t="shared" si="126"/>
        <v>4172850</v>
      </c>
      <c r="AT862" s="44">
        <f t="shared" si="127"/>
        <v>4172850</v>
      </c>
      <c r="AU862" s="44">
        <f t="shared" si="128"/>
        <v>4172850</v>
      </c>
      <c r="AV862" s="45" t="b">
        <f t="shared" si="129"/>
        <v>1</v>
      </c>
      <c r="AW862" s="45" t="b">
        <f t="shared" si="130"/>
        <v>1</v>
      </c>
      <c r="AX862" s="45"/>
    </row>
    <row r="863" spans="1:50" s="36" customFormat="1" ht="27.75" customHeight="1" x14ac:dyDescent="0.15">
      <c r="A863" s="36" t="str">
        <f t="shared" si="122"/>
        <v>Cooperativa de Hospitales de Antioquia - COHAN103061209</v>
      </c>
      <c r="B863" s="36" t="b">
        <f>+A863='[1]Anexo 9'!A863</f>
        <v>1</v>
      </c>
      <c r="C863" s="18">
        <v>890985122</v>
      </c>
      <c r="D863" s="18" t="s">
        <v>1031</v>
      </c>
      <c r="E863" s="15" t="s">
        <v>61</v>
      </c>
      <c r="F863" s="15" t="s">
        <v>62</v>
      </c>
      <c r="G863" s="15" t="s">
        <v>3155</v>
      </c>
      <c r="H863" s="15" t="s">
        <v>3155</v>
      </c>
      <c r="I863" s="15" t="s">
        <v>3155</v>
      </c>
      <c r="J863" s="15">
        <v>2</v>
      </c>
      <c r="K863" s="15" t="s">
        <v>3155</v>
      </c>
      <c r="L863" s="15">
        <v>103061209</v>
      </c>
      <c r="M863" s="15" t="s">
        <v>1965</v>
      </c>
      <c r="N863" s="15" t="s">
        <v>1411</v>
      </c>
      <c r="O863" s="18" t="s">
        <v>1966</v>
      </c>
      <c r="P863" s="22" t="s">
        <v>73</v>
      </c>
      <c r="Q863" s="15" t="s">
        <v>1967</v>
      </c>
      <c r="R863" s="18" t="s">
        <v>1716</v>
      </c>
      <c r="S863" s="22" t="b">
        <f t="shared" si="131"/>
        <v>0</v>
      </c>
      <c r="T863" s="18" t="s">
        <v>1843</v>
      </c>
      <c r="U863" s="18">
        <v>0</v>
      </c>
      <c r="V863" s="15"/>
      <c r="W863" s="18" t="s">
        <v>1968</v>
      </c>
      <c r="X863" s="18"/>
      <c r="Y863" s="15" t="s">
        <v>73</v>
      </c>
      <c r="Z863" s="18" t="s">
        <v>1969</v>
      </c>
      <c r="AA863" s="18" t="s">
        <v>71</v>
      </c>
      <c r="AB863" s="18" t="s">
        <v>1970</v>
      </c>
      <c r="AC863" s="67" t="e">
        <f>+VLOOKUP("*"&amp;L863&amp;"*",'[2]REGISTROS SANITARIOS'!$D$732:$E$1070,2,FALSE)</f>
        <v>#N/A</v>
      </c>
      <c r="AD863" s="22" t="s">
        <v>44</v>
      </c>
      <c r="AE863" s="16">
        <v>43453</v>
      </c>
      <c r="AF863" s="34" t="s">
        <v>68</v>
      </c>
      <c r="AG863" s="24">
        <v>30168</v>
      </c>
      <c r="AH863" s="18">
        <v>1</v>
      </c>
      <c r="AI863" s="18" t="s">
        <v>1049</v>
      </c>
      <c r="AJ863" s="17">
        <v>330</v>
      </c>
      <c r="AK863" s="25">
        <v>330</v>
      </c>
      <c r="AL863" s="25">
        <v>663</v>
      </c>
      <c r="AM863" s="35">
        <v>0</v>
      </c>
      <c r="AN863" s="49">
        <f t="shared" si="123"/>
        <v>218790</v>
      </c>
      <c r="AO863" s="18"/>
      <c r="AP863" s="15">
        <v>1</v>
      </c>
      <c r="AQ863" s="43" t="str">
        <f t="shared" si="124"/>
        <v>SI</v>
      </c>
      <c r="AR863" s="44">
        <f t="shared" si="125"/>
        <v>218790</v>
      </c>
      <c r="AS863" s="44">
        <f t="shared" si="126"/>
        <v>218790</v>
      </c>
      <c r="AT863" s="44">
        <f t="shared" si="127"/>
        <v>218790</v>
      </c>
      <c r="AU863" s="44">
        <f t="shared" si="128"/>
        <v>218790</v>
      </c>
      <c r="AV863" s="45" t="b">
        <f t="shared" si="129"/>
        <v>1</v>
      </c>
      <c r="AW863" s="45" t="b">
        <f t="shared" si="130"/>
        <v>1</v>
      </c>
      <c r="AX863" s="45"/>
    </row>
    <row r="864" spans="1:50" s="36" customFormat="1" ht="27.75" customHeight="1" x14ac:dyDescent="0.15">
      <c r="A864" s="36" t="str">
        <f t="shared" si="122"/>
        <v>Cooperativa de Hospitales de Antioquia - COHAN103070303</v>
      </c>
      <c r="B864" s="36" t="b">
        <f>+A864='[1]Anexo 9'!A864</f>
        <v>1</v>
      </c>
      <c r="C864" s="18">
        <v>890985122</v>
      </c>
      <c r="D864" s="18" t="s">
        <v>1031</v>
      </c>
      <c r="E864" s="15" t="s">
        <v>61</v>
      </c>
      <c r="F864" s="15" t="s">
        <v>62</v>
      </c>
      <c r="G864" s="15" t="s">
        <v>3155</v>
      </c>
      <c r="H864" s="15" t="s">
        <v>3155</v>
      </c>
      <c r="I864" s="15" t="s">
        <v>3155</v>
      </c>
      <c r="J864" s="15">
        <v>6</v>
      </c>
      <c r="K864" s="15" t="s">
        <v>3155</v>
      </c>
      <c r="L864" s="15">
        <v>103070303</v>
      </c>
      <c r="M864" s="15" t="s">
        <v>1971</v>
      </c>
      <c r="N864" s="15" t="s">
        <v>499</v>
      </c>
      <c r="O864" s="18" t="s">
        <v>4376</v>
      </c>
      <c r="P864" s="22" t="s">
        <v>3841</v>
      </c>
      <c r="Q864" s="15" t="s">
        <v>1972</v>
      </c>
      <c r="R864" s="18" t="s">
        <v>1972</v>
      </c>
      <c r="S864" s="22" t="s">
        <v>73</v>
      </c>
      <c r="T864" s="18">
        <v>0</v>
      </c>
      <c r="U864" s="18" t="s">
        <v>6225</v>
      </c>
      <c r="V864" s="15"/>
      <c r="W864" s="18" t="s">
        <v>6226</v>
      </c>
      <c r="X864" s="18"/>
      <c r="Y864" s="15" t="s">
        <v>73</v>
      </c>
      <c r="Z864" s="18" t="s">
        <v>6863</v>
      </c>
      <c r="AA864" s="18" t="s">
        <v>71</v>
      </c>
      <c r="AB864" s="18" t="s">
        <v>6864</v>
      </c>
      <c r="AC864" s="67" t="str">
        <f>+VLOOKUP("*"&amp;L864&amp;"*",'[2]REGISTROS SANITARIOS'!$D$732:$E$1070,2,FALSE)</f>
        <v>SI</v>
      </c>
      <c r="AD864" s="22" t="s">
        <v>1025</v>
      </c>
      <c r="AE864" s="16">
        <v>42981</v>
      </c>
      <c r="AF864" s="34" t="s">
        <v>68</v>
      </c>
      <c r="AG864" s="24">
        <v>19926333</v>
      </c>
      <c r="AH864" s="18">
        <v>1</v>
      </c>
      <c r="AI864" s="18" t="s">
        <v>1049</v>
      </c>
      <c r="AJ864" s="17">
        <v>3300</v>
      </c>
      <c r="AK864" s="25">
        <v>3300</v>
      </c>
      <c r="AL864" s="25">
        <v>43975</v>
      </c>
      <c r="AM864" s="35">
        <v>0</v>
      </c>
      <c r="AN864" s="49">
        <f t="shared" si="123"/>
        <v>145117500</v>
      </c>
      <c r="AO864" s="18"/>
      <c r="AP864" s="15">
        <v>1</v>
      </c>
      <c r="AQ864" s="43" t="str">
        <f t="shared" si="124"/>
        <v>SI</v>
      </c>
      <c r="AR864" s="44">
        <f t="shared" si="125"/>
        <v>145117500</v>
      </c>
      <c r="AS864" s="44">
        <f t="shared" si="126"/>
        <v>145117500</v>
      </c>
      <c r="AT864" s="44">
        <f t="shared" si="127"/>
        <v>145117500</v>
      </c>
      <c r="AU864" s="44">
        <f t="shared" si="128"/>
        <v>145117500</v>
      </c>
      <c r="AV864" s="45" t="b">
        <f t="shared" si="129"/>
        <v>1</v>
      </c>
      <c r="AW864" s="45" t="b">
        <f t="shared" si="130"/>
        <v>1</v>
      </c>
      <c r="AX864" s="45"/>
    </row>
    <row r="865" spans="1:50" s="36" customFormat="1" ht="27.75" customHeight="1" x14ac:dyDescent="0.15">
      <c r="A865" s="36" t="str">
        <f t="shared" si="122"/>
        <v>Cooperativa de Hospitales de Antioquia - COHAN103070403</v>
      </c>
      <c r="B865" s="36" t="b">
        <f>+A865='[1]Anexo 9'!A865</f>
        <v>1</v>
      </c>
      <c r="C865" s="18">
        <v>890985122</v>
      </c>
      <c r="D865" s="18" t="s">
        <v>1031</v>
      </c>
      <c r="E865" s="15" t="s">
        <v>61</v>
      </c>
      <c r="F865" s="15" t="s">
        <v>3424</v>
      </c>
      <c r="G865" s="15" t="s">
        <v>3155</v>
      </c>
      <c r="H865" s="15" t="s">
        <v>3155</v>
      </c>
      <c r="I865" s="15" t="s">
        <v>3155</v>
      </c>
      <c r="J865" s="15">
        <v>4</v>
      </c>
      <c r="K865" s="15" t="s">
        <v>3155</v>
      </c>
      <c r="L865" s="15">
        <v>103070403</v>
      </c>
      <c r="M865" s="15" t="s">
        <v>4377</v>
      </c>
      <c r="N865" s="15" t="s">
        <v>64</v>
      </c>
      <c r="O865" s="18" t="s">
        <v>4378</v>
      </c>
      <c r="P865" s="22" t="s">
        <v>73</v>
      </c>
      <c r="Q865" s="15" t="s">
        <v>5709</v>
      </c>
      <c r="R865" s="18" t="s">
        <v>1972</v>
      </c>
      <c r="S865" s="22" t="b">
        <f>+R865=Q865</f>
        <v>0</v>
      </c>
      <c r="T865" s="18">
        <v>0</v>
      </c>
      <c r="U865" s="18" t="s">
        <v>6227</v>
      </c>
      <c r="V865" s="15"/>
      <c r="W865" s="18" t="s">
        <v>69</v>
      </c>
      <c r="X865" s="18"/>
      <c r="Y865" s="15" t="s">
        <v>73</v>
      </c>
      <c r="Z865" s="18" t="s">
        <v>6865</v>
      </c>
      <c r="AA865" s="18" t="s">
        <v>71</v>
      </c>
      <c r="AB865" s="18" t="s">
        <v>6866</v>
      </c>
      <c r="AC865" s="67" t="str">
        <f>+VLOOKUP("*"&amp;L865&amp;"*",'[2]REGISTROS SANITARIOS'!$D$732:$E$1070,2,FALSE)</f>
        <v>SI</v>
      </c>
      <c r="AD865" s="22" t="s">
        <v>1025</v>
      </c>
      <c r="AE865" s="16">
        <v>45085</v>
      </c>
      <c r="AF865" s="34" t="s">
        <v>73</v>
      </c>
      <c r="AG865" s="24">
        <v>20026118</v>
      </c>
      <c r="AH865" s="18">
        <v>2</v>
      </c>
      <c r="AI865" s="18" t="s">
        <v>1049</v>
      </c>
      <c r="AJ865" s="17">
        <v>5.5</v>
      </c>
      <c r="AK865" s="25">
        <v>5.5</v>
      </c>
      <c r="AL865" s="25">
        <v>3669</v>
      </c>
      <c r="AM865" s="35">
        <v>0</v>
      </c>
      <c r="AN865" s="49">
        <f t="shared" si="123"/>
        <v>20179.5</v>
      </c>
      <c r="AO865" s="18"/>
      <c r="AP865" s="15">
        <v>1</v>
      </c>
      <c r="AQ865" s="43" t="str">
        <f t="shared" si="124"/>
        <v>SI</v>
      </c>
      <c r="AR865" s="44">
        <f t="shared" si="125"/>
        <v>20179.5</v>
      </c>
      <c r="AS865" s="44">
        <f t="shared" si="126"/>
        <v>20179.5</v>
      </c>
      <c r="AT865" s="44">
        <f t="shared" si="127"/>
        <v>20179.5</v>
      </c>
      <c r="AU865" s="44">
        <f t="shared" si="128"/>
        <v>20179.5</v>
      </c>
      <c r="AV865" s="45" t="b">
        <f t="shared" si="129"/>
        <v>1</v>
      </c>
      <c r="AW865" s="45" t="b">
        <f t="shared" si="130"/>
        <v>1</v>
      </c>
      <c r="AX865" s="45"/>
    </row>
    <row r="866" spans="1:50" s="36" customFormat="1" ht="27.75" customHeight="1" x14ac:dyDescent="0.15">
      <c r="A866" s="36" t="str">
        <f t="shared" si="122"/>
        <v>Cooperativa de Hospitales de Antioquia - COHAN104010104</v>
      </c>
      <c r="B866" s="36" t="b">
        <f>+A866='[1]Anexo 9'!A866</f>
        <v>1</v>
      </c>
      <c r="C866" s="18">
        <v>890985122</v>
      </c>
      <c r="D866" s="18" t="s">
        <v>1031</v>
      </c>
      <c r="E866" s="15" t="s">
        <v>61</v>
      </c>
      <c r="F866" s="15" t="s">
        <v>62</v>
      </c>
      <c r="G866" s="15" t="s">
        <v>3155</v>
      </c>
      <c r="H866" s="15" t="s">
        <v>3155</v>
      </c>
      <c r="I866" s="15" t="s">
        <v>3155</v>
      </c>
      <c r="J866" s="15">
        <v>4</v>
      </c>
      <c r="K866" s="15" t="s">
        <v>3155</v>
      </c>
      <c r="L866" s="15">
        <v>104010104</v>
      </c>
      <c r="M866" s="15" t="s">
        <v>1973</v>
      </c>
      <c r="N866" s="15" t="s">
        <v>91</v>
      </c>
      <c r="O866" s="18" t="s">
        <v>1974</v>
      </c>
      <c r="P866" s="22" t="s">
        <v>73</v>
      </c>
      <c r="Q866" s="15" t="s">
        <v>475</v>
      </c>
      <c r="R866" s="18" t="s">
        <v>475</v>
      </c>
      <c r="S866" s="22" t="s">
        <v>73</v>
      </c>
      <c r="T866" s="18">
        <v>0</v>
      </c>
      <c r="U866" s="18">
        <v>0</v>
      </c>
      <c r="V866" s="15"/>
      <c r="W866" s="18" t="s">
        <v>1707</v>
      </c>
      <c r="X866" s="18"/>
      <c r="Y866" s="15" t="s">
        <v>73</v>
      </c>
      <c r="Z866" s="18" t="s">
        <v>1874</v>
      </c>
      <c r="AA866" s="18" t="s">
        <v>71</v>
      </c>
      <c r="AB866" s="18" t="s">
        <v>1975</v>
      </c>
      <c r="AC866" s="67" t="str">
        <f>+VLOOKUP("*"&amp;L866&amp;"*",'[2]REGISTROS SANITARIOS'!$D$732:$E$1070,2,FALSE)</f>
        <v>SI</v>
      </c>
      <c r="AD866" s="22" t="s">
        <v>1025</v>
      </c>
      <c r="AE866" s="16">
        <v>43969</v>
      </c>
      <c r="AF866" s="34" t="s">
        <v>68</v>
      </c>
      <c r="AG866" s="24">
        <v>19906811</v>
      </c>
      <c r="AH866" s="18">
        <v>5</v>
      </c>
      <c r="AI866" s="18" t="s">
        <v>1049</v>
      </c>
      <c r="AJ866" s="17">
        <v>550</v>
      </c>
      <c r="AK866" s="25">
        <v>550</v>
      </c>
      <c r="AL866" s="25">
        <v>3704</v>
      </c>
      <c r="AM866" s="35">
        <v>0</v>
      </c>
      <c r="AN866" s="49">
        <f t="shared" si="123"/>
        <v>2037200</v>
      </c>
      <c r="AO866" s="18"/>
      <c r="AP866" s="15">
        <v>1</v>
      </c>
      <c r="AQ866" s="43" t="str">
        <f t="shared" si="124"/>
        <v>SI</v>
      </c>
      <c r="AR866" s="44">
        <f t="shared" si="125"/>
        <v>2037200</v>
      </c>
      <c r="AS866" s="44">
        <f t="shared" si="126"/>
        <v>2037200</v>
      </c>
      <c r="AT866" s="44">
        <f t="shared" si="127"/>
        <v>2037200</v>
      </c>
      <c r="AU866" s="44">
        <f t="shared" si="128"/>
        <v>2037200</v>
      </c>
      <c r="AV866" s="45" t="b">
        <f t="shared" si="129"/>
        <v>1</v>
      </c>
      <c r="AW866" s="45" t="b">
        <f t="shared" si="130"/>
        <v>1</v>
      </c>
      <c r="AX866" s="45"/>
    </row>
    <row r="867" spans="1:50" s="36" customFormat="1" ht="27.75" customHeight="1" x14ac:dyDescent="0.15">
      <c r="A867" s="36" t="str">
        <f t="shared" si="122"/>
        <v>Cooperativa de Hospitales de Antioquia - COHAN104010209</v>
      </c>
      <c r="B867" s="36" t="b">
        <f>+A867='[1]Anexo 9'!A867</f>
        <v>1</v>
      </c>
      <c r="C867" s="18">
        <v>890985122</v>
      </c>
      <c r="D867" s="18" t="s">
        <v>1031</v>
      </c>
      <c r="E867" s="15" t="s">
        <v>61</v>
      </c>
      <c r="F867" s="15" t="s">
        <v>62</v>
      </c>
      <c r="G867" s="15" t="s">
        <v>3155</v>
      </c>
      <c r="H867" s="15" t="s">
        <v>3155</v>
      </c>
      <c r="I867" s="15" t="s">
        <v>3155</v>
      </c>
      <c r="J867" s="15">
        <v>5</v>
      </c>
      <c r="K867" s="15" t="s">
        <v>3155</v>
      </c>
      <c r="L867" s="15">
        <v>104010209</v>
      </c>
      <c r="M867" s="15" t="s">
        <v>1976</v>
      </c>
      <c r="N867" s="15" t="s">
        <v>1436</v>
      </c>
      <c r="O867" s="18" t="s">
        <v>4379</v>
      </c>
      <c r="P867" s="22" t="s">
        <v>73</v>
      </c>
      <c r="Q867" s="15" t="s">
        <v>1977</v>
      </c>
      <c r="R867" s="18" t="s">
        <v>1823</v>
      </c>
      <c r="S867" s="22" t="b">
        <f>+R867=Q867</f>
        <v>0</v>
      </c>
      <c r="T867" s="18" t="s">
        <v>2042</v>
      </c>
      <c r="U867" s="18">
        <v>0</v>
      </c>
      <c r="V867" s="15"/>
      <c r="W867" s="18" t="s">
        <v>1707</v>
      </c>
      <c r="X867" s="18"/>
      <c r="Y867" s="15" t="s">
        <v>73</v>
      </c>
      <c r="Z867" s="18" t="s">
        <v>1708</v>
      </c>
      <c r="AA867" s="18" t="s">
        <v>71</v>
      </c>
      <c r="AB867" s="18" t="s">
        <v>6867</v>
      </c>
      <c r="AC867" s="67" t="str">
        <f>+VLOOKUP("*"&amp;L867&amp;"*",'[2]REGISTROS SANITARIOS'!$D$732:$E$1070,2,FALSE)</f>
        <v>SI</v>
      </c>
      <c r="AD867" s="22" t="s">
        <v>1025</v>
      </c>
      <c r="AE867" s="16">
        <v>43194</v>
      </c>
      <c r="AF867" s="34" t="s">
        <v>68</v>
      </c>
      <c r="AG867" s="24">
        <v>29653</v>
      </c>
      <c r="AH867" s="18">
        <v>3</v>
      </c>
      <c r="AI867" s="18" t="s">
        <v>1049</v>
      </c>
      <c r="AJ867" s="17">
        <v>74250</v>
      </c>
      <c r="AK867" s="25">
        <v>74250</v>
      </c>
      <c r="AL867" s="25">
        <v>88</v>
      </c>
      <c r="AM867" s="35">
        <v>0</v>
      </c>
      <c r="AN867" s="49">
        <f t="shared" si="123"/>
        <v>6534000</v>
      </c>
      <c r="AO867" s="18"/>
      <c r="AP867" s="15">
        <v>1</v>
      </c>
      <c r="AQ867" s="43" t="str">
        <f t="shared" si="124"/>
        <v>SI</v>
      </c>
      <c r="AR867" s="44">
        <f t="shared" si="125"/>
        <v>6534000</v>
      </c>
      <c r="AS867" s="44">
        <f t="shared" si="126"/>
        <v>6534000</v>
      </c>
      <c r="AT867" s="44">
        <f t="shared" si="127"/>
        <v>6534000</v>
      </c>
      <c r="AU867" s="44">
        <f t="shared" si="128"/>
        <v>6534000</v>
      </c>
      <c r="AV867" s="45" t="b">
        <f t="shared" si="129"/>
        <v>1</v>
      </c>
      <c r="AW867" s="45" t="b">
        <f t="shared" si="130"/>
        <v>1</v>
      </c>
      <c r="AX867" s="45"/>
    </row>
    <row r="868" spans="1:50" s="36" customFormat="1" ht="27.75" customHeight="1" x14ac:dyDescent="0.15">
      <c r="A868" s="36" t="str">
        <f t="shared" si="122"/>
        <v>Cooperativa de Hospitales de Antioquia - COHAN104010304</v>
      </c>
      <c r="B868" s="36" t="b">
        <f>+A868='[1]Anexo 9'!A868</f>
        <v>1</v>
      </c>
      <c r="C868" s="18">
        <v>890985122</v>
      </c>
      <c r="D868" s="18" t="s">
        <v>1031</v>
      </c>
      <c r="E868" s="15" t="s">
        <v>61</v>
      </c>
      <c r="F868" s="15" t="s">
        <v>62</v>
      </c>
      <c r="G868" s="15" t="s">
        <v>3155</v>
      </c>
      <c r="H868" s="15" t="s">
        <v>3155</v>
      </c>
      <c r="I868" s="15" t="s">
        <v>3155</v>
      </c>
      <c r="J868" s="15">
        <v>3</v>
      </c>
      <c r="K868" s="15" t="s">
        <v>3155</v>
      </c>
      <c r="L868" s="15">
        <v>104010304</v>
      </c>
      <c r="M868" s="15" t="s">
        <v>1980</v>
      </c>
      <c r="N868" s="15" t="s">
        <v>91</v>
      </c>
      <c r="O868" s="18" t="s">
        <v>1981</v>
      </c>
      <c r="P868" s="22" t="s">
        <v>73</v>
      </c>
      <c r="Q868" s="15" t="s">
        <v>1233</v>
      </c>
      <c r="R868" s="18" t="s">
        <v>1233</v>
      </c>
      <c r="S868" s="22" t="s">
        <v>73</v>
      </c>
      <c r="T868" s="18">
        <v>0</v>
      </c>
      <c r="U868" s="18">
        <v>0</v>
      </c>
      <c r="V868" s="15"/>
      <c r="W868" s="18" t="s">
        <v>1982</v>
      </c>
      <c r="X868" s="18"/>
      <c r="Y868" s="15" t="s">
        <v>73</v>
      </c>
      <c r="Z868" s="18" t="s">
        <v>2344</v>
      </c>
      <c r="AA868" s="18" t="s">
        <v>71</v>
      </c>
      <c r="AB868" s="18" t="s">
        <v>1984</v>
      </c>
      <c r="AC868" s="67" t="e">
        <f>+VLOOKUP("*"&amp;L868&amp;"*",'[2]REGISTROS SANITARIOS'!$D$732:$E$1070,2,FALSE)</f>
        <v>#N/A</v>
      </c>
      <c r="AD868" s="22" t="s">
        <v>44</v>
      </c>
      <c r="AE868" s="16">
        <v>43556</v>
      </c>
      <c r="AF868" s="34" t="s">
        <v>68</v>
      </c>
      <c r="AG868" s="24">
        <v>19999037</v>
      </c>
      <c r="AH868" s="18">
        <v>1</v>
      </c>
      <c r="AI868" s="18" t="s">
        <v>1049</v>
      </c>
      <c r="AJ868" s="17">
        <v>550</v>
      </c>
      <c r="AK868" s="25">
        <v>550</v>
      </c>
      <c r="AL868" s="25">
        <v>2100</v>
      </c>
      <c r="AM868" s="35">
        <v>0</v>
      </c>
      <c r="AN868" s="49">
        <f t="shared" si="123"/>
        <v>1155000</v>
      </c>
      <c r="AO868" s="18"/>
      <c r="AP868" s="15">
        <v>1</v>
      </c>
      <c r="AQ868" s="43" t="str">
        <f t="shared" si="124"/>
        <v>SI</v>
      </c>
      <c r="AR868" s="44">
        <f t="shared" si="125"/>
        <v>1155000</v>
      </c>
      <c r="AS868" s="44">
        <f t="shared" si="126"/>
        <v>1155000</v>
      </c>
      <c r="AT868" s="44">
        <f t="shared" si="127"/>
        <v>1155000</v>
      </c>
      <c r="AU868" s="44">
        <f t="shared" si="128"/>
        <v>1155000</v>
      </c>
      <c r="AV868" s="45" t="b">
        <f t="shared" si="129"/>
        <v>1</v>
      </c>
      <c r="AW868" s="45" t="b">
        <f t="shared" si="130"/>
        <v>1</v>
      </c>
      <c r="AX868" s="45"/>
    </row>
    <row r="869" spans="1:50" s="36" customFormat="1" ht="27.75" customHeight="1" x14ac:dyDescent="0.15">
      <c r="A869" s="36" t="str">
        <f t="shared" si="122"/>
        <v>Cooperativa de Hospitales de Antioquia - COHAN104010409</v>
      </c>
      <c r="B869" s="36" t="b">
        <f>+A869='[1]Anexo 9'!A869</f>
        <v>1</v>
      </c>
      <c r="C869" s="18">
        <v>890985122</v>
      </c>
      <c r="D869" s="18" t="s">
        <v>1031</v>
      </c>
      <c r="E869" s="15" t="s">
        <v>61</v>
      </c>
      <c r="F869" s="15" t="s">
        <v>62</v>
      </c>
      <c r="G869" s="15" t="s">
        <v>3155</v>
      </c>
      <c r="H869" s="15" t="s">
        <v>3155</v>
      </c>
      <c r="I869" s="15" t="s">
        <v>3155</v>
      </c>
      <c r="J869" s="15">
        <v>5</v>
      </c>
      <c r="K869" s="15" t="s">
        <v>3155</v>
      </c>
      <c r="L869" s="15">
        <v>104010409</v>
      </c>
      <c r="M869" s="15" t="s">
        <v>1985</v>
      </c>
      <c r="N869" s="15" t="s">
        <v>1436</v>
      </c>
      <c r="O869" s="18" t="s">
        <v>1986</v>
      </c>
      <c r="P869" s="22" t="s">
        <v>73</v>
      </c>
      <c r="Q869" s="15" t="s">
        <v>1987</v>
      </c>
      <c r="R869" s="18" t="s">
        <v>5710</v>
      </c>
      <c r="S869" s="22" t="b">
        <f t="shared" ref="S869:S910" si="132">+R869=Q869</f>
        <v>0</v>
      </c>
      <c r="T869" s="18" t="s">
        <v>2042</v>
      </c>
      <c r="U869" s="18" t="s">
        <v>6228</v>
      </c>
      <c r="V869" s="15"/>
      <c r="W869" s="18" t="s">
        <v>1943</v>
      </c>
      <c r="X869" s="18"/>
      <c r="Y869" s="15" t="s">
        <v>73</v>
      </c>
      <c r="Z869" s="18" t="s">
        <v>1979</v>
      </c>
      <c r="AA869" s="18" t="s">
        <v>71</v>
      </c>
      <c r="AB869" s="18" t="s">
        <v>1989</v>
      </c>
      <c r="AC869" s="67" t="str">
        <f>+VLOOKUP("*"&amp;L869&amp;"*",'[2]REGISTROS SANITARIOS'!$D$732:$E$1070,2,FALSE)</f>
        <v>SI</v>
      </c>
      <c r="AD869" s="22" t="s">
        <v>1025</v>
      </c>
      <c r="AE869" s="16">
        <v>43156</v>
      </c>
      <c r="AF869" s="34" t="s">
        <v>68</v>
      </c>
      <c r="AG869" s="24">
        <v>29317</v>
      </c>
      <c r="AH869" s="18">
        <v>8</v>
      </c>
      <c r="AI869" s="18" t="s">
        <v>1049</v>
      </c>
      <c r="AJ869" s="17">
        <v>41250</v>
      </c>
      <c r="AK869" s="25">
        <v>41250</v>
      </c>
      <c r="AL869" s="25">
        <v>99</v>
      </c>
      <c r="AM869" s="35">
        <v>0</v>
      </c>
      <c r="AN869" s="49">
        <f t="shared" si="123"/>
        <v>4083750</v>
      </c>
      <c r="AO869" s="18"/>
      <c r="AP869" s="15" t="s">
        <v>56</v>
      </c>
      <c r="AQ869" s="43" t="str">
        <f t="shared" si="124"/>
        <v>SI</v>
      </c>
      <c r="AR869" s="44">
        <f t="shared" si="125"/>
        <v>4083750</v>
      </c>
      <c r="AS869" s="44">
        <f t="shared" si="126"/>
        <v>4083750</v>
      </c>
      <c r="AT869" s="44">
        <f t="shared" si="127"/>
        <v>4083750</v>
      </c>
      <c r="AU869" s="44">
        <f t="shared" si="128"/>
        <v>4083750</v>
      </c>
      <c r="AV869" s="45" t="b">
        <f t="shared" si="129"/>
        <v>1</v>
      </c>
      <c r="AW869" s="45" t="b">
        <f t="shared" si="130"/>
        <v>1</v>
      </c>
      <c r="AX869" s="45"/>
    </row>
    <row r="870" spans="1:50" s="36" customFormat="1" ht="27.75" customHeight="1" x14ac:dyDescent="0.15">
      <c r="A870" s="36" t="str">
        <f t="shared" si="122"/>
        <v>Cooperativa de Hospitales de Antioquia - COHAN104010709</v>
      </c>
      <c r="B870" s="36" t="b">
        <f>+A870='[1]Anexo 9'!A870</f>
        <v>1</v>
      </c>
      <c r="C870" s="18">
        <v>890985122</v>
      </c>
      <c r="D870" s="18" t="s">
        <v>1031</v>
      </c>
      <c r="E870" s="15" t="s">
        <v>61</v>
      </c>
      <c r="F870" s="15" t="s">
        <v>62</v>
      </c>
      <c r="G870" s="15" t="s">
        <v>3155</v>
      </c>
      <c r="H870" s="15" t="s">
        <v>3155</v>
      </c>
      <c r="I870" s="15" t="s">
        <v>3155</v>
      </c>
      <c r="J870" s="15">
        <v>4</v>
      </c>
      <c r="K870" s="15" t="s">
        <v>3155</v>
      </c>
      <c r="L870" s="15">
        <v>104010709</v>
      </c>
      <c r="M870" s="15" t="s">
        <v>1990</v>
      </c>
      <c r="N870" s="15" t="s">
        <v>1436</v>
      </c>
      <c r="O870" s="18" t="s">
        <v>1991</v>
      </c>
      <c r="P870" s="22" t="s">
        <v>73</v>
      </c>
      <c r="Q870" s="15" t="s">
        <v>1926</v>
      </c>
      <c r="R870" s="18" t="s">
        <v>5711</v>
      </c>
      <c r="S870" s="22" t="b">
        <f t="shared" si="132"/>
        <v>0</v>
      </c>
      <c r="T870" s="18">
        <v>0</v>
      </c>
      <c r="U870" s="18">
        <v>0</v>
      </c>
      <c r="V870" s="15"/>
      <c r="W870" s="18" t="s">
        <v>1993</v>
      </c>
      <c r="X870" s="18"/>
      <c r="Y870" s="15" t="s">
        <v>73</v>
      </c>
      <c r="Z870" s="18" t="s">
        <v>1994</v>
      </c>
      <c r="AA870" s="18" t="s">
        <v>71</v>
      </c>
      <c r="AB870" s="18" t="s">
        <v>1995</v>
      </c>
      <c r="AC870" s="67" t="str">
        <f>+VLOOKUP("*"&amp;L870&amp;"*",'[2]REGISTROS SANITARIOS'!$D$732:$E$1070,2,FALSE)</f>
        <v>SI</v>
      </c>
      <c r="AD870" s="22" t="s">
        <v>1025</v>
      </c>
      <c r="AE870" s="16">
        <v>43257</v>
      </c>
      <c r="AF870" s="34" t="s">
        <v>68</v>
      </c>
      <c r="AG870" s="24">
        <v>31866</v>
      </c>
      <c r="AH870" s="18">
        <v>1</v>
      </c>
      <c r="AI870" s="18" t="s">
        <v>1049</v>
      </c>
      <c r="AJ870" s="17">
        <v>5.5</v>
      </c>
      <c r="AK870" s="25">
        <v>5.5</v>
      </c>
      <c r="AL870" s="25">
        <v>12446</v>
      </c>
      <c r="AM870" s="35">
        <v>0</v>
      </c>
      <c r="AN870" s="49">
        <f t="shared" si="123"/>
        <v>68453</v>
      </c>
      <c r="AO870" s="18"/>
      <c r="AP870" s="15">
        <v>1</v>
      </c>
      <c r="AQ870" s="43" t="str">
        <f t="shared" si="124"/>
        <v>SI</v>
      </c>
      <c r="AR870" s="44">
        <f t="shared" si="125"/>
        <v>68453</v>
      </c>
      <c r="AS870" s="44">
        <f t="shared" si="126"/>
        <v>68453</v>
      </c>
      <c r="AT870" s="44">
        <f t="shared" si="127"/>
        <v>68453</v>
      </c>
      <c r="AU870" s="44">
        <f t="shared" si="128"/>
        <v>68453</v>
      </c>
      <c r="AV870" s="45" t="b">
        <f t="shared" si="129"/>
        <v>1</v>
      </c>
      <c r="AW870" s="45" t="b">
        <f t="shared" si="130"/>
        <v>1</v>
      </c>
      <c r="AX870" s="45"/>
    </row>
    <row r="871" spans="1:50" s="36" customFormat="1" ht="27.75" customHeight="1" x14ac:dyDescent="0.15">
      <c r="A871" s="36" t="str">
        <f t="shared" si="122"/>
        <v>Cooperativa de Hospitales de Antioquia - COHAN104020104</v>
      </c>
      <c r="B871" s="36" t="b">
        <f>+A871='[1]Anexo 9'!A871</f>
        <v>1</v>
      </c>
      <c r="C871" s="18">
        <v>890985122</v>
      </c>
      <c r="D871" s="18" t="s">
        <v>1031</v>
      </c>
      <c r="E871" s="15" t="s">
        <v>61</v>
      </c>
      <c r="F871" s="15" t="s">
        <v>62</v>
      </c>
      <c r="G871" s="15" t="s">
        <v>3155</v>
      </c>
      <c r="H871" s="15" t="s">
        <v>3155</v>
      </c>
      <c r="I871" s="15" t="s">
        <v>3155</v>
      </c>
      <c r="J871" s="15">
        <v>4</v>
      </c>
      <c r="K871" s="15" t="s">
        <v>3155</v>
      </c>
      <c r="L871" s="15">
        <v>104020104</v>
      </c>
      <c r="M871" s="15" t="s">
        <v>1996</v>
      </c>
      <c r="N871" s="15" t="s">
        <v>91</v>
      </c>
      <c r="O871" s="18" t="s">
        <v>1997</v>
      </c>
      <c r="P871" s="22" t="s">
        <v>73</v>
      </c>
      <c r="Q871" s="15" t="s">
        <v>1998</v>
      </c>
      <c r="R871" s="18" t="s">
        <v>5712</v>
      </c>
      <c r="S871" s="22" t="b">
        <f t="shared" si="132"/>
        <v>0</v>
      </c>
      <c r="T871" s="18">
        <v>0</v>
      </c>
      <c r="U871" s="18">
        <v>0</v>
      </c>
      <c r="V871" s="15"/>
      <c r="W871" s="18" t="s">
        <v>1829</v>
      </c>
      <c r="X871" s="18"/>
      <c r="Y871" s="15" t="s">
        <v>73</v>
      </c>
      <c r="Z871" s="18" t="s">
        <v>1830</v>
      </c>
      <c r="AA871" s="18" t="s">
        <v>71</v>
      </c>
      <c r="AB871" s="18" t="s">
        <v>2000</v>
      </c>
      <c r="AC871" s="67" t="str">
        <f>+VLOOKUP("*"&amp;L871&amp;"*",'[2]REGISTROS SANITARIOS'!$D$732:$E$1070,2,FALSE)</f>
        <v>SI</v>
      </c>
      <c r="AD871" s="22" t="s">
        <v>1025</v>
      </c>
      <c r="AE871" s="16">
        <v>45495</v>
      </c>
      <c r="AF871" s="34" t="s">
        <v>73</v>
      </c>
      <c r="AG871" s="24">
        <v>230417</v>
      </c>
      <c r="AH871" s="18">
        <v>6</v>
      </c>
      <c r="AI871" s="18" t="s">
        <v>1049</v>
      </c>
      <c r="AJ871" s="17">
        <v>9900</v>
      </c>
      <c r="AK871" s="25">
        <v>9900</v>
      </c>
      <c r="AL871" s="25">
        <v>604</v>
      </c>
      <c r="AM871" s="35">
        <v>0</v>
      </c>
      <c r="AN871" s="49">
        <f t="shared" si="123"/>
        <v>5979600</v>
      </c>
      <c r="AO871" s="18"/>
      <c r="AP871" s="15">
        <v>1</v>
      </c>
      <c r="AQ871" s="43" t="str">
        <f t="shared" si="124"/>
        <v>SI</v>
      </c>
      <c r="AR871" s="44">
        <f t="shared" si="125"/>
        <v>5979600</v>
      </c>
      <c r="AS871" s="44">
        <f t="shared" si="126"/>
        <v>5979600</v>
      </c>
      <c r="AT871" s="44">
        <f t="shared" si="127"/>
        <v>5979600</v>
      </c>
      <c r="AU871" s="44">
        <f t="shared" si="128"/>
        <v>5979600</v>
      </c>
      <c r="AV871" s="45" t="b">
        <f t="shared" si="129"/>
        <v>1</v>
      </c>
      <c r="AW871" s="45" t="b">
        <f t="shared" si="130"/>
        <v>1</v>
      </c>
      <c r="AX871" s="45"/>
    </row>
    <row r="872" spans="1:50" s="36" customFormat="1" ht="27.75" customHeight="1" x14ac:dyDescent="0.15">
      <c r="A872" s="36" t="str">
        <f t="shared" si="122"/>
        <v>Cooperativa de Hospitales de Antioquia - COHAN104020209</v>
      </c>
      <c r="B872" s="36" t="b">
        <f>+A872='[1]Anexo 9'!A872</f>
        <v>1</v>
      </c>
      <c r="C872" s="18">
        <v>890985122</v>
      </c>
      <c r="D872" s="18" t="s">
        <v>1031</v>
      </c>
      <c r="E872" s="15" t="s">
        <v>61</v>
      </c>
      <c r="F872" s="15" t="s">
        <v>62</v>
      </c>
      <c r="G872" s="15" t="s">
        <v>3155</v>
      </c>
      <c r="H872" s="15" t="s">
        <v>3155</v>
      </c>
      <c r="I872" s="15" t="s">
        <v>3155</v>
      </c>
      <c r="J872" s="15">
        <v>6</v>
      </c>
      <c r="K872" s="15" t="s">
        <v>3155</v>
      </c>
      <c r="L872" s="15">
        <v>104020209</v>
      </c>
      <c r="M872" s="15" t="s">
        <v>2001</v>
      </c>
      <c r="N872" s="15" t="s">
        <v>1436</v>
      </c>
      <c r="O872" s="18" t="s">
        <v>4380</v>
      </c>
      <c r="P872" s="22" t="s">
        <v>73</v>
      </c>
      <c r="Q872" s="15" t="s">
        <v>2002</v>
      </c>
      <c r="R872" s="18" t="s">
        <v>1927</v>
      </c>
      <c r="S872" s="22" t="b">
        <f t="shared" si="132"/>
        <v>0</v>
      </c>
      <c r="T872" s="18" t="s">
        <v>6229</v>
      </c>
      <c r="U872" s="18">
        <v>0</v>
      </c>
      <c r="V872" s="15"/>
      <c r="W872" s="18" t="s">
        <v>1829</v>
      </c>
      <c r="X872" s="18"/>
      <c r="Y872" s="15" t="s">
        <v>73</v>
      </c>
      <c r="Z872" s="18" t="s">
        <v>1830</v>
      </c>
      <c r="AA872" s="18" t="s">
        <v>71</v>
      </c>
      <c r="AB872" s="18" t="s">
        <v>3487</v>
      </c>
      <c r="AC872" s="67" t="str">
        <f>+VLOOKUP("*"&amp;L872&amp;"*",'[2]REGISTROS SANITARIOS'!$D$732:$E$1070,2,FALSE)</f>
        <v>SI</v>
      </c>
      <c r="AD872" s="22" t="s">
        <v>1025</v>
      </c>
      <c r="AE872" s="16">
        <v>44880</v>
      </c>
      <c r="AF872" s="34" t="s">
        <v>73</v>
      </c>
      <c r="AG872" s="24">
        <v>19908202</v>
      </c>
      <c r="AH872" s="18">
        <v>5</v>
      </c>
      <c r="AI872" s="18" t="s">
        <v>1049</v>
      </c>
      <c r="AJ872" s="17">
        <v>24750</v>
      </c>
      <c r="AK872" s="25">
        <v>24750</v>
      </c>
      <c r="AL872" s="25">
        <v>203</v>
      </c>
      <c r="AM872" s="35">
        <v>0</v>
      </c>
      <c r="AN872" s="49">
        <f t="shared" si="123"/>
        <v>5024250</v>
      </c>
      <c r="AO872" s="18"/>
      <c r="AP872" s="15" t="s">
        <v>56</v>
      </c>
      <c r="AQ872" s="43" t="str">
        <f t="shared" si="124"/>
        <v>SI</v>
      </c>
      <c r="AR872" s="44">
        <f t="shared" si="125"/>
        <v>5024250</v>
      </c>
      <c r="AS872" s="44">
        <f t="shared" si="126"/>
        <v>5024250</v>
      </c>
      <c r="AT872" s="44">
        <f t="shared" si="127"/>
        <v>5024250</v>
      </c>
      <c r="AU872" s="44">
        <f t="shared" si="128"/>
        <v>5024250</v>
      </c>
      <c r="AV872" s="45" t="b">
        <f t="shared" si="129"/>
        <v>1</v>
      </c>
      <c r="AW872" s="45" t="b">
        <f t="shared" si="130"/>
        <v>1</v>
      </c>
      <c r="AX872" s="45"/>
    </row>
    <row r="873" spans="1:50" s="36" customFormat="1" ht="27.75" customHeight="1" x14ac:dyDescent="0.15">
      <c r="A873" s="36" t="str">
        <f t="shared" si="122"/>
        <v>Cooperativa de Hospitales de Antioquia - COHAN104020504</v>
      </c>
      <c r="B873" s="36" t="b">
        <f>+A873='[1]Anexo 9'!A873</f>
        <v>1</v>
      </c>
      <c r="C873" s="18">
        <v>890985122</v>
      </c>
      <c r="D873" s="18" t="s">
        <v>1031</v>
      </c>
      <c r="E873" s="15" t="s">
        <v>61</v>
      </c>
      <c r="F873" s="15" t="s">
        <v>62</v>
      </c>
      <c r="G873" s="15" t="s">
        <v>3155</v>
      </c>
      <c r="H873" s="15" t="s">
        <v>3155</v>
      </c>
      <c r="I873" s="15" t="s">
        <v>3155</v>
      </c>
      <c r="J873" s="15">
        <v>4</v>
      </c>
      <c r="K873" s="15" t="s">
        <v>3155</v>
      </c>
      <c r="L873" s="15">
        <v>104020504</v>
      </c>
      <c r="M873" s="15" t="s">
        <v>2005</v>
      </c>
      <c r="N873" s="15" t="s">
        <v>91</v>
      </c>
      <c r="O873" s="18" t="s">
        <v>2006</v>
      </c>
      <c r="P873" s="22" t="s">
        <v>73</v>
      </c>
      <c r="Q873" s="15" t="s">
        <v>1233</v>
      </c>
      <c r="R873" s="18" t="s">
        <v>2685</v>
      </c>
      <c r="S873" s="22" t="b">
        <f t="shared" si="132"/>
        <v>0</v>
      </c>
      <c r="T873" s="18">
        <v>0</v>
      </c>
      <c r="U873" s="18">
        <v>0</v>
      </c>
      <c r="V873" s="15"/>
      <c r="W873" s="18" t="s">
        <v>1707</v>
      </c>
      <c r="X873" s="18"/>
      <c r="Y873" s="15" t="s">
        <v>73</v>
      </c>
      <c r="Z873" s="18" t="s">
        <v>1768</v>
      </c>
      <c r="AA873" s="18" t="s">
        <v>71</v>
      </c>
      <c r="AB873" s="18" t="s">
        <v>2007</v>
      </c>
      <c r="AC873" s="67" t="str">
        <f>+VLOOKUP("*"&amp;L873&amp;"*",'[2]REGISTROS SANITARIOS'!$D$732:$E$1070,2,FALSE)</f>
        <v>SI</v>
      </c>
      <c r="AD873" s="22" t="s">
        <v>1025</v>
      </c>
      <c r="AE873" s="16">
        <v>44256</v>
      </c>
      <c r="AF873" s="34" t="s">
        <v>68</v>
      </c>
      <c r="AG873" s="24">
        <v>25796</v>
      </c>
      <c r="AH873" s="18">
        <v>1</v>
      </c>
      <c r="AI873" s="18" t="s">
        <v>1049</v>
      </c>
      <c r="AJ873" s="17">
        <v>220</v>
      </c>
      <c r="AK873" s="25">
        <v>220</v>
      </c>
      <c r="AL873" s="25">
        <v>1580</v>
      </c>
      <c r="AM873" s="35">
        <v>0</v>
      </c>
      <c r="AN873" s="49">
        <f t="shared" si="123"/>
        <v>347600</v>
      </c>
      <c r="AO873" s="18"/>
      <c r="AP873" s="15" t="s">
        <v>56</v>
      </c>
      <c r="AQ873" s="43" t="str">
        <f t="shared" si="124"/>
        <v>SI</v>
      </c>
      <c r="AR873" s="44">
        <f t="shared" si="125"/>
        <v>347600</v>
      </c>
      <c r="AS873" s="44">
        <f t="shared" si="126"/>
        <v>347600</v>
      </c>
      <c r="AT873" s="44">
        <f t="shared" si="127"/>
        <v>347600</v>
      </c>
      <c r="AU873" s="44">
        <f t="shared" si="128"/>
        <v>347600</v>
      </c>
      <c r="AV873" s="45" t="b">
        <f t="shared" si="129"/>
        <v>1</v>
      </c>
      <c r="AW873" s="45" t="b">
        <f t="shared" si="130"/>
        <v>1</v>
      </c>
      <c r="AX873" s="45"/>
    </row>
    <row r="874" spans="1:50" s="36" customFormat="1" ht="27.75" customHeight="1" x14ac:dyDescent="0.15">
      <c r="A874" s="36" t="str">
        <f t="shared" si="122"/>
        <v>Cooperativa de Hospitales de Antioquia - COHAN104030109</v>
      </c>
      <c r="B874" s="36" t="b">
        <f>+A874='[1]Anexo 9'!A874</f>
        <v>1</v>
      </c>
      <c r="C874" s="18">
        <v>890985122</v>
      </c>
      <c r="D874" s="18" t="s">
        <v>1031</v>
      </c>
      <c r="E874" s="15" t="s">
        <v>61</v>
      </c>
      <c r="F874" s="15" t="s">
        <v>62</v>
      </c>
      <c r="G874" s="15" t="s">
        <v>3155</v>
      </c>
      <c r="H874" s="15" t="s">
        <v>3155</v>
      </c>
      <c r="I874" s="15" t="s">
        <v>3155</v>
      </c>
      <c r="J874" s="15">
        <v>3</v>
      </c>
      <c r="K874" s="15" t="s">
        <v>3155</v>
      </c>
      <c r="L874" s="15">
        <v>104030109</v>
      </c>
      <c r="M874" s="15" t="s">
        <v>4141</v>
      </c>
      <c r="N874" s="15" t="s">
        <v>1436</v>
      </c>
      <c r="O874" s="18" t="s">
        <v>4381</v>
      </c>
      <c r="P874" s="22" t="s">
        <v>3841</v>
      </c>
      <c r="Q874" s="15" t="s">
        <v>5643</v>
      </c>
      <c r="R874" s="18" t="s">
        <v>2371</v>
      </c>
      <c r="S874" s="22" t="b">
        <f t="shared" si="132"/>
        <v>0</v>
      </c>
      <c r="T874" s="18" t="s">
        <v>2042</v>
      </c>
      <c r="U874" s="18" t="s">
        <v>6230</v>
      </c>
      <c r="V874" s="15"/>
      <c r="W874" s="18" t="s">
        <v>2086</v>
      </c>
      <c r="X874" s="18"/>
      <c r="Y874" s="15" t="s">
        <v>73</v>
      </c>
      <c r="Z874" s="18" t="s">
        <v>2464</v>
      </c>
      <c r="AA874" s="18" t="s">
        <v>71</v>
      </c>
      <c r="AB874" s="18" t="s">
        <v>6784</v>
      </c>
      <c r="AC874" s="67" t="str">
        <f>+VLOOKUP("*"&amp;L874&amp;"*",'[2]REGISTROS SANITARIOS'!$D$732:$E$1070,2,FALSE)</f>
        <v>SI</v>
      </c>
      <c r="AD874" s="22" t="s">
        <v>1025</v>
      </c>
      <c r="AE874" s="16">
        <v>45273</v>
      </c>
      <c r="AF874" s="34" t="s">
        <v>73</v>
      </c>
      <c r="AG874" s="24">
        <v>19973372</v>
      </c>
      <c r="AH874" s="18">
        <v>3</v>
      </c>
      <c r="AI874" s="18" t="s">
        <v>1049</v>
      </c>
      <c r="AJ874" s="17">
        <v>2200</v>
      </c>
      <c r="AK874" s="25">
        <v>2200</v>
      </c>
      <c r="AL874" s="25">
        <v>155</v>
      </c>
      <c r="AM874" s="35">
        <v>0</v>
      </c>
      <c r="AN874" s="49">
        <f t="shared" si="123"/>
        <v>341000</v>
      </c>
      <c r="AO874" s="18"/>
      <c r="AP874" s="15">
        <v>1</v>
      </c>
      <c r="AQ874" s="43" t="str">
        <f t="shared" si="124"/>
        <v>SI</v>
      </c>
      <c r="AR874" s="44">
        <f t="shared" si="125"/>
        <v>341000</v>
      </c>
      <c r="AS874" s="44">
        <f t="shared" si="126"/>
        <v>341000</v>
      </c>
      <c r="AT874" s="44">
        <f t="shared" si="127"/>
        <v>341000</v>
      </c>
      <c r="AU874" s="44">
        <f t="shared" si="128"/>
        <v>341000</v>
      </c>
      <c r="AV874" s="45" t="b">
        <f t="shared" si="129"/>
        <v>1</v>
      </c>
      <c r="AW874" s="45" t="b">
        <f t="shared" si="130"/>
        <v>1</v>
      </c>
      <c r="AX874" s="45"/>
    </row>
    <row r="875" spans="1:50" s="36" customFormat="1" ht="27.75" customHeight="1" x14ac:dyDescent="0.15">
      <c r="A875" s="36" t="str">
        <f t="shared" si="122"/>
        <v>Cooperativa de Hospitales de Antioquia - COHAN114030905</v>
      </c>
      <c r="B875" s="36" t="b">
        <f>+A875='[1]Anexo 9'!A875</f>
        <v>1</v>
      </c>
      <c r="C875" s="18">
        <v>890985122</v>
      </c>
      <c r="D875" s="18" t="s">
        <v>1031</v>
      </c>
      <c r="E875" s="15" t="s">
        <v>61</v>
      </c>
      <c r="F875" s="15" t="s">
        <v>62</v>
      </c>
      <c r="G875" s="15" t="s">
        <v>3155</v>
      </c>
      <c r="H875" s="15" t="s">
        <v>3155</v>
      </c>
      <c r="I875" s="15" t="s">
        <v>3155</v>
      </c>
      <c r="J875" s="15">
        <v>5</v>
      </c>
      <c r="K875" s="15" t="s">
        <v>3155</v>
      </c>
      <c r="L875" s="15">
        <v>114030905</v>
      </c>
      <c r="M875" s="15" t="s">
        <v>4143</v>
      </c>
      <c r="N875" s="15" t="s">
        <v>1411</v>
      </c>
      <c r="O875" s="18" t="s">
        <v>4382</v>
      </c>
      <c r="P875" s="22" t="s">
        <v>73</v>
      </c>
      <c r="Q875" s="15" t="s">
        <v>5645</v>
      </c>
      <c r="R875" s="18" t="s">
        <v>2162</v>
      </c>
      <c r="S875" s="22" t="b">
        <f t="shared" si="132"/>
        <v>0</v>
      </c>
      <c r="T875" s="18" t="s">
        <v>2042</v>
      </c>
      <c r="U875" s="18">
        <v>0</v>
      </c>
      <c r="V875" s="15"/>
      <c r="W875" s="18" t="s">
        <v>1943</v>
      </c>
      <c r="X875" s="18"/>
      <c r="Y875" s="15" t="s">
        <v>73</v>
      </c>
      <c r="Z875" s="18" t="s">
        <v>1979</v>
      </c>
      <c r="AA875" s="18" t="s">
        <v>71</v>
      </c>
      <c r="AB875" s="18" t="s">
        <v>6868</v>
      </c>
      <c r="AC875" s="67" t="str">
        <f>+VLOOKUP("*"&amp;L875&amp;"*",'[2]REGISTROS SANITARIOS'!$D$732:$E$1070,2,FALSE)</f>
        <v>SI</v>
      </c>
      <c r="AD875" s="22" t="s">
        <v>1025</v>
      </c>
      <c r="AE875" s="16">
        <v>44668</v>
      </c>
      <c r="AF875" s="34" t="s">
        <v>73</v>
      </c>
      <c r="AG875" s="24">
        <v>20091820</v>
      </c>
      <c r="AH875" s="18">
        <v>6</v>
      </c>
      <c r="AI875" s="18" t="s">
        <v>1049</v>
      </c>
      <c r="AJ875" s="17">
        <v>330</v>
      </c>
      <c r="AK875" s="25">
        <v>330</v>
      </c>
      <c r="AL875" s="25">
        <v>166</v>
      </c>
      <c r="AM875" s="35">
        <v>0</v>
      </c>
      <c r="AN875" s="49">
        <f t="shared" si="123"/>
        <v>54780</v>
      </c>
      <c r="AO875" s="18" t="s">
        <v>45</v>
      </c>
      <c r="AP875" s="15">
        <v>1</v>
      </c>
      <c r="AQ875" s="43" t="str">
        <f t="shared" si="124"/>
        <v>SI</v>
      </c>
      <c r="AR875" s="44">
        <f t="shared" si="125"/>
        <v>54780</v>
      </c>
      <c r="AS875" s="44">
        <f t="shared" si="126"/>
        <v>54780</v>
      </c>
      <c r="AT875" s="44">
        <f t="shared" si="127"/>
        <v>54780</v>
      </c>
      <c r="AU875" s="44">
        <f t="shared" si="128"/>
        <v>54780</v>
      </c>
      <c r="AV875" s="45" t="b">
        <f t="shared" si="129"/>
        <v>1</v>
      </c>
      <c r="AW875" s="45" t="b">
        <f t="shared" si="130"/>
        <v>1</v>
      </c>
      <c r="AX875" s="45"/>
    </row>
    <row r="876" spans="1:50" s="36" customFormat="1" ht="27.75" customHeight="1" x14ac:dyDescent="0.15">
      <c r="A876" s="36" t="str">
        <f t="shared" si="122"/>
        <v>Cooperativa de Hospitales de Antioquia - COHAN105010109</v>
      </c>
      <c r="B876" s="36" t="b">
        <f>+A876='[1]Anexo 9'!A876</f>
        <v>1</v>
      </c>
      <c r="C876" s="18">
        <v>890985122</v>
      </c>
      <c r="D876" s="18" t="s">
        <v>1031</v>
      </c>
      <c r="E876" s="15" t="s">
        <v>61</v>
      </c>
      <c r="F876" s="15" t="s">
        <v>62</v>
      </c>
      <c r="G876" s="15" t="s">
        <v>3155</v>
      </c>
      <c r="H876" s="15" t="s">
        <v>3155</v>
      </c>
      <c r="I876" s="15" t="s">
        <v>3155</v>
      </c>
      <c r="J876" s="15">
        <v>3</v>
      </c>
      <c r="K876" s="15" t="s">
        <v>3155</v>
      </c>
      <c r="L876" s="15">
        <v>105010109</v>
      </c>
      <c r="M876" s="15" t="s">
        <v>2008</v>
      </c>
      <c r="N876" s="15" t="s">
        <v>1436</v>
      </c>
      <c r="O876" s="18" t="s">
        <v>2009</v>
      </c>
      <c r="P876" s="22" t="s">
        <v>73</v>
      </c>
      <c r="Q876" s="15" t="s">
        <v>2010</v>
      </c>
      <c r="R876" s="18" t="s">
        <v>1716</v>
      </c>
      <c r="S876" s="22" t="b">
        <f t="shared" si="132"/>
        <v>0</v>
      </c>
      <c r="T876" s="18" t="s">
        <v>2042</v>
      </c>
      <c r="U876" s="18">
        <v>0</v>
      </c>
      <c r="V876" s="15"/>
      <c r="W876" s="18" t="s">
        <v>2011</v>
      </c>
      <c r="X876" s="18"/>
      <c r="Y876" s="15" t="s">
        <v>73</v>
      </c>
      <c r="Z876" s="18" t="s">
        <v>2012</v>
      </c>
      <c r="AA876" s="18" t="s">
        <v>1402</v>
      </c>
      <c r="AB876" s="18" t="s">
        <v>2013</v>
      </c>
      <c r="AC876" s="67" t="e">
        <f>+VLOOKUP("*"&amp;L876&amp;"*",'[2]REGISTROS SANITARIOS'!$D$732:$E$1070,2,FALSE)</f>
        <v>#N/A</v>
      </c>
      <c r="AD876" s="22" t="s">
        <v>44</v>
      </c>
      <c r="AE876" s="16">
        <v>44647</v>
      </c>
      <c r="AF876" s="34" t="s">
        <v>73</v>
      </c>
      <c r="AG876" s="24">
        <v>37246</v>
      </c>
      <c r="AH876" s="18">
        <v>1</v>
      </c>
      <c r="AI876" s="18" t="s">
        <v>1049</v>
      </c>
      <c r="AJ876" s="17">
        <v>15950</v>
      </c>
      <c r="AK876" s="25">
        <v>15950</v>
      </c>
      <c r="AL876" s="25">
        <v>1249</v>
      </c>
      <c r="AM876" s="35">
        <v>0</v>
      </c>
      <c r="AN876" s="49">
        <f t="shared" si="123"/>
        <v>19921550</v>
      </c>
      <c r="AO876" s="18"/>
      <c r="AP876" s="15" t="s">
        <v>56</v>
      </c>
      <c r="AQ876" s="43" t="str">
        <f t="shared" si="124"/>
        <v>SI</v>
      </c>
      <c r="AR876" s="44">
        <f t="shared" si="125"/>
        <v>19921550</v>
      </c>
      <c r="AS876" s="44">
        <f t="shared" si="126"/>
        <v>19921550</v>
      </c>
      <c r="AT876" s="44">
        <f t="shared" si="127"/>
        <v>19921550</v>
      </c>
      <c r="AU876" s="44">
        <f t="shared" si="128"/>
        <v>19921550</v>
      </c>
      <c r="AV876" s="45" t="b">
        <f t="shared" si="129"/>
        <v>1</v>
      </c>
      <c r="AW876" s="45" t="b">
        <f t="shared" si="130"/>
        <v>1</v>
      </c>
      <c r="AX876" s="45"/>
    </row>
    <row r="877" spans="1:50" s="36" customFormat="1" ht="27.75" customHeight="1" x14ac:dyDescent="0.15">
      <c r="A877" s="36" t="str">
        <f t="shared" si="122"/>
        <v>Cooperativa de Hospitales de Antioquia - COHAN105010209</v>
      </c>
      <c r="B877" s="36" t="b">
        <f>+A877='[1]Anexo 9'!A877</f>
        <v>1</v>
      </c>
      <c r="C877" s="18">
        <v>890985122</v>
      </c>
      <c r="D877" s="18" t="s">
        <v>1031</v>
      </c>
      <c r="E877" s="15" t="s">
        <v>61</v>
      </c>
      <c r="F877" s="15" t="s">
        <v>62</v>
      </c>
      <c r="G877" s="15" t="s">
        <v>3155</v>
      </c>
      <c r="H877" s="15" t="s">
        <v>3155</v>
      </c>
      <c r="I877" s="15" t="s">
        <v>3155</v>
      </c>
      <c r="J877" s="15">
        <v>6</v>
      </c>
      <c r="K877" s="15" t="s">
        <v>3155</v>
      </c>
      <c r="L877" s="15">
        <v>105010209</v>
      </c>
      <c r="M877" s="15" t="s">
        <v>2014</v>
      </c>
      <c r="N877" s="15" t="s">
        <v>1436</v>
      </c>
      <c r="O877" s="18" t="s">
        <v>2015</v>
      </c>
      <c r="P877" s="22" t="s">
        <v>73</v>
      </c>
      <c r="Q877" s="15" t="s">
        <v>2016</v>
      </c>
      <c r="R877" s="18" t="s">
        <v>1756</v>
      </c>
      <c r="S877" s="22" t="b">
        <f t="shared" si="132"/>
        <v>0</v>
      </c>
      <c r="T877" s="18" t="s">
        <v>2042</v>
      </c>
      <c r="U877" s="18">
        <v>0</v>
      </c>
      <c r="V877" s="15"/>
      <c r="W877" s="18" t="s">
        <v>1829</v>
      </c>
      <c r="X877" s="18"/>
      <c r="Y877" s="15" t="s">
        <v>73</v>
      </c>
      <c r="Z877" s="18" t="s">
        <v>1830</v>
      </c>
      <c r="AA877" s="18" t="s">
        <v>71</v>
      </c>
      <c r="AB877" s="18" t="s">
        <v>2017</v>
      </c>
      <c r="AC877" s="67" t="str">
        <f>+VLOOKUP("*"&amp;L877&amp;"*",'[2]REGISTROS SANITARIOS'!$D$732:$E$1070,2,FALSE)</f>
        <v>SI</v>
      </c>
      <c r="AD877" s="22" t="s">
        <v>1025</v>
      </c>
      <c r="AE877" s="16">
        <v>44161</v>
      </c>
      <c r="AF877" s="34" t="s">
        <v>68</v>
      </c>
      <c r="AG877" s="24">
        <v>19951877</v>
      </c>
      <c r="AH877" s="18">
        <v>4</v>
      </c>
      <c r="AI877" s="18" t="s">
        <v>1049</v>
      </c>
      <c r="AJ877" s="17">
        <v>121000</v>
      </c>
      <c r="AK877" s="25">
        <v>121000</v>
      </c>
      <c r="AL877" s="25">
        <v>38</v>
      </c>
      <c r="AM877" s="35">
        <v>0</v>
      </c>
      <c r="AN877" s="49">
        <f t="shared" si="123"/>
        <v>4598000</v>
      </c>
      <c r="AO877" s="18"/>
      <c r="AP877" s="15" t="s">
        <v>56</v>
      </c>
      <c r="AQ877" s="43" t="str">
        <f t="shared" si="124"/>
        <v>SI</v>
      </c>
      <c r="AR877" s="44">
        <f t="shared" si="125"/>
        <v>4598000</v>
      </c>
      <c r="AS877" s="44">
        <f t="shared" si="126"/>
        <v>4598000</v>
      </c>
      <c r="AT877" s="44">
        <f t="shared" si="127"/>
        <v>4598000</v>
      </c>
      <c r="AU877" s="44">
        <f t="shared" si="128"/>
        <v>4598000</v>
      </c>
      <c r="AV877" s="45" t="b">
        <f t="shared" si="129"/>
        <v>1</v>
      </c>
      <c r="AW877" s="45" t="b">
        <f t="shared" si="130"/>
        <v>1</v>
      </c>
      <c r="AX877" s="45"/>
    </row>
    <row r="878" spans="1:50" s="36" customFormat="1" ht="27.75" customHeight="1" x14ac:dyDescent="0.15">
      <c r="A878" s="36" t="str">
        <f t="shared" si="122"/>
        <v>Cooperativa de Hospitales de Antioquia - COHAN105010509</v>
      </c>
      <c r="B878" s="36" t="b">
        <f>+A878='[1]Anexo 9'!A878</f>
        <v>1</v>
      </c>
      <c r="C878" s="18">
        <v>890985122</v>
      </c>
      <c r="D878" s="18" t="s">
        <v>1031</v>
      </c>
      <c r="E878" s="15" t="s">
        <v>61</v>
      </c>
      <c r="F878" s="15" t="s">
        <v>62</v>
      </c>
      <c r="G878" s="15" t="s">
        <v>3155</v>
      </c>
      <c r="H878" s="15" t="s">
        <v>3155</v>
      </c>
      <c r="I878" s="15" t="s">
        <v>3155</v>
      </c>
      <c r="J878" s="15">
        <v>4</v>
      </c>
      <c r="K878" s="15" t="s">
        <v>3155</v>
      </c>
      <c r="L878" s="15">
        <v>105010509</v>
      </c>
      <c r="M878" s="15" t="s">
        <v>2018</v>
      </c>
      <c r="N878" s="15" t="s">
        <v>1436</v>
      </c>
      <c r="O878" s="18" t="s">
        <v>2019</v>
      </c>
      <c r="P878" s="22" t="s">
        <v>73</v>
      </c>
      <c r="Q878" s="15" t="s">
        <v>1822</v>
      </c>
      <c r="R878" s="18" t="s">
        <v>1823</v>
      </c>
      <c r="S878" s="22" t="b">
        <f t="shared" si="132"/>
        <v>0</v>
      </c>
      <c r="T878" s="18" t="s">
        <v>2042</v>
      </c>
      <c r="U878" s="18">
        <v>0</v>
      </c>
      <c r="V878" s="15"/>
      <c r="W878" s="18" t="s">
        <v>2020</v>
      </c>
      <c r="X878" s="18"/>
      <c r="Y878" s="15" t="s">
        <v>73</v>
      </c>
      <c r="Z878" s="18" t="s">
        <v>2021</v>
      </c>
      <c r="AA878" s="18" t="s">
        <v>71</v>
      </c>
      <c r="AB878" s="18" t="s">
        <v>2022</v>
      </c>
      <c r="AC878" s="67" t="str">
        <f>+VLOOKUP("*"&amp;L878&amp;"*",'[2]REGISTROS SANITARIOS'!$D$732:$E$1070,2,FALSE)</f>
        <v>SI</v>
      </c>
      <c r="AD878" s="22" t="s">
        <v>1025</v>
      </c>
      <c r="AE878" s="16">
        <v>44874</v>
      </c>
      <c r="AF878" s="34" t="s">
        <v>73</v>
      </c>
      <c r="AG878" s="24">
        <v>40927</v>
      </c>
      <c r="AH878" s="18">
        <v>14</v>
      </c>
      <c r="AI878" s="18" t="s">
        <v>1049</v>
      </c>
      <c r="AJ878" s="17">
        <v>286000</v>
      </c>
      <c r="AK878" s="25">
        <v>286000</v>
      </c>
      <c r="AL878" s="25">
        <v>69</v>
      </c>
      <c r="AM878" s="35">
        <v>0</v>
      </c>
      <c r="AN878" s="49">
        <f t="shared" si="123"/>
        <v>19734000</v>
      </c>
      <c r="AO878" s="18"/>
      <c r="AP878" s="15" t="s">
        <v>56</v>
      </c>
      <c r="AQ878" s="43" t="str">
        <f t="shared" si="124"/>
        <v>SI</v>
      </c>
      <c r="AR878" s="44">
        <f t="shared" si="125"/>
        <v>19734000</v>
      </c>
      <c r="AS878" s="44">
        <f t="shared" si="126"/>
        <v>19734000</v>
      </c>
      <c r="AT878" s="44">
        <f t="shared" si="127"/>
        <v>19734000</v>
      </c>
      <c r="AU878" s="44">
        <f t="shared" si="128"/>
        <v>19734000</v>
      </c>
      <c r="AV878" s="45" t="b">
        <f t="shared" si="129"/>
        <v>1</v>
      </c>
      <c r="AW878" s="45" t="b">
        <f t="shared" si="130"/>
        <v>1</v>
      </c>
      <c r="AX878" s="45"/>
    </row>
    <row r="879" spans="1:50" s="36" customFormat="1" ht="27.75" customHeight="1" x14ac:dyDescent="0.15">
      <c r="A879" s="36" t="str">
        <f t="shared" si="122"/>
        <v>Cooperativa de Hospitales de Antioquia - COHAN105010601</v>
      </c>
      <c r="B879" s="36" t="b">
        <f>+A879='[1]Anexo 9'!A879</f>
        <v>1</v>
      </c>
      <c r="C879" s="18">
        <v>890985122</v>
      </c>
      <c r="D879" s="18" t="s">
        <v>1031</v>
      </c>
      <c r="E879" s="15" t="s">
        <v>61</v>
      </c>
      <c r="F879" s="15" t="s">
        <v>62</v>
      </c>
      <c r="G879" s="15" t="s">
        <v>3155</v>
      </c>
      <c r="H879" s="15" t="s">
        <v>3155</v>
      </c>
      <c r="I879" s="15" t="s">
        <v>3155</v>
      </c>
      <c r="J879" s="15">
        <v>1</v>
      </c>
      <c r="K879" s="15" t="s">
        <v>3155</v>
      </c>
      <c r="L879" s="15">
        <v>105010601</v>
      </c>
      <c r="M879" s="15" t="s">
        <v>2023</v>
      </c>
      <c r="N879" s="15" t="s">
        <v>1411</v>
      </c>
      <c r="O879" s="18" t="s">
        <v>2024</v>
      </c>
      <c r="P879" s="22" t="s">
        <v>73</v>
      </c>
      <c r="Q879" s="15" t="s">
        <v>1967</v>
      </c>
      <c r="R879" s="18" t="s">
        <v>1761</v>
      </c>
      <c r="S879" s="22" t="b">
        <f t="shared" si="132"/>
        <v>0</v>
      </c>
      <c r="T879" s="18" t="s">
        <v>2042</v>
      </c>
      <c r="U879" s="18">
        <v>0</v>
      </c>
      <c r="V879" s="15"/>
      <c r="W879" s="18" t="s">
        <v>1824</v>
      </c>
      <c r="X879" s="18"/>
      <c r="Y879" s="15" t="s">
        <v>73</v>
      </c>
      <c r="Z879" s="18" t="s">
        <v>1910</v>
      </c>
      <c r="AA879" s="18" t="s">
        <v>71</v>
      </c>
      <c r="AB879" s="18" t="s">
        <v>2025</v>
      </c>
      <c r="AC879" s="67" t="e">
        <f>+VLOOKUP("*"&amp;L879&amp;"*",'[2]REGISTROS SANITARIOS'!$D$732:$E$1070,2,FALSE)</f>
        <v>#N/A</v>
      </c>
      <c r="AD879" s="22" t="s">
        <v>44</v>
      </c>
      <c r="AE879" s="16">
        <v>44321</v>
      </c>
      <c r="AF879" s="34" t="s">
        <v>73</v>
      </c>
      <c r="AG879" s="24">
        <v>3753</v>
      </c>
      <c r="AH879" s="18">
        <v>3</v>
      </c>
      <c r="AI879" s="18" t="s">
        <v>1049</v>
      </c>
      <c r="AJ879" s="17">
        <v>1100</v>
      </c>
      <c r="AK879" s="25">
        <v>1100</v>
      </c>
      <c r="AL879" s="25">
        <v>259</v>
      </c>
      <c r="AM879" s="35">
        <v>0</v>
      </c>
      <c r="AN879" s="49">
        <f t="shared" si="123"/>
        <v>284900</v>
      </c>
      <c r="AO879" s="18"/>
      <c r="AP879" s="15" t="s">
        <v>56</v>
      </c>
      <c r="AQ879" s="43" t="str">
        <f t="shared" si="124"/>
        <v>SI</v>
      </c>
      <c r="AR879" s="44">
        <f t="shared" si="125"/>
        <v>284900</v>
      </c>
      <c r="AS879" s="44">
        <f t="shared" si="126"/>
        <v>284900</v>
      </c>
      <c r="AT879" s="44">
        <f t="shared" si="127"/>
        <v>284900</v>
      </c>
      <c r="AU879" s="44">
        <f t="shared" si="128"/>
        <v>284900</v>
      </c>
      <c r="AV879" s="45" t="b">
        <f t="shared" si="129"/>
        <v>1</v>
      </c>
      <c r="AW879" s="45" t="b">
        <f t="shared" si="130"/>
        <v>1</v>
      </c>
      <c r="AX879" s="45"/>
    </row>
    <row r="880" spans="1:50" s="36" customFormat="1" ht="27.75" customHeight="1" x14ac:dyDescent="0.15">
      <c r="A880" s="36" t="str">
        <f t="shared" si="122"/>
        <v>Cooperativa de Hospitales de Antioquia - COHAN105010609</v>
      </c>
      <c r="B880" s="36" t="b">
        <f>+A880='[1]Anexo 9'!A880</f>
        <v>1</v>
      </c>
      <c r="C880" s="18">
        <v>890985122</v>
      </c>
      <c r="D880" s="18" t="s">
        <v>1031</v>
      </c>
      <c r="E880" s="15" t="s">
        <v>61</v>
      </c>
      <c r="F880" s="15" t="s">
        <v>62</v>
      </c>
      <c r="G880" s="15" t="s">
        <v>3155</v>
      </c>
      <c r="H880" s="15" t="s">
        <v>3155</v>
      </c>
      <c r="I880" s="15" t="s">
        <v>3155</v>
      </c>
      <c r="J880" s="15">
        <v>6</v>
      </c>
      <c r="K880" s="15" t="s">
        <v>3155</v>
      </c>
      <c r="L880" s="15">
        <v>105010609</v>
      </c>
      <c r="M880" s="15" t="s">
        <v>2026</v>
      </c>
      <c r="N880" s="15" t="s">
        <v>1411</v>
      </c>
      <c r="O880" s="18" t="s">
        <v>4383</v>
      </c>
      <c r="P880" s="22" t="s">
        <v>73</v>
      </c>
      <c r="Q880" s="15" t="s">
        <v>1413</v>
      </c>
      <c r="R880" s="18" t="s">
        <v>1721</v>
      </c>
      <c r="S880" s="22" t="b">
        <f t="shared" si="132"/>
        <v>0</v>
      </c>
      <c r="T880" s="18">
        <v>0</v>
      </c>
      <c r="U880" s="18">
        <v>0</v>
      </c>
      <c r="V880" s="15"/>
      <c r="W880" s="18" t="s">
        <v>6231</v>
      </c>
      <c r="X880" s="18"/>
      <c r="Y880" s="15" t="s">
        <v>73</v>
      </c>
      <c r="Z880" s="18" t="s">
        <v>1963</v>
      </c>
      <c r="AA880" s="18" t="s">
        <v>71</v>
      </c>
      <c r="AB880" s="18" t="s">
        <v>3495</v>
      </c>
      <c r="AC880" s="67" t="e">
        <f>+VLOOKUP("*"&amp;L880&amp;"*",'[2]REGISTROS SANITARIOS'!$D$732:$E$1070,2,FALSE)</f>
        <v>#N/A</v>
      </c>
      <c r="AD880" s="22" t="s">
        <v>44</v>
      </c>
      <c r="AE880" s="16">
        <v>45131</v>
      </c>
      <c r="AF880" s="34" t="s">
        <v>73</v>
      </c>
      <c r="AG880" s="24">
        <v>20025310</v>
      </c>
      <c r="AH880" s="18">
        <v>8</v>
      </c>
      <c r="AI880" s="18" t="s">
        <v>1049</v>
      </c>
      <c r="AJ880" s="17">
        <v>550000</v>
      </c>
      <c r="AK880" s="25">
        <v>550000</v>
      </c>
      <c r="AL880" s="25">
        <v>144</v>
      </c>
      <c r="AM880" s="35">
        <v>0</v>
      </c>
      <c r="AN880" s="49">
        <f t="shared" si="123"/>
        <v>79200000</v>
      </c>
      <c r="AO880" s="18"/>
      <c r="AP880" s="15">
        <v>1</v>
      </c>
      <c r="AQ880" s="43" t="str">
        <f t="shared" si="124"/>
        <v>SI</v>
      </c>
      <c r="AR880" s="44">
        <f t="shared" si="125"/>
        <v>79200000</v>
      </c>
      <c r="AS880" s="44">
        <f t="shared" si="126"/>
        <v>79200000</v>
      </c>
      <c r="AT880" s="44">
        <f t="shared" si="127"/>
        <v>79200000</v>
      </c>
      <c r="AU880" s="44">
        <f t="shared" si="128"/>
        <v>79200000</v>
      </c>
      <c r="AV880" s="45" t="b">
        <f t="shared" si="129"/>
        <v>1</v>
      </c>
      <c r="AW880" s="45" t="b">
        <f t="shared" si="130"/>
        <v>1</v>
      </c>
      <c r="AX880" s="45"/>
    </row>
    <row r="881" spans="1:50" s="36" customFormat="1" ht="27.75" customHeight="1" x14ac:dyDescent="0.15">
      <c r="A881" s="36" t="str">
        <f t="shared" si="122"/>
        <v>Cooperativa de Hospitales de Antioquia - COHAN105010709</v>
      </c>
      <c r="B881" s="36" t="b">
        <f>+A881='[1]Anexo 9'!A881</f>
        <v>1</v>
      </c>
      <c r="C881" s="18">
        <v>890985122</v>
      </c>
      <c r="D881" s="18" t="s">
        <v>1031</v>
      </c>
      <c r="E881" s="15" t="s">
        <v>61</v>
      </c>
      <c r="F881" s="15" t="s">
        <v>62</v>
      </c>
      <c r="G881" s="15" t="s">
        <v>3155</v>
      </c>
      <c r="H881" s="15" t="s">
        <v>3155</v>
      </c>
      <c r="I881" s="15" t="s">
        <v>3155</v>
      </c>
      <c r="J881" s="15">
        <v>7</v>
      </c>
      <c r="K881" s="15" t="s">
        <v>3155</v>
      </c>
      <c r="L881" s="15">
        <v>105010709</v>
      </c>
      <c r="M881" s="15" t="s">
        <v>2029</v>
      </c>
      <c r="N881" s="15" t="s">
        <v>1436</v>
      </c>
      <c r="O881" s="18" t="s">
        <v>2030</v>
      </c>
      <c r="P881" s="22" t="s">
        <v>73</v>
      </c>
      <c r="Q881" s="15" t="s">
        <v>1822</v>
      </c>
      <c r="R881" s="18" t="s">
        <v>1756</v>
      </c>
      <c r="S881" s="22" t="b">
        <f t="shared" si="132"/>
        <v>0</v>
      </c>
      <c r="T881" s="18" t="s">
        <v>2042</v>
      </c>
      <c r="U881" s="18">
        <v>0</v>
      </c>
      <c r="V881" s="15"/>
      <c r="W881" s="18" t="s">
        <v>1707</v>
      </c>
      <c r="X881" s="18"/>
      <c r="Y881" s="15" t="s">
        <v>73</v>
      </c>
      <c r="Z881" s="18" t="s">
        <v>1708</v>
      </c>
      <c r="AA881" s="18" t="s">
        <v>71</v>
      </c>
      <c r="AB881" s="18" t="s">
        <v>2031</v>
      </c>
      <c r="AC881" s="67" t="str">
        <f>+VLOOKUP("*"&amp;L881&amp;"*",'[2]REGISTROS SANITARIOS'!$D$732:$E$1070,2,FALSE)</f>
        <v>SI</v>
      </c>
      <c r="AD881" s="22" t="s">
        <v>1025</v>
      </c>
      <c r="AE881" s="16">
        <v>44964</v>
      </c>
      <c r="AF881" s="34" t="s">
        <v>73</v>
      </c>
      <c r="AG881" s="24">
        <v>55895</v>
      </c>
      <c r="AH881" s="18">
        <v>6</v>
      </c>
      <c r="AI881" s="18" t="s">
        <v>1049</v>
      </c>
      <c r="AJ881" s="17">
        <v>3410000</v>
      </c>
      <c r="AK881" s="25">
        <v>3410000</v>
      </c>
      <c r="AL881" s="25">
        <v>13</v>
      </c>
      <c r="AM881" s="35">
        <v>0</v>
      </c>
      <c r="AN881" s="49">
        <f t="shared" si="123"/>
        <v>44330000</v>
      </c>
      <c r="AO881" s="18"/>
      <c r="AP881" s="15" t="s">
        <v>56</v>
      </c>
      <c r="AQ881" s="43" t="str">
        <f t="shared" si="124"/>
        <v>SI</v>
      </c>
      <c r="AR881" s="44">
        <f t="shared" si="125"/>
        <v>44330000</v>
      </c>
      <c r="AS881" s="44">
        <f t="shared" si="126"/>
        <v>44330000</v>
      </c>
      <c r="AT881" s="44">
        <f t="shared" si="127"/>
        <v>44330000</v>
      </c>
      <c r="AU881" s="44">
        <f t="shared" si="128"/>
        <v>44330000</v>
      </c>
      <c r="AV881" s="45" t="b">
        <f t="shared" si="129"/>
        <v>1</v>
      </c>
      <c r="AW881" s="45" t="b">
        <f t="shared" si="130"/>
        <v>1</v>
      </c>
      <c r="AX881" s="45"/>
    </row>
    <row r="882" spans="1:50" s="36" customFormat="1" ht="27.75" customHeight="1" x14ac:dyDescent="0.15">
      <c r="A882" s="36" t="str">
        <f t="shared" si="122"/>
        <v>Cooperativa de Hospitales de Antioquia - COHAN105011203</v>
      </c>
      <c r="B882" s="36" t="b">
        <f>+A882='[1]Anexo 9'!A882</f>
        <v>1</v>
      </c>
      <c r="C882" s="18">
        <v>890985122</v>
      </c>
      <c r="D882" s="18" t="s">
        <v>1031</v>
      </c>
      <c r="E882" s="15" t="s">
        <v>61</v>
      </c>
      <c r="F882" s="15" t="s">
        <v>62</v>
      </c>
      <c r="G882" s="15" t="s">
        <v>3155</v>
      </c>
      <c r="H882" s="15" t="s">
        <v>3155</v>
      </c>
      <c r="I882" s="15" t="s">
        <v>3155</v>
      </c>
      <c r="J882" s="15">
        <v>2</v>
      </c>
      <c r="K882" s="15" t="s">
        <v>3155</v>
      </c>
      <c r="L882" s="15">
        <v>105011203</v>
      </c>
      <c r="M882" s="15" t="s">
        <v>4384</v>
      </c>
      <c r="N882" s="15" t="s">
        <v>80</v>
      </c>
      <c r="O882" s="18" t="s">
        <v>4385</v>
      </c>
      <c r="P882" s="22" t="s">
        <v>3841</v>
      </c>
      <c r="Q882" s="15" t="s">
        <v>82</v>
      </c>
      <c r="R882" s="18" t="s">
        <v>1684</v>
      </c>
      <c r="S882" s="22" t="b">
        <f t="shared" si="132"/>
        <v>0</v>
      </c>
      <c r="T882" s="18">
        <v>0</v>
      </c>
      <c r="U882" s="18">
        <v>0</v>
      </c>
      <c r="V882" s="15"/>
      <c r="W882" s="18" t="s">
        <v>2150</v>
      </c>
      <c r="X882" s="18"/>
      <c r="Y882" s="15" t="s">
        <v>73</v>
      </c>
      <c r="Z882" s="18" t="s">
        <v>2151</v>
      </c>
      <c r="AA882" s="18" t="s">
        <v>71</v>
      </c>
      <c r="AB882" s="18" t="s">
        <v>6869</v>
      </c>
      <c r="AC882" s="67" t="str">
        <f>+VLOOKUP("*"&amp;L882&amp;"*",'[2]REGISTROS SANITARIOS'!$D$732:$E$1070,2,FALSE)</f>
        <v>SI</v>
      </c>
      <c r="AD882" s="22" t="s">
        <v>1025</v>
      </c>
      <c r="AE882" s="16">
        <v>44189</v>
      </c>
      <c r="AF882" s="34" t="s">
        <v>68</v>
      </c>
      <c r="AG882" s="24">
        <v>19950159</v>
      </c>
      <c r="AH882" s="18">
        <v>6</v>
      </c>
      <c r="AI882" s="18" t="s">
        <v>1049</v>
      </c>
      <c r="AJ882" s="17">
        <v>44</v>
      </c>
      <c r="AK882" s="25">
        <v>44</v>
      </c>
      <c r="AL882" s="25">
        <v>11875</v>
      </c>
      <c r="AM882" s="35">
        <v>0</v>
      </c>
      <c r="AN882" s="49">
        <f t="shared" si="123"/>
        <v>522500</v>
      </c>
      <c r="AO882" s="18"/>
      <c r="AP882" s="15" t="s">
        <v>8242</v>
      </c>
      <c r="AQ882" s="43" t="str">
        <f t="shared" si="124"/>
        <v>SI</v>
      </c>
      <c r="AR882" s="44">
        <f t="shared" si="125"/>
        <v>522500</v>
      </c>
      <c r="AS882" s="44">
        <f t="shared" si="126"/>
        <v>522500</v>
      </c>
      <c r="AT882" s="44">
        <f t="shared" si="127"/>
        <v>522500</v>
      </c>
      <c r="AU882" s="44">
        <f t="shared" si="128"/>
        <v>522500</v>
      </c>
      <c r="AV882" s="45" t="b">
        <f t="shared" si="129"/>
        <v>1</v>
      </c>
      <c r="AW882" s="45" t="b">
        <f t="shared" si="130"/>
        <v>1</v>
      </c>
      <c r="AX882" s="45"/>
    </row>
    <row r="883" spans="1:50" s="36" customFormat="1" ht="27.75" customHeight="1" x14ac:dyDescent="0.15">
      <c r="A883" s="36" t="str">
        <f t="shared" si="122"/>
        <v>Cooperativa de Hospitales de Antioquia - COHAN105020303</v>
      </c>
      <c r="B883" s="36" t="b">
        <f>+A883='[1]Anexo 9'!A883</f>
        <v>1</v>
      </c>
      <c r="C883" s="18">
        <v>890985122</v>
      </c>
      <c r="D883" s="18" t="s">
        <v>1031</v>
      </c>
      <c r="E883" s="15" t="s">
        <v>61</v>
      </c>
      <c r="F883" s="15" t="s">
        <v>62</v>
      </c>
      <c r="G883" s="15" t="s">
        <v>3155</v>
      </c>
      <c r="H883" s="15" t="s">
        <v>3155</v>
      </c>
      <c r="I883" s="15" t="s">
        <v>3155</v>
      </c>
      <c r="J883" s="15">
        <v>5</v>
      </c>
      <c r="K883" s="15" t="s">
        <v>3155</v>
      </c>
      <c r="L883" s="15">
        <v>105020303</v>
      </c>
      <c r="M883" s="15" t="s">
        <v>2032</v>
      </c>
      <c r="N883" s="15" t="s">
        <v>64</v>
      </c>
      <c r="O883" s="18" t="s">
        <v>2033</v>
      </c>
      <c r="P883" s="22" t="s">
        <v>73</v>
      </c>
      <c r="Q883" s="15" t="s">
        <v>1744</v>
      </c>
      <c r="R883" s="18" t="s">
        <v>5713</v>
      </c>
      <c r="S883" s="22" t="b">
        <f t="shared" si="132"/>
        <v>0</v>
      </c>
      <c r="T883" s="18">
        <v>0</v>
      </c>
      <c r="U883" s="18">
        <v>0</v>
      </c>
      <c r="V883" s="15"/>
      <c r="W883" s="18" t="s">
        <v>2034</v>
      </c>
      <c r="X883" s="18"/>
      <c r="Y883" s="15" t="s">
        <v>73</v>
      </c>
      <c r="Z883" s="18" t="s">
        <v>2035</v>
      </c>
      <c r="AA883" s="18" t="s">
        <v>71</v>
      </c>
      <c r="AB883" s="18" t="s">
        <v>2036</v>
      </c>
      <c r="AC883" s="67" t="e">
        <f>+VLOOKUP("*"&amp;L883&amp;"*",'[2]REGISTROS SANITARIOS'!$D$732:$E$1070,2,FALSE)</f>
        <v>#N/A</v>
      </c>
      <c r="AD883" s="22" t="s">
        <v>44</v>
      </c>
      <c r="AE883" s="16">
        <v>42865</v>
      </c>
      <c r="AF883" s="34" t="s">
        <v>68</v>
      </c>
      <c r="AG883" s="24">
        <v>39227</v>
      </c>
      <c r="AH883" s="18">
        <v>5</v>
      </c>
      <c r="AI883" s="18" t="s">
        <v>1049</v>
      </c>
      <c r="AJ883" s="17">
        <v>137.5</v>
      </c>
      <c r="AK883" s="25">
        <v>137.5</v>
      </c>
      <c r="AL883" s="25">
        <v>16738</v>
      </c>
      <c r="AM883" s="35">
        <v>0</v>
      </c>
      <c r="AN883" s="49">
        <f t="shared" si="123"/>
        <v>2301475</v>
      </c>
      <c r="AO883" s="18"/>
      <c r="AP883" s="15">
        <v>1</v>
      </c>
      <c r="AQ883" s="43" t="str">
        <f t="shared" si="124"/>
        <v>SI</v>
      </c>
      <c r="AR883" s="44">
        <f t="shared" si="125"/>
        <v>2301475</v>
      </c>
      <c r="AS883" s="44">
        <f t="shared" si="126"/>
        <v>2301475</v>
      </c>
      <c r="AT883" s="44">
        <f t="shared" si="127"/>
        <v>2301475</v>
      </c>
      <c r="AU883" s="44">
        <f t="shared" si="128"/>
        <v>2301475</v>
      </c>
      <c r="AV883" s="45" t="b">
        <f t="shared" si="129"/>
        <v>1</v>
      </c>
      <c r="AW883" s="45" t="b">
        <f t="shared" si="130"/>
        <v>1</v>
      </c>
      <c r="AX883" s="45"/>
    </row>
    <row r="884" spans="1:50" s="36" customFormat="1" ht="27.75" customHeight="1" x14ac:dyDescent="0.15">
      <c r="A884" s="36" t="str">
        <f t="shared" si="122"/>
        <v>Cooperativa de Hospitales de Antioquia - COHAN105020409</v>
      </c>
      <c r="B884" s="36" t="b">
        <f>+A884='[1]Anexo 9'!A884</f>
        <v>1</v>
      </c>
      <c r="C884" s="18">
        <v>890985122</v>
      </c>
      <c r="D884" s="18" t="s">
        <v>1031</v>
      </c>
      <c r="E884" s="15" t="s">
        <v>61</v>
      </c>
      <c r="F884" s="15" t="s">
        <v>62</v>
      </c>
      <c r="G884" s="15" t="s">
        <v>3155</v>
      </c>
      <c r="H884" s="15" t="s">
        <v>3155</v>
      </c>
      <c r="I884" s="15" t="s">
        <v>3155</v>
      </c>
      <c r="J884" s="15">
        <v>5</v>
      </c>
      <c r="K884" s="15" t="s">
        <v>3155</v>
      </c>
      <c r="L884" s="15">
        <v>105020409</v>
      </c>
      <c r="M884" s="15" t="s">
        <v>2037</v>
      </c>
      <c r="N884" s="15" t="s">
        <v>1436</v>
      </c>
      <c r="O884" s="18" t="s">
        <v>4386</v>
      </c>
      <c r="P884" s="22" t="s">
        <v>3841</v>
      </c>
      <c r="Q884" s="15" t="s">
        <v>1822</v>
      </c>
      <c r="R884" s="18" t="s">
        <v>2187</v>
      </c>
      <c r="S884" s="22" t="b">
        <f t="shared" si="132"/>
        <v>0</v>
      </c>
      <c r="T884" s="18" t="s">
        <v>2042</v>
      </c>
      <c r="U884" s="18">
        <v>0</v>
      </c>
      <c r="V884" s="15"/>
      <c r="W884" s="18" t="s">
        <v>6232</v>
      </c>
      <c r="X884" s="18"/>
      <c r="Y884" s="15" t="s">
        <v>73</v>
      </c>
      <c r="Z884" s="18" t="s">
        <v>6870</v>
      </c>
      <c r="AA884" s="18" t="s">
        <v>71</v>
      </c>
      <c r="AB884" s="18" t="s">
        <v>6871</v>
      </c>
      <c r="AC884" s="67" t="str">
        <f>+VLOOKUP("*"&amp;L884&amp;"*",'[2]REGISTROS SANITARIOS'!$D$732:$E$1070,2,FALSE)</f>
        <v>SI</v>
      </c>
      <c r="AD884" s="22" t="s">
        <v>1025</v>
      </c>
      <c r="AE884" s="16">
        <v>44292</v>
      </c>
      <c r="AF884" s="34" t="s">
        <v>73</v>
      </c>
      <c r="AG884" s="24">
        <v>19947807</v>
      </c>
      <c r="AH884" s="18">
        <v>6</v>
      </c>
      <c r="AI884" s="18" t="s">
        <v>1049</v>
      </c>
      <c r="AJ884" s="17">
        <v>236500</v>
      </c>
      <c r="AK884" s="25">
        <v>236500</v>
      </c>
      <c r="AL884" s="25">
        <v>87</v>
      </c>
      <c r="AM884" s="35">
        <v>0</v>
      </c>
      <c r="AN884" s="49">
        <f t="shared" si="123"/>
        <v>20575500</v>
      </c>
      <c r="AO884" s="18" t="s">
        <v>45</v>
      </c>
      <c r="AP884" s="15">
        <v>1</v>
      </c>
      <c r="AQ884" s="43" t="str">
        <f t="shared" si="124"/>
        <v>SI</v>
      </c>
      <c r="AR884" s="44">
        <f t="shared" si="125"/>
        <v>20575500</v>
      </c>
      <c r="AS884" s="44">
        <f t="shared" si="126"/>
        <v>20575500</v>
      </c>
      <c r="AT884" s="44">
        <f t="shared" si="127"/>
        <v>20575500</v>
      </c>
      <c r="AU884" s="44">
        <f t="shared" si="128"/>
        <v>20575500</v>
      </c>
      <c r="AV884" s="45" t="b">
        <f t="shared" si="129"/>
        <v>1</v>
      </c>
      <c r="AW884" s="45" t="b">
        <f t="shared" si="130"/>
        <v>1</v>
      </c>
      <c r="AX884" s="45"/>
    </row>
    <row r="885" spans="1:50" s="36" customFormat="1" ht="27.75" customHeight="1" x14ac:dyDescent="0.15">
      <c r="A885" s="36" t="str">
        <f t="shared" si="122"/>
        <v>Cooperativa de Hospitales de Antioquia - COHAN105020609</v>
      </c>
      <c r="B885" s="36" t="b">
        <f>+A885='[1]Anexo 9'!A885</f>
        <v>1</v>
      </c>
      <c r="C885" s="18">
        <v>890985122</v>
      </c>
      <c r="D885" s="18" t="s">
        <v>1031</v>
      </c>
      <c r="E885" s="15" t="s">
        <v>61</v>
      </c>
      <c r="F885" s="15" t="s">
        <v>62</v>
      </c>
      <c r="G885" s="15" t="s">
        <v>3155</v>
      </c>
      <c r="H885" s="15" t="s">
        <v>3155</v>
      </c>
      <c r="I885" s="15" t="s">
        <v>3155</v>
      </c>
      <c r="J885" s="15">
        <v>6</v>
      </c>
      <c r="K885" s="15" t="s">
        <v>3155</v>
      </c>
      <c r="L885" s="15">
        <v>105020609</v>
      </c>
      <c r="M885" s="15" t="s">
        <v>2040</v>
      </c>
      <c r="N885" s="15" t="s">
        <v>1436</v>
      </c>
      <c r="O885" s="18" t="s">
        <v>2041</v>
      </c>
      <c r="P885" s="22" t="s">
        <v>3841</v>
      </c>
      <c r="Q885" s="15" t="s">
        <v>1822</v>
      </c>
      <c r="R885" s="18" t="s">
        <v>1927</v>
      </c>
      <c r="S885" s="22" t="b">
        <f t="shared" si="132"/>
        <v>0</v>
      </c>
      <c r="T885" s="18" t="s">
        <v>2042</v>
      </c>
      <c r="U885" s="18">
        <v>0</v>
      </c>
      <c r="V885" s="15"/>
      <c r="W885" s="18" t="s">
        <v>1844</v>
      </c>
      <c r="X885" s="18"/>
      <c r="Y885" s="15" t="s">
        <v>73</v>
      </c>
      <c r="Z885" s="18" t="s">
        <v>2043</v>
      </c>
      <c r="AA885" s="18" t="s">
        <v>71</v>
      </c>
      <c r="AB885" s="18" t="s">
        <v>2044</v>
      </c>
      <c r="AC885" s="67" t="str">
        <f>+VLOOKUP("*"&amp;L885&amp;"*",'[2]REGISTROS SANITARIOS'!$D$732:$E$1070,2,FALSE)</f>
        <v>SI</v>
      </c>
      <c r="AD885" s="22" t="s">
        <v>1025</v>
      </c>
      <c r="AE885" s="16">
        <v>44763</v>
      </c>
      <c r="AF885" s="34" t="s">
        <v>73</v>
      </c>
      <c r="AG885" s="24">
        <v>37892</v>
      </c>
      <c r="AH885" s="18">
        <v>4</v>
      </c>
      <c r="AI885" s="18" t="s">
        <v>1049</v>
      </c>
      <c r="AJ885" s="17">
        <v>621500</v>
      </c>
      <c r="AK885" s="25">
        <v>621500</v>
      </c>
      <c r="AL885" s="25">
        <v>93</v>
      </c>
      <c r="AM885" s="35">
        <v>0</v>
      </c>
      <c r="AN885" s="49">
        <f t="shared" si="123"/>
        <v>57799500</v>
      </c>
      <c r="AO885" s="18"/>
      <c r="AP885" s="15">
        <v>1</v>
      </c>
      <c r="AQ885" s="43" t="str">
        <f t="shared" si="124"/>
        <v>SI</v>
      </c>
      <c r="AR885" s="44">
        <f t="shared" si="125"/>
        <v>57799500</v>
      </c>
      <c r="AS885" s="44">
        <f t="shared" si="126"/>
        <v>57799500</v>
      </c>
      <c r="AT885" s="44">
        <f t="shared" si="127"/>
        <v>57799500</v>
      </c>
      <c r="AU885" s="44">
        <f t="shared" si="128"/>
        <v>57799500</v>
      </c>
      <c r="AV885" s="45" t="b">
        <f t="shared" si="129"/>
        <v>1</v>
      </c>
      <c r="AW885" s="45" t="b">
        <f t="shared" si="130"/>
        <v>1</v>
      </c>
      <c r="AX885" s="45"/>
    </row>
    <row r="886" spans="1:50" s="36" customFormat="1" ht="27.75" customHeight="1" x14ac:dyDescent="0.15">
      <c r="A886" s="36" t="str">
        <f t="shared" si="122"/>
        <v>Cooperativa de Hospitales de Antioquia - COHAN105021209</v>
      </c>
      <c r="B886" s="36" t="b">
        <f>+A886='[1]Anexo 9'!A886</f>
        <v>1</v>
      </c>
      <c r="C886" s="18">
        <v>890985122</v>
      </c>
      <c r="D886" s="18" t="s">
        <v>1031</v>
      </c>
      <c r="E886" s="15" t="s">
        <v>61</v>
      </c>
      <c r="F886" s="15" t="s">
        <v>62</v>
      </c>
      <c r="G886" s="15" t="s">
        <v>3155</v>
      </c>
      <c r="H886" s="15" t="s">
        <v>3155</v>
      </c>
      <c r="I886" s="15" t="s">
        <v>3155</v>
      </c>
      <c r="J886" s="15">
        <v>6</v>
      </c>
      <c r="K886" s="15" t="s">
        <v>3155</v>
      </c>
      <c r="L886" s="15">
        <v>105021209</v>
      </c>
      <c r="M886" s="15" t="s">
        <v>2964</v>
      </c>
      <c r="N886" s="15" t="s">
        <v>1436</v>
      </c>
      <c r="O886" s="18" t="s">
        <v>4387</v>
      </c>
      <c r="P886" s="22" t="s">
        <v>3841</v>
      </c>
      <c r="Q886" s="15" t="s">
        <v>1822</v>
      </c>
      <c r="R886" s="18" t="s">
        <v>1927</v>
      </c>
      <c r="S886" s="22" t="b">
        <f t="shared" si="132"/>
        <v>0</v>
      </c>
      <c r="T886" s="18" t="s">
        <v>2042</v>
      </c>
      <c r="U886" s="18">
        <v>0</v>
      </c>
      <c r="V886" s="15"/>
      <c r="W886" s="18" t="s">
        <v>1844</v>
      </c>
      <c r="X886" s="18"/>
      <c r="Y886" s="15" t="s">
        <v>73</v>
      </c>
      <c r="Z886" s="18" t="s">
        <v>1845</v>
      </c>
      <c r="AA886" s="18" t="s">
        <v>71</v>
      </c>
      <c r="AB886" s="18" t="s">
        <v>3506</v>
      </c>
      <c r="AC886" s="67" t="str">
        <f>+VLOOKUP("*"&amp;L886&amp;"*",'[2]REGISTROS SANITARIOS'!$D$732:$E$1070,2,FALSE)</f>
        <v>SI</v>
      </c>
      <c r="AD886" s="22" t="s">
        <v>1025</v>
      </c>
      <c r="AE886" s="16">
        <v>45110</v>
      </c>
      <c r="AF886" s="34" t="s">
        <v>73</v>
      </c>
      <c r="AG886" s="24">
        <v>37897</v>
      </c>
      <c r="AH886" s="18">
        <v>4</v>
      </c>
      <c r="AI886" s="18" t="s">
        <v>1049</v>
      </c>
      <c r="AJ886" s="17">
        <v>627000</v>
      </c>
      <c r="AK886" s="25">
        <v>627000</v>
      </c>
      <c r="AL886" s="25">
        <v>160</v>
      </c>
      <c r="AM886" s="35">
        <v>0</v>
      </c>
      <c r="AN886" s="49">
        <f t="shared" si="123"/>
        <v>100320000</v>
      </c>
      <c r="AO886" s="18"/>
      <c r="AP886" s="15">
        <v>1</v>
      </c>
      <c r="AQ886" s="43" t="str">
        <f t="shared" si="124"/>
        <v>SI</v>
      </c>
      <c r="AR886" s="44">
        <f t="shared" si="125"/>
        <v>100320000</v>
      </c>
      <c r="AS886" s="44">
        <f t="shared" si="126"/>
        <v>100320000</v>
      </c>
      <c r="AT886" s="44">
        <f t="shared" si="127"/>
        <v>100320000</v>
      </c>
      <c r="AU886" s="44">
        <f t="shared" si="128"/>
        <v>100320000</v>
      </c>
      <c r="AV886" s="45" t="b">
        <f t="shared" si="129"/>
        <v>1</v>
      </c>
      <c r="AW886" s="45" t="b">
        <f t="shared" si="130"/>
        <v>1</v>
      </c>
      <c r="AX886" s="45"/>
    </row>
    <row r="887" spans="1:50" s="36" customFormat="1" ht="27.75" customHeight="1" x14ac:dyDescent="0.15">
      <c r="A887" s="36" t="str">
        <f t="shared" si="122"/>
        <v>Cooperativa de Hospitales de Antioquia - COHAN105021503</v>
      </c>
      <c r="B887" s="36" t="b">
        <f>+A887='[1]Anexo 9'!A887</f>
        <v>1</v>
      </c>
      <c r="C887" s="18">
        <v>890985122</v>
      </c>
      <c r="D887" s="18" t="s">
        <v>1031</v>
      </c>
      <c r="E887" s="15" t="s">
        <v>61</v>
      </c>
      <c r="F887" s="15" t="s">
        <v>62</v>
      </c>
      <c r="G887" s="15" t="s">
        <v>3155</v>
      </c>
      <c r="H887" s="15" t="s">
        <v>3155</v>
      </c>
      <c r="I887" s="15" t="s">
        <v>3155</v>
      </c>
      <c r="J887" s="15">
        <v>2</v>
      </c>
      <c r="K887" s="15" t="s">
        <v>3155</v>
      </c>
      <c r="L887" s="15">
        <v>105021503</v>
      </c>
      <c r="M887" s="15" t="s">
        <v>2045</v>
      </c>
      <c r="N887" s="15" t="s">
        <v>64</v>
      </c>
      <c r="O887" s="18" t="s">
        <v>4388</v>
      </c>
      <c r="P887" s="22" t="s">
        <v>3841</v>
      </c>
      <c r="Q887" s="15" t="s">
        <v>1750</v>
      </c>
      <c r="R887" s="18" t="s">
        <v>1684</v>
      </c>
      <c r="S887" s="22" t="b">
        <f t="shared" si="132"/>
        <v>0</v>
      </c>
      <c r="T887" s="18">
        <v>0</v>
      </c>
      <c r="U887" s="18">
        <v>0</v>
      </c>
      <c r="V887" s="15"/>
      <c r="W887" s="18" t="s">
        <v>6233</v>
      </c>
      <c r="X887" s="18"/>
      <c r="Y887" s="15" t="s">
        <v>73</v>
      </c>
      <c r="Z887" s="18" t="s">
        <v>6872</v>
      </c>
      <c r="AA887" s="18" t="s">
        <v>71</v>
      </c>
      <c r="AB887" s="18" t="s">
        <v>6873</v>
      </c>
      <c r="AC887" s="67" t="e">
        <f>+VLOOKUP("*"&amp;L887&amp;"*",'[2]REGISTROS SANITARIOS'!$D$732:$E$1070,2,FALSE)</f>
        <v>#N/A</v>
      </c>
      <c r="AD887" s="22" t="s">
        <v>44</v>
      </c>
      <c r="AE887" s="16">
        <v>44057</v>
      </c>
      <c r="AF887" s="34" t="s">
        <v>68</v>
      </c>
      <c r="AG887" s="24">
        <v>52271</v>
      </c>
      <c r="AH887" s="18">
        <v>1</v>
      </c>
      <c r="AI887" s="18" t="s">
        <v>1049</v>
      </c>
      <c r="AJ887" s="17">
        <v>385</v>
      </c>
      <c r="AK887" s="25">
        <v>385</v>
      </c>
      <c r="AL887" s="25">
        <v>17553</v>
      </c>
      <c r="AM887" s="35">
        <v>0</v>
      </c>
      <c r="AN887" s="49">
        <f t="shared" si="123"/>
        <v>6757905</v>
      </c>
      <c r="AO887" s="18"/>
      <c r="AP887" s="15">
        <v>1</v>
      </c>
      <c r="AQ887" s="43" t="str">
        <f t="shared" si="124"/>
        <v>SI</v>
      </c>
      <c r="AR887" s="44">
        <f t="shared" si="125"/>
        <v>6757905</v>
      </c>
      <c r="AS887" s="44">
        <f t="shared" si="126"/>
        <v>6757905</v>
      </c>
      <c r="AT887" s="44">
        <f t="shared" si="127"/>
        <v>6757905</v>
      </c>
      <c r="AU887" s="44">
        <f t="shared" si="128"/>
        <v>6757905</v>
      </c>
      <c r="AV887" s="45" t="b">
        <f t="shared" si="129"/>
        <v>1</v>
      </c>
      <c r="AW887" s="45" t="b">
        <f t="shared" si="130"/>
        <v>1</v>
      </c>
      <c r="AX887" s="45"/>
    </row>
    <row r="888" spans="1:50" s="36" customFormat="1" ht="27.75" customHeight="1" x14ac:dyDescent="0.15">
      <c r="A888" s="36" t="str">
        <f t="shared" si="122"/>
        <v>Cooperativa de Hospitales de Antioquia - COHAN105021609</v>
      </c>
      <c r="B888" s="36" t="b">
        <f>+A888='[1]Anexo 9'!A888</f>
        <v>1</v>
      </c>
      <c r="C888" s="18">
        <v>890985122</v>
      </c>
      <c r="D888" s="18" t="s">
        <v>1031</v>
      </c>
      <c r="E888" s="15" t="s">
        <v>61</v>
      </c>
      <c r="F888" s="15" t="s">
        <v>62</v>
      </c>
      <c r="G888" s="15" t="s">
        <v>3155</v>
      </c>
      <c r="H888" s="15" t="s">
        <v>3155</v>
      </c>
      <c r="I888" s="15" t="s">
        <v>3155</v>
      </c>
      <c r="J888" s="15">
        <v>7</v>
      </c>
      <c r="K888" s="15" t="s">
        <v>3155</v>
      </c>
      <c r="L888" s="15">
        <v>105021609</v>
      </c>
      <c r="M888" s="15" t="s">
        <v>2046</v>
      </c>
      <c r="N888" s="15" t="s">
        <v>1436</v>
      </c>
      <c r="O888" s="18" t="s">
        <v>2047</v>
      </c>
      <c r="P888" s="22" t="s">
        <v>3841</v>
      </c>
      <c r="Q888" s="15" t="s">
        <v>1822</v>
      </c>
      <c r="R888" s="18" t="s">
        <v>1655</v>
      </c>
      <c r="S888" s="22" t="b">
        <f t="shared" si="132"/>
        <v>0</v>
      </c>
      <c r="T888" s="18" t="s">
        <v>2042</v>
      </c>
      <c r="U888" s="18">
        <v>0</v>
      </c>
      <c r="V888" s="15"/>
      <c r="W888" s="18" t="s">
        <v>1707</v>
      </c>
      <c r="X888" s="18"/>
      <c r="Y888" s="15" t="s">
        <v>73</v>
      </c>
      <c r="Z888" s="18" t="s">
        <v>2048</v>
      </c>
      <c r="AA888" s="18" t="s">
        <v>71</v>
      </c>
      <c r="AB888" s="18" t="s">
        <v>2049</v>
      </c>
      <c r="AC888" s="67" t="str">
        <f>+VLOOKUP("*"&amp;L888&amp;"*",'[2]REGISTROS SANITARIOS'!$D$732:$E$1070,2,FALSE)</f>
        <v>SI</v>
      </c>
      <c r="AD888" s="22" t="s">
        <v>1025</v>
      </c>
      <c r="AE888" s="16">
        <v>43011</v>
      </c>
      <c r="AF888" s="34" t="s">
        <v>68</v>
      </c>
      <c r="AG888" s="24">
        <v>19976470</v>
      </c>
      <c r="AH888" s="18">
        <v>3</v>
      </c>
      <c r="AI888" s="18" t="s">
        <v>1049</v>
      </c>
      <c r="AJ888" s="17">
        <v>1842500</v>
      </c>
      <c r="AK888" s="25">
        <v>1842500</v>
      </c>
      <c r="AL888" s="25">
        <v>26</v>
      </c>
      <c r="AM888" s="35">
        <v>0</v>
      </c>
      <c r="AN888" s="49">
        <f t="shared" si="123"/>
        <v>47905000</v>
      </c>
      <c r="AO888" s="18" t="s">
        <v>45</v>
      </c>
      <c r="AP888" s="15">
        <v>1</v>
      </c>
      <c r="AQ888" s="43" t="str">
        <f t="shared" si="124"/>
        <v>SI</v>
      </c>
      <c r="AR888" s="44">
        <f t="shared" si="125"/>
        <v>47905000</v>
      </c>
      <c r="AS888" s="44">
        <f t="shared" si="126"/>
        <v>47905000</v>
      </c>
      <c r="AT888" s="44">
        <f t="shared" si="127"/>
        <v>47905000</v>
      </c>
      <c r="AU888" s="44">
        <f t="shared" si="128"/>
        <v>47905000</v>
      </c>
      <c r="AV888" s="45" t="b">
        <f t="shared" si="129"/>
        <v>1</v>
      </c>
      <c r="AW888" s="45" t="b">
        <f t="shared" si="130"/>
        <v>1</v>
      </c>
      <c r="AX888" s="45"/>
    </row>
    <row r="889" spans="1:50" s="36" customFormat="1" ht="27.75" customHeight="1" x14ac:dyDescent="0.15">
      <c r="A889" s="36" t="str">
        <f t="shared" si="122"/>
        <v>Cooperativa de Hospitales de Antioquia - COHAN105030209</v>
      </c>
      <c r="B889" s="36" t="b">
        <f>+A889='[1]Anexo 9'!A889</f>
        <v>1</v>
      </c>
      <c r="C889" s="18">
        <v>890985122</v>
      </c>
      <c r="D889" s="18" t="s">
        <v>1031</v>
      </c>
      <c r="E889" s="15" t="s">
        <v>61</v>
      </c>
      <c r="F889" s="15" t="s">
        <v>62</v>
      </c>
      <c r="G889" s="15" t="s">
        <v>3155</v>
      </c>
      <c r="H889" s="15" t="s">
        <v>3155</v>
      </c>
      <c r="I889" s="15" t="s">
        <v>3155</v>
      </c>
      <c r="J889" s="15">
        <v>6</v>
      </c>
      <c r="K889" s="15" t="s">
        <v>3155</v>
      </c>
      <c r="L889" s="15">
        <v>105030209</v>
      </c>
      <c r="M889" s="15" t="s">
        <v>2050</v>
      </c>
      <c r="N889" s="15" t="s">
        <v>1436</v>
      </c>
      <c r="O889" s="18" t="s">
        <v>2051</v>
      </c>
      <c r="P889" s="22" t="s">
        <v>3841</v>
      </c>
      <c r="Q889" s="15" t="s">
        <v>1977</v>
      </c>
      <c r="R889" s="18" t="s">
        <v>1927</v>
      </c>
      <c r="S889" s="22" t="b">
        <f t="shared" si="132"/>
        <v>0</v>
      </c>
      <c r="T889" s="18" t="s">
        <v>2042</v>
      </c>
      <c r="U889" s="18">
        <v>0</v>
      </c>
      <c r="V889" s="15"/>
      <c r="W889" s="18" t="s">
        <v>1943</v>
      </c>
      <c r="X889" s="18"/>
      <c r="Y889" s="15" t="s">
        <v>73</v>
      </c>
      <c r="Z889" s="18" t="s">
        <v>1944</v>
      </c>
      <c r="AA889" s="18" t="s">
        <v>71</v>
      </c>
      <c r="AB889" s="18" t="s">
        <v>2052</v>
      </c>
      <c r="AC889" s="67" t="str">
        <f>+VLOOKUP("*"&amp;L889&amp;"*",'[2]REGISTROS SANITARIOS'!$D$732:$E$1070,2,FALSE)</f>
        <v>SI</v>
      </c>
      <c r="AD889" s="22" t="s">
        <v>1025</v>
      </c>
      <c r="AE889" s="16">
        <v>43523</v>
      </c>
      <c r="AF889" s="34" t="s">
        <v>68</v>
      </c>
      <c r="AG889" s="24">
        <v>19995299</v>
      </c>
      <c r="AH889" s="18">
        <v>7</v>
      </c>
      <c r="AI889" s="18" t="s">
        <v>1049</v>
      </c>
      <c r="AJ889" s="17">
        <v>192500</v>
      </c>
      <c r="AK889" s="25">
        <v>192500</v>
      </c>
      <c r="AL889" s="25">
        <v>34</v>
      </c>
      <c r="AM889" s="35">
        <v>0</v>
      </c>
      <c r="AN889" s="49">
        <f t="shared" si="123"/>
        <v>6545000</v>
      </c>
      <c r="AO889" s="18"/>
      <c r="AP889" s="15" t="s">
        <v>56</v>
      </c>
      <c r="AQ889" s="43" t="str">
        <f t="shared" si="124"/>
        <v>SI</v>
      </c>
      <c r="AR889" s="44">
        <f t="shared" si="125"/>
        <v>6545000</v>
      </c>
      <c r="AS889" s="44">
        <f t="shared" si="126"/>
        <v>6545000</v>
      </c>
      <c r="AT889" s="44">
        <f t="shared" si="127"/>
        <v>6545000</v>
      </c>
      <c r="AU889" s="44">
        <f t="shared" si="128"/>
        <v>6545000</v>
      </c>
      <c r="AV889" s="45" t="b">
        <f t="shared" si="129"/>
        <v>1</v>
      </c>
      <c r="AW889" s="45" t="b">
        <f t="shared" si="130"/>
        <v>1</v>
      </c>
      <c r="AX889" s="45"/>
    </row>
    <row r="890" spans="1:50" s="36" customFormat="1" ht="27.75" customHeight="1" x14ac:dyDescent="0.15">
      <c r="A890" s="36" t="str">
        <f t="shared" si="122"/>
        <v>Cooperativa de Hospitales de Antioquia - COHAN105030309</v>
      </c>
      <c r="B890" s="36" t="b">
        <f>+A890='[1]Anexo 9'!A890</f>
        <v>1</v>
      </c>
      <c r="C890" s="18">
        <v>890985122</v>
      </c>
      <c r="D890" s="18" t="s">
        <v>1031</v>
      </c>
      <c r="E890" s="15" t="s">
        <v>61</v>
      </c>
      <c r="F890" s="15" t="s">
        <v>62</v>
      </c>
      <c r="G890" s="15" t="s">
        <v>3155</v>
      </c>
      <c r="H890" s="15" t="s">
        <v>3155</v>
      </c>
      <c r="I890" s="15" t="s">
        <v>3155</v>
      </c>
      <c r="J890" s="15">
        <v>5</v>
      </c>
      <c r="K890" s="15" t="s">
        <v>3155</v>
      </c>
      <c r="L890" s="15">
        <v>105030309</v>
      </c>
      <c r="M890" s="15" t="s">
        <v>2053</v>
      </c>
      <c r="N890" s="15" t="s">
        <v>1436</v>
      </c>
      <c r="O890" s="18" t="s">
        <v>2054</v>
      </c>
      <c r="P890" s="22" t="s">
        <v>73</v>
      </c>
      <c r="Q890" s="15" t="s">
        <v>1822</v>
      </c>
      <c r="R890" s="18" t="s">
        <v>1823</v>
      </c>
      <c r="S890" s="22" t="b">
        <f t="shared" si="132"/>
        <v>0</v>
      </c>
      <c r="T890" s="18" t="s">
        <v>2042</v>
      </c>
      <c r="U890" s="18">
        <v>0</v>
      </c>
      <c r="V890" s="15"/>
      <c r="W890" s="18" t="s">
        <v>1781</v>
      </c>
      <c r="X890" s="18"/>
      <c r="Y890" s="15" t="s">
        <v>73</v>
      </c>
      <c r="Z890" s="18" t="s">
        <v>1782</v>
      </c>
      <c r="AA890" s="18" t="s">
        <v>71</v>
      </c>
      <c r="AB890" s="18" t="s">
        <v>2055</v>
      </c>
      <c r="AC890" s="67" t="str">
        <f>+VLOOKUP("*"&amp;L890&amp;"*",'[2]REGISTROS SANITARIOS'!$D$732:$E$1070,2,FALSE)</f>
        <v>SI</v>
      </c>
      <c r="AD890" s="22" t="s">
        <v>1025</v>
      </c>
      <c r="AE890" s="16">
        <v>43713</v>
      </c>
      <c r="AF890" s="34" t="s">
        <v>68</v>
      </c>
      <c r="AG890" s="24">
        <v>54973</v>
      </c>
      <c r="AH890" s="18">
        <v>7</v>
      </c>
      <c r="AI890" s="18" t="s">
        <v>1049</v>
      </c>
      <c r="AJ890" s="17">
        <v>374000</v>
      </c>
      <c r="AK890" s="25">
        <v>374000</v>
      </c>
      <c r="AL890" s="25">
        <v>50</v>
      </c>
      <c r="AM890" s="35">
        <v>0</v>
      </c>
      <c r="AN890" s="49">
        <f t="shared" si="123"/>
        <v>18700000</v>
      </c>
      <c r="AO890" s="18"/>
      <c r="AP890" s="15">
        <v>1</v>
      </c>
      <c r="AQ890" s="43" t="str">
        <f t="shared" si="124"/>
        <v>SI</v>
      </c>
      <c r="AR890" s="44">
        <f t="shared" si="125"/>
        <v>18700000</v>
      </c>
      <c r="AS890" s="44">
        <f t="shared" si="126"/>
        <v>18700000</v>
      </c>
      <c r="AT890" s="44">
        <f t="shared" si="127"/>
        <v>18700000</v>
      </c>
      <c r="AU890" s="44">
        <f t="shared" si="128"/>
        <v>18700000</v>
      </c>
      <c r="AV890" s="45" t="b">
        <f t="shared" si="129"/>
        <v>1</v>
      </c>
      <c r="AW890" s="45" t="b">
        <f t="shared" si="130"/>
        <v>1</v>
      </c>
      <c r="AX890" s="45"/>
    </row>
    <row r="891" spans="1:50" s="36" customFormat="1" ht="27.75" customHeight="1" x14ac:dyDescent="0.15">
      <c r="A891" s="36" t="str">
        <f t="shared" si="122"/>
        <v>Cooperativa de Hospitales de Antioquia - COHAN105030503</v>
      </c>
      <c r="B891" s="36" t="b">
        <f>+A891='[1]Anexo 9'!A891</f>
        <v>1</v>
      </c>
      <c r="C891" s="18">
        <v>890985122</v>
      </c>
      <c r="D891" s="18" t="s">
        <v>1031</v>
      </c>
      <c r="E891" s="15" t="s">
        <v>61</v>
      </c>
      <c r="F891" s="15" t="s">
        <v>62</v>
      </c>
      <c r="G891" s="15" t="s">
        <v>3155</v>
      </c>
      <c r="H891" s="15" t="s">
        <v>3155</v>
      </c>
      <c r="I891" s="15" t="s">
        <v>3155</v>
      </c>
      <c r="J891" s="15">
        <v>4</v>
      </c>
      <c r="K891" s="15" t="s">
        <v>3155</v>
      </c>
      <c r="L891" s="15">
        <v>105030503</v>
      </c>
      <c r="M891" s="15" t="s">
        <v>2056</v>
      </c>
      <c r="N891" s="15" t="s">
        <v>80</v>
      </c>
      <c r="O891" s="18" t="s">
        <v>2057</v>
      </c>
      <c r="P891" s="22" t="s">
        <v>3841</v>
      </c>
      <c r="Q891" s="15" t="s">
        <v>1798</v>
      </c>
      <c r="R891" s="18" t="s">
        <v>1684</v>
      </c>
      <c r="S891" s="22" t="b">
        <f t="shared" si="132"/>
        <v>0</v>
      </c>
      <c r="T891" s="18">
        <v>0</v>
      </c>
      <c r="U891" s="18">
        <v>0</v>
      </c>
      <c r="V891" s="15"/>
      <c r="W891" s="18" t="s">
        <v>1943</v>
      </c>
      <c r="X891" s="18"/>
      <c r="Y891" s="15" t="s">
        <v>73</v>
      </c>
      <c r="Z891" s="18" t="s">
        <v>1944</v>
      </c>
      <c r="AA891" s="18" t="s">
        <v>71</v>
      </c>
      <c r="AB891" s="18" t="s">
        <v>2058</v>
      </c>
      <c r="AC891" s="67" t="str">
        <f>+VLOOKUP("*"&amp;L891&amp;"*",'[2]REGISTROS SANITARIOS'!$D$732:$E$1070,2,FALSE)</f>
        <v>SI</v>
      </c>
      <c r="AD891" s="22" t="s">
        <v>1025</v>
      </c>
      <c r="AE891" s="16">
        <v>45153</v>
      </c>
      <c r="AF891" s="34" t="s">
        <v>73</v>
      </c>
      <c r="AG891" s="24">
        <v>20032988</v>
      </c>
      <c r="AH891" s="18">
        <v>1</v>
      </c>
      <c r="AI891" s="18" t="s">
        <v>1049</v>
      </c>
      <c r="AJ891" s="17">
        <v>16.5</v>
      </c>
      <c r="AK891" s="25">
        <v>16.5</v>
      </c>
      <c r="AL891" s="25">
        <v>33750</v>
      </c>
      <c r="AM891" s="35">
        <v>0</v>
      </c>
      <c r="AN891" s="49">
        <f t="shared" si="123"/>
        <v>556875</v>
      </c>
      <c r="AO891" s="18"/>
      <c r="AP891" s="15">
        <v>1</v>
      </c>
      <c r="AQ891" s="43" t="str">
        <f t="shared" si="124"/>
        <v>SI</v>
      </c>
      <c r="AR891" s="44">
        <f t="shared" si="125"/>
        <v>556875</v>
      </c>
      <c r="AS891" s="44">
        <f t="shared" si="126"/>
        <v>556875</v>
      </c>
      <c r="AT891" s="44">
        <f t="shared" si="127"/>
        <v>556875</v>
      </c>
      <c r="AU891" s="44">
        <f t="shared" si="128"/>
        <v>556875</v>
      </c>
      <c r="AV891" s="45" t="b">
        <f t="shared" si="129"/>
        <v>1</v>
      </c>
      <c r="AW891" s="45" t="b">
        <f t="shared" si="130"/>
        <v>1</v>
      </c>
      <c r="AX891" s="45"/>
    </row>
    <row r="892" spans="1:50" s="36" customFormat="1" ht="27.75" customHeight="1" x14ac:dyDescent="0.15">
      <c r="A892" s="36" t="str">
        <f t="shared" si="122"/>
        <v>Cooperativa de Hospitales de Antioquia - COHAN105030609</v>
      </c>
      <c r="B892" s="36" t="b">
        <f>+A892='[1]Anexo 9'!A892</f>
        <v>1</v>
      </c>
      <c r="C892" s="18">
        <v>890985122</v>
      </c>
      <c r="D892" s="18" t="s">
        <v>1031</v>
      </c>
      <c r="E892" s="15" t="s">
        <v>61</v>
      </c>
      <c r="F892" s="15" t="s">
        <v>62</v>
      </c>
      <c r="G892" s="15" t="s">
        <v>3155</v>
      </c>
      <c r="H892" s="15" t="s">
        <v>3155</v>
      </c>
      <c r="I892" s="15" t="s">
        <v>3155</v>
      </c>
      <c r="J892" s="15">
        <v>3</v>
      </c>
      <c r="K892" s="15" t="s">
        <v>3155</v>
      </c>
      <c r="L892" s="15">
        <v>105030609</v>
      </c>
      <c r="M892" s="15" t="s">
        <v>2059</v>
      </c>
      <c r="N892" s="15" t="s">
        <v>1436</v>
      </c>
      <c r="O892" s="18" t="s">
        <v>2060</v>
      </c>
      <c r="P892" s="22" t="s">
        <v>3841</v>
      </c>
      <c r="Q892" s="15" t="s">
        <v>1822</v>
      </c>
      <c r="R892" s="18" t="s">
        <v>1756</v>
      </c>
      <c r="S892" s="22" t="b">
        <f t="shared" si="132"/>
        <v>0</v>
      </c>
      <c r="T892" s="18" t="s">
        <v>2042</v>
      </c>
      <c r="U892" s="18">
        <v>0</v>
      </c>
      <c r="V892" s="15"/>
      <c r="W892" s="18" t="s">
        <v>2061</v>
      </c>
      <c r="X892" s="18"/>
      <c r="Y892" s="15" t="s">
        <v>73</v>
      </c>
      <c r="Z892" s="18" t="s">
        <v>1730</v>
      </c>
      <c r="AA892" s="18" t="s">
        <v>71</v>
      </c>
      <c r="AB892" s="18" t="s">
        <v>6874</v>
      </c>
      <c r="AC892" s="67" t="str">
        <f>+VLOOKUP("*"&amp;L892&amp;"*",'[2]REGISTROS SANITARIOS'!$D$732:$E$1070,2,FALSE)</f>
        <v>SI</v>
      </c>
      <c r="AD892" s="22" t="s">
        <v>1025</v>
      </c>
      <c r="AE892" s="16">
        <v>44006</v>
      </c>
      <c r="AF892" s="34" t="s">
        <v>68</v>
      </c>
      <c r="AG892" s="24">
        <v>35618</v>
      </c>
      <c r="AH892" s="18">
        <v>2</v>
      </c>
      <c r="AI892" s="18" t="s">
        <v>1049</v>
      </c>
      <c r="AJ892" s="17">
        <v>192500</v>
      </c>
      <c r="AK892" s="25">
        <v>192500</v>
      </c>
      <c r="AL892" s="25">
        <v>59</v>
      </c>
      <c r="AM892" s="35">
        <v>0</v>
      </c>
      <c r="AN892" s="49">
        <f t="shared" si="123"/>
        <v>11357500</v>
      </c>
      <c r="AO892" s="18"/>
      <c r="AP892" s="15">
        <v>1</v>
      </c>
      <c r="AQ892" s="43" t="str">
        <f t="shared" si="124"/>
        <v>SI</v>
      </c>
      <c r="AR892" s="44">
        <f t="shared" si="125"/>
        <v>11357500</v>
      </c>
      <c r="AS892" s="44">
        <f t="shared" si="126"/>
        <v>11357500</v>
      </c>
      <c r="AT892" s="44">
        <f t="shared" si="127"/>
        <v>11357500</v>
      </c>
      <c r="AU892" s="44">
        <f t="shared" si="128"/>
        <v>11357500</v>
      </c>
      <c r="AV892" s="45" t="b">
        <f t="shared" si="129"/>
        <v>1</v>
      </c>
      <c r="AW892" s="45" t="b">
        <f t="shared" si="130"/>
        <v>1</v>
      </c>
      <c r="AX892" s="45"/>
    </row>
    <row r="893" spans="1:50" s="36" customFormat="1" ht="27.75" customHeight="1" x14ac:dyDescent="0.15">
      <c r="A893" s="36" t="str">
        <f t="shared" si="122"/>
        <v>Cooperativa de Hospitales de Antioquia - COHAN105030709</v>
      </c>
      <c r="B893" s="36" t="b">
        <f>+A893='[1]Anexo 9'!A893</f>
        <v>1</v>
      </c>
      <c r="C893" s="18">
        <v>890985122</v>
      </c>
      <c r="D893" s="18" t="s">
        <v>1031</v>
      </c>
      <c r="E893" s="15" t="s">
        <v>61</v>
      </c>
      <c r="F893" s="15" t="s">
        <v>62</v>
      </c>
      <c r="G893" s="15" t="s">
        <v>3155</v>
      </c>
      <c r="H893" s="15" t="s">
        <v>3155</v>
      </c>
      <c r="I893" s="15" t="s">
        <v>3155</v>
      </c>
      <c r="J893" s="15">
        <v>3</v>
      </c>
      <c r="K893" s="15" t="s">
        <v>3155</v>
      </c>
      <c r="L893" s="15">
        <v>105030709</v>
      </c>
      <c r="M893" s="15" t="s">
        <v>2063</v>
      </c>
      <c r="N893" s="15" t="s">
        <v>1436</v>
      </c>
      <c r="O893" s="18" t="s">
        <v>2064</v>
      </c>
      <c r="P893" s="22" t="s">
        <v>73</v>
      </c>
      <c r="Q893" s="15" t="s">
        <v>1822</v>
      </c>
      <c r="R893" s="18" t="s">
        <v>1756</v>
      </c>
      <c r="S893" s="22" t="b">
        <f t="shared" si="132"/>
        <v>0</v>
      </c>
      <c r="T893" s="18" t="s">
        <v>2042</v>
      </c>
      <c r="U893" s="18">
        <v>0</v>
      </c>
      <c r="V893" s="15"/>
      <c r="W893" s="18" t="s">
        <v>2061</v>
      </c>
      <c r="X893" s="18"/>
      <c r="Y893" s="15" t="s">
        <v>73</v>
      </c>
      <c r="Z893" s="18" t="s">
        <v>1730</v>
      </c>
      <c r="AA893" s="18" t="s">
        <v>71</v>
      </c>
      <c r="AB893" s="18" t="s">
        <v>6787</v>
      </c>
      <c r="AC893" s="67" t="str">
        <f>+VLOOKUP("*"&amp;L893&amp;"*",'[2]REGISTROS SANITARIOS'!$D$732:$E$1070,2,FALSE)</f>
        <v>SI</v>
      </c>
      <c r="AD893" s="22" t="s">
        <v>1025</v>
      </c>
      <c r="AE893" s="16">
        <v>44105</v>
      </c>
      <c r="AF893" s="34" t="s">
        <v>68</v>
      </c>
      <c r="AG893" s="24">
        <v>35619</v>
      </c>
      <c r="AH893" s="18">
        <v>3</v>
      </c>
      <c r="AI893" s="18" t="s">
        <v>1049</v>
      </c>
      <c r="AJ893" s="17">
        <v>18700</v>
      </c>
      <c r="AK893" s="25">
        <v>18700</v>
      </c>
      <c r="AL893" s="25">
        <v>104</v>
      </c>
      <c r="AM893" s="35">
        <v>0</v>
      </c>
      <c r="AN893" s="49">
        <f t="shared" si="123"/>
        <v>1944800</v>
      </c>
      <c r="AO893" s="18"/>
      <c r="AP893" s="15">
        <v>1</v>
      </c>
      <c r="AQ893" s="43" t="str">
        <f t="shared" si="124"/>
        <v>SI</v>
      </c>
      <c r="AR893" s="44">
        <f t="shared" si="125"/>
        <v>1944800</v>
      </c>
      <c r="AS893" s="44">
        <f t="shared" si="126"/>
        <v>1944800</v>
      </c>
      <c r="AT893" s="44">
        <f t="shared" si="127"/>
        <v>1944800</v>
      </c>
      <c r="AU893" s="44">
        <f t="shared" si="128"/>
        <v>1944800</v>
      </c>
      <c r="AV893" s="45" t="b">
        <f t="shared" si="129"/>
        <v>1</v>
      </c>
      <c r="AW893" s="45" t="b">
        <f t="shared" si="130"/>
        <v>1</v>
      </c>
      <c r="AX893" s="45"/>
    </row>
    <row r="894" spans="1:50" s="36" customFormat="1" ht="27.75" customHeight="1" x14ac:dyDescent="0.15">
      <c r="A894" s="36" t="str">
        <f t="shared" si="122"/>
        <v>Cooperativa de Hospitales de Antioquia - COHAN105031009</v>
      </c>
      <c r="B894" s="36" t="b">
        <f>+A894='[1]Anexo 9'!A894</f>
        <v>1</v>
      </c>
      <c r="C894" s="18">
        <v>890985122</v>
      </c>
      <c r="D894" s="18" t="s">
        <v>1031</v>
      </c>
      <c r="E894" s="15" t="s">
        <v>61</v>
      </c>
      <c r="F894" s="15" t="s">
        <v>62</v>
      </c>
      <c r="G894" s="15" t="s">
        <v>3155</v>
      </c>
      <c r="H894" s="15" t="s">
        <v>3155</v>
      </c>
      <c r="I894" s="15" t="s">
        <v>3155</v>
      </c>
      <c r="J894" s="15">
        <v>4</v>
      </c>
      <c r="K894" s="15" t="s">
        <v>3155</v>
      </c>
      <c r="L894" s="15">
        <v>105031009</v>
      </c>
      <c r="M894" s="15" t="s">
        <v>2065</v>
      </c>
      <c r="N894" s="15" t="s">
        <v>1436</v>
      </c>
      <c r="O894" s="18" t="s">
        <v>2066</v>
      </c>
      <c r="P894" s="22" t="s">
        <v>73</v>
      </c>
      <c r="Q894" s="15" t="s">
        <v>1822</v>
      </c>
      <c r="R894" s="18" t="s">
        <v>1761</v>
      </c>
      <c r="S894" s="22" t="b">
        <f t="shared" si="132"/>
        <v>0</v>
      </c>
      <c r="T894" s="18" t="s">
        <v>2042</v>
      </c>
      <c r="U894" s="18">
        <v>0</v>
      </c>
      <c r="V894" s="15"/>
      <c r="W894" s="18" t="s">
        <v>1781</v>
      </c>
      <c r="X894" s="18"/>
      <c r="Y894" s="15" t="s">
        <v>73</v>
      </c>
      <c r="Z894" s="18" t="s">
        <v>1704</v>
      </c>
      <c r="AA894" s="18" t="s">
        <v>71</v>
      </c>
      <c r="AB894" s="18" t="s">
        <v>2067</v>
      </c>
      <c r="AC894" s="67" t="str">
        <f>+VLOOKUP("*"&amp;L894&amp;"*",'[2]REGISTROS SANITARIOS'!$D$732:$E$1070,2,FALSE)</f>
        <v>SI</v>
      </c>
      <c r="AD894" s="22" t="s">
        <v>1025</v>
      </c>
      <c r="AE894" s="16">
        <v>43713</v>
      </c>
      <c r="AF894" s="34" t="s">
        <v>68</v>
      </c>
      <c r="AG894" s="24">
        <v>54972</v>
      </c>
      <c r="AH894" s="18">
        <v>7</v>
      </c>
      <c r="AI894" s="18" t="s">
        <v>1049</v>
      </c>
      <c r="AJ894" s="17">
        <v>143000</v>
      </c>
      <c r="AK894" s="25">
        <v>143000</v>
      </c>
      <c r="AL894" s="25">
        <v>51</v>
      </c>
      <c r="AM894" s="35">
        <v>0</v>
      </c>
      <c r="AN894" s="49">
        <f t="shared" si="123"/>
        <v>7293000</v>
      </c>
      <c r="AO894" s="18"/>
      <c r="AP894" s="15">
        <v>1</v>
      </c>
      <c r="AQ894" s="43" t="str">
        <f t="shared" si="124"/>
        <v>SI</v>
      </c>
      <c r="AR894" s="44">
        <f t="shared" si="125"/>
        <v>7293000</v>
      </c>
      <c r="AS894" s="44">
        <f t="shared" si="126"/>
        <v>7293000</v>
      </c>
      <c r="AT894" s="44">
        <f t="shared" si="127"/>
        <v>7293000</v>
      </c>
      <c r="AU894" s="44">
        <f t="shared" si="128"/>
        <v>7293000</v>
      </c>
      <c r="AV894" s="45" t="b">
        <f t="shared" si="129"/>
        <v>1</v>
      </c>
      <c r="AW894" s="45" t="b">
        <f t="shared" si="130"/>
        <v>1</v>
      </c>
      <c r="AX894" s="45"/>
    </row>
    <row r="895" spans="1:50" s="36" customFormat="1" ht="27.75" customHeight="1" x14ac:dyDescent="0.15">
      <c r="A895" s="36" t="str">
        <f t="shared" si="122"/>
        <v>Cooperativa de Hospitales de Antioquia - COHAN105031209</v>
      </c>
      <c r="B895" s="36" t="b">
        <f>+A895='[1]Anexo 9'!A895</f>
        <v>1</v>
      </c>
      <c r="C895" s="18">
        <v>890985122</v>
      </c>
      <c r="D895" s="18" t="s">
        <v>1031</v>
      </c>
      <c r="E895" s="15" t="s">
        <v>61</v>
      </c>
      <c r="F895" s="15" t="s">
        <v>62</v>
      </c>
      <c r="G895" s="15" t="s">
        <v>3155</v>
      </c>
      <c r="H895" s="15" t="s">
        <v>3155</v>
      </c>
      <c r="I895" s="15" t="s">
        <v>3155</v>
      </c>
      <c r="J895" s="15">
        <v>6</v>
      </c>
      <c r="K895" s="15" t="s">
        <v>3155</v>
      </c>
      <c r="L895" s="15">
        <v>105031209</v>
      </c>
      <c r="M895" s="15" t="s">
        <v>2068</v>
      </c>
      <c r="N895" s="15" t="s">
        <v>1436</v>
      </c>
      <c r="O895" s="18" t="s">
        <v>2069</v>
      </c>
      <c r="P895" s="22" t="s">
        <v>3841</v>
      </c>
      <c r="Q895" s="15" t="s">
        <v>1822</v>
      </c>
      <c r="R895" s="18" t="s">
        <v>5714</v>
      </c>
      <c r="S895" s="22" t="b">
        <f t="shared" si="132"/>
        <v>0</v>
      </c>
      <c r="T895" s="18">
        <v>0</v>
      </c>
      <c r="U895" s="18" t="s">
        <v>6234</v>
      </c>
      <c r="V895" s="15"/>
      <c r="W895" s="18" t="s">
        <v>1824</v>
      </c>
      <c r="X895" s="18"/>
      <c r="Y895" s="15" t="s">
        <v>73</v>
      </c>
      <c r="Z895" s="18" t="s">
        <v>2071</v>
      </c>
      <c r="AA895" s="18" t="s">
        <v>71</v>
      </c>
      <c r="AB895" s="18" t="s">
        <v>2072</v>
      </c>
      <c r="AC895" s="67" t="str">
        <f>+VLOOKUP("*"&amp;L895&amp;"*",'[2]REGISTROS SANITARIOS'!$D$732:$E$1070,2,FALSE)</f>
        <v>SI</v>
      </c>
      <c r="AD895" s="22" t="s">
        <v>1025</v>
      </c>
      <c r="AE895" s="16">
        <v>45056</v>
      </c>
      <c r="AF895" s="34" t="s">
        <v>73</v>
      </c>
      <c r="AG895" s="24">
        <v>40113</v>
      </c>
      <c r="AH895" s="18">
        <v>37</v>
      </c>
      <c r="AI895" s="18" t="s">
        <v>1049</v>
      </c>
      <c r="AJ895" s="17">
        <v>1155000</v>
      </c>
      <c r="AK895" s="25">
        <v>1155000</v>
      </c>
      <c r="AL895" s="25">
        <v>28</v>
      </c>
      <c r="AM895" s="35">
        <v>0</v>
      </c>
      <c r="AN895" s="49">
        <f t="shared" si="123"/>
        <v>32340000</v>
      </c>
      <c r="AO895" s="18"/>
      <c r="AP895" s="15" t="s">
        <v>56</v>
      </c>
      <c r="AQ895" s="43" t="str">
        <f t="shared" si="124"/>
        <v>SI</v>
      </c>
      <c r="AR895" s="44">
        <f t="shared" si="125"/>
        <v>32340000</v>
      </c>
      <c r="AS895" s="44">
        <f t="shared" si="126"/>
        <v>32340000</v>
      </c>
      <c r="AT895" s="44">
        <f t="shared" si="127"/>
        <v>32340000</v>
      </c>
      <c r="AU895" s="44">
        <f t="shared" si="128"/>
        <v>32340000</v>
      </c>
      <c r="AV895" s="45" t="b">
        <f t="shared" si="129"/>
        <v>1</v>
      </c>
      <c r="AW895" s="45" t="b">
        <f t="shared" si="130"/>
        <v>1</v>
      </c>
      <c r="AX895" s="45"/>
    </row>
    <row r="896" spans="1:50" s="36" customFormat="1" ht="27.75" customHeight="1" x14ac:dyDescent="0.15">
      <c r="A896" s="36" t="str">
        <f t="shared" si="122"/>
        <v>Cooperativa de Hospitales de Antioquia - COHAN105031409</v>
      </c>
      <c r="B896" s="36" t="b">
        <f>+A896='[1]Anexo 9'!A896</f>
        <v>1</v>
      </c>
      <c r="C896" s="18">
        <v>890985122</v>
      </c>
      <c r="D896" s="18" t="s">
        <v>1031</v>
      </c>
      <c r="E896" s="15" t="s">
        <v>61</v>
      </c>
      <c r="F896" s="15" t="s">
        <v>62</v>
      </c>
      <c r="G896" s="15" t="s">
        <v>3155</v>
      </c>
      <c r="H896" s="15" t="s">
        <v>3155</v>
      </c>
      <c r="I896" s="15" t="s">
        <v>3155</v>
      </c>
      <c r="J896" s="15">
        <v>6</v>
      </c>
      <c r="K896" s="15" t="s">
        <v>3155</v>
      </c>
      <c r="L896" s="15">
        <v>105031409</v>
      </c>
      <c r="M896" s="15" t="s">
        <v>2073</v>
      </c>
      <c r="N896" s="15" t="s">
        <v>1436</v>
      </c>
      <c r="O896" s="18" t="s">
        <v>2074</v>
      </c>
      <c r="P896" s="22" t="s">
        <v>3841</v>
      </c>
      <c r="Q896" s="15" t="s">
        <v>1822</v>
      </c>
      <c r="R896" s="18" t="s">
        <v>5714</v>
      </c>
      <c r="S896" s="22" t="b">
        <f t="shared" si="132"/>
        <v>0</v>
      </c>
      <c r="T896" s="18">
        <v>0</v>
      </c>
      <c r="U896" s="18" t="s">
        <v>6234</v>
      </c>
      <c r="V896" s="15"/>
      <c r="W896" s="18" t="s">
        <v>1824</v>
      </c>
      <c r="X896" s="18"/>
      <c r="Y896" s="15" t="s">
        <v>73</v>
      </c>
      <c r="Z896" s="18" t="s">
        <v>2021</v>
      </c>
      <c r="AA896" s="18" t="s">
        <v>71</v>
      </c>
      <c r="AB896" s="18" t="s">
        <v>2075</v>
      </c>
      <c r="AC896" s="67" t="str">
        <f>+VLOOKUP("*"&amp;L896&amp;"*",'[2]REGISTROS SANITARIOS'!$D$732:$E$1070,2,FALSE)</f>
        <v>SI</v>
      </c>
      <c r="AD896" s="22" t="s">
        <v>1025</v>
      </c>
      <c r="AE896" s="16">
        <v>44874</v>
      </c>
      <c r="AF896" s="34" t="s">
        <v>73</v>
      </c>
      <c r="AG896" s="24">
        <v>44569</v>
      </c>
      <c r="AH896" s="18">
        <v>25</v>
      </c>
      <c r="AI896" s="18" t="s">
        <v>1049</v>
      </c>
      <c r="AJ896" s="17">
        <v>2090000</v>
      </c>
      <c r="AK896" s="25">
        <v>2090000</v>
      </c>
      <c r="AL896" s="25">
        <v>35</v>
      </c>
      <c r="AM896" s="35">
        <v>0</v>
      </c>
      <c r="AN896" s="49">
        <f t="shared" si="123"/>
        <v>73150000</v>
      </c>
      <c r="AO896" s="18"/>
      <c r="AP896" s="15" t="s">
        <v>56</v>
      </c>
      <c r="AQ896" s="43" t="str">
        <f t="shared" si="124"/>
        <v>SI</v>
      </c>
      <c r="AR896" s="44">
        <f t="shared" si="125"/>
        <v>73150000</v>
      </c>
      <c r="AS896" s="44">
        <f t="shared" si="126"/>
        <v>73150000</v>
      </c>
      <c r="AT896" s="44">
        <f t="shared" si="127"/>
        <v>73150000</v>
      </c>
      <c r="AU896" s="44">
        <f t="shared" si="128"/>
        <v>73150000</v>
      </c>
      <c r="AV896" s="45" t="b">
        <f t="shared" si="129"/>
        <v>1</v>
      </c>
      <c r="AW896" s="45" t="b">
        <f t="shared" si="130"/>
        <v>1</v>
      </c>
      <c r="AX896" s="45"/>
    </row>
    <row r="897" spans="1:50" s="36" customFormat="1" ht="27.75" customHeight="1" x14ac:dyDescent="0.15">
      <c r="A897" s="36" t="str">
        <f t="shared" si="122"/>
        <v>Cooperativa de Hospitales de Antioquia - COHAN105031609</v>
      </c>
      <c r="B897" s="36" t="b">
        <f>+A897='[1]Anexo 9'!A897</f>
        <v>1</v>
      </c>
      <c r="C897" s="18">
        <v>890985122</v>
      </c>
      <c r="D897" s="18" t="s">
        <v>1031</v>
      </c>
      <c r="E897" s="15" t="s">
        <v>61</v>
      </c>
      <c r="F897" s="15" t="s">
        <v>62</v>
      </c>
      <c r="G897" s="15" t="s">
        <v>3155</v>
      </c>
      <c r="H897" s="15" t="s">
        <v>3155</v>
      </c>
      <c r="I897" s="15" t="s">
        <v>3155</v>
      </c>
      <c r="J897" s="15">
        <v>5</v>
      </c>
      <c r="K897" s="15" t="s">
        <v>3155</v>
      </c>
      <c r="L897" s="15">
        <v>105031609</v>
      </c>
      <c r="M897" s="15" t="s">
        <v>2076</v>
      </c>
      <c r="N897" s="15" t="s">
        <v>1436</v>
      </c>
      <c r="O897" s="18" t="s">
        <v>4389</v>
      </c>
      <c r="P897" s="22" t="s">
        <v>73</v>
      </c>
      <c r="Q897" s="15" t="s">
        <v>2077</v>
      </c>
      <c r="R897" s="18" t="s">
        <v>1758</v>
      </c>
      <c r="S897" s="22" t="b">
        <f t="shared" si="132"/>
        <v>0</v>
      </c>
      <c r="T897" s="18" t="s">
        <v>2042</v>
      </c>
      <c r="U897" s="18">
        <v>0</v>
      </c>
      <c r="V897" s="15"/>
      <c r="W897" s="18" t="s">
        <v>6235</v>
      </c>
      <c r="X897" s="18"/>
      <c r="Y897" s="15" t="s">
        <v>73</v>
      </c>
      <c r="Z897" s="18" t="s">
        <v>1938</v>
      </c>
      <c r="AA897" s="18" t="s">
        <v>71</v>
      </c>
      <c r="AB897" s="18" t="s">
        <v>3525</v>
      </c>
      <c r="AC897" s="67" t="str">
        <f>+VLOOKUP("*"&amp;L897&amp;"*",'[2]REGISTROS SANITARIOS'!$D$732:$E$1070,2,FALSE)</f>
        <v>SI</v>
      </c>
      <c r="AD897" s="22" t="s">
        <v>1025</v>
      </c>
      <c r="AE897" s="16">
        <v>44756</v>
      </c>
      <c r="AF897" s="34" t="s">
        <v>73</v>
      </c>
      <c r="AG897" s="24">
        <v>19961372</v>
      </c>
      <c r="AH897" s="18">
        <v>7</v>
      </c>
      <c r="AI897" s="18" t="s">
        <v>1049</v>
      </c>
      <c r="AJ897" s="17">
        <v>1193500</v>
      </c>
      <c r="AK897" s="25">
        <v>1193500</v>
      </c>
      <c r="AL897" s="25">
        <v>26</v>
      </c>
      <c r="AM897" s="35">
        <v>0</v>
      </c>
      <c r="AN897" s="49">
        <f t="shared" si="123"/>
        <v>31031000</v>
      </c>
      <c r="AO897" s="18"/>
      <c r="AP897" s="15" t="s">
        <v>56</v>
      </c>
      <c r="AQ897" s="43" t="str">
        <f t="shared" si="124"/>
        <v>SI</v>
      </c>
      <c r="AR897" s="44">
        <f t="shared" si="125"/>
        <v>31031000</v>
      </c>
      <c r="AS897" s="44">
        <f t="shared" si="126"/>
        <v>31031000</v>
      </c>
      <c r="AT897" s="44">
        <f t="shared" si="127"/>
        <v>31031000</v>
      </c>
      <c r="AU897" s="44">
        <f t="shared" si="128"/>
        <v>31031000</v>
      </c>
      <c r="AV897" s="45" t="b">
        <f t="shared" si="129"/>
        <v>1</v>
      </c>
      <c r="AW897" s="45" t="b">
        <f t="shared" si="130"/>
        <v>1</v>
      </c>
      <c r="AX897" s="45"/>
    </row>
    <row r="898" spans="1:50" s="36" customFormat="1" ht="27.75" customHeight="1" x14ac:dyDescent="0.15">
      <c r="A898" s="36" t="str">
        <f t="shared" si="122"/>
        <v>Cooperativa de Hospitales de Antioquia - COHAN105031809</v>
      </c>
      <c r="B898" s="36" t="b">
        <f>+A898='[1]Anexo 9'!A898</f>
        <v>1</v>
      </c>
      <c r="C898" s="18">
        <v>890985122</v>
      </c>
      <c r="D898" s="18" t="s">
        <v>1031</v>
      </c>
      <c r="E898" s="15" t="s">
        <v>61</v>
      </c>
      <c r="F898" s="15" t="s">
        <v>62</v>
      </c>
      <c r="G898" s="15" t="s">
        <v>3155</v>
      </c>
      <c r="H898" s="15" t="s">
        <v>3155</v>
      </c>
      <c r="I898" s="15" t="s">
        <v>3155</v>
      </c>
      <c r="J898" s="15">
        <v>6</v>
      </c>
      <c r="K898" s="15" t="s">
        <v>3155</v>
      </c>
      <c r="L898" s="15">
        <v>105031809</v>
      </c>
      <c r="M898" s="15" t="s">
        <v>2079</v>
      </c>
      <c r="N898" s="15" t="s">
        <v>1436</v>
      </c>
      <c r="O898" s="18" t="s">
        <v>2080</v>
      </c>
      <c r="P898" s="22" t="s">
        <v>73</v>
      </c>
      <c r="Q898" s="15" t="s">
        <v>2081</v>
      </c>
      <c r="R898" s="18" t="s">
        <v>2176</v>
      </c>
      <c r="S898" s="22" t="b">
        <f t="shared" si="132"/>
        <v>0</v>
      </c>
      <c r="T898" s="18" t="s">
        <v>2042</v>
      </c>
      <c r="U898" s="18">
        <v>0</v>
      </c>
      <c r="V898" s="15"/>
      <c r="W898" s="18" t="s">
        <v>1707</v>
      </c>
      <c r="X898" s="18"/>
      <c r="Y898" s="15" t="s">
        <v>73</v>
      </c>
      <c r="Z898" s="18" t="s">
        <v>1807</v>
      </c>
      <c r="AA898" s="18" t="s">
        <v>71</v>
      </c>
      <c r="AB898" s="18" t="s">
        <v>2082</v>
      </c>
      <c r="AC898" s="67" t="str">
        <f>+VLOOKUP("*"&amp;L898&amp;"*",'[2]REGISTROS SANITARIOS'!$D$732:$E$1070,2,FALSE)</f>
        <v>SI</v>
      </c>
      <c r="AD898" s="22" t="s">
        <v>1025</v>
      </c>
      <c r="AE898" s="16">
        <v>44767</v>
      </c>
      <c r="AF898" s="34" t="s">
        <v>73</v>
      </c>
      <c r="AG898" s="24">
        <v>19965499</v>
      </c>
      <c r="AH898" s="18">
        <v>11</v>
      </c>
      <c r="AI898" s="18" t="s">
        <v>1049</v>
      </c>
      <c r="AJ898" s="17">
        <v>6600000</v>
      </c>
      <c r="AK898" s="25">
        <v>6600000</v>
      </c>
      <c r="AL898" s="25">
        <v>38</v>
      </c>
      <c r="AM898" s="35">
        <v>0</v>
      </c>
      <c r="AN898" s="49">
        <f t="shared" si="123"/>
        <v>250800000</v>
      </c>
      <c r="AO898" s="18"/>
      <c r="AP898" s="15">
        <v>1</v>
      </c>
      <c r="AQ898" s="43" t="str">
        <f t="shared" si="124"/>
        <v>SI</v>
      </c>
      <c r="AR898" s="44">
        <f t="shared" si="125"/>
        <v>250800000</v>
      </c>
      <c r="AS898" s="44">
        <f t="shared" si="126"/>
        <v>250800000</v>
      </c>
      <c r="AT898" s="44">
        <f t="shared" si="127"/>
        <v>250800000</v>
      </c>
      <c r="AU898" s="44">
        <f t="shared" si="128"/>
        <v>250800000</v>
      </c>
      <c r="AV898" s="45" t="b">
        <f t="shared" si="129"/>
        <v>1</v>
      </c>
      <c r="AW898" s="45" t="b">
        <f t="shared" si="130"/>
        <v>1</v>
      </c>
      <c r="AX898" s="45"/>
    </row>
    <row r="899" spans="1:50" s="36" customFormat="1" ht="27.75" customHeight="1" x14ac:dyDescent="0.15">
      <c r="A899" s="36" t="str">
        <f t="shared" si="122"/>
        <v>Cooperativa de Hospitales de Antioquia - COHAN105032703</v>
      </c>
      <c r="B899" s="36" t="b">
        <f>+A899='[1]Anexo 9'!A899</f>
        <v>1</v>
      </c>
      <c r="C899" s="18">
        <v>890985122</v>
      </c>
      <c r="D899" s="18" t="s">
        <v>1031</v>
      </c>
      <c r="E899" s="15" t="s">
        <v>61</v>
      </c>
      <c r="F899" s="15" t="s">
        <v>62</v>
      </c>
      <c r="G899" s="15" t="s">
        <v>3155</v>
      </c>
      <c r="H899" s="15" t="s">
        <v>3155</v>
      </c>
      <c r="I899" s="15" t="s">
        <v>3155</v>
      </c>
      <c r="J899" s="15">
        <v>4</v>
      </c>
      <c r="K899" s="15" t="s">
        <v>3155</v>
      </c>
      <c r="L899" s="15">
        <v>105032703</v>
      </c>
      <c r="M899" s="15" t="s">
        <v>2083</v>
      </c>
      <c r="N899" s="15" t="s">
        <v>80</v>
      </c>
      <c r="O899" s="18" t="s">
        <v>4390</v>
      </c>
      <c r="P899" s="22" t="s">
        <v>73</v>
      </c>
      <c r="Q899" s="15" t="s">
        <v>1633</v>
      </c>
      <c r="R899" s="18" t="s">
        <v>1684</v>
      </c>
      <c r="S899" s="22" t="b">
        <f t="shared" si="132"/>
        <v>0</v>
      </c>
      <c r="T899" s="18">
        <v>0</v>
      </c>
      <c r="U899" s="18">
        <v>0</v>
      </c>
      <c r="V899" s="15"/>
      <c r="W899" s="18" t="s">
        <v>2150</v>
      </c>
      <c r="X899" s="18"/>
      <c r="Y899" s="15" t="s">
        <v>73</v>
      </c>
      <c r="Z899" s="18" t="s">
        <v>2151</v>
      </c>
      <c r="AA899" s="18" t="s">
        <v>71</v>
      </c>
      <c r="AB899" s="18" t="s">
        <v>6875</v>
      </c>
      <c r="AC899" s="67" t="str">
        <f>+VLOOKUP("*"&amp;L899&amp;"*",'[2]REGISTROS SANITARIOS'!$D$732:$E$1070,2,FALSE)</f>
        <v>SI</v>
      </c>
      <c r="AD899" s="22" t="s">
        <v>1025</v>
      </c>
      <c r="AE899" s="16">
        <v>44287</v>
      </c>
      <c r="AF899" s="34" t="s">
        <v>73</v>
      </c>
      <c r="AG899" s="24">
        <v>20087030</v>
      </c>
      <c r="AH899" s="18">
        <v>2</v>
      </c>
      <c r="AI899" s="18" t="s">
        <v>1049</v>
      </c>
      <c r="AJ899" s="17">
        <v>82.5</v>
      </c>
      <c r="AK899" s="25">
        <v>82.5</v>
      </c>
      <c r="AL899" s="25">
        <v>17401</v>
      </c>
      <c r="AM899" s="35">
        <v>0</v>
      </c>
      <c r="AN899" s="49">
        <f t="shared" si="123"/>
        <v>1435582.5</v>
      </c>
      <c r="AO899" s="18" t="s">
        <v>45</v>
      </c>
      <c r="AP899" s="15">
        <v>1</v>
      </c>
      <c r="AQ899" s="43" t="str">
        <f t="shared" si="124"/>
        <v>SI</v>
      </c>
      <c r="AR899" s="44">
        <f t="shared" si="125"/>
        <v>1435582.5</v>
      </c>
      <c r="AS899" s="44">
        <f t="shared" si="126"/>
        <v>1435582.5</v>
      </c>
      <c r="AT899" s="44">
        <f t="shared" si="127"/>
        <v>1435582.5</v>
      </c>
      <c r="AU899" s="44">
        <f t="shared" si="128"/>
        <v>1435582.5</v>
      </c>
      <c r="AV899" s="45" t="b">
        <f t="shared" si="129"/>
        <v>1</v>
      </c>
      <c r="AW899" s="45" t="b">
        <f t="shared" si="130"/>
        <v>1</v>
      </c>
      <c r="AX899" s="45"/>
    </row>
    <row r="900" spans="1:50" s="36" customFormat="1" ht="27.75" customHeight="1" x14ac:dyDescent="0.15">
      <c r="A900" s="36" t="str">
        <f t="shared" ref="A900:A963" si="133">+D900&amp;L900</f>
        <v>Cooperativa de Hospitales de Antioquia - COHAN105040109</v>
      </c>
      <c r="B900" s="36" t="b">
        <f>+A900='[1]Anexo 9'!A900</f>
        <v>1</v>
      </c>
      <c r="C900" s="18">
        <v>890985122</v>
      </c>
      <c r="D900" s="18" t="s">
        <v>1031</v>
      </c>
      <c r="E900" s="15" t="s">
        <v>61</v>
      </c>
      <c r="F900" s="15" t="s">
        <v>62</v>
      </c>
      <c r="G900" s="15" t="s">
        <v>3155</v>
      </c>
      <c r="H900" s="15" t="s">
        <v>3155</v>
      </c>
      <c r="I900" s="15" t="s">
        <v>3155</v>
      </c>
      <c r="J900" s="15">
        <v>4</v>
      </c>
      <c r="K900" s="15" t="s">
        <v>3155</v>
      </c>
      <c r="L900" s="15">
        <v>105040109</v>
      </c>
      <c r="M900" s="15" t="s">
        <v>2085</v>
      </c>
      <c r="N900" s="15" t="s">
        <v>1436</v>
      </c>
      <c r="O900" s="18" t="s">
        <v>4391</v>
      </c>
      <c r="P900" s="22" t="s">
        <v>73</v>
      </c>
      <c r="Q900" s="15" t="s">
        <v>1428</v>
      </c>
      <c r="R900" s="18" t="s">
        <v>1716</v>
      </c>
      <c r="S900" s="22" t="b">
        <f t="shared" si="132"/>
        <v>0</v>
      </c>
      <c r="T900" s="18" t="s">
        <v>2042</v>
      </c>
      <c r="U900" s="18">
        <v>0</v>
      </c>
      <c r="V900" s="15"/>
      <c r="W900" s="18" t="s">
        <v>1707</v>
      </c>
      <c r="X900" s="18"/>
      <c r="Y900" s="15" t="s">
        <v>73</v>
      </c>
      <c r="Z900" s="18" t="s">
        <v>2048</v>
      </c>
      <c r="AA900" s="18" t="s">
        <v>71</v>
      </c>
      <c r="AB900" s="18" t="s">
        <v>6876</v>
      </c>
      <c r="AC900" s="67" t="str">
        <f>+VLOOKUP("*"&amp;L900&amp;"*",'[2]REGISTROS SANITARIOS'!$D$732:$E$1070,2,FALSE)</f>
        <v>SI</v>
      </c>
      <c r="AD900" s="22" t="s">
        <v>1025</v>
      </c>
      <c r="AE900" s="16">
        <v>44980</v>
      </c>
      <c r="AF900" s="34" t="s">
        <v>73</v>
      </c>
      <c r="AG900" s="24">
        <v>19975836</v>
      </c>
      <c r="AH900" s="18">
        <v>1</v>
      </c>
      <c r="AI900" s="18" t="s">
        <v>1049</v>
      </c>
      <c r="AJ900" s="17">
        <v>19250</v>
      </c>
      <c r="AK900" s="25">
        <v>19250</v>
      </c>
      <c r="AL900" s="25">
        <v>335</v>
      </c>
      <c r="AM900" s="35">
        <v>0</v>
      </c>
      <c r="AN900" s="49">
        <f t="shared" ref="AN900:AN963" si="134">+AL900*((1+AM900)*AK900)</f>
        <v>6448750</v>
      </c>
      <c r="AO900" s="18"/>
      <c r="AP900" s="15" t="s">
        <v>56</v>
      </c>
      <c r="AQ900" s="43" t="str">
        <f t="shared" ref="AQ900:AQ963" si="135">+IF(AK900="","NO INDICA",IF(AJ900=AK900,"SI",IF(AK900&gt;AJ900,"MAYOR",IF(AK900&lt;AJ900,"MENOR"))))</f>
        <v>SI</v>
      </c>
      <c r="AR900" s="44">
        <f t="shared" ref="AR900:AR963" si="136">+AJ900*(AL900*(1+AM900))</f>
        <v>6448750</v>
      </c>
      <c r="AS900" s="44">
        <f t="shared" ref="AS900:AS963" si="137">+AJ900*AL900</f>
        <v>6448750</v>
      </c>
      <c r="AT900" s="44">
        <f t="shared" ref="AT900:AT963" si="138">+AL900*AK900</f>
        <v>6448750</v>
      </c>
      <c r="AU900" s="44">
        <f t="shared" ref="AU900:AU963" si="139">+AK900*(AL900*(1+AM900))</f>
        <v>6448750</v>
      </c>
      <c r="AV900" s="45" t="b">
        <f t="shared" ref="AV900:AV963" si="140">+IFERROR(AU900=AN900,"FALSO")</f>
        <v>1</v>
      </c>
      <c r="AW900" s="45" t="b">
        <f t="shared" ref="AW900:AW963" si="141">+AS900=AN900</f>
        <v>1</v>
      </c>
      <c r="AX900" s="45"/>
    </row>
    <row r="901" spans="1:50" s="36" customFormat="1" ht="27.75" customHeight="1" x14ac:dyDescent="0.15">
      <c r="A901" s="36" t="str">
        <f t="shared" si="133"/>
        <v>Cooperativa de Hospitales de Antioquia - COHAN105040203</v>
      </c>
      <c r="B901" s="36" t="b">
        <f>+A901='[1]Anexo 9'!A901</f>
        <v>1</v>
      </c>
      <c r="C901" s="18">
        <v>890985122</v>
      </c>
      <c r="D901" s="18" t="s">
        <v>1031</v>
      </c>
      <c r="E901" s="15" t="s">
        <v>61</v>
      </c>
      <c r="F901" s="15" t="s">
        <v>62</v>
      </c>
      <c r="G901" s="15" t="s">
        <v>3155</v>
      </c>
      <c r="H901" s="15" t="s">
        <v>3155</v>
      </c>
      <c r="I901" s="15" t="s">
        <v>3155</v>
      </c>
      <c r="J901" s="15">
        <v>6</v>
      </c>
      <c r="K901" s="15" t="s">
        <v>3155</v>
      </c>
      <c r="L901" s="15">
        <v>105040203</v>
      </c>
      <c r="M901" s="15" t="s">
        <v>2087</v>
      </c>
      <c r="N901" s="15" t="s">
        <v>64</v>
      </c>
      <c r="O901" s="18" t="s">
        <v>4392</v>
      </c>
      <c r="P901" s="22" t="s">
        <v>73</v>
      </c>
      <c r="Q901" s="15" t="s">
        <v>76</v>
      </c>
      <c r="R901" s="18" t="s">
        <v>1737</v>
      </c>
      <c r="S901" s="22" t="b">
        <f t="shared" si="132"/>
        <v>0</v>
      </c>
      <c r="T901" s="18">
        <v>0</v>
      </c>
      <c r="U901" s="18">
        <v>0</v>
      </c>
      <c r="V901" s="15"/>
      <c r="W901" s="18" t="s">
        <v>1886</v>
      </c>
      <c r="X901" s="18"/>
      <c r="Y901" s="15" t="s">
        <v>73</v>
      </c>
      <c r="Z901" s="18" t="s">
        <v>6877</v>
      </c>
      <c r="AA901" s="18" t="s">
        <v>71</v>
      </c>
      <c r="AB901" s="18" t="s">
        <v>6788</v>
      </c>
      <c r="AC901" s="67" t="str">
        <f>+VLOOKUP("*"&amp;L901&amp;"*",'[2]REGISTROS SANITARIOS'!$D$732:$E$1070,2,FALSE)</f>
        <v>SI</v>
      </c>
      <c r="AD901" s="22" t="s">
        <v>1025</v>
      </c>
      <c r="AE901" s="16">
        <v>45019</v>
      </c>
      <c r="AF901" s="34" t="s">
        <v>73</v>
      </c>
      <c r="AG901" s="24">
        <v>19914227</v>
      </c>
      <c r="AH901" s="18">
        <v>5</v>
      </c>
      <c r="AI901" s="18" t="s">
        <v>1049</v>
      </c>
      <c r="AJ901" s="17">
        <v>22000</v>
      </c>
      <c r="AK901" s="25">
        <v>22000</v>
      </c>
      <c r="AL901" s="25">
        <v>261</v>
      </c>
      <c r="AM901" s="35">
        <v>0</v>
      </c>
      <c r="AN901" s="49">
        <f t="shared" si="134"/>
        <v>5742000</v>
      </c>
      <c r="AO901" s="18"/>
      <c r="AP901" s="15" t="s">
        <v>56</v>
      </c>
      <c r="AQ901" s="43" t="str">
        <f t="shared" si="135"/>
        <v>SI</v>
      </c>
      <c r="AR901" s="44">
        <f t="shared" si="136"/>
        <v>5742000</v>
      </c>
      <c r="AS901" s="44">
        <f t="shared" si="137"/>
        <v>5742000</v>
      </c>
      <c r="AT901" s="44">
        <f t="shared" si="138"/>
        <v>5742000</v>
      </c>
      <c r="AU901" s="44">
        <f t="shared" si="139"/>
        <v>5742000</v>
      </c>
      <c r="AV901" s="45" t="b">
        <f t="shared" si="140"/>
        <v>1</v>
      </c>
      <c r="AW901" s="45" t="b">
        <f t="shared" si="141"/>
        <v>1</v>
      </c>
      <c r="AX901" s="45"/>
    </row>
    <row r="902" spans="1:50" s="36" customFormat="1" ht="27.75" customHeight="1" x14ac:dyDescent="0.15">
      <c r="A902" s="36" t="str">
        <f t="shared" si="133"/>
        <v>Cooperativa de Hospitales de Antioquia - COHAN105040309</v>
      </c>
      <c r="B902" s="36" t="b">
        <f>+A902='[1]Anexo 9'!A902</f>
        <v>1</v>
      </c>
      <c r="C902" s="18">
        <v>890985122</v>
      </c>
      <c r="D902" s="18" t="s">
        <v>1031</v>
      </c>
      <c r="E902" s="15" t="s">
        <v>61</v>
      </c>
      <c r="F902" s="15" t="s">
        <v>62</v>
      </c>
      <c r="G902" s="15" t="s">
        <v>3155</v>
      </c>
      <c r="H902" s="15" t="s">
        <v>3155</v>
      </c>
      <c r="I902" s="15" t="s">
        <v>3155</v>
      </c>
      <c r="J902" s="15">
        <v>7</v>
      </c>
      <c r="K902" s="15" t="s">
        <v>3155</v>
      </c>
      <c r="L902" s="15">
        <v>105040309</v>
      </c>
      <c r="M902" s="15" t="s">
        <v>2089</v>
      </c>
      <c r="N902" s="15" t="s">
        <v>1436</v>
      </c>
      <c r="O902" s="18" t="s">
        <v>2090</v>
      </c>
      <c r="P902" s="22" t="s">
        <v>73</v>
      </c>
      <c r="Q902" s="15" t="s">
        <v>1822</v>
      </c>
      <c r="R902" s="18" t="s">
        <v>5715</v>
      </c>
      <c r="S902" s="22" t="b">
        <f t="shared" si="132"/>
        <v>0</v>
      </c>
      <c r="T902" s="18" t="s">
        <v>2042</v>
      </c>
      <c r="U902" s="18">
        <v>0</v>
      </c>
      <c r="V902" s="15"/>
      <c r="W902" s="18" t="s">
        <v>1707</v>
      </c>
      <c r="X902" s="18"/>
      <c r="Y902" s="15" t="s">
        <v>73</v>
      </c>
      <c r="Z902" s="18" t="s">
        <v>1708</v>
      </c>
      <c r="AA902" s="18" t="s">
        <v>71</v>
      </c>
      <c r="AB902" s="18" t="s">
        <v>2091</v>
      </c>
      <c r="AC902" s="67" t="str">
        <f>+VLOOKUP("*"&amp;L902&amp;"*",'[2]REGISTROS SANITARIOS'!$D$732:$E$1070,2,FALSE)</f>
        <v>SI</v>
      </c>
      <c r="AD902" s="22" t="s">
        <v>1025</v>
      </c>
      <c r="AE902" s="16">
        <v>45611</v>
      </c>
      <c r="AF902" s="34" t="s">
        <v>73</v>
      </c>
      <c r="AG902" s="24">
        <v>42216</v>
      </c>
      <c r="AH902" s="18">
        <v>13</v>
      </c>
      <c r="AI902" s="18" t="s">
        <v>1049</v>
      </c>
      <c r="AJ902" s="17">
        <v>1523500</v>
      </c>
      <c r="AK902" s="25">
        <v>1523500</v>
      </c>
      <c r="AL902" s="25">
        <v>28</v>
      </c>
      <c r="AM902" s="35">
        <v>0</v>
      </c>
      <c r="AN902" s="49">
        <f t="shared" si="134"/>
        <v>42658000</v>
      </c>
      <c r="AO902" s="18"/>
      <c r="AP902" s="15">
        <v>1</v>
      </c>
      <c r="AQ902" s="43" t="str">
        <f t="shared" si="135"/>
        <v>SI</v>
      </c>
      <c r="AR902" s="44">
        <f t="shared" si="136"/>
        <v>42658000</v>
      </c>
      <c r="AS902" s="44">
        <f t="shared" si="137"/>
        <v>42658000</v>
      </c>
      <c r="AT902" s="44">
        <f t="shared" si="138"/>
        <v>42658000</v>
      </c>
      <c r="AU902" s="44">
        <f t="shared" si="139"/>
        <v>42658000</v>
      </c>
      <c r="AV902" s="45" t="b">
        <f t="shared" si="140"/>
        <v>1</v>
      </c>
      <c r="AW902" s="45" t="b">
        <f t="shared" si="141"/>
        <v>1</v>
      </c>
      <c r="AX902" s="45"/>
    </row>
    <row r="903" spans="1:50" s="36" customFormat="1" ht="27.75" customHeight="1" x14ac:dyDescent="0.15">
      <c r="A903" s="36" t="str">
        <f t="shared" si="133"/>
        <v>Cooperativa de Hospitales de Antioquia - COHAN105040509</v>
      </c>
      <c r="B903" s="36" t="b">
        <f>+A903='[1]Anexo 9'!A903</f>
        <v>1</v>
      </c>
      <c r="C903" s="18">
        <v>890985122</v>
      </c>
      <c r="D903" s="18" t="s">
        <v>1031</v>
      </c>
      <c r="E903" s="15" t="s">
        <v>61</v>
      </c>
      <c r="F903" s="15" t="s">
        <v>62</v>
      </c>
      <c r="G903" s="15" t="s">
        <v>3155</v>
      </c>
      <c r="H903" s="15" t="s">
        <v>3155</v>
      </c>
      <c r="I903" s="15" t="s">
        <v>3155</v>
      </c>
      <c r="J903" s="15">
        <v>7</v>
      </c>
      <c r="K903" s="15" t="s">
        <v>3155</v>
      </c>
      <c r="L903" s="15">
        <v>105040509</v>
      </c>
      <c r="M903" s="15" t="s">
        <v>2092</v>
      </c>
      <c r="N903" s="15" t="s">
        <v>1436</v>
      </c>
      <c r="O903" s="18" t="s">
        <v>4393</v>
      </c>
      <c r="P903" s="22" t="s">
        <v>73</v>
      </c>
      <c r="Q903" s="15" t="s">
        <v>1822</v>
      </c>
      <c r="R903" s="18" t="s">
        <v>5716</v>
      </c>
      <c r="S903" s="22" t="b">
        <f t="shared" si="132"/>
        <v>0</v>
      </c>
      <c r="T903" s="18">
        <v>0</v>
      </c>
      <c r="U903" s="18">
        <v>0</v>
      </c>
      <c r="V903" s="15"/>
      <c r="W903" s="18" t="s">
        <v>2134</v>
      </c>
      <c r="X903" s="18"/>
      <c r="Y903" s="15" t="s">
        <v>73</v>
      </c>
      <c r="Z903" s="18" t="s">
        <v>1730</v>
      </c>
      <c r="AA903" s="18" t="s">
        <v>71</v>
      </c>
      <c r="AB903" s="18" t="s">
        <v>6878</v>
      </c>
      <c r="AC903" s="67" t="str">
        <f>+VLOOKUP("*"&amp;L903&amp;"*",'[2]REGISTROS SANITARIOS'!$D$732:$E$1070,2,FALSE)</f>
        <v>SI</v>
      </c>
      <c r="AD903" s="22" t="s">
        <v>1025</v>
      </c>
      <c r="AE903" s="16">
        <v>43670</v>
      </c>
      <c r="AF903" s="34" t="s">
        <v>68</v>
      </c>
      <c r="AG903" s="24">
        <v>34162</v>
      </c>
      <c r="AH903" s="18">
        <v>7</v>
      </c>
      <c r="AI903" s="18" t="s">
        <v>1049</v>
      </c>
      <c r="AJ903" s="17">
        <v>2915000</v>
      </c>
      <c r="AK903" s="25">
        <v>2915000</v>
      </c>
      <c r="AL903" s="25">
        <v>18</v>
      </c>
      <c r="AM903" s="35">
        <v>0</v>
      </c>
      <c r="AN903" s="49">
        <f t="shared" si="134"/>
        <v>52470000</v>
      </c>
      <c r="AO903" s="18"/>
      <c r="AP903" s="15">
        <v>1</v>
      </c>
      <c r="AQ903" s="43" t="str">
        <f t="shared" si="135"/>
        <v>SI</v>
      </c>
      <c r="AR903" s="44">
        <f t="shared" si="136"/>
        <v>52470000</v>
      </c>
      <c r="AS903" s="44">
        <f t="shared" si="137"/>
        <v>52470000</v>
      </c>
      <c r="AT903" s="44">
        <f t="shared" si="138"/>
        <v>52470000</v>
      </c>
      <c r="AU903" s="44">
        <f t="shared" si="139"/>
        <v>52470000</v>
      </c>
      <c r="AV903" s="45" t="b">
        <f t="shared" si="140"/>
        <v>1</v>
      </c>
      <c r="AW903" s="45" t="b">
        <f t="shared" si="141"/>
        <v>1</v>
      </c>
      <c r="AX903" s="45"/>
    </row>
    <row r="904" spans="1:50" s="36" customFormat="1" ht="27.75" customHeight="1" x14ac:dyDescent="0.15">
      <c r="A904" s="36" t="str">
        <f t="shared" si="133"/>
        <v>Cooperativa de Hospitales de Antioquia - COHAN105040709</v>
      </c>
      <c r="B904" s="36" t="b">
        <f>+A904='[1]Anexo 9'!A904</f>
        <v>1</v>
      </c>
      <c r="C904" s="18">
        <v>890985122</v>
      </c>
      <c r="D904" s="18" t="s">
        <v>1031</v>
      </c>
      <c r="E904" s="15" t="s">
        <v>61</v>
      </c>
      <c r="F904" s="15" t="s">
        <v>62</v>
      </c>
      <c r="G904" s="15" t="s">
        <v>3155</v>
      </c>
      <c r="H904" s="15" t="s">
        <v>3155</v>
      </c>
      <c r="I904" s="15" t="s">
        <v>3155</v>
      </c>
      <c r="J904" s="15">
        <v>6</v>
      </c>
      <c r="K904" s="15" t="s">
        <v>3155</v>
      </c>
      <c r="L904" s="15">
        <v>105040709</v>
      </c>
      <c r="M904" s="15" t="s">
        <v>2093</v>
      </c>
      <c r="N904" s="15" t="s">
        <v>1436</v>
      </c>
      <c r="O904" s="18" t="s">
        <v>4394</v>
      </c>
      <c r="P904" s="22" t="s">
        <v>73</v>
      </c>
      <c r="Q904" s="15" t="s">
        <v>1822</v>
      </c>
      <c r="R904" s="18" t="s">
        <v>1716</v>
      </c>
      <c r="S904" s="22" t="b">
        <f t="shared" si="132"/>
        <v>0</v>
      </c>
      <c r="T904" s="18" t="s">
        <v>2042</v>
      </c>
      <c r="U904" s="18">
        <v>0</v>
      </c>
      <c r="V904" s="15"/>
      <c r="W904" s="18" t="s">
        <v>6236</v>
      </c>
      <c r="X904" s="18"/>
      <c r="Y904" s="15" t="s">
        <v>73</v>
      </c>
      <c r="Z904" s="18" t="s">
        <v>6879</v>
      </c>
      <c r="AA904" s="18" t="s">
        <v>71</v>
      </c>
      <c r="AB904" s="18" t="s">
        <v>6880</v>
      </c>
      <c r="AC904" s="67" t="str">
        <f>+VLOOKUP("*"&amp;L904&amp;"*",'[2]REGISTROS SANITARIOS'!$D$732:$E$1070,2,FALSE)</f>
        <v>SI</v>
      </c>
      <c r="AD904" s="22" t="s">
        <v>1025</v>
      </c>
      <c r="AE904" s="16">
        <v>44818</v>
      </c>
      <c r="AF904" s="34" t="s">
        <v>73</v>
      </c>
      <c r="AG904" s="24">
        <v>19963166</v>
      </c>
      <c r="AH904" s="18">
        <v>5</v>
      </c>
      <c r="AI904" s="18" t="s">
        <v>1049</v>
      </c>
      <c r="AJ904" s="17">
        <v>440000</v>
      </c>
      <c r="AK904" s="25">
        <v>440000</v>
      </c>
      <c r="AL904" s="25">
        <v>150</v>
      </c>
      <c r="AM904" s="35">
        <v>0</v>
      </c>
      <c r="AN904" s="49">
        <f t="shared" si="134"/>
        <v>66000000</v>
      </c>
      <c r="AO904" s="18"/>
      <c r="AP904" s="15">
        <v>1</v>
      </c>
      <c r="AQ904" s="43" t="str">
        <f t="shared" si="135"/>
        <v>SI</v>
      </c>
      <c r="AR904" s="44">
        <f t="shared" si="136"/>
        <v>66000000</v>
      </c>
      <c r="AS904" s="44">
        <f t="shared" si="137"/>
        <v>66000000</v>
      </c>
      <c r="AT904" s="44">
        <f t="shared" si="138"/>
        <v>66000000</v>
      </c>
      <c r="AU904" s="44">
        <f t="shared" si="139"/>
        <v>66000000</v>
      </c>
      <c r="AV904" s="45" t="b">
        <f t="shared" si="140"/>
        <v>1</v>
      </c>
      <c r="AW904" s="45" t="b">
        <f t="shared" si="141"/>
        <v>1</v>
      </c>
      <c r="AX904" s="45"/>
    </row>
    <row r="905" spans="1:50" s="36" customFormat="1" ht="27.75" customHeight="1" x14ac:dyDescent="0.15">
      <c r="A905" s="36" t="str">
        <f t="shared" si="133"/>
        <v>Cooperativa de Hospitales de Antioquia - COHAN105050906</v>
      </c>
      <c r="B905" s="36" t="b">
        <f>+A905='[1]Anexo 9'!A905</f>
        <v>1</v>
      </c>
      <c r="C905" s="18">
        <v>890985122</v>
      </c>
      <c r="D905" s="18" t="s">
        <v>1031</v>
      </c>
      <c r="E905" s="15" t="s">
        <v>61</v>
      </c>
      <c r="F905" s="15" t="s">
        <v>62</v>
      </c>
      <c r="G905" s="15" t="s">
        <v>3155</v>
      </c>
      <c r="H905" s="15" t="s">
        <v>3155</v>
      </c>
      <c r="I905" s="15" t="s">
        <v>3155</v>
      </c>
      <c r="J905" s="15">
        <v>5</v>
      </c>
      <c r="K905" s="15" t="s">
        <v>3155</v>
      </c>
      <c r="L905" s="15">
        <v>105050906</v>
      </c>
      <c r="M905" s="15" t="s">
        <v>2095</v>
      </c>
      <c r="N905" s="15" t="s">
        <v>1436</v>
      </c>
      <c r="O905" s="18" t="s">
        <v>2096</v>
      </c>
      <c r="P905" s="22" t="s">
        <v>3841</v>
      </c>
      <c r="Q905" s="15" t="s">
        <v>1822</v>
      </c>
      <c r="R905" s="18" t="s">
        <v>2097</v>
      </c>
      <c r="S905" s="22" t="b">
        <f t="shared" si="132"/>
        <v>0</v>
      </c>
      <c r="T905" s="18" t="s">
        <v>2042</v>
      </c>
      <c r="U905" s="18">
        <v>0</v>
      </c>
      <c r="V905" s="15"/>
      <c r="W905" s="18" t="s">
        <v>1844</v>
      </c>
      <c r="X905" s="18"/>
      <c r="Y905" s="15" t="s">
        <v>73</v>
      </c>
      <c r="Z905" s="18" t="s">
        <v>1845</v>
      </c>
      <c r="AA905" s="18" t="s">
        <v>71</v>
      </c>
      <c r="AB905" s="18" t="s">
        <v>6881</v>
      </c>
      <c r="AC905" s="67" t="str">
        <f>+VLOOKUP("*"&amp;L905&amp;"*",'[2]REGISTROS SANITARIOS'!$D$732:$E$1070,2,FALSE)</f>
        <v>SI</v>
      </c>
      <c r="AD905" s="22" t="s">
        <v>1025</v>
      </c>
      <c r="AE905" s="16">
        <v>44186</v>
      </c>
      <c r="AF905" s="34" t="s">
        <v>68</v>
      </c>
      <c r="AG905" s="24">
        <v>20086955</v>
      </c>
      <c r="AH905" s="18">
        <v>6</v>
      </c>
      <c r="AI905" s="18" t="s">
        <v>1049</v>
      </c>
      <c r="AJ905" s="17">
        <v>11000</v>
      </c>
      <c r="AK905" s="25">
        <v>11000</v>
      </c>
      <c r="AL905" s="25">
        <v>48</v>
      </c>
      <c r="AM905" s="35">
        <v>0</v>
      </c>
      <c r="AN905" s="49">
        <f t="shared" si="134"/>
        <v>528000</v>
      </c>
      <c r="AO905" s="18" t="s">
        <v>45</v>
      </c>
      <c r="AP905" s="15">
        <v>1</v>
      </c>
      <c r="AQ905" s="43" t="str">
        <f t="shared" si="135"/>
        <v>SI</v>
      </c>
      <c r="AR905" s="44">
        <f t="shared" si="136"/>
        <v>528000</v>
      </c>
      <c r="AS905" s="44">
        <f t="shared" si="137"/>
        <v>528000</v>
      </c>
      <c r="AT905" s="44">
        <f t="shared" si="138"/>
        <v>528000</v>
      </c>
      <c r="AU905" s="44">
        <f t="shared" si="139"/>
        <v>528000</v>
      </c>
      <c r="AV905" s="45" t="b">
        <f t="shared" si="140"/>
        <v>1</v>
      </c>
      <c r="AW905" s="45" t="b">
        <f t="shared" si="141"/>
        <v>1</v>
      </c>
      <c r="AX905" s="45"/>
    </row>
    <row r="906" spans="1:50" s="36" customFormat="1" ht="27.75" customHeight="1" x14ac:dyDescent="0.15">
      <c r="A906" s="36" t="str">
        <f t="shared" si="133"/>
        <v>Cooperativa de Hospitales de Antioquia - COHAN105050909</v>
      </c>
      <c r="B906" s="36" t="b">
        <f>+A906='[1]Anexo 9'!A906</f>
        <v>1</v>
      </c>
      <c r="C906" s="18">
        <v>890985122</v>
      </c>
      <c r="D906" s="18" t="s">
        <v>1031</v>
      </c>
      <c r="E906" s="15" t="s">
        <v>61</v>
      </c>
      <c r="F906" s="15" t="s">
        <v>62</v>
      </c>
      <c r="G906" s="15" t="s">
        <v>3155</v>
      </c>
      <c r="H906" s="15" t="s">
        <v>3155</v>
      </c>
      <c r="I906" s="15" t="s">
        <v>3155</v>
      </c>
      <c r="J906" s="15">
        <v>4</v>
      </c>
      <c r="K906" s="15" t="s">
        <v>3155</v>
      </c>
      <c r="L906" s="15">
        <v>105050909</v>
      </c>
      <c r="M906" s="15" t="s">
        <v>2098</v>
      </c>
      <c r="N906" s="15" t="s">
        <v>1436</v>
      </c>
      <c r="O906" s="18" t="s">
        <v>2099</v>
      </c>
      <c r="P906" s="22" t="s">
        <v>3841</v>
      </c>
      <c r="Q906" s="15" t="s">
        <v>1822</v>
      </c>
      <c r="R906" s="18" t="s">
        <v>1756</v>
      </c>
      <c r="S906" s="22" t="b">
        <f t="shared" si="132"/>
        <v>0</v>
      </c>
      <c r="T906" s="18" t="s">
        <v>2042</v>
      </c>
      <c r="U906" s="18">
        <v>0</v>
      </c>
      <c r="V906" s="15"/>
      <c r="W906" s="18" t="s">
        <v>1707</v>
      </c>
      <c r="X906" s="18"/>
      <c r="Y906" s="15" t="s">
        <v>73</v>
      </c>
      <c r="Z906" s="18" t="s">
        <v>1807</v>
      </c>
      <c r="AA906" s="18" t="s">
        <v>71</v>
      </c>
      <c r="AB906" s="18" t="s">
        <v>2100</v>
      </c>
      <c r="AC906" s="67" t="str">
        <f>+VLOOKUP("*"&amp;L906&amp;"*",'[2]REGISTROS SANITARIOS'!$D$732:$E$1070,2,FALSE)</f>
        <v>SI</v>
      </c>
      <c r="AD906" s="22" t="s">
        <v>1025</v>
      </c>
      <c r="AE906" s="16">
        <v>44980</v>
      </c>
      <c r="AF906" s="34" t="s">
        <v>73</v>
      </c>
      <c r="AG906" s="24">
        <v>19972152</v>
      </c>
      <c r="AH906" s="18">
        <v>6</v>
      </c>
      <c r="AI906" s="18" t="s">
        <v>1049</v>
      </c>
      <c r="AJ906" s="17">
        <v>825</v>
      </c>
      <c r="AK906" s="25">
        <v>825</v>
      </c>
      <c r="AL906" s="25">
        <v>90</v>
      </c>
      <c r="AM906" s="35">
        <v>0</v>
      </c>
      <c r="AN906" s="49">
        <f t="shared" si="134"/>
        <v>74250</v>
      </c>
      <c r="AO906" s="18" t="s">
        <v>45</v>
      </c>
      <c r="AP906" s="15">
        <v>1</v>
      </c>
      <c r="AQ906" s="43" t="str">
        <f t="shared" si="135"/>
        <v>SI</v>
      </c>
      <c r="AR906" s="44">
        <f t="shared" si="136"/>
        <v>74250</v>
      </c>
      <c r="AS906" s="44">
        <f t="shared" si="137"/>
        <v>74250</v>
      </c>
      <c r="AT906" s="44">
        <f t="shared" si="138"/>
        <v>74250</v>
      </c>
      <c r="AU906" s="44">
        <f t="shared" si="139"/>
        <v>74250</v>
      </c>
      <c r="AV906" s="45" t="b">
        <f t="shared" si="140"/>
        <v>1</v>
      </c>
      <c r="AW906" s="45" t="b">
        <f t="shared" si="141"/>
        <v>1</v>
      </c>
      <c r="AX906" s="45"/>
    </row>
    <row r="907" spans="1:50" s="36" customFormat="1" ht="27.75" customHeight="1" x14ac:dyDescent="0.15">
      <c r="A907" s="36" t="str">
        <f t="shared" si="133"/>
        <v>Cooperativa de Hospitales de Antioquia - COHAN105060203</v>
      </c>
      <c r="B907" s="36" t="b">
        <f>+A907='[1]Anexo 9'!A907</f>
        <v>1</v>
      </c>
      <c r="C907" s="18">
        <v>890985122</v>
      </c>
      <c r="D907" s="18" t="s">
        <v>1031</v>
      </c>
      <c r="E907" s="15" t="s">
        <v>61</v>
      </c>
      <c r="F907" s="15" t="s">
        <v>62</v>
      </c>
      <c r="G907" s="15" t="s">
        <v>3155</v>
      </c>
      <c r="H907" s="15" t="s">
        <v>3155</v>
      </c>
      <c r="I907" s="15" t="s">
        <v>3155</v>
      </c>
      <c r="J907" s="15">
        <v>4</v>
      </c>
      <c r="K907" s="15" t="s">
        <v>3155</v>
      </c>
      <c r="L907" s="15">
        <v>105060203</v>
      </c>
      <c r="M907" s="15" t="s">
        <v>2101</v>
      </c>
      <c r="N907" s="15" t="s">
        <v>64</v>
      </c>
      <c r="O907" s="18" t="s">
        <v>2102</v>
      </c>
      <c r="P907" s="22" t="s">
        <v>3841</v>
      </c>
      <c r="Q907" s="15" t="s">
        <v>2103</v>
      </c>
      <c r="R907" s="18" t="s">
        <v>1684</v>
      </c>
      <c r="S907" s="22" t="b">
        <f t="shared" si="132"/>
        <v>0</v>
      </c>
      <c r="T907" s="18">
        <v>0</v>
      </c>
      <c r="U907" s="18">
        <v>0</v>
      </c>
      <c r="V907" s="15"/>
      <c r="W907" s="18" t="s">
        <v>2104</v>
      </c>
      <c r="X907" s="18"/>
      <c r="Y907" s="15" t="s">
        <v>73</v>
      </c>
      <c r="Z907" s="18" t="s">
        <v>2105</v>
      </c>
      <c r="AA907" s="18" t="s">
        <v>71</v>
      </c>
      <c r="AB907" s="18" t="s">
        <v>2106</v>
      </c>
      <c r="AC907" s="67" t="str">
        <f>+VLOOKUP("*"&amp;L907&amp;"*",'[2]REGISTROS SANITARIOS'!$D$732:$E$1070,2,FALSE)</f>
        <v>SI</v>
      </c>
      <c r="AD907" s="22" t="s">
        <v>1025</v>
      </c>
      <c r="AE907" s="16">
        <v>43830</v>
      </c>
      <c r="AF907" s="34" t="s">
        <v>68</v>
      </c>
      <c r="AG907" s="24">
        <v>20072168</v>
      </c>
      <c r="AH907" s="18">
        <v>1</v>
      </c>
      <c r="AI907" s="18" t="s">
        <v>1049</v>
      </c>
      <c r="AJ907" s="17">
        <v>660</v>
      </c>
      <c r="AK907" s="25">
        <v>660</v>
      </c>
      <c r="AL907" s="25">
        <v>2238</v>
      </c>
      <c r="AM907" s="35">
        <v>0</v>
      </c>
      <c r="AN907" s="49">
        <f t="shared" si="134"/>
        <v>1477080</v>
      </c>
      <c r="AO907" s="18"/>
      <c r="AP907" s="15">
        <v>1</v>
      </c>
      <c r="AQ907" s="43" t="str">
        <f t="shared" si="135"/>
        <v>SI</v>
      </c>
      <c r="AR907" s="44">
        <f t="shared" si="136"/>
        <v>1477080</v>
      </c>
      <c r="AS907" s="44">
        <f t="shared" si="137"/>
        <v>1477080</v>
      </c>
      <c r="AT907" s="44">
        <f t="shared" si="138"/>
        <v>1477080</v>
      </c>
      <c r="AU907" s="44">
        <f t="shared" si="139"/>
        <v>1477080</v>
      </c>
      <c r="AV907" s="45" t="b">
        <f t="shared" si="140"/>
        <v>1</v>
      </c>
      <c r="AW907" s="45" t="b">
        <f t="shared" si="141"/>
        <v>1</v>
      </c>
      <c r="AX907" s="45"/>
    </row>
    <row r="908" spans="1:50" s="36" customFormat="1" ht="27.75" customHeight="1" x14ac:dyDescent="0.15">
      <c r="A908" s="36" t="str">
        <f t="shared" si="133"/>
        <v>Cooperativa de Hospitales de Antioquia - COHAN105070103</v>
      </c>
      <c r="B908" s="36" t="b">
        <f>+A908='[1]Anexo 9'!A908</f>
        <v>1</v>
      </c>
      <c r="C908" s="18">
        <v>890985122</v>
      </c>
      <c r="D908" s="18" t="s">
        <v>1031</v>
      </c>
      <c r="E908" s="15" t="s">
        <v>61</v>
      </c>
      <c r="F908" s="15" t="s">
        <v>62</v>
      </c>
      <c r="G908" s="15" t="s">
        <v>3155</v>
      </c>
      <c r="H908" s="15" t="s">
        <v>3155</v>
      </c>
      <c r="I908" s="15" t="s">
        <v>3155</v>
      </c>
      <c r="J908" s="15">
        <v>3</v>
      </c>
      <c r="K908" s="15" t="s">
        <v>3155</v>
      </c>
      <c r="L908" s="15">
        <v>105070103</v>
      </c>
      <c r="M908" s="15" t="s">
        <v>2107</v>
      </c>
      <c r="N908" s="15" t="s">
        <v>64</v>
      </c>
      <c r="O908" s="18" t="s">
        <v>2108</v>
      </c>
      <c r="P908" s="22" t="s">
        <v>3841</v>
      </c>
      <c r="Q908" s="15" t="s">
        <v>1744</v>
      </c>
      <c r="R908" s="18" t="s">
        <v>1733</v>
      </c>
      <c r="S908" s="22" t="b">
        <f t="shared" si="132"/>
        <v>0</v>
      </c>
      <c r="T908" s="18">
        <v>0</v>
      </c>
      <c r="U908" s="18">
        <v>0</v>
      </c>
      <c r="V908" s="15"/>
      <c r="W908" s="18" t="s">
        <v>1882</v>
      </c>
      <c r="X908" s="18"/>
      <c r="Y908" s="15" t="s">
        <v>73</v>
      </c>
      <c r="Z908" s="18" t="s">
        <v>1741</v>
      </c>
      <c r="AA908" s="18" t="s">
        <v>71</v>
      </c>
      <c r="AB908" s="18" t="s">
        <v>2109</v>
      </c>
      <c r="AC908" s="67" t="str">
        <f>+VLOOKUP("*"&amp;L908&amp;"*",'[2]REGISTROS SANITARIOS'!$D$732:$E$1070,2,FALSE)</f>
        <v>SI</v>
      </c>
      <c r="AD908" s="22" t="s">
        <v>1025</v>
      </c>
      <c r="AE908" s="16">
        <v>43201</v>
      </c>
      <c r="AF908" s="34" t="s">
        <v>68</v>
      </c>
      <c r="AG908" s="24">
        <v>20052758</v>
      </c>
      <c r="AH908" s="18">
        <v>2</v>
      </c>
      <c r="AI908" s="18" t="s">
        <v>1049</v>
      </c>
      <c r="AJ908" s="17">
        <v>82.5</v>
      </c>
      <c r="AK908" s="25">
        <v>82.5</v>
      </c>
      <c r="AL908" s="25">
        <v>4375</v>
      </c>
      <c r="AM908" s="35">
        <v>0</v>
      </c>
      <c r="AN908" s="49">
        <f t="shared" si="134"/>
        <v>360937.5</v>
      </c>
      <c r="AO908" s="18"/>
      <c r="AP908" s="15">
        <v>1</v>
      </c>
      <c r="AQ908" s="43" t="str">
        <f t="shared" si="135"/>
        <v>SI</v>
      </c>
      <c r="AR908" s="44">
        <f t="shared" si="136"/>
        <v>360937.5</v>
      </c>
      <c r="AS908" s="44">
        <f t="shared" si="137"/>
        <v>360937.5</v>
      </c>
      <c r="AT908" s="44">
        <f t="shared" si="138"/>
        <v>360937.5</v>
      </c>
      <c r="AU908" s="44">
        <f t="shared" si="139"/>
        <v>360937.5</v>
      </c>
      <c r="AV908" s="45" t="b">
        <f t="shared" si="140"/>
        <v>1</v>
      </c>
      <c r="AW908" s="45" t="b">
        <f t="shared" si="141"/>
        <v>1</v>
      </c>
      <c r="AX908" s="45"/>
    </row>
    <row r="909" spans="1:50" s="36" customFormat="1" ht="27.75" customHeight="1" x14ac:dyDescent="0.15">
      <c r="A909" s="36" t="str">
        <f t="shared" si="133"/>
        <v>Cooperativa de Hospitales de Antioquia - COHAN105070209</v>
      </c>
      <c r="B909" s="36" t="b">
        <f>+A909='[1]Anexo 9'!A909</f>
        <v>1</v>
      </c>
      <c r="C909" s="18">
        <v>890985122</v>
      </c>
      <c r="D909" s="18" t="s">
        <v>1031</v>
      </c>
      <c r="E909" s="15" t="s">
        <v>61</v>
      </c>
      <c r="F909" s="15" t="s">
        <v>62</v>
      </c>
      <c r="G909" s="15" t="s">
        <v>3155</v>
      </c>
      <c r="H909" s="15" t="s">
        <v>3155</v>
      </c>
      <c r="I909" s="15" t="s">
        <v>3155</v>
      </c>
      <c r="J909" s="15">
        <v>4</v>
      </c>
      <c r="K909" s="15" t="s">
        <v>3155</v>
      </c>
      <c r="L909" s="15">
        <v>105070209</v>
      </c>
      <c r="M909" s="15" t="s">
        <v>2110</v>
      </c>
      <c r="N909" s="15" t="s">
        <v>1436</v>
      </c>
      <c r="O909" s="18" t="s">
        <v>2111</v>
      </c>
      <c r="P909" s="22" t="s">
        <v>73</v>
      </c>
      <c r="Q909" s="15" t="s">
        <v>1956</v>
      </c>
      <c r="R909" s="18" t="s">
        <v>1716</v>
      </c>
      <c r="S909" s="22" t="b">
        <f t="shared" si="132"/>
        <v>0</v>
      </c>
      <c r="T909" s="18" t="s">
        <v>2042</v>
      </c>
      <c r="U909" s="18">
        <v>0</v>
      </c>
      <c r="V909" s="15"/>
      <c r="W909" s="18" t="s">
        <v>2112</v>
      </c>
      <c r="X909" s="18"/>
      <c r="Y909" s="15" t="s">
        <v>73</v>
      </c>
      <c r="Z909" s="18" t="s">
        <v>2113</v>
      </c>
      <c r="AA909" s="18" t="s">
        <v>71</v>
      </c>
      <c r="AB909" s="18" t="s">
        <v>2114</v>
      </c>
      <c r="AC909" s="67" t="e">
        <f>+VLOOKUP("*"&amp;L909&amp;"*",'[2]REGISTROS SANITARIOS'!$D$732:$E$1070,2,FALSE)</f>
        <v>#N/A</v>
      </c>
      <c r="AD909" s="22" t="s">
        <v>44</v>
      </c>
      <c r="AE909" s="16">
        <v>43321</v>
      </c>
      <c r="AF909" s="34" t="s">
        <v>68</v>
      </c>
      <c r="AG909" s="24">
        <v>20054465</v>
      </c>
      <c r="AH909" s="18">
        <v>1</v>
      </c>
      <c r="AI909" s="18" t="s">
        <v>1049</v>
      </c>
      <c r="AJ909" s="17">
        <v>330</v>
      </c>
      <c r="AK909" s="25">
        <v>330</v>
      </c>
      <c r="AL909" s="25">
        <v>678</v>
      </c>
      <c r="AM909" s="35">
        <v>0</v>
      </c>
      <c r="AN909" s="49">
        <f t="shared" si="134"/>
        <v>223740</v>
      </c>
      <c r="AO909" s="18"/>
      <c r="AP909" s="15">
        <v>1</v>
      </c>
      <c r="AQ909" s="43" t="str">
        <f t="shared" si="135"/>
        <v>SI</v>
      </c>
      <c r="AR909" s="44">
        <f t="shared" si="136"/>
        <v>223740</v>
      </c>
      <c r="AS909" s="44">
        <f t="shared" si="137"/>
        <v>223740</v>
      </c>
      <c r="AT909" s="44">
        <f t="shared" si="138"/>
        <v>223740</v>
      </c>
      <c r="AU909" s="44">
        <f t="shared" si="139"/>
        <v>223740</v>
      </c>
      <c r="AV909" s="45" t="b">
        <f t="shared" si="140"/>
        <v>1</v>
      </c>
      <c r="AW909" s="45" t="b">
        <f t="shared" si="141"/>
        <v>1</v>
      </c>
      <c r="AX909" s="45"/>
    </row>
    <row r="910" spans="1:50" s="36" customFormat="1" ht="27.75" customHeight="1" x14ac:dyDescent="0.15">
      <c r="A910" s="36" t="str">
        <f t="shared" si="133"/>
        <v>Cooperativa de Hospitales de Antioquia - COHAN105070403</v>
      </c>
      <c r="B910" s="36" t="b">
        <f>+A910='[1]Anexo 9'!A910</f>
        <v>1</v>
      </c>
      <c r="C910" s="18">
        <v>890985122</v>
      </c>
      <c r="D910" s="18" t="s">
        <v>1031</v>
      </c>
      <c r="E910" s="15" t="s">
        <v>61</v>
      </c>
      <c r="F910" s="15" t="s">
        <v>62</v>
      </c>
      <c r="G910" s="15" t="s">
        <v>3155</v>
      </c>
      <c r="H910" s="15" t="s">
        <v>3155</v>
      </c>
      <c r="I910" s="15" t="s">
        <v>3155</v>
      </c>
      <c r="J910" s="15">
        <v>2</v>
      </c>
      <c r="K910" s="15" t="s">
        <v>3155</v>
      </c>
      <c r="L910" s="15">
        <v>105070403</v>
      </c>
      <c r="M910" s="15" t="s">
        <v>4395</v>
      </c>
      <c r="N910" s="15" t="s">
        <v>64</v>
      </c>
      <c r="O910" s="18" t="s">
        <v>2116</v>
      </c>
      <c r="P910" s="22" t="s">
        <v>3841</v>
      </c>
      <c r="Q910" s="15" t="s">
        <v>76</v>
      </c>
      <c r="R910" s="18" t="s">
        <v>1737</v>
      </c>
      <c r="S910" s="22" t="b">
        <f t="shared" si="132"/>
        <v>0</v>
      </c>
      <c r="T910" s="18">
        <v>0</v>
      </c>
      <c r="U910" s="18">
        <v>0</v>
      </c>
      <c r="V910" s="15"/>
      <c r="W910" s="18" t="s">
        <v>2357</v>
      </c>
      <c r="X910" s="18"/>
      <c r="Y910" s="15" t="s">
        <v>73</v>
      </c>
      <c r="Z910" s="18" t="s">
        <v>2534</v>
      </c>
      <c r="AA910" s="18" t="s">
        <v>71</v>
      </c>
      <c r="AB910" s="18" t="s">
        <v>2118</v>
      </c>
      <c r="AC910" s="67" t="str">
        <f>+VLOOKUP("*"&amp;L910&amp;"*",'[2]REGISTROS SANITARIOS'!$D$732:$E$1070,2,FALSE)</f>
        <v>SI</v>
      </c>
      <c r="AD910" s="22" t="s">
        <v>1025</v>
      </c>
      <c r="AE910" s="16">
        <v>43445</v>
      </c>
      <c r="AF910" s="34" t="s">
        <v>68</v>
      </c>
      <c r="AG910" s="24">
        <v>19901001</v>
      </c>
      <c r="AH910" s="18">
        <v>1</v>
      </c>
      <c r="AI910" s="18" t="s">
        <v>1049</v>
      </c>
      <c r="AJ910" s="17">
        <v>247.5</v>
      </c>
      <c r="AK910" s="25">
        <v>247.5</v>
      </c>
      <c r="AL910" s="25">
        <v>864</v>
      </c>
      <c r="AM910" s="35">
        <v>0</v>
      </c>
      <c r="AN910" s="49">
        <f t="shared" si="134"/>
        <v>213840</v>
      </c>
      <c r="AO910" s="18"/>
      <c r="AP910" s="15">
        <v>1</v>
      </c>
      <c r="AQ910" s="43" t="str">
        <f t="shared" si="135"/>
        <v>SI</v>
      </c>
      <c r="AR910" s="44">
        <f t="shared" si="136"/>
        <v>213840</v>
      </c>
      <c r="AS910" s="44">
        <f t="shared" si="137"/>
        <v>213840</v>
      </c>
      <c r="AT910" s="44">
        <f t="shared" si="138"/>
        <v>213840</v>
      </c>
      <c r="AU910" s="44">
        <f t="shared" si="139"/>
        <v>213840</v>
      </c>
      <c r="AV910" s="45" t="b">
        <f t="shared" si="140"/>
        <v>1</v>
      </c>
      <c r="AW910" s="45" t="b">
        <f t="shared" si="141"/>
        <v>1</v>
      </c>
      <c r="AX910" s="45"/>
    </row>
    <row r="911" spans="1:50" s="36" customFormat="1" ht="27.75" customHeight="1" x14ac:dyDescent="0.15">
      <c r="A911" s="36" t="str">
        <f t="shared" si="133"/>
        <v>Cooperativa de Hospitales de Antioquia - COHAN105080106</v>
      </c>
      <c r="B911" s="36" t="b">
        <f>+A911='[1]Anexo 9'!A911</f>
        <v>1</v>
      </c>
      <c r="C911" s="18">
        <v>890985122</v>
      </c>
      <c r="D911" s="18" t="s">
        <v>1031</v>
      </c>
      <c r="E911" s="15" t="s">
        <v>61</v>
      </c>
      <c r="F911" s="15" t="s">
        <v>62</v>
      </c>
      <c r="G911" s="15" t="s">
        <v>3155</v>
      </c>
      <c r="H911" s="15" t="s">
        <v>3155</v>
      </c>
      <c r="I911" s="15" t="s">
        <v>3155</v>
      </c>
      <c r="J911" s="15">
        <v>3</v>
      </c>
      <c r="K911" s="15" t="s">
        <v>3155</v>
      </c>
      <c r="L911" s="15">
        <v>105080106</v>
      </c>
      <c r="M911" s="15" t="s">
        <v>2119</v>
      </c>
      <c r="N911" s="15" t="s">
        <v>835</v>
      </c>
      <c r="O911" s="18" t="s">
        <v>2120</v>
      </c>
      <c r="P911" s="22" t="s">
        <v>3841</v>
      </c>
      <c r="Q911" s="15" t="s">
        <v>2121</v>
      </c>
      <c r="R911" s="18" t="s">
        <v>2121</v>
      </c>
      <c r="S911" s="22" t="s">
        <v>73</v>
      </c>
      <c r="T911" s="18">
        <v>0</v>
      </c>
      <c r="U911" s="18" t="s">
        <v>6237</v>
      </c>
      <c r="V911" s="15"/>
      <c r="W911" s="18" t="s">
        <v>2123</v>
      </c>
      <c r="X911" s="18"/>
      <c r="Y911" s="15" t="s">
        <v>73</v>
      </c>
      <c r="Z911" s="18" t="s">
        <v>2158</v>
      </c>
      <c r="AA911" s="18" t="s">
        <v>71</v>
      </c>
      <c r="AB911" s="18" t="s">
        <v>6882</v>
      </c>
      <c r="AC911" s="67" t="e">
        <f>+VLOOKUP("*"&amp;L911&amp;"*",'[2]REGISTROS SANITARIOS'!$D$732:$E$1070,2,FALSE)</f>
        <v>#N/A</v>
      </c>
      <c r="AD911" s="22" t="s">
        <v>44</v>
      </c>
      <c r="AE911" s="16">
        <v>42872</v>
      </c>
      <c r="AF911" s="34" t="s">
        <v>68</v>
      </c>
      <c r="AG911" s="24">
        <v>38997</v>
      </c>
      <c r="AH911" s="18">
        <v>2</v>
      </c>
      <c r="AI911" s="18" t="s">
        <v>1049</v>
      </c>
      <c r="AJ911" s="17">
        <v>55</v>
      </c>
      <c r="AK911" s="25">
        <v>55</v>
      </c>
      <c r="AL911" s="25">
        <v>10988</v>
      </c>
      <c r="AM911" s="35">
        <v>0</v>
      </c>
      <c r="AN911" s="49">
        <f t="shared" si="134"/>
        <v>604340</v>
      </c>
      <c r="AO911" s="18"/>
      <c r="AP911" s="15">
        <v>1</v>
      </c>
      <c r="AQ911" s="43" t="str">
        <f t="shared" si="135"/>
        <v>SI</v>
      </c>
      <c r="AR911" s="44">
        <f t="shared" si="136"/>
        <v>604340</v>
      </c>
      <c r="AS911" s="44">
        <f t="shared" si="137"/>
        <v>604340</v>
      </c>
      <c r="AT911" s="44">
        <f t="shared" si="138"/>
        <v>604340</v>
      </c>
      <c r="AU911" s="44">
        <f t="shared" si="139"/>
        <v>604340</v>
      </c>
      <c r="AV911" s="45" t="b">
        <f t="shared" si="140"/>
        <v>1</v>
      </c>
      <c r="AW911" s="45" t="b">
        <f t="shared" si="141"/>
        <v>1</v>
      </c>
      <c r="AX911" s="45"/>
    </row>
    <row r="912" spans="1:50" s="36" customFormat="1" ht="27.75" customHeight="1" x14ac:dyDescent="0.15">
      <c r="A912" s="36" t="str">
        <f t="shared" si="133"/>
        <v>Cooperativa de Hospitales de Antioquia - COHAN105080208</v>
      </c>
      <c r="B912" s="36" t="b">
        <f>+A912='[1]Anexo 9'!A912</f>
        <v>1</v>
      </c>
      <c r="C912" s="18">
        <v>890985122</v>
      </c>
      <c r="D912" s="18" t="s">
        <v>1031</v>
      </c>
      <c r="E912" s="15" t="s">
        <v>61</v>
      </c>
      <c r="F912" s="15" t="s">
        <v>62</v>
      </c>
      <c r="G912" s="15" t="s">
        <v>3155</v>
      </c>
      <c r="H912" s="15" t="s">
        <v>3155</v>
      </c>
      <c r="I912" s="15" t="s">
        <v>3155</v>
      </c>
      <c r="J912" s="15">
        <v>3</v>
      </c>
      <c r="K912" s="15" t="s">
        <v>3155</v>
      </c>
      <c r="L912" s="15">
        <v>105080208</v>
      </c>
      <c r="M912" s="15" t="s">
        <v>2125</v>
      </c>
      <c r="N912" s="15" t="s">
        <v>2126</v>
      </c>
      <c r="O912" s="18" t="s">
        <v>2127</v>
      </c>
      <c r="P912" s="22" t="s">
        <v>3841</v>
      </c>
      <c r="Q912" s="15" t="s">
        <v>2128</v>
      </c>
      <c r="R912" s="18" t="s">
        <v>1706</v>
      </c>
      <c r="S912" s="22" t="b">
        <f t="shared" ref="S912:S970" si="142">+R912=Q912</f>
        <v>0</v>
      </c>
      <c r="T912" s="18">
        <v>0</v>
      </c>
      <c r="U912" s="18">
        <v>0</v>
      </c>
      <c r="V912" s="15"/>
      <c r="W912" s="18" t="s">
        <v>2123</v>
      </c>
      <c r="X912" s="18"/>
      <c r="Y912" s="15" t="s">
        <v>73</v>
      </c>
      <c r="Z912" s="18" t="s">
        <v>2158</v>
      </c>
      <c r="AA912" s="18" t="s">
        <v>71</v>
      </c>
      <c r="AB912" s="18" t="s">
        <v>6883</v>
      </c>
      <c r="AC912" s="67" t="e">
        <f>+VLOOKUP("*"&amp;L912&amp;"*",'[2]REGISTROS SANITARIOS'!$D$732:$E$1070,2,FALSE)</f>
        <v>#N/A</v>
      </c>
      <c r="AD912" s="22" t="s">
        <v>44</v>
      </c>
      <c r="AE912" s="16">
        <v>45859</v>
      </c>
      <c r="AF912" s="34" t="s">
        <v>73</v>
      </c>
      <c r="AG912" s="24">
        <v>39293</v>
      </c>
      <c r="AH912" s="18">
        <v>1</v>
      </c>
      <c r="AI912" s="18" t="s">
        <v>1049</v>
      </c>
      <c r="AJ912" s="17">
        <v>110</v>
      </c>
      <c r="AK912" s="25">
        <v>110</v>
      </c>
      <c r="AL912" s="25">
        <v>4650</v>
      </c>
      <c r="AM912" s="35">
        <v>0</v>
      </c>
      <c r="AN912" s="49">
        <f t="shared" si="134"/>
        <v>511500</v>
      </c>
      <c r="AO912" s="18"/>
      <c r="AP912" s="15">
        <v>1</v>
      </c>
      <c r="AQ912" s="43" t="str">
        <f t="shared" si="135"/>
        <v>SI</v>
      </c>
      <c r="AR912" s="44">
        <f t="shared" si="136"/>
        <v>511500</v>
      </c>
      <c r="AS912" s="44">
        <f t="shared" si="137"/>
        <v>511500</v>
      </c>
      <c r="AT912" s="44">
        <f t="shared" si="138"/>
        <v>511500</v>
      </c>
      <c r="AU912" s="44">
        <f t="shared" si="139"/>
        <v>511500</v>
      </c>
      <c r="AV912" s="45" t="b">
        <f t="shared" si="140"/>
        <v>1</v>
      </c>
      <c r="AW912" s="45" t="b">
        <f t="shared" si="141"/>
        <v>1</v>
      </c>
      <c r="AX912" s="45"/>
    </row>
    <row r="913" spans="1:50" s="36" customFormat="1" ht="27.75" customHeight="1" x14ac:dyDescent="0.15">
      <c r="A913" s="36" t="str">
        <f t="shared" si="133"/>
        <v>Cooperativa de Hospitales de Antioquia - COHAN106010204</v>
      </c>
      <c r="B913" s="36" t="b">
        <f>+A913='[1]Anexo 9'!A913</f>
        <v>1</v>
      </c>
      <c r="C913" s="18">
        <v>890985122</v>
      </c>
      <c r="D913" s="18" t="s">
        <v>1031</v>
      </c>
      <c r="E913" s="15" t="s">
        <v>61</v>
      </c>
      <c r="F913" s="15" t="s">
        <v>62</v>
      </c>
      <c r="G913" s="15" t="s">
        <v>3155</v>
      </c>
      <c r="H913" s="15" t="s">
        <v>3155</v>
      </c>
      <c r="I913" s="15" t="s">
        <v>3155</v>
      </c>
      <c r="J913" s="15">
        <v>3</v>
      </c>
      <c r="K913" s="15" t="s">
        <v>3155</v>
      </c>
      <c r="L913" s="15">
        <v>106010204</v>
      </c>
      <c r="M913" s="15" t="s">
        <v>2130</v>
      </c>
      <c r="N913" s="15" t="s">
        <v>91</v>
      </c>
      <c r="O913" s="18" t="s">
        <v>2131</v>
      </c>
      <c r="P913" s="22" t="s">
        <v>3841</v>
      </c>
      <c r="Q913" s="15" t="s">
        <v>2132</v>
      </c>
      <c r="R913" s="18" t="s">
        <v>2133</v>
      </c>
      <c r="S913" s="22" t="b">
        <f t="shared" si="142"/>
        <v>0</v>
      </c>
      <c r="T913" s="18">
        <v>0</v>
      </c>
      <c r="U913" s="18">
        <v>0</v>
      </c>
      <c r="V913" s="15"/>
      <c r="W913" s="18" t="s">
        <v>2134</v>
      </c>
      <c r="X913" s="18" t="s">
        <v>8760</v>
      </c>
      <c r="Y913" s="15" t="s">
        <v>73</v>
      </c>
      <c r="Z913" s="18" t="s">
        <v>2135</v>
      </c>
      <c r="AA913" s="18" t="s">
        <v>71</v>
      </c>
      <c r="AB913" s="18" t="s">
        <v>2136</v>
      </c>
      <c r="AC913" s="67" t="str">
        <f>+VLOOKUP("*"&amp;L913&amp;"*",'[2]REGISTROS SANITARIOS'!$D$732:$E$1070,2,FALSE)</f>
        <v>SI</v>
      </c>
      <c r="AD913" s="22" t="s">
        <v>1025</v>
      </c>
      <c r="AE913" s="16">
        <v>44351</v>
      </c>
      <c r="AF913" s="34" t="s">
        <v>73</v>
      </c>
      <c r="AG913" s="24">
        <v>43442</v>
      </c>
      <c r="AH913" s="18">
        <v>1</v>
      </c>
      <c r="AI913" s="18" t="s">
        <v>1049</v>
      </c>
      <c r="AJ913" s="17">
        <v>28985</v>
      </c>
      <c r="AK913" s="25">
        <v>28985</v>
      </c>
      <c r="AL913" s="25">
        <v>5428</v>
      </c>
      <c r="AM913" s="35">
        <v>0</v>
      </c>
      <c r="AN913" s="49">
        <f t="shared" si="134"/>
        <v>157330580</v>
      </c>
      <c r="AO913" s="18"/>
      <c r="AP913" s="15">
        <v>1</v>
      </c>
      <c r="AQ913" s="43" t="str">
        <f t="shared" si="135"/>
        <v>SI</v>
      </c>
      <c r="AR913" s="44">
        <f t="shared" si="136"/>
        <v>157330580</v>
      </c>
      <c r="AS913" s="44">
        <f t="shared" si="137"/>
        <v>157330580</v>
      </c>
      <c r="AT913" s="44">
        <f t="shared" si="138"/>
        <v>157330580</v>
      </c>
      <c r="AU913" s="44">
        <f t="shared" si="139"/>
        <v>157330580</v>
      </c>
      <c r="AV913" s="45" t="b">
        <f t="shared" si="140"/>
        <v>1</v>
      </c>
      <c r="AW913" s="45" t="b">
        <f t="shared" si="141"/>
        <v>1</v>
      </c>
      <c r="AX913" s="45"/>
    </row>
    <row r="914" spans="1:50" s="36" customFormat="1" ht="27.75" customHeight="1" x14ac:dyDescent="0.15">
      <c r="A914" s="36" t="str">
        <f t="shared" si="133"/>
        <v>Cooperativa de Hospitales de Antioquia - COHAN106020109</v>
      </c>
      <c r="B914" s="36" t="b">
        <f>+A914='[1]Anexo 9'!A914</f>
        <v>1</v>
      </c>
      <c r="C914" s="18">
        <v>890985122</v>
      </c>
      <c r="D914" s="18" t="s">
        <v>1031</v>
      </c>
      <c r="E914" s="15" t="s">
        <v>61</v>
      </c>
      <c r="F914" s="15" t="s">
        <v>62</v>
      </c>
      <c r="G914" s="15" t="s">
        <v>3155</v>
      </c>
      <c r="H914" s="15" t="s">
        <v>3155</v>
      </c>
      <c r="I914" s="15" t="s">
        <v>3155</v>
      </c>
      <c r="J914" s="15">
        <v>6</v>
      </c>
      <c r="K914" s="15" t="s">
        <v>3155</v>
      </c>
      <c r="L914" s="15">
        <v>106020109</v>
      </c>
      <c r="M914" s="15" t="s">
        <v>2137</v>
      </c>
      <c r="N914" s="15" t="s">
        <v>1436</v>
      </c>
      <c r="O914" s="18" t="s">
        <v>2138</v>
      </c>
      <c r="P914" s="22" t="s">
        <v>3841</v>
      </c>
      <c r="Q914" s="15" t="s">
        <v>2139</v>
      </c>
      <c r="R914" s="18" t="s">
        <v>5717</v>
      </c>
      <c r="S914" s="22" t="b">
        <f t="shared" si="142"/>
        <v>0</v>
      </c>
      <c r="T914" s="18">
        <v>0</v>
      </c>
      <c r="U914" s="18">
        <v>0</v>
      </c>
      <c r="V914" s="15"/>
      <c r="W914" s="18" t="s">
        <v>1943</v>
      </c>
      <c r="X914" s="18"/>
      <c r="Y914" s="15" t="s">
        <v>73</v>
      </c>
      <c r="Z914" s="18" t="s">
        <v>1979</v>
      </c>
      <c r="AA914" s="18" t="s">
        <v>71</v>
      </c>
      <c r="AB914" s="18" t="s">
        <v>2141</v>
      </c>
      <c r="AC914" s="67" t="str">
        <f>+VLOOKUP("*"&amp;L914&amp;"*",'[2]REGISTROS SANITARIOS'!$D$732:$E$1070,2,FALSE)</f>
        <v>SI</v>
      </c>
      <c r="AD914" s="22" t="s">
        <v>1025</v>
      </c>
      <c r="AE914" s="16">
        <v>43579</v>
      </c>
      <c r="AF914" s="34" t="s">
        <v>68</v>
      </c>
      <c r="AG914" s="24">
        <v>34537</v>
      </c>
      <c r="AH914" s="18">
        <v>2</v>
      </c>
      <c r="AI914" s="18" t="s">
        <v>1049</v>
      </c>
      <c r="AJ914" s="17">
        <v>27500</v>
      </c>
      <c r="AK914" s="25">
        <v>27500</v>
      </c>
      <c r="AL914" s="25">
        <v>41</v>
      </c>
      <c r="AM914" s="35">
        <v>0</v>
      </c>
      <c r="AN914" s="49">
        <f t="shared" si="134"/>
        <v>1127500</v>
      </c>
      <c r="AO914" s="18"/>
      <c r="AP914" s="15" t="s">
        <v>56</v>
      </c>
      <c r="AQ914" s="43" t="str">
        <f t="shared" si="135"/>
        <v>SI</v>
      </c>
      <c r="AR914" s="44">
        <f t="shared" si="136"/>
        <v>1127500</v>
      </c>
      <c r="AS914" s="44">
        <f t="shared" si="137"/>
        <v>1127500</v>
      </c>
      <c r="AT914" s="44">
        <f t="shared" si="138"/>
        <v>1127500</v>
      </c>
      <c r="AU914" s="44">
        <f t="shared" si="139"/>
        <v>1127500</v>
      </c>
      <c r="AV914" s="45" t="b">
        <f t="shared" si="140"/>
        <v>1</v>
      </c>
      <c r="AW914" s="45" t="b">
        <f t="shared" si="141"/>
        <v>1</v>
      </c>
      <c r="AX914" s="45"/>
    </row>
    <row r="915" spans="1:50" s="36" customFormat="1" ht="27.75" customHeight="1" x14ac:dyDescent="0.15">
      <c r="A915" s="36" t="str">
        <f t="shared" si="133"/>
        <v>Cooperativa de Hospitales de Antioquia - COHAN106030103</v>
      </c>
      <c r="B915" s="36" t="b">
        <f>+A915='[1]Anexo 9'!A915</f>
        <v>1</v>
      </c>
      <c r="C915" s="18">
        <v>890985122</v>
      </c>
      <c r="D915" s="18" t="s">
        <v>1031</v>
      </c>
      <c r="E915" s="15" t="s">
        <v>61</v>
      </c>
      <c r="F915" s="15" t="s">
        <v>62</v>
      </c>
      <c r="G915" s="15" t="s">
        <v>3155</v>
      </c>
      <c r="H915" s="15" t="s">
        <v>3155</v>
      </c>
      <c r="I915" s="15" t="s">
        <v>3155</v>
      </c>
      <c r="J915" s="15">
        <v>8</v>
      </c>
      <c r="K915" s="15" t="s">
        <v>3155</v>
      </c>
      <c r="L915" s="15">
        <v>106030103</v>
      </c>
      <c r="M915" s="15" t="s">
        <v>63</v>
      </c>
      <c r="N915" s="15" t="s">
        <v>64</v>
      </c>
      <c r="O915" s="18" t="s">
        <v>4396</v>
      </c>
      <c r="P915" s="22" t="s">
        <v>3841</v>
      </c>
      <c r="Q915" s="15" t="s">
        <v>66</v>
      </c>
      <c r="R915" s="18" t="s">
        <v>1737</v>
      </c>
      <c r="S915" s="22" t="b">
        <f t="shared" si="142"/>
        <v>0</v>
      </c>
      <c r="T915" s="18">
        <v>0</v>
      </c>
      <c r="U915" s="18">
        <v>0</v>
      </c>
      <c r="V915" s="15"/>
      <c r="W915" s="18" t="s">
        <v>6238</v>
      </c>
      <c r="X915" s="18"/>
      <c r="Y915" s="15" t="s">
        <v>73</v>
      </c>
      <c r="Z915" s="18" t="s">
        <v>2358</v>
      </c>
      <c r="AA915" s="18" t="s">
        <v>71</v>
      </c>
      <c r="AB915" s="18" t="s">
        <v>6884</v>
      </c>
      <c r="AC915" s="67" t="str">
        <f>+VLOOKUP("*"&amp;L915&amp;"*",'[2]REGISTROS SANITARIOS'!$D$732:$E$1070,2,FALSE)</f>
        <v>SI</v>
      </c>
      <c r="AD915" s="22" t="s">
        <v>1025</v>
      </c>
      <c r="AE915" s="16">
        <v>43744</v>
      </c>
      <c r="AF915" s="34" t="s">
        <v>68</v>
      </c>
      <c r="AG915" s="24">
        <v>19903576</v>
      </c>
      <c r="AH915" s="18">
        <v>3</v>
      </c>
      <c r="AI915" s="18" t="s">
        <v>1049</v>
      </c>
      <c r="AJ915" s="17">
        <v>23100</v>
      </c>
      <c r="AK915" s="25">
        <v>23100</v>
      </c>
      <c r="AL915" s="25">
        <v>284</v>
      </c>
      <c r="AM915" s="35">
        <v>0</v>
      </c>
      <c r="AN915" s="49">
        <f t="shared" si="134"/>
        <v>6560400</v>
      </c>
      <c r="AO915" s="18"/>
      <c r="AP915" s="15">
        <v>1</v>
      </c>
      <c r="AQ915" s="43" t="str">
        <f t="shared" si="135"/>
        <v>SI</v>
      </c>
      <c r="AR915" s="44">
        <f t="shared" si="136"/>
        <v>6560400</v>
      </c>
      <c r="AS915" s="44">
        <f t="shared" si="137"/>
        <v>6560400</v>
      </c>
      <c r="AT915" s="44">
        <f t="shared" si="138"/>
        <v>6560400</v>
      </c>
      <c r="AU915" s="44">
        <f t="shared" si="139"/>
        <v>6560400</v>
      </c>
      <c r="AV915" s="45" t="b">
        <f t="shared" si="140"/>
        <v>1</v>
      </c>
      <c r="AW915" s="45" t="b">
        <f t="shared" si="141"/>
        <v>1</v>
      </c>
      <c r="AX915" s="45"/>
    </row>
    <row r="916" spans="1:50" s="36" customFormat="1" ht="27.75" customHeight="1" x14ac:dyDescent="0.15">
      <c r="A916" s="36" t="str">
        <f t="shared" si="133"/>
        <v>Cooperativa de Hospitales de Antioquia - COHAN106030209</v>
      </c>
      <c r="B916" s="36" t="b">
        <f>+A916='[1]Anexo 9'!A916</f>
        <v>1</v>
      </c>
      <c r="C916" s="18">
        <v>890985122</v>
      </c>
      <c r="D916" s="18" t="s">
        <v>1031</v>
      </c>
      <c r="E916" s="15" t="s">
        <v>61</v>
      </c>
      <c r="F916" s="15" t="s">
        <v>62</v>
      </c>
      <c r="G916" s="15" t="s">
        <v>3155</v>
      </c>
      <c r="H916" s="15" t="s">
        <v>3155</v>
      </c>
      <c r="I916" s="15" t="s">
        <v>3155</v>
      </c>
      <c r="J916" s="15">
        <v>3</v>
      </c>
      <c r="K916" s="15" t="s">
        <v>3155</v>
      </c>
      <c r="L916" s="15">
        <v>106030209</v>
      </c>
      <c r="M916" s="15" t="s">
        <v>2142</v>
      </c>
      <c r="N916" s="15" t="s">
        <v>1436</v>
      </c>
      <c r="O916" s="18" t="s">
        <v>2143</v>
      </c>
      <c r="P916" s="22" t="s">
        <v>3841</v>
      </c>
      <c r="Q916" s="15" t="s">
        <v>1822</v>
      </c>
      <c r="R916" s="18" t="s">
        <v>1655</v>
      </c>
      <c r="S916" s="22" t="b">
        <f t="shared" si="142"/>
        <v>0</v>
      </c>
      <c r="T916" s="18" t="s">
        <v>2042</v>
      </c>
      <c r="U916" s="18">
        <v>0</v>
      </c>
      <c r="V916" s="15"/>
      <c r="W916" s="18" t="s">
        <v>1829</v>
      </c>
      <c r="X916" s="18"/>
      <c r="Y916" s="15" t="s">
        <v>73</v>
      </c>
      <c r="Z916" s="18" t="s">
        <v>1830</v>
      </c>
      <c r="AA916" s="18" t="s">
        <v>71</v>
      </c>
      <c r="AB916" s="18" t="s">
        <v>6885</v>
      </c>
      <c r="AC916" s="67" t="e">
        <f>+VLOOKUP("*"&amp;L916&amp;"*",'[2]REGISTROS SANITARIOS'!$D$732:$E$1070,2,FALSE)</f>
        <v>#N/A</v>
      </c>
      <c r="AD916" s="22" t="s">
        <v>44</v>
      </c>
      <c r="AE916" s="16">
        <v>45755</v>
      </c>
      <c r="AF916" s="34" t="s">
        <v>73</v>
      </c>
      <c r="AG916" s="24">
        <v>19941418</v>
      </c>
      <c r="AH916" s="18">
        <v>4</v>
      </c>
      <c r="AI916" s="18" t="s">
        <v>1049</v>
      </c>
      <c r="AJ916" s="17">
        <v>143000</v>
      </c>
      <c r="AK916" s="25">
        <v>143000</v>
      </c>
      <c r="AL916" s="25">
        <v>29</v>
      </c>
      <c r="AM916" s="35">
        <v>0</v>
      </c>
      <c r="AN916" s="49">
        <f t="shared" si="134"/>
        <v>4147000</v>
      </c>
      <c r="AO916" s="18"/>
      <c r="AP916" s="15">
        <v>1</v>
      </c>
      <c r="AQ916" s="43" t="str">
        <f t="shared" si="135"/>
        <v>SI</v>
      </c>
      <c r="AR916" s="44">
        <f t="shared" si="136"/>
        <v>4147000</v>
      </c>
      <c r="AS916" s="44">
        <f t="shared" si="137"/>
        <v>4147000</v>
      </c>
      <c r="AT916" s="44">
        <f t="shared" si="138"/>
        <v>4147000</v>
      </c>
      <c r="AU916" s="44">
        <f t="shared" si="139"/>
        <v>4147000</v>
      </c>
      <c r="AV916" s="45" t="b">
        <f t="shared" si="140"/>
        <v>1</v>
      </c>
      <c r="AW916" s="45" t="b">
        <f t="shared" si="141"/>
        <v>1</v>
      </c>
      <c r="AX916" s="45"/>
    </row>
    <row r="917" spans="1:50" s="36" customFormat="1" ht="27.75" customHeight="1" x14ac:dyDescent="0.15">
      <c r="A917" s="36" t="str">
        <f t="shared" si="133"/>
        <v>Cooperativa de Hospitales de Antioquia - COHAN106030302</v>
      </c>
      <c r="B917" s="36" t="b">
        <f>+A917='[1]Anexo 9'!A917</f>
        <v>1</v>
      </c>
      <c r="C917" s="18">
        <v>890985122</v>
      </c>
      <c r="D917" s="18" t="s">
        <v>1031</v>
      </c>
      <c r="E917" s="15" t="s">
        <v>61</v>
      </c>
      <c r="F917" s="15" t="s">
        <v>62</v>
      </c>
      <c r="G917" s="15" t="s">
        <v>3155</v>
      </c>
      <c r="H917" s="15" t="s">
        <v>3155</v>
      </c>
      <c r="I917" s="15" t="s">
        <v>3155</v>
      </c>
      <c r="J917" s="15">
        <v>3</v>
      </c>
      <c r="K917" s="15" t="s">
        <v>3155</v>
      </c>
      <c r="L917" s="15">
        <v>106030302</v>
      </c>
      <c r="M917" s="15" t="s">
        <v>2144</v>
      </c>
      <c r="N917" s="15" t="s">
        <v>91</v>
      </c>
      <c r="O917" s="18" t="s">
        <v>2145</v>
      </c>
      <c r="P917" s="22" t="s">
        <v>3841</v>
      </c>
      <c r="Q917" s="15" t="s">
        <v>1678</v>
      </c>
      <c r="R917" s="18" t="s">
        <v>5718</v>
      </c>
      <c r="S917" s="22" t="b">
        <f t="shared" si="142"/>
        <v>0</v>
      </c>
      <c r="T917" s="18">
        <v>0</v>
      </c>
      <c r="U917" s="18">
        <v>0</v>
      </c>
      <c r="V917" s="15"/>
      <c r="W917" s="18" t="s">
        <v>1781</v>
      </c>
      <c r="X917" s="18"/>
      <c r="Y917" s="15" t="s">
        <v>73</v>
      </c>
      <c r="Z917" s="18" t="s">
        <v>1782</v>
      </c>
      <c r="AA917" s="18" t="s">
        <v>71</v>
      </c>
      <c r="AB917" s="18" t="s">
        <v>6886</v>
      </c>
      <c r="AC917" s="67" t="str">
        <f>+VLOOKUP("*"&amp;L917&amp;"*",'[2]REGISTROS SANITARIOS'!$D$732:$E$1070,2,FALSE)</f>
        <v>SI</v>
      </c>
      <c r="AD917" s="22" t="s">
        <v>1025</v>
      </c>
      <c r="AE917" s="16">
        <v>46031</v>
      </c>
      <c r="AF917" s="34" t="s">
        <v>73</v>
      </c>
      <c r="AG917" s="24">
        <v>19930423</v>
      </c>
      <c r="AH917" s="18">
        <v>2</v>
      </c>
      <c r="AI917" s="18" t="s">
        <v>1049</v>
      </c>
      <c r="AJ917" s="17">
        <v>605</v>
      </c>
      <c r="AK917" s="25">
        <v>605</v>
      </c>
      <c r="AL917" s="25">
        <v>2125</v>
      </c>
      <c r="AM917" s="35">
        <v>0</v>
      </c>
      <c r="AN917" s="49">
        <f t="shared" si="134"/>
        <v>1285625</v>
      </c>
      <c r="AO917" s="18"/>
      <c r="AP917" s="15">
        <v>1</v>
      </c>
      <c r="AQ917" s="43" t="str">
        <f t="shared" si="135"/>
        <v>SI</v>
      </c>
      <c r="AR917" s="44">
        <f t="shared" si="136"/>
        <v>1285625</v>
      </c>
      <c r="AS917" s="44">
        <f t="shared" si="137"/>
        <v>1285625</v>
      </c>
      <c r="AT917" s="44">
        <f t="shared" si="138"/>
        <v>1285625</v>
      </c>
      <c r="AU917" s="44">
        <f t="shared" si="139"/>
        <v>1285625</v>
      </c>
      <c r="AV917" s="45" t="b">
        <f t="shared" si="140"/>
        <v>1</v>
      </c>
      <c r="AW917" s="45" t="b">
        <f t="shared" si="141"/>
        <v>1</v>
      </c>
      <c r="AX917" s="45"/>
    </row>
    <row r="918" spans="1:50" s="36" customFormat="1" ht="27.75" customHeight="1" x14ac:dyDescent="0.15">
      <c r="A918" s="36" t="str">
        <f t="shared" si="133"/>
        <v>Cooperativa de Hospitales de Antioquia - COHAN106040103</v>
      </c>
      <c r="B918" s="36" t="b">
        <f>+A918='[1]Anexo 9'!A918</f>
        <v>1</v>
      </c>
      <c r="C918" s="18">
        <v>890985122</v>
      </c>
      <c r="D918" s="18" t="s">
        <v>1031</v>
      </c>
      <c r="E918" s="15" t="s">
        <v>61</v>
      </c>
      <c r="F918" s="15" t="s">
        <v>62</v>
      </c>
      <c r="G918" s="15" t="s">
        <v>3155</v>
      </c>
      <c r="H918" s="15" t="s">
        <v>3155</v>
      </c>
      <c r="I918" s="15" t="s">
        <v>3155</v>
      </c>
      <c r="J918" s="15">
        <v>6</v>
      </c>
      <c r="K918" s="15" t="s">
        <v>3155</v>
      </c>
      <c r="L918" s="15">
        <v>106040103</v>
      </c>
      <c r="M918" s="15" t="s">
        <v>2146</v>
      </c>
      <c r="N918" s="15" t="s">
        <v>64</v>
      </c>
      <c r="O918" s="18" t="s">
        <v>2147</v>
      </c>
      <c r="P918" s="22" t="s">
        <v>3841</v>
      </c>
      <c r="Q918" s="15" t="s">
        <v>66</v>
      </c>
      <c r="R918" s="18" t="s">
        <v>1733</v>
      </c>
      <c r="S918" s="22" t="b">
        <f t="shared" si="142"/>
        <v>0</v>
      </c>
      <c r="T918" s="18">
        <v>0</v>
      </c>
      <c r="U918" s="18">
        <v>0</v>
      </c>
      <c r="V918" s="15"/>
      <c r="W918" s="18" t="s">
        <v>1882</v>
      </c>
      <c r="X918" s="18"/>
      <c r="Y918" s="15" t="s">
        <v>73</v>
      </c>
      <c r="Z918" s="18" t="s">
        <v>1741</v>
      </c>
      <c r="AA918" s="18" t="s">
        <v>71</v>
      </c>
      <c r="AB918" s="18" t="s">
        <v>2148</v>
      </c>
      <c r="AC918" s="67" t="str">
        <f>+VLOOKUP("*"&amp;L918&amp;"*",'[2]REGISTROS SANITARIOS'!$D$732:$E$1070,2,FALSE)</f>
        <v>SI</v>
      </c>
      <c r="AD918" s="22" t="s">
        <v>1025</v>
      </c>
      <c r="AE918" s="16">
        <v>43506</v>
      </c>
      <c r="AF918" s="34" t="s">
        <v>68</v>
      </c>
      <c r="AG918" s="24">
        <v>225064</v>
      </c>
      <c r="AH918" s="18">
        <v>17</v>
      </c>
      <c r="AI918" s="18" t="s">
        <v>1049</v>
      </c>
      <c r="AJ918" s="17">
        <v>8250</v>
      </c>
      <c r="AK918" s="25">
        <v>8250</v>
      </c>
      <c r="AL918" s="25">
        <v>804</v>
      </c>
      <c r="AM918" s="35">
        <v>0</v>
      </c>
      <c r="AN918" s="49">
        <f t="shared" si="134"/>
        <v>6633000</v>
      </c>
      <c r="AO918" s="18"/>
      <c r="AP918" s="15">
        <v>1</v>
      </c>
      <c r="AQ918" s="43" t="str">
        <f t="shared" si="135"/>
        <v>SI</v>
      </c>
      <c r="AR918" s="44">
        <f t="shared" si="136"/>
        <v>6633000</v>
      </c>
      <c r="AS918" s="44">
        <f t="shared" si="137"/>
        <v>6633000</v>
      </c>
      <c r="AT918" s="44">
        <f t="shared" si="138"/>
        <v>6633000</v>
      </c>
      <c r="AU918" s="44">
        <f t="shared" si="139"/>
        <v>6633000</v>
      </c>
      <c r="AV918" s="45" t="b">
        <f t="shared" si="140"/>
        <v>1</v>
      </c>
      <c r="AW918" s="45" t="b">
        <f t="shared" si="141"/>
        <v>1</v>
      </c>
      <c r="AX918" s="45"/>
    </row>
    <row r="919" spans="1:50" s="36" customFormat="1" ht="27.75" customHeight="1" x14ac:dyDescent="0.15">
      <c r="A919" s="36" t="str">
        <f t="shared" si="133"/>
        <v>Cooperativa de Hospitales de Antioquia - COHAN106040203</v>
      </c>
      <c r="B919" s="36" t="b">
        <f>+A919='[1]Anexo 9'!A919</f>
        <v>1</v>
      </c>
      <c r="C919" s="18">
        <v>890985122</v>
      </c>
      <c r="D919" s="18" t="s">
        <v>1031</v>
      </c>
      <c r="E919" s="15" t="s">
        <v>61</v>
      </c>
      <c r="F919" s="15" t="s">
        <v>62</v>
      </c>
      <c r="G919" s="15" t="s">
        <v>3155</v>
      </c>
      <c r="H919" s="15" t="s">
        <v>3155</v>
      </c>
      <c r="I919" s="15" t="s">
        <v>3155</v>
      </c>
      <c r="J919" s="15">
        <v>7</v>
      </c>
      <c r="K919" s="15" t="s">
        <v>3155</v>
      </c>
      <c r="L919" s="15">
        <v>106040203</v>
      </c>
      <c r="M919" s="15" t="s">
        <v>2149</v>
      </c>
      <c r="N919" s="15" t="s">
        <v>64</v>
      </c>
      <c r="O919" s="18" t="s">
        <v>4397</v>
      </c>
      <c r="P919" s="22" t="s">
        <v>3841</v>
      </c>
      <c r="Q919" s="15" t="s">
        <v>66</v>
      </c>
      <c r="R919" s="18" t="s">
        <v>1733</v>
      </c>
      <c r="S919" s="22" t="b">
        <f t="shared" si="142"/>
        <v>0</v>
      </c>
      <c r="T919" s="18">
        <v>0</v>
      </c>
      <c r="U919" s="18">
        <v>0</v>
      </c>
      <c r="V919" s="15"/>
      <c r="W919" s="18" t="s">
        <v>1882</v>
      </c>
      <c r="X919" s="18"/>
      <c r="Y919" s="15" t="s">
        <v>73</v>
      </c>
      <c r="Z919" s="18" t="s">
        <v>1741</v>
      </c>
      <c r="AA919" s="18" t="s">
        <v>71</v>
      </c>
      <c r="AB919" s="18" t="s">
        <v>6887</v>
      </c>
      <c r="AC919" s="67" t="str">
        <f>+VLOOKUP("*"&amp;L919&amp;"*",'[2]REGISTROS SANITARIOS'!$D$732:$E$1070,2,FALSE)</f>
        <v>SI</v>
      </c>
      <c r="AD919" s="22" t="s">
        <v>1025</v>
      </c>
      <c r="AE919" s="16">
        <v>46041</v>
      </c>
      <c r="AF919" s="34" t="s">
        <v>73</v>
      </c>
      <c r="AG919" s="24">
        <v>19926478</v>
      </c>
      <c r="AH919" s="18">
        <v>5</v>
      </c>
      <c r="AI919" s="18" t="s">
        <v>1049</v>
      </c>
      <c r="AJ919" s="17">
        <v>18150</v>
      </c>
      <c r="AK919" s="25">
        <v>18150</v>
      </c>
      <c r="AL919" s="25">
        <v>1250</v>
      </c>
      <c r="AM919" s="35">
        <v>0</v>
      </c>
      <c r="AN919" s="49">
        <f t="shared" si="134"/>
        <v>22687500</v>
      </c>
      <c r="AO919" s="18"/>
      <c r="AP919" s="15">
        <v>1</v>
      </c>
      <c r="AQ919" s="43" t="str">
        <f t="shared" si="135"/>
        <v>SI</v>
      </c>
      <c r="AR919" s="44">
        <f t="shared" si="136"/>
        <v>22687500</v>
      </c>
      <c r="AS919" s="44">
        <f t="shared" si="137"/>
        <v>22687500</v>
      </c>
      <c r="AT919" s="44">
        <f t="shared" si="138"/>
        <v>22687500</v>
      </c>
      <c r="AU919" s="44">
        <f t="shared" si="139"/>
        <v>22687500</v>
      </c>
      <c r="AV919" s="45" t="b">
        <f t="shared" si="140"/>
        <v>1</v>
      </c>
      <c r="AW919" s="45" t="b">
        <f t="shared" si="141"/>
        <v>1</v>
      </c>
      <c r="AX919" s="45"/>
    </row>
    <row r="920" spans="1:50" s="36" customFormat="1" ht="27.75" customHeight="1" x14ac:dyDescent="0.15">
      <c r="A920" s="36" t="str">
        <f t="shared" si="133"/>
        <v>Cooperativa de Hospitales de Antioquia - COHAN106040409</v>
      </c>
      <c r="B920" s="36" t="b">
        <f>+A920='[1]Anexo 9'!A920</f>
        <v>1</v>
      </c>
      <c r="C920" s="18">
        <v>890985122</v>
      </c>
      <c r="D920" s="18" t="s">
        <v>1031</v>
      </c>
      <c r="E920" s="15" t="s">
        <v>61</v>
      </c>
      <c r="F920" s="15" t="s">
        <v>62</v>
      </c>
      <c r="G920" s="15" t="s">
        <v>3155</v>
      </c>
      <c r="H920" s="15" t="s">
        <v>3155</v>
      </c>
      <c r="I920" s="15" t="s">
        <v>3155</v>
      </c>
      <c r="J920" s="15">
        <v>5</v>
      </c>
      <c r="K920" s="15" t="s">
        <v>3155</v>
      </c>
      <c r="L920" s="15">
        <v>106040409</v>
      </c>
      <c r="M920" s="15" t="s">
        <v>2152</v>
      </c>
      <c r="N920" s="15" t="s">
        <v>1436</v>
      </c>
      <c r="O920" s="18" t="s">
        <v>2153</v>
      </c>
      <c r="P920" s="22" t="s">
        <v>3841</v>
      </c>
      <c r="Q920" s="15" t="s">
        <v>1822</v>
      </c>
      <c r="R920" s="18" t="s">
        <v>1756</v>
      </c>
      <c r="S920" s="22" t="b">
        <f t="shared" si="142"/>
        <v>0</v>
      </c>
      <c r="T920" s="18" t="s">
        <v>2042</v>
      </c>
      <c r="U920" s="18">
        <v>0</v>
      </c>
      <c r="V920" s="15"/>
      <c r="W920" s="18" t="s">
        <v>2027</v>
      </c>
      <c r="X920" s="18"/>
      <c r="Y920" s="15" t="s">
        <v>73</v>
      </c>
      <c r="Z920" s="18" t="s">
        <v>2028</v>
      </c>
      <c r="AA920" s="18" t="s">
        <v>71</v>
      </c>
      <c r="AB920" s="18" t="s">
        <v>2154</v>
      </c>
      <c r="AC920" s="67" t="e">
        <f>+VLOOKUP("*"&amp;L920&amp;"*",'[2]REGISTROS SANITARIOS'!$D$732:$E$1070,2,FALSE)</f>
        <v>#N/A</v>
      </c>
      <c r="AD920" s="22" t="s">
        <v>44</v>
      </c>
      <c r="AE920" s="16">
        <v>43047</v>
      </c>
      <c r="AF920" s="34" t="s">
        <v>68</v>
      </c>
      <c r="AG920" s="24">
        <v>19973908</v>
      </c>
      <c r="AH920" s="18">
        <v>2</v>
      </c>
      <c r="AI920" s="18" t="s">
        <v>1049</v>
      </c>
      <c r="AJ920" s="17">
        <v>357500</v>
      </c>
      <c r="AK920" s="25">
        <v>357500</v>
      </c>
      <c r="AL920" s="25">
        <v>146</v>
      </c>
      <c r="AM920" s="35">
        <v>0</v>
      </c>
      <c r="AN920" s="49">
        <f t="shared" si="134"/>
        <v>52195000</v>
      </c>
      <c r="AO920" s="18"/>
      <c r="AP920" s="15">
        <v>1</v>
      </c>
      <c r="AQ920" s="43" t="str">
        <f t="shared" si="135"/>
        <v>SI</v>
      </c>
      <c r="AR920" s="44">
        <f t="shared" si="136"/>
        <v>52195000</v>
      </c>
      <c r="AS920" s="44">
        <f t="shared" si="137"/>
        <v>52195000</v>
      </c>
      <c r="AT920" s="44">
        <f t="shared" si="138"/>
        <v>52195000</v>
      </c>
      <c r="AU920" s="44">
        <f t="shared" si="139"/>
        <v>52195000</v>
      </c>
      <c r="AV920" s="45" t="b">
        <f t="shared" si="140"/>
        <v>1</v>
      </c>
      <c r="AW920" s="45" t="b">
        <f t="shared" si="141"/>
        <v>1</v>
      </c>
      <c r="AX920" s="45"/>
    </row>
    <row r="921" spans="1:50" s="36" customFormat="1" ht="27.75" customHeight="1" x14ac:dyDescent="0.15">
      <c r="A921" s="36" t="str">
        <f t="shared" si="133"/>
        <v>Cooperativa de Hospitales de Antioquia - COHAN106050209</v>
      </c>
      <c r="B921" s="36" t="b">
        <f>+A921='[1]Anexo 9'!A921</f>
        <v>1</v>
      </c>
      <c r="C921" s="18">
        <v>890985122</v>
      </c>
      <c r="D921" s="18" t="s">
        <v>1031</v>
      </c>
      <c r="E921" s="15" t="s">
        <v>61</v>
      </c>
      <c r="F921" s="15" t="s">
        <v>1726</v>
      </c>
      <c r="G921" s="15">
        <f>+VLOOKUP(F921,[3]Sheet1!$E$3:$G$74,3,FALSE)</f>
        <v>18</v>
      </c>
      <c r="H921" s="15">
        <f>+VLOOKUP(D921&amp;F921,'TD para paquetes'!$E$3:$I$441,5,FALSE)</f>
        <v>18</v>
      </c>
      <c r="I921" s="15" t="s">
        <v>1025</v>
      </c>
      <c r="J921" s="15">
        <v>3</v>
      </c>
      <c r="K921" s="15">
        <v>1</v>
      </c>
      <c r="L921" s="15">
        <v>106050209</v>
      </c>
      <c r="M921" s="15" t="s">
        <v>1727</v>
      </c>
      <c r="N921" s="15" t="s">
        <v>1436</v>
      </c>
      <c r="O921" s="18" t="s">
        <v>1728</v>
      </c>
      <c r="P921" s="22" t="s">
        <v>73</v>
      </c>
      <c r="Q921" s="15" t="s">
        <v>1428</v>
      </c>
      <c r="R921" s="18" t="s">
        <v>5704</v>
      </c>
      <c r="S921" s="22" t="b">
        <f t="shared" si="142"/>
        <v>0</v>
      </c>
      <c r="T921" s="18">
        <v>0</v>
      </c>
      <c r="U921" s="18">
        <v>0</v>
      </c>
      <c r="V921" s="15"/>
      <c r="W921" s="18" t="s">
        <v>1729</v>
      </c>
      <c r="X921" s="18"/>
      <c r="Y921" s="15" t="s">
        <v>73</v>
      </c>
      <c r="Z921" s="18" t="s">
        <v>1730</v>
      </c>
      <c r="AA921" s="18" t="s">
        <v>71</v>
      </c>
      <c r="AB921" s="18" t="s">
        <v>1731</v>
      </c>
      <c r="AC921" s="67" t="e">
        <f>+VLOOKUP("*"&amp;L921&amp;"*",'[2]REGISTROS SANITARIOS'!$D$732:$E$1070,2,FALSE)</f>
        <v>#N/A</v>
      </c>
      <c r="AD921" s="22" t="s">
        <v>44</v>
      </c>
      <c r="AE921" s="16">
        <v>44536</v>
      </c>
      <c r="AF921" s="34" t="s">
        <v>73</v>
      </c>
      <c r="AG921" s="24">
        <v>19914260</v>
      </c>
      <c r="AH921" s="18">
        <v>3</v>
      </c>
      <c r="AI921" s="18" t="s">
        <v>1049</v>
      </c>
      <c r="AJ921" s="17">
        <v>4009.5</v>
      </c>
      <c r="AK921" s="25">
        <v>4009.5</v>
      </c>
      <c r="AL921" s="25">
        <v>1819</v>
      </c>
      <c r="AM921" s="35">
        <v>0</v>
      </c>
      <c r="AN921" s="49">
        <f t="shared" si="134"/>
        <v>7293280.5</v>
      </c>
      <c r="AO921" s="18"/>
      <c r="AP921" s="15">
        <v>1</v>
      </c>
      <c r="AQ921" s="43" t="str">
        <f t="shared" si="135"/>
        <v>SI</v>
      </c>
      <c r="AR921" s="44">
        <f t="shared" si="136"/>
        <v>7293280.5</v>
      </c>
      <c r="AS921" s="44">
        <f t="shared" si="137"/>
        <v>7293280.5</v>
      </c>
      <c r="AT921" s="44">
        <f t="shared" si="138"/>
        <v>7293280.5</v>
      </c>
      <c r="AU921" s="44">
        <f t="shared" si="139"/>
        <v>7293280.5</v>
      </c>
      <c r="AV921" s="45" t="b">
        <f t="shared" si="140"/>
        <v>1</v>
      </c>
      <c r="AW921" s="45" t="b">
        <f t="shared" si="141"/>
        <v>1</v>
      </c>
      <c r="AX921" s="45"/>
    </row>
    <row r="922" spans="1:50" s="36" customFormat="1" ht="27.75" customHeight="1" x14ac:dyDescent="0.15">
      <c r="A922" s="36" t="str">
        <f t="shared" si="133"/>
        <v>Cooperativa de Hospitales de Antioquia - COHAN106050709</v>
      </c>
      <c r="B922" s="36" t="b">
        <f>+A922='[1]Anexo 9'!A922</f>
        <v>1</v>
      </c>
      <c r="C922" s="18">
        <v>890985122</v>
      </c>
      <c r="D922" s="18" t="s">
        <v>1031</v>
      </c>
      <c r="E922" s="15" t="s">
        <v>61</v>
      </c>
      <c r="F922" s="15" t="s">
        <v>62</v>
      </c>
      <c r="G922" s="15" t="s">
        <v>3155</v>
      </c>
      <c r="H922" s="15" t="s">
        <v>3155</v>
      </c>
      <c r="I922" s="15" t="s">
        <v>3155</v>
      </c>
      <c r="J922" s="15">
        <v>4</v>
      </c>
      <c r="K922" s="15" t="s">
        <v>3155</v>
      </c>
      <c r="L922" s="15">
        <v>106050709</v>
      </c>
      <c r="M922" s="15" t="s">
        <v>2155</v>
      </c>
      <c r="N922" s="15" t="s">
        <v>1436</v>
      </c>
      <c r="O922" s="18" t="s">
        <v>2156</v>
      </c>
      <c r="P922" s="22" t="s">
        <v>3841</v>
      </c>
      <c r="Q922" s="15" t="s">
        <v>1428</v>
      </c>
      <c r="R922" s="18" t="s">
        <v>1716</v>
      </c>
      <c r="S922" s="22" t="b">
        <f t="shared" si="142"/>
        <v>0</v>
      </c>
      <c r="T922" s="18" t="s">
        <v>2042</v>
      </c>
      <c r="U922" s="18">
        <v>0</v>
      </c>
      <c r="V922" s="15"/>
      <c r="W922" s="18" t="s">
        <v>2157</v>
      </c>
      <c r="X922" s="18"/>
      <c r="Y922" s="15" t="s">
        <v>73</v>
      </c>
      <c r="Z922" s="18" t="s">
        <v>2158</v>
      </c>
      <c r="AA922" s="18" t="s">
        <v>71</v>
      </c>
      <c r="AB922" s="18" t="s">
        <v>6888</v>
      </c>
      <c r="AC922" s="67" t="e">
        <f>+VLOOKUP("*"&amp;L922&amp;"*",'[2]REGISTROS SANITARIOS'!$D$732:$E$1070,2,FALSE)</f>
        <v>#N/A</v>
      </c>
      <c r="AD922" s="22" t="s">
        <v>44</v>
      </c>
      <c r="AE922" s="16">
        <v>44105</v>
      </c>
      <c r="AF922" s="34" t="s">
        <v>68</v>
      </c>
      <c r="AG922" s="24">
        <v>36743</v>
      </c>
      <c r="AH922" s="18">
        <v>3</v>
      </c>
      <c r="AI922" s="18" t="s">
        <v>1049</v>
      </c>
      <c r="AJ922" s="17">
        <v>236500</v>
      </c>
      <c r="AK922" s="25">
        <v>236500</v>
      </c>
      <c r="AL922" s="25">
        <v>269</v>
      </c>
      <c r="AM922" s="35">
        <v>0</v>
      </c>
      <c r="AN922" s="49">
        <f t="shared" si="134"/>
        <v>63618500</v>
      </c>
      <c r="AO922" s="18"/>
      <c r="AP922" s="15">
        <v>1</v>
      </c>
      <c r="AQ922" s="43" t="str">
        <f t="shared" si="135"/>
        <v>SI</v>
      </c>
      <c r="AR922" s="44">
        <f t="shared" si="136"/>
        <v>63618500</v>
      </c>
      <c r="AS922" s="44">
        <f t="shared" si="137"/>
        <v>63618500</v>
      </c>
      <c r="AT922" s="44">
        <f t="shared" si="138"/>
        <v>63618500</v>
      </c>
      <c r="AU922" s="44">
        <f t="shared" si="139"/>
        <v>63618500</v>
      </c>
      <c r="AV922" s="45" t="b">
        <f t="shared" si="140"/>
        <v>1</v>
      </c>
      <c r="AW922" s="45" t="b">
        <f t="shared" si="141"/>
        <v>1</v>
      </c>
      <c r="AX922" s="45"/>
    </row>
    <row r="923" spans="1:50" s="36" customFormat="1" ht="27.75" customHeight="1" x14ac:dyDescent="0.15">
      <c r="A923" s="36" t="str">
        <f t="shared" si="133"/>
        <v>Cooperativa de Hospitales de Antioquia - COHAN106050909</v>
      </c>
      <c r="B923" s="36" t="b">
        <f>+A923='[1]Anexo 9'!A923</f>
        <v>1</v>
      </c>
      <c r="C923" s="18">
        <v>890985122</v>
      </c>
      <c r="D923" s="18" t="s">
        <v>1031</v>
      </c>
      <c r="E923" s="15" t="s">
        <v>61</v>
      </c>
      <c r="F923" s="15" t="s">
        <v>62</v>
      </c>
      <c r="G923" s="15" t="s">
        <v>3155</v>
      </c>
      <c r="H923" s="15" t="s">
        <v>3155</v>
      </c>
      <c r="I923" s="15" t="s">
        <v>3155</v>
      </c>
      <c r="J923" s="15">
        <v>4</v>
      </c>
      <c r="K923" s="15" t="s">
        <v>3155</v>
      </c>
      <c r="L923" s="15">
        <v>106050909</v>
      </c>
      <c r="M923" s="15" t="s">
        <v>2159</v>
      </c>
      <c r="N923" s="15" t="s">
        <v>1411</v>
      </c>
      <c r="O923" s="18" t="s">
        <v>2160</v>
      </c>
      <c r="P923" s="22" t="s">
        <v>73</v>
      </c>
      <c r="Q923" s="15" t="s">
        <v>2161</v>
      </c>
      <c r="R923" s="18" t="s">
        <v>2162</v>
      </c>
      <c r="S923" s="22" t="b">
        <f t="shared" si="142"/>
        <v>0</v>
      </c>
      <c r="T923" s="18" t="s">
        <v>2042</v>
      </c>
      <c r="U923" s="18">
        <v>0</v>
      </c>
      <c r="V923" s="15"/>
      <c r="W923" s="18" t="s">
        <v>2163</v>
      </c>
      <c r="X923" s="18"/>
      <c r="Y923" s="15" t="s">
        <v>73</v>
      </c>
      <c r="Z923" s="18" t="s">
        <v>2183</v>
      </c>
      <c r="AA923" s="18" t="s">
        <v>71</v>
      </c>
      <c r="AB923" s="18" t="s">
        <v>2164</v>
      </c>
      <c r="AC923" s="67" t="str">
        <f>+VLOOKUP("*"&amp;L923&amp;"*",'[2]REGISTROS SANITARIOS'!$D$732:$E$1070,2,FALSE)</f>
        <v>SI</v>
      </c>
      <c r="AD923" s="22" t="s">
        <v>1025</v>
      </c>
      <c r="AE923" s="16">
        <v>42996</v>
      </c>
      <c r="AF923" s="34" t="s">
        <v>68</v>
      </c>
      <c r="AG923" s="24">
        <v>41072</v>
      </c>
      <c r="AH923" s="18">
        <v>9</v>
      </c>
      <c r="AI923" s="18" t="s">
        <v>1049</v>
      </c>
      <c r="AJ923" s="17">
        <v>2200000</v>
      </c>
      <c r="AK923" s="25">
        <v>2200000</v>
      </c>
      <c r="AL923" s="25">
        <v>41</v>
      </c>
      <c r="AM923" s="35">
        <v>0</v>
      </c>
      <c r="AN923" s="49">
        <f t="shared" si="134"/>
        <v>90200000</v>
      </c>
      <c r="AO923" s="18"/>
      <c r="AP923" s="15">
        <v>1</v>
      </c>
      <c r="AQ923" s="43" t="str">
        <f t="shared" si="135"/>
        <v>SI</v>
      </c>
      <c r="AR923" s="44">
        <f t="shared" si="136"/>
        <v>90200000</v>
      </c>
      <c r="AS923" s="44">
        <f t="shared" si="137"/>
        <v>90200000</v>
      </c>
      <c r="AT923" s="44">
        <f t="shared" si="138"/>
        <v>90200000</v>
      </c>
      <c r="AU923" s="44">
        <f t="shared" si="139"/>
        <v>90200000</v>
      </c>
      <c r="AV923" s="45" t="b">
        <f t="shared" si="140"/>
        <v>1</v>
      </c>
      <c r="AW923" s="45" t="b">
        <f t="shared" si="141"/>
        <v>1</v>
      </c>
      <c r="AX923" s="45"/>
    </row>
    <row r="924" spans="1:50" s="36" customFormat="1" ht="27.75" customHeight="1" x14ac:dyDescent="0.15">
      <c r="A924" s="36" t="str">
        <f t="shared" si="133"/>
        <v>Cooperativa de Hospitales de Antioquia - COHAN106050913</v>
      </c>
      <c r="B924" s="36" t="b">
        <f>+A924='[1]Anexo 9'!A924</f>
        <v>1</v>
      </c>
      <c r="C924" s="18">
        <v>890985122</v>
      </c>
      <c r="D924" s="18" t="s">
        <v>1031</v>
      </c>
      <c r="E924" s="15" t="s">
        <v>61</v>
      </c>
      <c r="F924" s="15" t="s">
        <v>62</v>
      </c>
      <c r="G924" s="15" t="s">
        <v>3155</v>
      </c>
      <c r="H924" s="15" t="s">
        <v>3155</v>
      </c>
      <c r="I924" s="15" t="s">
        <v>3155</v>
      </c>
      <c r="J924" s="15">
        <v>5</v>
      </c>
      <c r="K924" s="15" t="s">
        <v>3155</v>
      </c>
      <c r="L924" s="15">
        <v>106050913</v>
      </c>
      <c r="M924" s="15" t="s">
        <v>1622</v>
      </c>
      <c r="N924" s="15" t="s">
        <v>80</v>
      </c>
      <c r="O924" s="18" t="s">
        <v>2165</v>
      </c>
      <c r="P924" s="22" t="s">
        <v>3841</v>
      </c>
      <c r="Q924" s="15" t="s">
        <v>82</v>
      </c>
      <c r="R924" s="18" t="s">
        <v>1684</v>
      </c>
      <c r="S924" s="22" t="b">
        <f t="shared" si="142"/>
        <v>0</v>
      </c>
      <c r="T924" s="18">
        <v>0</v>
      </c>
      <c r="U924" s="18">
        <v>0</v>
      </c>
      <c r="V924" s="15"/>
      <c r="W924" s="18" t="s">
        <v>1882</v>
      </c>
      <c r="X924" s="18"/>
      <c r="Y924" s="15" t="s">
        <v>73</v>
      </c>
      <c r="Z924" s="18" t="s">
        <v>1741</v>
      </c>
      <c r="AA924" s="18" t="s">
        <v>71</v>
      </c>
      <c r="AB924" s="18" t="s">
        <v>2166</v>
      </c>
      <c r="AC924" s="67" t="str">
        <f>+VLOOKUP("*"&amp;L924&amp;"*",'[2]REGISTROS SANITARIOS'!$D$732:$E$1070,2,FALSE)</f>
        <v>SI</v>
      </c>
      <c r="AD924" s="22" t="s">
        <v>1025</v>
      </c>
      <c r="AE924" s="16">
        <v>44563</v>
      </c>
      <c r="AF924" s="34" t="s">
        <v>73</v>
      </c>
      <c r="AG924" s="24">
        <v>19922566</v>
      </c>
      <c r="AH924" s="18">
        <v>9</v>
      </c>
      <c r="AI924" s="18" t="s">
        <v>1049</v>
      </c>
      <c r="AJ924" s="17">
        <v>4015</v>
      </c>
      <c r="AK924" s="25">
        <v>4015</v>
      </c>
      <c r="AL924" s="25">
        <v>3125</v>
      </c>
      <c r="AM924" s="35">
        <v>0</v>
      </c>
      <c r="AN924" s="49">
        <f t="shared" si="134"/>
        <v>12546875</v>
      </c>
      <c r="AO924" s="18"/>
      <c r="AP924" s="15">
        <v>1</v>
      </c>
      <c r="AQ924" s="43" t="str">
        <f t="shared" si="135"/>
        <v>SI</v>
      </c>
      <c r="AR924" s="44">
        <f t="shared" si="136"/>
        <v>12546875</v>
      </c>
      <c r="AS924" s="44">
        <f t="shared" si="137"/>
        <v>12546875</v>
      </c>
      <c r="AT924" s="44">
        <f t="shared" si="138"/>
        <v>12546875</v>
      </c>
      <c r="AU924" s="44">
        <f t="shared" si="139"/>
        <v>12546875</v>
      </c>
      <c r="AV924" s="45" t="b">
        <f t="shared" si="140"/>
        <v>1</v>
      </c>
      <c r="AW924" s="45" t="b">
        <f t="shared" si="141"/>
        <v>1</v>
      </c>
      <c r="AX924" s="45"/>
    </row>
    <row r="925" spans="1:50" s="36" customFormat="1" ht="27.75" customHeight="1" x14ac:dyDescent="0.15">
      <c r="A925" s="36" t="str">
        <f t="shared" si="133"/>
        <v>Cooperativa de Hospitales de Antioquia - COHAN106060209</v>
      </c>
      <c r="B925" s="36" t="b">
        <f>+A925='[1]Anexo 9'!A925</f>
        <v>1</v>
      </c>
      <c r="C925" s="18">
        <v>890985122</v>
      </c>
      <c r="D925" s="18" t="s">
        <v>1031</v>
      </c>
      <c r="E925" s="15" t="s">
        <v>61</v>
      </c>
      <c r="F925" s="15" t="s">
        <v>62</v>
      </c>
      <c r="G925" s="15" t="s">
        <v>3155</v>
      </c>
      <c r="H925" s="15" t="s">
        <v>3155</v>
      </c>
      <c r="I925" s="15" t="s">
        <v>3155</v>
      </c>
      <c r="J925" s="15">
        <v>4</v>
      </c>
      <c r="K925" s="15" t="s">
        <v>3155</v>
      </c>
      <c r="L925" s="15">
        <v>106060209</v>
      </c>
      <c r="M925" s="15" t="s">
        <v>2167</v>
      </c>
      <c r="N925" s="15" t="s">
        <v>1426</v>
      </c>
      <c r="O925" s="18" t="s">
        <v>2168</v>
      </c>
      <c r="P925" s="22" t="s">
        <v>3841</v>
      </c>
      <c r="Q925" s="15" t="s">
        <v>1428</v>
      </c>
      <c r="R925" s="18" t="s">
        <v>1823</v>
      </c>
      <c r="S925" s="22" t="b">
        <f t="shared" si="142"/>
        <v>0</v>
      </c>
      <c r="T925" s="18" t="s">
        <v>2042</v>
      </c>
      <c r="U925" s="18">
        <v>0</v>
      </c>
      <c r="V925" s="15"/>
      <c r="W925" s="18" t="s">
        <v>6239</v>
      </c>
      <c r="X925" s="18"/>
      <c r="Y925" s="15" t="s">
        <v>73</v>
      </c>
      <c r="Z925" s="18" t="s">
        <v>2169</v>
      </c>
      <c r="AA925" s="18" t="s">
        <v>71</v>
      </c>
      <c r="AB925" s="18" t="s">
        <v>6889</v>
      </c>
      <c r="AC925" s="67" t="str">
        <f>+VLOOKUP("*"&amp;L925&amp;"*",'[2]REGISTROS SANITARIOS'!$D$732:$E$1070,2,FALSE)</f>
        <v>SI</v>
      </c>
      <c r="AD925" s="22" t="s">
        <v>1025</v>
      </c>
      <c r="AE925" s="16">
        <v>44158</v>
      </c>
      <c r="AF925" s="34" t="s">
        <v>68</v>
      </c>
      <c r="AG925" s="24">
        <v>19948326</v>
      </c>
      <c r="AH925" s="18">
        <v>10</v>
      </c>
      <c r="AI925" s="18" t="s">
        <v>1049</v>
      </c>
      <c r="AJ925" s="17">
        <v>209000</v>
      </c>
      <c r="AK925" s="25">
        <v>209000</v>
      </c>
      <c r="AL925" s="25">
        <v>30</v>
      </c>
      <c r="AM925" s="35">
        <v>0</v>
      </c>
      <c r="AN925" s="49">
        <f t="shared" si="134"/>
        <v>6270000</v>
      </c>
      <c r="AO925" s="18"/>
      <c r="AP925" s="15">
        <v>1</v>
      </c>
      <c r="AQ925" s="43" t="str">
        <f t="shared" si="135"/>
        <v>SI</v>
      </c>
      <c r="AR925" s="44">
        <f t="shared" si="136"/>
        <v>6270000</v>
      </c>
      <c r="AS925" s="44">
        <f t="shared" si="137"/>
        <v>6270000</v>
      </c>
      <c r="AT925" s="44">
        <f t="shared" si="138"/>
        <v>6270000</v>
      </c>
      <c r="AU925" s="44">
        <f t="shared" si="139"/>
        <v>6270000</v>
      </c>
      <c r="AV925" s="45" t="b">
        <f t="shared" si="140"/>
        <v>1</v>
      </c>
      <c r="AW925" s="45" t="b">
        <f t="shared" si="141"/>
        <v>1</v>
      </c>
      <c r="AX925" s="45"/>
    </row>
    <row r="926" spans="1:50" s="36" customFormat="1" ht="27.75" customHeight="1" x14ac:dyDescent="0.15">
      <c r="A926" s="36" t="str">
        <f t="shared" si="133"/>
        <v>Cooperativa de Hospitales de Antioquia - COHAN106070103</v>
      </c>
      <c r="B926" s="36" t="b">
        <f>+A926='[1]Anexo 9'!A926</f>
        <v>1</v>
      </c>
      <c r="C926" s="18">
        <v>890985122</v>
      </c>
      <c r="D926" s="18" t="s">
        <v>1031</v>
      </c>
      <c r="E926" s="15" t="s">
        <v>61</v>
      </c>
      <c r="F926" s="15" t="s">
        <v>1795</v>
      </c>
      <c r="G926" s="15">
        <f>+VLOOKUP(F926,[3]Sheet1!$E$3:$G$74,3,FALSE)</f>
        <v>4</v>
      </c>
      <c r="H926" s="15">
        <f>+VLOOKUP(D926&amp;F926,'TD para paquetes'!$E$3:$I$441,5,FALSE)</f>
        <v>4</v>
      </c>
      <c r="I926" s="15" t="s">
        <v>1025</v>
      </c>
      <c r="J926" s="15">
        <v>4</v>
      </c>
      <c r="K926" s="15">
        <v>4</v>
      </c>
      <c r="L926" s="15">
        <v>106070103</v>
      </c>
      <c r="M926" s="15" t="s">
        <v>1796</v>
      </c>
      <c r="N926" s="15" t="s">
        <v>80</v>
      </c>
      <c r="O926" s="18" t="s">
        <v>1797</v>
      </c>
      <c r="P926" s="22" t="s">
        <v>3841</v>
      </c>
      <c r="Q926" s="15" t="s">
        <v>1798</v>
      </c>
      <c r="R926" s="18" t="s">
        <v>5719</v>
      </c>
      <c r="S926" s="22" t="b">
        <f t="shared" si="142"/>
        <v>0</v>
      </c>
      <c r="T926" s="18">
        <v>0</v>
      </c>
      <c r="U926" s="18">
        <v>0</v>
      </c>
      <c r="V926" s="15"/>
      <c r="W926" s="18" t="s">
        <v>6240</v>
      </c>
      <c r="X926" s="18"/>
      <c r="Y926" s="15" t="s">
        <v>73</v>
      </c>
      <c r="Z926" s="18" t="s">
        <v>1799</v>
      </c>
      <c r="AA926" s="18" t="s">
        <v>71</v>
      </c>
      <c r="AB926" s="18" t="s">
        <v>1800</v>
      </c>
      <c r="AC926" s="67" t="str">
        <f>+VLOOKUP("*"&amp;L926&amp;"*",'[2]REGISTROS SANITARIOS'!$D$732:$E$1070,2,FALSE)</f>
        <v>SI</v>
      </c>
      <c r="AD926" s="22" t="s">
        <v>1025</v>
      </c>
      <c r="AE926" s="16">
        <v>45153</v>
      </c>
      <c r="AF926" s="34" t="s">
        <v>73</v>
      </c>
      <c r="AG926" s="24">
        <v>38292</v>
      </c>
      <c r="AH926" s="18">
        <v>1</v>
      </c>
      <c r="AI926" s="18" t="s">
        <v>1049</v>
      </c>
      <c r="AJ926" s="17">
        <v>3025</v>
      </c>
      <c r="AK926" s="25">
        <v>3025</v>
      </c>
      <c r="AL926" s="25">
        <v>6431</v>
      </c>
      <c r="AM926" s="35">
        <v>0</v>
      </c>
      <c r="AN926" s="49">
        <f t="shared" si="134"/>
        <v>19453775</v>
      </c>
      <c r="AO926" s="18"/>
      <c r="AP926" s="15" t="s">
        <v>56</v>
      </c>
      <c r="AQ926" s="43" t="str">
        <f t="shared" si="135"/>
        <v>SI</v>
      </c>
      <c r="AR926" s="44">
        <f t="shared" si="136"/>
        <v>19453775</v>
      </c>
      <c r="AS926" s="44">
        <f t="shared" si="137"/>
        <v>19453775</v>
      </c>
      <c r="AT926" s="44">
        <f t="shared" si="138"/>
        <v>19453775</v>
      </c>
      <c r="AU926" s="44">
        <f t="shared" si="139"/>
        <v>19453775</v>
      </c>
      <c r="AV926" s="45" t="b">
        <f t="shared" si="140"/>
        <v>1</v>
      </c>
      <c r="AW926" s="45" t="b">
        <f t="shared" si="141"/>
        <v>1</v>
      </c>
      <c r="AX926" s="45"/>
    </row>
    <row r="927" spans="1:50" s="36" customFormat="1" ht="27.75" customHeight="1" x14ac:dyDescent="0.15">
      <c r="A927" s="36" t="str">
        <f t="shared" si="133"/>
        <v>Cooperativa de Hospitales de Antioquia - COHAN106070203</v>
      </c>
      <c r="B927" s="36" t="b">
        <f>+A927='[1]Anexo 9'!A927</f>
        <v>1</v>
      </c>
      <c r="C927" s="18">
        <v>890985122</v>
      </c>
      <c r="D927" s="18" t="s">
        <v>1031</v>
      </c>
      <c r="E927" s="15" t="s">
        <v>61</v>
      </c>
      <c r="F927" s="15" t="s">
        <v>1795</v>
      </c>
      <c r="G927" s="15">
        <f>+VLOOKUP(F927,[3]Sheet1!$E$3:$G$74,3,FALSE)</f>
        <v>4</v>
      </c>
      <c r="H927" s="15">
        <f>+VLOOKUP(D927&amp;F927,'TD para paquetes'!$E$3:$I$441,5,FALSE)</f>
        <v>4</v>
      </c>
      <c r="I927" s="15" t="s">
        <v>1025</v>
      </c>
      <c r="J927" s="15">
        <v>5</v>
      </c>
      <c r="K927" s="15">
        <v>4</v>
      </c>
      <c r="L927" s="15">
        <v>106070203</v>
      </c>
      <c r="M927" s="15" t="s">
        <v>1801</v>
      </c>
      <c r="N927" s="15" t="s">
        <v>80</v>
      </c>
      <c r="O927" s="18" t="s">
        <v>1802</v>
      </c>
      <c r="P927" s="22" t="s">
        <v>3841</v>
      </c>
      <c r="Q927" s="15" t="s">
        <v>1798</v>
      </c>
      <c r="R927" s="18" t="s">
        <v>1684</v>
      </c>
      <c r="S927" s="22" t="b">
        <f t="shared" si="142"/>
        <v>0</v>
      </c>
      <c r="T927" s="18">
        <v>0</v>
      </c>
      <c r="U927" s="18">
        <v>0</v>
      </c>
      <c r="V927" s="15"/>
      <c r="W927" s="18" t="s">
        <v>6241</v>
      </c>
      <c r="X927" s="18"/>
      <c r="Y927" s="15" t="s">
        <v>73</v>
      </c>
      <c r="Z927" s="18" t="s">
        <v>6890</v>
      </c>
      <c r="AA927" s="18" t="s">
        <v>71</v>
      </c>
      <c r="AB927" s="18" t="s">
        <v>6891</v>
      </c>
      <c r="AC927" s="67" t="str">
        <f>+VLOOKUP("*"&amp;L927&amp;"*",'[2]REGISTROS SANITARIOS'!$D$732:$E$1070,2,FALSE)</f>
        <v>SI</v>
      </c>
      <c r="AD927" s="22" t="s">
        <v>1025</v>
      </c>
      <c r="AE927" s="16">
        <v>45991</v>
      </c>
      <c r="AF927" s="34" t="s">
        <v>73</v>
      </c>
      <c r="AG927" s="24">
        <v>38294</v>
      </c>
      <c r="AH927" s="18">
        <v>1</v>
      </c>
      <c r="AI927" s="18" t="s">
        <v>1049</v>
      </c>
      <c r="AJ927" s="17">
        <v>13750</v>
      </c>
      <c r="AK927" s="25">
        <v>13750</v>
      </c>
      <c r="AL927" s="25">
        <v>6431</v>
      </c>
      <c r="AM927" s="35">
        <v>0</v>
      </c>
      <c r="AN927" s="49">
        <f t="shared" si="134"/>
        <v>88426250</v>
      </c>
      <c r="AO927" s="18"/>
      <c r="AP927" s="15">
        <v>1</v>
      </c>
      <c r="AQ927" s="43" t="str">
        <f t="shared" si="135"/>
        <v>SI</v>
      </c>
      <c r="AR927" s="44">
        <f t="shared" si="136"/>
        <v>88426250</v>
      </c>
      <c r="AS927" s="44">
        <f t="shared" si="137"/>
        <v>88426250</v>
      </c>
      <c r="AT927" s="44">
        <f t="shared" si="138"/>
        <v>88426250</v>
      </c>
      <c r="AU927" s="44">
        <f t="shared" si="139"/>
        <v>88426250</v>
      </c>
      <c r="AV927" s="45" t="b">
        <f t="shared" si="140"/>
        <v>1</v>
      </c>
      <c r="AW927" s="45" t="b">
        <f t="shared" si="141"/>
        <v>1</v>
      </c>
      <c r="AX927" s="45"/>
    </row>
    <row r="928" spans="1:50" s="36" customFormat="1" ht="27.75" customHeight="1" x14ac:dyDescent="0.15">
      <c r="A928" s="36" t="str">
        <f t="shared" si="133"/>
        <v>Cooperativa de Hospitales de Antioquia - COHAN106070503</v>
      </c>
      <c r="B928" s="36" t="b">
        <f>+A928='[1]Anexo 9'!A928</f>
        <v>1</v>
      </c>
      <c r="C928" s="18">
        <v>890985122</v>
      </c>
      <c r="D928" s="18" t="s">
        <v>1031</v>
      </c>
      <c r="E928" s="15" t="s">
        <v>61</v>
      </c>
      <c r="F928" s="15" t="s">
        <v>1795</v>
      </c>
      <c r="G928" s="15">
        <f>+VLOOKUP(F928,[3]Sheet1!$E$3:$G$74,3,FALSE)</f>
        <v>4</v>
      </c>
      <c r="H928" s="15">
        <f>+VLOOKUP(D928&amp;F928,'TD para paquetes'!$E$3:$I$441,5,FALSE)</f>
        <v>4</v>
      </c>
      <c r="I928" s="15" t="s">
        <v>1025</v>
      </c>
      <c r="J928" s="15">
        <v>6</v>
      </c>
      <c r="K928" s="15">
        <v>4</v>
      </c>
      <c r="L928" s="15">
        <v>106070503</v>
      </c>
      <c r="M928" s="15" t="s">
        <v>1804</v>
      </c>
      <c r="N928" s="15" t="s">
        <v>80</v>
      </c>
      <c r="O928" s="18" t="s">
        <v>1805</v>
      </c>
      <c r="P928" s="22" t="s">
        <v>73</v>
      </c>
      <c r="Q928" s="15" t="s">
        <v>1798</v>
      </c>
      <c r="R928" s="18" t="s">
        <v>1811</v>
      </c>
      <c r="S928" s="22" t="b">
        <f t="shared" si="142"/>
        <v>0</v>
      </c>
      <c r="T928" s="18">
        <v>0</v>
      </c>
      <c r="U928" s="18">
        <v>0</v>
      </c>
      <c r="V928" s="15"/>
      <c r="W928" s="18" t="s">
        <v>1806</v>
      </c>
      <c r="X928" s="18"/>
      <c r="Y928" s="15" t="s">
        <v>73</v>
      </c>
      <c r="Z928" s="18" t="s">
        <v>1807</v>
      </c>
      <c r="AA928" s="18" t="s">
        <v>71</v>
      </c>
      <c r="AB928" s="18" t="s">
        <v>1808</v>
      </c>
      <c r="AC928" s="67" t="str">
        <f>+VLOOKUP("*"&amp;L928&amp;"*",'[2]REGISTROS SANITARIOS'!$D$732:$E$1070,2,FALSE)</f>
        <v>SI</v>
      </c>
      <c r="AD928" s="22" t="s">
        <v>1025</v>
      </c>
      <c r="AE928" s="16">
        <v>44466</v>
      </c>
      <c r="AF928" s="34" t="s">
        <v>73</v>
      </c>
      <c r="AG928" s="24">
        <v>19914262</v>
      </c>
      <c r="AH928" s="18">
        <v>4</v>
      </c>
      <c r="AI928" s="18" t="s">
        <v>1049</v>
      </c>
      <c r="AJ928" s="17">
        <v>203.5</v>
      </c>
      <c r="AK928" s="25">
        <v>203.5</v>
      </c>
      <c r="AL928" s="25">
        <v>84500</v>
      </c>
      <c r="AM928" s="35">
        <v>0</v>
      </c>
      <c r="AN928" s="49">
        <f t="shared" si="134"/>
        <v>17195750</v>
      </c>
      <c r="AO928" s="18" t="s">
        <v>45</v>
      </c>
      <c r="AP928" s="15">
        <v>1</v>
      </c>
      <c r="AQ928" s="43" t="str">
        <f t="shared" si="135"/>
        <v>SI</v>
      </c>
      <c r="AR928" s="44">
        <f t="shared" si="136"/>
        <v>17195750</v>
      </c>
      <c r="AS928" s="44">
        <f t="shared" si="137"/>
        <v>17195750</v>
      </c>
      <c r="AT928" s="44">
        <f t="shared" si="138"/>
        <v>17195750</v>
      </c>
      <c r="AU928" s="44">
        <f t="shared" si="139"/>
        <v>17195750</v>
      </c>
      <c r="AV928" s="45" t="b">
        <f t="shared" si="140"/>
        <v>1</v>
      </c>
      <c r="AW928" s="45" t="b">
        <f t="shared" si="141"/>
        <v>1</v>
      </c>
      <c r="AX928" s="45"/>
    </row>
    <row r="929" spans="1:50" s="36" customFormat="1" ht="27.75" customHeight="1" x14ac:dyDescent="0.15">
      <c r="A929" s="36" t="str">
        <f t="shared" si="133"/>
        <v>Cooperativa de Hospitales de Antioquia - COHAN106070903</v>
      </c>
      <c r="B929" s="36" t="b">
        <f>+A929='[1]Anexo 9'!A929</f>
        <v>1</v>
      </c>
      <c r="C929" s="18">
        <v>890985122</v>
      </c>
      <c r="D929" s="18" t="s">
        <v>1031</v>
      </c>
      <c r="E929" s="15" t="s">
        <v>61</v>
      </c>
      <c r="F929" s="15" t="s">
        <v>1795</v>
      </c>
      <c r="G929" s="15">
        <f>+VLOOKUP(F929,[3]Sheet1!$E$3:$G$74,3,FALSE)</f>
        <v>4</v>
      </c>
      <c r="H929" s="15">
        <f>+VLOOKUP(D929&amp;F929,'TD para paquetes'!$E$3:$I$441,5,FALSE)</f>
        <v>4</v>
      </c>
      <c r="I929" s="15" t="s">
        <v>1025</v>
      </c>
      <c r="J929" s="15">
        <v>6</v>
      </c>
      <c r="K929" s="15">
        <v>4</v>
      </c>
      <c r="L929" s="15">
        <v>106070903</v>
      </c>
      <c r="M929" s="15" t="s">
        <v>1809</v>
      </c>
      <c r="N929" s="15" t="s">
        <v>80</v>
      </c>
      <c r="O929" s="18" t="s">
        <v>1810</v>
      </c>
      <c r="P929" s="22" t="s">
        <v>73</v>
      </c>
      <c r="Q929" s="15" t="s">
        <v>1798</v>
      </c>
      <c r="R929" s="18" t="s">
        <v>1811</v>
      </c>
      <c r="S929" s="22" t="b">
        <f t="shared" si="142"/>
        <v>0</v>
      </c>
      <c r="T929" s="18">
        <v>0</v>
      </c>
      <c r="U929" s="18">
        <v>0</v>
      </c>
      <c r="V929" s="15"/>
      <c r="W929" s="18" t="s">
        <v>1812</v>
      </c>
      <c r="X929" s="18"/>
      <c r="Y929" s="15" t="s">
        <v>73</v>
      </c>
      <c r="Z929" s="18" t="s">
        <v>6439</v>
      </c>
      <c r="AA929" s="18" t="s">
        <v>71</v>
      </c>
      <c r="AB929" s="18" t="s">
        <v>6892</v>
      </c>
      <c r="AC929" s="67" t="str">
        <f>+VLOOKUP("*"&amp;L929&amp;"*",'[2]REGISTROS SANITARIOS'!$D$732:$E$1070,2,FALSE)</f>
        <v>SI</v>
      </c>
      <c r="AD929" s="22" t="s">
        <v>1025</v>
      </c>
      <c r="AE929" s="16">
        <v>44105</v>
      </c>
      <c r="AF929" s="34" t="s">
        <v>68</v>
      </c>
      <c r="AG929" s="24">
        <v>19950478</v>
      </c>
      <c r="AH929" s="18">
        <v>1</v>
      </c>
      <c r="AI929" s="18" t="s">
        <v>1049</v>
      </c>
      <c r="AJ929" s="17">
        <v>137.5</v>
      </c>
      <c r="AK929" s="25">
        <v>137.5</v>
      </c>
      <c r="AL929" s="25">
        <v>69170</v>
      </c>
      <c r="AM929" s="35">
        <v>0</v>
      </c>
      <c r="AN929" s="49">
        <f t="shared" si="134"/>
        <v>9510875</v>
      </c>
      <c r="AO929" s="18" t="s">
        <v>45</v>
      </c>
      <c r="AP929" s="15">
        <v>1</v>
      </c>
      <c r="AQ929" s="43" t="str">
        <f t="shared" si="135"/>
        <v>SI</v>
      </c>
      <c r="AR929" s="44">
        <f t="shared" si="136"/>
        <v>9510875</v>
      </c>
      <c r="AS929" s="44">
        <f t="shared" si="137"/>
        <v>9510875</v>
      </c>
      <c r="AT929" s="44">
        <f t="shared" si="138"/>
        <v>9510875</v>
      </c>
      <c r="AU929" s="44">
        <f t="shared" si="139"/>
        <v>9510875</v>
      </c>
      <c r="AV929" s="45" t="b">
        <f t="shared" si="140"/>
        <v>1</v>
      </c>
      <c r="AW929" s="45" t="b">
        <f t="shared" si="141"/>
        <v>1</v>
      </c>
      <c r="AX929" s="45"/>
    </row>
    <row r="930" spans="1:50" s="36" customFormat="1" ht="27.75" customHeight="1" x14ac:dyDescent="0.15">
      <c r="A930" s="36" t="str">
        <f t="shared" si="133"/>
        <v>Cooperativa de Hospitales de Antioquia - COHAN106080209</v>
      </c>
      <c r="B930" s="36" t="b">
        <f>+A930='[1]Anexo 9'!A930</f>
        <v>1</v>
      </c>
      <c r="C930" s="18">
        <v>890985122</v>
      </c>
      <c r="D930" s="18" t="s">
        <v>1031</v>
      </c>
      <c r="E930" s="15" t="s">
        <v>61</v>
      </c>
      <c r="F930" s="15" t="s">
        <v>62</v>
      </c>
      <c r="G930" s="15" t="s">
        <v>3155</v>
      </c>
      <c r="H930" s="15" t="s">
        <v>3155</v>
      </c>
      <c r="I930" s="15" t="s">
        <v>3155</v>
      </c>
      <c r="J930" s="15">
        <v>3</v>
      </c>
      <c r="K930" s="15" t="s">
        <v>3155</v>
      </c>
      <c r="L930" s="15">
        <v>106080209</v>
      </c>
      <c r="M930" s="15" t="s">
        <v>2171</v>
      </c>
      <c r="N930" s="15" t="s">
        <v>1436</v>
      </c>
      <c r="O930" s="18" t="s">
        <v>2172</v>
      </c>
      <c r="P930" s="22" t="s">
        <v>73</v>
      </c>
      <c r="Q930" s="15" t="s">
        <v>1822</v>
      </c>
      <c r="R930" s="18" t="s">
        <v>1756</v>
      </c>
      <c r="S930" s="22" t="b">
        <f t="shared" si="142"/>
        <v>0</v>
      </c>
      <c r="T930" s="18" t="s">
        <v>2042</v>
      </c>
      <c r="U930" s="18">
        <v>0</v>
      </c>
      <c r="V930" s="15"/>
      <c r="W930" s="18" t="s">
        <v>1829</v>
      </c>
      <c r="X930" s="18"/>
      <c r="Y930" s="15" t="s">
        <v>73</v>
      </c>
      <c r="Z930" s="18" t="s">
        <v>1830</v>
      </c>
      <c r="AA930" s="18" t="s">
        <v>71</v>
      </c>
      <c r="AB930" s="18" t="s">
        <v>6893</v>
      </c>
      <c r="AC930" s="67" t="str">
        <f>+VLOOKUP("*"&amp;L930&amp;"*",'[2]REGISTROS SANITARIOS'!$D$732:$E$1070,2,FALSE)</f>
        <v>SI</v>
      </c>
      <c r="AD930" s="22" t="s">
        <v>1025</v>
      </c>
      <c r="AE930" s="16">
        <v>45722</v>
      </c>
      <c r="AF930" s="34" t="s">
        <v>73</v>
      </c>
      <c r="AG930" s="24">
        <v>20069305</v>
      </c>
      <c r="AH930" s="18">
        <v>7</v>
      </c>
      <c r="AI930" s="18" t="s">
        <v>1049</v>
      </c>
      <c r="AJ930" s="17">
        <v>660</v>
      </c>
      <c r="AK930" s="25">
        <v>660</v>
      </c>
      <c r="AL930" s="25">
        <v>30</v>
      </c>
      <c r="AM930" s="35">
        <v>0</v>
      </c>
      <c r="AN930" s="49">
        <f t="shared" si="134"/>
        <v>19800</v>
      </c>
      <c r="AO930" s="18"/>
      <c r="AP930" s="15">
        <v>1</v>
      </c>
      <c r="AQ930" s="43" t="str">
        <f t="shared" si="135"/>
        <v>SI</v>
      </c>
      <c r="AR930" s="44">
        <f t="shared" si="136"/>
        <v>19800</v>
      </c>
      <c r="AS930" s="44">
        <f t="shared" si="137"/>
        <v>19800</v>
      </c>
      <c r="AT930" s="44">
        <f t="shared" si="138"/>
        <v>19800</v>
      </c>
      <c r="AU930" s="44">
        <f t="shared" si="139"/>
        <v>19800</v>
      </c>
      <c r="AV930" s="45" t="b">
        <f t="shared" si="140"/>
        <v>1</v>
      </c>
      <c r="AW930" s="45" t="b">
        <f t="shared" si="141"/>
        <v>1</v>
      </c>
      <c r="AX930" s="45"/>
    </row>
    <row r="931" spans="1:50" s="36" customFormat="1" ht="27.75" customHeight="1" x14ac:dyDescent="0.15">
      <c r="A931" s="36" t="str">
        <f t="shared" si="133"/>
        <v>Cooperativa de Hospitales de Antioquia - COHAN106080509</v>
      </c>
      <c r="B931" s="36" t="b">
        <f>+A931='[1]Anexo 9'!A931</f>
        <v>1</v>
      </c>
      <c r="C931" s="18">
        <v>890985122</v>
      </c>
      <c r="D931" s="18" t="s">
        <v>1031</v>
      </c>
      <c r="E931" s="15" t="s">
        <v>61</v>
      </c>
      <c r="F931" s="15" t="s">
        <v>62</v>
      </c>
      <c r="G931" s="15" t="s">
        <v>3155</v>
      </c>
      <c r="H931" s="15" t="s">
        <v>3155</v>
      </c>
      <c r="I931" s="15" t="s">
        <v>3155</v>
      </c>
      <c r="J931" s="15">
        <v>6</v>
      </c>
      <c r="K931" s="15" t="s">
        <v>3155</v>
      </c>
      <c r="L931" s="15">
        <v>106080509</v>
      </c>
      <c r="M931" s="15" t="s">
        <v>2173</v>
      </c>
      <c r="N931" s="15" t="s">
        <v>1436</v>
      </c>
      <c r="O931" s="18" t="s">
        <v>2174</v>
      </c>
      <c r="P931" s="22" t="s">
        <v>73</v>
      </c>
      <c r="Q931" s="15" t="s">
        <v>2175</v>
      </c>
      <c r="R931" s="18" t="s">
        <v>2176</v>
      </c>
      <c r="S931" s="22" t="b">
        <f t="shared" si="142"/>
        <v>0</v>
      </c>
      <c r="T931" s="18" t="s">
        <v>2042</v>
      </c>
      <c r="U931" s="18">
        <v>0</v>
      </c>
      <c r="V931" s="15"/>
      <c r="W931" s="18" t="s">
        <v>1707</v>
      </c>
      <c r="X931" s="18"/>
      <c r="Y931" s="15" t="s">
        <v>73</v>
      </c>
      <c r="Z931" s="18" t="s">
        <v>2177</v>
      </c>
      <c r="AA931" s="18" t="s">
        <v>71</v>
      </c>
      <c r="AB931" s="18" t="s">
        <v>2178</v>
      </c>
      <c r="AC931" s="67" t="str">
        <f>+VLOOKUP("*"&amp;L931&amp;"*",'[2]REGISTROS SANITARIOS'!$D$732:$E$1070,2,FALSE)</f>
        <v>SI</v>
      </c>
      <c r="AD931" s="22" t="s">
        <v>1025</v>
      </c>
      <c r="AE931" s="16">
        <v>43691</v>
      </c>
      <c r="AF931" s="34" t="s">
        <v>68</v>
      </c>
      <c r="AG931" s="24">
        <v>19905554</v>
      </c>
      <c r="AH931" s="18">
        <v>12</v>
      </c>
      <c r="AI931" s="18" t="s">
        <v>1049</v>
      </c>
      <c r="AJ931" s="17">
        <v>3685000</v>
      </c>
      <c r="AK931" s="25">
        <v>3685000</v>
      </c>
      <c r="AL931" s="25">
        <v>59</v>
      </c>
      <c r="AM931" s="35">
        <v>0</v>
      </c>
      <c r="AN931" s="49">
        <f t="shared" si="134"/>
        <v>217415000</v>
      </c>
      <c r="AO931" s="18"/>
      <c r="AP931" s="15">
        <v>1</v>
      </c>
      <c r="AQ931" s="43" t="str">
        <f t="shared" si="135"/>
        <v>SI</v>
      </c>
      <c r="AR931" s="44">
        <f t="shared" si="136"/>
        <v>217415000</v>
      </c>
      <c r="AS931" s="44">
        <f t="shared" si="137"/>
        <v>217415000</v>
      </c>
      <c r="AT931" s="44">
        <f t="shared" si="138"/>
        <v>217415000</v>
      </c>
      <c r="AU931" s="44">
        <f t="shared" si="139"/>
        <v>217415000</v>
      </c>
      <c r="AV931" s="45" t="b">
        <f t="shared" si="140"/>
        <v>1</v>
      </c>
      <c r="AW931" s="45" t="b">
        <f t="shared" si="141"/>
        <v>1</v>
      </c>
      <c r="AX931" s="45"/>
    </row>
    <row r="932" spans="1:50" s="36" customFormat="1" ht="27.75" customHeight="1" x14ac:dyDescent="0.15">
      <c r="A932" s="36" t="str">
        <f t="shared" si="133"/>
        <v>Cooperativa de Hospitales de Antioquia - COHAN106090109</v>
      </c>
      <c r="B932" s="36" t="b">
        <f>+A932='[1]Anexo 9'!A932</f>
        <v>1</v>
      </c>
      <c r="C932" s="18">
        <v>890985122</v>
      </c>
      <c r="D932" s="18" t="s">
        <v>1031</v>
      </c>
      <c r="E932" s="15" t="s">
        <v>61</v>
      </c>
      <c r="F932" s="15" t="s">
        <v>62</v>
      </c>
      <c r="G932" s="15" t="s">
        <v>3155</v>
      </c>
      <c r="H932" s="15" t="s">
        <v>3155</v>
      </c>
      <c r="I932" s="15" t="s">
        <v>3155</v>
      </c>
      <c r="J932" s="15">
        <v>6</v>
      </c>
      <c r="K932" s="15" t="s">
        <v>3155</v>
      </c>
      <c r="L932" s="15">
        <v>106090109</v>
      </c>
      <c r="M932" s="15" t="s">
        <v>2179</v>
      </c>
      <c r="N932" s="15" t="s">
        <v>1436</v>
      </c>
      <c r="O932" s="18" t="s">
        <v>2180</v>
      </c>
      <c r="P932" s="22" t="s">
        <v>73</v>
      </c>
      <c r="Q932" s="15" t="s">
        <v>1822</v>
      </c>
      <c r="R932" s="18" t="s">
        <v>2181</v>
      </c>
      <c r="S932" s="22" t="b">
        <f t="shared" si="142"/>
        <v>0</v>
      </c>
      <c r="T932" s="18" t="s">
        <v>2042</v>
      </c>
      <c r="U932" s="18">
        <v>0</v>
      </c>
      <c r="V932" s="15"/>
      <c r="W932" s="18" t="s">
        <v>2182</v>
      </c>
      <c r="X932" s="18"/>
      <c r="Y932" s="15" t="s">
        <v>73</v>
      </c>
      <c r="Z932" s="18" t="s">
        <v>2183</v>
      </c>
      <c r="AA932" s="18" t="s">
        <v>71</v>
      </c>
      <c r="AB932" s="18" t="s">
        <v>2184</v>
      </c>
      <c r="AC932" s="67" t="str">
        <f>+VLOOKUP("*"&amp;L932&amp;"*",'[2]REGISTROS SANITARIOS'!$D$732:$E$1070,2,FALSE)</f>
        <v>SI</v>
      </c>
      <c r="AD932" s="22" t="s">
        <v>1025</v>
      </c>
      <c r="AE932" s="16">
        <v>45111</v>
      </c>
      <c r="AF932" s="34" t="s">
        <v>73</v>
      </c>
      <c r="AG932" s="24">
        <v>20034926</v>
      </c>
      <c r="AH932" s="18">
        <v>4</v>
      </c>
      <c r="AI932" s="18" t="s">
        <v>1049</v>
      </c>
      <c r="AJ932" s="17">
        <v>2640000</v>
      </c>
      <c r="AK932" s="25">
        <v>2640000</v>
      </c>
      <c r="AL932" s="25">
        <v>23</v>
      </c>
      <c r="AM932" s="35">
        <v>0</v>
      </c>
      <c r="AN932" s="49">
        <f t="shared" si="134"/>
        <v>60720000</v>
      </c>
      <c r="AO932" s="18"/>
      <c r="AP932" s="15">
        <v>1</v>
      </c>
      <c r="AQ932" s="43" t="str">
        <f t="shared" si="135"/>
        <v>SI</v>
      </c>
      <c r="AR932" s="44">
        <f t="shared" si="136"/>
        <v>60720000</v>
      </c>
      <c r="AS932" s="44">
        <f t="shared" si="137"/>
        <v>60720000</v>
      </c>
      <c r="AT932" s="44">
        <f t="shared" si="138"/>
        <v>60720000</v>
      </c>
      <c r="AU932" s="44">
        <f t="shared" si="139"/>
        <v>60720000</v>
      </c>
      <c r="AV932" s="45" t="b">
        <f t="shared" si="140"/>
        <v>1</v>
      </c>
      <c r="AW932" s="45" t="b">
        <f t="shared" si="141"/>
        <v>1</v>
      </c>
      <c r="AX932" s="45"/>
    </row>
    <row r="933" spans="1:50" s="36" customFormat="1" ht="27.75" customHeight="1" x14ac:dyDescent="0.15">
      <c r="A933" s="36" t="str">
        <f t="shared" si="133"/>
        <v>Cooperativa de Hospitales de Antioquia - COHAN106090129</v>
      </c>
      <c r="B933" s="36" t="b">
        <f>+A933='[1]Anexo 9'!A933</f>
        <v>1</v>
      </c>
      <c r="C933" s="18">
        <v>890985122</v>
      </c>
      <c r="D933" s="18" t="s">
        <v>1031</v>
      </c>
      <c r="E933" s="15" t="s">
        <v>61</v>
      </c>
      <c r="F933" s="15" t="s">
        <v>62</v>
      </c>
      <c r="G933" s="15" t="s">
        <v>3155</v>
      </c>
      <c r="H933" s="15" t="s">
        <v>3155</v>
      </c>
      <c r="I933" s="15" t="s">
        <v>3155</v>
      </c>
      <c r="J933" s="15">
        <v>5</v>
      </c>
      <c r="K933" s="15" t="s">
        <v>3155</v>
      </c>
      <c r="L933" s="15">
        <v>106090129</v>
      </c>
      <c r="M933" s="15" t="s">
        <v>2185</v>
      </c>
      <c r="N933" s="15" t="s">
        <v>1426</v>
      </c>
      <c r="O933" s="18" t="s">
        <v>2186</v>
      </c>
      <c r="P933" s="22" t="s">
        <v>73</v>
      </c>
      <c r="Q933" s="15" t="s">
        <v>1822</v>
      </c>
      <c r="R933" s="18" t="s">
        <v>2371</v>
      </c>
      <c r="S933" s="22" t="b">
        <f t="shared" si="142"/>
        <v>0</v>
      </c>
      <c r="T933" s="18" t="s">
        <v>2042</v>
      </c>
      <c r="U933" s="18">
        <v>0</v>
      </c>
      <c r="V933" s="15"/>
      <c r="W933" s="18" t="s">
        <v>1943</v>
      </c>
      <c r="X933" s="18"/>
      <c r="Y933" s="15" t="s">
        <v>73</v>
      </c>
      <c r="Z933" s="18" t="s">
        <v>1944</v>
      </c>
      <c r="AA933" s="18" t="s">
        <v>71</v>
      </c>
      <c r="AB933" s="18" t="s">
        <v>2188</v>
      </c>
      <c r="AC933" s="67" t="str">
        <f>+VLOOKUP("*"&amp;L933&amp;"*",'[2]REGISTROS SANITARIOS'!$D$732:$E$1070,2,FALSE)</f>
        <v>SI</v>
      </c>
      <c r="AD933" s="22" t="s">
        <v>1025</v>
      </c>
      <c r="AE933" s="16">
        <v>44830</v>
      </c>
      <c r="AF933" s="34" t="s">
        <v>73</v>
      </c>
      <c r="AG933" s="24">
        <v>19963352</v>
      </c>
      <c r="AH933" s="18">
        <v>15</v>
      </c>
      <c r="AI933" s="18" t="s">
        <v>1049</v>
      </c>
      <c r="AJ933" s="17">
        <v>38500</v>
      </c>
      <c r="AK933" s="25">
        <v>38500</v>
      </c>
      <c r="AL933" s="25">
        <v>48</v>
      </c>
      <c r="AM933" s="35">
        <v>0</v>
      </c>
      <c r="AN933" s="49">
        <f t="shared" si="134"/>
        <v>1848000</v>
      </c>
      <c r="AO933" s="18"/>
      <c r="AP933" s="15">
        <v>1</v>
      </c>
      <c r="AQ933" s="43" t="str">
        <f t="shared" si="135"/>
        <v>SI</v>
      </c>
      <c r="AR933" s="44">
        <f t="shared" si="136"/>
        <v>1848000</v>
      </c>
      <c r="AS933" s="44">
        <f t="shared" si="137"/>
        <v>1848000</v>
      </c>
      <c r="AT933" s="44">
        <f t="shared" si="138"/>
        <v>1848000</v>
      </c>
      <c r="AU933" s="44">
        <f t="shared" si="139"/>
        <v>1848000</v>
      </c>
      <c r="AV933" s="45" t="b">
        <f t="shared" si="140"/>
        <v>1</v>
      </c>
      <c r="AW933" s="45" t="b">
        <f t="shared" si="141"/>
        <v>1</v>
      </c>
      <c r="AX933" s="45"/>
    </row>
    <row r="934" spans="1:50" s="36" customFormat="1" ht="27.75" customHeight="1" x14ac:dyDescent="0.15">
      <c r="A934" s="36" t="str">
        <f t="shared" si="133"/>
        <v>Cooperativa de Hospitales de Antioquia - COHAN106090209</v>
      </c>
      <c r="B934" s="36" t="b">
        <f>+A934='[1]Anexo 9'!A934</f>
        <v>1</v>
      </c>
      <c r="C934" s="18">
        <v>890985122</v>
      </c>
      <c r="D934" s="18" t="s">
        <v>1031</v>
      </c>
      <c r="E934" s="15" t="s">
        <v>61</v>
      </c>
      <c r="F934" s="15" t="s">
        <v>62</v>
      </c>
      <c r="G934" s="15" t="s">
        <v>3155</v>
      </c>
      <c r="H934" s="15" t="s">
        <v>3155</v>
      </c>
      <c r="I934" s="15" t="s">
        <v>3155</v>
      </c>
      <c r="J934" s="15">
        <v>5</v>
      </c>
      <c r="K934" s="15" t="s">
        <v>3155</v>
      </c>
      <c r="L934" s="15">
        <v>106090209</v>
      </c>
      <c r="M934" s="15" t="s">
        <v>2189</v>
      </c>
      <c r="N934" s="15" t="s">
        <v>1436</v>
      </c>
      <c r="O934" s="18" t="s">
        <v>2190</v>
      </c>
      <c r="P934" s="22" t="s">
        <v>73</v>
      </c>
      <c r="Q934" s="15" t="s">
        <v>1822</v>
      </c>
      <c r="R934" s="18" t="s">
        <v>1756</v>
      </c>
      <c r="S934" s="22" t="b">
        <f t="shared" si="142"/>
        <v>0</v>
      </c>
      <c r="T934" s="18" t="s">
        <v>2042</v>
      </c>
      <c r="U934" s="18">
        <v>0</v>
      </c>
      <c r="V934" s="15"/>
      <c r="W934" s="18" t="s">
        <v>1707</v>
      </c>
      <c r="X934" s="18"/>
      <c r="Y934" s="15" t="s">
        <v>73</v>
      </c>
      <c r="Z934" s="18" t="s">
        <v>2048</v>
      </c>
      <c r="AA934" s="18" t="s">
        <v>71</v>
      </c>
      <c r="AB934" s="18" t="s">
        <v>6894</v>
      </c>
      <c r="AC934" s="67" t="str">
        <f>+VLOOKUP("*"&amp;L934&amp;"*",'[2]REGISTROS SANITARIOS'!$D$732:$E$1070,2,FALSE)</f>
        <v>SI</v>
      </c>
      <c r="AD934" s="22" t="s">
        <v>1025</v>
      </c>
      <c r="AE934" s="16">
        <v>45854</v>
      </c>
      <c r="AF934" s="34" t="s">
        <v>73</v>
      </c>
      <c r="AG934" s="24">
        <v>1981505</v>
      </c>
      <c r="AH934" s="18">
        <v>13</v>
      </c>
      <c r="AI934" s="18" t="s">
        <v>1049</v>
      </c>
      <c r="AJ934" s="17">
        <v>385000</v>
      </c>
      <c r="AK934" s="25">
        <v>385000</v>
      </c>
      <c r="AL934" s="25">
        <v>179</v>
      </c>
      <c r="AM934" s="35">
        <v>0</v>
      </c>
      <c r="AN934" s="49">
        <f t="shared" si="134"/>
        <v>68915000</v>
      </c>
      <c r="AO934" s="18"/>
      <c r="AP934" s="15">
        <v>1</v>
      </c>
      <c r="AQ934" s="43" t="str">
        <f t="shared" si="135"/>
        <v>SI</v>
      </c>
      <c r="AR934" s="44">
        <f t="shared" si="136"/>
        <v>68915000</v>
      </c>
      <c r="AS934" s="44">
        <f t="shared" si="137"/>
        <v>68915000</v>
      </c>
      <c r="AT934" s="44">
        <f t="shared" si="138"/>
        <v>68915000</v>
      </c>
      <c r="AU934" s="44">
        <f t="shared" si="139"/>
        <v>68915000</v>
      </c>
      <c r="AV934" s="45" t="b">
        <f t="shared" si="140"/>
        <v>1</v>
      </c>
      <c r="AW934" s="45" t="b">
        <f t="shared" si="141"/>
        <v>1</v>
      </c>
      <c r="AX934" s="45"/>
    </row>
    <row r="935" spans="1:50" s="36" customFormat="1" ht="27.75" customHeight="1" x14ac:dyDescent="0.15">
      <c r="A935" s="36" t="str">
        <f t="shared" si="133"/>
        <v>Cooperativa de Hospitales de Antioquia - COHAN106100109</v>
      </c>
      <c r="B935" s="36" t="b">
        <f>+A935='[1]Anexo 9'!A935</f>
        <v>1</v>
      </c>
      <c r="C935" s="18">
        <v>890985122</v>
      </c>
      <c r="D935" s="18" t="s">
        <v>1031</v>
      </c>
      <c r="E935" s="15" t="s">
        <v>61</v>
      </c>
      <c r="F935" s="15" t="s">
        <v>62</v>
      </c>
      <c r="G935" s="15" t="s">
        <v>3155</v>
      </c>
      <c r="H935" s="15" t="s">
        <v>3155</v>
      </c>
      <c r="I935" s="15" t="s">
        <v>3155</v>
      </c>
      <c r="J935" s="15">
        <v>5</v>
      </c>
      <c r="K935" s="15" t="s">
        <v>3155</v>
      </c>
      <c r="L935" s="15">
        <v>106100109</v>
      </c>
      <c r="M935" s="15" t="s">
        <v>4195</v>
      </c>
      <c r="N935" s="15" t="s">
        <v>1436</v>
      </c>
      <c r="O935" s="18" t="s">
        <v>4398</v>
      </c>
      <c r="P935" s="22" t="s">
        <v>73</v>
      </c>
      <c r="Q935" s="15" t="s">
        <v>1822</v>
      </c>
      <c r="R935" s="18" t="s">
        <v>2371</v>
      </c>
      <c r="S935" s="22" t="b">
        <f t="shared" si="142"/>
        <v>0</v>
      </c>
      <c r="T935" s="18" t="s">
        <v>2042</v>
      </c>
      <c r="U935" s="18">
        <v>0</v>
      </c>
      <c r="V935" s="15"/>
      <c r="W935" s="18" t="s">
        <v>6242</v>
      </c>
      <c r="X935" s="18"/>
      <c r="Y935" s="15" t="s">
        <v>73</v>
      </c>
      <c r="Z935" s="18" t="s">
        <v>2344</v>
      </c>
      <c r="AA935" s="18" t="s">
        <v>71</v>
      </c>
      <c r="AB935" s="18" t="s">
        <v>6895</v>
      </c>
      <c r="AC935" s="67" t="str">
        <f>+VLOOKUP("*"&amp;L935&amp;"*",'[2]REGISTROS SANITARIOS'!$D$732:$E$1070,2,FALSE)</f>
        <v>SI</v>
      </c>
      <c r="AD935" s="22" t="s">
        <v>1025</v>
      </c>
      <c r="AE935" s="16">
        <v>44105</v>
      </c>
      <c r="AF935" s="34" t="s">
        <v>68</v>
      </c>
      <c r="AG935" s="24">
        <v>19942963</v>
      </c>
      <c r="AH935" s="18">
        <v>3</v>
      </c>
      <c r="AI935" s="18" t="s">
        <v>1049</v>
      </c>
      <c r="AJ935" s="17">
        <v>1650000</v>
      </c>
      <c r="AK935" s="25">
        <v>1650000</v>
      </c>
      <c r="AL935" s="25">
        <v>113</v>
      </c>
      <c r="AM935" s="35">
        <v>0</v>
      </c>
      <c r="AN935" s="49">
        <f t="shared" si="134"/>
        <v>186450000</v>
      </c>
      <c r="AO935" s="18"/>
      <c r="AP935" s="15">
        <v>1</v>
      </c>
      <c r="AQ935" s="43" t="str">
        <f t="shared" si="135"/>
        <v>SI</v>
      </c>
      <c r="AR935" s="44">
        <f t="shared" si="136"/>
        <v>186450000</v>
      </c>
      <c r="AS935" s="44">
        <f t="shared" si="137"/>
        <v>186450000</v>
      </c>
      <c r="AT935" s="44">
        <f t="shared" si="138"/>
        <v>186450000</v>
      </c>
      <c r="AU935" s="44">
        <f t="shared" si="139"/>
        <v>186450000</v>
      </c>
      <c r="AV935" s="45" t="b">
        <f t="shared" si="140"/>
        <v>1</v>
      </c>
      <c r="AW935" s="45" t="b">
        <f t="shared" si="141"/>
        <v>1</v>
      </c>
      <c r="AX935" s="45"/>
    </row>
    <row r="936" spans="1:50" s="36" customFormat="1" ht="27.75" customHeight="1" x14ac:dyDescent="0.15">
      <c r="A936" s="36" t="str">
        <f t="shared" si="133"/>
        <v>Cooperativa de Hospitales de Antioquia - COHAN107010103</v>
      </c>
      <c r="B936" s="36" t="b">
        <f>+A936='[1]Anexo 9'!A936</f>
        <v>1</v>
      </c>
      <c r="C936" s="18">
        <v>890985122</v>
      </c>
      <c r="D936" s="18" t="s">
        <v>1031</v>
      </c>
      <c r="E936" s="15" t="s">
        <v>61</v>
      </c>
      <c r="F936" s="15" t="s">
        <v>62</v>
      </c>
      <c r="G936" s="15" t="s">
        <v>3155</v>
      </c>
      <c r="H936" s="15" t="s">
        <v>3155</v>
      </c>
      <c r="I936" s="15" t="s">
        <v>3155</v>
      </c>
      <c r="J936" s="15">
        <v>5</v>
      </c>
      <c r="K936" s="15" t="s">
        <v>3155</v>
      </c>
      <c r="L936" s="15">
        <v>107010103</v>
      </c>
      <c r="M936" s="15" t="s">
        <v>2192</v>
      </c>
      <c r="N936" s="15" t="s">
        <v>64</v>
      </c>
      <c r="O936" s="18" t="s">
        <v>2193</v>
      </c>
      <c r="P936" s="22" t="s">
        <v>73</v>
      </c>
      <c r="Q936" s="15" t="s">
        <v>66</v>
      </c>
      <c r="R936" s="18" t="s">
        <v>1684</v>
      </c>
      <c r="S936" s="22" t="b">
        <f t="shared" si="142"/>
        <v>0</v>
      </c>
      <c r="T936" s="18">
        <v>0</v>
      </c>
      <c r="U936" s="18">
        <v>0</v>
      </c>
      <c r="V936" s="15"/>
      <c r="W936" s="18" t="s">
        <v>1886</v>
      </c>
      <c r="X936" s="18"/>
      <c r="Y936" s="15" t="s">
        <v>73</v>
      </c>
      <c r="Z936" s="18" t="s">
        <v>2194</v>
      </c>
      <c r="AA936" s="18" t="s">
        <v>71</v>
      </c>
      <c r="AB936" s="18" t="s">
        <v>2195</v>
      </c>
      <c r="AC936" s="67" t="str">
        <f>+VLOOKUP("*"&amp;L936&amp;"*",'[2]REGISTROS SANITARIOS'!$D$732:$E$1070,2,FALSE)</f>
        <v>SI</v>
      </c>
      <c r="AD936" s="22" t="s">
        <v>1025</v>
      </c>
      <c r="AE936" s="16">
        <v>44321</v>
      </c>
      <c r="AF936" s="34" t="s">
        <v>73</v>
      </c>
      <c r="AG936" s="24">
        <v>19953549</v>
      </c>
      <c r="AH936" s="18">
        <v>7</v>
      </c>
      <c r="AI936" s="18" t="s">
        <v>1049</v>
      </c>
      <c r="AJ936" s="17">
        <v>12650</v>
      </c>
      <c r="AK936" s="25">
        <v>12650</v>
      </c>
      <c r="AL936" s="25">
        <v>338</v>
      </c>
      <c r="AM936" s="35">
        <v>0</v>
      </c>
      <c r="AN936" s="49">
        <f t="shared" si="134"/>
        <v>4275700</v>
      </c>
      <c r="AO936" s="18"/>
      <c r="AP936" s="15" t="s">
        <v>56</v>
      </c>
      <c r="AQ936" s="43" t="str">
        <f t="shared" si="135"/>
        <v>SI</v>
      </c>
      <c r="AR936" s="44">
        <f t="shared" si="136"/>
        <v>4275700</v>
      </c>
      <c r="AS936" s="44">
        <f t="shared" si="137"/>
        <v>4275700</v>
      </c>
      <c r="AT936" s="44">
        <f t="shared" si="138"/>
        <v>4275700</v>
      </c>
      <c r="AU936" s="44">
        <f t="shared" si="139"/>
        <v>4275700</v>
      </c>
      <c r="AV936" s="45" t="b">
        <f t="shared" si="140"/>
        <v>1</v>
      </c>
      <c r="AW936" s="45" t="b">
        <f t="shared" si="141"/>
        <v>1</v>
      </c>
      <c r="AX936" s="45"/>
    </row>
    <row r="937" spans="1:50" s="36" customFormat="1" ht="27.75" customHeight="1" x14ac:dyDescent="0.15">
      <c r="A937" s="36" t="str">
        <f t="shared" si="133"/>
        <v>Cooperativa de Hospitales de Antioquia - COHAN107010203</v>
      </c>
      <c r="B937" s="36" t="b">
        <f>+A937='[1]Anexo 9'!A937</f>
        <v>1</v>
      </c>
      <c r="C937" s="18">
        <v>890985122</v>
      </c>
      <c r="D937" s="18" t="s">
        <v>1031</v>
      </c>
      <c r="E937" s="15" t="s">
        <v>61</v>
      </c>
      <c r="F937" s="15" t="s">
        <v>62</v>
      </c>
      <c r="G937" s="15" t="s">
        <v>3155</v>
      </c>
      <c r="H937" s="15" t="s">
        <v>3155</v>
      </c>
      <c r="I937" s="15" t="s">
        <v>3155</v>
      </c>
      <c r="J937" s="15">
        <v>7</v>
      </c>
      <c r="K937" s="15" t="s">
        <v>3155</v>
      </c>
      <c r="L937" s="15">
        <v>107010203</v>
      </c>
      <c r="M937" s="15" t="s">
        <v>1627</v>
      </c>
      <c r="N937" s="15" t="s">
        <v>80</v>
      </c>
      <c r="O937" s="18" t="s">
        <v>4399</v>
      </c>
      <c r="P937" s="22" t="s">
        <v>3841</v>
      </c>
      <c r="Q937" s="15" t="s">
        <v>1616</v>
      </c>
      <c r="R937" s="18" t="s">
        <v>1684</v>
      </c>
      <c r="S937" s="22" t="b">
        <f t="shared" si="142"/>
        <v>0</v>
      </c>
      <c r="T937" s="18">
        <v>0</v>
      </c>
      <c r="U937" s="18">
        <v>0</v>
      </c>
      <c r="V937" s="15"/>
      <c r="W937" s="18" t="s">
        <v>1882</v>
      </c>
      <c r="X937" s="18"/>
      <c r="Y937" s="15" t="s">
        <v>73</v>
      </c>
      <c r="Z937" s="18" t="s">
        <v>1741</v>
      </c>
      <c r="AA937" s="18" t="s">
        <v>71</v>
      </c>
      <c r="AB937" s="18" t="s">
        <v>6896</v>
      </c>
      <c r="AC937" s="67" t="str">
        <f>+VLOOKUP("*"&amp;L937&amp;"*",'[2]REGISTROS SANITARIOS'!$D$732:$E$1070,2,FALSE)</f>
        <v>SI</v>
      </c>
      <c r="AD937" s="22" t="s">
        <v>1025</v>
      </c>
      <c r="AE937" s="16">
        <v>43880</v>
      </c>
      <c r="AF937" s="34" t="s">
        <v>68</v>
      </c>
      <c r="AG937" s="24">
        <v>19940721</v>
      </c>
      <c r="AH937" s="18">
        <v>17</v>
      </c>
      <c r="AI937" s="18" t="s">
        <v>1049</v>
      </c>
      <c r="AJ937" s="17">
        <v>16500</v>
      </c>
      <c r="AK937" s="25">
        <v>16500</v>
      </c>
      <c r="AL937" s="25">
        <v>1608</v>
      </c>
      <c r="AM937" s="35">
        <v>0</v>
      </c>
      <c r="AN937" s="49">
        <f t="shared" si="134"/>
        <v>26532000</v>
      </c>
      <c r="AO937" s="18"/>
      <c r="AP937" s="15">
        <v>1</v>
      </c>
      <c r="AQ937" s="43" t="str">
        <f t="shared" si="135"/>
        <v>SI</v>
      </c>
      <c r="AR937" s="44">
        <f t="shared" si="136"/>
        <v>26532000</v>
      </c>
      <c r="AS937" s="44">
        <f t="shared" si="137"/>
        <v>26532000</v>
      </c>
      <c r="AT937" s="44">
        <f t="shared" si="138"/>
        <v>26532000</v>
      </c>
      <c r="AU937" s="44">
        <f t="shared" si="139"/>
        <v>26532000</v>
      </c>
      <c r="AV937" s="45" t="b">
        <f t="shared" si="140"/>
        <v>1</v>
      </c>
      <c r="AW937" s="45" t="b">
        <f t="shared" si="141"/>
        <v>1</v>
      </c>
      <c r="AX937" s="45"/>
    </row>
    <row r="938" spans="1:50" s="36" customFormat="1" ht="27.75" customHeight="1" x14ac:dyDescent="0.15">
      <c r="A938" s="36" t="str">
        <f t="shared" si="133"/>
        <v>Cooperativa de Hospitales de Antioquia - COHAN107010309</v>
      </c>
      <c r="B938" s="36" t="b">
        <f>+A938='[1]Anexo 9'!A938</f>
        <v>1</v>
      </c>
      <c r="C938" s="18">
        <v>890985122</v>
      </c>
      <c r="D938" s="18" t="s">
        <v>1031</v>
      </c>
      <c r="E938" s="15" t="s">
        <v>61</v>
      </c>
      <c r="F938" s="15" t="s">
        <v>62</v>
      </c>
      <c r="G938" s="15" t="s">
        <v>3155</v>
      </c>
      <c r="H938" s="15" t="s">
        <v>3155</v>
      </c>
      <c r="I938" s="15" t="s">
        <v>3155</v>
      </c>
      <c r="J938" s="15">
        <v>4</v>
      </c>
      <c r="K938" s="15" t="s">
        <v>3155</v>
      </c>
      <c r="L938" s="15">
        <v>107010309</v>
      </c>
      <c r="M938" s="15" t="s">
        <v>2196</v>
      </c>
      <c r="N938" s="15" t="s">
        <v>1436</v>
      </c>
      <c r="O938" s="18" t="s">
        <v>2197</v>
      </c>
      <c r="P938" s="22" t="s">
        <v>73</v>
      </c>
      <c r="Q938" s="15" t="s">
        <v>1822</v>
      </c>
      <c r="R938" s="18" t="s">
        <v>1756</v>
      </c>
      <c r="S938" s="22" t="b">
        <f t="shared" si="142"/>
        <v>0</v>
      </c>
      <c r="T938" s="18" t="s">
        <v>2042</v>
      </c>
      <c r="U938" s="18">
        <v>0</v>
      </c>
      <c r="V938" s="15"/>
      <c r="W938" s="18" t="s">
        <v>1707</v>
      </c>
      <c r="X938" s="18"/>
      <c r="Y938" s="15" t="s">
        <v>73</v>
      </c>
      <c r="Z938" s="18" t="s">
        <v>2198</v>
      </c>
      <c r="AA938" s="18" t="s">
        <v>71</v>
      </c>
      <c r="AB938" s="18" t="s">
        <v>6897</v>
      </c>
      <c r="AC938" s="67" t="str">
        <f>+VLOOKUP("*"&amp;L938&amp;"*",'[2]REGISTROS SANITARIOS'!$D$732:$E$1070,2,FALSE)</f>
        <v>SI</v>
      </c>
      <c r="AD938" s="22" t="s">
        <v>1025</v>
      </c>
      <c r="AE938" s="16">
        <v>45791</v>
      </c>
      <c r="AF938" s="34" t="s">
        <v>73</v>
      </c>
      <c r="AG938" s="24">
        <v>20011084</v>
      </c>
      <c r="AH938" s="18">
        <v>5</v>
      </c>
      <c r="AI938" s="18" t="s">
        <v>1049</v>
      </c>
      <c r="AJ938" s="17">
        <v>330000</v>
      </c>
      <c r="AK938" s="25">
        <v>330000</v>
      </c>
      <c r="AL938" s="25">
        <v>36</v>
      </c>
      <c r="AM938" s="35">
        <v>0</v>
      </c>
      <c r="AN938" s="49">
        <f t="shared" si="134"/>
        <v>11880000</v>
      </c>
      <c r="AO938" s="18"/>
      <c r="AP938" s="15">
        <v>1</v>
      </c>
      <c r="AQ938" s="43" t="str">
        <f t="shared" si="135"/>
        <v>SI</v>
      </c>
      <c r="AR938" s="44">
        <f t="shared" si="136"/>
        <v>11880000</v>
      </c>
      <c r="AS938" s="44">
        <f t="shared" si="137"/>
        <v>11880000</v>
      </c>
      <c r="AT938" s="44">
        <f t="shared" si="138"/>
        <v>11880000</v>
      </c>
      <c r="AU938" s="44">
        <f t="shared" si="139"/>
        <v>11880000</v>
      </c>
      <c r="AV938" s="45" t="b">
        <f t="shared" si="140"/>
        <v>1</v>
      </c>
      <c r="AW938" s="45" t="b">
        <f t="shared" si="141"/>
        <v>1</v>
      </c>
      <c r="AX938" s="45"/>
    </row>
    <row r="939" spans="1:50" s="36" customFormat="1" ht="27.75" customHeight="1" x14ac:dyDescent="0.15">
      <c r="A939" s="36" t="str">
        <f t="shared" si="133"/>
        <v>Cooperativa de Hospitales de Antioquia - COHAN107010903</v>
      </c>
      <c r="B939" s="36" t="b">
        <f>+A939='[1]Anexo 9'!A939</f>
        <v>1</v>
      </c>
      <c r="C939" s="18">
        <v>890985122</v>
      </c>
      <c r="D939" s="18" t="s">
        <v>1031</v>
      </c>
      <c r="E939" s="15" t="s">
        <v>61</v>
      </c>
      <c r="F939" s="15" t="s">
        <v>62</v>
      </c>
      <c r="G939" s="15" t="s">
        <v>3155</v>
      </c>
      <c r="H939" s="15" t="s">
        <v>3155</v>
      </c>
      <c r="I939" s="15" t="s">
        <v>3155</v>
      </c>
      <c r="J939" s="15">
        <v>7</v>
      </c>
      <c r="K939" s="15" t="s">
        <v>3155</v>
      </c>
      <c r="L939" s="15">
        <v>107010903</v>
      </c>
      <c r="M939" s="15" t="s">
        <v>2202</v>
      </c>
      <c r="N939" s="15" t="s">
        <v>64</v>
      </c>
      <c r="O939" s="18" t="s">
        <v>4400</v>
      </c>
      <c r="P939" s="22" t="s">
        <v>73</v>
      </c>
      <c r="Q939" s="15" t="s">
        <v>76</v>
      </c>
      <c r="R939" s="18" t="s">
        <v>1733</v>
      </c>
      <c r="S939" s="22" t="b">
        <f t="shared" si="142"/>
        <v>0</v>
      </c>
      <c r="T939" s="18">
        <v>0</v>
      </c>
      <c r="U939" s="18">
        <v>0</v>
      </c>
      <c r="V939" s="15"/>
      <c r="W939" s="18" t="s">
        <v>1886</v>
      </c>
      <c r="X939" s="18"/>
      <c r="Y939" s="15" t="s">
        <v>73</v>
      </c>
      <c r="Z939" s="18" t="s">
        <v>6898</v>
      </c>
      <c r="AA939" s="18" t="s">
        <v>71</v>
      </c>
      <c r="AB939" s="18" t="s">
        <v>6899</v>
      </c>
      <c r="AC939" s="67" t="str">
        <f>+VLOOKUP("*"&amp;L939&amp;"*",'[2]REGISTROS SANITARIOS'!$D$732:$E$1070,2,FALSE)</f>
        <v>SI</v>
      </c>
      <c r="AD939" s="22" t="s">
        <v>1025</v>
      </c>
      <c r="AE939" s="16">
        <v>45309</v>
      </c>
      <c r="AF939" s="34" t="s">
        <v>73</v>
      </c>
      <c r="AG939" s="24">
        <v>19997625</v>
      </c>
      <c r="AH939" s="18">
        <v>7</v>
      </c>
      <c r="AI939" s="18" t="s">
        <v>1049</v>
      </c>
      <c r="AJ939" s="17">
        <v>20900</v>
      </c>
      <c r="AK939" s="25">
        <v>20900</v>
      </c>
      <c r="AL939" s="25">
        <v>306</v>
      </c>
      <c r="AM939" s="35">
        <v>0</v>
      </c>
      <c r="AN939" s="49">
        <f t="shared" si="134"/>
        <v>6395400</v>
      </c>
      <c r="AO939" s="18"/>
      <c r="AP939" s="15">
        <v>1</v>
      </c>
      <c r="AQ939" s="43" t="str">
        <f t="shared" si="135"/>
        <v>SI</v>
      </c>
      <c r="AR939" s="44">
        <f t="shared" si="136"/>
        <v>6395400</v>
      </c>
      <c r="AS939" s="44">
        <f t="shared" si="137"/>
        <v>6395400</v>
      </c>
      <c r="AT939" s="44">
        <f t="shared" si="138"/>
        <v>6395400</v>
      </c>
      <c r="AU939" s="44">
        <f t="shared" si="139"/>
        <v>6395400</v>
      </c>
      <c r="AV939" s="45" t="b">
        <f t="shared" si="140"/>
        <v>1</v>
      </c>
      <c r="AW939" s="45" t="b">
        <f t="shared" si="141"/>
        <v>1</v>
      </c>
      <c r="AX939" s="45"/>
    </row>
    <row r="940" spans="1:50" s="36" customFormat="1" ht="27.75" customHeight="1" x14ac:dyDescent="0.15">
      <c r="A940" s="36" t="str">
        <f t="shared" si="133"/>
        <v>Cooperativa de Hospitales de Antioquia - COHAN107011303</v>
      </c>
      <c r="B940" s="36" t="b">
        <f>+A940='[1]Anexo 9'!A940</f>
        <v>1</v>
      </c>
      <c r="C940" s="18">
        <v>890985122</v>
      </c>
      <c r="D940" s="18" t="s">
        <v>1031</v>
      </c>
      <c r="E940" s="15" t="s">
        <v>61</v>
      </c>
      <c r="F940" s="15" t="s">
        <v>62</v>
      </c>
      <c r="G940" s="15" t="s">
        <v>3155</v>
      </c>
      <c r="H940" s="15" t="s">
        <v>3155</v>
      </c>
      <c r="I940" s="15" t="s">
        <v>3155</v>
      </c>
      <c r="J940" s="15">
        <v>7</v>
      </c>
      <c r="K940" s="15" t="s">
        <v>3155</v>
      </c>
      <c r="L940" s="15">
        <v>107011303</v>
      </c>
      <c r="M940" s="15" t="s">
        <v>1631</v>
      </c>
      <c r="N940" s="15" t="s">
        <v>80</v>
      </c>
      <c r="O940" s="18" t="s">
        <v>4401</v>
      </c>
      <c r="P940" s="22" t="s">
        <v>3841</v>
      </c>
      <c r="Q940" s="15" t="s">
        <v>1633</v>
      </c>
      <c r="R940" s="18" t="s">
        <v>1733</v>
      </c>
      <c r="S940" s="22" t="b">
        <f t="shared" si="142"/>
        <v>0</v>
      </c>
      <c r="T940" s="18">
        <v>0</v>
      </c>
      <c r="U940" s="18">
        <v>0</v>
      </c>
      <c r="V940" s="15"/>
      <c r="W940" s="18" t="s">
        <v>1882</v>
      </c>
      <c r="X940" s="18"/>
      <c r="Y940" s="15" t="s">
        <v>73</v>
      </c>
      <c r="Z940" s="18" t="s">
        <v>1741</v>
      </c>
      <c r="AA940" s="18" t="s">
        <v>71</v>
      </c>
      <c r="AB940" s="18" t="s">
        <v>6900</v>
      </c>
      <c r="AC940" s="67" t="e">
        <f>+VLOOKUP("*"&amp;L940&amp;"*",'[2]REGISTROS SANITARIOS'!$D$732:$E$1070,2,FALSE)</f>
        <v>#N/A</v>
      </c>
      <c r="AD940" s="22" t="s">
        <v>44</v>
      </c>
      <c r="AE940" s="16">
        <v>45909</v>
      </c>
      <c r="AF940" s="34" t="s">
        <v>73</v>
      </c>
      <c r="AG940" s="24">
        <v>19990590</v>
      </c>
      <c r="AH940" s="18">
        <v>16</v>
      </c>
      <c r="AI940" s="18" t="s">
        <v>1049</v>
      </c>
      <c r="AJ940" s="17">
        <v>385</v>
      </c>
      <c r="AK940" s="25">
        <v>385</v>
      </c>
      <c r="AL940" s="25">
        <v>10530</v>
      </c>
      <c r="AM940" s="35">
        <v>0</v>
      </c>
      <c r="AN940" s="49">
        <f t="shared" si="134"/>
        <v>4054050</v>
      </c>
      <c r="AO940" s="18" t="s">
        <v>45</v>
      </c>
      <c r="AP940" s="15">
        <v>1</v>
      </c>
      <c r="AQ940" s="43" t="str">
        <f t="shared" si="135"/>
        <v>SI</v>
      </c>
      <c r="AR940" s="44">
        <f t="shared" si="136"/>
        <v>4054050</v>
      </c>
      <c r="AS940" s="44">
        <f t="shared" si="137"/>
        <v>4054050</v>
      </c>
      <c r="AT940" s="44">
        <f t="shared" si="138"/>
        <v>4054050</v>
      </c>
      <c r="AU940" s="44">
        <f t="shared" si="139"/>
        <v>4054050</v>
      </c>
      <c r="AV940" s="45" t="b">
        <f t="shared" si="140"/>
        <v>1</v>
      </c>
      <c r="AW940" s="45" t="b">
        <f t="shared" si="141"/>
        <v>1</v>
      </c>
      <c r="AX940" s="45"/>
    </row>
    <row r="941" spans="1:50" s="36" customFormat="1" ht="27.75" customHeight="1" x14ac:dyDescent="0.15">
      <c r="A941" s="36" t="str">
        <f t="shared" si="133"/>
        <v>Cooperativa de Hospitales de Antioquia - COHAN107020209</v>
      </c>
      <c r="B941" s="36" t="b">
        <f>+A941='[1]Anexo 9'!A941</f>
        <v>1</v>
      </c>
      <c r="C941" s="18">
        <v>890985122</v>
      </c>
      <c r="D941" s="18" t="s">
        <v>1031</v>
      </c>
      <c r="E941" s="15" t="s">
        <v>61</v>
      </c>
      <c r="F941" s="15" t="s">
        <v>62</v>
      </c>
      <c r="G941" s="15" t="s">
        <v>3155</v>
      </c>
      <c r="H941" s="15" t="s">
        <v>3155</v>
      </c>
      <c r="I941" s="15" t="s">
        <v>3155</v>
      </c>
      <c r="J941" s="15">
        <v>6</v>
      </c>
      <c r="K941" s="15" t="s">
        <v>3155</v>
      </c>
      <c r="L941" s="15">
        <v>107020209</v>
      </c>
      <c r="M941" s="15" t="s">
        <v>1435</v>
      </c>
      <c r="N941" s="15" t="s">
        <v>1436</v>
      </c>
      <c r="O941" s="18" t="s">
        <v>4402</v>
      </c>
      <c r="P941" s="22" t="s">
        <v>73</v>
      </c>
      <c r="Q941" s="15" t="s">
        <v>1438</v>
      </c>
      <c r="R941" s="18" t="s">
        <v>1669</v>
      </c>
      <c r="S941" s="22" t="b">
        <f t="shared" si="142"/>
        <v>0</v>
      </c>
      <c r="T941" s="18">
        <v>0</v>
      </c>
      <c r="U941" s="18" t="s">
        <v>6243</v>
      </c>
      <c r="V941" s="15"/>
      <c r="W941" s="18" t="s">
        <v>1442</v>
      </c>
      <c r="X941" s="18"/>
      <c r="Y941" s="15" t="s">
        <v>73</v>
      </c>
      <c r="Z941" s="18" t="s">
        <v>2597</v>
      </c>
      <c r="AA941" s="18" t="s">
        <v>71</v>
      </c>
      <c r="AB941" s="18" t="s">
        <v>2205</v>
      </c>
      <c r="AC941" s="67" t="str">
        <f>+VLOOKUP("*"&amp;L941&amp;"*",'[2]REGISTROS SANITARIOS'!$D$732:$E$1070,2,FALSE)</f>
        <v>SI</v>
      </c>
      <c r="AD941" s="22" t="s">
        <v>1025</v>
      </c>
      <c r="AE941" s="16">
        <v>44712</v>
      </c>
      <c r="AF941" s="34" t="s">
        <v>73</v>
      </c>
      <c r="AG941" s="24">
        <v>20010390</v>
      </c>
      <c r="AH941" s="18">
        <v>1</v>
      </c>
      <c r="AI941" s="18" t="s">
        <v>1049</v>
      </c>
      <c r="AJ941" s="17">
        <v>8250</v>
      </c>
      <c r="AK941" s="25">
        <v>8250</v>
      </c>
      <c r="AL941" s="25">
        <v>683</v>
      </c>
      <c r="AM941" s="35">
        <v>0</v>
      </c>
      <c r="AN941" s="49">
        <f t="shared" si="134"/>
        <v>5634750</v>
      </c>
      <c r="AO941" s="18" t="s">
        <v>45</v>
      </c>
      <c r="AP941" s="15">
        <v>1</v>
      </c>
      <c r="AQ941" s="43" t="str">
        <f t="shared" si="135"/>
        <v>SI</v>
      </c>
      <c r="AR941" s="44">
        <f t="shared" si="136"/>
        <v>5634750</v>
      </c>
      <c r="AS941" s="44">
        <f t="shared" si="137"/>
        <v>5634750</v>
      </c>
      <c r="AT941" s="44">
        <f t="shared" si="138"/>
        <v>5634750</v>
      </c>
      <c r="AU941" s="44">
        <f t="shared" si="139"/>
        <v>5634750</v>
      </c>
      <c r="AV941" s="45" t="b">
        <f t="shared" si="140"/>
        <v>1</v>
      </c>
      <c r="AW941" s="45" t="b">
        <f t="shared" si="141"/>
        <v>1</v>
      </c>
      <c r="AX941" s="45"/>
    </row>
    <row r="942" spans="1:50" s="36" customFormat="1" ht="27.75" customHeight="1" x14ac:dyDescent="0.15">
      <c r="A942" s="36" t="str">
        <f t="shared" si="133"/>
        <v>Cooperativa de Hospitales de Antioquia - COHAN107020409</v>
      </c>
      <c r="B942" s="36" t="b">
        <f>+A942='[1]Anexo 9'!A942</f>
        <v>1</v>
      </c>
      <c r="C942" s="18">
        <v>890985122</v>
      </c>
      <c r="D942" s="18" t="s">
        <v>1031</v>
      </c>
      <c r="E942" s="15" t="s">
        <v>61</v>
      </c>
      <c r="F942" s="15" t="s">
        <v>62</v>
      </c>
      <c r="G942" s="15" t="s">
        <v>3155</v>
      </c>
      <c r="H942" s="15" t="s">
        <v>3155</v>
      </c>
      <c r="I942" s="15" t="s">
        <v>3155</v>
      </c>
      <c r="J942" s="15">
        <v>3</v>
      </c>
      <c r="K942" s="15" t="s">
        <v>3155</v>
      </c>
      <c r="L942" s="15">
        <v>107020409</v>
      </c>
      <c r="M942" s="15" t="s">
        <v>1384</v>
      </c>
      <c r="N942" s="15" t="s">
        <v>1385</v>
      </c>
      <c r="O942" s="18" t="s">
        <v>4403</v>
      </c>
      <c r="P942" s="22" t="s">
        <v>73</v>
      </c>
      <c r="Q942" s="15" t="s">
        <v>1387</v>
      </c>
      <c r="R942" s="18" t="s">
        <v>5720</v>
      </c>
      <c r="S942" s="22" t="b">
        <f t="shared" si="142"/>
        <v>0</v>
      </c>
      <c r="T942" s="18" t="s">
        <v>5720</v>
      </c>
      <c r="U942" s="18">
        <v>0</v>
      </c>
      <c r="V942" s="15"/>
      <c r="W942" s="18" t="s">
        <v>1386</v>
      </c>
      <c r="X942" s="18"/>
      <c r="Y942" s="15" t="s">
        <v>73</v>
      </c>
      <c r="Z942" s="18" t="s">
        <v>6901</v>
      </c>
      <c r="AA942" s="18" t="s">
        <v>71</v>
      </c>
      <c r="AB942" s="18" t="s">
        <v>6902</v>
      </c>
      <c r="AC942" s="67" t="str">
        <f>+VLOOKUP("*"&amp;L942&amp;"*",'[2]REGISTROS SANITARIOS'!$D$732:$E$1070,2,FALSE)</f>
        <v>SI</v>
      </c>
      <c r="AD942" s="22" t="s">
        <v>1025</v>
      </c>
      <c r="AE942" s="16">
        <v>45392</v>
      </c>
      <c r="AF942" s="34" t="s">
        <v>73</v>
      </c>
      <c r="AG942" s="24">
        <v>19988571</v>
      </c>
      <c r="AH942" s="18">
        <v>6</v>
      </c>
      <c r="AI942" s="18" t="s">
        <v>1049</v>
      </c>
      <c r="AJ942" s="17">
        <v>11000</v>
      </c>
      <c r="AK942" s="25">
        <v>11000</v>
      </c>
      <c r="AL942" s="25">
        <v>840</v>
      </c>
      <c r="AM942" s="35">
        <v>0</v>
      </c>
      <c r="AN942" s="49">
        <f t="shared" si="134"/>
        <v>9240000</v>
      </c>
      <c r="AO942" s="18" t="s">
        <v>45</v>
      </c>
      <c r="AP942" s="15">
        <v>1</v>
      </c>
      <c r="AQ942" s="43" t="str">
        <f t="shared" si="135"/>
        <v>SI</v>
      </c>
      <c r="AR942" s="44">
        <f t="shared" si="136"/>
        <v>9240000</v>
      </c>
      <c r="AS942" s="44">
        <f t="shared" si="137"/>
        <v>9240000</v>
      </c>
      <c r="AT942" s="44">
        <f t="shared" si="138"/>
        <v>9240000</v>
      </c>
      <c r="AU942" s="44">
        <f t="shared" si="139"/>
        <v>9240000</v>
      </c>
      <c r="AV942" s="45" t="b">
        <f t="shared" si="140"/>
        <v>1</v>
      </c>
      <c r="AW942" s="45" t="b">
        <f t="shared" si="141"/>
        <v>1</v>
      </c>
      <c r="AX942" s="45"/>
    </row>
    <row r="943" spans="1:50" s="36" customFormat="1" ht="27.75" customHeight="1" x14ac:dyDescent="0.15">
      <c r="A943" s="36" t="str">
        <f t="shared" si="133"/>
        <v>Cooperativa de Hospitales de Antioquia - COHAN107020509</v>
      </c>
      <c r="B943" s="36" t="b">
        <f>+A943='[1]Anexo 9'!A943</f>
        <v>1</v>
      </c>
      <c r="C943" s="18">
        <v>890985122</v>
      </c>
      <c r="D943" s="18" t="s">
        <v>1031</v>
      </c>
      <c r="E943" s="15" t="s">
        <v>61</v>
      </c>
      <c r="F943" s="15" t="s">
        <v>62</v>
      </c>
      <c r="G943" s="15" t="s">
        <v>3155</v>
      </c>
      <c r="H943" s="15" t="s">
        <v>3155</v>
      </c>
      <c r="I943" s="15" t="s">
        <v>3155</v>
      </c>
      <c r="J943" s="15">
        <v>4</v>
      </c>
      <c r="K943" s="15" t="s">
        <v>3155</v>
      </c>
      <c r="L943" s="15">
        <v>107020509</v>
      </c>
      <c r="M943" s="15" t="s">
        <v>2207</v>
      </c>
      <c r="N943" s="15" t="s">
        <v>1436</v>
      </c>
      <c r="O943" s="18" t="s">
        <v>4404</v>
      </c>
      <c r="P943" s="22" t="s">
        <v>73</v>
      </c>
      <c r="Q943" s="15" t="s">
        <v>1761</v>
      </c>
      <c r="R943" s="18" t="s">
        <v>1655</v>
      </c>
      <c r="S943" s="22" t="b">
        <f t="shared" si="142"/>
        <v>0</v>
      </c>
      <c r="T943" s="18" t="s">
        <v>2042</v>
      </c>
      <c r="U943" s="18">
        <v>0</v>
      </c>
      <c r="V943" s="15"/>
      <c r="W943" s="18" t="s">
        <v>1824</v>
      </c>
      <c r="X943" s="18"/>
      <c r="Y943" s="15" t="s">
        <v>73</v>
      </c>
      <c r="Z943" s="18" t="s">
        <v>1910</v>
      </c>
      <c r="AA943" s="18" t="s">
        <v>71</v>
      </c>
      <c r="AB943" s="18" t="s">
        <v>6801</v>
      </c>
      <c r="AC943" s="67" t="str">
        <f>+VLOOKUP("*"&amp;L943&amp;"*",'[2]REGISTROS SANITARIOS'!$D$732:$E$1070,2,FALSE)</f>
        <v>SI</v>
      </c>
      <c r="AD943" s="22" t="s">
        <v>1025</v>
      </c>
      <c r="AE943" s="16">
        <v>45253</v>
      </c>
      <c r="AF943" s="34" t="s">
        <v>73</v>
      </c>
      <c r="AG943" s="24">
        <v>19999216</v>
      </c>
      <c r="AH943" s="18">
        <v>1</v>
      </c>
      <c r="AI943" s="18" t="s">
        <v>1049</v>
      </c>
      <c r="AJ943" s="17">
        <v>176</v>
      </c>
      <c r="AK943" s="25">
        <v>176</v>
      </c>
      <c r="AL943" s="25">
        <v>242</v>
      </c>
      <c r="AM943" s="35">
        <v>0</v>
      </c>
      <c r="AN943" s="49">
        <f t="shared" si="134"/>
        <v>42592</v>
      </c>
      <c r="AO943" s="18" t="s">
        <v>45</v>
      </c>
      <c r="AP943" s="15">
        <v>1</v>
      </c>
      <c r="AQ943" s="43" t="str">
        <f t="shared" si="135"/>
        <v>SI</v>
      </c>
      <c r="AR943" s="44">
        <f t="shared" si="136"/>
        <v>42592</v>
      </c>
      <c r="AS943" s="44">
        <f t="shared" si="137"/>
        <v>42592</v>
      </c>
      <c r="AT943" s="44">
        <f t="shared" si="138"/>
        <v>42592</v>
      </c>
      <c r="AU943" s="44">
        <f t="shared" si="139"/>
        <v>42592</v>
      </c>
      <c r="AV943" s="45" t="b">
        <f t="shared" si="140"/>
        <v>1</v>
      </c>
      <c r="AW943" s="45" t="b">
        <f t="shared" si="141"/>
        <v>1</v>
      </c>
      <c r="AX943" s="45"/>
    </row>
    <row r="944" spans="1:50" s="36" customFormat="1" ht="27.75" customHeight="1" x14ac:dyDescent="0.15">
      <c r="A944" s="36" t="str">
        <f t="shared" si="133"/>
        <v>Cooperativa de Hospitales de Antioquia - COHAN107020806</v>
      </c>
      <c r="B944" s="36" t="b">
        <f>+A944='[1]Anexo 9'!A944</f>
        <v>1</v>
      </c>
      <c r="C944" s="18">
        <v>890985122</v>
      </c>
      <c r="D944" s="18" t="s">
        <v>1031</v>
      </c>
      <c r="E944" s="15" t="s">
        <v>61</v>
      </c>
      <c r="F944" s="15" t="s">
        <v>62</v>
      </c>
      <c r="G944" s="15" t="s">
        <v>3155</v>
      </c>
      <c r="H944" s="15" t="s">
        <v>3155</v>
      </c>
      <c r="I944" s="15" t="s">
        <v>3155</v>
      </c>
      <c r="J944" s="15">
        <v>6</v>
      </c>
      <c r="K944" s="15" t="s">
        <v>3155</v>
      </c>
      <c r="L944" s="15">
        <v>107020806</v>
      </c>
      <c r="M944" s="15" t="s">
        <v>1445</v>
      </c>
      <c r="N944" s="15" t="s">
        <v>835</v>
      </c>
      <c r="O944" s="18" t="s">
        <v>4405</v>
      </c>
      <c r="P944" s="22" t="s">
        <v>3841</v>
      </c>
      <c r="Q944" s="15" t="s">
        <v>1447</v>
      </c>
      <c r="R944" s="18" t="s">
        <v>2122</v>
      </c>
      <c r="S944" s="22" t="b">
        <f t="shared" si="142"/>
        <v>0</v>
      </c>
      <c r="T944" s="18">
        <v>0</v>
      </c>
      <c r="U944" s="18">
        <v>0</v>
      </c>
      <c r="V944" s="15"/>
      <c r="W944" s="18" t="s">
        <v>1442</v>
      </c>
      <c r="X944" s="18"/>
      <c r="Y944" s="15" t="s">
        <v>73</v>
      </c>
      <c r="Z944" s="18" t="s">
        <v>2597</v>
      </c>
      <c r="AA944" s="18" t="s">
        <v>71</v>
      </c>
      <c r="AB944" s="18" t="s">
        <v>6903</v>
      </c>
      <c r="AC944" s="67" t="str">
        <f>+VLOOKUP("*"&amp;L944&amp;"*",'[2]REGISTROS SANITARIOS'!$D$732:$E$1070,2,FALSE)</f>
        <v>SI</v>
      </c>
      <c r="AD944" s="22" t="s">
        <v>1025</v>
      </c>
      <c r="AE944" s="16">
        <v>43549</v>
      </c>
      <c r="AF944" s="34" t="s">
        <v>68</v>
      </c>
      <c r="AG944" s="24">
        <v>19993161</v>
      </c>
      <c r="AH944" s="18">
        <v>4</v>
      </c>
      <c r="AI944" s="18" t="s">
        <v>1049</v>
      </c>
      <c r="AJ944" s="17">
        <v>935</v>
      </c>
      <c r="AK944" s="25">
        <v>935</v>
      </c>
      <c r="AL944" s="25">
        <v>29511</v>
      </c>
      <c r="AM944" s="35">
        <v>0</v>
      </c>
      <c r="AN944" s="49">
        <f t="shared" si="134"/>
        <v>27592785</v>
      </c>
      <c r="AO944" s="18" t="s">
        <v>45</v>
      </c>
      <c r="AP944" s="15">
        <v>1</v>
      </c>
      <c r="AQ944" s="43" t="str">
        <f t="shared" si="135"/>
        <v>SI</v>
      </c>
      <c r="AR944" s="44">
        <f t="shared" si="136"/>
        <v>27592785</v>
      </c>
      <c r="AS944" s="44">
        <f t="shared" si="137"/>
        <v>27592785</v>
      </c>
      <c r="AT944" s="44">
        <f t="shared" si="138"/>
        <v>27592785</v>
      </c>
      <c r="AU944" s="44">
        <f t="shared" si="139"/>
        <v>27592785</v>
      </c>
      <c r="AV944" s="45" t="b">
        <f t="shared" si="140"/>
        <v>1</v>
      </c>
      <c r="AW944" s="45" t="b">
        <f t="shared" si="141"/>
        <v>1</v>
      </c>
      <c r="AX944" s="45"/>
    </row>
    <row r="945" spans="1:50" s="36" customFormat="1" ht="27.75" customHeight="1" x14ac:dyDescent="0.15">
      <c r="A945" s="36" t="str">
        <f t="shared" si="133"/>
        <v>Cooperativa de Hospitales de Antioquia - COHAN107021011</v>
      </c>
      <c r="B945" s="36" t="b">
        <f>+A945='[1]Anexo 9'!A945</f>
        <v>1</v>
      </c>
      <c r="C945" s="18">
        <v>890985122</v>
      </c>
      <c r="D945" s="18" t="s">
        <v>1031</v>
      </c>
      <c r="E945" s="15" t="s">
        <v>61</v>
      </c>
      <c r="F945" s="15" t="s">
        <v>62</v>
      </c>
      <c r="G945" s="15" t="s">
        <v>3155</v>
      </c>
      <c r="H945" s="15" t="s">
        <v>3155</v>
      </c>
      <c r="I945" s="15" t="s">
        <v>3155</v>
      </c>
      <c r="J945" s="15">
        <v>6</v>
      </c>
      <c r="K945" s="15" t="s">
        <v>3155</v>
      </c>
      <c r="L945" s="15">
        <v>107021011</v>
      </c>
      <c r="M945" s="15" t="s">
        <v>4001</v>
      </c>
      <c r="N945" s="15" t="s">
        <v>1389</v>
      </c>
      <c r="O945" s="18" t="s">
        <v>4406</v>
      </c>
      <c r="P945" s="22" t="s">
        <v>3841</v>
      </c>
      <c r="Q945" s="15" t="s">
        <v>1389</v>
      </c>
      <c r="R945" s="18" t="s">
        <v>5721</v>
      </c>
      <c r="S945" s="22" t="b">
        <f t="shared" si="142"/>
        <v>0</v>
      </c>
      <c r="T945" s="18">
        <v>0</v>
      </c>
      <c r="U945" s="18">
        <v>0</v>
      </c>
      <c r="V945" s="15"/>
      <c r="W945" s="18" t="s">
        <v>3579</v>
      </c>
      <c r="X945" s="18"/>
      <c r="Y945" s="15" t="s">
        <v>73</v>
      </c>
      <c r="Z945" s="18" t="s">
        <v>1833</v>
      </c>
      <c r="AA945" s="18" t="s">
        <v>71</v>
      </c>
      <c r="AB945" s="18" t="s">
        <v>3581</v>
      </c>
      <c r="AC945" s="67" t="str">
        <f>+VLOOKUP("*"&amp;L945&amp;"*",'[2]REGISTROS SANITARIOS'!$D$732:$E$1070,2,FALSE)</f>
        <v>SI</v>
      </c>
      <c r="AD945" s="22" t="s">
        <v>1025</v>
      </c>
      <c r="AE945" s="16">
        <v>44734</v>
      </c>
      <c r="AF945" s="34" t="s">
        <v>73</v>
      </c>
      <c r="AG945" s="24">
        <v>20069479</v>
      </c>
      <c r="AH945" s="18">
        <v>14</v>
      </c>
      <c r="AI945" s="18" t="s">
        <v>1049</v>
      </c>
      <c r="AJ945" s="17">
        <v>2200</v>
      </c>
      <c r="AK945" s="25">
        <v>2200</v>
      </c>
      <c r="AL945" s="25">
        <v>93470</v>
      </c>
      <c r="AM945" s="35">
        <v>0</v>
      </c>
      <c r="AN945" s="49">
        <f t="shared" si="134"/>
        <v>205634000</v>
      </c>
      <c r="AO945" s="18" t="s">
        <v>45</v>
      </c>
      <c r="AP945" s="15" t="s">
        <v>8243</v>
      </c>
      <c r="AQ945" s="43" t="str">
        <f t="shared" si="135"/>
        <v>SI</v>
      </c>
      <c r="AR945" s="44">
        <f t="shared" si="136"/>
        <v>205634000</v>
      </c>
      <c r="AS945" s="44">
        <f t="shared" si="137"/>
        <v>205634000</v>
      </c>
      <c r="AT945" s="44">
        <f t="shared" si="138"/>
        <v>205634000</v>
      </c>
      <c r="AU945" s="44">
        <f t="shared" si="139"/>
        <v>205634000</v>
      </c>
      <c r="AV945" s="45" t="b">
        <f t="shared" si="140"/>
        <v>1</v>
      </c>
      <c r="AW945" s="45" t="b">
        <f t="shared" si="141"/>
        <v>1</v>
      </c>
      <c r="AX945" s="45"/>
    </row>
    <row r="946" spans="1:50" s="36" customFormat="1" ht="27.75" customHeight="1" x14ac:dyDescent="0.15">
      <c r="A946" s="36" t="str">
        <f t="shared" si="133"/>
        <v>Cooperativa de Hospitales de Antioquia - COHAN107021209</v>
      </c>
      <c r="B946" s="36" t="b">
        <f>+A946='[1]Anexo 9'!A946</f>
        <v>1</v>
      </c>
      <c r="C946" s="18">
        <v>890985122</v>
      </c>
      <c r="D946" s="18" t="s">
        <v>1031</v>
      </c>
      <c r="E946" s="15" t="s">
        <v>61</v>
      </c>
      <c r="F946" s="15" t="s">
        <v>62</v>
      </c>
      <c r="G946" s="15" t="s">
        <v>3155</v>
      </c>
      <c r="H946" s="15" t="s">
        <v>3155</v>
      </c>
      <c r="I946" s="15" t="s">
        <v>3155</v>
      </c>
      <c r="J946" s="15">
        <v>5</v>
      </c>
      <c r="K946" s="15" t="s">
        <v>3155</v>
      </c>
      <c r="L946" s="15">
        <v>107021209</v>
      </c>
      <c r="M946" s="15" t="s">
        <v>1393</v>
      </c>
      <c r="N946" s="15" t="s">
        <v>1394</v>
      </c>
      <c r="O946" s="18" t="s">
        <v>2211</v>
      </c>
      <c r="P946" s="22" t="s">
        <v>73</v>
      </c>
      <c r="Q946" s="15" t="s">
        <v>1395</v>
      </c>
      <c r="R946" s="18" t="s">
        <v>2003</v>
      </c>
      <c r="S946" s="22" t="b">
        <f t="shared" si="142"/>
        <v>0</v>
      </c>
      <c r="T946" s="18" t="s">
        <v>6229</v>
      </c>
      <c r="U946" s="18">
        <v>0</v>
      </c>
      <c r="V946" s="15"/>
      <c r="W946" s="18" t="s">
        <v>2212</v>
      </c>
      <c r="X946" s="18"/>
      <c r="Y946" s="15" t="s">
        <v>73</v>
      </c>
      <c r="Z946" s="18" t="s">
        <v>1662</v>
      </c>
      <c r="AA946" s="18" t="s">
        <v>71</v>
      </c>
      <c r="AB946" s="18" t="s">
        <v>6904</v>
      </c>
      <c r="AC946" s="67" t="str">
        <f>+VLOOKUP("*"&amp;L946&amp;"*",'[2]REGISTROS SANITARIOS'!$D$732:$E$1070,2,FALSE)</f>
        <v>SI</v>
      </c>
      <c r="AD946" s="22" t="s">
        <v>1025</v>
      </c>
      <c r="AE946" s="16">
        <v>46031</v>
      </c>
      <c r="AF946" s="34" t="s">
        <v>73</v>
      </c>
      <c r="AG946" s="24">
        <v>19989785</v>
      </c>
      <c r="AH946" s="18">
        <v>6</v>
      </c>
      <c r="AI946" s="18" t="s">
        <v>1049</v>
      </c>
      <c r="AJ946" s="17">
        <v>110</v>
      </c>
      <c r="AK946" s="25">
        <v>110</v>
      </c>
      <c r="AL946" s="25">
        <v>1106</v>
      </c>
      <c r="AM946" s="35">
        <v>0</v>
      </c>
      <c r="AN946" s="49">
        <f t="shared" si="134"/>
        <v>121660</v>
      </c>
      <c r="AO946" s="18" t="s">
        <v>45</v>
      </c>
      <c r="AP946" s="15">
        <v>1</v>
      </c>
      <c r="AQ946" s="43" t="str">
        <f t="shared" si="135"/>
        <v>SI</v>
      </c>
      <c r="AR946" s="44">
        <f t="shared" si="136"/>
        <v>121660</v>
      </c>
      <c r="AS946" s="44">
        <f t="shared" si="137"/>
        <v>121660</v>
      </c>
      <c r="AT946" s="44">
        <f t="shared" si="138"/>
        <v>121660</v>
      </c>
      <c r="AU946" s="44">
        <f t="shared" si="139"/>
        <v>121660</v>
      </c>
      <c r="AV946" s="45" t="b">
        <f t="shared" si="140"/>
        <v>1</v>
      </c>
      <c r="AW946" s="45" t="b">
        <f t="shared" si="141"/>
        <v>1</v>
      </c>
      <c r="AX946" s="45"/>
    </row>
    <row r="947" spans="1:50" s="36" customFormat="1" ht="27.75" customHeight="1" x14ac:dyDescent="0.15">
      <c r="A947" s="36" t="str">
        <f t="shared" si="133"/>
        <v>Cooperativa de Hospitales de Antioquia - COHAN107021303</v>
      </c>
      <c r="B947" s="36" t="b">
        <f>+A947='[1]Anexo 9'!A947</f>
        <v>1</v>
      </c>
      <c r="C947" s="18">
        <v>890985122</v>
      </c>
      <c r="D947" s="18" t="s">
        <v>1031</v>
      </c>
      <c r="E947" s="15" t="s">
        <v>61</v>
      </c>
      <c r="F947" s="15" t="s">
        <v>62</v>
      </c>
      <c r="G947" s="15" t="s">
        <v>3155</v>
      </c>
      <c r="H947" s="15" t="s">
        <v>3155</v>
      </c>
      <c r="I947" s="15" t="s">
        <v>3155</v>
      </c>
      <c r="J947" s="15">
        <v>2</v>
      </c>
      <c r="K947" s="15" t="s">
        <v>3155</v>
      </c>
      <c r="L947" s="15">
        <v>107021303</v>
      </c>
      <c r="M947" s="15" t="s">
        <v>1398</v>
      </c>
      <c r="N947" s="15" t="s">
        <v>64</v>
      </c>
      <c r="O947" s="18" t="s">
        <v>4407</v>
      </c>
      <c r="P947" s="22" t="s">
        <v>3841</v>
      </c>
      <c r="Q947" s="15" t="s">
        <v>1400</v>
      </c>
      <c r="R947" s="18" t="s">
        <v>1684</v>
      </c>
      <c r="S947" s="22" t="b">
        <f t="shared" si="142"/>
        <v>0</v>
      </c>
      <c r="T947" s="18">
        <v>0</v>
      </c>
      <c r="U947" s="18">
        <v>0</v>
      </c>
      <c r="V947" s="15"/>
      <c r="W947" s="18" t="s">
        <v>1399</v>
      </c>
      <c r="X947" s="18"/>
      <c r="Y947" s="15" t="s">
        <v>73</v>
      </c>
      <c r="Z947" s="18" t="s">
        <v>6905</v>
      </c>
      <c r="AA947" s="18" t="s">
        <v>71</v>
      </c>
      <c r="AB947" s="18" t="s">
        <v>6906</v>
      </c>
      <c r="AC947" s="67" t="str">
        <f>+VLOOKUP("*"&amp;L947&amp;"*",'[2]REGISTROS SANITARIOS'!$D$732:$E$1070,2,FALSE)</f>
        <v>SI</v>
      </c>
      <c r="AD947" s="22" t="s">
        <v>1025</v>
      </c>
      <c r="AE947" s="16">
        <v>42969</v>
      </c>
      <c r="AF947" s="34" t="s">
        <v>68</v>
      </c>
      <c r="AG947" s="24">
        <v>13854</v>
      </c>
      <c r="AH947" s="18">
        <v>2</v>
      </c>
      <c r="AI947" s="18" t="s">
        <v>1049</v>
      </c>
      <c r="AJ947" s="17">
        <v>25135</v>
      </c>
      <c r="AK947" s="25">
        <v>25135</v>
      </c>
      <c r="AL947" s="25">
        <v>4550</v>
      </c>
      <c r="AM947" s="35">
        <v>0</v>
      </c>
      <c r="AN947" s="49">
        <f t="shared" si="134"/>
        <v>114364250</v>
      </c>
      <c r="AO947" s="18" t="s">
        <v>45</v>
      </c>
      <c r="AP947" s="15">
        <v>1</v>
      </c>
      <c r="AQ947" s="43" t="str">
        <f t="shared" si="135"/>
        <v>SI</v>
      </c>
      <c r="AR947" s="44">
        <f t="shared" si="136"/>
        <v>114364250</v>
      </c>
      <c r="AS947" s="44">
        <f t="shared" si="137"/>
        <v>114364250</v>
      </c>
      <c r="AT947" s="44">
        <f t="shared" si="138"/>
        <v>114364250</v>
      </c>
      <c r="AU947" s="44">
        <f t="shared" si="139"/>
        <v>114364250</v>
      </c>
      <c r="AV947" s="45" t="b">
        <f t="shared" si="140"/>
        <v>1</v>
      </c>
      <c r="AW947" s="45" t="b">
        <f t="shared" si="141"/>
        <v>1</v>
      </c>
      <c r="AX947" s="45"/>
    </row>
    <row r="948" spans="1:50" s="36" customFormat="1" ht="27.75" customHeight="1" x14ac:dyDescent="0.15">
      <c r="A948" s="36" t="str">
        <f t="shared" si="133"/>
        <v>Cooperativa de Hospitales de Antioquia - COHAN107022309</v>
      </c>
      <c r="B948" s="36" t="b">
        <f>+A948='[1]Anexo 9'!A948</f>
        <v>1</v>
      </c>
      <c r="C948" s="18">
        <v>890985122</v>
      </c>
      <c r="D948" s="18" t="s">
        <v>1031</v>
      </c>
      <c r="E948" s="15" t="s">
        <v>61</v>
      </c>
      <c r="F948" s="15" t="s">
        <v>62</v>
      </c>
      <c r="G948" s="15" t="s">
        <v>3155</v>
      </c>
      <c r="H948" s="15" t="s">
        <v>3155</v>
      </c>
      <c r="I948" s="15" t="s">
        <v>3155</v>
      </c>
      <c r="J948" s="15">
        <v>2</v>
      </c>
      <c r="K948" s="15" t="s">
        <v>3155</v>
      </c>
      <c r="L948" s="15">
        <v>107022309</v>
      </c>
      <c r="M948" s="15" t="s">
        <v>2213</v>
      </c>
      <c r="N948" s="15" t="s">
        <v>2214</v>
      </c>
      <c r="O948" s="18" t="s">
        <v>2215</v>
      </c>
      <c r="P948" s="22" t="s">
        <v>3841</v>
      </c>
      <c r="Q948" s="15" t="s">
        <v>2216</v>
      </c>
      <c r="R948" s="18" t="s">
        <v>5722</v>
      </c>
      <c r="S948" s="22" t="b">
        <f t="shared" si="142"/>
        <v>0</v>
      </c>
      <c r="T948" s="18" t="s">
        <v>6244</v>
      </c>
      <c r="U948" s="18">
        <v>0</v>
      </c>
      <c r="V948" s="15"/>
      <c r="W948" s="18" t="s">
        <v>2217</v>
      </c>
      <c r="X948" s="18"/>
      <c r="Y948" s="15" t="s">
        <v>73</v>
      </c>
      <c r="Z948" s="18" t="s">
        <v>2210</v>
      </c>
      <c r="AA948" s="18" t="s">
        <v>71</v>
      </c>
      <c r="AB948" s="18" t="s">
        <v>6907</v>
      </c>
      <c r="AC948" s="67" t="e">
        <f>+VLOOKUP("*"&amp;L948&amp;"*",'[2]REGISTROS SANITARIOS'!$D$732:$E$1070,2,FALSE)</f>
        <v>#N/A</v>
      </c>
      <c r="AD948" s="22" t="s">
        <v>44</v>
      </c>
      <c r="AE948" s="16">
        <v>43970</v>
      </c>
      <c r="AF948" s="34" t="s">
        <v>68</v>
      </c>
      <c r="AG948" s="24">
        <v>19903056</v>
      </c>
      <c r="AH948" s="18">
        <v>2</v>
      </c>
      <c r="AI948" s="18" t="s">
        <v>1049</v>
      </c>
      <c r="AJ948" s="17">
        <v>5.5</v>
      </c>
      <c r="AK948" s="25">
        <v>5.5</v>
      </c>
      <c r="AL948" s="25">
        <v>11935</v>
      </c>
      <c r="AM948" s="35">
        <v>0</v>
      </c>
      <c r="AN948" s="49">
        <f t="shared" si="134"/>
        <v>65642.5</v>
      </c>
      <c r="AO948" s="18" t="s">
        <v>45</v>
      </c>
      <c r="AP948" s="15">
        <v>1</v>
      </c>
      <c r="AQ948" s="43" t="str">
        <f t="shared" si="135"/>
        <v>SI</v>
      </c>
      <c r="AR948" s="44">
        <f t="shared" si="136"/>
        <v>65642.5</v>
      </c>
      <c r="AS948" s="44">
        <f t="shared" si="137"/>
        <v>65642.5</v>
      </c>
      <c r="AT948" s="44">
        <f t="shared" si="138"/>
        <v>65642.5</v>
      </c>
      <c r="AU948" s="44">
        <f t="shared" si="139"/>
        <v>65642.5</v>
      </c>
      <c r="AV948" s="45" t="b">
        <f t="shared" si="140"/>
        <v>1</v>
      </c>
      <c r="AW948" s="45" t="b">
        <f t="shared" si="141"/>
        <v>1</v>
      </c>
      <c r="AX948" s="45"/>
    </row>
    <row r="949" spans="1:50" s="36" customFormat="1" ht="27.75" customHeight="1" x14ac:dyDescent="0.15">
      <c r="A949" s="36" t="str">
        <f t="shared" si="133"/>
        <v>Cooperativa de Hospitales de Antioquia - COHAN107030109</v>
      </c>
      <c r="B949" s="36" t="b">
        <f>+A949='[1]Anexo 9'!A949</f>
        <v>1</v>
      </c>
      <c r="C949" s="18">
        <v>890985122</v>
      </c>
      <c r="D949" s="18" t="s">
        <v>1031</v>
      </c>
      <c r="E949" s="15" t="s">
        <v>61</v>
      </c>
      <c r="F949" s="15" t="s">
        <v>2661</v>
      </c>
      <c r="G949" s="15">
        <f>+VLOOKUP(F949,[3]Sheet1!$E$3:$G$74,3,FALSE)</f>
        <v>2</v>
      </c>
      <c r="H949" s="15">
        <f>+VLOOKUP(D949&amp;F949,'TD para paquetes'!$E$3:$I$441,5,FALSE)</f>
        <v>2</v>
      </c>
      <c r="I949" s="15" t="s">
        <v>1025</v>
      </c>
      <c r="J949" s="15">
        <v>6</v>
      </c>
      <c r="K949" s="15">
        <v>6</v>
      </c>
      <c r="L949" s="15">
        <v>107030109</v>
      </c>
      <c r="M949" s="15" t="s">
        <v>2662</v>
      </c>
      <c r="N949" s="15" t="s">
        <v>1436</v>
      </c>
      <c r="O949" s="18" t="s">
        <v>2663</v>
      </c>
      <c r="P949" s="22" t="s">
        <v>73</v>
      </c>
      <c r="Q949" s="15" t="s">
        <v>1822</v>
      </c>
      <c r="R949" s="18" t="s">
        <v>1927</v>
      </c>
      <c r="S949" s="22" t="b">
        <f t="shared" si="142"/>
        <v>0</v>
      </c>
      <c r="T949" s="18" t="s">
        <v>2042</v>
      </c>
      <c r="U949" s="18" t="s">
        <v>2664</v>
      </c>
      <c r="V949" s="15"/>
      <c r="W949" s="18" t="s">
        <v>2665</v>
      </c>
      <c r="X949" s="18" t="s">
        <v>8761</v>
      </c>
      <c r="Y949" s="15" t="s">
        <v>68</v>
      </c>
      <c r="Z949" s="18" t="s">
        <v>2666</v>
      </c>
      <c r="AA949" s="18" t="s">
        <v>71</v>
      </c>
      <c r="AB949" s="18" t="s">
        <v>2667</v>
      </c>
      <c r="AC949" s="67" t="e">
        <f>+VLOOKUP("*"&amp;L949&amp;"*",'[2]REGISTROS SANITARIOS'!$D$732:$E$1070,2,FALSE)</f>
        <v>#N/A</v>
      </c>
      <c r="AD949" s="22" t="s">
        <v>44</v>
      </c>
      <c r="AE949" s="16">
        <v>45504</v>
      </c>
      <c r="AF949" s="34" t="s">
        <v>73</v>
      </c>
      <c r="AG949" s="24">
        <v>19976365</v>
      </c>
      <c r="AH949" s="18">
        <v>11</v>
      </c>
      <c r="AI949" s="18" t="s">
        <v>1049</v>
      </c>
      <c r="AJ949" s="17">
        <v>1540000</v>
      </c>
      <c r="AK949" s="25">
        <v>1540000</v>
      </c>
      <c r="AL949" s="25">
        <v>173</v>
      </c>
      <c r="AM949" s="35">
        <v>0</v>
      </c>
      <c r="AN949" s="49">
        <f t="shared" si="134"/>
        <v>266420000</v>
      </c>
      <c r="AO949" s="18"/>
      <c r="AP949" s="15">
        <v>1</v>
      </c>
      <c r="AQ949" s="43" t="str">
        <f t="shared" si="135"/>
        <v>SI</v>
      </c>
      <c r="AR949" s="44">
        <f t="shared" si="136"/>
        <v>266420000</v>
      </c>
      <c r="AS949" s="44">
        <f t="shared" si="137"/>
        <v>266420000</v>
      </c>
      <c r="AT949" s="44">
        <f t="shared" si="138"/>
        <v>266420000</v>
      </c>
      <c r="AU949" s="44">
        <f t="shared" si="139"/>
        <v>266420000</v>
      </c>
      <c r="AV949" s="45" t="b">
        <f t="shared" si="140"/>
        <v>1</v>
      </c>
      <c r="AW949" s="45" t="b">
        <f t="shared" si="141"/>
        <v>1</v>
      </c>
      <c r="AX949" s="45"/>
    </row>
    <row r="950" spans="1:50" s="36" customFormat="1" ht="27.75" customHeight="1" x14ac:dyDescent="0.15">
      <c r="A950" s="36" t="str">
        <f t="shared" si="133"/>
        <v>Cooperativa de Hospitales de Antioquia - COHAN107030409</v>
      </c>
      <c r="B950" s="36" t="b">
        <f>+A950='[1]Anexo 9'!A950</f>
        <v>1</v>
      </c>
      <c r="C950" s="18">
        <v>890985122</v>
      </c>
      <c r="D950" s="18" t="s">
        <v>1031</v>
      </c>
      <c r="E950" s="15" t="s">
        <v>61</v>
      </c>
      <c r="F950" s="15" t="s">
        <v>2661</v>
      </c>
      <c r="G950" s="15">
        <f>+VLOOKUP(F950,[3]Sheet1!$E$3:$G$74,3,FALSE)</f>
        <v>2</v>
      </c>
      <c r="H950" s="15">
        <f>+VLOOKUP(D950&amp;F950,'TD para paquetes'!$E$3:$I$441,5,FALSE)</f>
        <v>2</v>
      </c>
      <c r="I950" s="15" t="s">
        <v>1025</v>
      </c>
      <c r="J950" s="15">
        <v>6</v>
      </c>
      <c r="K950" s="15">
        <v>6</v>
      </c>
      <c r="L950" s="15">
        <v>107030409</v>
      </c>
      <c r="M950" s="15" t="s">
        <v>2668</v>
      </c>
      <c r="N950" s="15" t="s">
        <v>1436</v>
      </c>
      <c r="O950" s="18" t="s">
        <v>2669</v>
      </c>
      <c r="P950" s="22" t="s">
        <v>73</v>
      </c>
      <c r="Q950" s="15" t="s">
        <v>1822</v>
      </c>
      <c r="R950" s="18" t="s">
        <v>1927</v>
      </c>
      <c r="S950" s="22" t="b">
        <f t="shared" si="142"/>
        <v>0</v>
      </c>
      <c r="T950" s="18" t="s">
        <v>2042</v>
      </c>
      <c r="U950" s="18" t="s">
        <v>6245</v>
      </c>
      <c r="V950" s="15"/>
      <c r="W950" s="18" t="s">
        <v>2665</v>
      </c>
      <c r="X950" s="18" t="s">
        <v>8761</v>
      </c>
      <c r="Y950" s="15" t="s">
        <v>68</v>
      </c>
      <c r="Z950" s="18" t="s">
        <v>2666</v>
      </c>
      <c r="AA950" s="18" t="s">
        <v>71</v>
      </c>
      <c r="AB950" s="18" t="s">
        <v>2670</v>
      </c>
      <c r="AC950" s="67" t="e">
        <f>+VLOOKUP("*"&amp;L950&amp;"*",'[2]REGISTROS SANITARIOS'!$D$732:$E$1070,2,FALSE)</f>
        <v>#N/A</v>
      </c>
      <c r="AD950" s="22" t="s">
        <v>44</v>
      </c>
      <c r="AE950" s="16">
        <v>45502</v>
      </c>
      <c r="AF950" s="34" t="s">
        <v>73</v>
      </c>
      <c r="AG950" s="24">
        <v>32602</v>
      </c>
      <c r="AH950" s="18">
        <v>2</v>
      </c>
      <c r="AI950" s="18" t="s">
        <v>1049</v>
      </c>
      <c r="AJ950" s="17">
        <v>715000</v>
      </c>
      <c r="AK950" s="25">
        <v>715000</v>
      </c>
      <c r="AL950" s="25">
        <v>173</v>
      </c>
      <c r="AM950" s="35">
        <v>0</v>
      </c>
      <c r="AN950" s="49">
        <f t="shared" si="134"/>
        <v>123695000</v>
      </c>
      <c r="AO950" s="18"/>
      <c r="AP950" s="15">
        <v>1</v>
      </c>
      <c r="AQ950" s="43" t="str">
        <f t="shared" si="135"/>
        <v>SI</v>
      </c>
      <c r="AR950" s="44">
        <f t="shared" si="136"/>
        <v>123695000</v>
      </c>
      <c r="AS950" s="44">
        <f t="shared" si="137"/>
        <v>123695000</v>
      </c>
      <c r="AT950" s="44">
        <f t="shared" si="138"/>
        <v>123695000</v>
      </c>
      <c r="AU950" s="44">
        <f t="shared" si="139"/>
        <v>123695000</v>
      </c>
      <c r="AV950" s="45" t="b">
        <f t="shared" si="140"/>
        <v>1</v>
      </c>
      <c r="AW950" s="45" t="b">
        <f t="shared" si="141"/>
        <v>1</v>
      </c>
      <c r="AX950" s="45"/>
    </row>
    <row r="951" spans="1:50" s="36" customFormat="1" ht="27.75" customHeight="1" x14ac:dyDescent="0.15">
      <c r="A951" s="36" t="str">
        <f t="shared" si="133"/>
        <v>Cooperativa de Hospitales de Antioquia - COHAN107040109</v>
      </c>
      <c r="B951" s="36" t="b">
        <f>+A951='[1]Anexo 9'!A951</f>
        <v>1</v>
      </c>
      <c r="C951" s="18">
        <v>890985122</v>
      </c>
      <c r="D951" s="18" t="s">
        <v>1031</v>
      </c>
      <c r="E951" s="15" t="s">
        <v>61</v>
      </c>
      <c r="F951" s="15" t="s">
        <v>62</v>
      </c>
      <c r="G951" s="15" t="s">
        <v>3155</v>
      </c>
      <c r="H951" s="15" t="s">
        <v>3155</v>
      </c>
      <c r="I951" s="15" t="s">
        <v>3155</v>
      </c>
      <c r="J951" s="15">
        <v>3</v>
      </c>
      <c r="K951" s="15" t="s">
        <v>3155</v>
      </c>
      <c r="L951" s="15">
        <v>107040109</v>
      </c>
      <c r="M951" s="15" t="s">
        <v>2219</v>
      </c>
      <c r="N951" s="15" t="s">
        <v>1436</v>
      </c>
      <c r="O951" s="18" t="s">
        <v>2220</v>
      </c>
      <c r="P951" s="22" t="s">
        <v>73</v>
      </c>
      <c r="Q951" s="15" t="s">
        <v>2221</v>
      </c>
      <c r="R951" s="18" t="s">
        <v>2140</v>
      </c>
      <c r="S951" s="22" t="b">
        <f t="shared" si="142"/>
        <v>0</v>
      </c>
      <c r="T951" s="18" t="s">
        <v>2042</v>
      </c>
      <c r="U951" s="18">
        <v>0</v>
      </c>
      <c r="V951" s="15"/>
      <c r="W951" s="18" t="s">
        <v>2222</v>
      </c>
      <c r="X951" s="18"/>
      <c r="Y951" s="15" t="s">
        <v>73</v>
      </c>
      <c r="Z951" s="18" t="s">
        <v>2223</v>
      </c>
      <c r="AA951" s="18" t="s">
        <v>71</v>
      </c>
      <c r="AB951" s="18" t="s">
        <v>2224</v>
      </c>
      <c r="AC951" s="67" t="e">
        <f>+VLOOKUP("*"&amp;L951&amp;"*",'[2]REGISTROS SANITARIOS'!$D$732:$E$1070,2,FALSE)</f>
        <v>#N/A</v>
      </c>
      <c r="AD951" s="22" t="s">
        <v>44</v>
      </c>
      <c r="AE951" s="16">
        <v>42884</v>
      </c>
      <c r="AF951" s="34" t="s">
        <v>68</v>
      </c>
      <c r="AG951" s="24">
        <v>43910</v>
      </c>
      <c r="AH951" s="18">
        <v>3</v>
      </c>
      <c r="AI951" s="18" t="s">
        <v>1049</v>
      </c>
      <c r="AJ951" s="17">
        <v>660</v>
      </c>
      <c r="AK951" s="25">
        <v>660</v>
      </c>
      <c r="AL951" s="25">
        <v>813</v>
      </c>
      <c r="AM951" s="35">
        <v>0</v>
      </c>
      <c r="AN951" s="49">
        <f t="shared" si="134"/>
        <v>536580</v>
      </c>
      <c r="AO951" s="18"/>
      <c r="AP951" s="15" t="s">
        <v>56</v>
      </c>
      <c r="AQ951" s="43" t="str">
        <f t="shared" si="135"/>
        <v>SI</v>
      </c>
      <c r="AR951" s="44">
        <f t="shared" si="136"/>
        <v>536580</v>
      </c>
      <c r="AS951" s="44">
        <f t="shared" si="137"/>
        <v>536580</v>
      </c>
      <c r="AT951" s="44">
        <f t="shared" si="138"/>
        <v>536580</v>
      </c>
      <c r="AU951" s="44">
        <f t="shared" si="139"/>
        <v>536580</v>
      </c>
      <c r="AV951" s="45" t="b">
        <f t="shared" si="140"/>
        <v>1</v>
      </c>
      <c r="AW951" s="45" t="b">
        <f t="shared" si="141"/>
        <v>1</v>
      </c>
      <c r="AX951" s="45"/>
    </row>
    <row r="952" spans="1:50" s="36" customFormat="1" ht="27.75" customHeight="1" x14ac:dyDescent="0.15">
      <c r="A952" s="36" t="str">
        <f t="shared" si="133"/>
        <v>Cooperativa de Hospitales de Antioquia - COHAN107050109</v>
      </c>
      <c r="B952" s="36" t="b">
        <f>+A952='[1]Anexo 9'!A952</f>
        <v>1</v>
      </c>
      <c r="C952" s="18">
        <v>890985122</v>
      </c>
      <c r="D952" s="18" t="s">
        <v>1031</v>
      </c>
      <c r="E952" s="15" t="s">
        <v>61</v>
      </c>
      <c r="F952" s="15" t="s">
        <v>62</v>
      </c>
      <c r="G952" s="15" t="s">
        <v>3155</v>
      </c>
      <c r="H952" s="15" t="s">
        <v>3155</v>
      </c>
      <c r="I952" s="15" t="s">
        <v>3155</v>
      </c>
      <c r="J952" s="15">
        <v>5</v>
      </c>
      <c r="K952" s="15" t="s">
        <v>3155</v>
      </c>
      <c r="L952" s="15">
        <v>107050109</v>
      </c>
      <c r="M952" s="15" t="s">
        <v>2225</v>
      </c>
      <c r="N952" s="15" t="s">
        <v>1436</v>
      </c>
      <c r="O952" s="18" t="s">
        <v>2226</v>
      </c>
      <c r="P952" s="22" t="s">
        <v>73</v>
      </c>
      <c r="Q952" s="15" t="s">
        <v>1428</v>
      </c>
      <c r="R952" s="18" t="s">
        <v>1823</v>
      </c>
      <c r="S952" s="22" t="b">
        <f t="shared" si="142"/>
        <v>0</v>
      </c>
      <c r="T952" s="18" t="s">
        <v>1766</v>
      </c>
      <c r="U952" s="18">
        <v>0</v>
      </c>
      <c r="V952" s="15"/>
      <c r="W952" s="18" t="s">
        <v>2227</v>
      </c>
      <c r="X952" s="18"/>
      <c r="Y952" s="15" t="s">
        <v>73</v>
      </c>
      <c r="Z952" s="18" t="s">
        <v>1786</v>
      </c>
      <c r="AA952" s="18" t="s">
        <v>71</v>
      </c>
      <c r="AB952" s="18" t="s">
        <v>2228</v>
      </c>
      <c r="AC952" s="67" t="str">
        <f>+VLOOKUP("*"&amp;L952&amp;"*",'[2]REGISTROS SANITARIOS'!$D$732:$E$1070,2,FALSE)</f>
        <v>SI</v>
      </c>
      <c r="AD952" s="22" t="s">
        <v>1025</v>
      </c>
      <c r="AE952" s="16">
        <v>44777</v>
      </c>
      <c r="AF952" s="34" t="s">
        <v>73</v>
      </c>
      <c r="AG952" s="24">
        <v>20025656</v>
      </c>
      <c r="AH952" s="18">
        <v>6</v>
      </c>
      <c r="AI952" s="18" t="s">
        <v>1049</v>
      </c>
      <c r="AJ952" s="17">
        <v>110000</v>
      </c>
      <c r="AK952" s="25">
        <v>110000</v>
      </c>
      <c r="AL952" s="25">
        <v>79</v>
      </c>
      <c r="AM952" s="35">
        <v>0</v>
      </c>
      <c r="AN952" s="49">
        <f t="shared" si="134"/>
        <v>8690000</v>
      </c>
      <c r="AO952" s="18"/>
      <c r="AP952" s="15">
        <v>1</v>
      </c>
      <c r="AQ952" s="43" t="str">
        <f t="shared" si="135"/>
        <v>SI</v>
      </c>
      <c r="AR952" s="44">
        <f t="shared" si="136"/>
        <v>8690000</v>
      </c>
      <c r="AS952" s="44">
        <f t="shared" si="137"/>
        <v>8690000</v>
      </c>
      <c r="AT952" s="44">
        <f t="shared" si="138"/>
        <v>8690000</v>
      </c>
      <c r="AU952" s="44">
        <f t="shared" si="139"/>
        <v>8690000</v>
      </c>
      <c r="AV952" s="45" t="b">
        <f t="shared" si="140"/>
        <v>1</v>
      </c>
      <c r="AW952" s="45" t="b">
        <f t="shared" si="141"/>
        <v>1</v>
      </c>
      <c r="AX952" s="45"/>
    </row>
    <row r="953" spans="1:50" s="36" customFormat="1" ht="27.75" customHeight="1" x14ac:dyDescent="0.15">
      <c r="A953" s="36" t="str">
        <f t="shared" si="133"/>
        <v>Cooperativa de Hospitales de Antioquia - COHAN108030103</v>
      </c>
      <c r="B953" s="36" t="b">
        <f>+A953='[1]Anexo 9'!A953</f>
        <v>1</v>
      </c>
      <c r="C953" s="18">
        <v>890985122</v>
      </c>
      <c r="D953" s="18" t="s">
        <v>1031</v>
      </c>
      <c r="E953" s="15" t="s">
        <v>61</v>
      </c>
      <c r="F953" s="15" t="s">
        <v>62</v>
      </c>
      <c r="G953" s="15" t="s">
        <v>3155</v>
      </c>
      <c r="H953" s="15" t="s">
        <v>3155</v>
      </c>
      <c r="I953" s="15" t="s">
        <v>3155</v>
      </c>
      <c r="J953" s="15">
        <v>4</v>
      </c>
      <c r="K953" s="15" t="s">
        <v>3155</v>
      </c>
      <c r="L953" s="15">
        <v>108030103</v>
      </c>
      <c r="M953" s="15" t="s">
        <v>3588</v>
      </c>
      <c r="N953" s="15" t="s">
        <v>64</v>
      </c>
      <c r="O953" s="18" t="s">
        <v>4408</v>
      </c>
      <c r="P953" s="22" t="s">
        <v>3841</v>
      </c>
      <c r="Q953" s="15" t="s">
        <v>1914</v>
      </c>
      <c r="R953" s="18" t="s">
        <v>2716</v>
      </c>
      <c r="S953" s="22" t="b">
        <f t="shared" si="142"/>
        <v>0</v>
      </c>
      <c r="T953" s="18">
        <v>0</v>
      </c>
      <c r="U953" s="18">
        <v>0</v>
      </c>
      <c r="V953" s="15"/>
      <c r="W953" s="18" t="s">
        <v>2357</v>
      </c>
      <c r="X953" s="18"/>
      <c r="Y953" s="15" t="s">
        <v>73</v>
      </c>
      <c r="Z953" s="18" t="s">
        <v>2358</v>
      </c>
      <c r="AA953" s="18" t="s">
        <v>71</v>
      </c>
      <c r="AB953" s="18" t="s">
        <v>6908</v>
      </c>
      <c r="AC953" s="67" t="str">
        <f>+VLOOKUP("*"&amp;L953&amp;"*",'[2]REGISTROS SANITARIOS'!$D$732:$E$1070,2,FALSE)</f>
        <v>SI</v>
      </c>
      <c r="AD953" s="22" t="s">
        <v>1025</v>
      </c>
      <c r="AE953" s="16">
        <v>45770</v>
      </c>
      <c r="AF953" s="34" t="s">
        <v>73</v>
      </c>
      <c r="AG953" s="24">
        <v>19911220</v>
      </c>
      <c r="AH953" s="18">
        <v>6</v>
      </c>
      <c r="AI953" s="18" t="s">
        <v>1049</v>
      </c>
      <c r="AJ953" s="17">
        <v>137.5</v>
      </c>
      <c r="AK953" s="25">
        <v>137.5</v>
      </c>
      <c r="AL953" s="25">
        <v>1028</v>
      </c>
      <c r="AM953" s="35">
        <v>0</v>
      </c>
      <c r="AN953" s="49">
        <f t="shared" si="134"/>
        <v>141350</v>
      </c>
      <c r="AO953" s="18"/>
      <c r="AP953" s="15">
        <v>1</v>
      </c>
      <c r="AQ953" s="43" t="str">
        <f t="shared" si="135"/>
        <v>SI</v>
      </c>
      <c r="AR953" s="44">
        <f t="shared" si="136"/>
        <v>141350</v>
      </c>
      <c r="AS953" s="44">
        <f t="shared" si="137"/>
        <v>141350</v>
      </c>
      <c r="AT953" s="44">
        <f t="shared" si="138"/>
        <v>141350</v>
      </c>
      <c r="AU953" s="44">
        <f t="shared" si="139"/>
        <v>141350</v>
      </c>
      <c r="AV953" s="45" t="b">
        <f t="shared" si="140"/>
        <v>1</v>
      </c>
      <c r="AW953" s="45" t="b">
        <f t="shared" si="141"/>
        <v>1</v>
      </c>
      <c r="AX953" s="45"/>
    </row>
    <row r="954" spans="1:50" s="36" customFormat="1" ht="27.75" customHeight="1" x14ac:dyDescent="0.15">
      <c r="A954" s="36" t="str">
        <f t="shared" si="133"/>
        <v>Cooperativa de Hospitales de Antioquia - COHAN108030203</v>
      </c>
      <c r="B954" s="36" t="b">
        <f>+A954='[1]Anexo 9'!A954</f>
        <v>1</v>
      </c>
      <c r="C954" s="18">
        <v>890985122</v>
      </c>
      <c r="D954" s="18" t="s">
        <v>1031</v>
      </c>
      <c r="E954" s="15" t="s">
        <v>61</v>
      </c>
      <c r="F954" s="15" t="s">
        <v>3424</v>
      </c>
      <c r="G954" s="15" t="s">
        <v>3155</v>
      </c>
      <c r="H954" s="15" t="s">
        <v>3155</v>
      </c>
      <c r="I954" s="15" t="s">
        <v>3155</v>
      </c>
      <c r="J954" s="15">
        <v>4</v>
      </c>
      <c r="K954" s="15" t="s">
        <v>3155</v>
      </c>
      <c r="L954" s="15">
        <v>108030203</v>
      </c>
      <c r="M954" s="15" t="s">
        <v>3425</v>
      </c>
      <c r="N954" s="15" t="s">
        <v>64</v>
      </c>
      <c r="O954" s="18" t="s">
        <v>4409</v>
      </c>
      <c r="P954" s="22" t="s">
        <v>3841</v>
      </c>
      <c r="Q954" s="15" t="s">
        <v>76</v>
      </c>
      <c r="R954" s="18" t="s">
        <v>5723</v>
      </c>
      <c r="S954" s="22" t="b">
        <f t="shared" si="142"/>
        <v>0</v>
      </c>
      <c r="T954" s="18">
        <v>0</v>
      </c>
      <c r="U954" s="18">
        <v>0</v>
      </c>
      <c r="V954" s="15"/>
      <c r="W954" s="18" t="s">
        <v>2411</v>
      </c>
      <c r="X954" s="18"/>
      <c r="Y954" s="15" t="s">
        <v>73</v>
      </c>
      <c r="Z954" s="18" t="s">
        <v>6909</v>
      </c>
      <c r="AA954" s="18" t="s">
        <v>71</v>
      </c>
      <c r="AB954" s="18" t="s">
        <v>6910</v>
      </c>
      <c r="AC954" s="67" t="e">
        <f>+VLOOKUP("*"&amp;L954&amp;"*",'[2]REGISTROS SANITARIOS'!$D$732:$E$1070,2,FALSE)</f>
        <v>#N/A</v>
      </c>
      <c r="AD954" s="22" t="s">
        <v>44</v>
      </c>
      <c r="AE954" s="16">
        <v>43572</v>
      </c>
      <c r="AF954" s="34" t="s">
        <v>68</v>
      </c>
      <c r="AG954" s="24">
        <v>20002038</v>
      </c>
      <c r="AH954" s="18">
        <v>2</v>
      </c>
      <c r="AI954" s="18" t="s">
        <v>1049</v>
      </c>
      <c r="AJ954" s="17">
        <v>825</v>
      </c>
      <c r="AK954" s="25">
        <v>825</v>
      </c>
      <c r="AL954" s="25">
        <v>1121</v>
      </c>
      <c r="AM954" s="35">
        <v>0</v>
      </c>
      <c r="AN954" s="49">
        <f t="shared" si="134"/>
        <v>924825</v>
      </c>
      <c r="AO954" s="18"/>
      <c r="AP954" s="15">
        <v>1</v>
      </c>
      <c r="AQ954" s="43" t="str">
        <f t="shared" si="135"/>
        <v>SI</v>
      </c>
      <c r="AR954" s="44">
        <f t="shared" si="136"/>
        <v>924825</v>
      </c>
      <c r="AS954" s="44">
        <f t="shared" si="137"/>
        <v>924825</v>
      </c>
      <c r="AT954" s="44">
        <f t="shared" si="138"/>
        <v>924825</v>
      </c>
      <c r="AU954" s="44">
        <f t="shared" si="139"/>
        <v>924825</v>
      </c>
      <c r="AV954" s="45" t="b">
        <f t="shared" si="140"/>
        <v>1</v>
      </c>
      <c r="AW954" s="45" t="b">
        <f t="shared" si="141"/>
        <v>1</v>
      </c>
      <c r="AX954" s="45"/>
    </row>
    <row r="955" spans="1:50" s="36" customFormat="1" ht="27.75" customHeight="1" x14ac:dyDescent="0.15">
      <c r="A955" s="36" t="str">
        <f t="shared" si="133"/>
        <v>Cooperativa de Hospitales de Antioquia - COHAN108030303</v>
      </c>
      <c r="B955" s="36" t="b">
        <f>+A955='[1]Anexo 9'!A955</f>
        <v>1</v>
      </c>
      <c r="C955" s="18">
        <v>890985122</v>
      </c>
      <c r="D955" s="18" t="s">
        <v>1031</v>
      </c>
      <c r="E955" s="15" t="s">
        <v>61</v>
      </c>
      <c r="F955" s="15" t="s">
        <v>3424</v>
      </c>
      <c r="G955" s="15" t="s">
        <v>3155</v>
      </c>
      <c r="H955" s="15" t="s">
        <v>3155</v>
      </c>
      <c r="I955" s="15" t="s">
        <v>3155</v>
      </c>
      <c r="J955" s="15">
        <v>6</v>
      </c>
      <c r="K955" s="15" t="s">
        <v>3155</v>
      </c>
      <c r="L955" s="15">
        <v>108030303</v>
      </c>
      <c r="M955" s="15" t="s">
        <v>3873</v>
      </c>
      <c r="N955" s="15" t="s">
        <v>64</v>
      </c>
      <c r="O955" s="18" t="s">
        <v>4410</v>
      </c>
      <c r="P955" s="22" t="s">
        <v>73</v>
      </c>
      <c r="Q955" s="15" t="s">
        <v>5563</v>
      </c>
      <c r="R955" s="18" t="s">
        <v>1737</v>
      </c>
      <c r="S955" s="22" t="b">
        <f t="shared" si="142"/>
        <v>0</v>
      </c>
      <c r="T955" s="18">
        <v>0</v>
      </c>
      <c r="U955" s="18">
        <v>0</v>
      </c>
      <c r="V955" s="15"/>
      <c r="W955" s="18" t="s">
        <v>2357</v>
      </c>
      <c r="X955" s="18"/>
      <c r="Y955" s="15" t="s">
        <v>73</v>
      </c>
      <c r="Z955" s="18" t="s">
        <v>6911</v>
      </c>
      <c r="AA955" s="18" t="s">
        <v>71</v>
      </c>
      <c r="AB955" s="18" t="s">
        <v>6912</v>
      </c>
      <c r="AC955" s="67" t="str">
        <f>+VLOOKUP("*"&amp;L955&amp;"*",'[2]REGISTROS SANITARIOS'!$D$732:$E$1070,2,FALSE)</f>
        <v>SI</v>
      </c>
      <c r="AD955" s="22" t="s">
        <v>1025</v>
      </c>
      <c r="AE955" s="16">
        <v>43318</v>
      </c>
      <c r="AF955" s="34" t="s">
        <v>68</v>
      </c>
      <c r="AG955" s="24">
        <v>19990900</v>
      </c>
      <c r="AH955" s="18">
        <v>1</v>
      </c>
      <c r="AI955" s="18" t="s">
        <v>1049</v>
      </c>
      <c r="AJ955" s="17">
        <v>4125</v>
      </c>
      <c r="AK955" s="25">
        <v>4125</v>
      </c>
      <c r="AL955" s="25">
        <v>304</v>
      </c>
      <c r="AM955" s="35">
        <v>0</v>
      </c>
      <c r="AN955" s="49">
        <f t="shared" si="134"/>
        <v>1254000</v>
      </c>
      <c r="AO955" s="18"/>
      <c r="AP955" s="15" t="s">
        <v>3338</v>
      </c>
      <c r="AQ955" s="43" t="str">
        <f t="shared" si="135"/>
        <v>SI</v>
      </c>
      <c r="AR955" s="44">
        <f t="shared" si="136"/>
        <v>1254000</v>
      </c>
      <c r="AS955" s="44">
        <f t="shared" si="137"/>
        <v>1254000</v>
      </c>
      <c r="AT955" s="44">
        <f t="shared" si="138"/>
        <v>1254000</v>
      </c>
      <c r="AU955" s="44">
        <f t="shared" si="139"/>
        <v>1254000</v>
      </c>
      <c r="AV955" s="45" t="b">
        <f t="shared" si="140"/>
        <v>1</v>
      </c>
      <c r="AW955" s="45" t="b">
        <f t="shared" si="141"/>
        <v>1</v>
      </c>
      <c r="AX955" s="45"/>
    </row>
    <row r="956" spans="1:50" s="36" customFormat="1" ht="27.75" customHeight="1" x14ac:dyDescent="0.15">
      <c r="A956" s="36" t="str">
        <f t="shared" si="133"/>
        <v>Cooperativa de Hospitales de Antioquia - COHAN108030403</v>
      </c>
      <c r="B956" s="36" t="b">
        <f>+A956='[1]Anexo 9'!A956</f>
        <v>1</v>
      </c>
      <c r="C956" s="18">
        <v>890985122</v>
      </c>
      <c r="D956" s="18" t="s">
        <v>1031</v>
      </c>
      <c r="E956" s="15" t="s">
        <v>61</v>
      </c>
      <c r="F956" s="15" t="s">
        <v>3424</v>
      </c>
      <c r="G956" s="15" t="s">
        <v>3155</v>
      </c>
      <c r="H956" s="15" t="s">
        <v>3155</v>
      </c>
      <c r="I956" s="15" t="s">
        <v>3155</v>
      </c>
      <c r="J956" s="15">
        <v>6</v>
      </c>
      <c r="K956" s="15" t="s">
        <v>3155</v>
      </c>
      <c r="L956" s="15">
        <v>108030403</v>
      </c>
      <c r="M956" s="15" t="s">
        <v>3875</v>
      </c>
      <c r="N956" s="15" t="s">
        <v>64</v>
      </c>
      <c r="O956" s="18" t="s">
        <v>4411</v>
      </c>
      <c r="P956" s="22" t="s">
        <v>3841</v>
      </c>
      <c r="Q956" s="15" t="s">
        <v>1914</v>
      </c>
      <c r="R956" s="18" t="s">
        <v>1737</v>
      </c>
      <c r="S956" s="22" t="b">
        <f t="shared" si="142"/>
        <v>0</v>
      </c>
      <c r="T956" s="18">
        <v>0</v>
      </c>
      <c r="U956" s="18">
        <v>0</v>
      </c>
      <c r="V956" s="15"/>
      <c r="W956" s="18" t="s">
        <v>1738</v>
      </c>
      <c r="X956" s="18"/>
      <c r="Y956" s="15" t="s">
        <v>73</v>
      </c>
      <c r="Z956" s="18" t="s">
        <v>2534</v>
      </c>
      <c r="AA956" s="18" t="s">
        <v>71</v>
      </c>
      <c r="AB956" s="18" t="s">
        <v>6913</v>
      </c>
      <c r="AC956" s="67" t="str">
        <f>+VLOOKUP("*"&amp;L956&amp;"*",'[2]REGISTROS SANITARIOS'!$D$732:$E$1070,2,FALSE)</f>
        <v>SI</v>
      </c>
      <c r="AD956" s="22" t="s">
        <v>1025</v>
      </c>
      <c r="AE956" s="16">
        <v>45937</v>
      </c>
      <c r="AF956" s="34" t="s">
        <v>73</v>
      </c>
      <c r="AG956" s="24">
        <v>19995788</v>
      </c>
      <c r="AH956" s="18">
        <v>1</v>
      </c>
      <c r="AI956" s="18" t="s">
        <v>1049</v>
      </c>
      <c r="AJ956" s="17">
        <v>3300</v>
      </c>
      <c r="AK956" s="25">
        <v>3300</v>
      </c>
      <c r="AL956" s="25">
        <v>304</v>
      </c>
      <c r="AM956" s="35">
        <v>0</v>
      </c>
      <c r="AN956" s="49">
        <f t="shared" si="134"/>
        <v>1003200</v>
      </c>
      <c r="AO956" s="18"/>
      <c r="AP956" s="15">
        <v>1</v>
      </c>
      <c r="AQ956" s="43" t="str">
        <f t="shared" si="135"/>
        <v>SI</v>
      </c>
      <c r="AR956" s="44">
        <f t="shared" si="136"/>
        <v>1003200</v>
      </c>
      <c r="AS956" s="44">
        <f t="shared" si="137"/>
        <v>1003200</v>
      </c>
      <c r="AT956" s="44">
        <f t="shared" si="138"/>
        <v>1003200</v>
      </c>
      <c r="AU956" s="44">
        <f t="shared" si="139"/>
        <v>1003200</v>
      </c>
      <c r="AV956" s="45" t="b">
        <f t="shared" si="140"/>
        <v>1</v>
      </c>
      <c r="AW956" s="45" t="b">
        <f t="shared" si="141"/>
        <v>1</v>
      </c>
      <c r="AX956" s="45"/>
    </row>
    <row r="957" spans="1:50" s="36" customFormat="1" ht="27.75" customHeight="1" x14ac:dyDescent="0.15">
      <c r="A957" s="36" t="str">
        <f t="shared" si="133"/>
        <v>Cooperativa de Hospitales de Antioquia - COHAN109010103</v>
      </c>
      <c r="B957" s="36" t="b">
        <f>+A957='[1]Anexo 9'!A957</f>
        <v>1</v>
      </c>
      <c r="C957" s="18">
        <v>890985122</v>
      </c>
      <c r="D957" s="18" t="s">
        <v>1031</v>
      </c>
      <c r="E957" s="15" t="s">
        <v>61</v>
      </c>
      <c r="F957" s="15" t="s">
        <v>62</v>
      </c>
      <c r="G957" s="15" t="s">
        <v>3155</v>
      </c>
      <c r="H957" s="15" t="s">
        <v>3155</v>
      </c>
      <c r="I957" s="15" t="s">
        <v>3155</v>
      </c>
      <c r="J957" s="15">
        <v>5</v>
      </c>
      <c r="K957" s="15" t="s">
        <v>3155</v>
      </c>
      <c r="L957" s="15">
        <v>109010103</v>
      </c>
      <c r="M957" s="15" t="s">
        <v>2229</v>
      </c>
      <c r="N957" s="15" t="s">
        <v>64</v>
      </c>
      <c r="O957" s="18" t="s">
        <v>4412</v>
      </c>
      <c r="P957" s="22" t="s">
        <v>3841</v>
      </c>
      <c r="Q957" s="15" t="s">
        <v>76</v>
      </c>
      <c r="R957" s="18" t="s">
        <v>1733</v>
      </c>
      <c r="S957" s="22" t="b">
        <f t="shared" si="142"/>
        <v>0</v>
      </c>
      <c r="T957" s="18">
        <v>0</v>
      </c>
      <c r="U957" s="18">
        <v>0</v>
      </c>
      <c r="V957" s="15"/>
      <c r="W957" s="18" t="s">
        <v>1882</v>
      </c>
      <c r="X957" s="18"/>
      <c r="Y957" s="15" t="s">
        <v>73</v>
      </c>
      <c r="Z957" s="18" t="s">
        <v>1741</v>
      </c>
      <c r="AA957" s="18" t="s">
        <v>71</v>
      </c>
      <c r="AB957" s="18" t="s">
        <v>2230</v>
      </c>
      <c r="AC957" s="67" t="str">
        <f>+VLOOKUP("*"&amp;L957&amp;"*",'[2]REGISTROS SANITARIOS'!$D$732:$E$1070,2,FALSE)</f>
        <v>SI</v>
      </c>
      <c r="AD957" s="22" t="s">
        <v>1025</v>
      </c>
      <c r="AE957" s="16">
        <v>43370</v>
      </c>
      <c r="AF957" s="34" t="s">
        <v>68</v>
      </c>
      <c r="AG957" s="24">
        <v>19934768</v>
      </c>
      <c r="AH957" s="18">
        <v>20</v>
      </c>
      <c r="AI957" s="18" t="s">
        <v>1049</v>
      </c>
      <c r="AJ957" s="17">
        <v>71500</v>
      </c>
      <c r="AK957" s="25">
        <v>71500</v>
      </c>
      <c r="AL957" s="25">
        <v>250</v>
      </c>
      <c r="AM957" s="35">
        <v>0</v>
      </c>
      <c r="AN957" s="49">
        <f t="shared" si="134"/>
        <v>17875000</v>
      </c>
      <c r="AO957" s="18"/>
      <c r="AP957" s="15">
        <v>1</v>
      </c>
      <c r="AQ957" s="43" t="str">
        <f t="shared" si="135"/>
        <v>SI</v>
      </c>
      <c r="AR957" s="44">
        <f t="shared" si="136"/>
        <v>17875000</v>
      </c>
      <c r="AS957" s="44">
        <f t="shared" si="137"/>
        <v>17875000</v>
      </c>
      <c r="AT957" s="44">
        <f t="shared" si="138"/>
        <v>17875000</v>
      </c>
      <c r="AU957" s="44">
        <f t="shared" si="139"/>
        <v>17875000</v>
      </c>
      <c r="AV957" s="45" t="b">
        <f t="shared" si="140"/>
        <v>1</v>
      </c>
      <c r="AW957" s="45" t="b">
        <f t="shared" si="141"/>
        <v>1</v>
      </c>
      <c r="AX957" s="45"/>
    </row>
    <row r="958" spans="1:50" s="36" customFormat="1" ht="27.75" customHeight="1" x14ac:dyDescent="0.15">
      <c r="A958" s="36" t="str">
        <f t="shared" si="133"/>
        <v>Cooperativa de Hospitales de Antioquia - COHAN109010609</v>
      </c>
      <c r="B958" s="36" t="b">
        <f>+A958='[1]Anexo 9'!A958</f>
        <v>1</v>
      </c>
      <c r="C958" s="18">
        <v>890985122</v>
      </c>
      <c r="D958" s="18" t="s">
        <v>1031</v>
      </c>
      <c r="E958" s="15" t="s">
        <v>61</v>
      </c>
      <c r="F958" s="15" t="s">
        <v>62</v>
      </c>
      <c r="G958" s="15" t="s">
        <v>3155</v>
      </c>
      <c r="H958" s="15" t="s">
        <v>3155</v>
      </c>
      <c r="I958" s="15" t="s">
        <v>3155</v>
      </c>
      <c r="J958" s="15">
        <v>5</v>
      </c>
      <c r="K958" s="15" t="s">
        <v>3155</v>
      </c>
      <c r="L958" s="15">
        <v>109010609</v>
      </c>
      <c r="M958" s="15" t="s">
        <v>2231</v>
      </c>
      <c r="N958" s="15" t="s">
        <v>1436</v>
      </c>
      <c r="O958" s="18" t="s">
        <v>2232</v>
      </c>
      <c r="P958" s="22" t="s">
        <v>73</v>
      </c>
      <c r="Q958" s="15" t="s">
        <v>1822</v>
      </c>
      <c r="R958" s="18" t="s">
        <v>1823</v>
      </c>
      <c r="S958" s="22" t="b">
        <f t="shared" si="142"/>
        <v>0</v>
      </c>
      <c r="T958" s="18" t="s">
        <v>1766</v>
      </c>
      <c r="U958" s="18">
        <v>0</v>
      </c>
      <c r="V958" s="15"/>
      <c r="W958" s="18" t="s">
        <v>1707</v>
      </c>
      <c r="X958" s="18"/>
      <c r="Y958" s="15" t="s">
        <v>73</v>
      </c>
      <c r="Z958" s="18" t="s">
        <v>1708</v>
      </c>
      <c r="AA958" s="18" t="s">
        <v>71</v>
      </c>
      <c r="AB958" s="18" t="s">
        <v>6914</v>
      </c>
      <c r="AC958" s="67" t="str">
        <f>+VLOOKUP("*"&amp;L958&amp;"*",'[2]REGISTROS SANITARIOS'!$D$732:$E$1070,2,FALSE)</f>
        <v>SI</v>
      </c>
      <c r="AD958" s="22" t="s">
        <v>1025</v>
      </c>
      <c r="AE958" s="16">
        <v>45981</v>
      </c>
      <c r="AF958" s="34" t="s">
        <v>73</v>
      </c>
      <c r="AG958" s="24">
        <v>51330</v>
      </c>
      <c r="AH958" s="18">
        <v>17</v>
      </c>
      <c r="AI958" s="18" t="s">
        <v>1049</v>
      </c>
      <c r="AJ958" s="17">
        <v>121000</v>
      </c>
      <c r="AK958" s="25">
        <v>121000</v>
      </c>
      <c r="AL958" s="25">
        <v>90</v>
      </c>
      <c r="AM958" s="35">
        <v>0</v>
      </c>
      <c r="AN958" s="49">
        <f t="shared" si="134"/>
        <v>10890000</v>
      </c>
      <c r="AO958" s="18"/>
      <c r="AP958" s="15">
        <v>1</v>
      </c>
      <c r="AQ958" s="43" t="str">
        <f t="shared" si="135"/>
        <v>SI</v>
      </c>
      <c r="AR958" s="44">
        <f t="shared" si="136"/>
        <v>10890000</v>
      </c>
      <c r="AS958" s="44">
        <f t="shared" si="137"/>
        <v>10890000</v>
      </c>
      <c r="AT958" s="44">
        <f t="shared" si="138"/>
        <v>10890000</v>
      </c>
      <c r="AU958" s="44">
        <f t="shared" si="139"/>
        <v>10890000</v>
      </c>
      <c r="AV958" s="45" t="b">
        <f t="shared" si="140"/>
        <v>1</v>
      </c>
      <c r="AW958" s="45" t="b">
        <f t="shared" si="141"/>
        <v>1</v>
      </c>
      <c r="AX958" s="45"/>
    </row>
    <row r="959" spans="1:50" s="36" customFormat="1" ht="27.75" customHeight="1" x14ac:dyDescent="0.15">
      <c r="A959" s="36" t="str">
        <f t="shared" si="133"/>
        <v>Cooperativa de Hospitales de Antioquia - COHAN109010704</v>
      </c>
      <c r="B959" s="36" t="b">
        <f>+A959='[1]Anexo 9'!A959</f>
        <v>1</v>
      </c>
      <c r="C959" s="18">
        <v>890985122</v>
      </c>
      <c r="D959" s="18" t="s">
        <v>1031</v>
      </c>
      <c r="E959" s="15" t="s">
        <v>61</v>
      </c>
      <c r="F959" s="15" t="s">
        <v>62</v>
      </c>
      <c r="G959" s="15" t="s">
        <v>3155</v>
      </c>
      <c r="H959" s="15" t="s">
        <v>3155</v>
      </c>
      <c r="I959" s="15" t="s">
        <v>3155</v>
      </c>
      <c r="J959" s="15">
        <v>4</v>
      </c>
      <c r="K959" s="15" t="s">
        <v>3155</v>
      </c>
      <c r="L959" s="15">
        <v>109010704</v>
      </c>
      <c r="M959" s="15" t="s">
        <v>2234</v>
      </c>
      <c r="N959" s="15" t="s">
        <v>91</v>
      </c>
      <c r="O959" s="18" t="s">
        <v>2235</v>
      </c>
      <c r="P959" s="22" t="s">
        <v>73</v>
      </c>
      <c r="Q959" s="15" t="s">
        <v>1865</v>
      </c>
      <c r="R959" s="18" t="s">
        <v>1679</v>
      </c>
      <c r="S959" s="22" t="b">
        <f t="shared" si="142"/>
        <v>0</v>
      </c>
      <c r="T959" s="18">
        <v>0</v>
      </c>
      <c r="U959" s="18">
        <v>0</v>
      </c>
      <c r="V959" s="15"/>
      <c r="W959" s="18" t="s">
        <v>6246</v>
      </c>
      <c r="X959" s="18"/>
      <c r="Y959" s="15" t="s">
        <v>73</v>
      </c>
      <c r="Z959" s="18" t="s">
        <v>2169</v>
      </c>
      <c r="AA959" s="18" t="s">
        <v>71</v>
      </c>
      <c r="AB959" s="18" t="s">
        <v>2236</v>
      </c>
      <c r="AC959" s="67" t="str">
        <f>+VLOOKUP("*"&amp;L959&amp;"*",'[2]REGISTROS SANITARIOS'!$D$732:$E$1070,2,FALSE)</f>
        <v>SI</v>
      </c>
      <c r="AD959" s="22" t="s">
        <v>1025</v>
      </c>
      <c r="AE959" s="16">
        <v>43333</v>
      </c>
      <c r="AF959" s="34" t="s">
        <v>68</v>
      </c>
      <c r="AG959" s="24">
        <v>19986585</v>
      </c>
      <c r="AH959" s="18">
        <v>2</v>
      </c>
      <c r="AI959" s="18" t="s">
        <v>1049</v>
      </c>
      <c r="AJ959" s="17">
        <v>1045</v>
      </c>
      <c r="AK959" s="25">
        <v>1045</v>
      </c>
      <c r="AL959" s="25">
        <v>1863</v>
      </c>
      <c r="AM959" s="35">
        <v>0</v>
      </c>
      <c r="AN959" s="49">
        <f t="shared" si="134"/>
        <v>1946835</v>
      </c>
      <c r="AO959" s="18"/>
      <c r="AP959" s="15">
        <v>1</v>
      </c>
      <c r="AQ959" s="43" t="str">
        <f t="shared" si="135"/>
        <v>SI</v>
      </c>
      <c r="AR959" s="44">
        <f t="shared" si="136"/>
        <v>1946835</v>
      </c>
      <c r="AS959" s="44">
        <f t="shared" si="137"/>
        <v>1946835</v>
      </c>
      <c r="AT959" s="44">
        <f t="shared" si="138"/>
        <v>1946835</v>
      </c>
      <c r="AU959" s="44">
        <f t="shared" si="139"/>
        <v>1946835</v>
      </c>
      <c r="AV959" s="45" t="b">
        <f t="shared" si="140"/>
        <v>1</v>
      </c>
      <c r="AW959" s="45" t="b">
        <f t="shared" si="141"/>
        <v>1</v>
      </c>
      <c r="AX959" s="45"/>
    </row>
    <row r="960" spans="1:50" s="36" customFormat="1" ht="27.75" customHeight="1" x14ac:dyDescent="0.15">
      <c r="A960" s="36" t="str">
        <f t="shared" si="133"/>
        <v>Cooperativa de Hospitales de Antioquia - COHAN109010909</v>
      </c>
      <c r="B960" s="36" t="b">
        <f>+A960='[1]Anexo 9'!A960</f>
        <v>1</v>
      </c>
      <c r="C960" s="18">
        <v>890985122</v>
      </c>
      <c r="D960" s="18" t="s">
        <v>1031</v>
      </c>
      <c r="E960" s="15" t="s">
        <v>61</v>
      </c>
      <c r="F960" s="15" t="s">
        <v>62</v>
      </c>
      <c r="G960" s="15" t="s">
        <v>3155</v>
      </c>
      <c r="H960" s="15" t="s">
        <v>3155</v>
      </c>
      <c r="I960" s="15" t="s">
        <v>3155</v>
      </c>
      <c r="J960" s="15">
        <v>4</v>
      </c>
      <c r="K960" s="15" t="s">
        <v>3155</v>
      </c>
      <c r="L960" s="15">
        <v>109010909</v>
      </c>
      <c r="M960" s="15" t="s">
        <v>2237</v>
      </c>
      <c r="N960" s="15" t="s">
        <v>1436</v>
      </c>
      <c r="O960" s="18" t="s">
        <v>4413</v>
      </c>
      <c r="P960" s="22" t="s">
        <v>73</v>
      </c>
      <c r="Q960" s="15" t="s">
        <v>1822</v>
      </c>
      <c r="R960" s="18" t="s">
        <v>1655</v>
      </c>
      <c r="S960" s="22" t="b">
        <f t="shared" si="142"/>
        <v>0</v>
      </c>
      <c r="T960" s="18" t="s">
        <v>1766</v>
      </c>
      <c r="U960" s="18">
        <v>0</v>
      </c>
      <c r="V960" s="15"/>
      <c r="W960" s="18" t="s">
        <v>1707</v>
      </c>
      <c r="X960" s="18"/>
      <c r="Y960" s="15" t="s">
        <v>73</v>
      </c>
      <c r="Z960" s="18" t="s">
        <v>1708</v>
      </c>
      <c r="AA960" s="18" t="s">
        <v>71</v>
      </c>
      <c r="AB960" s="18" t="s">
        <v>3598</v>
      </c>
      <c r="AC960" s="67" t="str">
        <f>+VLOOKUP("*"&amp;L960&amp;"*",'[2]REGISTROS SANITARIOS'!$D$732:$E$1070,2,FALSE)</f>
        <v>SI</v>
      </c>
      <c r="AD960" s="22" t="s">
        <v>1025</v>
      </c>
      <c r="AE960" s="16">
        <v>45611</v>
      </c>
      <c r="AF960" s="34" t="s">
        <v>73</v>
      </c>
      <c r="AG960" s="24">
        <v>19902446</v>
      </c>
      <c r="AH960" s="18">
        <v>4</v>
      </c>
      <c r="AI960" s="18" t="s">
        <v>1049</v>
      </c>
      <c r="AJ960" s="17">
        <v>88000</v>
      </c>
      <c r="AK960" s="25">
        <v>88000</v>
      </c>
      <c r="AL960" s="25">
        <v>48</v>
      </c>
      <c r="AM960" s="35">
        <v>0</v>
      </c>
      <c r="AN960" s="49">
        <f t="shared" si="134"/>
        <v>4224000</v>
      </c>
      <c r="AO960" s="18"/>
      <c r="AP960" s="15">
        <v>1</v>
      </c>
      <c r="AQ960" s="43" t="str">
        <f t="shared" si="135"/>
        <v>SI</v>
      </c>
      <c r="AR960" s="44">
        <f t="shared" si="136"/>
        <v>4224000</v>
      </c>
      <c r="AS960" s="44">
        <f t="shared" si="137"/>
        <v>4224000</v>
      </c>
      <c r="AT960" s="44">
        <f t="shared" si="138"/>
        <v>4224000</v>
      </c>
      <c r="AU960" s="44">
        <f t="shared" si="139"/>
        <v>4224000</v>
      </c>
      <c r="AV960" s="45" t="b">
        <f t="shared" si="140"/>
        <v>1</v>
      </c>
      <c r="AW960" s="45" t="b">
        <f t="shared" si="141"/>
        <v>1</v>
      </c>
      <c r="AX960" s="45"/>
    </row>
    <row r="961" spans="1:50" s="36" customFormat="1" ht="27.75" customHeight="1" x14ac:dyDescent="0.15">
      <c r="A961" s="36" t="str">
        <f t="shared" si="133"/>
        <v>Cooperativa de Hospitales de Antioquia - COHAN109011209</v>
      </c>
      <c r="B961" s="36" t="b">
        <f>+A961='[1]Anexo 9'!A961</f>
        <v>1</v>
      </c>
      <c r="C961" s="18">
        <v>890985122</v>
      </c>
      <c r="D961" s="18" t="s">
        <v>1031</v>
      </c>
      <c r="E961" s="15" t="s">
        <v>61</v>
      </c>
      <c r="F961" s="15" t="s">
        <v>62</v>
      </c>
      <c r="G961" s="15" t="s">
        <v>3155</v>
      </c>
      <c r="H961" s="15" t="s">
        <v>3155</v>
      </c>
      <c r="I961" s="15" t="s">
        <v>3155</v>
      </c>
      <c r="J961" s="15">
        <v>6</v>
      </c>
      <c r="K961" s="15" t="s">
        <v>3155</v>
      </c>
      <c r="L961" s="15">
        <v>109011209</v>
      </c>
      <c r="M961" s="15" t="s">
        <v>2239</v>
      </c>
      <c r="N961" s="15" t="s">
        <v>1436</v>
      </c>
      <c r="O961" s="18" t="s">
        <v>2240</v>
      </c>
      <c r="P961" s="22" t="s">
        <v>3841</v>
      </c>
      <c r="Q961" s="15" t="s">
        <v>2241</v>
      </c>
      <c r="R961" s="18" t="s">
        <v>2176</v>
      </c>
      <c r="S961" s="22" t="b">
        <f t="shared" si="142"/>
        <v>0</v>
      </c>
      <c r="T961" s="18" t="s">
        <v>1766</v>
      </c>
      <c r="U961" s="18">
        <v>0</v>
      </c>
      <c r="V961" s="15"/>
      <c r="W961" s="18" t="s">
        <v>1707</v>
      </c>
      <c r="X961" s="18"/>
      <c r="Y961" s="15" t="s">
        <v>73</v>
      </c>
      <c r="Z961" s="18" t="s">
        <v>1708</v>
      </c>
      <c r="AA961" s="18" t="s">
        <v>71</v>
      </c>
      <c r="AB961" s="18" t="s">
        <v>6806</v>
      </c>
      <c r="AC961" s="67" t="str">
        <f>+VLOOKUP("*"&amp;L961&amp;"*",'[2]REGISTROS SANITARIOS'!$D$732:$E$1070,2,FALSE)</f>
        <v>SI</v>
      </c>
      <c r="AD961" s="22" t="s">
        <v>1025</v>
      </c>
      <c r="AE961" s="16">
        <v>44197</v>
      </c>
      <c r="AF961" s="34" t="s">
        <v>68</v>
      </c>
      <c r="AG961" s="24">
        <v>17145</v>
      </c>
      <c r="AH961" s="18">
        <v>18</v>
      </c>
      <c r="AI961" s="18" t="s">
        <v>1049</v>
      </c>
      <c r="AJ961" s="17">
        <v>605000</v>
      </c>
      <c r="AK961" s="25">
        <v>605000</v>
      </c>
      <c r="AL961" s="25">
        <v>81</v>
      </c>
      <c r="AM961" s="35">
        <v>0</v>
      </c>
      <c r="AN961" s="49">
        <f t="shared" si="134"/>
        <v>49005000</v>
      </c>
      <c r="AO961" s="18"/>
      <c r="AP961" s="15">
        <v>1</v>
      </c>
      <c r="AQ961" s="43" t="str">
        <f t="shared" si="135"/>
        <v>SI</v>
      </c>
      <c r="AR961" s="44">
        <f t="shared" si="136"/>
        <v>49005000</v>
      </c>
      <c r="AS961" s="44">
        <f t="shared" si="137"/>
        <v>49005000</v>
      </c>
      <c r="AT961" s="44">
        <f t="shared" si="138"/>
        <v>49005000</v>
      </c>
      <c r="AU961" s="44">
        <f t="shared" si="139"/>
        <v>49005000</v>
      </c>
      <c r="AV961" s="45" t="b">
        <f t="shared" si="140"/>
        <v>1</v>
      </c>
      <c r="AW961" s="45" t="b">
        <f t="shared" si="141"/>
        <v>1</v>
      </c>
      <c r="AX961" s="45"/>
    </row>
    <row r="962" spans="1:50" s="36" customFormat="1" ht="27.75" customHeight="1" x14ac:dyDescent="0.15">
      <c r="A962" s="36" t="str">
        <f t="shared" si="133"/>
        <v>Cooperativa de Hospitales de Antioquia - COHAN109020209</v>
      </c>
      <c r="B962" s="36" t="b">
        <f>+A962='[1]Anexo 9'!A962</f>
        <v>1</v>
      </c>
      <c r="C962" s="18">
        <v>890985122</v>
      </c>
      <c r="D962" s="18" t="s">
        <v>1031</v>
      </c>
      <c r="E962" s="15" t="s">
        <v>61</v>
      </c>
      <c r="F962" s="15" t="s">
        <v>62</v>
      </c>
      <c r="G962" s="15" t="s">
        <v>3155</v>
      </c>
      <c r="H962" s="15" t="s">
        <v>3155</v>
      </c>
      <c r="I962" s="15" t="s">
        <v>3155</v>
      </c>
      <c r="J962" s="15">
        <v>5</v>
      </c>
      <c r="K962" s="15" t="s">
        <v>3155</v>
      </c>
      <c r="L962" s="15">
        <v>109020209</v>
      </c>
      <c r="M962" s="15" t="s">
        <v>2243</v>
      </c>
      <c r="N962" s="15" t="s">
        <v>1436</v>
      </c>
      <c r="O962" s="18" t="s">
        <v>2244</v>
      </c>
      <c r="P962" s="22" t="s">
        <v>73</v>
      </c>
      <c r="Q962" s="15" t="s">
        <v>2245</v>
      </c>
      <c r="R962" s="18" t="s">
        <v>1823</v>
      </c>
      <c r="S962" s="22" t="b">
        <f t="shared" si="142"/>
        <v>0</v>
      </c>
      <c r="T962" s="18" t="s">
        <v>1766</v>
      </c>
      <c r="U962" s="18" t="s">
        <v>2246</v>
      </c>
      <c r="V962" s="15"/>
      <c r="W962" s="18" t="s">
        <v>2247</v>
      </c>
      <c r="X962" s="18"/>
      <c r="Y962" s="15" t="s">
        <v>73</v>
      </c>
      <c r="Z962" s="18" t="s">
        <v>2169</v>
      </c>
      <c r="AA962" s="18" t="s">
        <v>71</v>
      </c>
      <c r="AB962" s="18" t="s">
        <v>6915</v>
      </c>
      <c r="AC962" s="67" t="str">
        <f>+VLOOKUP("*"&amp;L962&amp;"*",'[2]REGISTROS SANITARIOS'!$D$732:$E$1070,2,FALSE)</f>
        <v>SI</v>
      </c>
      <c r="AD962" s="22" t="s">
        <v>1025</v>
      </c>
      <c r="AE962" s="16">
        <v>44158</v>
      </c>
      <c r="AF962" s="34" t="s">
        <v>68</v>
      </c>
      <c r="AG962" s="24">
        <v>19948280</v>
      </c>
      <c r="AH962" s="18">
        <v>4</v>
      </c>
      <c r="AI962" s="18" t="s">
        <v>1049</v>
      </c>
      <c r="AJ962" s="17">
        <v>286000</v>
      </c>
      <c r="AK962" s="25">
        <v>286000</v>
      </c>
      <c r="AL962" s="25">
        <v>119</v>
      </c>
      <c r="AM962" s="35">
        <v>0</v>
      </c>
      <c r="AN962" s="49">
        <f t="shared" si="134"/>
        <v>34034000</v>
      </c>
      <c r="AO962" s="18"/>
      <c r="AP962" s="15">
        <v>1</v>
      </c>
      <c r="AQ962" s="43" t="str">
        <f t="shared" si="135"/>
        <v>SI</v>
      </c>
      <c r="AR962" s="44">
        <f t="shared" si="136"/>
        <v>34034000</v>
      </c>
      <c r="AS962" s="44">
        <f t="shared" si="137"/>
        <v>34034000</v>
      </c>
      <c r="AT962" s="44">
        <f t="shared" si="138"/>
        <v>34034000</v>
      </c>
      <c r="AU962" s="44">
        <f t="shared" si="139"/>
        <v>34034000</v>
      </c>
      <c r="AV962" s="45" t="b">
        <f t="shared" si="140"/>
        <v>1</v>
      </c>
      <c r="AW962" s="45" t="b">
        <f t="shared" si="141"/>
        <v>1</v>
      </c>
      <c r="AX962" s="45"/>
    </row>
    <row r="963" spans="1:50" s="36" customFormat="1" ht="27.75" customHeight="1" x14ac:dyDescent="0.15">
      <c r="A963" s="36" t="str">
        <f t="shared" si="133"/>
        <v>Cooperativa de Hospitales de Antioquia - COHAN109030303</v>
      </c>
      <c r="B963" s="36" t="b">
        <f>+A963='[1]Anexo 9'!A963</f>
        <v>1</v>
      </c>
      <c r="C963" s="18">
        <v>890985122</v>
      </c>
      <c r="D963" s="18" t="s">
        <v>1031</v>
      </c>
      <c r="E963" s="15" t="s">
        <v>61</v>
      </c>
      <c r="F963" s="15" t="s">
        <v>62</v>
      </c>
      <c r="G963" s="15" t="s">
        <v>3155</v>
      </c>
      <c r="H963" s="15" t="s">
        <v>3155</v>
      </c>
      <c r="I963" s="15" t="s">
        <v>3155</v>
      </c>
      <c r="J963" s="15">
        <v>3</v>
      </c>
      <c r="K963" s="15" t="s">
        <v>3155</v>
      </c>
      <c r="L963" s="15">
        <v>109030303</v>
      </c>
      <c r="M963" s="15" t="s">
        <v>3143</v>
      </c>
      <c r="N963" s="15" t="s">
        <v>80</v>
      </c>
      <c r="O963" s="18" t="s">
        <v>4414</v>
      </c>
      <c r="P963" s="22" t="s">
        <v>3841</v>
      </c>
      <c r="Q963" s="15" t="s">
        <v>64</v>
      </c>
      <c r="R963" s="18" t="s">
        <v>1684</v>
      </c>
      <c r="S963" s="22" t="b">
        <f t="shared" si="142"/>
        <v>0</v>
      </c>
      <c r="T963" s="18">
        <v>0</v>
      </c>
      <c r="U963" s="18">
        <v>0</v>
      </c>
      <c r="V963" s="15"/>
      <c r="W963" s="18" t="s">
        <v>6247</v>
      </c>
      <c r="X963" s="18"/>
      <c r="Y963" s="15" t="s">
        <v>73</v>
      </c>
      <c r="Z963" s="18" t="s">
        <v>6199</v>
      </c>
      <c r="AA963" s="18" t="s">
        <v>71</v>
      </c>
      <c r="AB963" s="18" t="s">
        <v>6916</v>
      </c>
      <c r="AC963" s="67" t="e">
        <f>+VLOOKUP("*"&amp;L963&amp;"*",'[2]REGISTROS SANITARIOS'!$D$732:$E$1070,2,FALSE)</f>
        <v>#N/A</v>
      </c>
      <c r="AD963" s="22" t="s">
        <v>44</v>
      </c>
      <c r="AE963" s="16">
        <v>45888</v>
      </c>
      <c r="AF963" s="34" t="s">
        <v>73</v>
      </c>
      <c r="AG963" s="24">
        <v>20037305</v>
      </c>
      <c r="AH963" s="18">
        <v>1</v>
      </c>
      <c r="AI963" s="18" t="s">
        <v>1049</v>
      </c>
      <c r="AJ963" s="17">
        <v>49.5</v>
      </c>
      <c r="AK963" s="25">
        <v>49.5</v>
      </c>
      <c r="AL963" s="25">
        <v>27500</v>
      </c>
      <c r="AM963" s="35">
        <v>0</v>
      </c>
      <c r="AN963" s="49">
        <f t="shared" si="134"/>
        <v>1361250</v>
      </c>
      <c r="AO963" s="18"/>
      <c r="AP963" s="15">
        <v>1</v>
      </c>
      <c r="AQ963" s="43" t="str">
        <f t="shared" si="135"/>
        <v>SI</v>
      </c>
      <c r="AR963" s="44">
        <f t="shared" si="136"/>
        <v>1361250</v>
      </c>
      <c r="AS963" s="44">
        <f t="shared" si="137"/>
        <v>1361250</v>
      </c>
      <c r="AT963" s="44">
        <f t="shared" si="138"/>
        <v>1361250</v>
      </c>
      <c r="AU963" s="44">
        <f t="shared" si="139"/>
        <v>1361250</v>
      </c>
      <c r="AV963" s="45" t="b">
        <f t="shared" si="140"/>
        <v>1</v>
      </c>
      <c r="AW963" s="45" t="b">
        <f t="shared" si="141"/>
        <v>1</v>
      </c>
      <c r="AX963" s="45"/>
    </row>
    <row r="964" spans="1:50" s="36" customFormat="1" ht="27.75" customHeight="1" x14ac:dyDescent="0.15">
      <c r="A964" s="36" t="str">
        <f t="shared" ref="A964:A1027" si="143">+D964&amp;L964</f>
        <v>Cooperativa de Hospitales de Antioquia - COHAN109030603</v>
      </c>
      <c r="B964" s="36" t="b">
        <f>+A964='[1]Anexo 9'!A964</f>
        <v>1</v>
      </c>
      <c r="C964" s="18">
        <v>890985122</v>
      </c>
      <c r="D964" s="18" t="s">
        <v>1031</v>
      </c>
      <c r="E964" s="15" t="s">
        <v>61</v>
      </c>
      <c r="F964" s="15" t="s">
        <v>62</v>
      </c>
      <c r="G964" s="15" t="s">
        <v>3155</v>
      </c>
      <c r="H964" s="15" t="s">
        <v>3155</v>
      </c>
      <c r="I964" s="15" t="s">
        <v>3155</v>
      </c>
      <c r="J964" s="15">
        <v>7</v>
      </c>
      <c r="K964" s="15" t="s">
        <v>3155</v>
      </c>
      <c r="L964" s="15">
        <v>109030603</v>
      </c>
      <c r="M964" s="15" t="s">
        <v>2249</v>
      </c>
      <c r="N964" s="15" t="s">
        <v>80</v>
      </c>
      <c r="O964" s="18" t="s">
        <v>4415</v>
      </c>
      <c r="P964" s="22" t="s">
        <v>73</v>
      </c>
      <c r="Q964" s="15" t="s">
        <v>2250</v>
      </c>
      <c r="R964" s="18" t="s">
        <v>1733</v>
      </c>
      <c r="S964" s="22" t="b">
        <f t="shared" si="142"/>
        <v>0</v>
      </c>
      <c r="T964" s="18">
        <v>0</v>
      </c>
      <c r="U964" s="18">
        <v>0</v>
      </c>
      <c r="V964" s="15"/>
      <c r="W964" s="18" t="s">
        <v>1886</v>
      </c>
      <c r="X964" s="18"/>
      <c r="Y964" s="15" t="s">
        <v>73</v>
      </c>
      <c r="Z964" s="18" t="s">
        <v>6349</v>
      </c>
      <c r="AA964" s="18" t="s">
        <v>71</v>
      </c>
      <c r="AB964" s="18" t="s">
        <v>6917</v>
      </c>
      <c r="AC964" s="67" t="str">
        <f>+VLOOKUP("*"&amp;L964&amp;"*",'[2]REGISTROS SANITARIOS'!$D$732:$E$1070,2,FALSE)</f>
        <v>SI</v>
      </c>
      <c r="AD964" s="22" t="s">
        <v>1025</v>
      </c>
      <c r="AE964" s="16">
        <v>43446</v>
      </c>
      <c r="AF964" s="34" t="s">
        <v>68</v>
      </c>
      <c r="AG964" s="24">
        <v>19995241</v>
      </c>
      <c r="AH964" s="18">
        <v>2</v>
      </c>
      <c r="AI964" s="18" t="s">
        <v>1049</v>
      </c>
      <c r="AJ964" s="17">
        <v>880</v>
      </c>
      <c r="AK964" s="25">
        <v>880</v>
      </c>
      <c r="AL964" s="25">
        <v>13125</v>
      </c>
      <c r="AM964" s="35">
        <v>0</v>
      </c>
      <c r="AN964" s="49">
        <f t="shared" ref="AN964:AN1027" si="144">+AL964*((1+AM964)*AK964)</f>
        <v>11550000</v>
      </c>
      <c r="AO964" s="18"/>
      <c r="AP964" s="15">
        <v>1</v>
      </c>
      <c r="AQ964" s="43" t="str">
        <f t="shared" ref="AQ964:AQ1027" si="145">+IF(AK964="","NO INDICA",IF(AJ964=AK964,"SI",IF(AK964&gt;AJ964,"MAYOR",IF(AK964&lt;AJ964,"MENOR"))))</f>
        <v>SI</v>
      </c>
      <c r="AR964" s="44">
        <f t="shared" ref="AR964:AR1027" si="146">+AJ964*(AL964*(1+AM964))</f>
        <v>11550000</v>
      </c>
      <c r="AS964" s="44">
        <f t="shared" ref="AS964:AS1027" si="147">+AJ964*AL964</f>
        <v>11550000</v>
      </c>
      <c r="AT964" s="44">
        <f t="shared" ref="AT964:AT1027" si="148">+AL964*AK964</f>
        <v>11550000</v>
      </c>
      <c r="AU964" s="44">
        <f t="shared" ref="AU964:AU1027" si="149">+AK964*(AL964*(1+AM964))</f>
        <v>11550000</v>
      </c>
      <c r="AV964" s="45" t="b">
        <f t="shared" ref="AV964:AV1027" si="150">+IFERROR(AU964=AN964,"FALSO")</f>
        <v>1</v>
      </c>
      <c r="AW964" s="45" t="b">
        <f t="shared" ref="AW964:AW1027" si="151">+AS964=AN964</f>
        <v>1</v>
      </c>
      <c r="AX964" s="45"/>
    </row>
    <row r="965" spans="1:50" s="36" customFormat="1" ht="27.75" customHeight="1" x14ac:dyDescent="0.15">
      <c r="A965" s="36" t="str">
        <f t="shared" si="143"/>
        <v>Cooperativa de Hospitales de Antioquia - COHAN109040109</v>
      </c>
      <c r="B965" s="36" t="b">
        <f>+A965='[1]Anexo 9'!A965</f>
        <v>1</v>
      </c>
      <c r="C965" s="18">
        <v>890985122</v>
      </c>
      <c r="D965" s="18" t="s">
        <v>1031</v>
      </c>
      <c r="E965" s="15" t="s">
        <v>61</v>
      </c>
      <c r="F965" s="15" t="s">
        <v>62</v>
      </c>
      <c r="G965" s="15" t="s">
        <v>3155</v>
      </c>
      <c r="H965" s="15" t="s">
        <v>3155</v>
      </c>
      <c r="I965" s="15" t="s">
        <v>3155</v>
      </c>
      <c r="J965" s="15">
        <v>6</v>
      </c>
      <c r="K965" s="15" t="s">
        <v>3155</v>
      </c>
      <c r="L965" s="15">
        <v>109040109</v>
      </c>
      <c r="M965" s="15" t="s">
        <v>2251</v>
      </c>
      <c r="N965" s="15" t="s">
        <v>1436</v>
      </c>
      <c r="O965" s="18" t="s">
        <v>2252</v>
      </c>
      <c r="P965" s="22" t="s">
        <v>73</v>
      </c>
      <c r="Q965" s="15" t="s">
        <v>1428</v>
      </c>
      <c r="R965" s="18" t="s">
        <v>1756</v>
      </c>
      <c r="S965" s="22" t="b">
        <f t="shared" si="142"/>
        <v>0</v>
      </c>
      <c r="T965" s="18" t="s">
        <v>1766</v>
      </c>
      <c r="U965" s="18">
        <v>0</v>
      </c>
      <c r="V965" s="15"/>
      <c r="W965" s="18" t="s">
        <v>1829</v>
      </c>
      <c r="X965" s="18"/>
      <c r="Y965" s="15" t="s">
        <v>73</v>
      </c>
      <c r="Z965" s="18" t="s">
        <v>1830</v>
      </c>
      <c r="AA965" s="18" t="s">
        <v>71</v>
      </c>
      <c r="AB965" s="18" t="s">
        <v>6918</v>
      </c>
      <c r="AC965" s="67" t="str">
        <f>+VLOOKUP("*"&amp;L965&amp;"*",'[2]REGISTROS SANITARIOS'!$D$732:$E$1070,2,FALSE)</f>
        <v>SI</v>
      </c>
      <c r="AD965" s="22" t="s">
        <v>1025</v>
      </c>
      <c r="AE965" s="16">
        <v>45869</v>
      </c>
      <c r="AF965" s="34" t="s">
        <v>73</v>
      </c>
      <c r="AG965" s="24">
        <v>20010760</v>
      </c>
      <c r="AH965" s="18">
        <v>4</v>
      </c>
      <c r="AI965" s="18" t="s">
        <v>1049</v>
      </c>
      <c r="AJ965" s="17">
        <v>49500</v>
      </c>
      <c r="AK965" s="25">
        <v>49500</v>
      </c>
      <c r="AL965" s="25">
        <v>51</v>
      </c>
      <c r="AM965" s="35">
        <v>0</v>
      </c>
      <c r="AN965" s="49">
        <f t="shared" si="144"/>
        <v>2524500</v>
      </c>
      <c r="AO965" s="18"/>
      <c r="AP965" s="15">
        <v>1</v>
      </c>
      <c r="AQ965" s="43" t="str">
        <f t="shared" si="145"/>
        <v>SI</v>
      </c>
      <c r="AR965" s="44">
        <f t="shared" si="146"/>
        <v>2524500</v>
      </c>
      <c r="AS965" s="44">
        <f t="shared" si="147"/>
        <v>2524500</v>
      </c>
      <c r="AT965" s="44">
        <f t="shared" si="148"/>
        <v>2524500</v>
      </c>
      <c r="AU965" s="44">
        <f t="shared" si="149"/>
        <v>2524500</v>
      </c>
      <c r="AV965" s="45" t="b">
        <f t="shared" si="150"/>
        <v>1</v>
      </c>
      <c r="AW965" s="45" t="b">
        <f t="shared" si="151"/>
        <v>1</v>
      </c>
      <c r="AX965" s="45"/>
    </row>
    <row r="966" spans="1:50" s="36" customFormat="1" ht="27.75" customHeight="1" x14ac:dyDescent="0.15">
      <c r="A966" s="36" t="str">
        <f t="shared" si="143"/>
        <v>Cooperativa de Hospitales de Antioquia - COHAN109040209</v>
      </c>
      <c r="B966" s="36" t="b">
        <f>+A966='[1]Anexo 9'!A966</f>
        <v>1</v>
      </c>
      <c r="C966" s="18">
        <v>890985122</v>
      </c>
      <c r="D966" s="18" t="s">
        <v>1031</v>
      </c>
      <c r="E966" s="15" t="s">
        <v>61</v>
      </c>
      <c r="F966" s="15" t="s">
        <v>62</v>
      </c>
      <c r="G966" s="15" t="s">
        <v>3155</v>
      </c>
      <c r="H966" s="15" t="s">
        <v>3155</v>
      </c>
      <c r="I966" s="15" t="s">
        <v>3155</v>
      </c>
      <c r="J966" s="15">
        <v>5</v>
      </c>
      <c r="K966" s="15" t="s">
        <v>3155</v>
      </c>
      <c r="L966" s="15">
        <v>109040209</v>
      </c>
      <c r="M966" s="15" t="s">
        <v>2254</v>
      </c>
      <c r="N966" s="15" t="s">
        <v>1436</v>
      </c>
      <c r="O966" s="18" t="s">
        <v>2255</v>
      </c>
      <c r="P966" s="22" t="s">
        <v>73</v>
      </c>
      <c r="Q966" s="15" t="s">
        <v>1428</v>
      </c>
      <c r="R966" s="18" t="s">
        <v>1823</v>
      </c>
      <c r="S966" s="22" t="b">
        <f t="shared" si="142"/>
        <v>0</v>
      </c>
      <c r="T966" s="18" t="s">
        <v>1766</v>
      </c>
      <c r="U966" s="18">
        <v>0</v>
      </c>
      <c r="V966" s="15"/>
      <c r="W966" s="18" t="s">
        <v>1824</v>
      </c>
      <c r="X966" s="18"/>
      <c r="Y966" s="15" t="s">
        <v>73</v>
      </c>
      <c r="Z966" s="18" t="s">
        <v>1910</v>
      </c>
      <c r="AA966" s="18" t="s">
        <v>71</v>
      </c>
      <c r="AB966" s="18" t="s">
        <v>2256</v>
      </c>
      <c r="AC966" s="67" t="str">
        <f>+VLOOKUP("*"&amp;L966&amp;"*",'[2]REGISTROS SANITARIOS'!$D$732:$E$1070,2,FALSE)</f>
        <v>SI</v>
      </c>
      <c r="AD966" s="22" t="s">
        <v>1025</v>
      </c>
      <c r="AE966" s="16">
        <v>45025</v>
      </c>
      <c r="AF966" s="34" t="s">
        <v>73</v>
      </c>
      <c r="AG966" s="24">
        <v>42938</v>
      </c>
      <c r="AH966" s="18">
        <v>1</v>
      </c>
      <c r="AI966" s="18" t="s">
        <v>1049</v>
      </c>
      <c r="AJ966" s="17">
        <v>44000</v>
      </c>
      <c r="AK966" s="25">
        <v>44000</v>
      </c>
      <c r="AL966" s="25">
        <v>56</v>
      </c>
      <c r="AM966" s="35">
        <v>0</v>
      </c>
      <c r="AN966" s="49">
        <f t="shared" si="144"/>
        <v>2464000</v>
      </c>
      <c r="AO966" s="18"/>
      <c r="AP966" s="15">
        <v>1</v>
      </c>
      <c r="AQ966" s="43" t="str">
        <f t="shared" si="145"/>
        <v>SI</v>
      </c>
      <c r="AR966" s="44">
        <f t="shared" si="146"/>
        <v>2464000</v>
      </c>
      <c r="AS966" s="44">
        <f t="shared" si="147"/>
        <v>2464000</v>
      </c>
      <c r="AT966" s="44">
        <f t="shared" si="148"/>
        <v>2464000</v>
      </c>
      <c r="AU966" s="44">
        <f t="shared" si="149"/>
        <v>2464000</v>
      </c>
      <c r="AV966" s="45" t="b">
        <f t="shared" si="150"/>
        <v>1</v>
      </c>
      <c r="AW966" s="45" t="b">
        <f t="shared" si="151"/>
        <v>1</v>
      </c>
      <c r="AX966" s="45"/>
    </row>
    <row r="967" spans="1:50" s="36" customFormat="1" ht="27.75" customHeight="1" x14ac:dyDescent="0.15">
      <c r="A967" s="36" t="str">
        <f t="shared" si="143"/>
        <v>Cooperativa de Hospitales de Antioquia - COHAN109040309</v>
      </c>
      <c r="B967" s="36" t="b">
        <f>+A967='[1]Anexo 9'!A967</f>
        <v>1</v>
      </c>
      <c r="C967" s="18">
        <v>890985122</v>
      </c>
      <c r="D967" s="18" t="s">
        <v>1031</v>
      </c>
      <c r="E967" s="15" t="s">
        <v>61</v>
      </c>
      <c r="F967" s="15" t="s">
        <v>62</v>
      </c>
      <c r="G967" s="15" t="s">
        <v>3155</v>
      </c>
      <c r="H967" s="15" t="s">
        <v>3155</v>
      </c>
      <c r="I967" s="15" t="s">
        <v>3155</v>
      </c>
      <c r="J967" s="15">
        <v>2</v>
      </c>
      <c r="K967" s="15" t="s">
        <v>3155</v>
      </c>
      <c r="L967" s="15">
        <v>109040309</v>
      </c>
      <c r="M967" s="15" t="s">
        <v>4225</v>
      </c>
      <c r="N967" s="15" t="s">
        <v>1436</v>
      </c>
      <c r="O967" s="18" t="s">
        <v>4416</v>
      </c>
      <c r="P967" s="22" t="s">
        <v>73</v>
      </c>
      <c r="Q967" s="15" t="s">
        <v>5665</v>
      </c>
      <c r="R967" s="18" t="s">
        <v>5724</v>
      </c>
      <c r="S967" s="22" t="b">
        <f t="shared" si="142"/>
        <v>0</v>
      </c>
      <c r="T967" s="18" t="s">
        <v>6248</v>
      </c>
      <c r="U967" s="18">
        <v>0</v>
      </c>
      <c r="V967" s="15"/>
      <c r="W967" s="18" t="s">
        <v>6249</v>
      </c>
      <c r="X967" s="18"/>
      <c r="Y967" s="15" t="s">
        <v>73</v>
      </c>
      <c r="Z967" s="18" t="s">
        <v>6919</v>
      </c>
      <c r="AA967" s="18" t="s">
        <v>71</v>
      </c>
      <c r="AB967" s="18" t="s">
        <v>6920</v>
      </c>
      <c r="AC967" s="67" t="e">
        <f>+VLOOKUP("*"&amp;L967&amp;"*",'[2]REGISTROS SANITARIOS'!$D$732:$E$1070,2,FALSE)</f>
        <v>#N/A</v>
      </c>
      <c r="AD967" s="22" t="s">
        <v>44</v>
      </c>
      <c r="AE967" s="16">
        <v>43318</v>
      </c>
      <c r="AF967" s="34" t="s">
        <v>68</v>
      </c>
      <c r="AG967" s="24">
        <v>32842</v>
      </c>
      <c r="AH967" s="18">
        <v>1</v>
      </c>
      <c r="AI967" s="18" t="s">
        <v>1049</v>
      </c>
      <c r="AJ967" s="17">
        <v>55000</v>
      </c>
      <c r="AK967" s="25">
        <v>55000</v>
      </c>
      <c r="AL967" s="25">
        <v>1088</v>
      </c>
      <c r="AM967" s="35">
        <v>0</v>
      </c>
      <c r="AN967" s="49">
        <f t="shared" si="144"/>
        <v>59840000</v>
      </c>
      <c r="AO967" s="18"/>
      <c r="AP967" s="15">
        <v>1</v>
      </c>
      <c r="AQ967" s="43" t="str">
        <f t="shared" si="145"/>
        <v>SI</v>
      </c>
      <c r="AR967" s="44">
        <f t="shared" si="146"/>
        <v>59840000</v>
      </c>
      <c r="AS967" s="44">
        <f t="shared" si="147"/>
        <v>59840000</v>
      </c>
      <c r="AT967" s="44">
        <f t="shared" si="148"/>
        <v>59840000</v>
      </c>
      <c r="AU967" s="44">
        <f t="shared" si="149"/>
        <v>59840000</v>
      </c>
      <c r="AV967" s="45" t="b">
        <f t="shared" si="150"/>
        <v>1</v>
      </c>
      <c r="AW967" s="45" t="b">
        <f t="shared" si="151"/>
        <v>1</v>
      </c>
      <c r="AX967" s="45"/>
    </row>
    <row r="968" spans="1:50" s="36" customFormat="1" ht="27.75" customHeight="1" x14ac:dyDescent="0.15">
      <c r="A968" s="36" t="str">
        <f t="shared" si="143"/>
        <v>Cooperativa de Hospitales de Antioquia - COHAN109050109</v>
      </c>
      <c r="B968" s="36" t="b">
        <f>+A968='[1]Anexo 9'!A968</f>
        <v>1</v>
      </c>
      <c r="C968" s="18">
        <v>890985122</v>
      </c>
      <c r="D968" s="18" t="s">
        <v>1031</v>
      </c>
      <c r="E968" s="15" t="s">
        <v>61</v>
      </c>
      <c r="F968" s="15" t="s">
        <v>62</v>
      </c>
      <c r="G968" s="15" t="s">
        <v>3155</v>
      </c>
      <c r="H968" s="15" t="s">
        <v>3155</v>
      </c>
      <c r="I968" s="15" t="s">
        <v>3155</v>
      </c>
      <c r="J968" s="15">
        <v>4</v>
      </c>
      <c r="K968" s="15" t="s">
        <v>3155</v>
      </c>
      <c r="L968" s="15">
        <v>109050109</v>
      </c>
      <c r="M968" s="15" t="s">
        <v>2257</v>
      </c>
      <c r="N968" s="15" t="s">
        <v>1436</v>
      </c>
      <c r="O968" s="18" t="s">
        <v>2258</v>
      </c>
      <c r="P968" s="22" t="s">
        <v>3841</v>
      </c>
      <c r="Q968" s="15" t="s">
        <v>2259</v>
      </c>
      <c r="R968" s="18" t="s">
        <v>2260</v>
      </c>
      <c r="S968" s="22" t="b">
        <f t="shared" si="142"/>
        <v>0</v>
      </c>
      <c r="T968" s="18">
        <v>0</v>
      </c>
      <c r="U968" s="18">
        <v>0</v>
      </c>
      <c r="V968" s="15"/>
      <c r="W968" s="18" t="s">
        <v>1707</v>
      </c>
      <c r="X968" s="18"/>
      <c r="Y968" s="15" t="s">
        <v>73</v>
      </c>
      <c r="Z968" s="18" t="s">
        <v>1807</v>
      </c>
      <c r="AA968" s="18" t="s">
        <v>71</v>
      </c>
      <c r="AB968" s="18" t="s">
        <v>6921</v>
      </c>
      <c r="AC968" s="67" t="str">
        <f>+VLOOKUP("*"&amp;L968&amp;"*",'[2]REGISTROS SANITARIOS'!$D$732:$E$1070,2,FALSE)</f>
        <v>SI</v>
      </c>
      <c r="AD968" s="22" t="s">
        <v>1025</v>
      </c>
      <c r="AE968" s="16">
        <v>45657</v>
      </c>
      <c r="AF968" s="34" t="s">
        <v>73</v>
      </c>
      <c r="AG968" s="24">
        <v>20168960</v>
      </c>
      <c r="AH968" s="18">
        <v>1</v>
      </c>
      <c r="AI968" s="18" t="s">
        <v>1049</v>
      </c>
      <c r="AJ968" s="17">
        <v>49500</v>
      </c>
      <c r="AK968" s="25">
        <v>49500</v>
      </c>
      <c r="AL968" s="25">
        <v>355</v>
      </c>
      <c r="AM968" s="35">
        <v>0</v>
      </c>
      <c r="AN968" s="49">
        <f t="shared" si="144"/>
        <v>17572500</v>
      </c>
      <c r="AO968" s="18"/>
      <c r="AP968" s="15" t="s">
        <v>8244</v>
      </c>
      <c r="AQ968" s="43" t="str">
        <f t="shared" si="145"/>
        <v>SI</v>
      </c>
      <c r="AR968" s="44">
        <f t="shared" si="146"/>
        <v>17572500</v>
      </c>
      <c r="AS968" s="44">
        <f t="shared" si="147"/>
        <v>17572500</v>
      </c>
      <c r="AT968" s="44">
        <f t="shared" si="148"/>
        <v>17572500</v>
      </c>
      <c r="AU968" s="44">
        <f t="shared" si="149"/>
        <v>17572500</v>
      </c>
      <c r="AV968" s="45" t="b">
        <f t="shared" si="150"/>
        <v>1</v>
      </c>
      <c r="AW968" s="45" t="b">
        <f t="shared" si="151"/>
        <v>1</v>
      </c>
      <c r="AX968" s="45"/>
    </row>
    <row r="969" spans="1:50" s="36" customFormat="1" ht="27.75" customHeight="1" x14ac:dyDescent="0.15">
      <c r="A969" s="36" t="str">
        <f t="shared" si="143"/>
        <v>Cooperativa de Hospitales de Antioquia - COHAN110000103</v>
      </c>
      <c r="B969" s="36" t="b">
        <f>+A969='[1]Anexo 9'!A969</f>
        <v>1</v>
      </c>
      <c r="C969" s="18">
        <v>890985122</v>
      </c>
      <c r="D969" s="18" t="s">
        <v>1031</v>
      </c>
      <c r="E969" s="15" t="s">
        <v>61</v>
      </c>
      <c r="F969" s="15" t="s">
        <v>1726</v>
      </c>
      <c r="G969" s="15">
        <f>+VLOOKUP(F969,[3]Sheet1!$E$3:$G$74,3,FALSE)</f>
        <v>18</v>
      </c>
      <c r="H969" s="15">
        <f>+VLOOKUP(D969&amp;F969,'TD para paquetes'!$E$3:$I$441,5,FALSE)</f>
        <v>18</v>
      </c>
      <c r="I969" s="15" t="s">
        <v>1025</v>
      </c>
      <c r="J969" s="15">
        <v>3</v>
      </c>
      <c r="K969" s="15">
        <v>1</v>
      </c>
      <c r="L969" s="15">
        <v>110000103</v>
      </c>
      <c r="M969" s="15" t="s">
        <v>1732</v>
      </c>
      <c r="N969" s="15" t="s">
        <v>64</v>
      </c>
      <c r="O969" s="18" t="s">
        <v>4417</v>
      </c>
      <c r="P969" s="22" t="s">
        <v>73</v>
      </c>
      <c r="Q969" s="15" t="s">
        <v>76</v>
      </c>
      <c r="R969" s="18" t="s">
        <v>1684</v>
      </c>
      <c r="S969" s="22" t="b">
        <f t="shared" si="142"/>
        <v>0</v>
      </c>
      <c r="T969" s="18">
        <v>0</v>
      </c>
      <c r="U969" s="18">
        <v>0</v>
      </c>
      <c r="V969" s="15"/>
      <c r="W969" s="18" t="s">
        <v>1734</v>
      </c>
      <c r="X969" s="18"/>
      <c r="Y969" s="15" t="s">
        <v>73</v>
      </c>
      <c r="Z969" s="18" t="s">
        <v>6445</v>
      </c>
      <c r="AA969" s="18" t="s">
        <v>71</v>
      </c>
      <c r="AB969" s="18" t="s">
        <v>1735</v>
      </c>
      <c r="AC969" s="67" t="str">
        <f>+VLOOKUP("*"&amp;L969&amp;"*",'[2]REGISTROS SANITARIOS'!$D$732:$E$1070,2,FALSE)</f>
        <v>SI</v>
      </c>
      <c r="AD969" s="22" t="s">
        <v>1025</v>
      </c>
      <c r="AE969" s="16">
        <v>44704</v>
      </c>
      <c r="AF969" s="34" t="s">
        <v>73</v>
      </c>
      <c r="AG969" s="24">
        <v>37193</v>
      </c>
      <c r="AH969" s="18">
        <v>2</v>
      </c>
      <c r="AI969" s="18" t="s">
        <v>1049</v>
      </c>
      <c r="AJ969" s="17">
        <v>198</v>
      </c>
      <c r="AK969" s="25">
        <v>198</v>
      </c>
      <c r="AL969" s="25">
        <v>4661</v>
      </c>
      <c r="AM969" s="35">
        <v>0</v>
      </c>
      <c r="AN969" s="49">
        <f t="shared" si="144"/>
        <v>922878</v>
      </c>
      <c r="AO969" s="18"/>
      <c r="AP969" s="15">
        <v>1</v>
      </c>
      <c r="AQ969" s="43" t="str">
        <f t="shared" si="145"/>
        <v>SI</v>
      </c>
      <c r="AR969" s="44">
        <f t="shared" si="146"/>
        <v>922878</v>
      </c>
      <c r="AS969" s="44">
        <f t="shared" si="147"/>
        <v>922878</v>
      </c>
      <c r="AT969" s="44">
        <f t="shared" si="148"/>
        <v>922878</v>
      </c>
      <c r="AU969" s="44">
        <f t="shared" si="149"/>
        <v>922878</v>
      </c>
      <c r="AV969" s="45" t="b">
        <f t="shared" si="150"/>
        <v>1</v>
      </c>
      <c r="AW969" s="45" t="b">
        <f t="shared" si="151"/>
        <v>1</v>
      </c>
      <c r="AX969" s="45"/>
    </row>
    <row r="970" spans="1:50" s="36" customFormat="1" ht="27.75" customHeight="1" x14ac:dyDescent="0.15">
      <c r="A970" s="36" t="str">
        <f t="shared" si="143"/>
        <v>Cooperativa de Hospitales de Antioquia - COHAN110000203</v>
      </c>
      <c r="B970" s="36" t="b">
        <f>+A970='[1]Anexo 9'!A970</f>
        <v>1</v>
      </c>
      <c r="C970" s="18">
        <v>890985122</v>
      </c>
      <c r="D970" s="18" t="s">
        <v>1031</v>
      </c>
      <c r="E970" s="15" t="s">
        <v>61</v>
      </c>
      <c r="F970" s="15" t="s">
        <v>1726</v>
      </c>
      <c r="G970" s="15">
        <f>+VLOOKUP(F970,[3]Sheet1!$E$3:$G$74,3,FALSE)</f>
        <v>18</v>
      </c>
      <c r="H970" s="15">
        <f>+VLOOKUP(D970&amp;F970,'TD para paquetes'!$E$3:$I$441,5,FALSE)</f>
        <v>18</v>
      </c>
      <c r="I970" s="15" t="s">
        <v>1025</v>
      </c>
      <c r="J970" s="15">
        <v>3</v>
      </c>
      <c r="K970" s="15">
        <v>1</v>
      </c>
      <c r="L970" s="15">
        <v>110000203</v>
      </c>
      <c r="M970" s="15" t="s">
        <v>1736</v>
      </c>
      <c r="N970" s="15" t="s">
        <v>64</v>
      </c>
      <c r="O970" s="18" t="s">
        <v>4418</v>
      </c>
      <c r="P970" s="22" t="s">
        <v>73</v>
      </c>
      <c r="Q970" s="15" t="s">
        <v>76</v>
      </c>
      <c r="R970" s="18" t="s">
        <v>1684</v>
      </c>
      <c r="S970" s="22" t="b">
        <f t="shared" si="142"/>
        <v>0</v>
      </c>
      <c r="T970" s="18">
        <v>0</v>
      </c>
      <c r="U970" s="18">
        <v>0</v>
      </c>
      <c r="V970" s="15"/>
      <c r="W970" s="18" t="s">
        <v>1738</v>
      </c>
      <c r="X970" s="18"/>
      <c r="Y970" s="15" t="s">
        <v>73</v>
      </c>
      <c r="Z970" s="18" t="s">
        <v>2358</v>
      </c>
      <c r="AA970" s="18" t="s">
        <v>71</v>
      </c>
      <c r="AB970" s="18" t="s">
        <v>1739</v>
      </c>
      <c r="AC970" s="67" t="str">
        <f>+VLOOKUP("*"&amp;L970&amp;"*",'[2]REGISTROS SANITARIOS'!$D$732:$E$1070,2,FALSE)</f>
        <v>SI</v>
      </c>
      <c r="AD970" s="22" t="s">
        <v>1025</v>
      </c>
      <c r="AE970" s="16">
        <v>45085</v>
      </c>
      <c r="AF970" s="34" t="s">
        <v>73</v>
      </c>
      <c r="AG970" s="24">
        <v>19915399</v>
      </c>
      <c r="AH970" s="18">
        <v>3</v>
      </c>
      <c r="AI970" s="18" t="s">
        <v>1049</v>
      </c>
      <c r="AJ970" s="17">
        <v>7700</v>
      </c>
      <c r="AK970" s="25">
        <v>7700</v>
      </c>
      <c r="AL970" s="25">
        <v>1304</v>
      </c>
      <c r="AM970" s="35">
        <v>0</v>
      </c>
      <c r="AN970" s="49">
        <f t="shared" si="144"/>
        <v>10040800</v>
      </c>
      <c r="AO970" s="18"/>
      <c r="AP970" s="15">
        <v>1</v>
      </c>
      <c r="AQ970" s="43" t="str">
        <f t="shared" si="145"/>
        <v>SI</v>
      </c>
      <c r="AR970" s="44">
        <f t="shared" si="146"/>
        <v>10040800</v>
      </c>
      <c r="AS970" s="44">
        <f t="shared" si="147"/>
        <v>10040800</v>
      </c>
      <c r="AT970" s="44">
        <f t="shared" si="148"/>
        <v>10040800</v>
      </c>
      <c r="AU970" s="44">
        <f t="shared" si="149"/>
        <v>10040800</v>
      </c>
      <c r="AV970" s="45" t="b">
        <f t="shared" si="150"/>
        <v>1</v>
      </c>
      <c r="AW970" s="45" t="b">
        <f t="shared" si="151"/>
        <v>1</v>
      </c>
      <c r="AX970" s="45"/>
    </row>
    <row r="971" spans="1:50" s="36" customFormat="1" ht="27.75" customHeight="1" x14ac:dyDescent="0.15">
      <c r="A971" s="36" t="str">
        <f t="shared" si="143"/>
        <v>Cooperativa de Hospitales de Antioquia - COHAN111010102</v>
      </c>
      <c r="B971" s="36" t="b">
        <f>+A971='[1]Anexo 9'!A971</f>
        <v>1</v>
      </c>
      <c r="C971" s="18">
        <v>890985122</v>
      </c>
      <c r="D971" s="18" t="s">
        <v>1031</v>
      </c>
      <c r="E971" s="15" t="s">
        <v>61</v>
      </c>
      <c r="F971" s="15" t="s">
        <v>62</v>
      </c>
      <c r="G971" s="15" t="s">
        <v>3155</v>
      </c>
      <c r="H971" s="15" t="s">
        <v>3155</v>
      </c>
      <c r="I971" s="15" t="s">
        <v>3155</v>
      </c>
      <c r="J971" s="15">
        <v>2</v>
      </c>
      <c r="K971" s="15" t="s">
        <v>3155</v>
      </c>
      <c r="L971" s="15">
        <v>111010102</v>
      </c>
      <c r="M971" s="15" t="s">
        <v>2261</v>
      </c>
      <c r="N971" s="15" t="s">
        <v>940</v>
      </c>
      <c r="O971" s="18" t="s">
        <v>2262</v>
      </c>
      <c r="P971" s="22" t="s">
        <v>73</v>
      </c>
      <c r="Q971" s="15" t="s">
        <v>1233</v>
      </c>
      <c r="R971" s="18" t="s">
        <v>1233</v>
      </c>
      <c r="S971" s="22" t="s">
        <v>73</v>
      </c>
      <c r="T971" s="18">
        <v>0</v>
      </c>
      <c r="U971" s="18" t="s">
        <v>2263</v>
      </c>
      <c r="V971" s="15"/>
      <c r="W971" s="18" t="s">
        <v>2264</v>
      </c>
      <c r="X971" s="18"/>
      <c r="Y971" s="15" t="s">
        <v>73</v>
      </c>
      <c r="Z971" s="18" t="s">
        <v>2265</v>
      </c>
      <c r="AA971" s="18" t="s">
        <v>6922</v>
      </c>
      <c r="AB971" s="18" t="s">
        <v>2266</v>
      </c>
      <c r="AC971" s="67" t="e">
        <f>+VLOOKUP("*"&amp;L971&amp;"*",'[2]REGISTROS SANITARIOS'!$D$732:$E$1070,2,FALSE)</f>
        <v>#N/A</v>
      </c>
      <c r="AD971" s="22" t="s">
        <v>44</v>
      </c>
      <c r="AE971" s="16">
        <v>44411</v>
      </c>
      <c r="AF971" s="34" t="s">
        <v>73</v>
      </c>
      <c r="AG971" s="24">
        <v>111057</v>
      </c>
      <c r="AH971" s="18">
        <v>1</v>
      </c>
      <c r="AI971" s="18" t="s">
        <v>1049</v>
      </c>
      <c r="AJ971" s="17">
        <v>5.5</v>
      </c>
      <c r="AK971" s="25">
        <v>5.5</v>
      </c>
      <c r="AL971" s="25">
        <v>50875</v>
      </c>
      <c r="AM971" s="35">
        <v>0</v>
      </c>
      <c r="AN971" s="49">
        <f t="shared" si="144"/>
        <v>279812.5</v>
      </c>
      <c r="AO971" s="18"/>
      <c r="AP971" s="15" t="s">
        <v>56</v>
      </c>
      <c r="AQ971" s="43" t="str">
        <f t="shared" si="145"/>
        <v>SI</v>
      </c>
      <c r="AR971" s="44">
        <f t="shared" si="146"/>
        <v>279812.5</v>
      </c>
      <c r="AS971" s="44">
        <f t="shared" si="147"/>
        <v>279812.5</v>
      </c>
      <c r="AT971" s="44">
        <f t="shared" si="148"/>
        <v>279812.5</v>
      </c>
      <c r="AU971" s="44">
        <f t="shared" si="149"/>
        <v>279812.5</v>
      </c>
      <c r="AV971" s="45" t="b">
        <f t="shared" si="150"/>
        <v>1</v>
      </c>
      <c r="AW971" s="45" t="b">
        <f t="shared" si="151"/>
        <v>1</v>
      </c>
      <c r="AX971" s="45"/>
    </row>
    <row r="972" spans="1:50" s="36" customFormat="1" ht="27.75" customHeight="1" x14ac:dyDescent="0.15">
      <c r="A972" s="36" t="str">
        <f t="shared" si="143"/>
        <v>Cooperativa de Hospitales de Antioquia - COHAN111020102</v>
      </c>
      <c r="B972" s="36" t="b">
        <f>+A972='[1]Anexo 9'!A972</f>
        <v>1</v>
      </c>
      <c r="C972" s="18">
        <v>890985122</v>
      </c>
      <c r="D972" s="18" t="s">
        <v>1031</v>
      </c>
      <c r="E972" s="15" t="s">
        <v>61</v>
      </c>
      <c r="F972" s="15" t="s">
        <v>62</v>
      </c>
      <c r="G972" s="15" t="s">
        <v>3155</v>
      </c>
      <c r="H972" s="15" t="s">
        <v>3155</v>
      </c>
      <c r="I972" s="15" t="s">
        <v>3155</v>
      </c>
      <c r="J972" s="15">
        <v>2</v>
      </c>
      <c r="K972" s="15" t="s">
        <v>3155</v>
      </c>
      <c r="L972" s="15">
        <v>111020102</v>
      </c>
      <c r="M972" s="15" t="s">
        <v>2267</v>
      </c>
      <c r="N972" s="15" t="s">
        <v>91</v>
      </c>
      <c r="O972" s="18" t="s">
        <v>2268</v>
      </c>
      <c r="P972" s="22" t="s">
        <v>3841</v>
      </c>
      <c r="Q972" s="15" t="s">
        <v>1211</v>
      </c>
      <c r="R972" s="18" t="s">
        <v>1211</v>
      </c>
      <c r="S972" s="22" t="s">
        <v>73</v>
      </c>
      <c r="T972" s="18">
        <v>0</v>
      </c>
      <c r="U972" s="18">
        <v>0</v>
      </c>
      <c r="V972" s="15"/>
      <c r="W972" s="18" t="s">
        <v>2269</v>
      </c>
      <c r="X972" s="18"/>
      <c r="Y972" s="15" t="s">
        <v>73</v>
      </c>
      <c r="Z972" s="18" t="s">
        <v>2270</v>
      </c>
      <c r="AA972" s="18" t="s">
        <v>71</v>
      </c>
      <c r="AB972" s="18" t="s">
        <v>2271</v>
      </c>
      <c r="AC972" s="67" t="str">
        <f>+VLOOKUP("*"&amp;L972&amp;"*",'[2]REGISTROS SANITARIOS'!$D$732:$E$1070,2,FALSE)</f>
        <v>SI</v>
      </c>
      <c r="AD972" s="22" t="s">
        <v>1025</v>
      </c>
      <c r="AE972" s="16">
        <v>45019</v>
      </c>
      <c r="AF972" s="34" t="s">
        <v>73</v>
      </c>
      <c r="AG972" s="24">
        <v>19929683</v>
      </c>
      <c r="AH972" s="18">
        <v>1</v>
      </c>
      <c r="AI972" s="18" t="s">
        <v>1049</v>
      </c>
      <c r="AJ972" s="17">
        <v>1072.5</v>
      </c>
      <c r="AK972" s="25">
        <v>1072.5</v>
      </c>
      <c r="AL972" s="25">
        <v>1750</v>
      </c>
      <c r="AM972" s="35">
        <v>0</v>
      </c>
      <c r="AN972" s="49">
        <f t="shared" si="144"/>
        <v>1876875</v>
      </c>
      <c r="AO972" s="18"/>
      <c r="AP972" s="15" t="s">
        <v>56</v>
      </c>
      <c r="AQ972" s="43" t="str">
        <f t="shared" si="145"/>
        <v>SI</v>
      </c>
      <c r="AR972" s="44">
        <f t="shared" si="146"/>
        <v>1876875</v>
      </c>
      <c r="AS972" s="44">
        <f t="shared" si="147"/>
        <v>1876875</v>
      </c>
      <c r="AT972" s="44">
        <f t="shared" si="148"/>
        <v>1876875</v>
      </c>
      <c r="AU972" s="44">
        <f t="shared" si="149"/>
        <v>1876875</v>
      </c>
      <c r="AV972" s="45" t="b">
        <f t="shared" si="150"/>
        <v>1</v>
      </c>
      <c r="AW972" s="45" t="b">
        <f t="shared" si="151"/>
        <v>1</v>
      </c>
      <c r="AX972" s="45"/>
    </row>
    <row r="973" spans="1:50" s="36" customFormat="1" ht="27.75" customHeight="1" x14ac:dyDescent="0.15">
      <c r="A973" s="36" t="str">
        <f t="shared" si="143"/>
        <v>Cooperativa de Hospitales de Antioquia - COHAN111020206</v>
      </c>
      <c r="B973" s="36" t="b">
        <f>+A973='[1]Anexo 9'!A973</f>
        <v>1</v>
      </c>
      <c r="C973" s="18">
        <v>890985122</v>
      </c>
      <c r="D973" s="18" t="s">
        <v>1031</v>
      </c>
      <c r="E973" s="15" t="s">
        <v>61</v>
      </c>
      <c r="F973" s="15" t="s">
        <v>62</v>
      </c>
      <c r="G973" s="15" t="s">
        <v>3155</v>
      </c>
      <c r="H973" s="15" t="s">
        <v>3155</v>
      </c>
      <c r="I973" s="15" t="s">
        <v>3155</v>
      </c>
      <c r="J973" s="15">
        <v>3</v>
      </c>
      <c r="K973" s="15" t="s">
        <v>3155</v>
      </c>
      <c r="L973" s="15">
        <v>111020206</v>
      </c>
      <c r="M973" s="15" t="s">
        <v>2272</v>
      </c>
      <c r="N973" s="15" t="s">
        <v>835</v>
      </c>
      <c r="O973" s="18" t="s">
        <v>2273</v>
      </c>
      <c r="P973" s="22" t="s">
        <v>73</v>
      </c>
      <c r="Q973" s="15" t="s">
        <v>2274</v>
      </c>
      <c r="R973" s="18" t="s">
        <v>2274</v>
      </c>
      <c r="S973" s="22" t="s">
        <v>73</v>
      </c>
      <c r="T973" s="18">
        <v>0</v>
      </c>
      <c r="U973" s="18">
        <v>0</v>
      </c>
      <c r="V973" s="15"/>
      <c r="W973" s="18" t="s">
        <v>2275</v>
      </c>
      <c r="X973" s="18"/>
      <c r="Y973" s="15" t="s">
        <v>73</v>
      </c>
      <c r="Z973" s="18" t="s">
        <v>2276</v>
      </c>
      <c r="AA973" s="18" t="s">
        <v>71</v>
      </c>
      <c r="AB973" s="18" t="s">
        <v>2277</v>
      </c>
      <c r="AC973" s="67" t="str">
        <f>+VLOOKUP("*"&amp;L973&amp;"*",'[2]REGISTROS SANITARIOS'!$D$732:$E$1070,2,FALSE)</f>
        <v>SI</v>
      </c>
      <c r="AD973" s="22" t="s">
        <v>1025</v>
      </c>
      <c r="AE973" s="16">
        <v>43432</v>
      </c>
      <c r="AF973" s="34" t="s">
        <v>68</v>
      </c>
      <c r="AG973" s="24">
        <v>19993918</v>
      </c>
      <c r="AH973" s="18">
        <v>1</v>
      </c>
      <c r="AI973" s="18" t="s">
        <v>1049</v>
      </c>
      <c r="AJ973" s="17">
        <v>165</v>
      </c>
      <c r="AK973" s="25">
        <v>165</v>
      </c>
      <c r="AL973" s="25">
        <v>7875</v>
      </c>
      <c r="AM973" s="35">
        <v>0</v>
      </c>
      <c r="AN973" s="49">
        <f t="shared" si="144"/>
        <v>1299375</v>
      </c>
      <c r="AO973" s="18"/>
      <c r="AP973" s="15" t="s">
        <v>56</v>
      </c>
      <c r="AQ973" s="43" t="str">
        <f t="shared" si="145"/>
        <v>SI</v>
      </c>
      <c r="AR973" s="44">
        <f t="shared" si="146"/>
        <v>1299375</v>
      </c>
      <c r="AS973" s="44">
        <f t="shared" si="147"/>
        <v>1299375</v>
      </c>
      <c r="AT973" s="44">
        <f t="shared" si="148"/>
        <v>1299375</v>
      </c>
      <c r="AU973" s="44">
        <f t="shared" si="149"/>
        <v>1299375</v>
      </c>
      <c r="AV973" s="45" t="b">
        <f t="shared" si="150"/>
        <v>1</v>
      </c>
      <c r="AW973" s="45" t="b">
        <f t="shared" si="151"/>
        <v>1</v>
      </c>
      <c r="AX973" s="45"/>
    </row>
    <row r="974" spans="1:50" s="36" customFormat="1" ht="27.75" customHeight="1" x14ac:dyDescent="0.15">
      <c r="A974" s="36" t="str">
        <f t="shared" si="143"/>
        <v>Cooperativa de Hospitales de Antioquia - COHAN111020302</v>
      </c>
      <c r="B974" s="36" t="b">
        <f>+A974='[1]Anexo 9'!A974</f>
        <v>1</v>
      </c>
      <c r="C974" s="18">
        <v>890985122</v>
      </c>
      <c r="D974" s="18" t="s">
        <v>1031</v>
      </c>
      <c r="E974" s="15" t="s">
        <v>61</v>
      </c>
      <c r="F974" s="15" t="s">
        <v>3424</v>
      </c>
      <c r="G974" s="15" t="s">
        <v>3155</v>
      </c>
      <c r="H974" s="15" t="s">
        <v>3155</v>
      </c>
      <c r="I974" s="15" t="s">
        <v>3155</v>
      </c>
      <c r="J974" s="15">
        <v>3</v>
      </c>
      <c r="K974" s="15" t="s">
        <v>3155</v>
      </c>
      <c r="L974" s="15">
        <v>111020302</v>
      </c>
      <c r="M974" s="15" t="s">
        <v>4230</v>
      </c>
      <c r="N974" s="15" t="s">
        <v>940</v>
      </c>
      <c r="O974" s="18" t="s">
        <v>4419</v>
      </c>
      <c r="P974" s="22" t="s">
        <v>73</v>
      </c>
      <c r="Q974" s="15" t="s">
        <v>1233</v>
      </c>
      <c r="R974" s="18" t="s">
        <v>1931</v>
      </c>
      <c r="S974" s="22" t="b">
        <f t="shared" ref="S974:S979" si="152">+R974=Q974</f>
        <v>0</v>
      </c>
      <c r="T974" s="18">
        <v>0</v>
      </c>
      <c r="U974" s="18">
        <v>0</v>
      </c>
      <c r="V974" s="15"/>
      <c r="W974" s="18" t="s">
        <v>1844</v>
      </c>
      <c r="X974" s="18"/>
      <c r="Y974" s="15" t="s">
        <v>73</v>
      </c>
      <c r="Z974" s="18" t="s">
        <v>6923</v>
      </c>
      <c r="AA974" s="18" t="s">
        <v>71</v>
      </c>
      <c r="AB974" s="18" t="s">
        <v>6924</v>
      </c>
      <c r="AC974" s="67" t="str">
        <f>+VLOOKUP("*"&amp;L974&amp;"*",'[2]REGISTROS SANITARIOS'!$D$732:$E$1070,2,FALSE)</f>
        <v>SI</v>
      </c>
      <c r="AD974" s="22" t="s">
        <v>1025</v>
      </c>
      <c r="AE974" s="16">
        <v>44021</v>
      </c>
      <c r="AF974" s="34" t="s">
        <v>68</v>
      </c>
      <c r="AG974" s="24">
        <v>19942022</v>
      </c>
      <c r="AH974" s="18">
        <v>1</v>
      </c>
      <c r="AI974" s="18" t="s">
        <v>1049</v>
      </c>
      <c r="AJ974" s="17">
        <v>5.5</v>
      </c>
      <c r="AK974" s="25">
        <v>5.5</v>
      </c>
      <c r="AL974" s="25">
        <v>4188</v>
      </c>
      <c r="AM974" s="35">
        <v>0</v>
      </c>
      <c r="AN974" s="49">
        <f t="shared" si="144"/>
        <v>23034</v>
      </c>
      <c r="AO974" s="18"/>
      <c r="AP974" s="15">
        <v>1</v>
      </c>
      <c r="AQ974" s="43" t="str">
        <f t="shared" si="145"/>
        <v>SI</v>
      </c>
      <c r="AR974" s="44">
        <f t="shared" si="146"/>
        <v>23034</v>
      </c>
      <c r="AS974" s="44">
        <f t="shared" si="147"/>
        <v>23034</v>
      </c>
      <c r="AT974" s="44">
        <f t="shared" si="148"/>
        <v>23034</v>
      </c>
      <c r="AU974" s="44">
        <f t="shared" si="149"/>
        <v>23034</v>
      </c>
      <c r="AV974" s="45" t="b">
        <f t="shared" si="150"/>
        <v>1</v>
      </c>
      <c r="AW974" s="45" t="b">
        <f t="shared" si="151"/>
        <v>1</v>
      </c>
      <c r="AX974" s="45"/>
    </row>
    <row r="975" spans="1:50" s="36" customFormat="1" ht="27.75" customHeight="1" x14ac:dyDescent="0.15">
      <c r="A975" s="36" t="str">
        <f t="shared" si="143"/>
        <v>Cooperativa de Hospitales de Antioquia - COHAN111030102</v>
      </c>
      <c r="B975" s="36" t="b">
        <f>+A975='[1]Anexo 9'!A975</f>
        <v>1</v>
      </c>
      <c r="C975" s="18">
        <v>890985122</v>
      </c>
      <c r="D975" s="18" t="s">
        <v>1031</v>
      </c>
      <c r="E975" s="15" t="s">
        <v>61</v>
      </c>
      <c r="F975" s="15" t="s">
        <v>62</v>
      </c>
      <c r="G975" s="15" t="s">
        <v>3155</v>
      </c>
      <c r="H975" s="15" t="s">
        <v>3155</v>
      </c>
      <c r="I975" s="15" t="s">
        <v>3155</v>
      </c>
      <c r="J975" s="15">
        <v>3</v>
      </c>
      <c r="K975" s="15" t="s">
        <v>3155</v>
      </c>
      <c r="L975" s="15">
        <v>111030102</v>
      </c>
      <c r="M975" s="15" t="s">
        <v>2278</v>
      </c>
      <c r="N975" s="15" t="s">
        <v>91</v>
      </c>
      <c r="O975" s="18" t="s">
        <v>4420</v>
      </c>
      <c r="P975" s="22" t="s">
        <v>3841</v>
      </c>
      <c r="Q975" s="15" t="s">
        <v>1211</v>
      </c>
      <c r="R975" s="18" t="s">
        <v>1679</v>
      </c>
      <c r="S975" s="22" t="b">
        <f t="shared" si="152"/>
        <v>0</v>
      </c>
      <c r="T975" s="18">
        <v>0</v>
      </c>
      <c r="U975" s="18">
        <v>0</v>
      </c>
      <c r="V975" s="15"/>
      <c r="W975" s="18" t="s">
        <v>6250</v>
      </c>
      <c r="X975" s="18"/>
      <c r="Y975" s="15" t="s">
        <v>73</v>
      </c>
      <c r="Z975" s="18" t="s">
        <v>6442</v>
      </c>
      <c r="AA975" s="18" t="s">
        <v>71</v>
      </c>
      <c r="AB975" s="18" t="s">
        <v>6925</v>
      </c>
      <c r="AC975" s="67" t="str">
        <f>+VLOOKUP("*"&amp;L975&amp;"*",'[2]REGISTROS SANITARIOS'!$D$732:$E$1070,2,FALSE)</f>
        <v>SI</v>
      </c>
      <c r="AD975" s="22" t="s">
        <v>1025</v>
      </c>
      <c r="AE975" s="16">
        <v>44105</v>
      </c>
      <c r="AF975" s="34" t="s">
        <v>68</v>
      </c>
      <c r="AG975" s="24">
        <v>19993998</v>
      </c>
      <c r="AH975" s="18">
        <v>1</v>
      </c>
      <c r="AI975" s="18" t="s">
        <v>1049</v>
      </c>
      <c r="AJ975" s="17">
        <v>2915</v>
      </c>
      <c r="AK975" s="25">
        <v>2915</v>
      </c>
      <c r="AL975" s="25">
        <v>1875</v>
      </c>
      <c r="AM975" s="35">
        <v>0</v>
      </c>
      <c r="AN975" s="49">
        <f t="shared" si="144"/>
        <v>5465625</v>
      </c>
      <c r="AO975" s="18"/>
      <c r="AP975" s="15">
        <v>1</v>
      </c>
      <c r="AQ975" s="43" t="str">
        <f t="shared" si="145"/>
        <v>SI</v>
      </c>
      <c r="AR975" s="44">
        <f t="shared" si="146"/>
        <v>5465625</v>
      </c>
      <c r="AS975" s="44">
        <f t="shared" si="147"/>
        <v>5465625</v>
      </c>
      <c r="AT975" s="44">
        <f t="shared" si="148"/>
        <v>5465625</v>
      </c>
      <c r="AU975" s="44">
        <f t="shared" si="149"/>
        <v>5465625</v>
      </c>
      <c r="AV975" s="45" t="b">
        <f t="shared" si="150"/>
        <v>1</v>
      </c>
      <c r="AW975" s="45" t="b">
        <f t="shared" si="151"/>
        <v>1</v>
      </c>
      <c r="AX975" s="45"/>
    </row>
    <row r="976" spans="1:50" s="36" customFormat="1" ht="27.75" customHeight="1" x14ac:dyDescent="0.15">
      <c r="A976" s="36" t="str">
        <f t="shared" si="143"/>
        <v>Cooperativa de Hospitales de Antioquia - COHAN111030202</v>
      </c>
      <c r="B976" s="36" t="b">
        <f>+A976='[1]Anexo 9'!A976</f>
        <v>1</v>
      </c>
      <c r="C976" s="18">
        <v>890985122</v>
      </c>
      <c r="D976" s="18" t="s">
        <v>1031</v>
      </c>
      <c r="E976" s="15" t="s">
        <v>61</v>
      </c>
      <c r="F976" s="15" t="s">
        <v>62</v>
      </c>
      <c r="G976" s="15" t="s">
        <v>3155</v>
      </c>
      <c r="H976" s="15" t="s">
        <v>3155</v>
      </c>
      <c r="I976" s="15" t="s">
        <v>3155</v>
      </c>
      <c r="J976" s="15">
        <v>4</v>
      </c>
      <c r="K976" s="15" t="s">
        <v>3155</v>
      </c>
      <c r="L976" s="15">
        <v>111030202</v>
      </c>
      <c r="M976" s="15" t="s">
        <v>2280</v>
      </c>
      <c r="N976" s="15" t="s">
        <v>940</v>
      </c>
      <c r="O976" s="18" t="s">
        <v>2281</v>
      </c>
      <c r="P976" s="22" t="s">
        <v>3841</v>
      </c>
      <c r="Q976" s="15" t="s">
        <v>1211</v>
      </c>
      <c r="R976" s="18" t="s">
        <v>1679</v>
      </c>
      <c r="S976" s="22" t="b">
        <f t="shared" si="152"/>
        <v>0</v>
      </c>
      <c r="T976" s="18">
        <v>0</v>
      </c>
      <c r="U976" s="18">
        <v>0</v>
      </c>
      <c r="V976" s="15"/>
      <c r="W976" s="18" t="s">
        <v>6251</v>
      </c>
      <c r="X976" s="18"/>
      <c r="Y976" s="15" t="s">
        <v>73</v>
      </c>
      <c r="Z976" s="18" t="s">
        <v>6926</v>
      </c>
      <c r="AA976" s="18" t="s">
        <v>71</v>
      </c>
      <c r="AB976" s="18" t="s">
        <v>6927</v>
      </c>
      <c r="AC976" s="67" t="str">
        <f>+VLOOKUP("*"&amp;L976&amp;"*",'[2]REGISTROS SANITARIOS'!$D$732:$E$1070,2,FALSE)</f>
        <v>SI</v>
      </c>
      <c r="AD976" s="22" t="s">
        <v>1025</v>
      </c>
      <c r="AE976" s="16">
        <v>43249</v>
      </c>
      <c r="AF976" s="34" t="s">
        <v>68</v>
      </c>
      <c r="AG976" s="24">
        <v>19984620</v>
      </c>
      <c r="AH976" s="18">
        <v>1</v>
      </c>
      <c r="AI976" s="18" t="s">
        <v>1049</v>
      </c>
      <c r="AJ976" s="17">
        <v>192.5</v>
      </c>
      <c r="AK976" s="25">
        <v>192.5</v>
      </c>
      <c r="AL976" s="25">
        <v>4000</v>
      </c>
      <c r="AM976" s="35">
        <v>0</v>
      </c>
      <c r="AN976" s="49">
        <f t="shared" si="144"/>
        <v>770000</v>
      </c>
      <c r="AO976" s="18"/>
      <c r="AP976" s="15" t="s">
        <v>56</v>
      </c>
      <c r="AQ976" s="43" t="str">
        <f t="shared" si="145"/>
        <v>SI</v>
      </c>
      <c r="AR976" s="44">
        <f t="shared" si="146"/>
        <v>770000</v>
      </c>
      <c r="AS976" s="44">
        <f t="shared" si="147"/>
        <v>770000</v>
      </c>
      <c r="AT976" s="44">
        <f t="shared" si="148"/>
        <v>770000</v>
      </c>
      <c r="AU976" s="44">
        <f t="shared" si="149"/>
        <v>770000</v>
      </c>
      <c r="AV976" s="45" t="b">
        <f t="shared" si="150"/>
        <v>1</v>
      </c>
      <c r="AW976" s="45" t="b">
        <f t="shared" si="151"/>
        <v>1</v>
      </c>
      <c r="AX976" s="45"/>
    </row>
    <row r="977" spans="1:50" s="36" customFormat="1" ht="27.75" customHeight="1" x14ac:dyDescent="0.15">
      <c r="A977" s="36" t="str">
        <f t="shared" si="143"/>
        <v>Cooperativa de Hospitales de Antioquia - COHAN111040102</v>
      </c>
      <c r="B977" s="36" t="b">
        <f>+A977='[1]Anexo 9'!A977</f>
        <v>1</v>
      </c>
      <c r="C977" s="18">
        <v>890985122</v>
      </c>
      <c r="D977" s="18" t="s">
        <v>1031</v>
      </c>
      <c r="E977" s="15" t="s">
        <v>61</v>
      </c>
      <c r="F977" s="15" t="s">
        <v>62</v>
      </c>
      <c r="G977" s="15" t="s">
        <v>3155</v>
      </c>
      <c r="H977" s="15" t="s">
        <v>3155</v>
      </c>
      <c r="I977" s="15" t="s">
        <v>3155</v>
      </c>
      <c r="J977" s="15">
        <v>4</v>
      </c>
      <c r="K977" s="15" t="s">
        <v>3155</v>
      </c>
      <c r="L977" s="15">
        <v>111040102</v>
      </c>
      <c r="M977" s="15" t="s">
        <v>4234</v>
      </c>
      <c r="N977" s="15" t="s">
        <v>91</v>
      </c>
      <c r="O977" s="18" t="s">
        <v>4421</v>
      </c>
      <c r="P977" s="22" t="s">
        <v>73</v>
      </c>
      <c r="Q977" s="15" t="s">
        <v>1233</v>
      </c>
      <c r="R977" s="18" t="s">
        <v>1679</v>
      </c>
      <c r="S977" s="22" t="b">
        <f t="shared" si="152"/>
        <v>0</v>
      </c>
      <c r="T977" s="18">
        <v>0</v>
      </c>
      <c r="U977" s="18">
        <v>0</v>
      </c>
      <c r="V977" s="15"/>
      <c r="W977" s="18" t="s">
        <v>6252</v>
      </c>
      <c r="X977" s="18"/>
      <c r="Y977" s="15" t="s">
        <v>73</v>
      </c>
      <c r="Z977" s="18" t="s">
        <v>6928</v>
      </c>
      <c r="AA977" s="18" t="s">
        <v>71</v>
      </c>
      <c r="AB977" s="18" t="s">
        <v>6929</v>
      </c>
      <c r="AC977" s="67" t="e">
        <f>+VLOOKUP("*"&amp;L977&amp;"*",'[2]REGISTROS SANITARIOS'!$D$732:$E$1070,2,FALSE)</f>
        <v>#N/A</v>
      </c>
      <c r="AD977" s="22" t="s">
        <v>44</v>
      </c>
      <c r="AE977" s="16">
        <v>43486</v>
      </c>
      <c r="AF977" s="34" t="s">
        <v>68</v>
      </c>
      <c r="AG977" s="24">
        <v>33031</v>
      </c>
      <c r="AH977" s="18">
        <v>1</v>
      </c>
      <c r="AI977" s="18" t="s">
        <v>1049</v>
      </c>
      <c r="AJ977" s="17">
        <v>5.5</v>
      </c>
      <c r="AK977" s="25">
        <v>5.5</v>
      </c>
      <c r="AL977" s="25">
        <v>18500</v>
      </c>
      <c r="AM977" s="35">
        <v>0</v>
      </c>
      <c r="AN977" s="49">
        <f t="shared" si="144"/>
        <v>101750</v>
      </c>
      <c r="AO977" s="18"/>
      <c r="AP977" s="15" t="s">
        <v>56</v>
      </c>
      <c r="AQ977" s="43" t="str">
        <f t="shared" si="145"/>
        <v>SI</v>
      </c>
      <c r="AR977" s="44">
        <f t="shared" si="146"/>
        <v>101750</v>
      </c>
      <c r="AS977" s="44">
        <f t="shared" si="147"/>
        <v>101750</v>
      </c>
      <c r="AT977" s="44">
        <f t="shared" si="148"/>
        <v>101750</v>
      </c>
      <c r="AU977" s="44">
        <f t="shared" si="149"/>
        <v>101750</v>
      </c>
      <c r="AV977" s="45" t="b">
        <f t="shared" si="150"/>
        <v>1</v>
      </c>
      <c r="AW977" s="45" t="b">
        <f t="shared" si="151"/>
        <v>1</v>
      </c>
      <c r="AX977" s="45"/>
    </row>
    <row r="978" spans="1:50" s="36" customFormat="1" ht="27.75" customHeight="1" x14ac:dyDescent="0.15">
      <c r="A978" s="36" t="str">
        <f t="shared" si="143"/>
        <v>Cooperativa de Hospitales de Antioquia - COHAN111050202</v>
      </c>
      <c r="B978" s="36" t="b">
        <f>+A978='[1]Anexo 9'!A978</f>
        <v>1</v>
      </c>
      <c r="C978" s="18">
        <v>890985122</v>
      </c>
      <c r="D978" s="18" t="s">
        <v>1031</v>
      </c>
      <c r="E978" s="15" t="s">
        <v>61</v>
      </c>
      <c r="F978" s="15" t="s">
        <v>62</v>
      </c>
      <c r="G978" s="15" t="s">
        <v>3155</v>
      </c>
      <c r="H978" s="15" t="s">
        <v>3155</v>
      </c>
      <c r="I978" s="15" t="s">
        <v>3155</v>
      </c>
      <c r="J978" s="15">
        <v>5</v>
      </c>
      <c r="K978" s="15" t="s">
        <v>3155</v>
      </c>
      <c r="L978" s="15">
        <v>111050202</v>
      </c>
      <c r="M978" s="15" t="s">
        <v>4236</v>
      </c>
      <c r="N978" s="15" t="s">
        <v>91</v>
      </c>
      <c r="O978" s="18" t="s">
        <v>4422</v>
      </c>
      <c r="P978" s="22" t="s">
        <v>3841</v>
      </c>
      <c r="Q978" s="15" t="s">
        <v>1233</v>
      </c>
      <c r="R978" s="18" t="s">
        <v>1931</v>
      </c>
      <c r="S978" s="22" t="b">
        <f t="shared" si="152"/>
        <v>0</v>
      </c>
      <c r="T978" s="18">
        <v>0</v>
      </c>
      <c r="U978" s="18">
        <v>0</v>
      </c>
      <c r="V978" s="15"/>
      <c r="W978" s="18" t="s">
        <v>6253</v>
      </c>
      <c r="X978" s="18"/>
      <c r="Y978" s="15" t="s">
        <v>73</v>
      </c>
      <c r="Z978" s="18" t="s">
        <v>2135</v>
      </c>
      <c r="AA978" s="18" t="s">
        <v>71</v>
      </c>
      <c r="AB978" s="18" t="s">
        <v>6930</v>
      </c>
      <c r="AC978" s="67" t="str">
        <f>+VLOOKUP("*"&amp;L978&amp;"*",'[2]REGISTROS SANITARIOS'!$D$732:$E$1070,2,FALSE)</f>
        <v>SI</v>
      </c>
      <c r="AD978" s="22" t="s">
        <v>1025</v>
      </c>
      <c r="AE978" s="16">
        <v>44828</v>
      </c>
      <c r="AF978" s="34" t="s">
        <v>73</v>
      </c>
      <c r="AG978" s="24">
        <v>19963482</v>
      </c>
      <c r="AH978" s="18">
        <v>6</v>
      </c>
      <c r="AI978" s="18" t="s">
        <v>1049</v>
      </c>
      <c r="AJ978" s="17">
        <v>11</v>
      </c>
      <c r="AK978" s="25">
        <v>11</v>
      </c>
      <c r="AL978" s="25">
        <v>2241</v>
      </c>
      <c r="AM978" s="35">
        <v>0</v>
      </c>
      <c r="AN978" s="49">
        <f t="shared" si="144"/>
        <v>24651</v>
      </c>
      <c r="AO978" s="18"/>
      <c r="AP978" s="15">
        <v>1</v>
      </c>
      <c r="AQ978" s="43" t="str">
        <f t="shared" si="145"/>
        <v>SI</v>
      </c>
      <c r="AR978" s="44">
        <f t="shared" si="146"/>
        <v>24651</v>
      </c>
      <c r="AS978" s="44">
        <f t="shared" si="147"/>
        <v>24651</v>
      </c>
      <c r="AT978" s="44">
        <f t="shared" si="148"/>
        <v>24651</v>
      </c>
      <c r="AU978" s="44">
        <f t="shared" si="149"/>
        <v>24651</v>
      </c>
      <c r="AV978" s="45" t="b">
        <f t="shared" si="150"/>
        <v>1</v>
      </c>
      <c r="AW978" s="45" t="b">
        <f t="shared" si="151"/>
        <v>1</v>
      </c>
      <c r="AX978" s="45"/>
    </row>
    <row r="979" spans="1:50" s="36" customFormat="1" ht="27.75" customHeight="1" x14ac:dyDescent="0.15">
      <c r="A979" s="36" t="str">
        <f t="shared" si="143"/>
        <v>Cooperativa de Hospitales de Antioquia - COHAN111070102</v>
      </c>
      <c r="B979" s="36" t="b">
        <f>+A979='[1]Anexo 9'!A979</f>
        <v>1</v>
      </c>
      <c r="C979" s="18">
        <v>890985122</v>
      </c>
      <c r="D979" s="18" t="s">
        <v>1031</v>
      </c>
      <c r="E979" s="15" t="s">
        <v>61</v>
      </c>
      <c r="F979" s="15" t="s">
        <v>62</v>
      </c>
      <c r="G979" s="15" t="s">
        <v>3155</v>
      </c>
      <c r="H979" s="15" t="s">
        <v>3155</v>
      </c>
      <c r="I979" s="15" t="s">
        <v>3155</v>
      </c>
      <c r="J979" s="15">
        <v>3</v>
      </c>
      <c r="K979" s="15" t="s">
        <v>3155</v>
      </c>
      <c r="L979" s="15">
        <v>111070102</v>
      </c>
      <c r="M979" s="15" t="s">
        <v>2971</v>
      </c>
      <c r="N979" s="15" t="s">
        <v>91</v>
      </c>
      <c r="O979" s="18" t="s">
        <v>4423</v>
      </c>
      <c r="P979" s="22" t="s">
        <v>3841</v>
      </c>
      <c r="Q979" s="15" t="s">
        <v>1211</v>
      </c>
      <c r="R979" s="18" t="s">
        <v>1679</v>
      </c>
      <c r="S979" s="22" t="b">
        <f t="shared" si="152"/>
        <v>0</v>
      </c>
      <c r="T979" s="18">
        <v>0</v>
      </c>
      <c r="U979" s="18">
        <v>0</v>
      </c>
      <c r="V979" s="15"/>
      <c r="W979" s="18" t="s">
        <v>2134</v>
      </c>
      <c r="X979" s="18"/>
      <c r="Y979" s="15" t="s">
        <v>73</v>
      </c>
      <c r="Z979" s="18" t="s">
        <v>2285</v>
      </c>
      <c r="AA979" s="18" t="s">
        <v>71</v>
      </c>
      <c r="AB979" s="18" t="s">
        <v>2972</v>
      </c>
      <c r="AC979" s="67" t="str">
        <f>+VLOOKUP("*"&amp;L979&amp;"*",'[2]REGISTROS SANITARIOS'!$D$732:$E$1070,2,FALSE)</f>
        <v>SI</v>
      </c>
      <c r="AD979" s="22" t="s">
        <v>1025</v>
      </c>
      <c r="AE979" s="16">
        <v>44081</v>
      </c>
      <c r="AF979" s="34" t="s">
        <v>68</v>
      </c>
      <c r="AG979" s="24">
        <v>19941885</v>
      </c>
      <c r="AH979" s="18">
        <v>7</v>
      </c>
      <c r="AI979" s="18" t="s">
        <v>1049</v>
      </c>
      <c r="AJ979" s="17">
        <v>3300</v>
      </c>
      <c r="AK979" s="25">
        <v>3300</v>
      </c>
      <c r="AL979" s="25">
        <v>3046</v>
      </c>
      <c r="AM979" s="35">
        <v>0</v>
      </c>
      <c r="AN979" s="49">
        <f t="shared" si="144"/>
        <v>10051800</v>
      </c>
      <c r="AO979" s="18" t="s">
        <v>45</v>
      </c>
      <c r="AP979" s="15" t="s">
        <v>56</v>
      </c>
      <c r="AQ979" s="43" t="str">
        <f t="shared" si="145"/>
        <v>SI</v>
      </c>
      <c r="AR979" s="44">
        <f t="shared" si="146"/>
        <v>10051800</v>
      </c>
      <c r="AS979" s="44">
        <f t="shared" si="147"/>
        <v>10051800</v>
      </c>
      <c r="AT979" s="44">
        <f t="shared" si="148"/>
        <v>10051800</v>
      </c>
      <c r="AU979" s="44">
        <f t="shared" si="149"/>
        <v>10051800</v>
      </c>
      <c r="AV979" s="45" t="b">
        <f t="shared" si="150"/>
        <v>1</v>
      </c>
      <c r="AW979" s="45" t="b">
        <f t="shared" si="151"/>
        <v>1</v>
      </c>
      <c r="AX979" s="45"/>
    </row>
    <row r="980" spans="1:50" s="36" customFormat="1" ht="27.75" customHeight="1" x14ac:dyDescent="0.15">
      <c r="A980" s="36" t="str">
        <f t="shared" si="143"/>
        <v>Cooperativa de Hospitales de Antioquia - COHAN111080102</v>
      </c>
      <c r="B980" s="36" t="b">
        <f>+A980='[1]Anexo 9'!A980</f>
        <v>1</v>
      </c>
      <c r="C980" s="18">
        <v>890985122</v>
      </c>
      <c r="D980" s="18" t="s">
        <v>1031</v>
      </c>
      <c r="E980" s="15" t="s">
        <v>61</v>
      </c>
      <c r="F980" s="15" t="s">
        <v>62</v>
      </c>
      <c r="G980" s="15" t="s">
        <v>3155</v>
      </c>
      <c r="H980" s="15" t="s">
        <v>3155</v>
      </c>
      <c r="I980" s="15" t="s">
        <v>3155</v>
      </c>
      <c r="J980" s="15">
        <v>4</v>
      </c>
      <c r="K980" s="15" t="s">
        <v>3155</v>
      </c>
      <c r="L980" s="15">
        <v>111080102</v>
      </c>
      <c r="M980" s="15" t="s">
        <v>2282</v>
      </c>
      <c r="N980" s="15" t="s">
        <v>91</v>
      </c>
      <c r="O980" s="18" t="s">
        <v>2283</v>
      </c>
      <c r="P980" s="22" t="s">
        <v>3841</v>
      </c>
      <c r="Q980" s="15" t="s">
        <v>1233</v>
      </c>
      <c r="R980" s="18" t="s">
        <v>1233</v>
      </c>
      <c r="S980" s="22" t="s">
        <v>73</v>
      </c>
      <c r="T980" s="18">
        <v>0</v>
      </c>
      <c r="U980" s="18" t="s">
        <v>2317</v>
      </c>
      <c r="V980" s="15"/>
      <c r="W980" s="18" t="s">
        <v>2284</v>
      </c>
      <c r="X980" s="18"/>
      <c r="Y980" s="15" t="s">
        <v>73</v>
      </c>
      <c r="Z980" s="18" t="s">
        <v>2285</v>
      </c>
      <c r="AA980" s="18" t="s">
        <v>71</v>
      </c>
      <c r="AB980" s="18" t="s">
        <v>2286</v>
      </c>
      <c r="AC980" s="67" t="str">
        <f>+VLOOKUP("*"&amp;L980&amp;"*",'[2]REGISTROS SANITARIOS'!$D$732:$E$1070,2,FALSE)</f>
        <v>SI</v>
      </c>
      <c r="AD980" s="22" t="s">
        <v>1025</v>
      </c>
      <c r="AE980" s="16">
        <v>44839</v>
      </c>
      <c r="AF980" s="34" t="s">
        <v>73</v>
      </c>
      <c r="AG980" s="24">
        <v>20033548</v>
      </c>
      <c r="AH980" s="18">
        <v>3</v>
      </c>
      <c r="AI980" s="18" t="s">
        <v>1049</v>
      </c>
      <c r="AJ980" s="17">
        <v>1650</v>
      </c>
      <c r="AK980" s="25">
        <v>1650</v>
      </c>
      <c r="AL980" s="25">
        <v>2975</v>
      </c>
      <c r="AM980" s="35">
        <v>0</v>
      </c>
      <c r="AN980" s="49">
        <f t="shared" si="144"/>
        <v>4908750</v>
      </c>
      <c r="AO980" s="18"/>
      <c r="AP980" s="15" t="s">
        <v>56</v>
      </c>
      <c r="AQ980" s="43" t="str">
        <f t="shared" si="145"/>
        <v>SI</v>
      </c>
      <c r="AR980" s="44">
        <f t="shared" si="146"/>
        <v>4908750</v>
      </c>
      <c r="AS980" s="44">
        <f t="shared" si="147"/>
        <v>4908750</v>
      </c>
      <c r="AT980" s="44">
        <f t="shared" si="148"/>
        <v>4908750</v>
      </c>
      <c r="AU980" s="44">
        <f t="shared" si="149"/>
        <v>4908750</v>
      </c>
      <c r="AV980" s="45" t="b">
        <f t="shared" si="150"/>
        <v>1</v>
      </c>
      <c r="AW980" s="45" t="b">
        <f t="shared" si="151"/>
        <v>1</v>
      </c>
      <c r="AX980" s="45"/>
    </row>
    <row r="981" spans="1:50" s="36" customFormat="1" ht="27.75" customHeight="1" x14ac:dyDescent="0.15">
      <c r="A981" s="36" t="str">
        <f t="shared" si="143"/>
        <v>Cooperativa de Hospitales de Antioquia - COHAN112010206</v>
      </c>
      <c r="B981" s="36" t="b">
        <f>+A981='[1]Anexo 9'!A981</f>
        <v>1</v>
      </c>
      <c r="C981" s="18">
        <v>890985122</v>
      </c>
      <c r="D981" s="18" t="s">
        <v>1031</v>
      </c>
      <c r="E981" s="15" t="s">
        <v>61</v>
      </c>
      <c r="F981" s="15" t="s">
        <v>62</v>
      </c>
      <c r="G981" s="15" t="s">
        <v>3155</v>
      </c>
      <c r="H981" s="15" t="s">
        <v>3155</v>
      </c>
      <c r="I981" s="15" t="s">
        <v>3155</v>
      </c>
      <c r="J981" s="15">
        <v>6</v>
      </c>
      <c r="K981" s="15" t="s">
        <v>3155</v>
      </c>
      <c r="L981" s="15">
        <v>112010206</v>
      </c>
      <c r="M981" s="15" t="s">
        <v>2287</v>
      </c>
      <c r="N981" s="15" t="s">
        <v>835</v>
      </c>
      <c r="O981" s="18" t="s">
        <v>2288</v>
      </c>
      <c r="P981" s="22" t="s">
        <v>73</v>
      </c>
      <c r="Q981" s="15" t="s">
        <v>2289</v>
      </c>
      <c r="R981" s="18" t="s">
        <v>2122</v>
      </c>
      <c r="S981" s="22" t="b">
        <f>+R981=Q981</f>
        <v>0</v>
      </c>
      <c r="T981" s="18">
        <v>0</v>
      </c>
      <c r="U981" s="18">
        <v>0</v>
      </c>
      <c r="V981" s="15"/>
      <c r="W981" s="18" t="s">
        <v>2104</v>
      </c>
      <c r="X981" s="18"/>
      <c r="Y981" s="15" t="s">
        <v>73</v>
      </c>
      <c r="Z981" s="18" t="s">
        <v>2290</v>
      </c>
      <c r="AA981" s="18" t="s">
        <v>71</v>
      </c>
      <c r="AB981" s="18" t="s">
        <v>2291</v>
      </c>
      <c r="AC981" s="67" t="str">
        <f>+VLOOKUP("*"&amp;L981&amp;"*",'[2]REGISTROS SANITARIOS'!$D$732:$E$1070,2,FALSE)</f>
        <v>SI</v>
      </c>
      <c r="AD981" s="22" t="s">
        <v>1025</v>
      </c>
      <c r="AE981" s="16">
        <v>43267</v>
      </c>
      <c r="AF981" s="34" t="s">
        <v>68</v>
      </c>
      <c r="AG981" s="24">
        <v>19980849</v>
      </c>
      <c r="AH981" s="18">
        <v>1</v>
      </c>
      <c r="AI981" s="18" t="s">
        <v>1049</v>
      </c>
      <c r="AJ981" s="17">
        <v>3630</v>
      </c>
      <c r="AK981" s="25">
        <v>3630</v>
      </c>
      <c r="AL981" s="25">
        <v>7250</v>
      </c>
      <c r="AM981" s="35">
        <v>0</v>
      </c>
      <c r="AN981" s="49">
        <f t="shared" si="144"/>
        <v>26317500</v>
      </c>
      <c r="AO981" s="18"/>
      <c r="AP981" s="15" t="s">
        <v>56</v>
      </c>
      <c r="AQ981" s="43" t="str">
        <f t="shared" si="145"/>
        <v>SI</v>
      </c>
      <c r="AR981" s="44">
        <f t="shared" si="146"/>
        <v>26317500</v>
      </c>
      <c r="AS981" s="44">
        <f t="shared" si="147"/>
        <v>26317500</v>
      </c>
      <c r="AT981" s="44">
        <f t="shared" si="148"/>
        <v>26317500</v>
      </c>
      <c r="AU981" s="44">
        <f t="shared" si="149"/>
        <v>26317500</v>
      </c>
      <c r="AV981" s="45" t="b">
        <f t="shared" si="150"/>
        <v>1</v>
      </c>
      <c r="AW981" s="45" t="b">
        <f t="shared" si="151"/>
        <v>1</v>
      </c>
      <c r="AX981" s="45"/>
    </row>
    <row r="982" spans="1:50" s="36" customFormat="1" ht="27.75" customHeight="1" x14ac:dyDescent="0.15">
      <c r="A982" s="36" t="str">
        <f t="shared" si="143"/>
        <v>Cooperativa de Hospitales de Antioquia - COHAN112020306</v>
      </c>
      <c r="B982" s="36" t="b">
        <f>+A982='[1]Anexo 9'!A982</f>
        <v>1</v>
      </c>
      <c r="C982" s="18">
        <v>890985122</v>
      </c>
      <c r="D982" s="18" t="s">
        <v>1031</v>
      </c>
      <c r="E982" s="15" t="s">
        <v>61</v>
      </c>
      <c r="F982" s="15" t="s">
        <v>62</v>
      </c>
      <c r="G982" s="15" t="s">
        <v>3155</v>
      </c>
      <c r="H982" s="15" t="s">
        <v>3155</v>
      </c>
      <c r="I982" s="15" t="s">
        <v>3155</v>
      </c>
      <c r="J982" s="15">
        <v>3</v>
      </c>
      <c r="K982" s="15" t="s">
        <v>3155</v>
      </c>
      <c r="L982" s="15">
        <v>112020306</v>
      </c>
      <c r="M982" s="15" t="s">
        <v>2295</v>
      </c>
      <c r="N982" s="15" t="s">
        <v>2296</v>
      </c>
      <c r="O982" s="18" t="s">
        <v>4424</v>
      </c>
      <c r="P982" s="22" t="s">
        <v>3841</v>
      </c>
      <c r="Q982" s="15" t="s">
        <v>2297</v>
      </c>
      <c r="R982" s="18" t="s">
        <v>1679</v>
      </c>
      <c r="S982" s="22" t="b">
        <f>+R982=Q982</f>
        <v>0</v>
      </c>
      <c r="T982" s="18">
        <v>0</v>
      </c>
      <c r="U982" s="18">
        <v>0</v>
      </c>
      <c r="V982" s="15"/>
      <c r="W982" s="18" t="s">
        <v>6254</v>
      </c>
      <c r="X982" s="18"/>
      <c r="Y982" s="15" t="s">
        <v>73</v>
      </c>
      <c r="Z982" s="18" t="s">
        <v>6931</v>
      </c>
      <c r="AA982" s="18" t="s">
        <v>71</v>
      </c>
      <c r="AB982" s="18" t="s">
        <v>2038</v>
      </c>
      <c r="AC982" s="67" t="str">
        <f>+VLOOKUP("*"&amp;L982&amp;"*",'[2]REGISTROS SANITARIOS'!$D$732:$E$1070,2,FALSE)</f>
        <v>SI</v>
      </c>
      <c r="AD982" s="22" t="s">
        <v>1025</v>
      </c>
      <c r="AE982" s="16">
        <v>36892</v>
      </c>
      <c r="AF982" s="34" t="s">
        <v>68</v>
      </c>
      <c r="AG982" s="24">
        <v>1</v>
      </c>
      <c r="AH982" s="18">
        <v>0</v>
      </c>
      <c r="AI982" s="18" t="s">
        <v>1049</v>
      </c>
      <c r="AJ982" s="17">
        <v>154</v>
      </c>
      <c r="AK982" s="25">
        <v>154</v>
      </c>
      <c r="AL982" s="25">
        <v>53125</v>
      </c>
      <c r="AM982" s="35">
        <v>0</v>
      </c>
      <c r="AN982" s="49">
        <f t="shared" si="144"/>
        <v>8181250</v>
      </c>
      <c r="AO982" s="18"/>
      <c r="AP982" s="15">
        <v>1</v>
      </c>
      <c r="AQ982" s="43" t="str">
        <f t="shared" si="145"/>
        <v>SI</v>
      </c>
      <c r="AR982" s="44">
        <f t="shared" si="146"/>
        <v>8181250</v>
      </c>
      <c r="AS982" s="44">
        <f t="shared" si="147"/>
        <v>8181250</v>
      </c>
      <c r="AT982" s="44">
        <f t="shared" si="148"/>
        <v>8181250</v>
      </c>
      <c r="AU982" s="44">
        <f t="shared" si="149"/>
        <v>8181250</v>
      </c>
      <c r="AV982" s="45" t="b">
        <f t="shared" si="150"/>
        <v>1</v>
      </c>
      <c r="AW982" s="45" t="b">
        <f t="shared" si="151"/>
        <v>1</v>
      </c>
      <c r="AX982" s="45"/>
    </row>
    <row r="983" spans="1:50" s="36" customFormat="1" ht="27.75" customHeight="1" x14ac:dyDescent="0.15">
      <c r="A983" s="36" t="str">
        <f t="shared" si="143"/>
        <v>Cooperativa de Hospitales de Antioquia - COHAN112020406</v>
      </c>
      <c r="B983" s="36" t="b">
        <f>+A983='[1]Anexo 9'!A983</f>
        <v>1</v>
      </c>
      <c r="C983" s="18">
        <v>890985122</v>
      </c>
      <c r="D983" s="18" t="s">
        <v>1031</v>
      </c>
      <c r="E983" s="15" t="s">
        <v>61</v>
      </c>
      <c r="F983" s="15" t="s">
        <v>62</v>
      </c>
      <c r="G983" s="15" t="s">
        <v>3155</v>
      </c>
      <c r="H983" s="15" t="s">
        <v>3155</v>
      </c>
      <c r="I983" s="15" t="s">
        <v>3155</v>
      </c>
      <c r="J983" s="15">
        <v>5</v>
      </c>
      <c r="K983" s="15" t="s">
        <v>3155</v>
      </c>
      <c r="L983" s="15">
        <v>112020406</v>
      </c>
      <c r="M983" s="15" t="s">
        <v>2299</v>
      </c>
      <c r="N983" s="15" t="s">
        <v>835</v>
      </c>
      <c r="O983" s="18" t="s">
        <v>2300</v>
      </c>
      <c r="P983" s="22" t="s">
        <v>73</v>
      </c>
      <c r="Q983" s="15" t="s">
        <v>2289</v>
      </c>
      <c r="R983" s="18" t="s">
        <v>2122</v>
      </c>
      <c r="S983" s="22" t="b">
        <f>+R983=Q983</f>
        <v>0</v>
      </c>
      <c r="T983" s="18">
        <v>0</v>
      </c>
      <c r="U983" s="18">
        <v>0</v>
      </c>
      <c r="V983" s="15"/>
      <c r="W983" s="18" t="s">
        <v>1707</v>
      </c>
      <c r="X983" s="18"/>
      <c r="Y983" s="15" t="s">
        <v>73</v>
      </c>
      <c r="Z983" s="18" t="s">
        <v>1708</v>
      </c>
      <c r="AA983" s="18" t="s">
        <v>71</v>
      </c>
      <c r="AB983" s="18" t="s">
        <v>2301</v>
      </c>
      <c r="AC983" s="67" t="str">
        <f>+VLOOKUP("*"&amp;L983&amp;"*",'[2]REGISTROS SANITARIOS'!$D$732:$E$1070,2,FALSE)</f>
        <v>SI</v>
      </c>
      <c r="AD983" s="22" t="s">
        <v>1025</v>
      </c>
      <c r="AE983" s="16">
        <v>43146</v>
      </c>
      <c r="AF983" s="34" t="s">
        <v>68</v>
      </c>
      <c r="AG983" s="24">
        <v>19930887</v>
      </c>
      <c r="AH983" s="18">
        <v>3</v>
      </c>
      <c r="AI983" s="18" t="s">
        <v>1049</v>
      </c>
      <c r="AJ983" s="17">
        <v>2970</v>
      </c>
      <c r="AK983" s="25">
        <v>2970</v>
      </c>
      <c r="AL983" s="25">
        <v>3489</v>
      </c>
      <c r="AM983" s="35">
        <v>0</v>
      </c>
      <c r="AN983" s="49">
        <f t="shared" si="144"/>
        <v>10362330</v>
      </c>
      <c r="AO983" s="18"/>
      <c r="AP983" s="15" t="s">
        <v>56</v>
      </c>
      <c r="AQ983" s="43" t="str">
        <f t="shared" si="145"/>
        <v>SI</v>
      </c>
      <c r="AR983" s="44">
        <f t="shared" si="146"/>
        <v>10362330</v>
      </c>
      <c r="AS983" s="44">
        <f t="shared" si="147"/>
        <v>10362330</v>
      </c>
      <c r="AT983" s="44">
        <f t="shared" si="148"/>
        <v>10362330</v>
      </c>
      <c r="AU983" s="44">
        <f t="shared" si="149"/>
        <v>10362330</v>
      </c>
      <c r="AV983" s="45" t="b">
        <f t="shared" si="150"/>
        <v>1</v>
      </c>
      <c r="AW983" s="45" t="b">
        <f t="shared" si="151"/>
        <v>1</v>
      </c>
      <c r="AX983" s="45"/>
    </row>
    <row r="984" spans="1:50" s="36" customFormat="1" ht="27.75" customHeight="1" x14ac:dyDescent="0.15">
      <c r="A984" s="36" t="str">
        <f t="shared" si="143"/>
        <v>Cooperativa de Hospitales de Antioquia - COHAN112030106</v>
      </c>
      <c r="B984" s="36" t="b">
        <f>+A984='[1]Anexo 9'!A984</f>
        <v>1</v>
      </c>
      <c r="C984" s="18">
        <v>890985122</v>
      </c>
      <c r="D984" s="18" t="s">
        <v>1031</v>
      </c>
      <c r="E984" s="15" t="s">
        <v>61</v>
      </c>
      <c r="F984" s="15" t="s">
        <v>62</v>
      </c>
      <c r="G984" s="15" t="s">
        <v>3155</v>
      </c>
      <c r="H984" s="15" t="s">
        <v>3155</v>
      </c>
      <c r="I984" s="15" t="s">
        <v>3155</v>
      </c>
      <c r="J984" s="15">
        <v>6</v>
      </c>
      <c r="K984" s="15" t="s">
        <v>3155</v>
      </c>
      <c r="L984" s="15">
        <v>112030106</v>
      </c>
      <c r="M984" s="15" t="s">
        <v>2304</v>
      </c>
      <c r="N984" s="15" t="s">
        <v>835</v>
      </c>
      <c r="O984" s="18" t="s">
        <v>2305</v>
      </c>
      <c r="P984" s="22" t="s">
        <v>73</v>
      </c>
      <c r="Q984" s="15" t="s">
        <v>2306</v>
      </c>
      <c r="R984" s="18" t="s">
        <v>2306</v>
      </c>
      <c r="S984" s="22" t="s">
        <v>73</v>
      </c>
      <c r="T984" s="18">
        <v>0</v>
      </c>
      <c r="U984" s="18" t="s">
        <v>2307</v>
      </c>
      <c r="V984" s="15"/>
      <c r="W984" s="18" t="s">
        <v>1824</v>
      </c>
      <c r="X984" s="18"/>
      <c r="Y984" s="15" t="s">
        <v>73</v>
      </c>
      <c r="Z984" s="18" t="s">
        <v>6932</v>
      </c>
      <c r="AA984" s="18" t="s">
        <v>71</v>
      </c>
      <c r="AB984" s="18" t="s">
        <v>6933</v>
      </c>
      <c r="AC984" s="67" t="str">
        <f>+VLOOKUP("*"&amp;L984&amp;"*",'[2]REGISTROS SANITARIOS'!$D$732:$E$1070,2,FALSE)</f>
        <v>SI</v>
      </c>
      <c r="AD984" s="22" t="s">
        <v>1025</v>
      </c>
      <c r="AE984" s="16">
        <v>44176</v>
      </c>
      <c r="AF984" s="34" t="s">
        <v>68</v>
      </c>
      <c r="AG984" s="24">
        <v>19912977</v>
      </c>
      <c r="AH984" s="18">
        <v>2</v>
      </c>
      <c r="AI984" s="18" t="s">
        <v>1049</v>
      </c>
      <c r="AJ984" s="17">
        <v>6050</v>
      </c>
      <c r="AK984" s="25">
        <v>6050</v>
      </c>
      <c r="AL984" s="25">
        <v>1625</v>
      </c>
      <c r="AM984" s="35">
        <v>0</v>
      </c>
      <c r="AN984" s="49">
        <f t="shared" si="144"/>
        <v>9831250</v>
      </c>
      <c r="AO984" s="18"/>
      <c r="AP984" s="15">
        <v>1</v>
      </c>
      <c r="AQ984" s="43" t="str">
        <f t="shared" si="145"/>
        <v>SI</v>
      </c>
      <c r="AR984" s="44">
        <f t="shared" si="146"/>
        <v>9831250</v>
      </c>
      <c r="AS984" s="44">
        <f t="shared" si="147"/>
        <v>9831250</v>
      </c>
      <c r="AT984" s="44">
        <f t="shared" si="148"/>
        <v>9831250</v>
      </c>
      <c r="AU984" s="44">
        <f t="shared" si="149"/>
        <v>9831250</v>
      </c>
      <c r="AV984" s="45" t="b">
        <f t="shared" si="150"/>
        <v>1</v>
      </c>
      <c r="AW984" s="45" t="b">
        <f t="shared" si="151"/>
        <v>1</v>
      </c>
      <c r="AX984" s="45"/>
    </row>
    <row r="985" spans="1:50" s="36" customFormat="1" ht="27.75" customHeight="1" x14ac:dyDescent="0.15">
      <c r="A985" s="36" t="str">
        <f t="shared" si="143"/>
        <v>Cooperativa de Hospitales de Antioquia - COHAN112030206</v>
      </c>
      <c r="B985" s="36" t="b">
        <f>+A985='[1]Anexo 9'!A985</f>
        <v>1</v>
      </c>
      <c r="C985" s="18">
        <v>890985122</v>
      </c>
      <c r="D985" s="18" t="s">
        <v>1031</v>
      </c>
      <c r="E985" s="15" t="s">
        <v>61</v>
      </c>
      <c r="F985" s="15" t="s">
        <v>62</v>
      </c>
      <c r="G985" s="15" t="s">
        <v>3155</v>
      </c>
      <c r="H985" s="15" t="s">
        <v>3155</v>
      </c>
      <c r="I985" s="15" t="s">
        <v>3155</v>
      </c>
      <c r="J985" s="15">
        <v>6</v>
      </c>
      <c r="K985" s="15" t="s">
        <v>3155</v>
      </c>
      <c r="L985" s="15">
        <v>112030206</v>
      </c>
      <c r="M985" s="15" t="s">
        <v>2309</v>
      </c>
      <c r="N985" s="15" t="s">
        <v>835</v>
      </c>
      <c r="O985" s="18" t="s">
        <v>2310</v>
      </c>
      <c r="P985" s="22" t="s">
        <v>73</v>
      </c>
      <c r="Q985" s="15" t="s">
        <v>2311</v>
      </c>
      <c r="R985" s="18" t="s">
        <v>2311</v>
      </c>
      <c r="S985" s="22" t="s">
        <v>73</v>
      </c>
      <c r="T985" s="18">
        <v>0</v>
      </c>
      <c r="U985" s="18" t="s">
        <v>2312</v>
      </c>
      <c r="V985" s="15"/>
      <c r="W985" s="18" t="s">
        <v>6255</v>
      </c>
      <c r="X985" s="18"/>
      <c r="Y985" s="15" t="s">
        <v>73</v>
      </c>
      <c r="Z985" s="18" t="s">
        <v>2021</v>
      </c>
      <c r="AA985" s="18" t="s">
        <v>71</v>
      </c>
      <c r="AB985" s="18" t="s">
        <v>2314</v>
      </c>
      <c r="AC985" s="67" t="str">
        <f>+VLOOKUP("*"&amp;L985&amp;"*",'[2]REGISTROS SANITARIOS'!$D$732:$E$1070,2,FALSE)</f>
        <v>SI</v>
      </c>
      <c r="AD985" s="22" t="s">
        <v>1025</v>
      </c>
      <c r="AE985" s="16">
        <v>44258</v>
      </c>
      <c r="AF985" s="34" t="s">
        <v>68</v>
      </c>
      <c r="AG985" s="24">
        <v>21475</v>
      </c>
      <c r="AH985" s="18">
        <v>2</v>
      </c>
      <c r="AI985" s="18" t="s">
        <v>1049</v>
      </c>
      <c r="AJ985" s="17">
        <v>2420</v>
      </c>
      <c r="AK985" s="25">
        <v>2420</v>
      </c>
      <c r="AL985" s="25">
        <v>2625</v>
      </c>
      <c r="AM985" s="35">
        <v>0</v>
      </c>
      <c r="AN985" s="49">
        <f t="shared" si="144"/>
        <v>6352500</v>
      </c>
      <c r="AO985" s="18"/>
      <c r="AP985" s="15" t="s">
        <v>56</v>
      </c>
      <c r="AQ985" s="43" t="str">
        <f t="shared" si="145"/>
        <v>SI</v>
      </c>
      <c r="AR985" s="44">
        <f t="shared" si="146"/>
        <v>6352500</v>
      </c>
      <c r="AS985" s="44">
        <f t="shared" si="147"/>
        <v>6352500</v>
      </c>
      <c r="AT985" s="44">
        <f t="shared" si="148"/>
        <v>6352500</v>
      </c>
      <c r="AU985" s="44">
        <f t="shared" si="149"/>
        <v>6352500</v>
      </c>
      <c r="AV985" s="45" t="b">
        <f t="shared" si="150"/>
        <v>1</v>
      </c>
      <c r="AW985" s="45" t="b">
        <f t="shared" si="151"/>
        <v>1</v>
      </c>
      <c r="AX985" s="45"/>
    </row>
    <row r="986" spans="1:50" s="36" customFormat="1" ht="27.75" customHeight="1" x14ac:dyDescent="0.15">
      <c r="A986" s="36" t="str">
        <f t="shared" si="143"/>
        <v>Cooperativa de Hospitales de Antioquia - COHAN112030306</v>
      </c>
      <c r="B986" s="36" t="b">
        <f>+A986='[1]Anexo 9'!A986</f>
        <v>1</v>
      </c>
      <c r="C986" s="18">
        <v>890985122</v>
      </c>
      <c r="D986" s="18" t="s">
        <v>1031</v>
      </c>
      <c r="E986" s="15" t="s">
        <v>61</v>
      </c>
      <c r="F986" s="15" t="s">
        <v>62</v>
      </c>
      <c r="G986" s="15" t="s">
        <v>3155</v>
      </c>
      <c r="H986" s="15" t="s">
        <v>3155</v>
      </c>
      <c r="I986" s="15" t="s">
        <v>3155</v>
      </c>
      <c r="J986" s="15">
        <v>6</v>
      </c>
      <c r="K986" s="15" t="s">
        <v>3155</v>
      </c>
      <c r="L986" s="15">
        <v>112030306</v>
      </c>
      <c r="M986" s="15" t="s">
        <v>2315</v>
      </c>
      <c r="N986" s="15" t="s">
        <v>91</v>
      </c>
      <c r="O986" s="18" t="s">
        <v>2316</v>
      </c>
      <c r="P986" s="22" t="s">
        <v>73</v>
      </c>
      <c r="Q986" s="15" t="s">
        <v>1678</v>
      </c>
      <c r="R986" s="18" t="s">
        <v>1678</v>
      </c>
      <c r="S986" s="22" t="s">
        <v>73</v>
      </c>
      <c r="T986" s="18">
        <v>0</v>
      </c>
      <c r="U986" s="18" t="s">
        <v>2317</v>
      </c>
      <c r="V986" s="15"/>
      <c r="W986" s="18" t="s">
        <v>1829</v>
      </c>
      <c r="X986" s="18"/>
      <c r="Y986" s="15" t="s">
        <v>73</v>
      </c>
      <c r="Z986" s="18" t="s">
        <v>1830</v>
      </c>
      <c r="AA986" s="18" t="s">
        <v>71</v>
      </c>
      <c r="AB986" s="18" t="s">
        <v>6934</v>
      </c>
      <c r="AC986" s="67" t="str">
        <f>+VLOOKUP("*"&amp;L986&amp;"*",'[2]REGISTROS SANITARIOS'!$D$732:$E$1070,2,FALSE)</f>
        <v>SI</v>
      </c>
      <c r="AD986" s="22" t="s">
        <v>1025</v>
      </c>
      <c r="AE986" s="16">
        <v>44054</v>
      </c>
      <c r="AF986" s="34" t="s">
        <v>68</v>
      </c>
      <c r="AG986" s="24">
        <v>19944764</v>
      </c>
      <c r="AH986" s="18">
        <v>2</v>
      </c>
      <c r="AI986" s="18" t="s">
        <v>1049</v>
      </c>
      <c r="AJ986" s="17">
        <v>660</v>
      </c>
      <c r="AK986" s="25">
        <v>660</v>
      </c>
      <c r="AL986" s="25">
        <v>1500</v>
      </c>
      <c r="AM986" s="35">
        <v>0</v>
      </c>
      <c r="AN986" s="49">
        <f t="shared" si="144"/>
        <v>990000</v>
      </c>
      <c r="AO986" s="18"/>
      <c r="AP986" s="15">
        <v>1</v>
      </c>
      <c r="AQ986" s="43" t="str">
        <f t="shared" si="145"/>
        <v>SI</v>
      </c>
      <c r="AR986" s="44">
        <f t="shared" si="146"/>
        <v>990000</v>
      </c>
      <c r="AS986" s="44">
        <f t="shared" si="147"/>
        <v>990000</v>
      </c>
      <c r="AT986" s="44">
        <f t="shared" si="148"/>
        <v>990000</v>
      </c>
      <c r="AU986" s="44">
        <f t="shared" si="149"/>
        <v>990000</v>
      </c>
      <c r="AV986" s="45" t="b">
        <f t="shared" si="150"/>
        <v>1</v>
      </c>
      <c r="AW986" s="45" t="b">
        <f t="shared" si="151"/>
        <v>1</v>
      </c>
      <c r="AX986" s="45"/>
    </row>
    <row r="987" spans="1:50" s="36" customFormat="1" ht="27.75" customHeight="1" x14ac:dyDescent="0.15">
      <c r="A987" s="36" t="str">
        <f t="shared" si="143"/>
        <v>Cooperativa de Hospitales de Antioquia - COHAN112030405</v>
      </c>
      <c r="B987" s="36" t="b">
        <f>+A987='[1]Anexo 9'!A987</f>
        <v>1</v>
      </c>
      <c r="C987" s="18">
        <v>890985122</v>
      </c>
      <c r="D987" s="18" t="s">
        <v>1031</v>
      </c>
      <c r="E987" s="15" t="s">
        <v>61</v>
      </c>
      <c r="F987" s="15" t="s">
        <v>62</v>
      </c>
      <c r="G987" s="15" t="s">
        <v>3155</v>
      </c>
      <c r="H987" s="15" t="s">
        <v>3155</v>
      </c>
      <c r="I987" s="15" t="s">
        <v>3155</v>
      </c>
      <c r="J987" s="15">
        <v>5</v>
      </c>
      <c r="K987" s="15" t="s">
        <v>3155</v>
      </c>
      <c r="L987" s="15">
        <v>112030405</v>
      </c>
      <c r="M987" s="15" t="s">
        <v>2319</v>
      </c>
      <c r="N987" s="15" t="s">
        <v>2320</v>
      </c>
      <c r="O987" s="18" t="s">
        <v>2321</v>
      </c>
      <c r="P987" s="22" t="s">
        <v>73</v>
      </c>
      <c r="Q987" s="15" t="s">
        <v>2322</v>
      </c>
      <c r="R987" s="18" t="s">
        <v>2323</v>
      </c>
      <c r="S987" s="22" t="b">
        <f t="shared" ref="S987:S992" si="153">+R987=Q987</f>
        <v>0</v>
      </c>
      <c r="T987" s="18">
        <v>0</v>
      </c>
      <c r="U987" s="18">
        <v>0</v>
      </c>
      <c r="V987" s="15"/>
      <c r="W987" s="18" t="s">
        <v>2269</v>
      </c>
      <c r="X987" s="18"/>
      <c r="Y987" s="15" t="s">
        <v>73</v>
      </c>
      <c r="Z987" s="18" t="s">
        <v>1969</v>
      </c>
      <c r="AA987" s="18" t="s">
        <v>71</v>
      </c>
      <c r="AB987" s="18" t="s">
        <v>6935</v>
      </c>
      <c r="AC987" s="67" t="str">
        <f>+VLOOKUP("*"&amp;L987&amp;"*",'[2]REGISTROS SANITARIOS'!$D$732:$E$1070,2,FALSE)</f>
        <v>SI</v>
      </c>
      <c r="AD987" s="22" t="s">
        <v>1025</v>
      </c>
      <c r="AE987" s="16">
        <v>44197</v>
      </c>
      <c r="AF987" s="34" t="s">
        <v>68</v>
      </c>
      <c r="AG987" s="24">
        <v>19942488</v>
      </c>
      <c r="AH987" s="18">
        <v>2</v>
      </c>
      <c r="AI987" s="18" t="s">
        <v>1049</v>
      </c>
      <c r="AJ987" s="17">
        <v>9350</v>
      </c>
      <c r="AK987" s="25">
        <v>9350</v>
      </c>
      <c r="AL987" s="25">
        <v>159</v>
      </c>
      <c r="AM987" s="35">
        <v>0</v>
      </c>
      <c r="AN987" s="49">
        <f t="shared" si="144"/>
        <v>1486650</v>
      </c>
      <c r="AO987" s="18"/>
      <c r="AP987" s="15">
        <v>1</v>
      </c>
      <c r="AQ987" s="43" t="str">
        <f t="shared" si="145"/>
        <v>SI</v>
      </c>
      <c r="AR987" s="44">
        <f t="shared" si="146"/>
        <v>1486650</v>
      </c>
      <c r="AS987" s="44">
        <f t="shared" si="147"/>
        <v>1486650</v>
      </c>
      <c r="AT987" s="44">
        <f t="shared" si="148"/>
        <v>1486650</v>
      </c>
      <c r="AU987" s="44">
        <f t="shared" si="149"/>
        <v>1486650</v>
      </c>
      <c r="AV987" s="45" t="b">
        <f t="shared" si="150"/>
        <v>1</v>
      </c>
      <c r="AW987" s="45" t="b">
        <f t="shared" si="151"/>
        <v>1</v>
      </c>
      <c r="AX987" s="45"/>
    </row>
    <row r="988" spans="1:50" s="36" customFormat="1" ht="27.75" customHeight="1" x14ac:dyDescent="0.15">
      <c r="A988" s="36" t="str">
        <f t="shared" si="143"/>
        <v>Cooperativa de Hospitales de Antioquia - COHAN112040106</v>
      </c>
      <c r="B988" s="36" t="b">
        <f>+A988='[1]Anexo 9'!A988</f>
        <v>1</v>
      </c>
      <c r="C988" s="18">
        <v>890985122</v>
      </c>
      <c r="D988" s="18" t="s">
        <v>1031</v>
      </c>
      <c r="E988" s="15" t="s">
        <v>61</v>
      </c>
      <c r="F988" s="15" t="s">
        <v>62</v>
      </c>
      <c r="G988" s="15" t="s">
        <v>3155</v>
      </c>
      <c r="H988" s="15" t="s">
        <v>3155</v>
      </c>
      <c r="I988" s="15" t="s">
        <v>3155</v>
      </c>
      <c r="J988" s="15">
        <v>4</v>
      </c>
      <c r="K988" s="15" t="s">
        <v>3155</v>
      </c>
      <c r="L988" s="15">
        <v>112040106</v>
      </c>
      <c r="M988" s="15" t="s">
        <v>2326</v>
      </c>
      <c r="N988" s="15" t="s">
        <v>91</v>
      </c>
      <c r="O988" s="18" t="s">
        <v>2327</v>
      </c>
      <c r="P988" s="22" t="s">
        <v>3841</v>
      </c>
      <c r="Q988" s="15" t="s">
        <v>475</v>
      </c>
      <c r="R988" s="18" t="s">
        <v>1679</v>
      </c>
      <c r="S988" s="22" t="b">
        <f t="shared" si="153"/>
        <v>0</v>
      </c>
      <c r="T988" s="18">
        <v>0</v>
      </c>
      <c r="U988" s="18">
        <v>0</v>
      </c>
      <c r="V988" s="15"/>
      <c r="W988" s="18" t="s">
        <v>2134</v>
      </c>
      <c r="X988" s="18"/>
      <c r="Y988" s="15" t="s">
        <v>73</v>
      </c>
      <c r="Z988" s="18" t="s">
        <v>2135</v>
      </c>
      <c r="AA988" s="18" t="s">
        <v>71</v>
      </c>
      <c r="AB988" s="18" t="s">
        <v>2328</v>
      </c>
      <c r="AC988" s="67" t="str">
        <f>+VLOOKUP("*"&amp;L988&amp;"*",'[2]REGISTROS SANITARIOS'!$D$732:$E$1070,2,FALSE)</f>
        <v>SI</v>
      </c>
      <c r="AD988" s="22" t="s">
        <v>1025</v>
      </c>
      <c r="AE988" s="16">
        <v>44509</v>
      </c>
      <c r="AF988" s="34" t="s">
        <v>73</v>
      </c>
      <c r="AG988" s="24">
        <v>44829</v>
      </c>
      <c r="AH988" s="18">
        <v>1</v>
      </c>
      <c r="AI988" s="18" t="s">
        <v>1049</v>
      </c>
      <c r="AJ988" s="17">
        <v>412.5</v>
      </c>
      <c r="AK988" s="25">
        <v>412.5</v>
      </c>
      <c r="AL988" s="25">
        <v>6600</v>
      </c>
      <c r="AM988" s="35">
        <v>0</v>
      </c>
      <c r="AN988" s="49">
        <f t="shared" si="144"/>
        <v>2722500</v>
      </c>
      <c r="AO988" s="18"/>
      <c r="AP988" s="15">
        <v>1</v>
      </c>
      <c r="AQ988" s="43" t="str">
        <f t="shared" si="145"/>
        <v>SI</v>
      </c>
      <c r="AR988" s="44">
        <f t="shared" si="146"/>
        <v>2722500</v>
      </c>
      <c r="AS988" s="44">
        <f t="shared" si="147"/>
        <v>2722500</v>
      </c>
      <c r="AT988" s="44">
        <f t="shared" si="148"/>
        <v>2722500</v>
      </c>
      <c r="AU988" s="44">
        <f t="shared" si="149"/>
        <v>2722500</v>
      </c>
      <c r="AV988" s="45" t="b">
        <f t="shared" si="150"/>
        <v>1</v>
      </c>
      <c r="AW988" s="45" t="b">
        <f t="shared" si="151"/>
        <v>1</v>
      </c>
      <c r="AX988" s="45"/>
    </row>
    <row r="989" spans="1:50" s="36" customFormat="1" ht="27.75" customHeight="1" x14ac:dyDescent="0.15">
      <c r="A989" s="36" t="str">
        <f t="shared" si="143"/>
        <v>Cooperativa de Hospitales de Antioquia - COHAN112040205</v>
      </c>
      <c r="B989" s="36" t="b">
        <f>+A989='[1]Anexo 9'!A989</f>
        <v>1</v>
      </c>
      <c r="C989" s="18">
        <v>890985122</v>
      </c>
      <c r="D989" s="18" t="s">
        <v>1031</v>
      </c>
      <c r="E989" s="15" t="s">
        <v>61</v>
      </c>
      <c r="F989" s="15" t="s">
        <v>62</v>
      </c>
      <c r="G989" s="15" t="s">
        <v>3155</v>
      </c>
      <c r="H989" s="15" t="s">
        <v>3155</v>
      </c>
      <c r="I989" s="15" t="s">
        <v>3155</v>
      </c>
      <c r="J989" s="15">
        <v>4</v>
      </c>
      <c r="K989" s="15" t="s">
        <v>3155</v>
      </c>
      <c r="L989" s="15">
        <v>112040205</v>
      </c>
      <c r="M989" s="15" t="s">
        <v>2329</v>
      </c>
      <c r="N989" s="15" t="s">
        <v>2330</v>
      </c>
      <c r="O989" s="18" t="s">
        <v>2331</v>
      </c>
      <c r="P989" s="22" t="s">
        <v>73</v>
      </c>
      <c r="Q989" s="15" t="s">
        <v>2332</v>
      </c>
      <c r="R989" s="18" t="s">
        <v>2333</v>
      </c>
      <c r="S989" s="22" t="b">
        <f t="shared" si="153"/>
        <v>0</v>
      </c>
      <c r="T989" s="18">
        <v>0</v>
      </c>
      <c r="U989" s="18">
        <v>0</v>
      </c>
      <c r="V989" s="15"/>
      <c r="W989" s="18" t="s">
        <v>2269</v>
      </c>
      <c r="X989" s="18"/>
      <c r="Y989" s="15" t="s">
        <v>73</v>
      </c>
      <c r="Z989" s="18" t="s">
        <v>2324</v>
      </c>
      <c r="AA989" s="18" t="s">
        <v>71</v>
      </c>
      <c r="AB989" s="18" t="s">
        <v>2334</v>
      </c>
      <c r="AC989" s="67" t="str">
        <f>+VLOOKUP("*"&amp;L989&amp;"*",'[2]REGISTROS SANITARIOS'!$D$732:$E$1070,2,FALSE)</f>
        <v>SI</v>
      </c>
      <c r="AD989" s="22" t="s">
        <v>1025</v>
      </c>
      <c r="AE989" s="16">
        <v>44409</v>
      </c>
      <c r="AF989" s="34" t="s">
        <v>73</v>
      </c>
      <c r="AG989" s="24">
        <v>1983837</v>
      </c>
      <c r="AH989" s="18">
        <v>3</v>
      </c>
      <c r="AI989" s="18" t="s">
        <v>1049</v>
      </c>
      <c r="AJ989" s="17">
        <v>23100</v>
      </c>
      <c r="AK989" s="25">
        <v>23100</v>
      </c>
      <c r="AL989" s="25">
        <v>163</v>
      </c>
      <c r="AM989" s="35">
        <v>0</v>
      </c>
      <c r="AN989" s="49">
        <f t="shared" si="144"/>
        <v>3765300</v>
      </c>
      <c r="AO989" s="18"/>
      <c r="AP989" s="15">
        <v>1</v>
      </c>
      <c r="AQ989" s="43" t="str">
        <f t="shared" si="145"/>
        <v>SI</v>
      </c>
      <c r="AR989" s="44">
        <f t="shared" si="146"/>
        <v>3765300</v>
      </c>
      <c r="AS989" s="44">
        <f t="shared" si="147"/>
        <v>3765300</v>
      </c>
      <c r="AT989" s="44">
        <f t="shared" si="148"/>
        <v>3765300</v>
      </c>
      <c r="AU989" s="44">
        <f t="shared" si="149"/>
        <v>3765300</v>
      </c>
      <c r="AV989" s="45" t="b">
        <f t="shared" si="150"/>
        <v>1</v>
      </c>
      <c r="AW989" s="45" t="b">
        <f t="shared" si="151"/>
        <v>1</v>
      </c>
      <c r="AX989" s="45"/>
    </row>
    <row r="990" spans="1:50" s="36" customFormat="1" ht="27.75" customHeight="1" x14ac:dyDescent="0.15">
      <c r="A990" s="36" t="str">
        <f t="shared" si="143"/>
        <v>Cooperativa de Hospitales de Antioquia - COHAN112040506</v>
      </c>
      <c r="B990" s="36" t="b">
        <f>+A990='[1]Anexo 9'!A990</f>
        <v>1</v>
      </c>
      <c r="C990" s="18">
        <v>890985122</v>
      </c>
      <c r="D990" s="18" t="s">
        <v>1031</v>
      </c>
      <c r="E990" s="15" t="s">
        <v>61</v>
      </c>
      <c r="F990" s="15" t="s">
        <v>62</v>
      </c>
      <c r="G990" s="15" t="s">
        <v>3155</v>
      </c>
      <c r="H990" s="15" t="s">
        <v>3155</v>
      </c>
      <c r="I990" s="15" t="s">
        <v>3155</v>
      </c>
      <c r="J990" s="15">
        <v>2</v>
      </c>
      <c r="K990" s="15" t="s">
        <v>3155</v>
      </c>
      <c r="L990" s="15">
        <v>112040506</v>
      </c>
      <c r="M990" s="15" t="s">
        <v>2335</v>
      </c>
      <c r="N990" s="15" t="s">
        <v>91</v>
      </c>
      <c r="O990" s="18" t="s">
        <v>4425</v>
      </c>
      <c r="P990" s="22" t="s">
        <v>73</v>
      </c>
      <c r="Q990" s="15" t="s">
        <v>1434</v>
      </c>
      <c r="R990" s="18" t="s">
        <v>1679</v>
      </c>
      <c r="S990" s="22" t="b">
        <f t="shared" si="153"/>
        <v>0</v>
      </c>
      <c r="T990" s="18">
        <v>0</v>
      </c>
      <c r="U990" s="18">
        <v>0</v>
      </c>
      <c r="V990" s="15"/>
      <c r="W990" s="18" t="s">
        <v>1707</v>
      </c>
      <c r="X990" s="18"/>
      <c r="Y990" s="15" t="s">
        <v>73</v>
      </c>
      <c r="Z990" s="18" t="s">
        <v>1708</v>
      </c>
      <c r="AA990" s="18" t="s">
        <v>71</v>
      </c>
      <c r="AB990" s="18" t="s">
        <v>6936</v>
      </c>
      <c r="AC990" s="67" t="e">
        <f>+VLOOKUP("*"&amp;L990&amp;"*",'[2]REGISTROS SANITARIOS'!$D$732:$E$1070,2,FALSE)</f>
        <v>#N/A</v>
      </c>
      <c r="AD990" s="22" t="s">
        <v>44</v>
      </c>
      <c r="AE990" s="16">
        <v>43432</v>
      </c>
      <c r="AF990" s="34" t="s">
        <v>68</v>
      </c>
      <c r="AG990" s="24">
        <v>19978812</v>
      </c>
      <c r="AH990" s="18">
        <v>1</v>
      </c>
      <c r="AI990" s="18" t="s">
        <v>1049</v>
      </c>
      <c r="AJ990" s="17">
        <v>137.5</v>
      </c>
      <c r="AK990" s="25">
        <v>137.5</v>
      </c>
      <c r="AL990" s="25">
        <v>7810</v>
      </c>
      <c r="AM990" s="35">
        <v>0</v>
      </c>
      <c r="AN990" s="49">
        <f t="shared" si="144"/>
        <v>1073875</v>
      </c>
      <c r="AO990" s="18"/>
      <c r="AP990" s="15">
        <v>1</v>
      </c>
      <c r="AQ990" s="43" t="str">
        <f t="shared" si="145"/>
        <v>SI</v>
      </c>
      <c r="AR990" s="44">
        <f t="shared" si="146"/>
        <v>1073875</v>
      </c>
      <c r="AS990" s="44">
        <f t="shared" si="147"/>
        <v>1073875</v>
      </c>
      <c r="AT990" s="44">
        <f t="shared" si="148"/>
        <v>1073875</v>
      </c>
      <c r="AU990" s="44">
        <f t="shared" si="149"/>
        <v>1073875</v>
      </c>
      <c r="AV990" s="45" t="b">
        <f t="shared" si="150"/>
        <v>1</v>
      </c>
      <c r="AW990" s="45" t="b">
        <f t="shared" si="151"/>
        <v>1</v>
      </c>
      <c r="AX990" s="45"/>
    </row>
    <row r="991" spans="1:50" s="36" customFormat="1" ht="27.75" customHeight="1" x14ac:dyDescent="0.15">
      <c r="A991" s="36" t="str">
        <f t="shared" si="143"/>
        <v>Cooperativa de Hospitales de Antioquia - COHAN112050206</v>
      </c>
      <c r="B991" s="36" t="b">
        <f>+A991='[1]Anexo 9'!A991</f>
        <v>1</v>
      </c>
      <c r="C991" s="18">
        <v>890985122</v>
      </c>
      <c r="D991" s="18" t="s">
        <v>1031</v>
      </c>
      <c r="E991" s="15" t="s">
        <v>61</v>
      </c>
      <c r="F991" s="15" t="s">
        <v>62</v>
      </c>
      <c r="G991" s="15" t="s">
        <v>3155</v>
      </c>
      <c r="H991" s="15" t="s">
        <v>3155</v>
      </c>
      <c r="I991" s="15" t="s">
        <v>3155</v>
      </c>
      <c r="J991" s="15">
        <v>5</v>
      </c>
      <c r="K991" s="15" t="s">
        <v>3155</v>
      </c>
      <c r="L991" s="15">
        <v>112050206</v>
      </c>
      <c r="M991" s="15" t="s">
        <v>2337</v>
      </c>
      <c r="N991" s="15" t="s">
        <v>835</v>
      </c>
      <c r="O991" s="18" t="s">
        <v>2338</v>
      </c>
      <c r="P991" s="22" t="s">
        <v>73</v>
      </c>
      <c r="Q991" s="15" t="s">
        <v>2339</v>
      </c>
      <c r="R991" s="18" t="s">
        <v>2685</v>
      </c>
      <c r="S991" s="22" t="b">
        <f t="shared" si="153"/>
        <v>0</v>
      </c>
      <c r="T991" s="18">
        <v>0</v>
      </c>
      <c r="U991" s="18">
        <v>0</v>
      </c>
      <c r="V991" s="15"/>
      <c r="W991" s="18" t="s">
        <v>1824</v>
      </c>
      <c r="X991" s="18"/>
      <c r="Y991" s="15" t="s">
        <v>73</v>
      </c>
      <c r="Z991" s="18" t="s">
        <v>1910</v>
      </c>
      <c r="AA991" s="18" t="s">
        <v>71</v>
      </c>
      <c r="AB991" s="18" t="s">
        <v>2340</v>
      </c>
      <c r="AC991" s="67" t="str">
        <f>+VLOOKUP("*"&amp;L991&amp;"*",'[2]REGISTROS SANITARIOS'!$D$732:$E$1070,2,FALSE)</f>
        <v>SI</v>
      </c>
      <c r="AD991" s="22" t="s">
        <v>1025</v>
      </c>
      <c r="AE991" s="16">
        <v>45075</v>
      </c>
      <c r="AF991" s="34" t="s">
        <v>73</v>
      </c>
      <c r="AG991" s="24">
        <v>40194</v>
      </c>
      <c r="AH991" s="18">
        <v>2</v>
      </c>
      <c r="AI991" s="18" t="s">
        <v>1049</v>
      </c>
      <c r="AJ991" s="17">
        <v>6875</v>
      </c>
      <c r="AK991" s="25">
        <v>6875</v>
      </c>
      <c r="AL991" s="25">
        <v>1600</v>
      </c>
      <c r="AM991" s="35">
        <v>0</v>
      </c>
      <c r="AN991" s="49">
        <f t="shared" si="144"/>
        <v>11000000</v>
      </c>
      <c r="AO991" s="18"/>
      <c r="AP991" s="15">
        <v>1</v>
      </c>
      <c r="AQ991" s="43" t="str">
        <f t="shared" si="145"/>
        <v>SI</v>
      </c>
      <c r="AR991" s="44">
        <f t="shared" si="146"/>
        <v>11000000</v>
      </c>
      <c r="AS991" s="44">
        <f t="shared" si="147"/>
        <v>11000000</v>
      </c>
      <c r="AT991" s="44">
        <f t="shared" si="148"/>
        <v>11000000</v>
      </c>
      <c r="AU991" s="44">
        <f t="shared" si="149"/>
        <v>11000000</v>
      </c>
      <c r="AV991" s="45" t="b">
        <f t="shared" si="150"/>
        <v>1</v>
      </c>
      <c r="AW991" s="45" t="b">
        <f t="shared" si="151"/>
        <v>1</v>
      </c>
      <c r="AX991" s="45"/>
    </row>
    <row r="992" spans="1:50" s="36" customFormat="1" ht="27.75" customHeight="1" x14ac:dyDescent="0.15">
      <c r="A992" s="36" t="str">
        <f t="shared" si="143"/>
        <v>Cooperativa de Hospitales de Antioquia - COHAN112050306</v>
      </c>
      <c r="B992" s="36" t="b">
        <f>+A992='[1]Anexo 9'!A992</f>
        <v>1</v>
      </c>
      <c r="C992" s="18">
        <v>890985122</v>
      </c>
      <c r="D992" s="18" t="s">
        <v>1031</v>
      </c>
      <c r="E992" s="15" t="s">
        <v>61</v>
      </c>
      <c r="F992" s="15" t="s">
        <v>62</v>
      </c>
      <c r="G992" s="15" t="s">
        <v>3155</v>
      </c>
      <c r="H992" s="15" t="s">
        <v>3155</v>
      </c>
      <c r="I992" s="15" t="s">
        <v>3155</v>
      </c>
      <c r="J992" s="15">
        <v>3</v>
      </c>
      <c r="K992" s="15" t="s">
        <v>3155</v>
      </c>
      <c r="L992" s="15">
        <v>112050306</v>
      </c>
      <c r="M992" s="15" t="s">
        <v>2341</v>
      </c>
      <c r="N992" s="15" t="s">
        <v>91</v>
      </c>
      <c r="O992" s="18" t="s">
        <v>2342</v>
      </c>
      <c r="P992" s="22" t="s">
        <v>73</v>
      </c>
      <c r="Q992" s="15" t="s">
        <v>1678</v>
      </c>
      <c r="R992" s="18" t="s">
        <v>1679</v>
      </c>
      <c r="S992" s="22" t="b">
        <f t="shared" si="153"/>
        <v>0</v>
      </c>
      <c r="T992" s="18">
        <v>0</v>
      </c>
      <c r="U992" s="18">
        <v>0</v>
      </c>
      <c r="V992" s="15"/>
      <c r="W992" s="18" t="s">
        <v>2343</v>
      </c>
      <c r="X992" s="18"/>
      <c r="Y992" s="15" t="s">
        <v>73</v>
      </c>
      <c r="Z992" s="18" t="s">
        <v>2344</v>
      </c>
      <c r="AA992" s="18" t="s">
        <v>71</v>
      </c>
      <c r="AB992" s="18" t="s">
        <v>2345</v>
      </c>
      <c r="AC992" s="67" t="e">
        <f>+VLOOKUP("*"&amp;L992&amp;"*",'[2]REGISTROS SANITARIOS'!$D$732:$E$1070,2,FALSE)</f>
        <v>#N/A</v>
      </c>
      <c r="AD992" s="22" t="s">
        <v>44</v>
      </c>
      <c r="AE992" s="16">
        <v>45462</v>
      </c>
      <c r="AF992" s="34" t="s">
        <v>73</v>
      </c>
      <c r="AG992" s="24">
        <v>20001046</v>
      </c>
      <c r="AH992" s="18">
        <v>3</v>
      </c>
      <c r="AI992" s="18" t="s">
        <v>1049</v>
      </c>
      <c r="AJ992" s="17">
        <v>632.5</v>
      </c>
      <c r="AK992" s="25">
        <v>632.5</v>
      </c>
      <c r="AL992" s="25">
        <v>4480</v>
      </c>
      <c r="AM992" s="35">
        <v>0</v>
      </c>
      <c r="AN992" s="49">
        <f t="shared" si="144"/>
        <v>2833600</v>
      </c>
      <c r="AO992" s="18"/>
      <c r="AP992" s="15">
        <v>1</v>
      </c>
      <c r="AQ992" s="43" t="str">
        <f t="shared" si="145"/>
        <v>SI</v>
      </c>
      <c r="AR992" s="44">
        <f t="shared" si="146"/>
        <v>2833600</v>
      </c>
      <c r="AS992" s="44">
        <f t="shared" si="147"/>
        <v>2833600</v>
      </c>
      <c r="AT992" s="44">
        <f t="shared" si="148"/>
        <v>2833600</v>
      </c>
      <c r="AU992" s="44">
        <f t="shared" si="149"/>
        <v>2833600</v>
      </c>
      <c r="AV992" s="45" t="b">
        <f t="shared" si="150"/>
        <v>1</v>
      </c>
      <c r="AW992" s="45" t="b">
        <f t="shared" si="151"/>
        <v>1</v>
      </c>
      <c r="AX992" s="45"/>
    </row>
    <row r="993" spans="1:50" s="36" customFormat="1" ht="27.75" customHeight="1" x14ac:dyDescent="0.15">
      <c r="A993" s="36" t="str">
        <f t="shared" si="143"/>
        <v>Cooperativa de Hospitales de Antioquia - COHAN112050716</v>
      </c>
      <c r="B993" s="36" t="b">
        <f>+A993='[1]Anexo 9'!A993</f>
        <v>1</v>
      </c>
      <c r="C993" s="18">
        <v>890985122</v>
      </c>
      <c r="D993" s="18" t="s">
        <v>1031</v>
      </c>
      <c r="E993" s="15" t="s">
        <v>61</v>
      </c>
      <c r="F993" s="15" t="s">
        <v>62</v>
      </c>
      <c r="G993" s="15" t="s">
        <v>3155</v>
      </c>
      <c r="H993" s="15" t="s">
        <v>3155</v>
      </c>
      <c r="I993" s="15" t="s">
        <v>3155</v>
      </c>
      <c r="J993" s="15">
        <v>5</v>
      </c>
      <c r="K993" s="15" t="s">
        <v>3155</v>
      </c>
      <c r="L993" s="15">
        <v>112050716</v>
      </c>
      <c r="M993" s="15" t="s">
        <v>2346</v>
      </c>
      <c r="N993" s="15" t="s">
        <v>835</v>
      </c>
      <c r="O993" s="18" t="s">
        <v>2347</v>
      </c>
      <c r="P993" s="22" t="s">
        <v>3841</v>
      </c>
      <c r="Q993" s="15" t="s">
        <v>2348</v>
      </c>
      <c r="R993" s="18" t="s">
        <v>2348</v>
      </c>
      <c r="S993" s="22" t="s">
        <v>73</v>
      </c>
      <c r="T993" s="18">
        <v>0</v>
      </c>
      <c r="U993" s="18">
        <v>0</v>
      </c>
      <c r="V993" s="15"/>
      <c r="W993" s="18" t="s">
        <v>1824</v>
      </c>
      <c r="X993" s="18"/>
      <c r="Y993" s="15" t="s">
        <v>73</v>
      </c>
      <c r="Z993" s="18" t="s">
        <v>2349</v>
      </c>
      <c r="AA993" s="18" t="s">
        <v>71</v>
      </c>
      <c r="AB993" s="18" t="s">
        <v>2350</v>
      </c>
      <c r="AC993" s="67" t="str">
        <f>+VLOOKUP("*"&amp;L993&amp;"*",'[2]REGISTROS SANITARIOS'!$D$732:$E$1070,2,FALSE)</f>
        <v>SI</v>
      </c>
      <c r="AD993" s="22" t="s">
        <v>1025</v>
      </c>
      <c r="AE993" s="16">
        <v>43522</v>
      </c>
      <c r="AF993" s="34" t="s">
        <v>68</v>
      </c>
      <c r="AG993" s="24">
        <v>19999832</v>
      </c>
      <c r="AH993" s="18">
        <v>2</v>
      </c>
      <c r="AI993" s="18" t="s">
        <v>1049</v>
      </c>
      <c r="AJ993" s="17">
        <v>14300</v>
      </c>
      <c r="AK993" s="25">
        <v>14300</v>
      </c>
      <c r="AL993" s="25">
        <v>1275</v>
      </c>
      <c r="AM993" s="35">
        <v>0</v>
      </c>
      <c r="AN993" s="49">
        <f t="shared" si="144"/>
        <v>18232500</v>
      </c>
      <c r="AO993" s="18"/>
      <c r="AP993" s="15" t="s">
        <v>56</v>
      </c>
      <c r="AQ993" s="43" t="str">
        <f t="shared" si="145"/>
        <v>SI</v>
      </c>
      <c r="AR993" s="44">
        <f t="shared" si="146"/>
        <v>18232500</v>
      </c>
      <c r="AS993" s="44">
        <f t="shared" si="147"/>
        <v>18232500</v>
      </c>
      <c r="AT993" s="44">
        <f t="shared" si="148"/>
        <v>18232500</v>
      </c>
      <c r="AU993" s="44">
        <f t="shared" si="149"/>
        <v>18232500</v>
      </c>
      <c r="AV993" s="45" t="b">
        <f t="shared" si="150"/>
        <v>1</v>
      </c>
      <c r="AW993" s="45" t="b">
        <f t="shared" si="151"/>
        <v>1</v>
      </c>
      <c r="AX993" s="45"/>
    </row>
    <row r="994" spans="1:50" s="36" customFormat="1" ht="27.75" customHeight="1" x14ac:dyDescent="0.15">
      <c r="A994" s="36" t="str">
        <f t="shared" si="143"/>
        <v>Cooperativa de Hospitales de Antioquia - COHAN112070106</v>
      </c>
      <c r="B994" s="36" t="b">
        <f>+A994='[1]Anexo 9'!A994</f>
        <v>1</v>
      </c>
      <c r="C994" s="18">
        <v>890985122</v>
      </c>
      <c r="D994" s="18" t="s">
        <v>1031</v>
      </c>
      <c r="E994" s="15" t="s">
        <v>61</v>
      </c>
      <c r="F994" s="15" t="s">
        <v>62</v>
      </c>
      <c r="G994" s="15" t="s">
        <v>3155</v>
      </c>
      <c r="H994" s="15" t="s">
        <v>3155</v>
      </c>
      <c r="I994" s="15" t="s">
        <v>3155</v>
      </c>
      <c r="J994" s="15">
        <v>3</v>
      </c>
      <c r="K994" s="15" t="s">
        <v>3155</v>
      </c>
      <c r="L994" s="15">
        <v>112070106</v>
      </c>
      <c r="M994" s="15" t="s">
        <v>2351</v>
      </c>
      <c r="N994" s="15" t="s">
        <v>2302</v>
      </c>
      <c r="O994" s="18" t="s">
        <v>2352</v>
      </c>
      <c r="P994" s="22" t="s">
        <v>73</v>
      </c>
      <c r="Q994" s="15" t="s">
        <v>2303</v>
      </c>
      <c r="R994" s="18" t="s">
        <v>2303</v>
      </c>
      <c r="S994" s="22" t="s">
        <v>73</v>
      </c>
      <c r="T994" s="18">
        <v>0</v>
      </c>
      <c r="U994" s="18" t="s">
        <v>6256</v>
      </c>
      <c r="V994" s="15"/>
      <c r="W994" s="18" t="s">
        <v>2353</v>
      </c>
      <c r="X994" s="18"/>
      <c r="Y994" s="15" t="s">
        <v>73</v>
      </c>
      <c r="Z994" s="18" t="s">
        <v>2354</v>
      </c>
      <c r="AA994" s="18" t="s">
        <v>71</v>
      </c>
      <c r="AB994" s="18" t="s">
        <v>2355</v>
      </c>
      <c r="AC994" s="67" t="str">
        <f>+VLOOKUP("*"&amp;L994&amp;"*",'[2]REGISTROS SANITARIOS'!$D$732:$E$1070,2,FALSE)</f>
        <v>SI</v>
      </c>
      <c r="AD994" s="22" t="s">
        <v>1025</v>
      </c>
      <c r="AE994" s="16">
        <v>45054</v>
      </c>
      <c r="AF994" s="34" t="s">
        <v>73</v>
      </c>
      <c r="AG994" s="24">
        <v>19923975</v>
      </c>
      <c r="AH994" s="18">
        <v>1</v>
      </c>
      <c r="AI994" s="18" t="s">
        <v>1049</v>
      </c>
      <c r="AJ994" s="17">
        <v>660</v>
      </c>
      <c r="AK994" s="25">
        <v>660</v>
      </c>
      <c r="AL994" s="25">
        <v>6754</v>
      </c>
      <c r="AM994" s="35">
        <v>0</v>
      </c>
      <c r="AN994" s="49">
        <f t="shared" si="144"/>
        <v>4457640</v>
      </c>
      <c r="AO994" s="18"/>
      <c r="AP994" s="15" t="s">
        <v>56</v>
      </c>
      <c r="AQ994" s="43" t="str">
        <f t="shared" si="145"/>
        <v>SI</v>
      </c>
      <c r="AR994" s="44">
        <f t="shared" si="146"/>
        <v>4457640</v>
      </c>
      <c r="AS994" s="44">
        <f t="shared" si="147"/>
        <v>4457640</v>
      </c>
      <c r="AT994" s="44">
        <f t="shared" si="148"/>
        <v>4457640</v>
      </c>
      <c r="AU994" s="44">
        <f t="shared" si="149"/>
        <v>4457640</v>
      </c>
      <c r="AV994" s="45" t="b">
        <f t="shared" si="150"/>
        <v>1</v>
      </c>
      <c r="AW994" s="45" t="b">
        <f t="shared" si="151"/>
        <v>1</v>
      </c>
      <c r="AX994" s="45"/>
    </row>
    <row r="995" spans="1:50" s="36" customFormat="1" ht="27.75" customHeight="1" x14ac:dyDescent="0.15">
      <c r="A995" s="36" t="str">
        <f t="shared" si="143"/>
        <v>Cooperativa de Hospitales de Antioquia - COHAN113010303</v>
      </c>
      <c r="B995" s="36" t="b">
        <f>+A995='[1]Anexo 9'!A995</f>
        <v>1</v>
      </c>
      <c r="C995" s="18">
        <v>890985122</v>
      </c>
      <c r="D995" s="18" t="s">
        <v>1031</v>
      </c>
      <c r="E995" s="15" t="s">
        <v>61</v>
      </c>
      <c r="F995" s="15" t="s">
        <v>62</v>
      </c>
      <c r="G995" s="15" t="s">
        <v>3155</v>
      </c>
      <c r="H995" s="15" t="s">
        <v>3155</v>
      </c>
      <c r="I995" s="15" t="s">
        <v>3155</v>
      </c>
      <c r="J995" s="15">
        <v>3</v>
      </c>
      <c r="K995" s="15" t="s">
        <v>3155</v>
      </c>
      <c r="L995" s="15">
        <v>113010303</v>
      </c>
      <c r="M995" s="15" t="s">
        <v>2356</v>
      </c>
      <c r="N995" s="15" t="s">
        <v>64</v>
      </c>
      <c r="O995" s="18" t="s">
        <v>4426</v>
      </c>
      <c r="P995" s="22" t="s">
        <v>73</v>
      </c>
      <c r="Q995" s="15" t="s">
        <v>66</v>
      </c>
      <c r="R995" s="18" t="s">
        <v>1745</v>
      </c>
      <c r="S995" s="22" t="b">
        <f>+R995=Q995</f>
        <v>0</v>
      </c>
      <c r="T995" s="18">
        <v>0</v>
      </c>
      <c r="U995" s="18">
        <v>0</v>
      </c>
      <c r="V995" s="15"/>
      <c r="W995" s="18" t="s">
        <v>6257</v>
      </c>
      <c r="X995" s="18"/>
      <c r="Y995" s="15" t="s">
        <v>73</v>
      </c>
      <c r="Z995" s="18" t="s">
        <v>2151</v>
      </c>
      <c r="AA995" s="18" t="s">
        <v>71</v>
      </c>
      <c r="AB995" s="18" t="s">
        <v>6937</v>
      </c>
      <c r="AC995" s="67" t="str">
        <f>+VLOOKUP("*"&amp;L995&amp;"*",'[2]REGISTROS SANITARIOS'!$D$732:$E$1070,2,FALSE)</f>
        <v>SI</v>
      </c>
      <c r="AD995" s="22" t="s">
        <v>1025</v>
      </c>
      <c r="AE995" s="16">
        <v>45160</v>
      </c>
      <c r="AF995" s="34" t="s">
        <v>73</v>
      </c>
      <c r="AG995" s="24">
        <v>20036851</v>
      </c>
      <c r="AH995" s="18">
        <v>2</v>
      </c>
      <c r="AI995" s="18" t="s">
        <v>1049</v>
      </c>
      <c r="AJ995" s="17">
        <v>825</v>
      </c>
      <c r="AK995" s="25">
        <v>825</v>
      </c>
      <c r="AL995" s="25">
        <v>500</v>
      </c>
      <c r="AM995" s="35">
        <v>0</v>
      </c>
      <c r="AN995" s="49">
        <f t="shared" si="144"/>
        <v>412500</v>
      </c>
      <c r="AO995" s="18"/>
      <c r="AP995" s="15">
        <v>1</v>
      </c>
      <c r="AQ995" s="43" t="str">
        <f t="shared" si="145"/>
        <v>SI</v>
      </c>
      <c r="AR995" s="44">
        <f t="shared" si="146"/>
        <v>412500</v>
      </c>
      <c r="AS995" s="44">
        <f t="shared" si="147"/>
        <v>412500</v>
      </c>
      <c r="AT995" s="44">
        <f t="shared" si="148"/>
        <v>412500</v>
      </c>
      <c r="AU995" s="44">
        <f t="shared" si="149"/>
        <v>412500</v>
      </c>
      <c r="AV995" s="45" t="b">
        <f t="shared" si="150"/>
        <v>1</v>
      </c>
      <c r="AW995" s="45" t="b">
        <f t="shared" si="151"/>
        <v>1</v>
      </c>
      <c r="AX995" s="45"/>
    </row>
    <row r="996" spans="1:50" s="36" customFormat="1" ht="27.75" customHeight="1" x14ac:dyDescent="0.15">
      <c r="A996" s="36" t="str">
        <f t="shared" si="143"/>
        <v>Cooperativa de Hospitales de Antioquia - COHAN113010704</v>
      </c>
      <c r="B996" s="36" t="b">
        <f>+A996='[1]Anexo 9'!A996</f>
        <v>1</v>
      </c>
      <c r="C996" s="18">
        <v>890985122</v>
      </c>
      <c r="D996" s="18" t="s">
        <v>1031</v>
      </c>
      <c r="E996" s="15" t="s">
        <v>61</v>
      </c>
      <c r="F996" s="15" t="s">
        <v>62</v>
      </c>
      <c r="G996" s="15" t="s">
        <v>3155</v>
      </c>
      <c r="H996" s="15" t="s">
        <v>3155</v>
      </c>
      <c r="I996" s="15" t="s">
        <v>3155</v>
      </c>
      <c r="J996" s="15">
        <v>4</v>
      </c>
      <c r="K996" s="15" t="s">
        <v>3155</v>
      </c>
      <c r="L996" s="15">
        <v>113010704</v>
      </c>
      <c r="M996" s="15" t="s">
        <v>2359</v>
      </c>
      <c r="N996" s="15" t="s">
        <v>91</v>
      </c>
      <c r="O996" s="18" t="s">
        <v>4427</v>
      </c>
      <c r="P996" s="22" t="s">
        <v>73</v>
      </c>
      <c r="Q996" s="15" t="s">
        <v>475</v>
      </c>
      <c r="R996" s="18" t="s">
        <v>1679</v>
      </c>
      <c r="S996" s="22" t="b">
        <f>+R996=Q996</f>
        <v>0</v>
      </c>
      <c r="T996" s="18">
        <v>0</v>
      </c>
      <c r="U996" s="18">
        <v>0</v>
      </c>
      <c r="V996" s="15"/>
      <c r="W996" s="18" t="s">
        <v>1829</v>
      </c>
      <c r="X996" s="18"/>
      <c r="Y996" s="15" t="s">
        <v>73</v>
      </c>
      <c r="Z996" s="18" t="s">
        <v>1830</v>
      </c>
      <c r="AA996" s="18" t="s">
        <v>71</v>
      </c>
      <c r="AB996" s="18" t="s">
        <v>2360</v>
      </c>
      <c r="AC996" s="67" t="str">
        <f>+VLOOKUP("*"&amp;L996&amp;"*",'[2]REGISTROS SANITARIOS'!$D$732:$E$1070,2,FALSE)</f>
        <v>SI</v>
      </c>
      <c r="AD996" s="22" t="s">
        <v>1025</v>
      </c>
      <c r="AE996" s="16">
        <v>45441</v>
      </c>
      <c r="AF996" s="34" t="s">
        <v>73</v>
      </c>
      <c r="AG996" s="24">
        <v>19994006</v>
      </c>
      <c r="AH996" s="18">
        <v>2</v>
      </c>
      <c r="AI996" s="18" t="s">
        <v>1049</v>
      </c>
      <c r="AJ996" s="17">
        <v>110</v>
      </c>
      <c r="AK996" s="25">
        <v>110</v>
      </c>
      <c r="AL996" s="25">
        <v>1651</v>
      </c>
      <c r="AM996" s="35">
        <v>0</v>
      </c>
      <c r="AN996" s="49">
        <f t="shared" si="144"/>
        <v>181610</v>
      </c>
      <c r="AO996" s="18" t="s">
        <v>45</v>
      </c>
      <c r="AP996" s="15">
        <v>1</v>
      </c>
      <c r="AQ996" s="43" t="str">
        <f t="shared" si="145"/>
        <v>SI</v>
      </c>
      <c r="AR996" s="44">
        <f t="shared" si="146"/>
        <v>181610</v>
      </c>
      <c r="AS996" s="44">
        <f t="shared" si="147"/>
        <v>181610</v>
      </c>
      <c r="AT996" s="44">
        <f t="shared" si="148"/>
        <v>181610</v>
      </c>
      <c r="AU996" s="44">
        <f t="shared" si="149"/>
        <v>181610</v>
      </c>
      <c r="AV996" s="45" t="b">
        <f t="shared" si="150"/>
        <v>1</v>
      </c>
      <c r="AW996" s="45" t="b">
        <f t="shared" si="151"/>
        <v>1</v>
      </c>
      <c r="AX996" s="45"/>
    </row>
    <row r="997" spans="1:50" s="36" customFormat="1" ht="27.75" customHeight="1" x14ac:dyDescent="0.15">
      <c r="A997" s="36" t="str">
        <f t="shared" si="143"/>
        <v>Cooperativa de Hospitales de Antioquia - COHAN113011009</v>
      </c>
      <c r="B997" s="36" t="b">
        <f>+A997='[1]Anexo 9'!A997</f>
        <v>1</v>
      </c>
      <c r="C997" s="18">
        <v>890985122</v>
      </c>
      <c r="D997" s="18" t="s">
        <v>1031</v>
      </c>
      <c r="E997" s="15" t="s">
        <v>61</v>
      </c>
      <c r="F997" s="15" t="s">
        <v>62</v>
      </c>
      <c r="G997" s="15" t="s">
        <v>3155</v>
      </c>
      <c r="H997" s="15" t="s">
        <v>3155</v>
      </c>
      <c r="I997" s="15" t="s">
        <v>3155</v>
      </c>
      <c r="J997" s="15">
        <v>2</v>
      </c>
      <c r="K997" s="15" t="s">
        <v>3155</v>
      </c>
      <c r="L997" s="15">
        <v>113011009</v>
      </c>
      <c r="M997" s="15" t="s">
        <v>4258</v>
      </c>
      <c r="N997" s="15" t="s">
        <v>1411</v>
      </c>
      <c r="O997" s="18" t="s">
        <v>4428</v>
      </c>
      <c r="P997" s="22" t="s">
        <v>73</v>
      </c>
      <c r="Q997" s="15" t="s">
        <v>1841</v>
      </c>
      <c r="R997" s="18" t="s">
        <v>5703</v>
      </c>
      <c r="S997" s="22" t="b">
        <f>+R997=Q997</f>
        <v>0</v>
      </c>
      <c r="T997" s="18">
        <v>0</v>
      </c>
      <c r="U997" s="18">
        <v>0</v>
      </c>
      <c r="V997" s="15"/>
      <c r="W997" s="18" t="s">
        <v>6258</v>
      </c>
      <c r="X997" s="18"/>
      <c r="Y997" s="15" t="s">
        <v>73</v>
      </c>
      <c r="Z997" s="18" t="s">
        <v>1963</v>
      </c>
      <c r="AA997" s="18" t="s">
        <v>71</v>
      </c>
      <c r="AB997" s="18" t="s">
        <v>6938</v>
      </c>
      <c r="AC997" s="67" t="e">
        <f>+VLOOKUP("*"&amp;L997&amp;"*",'[2]REGISTROS SANITARIOS'!$D$732:$E$1070,2,FALSE)</f>
        <v>#N/A</v>
      </c>
      <c r="AD997" s="22" t="s">
        <v>44</v>
      </c>
      <c r="AE997" s="16">
        <v>43857</v>
      </c>
      <c r="AF997" s="34" t="s">
        <v>68</v>
      </c>
      <c r="AG997" s="24">
        <v>20061730</v>
      </c>
      <c r="AH997" s="18">
        <v>12</v>
      </c>
      <c r="AI997" s="18" t="s">
        <v>1049</v>
      </c>
      <c r="AJ997" s="17">
        <v>26400</v>
      </c>
      <c r="AK997" s="25">
        <v>26400</v>
      </c>
      <c r="AL997" s="25">
        <v>188</v>
      </c>
      <c r="AM997" s="35">
        <v>0</v>
      </c>
      <c r="AN997" s="49">
        <f t="shared" si="144"/>
        <v>4963200</v>
      </c>
      <c r="AO997" s="18"/>
      <c r="AP997" s="15">
        <v>1</v>
      </c>
      <c r="AQ997" s="43" t="str">
        <f t="shared" si="145"/>
        <v>SI</v>
      </c>
      <c r="AR997" s="44">
        <f t="shared" si="146"/>
        <v>4963200</v>
      </c>
      <c r="AS997" s="44">
        <f t="shared" si="147"/>
        <v>4963200</v>
      </c>
      <c r="AT997" s="44">
        <f t="shared" si="148"/>
        <v>4963200</v>
      </c>
      <c r="AU997" s="44">
        <f t="shared" si="149"/>
        <v>4963200</v>
      </c>
      <c r="AV997" s="45" t="b">
        <f t="shared" si="150"/>
        <v>1</v>
      </c>
      <c r="AW997" s="45" t="b">
        <f t="shared" si="151"/>
        <v>1</v>
      </c>
      <c r="AX997" s="45"/>
    </row>
    <row r="998" spans="1:50" s="36" customFormat="1" ht="27.75" customHeight="1" x14ac:dyDescent="0.15">
      <c r="A998" s="36" t="str">
        <f t="shared" si="143"/>
        <v>Cooperativa de Hospitales de Antioquia - COHAN113011402</v>
      </c>
      <c r="B998" s="36" t="b">
        <f>+A998='[1]Anexo 9'!A998</f>
        <v>1</v>
      </c>
      <c r="C998" s="18">
        <v>890985122</v>
      </c>
      <c r="D998" s="18" t="s">
        <v>1031</v>
      </c>
      <c r="E998" s="15" t="s">
        <v>61</v>
      </c>
      <c r="F998" s="15" t="s">
        <v>62</v>
      </c>
      <c r="G998" s="15" t="s">
        <v>3155</v>
      </c>
      <c r="H998" s="15" t="s">
        <v>3155</v>
      </c>
      <c r="I998" s="15" t="s">
        <v>3155</v>
      </c>
      <c r="J998" s="15">
        <v>3</v>
      </c>
      <c r="K998" s="15" t="s">
        <v>3155</v>
      </c>
      <c r="L998" s="15">
        <v>113011402</v>
      </c>
      <c r="M998" s="15" t="s">
        <v>2361</v>
      </c>
      <c r="N998" s="15" t="s">
        <v>91</v>
      </c>
      <c r="O998" s="18" t="s">
        <v>2362</v>
      </c>
      <c r="P998" s="22" t="s">
        <v>73</v>
      </c>
      <c r="Q998" s="15" t="s">
        <v>1914</v>
      </c>
      <c r="R998" s="18" t="s">
        <v>5725</v>
      </c>
      <c r="S998" s="22" t="b">
        <f>+R998=Q998</f>
        <v>0</v>
      </c>
      <c r="T998" s="18">
        <v>0</v>
      </c>
      <c r="U998" s="18">
        <v>0</v>
      </c>
      <c r="V998" s="15"/>
      <c r="W998" s="18" t="s">
        <v>2364</v>
      </c>
      <c r="X998" s="18"/>
      <c r="Y998" s="15" t="s">
        <v>73</v>
      </c>
      <c r="Z998" s="18" t="s">
        <v>2124</v>
      </c>
      <c r="AA998" s="18" t="s">
        <v>71</v>
      </c>
      <c r="AB998" s="18" t="s">
        <v>2365</v>
      </c>
      <c r="AC998" s="67" t="e">
        <f>+VLOOKUP("*"&amp;L998&amp;"*",'[2]REGISTROS SANITARIOS'!$D$732:$E$1070,2,FALSE)</f>
        <v>#N/A</v>
      </c>
      <c r="AD998" s="22" t="s">
        <v>44</v>
      </c>
      <c r="AE998" s="16">
        <v>42869</v>
      </c>
      <c r="AF998" s="34" t="s">
        <v>68</v>
      </c>
      <c r="AG998" s="24">
        <v>38998</v>
      </c>
      <c r="AH998" s="18">
        <v>1</v>
      </c>
      <c r="AI998" s="18" t="s">
        <v>1049</v>
      </c>
      <c r="AJ998" s="17">
        <v>2750</v>
      </c>
      <c r="AK998" s="25">
        <v>2750</v>
      </c>
      <c r="AL998" s="25">
        <v>8856</v>
      </c>
      <c r="AM998" s="35">
        <v>0</v>
      </c>
      <c r="AN998" s="49">
        <f t="shared" si="144"/>
        <v>24354000</v>
      </c>
      <c r="AO998" s="18"/>
      <c r="AP998" s="15" t="s">
        <v>56</v>
      </c>
      <c r="AQ998" s="43" t="str">
        <f t="shared" si="145"/>
        <v>SI</v>
      </c>
      <c r="AR998" s="44">
        <f t="shared" si="146"/>
        <v>24354000</v>
      </c>
      <c r="AS998" s="44">
        <f t="shared" si="147"/>
        <v>24354000</v>
      </c>
      <c r="AT998" s="44">
        <f t="shared" si="148"/>
        <v>24354000</v>
      </c>
      <c r="AU998" s="44">
        <f t="shared" si="149"/>
        <v>24354000</v>
      </c>
      <c r="AV998" s="45" t="b">
        <f t="shared" si="150"/>
        <v>1</v>
      </c>
      <c r="AW998" s="45" t="b">
        <f t="shared" si="151"/>
        <v>1</v>
      </c>
      <c r="AX998" s="45"/>
    </row>
    <row r="999" spans="1:50" s="36" customFormat="1" ht="27.75" customHeight="1" x14ac:dyDescent="0.15">
      <c r="A999" s="36" t="str">
        <f t="shared" si="143"/>
        <v>Cooperativa de Hospitales de Antioquia - COHAN113011701</v>
      </c>
      <c r="B999" s="36" t="b">
        <f>+A999='[1]Anexo 9'!A999</f>
        <v>1</v>
      </c>
      <c r="C999" s="18">
        <v>890985122</v>
      </c>
      <c r="D999" s="18" t="s">
        <v>1031</v>
      </c>
      <c r="E999" s="15" t="s">
        <v>61</v>
      </c>
      <c r="F999" s="15" t="s">
        <v>62</v>
      </c>
      <c r="G999" s="15" t="s">
        <v>3155</v>
      </c>
      <c r="H999" s="15" t="s">
        <v>3155</v>
      </c>
      <c r="I999" s="15" t="s">
        <v>3155</v>
      </c>
      <c r="J999" s="15">
        <v>6</v>
      </c>
      <c r="K999" s="15" t="s">
        <v>3155</v>
      </c>
      <c r="L999" s="15">
        <v>113011701</v>
      </c>
      <c r="M999" s="15" t="s">
        <v>1452</v>
      </c>
      <c r="N999" s="15" t="s">
        <v>91</v>
      </c>
      <c r="O999" s="18" t="s">
        <v>4429</v>
      </c>
      <c r="P999" s="22" t="s">
        <v>3841</v>
      </c>
      <c r="Q999" s="15" t="s">
        <v>1454</v>
      </c>
      <c r="R999" s="18" t="s">
        <v>1454</v>
      </c>
      <c r="S999" s="22" t="s">
        <v>73</v>
      </c>
      <c r="T999" s="18">
        <v>0</v>
      </c>
      <c r="U999" s="18" t="s">
        <v>6259</v>
      </c>
      <c r="V999" s="15"/>
      <c r="W999" s="18" t="s">
        <v>2366</v>
      </c>
      <c r="X999" s="18"/>
      <c r="Y999" s="15" t="s">
        <v>73</v>
      </c>
      <c r="Z999" s="18" t="s">
        <v>2201</v>
      </c>
      <c r="AA999" s="18" t="s">
        <v>71</v>
      </c>
      <c r="AB999" s="18" t="s">
        <v>6939</v>
      </c>
      <c r="AC999" s="67" t="str">
        <f>+VLOOKUP("*"&amp;L999&amp;"*",'[2]REGISTROS SANITARIOS'!$D$732:$E$1070,2,FALSE)</f>
        <v>SI</v>
      </c>
      <c r="AD999" s="22" t="s">
        <v>1025</v>
      </c>
      <c r="AE999" s="16">
        <v>46097</v>
      </c>
      <c r="AF999" s="34" t="s">
        <v>73</v>
      </c>
      <c r="AG999" s="24">
        <v>20066836</v>
      </c>
      <c r="AH999" s="18">
        <v>1</v>
      </c>
      <c r="AI999" s="18" t="s">
        <v>1049</v>
      </c>
      <c r="AJ999" s="17">
        <v>37400</v>
      </c>
      <c r="AK999" s="25">
        <v>37400</v>
      </c>
      <c r="AL999" s="25">
        <v>5850</v>
      </c>
      <c r="AM999" s="35">
        <v>0</v>
      </c>
      <c r="AN999" s="49">
        <f t="shared" si="144"/>
        <v>218790000</v>
      </c>
      <c r="AO999" s="18" t="s">
        <v>45</v>
      </c>
      <c r="AP999" s="15">
        <v>1</v>
      </c>
      <c r="AQ999" s="43" t="str">
        <f t="shared" si="145"/>
        <v>SI</v>
      </c>
      <c r="AR999" s="44">
        <f t="shared" si="146"/>
        <v>218790000</v>
      </c>
      <c r="AS999" s="44">
        <f t="shared" si="147"/>
        <v>218790000</v>
      </c>
      <c r="AT999" s="44">
        <f t="shared" si="148"/>
        <v>218790000</v>
      </c>
      <c r="AU999" s="44">
        <f t="shared" si="149"/>
        <v>218790000</v>
      </c>
      <c r="AV999" s="45" t="b">
        <f t="shared" si="150"/>
        <v>1</v>
      </c>
      <c r="AW999" s="45" t="b">
        <f t="shared" si="151"/>
        <v>1</v>
      </c>
      <c r="AX999" s="45"/>
    </row>
    <row r="1000" spans="1:50" s="36" customFormat="1" ht="27.75" customHeight="1" x14ac:dyDescent="0.15">
      <c r="A1000" s="36" t="str">
        <f t="shared" si="143"/>
        <v>Cooperativa de Hospitales de Antioquia - COHAN113011801</v>
      </c>
      <c r="B1000" s="36" t="b">
        <f>+A1000='[1]Anexo 9'!A1000</f>
        <v>1</v>
      </c>
      <c r="C1000" s="18">
        <v>890985122</v>
      </c>
      <c r="D1000" s="18" t="s">
        <v>1031</v>
      </c>
      <c r="E1000" s="15" t="s">
        <v>61</v>
      </c>
      <c r="F1000" s="15" t="s">
        <v>62</v>
      </c>
      <c r="G1000" s="15" t="s">
        <v>3155</v>
      </c>
      <c r="H1000" s="15" t="s">
        <v>3155</v>
      </c>
      <c r="I1000" s="15" t="s">
        <v>3155</v>
      </c>
      <c r="J1000" s="15">
        <v>7</v>
      </c>
      <c r="K1000" s="15" t="s">
        <v>3155</v>
      </c>
      <c r="L1000" s="15">
        <v>113011801</v>
      </c>
      <c r="M1000" s="15" t="s">
        <v>1461</v>
      </c>
      <c r="N1000" s="15" t="s">
        <v>91</v>
      </c>
      <c r="O1000" s="18" t="s">
        <v>4430</v>
      </c>
      <c r="P1000" s="22" t="s">
        <v>3841</v>
      </c>
      <c r="Q1000" s="15" t="s">
        <v>1454</v>
      </c>
      <c r="R1000" s="18" t="s">
        <v>1454</v>
      </c>
      <c r="S1000" s="22" t="s">
        <v>73</v>
      </c>
      <c r="T1000" s="18">
        <v>0</v>
      </c>
      <c r="U1000" s="18">
        <v>0</v>
      </c>
      <c r="V1000" s="15"/>
      <c r="W1000" s="18" t="s">
        <v>6260</v>
      </c>
      <c r="X1000" s="18"/>
      <c r="Y1000" s="15" t="s">
        <v>73</v>
      </c>
      <c r="Z1000" s="18" t="s">
        <v>6940</v>
      </c>
      <c r="AA1000" s="18" t="s">
        <v>208</v>
      </c>
      <c r="AB1000" s="18" t="s">
        <v>6941</v>
      </c>
      <c r="AC1000" s="67" t="str">
        <f>+VLOOKUP("*"&amp;L1000&amp;"*",'[2]REGISTROS SANITARIOS'!$D$732:$E$1070,2,FALSE)</f>
        <v>SI</v>
      </c>
      <c r="AD1000" s="22" t="s">
        <v>1025</v>
      </c>
      <c r="AE1000" s="16">
        <v>44109</v>
      </c>
      <c r="AF1000" s="34" t="s">
        <v>68</v>
      </c>
      <c r="AG1000" s="24">
        <v>20083667</v>
      </c>
      <c r="AH1000" s="18">
        <v>1</v>
      </c>
      <c r="AI1000" s="18" t="s">
        <v>1049</v>
      </c>
      <c r="AJ1000" s="17">
        <v>60500</v>
      </c>
      <c r="AK1000" s="25">
        <v>60500</v>
      </c>
      <c r="AL1000" s="25">
        <v>3500</v>
      </c>
      <c r="AM1000" s="35">
        <v>0</v>
      </c>
      <c r="AN1000" s="49">
        <f t="shared" si="144"/>
        <v>211750000</v>
      </c>
      <c r="AO1000" s="18"/>
      <c r="AP1000" s="15">
        <v>1</v>
      </c>
      <c r="AQ1000" s="43" t="str">
        <f t="shared" si="145"/>
        <v>SI</v>
      </c>
      <c r="AR1000" s="44">
        <f t="shared" si="146"/>
        <v>211750000</v>
      </c>
      <c r="AS1000" s="44">
        <f t="shared" si="147"/>
        <v>211750000</v>
      </c>
      <c r="AT1000" s="44">
        <f t="shared" si="148"/>
        <v>211750000</v>
      </c>
      <c r="AU1000" s="44">
        <f t="shared" si="149"/>
        <v>211750000</v>
      </c>
      <c r="AV1000" s="45" t="b">
        <f t="shared" si="150"/>
        <v>1</v>
      </c>
      <c r="AW1000" s="45" t="b">
        <f t="shared" si="151"/>
        <v>1</v>
      </c>
      <c r="AX1000" s="45"/>
    </row>
    <row r="1001" spans="1:50" s="36" customFormat="1" ht="27.75" customHeight="1" x14ac:dyDescent="0.15">
      <c r="A1001" s="36" t="str">
        <f t="shared" si="143"/>
        <v>Cooperativa de Hospitales de Antioquia - COHAN113020104</v>
      </c>
      <c r="B1001" s="36" t="b">
        <f>+A1001='[1]Anexo 9'!A1001</f>
        <v>1</v>
      </c>
      <c r="C1001" s="18">
        <v>890985122</v>
      </c>
      <c r="D1001" s="18" t="s">
        <v>1031</v>
      </c>
      <c r="E1001" s="15" t="s">
        <v>61</v>
      </c>
      <c r="F1001" s="15" t="s">
        <v>62</v>
      </c>
      <c r="G1001" s="15" t="s">
        <v>3155</v>
      </c>
      <c r="H1001" s="15" t="s">
        <v>3155</v>
      </c>
      <c r="I1001" s="15" t="s">
        <v>3155</v>
      </c>
      <c r="J1001" s="15">
        <v>5</v>
      </c>
      <c r="K1001" s="15" t="s">
        <v>3155</v>
      </c>
      <c r="L1001" s="15">
        <v>113020104</v>
      </c>
      <c r="M1001" s="15" t="s">
        <v>2368</v>
      </c>
      <c r="N1001" s="15" t="s">
        <v>91</v>
      </c>
      <c r="O1001" s="18" t="s">
        <v>2369</v>
      </c>
      <c r="P1001" s="22" t="s">
        <v>73</v>
      </c>
      <c r="Q1001" s="15" t="s">
        <v>1817</v>
      </c>
      <c r="R1001" s="18" t="s">
        <v>1817</v>
      </c>
      <c r="S1001" s="22" t="s">
        <v>73</v>
      </c>
      <c r="T1001" s="18">
        <v>0</v>
      </c>
      <c r="U1001" s="18">
        <v>0</v>
      </c>
      <c r="V1001" s="15"/>
      <c r="W1001" s="18" t="s">
        <v>1829</v>
      </c>
      <c r="X1001" s="18"/>
      <c r="Y1001" s="15" t="s">
        <v>73</v>
      </c>
      <c r="Z1001" s="18" t="s">
        <v>1830</v>
      </c>
      <c r="AA1001" s="18" t="s">
        <v>71</v>
      </c>
      <c r="AB1001" s="18" t="s">
        <v>6942</v>
      </c>
      <c r="AC1001" s="67" t="str">
        <f>+VLOOKUP("*"&amp;L1001&amp;"*",'[2]REGISTROS SANITARIOS'!$D$732:$E$1070,2,FALSE)</f>
        <v>SI</v>
      </c>
      <c r="AD1001" s="22" t="s">
        <v>1025</v>
      </c>
      <c r="AE1001" s="16">
        <v>43153</v>
      </c>
      <c r="AF1001" s="34" t="s">
        <v>68</v>
      </c>
      <c r="AG1001" s="24">
        <v>19984823</v>
      </c>
      <c r="AH1001" s="18">
        <v>1</v>
      </c>
      <c r="AI1001" s="18" t="s">
        <v>1049</v>
      </c>
      <c r="AJ1001" s="17">
        <v>3025</v>
      </c>
      <c r="AK1001" s="25">
        <v>3025</v>
      </c>
      <c r="AL1001" s="25">
        <v>1875</v>
      </c>
      <c r="AM1001" s="35">
        <v>0</v>
      </c>
      <c r="AN1001" s="49">
        <f t="shared" si="144"/>
        <v>5671875</v>
      </c>
      <c r="AO1001" s="18"/>
      <c r="AP1001" s="15">
        <v>1</v>
      </c>
      <c r="AQ1001" s="43" t="str">
        <f t="shared" si="145"/>
        <v>SI</v>
      </c>
      <c r="AR1001" s="44">
        <f t="shared" si="146"/>
        <v>5671875</v>
      </c>
      <c r="AS1001" s="44">
        <f t="shared" si="147"/>
        <v>5671875</v>
      </c>
      <c r="AT1001" s="44">
        <f t="shared" si="148"/>
        <v>5671875</v>
      </c>
      <c r="AU1001" s="44">
        <f t="shared" si="149"/>
        <v>5671875</v>
      </c>
      <c r="AV1001" s="45" t="b">
        <f t="shared" si="150"/>
        <v>1</v>
      </c>
      <c r="AW1001" s="45" t="b">
        <f t="shared" si="151"/>
        <v>1</v>
      </c>
      <c r="AX1001" s="45"/>
    </row>
    <row r="1002" spans="1:50" s="36" customFormat="1" ht="27.75" customHeight="1" x14ac:dyDescent="0.15">
      <c r="A1002" s="36" t="str">
        <f t="shared" si="143"/>
        <v>Cooperativa de Hospitales de Antioquia - COHAN113020209</v>
      </c>
      <c r="B1002" s="36" t="b">
        <f>+A1002='[1]Anexo 9'!A1002</f>
        <v>1</v>
      </c>
      <c r="C1002" s="18">
        <v>890985122</v>
      </c>
      <c r="D1002" s="18" t="s">
        <v>1031</v>
      </c>
      <c r="E1002" s="15" t="s">
        <v>61</v>
      </c>
      <c r="F1002" s="15" t="s">
        <v>62</v>
      </c>
      <c r="G1002" s="15" t="s">
        <v>3155</v>
      </c>
      <c r="H1002" s="15" t="s">
        <v>3155</v>
      </c>
      <c r="I1002" s="15" t="s">
        <v>3155</v>
      </c>
      <c r="J1002" s="15">
        <v>2</v>
      </c>
      <c r="K1002" s="15" t="s">
        <v>3155</v>
      </c>
      <c r="L1002" s="15">
        <v>113020209</v>
      </c>
      <c r="M1002" s="15" t="s">
        <v>2370</v>
      </c>
      <c r="N1002" s="15" t="s">
        <v>1436</v>
      </c>
      <c r="O1002" s="18" t="s">
        <v>4431</v>
      </c>
      <c r="P1002" s="22" t="s">
        <v>73</v>
      </c>
      <c r="Q1002" s="15" t="s">
        <v>1428</v>
      </c>
      <c r="R1002" s="18" t="s">
        <v>1655</v>
      </c>
      <c r="S1002" s="22" t="b">
        <f>+R1002=Q1002</f>
        <v>0</v>
      </c>
      <c r="T1002" s="18" t="s">
        <v>1766</v>
      </c>
      <c r="U1002" s="18">
        <v>0</v>
      </c>
      <c r="V1002" s="15"/>
      <c r="W1002" s="18" t="s">
        <v>1781</v>
      </c>
      <c r="X1002" s="18"/>
      <c r="Y1002" s="15" t="s">
        <v>73</v>
      </c>
      <c r="Z1002" s="18" t="s">
        <v>1782</v>
      </c>
      <c r="AA1002" s="18" t="s">
        <v>71</v>
      </c>
      <c r="AB1002" s="18" t="s">
        <v>2975</v>
      </c>
      <c r="AC1002" s="67" t="str">
        <f>+VLOOKUP("*"&amp;L1002&amp;"*",'[2]REGISTROS SANITARIOS'!$D$732:$E$1070,2,FALSE)</f>
        <v>SI</v>
      </c>
      <c r="AD1002" s="22" t="s">
        <v>1025</v>
      </c>
      <c r="AE1002" s="16">
        <v>45387</v>
      </c>
      <c r="AF1002" s="34" t="s">
        <v>73</v>
      </c>
      <c r="AG1002" s="24">
        <v>19926736</v>
      </c>
      <c r="AH1002" s="18">
        <v>1</v>
      </c>
      <c r="AI1002" s="18" t="s">
        <v>1049</v>
      </c>
      <c r="AJ1002" s="17">
        <v>20350</v>
      </c>
      <c r="AK1002" s="25">
        <v>20350</v>
      </c>
      <c r="AL1002" s="25">
        <v>88</v>
      </c>
      <c r="AM1002" s="35">
        <v>0</v>
      </c>
      <c r="AN1002" s="49">
        <f t="shared" si="144"/>
        <v>1790800</v>
      </c>
      <c r="AO1002" s="18"/>
      <c r="AP1002" s="15">
        <v>1</v>
      </c>
      <c r="AQ1002" s="43" t="str">
        <f t="shared" si="145"/>
        <v>SI</v>
      </c>
      <c r="AR1002" s="44">
        <f t="shared" si="146"/>
        <v>1790800</v>
      </c>
      <c r="AS1002" s="44">
        <f t="shared" si="147"/>
        <v>1790800</v>
      </c>
      <c r="AT1002" s="44">
        <f t="shared" si="148"/>
        <v>1790800</v>
      </c>
      <c r="AU1002" s="44">
        <f t="shared" si="149"/>
        <v>1790800</v>
      </c>
      <c r="AV1002" s="45" t="b">
        <f t="shared" si="150"/>
        <v>1</v>
      </c>
      <c r="AW1002" s="45" t="b">
        <f t="shared" si="151"/>
        <v>1</v>
      </c>
      <c r="AX1002" s="45"/>
    </row>
    <row r="1003" spans="1:50" s="36" customFormat="1" ht="27.75" customHeight="1" x14ac:dyDescent="0.15">
      <c r="A1003" s="36" t="str">
        <f t="shared" si="143"/>
        <v>Cooperativa de Hospitales de Antioquia - COHAN113020301</v>
      </c>
      <c r="B1003" s="36" t="b">
        <f>+A1003='[1]Anexo 9'!A1003</f>
        <v>1</v>
      </c>
      <c r="C1003" s="18">
        <v>890985122</v>
      </c>
      <c r="D1003" s="18" t="s">
        <v>1031</v>
      </c>
      <c r="E1003" s="15" t="s">
        <v>61</v>
      </c>
      <c r="F1003" s="15" t="s">
        <v>62</v>
      </c>
      <c r="G1003" s="15" t="s">
        <v>3155</v>
      </c>
      <c r="H1003" s="15" t="s">
        <v>3155</v>
      </c>
      <c r="I1003" s="15" t="s">
        <v>3155</v>
      </c>
      <c r="J1003" s="15">
        <v>6</v>
      </c>
      <c r="K1003" s="15" t="s">
        <v>3155</v>
      </c>
      <c r="L1003" s="15">
        <v>113020301</v>
      </c>
      <c r="M1003" s="15" t="s">
        <v>1465</v>
      </c>
      <c r="N1003" s="15" t="s">
        <v>91</v>
      </c>
      <c r="O1003" s="18" t="s">
        <v>4432</v>
      </c>
      <c r="P1003" s="22" t="s">
        <v>3841</v>
      </c>
      <c r="Q1003" s="15" t="s">
        <v>1454</v>
      </c>
      <c r="R1003" s="18" t="s">
        <v>1454</v>
      </c>
      <c r="S1003" s="22" t="s">
        <v>73</v>
      </c>
      <c r="T1003" s="18">
        <v>0</v>
      </c>
      <c r="U1003" s="18">
        <v>0</v>
      </c>
      <c r="V1003" s="15"/>
      <c r="W1003" s="18" t="s">
        <v>6261</v>
      </c>
      <c r="X1003" s="18"/>
      <c r="Y1003" s="15" t="s">
        <v>73</v>
      </c>
      <c r="Z1003" s="18" t="s">
        <v>6943</v>
      </c>
      <c r="AA1003" s="18" t="s">
        <v>208</v>
      </c>
      <c r="AB1003" s="18" t="s">
        <v>6944</v>
      </c>
      <c r="AC1003" s="67" t="str">
        <f>+VLOOKUP("*"&amp;L1003&amp;"*",'[2]REGISTROS SANITARIOS'!$D$732:$E$1070,2,FALSE)</f>
        <v>SI</v>
      </c>
      <c r="AD1003" s="22" t="s">
        <v>1025</v>
      </c>
      <c r="AE1003" s="16">
        <v>43439</v>
      </c>
      <c r="AF1003" s="34" t="s">
        <v>68</v>
      </c>
      <c r="AG1003" s="24">
        <v>19992494</v>
      </c>
      <c r="AH1003" s="18">
        <v>1</v>
      </c>
      <c r="AI1003" s="18" t="s">
        <v>1049</v>
      </c>
      <c r="AJ1003" s="17">
        <v>1925</v>
      </c>
      <c r="AK1003" s="25">
        <v>1925</v>
      </c>
      <c r="AL1003" s="25">
        <v>7125</v>
      </c>
      <c r="AM1003" s="35">
        <v>0</v>
      </c>
      <c r="AN1003" s="49">
        <f t="shared" si="144"/>
        <v>13715625</v>
      </c>
      <c r="AO1003" s="18"/>
      <c r="AP1003" s="15" t="s">
        <v>56</v>
      </c>
      <c r="AQ1003" s="43" t="str">
        <f t="shared" si="145"/>
        <v>SI</v>
      </c>
      <c r="AR1003" s="44">
        <f t="shared" si="146"/>
        <v>13715625</v>
      </c>
      <c r="AS1003" s="44">
        <f t="shared" si="147"/>
        <v>13715625</v>
      </c>
      <c r="AT1003" s="44">
        <f t="shared" si="148"/>
        <v>13715625</v>
      </c>
      <c r="AU1003" s="44">
        <f t="shared" si="149"/>
        <v>13715625</v>
      </c>
      <c r="AV1003" s="45" t="b">
        <f t="shared" si="150"/>
        <v>1</v>
      </c>
      <c r="AW1003" s="45" t="b">
        <f t="shared" si="151"/>
        <v>1</v>
      </c>
      <c r="AX1003" s="45"/>
    </row>
    <row r="1004" spans="1:50" s="36" customFormat="1" ht="27.75" customHeight="1" x14ac:dyDescent="0.15">
      <c r="A1004" s="36" t="str">
        <f t="shared" si="143"/>
        <v>Cooperativa de Hospitales de Antioquia - COHAN113020401</v>
      </c>
      <c r="B1004" s="36" t="b">
        <f>+A1004='[1]Anexo 9'!A1004</f>
        <v>1</v>
      </c>
      <c r="C1004" s="18">
        <v>890985122</v>
      </c>
      <c r="D1004" s="18" t="s">
        <v>1031</v>
      </c>
      <c r="E1004" s="15" t="s">
        <v>61</v>
      </c>
      <c r="F1004" s="15" t="s">
        <v>62</v>
      </c>
      <c r="G1004" s="15" t="s">
        <v>3155</v>
      </c>
      <c r="H1004" s="15" t="s">
        <v>3155</v>
      </c>
      <c r="I1004" s="15" t="s">
        <v>3155</v>
      </c>
      <c r="J1004" s="15">
        <v>7</v>
      </c>
      <c r="K1004" s="15" t="s">
        <v>3155</v>
      </c>
      <c r="L1004" s="15">
        <v>113020401</v>
      </c>
      <c r="M1004" s="15" t="s">
        <v>1469</v>
      </c>
      <c r="N1004" s="15" t="s">
        <v>91</v>
      </c>
      <c r="O1004" s="18" t="s">
        <v>2374</v>
      </c>
      <c r="P1004" s="22" t="s">
        <v>3841</v>
      </c>
      <c r="Q1004" s="15" t="s">
        <v>1454</v>
      </c>
      <c r="R1004" s="18" t="s">
        <v>1454</v>
      </c>
      <c r="S1004" s="22" t="s">
        <v>73</v>
      </c>
      <c r="T1004" s="18">
        <v>0</v>
      </c>
      <c r="U1004" s="18">
        <v>0</v>
      </c>
      <c r="V1004" s="15"/>
      <c r="W1004" s="18" t="s">
        <v>2376</v>
      </c>
      <c r="X1004" s="18"/>
      <c r="Y1004" s="15" t="s">
        <v>73</v>
      </c>
      <c r="Z1004" s="18" t="s">
        <v>2377</v>
      </c>
      <c r="AA1004" s="18" t="s">
        <v>208</v>
      </c>
      <c r="AB1004" s="18" t="s">
        <v>2378</v>
      </c>
      <c r="AC1004" s="67" t="str">
        <f>+VLOOKUP("*"&amp;L1004&amp;"*",'[2]REGISTROS SANITARIOS'!$D$732:$E$1070,2,FALSE)</f>
        <v>SI</v>
      </c>
      <c r="AD1004" s="22" t="s">
        <v>1025</v>
      </c>
      <c r="AE1004" s="16">
        <v>44006</v>
      </c>
      <c r="AF1004" s="34" t="s">
        <v>68</v>
      </c>
      <c r="AG1004" s="24">
        <v>20012688</v>
      </c>
      <c r="AH1004" s="18">
        <v>1</v>
      </c>
      <c r="AI1004" s="18" t="s">
        <v>1049</v>
      </c>
      <c r="AJ1004" s="17">
        <v>5500</v>
      </c>
      <c r="AK1004" s="25">
        <v>5500</v>
      </c>
      <c r="AL1004" s="25">
        <v>7875</v>
      </c>
      <c r="AM1004" s="35">
        <v>0</v>
      </c>
      <c r="AN1004" s="49">
        <f t="shared" si="144"/>
        <v>43312500</v>
      </c>
      <c r="AO1004" s="18"/>
      <c r="AP1004" s="15">
        <v>1</v>
      </c>
      <c r="AQ1004" s="43" t="str">
        <f t="shared" si="145"/>
        <v>SI</v>
      </c>
      <c r="AR1004" s="44">
        <f t="shared" si="146"/>
        <v>43312500</v>
      </c>
      <c r="AS1004" s="44">
        <f t="shared" si="147"/>
        <v>43312500</v>
      </c>
      <c r="AT1004" s="44">
        <f t="shared" si="148"/>
        <v>43312500</v>
      </c>
      <c r="AU1004" s="44">
        <f t="shared" si="149"/>
        <v>43312500</v>
      </c>
      <c r="AV1004" s="45" t="b">
        <f t="shared" si="150"/>
        <v>1</v>
      </c>
      <c r="AW1004" s="45" t="b">
        <f t="shared" si="151"/>
        <v>1</v>
      </c>
      <c r="AX1004" s="45"/>
    </row>
    <row r="1005" spans="1:50" s="36" customFormat="1" ht="27.75" customHeight="1" x14ac:dyDescent="0.15">
      <c r="A1005" s="36" t="str">
        <f t="shared" si="143"/>
        <v>Cooperativa de Hospitales de Antioquia - COHAN113020501</v>
      </c>
      <c r="B1005" s="36" t="b">
        <f>+A1005='[1]Anexo 9'!A1005</f>
        <v>1</v>
      </c>
      <c r="C1005" s="18">
        <v>890985122</v>
      </c>
      <c r="D1005" s="18" t="s">
        <v>1031</v>
      </c>
      <c r="E1005" s="15" t="s">
        <v>61</v>
      </c>
      <c r="F1005" s="15" t="s">
        <v>62</v>
      </c>
      <c r="G1005" s="15" t="s">
        <v>3155</v>
      </c>
      <c r="H1005" s="15" t="s">
        <v>3155</v>
      </c>
      <c r="I1005" s="15" t="s">
        <v>3155</v>
      </c>
      <c r="J1005" s="15">
        <v>7</v>
      </c>
      <c r="K1005" s="15" t="s">
        <v>3155</v>
      </c>
      <c r="L1005" s="15">
        <v>113020501</v>
      </c>
      <c r="M1005" s="15" t="s">
        <v>1473</v>
      </c>
      <c r="N1005" s="15" t="s">
        <v>91</v>
      </c>
      <c r="O1005" s="18" t="s">
        <v>4433</v>
      </c>
      <c r="P1005" s="22" t="s">
        <v>3841</v>
      </c>
      <c r="Q1005" s="15" t="s">
        <v>1454</v>
      </c>
      <c r="R1005" s="18" t="s">
        <v>1454</v>
      </c>
      <c r="S1005" s="22" t="s">
        <v>73</v>
      </c>
      <c r="T1005" s="18">
        <v>0</v>
      </c>
      <c r="U1005" s="18">
        <v>0</v>
      </c>
      <c r="V1005" s="15"/>
      <c r="W1005" s="18" t="s">
        <v>6262</v>
      </c>
      <c r="X1005" s="18"/>
      <c r="Y1005" s="15" t="s">
        <v>73</v>
      </c>
      <c r="Z1005" s="18" t="s">
        <v>6945</v>
      </c>
      <c r="AA1005" s="18" t="s">
        <v>208</v>
      </c>
      <c r="AB1005" s="18" t="s">
        <v>6946</v>
      </c>
      <c r="AC1005" s="67" t="str">
        <f>+VLOOKUP("*"&amp;L1005&amp;"*",'[2]REGISTROS SANITARIOS'!$D$732:$E$1070,2,FALSE)</f>
        <v>SI</v>
      </c>
      <c r="AD1005" s="22" t="s">
        <v>1025</v>
      </c>
      <c r="AE1005" s="16">
        <v>44123</v>
      </c>
      <c r="AF1005" s="34" t="s">
        <v>68</v>
      </c>
      <c r="AG1005" s="24">
        <v>20084123</v>
      </c>
      <c r="AH1005" s="18">
        <v>1</v>
      </c>
      <c r="AI1005" s="18" t="s">
        <v>1049</v>
      </c>
      <c r="AJ1005" s="17">
        <v>1100</v>
      </c>
      <c r="AK1005" s="25">
        <v>1100</v>
      </c>
      <c r="AL1005" s="25">
        <v>6750</v>
      </c>
      <c r="AM1005" s="35">
        <v>0</v>
      </c>
      <c r="AN1005" s="49">
        <f t="shared" si="144"/>
        <v>7425000</v>
      </c>
      <c r="AO1005" s="18"/>
      <c r="AP1005" s="15">
        <v>1</v>
      </c>
      <c r="AQ1005" s="43" t="str">
        <f t="shared" si="145"/>
        <v>SI</v>
      </c>
      <c r="AR1005" s="44">
        <f t="shared" si="146"/>
        <v>7425000</v>
      </c>
      <c r="AS1005" s="44">
        <f t="shared" si="147"/>
        <v>7425000</v>
      </c>
      <c r="AT1005" s="44">
        <f t="shared" si="148"/>
        <v>7425000</v>
      </c>
      <c r="AU1005" s="44">
        <f t="shared" si="149"/>
        <v>7425000</v>
      </c>
      <c r="AV1005" s="45" t="b">
        <f t="shared" si="150"/>
        <v>1</v>
      </c>
      <c r="AW1005" s="45" t="b">
        <f t="shared" si="151"/>
        <v>1</v>
      </c>
      <c r="AX1005" s="45"/>
    </row>
    <row r="1006" spans="1:50" s="36" customFormat="1" ht="27.75" customHeight="1" x14ac:dyDescent="0.15">
      <c r="A1006" s="36" t="str">
        <f t="shared" si="143"/>
        <v>Cooperativa de Hospitales de Antioquia - COHAN113030204</v>
      </c>
      <c r="B1006" s="36" t="b">
        <f>+A1006='[1]Anexo 9'!A1006</f>
        <v>1</v>
      </c>
      <c r="C1006" s="18">
        <v>890985122</v>
      </c>
      <c r="D1006" s="18" t="s">
        <v>1031</v>
      </c>
      <c r="E1006" s="15" t="s">
        <v>61</v>
      </c>
      <c r="F1006" s="15" t="s">
        <v>62</v>
      </c>
      <c r="G1006" s="15" t="s">
        <v>3155</v>
      </c>
      <c r="H1006" s="15" t="s">
        <v>3155</v>
      </c>
      <c r="I1006" s="15" t="s">
        <v>3155</v>
      </c>
      <c r="J1006" s="15">
        <v>3</v>
      </c>
      <c r="K1006" s="15" t="s">
        <v>3155</v>
      </c>
      <c r="L1006" s="15">
        <v>113030204</v>
      </c>
      <c r="M1006" s="15" t="s">
        <v>2379</v>
      </c>
      <c r="N1006" s="15" t="s">
        <v>91</v>
      </c>
      <c r="O1006" s="18" t="s">
        <v>2380</v>
      </c>
      <c r="P1006" s="22" t="s">
        <v>3841</v>
      </c>
      <c r="Q1006" s="15" t="s">
        <v>475</v>
      </c>
      <c r="R1006" s="18" t="s">
        <v>1679</v>
      </c>
      <c r="S1006" s="22" t="b">
        <f t="shared" ref="S1006:S1060" si="154">+R1006=Q1006</f>
        <v>0</v>
      </c>
      <c r="T1006" s="18">
        <v>0</v>
      </c>
      <c r="U1006" s="18">
        <v>0</v>
      </c>
      <c r="V1006" s="15"/>
      <c r="W1006" s="18" t="s">
        <v>6263</v>
      </c>
      <c r="X1006" s="18"/>
      <c r="Y1006" s="15" t="s">
        <v>73</v>
      </c>
      <c r="Z1006" s="18" t="s">
        <v>2381</v>
      </c>
      <c r="AA1006" s="18" t="s">
        <v>71</v>
      </c>
      <c r="AB1006" s="18" t="s">
        <v>2382</v>
      </c>
      <c r="AC1006" s="67" t="str">
        <f>+VLOOKUP("*"&amp;L1006&amp;"*",'[2]REGISTROS SANITARIOS'!$D$732:$E$1070,2,FALSE)</f>
        <v>SI</v>
      </c>
      <c r="AD1006" s="22" t="s">
        <v>1025</v>
      </c>
      <c r="AE1006" s="16">
        <v>43211</v>
      </c>
      <c r="AF1006" s="34" t="s">
        <v>68</v>
      </c>
      <c r="AG1006" s="24">
        <v>19984412</v>
      </c>
      <c r="AH1006" s="18">
        <v>1</v>
      </c>
      <c r="AI1006" s="18" t="s">
        <v>1049</v>
      </c>
      <c r="AJ1006" s="17">
        <v>3025</v>
      </c>
      <c r="AK1006" s="25">
        <v>3025</v>
      </c>
      <c r="AL1006" s="25">
        <v>2063</v>
      </c>
      <c r="AM1006" s="35">
        <v>0</v>
      </c>
      <c r="AN1006" s="49">
        <f t="shared" si="144"/>
        <v>6240575</v>
      </c>
      <c r="AO1006" s="18"/>
      <c r="AP1006" s="15">
        <v>1</v>
      </c>
      <c r="AQ1006" s="43" t="str">
        <f t="shared" si="145"/>
        <v>SI</v>
      </c>
      <c r="AR1006" s="44">
        <f t="shared" si="146"/>
        <v>6240575</v>
      </c>
      <c r="AS1006" s="44">
        <f t="shared" si="147"/>
        <v>6240575</v>
      </c>
      <c r="AT1006" s="44">
        <f t="shared" si="148"/>
        <v>6240575</v>
      </c>
      <c r="AU1006" s="44">
        <f t="shared" si="149"/>
        <v>6240575</v>
      </c>
      <c r="AV1006" s="45" t="b">
        <f t="shared" si="150"/>
        <v>1</v>
      </c>
      <c r="AW1006" s="45" t="b">
        <f t="shared" si="151"/>
        <v>1</v>
      </c>
      <c r="AX1006" s="45"/>
    </row>
    <row r="1007" spans="1:50" s="36" customFormat="1" ht="27.75" customHeight="1" x14ac:dyDescent="0.15">
      <c r="A1007" s="36" t="str">
        <f t="shared" si="143"/>
        <v>Cooperativa de Hospitales de Antioquia - COHAN113040603</v>
      </c>
      <c r="B1007" s="36" t="b">
        <f>+A1007='[1]Anexo 9'!A1007</f>
        <v>1</v>
      </c>
      <c r="C1007" s="18">
        <v>890985122</v>
      </c>
      <c r="D1007" s="18" t="s">
        <v>1031</v>
      </c>
      <c r="E1007" s="15" t="s">
        <v>61</v>
      </c>
      <c r="F1007" s="15" t="s">
        <v>62</v>
      </c>
      <c r="G1007" s="15" t="s">
        <v>3155</v>
      </c>
      <c r="H1007" s="15" t="s">
        <v>3155</v>
      </c>
      <c r="I1007" s="15" t="s">
        <v>3155</v>
      </c>
      <c r="J1007" s="15">
        <v>3</v>
      </c>
      <c r="K1007" s="15" t="s">
        <v>3155</v>
      </c>
      <c r="L1007" s="15">
        <v>113040603</v>
      </c>
      <c r="M1007" s="15" t="s">
        <v>2383</v>
      </c>
      <c r="N1007" s="15" t="s">
        <v>64</v>
      </c>
      <c r="O1007" s="18" t="s">
        <v>2384</v>
      </c>
      <c r="P1007" s="22" t="s">
        <v>3841</v>
      </c>
      <c r="Q1007" s="15" t="s">
        <v>1744</v>
      </c>
      <c r="R1007" s="18" t="s">
        <v>1684</v>
      </c>
      <c r="S1007" s="22" t="b">
        <f t="shared" si="154"/>
        <v>0</v>
      </c>
      <c r="T1007" s="18">
        <v>0</v>
      </c>
      <c r="U1007" s="18">
        <v>0</v>
      </c>
      <c r="V1007" s="15"/>
      <c r="W1007" s="18" t="s">
        <v>2385</v>
      </c>
      <c r="X1007" s="18"/>
      <c r="Y1007" s="15" t="s">
        <v>73</v>
      </c>
      <c r="Z1007" s="18" t="s">
        <v>2386</v>
      </c>
      <c r="AA1007" s="18" t="s">
        <v>71</v>
      </c>
      <c r="AB1007" s="18" t="s">
        <v>6947</v>
      </c>
      <c r="AC1007" s="67" t="str">
        <f>+VLOOKUP("*"&amp;L1007&amp;"*",'[2]REGISTROS SANITARIOS'!$D$732:$E$1070,2,FALSE)</f>
        <v>SI</v>
      </c>
      <c r="AD1007" s="22" t="s">
        <v>1025</v>
      </c>
      <c r="AE1007" s="16">
        <v>43879</v>
      </c>
      <c r="AF1007" s="34" t="s">
        <v>68</v>
      </c>
      <c r="AG1007" s="24">
        <v>19940454</v>
      </c>
      <c r="AH1007" s="18">
        <v>1</v>
      </c>
      <c r="AI1007" s="18" t="s">
        <v>1049</v>
      </c>
      <c r="AJ1007" s="17">
        <v>275</v>
      </c>
      <c r="AK1007" s="25">
        <v>275</v>
      </c>
      <c r="AL1007" s="25">
        <v>5498</v>
      </c>
      <c r="AM1007" s="35">
        <v>0</v>
      </c>
      <c r="AN1007" s="49">
        <f t="shared" si="144"/>
        <v>1511950</v>
      </c>
      <c r="AO1007" s="18"/>
      <c r="AP1007" s="15">
        <v>1</v>
      </c>
      <c r="AQ1007" s="43" t="str">
        <f t="shared" si="145"/>
        <v>SI</v>
      </c>
      <c r="AR1007" s="44">
        <f t="shared" si="146"/>
        <v>1511950</v>
      </c>
      <c r="AS1007" s="44">
        <f t="shared" si="147"/>
        <v>1511950</v>
      </c>
      <c r="AT1007" s="44">
        <f t="shared" si="148"/>
        <v>1511950</v>
      </c>
      <c r="AU1007" s="44">
        <f t="shared" si="149"/>
        <v>1511950</v>
      </c>
      <c r="AV1007" s="45" t="b">
        <f t="shared" si="150"/>
        <v>1</v>
      </c>
      <c r="AW1007" s="45" t="b">
        <f t="shared" si="151"/>
        <v>1</v>
      </c>
      <c r="AX1007" s="45"/>
    </row>
    <row r="1008" spans="1:50" s="36" customFormat="1" ht="27.75" customHeight="1" x14ac:dyDescent="0.15">
      <c r="A1008" s="36" t="str">
        <f t="shared" si="143"/>
        <v>Cooperativa de Hospitales de Antioquia - COHAN114010203</v>
      </c>
      <c r="B1008" s="36" t="b">
        <f>+A1008='[1]Anexo 9'!A1008</f>
        <v>1</v>
      </c>
      <c r="C1008" s="18">
        <v>890985122</v>
      </c>
      <c r="D1008" s="18" t="s">
        <v>1031</v>
      </c>
      <c r="E1008" s="15" t="s">
        <v>61</v>
      </c>
      <c r="F1008" s="15" t="s">
        <v>1726</v>
      </c>
      <c r="G1008" s="15">
        <f>+VLOOKUP(F1008,[3]Sheet1!$E$3:$G$74,3,FALSE)</f>
        <v>18</v>
      </c>
      <c r="H1008" s="15">
        <f>+VLOOKUP(D1008&amp;F1008,'TD para paquetes'!$E$3:$I$441,5,FALSE)</f>
        <v>18</v>
      </c>
      <c r="I1008" s="15" t="s">
        <v>1025</v>
      </c>
      <c r="J1008" s="15">
        <v>3</v>
      </c>
      <c r="K1008" s="15">
        <v>1</v>
      </c>
      <c r="L1008" s="15">
        <v>114010203</v>
      </c>
      <c r="M1008" s="15" t="s">
        <v>3877</v>
      </c>
      <c r="N1008" s="15" t="s">
        <v>80</v>
      </c>
      <c r="O1008" s="18" t="s">
        <v>4434</v>
      </c>
      <c r="P1008" s="22" t="s">
        <v>3841</v>
      </c>
      <c r="Q1008" s="15" t="s">
        <v>5564</v>
      </c>
      <c r="R1008" s="18" t="s">
        <v>1684</v>
      </c>
      <c r="S1008" s="22" t="b">
        <f t="shared" si="154"/>
        <v>0</v>
      </c>
      <c r="T1008" s="18">
        <v>0</v>
      </c>
      <c r="U1008" s="18">
        <v>0</v>
      </c>
      <c r="V1008" s="15"/>
      <c r="W1008" s="18" t="s">
        <v>2104</v>
      </c>
      <c r="X1008" s="18"/>
      <c r="Y1008" s="15" t="s">
        <v>73</v>
      </c>
      <c r="Z1008" s="18" t="s">
        <v>2358</v>
      </c>
      <c r="AA1008" s="18" t="s">
        <v>71</v>
      </c>
      <c r="AB1008" s="18" t="s">
        <v>6948</v>
      </c>
      <c r="AC1008" s="67" t="str">
        <f>+VLOOKUP("*"&amp;L1008&amp;"*",'[2]REGISTROS SANITARIOS'!$D$732:$E$1070,2,FALSE)</f>
        <v>SI</v>
      </c>
      <c r="AD1008" s="22" t="s">
        <v>1025</v>
      </c>
      <c r="AE1008" s="16">
        <v>43722</v>
      </c>
      <c r="AF1008" s="34" t="s">
        <v>68</v>
      </c>
      <c r="AG1008" s="24">
        <v>19903409</v>
      </c>
      <c r="AH1008" s="18">
        <v>5</v>
      </c>
      <c r="AI1008" s="18" t="s">
        <v>1049</v>
      </c>
      <c r="AJ1008" s="17">
        <v>940.5</v>
      </c>
      <c r="AK1008" s="25">
        <v>940.5</v>
      </c>
      <c r="AL1008" s="25">
        <v>1688</v>
      </c>
      <c r="AM1008" s="35">
        <v>0</v>
      </c>
      <c r="AN1008" s="49">
        <f t="shared" si="144"/>
        <v>1587564</v>
      </c>
      <c r="AO1008" s="18"/>
      <c r="AP1008" s="15">
        <v>1</v>
      </c>
      <c r="AQ1008" s="43" t="str">
        <f t="shared" si="145"/>
        <v>SI</v>
      </c>
      <c r="AR1008" s="44">
        <f t="shared" si="146"/>
        <v>1587564</v>
      </c>
      <c r="AS1008" s="44">
        <f t="shared" si="147"/>
        <v>1587564</v>
      </c>
      <c r="AT1008" s="44">
        <f t="shared" si="148"/>
        <v>1587564</v>
      </c>
      <c r="AU1008" s="44">
        <f t="shared" si="149"/>
        <v>1587564</v>
      </c>
      <c r="AV1008" s="45" t="b">
        <f t="shared" si="150"/>
        <v>1</v>
      </c>
      <c r="AW1008" s="45" t="b">
        <f t="shared" si="151"/>
        <v>1</v>
      </c>
      <c r="AX1008" s="45"/>
    </row>
    <row r="1009" spans="1:50" s="36" customFormat="1" ht="27.75" customHeight="1" x14ac:dyDescent="0.15">
      <c r="A1009" s="36" t="str">
        <f t="shared" si="143"/>
        <v>Cooperativa de Hospitales de Antioquia - COHAN114010502</v>
      </c>
      <c r="B1009" s="36" t="b">
        <f>+A1009='[1]Anexo 9'!A1009</f>
        <v>1</v>
      </c>
      <c r="C1009" s="18">
        <v>890985122</v>
      </c>
      <c r="D1009" s="18" t="s">
        <v>1031</v>
      </c>
      <c r="E1009" s="15" t="s">
        <v>61</v>
      </c>
      <c r="F1009" s="15" t="s">
        <v>62</v>
      </c>
      <c r="G1009" s="15" t="s">
        <v>3155</v>
      </c>
      <c r="H1009" s="15" t="s">
        <v>3155</v>
      </c>
      <c r="I1009" s="15" t="s">
        <v>3155</v>
      </c>
      <c r="J1009" s="15">
        <v>5</v>
      </c>
      <c r="K1009" s="15" t="s">
        <v>3155</v>
      </c>
      <c r="L1009" s="15">
        <v>114010502</v>
      </c>
      <c r="M1009" s="15" t="s">
        <v>2388</v>
      </c>
      <c r="N1009" s="15" t="s">
        <v>91</v>
      </c>
      <c r="O1009" s="18" t="s">
        <v>4435</v>
      </c>
      <c r="P1009" s="22" t="s">
        <v>73</v>
      </c>
      <c r="Q1009" s="15" t="s">
        <v>822</v>
      </c>
      <c r="R1009" s="18" t="s">
        <v>5726</v>
      </c>
      <c r="S1009" s="22" t="b">
        <f t="shared" si="154"/>
        <v>0</v>
      </c>
      <c r="T1009" s="18">
        <v>0</v>
      </c>
      <c r="U1009" s="18">
        <v>0</v>
      </c>
      <c r="V1009" s="15"/>
      <c r="W1009" s="18" t="s">
        <v>1707</v>
      </c>
      <c r="X1009" s="18"/>
      <c r="Y1009" s="15" t="s">
        <v>73</v>
      </c>
      <c r="Z1009" s="18" t="s">
        <v>6949</v>
      </c>
      <c r="AA1009" s="18" t="s">
        <v>71</v>
      </c>
      <c r="AB1009" s="18" t="s">
        <v>3651</v>
      </c>
      <c r="AC1009" s="67" t="str">
        <f>+VLOOKUP("*"&amp;L1009&amp;"*",'[2]REGISTROS SANITARIOS'!$D$732:$E$1070,2,FALSE)</f>
        <v>SI</v>
      </c>
      <c r="AD1009" s="22" t="s">
        <v>1025</v>
      </c>
      <c r="AE1009" s="16">
        <v>44991</v>
      </c>
      <c r="AF1009" s="34" t="s">
        <v>73</v>
      </c>
      <c r="AG1009" s="24">
        <v>19924520</v>
      </c>
      <c r="AH1009" s="18">
        <v>4</v>
      </c>
      <c r="AI1009" s="18" t="s">
        <v>1049</v>
      </c>
      <c r="AJ1009" s="17">
        <v>19250</v>
      </c>
      <c r="AK1009" s="25">
        <v>19250</v>
      </c>
      <c r="AL1009" s="25">
        <v>1500</v>
      </c>
      <c r="AM1009" s="35">
        <v>0</v>
      </c>
      <c r="AN1009" s="49">
        <f t="shared" si="144"/>
        <v>28875000</v>
      </c>
      <c r="AO1009" s="18"/>
      <c r="AP1009" s="15" t="s">
        <v>56</v>
      </c>
      <c r="AQ1009" s="43" t="str">
        <f t="shared" si="145"/>
        <v>SI</v>
      </c>
      <c r="AR1009" s="44">
        <f t="shared" si="146"/>
        <v>28875000</v>
      </c>
      <c r="AS1009" s="44">
        <f t="shared" si="147"/>
        <v>28875000</v>
      </c>
      <c r="AT1009" s="44">
        <f t="shared" si="148"/>
        <v>28875000</v>
      </c>
      <c r="AU1009" s="44">
        <f t="shared" si="149"/>
        <v>28875000</v>
      </c>
      <c r="AV1009" s="45" t="b">
        <f t="shared" si="150"/>
        <v>1</v>
      </c>
      <c r="AW1009" s="45" t="b">
        <f t="shared" si="151"/>
        <v>1</v>
      </c>
      <c r="AX1009" s="45"/>
    </row>
    <row r="1010" spans="1:50" s="36" customFormat="1" ht="27.75" customHeight="1" x14ac:dyDescent="0.15">
      <c r="A1010" s="36" t="str">
        <f t="shared" si="143"/>
        <v>Cooperativa de Hospitales de Antioquia - COHAN114010703</v>
      </c>
      <c r="B1010" s="36" t="b">
        <f>+A1010='[1]Anexo 9'!A1010</f>
        <v>1</v>
      </c>
      <c r="C1010" s="18">
        <v>890985122</v>
      </c>
      <c r="D1010" s="18" t="s">
        <v>1031</v>
      </c>
      <c r="E1010" s="15" t="s">
        <v>61</v>
      </c>
      <c r="F1010" s="15" t="s">
        <v>62</v>
      </c>
      <c r="G1010" s="15" t="s">
        <v>3155</v>
      </c>
      <c r="H1010" s="15" t="s">
        <v>3155</v>
      </c>
      <c r="I1010" s="15" t="s">
        <v>3155</v>
      </c>
      <c r="J1010" s="15">
        <v>6</v>
      </c>
      <c r="K1010" s="15" t="s">
        <v>3155</v>
      </c>
      <c r="L1010" s="15">
        <v>114010703</v>
      </c>
      <c r="M1010" s="15" t="s">
        <v>2389</v>
      </c>
      <c r="N1010" s="15" t="s">
        <v>64</v>
      </c>
      <c r="O1010" s="18" t="s">
        <v>4436</v>
      </c>
      <c r="P1010" s="22" t="s">
        <v>73</v>
      </c>
      <c r="Q1010" s="15" t="s">
        <v>2390</v>
      </c>
      <c r="R1010" s="18" t="s">
        <v>1684</v>
      </c>
      <c r="S1010" s="22" t="b">
        <f t="shared" si="154"/>
        <v>0</v>
      </c>
      <c r="T1010" s="18">
        <v>0</v>
      </c>
      <c r="U1010" s="18">
        <v>0</v>
      </c>
      <c r="V1010" s="15"/>
      <c r="W1010" s="18" t="s">
        <v>1882</v>
      </c>
      <c r="X1010" s="18"/>
      <c r="Y1010" s="15" t="s">
        <v>73</v>
      </c>
      <c r="Z1010" s="18" t="s">
        <v>6421</v>
      </c>
      <c r="AA1010" s="18" t="s">
        <v>71</v>
      </c>
      <c r="AB1010" s="18" t="s">
        <v>6950</v>
      </c>
      <c r="AC1010" s="67" t="str">
        <f>+VLOOKUP("*"&amp;L1010&amp;"*",'[2]REGISTROS SANITARIOS'!$D$732:$E$1070,2,FALSE)</f>
        <v>SI</v>
      </c>
      <c r="AD1010" s="22" t="s">
        <v>1025</v>
      </c>
      <c r="AE1010" s="16">
        <v>42879</v>
      </c>
      <c r="AF1010" s="34" t="s">
        <v>68</v>
      </c>
      <c r="AG1010" s="24">
        <v>20045072</v>
      </c>
      <c r="AH1010" s="18">
        <v>4</v>
      </c>
      <c r="AI1010" s="18" t="s">
        <v>1049</v>
      </c>
      <c r="AJ1010" s="17">
        <v>13750</v>
      </c>
      <c r="AK1010" s="25">
        <v>13750</v>
      </c>
      <c r="AL1010" s="25">
        <v>364</v>
      </c>
      <c r="AM1010" s="35">
        <v>0</v>
      </c>
      <c r="AN1010" s="49">
        <f t="shared" si="144"/>
        <v>5005000</v>
      </c>
      <c r="AO1010" s="18"/>
      <c r="AP1010" s="15">
        <v>1</v>
      </c>
      <c r="AQ1010" s="43" t="str">
        <f t="shared" si="145"/>
        <v>SI</v>
      </c>
      <c r="AR1010" s="44">
        <f t="shared" si="146"/>
        <v>5005000</v>
      </c>
      <c r="AS1010" s="44">
        <f t="shared" si="147"/>
        <v>5005000</v>
      </c>
      <c r="AT1010" s="44">
        <f t="shared" si="148"/>
        <v>5005000</v>
      </c>
      <c r="AU1010" s="44">
        <f t="shared" si="149"/>
        <v>5005000</v>
      </c>
      <c r="AV1010" s="45" t="b">
        <f t="shared" si="150"/>
        <v>1</v>
      </c>
      <c r="AW1010" s="45" t="b">
        <f t="shared" si="151"/>
        <v>1</v>
      </c>
      <c r="AX1010" s="45"/>
    </row>
    <row r="1011" spans="1:50" s="36" customFormat="1" ht="27.75" customHeight="1" x14ac:dyDescent="0.15">
      <c r="A1011" s="36" t="str">
        <f t="shared" si="143"/>
        <v>Cooperativa de Hospitales de Antioquia - COHAN114010803</v>
      </c>
      <c r="B1011" s="36" t="b">
        <f>+A1011='[1]Anexo 9'!A1011</f>
        <v>1</v>
      </c>
      <c r="C1011" s="18">
        <v>890985122</v>
      </c>
      <c r="D1011" s="18" t="s">
        <v>1031</v>
      </c>
      <c r="E1011" s="15" t="s">
        <v>61</v>
      </c>
      <c r="F1011" s="15" t="s">
        <v>62</v>
      </c>
      <c r="G1011" s="15" t="s">
        <v>3155</v>
      </c>
      <c r="H1011" s="15" t="s">
        <v>3155</v>
      </c>
      <c r="I1011" s="15" t="s">
        <v>3155</v>
      </c>
      <c r="J1011" s="15">
        <v>8</v>
      </c>
      <c r="K1011" s="15" t="s">
        <v>3155</v>
      </c>
      <c r="L1011" s="15">
        <v>114010803</v>
      </c>
      <c r="M1011" s="15" t="s">
        <v>74</v>
      </c>
      <c r="N1011" s="15" t="s">
        <v>64</v>
      </c>
      <c r="O1011" s="18" t="s">
        <v>4437</v>
      </c>
      <c r="P1011" s="22" t="s">
        <v>73</v>
      </c>
      <c r="Q1011" s="15" t="s">
        <v>76</v>
      </c>
      <c r="R1011" s="18" t="s">
        <v>1733</v>
      </c>
      <c r="S1011" s="22" t="b">
        <f t="shared" si="154"/>
        <v>0</v>
      </c>
      <c r="T1011" s="18">
        <v>0</v>
      </c>
      <c r="U1011" s="18">
        <v>0</v>
      </c>
      <c r="V1011" s="15"/>
      <c r="W1011" s="18" t="s">
        <v>1882</v>
      </c>
      <c r="X1011" s="18"/>
      <c r="Y1011" s="15" t="s">
        <v>73</v>
      </c>
      <c r="Z1011" s="18" t="s">
        <v>1741</v>
      </c>
      <c r="AA1011" s="18" t="s">
        <v>71</v>
      </c>
      <c r="AB1011" s="18" t="s">
        <v>6951</v>
      </c>
      <c r="AC1011" s="67" t="str">
        <f>+VLOOKUP("*"&amp;L1011&amp;"*",'[2]REGISTROS SANITARIOS'!$D$732:$E$1070,2,FALSE)</f>
        <v>SI</v>
      </c>
      <c r="AD1011" s="22" t="s">
        <v>1025</v>
      </c>
      <c r="AE1011" s="16">
        <v>42879</v>
      </c>
      <c r="AF1011" s="34" t="s">
        <v>68</v>
      </c>
      <c r="AG1011" s="24">
        <v>19924285</v>
      </c>
      <c r="AH1011" s="18">
        <v>34</v>
      </c>
      <c r="AI1011" s="18" t="s">
        <v>1049</v>
      </c>
      <c r="AJ1011" s="17">
        <v>33000</v>
      </c>
      <c r="AK1011" s="25">
        <v>33000</v>
      </c>
      <c r="AL1011" s="25">
        <v>281</v>
      </c>
      <c r="AM1011" s="35">
        <v>0</v>
      </c>
      <c r="AN1011" s="49">
        <f t="shared" si="144"/>
        <v>9273000</v>
      </c>
      <c r="AO1011" s="18"/>
      <c r="AP1011" s="15">
        <v>1</v>
      </c>
      <c r="AQ1011" s="43" t="str">
        <f t="shared" si="145"/>
        <v>SI</v>
      </c>
      <c r="AR1011" s="44">
        <f t="shared" si="146"/>
        <v>9273000</v>
      </c>
      <c r="AS1011" s="44">
        <f t="shared" si="147"/>
        <v>9273000</v>
      </c>
      <c r="AT1011" s="44">
        <f t="shared" si="148"/>
        <v>9273000</v>
      </c>
      <c r="AU1011" s="44">
        <f t="shared" si="149"/>
        <v>9273000</v>
      </c>
      <c r="AV1011" s="45" t="b">
        <f t="shared" si="150"/>
        <v>1</v>
      </c>
      <c r="AW1011" s="45" t="b">
        <f t="shared" si="151"/>
        <v>1</v>
      </c>
      <c r="AX1011" s="45"/>
    </row>
    <row r="1012" spans="1:50" s="36" customFormat="1" ht="27.75" customHeight="1" x14ac:dyDescent="0.15">
      <c r="A1012" s="36" t="str">
        <f t="shared" si="143"/>
        <v>Cooperativa de Hospitales de Antioquia - COHAN114011603</v>
      </c>
      <c r="B1012" s="36" t="b">
        <f>+A1012='[1]Anexo 9'!A1012</f>
        <v>1</v>
      </c>
      <c r="C1012" s="18">
        <v>890985122</v>
      </c>
      <c r="D1012" s="18" t="s">
        <v>1031</v>
      </c>
      <c r="E1012" s="15" t="s">
        <v>61</v>
      </c>
      <c r="F1012" s="15" t="s">
        <v>1726</v>
      </c>
      <c r="G1012" s="15">
        <f>+VLOOKUP(F1012,[3]Sheet1!$E$3:$G$74,3,FALSE)</f>
        <v>18</v>
      </c>
      <c r="H1012" s="15">
        <f>+VLOOKUP(D1012&amp;F1012,'TD para paquetes'!$E$3:$I$441,5,FALSE)</f>
        <v>18</v>
      </c>
      <c r="I1012" s="15" t="s">
        <v>1025</v>
      </c>
      <c r="J1012" s="15">
        <v>3</v>
      </c>
      <c r="K1012" s="15">
        <v>1</v>
      </c>
      <c r="L1012" s="15">
        <v>114011603</v>
      </c>
      <c r="M1012" s="15" t="s">
        <v>1740</v>
      </c>
      <c r="N1012" s="15" t="s">
        <v>80</v>
      </c>
      <c r="O1012" s="18" t="s">
        <v>4438</v>
      </c>
      <c r="P1012" s="22" t="s">
        <v>73</v>
      </c>
      <c r="Q1012" s="15" t="s">
        <v>82</v>
      </c>
      <c r="R1012" s="18" t="s">
        <v>2458</v>
      </c>
      <c r="S1012" s="22" t="b">
        <f t="shared" si="154"/>
        <v>0</v>
      </c>
      <c r="T1012" s="18">
        <v>0</v>
      </c>
      <c r="U1012" s="18">
        <v>0</v>
      </c>
      <c r="V1012" s="15"/>
      <c r="W1012" s="18" t="s">
        <v>2086</v>
      </c>
      <c r="X1012" s="18"/>
      <c r="Y1012" s="15" t="s">
        <v>73</v>
      </c>
      <c r="Z1012" s="18" t="s">
        <v>6952</v>
      </c>
      <c r="AA1012" s="18" t="s">
        <v>71</v>
      </c>
      <c r="AB1012" s="18" t="s">
        <v>6953</v>
      </c>
      <c r="AC1012" s="67" t="str">
        <f>+VLOOKUP("*"&amp;L1012&amp;"*",'[2]REGISTROS SANITARIOS'!$D$732:$E$1070,2,FALSE)</f>
        <v>SI</v>
      </c>
      <c r="AD1012" s="22" t="s">
        <v>1025</v>
      </c>
      <c r="AE1012" s="16">
        <v>42928</v>
      </c>
      <c r="AF1012" s="34" t="s">
        <v>68</v>
      </c>
      <c r="AG1012" s="24">
        <v>20044646</v>
      </c>
      <c r="AH1012" s="18">
        <v>6</v>
      </c>
      <c r="AI1012" s="18" t="s">
        <v>1049</v>
      </c>
      <c r="AJ1012" s="17">
        <v>203.5</v>
      </c>
      <c r="AK1012" s="25">
        <v>203.5</v>
      </c>
      <c r="AL1012" s="25">
        <v>16250</v>
      </c>
      <c r="AM1012" s="35">
        <v>0</v>
      </c>
      <c r="AN1012" s="49">
        <f t="shared" si="144"/>
        <v>3306875</v>
      </c>
      <c r="AO1012" s="18"/>
      <c r="AP1012" s="15">
        <v>1</v>
      </c>
      <c r="AQ1012" s="43" t="str">
        <f t="shared" si="145"/>
        <v>SI</v>
      </c>
      <c r="AR1012" s="44">
        <f t="shared" si="146"/>
        <v>3306875</v>
      </c>
      <c r="AS1012" s="44">
        <f t="shared" si="147"/>
        <v>3306875</v>
      </c>
      <c r="AT1012" s="44">
        <f t="shared" si="148"/>
        <v>3306875</v>
      </c>
      <c r="AU1012" s="44">
        <f t="shared" si="149"/>
        <v>3306875</v>
      </c>
      <c r="AV1012" s="45" t="b">
        <f t="shared" si="150"/>
        <v>1</v>
      </c>
      <c r="AW1012" s="45" t="b">
        <f t="shared" si="151"/>
        <v>1</v>
      </c>
      <c r="AX1012" s="45"/>
    </row>
    <row r="1013" spans="1:50" s="36" customFormat="1" ht="27.75" customHeight="1" x14ac:dyDescent="0.15">
      <c r="A1013" s="36" t="str">
        <f t="shared" si="143"/>
        <v>Cooperativa de Hospitales de Antioquia - COHAN114012109</v>
      </c>
      <c r="B1013" s="36" t="b">
        <f>+A1013='[1]Anexo 9'!A1013</f>
        <v>1</v>
      </c>
      <c r="C1013" s="18">
        <v>890985122</v>
      </c>
      <c r="D1013" s="18" t="s">
        <v>1031</v>
      </c>
      <c r="E1013" s="15" t="s">
        <v>61</v>
      </c>
      <c r="F1013" s="15" t="s">
        <v>62</v>
      </c>
      <c r="G1013" s="15" t="s">
        <v>3155</v>
      </c>
      <c r="H1013" s="15" t="s">
        <v>3155</v>
      </c>
      <c r="I1013" s="15" t="s">
        <v>3155</v>
      </c>
      <c r="J1013" s="15">
        <v>2</v>
      </c>
      <c r="K1013" s="15" t="s">
        <v>3155</v>
      </c>
      <c r="L1013" s="15">
        <v>114012109</v>
      </c>
      <c r="M1013" s="15" t="s">
        <v>4271</v>
      </c>
      <c r="N1013" s="15" t="s">
        <v>1436</v>
      </c>
      <c r="O1013" s="18" t="s">
        <v>4439</v>
      </c>
      <c r="P1013" s="22" t="s">
        <v>73</v>
      </c>
      <c r="Q1013" s="15" t="s">
        <v>1822</v>
      </c>
      <c r="R1013" s="18" t="s">
        <v>1655</v>
      </c>
      <c r="S1013" s="22" t="b">
        <f t="shared" si="154"/>
        <v>0</v>
      </c>
      <c r="T1013" s="18" t="s">
        <v>1766</v>
      </c>
      <c r="U1013" s="18">
        <v>0</v>
      </c>
      <c r="V1013" s="15"/>
      <c r="W1013" s="18" t="s">
        <v>6264</v>
      </c>
      <c r="X1013" s="18"/>
      <c r="Y1013" s="15" t="s">
        <v>73</v>
      </c>
      <c r="Z1013" s="18" t="s">
        <v>1786</v>
      </c>
      <c r="AA1013" s="18" t="s">
        <v>71</v>
      </c>
      <c r="AB1013" s="18" t="s">
        <v>6954</v>
      </c>
      <c r="AC1013" s="67" t="str">
        <f>+VLOOKUP("*"&amp;L1013&amp;"*",'[2]REGISTROS SANITARIOS'!$D$732:$E$1070,2,FALSE)</f>
        <v>SI</v>
      </c>
      <c r="AD1013" s="22" t="s">
        <v>1025</v>
      </c>
      <c r="AE1013" s="16">
        <v>43313</v>
      </c>
      <c r="AF1013" s="34" t="s">
        <v>68</v>
      </c>
      <c r="AG1013" s="24">
        <v>48898</v>
      </c>
      <c r="AH1013" s="18">
        <v>23</v>
      </c>
      <c r="AI1013" s="18" t="s">
        <v>1049</v>
      </c>
      <c r="AJ1013" s="17">
        <v>3300</v>
      </c>
      <c r="AK1013" s="25">
        <v>3300</v>
      </c>
      <c r="AL1013" s="25">
        <v>449</v>
      </c>
      <c r="AM1013" s="35">
        <v>0</v>
      </c>
      <c r="AN1013" s="49">
        <f t="shared" si="144"/>
        <v>1481700</v>
      </c>
      <c r="AO1013" s="18"/>
      <c r="AP1013" s="15">
        <v>1</v>
      </c>
      <c r="AQ1013" s="43" t="str">
        <f t="shared" si="145"/>
        <v>SI</v>
      </c>
      <c r="AR1013" s="44">
        <f t="shared" si="146"/>
        <v>1481700</v>
      </c>
      <c r="AS1013" s="44">
        <f t="shared" si="147"/>
        <v>1481700</v>
      </c>
      <c r="AT1013" s="44">
        <f t="shared" si="148"/>
        <v>1481700</v>
      </c>
      <c r="AU1013" s="44">
        <f t="shared" si="149"/>
        <v>1481700</v>
      </c>
      <c r="AV1013" s="45" t="b">
        <f t="shared" si="150"/>
        <v>1</v>
      </c>
      <c r="AW1013" s="45" t="b">
        <f t="shared" si="151"/>
        <v>1</v>
      </c>
      <c r="AX1013" s="45"/>
    </row>
    <row r="1014" spans="1:50" s="36" customFormat="1" ht="27.75" customHeight="1" x14ac:dyDescent="0.15">
      <c r="A1014" s="36" t="str">
        <f t="shared" si="143"/>
        <v>Cooperativa de Hospitales de Antioquia - COHAN114020104</v>
      </c>
      <c r="B1014" s="36" t="b">
        <f>+A1014='[1]Anexo 9'!A1014</f>
        <v>1</v>
      </c>
      <c r="C1014" s="18">
        <v>890985122</v>
      </c>
      <c r="D1014" s="18" t="s">
        <v>1031</v>
      </c>
      <c r="E1014" s="15" t="s">
        <v>61</v>
      </c>
      <c r="F1014" s="15" t="s">
        <v>62</v>
      </c>
      <c r="G1014" s="15" t="s">
        <v>3155</v>
      </c>
      <c r="H1014" s="15" t="s">
        <v>3155</v>
      </c>
      <c r="I1014" s="15" t="s">
        <v>3155</v>
      </c>
      <c r="J1014" s="15">
        <v>6</v>
      </c>
      <c r="K1014" s="15" t="s">
        <v>3155</v>
      </c>
      <c r="L1014" s="15">
        <v>114020104</v>
      </c>
      <c r="M1014" s="15" t="s">
        <v>2392</v>
      </c>
      <c r="N1014" s="15" t="s">
        <v>91</v>
      </c>
      <c r="O1014" s="18" t="s">
        <v>2393</v>
      </c>
      <c r="P1014" s="22" t="s">
        <v>73</v>
      </c>
      <c r="Q1014" s="15" t="s">
        <v>1434</v>
      </c>
      <c r="R1014" s="18" t="s">
        <v>1679</v>
      </c>
      <c r="S1014" s="22" t="b">
        <f t="shared" si="154"/>
        <v>0</v>
      </c>
      <c r="T1014" s="18">
        <v>0</v>
      </c>
      <c r="U1014" s="18">
        <v>0</v>
      </c>
      <c r="V1014" s="15"/>
      <c r="W1014" s="18" t="s">
        <v>1824</v>
      </c>
      <c r="X1014" s="18"/>
      <c r="Y1014" s="15" t="s">
        <v>73</v>
      </c>
      <c r="Z1014" s="18" t="s">
        <v>2394</v>
      </c>
      <c r="AA1014" s="18" t="s">
        <v>71</v>
      </c>
      <c r="AB1014" s="18" t="s">
        <v>2395</v>
      </c>
      <c r="AC1014" s="67" t="str">
        <f>+VLOOKUP("*"&amp;L1014&amp;"*",'[2]REGISTROS SANITARIOS'!$D$732:$E$1070,2,FALSE)</f>
        <v>SI</v>
      </c>
      <c r="AD1014" s="22" t="s">
        <v>1025</v>
      </c>
      <c r="AE1014" s="16">
        <v>45068</v>
      </c>
      <c r="AF1014" s="34" t="s">
        <v>73</v>
      </c>
      <c r="AG1014" s="24">
        <v>19929516</v>
      </c>
      <c r="AH1014" s="18">
        <v>3</v>
      </c>
      <c r="AI1014" s="18" t="s">
        <v>1049</v>
      </c>
      <c r="AJ1014" s="17">
        <v>21450</v>
      </c>
      <c r="AK1014" s="25">
        <v>21450</v>
      </c>
      <c r="AL1014" s="25">
        <v>938</v>
      </c>
      <c r="AM1014" s="35">
        <v>0</v>
      </c>
      <c r="AN1014" s="49">
        <f t="shared" si="144"/>
        <v>20120100</v>
      </c>
      <c r="AO1014" s="18"/>
      <c r="AP1014" s="15">
        <v>1</v>
      </c>
      <c r="AQ1014" s="43" t="str">
        <f t="shared" si="145"/>
        <v>SI</v>
      </c>
      <c r="AR1014" s="44">
        <f t="shared" si="146"/>
        <v>20120100</v>
      </c>
      <c r="AS1014" s="44">
        <f t="shared" si="147"/>
        <v>20120100</v>
      </c>
      <c r="AT1014" s="44">
        <f t="shared" si="148"/>
        <v>20120100</v>
      </c>
      <c r="AU1014" s="44">
        <f t="shared" si="149"/>
        <v>20120100</v>
      </c>
      <c r="AV1014" s="45" t="b">
        <f t="shared" si="150"/>
        <v>1</v>
      </c>
      <c r="AW1014" s="45" t="b">
        <f t="shared" si="151"/>
        <v>1</v>
      </c>
      <c r="AX1014" s="45"/>
    </row>
    <row r="1015" spans="1:50" s="36" customFormat="1" ht="27.75" customHeight="1" x14ac:dyDescent="0.15">
      <c r="A1015" s="36" t="str">
        <f t="shared" si="143"/>
        <v>Cooperativa de Hospitales de Antioquia - COHAN114020202</v>
      </c>
      <c r="B1015" s="36" t="b">
        <f>+A1015='[1]Anexo 9'!A1015</f>
        <v>1</v>
      </c>
      <c r="C1015" s="18">
        <v>890985122</v>
      </c>
      <c r="D1015" s="18" t="s">
        <v>1031</v>
      </c>
      <c r="E1015" s="15" t="s">
        <v>61</v>
      </c>
      <c r="F1015" s="15" t="s">
        <v>62</v>
      </c>
      <c r="G1015" s="15" t="s">
        <v>3155</v>
      </c>
      <c r="H1015" s="15" t="s">
        <v>3155</v>
      </c>
      <c r="I1015" s="15" t="s">
        <v>3155</v>
      </c>
      <c r="J1015" s="15">
        <v>5</v>
      </c>
      <c r="K1015" s="15" t="s">
        <v>3155</v>
      </c>
      <c r="L1015" s="15">
        <v>114020202</v>
      </c>
      <c r="M1015" s="15" t="s">
        <v>2396</v>
      </c>
      <c r="N1015" s="15" t="s">
        <v>940</v>
      </c>
      <c r="O1015" s="18" t="s">
        <v>2397</v>
      </c>
      <c r="P1015" s="22" t="s">
        <v>73</v>
      </c>
      <c r="Q1015" s="15" t="s">
        <v>2398</v>
      </c>
      <c r="R1015" s="18" t="s">
        <v>1679</v>
      </c>
      <c r="S1015" s="22" t="b">
        <f t="shared" si="154"/>
        <v>0</v>
      </c>
      <c r="T1015" s="18">
        <v>0</v>
      </c>
      <c r="U1015" s="18" t="s">
        <v>2317</v>
      </c>
      <c r="V1015" s="15"/>
      <c r="W1015" s="18" t="s">
        <v>1829</v>
      </c>
      <c r="X1015" s="18"/>
      <c r="Y1015" s="15" t="s">
        <v>73</v>
      </c>
      <c r="Z1015" s="18" t="s">
        <v>1830</v>
      </c>
      <c r="AA1015" s="18" t="s">
        <v>71</v>
      </c>
      <c r="AB1015" s="18" t="s">
        <v>6955</v>
      </c>
      <c r="AC1015" s="67" t="str">
        <f>+VLOOKUP("*"&amp;L1015&amp;"*",'[2]REGISTROS SANITARIOS'!$D$732:$E$1070,2,FALSE)</f>
        <v>SI</v>
      </c>
      <c r="AD1015" s="22" t="s">
        <v>1025</v>
      </c>
      <c r="AE1015" s="16">
        <v>45838</v>
      </c>
      <c r="AF1015" s="34" t="s">
        <v>73</v>
      </c>
      <c r="AG1015" s="24">
        <v>207412</v>
      </c>
      <c r="AH1015" s="18">
        <v>3</v>
      </c>
      <c r="AI1015" s="18" t="s">
        <v>1049</v>
      </c>
      <c r="AJ1015" s="17">
        <v>55</v>
      </c>
      <c r="AK1015" s="25">
        <v>55</v>
      </c>
      <c r="AL1015" s="25">
        <v>1584</v>
      </c>
      <c r="AM1015" s="35">
        <v>0</v>
      </c>
      <c r="AN1015" s="49">
        <f t="shared" si="144"/>
        <v>87120</v>
      </c>
      <c r="AO1015" s="18"/>
      <c r="AP1015" s="15">
        <v>1</v>
      </c>
      <c r="AQ1015" s="43" t="str">
        <f t="shared" si="145"/>
        <v>SI</v>
      </c>
      <c r="AR1015" s="44">
        <f t="shared" si="146"/>
        <v>87120</v>
      </c>
      <c r="AS1015" s="44">
        <f t="shared" si="147"/>
        <v>87120</v>
      </c>
      <c r="AT1015" s="44">
        <f t="shared" si="148"/>
        <v>87120</v>
      </c>
      <c r="AU1015" s="44">
        <f t="shared" si="149"/>
        <v>87120</v>
      </c>
      <c r="AV1015" s="45" t="b">
        <f t="shared" si="150"/>
        <v>1</v>
      </c>
      <c r="AW1015" s="45" t="b">
        <f t="shared" si="151"/>
        <v>1</v>
      </c>
      <c r="AX1015" s="45"/>
    </row>
    <row r="1016" spans="1:50" s="36" customFormat="1" ht="27.75" customHeight="1" x14ac:dyDescent="0.15">
      <c r="A1016" s="36" t="str">
        <f t="shared" si="143"/>
        <v>Cooperativa de Hospitales de Antioquia - COHAN114020309</v>
      </c>
      <c r="B1016" s="36" t="b">
        <f>+A1016='[1]Anexo 9'!A1016</f>
        <v>1</v>
      </c>
      <c r="C1016" s="18">
        <v>890985122</v>
      </c>
      <c r="D1016" s="18" t="s">
        <v>1031</v>
      </c>
      <c r="E1016" s="15" t="s">
        <v>61</v>
      </c>
      <c r="F1016" s="15" t="s">
        <v>62</v>
      </c>
      <c r="G1016" s="15" t="s">
        <v>3155</v>
      </c>
      <c r="H1016" s="15" t="s">
        <v>3155</v>
      </c>
      <c r="I1016" s="15" t="s">
        <v>3155</v>
      </c>
      <c r="J1016" s="15">
        <v>6</v>
      </c>
      <c r="K1016" s="15" t="s">
        <v>3155</v>
      </c>
      <c r="L1016" s="15">
        <v>114020309</v>
      </c>
      <c r="M1016" s="15" t="s">
        <v>2399</v>
      </c>
      <c r="N1016" s="15" t="s">
        <v>1436</v>
      </c>
      <c r="O1016" s="18" t="s">
        <v>2400</v>
      </c>
      <c r="P1016" s="22" t="s">
        <v>73</v>
      </c>
      <c r="Q1016" s="15" t="s">
        <v>2081</v>
      </c>
      <c r="R1016" s="18" t="s">
        <v>2716</v>
      </c>
      <c r="S1016" s="22" t="b">
        <f t="shared" si="154"/>
        <v>0</v>
      </c>
      <c r="T1016" s="18">
        <v>0</v>
      </c>
      <c r="U1016" s="18">
        <v>0</v>
      </c>
      <c r="V1016" s="15"/>
      <c r="W1016" s="18" t="s">
        <v>1824</v>
      </c>
      <c r="X1016" s="18"/>
      <c r="Y1016" s="15" t="s">
        <v>73</v>
      </c>
      <c r="Z1016" s="18" t="s">
        <v>1910</v>
      </c>
      <c r="AA1016" s="18" t="s">
        <v>71</v>
      </c>
      <c r="AB1016" s="18" t="s">
        <v>2401</v>
      </c>
      <c r="AC1016" s="67" t="str">
        <f>+VLOOKUP("*"&amp;L1016&amp;"*",'[2]REGISTROS SANITARIOS'!$D$732:$E$1070,2,FALSE)</f>
        <v>SI</v>
      </c>
      <c r="AD1016" s="22" t="s">
        <v>1025</v>
      </c>
      <c r="AE1016" s="16">
        <v>45098</v>
      </c>
      <c r="AF1016" s="34" t="s">
        <v>73</v>
      </c>
      <c r="AG1016" s="24">
        <v>19935303</v>
      </c>
      <c r="AH1016" s="18">
        <v>4</v>
      </c>
      <c r="AI1016" s="18" t="s">
        <v>1049</v>
      </c>
      <c r="AJ1016" s="17">
        <v>5060000</v>
      </c>
      <c r="AK1016" s="25">
        <v>5060000</v>
      </c>
      <c r="AL1016" s="25">
        <v>26</v>
      </c>
      <c r="AM1016" s="35">
        <v>0</v>
      </c>
      <c r="AN1016" s="49">
        <f t="shared" si="144"/>
        <v>131560000</v>
      </c>
      <c r="AO1016" s="18"/>
      <c r="AP1016" s="15">
        <v>1</v>
      </c>
      <c r="AQ1016" s="43" t="str">
        <f t="shared" si="145"/>
        <v>SI</v>
      </c>
      <c r="AR1016" s="44">
        <f t="shared" si="146"/>
        <v>131560000</v>
      </c>
      <c r="AS1016" s="44">
        <f t="shared" si="147"/>
        <v>131560000</v>
      </c>
      <c r="AT1016" s="44">
        <f t="shared" si="148"/>
        <v>131560000</v>
      </c>
      <c r="AU1016" s="44">
        <f t="shared" si="149"/>
        <v>131560000</v>
      </c>
      <c r="AV1016" s="45" t="b">
        <f t="shared" si="150"/>
        <v>1</v>
      </c>
      <c r="AW1016" s="45" t="b">
        <f t="shared" si="151"/>
        <v>1</v>
      </c>
      <c r="AX1016" s="45"/>
    </row>
    <row r="1017" spans="1:50" s="36" customFormat="1" ht="27.75" customHeight="1" x14ac:dyDescent="0.15">
      <c r="A1017" s="36" t="str">
        <f t="shared" si="143"/>
        <v>Cooperativa de Hospitales de Antioquia - COHAN114020409</v>
      </c>
      <c r="B1017" s="36" t="b">
        <f>+A1017='[1]Anexo 9'!A1017</f>
        <v>1</v>
      </c>
      <c r="C1017" s="18">
        <v>890985122</v>
      </c>
      <c r="D1017" s="18" t="s">
        <v>1031</v>
      </c>
      <c r="E1017" s="15" t="s">
        <v>61</v>
      </c>
      <c r="F1017" s="15" t="s">
        <v>62</v>
      </c>
      <c r="G1017" s="15" t="s">
        <v>3155</v>
      </c>
      <c r="H1017" s="15" t="s">
        <v>3155</v>
      </c>
      <c r="I1017" s="15" t="s">
        <v>3155</v>
      </c>
      <c r="J1017" s="15">
        <v>6</v>
      </c>
      <c r="K1017" s="15" t="s">
        <v>3155</v>
      </c>
      <c r="L1017" s="15">
        <v>114020409</v>
      </c>
      <c r="M1017" s="15" t="s">
        <v>2402</v>
      </c>
      <c r="N1017" s="15" t="s">
        <v>1436</v>
      </c>
      <c r="O1017" s="18" t="s">
        <v>2403</v>
      </c>
      <c r="P1017" s="22" t="s">
        <v>73</v>
      </c>
      <c r="Q1017" s="15" t="s">
        <v>2081</v>
      </c>
      <c r="R1017" s="18" t="s">
        <v>1756</v>
      </c>
      <c r="S1017" s="22" t="b">
        <f t="shared" si="154"/>
        <v>0</v>
      </c>
      <c r="T1017" s="18" t="s">
        <v>1766</v>
      </c>
      <c r="U1017" s="18">
        <v>0</v>
      </c>
      <c r="V1017" s="15"/>
      <c r="W1017" s="18" t="s">
        <v>1707</v>
      </c>
      <c r="X1017" s="18"/>
      <c r="Y1017" s="15" t="s">
        <v>73</v>
      </c>
      <c r="Z1017" s="18" t="s">
        <v>2048</v>
      </c>
      <c r="AA1017" s="18" t="s">
        <v>71</v>
      </c>
      <c r="AB1017" s="18" t="s">
        <v>6956</v>
      </c>
      <c r="AC1017" s="67" t="str">
        <f>+VLOOKUP("*"&amp;L1017&amp;"*",'[2]REGISTROS SANITARIOS'!$D$732:$E$1070,2,FALSE)</f>
        <v>SI</v>
      </c>
      <c r="AD1017" s="22" t="s">
        <v>1025</v>
      </c>
      <c r="AE1017" s="16">
        <v>43409</v>
      </c>
      <c r="AF1017" s="34" t="s">
        <v>68</v>
      </c>
      <c r="AG1017" s="24">
        <v>19936296</v>
      </c>
      <c r="AH1017" s="18">
        <v>8</v>
      </c>
      <c r="AI1017" s="18" t="s">
        <v>1049</v>
      </c>
      <c r="AJ1017" s="17">
        <v>3217500</v>
      </c>
      <c r="AK1017" s="25">
        <v>3217500</v>
      </c>
      <c r="AL1017" s="25">
        <v>18</v>
      </c>
      <c r="AM1017" s="35">
        <v>0</v>
      </c>
      <c r="AN1017" s="49">
        <f t="shared" si="144"/>
        <v>57915000</v>
      </c>
      <c r="AO1017" s="18"/>
      <c r="AP1017" s="15">
        <v>1</v>
      </c>
      <c r="AQ1017" s="43" t="str">
        <f t="shared" si="145"/>
        <v>SI</v>
      </c>
      <c r="AR1017" s="44">
        <f t="shared" si="146"/>
        <v>57915000</v>
      </c>
      <c r="AS1017" s="44">
        <f t="shared" si="147"/>
        <v>57915000</v>
      </c>
      <c r="AT1017" s="44">
        <f t="shared" si="148"/>
        <v>57915000</v>
      </c>
      <c r="AU1017" s="44">
        <f t="shared" si="149"/>
        <v>57915000</v>
      </c>
      <c r="AV1017" s="45" t="b">
        <f t="shared" si="150"/>
        <v>1</v>
      </c>
      <c r="AW1017" s="45" t="b">
        <f t="shared" si="151"/>
        <v>1</v>
      </c>
      <c r="AX1017" s="45"/>
    </row>
    <row r="1018" spans="1:50" s="36" customFormat="1" ht="27.75" customHeight="1" x14ac:dyDescent="0.15">
      <c r="A1018" s="36" t="str">
        <f t="shared" si="143"/>
        <v>Cooperativa de Hospitales de Antioquia - COHAN114020703</v>
      </c>
      <c r="B1018" s="36" t="b">
        <f>+A1018='[1]Anexo 9'!A1018</f>
        <v>1</v>
      </c>
      <c r="C1018" s="18">
        <v>890985122</v>
      </c>
      <c r="D1018" s="18" t="s">
        <v>1031</v>
      </c>
      <c r="E1018" s="15" t="s">
        <v>61</v>
      </c>
      <c r="F1018" s="15" t="s">
        <v>62</v>
      </c>
      <c r="G1018" s="15" t="s">
        <v>3155</v>
      </c>
      <c r="H1018" s="15" t="s">
        <v>3155</v>
      </c>
      <c r="I1018" s="15" t="s">
        <v>3155</v>
      </c>
      <c r="J1018" s="15">
        <v>5</v>
      </c>
      <c r="K1018" s="15" t="s">
        <v>3155</v>
      </c>
      <c r="L1018" s="15">
        <v>114020703</v>
      </c>
      <c r="M1018" s="15" t="s">
        <v>2404</v>
      </c>
      <c r="N1018" s="15" t="s">
        <v>64</v>
      </c>
      <c r="O1018" s="18" t="s">
        <v>4440</v>
      </c>
      <c r="P1018" s="22" t="s">
        <v>3841</v>
      </c>
      <c r="Q1018" s="15" t="s">
        <v>66</v>
      </c>
      <c r="R1018" s="18" t="s">
        <v>1684</v>
      </c>
      <c r="S1018" s="22" t="b">
        <f t="shared" si="154"/>
        <v>0</v>
      </c>
      <c r="T1018" s="18">
        <v>0</v>
      </c>
      <c r="U1018" s="18">
        <v>0</v>
      </c>
      <c r="V1018" s="15"/>
      <c r="W1018" s="18" t="s">
        <v>1882</v>
      </c>
      <c r="X1018" s="18"/>
      <c r="Y1018" s="15" t="s">
        <v>73</v>
      </c>
      <c r="Z1018" s="18" t="s">
        <v>6957</v>
      </c>
      <c r="AA1018" s="18" t="s">
        <v>71</v>
      </c>
      <c r="AB1018" s="18" t="s">
        <v>6958</v>
      </c>
      <c r="AC1018" s="67" t="e">
        <f>+VLOOKUP("*"&amp;L1018&amp;"*",'[2]REGISTROS SANITARIOS'!$D$732:$E$1070,2,FALSE)</f>
        <v>#N/A</v>
      </c>
      <c r="AD1018" s="22" t="s">
        <v>44</v>
      </c>
      <c r="AE1018" s="16">
        <v>42963</v>
      </c>
      <c r="AF1018" s="34" t="s">
        <v>68</v>
      </c>
      <c r="AG1018" s="24">
        <v>19922562</v>
      </c>
      <c r="AH1018" s="18">
        <v>14</v>
      </c>
      <c r="AI1018" s="18" t="s">
        <v>1049</v>
      </c>
      <c r="AJ1018" s="17">
        <v>55000</v>
      </c>
      <c r="AK1018" s="25">
        <v>55000</v>
      </c>
      <c r="AL1018" s="25">
        <v>221</v>
      </c>
      <c r="AM1018" s="35">
        <v>0</v>
      </c>
      <c r="AN1018" s="49">
        <f t="shared" si="144"/>
        <v>12155000</v>
      </c>
      <c r="AO1018" s="18"/>
      <c r="AP1018" s="15" t="s">
        <v>3338</v>
      </c>
      <c r="AQ1018" s="43" t="str">
        <f t="shared" si="145"/>
        <v>SI</v>
      </c>
      <c r="AR1018" s="44">
        <f t="shared" si="146"/>
        <v>12155000</v>
      </c>
      <c r="AS1018" s="44">
        <f t="shared" si="147"/>
        <v>12155000</v>
      </c>
      <c r="AT1018" s="44">
        <f t="shared" si="148"/>
        <v>12155000</v>
      </c>
      <c r="AU1018" s="44">
        <f t="shared" si="149"/>
        <v>12155000</v>
      </c>
      <c r="AV1018" s="45" t="b">
        <f t="shared" si="150"/>
        <v>1</v>
      </c>
      <c r="AW1018" s="45" t="b">
        <f t="shared" si="151"/>
        <v>1</v>
      </c>
      <c r="AX1018" s="45"/>
    </row>
    <row r="1019" spans="1:50" s="36" customFormat="1" ht="27.75" customHeight="1" x14ac:dyDescent="0.15">
      <c r="A1019" s="36" t="str">
        <f t="shared" si="143"/>
        <v>Cooperativa de Hospitales de Antioquia - COHAN114030403</v>
      </c>
      <c r="B1019" s="36" t="b">
        <f>+A1019='[1]Anexo 9'!A1019</f>
        <v>1</v>
      </c>
      <c r="C1019" s="18">
        <v>890985122</v>
      </c>
      <c r="D1019" s="18" t="s">
        <v>1031</v>
      </c>
      <c r="E1019" s="15" t="s">
        <v>61</v>
      </c>
      <c r="F1019" s="15" t="s">
        <v>1726</v>
      </c>
      <c r="G1019" s="15">
        <f>+VLOOKUP(F1019,[3]Sheet1!$E$3:$G$74,3,FALSE)</f>
        <v>18</v>
      </c>
      <c r="H1019" s="15">
        <f>+VLOOKUP(D1019&amp;F1019,'TD para paquetes'!$E$3:$I$441,5,FALSE)</f>
        <v>18</v>
      </c>
      <c r="I1019" s="15" t="s">
        <v>1025</v>
      </c>
      <c r="J1019" s="15">
        <v>2</v>
      </c>
      <c r="K1019" s="15">
        <v>1</v>
      </c>
      <c r="L1019" s="15">
        <v>114030403</v>
      </c>
      <c r="M1019" s="15" t="s">
        <v>1742</v>
      </c>
      <c r="N1019" s="15" t="s">
        <v>64</v>
      </c>
      <c r="O1019" s="18" t="s">
        <v>1743</v>
      </c>
      <c r="P1019" s="22" t="s">
        <v>3841</v>
      </c>
      <c r="Q1019" s="15" t="s">
        <v>1744</v>
      </c>
      <c r="R1019" s="18" t="s">
        <v>1733</v>
      </c>
      <c r="S1019" s="22" t="b">
        <f t="shared" si="154"/>
        <v>0</v>
      </c>
      <c r="T1019" s="18">
        <v>0</v>
      </c>
      <c r="U1019" s="18">
        <v>0</v>
      </c>
      <c r="V1019" s="15"/>
      <c r="W1019" s="18" t="s">
        <v>1746</v>
      </c>
      <c r="X1019" s="18"/>
      <c r="Y1019" s="15" t="s">
        <v>73</v>
      </c>
      <c r="Z1019" s="18" t="s">
        <v>1747</v>
      </c>
      <c r="AA1019" s="18" t="s">
        <v>71</v>
      </c>
      <c r="AB1019" s="18" t="s">
        <v>1748</v>
      </c>
      <c r="AC1019" s="67" t="str">
        <f>+VLOOKUP("*"&amp;L1019&amp;"*",'[2]REGISTROS SANITARIOS'!$D$732:$E$1070,2,FALSE)</f>
        <v>SI</v>
      </c>
      <c r="AD1019" s="22" t="s">
        <v>1025</v>
      </c>
      <c r="AE1019" s="16">
        <v>45193</v>
      </c>
      <c r="AF1019" s="34" t="s">
        <v>73</v>
      </c>
      <c r="AG1019" s="24">
        <v>49510</v>
      </c>
      <c r="AH1019" s="18">
        <v>6</v>
      </c>
      <c r="AI1019" s="18" t="s">
        <v>1049</v>
      </c>
      <c r="AJ1019" s="17">
        <v>104.5</v>
      </c>
      <c r="AK1019" s="25">
        <v>104.5</v>
      </c>
      <c r="AL1019" s="25">
        <v>21750</v>
      </c>
      <c r="AM1019" s="35">
        <v>0</v>
      </c>
      <c r="AN1019" s="49">
        <f t="shared" si="144"/>
        <v>2272875</v>
      </c>
      <c r="AO1019" s="18"/>
      <c r="AP1019" s="15">
        <v>1</v>
      </c>
      <c r="AQ1019" s="43" t="str">
        <f t="shared" si="145"/>
        <v>SI</v>
      </c>
      <c r="AR1019" s="44">
        <f t="shared" si="146"/>
        <v>2272875</v>
      </c>
      <c r="AS1019" s="44">
        <f t="shared" si="147"/>
        <v>2272875</v>
      </c>
      <c r="AT1019" s="44">
        <f t="shared" si="148"/>
        <v>2272875</v>
      </c>
      <c r="AU1019" s="44">
        <f t="shared" si="149"/>
        <v>2272875</v>
      </c>
      <c r="AV1019" s="45" t="b">
        <f t="shared" si="150"/>
        <v>1</v>
      </c>
      <c r="AW1019" s="45" t="b">
        <f t="shared" si="151"/>
        <v>1</v>
      </c>
      <c r="AX1019" s="45"/>
    </row>
    <row r="1020" spans="1:50" s="36" customFormat="1" ht="27.75" customHeight="1" x14ac:dyDescent="0.15">
      <c r="A1020" s="36" t="str">
        <f t="shared" si="143"/>
        <v>Cooperativa de Hospitales de Antioquia - COHAN114031001</v>
      </c>
      <c r="B1020" s="36" t="b">
        <f>+A1020='[1]Anexo 9'!A1020</f>
        <v>1</v>
      </c>
      <c r="C1020" s="18">
        <v>890985122</v>
      </c>
      <c r="D1020" s="18" t="s">
        <v>1031</v>
      </c>
      <c r="E1020" s="15" t="s">
        <v>61</v>
      </c>
      <c r="F1020" s="15" t="s">
        <v>62</v>
      </c>
      <c r="G1020" s="15" t="s">
        <v>3155</v>
      </c>
      <c r="H1020" s="15" t="s">
        <v>3155</v>
      </c>
      <c r="I1020" s="15" t="s">
        <v>3155</v>
      </c>
      <c r="J1020" s="15">
        <v>5</v>
      </c>
      <c r="K1020" s="15" t="s">
        <v>3155</v>
      </c>
      <c r="L1020" s="15">
        <v>114031001</v>
      </c>
      <c r="M1020" s="15" t="s">
        <v>4278</v>
      </c>
      <c r="N1020" s="15" t="s">
        <v>91</v>
      </c>
      <c r="O1020" s="18" t="s">
        <v>4441</v>
      </c>
      <c r="P1020" s="22" t="s">
        <v>3841</v>
      </c>
      <c r="Q1020" s="15" t="s">
        <v>462</v>
      </c>
      <c r="R1020" s="18" t="s">
        <v>1679</v>
      </c>
      <c r="S1020" s="22" t="b">
        <f t="shared" si="154"/>
        <v>0</v>
      </c>
      <c r="T1020" s="18">
        <v>0</v>
      </c>
      <c r="U1020" s="18">
        <v>0</v>
      </c>
      <c r="V1020" s="15"/>
      <c r="W1020" s="18" t="s">
        <v>2757</v>
      </c>
      <c r="X1020" s="18" t="s">
        <v>2756</v>
      </c>
      <c r="Y1020" s="15" t="s">
        <v>73</v>
      </c>
      <c r="Z1020" s="18" t="s">
        <v>6959</v>
      </c>
      <c r="AA1020" s="18" t="s">
        <v>71</v>
      </c>
      <c r="AB1020" s="18" t="s">
        <v>6960</v>
      </c>
      <c r="AC1020" s="67" t="str">
        <f>+VLOOKUP("*"&amp;L1020&amp;"*",'[2]REGISTROS SANITARIOS'!$D$732:$E$1070,2,FALSE)</f>
        <v>SI</v>
      </c>
      <c r="AD1020" s="22" t="s">
        <v>1025</v>
      </c>
      <c r="AE1020" s="16">
        <v>43424</v>
      </c>
      <c r="AF1020" s="34" t="s">
        <v>68</v>
      </c>
      <c r="AG1020" s="24">
        <v>19975402</v>
      </c>
      <c r="AH1020" s="18">
        <v>1</v>
      </c>
      <c r="AI1020" s="18" t="s">
        <v>1049</v>
      </c>
      <c r="AJ1020" s="17">
        <v>165</v>
      </c>
      <c r="AK1020" s="25">
        <v>165</v>
      </c>
      <c r="AL1020" s="25">
        <v>358750</v>
      </c>
      <c r="AM1020" s="35">
        <v>0</v>
      </c>
      <c r="AN1020" s="49">
        <f t="shared" si="144"/>
        <v>59193750</v>
      </c>
      <c r="AO1020" s="18"/>
      <c r="AP1020" s="15">
        <v>1</v>
      </c>
      <c r="AQ1020" s="43" t="str">
        <f t="shared" si="145"/>
        <v>SI</v>
      </c>
      <c r="AR1020" s="44">
        <f t="shared" si="146"/>
        <v>59193750</v>
      </c>
      <c r="AS1020" s="44">
        <f t="shared" si="147"/>
        <v>59193750</v>
      </c>
      <c r="AT1020" s="44">
        <f t="shared" si="148"/>
        <v>59193750</v>
      </c>
      <c r="AU1020" s="44">
        <f t="shared" si="149"/>
        <v>59193750</v>
      </c>
      <c r="AV1020" s="45" t="b">
        <f t="shared" si="150"/>
        <v>1</v>
      </c>
      <c r="AW1020" s="45" t="b">
        <f t="shared" si="151"/>
        <v>1</v>
      </c>
      <c r="AX1020" s="45"/>
    </row>
    <row r="1021" spans="1:50" s="36" customFormat="1" ht="27.75" customHeight="1" x14ac:dyDescent="0.15">
      <c r="A1021" s="36" t="str">
        <f t="shared" si="143"/>
        <v>Cooperativa de Hospitales de Antioquia - COHAN114040103</v>
      </c>
      <c r="B1021" s="36" t="b">
        <f>+A1021='[1]Anexo 9'!A1021</f>
        <v>1</v>
      </c>
      <c r="C1021" s="18">
        <v>890985122</v>
      </c>
      <c r="D1021" s="18" t="s">
        <v>1031</v>
      </c>
      <c r="E1021" s="15" t="s">
        <v>61</v>
      </c>
      <c r="F1021" s="15" t="s">
        <v>62</v>
      </c>
      <c r="G1021" s="15" t="s">
        <v>3155</v>
      </c>
      <c r="H1021" s="15" t="s">
        <v>3155</v>
      </c>
      <c r="I1021" s="15" t="s">
        <v>3155</v>
      </c>
      <c r="J1021" s="15">
        <v>6</v>
      </c>
      <c r="K1021" s="15" t="s">
        <v>3155</v>
      </c>
      <c r="L1021" s="15">
        <v>114040103</v>
      </c>
      <c r="M1021" s="15" t="s">
        <v>2405</v>
      </c>
      <c r="N1021" s="15" t="s">
        <v>64</v>
      </c>
      <c r="O1021" s="18" t="s">
        <v>2406</v>
      </c>
      <c r="P1021" s="22" t="s">
        <v>3841</v>
      </c>
      <c r="Q1021" s="15" t="s">
        <v>2407</v>
      </c>
      <c r="R1021" s="18" t="s">
        <v>1684</v>
      </c>
      <c r="S1021" s="22" t="b">
        <f t="shared" si="154"/>
        <v>0</v>
      </c>
      <c r="T1021" s="18">
        <v>0</v>
      </c>
      <c r="U1021" s="18">
        <v>0</v>
      </c>
      <c r="V1021" s="15"/>
      <c r="W1021" s="18" t="s">
        <v>2411</v>
      </c>
      <c r="X1021" s="18"/>
      <c r="Y1021" s="15" t="s">
        <v>73</v>
      </c>
      <c r="Z1021" s="18" t="s">
        <v>2035</v>
      </c>
      <c r="AA1021" s="18" t="s">
        <v>71</v>
      </c>
      <c r="AB1021" s="18" t="s">
        <v>2408</v>
      </c>
      <c r="AC1021" s="67" t="e">
        <f>+VLOOKUP("*"&amp;L1021&amp;"*",'[2]REGISTROS SANITARIOS'!$D$732:$E$1070,2,FALSE)</f>
        <v>#N/A</v>
      </c>
      <c r="AD1021" s="22" t="s">
        <v>44</v>
      </c>
      <c r="AE1021" s="16">
        <v>44881</v>
      </c>
      <c r="AF1021" s="34" t="s">
        <v>73</v>
      </c>
      <c r="AG1021" s="24">
        <v>52033</v>
      </c>
      <c r="AH1021" s="18">
        <v>4</v>
      </c>
      <c r="AI1021" s="18" t="s">
        <v>1049</v>
      </c>
      <c r="AJ1021" s="17">
        <v>1045</v>
      </c>
      <c r="AK1021" s="25">
        <v>1045</v>
      </c>
      <c r="AL1021" s="25">
        <v>3063</v>
      </c>
      <c r="AM1021" s="35">
        <v>0</v>
      </c>
      <c r="AN1021" s="49">
        <f t="shared" si="144"/>
        <v>3200835</v>
      </c>
      <c r="AO1021" s="18"/>
      <c r="AP1021" s="15">
        <v>1</v>
      </c>
      <c r="AQ1021" s="43" t="str">
        <f t="shared" si="145"/>
        <v>SI</v>
      </c>
      <c r="AR1021" s="44">
        <f t="shared" si="146"/>
        <v>3200835</v>
      </c>
      <c r="AS1021" s="44">
        <f t="shared" si="147"/>
        <v>3200835</v>
      </c>
      <c r="AT1021" s="44">
        <f t="shared" si="148"/>
        <v>3200835</v>
      </c>
      <c r="AU1021" s="44">
        <f t="shared" si="149"/>
        <v>3200835</v>
      </c>
      <c r="AV1021" s="45" t="b">
        <f t="shared" si="150"/>
        <v>1</v>
      </c>
      <c r="AW1021" s="45" t="b">
        <f t="shared" si="151"/>
        <v>1</v>
      </c>
      <c r="AX1021" s="45"/>
    </row>
    <row r="1022" spans="1:50" s="36" customFormat="1" ht="27.75" customHeight="1" x14ac:dyDescent="0.15">
      <c r="A1022" s="36" t="str">
        <f t="shared" si="143"/>
        <v>Cooperativa de Hospitales de Antioquia - COHAN114040203</v>
      </c>
      <c r="B1022" s="36" t="b">
        <f>+A1022='[1]Anexo 9'!A1022</f>
        <v>1</v>
      </c>
      <c r="C1022" s="18">
        <v>890985122</v>
      </c>
      <c r="D1022" s="18" t="s">
        <v>1031</v>
      </c>
      <c r="E1022" s="15" t="s">
        <v>61</v>
      </c>
      <c r="F1022" s="15" t="s">
        <v>62</v>
      </c>
      <c r="G1022" s="15" t="s">
        <v>3155</v>
      </c>
      <c r="H1022" s="15" t="s">
        <v>3155</v>
      </c>
      <c r="I1022" s="15" t="s">
        <v>3155</v>
      </c>
      <c r="J1022" s="15">
        <v>5</v>
      </c>
      <c r="K1022" s="15" t="s">
        <v>3155</v>
      </c>
      <c r="L1022" s="15">
        <v>114040203</v>
      </c>
      <c r="M1022" s="15" t="s">
        <v>2409</v>
      </c>
      <c r="N1022" s="15" t="s">
        <v>64</v>
      </c>
      <c r="O1022" s="18" t="s">
        <v>2410</v>
      </c>
      <c r="P1022" s="22" t="s">
        <v>3841</v>
      </c>
      <c r="Q1022" s="15" t="s">
        <v>2407</v>
      </c>
      <c r="R1022" s="18" t="s">
        <v>2363</v>
      </c>
      <c r="S1022" s="22" t="b">
        <f t="shared" si="154"/>
        <v>0</v>
      </c>
      <c r="T1022" s="18">
        <v>0</v>
      </c>
      <c r="U1022" s="18">
        <v>0</v>
      </c>
      <c r="V1022" s="15"/>
      <c r="W1022" s="18" t="s">
        <v>2411</v>
      </c>
      <c r="X1022" s="18"/>
      <c r="Y1022" s="15" t="s">
        <v>73</v>
      </c>
      <c r="Z1022" s="18" t="s">
        <v>3509</v>
      </c>
      <c r="AA1022" s="18" t="s">
        <v>71</v>
      </c>
      <c r="AB1022" s="18" t="s">
        <v>2412</v>
      </c>
      <c r="AC1022" s="67" t="e">
        <f>+VLOOKUP("*"&amp;L1022&amp;"*",'[2]REGISTROS SANITARIOS'!$D$732:$E$1070,2,FALSE)</f>
        <v>#N/A</v>
      </c>
      <c r="AD1022" s="22" t="s">
        <v>44</v>
      </c>
      <c r="AE1022" s="16">
        <v>45228</v>
      </c>
      <c r="AF1022" s="34" t="s">
        <v>73</v>
      </c>
      <c r="AG1022" s="24">
        <v>39007</v>
      </c>
      <c r="AH1022" s="18">
        <v>2</v>
      </c>
      <c r="AI1022" s="18" t="s">
        <v>1049</v>
      </c>
      <c r="AJ1022" s="17">
        <v>825</v>
      </c>
      <c r="AK1022" s="25">
        <v>825</v>
      </c>
      <c r="AL1022" s="25">
        <v>16800</v>
      </c>
      <c r="AM1022" s="35">
        <v>0</v>
      </c>
      <c r="AN1022" s="49">
        <f t="shared" si="144"/>
        <v>13860000</v>
      </c>
      <c r="AO1022" s="18"/>
      <c r="AP1022" s="15">
        <v>1</v>
      </c>
      <c r="AQ1022" s="43" t="str">
        <f t="shared" si="145"/>
        <v>SI</v>
      </c>
      <c r="AR1022" s="44">
        <f t="shared" si="146"/>
        <v>13860000</v>
      </c>
      <c r="AS1022" s="44">
        <f t="shared" si="147"/>
        <v>13860000</v>
      </c>
      <c r="AT1022" s="44">
        <f t="shared" si="148"/>
        <v>13860000</v>
      </c>
      <c r="AU1022" s="44">
        <f t="shared" si="149"/>
        <v>13860000</v>
      </c>
      <c r="AV1022" s="45" t="b">
        <f t="shared" si="150"/>
        <v>1</v>
      </c>
      <c r="AW1022" s="45" t="b">
        <f t="shared" si="151"/>
        <v>1</v>
      </c>
      <c r="AX1022" s="45"/>
    </row>
    <row r="1023" spans="1:50" s="36" customFormat="1" ht="27.75" customHeight="1" x14ac:dyDescent="0.15">
      <c r="A1023" s="36" t="str">
        <f t="shared" si="143"/>
        <v>Cooperativa de Hospitales de Antioquia - COHAN114040303</v>
      </c>
      <c r="B1023" s="36" t="b">
        <f>+A1023='[1]Anexo 9'!A1023</f>
        <v>1</v>
      </c>
      <c r="C1023" s="18">
        <v>890985122</v>
      </c>
      <c r="D1023" s="18" t="s">
        <v>1031</v>
      </c>
      <c r="E1023" s="15" t="s">
        <v>61</v>
      </c>
      <c r="F1023" s="15" t="s">
        <v>62</v>
      </c>
      <c r="G1023" s="15" t="s">
        <v>3155</v>
      </c>
      <c r="H1023" s="15" t="s">
        <v>3155</v>
      </c>
      <c r="I1023" s="15" t="s">
        <v>3155</v>
      </c>
      <c r="J1023" s="15">
        <v>5</v>
      </c>
      <c r="K1023" s="15" t="s">
        <v>3155</v>
      </c>
      <c r="L1023" s="15">
        <v>114040303</v>
      </c>
      <c r="M1023" s="15" t="s">
        <v>2413</v>
      </c>
      <c r="N1023" s="15" t="s">
        <v>64</v>
      </c>
      <c r="O1023" s="18" t="s">
        <v>2414</v>
      </c>
      <c r="P1023" s="22" t="s">
        <v>3841</v>
      </c>
      <c r="Q1023" s="15" t="s">
        <v>1400</v>
      </c>
      <c r="R1023" s="18" t="s">
        <v>1733</v>
      </c>
      <c r="S1023" s="22" t="b">
        <f t="shared" si="154"/>
        <v>0</v>
      </c>
      <c r="T1023" s="18">
        <v>0</v>
      </c>
      <c r="U1023" s="18">
        <v>0</v>
      </c>
      <c r="V1023" s="15"/>
      <c r="W1023" s="18" t="s">
        <v>2411</v>
      </c>
      <c r="X1023" s="18"/>
      <c r="Y1023" s="15" t="s">
        <v>73</v>
      </c>
      <c r="Z1023" s="18" t="s">
        <v>2158</v>
      </c>
      <c r="AA1023" s="18" t="s">
        <v>71</v>
      </c>
      <c r="AB1023" s="18" t="s">
        <v>2415</v>
      </c>
      <c r="AC1023" s="67" t="e">
        <f>+VLOOKUP("*"&amp;L1023&amp;"*",'[2]REGISTROS SANITARIOS'!$D$732:$E$1070,2,FALSE)</f>
        <v>#N/A</v>
      </c>
      <c r="AD1023" s="22" t="s">
        <v>44</v>
      </c>
      <c r="AE1023" s="16">
        <v>44228</v>
      </c>
      <c r="AF1023" s="34" t="s">
        <v>68</v>
      </c>
      <c r="AG1023" s="24">
        <v>38995</v>
      </c>
      <c r="AH1023" s="18">
        <v>9</v>
      </c>
      <c r="AI1023" s="18" t="s">
        <v>1049</v>
      </c>
      <c r="AJ1023" s="17">
        <v>1650</v>
      </c>
      <c r="AK1023" s="25">
        <v>1650</v>
      </c>
      <c r="AL1023" s="25">
        <v>3500</v>
      </c>
      <c r="AM1023" s="35">
        <v>0</v>
      </c>
      <c r="AN1023" s="49">
        <f t="shared" si="144"/>
        <v>5775000</v>
      </c>
      <c r="AO1023" s="18"/>
      <c r="AP1023" s="15">
        <v>1</v>
      </c>
      <c r="AQ1023" s="43" t="str">
        <f t="shared" si="145"/>
        <v>SI</v>
      </c>
      <c r="AR1023" s="44">
        <f t="shared" si="146"/>
        <v>5775000</v>
      </c>
      <c r="AS1023" s="44">
        <f t="shared" si="147"/>
        <v>5775000</v>
      </c>
      <c r="AT1023" s="44">
        <f t="shared" si="148"/>
        <v>5775000</v>
      </c>
      <c r="AU1023" s="44">
        <f t="shared" si="149"/>
        <v>5775000</v>
      </c>
      <c r="AV1023" s="45" t="b">
        <f t="shared" si="150"/>
        <v>1</v>
      </c>
      <c r="AW1023" s="45" t="b">
        <f t="shared" si="151"/>
        <v>1</v>
      </c>
      <c r="AX1023" s="45"/>
    </row>
    <row r="1024" spans="1:50" s="36" customFormat="1" ht="27.75" customHeight="1" x14ac:dyDescent="0.15">
      <c r="A1024" s="36" t="str">
        <f t="shared" si="143"/>
        <v>Cooperativa de Hospitales de Antioquia - COHAN114040403</v>
      </c>
      <c r="B1024" s="36" t="b">
        <f>+A1024='[1]Anexo 9'!A1024</f>
        <v>1</v>
      </c>
      <c r="C1024" s="18">
        <v>890985122</v>
      </c>
      <c r="D1024" s="18" t="s">
        <v>1031</v>
      </c>
      <c r="E1024" s="15" t="s">
        <v>61</v>
      </c>
      <c r="F1024" s="15" t="s">
        <v>62</v>
      </c>
      <c r="G1024" s="15" t="s">
        <v>3155</v>
      </c>
      <c r="H1024" s="15" t="s">
        <v>3155</v>
      </c>
      <c r="I1024" s="15" t="s">
        <v>3155</v>
      </c>
      <c r="J1024" s="15">
        <v>4</v>
      </c>
      <c r="K1024" s="15" t="s">
        <v>3155</v>
      </c>
      <c r="L1024" s="15">
        <v>114040403</v>
      </c>
      <c r="M1024" s="15" t="s">
        <v>2416</v>
      </c>
      <c r="N1024" s="15" t="s">
        <v>80</v>
      </c>
      <c r="O1024" s="18" t="s">
        <v>4442</v>
      </c>
      <c r="P1024" s="22" t="s">
        <v>3841</v>
      </c>
      <c r="Q1024" s="15" t="s">
        <v>2417</v>
      </c>
      <c r="R1024" s="18" t="s">
        <v>5727</v>
      </c>
      <c r="S1024" s="22" t="b">
        <f t="shared" si="154"/>
        <v>0</v>
      </c>
      <c r="T1024" s="18">
        <v>0</v>
      </c>
      <c r="U1024" s="18">
        <v>0</v>
      </c>
      <c r="V1024" s="15"/>
      <c r="W1024" s="18" t="s">
        <v>6265</v>
      </c>
      <c r="X1024" s="18"/>
      <c r="Y1024" s="15" t="s">
        <v>73</v>
      </c>
      <c r="Z1024" s="18" t="s">
        <v>6961</v>
      </c>
      <c r="AA1024" s="18" t="s">
        <v>71</v>
      </c>
      <c r="AB1024" s="18" t="s">
        <v>2655</v>
      </c>
      <c r="AC1024" s="67" t="str">
        <f>+VLOOKUP("*"&amp;L1024&amp;"*",'[2]REGISTROS SANITARIOS'!$D$732:$E$1070,2,FALSE)</f>
        <v>SI</v>
      </c>
      <c r="AD1024" s="22" t="s">
        <v>1025</v>
      </c>
      <c r="AE1024" s="16" t="s">
        <v>2039</v>
      </c>
      <c r="AF1024" s="34" t="s">
        <v>8814</v>
      </c>
      <c r="AG1024" s="24">
        <v>1</v>
      </c>
      <c r="AH1024" s="18">
        <v>0</v>
      </c>
      <c r="AI1024" s="18" t="s">
        <v>1049</v>
      </c>
      <c r="AJ1024" s="17">
        <v>2200</v>
      </c>
      <c r="AK1024" s="25">
        <v>2200</v>
      </c>
      <c r="AL1024" s="25">
        <v>2563</v>
      </c>
      <c r="AM1024" s="35">
        <v>0</v>
      </c>
      <c r="AN1024" s="49">
        <f t="shared" si="144"/>
        <v>5638600</v>
      </c>
      <c r="AO1024" s="18"/>
      <c r="AP1024" s="15" t="s">
        <v>8245</v>
      </c>
      <c r="AQ1024" s="43" t="str">
        <f t="shared" si="145"/>
        <v>SI</v>
      </c>
      <c r="AR1024" s="44">
        <f t="shared" si="146"/>
        <v>5638600</v>
      </c>
      <c r="AS1024" s="44">
        <f t="shared" si="147"/>
        <v>5638600</v>
      </c>
      <c r="AT1024" s="44">
        <f t="shared" si="148"/>
        <v>5638600</v>
      </c>
      <c r="AU1024" s="44">
        <f t="shared" si="149"/>
        <v>5638600</v>
      </c>
      <c r="AV1024" s="45" t="b">
        <f t="shared" si="150"/>
        <v>1</v>
      </c>
      <c r="AW1024" s="45" t="b">
        <f t="shared" si="151"/>
        <v>1</v>
      </c>
      <c r="AX1024" s="45"/>
    </row>
    <row r="1025" spans="1:50" s="36" customFormat="1" ht="27.75" customHeight="1" x14ac:dyDescent="0.15">
      <c r="A1025" s="36" t="str">
        <f t="shared" si="143"/>
        <v>Cooperativa de Hospitales de Antioquia - COHAN114041303</v>
      </c>
      <c r="B1025" s="36" t="b">
        <f>+A1025='[1]Anexo 9'!A1025</f>
        <v>1</v>
      </c>
      <c r="C1025" s="18">
        <v>890985122</v>
      </c>
      <c r="D1025" s="18" t="s">
        <v>1031</v>
      </c>
      <c r="E1025" s="15" t="s">
        <v>61</v>
      </c>
      <c r="F1025" s="15" t="s">
        <v>62</v>
      </c>
      <c r="G1025" s="15" t="s">
        <v>3155</v>
      </c>
      <c r="H1025" s="15" t="s">
        <v>3155</v>
      </c>
      <c r="I1025" s="15" t="s">
        <v>3155</v>
      </c>
      <c r="J1025" s="15">
        <v>4</v>
      </c>
      <c r="K1025" s="15" t="s">
        <v>3155</v>
      </c>
      <c r="L1025" s="15">
        <v>114041303</v>
      </c>
      <c r="M1025" s="15" t="s">
        <v>2419</v>
      </c>
      <c r="N1025" s="15" t="s">
        <v>64</v>
      </c>
      <c r="O1025" s="18" t="s">
        <v>2420</v>
      </c>
      <c r="P1025" s="22" t="s">
        <v>3841</v>
      </c>
      <c r="Q1025" s="15" t="s">
        <v>1400</v>
      </c>
      <c r="R1025" s="18" t="s">
        <v>1684</v>
      </c>
      <c r="S1025" s="22" t="b">
        <f t="shared" si="154"/>
        <v>0</v>
      </c>
      <c r="T1025" s="18">
        <v>0</v>
      </c>
      <c r="U1025" s="18">
        <v>0</v>
      </c>
      <c r="V1025" s="15"/>
      <c r="W1025" s="18" t="s">
        <v>2421</v>
      </c>
      <c r="X1025" s="18"/>
      <c r="Y1025" s="15" t="s">
        <v>73</v>
      </c>
      <c r="Z1025" s="18" t="s">
        <v>2124</v>
      </c>
      <c r="AA1025" s="18" t="s">
        <v>71</v>
      </c>
      <c r="AB1025" s="18" t="s">
        <v>2422</v>
      </c>
      <c r="AC1025" s="67" t="e">
        <f>+VLOOKUP("*"&amp;L1025&amp;"*",'[2]REGISTROS SANITARIOS'!$D$732:$E$1070,2,FALSE)</f>
        <v>#N/A</v>
      </c>
      <c r="AD1025" s="22" t="s">
        <v>44</v>
      </c>
      <c r="AE1025" s="16">
        <v>44257</v>
      </c>
      <c r="AF1025" s="34" t="s">
        <v>68</v>
      </c>
      <c r="AG1025" s="24">
        <v>19902579</v>
      </c>
      <c r="AH1025" s="18">
        <v>2</v>
      </c>
      <c r="AI1025" s="18" t="s">
        <v>1049</v>
      </c>
      <c r="AJ1025" s="17">
        <v>121</v>
      </c>
      <c r="AK1025" s="25">
        <v>121</v>
      </c>
      <c r="AL1025" s="25">
        <v>7600</v>
      </c>
      <c r="AM1025" s="35">
        <v>0</v>
      </c>
      <c r="AN1025" s="49">
        <f t="shared" si="144"/>
        <v>919600</v>
      </c>
      <c r="AO1025" s="18"/>
      <c r="AP1025" s="15">
        <v>1</v>
      </c>
      <c r="AQ1025" s="43" t="str">
        <f t="shared" si="145"/>
        <v>SI</v>
      </c>
      <c r="AR1025" s="44">
        <f t="shared" si="146"/>
        <v>919600</v>
      </c>
      <c r="AS1025" s="44">
        <f t="shared" si="147"/>
        <v>919600</v>
      </c>
      <c r="AT1025" s="44">
        <f t="shared" si="148"/>
        <v>919600</v>
      </c>
      <c r="AU1025" s="44">
        <f t="shared" si="149"/>
        <v>919600</v>
      </c>
      <c r="AV1025" s="45" t="b">
        <f t="shared" si="150"/>
        <v>1</v>
      </c>
      <c r="AW1025" s="45" t="b">
        <f t="shared" si="151"/>
        <v>1</v>
      </c>
      <c r="AX1025" s="45"/>
    </row>
    <row r="1026" spans="1:50" s="36" customFormat="1" ht="27.75" customHeight="1" x14ac:dyDescent="0.15">
      <c r="A1026" s="36" t="str">
        <f t="shared" si="143"/>
        <v>Cooperativa de Hospitales de Antioquia - COHAN114050103</v>
      </c>
      <c r="B1026" s="36" t="b">
        <f>+A1026='[1]Anexo 9'!A1026</f>
        <v>1</v>
      </c>
      <c r="C1026" s="18">
        <v>890985122</v>
      </c>
      <c r="D1026" s="18" t="s">
        <v>1031</v>
      </c>
      <c r="E1026" s="15" t="s">
        <v>61</v>
      </c>
      <c r="F1026" s="15" t="s">
        <v>1726</v>
      </c>
      <c r="G1026" s="15">
        <f>+VLOOKUP(F1026,[3]Sheet1!$E$3:$G$74,3,FALSE)</f>
        <v>18</v>
      </c>
      <c r="H1026" s="15">
        <f>+VLOOKUP(D1026&amp;F1026,'TD para paquetes'!$E$3:$I$441,5,FALSE)</f>
        <v>18</v>
      </c>
      <c r="I1026" s="15" t="s">
        <v>1025</v>
      </c>
      <c r="J1026" s="15">
        <v>2</v>
      </c>
      <c r="K1026" s="15">
        <v>1</v>
      </c>
      <c r="L1026" s="15">
        <v>114050103</v>
      </c>
      <c r="M1026" s="15" t="s">
        <v>1749</v>
      </c>
      <c r="N1026" s="15" t="s">
        <v>64</v>
      </c>
      <c r="O1026" s="18" t="s">
        <v>4443</v>
      </c>
      <c r="P1026" s="22" t="s">
        <v>73</v>
      </c>
      <c r="Q1026" s="15" t="s">
        <v>1750</v>
      </c>
      <c r="R1026" s="18" t="s">
        <v>1737</v>
      </c>
      <c r="S1026" s="22" t="b">
        <f t="shared" si="154"/>
        <v>0</v>
      </c>
      <c r="T1026" s="18">
        <v>0</v>
      </c>
      <c r="U1026" s="18">
        <v>0</v>
      </c>
      <c r="V1026" s="15"/>
      <c r="W1026" s="18" t="s">
        <v>6266</v>
      </c>
      <c r="X1026" s="18"/>
      <c r="Y1026" s="15" t="s">
        <v>73</v>
      </c>
      <c r="Z1026" s="18" t="s">
        <v>1752</v>
      </c>
      <c r="AA1026" s="18" t="s">
        <v>71</v>
      </c>
      <c r="AB1026" s="18" t="s">
        <v>1753</v>
      </c>
      <c r="AC1026" s="67" t="e">
        <f>+VLOOKUP("*"&amp;L1026&amp;"*",'[2]REGISTROS SANITARIOS'!$D$732:$E$1070,2,FALSE)</f>
        <v>#N/A</v>
      </c>
      <c r="AD1026" s="22" t="s">
        <v>44</v>
      </c>
      <c r="AE1026" s="16">
        <v>44418</v>
      </c>
      <c r="AF1026" s="34" t="s">
        <v>73</v>
      </c>
      <c r="AG1026" s="24">
        <v>20019151</v>
      </c>
      <c r="AH1026" s="18">
        <v>7</v>
      </c>
      <c r="AI1026" s="18" t="s">
        <v>1049</v>
      </c>
      <c r="AJ1026" s="17">
        <v>456.5</v>
      </c>
      <c r="AK1026" s="25">
        <v>456.5</v>
      </c>
      <c r="AL1026" s="25">
        <v>1580</v>
      </c>
      <c r="AM1026" s="35">
        <v>0</v>
      </c>
      <c r="AN1026" s="49">
        <f t="shared" si="144"/>
        <v>721270</v>
      </c>
      <c r="AO1026" s="18"/>
      <c r="AP1026" s="15">
        <v>1</v>
      </c>
      <c r="AQ1026" s="43" t="str">
        <f t="shared" si="145"/>
        <v>SI</v>
      </c>
      <c r="AR1026" s="44">
        <f t="shared" si="146"/>
        <v>721270</v>
      </c>
      <c r="AS1026" s="44">
        <f t="shared" si="147"/>
        <v>721270</v>
      </c>
      <c r="AT1026" s="44">
        <f t="shared" si="148"/>
        <v>721270</v>
      </c>
      <c r="AU1026" s="44">
        <f t="shared" si="149"/>
        <v>721270</v>
      </c>
      <c r="AV1026" s="45" t="b">
        <f t="shared" si="150"/>
        <v>1</v>
      </c>
      <c r="AW1026" s="45" t="b">
        <f t="shared" si="151"/>
        <v>1</v>
      </c>
      <c r="AX1026" s="45"/>
    </row>
    <row r="1027" spans="1:50" s="36" customFormat="1" ht="27.75" customHeight="1" x14ac:dyDescent="0.15">
      <c r="A1027" s="36" t="str">
        <f t="shared" si="143"/>
        <v>Cooperativa de Hospitales de Antioquia - COHAN114050203</v>
      </c>
      <c r="B1027" s="36" t="b">
        <f>+A1027='[1]Anexo 9'!A1027</f>
        <v>1</v>
      </c>
      <c r="C1027" s="18">
        <v>890985122</v>
      </c>
      <c r="D1027" s="18" t="s">
        <v>1031</v>
      </c>
      <c r="E1027" s="15" t="s">
        <v>61</v>
      </c>
      <c r="F1027" s="15" t="s">
        <v>62</v>
      </c>
      <c r="G1027" s="15" t="s">
        <v>3155</v>
      </c>
      <c r="H1027" s="15" t="s">
        <v>3155</v>
      </c>
      <c r="I1027" s="15" t="s">
        <v>3155</v>
      </c>
      <c r="J1027" s="15">
        <v>3</v>
      </c>
      <c r="K1027" s="15" t="s">
        <v>3155</v>
      </c>
      <c r="L1027" s="15">
        <v>114050203</v>
      </c>
      <c r="M1027" s="15" t="s">
        <v>2423</v>
      </c>
      <c r="N1027" s="15" t="s">
        <v>64</v>
      </c>
      <c r="O1027" s="18" t="s">
        <v>2424</v>
      </c>
      <c r="P1027" s="22" t="s">
        <v>73</v>
      </c>
      <c r="Q1027" s="15" t="s">
        <v>1744</v>
      </c>
      <c r="R1027" s="18" t="s">
        <v>1733</v>
      </c>
      <c r="S1027" s="22" t="b">
        <f t="shared" si="154"/>
        <v>0</v>
      </c>
      <c r="T1027" s="18">
        <v>0</v>
      </c>
      <c r="U1027" s="18">
        <v>0</v>
      </c>
      <c r="V1027" s="15"/>
      <c r="W1027" s="18" t="s">
        <v>1882</v>
      </c>
      <c r="X1027" s="18"/>
      <c r="Y1027" s="15" t="s">
        <v>73</v>
      </c>
      <c r="Z1027" s="18" t="s">
        <v>1741</v>
      </c>
      <c r="AA1027" s="18" t="s">
        <v>71</v>
      </c>
      <c r="AB1027" s="18" t="s">
        <v>2425</v>
      </c>
      <c r="AC1027" s="67" t="e">
        <f>+VLOOKUP("*"&amp;L1027&amp;"*",'[2]REGISTROS SANITARIOS'!$D$732:$E$1070,2,FALSE)</f>
        <v>#N/A</v>
      </c>
      <c r="AD1027" s="22" t="s">
        <v>44</v>
      </c>
      <c r="AE1027" s="16">
        <v>43516</v>
      </c>
      <c r="AF1027" s="34" t="s">
        <v>68</v>
      </c>
      <c r="AG1027" s="24">
        <v>19990588</v>
      </c>
      <c r="AH1027" s="18">
        <v>6</v>
      </c>
      <c r="AI1027" s="18" t="s">
        <v>1049</v>
      </c>
      <c r="AJ1027" s="17">
        <v>825</v>
      </c>
      <c r="AK1027" s="25">
        <v>825</v>
      </c>
      <c r="AL1027" s="25">
        <v>1615</v>
      </c>
      <c r="AM1027" s="35">
        <v>0</v>
      </c>
      <c r="AN1027" s="49">
        <f t="shared" si="144"/>
        <v>1332375</v>
      </c>
      <c r="AO1027" s="18"/>
      <c r="AP1027" s="15">
        <v>1</v>
      </c>
      <c r="AQ1027" s="43" t="str">
        <f t="shared" si="145"/>
        <v>SI</v>
      </c>
      <c r="AR1027" s="44">
        <f t="shared" si="146"/>
        <v>1332375</v>
      </c>
      <c r="AS1027" s="44">
        <f t="shared" si="147"/>
        <v>1332375</v>
      </c>
      <c r="AT1027" s="44">
        <f t="shared" si="148"/>
        <v>1332375</v>
      </c>
      <c r="AU1027" s="44">
        <f t="shared" si="149"/>
        <v>1332375</v>
      </c>
      <c r="AV1027" s="45" t="b">
        <f t="shared" si="150"/>
        <v>1</v>
      </c>
      <c r="AW1027" s="45" t="b">
        <f t="shared" si="151"/>
        <v>1</v>
      </c>
      <c r="AX1027" s="45"/>
    </row>
    <row r="1028" spans="1:50" s="36" customFormat="1" ht="27.75" customHeight="1" x14ac:dyDescent="0.15">
      <c r="A1028" s="36" t="str">
        <f t="shared" ref="A1028:A1091" si="155">+D1028&amp;L1028</f>
        <v>Cooperativa de Hospitales de Antioquia - COHAN114050309</v>
      </c>
      <c r="B1028" s="36" t="b">
        <f>+A1028='[1]Anexo 9'!A1028</f>
        <v>1</v>
      </c>
      <c r="C1028" s="18">
        <v>890985122</v>
      </c>
      <c r="D1028" s="18" t="s">
        <v>1031</v>
      </c>
      <c r="E1028" s="15" t="s">
        <v>61</v>
      </c>
      <c r="F1028" s="15" t="s">
        <v>62</v>
      </c>
      <c r="G1028" s="15" t="s">
        <v>3155</v>
      </c>
      <c r="H1028" s="15" t="s">
        <v>3155</v>
      </c>
      <c r="I1028" s="15" t="s">
        <v>3155</v>
      </c>
      <c r="J1028" s="15">
        <v>4</v>
      </c>
      <c r="K1028" s="15" t="s">
        <v>3155</v>
      </c>
      <c r="L1028" s="15">
        <v>114050309</v>
      </c>
      <c r="M1028" s="15" t="s">
        <v>4283</v>
      </c>
      <c r="N1028" s="15" t="s">
        <v>1436</v>
      </c>
      <c r="O1028" s="18" t="s">
        <v>4444</v>
      </c>
      <c r="P1028" s="22" t="s">
        <v>3841</v>
      </c>
      <c r="Q1028" s="15" t="s">
        <v>1761</v>
      </c>
      <c r="R1028" s="18" t="s">
        <v>1655</v>
      </c>
      <c r="S1028" s="22" t="b">
        <f t="shared" si="154"/>
        <v>0</v>
      </c>
      <c r="T1028" s="18" t="s">
        <v>1766</v>
      </c>
      <c r="U1028" s="18">
        <v>0</v>
      </c>
      <c r="V1028" s="15"/>
      <c r="W1028" s="18" t="s">
        <v>6267</v>
      </c>
      <c r="X1028" s="18" t="s">
        <v>8762</v>
      </c>
      <c r="Y1028" s="15" t="s">
        <v>73</v>
      </c>
      <c r="Z1028" s="18" t="s">
        <v>6962</v>
      </c>
      <c r="AA1028" s="18" t="s">
        <v>71</v>
      </c>
      <c r="AB1028" s="18" t="s">
        <v>6963</v>
      </c>
      <c r="AC1028" s="67" t="e">
        <f>+VLOOKUP("*"&amp;L1028&amp;"*",'[2]REGISTROS SANITARIOS'!$D$732:$E$1070,2,FALSE)</f>
        <v>#N/A</v>
      </c>
      <c r="AD1028" s="22" t="s">
        <v>44</v>
      </c>
      <c r="AE1028" s="16">
        <v>42925</v>
      </c>
      <c r="AF1028" s="34" t="s">
        <v>68</v>
      </c>
      <c r="AG1028" s="24">
        <v>20043387</v>
      </c>
      <c r="AH1028" s="18">
        <v>2</v>
      </c>
      <c r="AI1028" s="18" t="s">
        <v>1049</v>
      </c>
      <c r="AJ1028" s="17">
        <v>275000</v>
      </c>
      <c r="AK1028" s="25">
        <v>275000</v>
      </c>
      <c r="AL1028" s="25">
        <v>213</v>
      </c>
      <c r="AM1028" s="35">
        <v>0</v>
      </c>
      <c r="AN1028" s="49">
        <f t="shared" ref="AN1028:AN1091" si="156">+AL1028*((1+AM1028)*AK1028)</f>
        <v>58575000</v>
      </c>
      <c r="AO1028" s="18"/>
      <c r="AP1028" s="15" t="s">
        <v>56</v>
      </c>
      <c r="AQ1028" s="43" t="str">
        <f t="shared" ref="AQ1028:AQ1091" si="157">+IF(AK1028="","NO INDICA",IF(AJ1028=AK1028,"SI",IF(AK1028&gt;AJ1028,"MAYOR",IF(AK1028&lt;AJ1028,"MENOR"))))</f>
        <v>SI</v>
      </c>
      <c r="AR1028" s="44">
        <f t="shared" ref="AR1028:AR1091" si="158">+AJ1028*(AL1028*(1+AM1028))</f>
        <v>58575000</v>
      </c>
      <c r="AS1028" s="44">
        <f t="shared" ref="AS1028:AS1091" si="159">+AJ1028*AL1028</f>
        <v>58575000</v>
      </c>
      <c r="AT1028" s="44">
        <f t="shared" ref="AT1028:AT1091" si="160">+AL1028*AK1028</f>
        <v>58575000</v>
      </c>
      <c r="AU1028" s="44">
        <f t="shared" ref="AU1028:AU1091" si="161">+AK1028*(AL1028*(1+AM1028))</f>
        <v>58575000</v>
      </c>
      <c r="AV1028" s="45" t="b">
        <f t="shared" ref="AV1028:AV1091" si="162">+IFERROR(AU1028=AN1028,"FALSO")</f>
        <v>1</v>
      </c>
      <c r="AW1028" s="45" t="b">
        <f t="shared" ref="AW1028:AW1091" si="163">+AS1028=AN1028</f>
        <v>1</v>
      </c>
      <c r="AX1028" s="45"/>
    </row>
    <row r="1029" spans="1:50" s="36" customFormat="1" ht="27.75" customHeight="1" x14ac:dyDescent="0.15">
      <c r="A1029" s="36" t="str">
        <f t="shared" si="155"/>
        <v>Cooperativa de Hospitales de Antioquia - COHAN114050803</v>
      </c>
      <c r="B1029" s="36" t="b">
        <f>+A1029='[1]Anexo 9'!A1029</f>
        <v>1</v>
      </c>
      <c r="C1029" s="18">
        <v>890985122</v>
      </c>
      <c r="D1029" s="18" t="s">
        <v>1031</v>
      </c>
      <c r="E1029" s="15" t="s">
        <v>61</v>
      </c>
      <c r="F1029" s="15" t="s">
        <v>3424</v>
      </c>
      <c r="G1029" s="15" t="s">
        <v>3155</v>
      </c>
      <c r="H1029" s="15" t="s">
        <v>3155</v>
      </c>
      <c r="I1029" s="15" t="s">
        <v>3155</v>
      </c>
      <c r="J1029" s="15">
        <v>3</v>
      </c>
      <c r="K1029" s="15" t="s">
        <v>3155</v>
      </c>
      <c r="L1029" s="15">
        <v>114050803</v>
      </c>
      <c r="M1029" s="15" t="s">
        <v>3827</v>
      </c>
      <c r="N1029" s="15" t="s">
        <v>64</v>
      </c>
      <c r="O1029" s="18" t="s">
        <v>4445</v>
      </c>
      <c r="P1029" s="22" t="s">
        <v>73</v>
      </c>
      <c r="Q1029" s="15" t="s">
        <v>76</v>
      </c>
      <c r="R1029" s="18" t="s">
        <v>5728</v>
      </c>
      <c r="S1029" s="22" t="b">
        <f t="shared" si="154"/>
        <v>0</v>
      </c>
      <c r="T1029" s="18">
        <v>0</v>
      </c>
      <c r="U1029" s="18" t="s">
        <v>6268</v>
      </c>
      <c r="V1029" s="15"/>
      <c r="W1029" s="18" t="s">
        <v>2150</v>
      </c>
      <c r="X1029" s="18"/>
      <c r="Y1029" s="15" t="s">
        <v>73</v>
      </c>
      <c r="Z1029" s="18" t="s">
        <v>2151</v>
      </c>
      <c r="AA1029" s="18" t="s">
        <v>71</v>
      </c>
      <c r="AB1029" s="18" t="s">
        <v>6964</v>
      </c>
      <c r="AC1029" s="67" t="str">
        <f>+VLOOKUP("*"&amp;L1029&amp;"*",'[2]REGISTROS SANITARIOS'!$D$732:$E$1070,2,FALSE)</f>
        <v>SI</v>
      </c>
      <c r="AD1029" s="22" t="s">
        <v>1025</v>
      </c>
      <c r="AE1029" s="16">
        <v>45476</v>
      </c>
      <c r="AF1029" s="34" t="s">
        <v>73</v>
      </c>
      <c r="AG1029" s="24">
        <v>33519</v>
      </c>
      <c r="AH1029" s="18">
        <v>1</v>
      </c>
      <c r="AI1029" s="18" t="s">
        <v>1049</v>
      </c>
      <c r="AJ1029" s="17">
        <v>5775</v>
      </c>
      <c r="AK1029" s="25">
        <v>5775</v>
      </c>
      <c r="AL1029" s="25">
        <v>2438</v>
      </c>
      <c r="AM1029" s="35">
        <v>0</v>
      </c>
      <c r="AN1029" s="49">
        <f t="shared" si="156"/>
        <v>14079450</v>
      </c>
      <c r="AO1029" s="18"/>
      <c r="AP1029" s="15">
        <v>1</v>
      </c>
      <c r="AQ1029" s="43" t="str">
        <f t="shared" si="157"/>
        <v>SI</v>
      </c>
      <c r="AR1029" s="44">
        <f t="shared" si="158"/>
        <v>14079450</v>
      </c>
      <c r="AS1029" s="44">
        <f t="shared" si="159"/>
        <v>14079450</v>
      </c>
      <c r="AT1029" s="44">
        <f t="shared" si="160"/>
        <v>14079450</v>
      </c>
      <c r="AU1029" s="44">
        <f t="shared" si="161"/>
        <v>14079450</v>
      </c>
      <c r="AV1029" s="45" t="b">
        <f t="shared" si="162"/>
        <v>1</v>
      </c>
      <c r="AW1029" s="45" t="b">
        <f t="shared" si="163"/>
        <v>1</v>
      </c>
      <c r="AX1029" s="45"/>
    </row>
    <row r="1030" spans="1:50" s="36" customFormat="1" ht="27.75" customHeight="1" x14ac:dyDescent="0.15">
      <c r="A1030" s="36" t="str">
        <f t="shared" si="155"/>
        <v>Cooperativa de Hospitales de Antioquia - COHAN114050909</v>
      </c>
      <c r="B1030" s="36" t="b">
        <f>+A1030='[1]Anexo 9'!A1030</f>
        <v>1</v>
      </c>
      <c r="C1030" s="18">
        <v>890985122</v>
      </c>
      <c r="D1030" s="18" t="s">
        <v>1031</v>
      </c>
      <c r="E1030" s="15" t="s">
        <v>61</v>
      </c>
      <c r="F1030" s="15" t="s">
        <v>62</v>
      </c>
      <c r="G1030" s="15" t="s">
        <v>3155</v>
      </c>
      <c r="H1030" s="15" t="s">
        <v>3155</v>
      </c>
      <c r="I1030" s="15" t="s">
        <v>3155</v>
      </c>
      <c r="J1030" s="15">
        <v>6</v>
      </c>
      <c r="K1030" s="15" t="s">
        <v>3155</v>
      </c>
      <c r="L1030" s="15">
        <v>114050909</v>
      </c>
      <c r="M1030" s="15" t="s">
        <v>2427</v>
      </c>
      <c r="N1030" s="15" t="s">
        <v>1436</v>
      </c>
      <c r="O1030" s="18" t="s">
        <v>2428</v>
      </c>
      <c r="P1030" s="22" t="s">
        <v>73</v>
      </c>
      <c r="Q1030" s="15" t="s">
        <v>1822</v>
      </c>
      <c r="R1030" s="18" t="s">
        <v>1756</v>
      </c>
      <c r="S1030" s="22" t="b">
        <f t="shared" si="154"/>
        <v>0</v>
      </c>
      <c r="T1030" s="18" t="s">
        <v>1766</v>
      </c>
      <c r="U1030" s="18">
        <v>0</v>
      </c>
      <c r="V1030" s="15"/>
      <c r="W1030" s="18" t="s">
        <v>1829</v>
      </c>
      <c r="X1030" s="18"/>
      <c r="Y1030" s="15" t="s">
        <v>73</v>
      </c>
      <c r="Z1030" s="18" t="s">
        <v>1830</v>
      </c>
      <c r="AA1030" s="18" t="s">
        <v>71</v>
      </c>
      <c r="AB1030" s="18" t="s">
        <v>6965</v>
      </c>
      <c r="AC1030" s="67" t="str">
        <f>+VLOOKUP("*"&amp;L1030&amp;"*",'[2]REGISTROS SANITARIOS'!$D$732:$E$1070,2,FALSE)</f>
        <v>SI</v>
      </c>
      <c r="AD1030" s="22" t="s">
        <v>1025</v>
      </c>
      <c r="AE1030" s="16">
        <v>44197</v>
      </c>
      <c r="AF1030" s="34" t="s">
        <v>68</v>
      </c>
      <c r="AG1030" s="24">
        <v>44969</v>
      </c>
      <c r="AH1030" s="18">
        <v>9</v>
      </c>
      <c r="AI1030" s="18" t="s">
        <v>1049</v>
      </c>
      <c r="AJ1030" s="17">
        <v>660000</v>
      </c>
      <c r="AK1030" s="25">
        <v>660000</v>
      </c>
      <c r="AL1030" s="25">
        <v>143</v>
      </c>
      <c r="AM1030" s="35">
        <v>0</v>
      </c>
      <c r="AN1030" s="49">
        <f t="shared" si="156"/>
        <v>94380000</v>
      </c>
      <c r="AO1030" s="18"/>
      <c r="AP1030" s="15">
        <v>1</v>
      </c>
      <c r="AQ1030" s="43" t="str">
        <f t="shared" si="157"/>
        <v>SI</v>
      </c>
      <c r="AR1030" s="44">
        <f t="shared" si="158"/>
        <v>94380000</v>
      </c>
      <c r="AS1030" s="44">
        <f t="shared" si="159"/>
        <v>94380000</v>
      </c>
      <c r="AT1030" s="44">
        <f t="shared" si="160"/>
        <v>94380000</v>
      </c>
      <c r="AU1030" s="44">
        <f t="shared" si="161"/>
        <v>94380000</v>
      </c>
      <c r="AV1030" s="45" t="b">
        <f t="shared" si="162"/>
        <v>1</v>
      </c>
      <c r="AW1030" s="45" t="b">
        <f t="shared" si="163"/>
        <v>1</v>
      </c>
      <c r="AX1030" s="45"/>
    </row>
    <row r="1031" spans="1:50" s="36" customFormat="1" ht="27.75" customHeight="1" x14ac:dyDescent="0.15">
      <c r="A1031" s="36" t="str">
        <f t="shared" si="155"/>
        <v>Cooperativa de Hospitales de Antioquia - COHAN114051009</v>
      </c>
      <c r="B1031" s="36" t="b">
        <f>+A1031='[1]Anexo 9'!A1031</f>
        <v>1</v>
      </c>
      <c r="C1031" s="18">
        <v>890985122</v>
      </c>
      <c r="D1031" s="18" t="s">
        <v>1031</v>
      </c>
      <c r="E1031" s="15" t="s">
        <v>61</v>
      </c>
      <c r="F1031" s="15" t="s">
        <v>62</v>
      </c>
      <c r="G1031" s="15" t="s">
        <v>3155</v>
      </c>
      <c r="H1031" s="15" t="s">
        <v>3155</v>
      </c>
      <c r="I1031" s="15" t="s">
        <v>3155</v>
      </c>
      <c r="J1031" s="15">
        <v>6</v>
      </c>
      <c r="K1031" s="15" t="s">
        <v>3155</v>
      </c>
      <c r="L1031" s="15">
        <v>114051009</v>
      </c>
      <c r="M1031" s="15" t="s">
        <v>4286</v>
      </c>
      <c r="N1031" s="15" t="s">
        <v>1411</v>
      </c>
      <c r="O1031" s="18" t="s">
        <v>2430</v>
      </c>
      <c r="P1031" s="22" t="s">
        <v>73</v>
      </c>
      <c r="Q1031" s="15" t="s">
        <v>1413</v>
      </c>
      <c r="R1031" s="18" t="s">
        <v>2162</v>
      </c>
      <c r="S1031" s="22" t="b">
        <f t="shared" si="154"/>
        <v>0</v>
      </c>
      <c r="T1031" s="18" t="s">
        <v>6269</v>
      </c>
      <c r="U1031" s="18">
        <v>0</v>
      </c>
      <c r="V1031" s="15"/>
      <c r="W1031" s="18" t="s">
        <v>2431</v>
      </c>
      <c r="X1031" s="18" t="s">
        <v>8766</v>
      </c>
      <c r="Y1031" s="15" t="s">
        <v>73</v>
      </c>
      <c r="Z1031" s="18" t="s">
        <v>1963</v>
      </c>
      <c r="AA1031" s="18" t="s">
        <v>71</v>
      </c>
      <c r="AB1031" s="18" t="s">
        <v>2432</v>
      </c>
      <c r="AC1031" s="67" t="e">
        <f>+VLOOKUP("*"&amp;L1031&amp;"*",'[2]REGISTROS SANITARIOS'!$D$732:$E$1070,2,FALSE)</f>
        <v>#N/A</v>
      </c>
      <c r="AD1031" s="22" t="s">
        <v>44</v>
      </c>
      <c r="AE1031" s="16">
        <v>43540</v>
      </c>
      <c r="AF1031" s="34" t="s">
        <v>68</v>
      </c>
      <c r="AG1031" s="24">
        <v>47792</v>
      </c>
      <c r="AH1031" s="18">
        <v>1</v>
      </c>
      <c r="AI1031" s="18" t="s">
        <v>1049</v>
      </c>
      <c r="AJ1031" s="17">
        <v>885500</v>
      </c>
      <c r="AK1031" s="25">
        <v>885500</v>
      </c>
      <c r="AL1031" s="25">
        <v>150</v>
      </c>
      <c r="AM1031" s="35">
        <v>0</v>
      </c>
      <c r="AN1031" s="49">
        <f t="shared" si="156"/>
        <v>132825000</v>
      </c>
      <c r="AO1031" s="18" t="s">
        <v>45</v>
      </c>
      <c r="AP1031" s="15">
        <v>1</v>
      </c>
      <c r="AQ1031" s="43" t="str">
        <f t="shared" si="157"/>
        <v>SI</v>
      </c>
      <c r="AR1031" s="44">
        <f t="shared" si="158"/>
        <v>132825000</v>
      </c>
      <c r="AS1031" s="44">
        <f t="shared" si="159"/>
        <v>132825000</v>
      </c>
      <c r="AT1031" s="44">
        <f t="shared" si="160"/>
        <v>132825000</v>
      </c>
      <c r="AU1031" s="44">
        <f t="shared" si="161"/>
        <v>132825000</v>
      </c>
      <c r="AV1031" s="45" t="b">
        <f t="shared" si="162"/>
        <v>1</v>
      </c>
      <c r="AW1031" s="45" t="b">
        <f t="shared" si="163"/>
        <v>1</v>
      </c>
      <c r="AX1031" s="45"/>
    </row>
    <row r="1032" spans="1:50" s="36" customFormat="1" ht="27.75" customHeight="1" x14ac:dyDescent="0.15">
      <c r="A1032" s="36" t="str">
        <f t="shared" si="155"/>
        <v>Cooperativa de Hospitales de Antioquia - COHAN114051204</v>
      </c>
      <c r="B1032" s="36" t="b">
        <f>+A1032='[1]Anexo 9'!A1032</f>
        <v>1</v>
      </c>
      <c r="C1032" s="18">
        <v>890985122</v>
      </c>
      <c r="D1032" s="18" t="s">
        <v>1031</v>
      </c>
      <c r="E1032" s="15" t="s">
        <v>61</v>
      </c>
      <c r="F1032" s="15" t="s">
        <v>62</v>
      </c>
      <c r="G1032" s="15" t="s">
        <v>3155</v>
      </c>
      <c r="H1032" s="15" t="s">
        <v>3155</v>
      </c>
      <c r="I1032" s="15" t="s">
        <v>3155</v>
      </c>
      <c r="J1032" s="15">
        <v>3</v>
      </c>
      <c r="K1032" s="15" t="s">
        <v>3155</v>
      </c>
      <c r="L1032" s="15">
        <v>114051204</v>
      </c>
      <c r="M1032" s="15" t="s">
        <v>2434</v>
      </c>
      <c r="N1032" s="15" t="s">
        <v>91</v>
      </c>
      <c r="O1032" s="18" t="s">
        <v>4446</v>
      </c>
      <c r="P1032" s="22" t="s">
        <v>3841</v>
      </c>
      <c r="Q1032" s="15" t="s">
        <v>475</v>
      </c>
      <c r="R1032" s="18" t="s">
        <v>1679</v>
      </c>
      <c r="S1032" s="22" t="b">
        <f t="shared" si="154"/>
        <v>0</v>
      </c>
      <c r="T1032" s="18">
        <v>0</v>
      </c>
      <c r="U1032" s="18">
        <v>0</v>
      </c>
      <c r="V1032" s="15"/>
      <c r="W1032" s="18" t="s">
        <v>1781</v>
      </c>
      <c r="X1032" s="18"/>
      <c r="Y1032" s="15" t="s">
        <v>73</v>
      </c>
      <c r="Z1032" s="18" t="s">
        <v>1782</v>
      </c>
      <c r="AA1032" s="18" t="s">
        <v>71</v>
      </c>
      <c r="AB1032" s="18" t="s">
        <v>2435</v>
      </c>
      <c r="AC1032" s="67" t="str">
        <f>+VLOOKUP("*"&amp;L1032&amp;"*",'[2]REGISTROS SANITARIOS'!$D$732:$E$1070,2,FALSE)</f>
        <v>SI</v>
      </c>
      <c r="AD1032" s="22" t="s">
        <v>1025</v>
      </c>
      <c r="AE1032" s="16">
        <v>43537</v>
      </c>
      <c r="AF1032" s="34" t="s">
        <v>68</v>
      </c>
      <c r="AG1032" s="24">
        <v>56106</v>
      </c>
      <c r="AH1032" s="18">
        <v>4</v>
      </c>
      <c r="AI1032" s="18" t="s">
        <v>1049</v>
      </c>
      <c r="AJ1032" s="17">
        <v>1100</v>
      </c>
      <c r="AK1032" s="25">
        <v>1100</v>
      </c>
      <c r="AL1032" s="25">
        <v>6760</v>
      </c>
      <c r="AM1032" s="35">
        <v>0</v>
      </c>
      <c r="AN1032" s="49">
        <f t="shared" si="156"/>
        <v>7436000</v>
      </c>
      <c r="AO1032" s="18" t="s">
        <v>45</v>
      </c>
      <c r="AP1032" s="15">
        <v>1</v>
      </c>
      <c r="AQ1032" s="43" t="str">
        <f t="shared" si="157"/>
        <v>SI</v>
      </c>
      <c r="AR1032" s="44">
        <f t="shared" si="158"/>
        <v>7436000</v>
      </c>
      <c r="AS1032" s="44">
        <f t="shared" si="159"/>
        <v>7436000</v>
      </c>
      <c r="AT1032" s="44">
        <f t="shared" si="160"/>
        <v>7436000</v>
      </c>
      <c r="AU1032" s="44">
        <f t="shared" si="161"/>
        <v>7436000</v>
      </c>
      <c r="AV1032" s="45" t="b">
        <f t="shared" si="162"/>
        <v>1</v>
      </c>
      <c r="AW1032" s="45" t="b">
        <f t="shared" si="163"/>
        <v>1</v>
      </c>
      <c r="AX1032" s="45"/>
    </row>
    <row r="1033" spans="1:50" s="36" customFormat="1" ht="27.75" customHeight="1" x14ac:dyDescent="0.15">
      <c r="A1033" s="36" t="str">
        <f t="shared" si="155"/>
        <v>Cooperativa de Hospitales de Antioquia - COHAN114060209</v>
      </c>
      <c r="B1033" s="36" t="b">
        <f>+A1033='[1]Anexo 9'!A1033</f>
        <v>1</v>
      </c>
      <c r="C1033" s="18">
        <v>890985122</v>
      </c>
      <c r="D1033" s="18" t="s">
        <v>1031</v>
      </c>
      <c r="E1033" s="15" t="s">
        <v>61</v>
      </c>
      <c r="F1033" s="15" t="s">
        <v>62</v>
      </c>
      <c r="G1033" s="15" t="s">
        <v>3155</v>
      </c>
      <c r="H1033" s="15" t="s">
        <v>3155</v>
      </c>
      <c r="I1033" s="15" t="s">
        <v>3155</v>
      </c>
      <c r="J1033" s="15">
        <v>6</v>
      </c>
      <c r="K1033" s="15" t="s">
        <v>3155</v>
      </c>
      <c r="L1033" s="15">
        <v>114060209</v>
      </c>
      <c r="M1033" s="15" t="s">
        <v>2436</v>
      </c>
      <c r="N1033" s="15" t="s">
        <v>1436</v>
      </c>
      <c r="O1033" s="18" t="s">
        <v>2437</v>
      </c>
      <c r="P1033" s="22" t="s">
        <v>73</v>
      </c>
      <c r="Q1033" s="15" t="s">
        <v>2077</v>
      </c>
      <c r="R1033" s="18" t="s">
        <v>1710</v>
      </c>
      <c r="S1033" s="22" t="b">
        <f t="shared" si="154"/>
        <v>0</v>
      </c>
      <c r="T1033" s="18" t="s">
        <v>1766</v>
      </c>
      <c r="U1033" s="18">
        <v>0</v>
      </c>
      <c r="V1033" s="15"/>
      <c r="W1033" s="18" t="s">
        <v>2438</v>
      </c>
      <c r="X1033" s="18"/>
      <c r="Y1033" s="15" t="s">
        <v>73</v>
      </c>
      <c r="Z1033" s="18" t="s">
        <v>1979</v>
      </c>
      <c r="AA1033" s="18" t="s">
        <v>71</v>
      </c>
      <c r="AB1033" s="18" t="s">
        <v>2439</v>
      </c>
      <c r="AC1033" s="67" t="str">
        <f>+VLOOKUP("*"&amp;L1033&amp;"*",'[2]REGISTROS SANITARIOS'!$D$732:$E$1070,2,FALSE)</f>
        <v>SI</v>
      </c>
      <c r="AD1033" s="22" t="s">
        <v>1025</v>
      </c>
      <c r="AE1033" s="16">
        <v>44510</v>
      </c>
      <c r="AF1033" s="34" t="s">
        <v>73</v>
      </c>
      <c r="AG1033" s="24">
        <v>19913783</v>
      </c>
      <c r="AH1033" s="18">
        <v>102</v>
      </c>
      <c r="AI1033" s="18" t="s">
        <v>1049</v>
      </c>
      <c r="AJ1033" s="17">
        <v>121000</v>
      </c>
      <c r="AK1033" s="25">
        <v>121000</v>
      </c>
      <c r="AL1033" s="25">
        <v>53</v>
      </c>
      <c r="AM1033" s="35">
        <v>0</v>
      </c>
      <c r="AN1033" s="49">
        <f t="shared" si="156"/>
        <v>6413000</v>
      </c>
      <c r="AO1033" s="18"/>
      <c r="AP1033" s="15" t="s">
        <v>56</v>
      </c>
      <c r="AQ1033" s="43" t="str">
        <f t="shared" si="157"/>
        <v>SI</v>
      </c>
      <c r="AR1033" s="44">
        <f t="shared" si="158"/>
        <v>6413000</v>
      </c>
      <c r="AS1033" s="44">
        <f t="shared" si="159"/>
        <v>6413000</v>
      </c>
      <c r="AT1033" s="44">
        <f t="shared" si="160"/>
        <v>6413000</v>
      </c>
      <c r="AU1033" s="44">
        <f t="shared" si="161"/>
        <v>6413000</v>
      </c>
      <c r="AV1033" s="45" t="b">
        <f t="shared" si="162"/>
        <v>1</v>
      </c>
      <c r="AW1033" s="45" t="b">
        <f t="shared" si="163"/>
        <v>1</v>
      </c>
      <c r="AX1033" s="45"/>
    </row>
    <row r="1034" spans="1:50" s="36" customFormat="1" ht="27.75" customHeight="1" x14ac:dyDescent="0.15">
      <c r="A1034" s="36" t="str">
        <f t="shared" si="155"/>
        <v>Cooperativa de Hospitales de Antioquia - COHAN114070103</v>
      </c>
      <c r="B1034" s="36" t="b">
        <f>+A1034='[1]Anexo 9'!A1034</f>
        <v>1</v>
      </c>
      <c r="C1034" s="18">
        <v>890985122</v>
      </c>
      <c r="D1034" s="18" t="s">
        <v>1031</v>
      </c>
      <c r="E1034" s="15" t="s">
        <v>61</v>
      </c>
      <c r="F1034" s="15" t="s">
        <v>62</v>
      </c>
      <c r="G1034" s="15" t="s">
        <v>3155</v>
      </c>
      <c r="H1034" s="15" t="s">
        <v>3155</v>
      </c>
      <c r="I1034" s="15" t="s">
        <v>3155</v>
      </c>
      <c r="J1034" s="15">
        <v>6</v>
      </c>
      <c r="K1034" s="15" t="s">
        <v>3155</v>
      </c>
      <c r="L1034" s="15">
        <v>114070103</v>
      </c>
      <c r="M1034" s="15" t="s">
        <v>2440</v>
      </c>
      <c r="N1034" s="15" t="s">
        <v>64</v>
      </c>
      <c r="O1034" s="18" t="s">
        <v>2441</v>
      </c>
      <c r="P1034" s="22" t="s">
        <v>3841</v>
      </c>
      <c r="Q1034" s="15" t="s">
        <v>2407</v>
      </c>
      <c r="R1034" s="18" t="s">
        <v>1733</v>
      </c>
      <c r="S1034" s="22" t="b">
        <f t="shared" si="154"/>
        <v>0</v>
      </c>
      <c r="T1034" s="18">
        <v>0</v>
      </c>
      <c r="U1034" s="18">
        <v>0</v>
      </c>
      <c r="V1034" s="15"/>
      <c r="W1034" s="18" t="s">
        <v>1882</v>
      </c>
      <c r="X1034" s="18"/>
      <c r="Y1034" s="15" t="s">
        <v>73</v>
      </c>
      <c r="Z1034" s="18" t="s">
        <v>1882</v>
      </c>
      <c r="AA1034" s="18" t="s">
        <v>71</v>
      </c>
      <c r="AB1034" s="18" t="s">
        <v>2442</v>
      </c>
      <c r="AC1034" s="67" t="e">
        <f>+VLOOKUP("*"&amp;L1034&amp;"*",'[2]REGISTROS SANITARIOS'!$D$732:$E$1070,2,FALSE)</f>
        <v>#N/A</v>
      </c>
      <c r="AD1034" s="22" t="s">
        <v>44</v>
      </c>
      <c r="AE1034" s="16">
        <v>43016</v>
      </c>
      <c r="AF1034" s="34" t="s">
        <v>68</v>
      </c>
      <c r="AG1034" s="24">
        <v>19976553</v>
      </c>
      <c r="AH1034" s="18">
        <v>14</v>
      </c>
      <c r="AI1034" s="18" t="s">
        <v>1049</v>
      </c>
      <c r="AJ1034" s="17">
        <v>3850</v>
      </c>
      <c r="AK1034" s="25">
        <v>3850</v>
      </c>
      <c r="AL1034" s="25">
        <v>586</v>
      </c>
      <c r="AM1034" s="35">
        <v>0</v>
      </c>
      <c r="AN1034" s="49">
        <f t="shared" si="156"/>
        <v>2256100</v>
      </c>
      <c r="AO1034" s="18"/>
      <c r="AP1034" s="15" t="s">
        <v>3338</v>
      </c>
      <c r="AQ1034" s="43" t="str">
        <f t="shared" si="157"/>
        <v>SI</v>
      </c>
      <c r="AR1034" s="44">
        <f t="shared" si="158"/>
        <v>2256100</v>
      </c>
      <c r="AS1034" s="44">
        <f t="shared" si="159"/>
        <v>2256100</v>
      </c>
      <c r="AT1034" s="44">
        <f t="shared" si="160"/>
        <v>2256100</v>
      </c>
      <c r="AU1034" s="44">
        <f t="shared" si="161"/>
        <v>2256100</v>
      </c>
      <c r="AV1034" s="45" t="b">
        <f t="shared" si="162"/>
        <v>1</v>
      </c>
      <c r="AW1034" s="45" t="b">
        <f t="shared" si="163"/>
        <v>1</v>
      </c>
      <c r="AX1034" s="45"/>
    </row>
    <row r="1035" spans="1:50" s="36" customFormat="1" ht="27.75" customHeight="1" x14ac:dyDescent="0.15">
      <c r="A1035" s="36" t="str">
        <f t="shared" si="155"/>
        <v>Cooperativa de Hospitales de Antioquia - COHAN114070109</v>
      </c>
      <c r="B1035" s="36" t="b">
        <f>+A1035='[1]Anexo 9'!A1035</f>
        <v>1</v>
      </c>
      <c r="C1035" s="18">
        <v>890985122</v>
      </c>
      <c r="D1035" s="18" t="s">
        <v>1031</v>
      </c>
      <c r="E1035" s="15" t="s">
        <v>61</v>
      </c>
      <c r="F1035" s="15" t="s">
        <v>62</v>
      </c>
      <c r="G1035" s="15" t="s">
        <v>3155</v>
      </c>
      <c r="H1035" s="15" t="s">
        <v>3155</v>
      </c>
      <c r="I1035" s="15" t="s">
        <v>3155</v>
      </c>
      <c r="J1035" s="15">
        <v>4</v>
      </c>
      <c r="K1035" s="15" t="s">
        <v>3155</v>
      </c>
      <c r="L1035" s="15">
        <v>114070109</v>
      </c>
      <c r="M1035" s="15" t="s">
        <v>4293</v>
      </c>
      <c r="N1035" s="15" t="s">
        <v>1436</v>
      </c>
      <c r="O1035" s="18" t="s">
        <v>4447</v>
      </c>
      <c r="P1035" s="22" t="s">
        <v>73</v>
      </c>
      <c r="Q1035" s="15" t="s">
        <v>2614</v>
      </c>
      <c r="R1035" s="18" t="s">
        <v>1716</v>
      </c>
      <c r="S1035" s="22" t="b">
        <f t="shared" si="154"/>
        <v>0</v>
      </c>
      <c r="T1035" s="18" t="s">
        <v>1766</v>
      </c>
      <c r="U1035" s="18">
        <v>0</v>
      </c>
      <c r="V1035" s="15"/>
      <c r="W1035" s="18" t="s">
        <v>6270</v>
      </c>
      <c r="X1035" s="18"/>
      <c r="Y1035" s="15" t="s">
        <v>73</v>
      </c>
      <c r="Z1035" s="18" t="s">
        <v>6966</v>
      </c>
      <c r="AA1035" s="18" t="s">
        <v>71</v>
      </c>
      <c r="AB1035" s="18" t="s">
        <v>6967</v>
      </c>
      <c r="AC1035" s="67" t="str">
        <f>+VLOOKUP("*"&amp;L1035&amp;"*",'[2]REGISTROS SANITARIOS'!$D$732:$E$1070,2,FALSE)</f>
        <v>SI</v>
      </c>
      <c r="AD1035" s="22" t="s">
        <v>1025</v>
      </c>
      <c r="AE1035" s="16">
        <v>44697</v>
      </c>
      <c r="AF1035" s="34" t="s">
        <v>73</v>
      </c>
      <c r="AG1035" s="24">
        <v>19908128</v>
      </c>
      <c r="AH1035" s="18">
        <v>7</v>
      </c>
      <c r="AI1035" s="18" t="s">
        <v>1049</v>
      </c>
      <c r="AJ1035" s="17">
        <v>275</v>
      </c>
      <c r="AK1035" s="25">
        <v>275</v>
      </c>
      <c r="AL1035" s="25">
        <v>985</v>
      </c>
      <c r="AM1035" s="35">
        <v>0</v>
      </c>
      <c r="AN1035" s="49">
        <f t="shared" si="156"/>
        <v>270875</v>
      </c>
      <c r="AO1035" s="18"/>
      <c r="AP1035" s="15" t="s">
        <v>56</v>
      </c>
      <c r="AQ1035" s="43" t="str">
        <f t="shared" si="157"/>
        <v>SI</v>
      </c>
      <c r="AR1035" s="44">
        <f t="shared" si="158"/>
        <v>270875</v>
      </c>
      <c r="AS1035" s="44">
        <f t="shared" si="159"/>
        <v>270875</v>
      </c>
      <c r="AT1035" s="44">
        <f t="shared" si="160"/>
        <v>270875</v>
      </c>
      <c r="AU1035" s="44">
        <f t="shared" si="161"/>
        <v>270875</v>
      </c>
      <c r="AV1035" s="45" t="b">
        <f t="shared" si="162"/>
        <v>1</v>
      </c>
      <c r="AW1035" s="45" t="b">
        <f t="shared" si="163"/>
        <v>1</v>
      </c>
      <c r="AX1035" s="45"/>
    </row>
    <row r="1036" spans="1:50" s="36" customFormat="1" ht="27.75" customHeight="1" x14ac:dyDescent="0.15">
      <c r="A1036" s="36" t="str">
        <f t="shared" si="155"/>
        <v>Cooperativa de Hospitales de Antioquia - COHAN114080209</v>
      </c>
      <c r="B1036" s="36" t="b">
        <f>+A1036='[1]Anexo 9'!A1036</f>
        <v>1</v>
      </c>
      <c r="C1036" s="18">
        <v>890985122</v>
      </c>
      <c r="D1036" s="18" t="s">
        <v>1031</v>
      </c>
      <c r="E1036" s="15" t="s">
        <v>61</v>
      </c>
      <c r="F1036" s="15" t="s">
        <v>1726</v>
      </c>
      <c r="G1036" s="15">
        <f>+VLOOKUP(F1036,[3]Sheet1!$E$3:$G$74,3,FALSE)</f>
        <v>18</v>
      </c>
      <c r="H1036" s="15">
        <f>+VLOOKUP(D1036&amp;F1036,'TD para paquetes'!$E$3:$I$441,5,FALSE)</f>
        <v>18</v>
      </c>
      <c r="I1036" s="15" t="s">
        <v>1025</v>
      </c>
      <c r="J1036" s="15">
        <v>2</v>
      </c>
      <c r="K1036" s="15">
        <v>1</v>
      </c>
      <c r="L1036" s="15">
        <v>114080209</v>
      </c>
      <c r="M1036" s="15" t="s">
        <v>1754</v>
      </c>
      <c r="N1036" s="15" t="s">
        <v>1436</v>
      </c>
      <c r="O1036" s="18" t="s">
        <v>1755</v>
      </c>
      <c r="P1036" s="22" t="s">
        <v>73</v>
      </c>
      <c r="Q1036" s="15" t="s">
        <v>1654</v>
      </c>
      <c r="R1036" s="18" t="s">
        <v>1756</v>
      </c>
      <c r="S1036" s="22" t="b">
        <f t="shared" si="154"/>
        <v>0</v>
      </c>
      <c r="T1036" s="18" t="s">
        <v>1766</v>
      </c>
      <c r="U1036" s="18">
        <v>0</v>
      </c>
      <c r="V1036" s="15"/>
      <c r="W1036" s="18" t="s">
        <v>1707</v>
      </c>
      <c r="X1036" s="18"/>
      <c r="Y1036" s="15" t="s">
        <v>73</v>
      </c>
      <c r="Z1036" s="18" t="s">
        <v>1807</v>
      </c>
      <c r="AA1036" s="18" t="s">
        <v>71</v>
      </c>
      <c r="AB1036" s="18" t="s">
        <v>6968</v>
      </c>
      <c r="AC1036" s="67" t="str">
        <f>+VLOOKUP("*"&amp;L1036&amp;"*",'[2]REGISTROS SANITARIOS'!$D$732:$E$1070,2,FALSE)</f>
        <v>SI</v>
      </c>
      <c r="AD1036" s="22" t="s">
        <v>1025</v>
      </c>
      <c r="AE1036" s="16">
        <v>44105</v>
      </c>
      <c r="AF1036" s="34" t="s">
        <v>68</v>
      </c>
      <c r="AG1036" s="24">
        <v>20011384</v>
      </c>
      <c r="AH1036" s="18">
        <v>5</v>
      </c>
      <c r="AI1036" s="18" t="s">
        <v>1049</v>
      </c>
      <c r="AJ1036" s="17">
        <v>14850</v>
      </c>
      <c r="AK1036" s="25">
        <v>14850</v>
      </c>
      <c r="AL1036" s="25">
        <v>338</v>
      </c>
      <c r="AM1036" s="35">
        <v>0</v>
      </c>
      <c r="AN1036" s="49">
        <f t="shared" si="156"/>
        <v>5019300</v>
      </c>
      <c r="AO1036" s="18"/>
      <c r="AP1036" s="15">
        <v>1</v>
      </c>
      <c r="AQ1036" s="43" t="str">
        <f t="shared" si="157"/>
        <v>SI</v>
      </c>
      <c r="AR1036" s="44">
        <f t="shared" si="158"/>
        <v>5019300</v>
      </c>
      <c r="AS1036" s="44">
        <f t="shared" si="159"/>
        <v>5019300</v>
      </c>
      <c r="AT1036" s="44">
        <f t="shared" si="160"/>
        <v>5019300</v>
      </c>
      <c r="AU1036" s="44">
        <f t="shared" si="161"/>
        <v>5019300</v>
      </c>
      <c r="AV1036" s="45" t="b">
        <f t="shared" si="162"/>
        <v>1</v>
      </c>
      <c r="AW1036" s="45" t="b">
        <f t="shared" si="163"/>
        <v>1</v>
      </c>
      <c r="AX1036" s="45"/>
    </row>
    <row r="1037" spans="1:50" s="36" customFormat="1" ht="27.75" customHeight="1" x14ac:dyDescent="0.15">
      <c r="A1037" s="36" t="str">
        <f t="shared" si="155"/>
        <v>Cooperativa de Hospitales de Antioquia - COHAN114080402</v>
      </c>
      <c r="B1037" s="36" t="b">
        <f>+A1037='[1]Anexo 9'!A1037</f>
        <v>1</v>
      </c>
      <c r="C1037" s="18">
        <v>890985122</v>
      </c>
      <c r="D1037" s="18" t="s">
        <v>1031</v>
      </c>
      <c r="E1037" s="15" t="s">
        <v>61</v>
      </c>
      <c r="F1037" s="15" t="s">
        <v>62</v>
      </c>
      <c r="G1037" s="15" t="s">
        <v>3155</v>
      </c>
      <c r="H1037" s="15" t="s">
        <v>3155</v>
      </c>
      <c r="I1037" s="15" t="s">
        <v>3155</v>
      </c>
      <c r="J1037" s="15">
        <v>6</v>
      </c>
      <c r="K1037" s="15" t="s">
        <v>3155</v>
      </c>
      <c r="L1037" s="15">
        <v>114080402</v>
      </c>
      <c r="M1037" s="15" t="s">
        <v>2443</v>
      </c>
      <c r="N1037" s="15" t="s">
        <v>91</v>
      </c>
      <c r="O1037" s="18" t="s">
        <v>2444</v>
      </c>
      <c r="P1037" s="22" t="s">
        <v>73</v>
      </c>
      <c r="Q1037" s="15" t="s">
        <v>2445</v>
      </c>
      <c r="R1037" s="18" t="s">
        <v>2446</v>
      </c>
      <c r="S1037" s="22" t="b">
        <f t="shared" si="154"/>
        <v>0</v>
      </c>
      <c r="T1037" s="18">
        <v>0</v>
      </c>
      <c r="U1037" s="18">
        <v>0</v>
      </c>
      <c r="V1037" s="15"/>
      <c r="W1037" s="18" t="s">
        <v>2086</v>
      </c>
      <c r="X1037" s="18"/>
      <c r="Y1037" s="15" t="s">
        <v>73</v>
      </c>
      <c r="Z1037" s="18" t="s">
        <v>2447</v>
      </c>
      <c r="AA1037" s="18" t="s">
        <v>71</v>
      </c>
      <c r="AB1037" s="18" t="s">
        <v>2448</v>
      </c>
      <c r="AC1037" s="67" t="str">
        <f>+VLOOKUP("*"&amp;L1037&amp;"*",'[2]REGISTROS SANITARIOS'!$D$732:$E$1070,2,FALSE)</f>
        <v>SI</v>
      </c>
      <c r="AD1037" s="22" t="s">
        <v>1025</v>
      </c>
      <c r="AE1037" s="16">
        <v>43082</v>
      </c>
      <c r="AF1037" s="34" t="s">
        <v>68</v>
      </c>
      <c r="AG1037" s="24">
        <v>19977387</v>
      </c>
      <c r="AH1037" s="18">
        <v>2</v>
      </c>
      <c r="AI1037" s="18" t="s">
        <v>1049</v>
      </c>
      <c r="AJ1037" s="17">
        <v>1144</v>
      </c>
      <c r="AK1037" s="25">
        <v>1144</v>
      </c>
      <c r="AL1037" s="25">
        <v>9000</v>
      </c>
      <c r="AM1037" s="35">
        <v>0</v>
      </c>
      <c r="AN1037" s="49">
        <f t="shared" si="156"/>
        <v>10296000</v>
      </c>
      <c r="AO1037" s="18"/>
      <c r="AP1037" s="15" t="s">
        <v>56</v>
      </c>
      <c r="AQ1037" s="43" t="str">
        <f t="shared" si="157"/>
        <v>SI</v>
      </c>
      <c r="AR1037" s="44">
        <f t="shared" si="158"/>
        <v>10296000</v>
      </c>
      <c r="AS1037" s="44">
        <f t="shared" si="159"/>
        <v>10296000</v>
      </c>
      <c r="AT1037" s="44">
        <f t="shared" si="160"/>
        <v>10296000</v>
      </c>
      <c r="AU1037" s="44">
        <f t="shared" si="161"/>
        <v>10296000</v>
      </c>
      <c r="AV1037" s="45" t="b">
        <f t="shared" si="162"/>
        <v>1</v>
      </c>
      <c r="AW1037" s="45" t="b">
        <f t="shared" si="163"/>
        <v>1</v>
      </c>
      <c r="AX1037" s="45"/>
    </row>
    <row r="1038" spans="1:50" s="36" customFormat="1" ht="27.75" customHeight="1" x14ac:dyDescent="0.15">
      <c r="A1038" s="36" t="str">
        <f t="shared" si="155"/>
        <v>Cooperativa de Hospitales de Antioquia - COHAN114080509</v>
      </c>
      <c r="B1038" s="36" t="b">
        <f>+A1038='[1]Anexo 9'!A1038</f>
        <v>1</v>
      </c>
      <c r="C1038" s="18">
        <v>890985122</v>
      </c>
      <c r="D1038" s="18" t="s">
        <v>1031</v>
      </c>
      <c r="E1038" s="15" t="s">
        <v>61</v>
      </c>
      <c r="F1038" s="15" t="s">
        <v>1726</v>
      </c>
      <c r="G1038" s="15">
        <f>+VLOOKUP(F1038,[3]Sheet1!$E$3:$G$74,3,FALSE)</f>
        <v>18</v>
      </c>
      <c r="H1038" s="15">
        <f>+VLOOKUP(D1038&amp;F1038,'TD para paquetes'!$E$3:$I$441,5,FALSE)</f>
        <v>18</v>
      </c>
      <c r="I1038" s="15" t="s">
        <v>1025</v>
      </c>
      <c r="J1038" s="15">
        <v>2</v>
      </c>
      <c r="K1038" s="15">
        <v>1</v>
      </c>
      <c r="L1038" s="15">
        <v>114080509</v>
      </c>
      <c r="M1038" s="15" t="s">
        <v>1757</v>
      </c>
      <c r="N1038" s="15" t="s">
        <v>1436</v>
      </c>
      <c r="O1038" s="18" t="s">
        <v>4448</v>
      </c>
      <c r="P1038" s="22" t="s">
        <v>73</v>
      </c>
      <c r="Q1038" s="15" t="s">
        <v>1654</v>
      </c>
      <c r="R1038" s="18" t="s">
        <v>1758</v>
      </c>
      <c r="S1038" s="22" t="b">
        <f t="shared" si="154"/>
        <v>0</v>
      </c>
      <c r="T1038" s="18" t="s">
        <v>1766</v>
      </c>
      <c r="U1038" s="18">
        <v>0</v>
      </c>
      <c r="V1038" s="15"/>
      <c r="W1038" s="18" t="s">
        <v>6192</v>
      </c>
      <c r="X1038" s="18"/>
      <c r="Y1038" s="15" t="s">
        <v>73</v>
      </c>
      <c r="Z1038" s="18" t="s">
        <v>1807</v>
      </c>
      <c r="AA1038" s="18" t="s">
        <v>71</v>
      </c>
      <c r="AB1038" s="18" t="s">
        <v>6969</v>
      </c>
      <c r="AC1038" s="67" t="str">
        <f>+VLOOKUP("*"&amp;L1038&amp;"*",'[2]REGISTROS SANITARIOS'!$D$732:$E$1070,2,FALSE)</f>
        <v>SI</v>
      </c>
      <c r="AD1038" s="22" t="s">
        <v>1025</v>
      </c>
      <c r="AE1038" s="16">
        <v>45461</v>
      </c>
      <c r="AF1038" s="34" t="s">
        <v>73</v>
      </c>
      <c r="AG1038" s="24">
        <v>20155337</v>
      </c>
      <c r="AH1038" s="18">
        <v>3</v>
      </c>
      <c r="AI1038" s="18" t="s">
        <v>1049</v>
      </c>
      <c r="AJ1038" s="17">
        <v>110000</v>
      </c>
      <c r="AK1038" s="25">
        <v>110000</v>
      </c>
      <c r="AL1038" s="25">
        <v>150</v>
      </c>
      <c r="AM1038" s="35">
        <v>0</v>
      </c>
      <c r="AN1038" s="49">
        <f t="shared" si="156"/>
        <v>16500000</v>
      </c>
      <c r="AO1038" s="18"/>
      <c r="AP1038" s="15" t="s">
        <v>8246</v>
      </c>
      <c r="AQ1038" s="43" t="str">
        <f t="shared" si="157"/>
        <v>SI</v>
      </c>
      <c r="AR1038" s="44">
        <f t="shared" si="158"/>
        <v>16500000</v>
      </c>
      <c r="AS1038" s="44">
        <f t="shared" si="159"/>
        <v>16500000</v>
      </c>
      <c r="AT1038" s="44">
        <f t="shared" si="160"/>
        <v>16500000</v>
      </c>
      <c r="AU1038" s="44">
        <f t="shared" si="161"/>
        <v>16500000</v>
      </c>
      <c r="AV1038" s="45" t="b">
        <f t="shared" si="162"/>
        <v>1</v>
      </c>
      <c r="AW1038" s="45" t="b">
        <f t="shared" si="163"/>
        <v>1</v>
      </c>
      <c r="AX1038" s="45"/>
    </row>
    <row r="1039" spans="1:50" s="36" customFormat="1" ht="27.75" customHeight="1" x14ac:dyDescent="0.15">
      <c r="A1039" s="36" t="str">
        <f t="shared" si="155"/>
        <v>Cooperativa de Hospitales de Antioquia - COHAN114080609</v>
      </c>
      <c r="B1039" s="36" t="b">
        <f>+A1039='[1]Anexo 9'!A1039</f>
        <v>1</v>
      </c>
      <c r="C1039" s="18">
        <v>890985122</v>
      </c>
      <c r="D1039" s="18" t="s">
        <v>1031</v>
      </c>
      <c r="E1039" s="15" t="s">
        <v>61</v>
      </c>
      <c r="F1039" s="15" t="s">
        <v>62</v>
      </c>
      <c r="G1039" s="15" t="s">
        <v>3155</v>
      </c>
      <c r="H1039" s="15" t="s">
        <v>3155</v>
      </c>
      <c r="I1039" s="15" t="s">
        <v>3155</v>
      </c>
      <c r="J1039" s="15">
        <v>6</v>
      </c>
      <c r="K1039" s="15" t="s">
        <v>3155</v>
      </c>
      <c r="L1039" s="15">
        <v>114080609</v>
      </c>
      <c r="M1039" s="15" t="s">
        <v>2449</v>
      </c>
      <c r="N1039" s="15" t="s">
        <v>1436</v>
      </c>
      <c r="O1039" s="18" t="s">
        <v>2450</v>
      </c>
      <c r="P1039" s="22" t="s">
        <v>73</v>
      </c>
      <c r="Q1039" s="15" t="s">
        <v>1428</v>
      </c>
      <c r="R1039" s="18" t="s">
        <v>1823</v>
      </c>
      <c r="S1039" s="22" t="b">
        <f t="shared" si="154"/>
        <v>0</v>
      </c>
      <c r="T1039" s="18" t="s">
        <v>1766</v>
      </c>
      <c r="U1039" s="18" t="s">
        <v>2451</v>
      </c>
      <c r="V1039" s="15"/>
      <c r="W1039" s="18" t="s">
        <v>2086</v>
      </c>
      <c r="X1039" s="18"/>
      <c r="Y1039" s="15" t="s">
        <v>73</v>
      </c>
      <c r="Z1039" s="18" t="s">
        <v>2464</v>
      </c>
      <c r="AA1039" s="18" t="s">
        <v>71</v>
      </c>
      <c r="AB1039" s="18" t="s">
        <v>6970</v>
      </c>
      <c r="AC1039" s="67" t="str">
        <f>+VLOOKUP("*"&amp;L1039&amp;"*",'[2]REGISTROS SANITARIOS'!$D$732:$E$1070,2,FALSE)</f>
        <v>SI</v>
      </c>
      <c r="AD1039" s="22" t="s">
        <v>1025</v>
      </c>
      <c r="AE1039" s="16">
        <v>46030</v>
      </c>
      <c r="AF1039" s="34" t="s">
        <v>73</v>
      </c>
      <c r="AG1039" s="24">
        <v>19940401</v>
      </c>
      <c r="AH1039" s="18">
        <v>3</v>
      </c>
      <c r="AI1039" s="18" t="s">
        <v>1049</v>
      </c>
      <c r="AJ1039" s="17">
        <v>4675</v>
      </c>
      <c r="AK1039" s="25">
        <v>4675</v>
      </c>
      <c r="AL1039" s="25">
        <v>138</v>
      </c>
      <c r="AM1039" s="35">
        <v>0</v>
      </c>
      <c r="AN1039" s="49">
        <f t="shared" si="156"/>
        <v>645150</v>
      </c>
      <c r="AO1039" s="18"/>
      <c r="AP1039" s="15">
        <v>1</v>
      </c>
      <c r="AQ1039" s="43" t="str">
        <f t="shared" si="157"/>
        <v>SI</v>
      </c>
      <c r="AR1039" s="44">
        <f t="shared" si="158"/>
        <v>645150</v>
      </c>
      <c r="AS1039" s="44">
        <f t="shared" si="159"/>
        <v>645150</v>
      </c>
      <c r="AT1039" s="44">
        <f t="shared" si="160"/>
        <v>645150</v>
      </c>
      <c r="AU1039" s="44">
        <f t="shared" si="161"/>
        <v>645150</v>
      </c>
      <c r="AV1039" s="45" t="b">
        <f t="shared" si="162"/>
        <v>1</v>
      </c>
      <c r="AW1039" s="45" t="b">
        <f t="shared" si="163"/>
        <v>1</v>
      </c>
      <c r="AX1039" s="45"/>
    </row>
    <row r="1040" spans="1:50" s="36" customFormat="1" ht="27.75" customHeight="1" x14ac:dyDescent="0.15">
      <c r="A1040" s="36" t="str">
        <f t="shared" si="155"/>
        <v>Cooperativa de Hospitales de Antioquia - COHAN114080709</v>
      </c>
      <c r="B1040" s="36" t="b">
        <f>+A1040='[1]Anexo 9'!A1040</f>
        <v>1</v>
      </c>
      <c r="C1040" s="18">
        <v>890985122</v>
      </c>
      <c r="D1040" s="18" t="s">
        <v>1031</v>
      </c>
      <c r="E1040" s="15" t="s">
        <v>61</v>
      </c>
      <c r="F1040" s="15" t="s">
        <v>62</v>
      </c>
      <c r="G1040" s="15" t="s">
        <v>3155</v>
      </c>
      <c r="H1040" s="15" t="s">
        <v>3155</v>
      </c>
      <c r="I1040" s="15" t="s">
        <v>3155</v>
      </c>
      <c r="J1040" s="15">
        <v>6</v>
      </c>
      <c r="K1040" s="15" t="s">
        <v>3155</v>
      </c>
      <c r="L1040" s="15">
        <v>114080709</v>
      </c>
      <c r="M1040" s="15" t="s">
        <v>2453</v>
      </c>
      <c r="N1040" s="15" t="s">
        <v>1436</v>
      </c>
      <c r="O1040" s="18" t="s">
        <v>4449</v>
      </c>
      <c r="P1040" s="22" t="s">
        <v>73</v>
      </c>
      <c r="Q1040" s="15" t="s">
        <v>1428</v>
      </c>
      <c r="R1040" s="18" t="s">
        <v>1823</v>
      </c>
      <c r="S1040" s="22" t="b">
        <f t="shared" si="154"/>
        <v>0</v>
      </c>
      <c r="T1040" s="18" t="s">
        <v>1766</v>
      </c>
      <c r="U1040" s="18">
        <v>0</v>
      </c>
      <c r="V1040" s="15"/>
      <c r="W1040" s="18" t="s">
        <v>2459</v>
      </c>
      <c r="X1040" s="18"/>
      <c r="Y1040" s="15" t="s">
        <v>73</v>
      </c>
      <c r="Z1040" s="18" t="s">
        <v>6971</v>
      </c>
      <c r="AA1040" s="18" t="s">
        <v>71</v>
      </c>
      <c r="AB1040" s="18" t="s">
        <v>6972</v>
      </c>
      <c r="AC1040" s="67" t="str">
        <f>+VLOOKUP("*"&amp;L1040&amp;"*",'[2]REGISTROS SANITARIOS'!$D$732:$E$1070,2,FALSE)</f>
        <v>SI</v>
      </c>
      <c r="AD1040" s="22" t="s">
        <v>1025</v>
      </c>
      <c r="AE1040" s="16">
        <v>44262</v>
      </c>
      <c r="AF1040" s="34" t="s">
        <v>68</v>
      </c>
      <c r="AG1040" s="24">
        <v>19953848</v>
      </c>
      <c r="AH1040" s="18">
        <v>1</v>
      </c>
      <c r="AI1040" s="18" t="s">
        <v>1049</v>
      </c>
      <c r="AJ1040" s="17">
        <v>13750</v>
      </c>
      <c r="AK1040" s="25">
        <v>13750</v>
      </c>
      <c r="AL1040" s="25">
        <v>400</v>
      </c>
      <c r="AM1040" s="35">
        <v>0</v>
      </c>
      <c r="AN1040" s="49">
        <f t="shared" si="156"/>
        <v>5500000</v>
      </c>
      <c r="AO1040" s="18"/>
      <c r="AP1040" s="15">
        <v>1</v>
      </c>
      <c r="AQ1040" s="43" t="str">
        <f t="shared" si="157"/>
        <v>SI</v>
      </c>
      <c r="AR1040" s="44">
        <f t="shared" si="158"/>
        <v>5500000</v>
      </c>
      <c r="AS1040" s="44">
        <f t="shared" si="159"/>
        <v>5500000</v>
      </c>
      <c r="AT1040" s="44">
        <f t="shared" si="160"/>
        <v>5500000</v>
      </c>
      <c r="AU1040" s="44">
        <f t="shared" si="161"/>
        <v>5500000</v>
      </c>
      <c r="AV1040" s="45" t="b">
        <f t="shared" si="162"/>
        <v>1</v>
      </c>
      <c r="AW1040" s="45" t="b">
        <f t="shared" si="163"/>
        <v>1</v>
      </c>
      <c r="AX1040" s="45"/>
    </row>
    <row r="1041" spans="1:50" s="36" customFormat="1" ht="27.75" customHeight="1" x14ac:dyDescent="0.15">
      <c r="A1041" s="36" t="str">
        <f t="shared" si="155"/>
        <v>Cooperativa de Hospitales de Antioquia - COHAN114081003</v>
      </c>
      <c r="B1041" s="36" t="b">
        <f>+A1041='[1]Anexo 9'!A1041</f>
        <v>1</v>
      </c>
      <c r="C1041" s="18">
        <v>890985122</v>
      </c>
      <c r="D1041" s="18" t="s">
        <v>1031</v>
      </c>
      <c r="E1041" s="15" t="s">
        <v>61</v>
      </c>
      <c r="F1041" s="15" t="s">
        <v>62</v>
      </c>
      <c r="G1041" s="15" t="s">
        <v>3155</v>
      </c>
      <c r="H1041" s="15" t="s">
        <v>3155</v>
      </c>
      <c r="I1041" s="15" t="s">
        <v>3155</v>
      </c>
      <c r="J1041" s="15">
        <v>4</v>
      </c>
      <c r="K1041" s="15" t="s">
        <v>3155</v>
      </c>
      <c r="L1041" s="15">
        <v>114081003</v>
      </c>
      <c r="M1041" s="15" t="s">
        <v>2455</v>
      </c>
      <c r="N1041" s="15" t="s">
        <v>64</v>
      </c>
      <c r="O1041" s="18" t="s">
        <v>2456</v>
      </c>
      <c r="P1041" s="22" t="s">
        <v>73</v>
      </c>
      <c r="Q1041" s="15" t="s">
        <v>2457</v>
      </c>
      <c r="R1041" s="18" t="s">
        <v>2458</v>
      </c>
      <c r="S1041" s="22" t="b">
        <f t="shared" si="154"/>
        <v>0</v>
      </c>
      <c r="T1041" s="18">
        <v>0</v>
      </c>
      <c r="U1041" s="18">
        <v>0</v>
      </c>
      <c r="V1041" s="15"/>
      <c r="W1041" s="18" t="s">
        <v>2459</v>
      </c>
      <c r="X1041" s="18"/>
      <c r="Y1041" s="15" t="s">
        <v>73</v>
      </c>
      <c r="Z1041" s="18" t="s">
        <v>2460</v>
      </c>
      <c r="AA1041" s="18" t="s">
        <v>71</v>
      </c>
      <c r="AB1041" s="18" t="s">
        <v>2461</v>
      </c>
      <c r="AC1041" s="67" t="str">
        <f>+VLOOKUP("*"&amp;L1041&amp;"*",'[2]REGISTROS SANITARIOS'!$D$732:$E$1070,2,FALSE)</f>
        <v>SI</v>
      </c>
      <c r="AD1041" s="22" t="s">
        <v>1025</v>
      </c>
      <c r="AE1041" s="16">
        <v>45533</v>
      </c>
      <c r="AF1041" s="34" t="s">
        <v>73</v>
      </c>
      <c r="AG1041" s="24">
        <v>19998377</v>
      </c>
      <c r="AH1041" s="18">
        <v>1</v>
      </c>
      <c r="AI1041" s="18" t="s">
        <v>1049</v>
      </c>
      <c r="AJ1041" s="17">
        <v>2200</v>
      </c>
      <c r="AK1041" s="25">
        <v>2200</v>
      </c>
      <c r="AL1041" s="25">
        <v>1063</v>
      </c>
      <c r="AM1041" s="35">
        <v>0</v>
      </c>
      <c r="AN1041" s="49">
        <f t="shared" si="156"/>
        <v>2338600</v>
      </c>
      <c r="AO1041" s="18"/>
      <c r="AP1041" s="15">
        <v>1</v>
      </c>
      <c r="AQ1041" s="43" t="str">
        <f t="shared" si="157"/>
        <v>SI</v>
      </c>
      <c r="AR1041" s="44">
        <f t="shared" si="158"/>
        <v>2338600</v>
      </c>
      <c r="AS1041" s="44">
        <f t="shared" si="159"/>
        <v>2338600</v>
      </c>
      <c r="AT1041" s="44">
        <f t="shared" si="160"/>
        <v>2338600</v>
      </c>
      <c r="AU1041" s="44">
        <f t="shared" si="161"/>
        <v>2338600</v>
      </c>
      <c r="AV1041" s="45" t="b">
        <f t="shared" si="162"/>
        <v>1</v>
      </c>
      <c r="AW1041" s="45" t="b">
        <f t="shared" si="163"/>
        <v>1</v>
      </c>
      <c r="AX1041" s="45"/>
    </row>
    <row r="1042" spans="1:50" s="36" customFormat="1" ht="27.75" customHeight="1" x14ac:dyDescent="0.15">
      <c r="A1042" s="36" t="str">
        <f t="shared" si="155"/>
        <v>Cooperativa de Hospitales de Antioquia - COHAN114081109</v>
      </c>
      <c r="B1042" s="36" t="b">
        <f>+A1042='[1]Anexo 9'!A1042</f>
        <v>1</v>
      </c>
      <c r="C1042" s="18">
        <v>890985122</v>
      </c>
      <c r="D1042" s="18" t="s">
        <v>1031</v>
      </c>
      <c r="E1042" s="15" t="s">
        <v>61</v>
      </c>
      <c r="F1042" s="15" t="s">
        <v>62</v>
      </c>
      <c r="G1042" s="15" t="s">
        <v>3155</v>
      </c>
      <c r="H1042" s="15" t="s">
        <v>3155</v>
      </c>
      <c r="I1042" s="15" t="s">
        <v>3155</v>
      </c>
      <c r="J1042" s="15">
        <v>6</v>
      </c>
      <c r="K1042" s="15" t="s">
        <v>3155</v>
      </c>
      <c r="L1042" s="15">
        <v>114081109</v>
      </c>
      <c r="M1042" s="15" t="s">
        <v>2462</v>
      </c>
      <c r="N1042" s="15" t="s">
        <v>1436</v>
      </c>
      <c r="O1042" s="18" t="s">
        <v>2463</v>
      </c>
      <c r="P1042" s="22" t="s">
        <v>73</v>
      </c>
      <c r="Q1042" s="15" t="s">
        <v>1428</v>
      </c>
      <c r="R1042" s="18" t="s">
        <v>1823</v>
      </c>
      <c r="S1042" s="22" t="b">
        <f t="shared" si="154"/>
        <v>0</v>
      </c>
      <c r="T1042" s="18" t="s">
        <v>1766</v>
      </c>
      <c r="U1042" s="18">
        <v>0</v>
      </c>
      <c r="V1042" s="15"/>
      <c r="W1042" s="18" t="s">
        <v>2086</v>
      </c>
      <c r="X1042" s="18"/>
      <c r="Y1042" s="15" t="s">
        <v>73</v>
      </c>
      <c r="Z1042" s="18" t="s">
        <v>2464</v>
      </c>
      <c r="AA1042" s="18" t="s">
        <v>71</v>
      </c>
      <c r="AB1042" s="18" t="s">
        <v>2465</v>
      </c>
      <c r="AC1042" s="67" t="str">
        <f>+VLOOKUP("*"&amp;L1042&amp;"*",'[2]REGISTROS SANITARIOS'!$D$732:$E$1070,2,FALSE)</f>
        <v>SI</v>
      </c>
      <c r="AD1042" s="22" t="s">
        <v>1025</v>
      </c>
      <c r="AE1042" s="16">
        <v>43809</v>
      </c>
      <c r="AF1042" s="34" t="s">
        <v>68</v>
      </c>
      <c r="AG1042" s="24">
        <v>19940398</v>
      </c>
      <c r="AH1042" s="18">
        <v>2</v>
      </c>
      <c r="AI1042" s="18" t="s">
        <v>1049</v>
      </c>
      <c r="AJ1042" s="17">
        <v>19250</v>
      </c>
      <c r="AK1042" s="25">
        <v>19250</v>
      </c>
      <c r="AL1042" s="25">
        <v>113</v>
      </c>
      <c r="AM1042" s="35">
        <v>0</v>
      </c>
      <c r="AN1042" s="49">
        <f t="shared" si="156"/>
        <v>2175250</v>
      </c>
      <c r="AO1042" s="18"/>
      <c r="AP1042" s="15">
        <v>1</v>
      </c>
      <c r="AQ1042" s="43" t="str">
        <f t="shared" si="157"/>
        <v>SI</v>
      </c>
      <c r="AR1042" s="44">
        <f t="shared" si="158"/>
        <v>2175250</v>
      </c>
      <c r="AS1042" s="44">
        <f t="shared" si="159"/>
        <v>2175250</v>
      </c>
      <c r="AT1042" s="44">
        <f t="shared" si="160"/>
        <v>2175250</v>
      </c>
      <c r="AU1042" s="44">
        <f t="shared" si="161"/>
        <v>2175250</v>
      </c>
      <c r="AV1042" s="45" t="b">
        <f t="shared" si="162"/>
        <v>1</v>
      </c>
      <c r="AW1042" s="45" t="b">
        <f t="shared" si="163"/>
        <v>1</v>
      </c>
      <c r="AX1042" s="45"/>
    </row>
    <row r="1043" spans="1:50" s="36" customFormat="1" ht="27.75" customHeight="1" x14ac:dyDescent="0.15">
      <c r="A1043" s="36" t="str">
        <f t="shared" si="155"/>
        <v>Cooperativa de Hospitales de Antioquia - COHAN114081409</v>
      </c>
      <c r="B1043" s="36" t="b">
        <f>+A1043='[1]Anexo 9'!A1043</f>
        <v>1</v>
      </c>
      <c r="C1043" s="18">
        <v>890985122</v>
      </c>
      <c r="D1043" s="18" t="s">
        <v>1031</v>
      </c>
      <c r="E1043" s="15" t="s">
        <v>61</v>
      </c>
      <c r="F1043" s="15" t="s">
        <v>62</v>
      </c>
      <c r="G1043" s="15" t="s">
        <v>3155</v>
      </c>
      <c r="H1043" s="15" t="s">
        <v>3155</v>
      </c>
      <c r="I1043" s="15" t="s">
        <v>3155</v>
      </c>
      <c r="J1043" s="15">
        <v>6</v>
      </c>
      <c r="K1043" s="15" t="s">
        <v>3155</v>
      </c>
      <c r="L1043" s="15">
        <v>114081409</v>
      </c>
      <c r="M1043" s="15" t="s">
        <v>2467</v>
      </c>
      <c r="N1043" s="15" t="s">
        <v>1436</v>
      </c>
      <c r="O1043" s="18" t="s">
        <v>2468</v>
      </c>
      <c r="P1043" s="22" t="s">
        <v>73</v>
      </c>
      <c r="Q1043" s="15" t="s">
        <v>1654</v>
      </c>
      <c r="R1043" s="18" t="s">
        <v>1823</v>
      </c>
      <c r="S1043" s="22" t="b">
        <f t="shared" si="154"/>
        <v>0</v>
      </c>
      <c r="T1043" s="18" t="s">
        <v>2042</v>
      </c>
      <c r="U1043" s="18">
        <v>0</v>
      </c>
      <c r="V1043" s="15"/>
      <c r="W1043" s="18" t="s">
        <v>2086</v>
      </c>
      <c r="X1043" s="18"/>
      <c r="Y1043" s="15" t="s">
        <v>73</v>
      </c>
      <c r="Z1043" s="18" t="s">
        <v>2469</v>
      </c>
      <c r="AA1043" s="18" t="s">
        <v>71</v>
      </c>
      <c r="AB1043" s="18" t="s">
        <v>2470</v>
      </c>
      <c r="AC1043" s="67" t="str">
        <f>+VLOOKUP("*"&amp;L1043&amp;"*",'[2]REGISTROS SANITARIOS'!$D$732:$E$1070,2,FALSE)</f>
        <v>SI</v>
      </c>
      <c r="AD1043" s="22" t="s">
        <v>1025</v>
      </c>
      <c r="AE1043" s="16">
        <v>43012</v>
      </c>
      <c r="AF1043" s="34" t="s">
        <v>68</v>
      </c>
      <c r="AG1043" s="24">
        <v>19973772</v>
      </c>
      <c r="AH1043" s="18">
        <v>5</v>
      </c>
      <c r="AI1043" s="18" t="s">
        <v>1049</v>
      </c>
      <c r="AJ1043" s="17">
        <v>41250</v>
      </c>
      <c r="AK1043" s="25">
        <v>41250</v>
      </c>
      <c r="AL1043" s="25">
        <v>156</v>
      </c>
      <c r="AM1043" s="35">
        <v>0</v>
      </c>
      <c r="AN1043" s="49">
        <f t="shared" si="156"/>
        <v>6435000</v>
      </c>
      <c r="AO1043" s="18"/>
      <c r="AP1043" s="15" t="s">
        <v>56</v>
      </c>
      <c r="AQ1043" s="43" t="str">
        <f t="shared" si="157"/>
        <v>SI</v>
      </c>
      <c r="AR1043" s="44">
        <f t="shared" si="158"/>
        <v>6435000</v>
      </c>
      <c r="AS1043" s="44">
        <f t="shared" si="159"/>
        <v>6435000</v>
      </c>
      <c r="AT1043" s="44">
        <f t="shared" si="160"/>
        <v>6435000</v>
      </c>
      <c r="AU1043" s="44">
        <f t="shared" si="161"/>
        <v>6435000</v>
      </c>
      <c r="AV1043" s="45" t="b">
        <f t="shared" si="162"/>
        <v>1</v>
      </c>
      <c r="AW1043" s="45" t="b">
        <f t="shared" si="163"/>
        <v>1</v>
      </c>
      <c r="AX1043" s="45"/>
    </row>
    <row r="1044" spans="1:50" s="36" customFormat="1" ht="27.75" customHeight="1" x14ac:dyDescent="0.15">
      <c r="A1044" s="36" t="str">
        <f t="shared" si="155"/>
        <v>Cooperativa de Hospitales de Antioquia - COHAN114081602</v>
      </c>
      <c r="B1044" s="36" t="b">
        <f>+A1044='[1]Anexo 9'!A1044</f>
        <v>1</v>
      </c>
      <c r="C1044" s="18">
        <v>890985122</v>
      </c>
      <c r="D1044" s="18" t="s">
        <v>1031</v>
      </c>
      <c r="E1044" s="15" t="s">
        <v>61</v>
      </c>
      <c r="F1044" s="15" t="s">
        <v>62</v>
      </c>
      <c r="G1044" s="15" t="s">
        <v>3155</v>
      </c>
      <c r="H1044" s="15" t="s">
        <v>3155</v>
      </c>
      <c r="I1044" s="15" t="s">
        <v>3155</v>
      </c>
      <c r="J1044" s="15">
        <v>4</v>
      </c>
      <c r="K1044" s="15" t="s">
        <v>3155</v>
      </c>
      <c r="L1044" s="15">
        <v>114081602</v>
      </c>
      <c r="M1044" s="15" t="s">
        <v>2471</v>
      </c>
      <c r="N1044" s="15" t="s">
        <v>91</v>
      </c>
      <c r="O1044" s="18" t="s">
        <v>2472</v>
      </c>
      <c r="P1044" s="22" t="s">
        <v>73</v>
      </c>
      <c r="Q1044" s="15" t="s">
        <v>1233</v>
      </c>
      <c r="R1044" s="18" t="s">
        <v>1679</v>
      </c>
      <c r="S1044" s="22" t="b">
        <f t="shared" si="154"/>
        <v>0</v>
      </c>
      <c r="T1044" s="18">
        <v>0</v>
      </c>
      <c r="U1044" s="18">
        <v>0</v>
      </c>
      <c r="V1044" s="15"/>
      <c r="W1044" s="18" t="s">
        <v>2459</v>
      </c>
      <c r="X1044" s="18"/>
      <c r="Y1044" s="15" t="s">
        <v>73</v>
      </c>
      <c r="Z1044" s="18" t="s">
        <v>2460</v>
      </c>
      <c r="AA1044" s="18" t="s">
        <v>71</v>
      </c>
      <c r="AB1044" s="18" t="s">
        <v>2473</v>
      </c>
      <c r="AC1044" s="67" t="str">
        <f>+VLOOKUP("*"&amp;L1044&amp;"*",'[2]REGISTROS SANITARIOS'!$D$732:$E$1070,2,FALSE)</f>
        <v>SI</v>
      </c>
      <c r="AD1044" s="22" t="s">
        <v>1025</v>
      </c>
      <c r="AE1044" s="16">
        <v>45533</v>
      </c>
      <c r="AF1044" s="34" t="s">
        <v>73</v>
      </c>
      <c r="AG1044" s="24">
        <v>19999331</v>
      </c>
      <c r="AH1044" s="18">
        <v>1</v>
      </c>
      <c r="AI1044" s="18" t="s">
        <v>1049</v>
      </c>
      <c r="AJ1044" s="17">
        <v>1375</v>
      </c>
      <c r="AK1044" s="25">
        <v>1375</v>
      </c>
      <c r="AL1044" s="25">
        <v>2875</v>
      </c>
      <c r="AM1044" s="35">
        <v>0</v>
      </c>
      <c r="AN1044" s="49">
        <f t="shared" si="156"/>
        <v>3953125</v>
      </c>
      <c r="AO1044" s="18"/>
      <c r="AP1044" s="15">
        <v>1</v>
      </c>
      <c r="AQ1044" s="43" t="str">
        <f t="shared" si="157"/>
        <v>SI</v>
      </c>
      <c r="AR1044" s="44">
        <f t="shared" si="158"/>
        <v>3953125</v>
      </c>
      <c r="AS1044" s="44">
        <f t="shared" si="159"/>
        <v>3953125</v>
      </c>
      <c r="AT1044" s="44">
        <f t="shared" si="160"/>
        <v>3953125</v>
      </c>
      <c r="AU1044" s="44">
        <f t="shared" si="161"/>
        <v>3953125</v>
      </c>
      <c r="AV1044" s="45" t="b">
        <f t="shared" si="162"/>
        <v>1</v>
      </c>
      <c r="AW1044" s="45" t="b">
        <f t="shared" si="163"/>
        <v>1</v>
      </c>
      <c r="AX1044" s="45"/>
    </row>
    <row r="1045" spans="1:50" s="36" customFormat="1" ht="27.75" customHeight="1" x14ac:dyDescent="0.15">
      <c r="A1045" s="36" t="str">
        <f t="shared" si="155"/>
        <v>Cooperativa de Hospitales de Antioquia - COHAN114082210</v>
      </c>
      <c r="B1045" s="36" t="b">
        <f>+A1045='[1]Anexo 9'!A1045</f>
        <v>1</v>
      </c>
      <c r="C1045" s="18">
        <v>890985122</v>
      </c>
      <c r="D1045" s="18" t="s">
        <v>1031</v>
      </c>
      <c r="E1045" s="15" t="s">
        <v>61</v>
      </c>
      <c r="F1045" s="15" t="s">
        <v>1652</v>
      </c>
      <c r="G1045" s="15">
        <f>+VLOOKUP(F1045,[3]Sheet1!$E$3:$G$74,3,FALSE)</f>
        <v>19</v>
      </c>
      <c r="H1045" s="15">
        <f>+VLOOKUP(D1045&amp;F1045,'TD para paquetes'!$E$3:$I$441,5,FALSE)</f>
        <v>19</v>
      </c>
      <c r="I1045" s="15" t="s">
        <v>1025</v>
      </c>
      <c r="J1045" s="15">
        <v>6</v>
      </c>
      <c r="K1045" s="15">
        <v>2</v>
      </c>
      <c r="L1045" s="15">
        <v>114082210</v>
      </c>
      <c r="M1045" s="15" t="s">
        <v>1653</v>
      </c>
      <c r="N1045" s="15" t="s">
        <v>1436</v>
      </c>
      <c r="O1045" s="18" t="s">
        <v>4450</v>
      </c>
      <c r="P1045" s="22" t="s">
        <v>73</v>
      </c>
      <c r="Q1045" s="15" t="s">
        <v>1654</v>
      </c>
      <c r="R1045" s="18" t="s">
        <v>1655</v>
      </c>
      <c r="S1045" s="22" t="b">
        <f t="shared" si="154"/>
        <v>0</v>
      </c>
      <c r="T1045" s="18" t="s">
        <v>2042</v>
      </c>
      <c r="U1045" s="18">
        <v>0</v>
      </c>
      <c r="V1045" s="15"/>
      <c r="W1045" s="18" t="s">
        <v>6271</v>
      </c>
      <c r="X1045" s="18"/>
      <c r="Y1045" s="15" t="s">
        <v>73</v>
      </c>
      <c r="Z1045" s="18" t="s">
        <v>6973</v>
      </c>
      <c r="AA1045" s="18" t="s">
        <v>71</v>
      </c>
      <c r="AB1045" s="18" t="s">
        <v>6974</v>
      </c>
      <c r="AC1045" s="67" t="str">
        <f>+VLOOKUP("*"&amp;L1045&amp;"*",'[2]REGISTROS SANITARIOS'!$D$732:$E$1070,2,FALSE)</f>
        <v>SI</v>
      </c>
      <c r="AD1045" s="22" t="s">
        <v>1025</v>
      </c>
      <c r="AE1045" s="16">
        <v>43740</v>
      </c>
      <c r="AF1045" s="34" t="s">
        <v>68</v>
      </c>
      <c r="AG1045" s="24">
        <v>19979154</v>
      </c>
      <c r="AH1045" s="18">
        <v>4</v>
      </c>
      <c r="AI1045" s="18" t="s">
        <v>1049</v>
      </c>
      <c r="AJ1045" s="17">
        <v>38.5</v>
      </c>
      <c r="AK1045" s="25">
        <v>38.5</v>
      </c>
      <c r="AL1045" s="25">
        <v>328</v>
      </c>
      <c r="AM1045" s="35">
        <v>0</v>
      </c>
      <c r="AN1045" s="49">
        <f t="shared" si="156"/>
        <v>12628</v>
      </c>
      <c r="AO1045" s="18" t="s">
        <v>45</v>
      </c>
      <c r="AP1045" s="15">
        <v>1</v>
      </c>
      <c r="AQ1045" s="43" t="str">
        <f t="shared" si="157"/>
        <v>SI</v>
      </c>
      <c r="AR1045" s="44">
        <f t="shared" si="158"/>
        <v>12628</v>
      </c>
      <c r="AS1045" s="44">
        <f t="shared" si="159"/>
        <v>12628</v>
      </c>
      <c r="AT1045" s="44">
        <f t="shared" si="160"/>
        <v>12628</v>
      </c>
      <c r="AU1045" s="44">
        <f t="shared" si="161"/>
        <v>12628</v>
      </c>
      <c r="AV1045" s="45" t="b">
        <f t="shared" si="162"/>
        <v>1</v>
      </c>
      <c r="AW1045" s="45" t="b">
        <f t="shared" si="163"/>
        <v>1</v>
      </c>
      <c r="AX1045" s="45"/>
    </row>
    <row r="1046" spans="1:50" s="36" customFormat="1" ht="27.75" customHeight="1" x14ac:dyDescent="0.15">
      <c r="A1046" s="36" t="str">
        <f t="shared" si="155"/>
        <v>Cooperativa de Hospitales de Antioquia - COHAN114082230</v>
      </c>
      <c r="B1046" s="36" t="b">
        <f>+A1046='[1]Anexo 9'!A1046</f>
        <v>1</v>
      </c>
      <c r="C1046" s="18">
        <v>890985122</v>
      </c>
      <c r="D1046" s="18" t="s">
        <v>1031</v>
      </c>
      <c r="E1046" s="15" t="s">
        <v>61</v>
      </c>
      <c r="F1046" s="15" t="s">
        <v>1652</v>
      </c>
      <c r="G1046" s="15">
        <f>+VLOOKUP(F1046,[3]Sheet1!$E$3:$G$74,3,FALSE)</f>
        <v>19</v>
      </c>
      <c r="H1046" s="15">
        <f>+VLOOKUP(D1046&amp;F1046,'TD para paquetes'!$E$3:$I$441,5,FALSE)</f>
        <v>19</v>
      </c>
      <c r="I1046" s="15" t="s">
        <v>1025</v>
      </c>
      <c r="J1046" s="15">
        <v>5</v>
      </c>
      <c r="K1046" s="15">
        <v>2</v>
      </c>
      <c r="L1046" s="15">
        <v>114082230</v>
      </c>
      <c r="M1046" s="15" t="s">
        <v>1658</v>
      </c>
      <c r="N1046" s="15" t="s">
        <v>1436</v>
      </c>
      <c r="O1046" s="18" t="s">
        <v>1659</v>
      </c>
      <c r="P1046" s="22" t="s">
        <v>73</v>
      </c>
      <c r="Q1046" s="15" t="s">
        <v>1654</v>
      </c>
      <c r="R1046" s="18" t="s">
        <v>5724</v>
      </c>
      <c r="S1046" s="22" t="b">
        <f t="shared" si="154"/>
        <v>0</v>
      </c>
      <c r="T1046" s="18" t="s">
        <v>6248</v>
      </c>
      <c r="U1046" s="18">
        <v>0</v>
      </c>
      <c r="V1046" s="15"/>
      <c r="W1046" s="18" t="s">
        <v>1656</v>
      </c>
      <c r="X1046" s="18"/>
      <c r="Y1046" s="15" t="s">
        <v>73</v>
      </c>
      <c r="Z1046" s="18" t="s">
        <v>1657</v>
      </c>
      <c r="AA1046" s="18" t="s">
        <v>71</v>
      </c>
      <c r="AB1046" s="18" t="s">
        <v>6975</v>
      </c>
      <c r="AC1046" s="67" t="str">
        <f>+VLOOKUP("*"&amp;L1046&amp;"*",'[2]REGISTROS SANITARIOS'!$D$732:$E$1070,2,FALSE)</f>
        <v>SI</v>
      </c>
      <c r="AD1046" s="22" t="s">
        <v>1025</v>
      </c>
      <c r="AE1046" s="16">
        <v>44145</v>
      </c>
      <c r="AF1046" s="34" t="s">
        <v>68</v>
      </c>
      <c r="AG1046" s="24">
        <v>19949721</v>
      </c>
      <c r="AH1046" s="18">
        <v>28</v>
      </c>
      <c r="AI1046" s="18" t="s">
        <v>1049</v>
      </c>
      <c r="AJ1046" s="17">
        <v>22</v>
      </c>
      <c r="AK1046" s="25">
        <v>22</v>
      </c>
      <c r="AL1046" s="25">
        <v>363</v>
      </c>
      <c r="AM1046" s="35">
        <v>0</v>
      </c>
      <c r="AN1046" s="49">
        <f t="shared" si="156"/>
        <v>7986</v>
      </c>
      <c r="AO1046" s="18" t="s">
        <v>45</v>
      </c>
      <c r="AP1046" s="15">
        <v>1</v>
      </c>
      <c r="AQ1046" s="43" t="str">
        <f t="shared" si="157"/>
        <v>SI</v>
      </c>
      <c r="AR1046" s="44">
        <f t="shared" si="158"/>
        <v>7986</v>
      </c>
      <c r="AS1046" s="44">
        <f t="shared" si="159"/>
        <v>7986</v>
      </c>
      <c r="AT1046" s="44">
        <f t="shared" si="160"/>
        <v>7986</v>
      </c>
      <c r="AU1046" s="44">
        <f t="shared" si="161"/>
        <v>7986</v>
      </c>
      <c r="AV1046" s="45" t="b">
        <f t="shared" si="162"/>
        <v>1</v>
      </c>
      <c r="AW1046" s="45" t="b">
        <f t="shared" si="163"/>
        <v>1</v>
      </c>
      <c r="AX1046" s="45"/>
    </row>
    <row r="1047" spans="1:50" s="36" customFormat="1" ht="27.75" customHeight="1" x14ac:dyDescent="0.15">
      <c r="A1047" s="36" t="str">
        <f t="shared" si="155"/>
        <v>Cooperativa de Hospitales de Antioquia - COHAN114082250</v>
      </c>
      <c r="B1047" s="36" t="b">
        <f>+A1047='[1]Anexo 9'!A1047</f>
        <v>1</v>
      </c>
      <c r="C1047" s="18">
        <v>890985122</v>
      </c>
      <c r="D1047" s="18" t="s">
        <v>1031</v>
      </c>
      <c r="E1047" s="15" t="s">
        <v>61</v>
      </c>
      <c r="F1047" s="15" t="s">
        <v>1652</v>
      </c>
      <c r="G1047" s="15">
        <f>+VLOOKUP(F1047,[3]Sheet1!$E$3:$G$74,3,FALSE)</f>
        <v>19</v>
      </c>
      <c r="H1047" s="15">
        <f>+VLOOKUP(D1047&amp;F1047,'TD para paquetes'!$E$3:$I$441,5,FALSE)</f>
        <v>19</v>
      </c>
      <c r="I1047" s="15" t="s">
        <v>1025</v>
      </c>
      <c r="J1047" s="15">
        <v>6</v>
      </c>
      <c r="K1047" s="15">
        <v>2</v>
      </c>
      <c r="L1047" s="15">
        <v>114082250</v>
      </c>
      <c r="M1047" s="15" t="s">
        <v>1660</v>
      </c>
      <c r="N1047" s="15" t="s">
        <v>1436</v>
      </c>
      <c r="O1047" s="18" t="s">
        <v>1661</v>
      </c>
      <c r="P1047" s="22" t="s">
        <v>3841</v>
      </c>
      <c r="Q1047" s="15" t="s">
        <v>1654</v>
      </c>
      <c r="R1047" s="18" t="s">
        <v>5724</v>
      </c>
      <c r="S1047" s="22" t="b">
        <f t="shared" si="154"/>
        <v>0</v>
      </c>
      <c r="T1047" s="18" t="s">
        <v>6248</v>
      </c>
      <c r="U1047" s="18">
        <v>0</v>
      </c>
      <c r="V1047" s="15"/>
      <c r="W1047" s="18" t="s">
        <v>6272</v>
      </c>
      <c r="X1047" s="18"/>
      <c r="Y1047" s="15" t="s">
        <v>73</v>
      </c>
      <c r="Z1047" s="18" t="s">
        <v>1662</v>
      </c>
      <c r="AA1047" s="18" t="s">
        <v>71</v>
      </c>
      <c r="AB1047" s="18" t="s">
        <v>1663</v>
      </c>
      <c r="AC1047" s="67" t="str">
        <f>+VLOOKUP("*"&amp;L1047&amp;"*",'[2]REGISTROS SANITARIOS'!$D$732:$E$1070,2,FALSE)</f>
        <v>SI</v>
      </c>
      <c r="AD1047" s="22" t="s">
        <v>1025</v>
      </c>
      <c r="AE1047" s="16">
        <v>42900</v>
      </c>
      <c r="AF1047" s="34" t="s">
        <v>68</v>
      </c>
      <c r="AG1047" s="24">
        <v>20043700</v>
      </c>
      <c r="AH1047" s="18">
        <v>10</v>
      </c>
      <c r="AI1047" s="18" t="s">
        <v>1049</v>
      </c>
      <c r="AJ1047" s="17">
        <v>49.5</v>
      </c>
      <c r="AK1047" s="25">
        <v>49.5</v>
      </c>
      <c r="AL1047" s="25">
        <v>540</v>
      </c>
      <c r="AM1047" s="35">
        <v>0</v>
      </c>
      <c r="AN1047" s="49">
        <f t="shared" si="156"/>
        <v>26730</v>
      </c>
      <c r="AO1047" s="18" t="s">
        <v>45</v>
      </c>
      <c r="AP1047" s="15">
        <v>1</v>
      </c>
      <c r="AQ1047" s="43" t="str">
        <f t="shared" si="157"/>
        <v>SI</v>
      </c>
      <c r="AR1047" s="44">
        <f t="shared" si="158"/>
        <v>26730</v>
      </c>
      <c r="AS1047" s="44">
        <f t="shared" si="159"/>
        <v>26730</v>
      </c>
      <c r="AT1047" s="44">
        <f t="shared" si="160"/>
        <v>26730</v>
      </c>
      <c r="AU1047" s="44">
        <f t="shared" si="161"/>
        <v>26730</v>
      </c>
      <c r="AV1047" s="45" t="b">
        <f t="shared" si="162"/>
        <v>1</v>
      </c>
      <c r="AW1047" s="45" t="b">
        <f t="shared" si="163"/>
        <v>1</v>
      </c>
      <c r="AX1047" s="45"/>
    </row>
    <row r="1048" spans="1:50" s="36" customFormat="1" ht="27.75" customHeight="1" x14ac:dyDescent="0.15">
      <c r="A1048" s="36" t="str">
        <f t="shared" si="155"/>
        <v>Cooperativa de Hospitales de Antioquia - COHAN114082260</v>
      </c>
      <c r="B1048" s="36" t="b">
        <f>+A1048='[1]Anexo 9'!A1048</f>
        <v>1</v>
      </c>
      <c r="C1048" s="18">
        <v>890985122</v>
      </c>
      <c r="D1048" s="18" t="s">
        <v>1031</v>
      </c>
      <c r="E1048" s="15" t="s">
        <v>61</v>
      </c>
      <c r="F1048" s="15" t="s">
        <v>1652</v>
      </c>
      <c r="G1048" s="15">
        <f>+VLOOKUP(F1048,[3]Sheet1!$E$3:$G$74,3,FALSE)</f>
        <v>19</v>
      </c>
      <c r="H1048" s="15">
        <f>+VLOOKUP(D1048&amp;F1048,'TD para paquetes'!$E$3:$I$441,5,FALSE)</f>
        <v>19</v>
      </c>
      <c r="I1048" s="15" t="s">
        <v>1025</v>
      </c>
      <c r="J1048" s="15">
        <v>6</v>
      </c>
      <c r="K1048" s="15">
        <v>2</v>
      </c>
      <c r="L1048" s="15">
        <v>114082260</v>
      </c>
      <c r="M1048" s="15" t="s">
        <v>1664</v>
      </c>
      <c r="N1048" s="15" t="s">
        <v>1436</v>
      </c>
      <c r="O1048" s="18" t="s">
        <v>4451</v>
      </c>
      <c r="P1048" s="22" t="s">
        <v>3841</v>
      </c>
      <c r="Q1048" s="15" t="s">
        <v>1654</v>
      </c>
      <c r="R1048" s="18" t="s">
        <v>5724</v>
      </c>
      <c r="S1048" s="22" t="b">
        <f t="shared" si="154"/>
        <v>0</v>
      </c>
      <c r="T1048" s="18" t="s">
        <v>6248</v>
      </c>
      <c r="U1048" s="18">
        <v>0</v>
      </c>
      <c r="V1048" s="15"/>
      <c r="W1048" s="18" t="s">
        <v>6273</v>
      </c>
      <c r="X1048" s="18"/>
      <c r="Y1048" s="15" t="s">
        <v>73</v>
      </c>
      <c r="Z1048" s="18" t="s">
        <v>6453</v>
      </c>
      <c r="AA1048" s="18" t="s">
        <v>71</v>
      </c>
      <c r="AB1048" s="18" t="s">
        <v>6976</v>
      </c>
      <c r="AC1048" s="67" t="e">
        <f>+VLOOKUP("*"&amp;L1048&amp;"*",'[2]REGISTROS SANITARIOS'!$D$732:$E$1070,2,FALSE)</f>
        <v>#N/A</v>
      </c>
      <c r="AD1048" s="22" t="s">
        <v>44</v>
      </c>
      <c r="AE1048" s="16">
        <v>43463</v>
      </c>
      <c r="AF1048" s="34" t="s">
        <v>68</v>
      </c>
      <c r="AG1048" s="24">
        <v>19999460</v>
      </c>
      <c r="AH1048" s="18">
        <v>2</v>
      </c>
      <c r="AI1048" s="18" t="s">
        <v>1049</v>
      </c>
      <c r="AJ1048" s="17">
        <v>66</v>
      </c>
      <c r="AK1048" s="25">
        <v>66</v>
      </c>
      <c r="AL1048" s="25">
        <v>2898</v>
      </c>
      <c r="AM1048" s="35">
        <v>0</v>
      </c>
      <c r="AN1048" s="49">
        <f t="shared" si="156"/>
        <v>191268</v>
      </c>
      <c r="AO1048" s="18" t="s">
        <v>45</v>
      </c>
      <c r="AP1048" s="15">
        <v>1</v>
      </c>
      <c r="AQ1048" s="43" t="str">
        <f t="shared" si="157"/>
        <v>SI</v>
      </c>
      <c r="AR1048" s="44">
        <f t="shared" si="158"/>
        <v>191268</v>
      </c>
      <c r="AS1048" s="44">
        <f t="shared" si="159"/>
        <v>191268</v>
      </c>
      <c r="AT1048" s="44">
        <f t="shared" si="160"/>
        <v>191268</v>
      </c>
      <c r="AU1048" s="44">
        <f t="shared" si="161"/>
        <v>191268</v>
      </c>
      <c r="AV1048" s="45" t="b">
        <f t="shared" si="162"/>
        <v>1</v>
      </c>
      <c r="AW1048" s="45" t="b">
        <f t="shared" si="163"/>
        <v>1</v>
      </c>
      <c r="AX1048" s="45"/>
    </row>
    <row r="1049" spans="1:50" s="36" customFormat="1" ht="27.75" customHeight="1" x14ac:dyDescent="0.15">
      <c r="A1049" s="36" t="str">
        <f t="shared" si="155"/>
        <v>Cooperativa de Hospitales de Antioquia - COHAN114082270</v>
      </c>
      <c r="B1049" s="36" t="b">
        <f>+A1049='[1]Anexo 9'!A1049</f>
        <v>1</v>
      </c>
      <c r="C1049" s="18">
        <v>890985122</v>
      </c>
      <c r="D1049" s="18" t="s">
        <v>1031</v>
      </c>
      <c r="E1049" s="15" t="s">
        <v>61</v>
      </c>
      <c r="F1049" s="15" t="s">
        <v>1652</v>
      </c>
      <c r="G1049" s="15">
        <f>+VLOOKUP(F1049,[3]Sheet1!$E$3:$G$74,3,FALSE)</f>
        <v>19</v>
      </c>
      <c r="H1049" s="15">
        <f>+VLOOKUP(D1049&amp;F1049,'TD para paquetes'!$E$3:$I$441,5,FALSE)</f>
        <v>19</v>
      </c>
      <c r="I1049" s="15" t="s">
        <v>1025</v>
      </c>
      <c r="J1049" s="15">
        <v>6</v>
      </c>
      <c r="K1049" s="15">
        <v>2</v>
      </c>
      <c r="L1049" s="15">
        <v>114082270</v>
      </c>
      <c r="M1049" s="15" t="s">
        <v>1665</v>
      </c>
      <c r="N1049" s="15" t="s">
        <v>1436</v>
      </c>
      <c r="O1049" s="18" t="s">
        <v>4452</v>
      </c>
      <c r="P1049" s="22" t="s">
        <v>3841</v>
      </c>
      <c r="Q1049" s="15" t="s">
        <v>1654</v>
      </c>
      <c r="R1049" s="18" t="s">
        <v>5729</v>
      </c>
      <c r="S1049" s="22" t="b">
        <f t="shared" si="154"/>
        <v>0</v>
      </c>
      <c r="T1049" s="18">
        <v>0</v>
      </c>
      <c r="U1049" s="18">
        <v>0</v>
      </c>
      <c r="V1049" s="15"/>
      <c r="W1049" s="18" t="s">
        <v>6273</v>
      </c>
      <c r="X1049" s="18"/>
      <c r="Y1049" s="15" t="s">
        <v>73</v>
      </c>
      <c r="Z1049" s="18" t="s">
        <v>6453</v>
      </c>
      <c r="AA1049" s="18" t="s">
        <v>71</v>
      </c>
      <c r="AB1049" s="18" t="s">
        <v>6977</v>
      </c>
      <c r="AC1049" s="67" t="str">
        <f>+VLOOKUP("*"&amp;L1049&amp;"*",'[2]REGISTROS SANITARIOS'!$D$732:$E$1070,2,FALSE)</f>
        <v>SI</v>
      </c>
      <c r="AD1049" s="22" t="s">
        <v>1025</v>
      </c>
      <c r="AE1049" s="16">
        <v>43523</v>
      </c>
      <c r="AF1049" s="34" t="s">
        <v>68</v>
      </c>
      <c r="AG1049" s="24">
        <v>19999461</v>
      </c>
      <c r="AH1049" s="18">
        <v>2</v>
      </c>
      <c r="AI1049" s="18" t="s">
        <v>1049</v>
      </c>
      <c r="AJ1049" s="17">
        <v>132</v>
      </c>
      <c r="AK1049" s="25">
        <v>132</v>
      </c>
      <c r="AL1049" s="25">
        <v>4348</v>
      </c>
      <c r="AM1049" s="35">
        <v>0</v>
      </c>
      <c r="AN1049" s="49">
        <f t="shared" si="156"/>
        <v>573936</v>
      </c>
      <c r="AO1049" s="18" t="s">
        <v>45</v>
      </c>
      <c r="AP1049" s="15">
        <v>1</v>
      </c>
      <c r="AQ1049" s="43" t="str">
        <f t="shared" si="157"/>
        <v>SI</v>
      </c>
      <c r="AR1049" s="44">
        <f t="shared" si="158"/>
        <v>573936</v>
      </c>
      <c r="AS1049" s="44">
        <f t="shared" si="159"/>
        <v>573936</v>
      </c>
      <c r="AT1049" s="44">
        <f t="shared" si="160"/>
        <v>573936</v>
      </c>
      <c r="AU1049" s="44">
        <f t="shared" si="161"/>
        <v>573936</v>
      </c>
      <c r="AV1049" s="45" t="b">
        <f t="shared" si="162"/>
        <v>1</v>
      </c>
      <c r="AW1049" s="45" t="b">
        <f t="shared" si="163"/>
        <v>1</v>
      </c>
      <c r="AX1049" s="45"/>
    </row>
    <row r="1050" spans="1:50" s="36" customFormat="1" ht="27.75" customHeight="1" x14ac:dyDescent="0.15">
      <c r="A1050" s="36" t="str">
        <f t="shared" si="155"/>
        <v>Cooperativa de Hospitales de Antioquia - COHAN114082315</v>
      </c>
      <c r="B1050" s="36" t="b">
        <f>+A1050='[1]Anexo 9'!A1050</f>
        <v>1</v>
      </c>
      <c r="C1050" s="18">
        <v>890985122</v>
      </c>
      <c r="D1050" s="18" t="s">
        <v>1031</v>
      </c>
      <c r="E1050" s="15" t="s">
        <v>61</v>
      </c>
      <c r="F1050" s="15" t="s">
        <v>1652</v>
      </c>
      <c r="G1050" s="15">
        <f>+VLOOKUP(F1050,[3]Sheet1!$E$3:$G$74,3,FALSE)</f>
        <v>19</v>
      </c>
      <c r="H1050" s="15">
        <f>+VLOOKUP(D1050&amp;F1050,'TD para paquetes'!$E$3:$I$441,5,FALSE)</f>
        <v>19</v>
      </c>
      <c r="I1050" s="15" t="s">
        <v>1025</v>
      </c>
      <c r="J1050" s="15">
        <v>4</v>
      </c>
      <c r="K1050" s="15">
        <v>2</v>
      </c>
      <c r="L1050" s="15">
        <v>114082315</v>
      </c>
      <c r="M1050" s="15" t="s">
        <v>1666</v>
      </c>
      <c r="N1050" s="15" t="s">
        <v>1436</v>
      </c>
      <c r="O1050" s="18" t="s">
        <v>1667</v>
      </c>
      <c r="P1050" s="22" t="s">
        <v>73</v>
      </c>
      <c r="Q1050" s="15" t="s">
        <v>1668</v>
      </c>
      <c r="R1050" s="18" t="s">
        <v>1669</v>
      </c>
      <c r="S1050" s="22" t="b">
        <f t="shared" si="154"/>
        <v>0</v>
      </c>
      <c r="T1050" s="18">
        <v>0</v>
      </c>
      <c r="U1050" s="18">
        <v>0</v>
      </c>
      <c r="V1050" s="15"/>
      <c r="W1050" s="18" t="s">
        <v>6274</v>
      </c>
      <c r="X1050" s="18" t="s">
        <v>8763</v>
      </c>
      <c r="Y1050" s="15" t="s">
        <v>73</v>
      </c>
      <c r="Z1050" s="18" t="s">
        <v>1671</v>
      </c>
      <c r="AA1050" s="18" t="s">
        <v>71</v>
      </c>
      <c r="AB1050" s="18" t="s">
        <v>1672</v>
      </c>
      <c r="AC1050" s="67" t="e">
        <f>+VLOOKUP("*"&amp;L1050&amp;"*",'[2]REGISTROS SANITARIOS'!$D$732:$E$1070,2,FALSE)</f>
        <v>#N/A</v>
      </c>
      <c r="AD1050" s="22" t="s">
        <v>44</v>
      </c>
      <c r="AE1050" s="16">
        <v>44160</v>
      </c>
      <c r="AF1050" s="34" t="s">
        <v>68</v>
      </c>
      <c r="AG1050" s="24">
        <v>19945677</v>
      </c>
      <c r="AH1050" s="18">
        <v>5</v>
      </c>
      <c r="AI1050" s="18" t="s">
        <v>1049</v>
      </c>
      <c r="AJ1050" s="17">
        <v>1947</v>
      </c>
      <c r="AK1050" s="25">
        <v>1947</v>
      </c>
      <c r="AL1050" s="25">
        <v>351</v>
      </c>
      <c r="AM1050" s="35">
        <v>0</v>
      </c>
      <c r="AN1050" s="49">
        <f t="shared" si="156"/>
        <v>683397</v>
      </c>
      <c r="AO1050" s="18" t="s">
        <v>45</v>
      </c>
      <c r="AP1050" s="15">
        <v>1</v>
      </c>
      <c r="AQ1050" s="43" t="str">
        <f t="shared" si="157"/>
        <v>SI</v>
      </c>
      <c r="AR1050" s="44">
        <f t="shared" si="158"/>
        <v>683397</v>
      </c>
      <c r="AS1050" s="44">
        <f t="shared" si="159"/>
        <v>683397</v>
      </c>
      <c r="AT1050" s="44">
        <f t="shared" si="160"/>
        <v>683397</v>
      </c>
      <c r="AU1050" s="44">
        <f t="shared" si="161"/>
        <v>683397</v>
      </c>
      <c r="AV1050" s="45" t="b">
        <f t="shared" si="162"/>
        <v>1</v>
      </c>
      <c r="AW1050" s="45" t="b">
        <f t="shared" si="163"/>
        <v>1</v>
      </c>
      <c r="AX1050" s="45"/>
    </row>
    <row r="1051" spans="1:50" s="36" customFormat="1" ht="27.75" customHeight="1" x14ac:dyDescent="0.15">
      <c r="A1051" s="36" t="str">
        <f t="shared" si="155"/>
        <v>Cooperativa de Hospitales de Antioquia - COHAN114082320</v>
      </c>
      <c r="B1051" s="36" t="b">
        <f>+A1051='[1]Anexo 9'!A1051</f>
        <v>1</v>
      </c>
      <c r="C1051" s="18">
        <v>890985122</v>
      </c>
      <c r="D1051" s="18" t="s">
        <v>1031</v>
      </c>
      <c r="E1051" s="15" t="s">
        <v>61</v>
      </c>
      <c r="F1051" s="15" t="s">
        <v>1652</v>
      </c>
      <c r="G1051" s="15">
        <f>+VLOOKUP(F1051,[3]Sheet1!$E$3:$G$74,3,FALSE)</f>
        <v>19</v>
      </c>
      <c r="H1051" s="15">
        <f>+VLOOKUP(D1051&amp;F1051,'TD para paquetes'!$E$3:$I$441,5,FALSE)</f>
        <v>19</v>
      </c>
      <c r="I1051" s="15" t="s">
        <v>1025</v>
      </c>
      <c r="J1051" s="15">
        <v>4</v>
      </c>
      <c r="K1051" s="15">
        <v>2</v>
      </c>
      <c r="L1051" s="15">
        <v>114082320</v>
      </c>
      <c r="M1051" s="15" t="s">
        <v>1673</v>
      </c>
      <c r="N1051" s="15" t="s">
        <v>1436</v>
      </c>
      <c r="O1051" s="18" t="s">
        <v>1674</v>
      </c>
      <c r="P1051" s="22" t="s">
        <v>73</v>
      </c>
      <c r="Q1051" s="15" t="s">
        <v>1668</v>
      </c>
      <c r="R1051" s="18" t="s">
        <v>1669</v>
      </c>
      <c r="S1051" s="22" t="b">
        <f t="shared" si="154"/>
        <v>0</v>
      </c>
      <c r="T1051" s="18">
        <v>0</v>
      </c>
      <c r="U1051" s="18">
        <v>0</v>
      </c>
      <c r="V1051" s="15"/>
      <c r="W1051" s="18" t="s">
        <v>6275</v>
      </c>
      <c r="X1051" s="18" t="s">
        <v>8763</v>
      </c>
      <c r="Y1051" s="15" t="s">
        <v>73</v>
      </c>
      <c r="Z1051" s="18" t="s">
        <v>1671</v>
      </c>
      <c r="AA1051" s="18" t="s">
        <v>71</v>
      </c>
      <c r="AB1051" s="18" t="s">
        <v>1675</v>
      </c>
      <c r="AC1051" s="67" t="e">
        <f>+VLOOKUP("*"&amp;L1051&amp;"*",'[2]REGISTROS SANITARIOS'!$D$732:$E$1070,2,FALSE)</f>
        <v>#N/A</v>
      </c>
      <c r="AD1051" s="22" t="s">
        <v>44</v>
      </c>
      <c r="AE1051" s="16">
        <v>45019</v>
      </c>
      <c r="AF1051" s="34" t="s">
        <v>73</v>
      </c>
      <c r="AG1051" s="24">
        <v>19963294</v>
      </c>
      <c r="AH1051" s="18">
        <v>3</v>
      </c>
      <c r="AI1051" s="18" t="s">
        <v>1049</v>
      </c>
      <c r="AJ1051" s="17">
        <v>770</v>
      </c>
      <c r="AK1051" s="25">
        <v>770</v>
      </c>
      <c r="AL1051" s="25">
        <v>377</v>
      </c>
      <c r="AM1051" s="35">
        <v>0</v>
      </c>
      <c r="AN1051" s="49">
        <f t="shared" si="156"/>
        <v>290290</v>
      </c>
      <c r="AO1051" s="18" t="s">
        <v>45</v>
      </c>
      <c r="AP1051" s="15">
        <v>1</v>
      </c>
      <c r="AQ1051" s="43" t="str">
        <f t="shared" si="157"/>
        <v>SI</v>
      </c>
      <c r="AR1051" s="44">
        <f t="shared" si="158"/>
        <v>290290</v>
      </c>
      <c r="AS1051" s="44">
        <f t="shared" si="159"/>
        <v>290290</v>
      </c>
      <c r="AT1051" s="44">
        <f t="shared" si="160"/>
        <v>290290</v>
      </c>
      <c r="AU1051" s="44">
        <f t="shared" si="161"/>
        <v>290290</v>
      </c>
      <c r="AV1051" s="45" t="b">
        <f t="shared" si="162"/>
        <v>1</v>
      </c>
      <c r="AW1051" s="45" t="b">
        <f t="shared" si="163"/>
        <v>1</v>
      </c>
      <c r="AX1051" s="45"/>
    </row>
    <row r="1052" spans="1:50" s="36" customFormat="1" ht="27.75" customHeight="1" x14ac:dyDescent="0.15">
      <c r="A1052" s="36" t="str">
        <f t="shared" si="155"/>
        <v>Cooperativa de Hospitales de Antioquia - COHAN114082411</v>
      </c>
      <c r="B1052" s="36" t="b">
        <f>+A1052='[1]Anexo 9'!A1052</f>
        <v>1</v>
      </c>
      <c r="C1052" s="18">
        <v>890985122</v>
      </c>
      <c r="D1052" s="18" t="s">
        <v>1031</v>
      </c>
      <c r="E1052" s="15" t="s">
        <v>61</v>
      </c>
      <c r="F1052" s="15" t="s">
        <v>1652</v>
      </c>
      <c r="G1052" s="15">
        <f>+VLOOKUP(F1052,[3]Sheet1!$E$3:$G$74,3,FALSE)</f>
        <v>19</v>
      </c>
      <c r="H1052" s="15">
        <f>+VLOOKUP(D1052&amp;F1052,'TD para paquetes'!$E$3:$I$441,5,FALSE)</f>
        <v>19</v>
      </c>
      <c r="I1052" s="15" t="s">
        <v>1025</v>
      </c>
      <c r="J1052" s="15">
        <v>5</v>
      </c>
      <c r="K1052" s="15">
        <v>2</v>
      </c>
      <c r="L1052" s="15">
        <v>114082411</v>
      </c>
      <c r="M1052" s="15" t="s">
        <v>1676</v>
      </c>
      <c r="N1052" s="15" t="s">
        <v>940</v>
      </c>
      <c r="O1052" s="18" t="s">
        <v>1677</v>
      </c>
      <c r="P1052" s="22" t="s">
        <v>73</v>
      </c>
      <c r="Q1052" s="15" t="s">
        <v>1678</v>
      </c>
      <c r="R1052" s="18" t="s">
        <v>1679</v>
      </c>
      <c r="S1052" s="22" t="b">
        <f t="shared" si="154"/>
        <v>0</v>
      </c>
      <c r="T1052" s="18">
        <v>0</v>
      </c>
      <c r="U1052" s="18">
        <v>0</v>
      </c>
      <c r="V1052" s="15"/>
      <c r="W1052" s="18" t="s">
        <v>1680</v>
      </c>
      <c r="X1052" s="18"/>
      <c r="Y1052" s="15" t="s">
        <v>73</v>
      </c>
      <c r="Z1052" s="18" t="s">
        <v>1685</v>
      </c>
      <c r="AA1052" s="18" t="s">
        <v>71</v>
      </c>
      <c r="AB1052" s="18" t="s">
        <v>6978</v>
      </c>
      <c r="AC1052" s="67" t="e">
        <f>+VLOOKUP("*"&amp;L1052&amp;"*",'[2]REGISTROS SANITARIOS'!$D$732:$E$1070,2,FALSE)</f>
        <v>#N/A</v>
      </c>
      <c r="AD1052" s="22" t="s">
        <v>44</v>
      </c>
      <c r="AE1052" s="16">
        <v>43851</v>
      </c>
      <c r="AF1052" s="34" t="s">
        <v>68</v>
      </c>
      <c r="AG1052" s="24">
        <v>50888</v>
      </c>
      <c r="AH1052" s="18">
        <v>5</v>
      </c>
      <c r="AI1052" s="18" t="s">
        <v>1049</v>
      </c>
      <c r="AJ1052" s="17">
        <v>5.5</v>
      </c>
      <c r="AK1052" s="25">
        <v>5.5</v>
      </c>
      <c r="AL1052" s="25">
        <v>13532</v>
      </c>
      <c r="AM1052" s="35">
        <v>0</v>
      </c>
      <c r="AN1052" s="49">
        <f t="shared" si="156"/>
        <v>74426</v>
      </c>
      <c r="AO1052" s="18" t="s">
        <v>45</v>
      </c>
      <c r="AP1052" s="15">
        <v>1</v>
      </c>
      <c r="AQ1052" s="43" t="str">
        <f t="shared" si="157"/>
        <v>SI</v>
      </c>
      <c r="AR1052" s="44">
        <f t="shared" si="158"/>
        <v>74426</v>
      </c>
      <c r="AS1052" s="44">
        <f t="shared" si="159"/>
        <v>74426</v>
      </c>
      <c r="AT1052" s="44">
        <f t="shared" si="160"/>
        <v>74426</v>
      </c>
      <c r="AU1052" s="44">
        <f t="shared" si="161"/>
        <v>74426</v>
      </c>
      <c r="AV1052" s="45" t="b">
        <f t="shared" si="162"/>
        <v>1</v>
      </c>
      <c r="AW1052" s="45" t="b">
        <f t="shared" si="163"/>
        <v>1</v>
      </c>
      <c r="AX1052" s="45"/>
    </row>
    <row r="1053" spans="1:50" s="36" customFormat="1" ht="27.75" customHeight="1" x14ac:dyDescent="0.15">
      <c r="A1053" s="36" t="str">
        <f t="shared" si="155"/>
        <v>Cooperativa de Hospitales de Antioquia - COHAN114082525</v>
      </c>
      <c r="B1053" s="36" t="b">
        <f>+A1053='[1]Anexo 9'!A1053</f>
        <v>1</v>
      </c>
      <c r="C1053" s="18">
        <v>890985122</v>
      </c>
      <c r="D1053" s="18" t="s">
        <v>1031</v>
      </c>
      <c r="E1053" s="15" t="s">
        <v>61</v>
      </c>
      <c r="F1053" s="15" t="s">
        <v>1652</v>
      </c>
      <c r="G1053" s="15">
        <f>+VLOOKUP(F1053,[3]Sheet1!$E$3:$G$74,3,FALSE)</f>
        <v>19</v>
      </c>
      <c r="H1053" s="15">
        <f>+VLOOKUP(D1053&amp;F1053,'TD para paquetes'!$E$3:$I$441,5,FALSE)</f>
        <v>19</v>
      </c>
      <c r="I1053" s="15" t="s">
        <v>1025</v>
      </c>
      <c r="J1053" s="15">
        <v>4</v>
      </c>
      <c r="K1053" s="15">
        <v>2</v>
      </c>
      <c r="L1053" s="15">
        <v>114082525</v>
      </c>
      <c r="M1053" s="15" t="s">
        <v>1682</v>
      </c>
      <c r="N1053" s="15" t="s">
        <v>64</v>
      </c>
      <c r="O1053" s="18" t="s">
        <v>1683</v>
      </c>
      <c r="P1053" s="22" t="s">
        <v>3841</v>
      </c>
      <c r="Q1053" s="15" t="s">
        <v>64</v>
      </c>
      <c r="R1053" s="18" t="s">
        <v>1684</v>
      </c>
      <c r="S1053" s="22" t="b">
        <f t="shared" si="154"/>
        <v>0</v>
      </c>
      <c r="T1053" s="18">
        <v>0</v>
      </c>
      <c r="U1053" s="18">
        <v>0</v>
      </c>
      <c r="V1053" s="15"/>
      <c r="W1053" s="18" t="s">
        <v>6276</v>
      </c>
      <c r="X1053" s="18"/>
      <c r="Y1053" s="15" t="s">
        <v>73</v>
      </c>
      <c r="Z1053" s="18" t="s">
        <v>1685</v>
      </c>
      <c r="AA1053" s="18" t="s">
        <v>71</v>
      </c>
      <c r="AB1053" s="18" t="s">
        <v>1686</v>
      </c>
      <c r="AC1053" s="67" t="e">
        <f>+VLOOKUP("*"&amp;L1053&amp;"*",'[2]REGISTROS SANITARIOS'!$D$732:$E$1070,2,FALSE)</f>
        <v>#N/A</v>
      </c>
      <c r="AD1053" s="22" t="s">
        <v>44</v>
      </c>
      <c r="AE1053" s="16">
        <v>43537</v>
      </c>
      <c r="AF1053" s="34" t="s">
        <v>68</v>
      </c>
      <c r="AG1053" s="24">
        <v>19934447</v>
      </c>
      <c r="AH1053" s="18">
        <v>2</v>
      </c>
      <c r="AI1053" s="18" t="s">
        <v>1049</v>
      </c>
      <c r="AJ1053" s="17">
        <v>11</v>
      </c>
      <c r="AK1053" s="25">
        <v>11</v>
      </c>
      <c r="AL1053" s="25">
        <v>286833</v>
      </c>
      <c r="AM1053" s="35">
        <v>0</v>
      </c>
      <c r="AN1053" s="49">
        <f t="shared" si="156"/>
        <v>3155163</v>
      </c>
      <c r="AO1053" s="18" t="s">
        <v>45</v>
      </c>
      <c r="AP1053" s="15">
        <v>1</v>
      </c>
      <c r="AQ1053" s="43" t="str">
        <f t="shared" si="157"/>
        <v>SI</v>
      </c>
      <c r="AR1053" s="44">
        <f t="shared" si="158"/>
        <v>3155163</v>
      </c>
      <c r="AS1053" s="44">
        <f t="shared" si="159"/>
        <v>3155163</v>
      </c>
      <c r="AT1053" s="44">
        <f t="shared" si="160"/>
        <v>3155163</v>
      </c>
      <c r="AU1053" s="44">
        <f t="shared" si="161"/>
        <v>3155163</v>
      </c>
      <c r="AV1053" s="45" t="b">
        <f t="shared" si="162"/>
        <v>1</v>
      </c>
      <c r="AW1053" s="45" t="b">
        <f t="shared" si="163"/>
        <v>1</v>
      </c>
      <c r="AX1053" s="45"/>
    </row>
    <row r="1054" spans="1:50" s="36" customFormat="1" ht="27.75" customHeight="1" x14ac:dyDescent="0.15">
      <c r="A1054" s="36" t="str">
        <f t="shared" si="155"/>
        <v>Cooperativa de Hospitales de Antioquia - COHAN114082637</v>
      </c>
      <c r="B1054" s="36" t="b">
        <f>+A1054='[1]Anexo 9'!A1054</f>
        <v>1</v>
      </c>
      <c r="C1054" s="18">
        <v>890985122</v>
      </c>
      <c r="D1054" s="18" t="s">
        <v>1031</v>
      </c>
      <c r="E1054" s="15" t="s">
        <v>61</v>
      </c>
      <c r="F1054" s="15" t="s">
        <v>1652</v>
      </c>
      <c r="G1054" s="15">
        <f>+VLOOKUP(F1054,[3]Sheet1!$E$3:$G$74,3,FALSE)</f>
        <v>19</v>
      </c>
      <c r="H1054" s="15">
        <f>+VLOOKUP(D1054&amp;F1054,'TD para paquetes'!$E$3:$I$441,5,FALSE)</f>
        <v>19</v>
      </c>
      <c r="I1054" s="15" t="s">
        <v>1025</v>
      </c>
      <c r="J1054" s="15">
        <v>4</v>
      </c>
      <c r="K1054" s="15">
        <v>2</v>
      </c>
      <c r="L1054" s="15">
        <v>114082637</v>
      </c>
      <c r="M1054" s="15" t="s">
        <v>1687</v>
      </c>
      <c r="N1054" s="15" t="s">
        <v>64</v>
      </c>
      <c r="O1054" s="18" t="s">
        <v>1688</v>
      </c>
      <c r="P1054" s="22" t="s">
        <v>3841</v>
      </c>
      <c r="Q1054" s="15" t="s">
        <v>64</v>
      </c>
      <c r="R1054" s="18" t="s">
        <v>1684</v>
      </c>
      <c r="S1054" s="22" t="b">
        <f t="shared" si="154"/>
        <v>0</v>
      </c>
      <c r="T1054" s="18">
        <v>0</v>
      </c>
      <c r="U1054" s="18">
        <v>0</v>
      </c>
      <c r="V1054" s="15"/>
      <c r="W1054" s="18" t="s">
        <v>6276</v>
      </c>
      <c r="X1054" s="18"/>
      <c r="Y1054" s="15" t="s">
        <v>73</v>
      </c>
      <c r="Z1054" s="18" t="s">
        <v>1685</v>
      </c>
      <c r="AA1054" s="18" t="s">
        <v>71</v>
      </c>
      <c r="AB1054" s="18" t="s">
        <v>1689</v>
      </c>
      <c r="AC1054" s="67" t="e">
        <f>+VLOOKUP("*"&amp;L1054&amp;"*",'[2]REGISTROS SANITARIOS'!$D$732:$E$1070,2,FALSE)</f>
        <v>#N/A</v>
      </c>
      <c r="AD1054" s="22" t="s">
        <v>44</v>
      </c>
      <c r="AE1054" s="16">
        <v>43584</v>
      </c>
      <c r="AF1054" s="34" t="s">
        <v>68</v>
      </c>
      <c r="AG1054" s="24">
        <v>19998043</v>
      </c>
      <c r="AH1054" s="18">
        <v>2</v>
      </c>
      <c r="AI1054" s="18" t="s">
        <v>1049</v>
      </c>
      <c r="AJ1054" s="17">
        <v>5.5</v>
      </c>
      <c r="AK1054" s="25">
        <v>5.5</v>
      </c>
      <c r="AL1054" s="25">
        <v>429030</v>
      </c>
      <c r="AM1054" s="35">
        <v>0</v>
      </c>
      <c r="AN1054" s="49">
        <f t="shared" si="156"/>
        <v>2359665</v>
      </c>
      <c r="AO1054" s="18" t="s">
        <v>45</v>
      </c>
      <c r="AP1054" s="15">
        <v>1</v>
      </c>
      <c r="AQ1054" s="43" t="str">
        <f t="shared" si="157"/>
        <v>SI</v>
      </c>
      <c r="AR1054" s="44">
        <f t="shared" si="158"/>
        <v>2359665</v>
      </c>
      <c r="AS1054" s="44">
        <f t="shared" si="159"/>
        <v>2359665</v>
      </c>
      <c r="AT1054" s="44">
        <f t="shared" si="160"/>
        <v>2359665</v>
      </c>
      <c r="AU1054" s="44">
        <f t="shared" si="161"/>
        <v>2359665</v>
      </c>
      <c r="AV1054" s="45" t="b">
        <f t="shared" si="162"/>
        <v>1</v>
      </c>
      <c r="AW1054" s="45" t="b">
        <f t="shared" si="163"/>
        <v>1</v>
      </c>
      <c r="AX1054" s="45"/>
    </row>
    <row r="1055" spans="1:50" s="36" customFormat="1" ht="27.75" customHeight="1" x14ac:dyDescent="0.15">
      <c r="A1055" s="36" t="str">
        <f t="shared" si="155"/>
        <v>Cooperativa de Hospitales de Antioquia - COHAN114090309</v>
      </c>
      <c r="B1055" s="36" t="b">
        <f>+A1055='[1]Anexo 9'!A1055</f>
        <v>1</v>
      </c>
      <c r="C1055" s="18">
        <v>890985122</v>
      </c>
      <c r="D1055" s="18" t="s">
        <v>1031</v>
      </c>
      <c r="E1055" s="15" t="s">
        <v>61</v>
      </c>
      <c r="F1055" s="15" t="s">
        <v>1726</v>
      </c>
      <c r="G1055" s="15">
        <f>+VLOOKUP(F1055,[3]Sheet1!$E$3:$G$74,3,FALSE)</f>
        <v>18</v>
      </c>
      <c r="H1055" s="15">
        <f>+VLOOKUP(D1055&amp;F1055,'TD para paquetes'!$E$3:$I$441,5,FALSE)</f>
        <v>18</v>
      </c>
      <c r="I1055" s="15" t="s">
        <v>1025</v>
      </c>
      <c r="J1055" s="15">
        <v>2</v>
      </c>
      <c r="K1055" s="15">
        <v>1</v>
      </c>
      <c r="L1055" s="15">
        <v>114090309</v>
      </c>
      <c r="M1055" s="15" t="s">
        <v>1759</v>
      </c>
      <c r="N1055" s="15" t="s">
        <v>1436</v>
      </c>
      <c r="O1055" s="18" t="s">
        <v>1760</v>
      </c>
      <c r="P1055" s="22" t="s">
        <v>73</v>
      </c>
      <c r="Q1055" s="15" t="s">
        <v>1761</v>
      </c>
      <c r="R1055" s="18" t="s">
        <v>5730</v>
      </c>
      <c r="S1055" s="22" t="b">
        <f t="shared" si="154"/>
        <v>0</v>
      </c>
      <c r="T1055" s="18">
        <v>0</v>
      </c>
      <c r="U1055" s="18">
        <v>0</v>
      </c>
      <c r="V1055" s="15"/>
      <c r="W1055" s="18" t="s">
        <v>1762</v>
      </c>
      <c r="X1055" s="18"/>
      <c r="Y1055" s="15" t="s">
        <v>73</v>
      </c>
      <c r="Z1055" s="18" t="s">
        <v>1763</v>
      </c>
      <c r="AA1055" s="18" t="s">
        <v>71</v>
      </c>
      <c r="AB1055" s="18" t="s">
        <v>1764</v>
      </c>
      <c r="AC1055" s="67" t="str">
        <f>+VLOOKUP("*"&amp;L1055&amp;"*",'[2]REGISTROS SANITARIOS'!$D$732:$E$1070,2,FALSE)</f>
        <v>SI</v>
      </c>
      <c r="AD1055" s="22" t="s">
        <v>1025</v>
      </c>
      <c r="AE1055" s="16">
        <v>43576</v>
      </c>
      <c r="AF1055" s="34" t="s">
        <v>68</v>
      </c>
      <c r="AG1055" s="24">
        <v>19902391</v>
      </c>
      <c r="AH1055" s="18">
        <v>3</v>
      </c>
      <c r="AI1055" s="18" t="s">
        <v>1049</v>
      </c>
      <c r="AJ1055" s="17">
        <v>8987</v>
      </c>
      <c r="AK1055" s="25">
        <v>8987</v>
      </c>
      <c r="AL1055" s="25">
        <v>303</v>
      </c>
      <c r="AM1055" s="35">
        <v>0</v>
      </c>
      <c r="AN1055" s="49">
        <f t="shared" si="156"/>
        <v>2723061</v>
      </c>
      <c r="AO1055" s="18"/>
      <c r="AP1055" s="15">
        <v>1</v>
      </c>
      <c r="AQ1055" s="43" t="str">
        <f t="shared" si="157"/>
        <v>SI</v>
      </c>
      <c r="AR1055" s="44">
        <f t="shared" si="158"/>
        <v>2723061</v>
      </c>
      <c r="AS1055" s="44">
        <f t="shared" si="159"/>
        <v>2723061</v>
      </c>
      <c r="AT1055" s="44">
        <f t="shared" si="160"/>
        <v>2723061</v>
      </c>
      <c r="AU1055" s="44">
        <f t="shared" si="161"/>
        <v>2723061</v>
      </c>
      <c r="AV1055" s="45" t="b">
        <f t="shared" si="162"/>
        <v>1</v>
      </c>
      <c r="AW1055" s="45" t="b">
        <f t="shared" si="163"/>
        <v>1</v>
      </c>
      <c r="AX1055" s="45"/>
    </row>
    <row r="1056" spans="1:50" s="36" customFormat="1" ht="27.75" customHeight="1" x14ac:dyDescent="0.15">
      <c r="A1056" s="36" t="str">
        <f t="shared" si="155"/>
        <v>Cooperativa de Hospitales de Antioquia - COHAN114090409</v>
      </c>
      <c r="B1056" s="36" t="b">
        <f>+A1056='[1]Anexo 9'!A1056</f>
        <v>1</v>
      </c>
      <c r="C1056" s="18">
        <v>890985122</v>
      </c>
      <c r="D1056" s="18" t="s">
        <v>1031</v>
      </c>
      <c r="E1056" s="15" t="s">
        <v>61</v>
      </c>
      <c r="F1056" s="15" t="s">
        <v>1726</v>
      </c>
      <c r="G1056" s="15">
        <f>+VLOOKUP(F1056,[3]Sheet1!$E$3:$G$74,3,FALSE)</f>
        <v>18</v>
      </c>
      <c r="H1056" s="15">
        <f>+VLOOKUP(D1056&amp;F1056,'TD para paquetes'!$E$3:$I$441,5,FALSE)</f>
        <v>18</v>
      </c>
      <c r="I1056" s="15" t="s">
        <v>1025</v>
      </c>
      <c r="J1056" s="15">
        <v>3</v>
      </c>
      <c r="K1056" s="15">
        <v>1</v>
      </c>
      <c r="L1056" s="15">
        <v>114090409</v>
      </c>
      <c r="M1056" s="15" t="s">
        <v>1765</v>
      </c>
      <c r="N1056" s="15" t="s">
        <v>1436</v>
      </c>
      <c r="O1056" s="18" t="s">
        <v>4453</v>
      </c>
      <c r="P1056" s="22" t="s">
        <v>73</v>
      </c>
      <c r="Q1056" s="15" t="s">
        <v>1761</v>
      </c>
      <c r="R1056" s="18" t="s">
        <v>5730</v>
      </c>
      <c r="S1056" s="22" t="b">
        <f t="shared" si="154"/>
        <v>0</v>
      </c>
      <c r="T1056" s="18">
        <v>0</v>
      </c>
      <c r="U1056" s="18">
        <v>0</v>
      </c>
      <c r="V1056" s="15"/>
      <c r="W1056" s="18" t="s">
        <v>1829</v>
      </c>
      <c r="X1056" s="18"/>
      <c r="Y1056" s="15" t="s">
        <v>73</v>
      </c>
      <c r="Z1056" s="18" t="s">
        <v>1830</v>
      </c>
      <c r="AA1056" s="18" t="s">
        <v>71</v>
      </c>
      <c r="AB1056" s="18" t="s">
        <v>6979</v>
      </c>
      <c r="AC1056" s="67" t="str">
        <f>+VLOOKUP("*"&amp;L1056&amp;"*",'[2]REGISTROS SANITARIOS'!$D$732:$E$1070,2,FALSE)</f>
        <v>SI</v>
      </c>
      <c r="AD1056" s="22" t="s">
        <v>1025</v>
      </c>
      <c r="AE1056" s="16">
        <v>44833</v>
      </c>
      <c r="AF1056" s="34" t="s">
        <v>73</v>
      </c>
      <c r="AG1056" s="24">
        <v>19914657</v>
      </c>
      <c r="AH1056" s="18">
        <v>5</v>
      </c>
      <c r="AI1056" s="18" t="s">
        <v>1049</v>
      </c>
      <c r="AJ1056" s="17">
        <v>30442.5</v>
      </c>
      <c r="AK1056" s="25">
        <v>30442.5</v>
      </c>
      <c r="AL1056" s="25">
        <v>41</v>
      </c>
      <c r="AM1056" s="35">
        <v>0</v>
      </c>
      <c r="AN1056" s="49">
        <f t="shared" si="156"/>
        <v>1248142.5</v>
      </c>
      <c r="AO1056" s="18"/>
      <c r="AP1056" s="15">
        <v>1</v>
      </c>
      <c r="AQ1056" s="43" t="str">
        <f t="shared" si="157"/>
        <v>SI</v>
      </c>
      <c r="AR1056" s="44">
        <f t="shared" si="158"/>
        <v>1248142.5</v>
      </c>
      <c r="AS1056" s="44">
        <f t="shared" si="159"/>
        <v>1248142.5</v>
      </c>
      <c r="AT1056" s="44">
        <f t="shared" si="160"/>
        <v>1248142.5</v>
      </c>
      <c r="AU1056" s="44">
        <f t="shared" si="161"/>
        <v>1248142.5</v>
      </c>
      <c r="AV1056" s="45" t="b">
        <f t="shared" si="162"/>
        <v>1</v>
      </c>
      <c r="AW1056" s="45" t="b">
        <f t="shared" si="163"/>
        <v>1</v>
      </c>
      <c r="AX1056" s="45"/>
    </row>
    <row r="1057" spans="1:50" s="36" customFormat="1" ht="27.75" customHeight="1" x14ac:dyDescent="0.15">
      <c r="A1057" s="36" t="str">
        <f t="shared" si="155"/>
        <v>Cooperativa de Hospitales de Antioquia - COHAN114090503</v>
      </c>
      <c r="B1057" s="36" t="b">
        <f>+A1057='[1]Anexo 9'!A1057</f>
        <v>1</v>
      </c>
      <c r="C1057" s="18">
        <v>890985122</v>
      </c>
      <c r="D1057" s="18" t="s">
        <v>1031</v>
      </c>
      <c r="E1057" s="15" t="s">
        <v>61</v>
      </c>
      <c r="F1057" s="15" t="s">
        <v>1726</v>
      </c>
      <c r="G1057" s="15">
        <f>+VLOOKUP(F1057,[3]Sheet1!$E$3:$G$74,3,FALSE)</f>
        <v>18</v>
      </c>
      <c r="H1057" s="15">
        <f>+VLOOKUP(D1057&amp;F1057,'TD para paquetes'!$E$3:$I$441,5,FALSE)</f>
        <v>18</v>
      </c>
      <c r="I1057" s="15" t="s">
        <v>1025</v>
      </c>
      <c r="J1057" s="15">
        <v>3</v>
      </c>
      <c r="K1057" s="15">
        <v>1</v>
      </c>
      <c r="L1057" s="15">
        <v>114090503</v>
      </c>
      <c r="M1057" s="15" t="s">
        <v>3880</v>
      </c>
      <c r="N1057" s="15" t="s">
        <v>64</v>
      </c>
      <c r="O1057" s="18" t="s">
        <v>4454</v>
      </c>
      <c r="P1057" s="22" t="s">
        <v>73</v>
      </c>
      <c r="Q1057" s="15" t="s">
        <v>1750</v>
      </c>
      <c r="R1057" s="18" t="s">
        <v>1745</v>
      </c>
      <c r="S1057" s="22" t="b">
        <f t="shared" si="154"/>
        <v>0</v>
      </c>
      <c r="T1057" s="18">
        <v>0</v>
      </c>
      <c r="U1057" s="18">
        <v>0</v>
      </c>
      <c r="V1057" s="15"/>
      <c r="W1057" s="18" t="s">
        <v>69</v>
      </c>
      <c r="X1057" s="18"/>
      <c r="Y1057" s="15" t="s">
        <v>73</v>
      </c>
      <c r="Z1057" s="18" t="s">
        <v>6865</v>
      </c>
      <c r="AA1057" s="18" t="s">
        <v>71</v>
      </c>
      <c r="AB1057" s="18" t="s">
        <v>6980</v>
      </c>
      <c r="AC1057" s="67" t="str">
        <f>+VLOOKUP("*"&amp;L1057&amp;"*",'[2]REGISTROS SANITARIOS'!$D$732:$E$1070,2,FALSE)</f>
        <v>SI</v>
      </c>
      <c r="AD1057" s="22" t="s">
        <v>1025</v>
      </c>
      <c r="AE1057" s="16">
        <v>42990</v>
      </c>
      <c r="AF1057" s="34" t="s">
        <v>68</v>
      </c>
      <c r="AG1057" s="24">
        <v>20043279</v>
      </c>
      <c r="AH1057" s="18">
        <v>3</v>
      </c>
      <c r="AI1057" s="18" t="s">
        <v>1049</v>
      </c>
      <c r="AJ1057" s="17">
        <v>4559.5</v>
      </c>
      <c r="AK1057" s="25">
        <v>4559.5</v>
      </c>
      <c r="AL1057" s="25">
        <v>1449</v>
      </c>
      <c r="AM1057" s="35">
        <v>0</v>
      </c>
      <c r="AN1057" s="49">
        <f t="shared" si="156"/>
        <v>6606715.5</v>
      </c>
      <c r="AO1057" s="18"/>
      <c r="AP1057" s="15">
        <v>1</v>
      </c>
      <c r="AQ1057" s="43" t="str">
        <f t="shared" si="157"/>
        <v>SI</v>
      </c>
      <c r="AR1057" s="44">
        <f t="shared" si="158"/>
        <v>6606715.5</v>
      </c>
      <c r="AS1057" s="44">
        <f t="shared" si="159"/>
        <v>6606715.5</v>
      </c>
      <c r="AT1057" s="44">
        <f t="shared" si="160"/>
        <v>6606715.5</v>
      </c>
      <c r="AU1057" s="44">
        <f t="shared" si="161"/>
        <v>6606715.5</v>
      </c>
      <c r="AV1057" s="45" t="b">
        <f t="shared" si="162"/>
        <v>1</v>
      </c>
      <c r="AW1057" s="45" t="b">
        <f t="shared" si="163"/>
        <v>1</v>
      </c>
      <c r="AX1057" s="45"/>
    </row>
    <row r="1058" spans="1:50" s="36" customFormat="1" ht="27.75" customHeight="1" x14ac:dyDescent="0.15">
      <c r="A1058" s="36" t="str">
        <f t="shared" si="155"/>
        <v>Cooperativa de Hospitales de Antioquia - COHAN114090515</v>
      </c>
      <c r="B1058" s="36" t="b">
        <f>+A1058='[1]Anexo 9'!A1058</f>
        <v>1</v>
      </c>
      <c r="C1058" s="18">
        <v>890985122</v>
      </c>
      <c r="D1058" s="18" t="s">
        <v>1031</v>
      </c>
      <c r="E1058" s="15" t="s">
        <v>61</v>
      </c>
      <c r="F1058" s="15" t="s">
        <v>1726</v>
      </c>
      <c r="G1058" s="15">
        <f>+VLOOKUP(F1058,[3]Sheet1!$E$3:$G$74,3,FALSE)</f>
        <v>18</v>
      </c>
      <c r="H1058" s="15">
        <f>+VLOOKUP(D1058&amp;F1058,'TD para paquetes'!$E$3:$I$441,5,FALSE)</f>
        <v>18</v>
      </c>
      <c r="I1058" s="15" t="s">
        <v>1025</v>
      </c>
      <c r="J1058" s="15">
        <v>2</v>
      </c>
      <c r="K1058" s="15">
        <v>1</v>
      </c>
      <c r="L1058" s="15">
        <v>114090515</v>
      </c>
      <c r="M1058" s="15" t="s">
        <v>3882</v>
      </c>
      <c r="N1058" s="15" t="s">
        <v>64</v>
      </c>
      <c r="O1058" s="18" t="s">
        <v>4455</v>
      </c>
      <c r="P1058" s="22" t="s">
        <v>73</v>
      </c>
      <c r="Q1058" s="15" t="s">
        <v>1750</v>
      </c>
      <c r="R1058" s="18" t="s">
        <v>3136</v>
      </c>
      <c r="S1058" s="22" t="b">
        <f t="shared" si="154"/>
        <v>0</v>
      </c>
      <c r="T1058" s="18">
        <v>0</v>
      </c>
      <c r="U1058" s="18">
        <v>0</v>
      </c>
      <c r="V1058" s="15"/>
      <c r="W1058" s="18" t="s">
        <v>6277</v>
      </c>
      <c r="X1058" s="18"/>
      <c r="Y1058" s="15" t="s">
        <v>73</v>
      </c>
      <c r="Z1058" s="18" t="s">
        <v>2201</v>
      </c>
      <c r="AA1058" s="18" t="s">
        <v>71</v>
      </c>
      <c r="AB1058" s="18" t="s">
        <v>6981</v>
      </c>
      <c r="AC1058" s="67" t="e">
        <f>+VLOOKUP("*"&amp;L1058&amp;"*",'[2]REGISTROS SANITARIOS'!$D$732:$E$1070,2,FALSE)</f>
        <v>#N/A</v>
      </c>
      <c r="AD1058" s="22" t="s">
        <v>44</v>
      </c>
      <c r="AE1058" s="16">
        <v>44168</v>
      </c>
      <c r="AF1058" s="34" t="s">
        <v>68</v>
      </c>
      <c r="AG1058" s="24">
        <v>19942582</v>
      </c>
      <c r="AH1058" s="18">
        <v>2</v>
      </c>
      <c r="AI1058" s="18" t="s">
        <v>1049</v>
      </c>
      <c r="AJ1058" s="17">
        <v>5.5</v>
      </c>
      <c r="AK1058" s="25">
        <v>5.5</v>
      </c>
      <c r="AL1058" s="25">
        <v>9125</v>
      </c>
      <c r="AM1058" s="35">
        <v>0</v>
      </c>
      <c r="AN1058" s="49">
        <f t="shared" si="156"/>
        <v>50187.5</v>
      </c>
      <c r="AO1058" s="18"/>
      <c r="AP1058" s="15">
        <v>1</v>
      </c>
      <c r="AQ1058" s="43" t="str">
        <f t="shared" si="157"/>
        <v>SI</v>
      </c>
      <c r="AR1058" s="44">
        <f t="shared" si="158"/>
        <v>50187.5</v>
      </c>
      <c r="AS1058" s="44">
        <f t="shared" si="159"/>
        <v>50187.5</v>
      </c>
      <c r="AT1058" s="44">
        <f t="shared" si="160"/>
        <v>50187.5</v>
      </c>
      <c r="AU1058" s="44">
        <f t="shared" si="161"/>
        <v>50187.5</v>
      </c>
      <c r="AV1058" s="45" t="b">
        <f t="shared" si="162"/>
        <v>1</v>
      </c>
      <c r="AW1058" s="45" t="b">
        <f t="shared" si="163"/>
        <v>1</v>
      </c>
      <c r="AX1058" s="45"/>
    </row>
    <row r="1059" spans="1:50" s="36" customFormat="1" ht="27.75" customHeight="1" x14ac:dyDescent="0.15">
      <c r="A1059" s="36" t="str">
        <f t="shared" si="155"/>
        <v>Cooperativa de Hospitales de Antioquia - COHAN114090909</v>
      </c>
      <c r="B1059" s="36" t="b">
        <f>+A1059='[1]Anexo 9'!A1059</f>
        <v>1</v>
      </c>
      <c r="C1059" s="18">
        <v>890985122</v>
      </c>
      <c r="D1059" s="18" t="s">
        <v>1031</v>
      </c>
      <c r="E1059" s="15" t="s">
        <v>61</v>
      </c>
      <c r="F1059" s="15" t="s">
        <v>1726</v>
      </c>
      <c r="G1059" s="15">
        <f>+VLOOKUP(F1059,[3]Sheet1!$E$3:$G$74,3,FALSE)</f>
        <v>18</v>
      </c>
      <c r="H1059" s="15">
        <f>+VLOOKUP(D1059&amp;F1059,'TD para paquetes'!$E$3:$I$441,5,FALSE)</f>
        <v>18</v>
      </c>
      <c r="I1059" s="15" t="s">
        <v>1025</v>
      </c>
      <c r="J1059" s="15">
        <v>2</v>
      </c>
      <c r="K1059" s="15">
        <v>1</v>
      </c>
      <c r="L1059" s="15">
        <v>114090909</v>
      </c>
      <c r="M1059" s="15" t="s">
        <v>1767</v>
      </c>
      <c r="N1059" s="15" t="s">
        <v>1436</v>
      </c>
      <c r="O1059" s="18" t="s">
        <v>4456</v>
      </c>
      <c r="P1059" s="22" t="s">
        <v>73</v>
      </c>
      <c r="Q1059" s="15" t="s">
        <v>1761</v>
      </c>
      <c r="R1059" s="18" t="s">
        <v>1655</v>
      </c>
      <c r="S1059" s="22" t="b">
        <f t="shared" si="154"/>
        <v>0</v>
      </c>
      <c r="T1059" s="18">
        <v>0</v>
      </c>
      <c r="U1059" s="18">
        <v>0</v>
      </c>
      <c r="V1059" s="15"/>
      <c r="W1059" s="18" t="s">
        <v>6278</v>
      </c>
      <c r="X1059" s="18"/>
      <c r="Y1059" s="15" t="s">
        <v>73</v>
      </c>
      <c r="Z1059" s="18" t="s">
        <v>2208</v>
      </c>
      <c r="AA1059" s="18" t="s">
        <v>71</v>
      </c>
      <c r="AB1059" s="18" t="s">
        <v>6982</v>
      </c>
      <c r="AC1059" s="67" t="str">
        <f>+VLOOKUP("*"&amp;L1059&amp;"*",'[2]REGISTROS SANITARIOS'!$D$732:$E$1070,2,FALSE)</f>
        <v>SI</v>
      </c>
      <c r="AD1059" s="22" t="s">
        <v>1025</v>
      </c>
      <c r="AE1059" s="16">
        <v>45007</v>
      </c>
      <c r="AF1059" s="34" t="s">
        <v>73</v>
      </c>
      <c r="AG1059" s="24">
        <v>13874</v>
      </c>
      <c r="AH1059" s="18">
        <v>2</v>
      </c>
      <c r="AI1059" s="18" t="s">
        <v>1049</v>
      </c>
      <c r="AJ1059" s="17">
        <v>1369.5</v>
      </c>
      <c r="AK1059" s="25">
        <v>1369.5</v>
      </c>
      <c r="AL1059" s="25">
        <v>1446</v>
      </c>
      <c r="AM1059" s="35">
        <v>0</v>
      </c>
      <c r="AN1059" s="49">
        <f t="shared" si="156"/>
        <v>1980297</v>
      </c>
      <c r="AO1059" s="18"/>
      <c r="AP1059" s="15">
        <v>1</v>
      </c>
      <c r="AQ1059" s="43" t="str">
        <f t="shared" si="157"/>
        <v>SI</v>
      </c>
      <c r="AR1059" s="44">
        <f t="shared" si="158"/>
        <v>1980297</v>
      </c>
      <c r="AS1059" s="44">
        <f t="shared" si="159"/>
        <v>1980297</v>
      </c>
      <c r="AT1059" s="44">
        <f t="shared" si="160"/>
        <v>1980297</v>
      </c>
      <c r="AU1059" s="44">
        <f t="shared" si="161"/>
        <v>1980297</v>
      </c>
      <c r="AV1059" s="45" t="b">
        <f t="shared" si="162"/>
        <v>1</v>
      </c>
      <c r="AW1059" s="45" t="b">
        <f t="shared" si="163"/>
        <v>1</v>
      </c>
      <c r="AX1059" s="45"/>
    </row>
    <row r="1060" spans="1:50" s="36" customFormat="1" ht="27.75" customHeight="1" x14ac:dyDescent="0.15">
      <c r="A1060" s="36" t="str">
        <f t="shared" si="155"/>
        <v>Cooperativa de Hospitales de Antioquia - COHAN114091209</v>
      </c>
      <c r="B1060" s="36" t="b">
        <f>+A1060='[1]Anexo 9'!A1060</f>
        <v>1</v>
      </c>
      <c r="C1060" s="18">
        <v>890985122</v>
      </c>
      <c r="D1060" s="18" t="s">
        <v>1031</v>
      </c>
      <c r="E1060" s="15" t="s">
        <v>61</v>
      </c>
      <c r="F1060" s="15" t="s">
        <v>1726</v>
      </c>
      <c r="G1060" s="15">
        <f>+VLOOKUP(F1060,[3]Sheet1!$E$3:$G$74,3,FALSE)</f>
        <v>18</v>
      </c>
      <c r="H1060" s="15">
        <f>+VLOOKUP(D1060&amp;F1060,'TD para paquetes'!$E$3:$I$441,5,FALSE)</f>
        <v>18</v>
      </c>
      <c r="I1060" s="15" t="s">
        <v>1025</v>
      </c>
      <c r="J1060" s="15">
        <v>2</v>
      </c>
      <c r="K1060" s="15">
        <v>1</v>
      </c>
      <c r="L1060" s="15">
        <v>114091209</v>
      </c>
      <c r="M1060" s="15" t="s">
        <v>1769</v>
      </c>
      <c r="N1060" s="15" t="s">
        <v>1436</v>
      </c>
      <c r="O1060" s="18" t="s">
        <v>1770</v>
      </c>
      <c r="P1060" s="22" t="s">
        <v>73</v>
      </c>
      <c r="Q1060" s="15" t="s">
        <v>1761</v>
      </c>
      <c r="R1060" s="18" t="s">
        <v>1655</v>
      </c>
      <c r="S1060" s="22" t="b">
        <f t="shared" si="154"/>
        <v>0</v>
      </c>
      <c r="T1060" s="18">
        <v>0</v>
      </c>
      <c r="U1060" s="18">
        <v>0</v>
      </c>
      <c r="V1060" s="15"/>
      <c r="W1060" s="18" t="s">
        <v>1707</v>
      </c>
      <c r="X1060" s="18"/>
      <c r="Y1060" s="15" t="s">
        <v>73</v>
      </c>
      <c r="Z1060" s="18" t="s">
        <v>1772</v>
      </c>
      <c r="AA1060" s="18" t="s">
        <v>71</v>
      </c>
      <c r="AB1060" s="18" t="s">
        <v>1773</v>
      </c>
      <c r="AC1060" s="67" t="str">
        <f>+VLOOKUP("*"&amp;L1060&amp;"*",'[2]REGISTROS SANITARIOS'!$D$732:$E$1070,2,FALSE)</f>
        <v>SI</v>
      </c>
      <c r="AD1060" s="22" t="s">
        <v>1025</v>
      </c>
      <c r="AE1060" s="16">
        <v>43331</v>
      </c>
      <c r="AF1060" s="34" t="s">
        <v>68</v>
      </c>
      <c r="AG1060" s="24">
        <v>227600</v>
      </c>
      <c r="AH1060" s="18">
        <v>1</v>
      </c>
      <c r="AI1060" s="18" t="s">
        <v>1049</v>
      </c>
      <c r="AJ1060" s="17">
        <v>1881</v>
      </c>
      <c r="AK1060" s="25">
        <v>1881</v>
      </c>
      <c r="AL1060" s="25">
        <v>63</v>
      </c>
      <c r="AM1060" s="35">
        <v>0</v>
      </c>
      <c r="AN1060" s="49">
        <f t="shared" si="156"/>
        <v>118503</v>
      </c>
      <c r="AO1060" s="18"/>
      <c r="AP1060" s="15" t="s">
        <v>56</v>
      </c>
      <c r="AQ1060" s="43" t="str">
        <f t="shared" si="157"/>
        <v>SI</v>
      </c>
      <c r="AR1060" s="44">
        <f t="shared" si="158"/>
        <v>118503</v>
      </c>
      <c r="AS1060" s="44">
        <f t="shared" si="159"/>
        <v>118503</v>
      </c>
      <c r="AT1060" s="44">
        <f t="shared" si="160"/>
        <v>118503</v>
      </c>
      <c r="AU1060" s="44">
        <f t="shared" si="161"/>
        <v>118503</v>
      </c>
      <c r="AV1060" s="45" t="b">
        <f t="shared" si="162"/>
        <v>1</v>
      </c>
      <c r="AW1060" s="45" t="b">
        <f t="shared" si="163"/>
        <v>1</v>
      </c>
      <c r="AX1060" s="45"/>
    </row>
    <row r="1061" spans="1:50" s="36" customFormat="1" ht="27.75" customHeight="1" x14ac:dyDescent="0.15">
      <c r="A1061" s="36" t="str">
        <f t="shared" si="155"/>
        <v>Cooperativa de Hospitales de Antioquia - COHAN114091309</v>
      </c>
      <c r="B1061" s="36" t="b">
        <f>+A1061='[1]Anexo 9'!A1061</f>
        <v>1</v>
      </c>
      <c r="C1061" s="18">
        <v>890985122</v>
      </c>
      <c r="D1061" s="18" t="s">
        <v>1031</v>
      </c>
      <c r="E1061" s="15" t="s">
        <v>61</v>
      </c>
      <c r="F1061" s="15" t="s">
        <v>1726</v>
      </c>
      <c r="G1061" s="15">
        <f>+VLOOKUP(F1061,[3]Sheet1!$E$3:$G$74,3,FALSE)</f>
        <v>18</v>
      </c>
      <c r="H1061" s="15">
        <f>+VLOOKUP(D1061&amp;F1061,'TD para paquetes'!$E$3:$I$441,5,FALSE)</f>
        <v>18</v>
      </c>
      <c r="I1061" s="15" t="s">
        <v>1025</v>
      </c>
      <c r="J1061" s="15">
        <v>2</v>
      </c>
      <c r="K1061" s="15">
        <v>1</v>
      </c>
      <c r="L1061" s="15">
        <v>114091309</v>
      </c>
      <c r="M1061" s="15" t="s">
        <v>1774</v>
      </c>
      <c r="N1061" s="15" t="s">
        <v>1436</v>
      </c>
      <c r="O1061" s="18" t="s">
        <v>1775</v>
      </c>
      <c r="P1061" s="22" t="s">
        <v>73</v>
      </c>
      <c r="Q1061" s="15" t="s">
        <v>1761</v>
      </c>
      <c r="R1061" s="18" t="s">
        <v>5724</v>
      </c>
      <c r="S1061" s="22" t="s">
        <v>73</v>
      </c>
      <c r="T1061" s="18">
        <v>0</v>
      </c>
      <c r="U1061" s="18">
        <v>0</v>
      </c>
      <c r="V1061" s="15"/>
      <c r="W1061" s="18" t="s">
        <v>1776</v>
      </c>
      <c r="X1061" s="18"/>
      <c r="Y1061" s="15" t="s">
        <v>73</v>
      </c>
      <c r="Z1061" s="18" t="s">
        <v>1777</v>
      </c>
      <c r="AA1061" s="18" t="s">
        <v>71</v>
      </c>
      <c r="AB1061" s="18" t="s">
        <v>1778</v>
      </c>
      <c r="AC1061" s="67" t="str">
        <f>+VLOOKUP("*"&amp;L1061&amp;"*",'[2]REGISTROS SANITARIOS'!$D$732:$E$1070,2,FALSE)</f>
        <v>SI</v>
      </c>
      <c r="AD1061" s="22" t="s">
        <v>1025</v>
      </c>
      <c r="AE1061" s="16">
        <v>43212</v>
      </c>
      <c r="AF1061" s="34" t="s">
        <v>68</v>
      </c>
      <c r="AG1061" s="24">
        <v>19934941</v>
      </c>
      <c r="AH1061" s="18">
        <v>5</v>
      </c>
      <c r="AI1061" s="18" t="s">
        <v>1049</v>
      </c>
      <c r="AJ1061" s="17">
        <v>46695</v>
      </c>
      <c r="AK1061" s="25">
        <v>46695</v>
      </c>
      <c r="AL1061" s="25">
        <v>60</v>
      </c>
      <c r="AM1061" s="35">
        <v>0</v>
      </c>
      <c r="AN1061" s="49">
        <f t="shared" si="156"/>
        <v>2801700</v>
      </c>
      <c r="AO1061" s="18"/>
      <c r="AP1061" s="15" t="s">
        <v>56</v>
      </c>
      <c r="AQ1061" s="43" t="str">
        <f t="shared" si="157"/>
        <v>SI</v>
      </c>
      <c r="AR1061" s="44">
        <f t="shared" si="158"/>
        <v>2801700</v>
      </c>
      <c r="AS1061" s="44">
        <f t="shared" si="159"/>
        <v>2801700</v>
      </c>
      <c r="AT1061" s="44">
        <f t="shared" si="160"/>
        <v>2801700</v>
      </c>
      <c r="AU1061" s="44">
        <f t="shared" si="161"/>
        <v>2801700</v>
      </c>
      <c r="AV1061" s="45" t="b">
        <f t="shared" si="162"/>
        <v>1</v>
      </c>
      <c r="AW1061" s="45" t="b">
        <f t="shared" si="163"/>
        <v>1</v>
      </c>
      <c r="AX1061" s="45"/>
    </row>
    <row r="1062" spans="1:50" s="36" customFormat="1" ht="27.75" customHeight="1" x14ac:dyDescent="0.15">
      <c r="A1062" s="36" t="str">
        <f t="shared" si="155"/>
        <v>Cooperativa de Hospitales de Antioquia - COHAN114091402</v>
      </c>
      <c r="B1062" s="36" t="b">
        <f>+A1062='[1]Anexo 9'!A1062</f>
        <v>1</v>
      </c>
      <c r="C1062" s="18">
        <v>890985122</v>
      </c>
      <c r="D1062" s="18" t="s">
        <v>1031</v>
      </c>
      <c r="E1062" s="15" t="s">
        <v>61</v>
      </c>
      <c r="F1062" s="15" t="s">
        <v>1726</v>
      </c>
      <c r="G1062" s="15">
        <f>+VLOOKUP(F1062,[3]Sheet1!$E$3:$G$74,3,FALSE)</f>
        <v>18</v>
      </c>
      <c r="H1062" s="15">
        <f>+VLOOKUP(D1062&amp;F1062,'TD para paquetes'!$E$3:$I$441,5,FALSE)</f>
        <v>18</v>
      </c>
      <c r="I1062" s="15" t="s">
        <v>1025</v>
      </c>
      <c r="J1062" s="15">
        <v>2</v>
      </c>
      <c r="K1062" s="15">
        <v>1</v>
      </c>
      <c r="L1062" s="15">
        <v>114091402</v>
      </c>
      <c r="M1062" s="15" t="s">
        <v>1779</v>
      </c>
      <c r="N1062" s="15" t="s">
        <v>1678</v>
      </c>
      <c r="O1062" s="18" t="s">
        <v>1780</v>
      </c>
      <c r="P1062" s="22" t="s">
        <v>73</v>
      </c>
      <c r="Q1062" s="15" t="s">
        <v>1678</v>
      </c>
      <c r="R1062" s="18" t="s">
        <v>1679</v>
      </c>
      <c r="S1062" s="22" t="b">
        <f t="shared" ref="S1062:S1070" si="164">+R1062=Q1062</f>
        <v>0</v>
      </c>
      <c r="T1062" s="18">
        <v>0</v>
      </c>
      <c r="U1062" s="18">
        <v>0</v>
      </c>
      <c r="V1062" s="15"/>
      <c r="W1062" s="18" t="s">
        <v>1781</v>
      </c>
      <c r="X1062" s="18"/>
      <c r="Y1062" s="15" t="s">
        <v>73</v>
      </c>
      <c r="Z1062" s="18" t="s">
        <v>1782</v>
      </c>
      <c r="AA1062" s="18" t="s">
        <v>71</v>
      </c>
      <c r="AB1062" s="18" t="s">
        <v>1783</v>
      </c>
      <c r="AC1062" s="67" t="str">
        <f>+VLOOKUP("*"&amp;L1062&amp;"*",'[2]REGISTROS SANITARIOS'!$D$732:$E$1070,2,FALSE)</f>
        <v>SI</v>
      </c>
      <c r="AD1062" s="22" t="s">
        <v>1025</v>
      </c>
      <c r="AE1062" s="16">
        <v>43310</v>
      </c>
      <c r="AF1062" s="34" t="s">
        <v>68</v>
      </c>
      <c r="AG1062" s="24">
        <v>20055144</v>
      </c>
      <c r="AH1062" s="18">
        <v>2</v>
      </c>
      <c r="AI1062" s="18" t="s">
        <v>1049</v>
      </c>
      <c r="AJ1062" s="17">
        <v>489.5</v>
      </c>
      <c r="AK1062" s="25">
        <v>489.5</v>
      </c>
      <c r="AL1062" s="25">
        <v>4238</v>
      </c>
      <c r="AM1062" s="35">
        <v>0</v>
      </c>
      <c r="AN1062" s="49">
        <f t="shared" si="156"/>
        <v>2074501</v>
      </c>
      <c r="AO1062" s="18"/>
      <c r="AP1062" s="15" t="s">
        <v>56</v>
      </c>
      <c r="AQ1062" s="43" t="str">
        <f t="shared" si="157"/>
        <v>SI</v>
      </c>
      <c r="AR1062" s="44">
        <f t="shared" si="158"/>
        <v>2074501</v>
      </c>
      <c r="AS1062" s="44">
        <f t="shared" si="159"/>
        <v>2074501</v>
      </c>
      <c r="AT1062" s="44">
        <f t="shared" si="160"/>
        <v>2074501</v>
      </c>
      <c r="AU1062" s="44">
        <f t="shared" si="161"/>
        <v>2074501</v>
      </c>
      <c r="AV1062" s="45" t="b">
        <f t="shared" si="162"/>
        <v>1</v>
      </c>
      <c r="AW1062" s="45" t="b">
        <f t="shared" si="163"/>
        <v>1</v>
      </c>
      <c r="AX1062" s="45"/>
    </row>
    <row r="1063" spans="1:50" s="36" customFormat="1" ht="27.75" customHeight="1" x14ac:dyDescent="0.15">
      <c r="A1063" s="36" t="str">
        <f t="shared" si="155"/>
        <v>Cooperativa de Hospitales de Antioquia - COHAN114091609</v>
      </c>
      <c r="B1063" s="36" t="b">
        <f>+A1063='[1]Anexo 9'!A1063</f>
        <v>1</v>
      </c>
      <c r="C1063" s="18">
        <v>890985122</v>
      </c>
      <c r="D1063" s="18" t="s">
        <v>1031</v>
      </c>
      <c r="E1063" s="15" t="s">
        <v>61</v>
      </c>
      <c r="F1063" s="15" t="s">
        <v>1726</v>
      </c>
      <c r="G1063" s="15">
        <f>+VLOOKUP(F1063,[3]Sheet1!$E$3:$G$74,3,FALSE)</f>
        <v>18</v>
      </c>
      <c r="H1063" s="15">
        <f>+VLOOKUP(D1063&amp;F1063,'TD para paquetes'!$E$3:$I$441,5,FALSE)</f>
        <v>18</v>
      </c>
      <c r="I1063" s="15" t="s">
        <v>1025</v>
      </c>
      <c r="J1063" s="15">
        <v>2</v>
      </c>
      <c r="K1063" s="15">
        <v>1</v>
      </c>
      <c r="L1063" s="15">
        <v>114091609</v>
      </c>
      <c r="M1063" s="15" t="s">
        <v>1784</v>
      </c>
      <c r="N1063" s="15" t="s">
        <v>1436</v>
      </c>
      <c r="O1063" s="18" t="s">
        <v>1785</v>
      </c>
      <c r="P1063" s="22" t="s">
        <v>73</v>
      </c>
      <c r="Q1063" s="15" t="s">
        <v>1761</v>
      </c>
      <c r="R1063" s="18" t="s">
        <v>1655</v>
      </c>
      <c r="S1063" s="22" t="b">
        <f t="shared" si="164"/>
        <v>0</v>
      </c>
      <c r="T1063" s="18" t="s">
        <v>2042</v>
      </c>
      <c r="U1063" s="18">
        <v>0</v>
      </c>
      <c r="V1063" s="15"/>
      <c r="W1063" s="18" t="s">
        <v>1776</v>
      </c>
      <c r="X1063" s="18"/>
      <c r="Y1063" s="15" t="s">
        <v>73</v>
      </c>
      <c r="Z1063" s="18" t="s">
        <v>1786</v>
      </c>
      <c r="AA1063" s="18" t="s">
        <v>71</v>
      </c>
      <c r="AB1063" s="18" t="s">
        <v>1787</v>
      </c>
      <c r="AC1063" s="67" t="str">
        <f>+VLOOKUP("*"&amp;L1063&amp;"*",'[2]REGISTROS SANITARIOS'!$D$732:$E$1070,2,FALSE)</f>
        <v>SI</v>
      </c>
      <c r="AD1063" s="22" t="s">
        <v>1025</v>
      </c>
      <c r="AE1063" s="16">
        <v>43243</v>
      </c>
      <c r="AF1063" s="34" t="s">
        <v>68</v>
      </c>
      <c r="AG1063" s="24">
        <v>19935777</v>
      </c>
      <c r="AH1063" s="18">
        <v>5</v>
      </c>
      <c r="AI1063" s="18" t="s">
        <v>1049</v>
      </c>
      <c r="AJ1063" s="17">
        <v>13766.5</v>
      </c>
      <c r="AK1063" s="25">
        <v>13766.5</v>
      </c>
      <c r="AL1063" s="25">
        <v>63</v>
      </c>
      <c r="AM1063" s="35">
        <v>0</v>
      </c>
      <c r="AN1063" s="49">
        <f t="shared" si="156"/>
        <v>867289.5</v>
      </c>
      <c r="AO1063" s="18"/>
      <c r="AP1063" s="15" t="s">
        <v>56</v>
      </c>
      <c r="AQ1063" s="43" t="str">
        <f t="shared" si="157"/>
        <v>SI</v>
      </c>
      <c r="AR1063" s="44">
        <f t="shared" si="158"/>
        <v>867289.5</v>
      </c>
      <c r="AS1063" s="44">
        <f t="shared" si="159"/>
        <v>867289.5</v>
      </c>
      <c r="AT1063" s="44">
        <f t="shared" si="160"/>
        <v>867289.5</v>
      </c>
      <c r="AU1063" s="44">
        <f t="shared" si="161"/>
        <v>867289.5</v>
      </c>
      <c r="AV1063" s="45" t="b">
        <f t="shared" si="162"/>
        <v>1</v>
      </c>
      <c r="AW1063" s="45" t="b">
        <f t="shared" si="163"/>
        <v>1</v>
      </c>
      <c r="AX1063" s="45"/>
    </row>
    <row r="1064" spans="1:50" s="36" customFormat="1" ht="27.75" customHeight="1" x14ac:dyDescent="0.15">
      <c r="A1064" s="36" t="str">
        <f t="shared" si="155"/>
        <v>Cooperativa de Hospitales de Antioquia - COHAN114092509</v>
      </c>
      <c r="B1064" s="36" t="b">
        <f>+A1064='[1]Anexo 9'!A1064</f>
        <v>1</v>
      </c>
      <c r="C1064" s="18">
        <v>890985122</v>
      </c>
      <c r="D1064" s="18" t="s">
        <v>1031</v>
      </c>
      <c r="E1064" s="15" t="s">
        <v>61</v>
      </c>
      <c r="F1064" s="15" t="s">
        <v>1652</v>
      </c>
      <c r="G1064" s="15">
        <f>+VLOOKUP(F1064,[3]Sheet1!$E$3:$G$74,3,FALSE)</f>
        <v>19</v>
      </c>
      <c r="H1064" s="15">
        <f>+VLOOKUP(D1064&amp;F1064,'TD para paquetes'!$E$3:$I$441,5,FALSE)</f>
        <v>19</v>
      </c>
      <c r="I1064" s="15" t="s">
        <v>1025</v>
      </c>
      <c r="J1064" s="15">
        <v>4</v>
      </c>
      <c r="K1064" s="15">
        <v>2</v>
      </c>
      <c r="L1064" s="15">
        <v>114092509</v>
      </c>
      <c r="M1064" s="15" t="s">
        <v>1690</v>
      </c>
      <c r="N1064" s="15" t="s">
        <v>1436</v>
      </c>
      <c r="O1064" s="18" t="s">
        <v>1691</v>
      </c>
      <c r="P1064" s="22" t="s">
        <v>3841</v>
      </c>
      <c r="Q1064" s="15" t="s">
        <v>1692</v>
      </c>
      <c r="R1064" s="18" t="s">
        <v>1693</v>
      </c>
      <c r="S1064" s="22" t="b">
        <f t="shared" si="164"/>
        <v>0</v>
      </c>
      <c r="T1064" s="18">
        <v>0</v>
      </c>
      <c r="U1064" s="18">
        <v>0</v>
      </c>
      <c r="V1064" s="15"/>
      <c r="W1064" s="18" t="s">
        <v>6279</v>
      </c>
      <c r="X1064" s="18" t="s">
        <v>8764</v>
      </c>
      <c r="Y1064" s="15" t="s">
        <v>73</v>
      </c>
      <c r="Z1064" s="18" t="s">
        <v>1662</v>
      </c>
      <c r="AA1064" s="18" t="s">
        <v>71</v>
      </c>
      <c r="AB1064" s="18" t="s">
        <v>6983</v>
      </c>
      <c r="AC1064" s="67" t="e">
        <f>+VLOOKUP("*"&amp;L1064&amp;"*",'[2]REGISTROS SANITARIOS'!$D$732:$E$1070,2,FALSE)</f>
        <v>#N/A</v>
      </c>
      <c r="AD1064" s="22" t="s">
        <v>44</v>
      </c>
      <c r="AE1064" s="16">
        <v>44055</v>
      </c>
      <c r="AF1064" s="34" t="s">
        <v>68</v>
      </c>
      <c r="AG1064" s="24">
        <v>20090136</v>
      </c>
      <c r="AH1064" s="18">
        <v>2</v>
      </c>
      <c r="AI1064" s="18" t="s">
        <v>1049</v>
      </c>
      <c r="AJ1064" s="17">
        <v>1985.5</v>
      </c>
      <c r="AK1064" s="25">
        <v>1985.5</v>
      </c>
      <c r="AL1064" s="25">
        <v>379</v>
      </c>
      <c r="AM1064" s="35">
        <v>0</v>
      </c>
      <c r="AN1064" s="49">
        <f t="shared" si="156"/>
        <v>752504.5</v>
      </c>
      <c r="AO1064" s="18"/>
      <c r="AP1064" s="15">
        <v>1</v>
      </c>
      <c r="AQ1064" s="43" t="str">
        <f t="shared" si="157"/>
        <v>SI</v>
      </c>
      <c r="AR1064" s="44">
        <f t="shared" si="158"/>
        <v>752504.5</v>
      </c>
      <c r="AS1064" s="44">
        <f t="shared" si="159"/>
        <v>752504.5</v>
      </c>
      <c r="AT1064" s="44">
        <f t="shared" si="160"/>
        <v>752504.5</v>
      </c>
      <c r="AU1064" s="44">
        <f t="shared" si="161"/>
        <v>752504.5</v>
      </c>
      <c r="AV1064" s="45" t="b">
        <f t="shared" si="162"/>
        <v>1</v>
      </c>
      <c r="AW1064" s="45" t="b">
        <f t="shared" si="163"/>
        <v>1</v>
      </c>
      <c r="AX1064" s="45"/>
    </row>
    <row r="1065" spans="1:50" s="36" customFormat="1" ht="27.75" customHeight="1" x14ac:dyDescent="0.15">
      <c r="A1065" s="36" t="str">
        <f t="shared" si="155"/>
        <v>Cooperativa de Hospitales de Antioquia - COHAN114092515</v>
      </c>
      <c r="B1065" s="36" t="b">
        <f>+A1065='[1]Anexo 9'!A1065</f>
        <v>1</v>
      </c>
      <c r="C1065" s="18">
        <v>890985122</v>
      </c>
      <c r="D1065" s="18" t="s">
        <v>1031</v>
      </c>
      <c r="E1065" s="15" t="s">
        <v>61</v>
      </c>
      <c r="F1065" s="15" t="s">
        <v>1652</v>
      </c>
      <c r="G1065" s="15">
        <f>+VLOOKUP(F1065,[3]Sheet1!$E$3:$G$74,3,FALSE)</f>
        <v>19</v>
      </c>
      <c r="H1065" s="15">
        <f>+VLOOKUP(D1065&amp;F1065,'TD para paquetes'!$E$3:$I$441,5,FALSE)</f>
        <v>19</v>
      </c>
      <c r="I1065" s="15" t="s">
        <v>1025</v>
      </c>
      <c r="J1065" s="15">
        <v>4</v>
      </c>
      <c r="K1065" s="15">
        <v>2</v>
      </c>
      <c r="L1065" s="15">
        <v>114092515</v>
      </c>
      <c r="M1065" s="15" t="s">
        <v>1696</v>
      </c>
      <c r="N1065" s="15" t="s">
        <v>1436</v>
      </c>
      <c r="O1065" s="18" t="s">
        <v>1697</v>
      </c>
      <c r="P1065" s="22" t="s">
        <v>73</v>
      </c>
      <c r="Q1065" s="15" t="s">
        <v>1692</v>
      </c>
      <c r="R1065" s="18" t="s">
        <v>5731</v>
      </c>
      <c r="S1065" s="22" t="b">
        <f t="shared" si="164"/>
        <v>0</v>
      </c>
      <c r="T1065" s="18">
        <v>0</v>
      </c>
      <c r="U1065" s="18">
        <v>0</v>
      </c>
      <c r="V1065" s="15"/>
      <c r="W1065" s="18" t="s">
        <v>6280</v>
      </c>
      <c r="X1065" s="18" t="s">
        <v>8764</v>
      </c>
      <c r="Y1065" s="15" t="s">
        <v>73</v>
      </c>
      <c r="Z1065" s="18" t="s">
        <v>1662</v>
      </c>
      <c r="AA1065" s="18" t="s">
        <v>71</v>
      </c>
      <c r="AB1065" s="18" t="s">
        <v>1698</v>
      </c>
      <c r="AC1065" s="67" t="e">
        <f>+VLOOKUP("*"&amp;L1065&amp;"*",'[2]REGISTROS SANITARIOS'!$D$732:$E$1070,2,FALSE)</f>
        <v>#N/A</v>
      </c>
      <c r="AD1065" s="22" t="s">
        <v>44</v>
      </c>
      <c r="AE1065" s="16">
        <v>44172</v>
      </c>
      <c r="AF1065" s="34" t="s">
        <v>68</v>
      </c>
      <c r="AG1065" s="24">
        <v>19947426</v>
      </c>
      <c r="AH1065" s="18">
        <v>6</v>
      </c>
      <c r="AI1065" s="18" t="s">
        <v>1049</v>
      </c>
      <c r="AJ1065" s="17">
        <v>407</v>
      </c>
      <c r="AK1065" s="25">
        <v>407</v>
      </c>
      <c r="AL1065" s="25">
        <v>525</v>
      </c>
      <c r="AM1065" s="35">
        <v>0</v>
      </c>
      <c r="AN1065" s="49">
        <f t="shared" si="156"/>
        <v>213675</v>
      </c>
      <c r="AO1065" s="18"/>
      <c r="AP1065" s="15">
        <v>1</v>
      </c>
      <c r="AQ1065" s="43" t="str">
        <f t="shared" si="157"/>
        <v>SI</v>
      </c>
      <c r="AR1065" s="44">
        <f t="shared" si="158"/>
        <v>213675</v>
      </c>
      <c r="AS1065" s="44">
        <f t="shared" si="159"/>
        <v>213675</v>
      </c>
      <c r="AT1065" s="44">
        <f t="shared" si="160"/>
        <v>213675</v>
      </c>
      <c r="AU1065" s="44">
        <f t="shared" si="161"/>
        <v>213675</v>
      </c>
      <c r="AV1065" s="45" t="b">
        <f t="shared" si="162"/>
        <v>1</v>
      </c>
      <c r="AW1065" s="45" t="b">
        <f t="shared" si="163"/>
        <v>1</v>
      </c>
      <c r="AX1065" s="45"/>
    </row>
    <row r="1066" spans="1:50" s="36" customFormat="1" ht="27.75" customHeight="1" x14ac:dyDescent="0.15">
      <c r="A1066" s="36" t="str">
        <f t="shared" si="155"/>
        <v>Cooperativa de Hospitales de Antioquia - COHAN114092550</v>
      </c>
      <c r="B1066" s="36" t="b">
        <f>+A1066='[1]Anexo 9'!A1066</f>
        <v>1</v>
      </c>
      <c r="C1066" s="18">
        <v>890985122</v>
      </c>
      <c r="D1066" s="18" t="s">
        <v>1031</v>
      </c>
      <c r="E1066" s="15" t="s">
        <v>61</v>
      </c>
      <c r="F1066" s="15" t="s">
        <v>1652</v>
      </c>
      <c r="G1066" s="15">
        <f>+VLOOKUP(F1066,[3]Sheet1!$E$3:$G$74,3,FALSE)</f>
        <v>19</v>
      </c>
      <c r="H1066" s="15">
        <f>+VLOOKUP(D1066&amp;F1066,'TD para paquetes'!$E$3:$I$441,5,FALSE)</f>
        <v>19</v>
      </c>
      <c r="I1066" s="15" t="s">
        <v>1025</v>
      </c>
      <c r="J1066" s="15">
        <v>5</v>
      </c>
      <c r="K1066" s="15">
        <v>2</v>
      </c>
      <c r="L1066" s="15">
        <v>114092550</v>
      </c>
      <c r="M1066" s="15" t="s">
        <v>1699</v>
      </c>
      <c r="N1066" s="15" t="s">
        <v>64</v>
      </c>
      <c r="O1066" s="18" t="s">
        <v>1700</v>
      </c>
      <c r="P1066" s="22" t="s">
        <v>3841</v>
      </c>
      <c r="Q1066" s="15" t="s">
        <v>64</v>
      </c>
      <c r="R1066" s="18" t="s">
        <v>1684</v>
      </c>
      <c r="S1066" s="22" t="b">
        <f t="shared" si="164"/>
        <v>0</v>
      </c>
      <c r="T1066" s="18">
        <v>0</v>
      </c>
      <c r="U1066" s="18">
        <v>0</v>
      </c>
      <c r="V1066" s="15"/>
      <c r="W1066" s="18" t="s">
        <v>6281</v>
      </c>
      <c r="X1066" s="18"/>
      <c r="Y1066" s="15" t="s">
        <v>73</v>
      </c>
      <c r="Z1066" s="18" t="s">
        <v>1701</v>
      </c>
      <c r="AA1066" s="18" t="s">
        <v>71</v>
      </c>
      <c r="AB1066" s="18" t="s">
        <v>1702</v>
      </c>
      <c r="AC1066" s="67" t="e">
        <f>+VLOOKUP("*"&amp;L1066&amp;"*",'[2]REGISTROS SANITARIOS'!$D$732:$E$1070,2,FALSE)</f>
        <v>#N/A</v>
      </c>
      <c r="AD1066" s="22" t="s">
        <v>44</v>
      </c>
      <c r="AE1066" s="16">
        <v>45151</v>
      </c>
      <c r="AF1066" s="34" t="s">
        <v>73</v>
      </c>
      <c r="AG1066" s="24">
        <v>19924506</v>
      </c>
      <c r="AH1066" s="18">
        <v>1</v>
      </c>
      <c r="AI1066" s="18" t="s">
        <v>1049</v>
      </c>
      <c r="AJ1066" s="17">
        <v>22</v>
      </c>
      <c r="AK1066" s="25">
        <v>22</v>
      </c>
      <c r="AL1066" s="25">
        <v>45413</v>
      </c>
      <c r="AM1066" s="35">
        <v>0</v>
      </c>
      <c r="AN1066" s="49">
        <f t="shared" si="156"/>
        <v>999086</v>
      </c>
      <c r="AO1066" s="18"/>
      <c r="AP1066" s="15">
        <v>1</v>
      </c>
      <c r="AQ1066" s="43" t="str">
        <f t="shared" si="157"/>
        <v>SI</v>
      </c>
      <c r="AR1066" s="44">
        <f t="shared" si="158"/>
        <v>999086</v>
      </c>
      <c r="AS1066" s="44">
        <f t="shared" si="159"/>
        <v>999086</v>
      </c>
      <c r="AT1066" s="44">
        <f t="shared" si="160"/>
        <v>999086</v>
      </c>
      <c r="AU1066" s="44">
        <f t="shared" si="161"/>
        <v>999086</v>
      </c>
      <c r="AV1066" s="45" t="b">
        <f t="shared" si="162"/>
        <v>1</v>
      </c>
      <c r="AW1066" s="45" t="b">
        <f t="shared" si="163"/>
        <v>1</v>
      </c>
      <c r="AX1066" s="45"/>
    </row>
    <row r="1067" spans="1:50" s="36" customFormat="1" ht="27.75" customHeight="1" x14ac:dyDescent="0.15">
      <c r="A1067" s="36" t="str">
        <f t="shared" si="155"/>
        <v>Cooperativa de Hospitales de Antioquia - COHAN114092605</v>
      </c>
      <c r="B1067" s="36" t="b">
        <f>+A1067='[1]Anexo 9'!A1067</f>
        <v>1</v>
      </c>
      <c r="C1067" s="18">
        <v>890985122</v>
      </c>
      <c r="D1067" s="18" t="s">
        <v>1031</v>
      </c>
      <c r="E1067" s="15" t="s">
        <v>61</v>
      </c>
      <c r="F1067" s="15" t="s">
        <v>1652</v>
      </c>
      <c r="G1067" s="15">
        <f>+VLOOKUP(F1067,[3]Sheet1!$E$3:$G$74,3,FALSE)</f>
        <v>19</v>
      </c>
      <c r="H1067" s="15">
        <f>+VLOOKUP(D1067&amp;F1067,'TD para paquetes'!$E$3:$I$441,5,FALSE)</f>
        <v>19</v>
      </c>
      <c r="I1067" s="15" t="s">
        <v>1025</v>
      </c>
      <c r="J1067" s="15">
        <v>5</v>
      </c>
      <c r="K1067" s="15">
        <v>2</v>
      </c>
      <c r="L1067" s="15">
        <v>114092605</v>
      </c>
      <c r="M1067" s="15" t="s">
        <v>1703</v>
      </c>
      <c r="N1067" s="15" t="s">
        <v>1436</v>
      </c>
      <c r="O1067" s="18" t="s">
        <v>4457</v>
      </c>
      <c r="P1067" s="22" t="s">
        <v>73</v>
      </c>
      <c r="Q1067" s="15" t="s">
        <v>1428</v>
      </c>
      <c r="R1067" s="18" t="s">
        <v>1710</v>
      </c>
      <c r="S1067" s="22" t="b">
        <f t="shared" si="164"/>
        <v>0</v>
      </c>
      <c r="T1067" s="18" t="s">
        <v>1766</v>
      </c>
      <c r="U1067" s="18">
        <v>0</v>
      </c>
      <c r="V1067" s="15"/>
      <c r="W1067" s="18" t="s">
        <v>6282</v>
      </c>
      <c r="X1067" s="18"/>
      <c r="Y1067" s="15" t="s">
        <v>73</v>
      </c>
      <c r="Z1067" s="18" t="s">
        <v>2464</v>
      </c>
      <c r="AA1067" s="18" t="s">
        <v>71</v>
      </c>
      <c r="AB1067" s="18" t="s">
        <v>6984</v>
      </c>
      <c r="AC1067" s="67" t="str">
        <f>+VLOOKUP("*"&amp;L1067&amp;"*",'[2]REGISTROS SANITARIOS'!$D$732:$E$1070,2,FALSE)</f>
        <v>SI</v>
      </c>
      <c r="AD1067" s="22" t="s">
        <v>1025</v>
      </c>
      <c r="AE1067" s="16">
        <v>44287</v>
      </c>
      <c r="AF1067" s="34" t="s">
        <v>73</v>
      </c>
      <c r="AG1067" s="24">
        <v>20014926</v>
      </c>
      <c r="AH1067" s="18">
        <v>3</v>
      </c>
      <c r="AI1067" s="18" t="s">
        <v>1049</v>
      </c>
      <c r="AJ1067" s="17">
        <v>66</v>
      </c>
      <c r="AK1067" s="25">
        <v>66</v>
      </c>
      <c r="AL1067" s="25">
        <v>413</v>
      </c>
      <c r="AM1067" s="35">
        <v>0</v>
      </c>
      <c r="AN1067" s="49">
        <f t="shared" si="156"/>
        <v>27258</v>
      </c>
      <c r="AO1067" s="18" t="s">
        <v>45</v>
      </c>
      <c r="AP1067" s="15">
        <v>1</v>
      </c>
      <c r="AQ1067" s="43" t="str">
        <f t="shared" si="157"/>
        <v>SI</v>
      </c>
      <c r="AR1067" s="44">
        <f t="shared" si="158"/>
        <v>27258</v>
      </c>
      <c r="AS1067" s="44">
        <f t="shared" si="159"/>
        <v>27258</v>
      </c>
      <c r="AT1067" s="44">
        <f t="shared" si="160"/>
        <v>27258</v>
      </c>
      <c r="AU1067" s="44">
        <f t="shared" si="161"/>
        <v>27258</v>
      </c>
      <c r="AV1067" s="45" t="b">
        <f t="shared" si="162"/>
        <v>1</v>
      </c>
      <c r="AW1067" s="45" t="b">
        <f t="shared" si="163"/>
        <v>1</v>
      </c>
      <c r="AX1067" s="45"/>
    </row>
    <row r="1068" spans="1:50" s="36" customFormat="1" ht="27.75" customHeight="1" x14ac:dyDescent="0.15">
      <c r="A1068" s="36" t="str">
        <f t="shared" si="155"/>
        <v>Cooperativa de Hospitales de Antioquia - COHAN114100309</v>
      </c>
      <c r="B1068" s="36" t="b">
        <f>+A1068='[1]Anexo 9'!A1068</f>
        <v>1</v>
      </c>
      <c r="C1068" s="18">
        <v>890985122</v>
      </c>
      <c r="D1068" s="18" t="s">
        <v>1031</v>
      </c>
      <c r="E1068" s="15" t="s">
        <v>61</v>
      </c>
      <c r="F1068" s="15" t="s">
        <v>62</v>
      </c>
      <c r="G1068" s="15" t="s">
        <v>3155</v>
      </c>
      <c r="H1068" s="15" t="s">
        <v>3155</v>
      </c>
      <c r="I1068" s="15" t="s">
        <v>3155</v>
      </c>
      <c r="J1068" s="15">
        <v>5</v>
      </c>
      <c r="K1068" s="15" t="s">
        <v>3155</v>
      </c>
      <c r="L1068" s="15">
        <v>114100309</v>
      </c>
      <c r="M1068" s="15" t="s">
        <v>2474</v>
      </c>
      <c r="N1068" s="15" t="s">
        <v>1436</v>
      </c>
      <c r="O1068" s="18" t="s">
        <v>4458</v>
      </c>
      <c r="P1068" s="22" t="s">
        <v>3841</v>
      </c>
      <c r="Q1068" s="15" t="s">
        <v>1822</v>
      </c>
      <c r="R1068" s="18" t="s">
        <v>1927</v>
      </c>
      <c r="S1068" s="22" t="b">
        <f t="shared" si="164"/>
        <v>0</v>
      </c>
      <c r="T1068" s="18" t="s">
        <v>1766</v>
      </c>
      <c r="U1068" s="18">
        <v>0</v>
      </c>
      <c r="V1068" s="15"/>
      <c r="W1068" s="18" t="s">
        <v>1781</v>
      </c>
      <c r="X1068" s="18"/>
      <c r="Y1068" s="15" t="s">
        <v>73</v>
      </c>
      <c r="Z1068" s="18" t="s">
        <v>1782</v>
      </c>
      <c r="AA1068" s="18" t="s">
        <v>71</v>
      </c>
      <c r="AB1068" s="18" t="s">
        <v>6985</v>
      </c>
      <c r="AC1068" s="67" t="str">
        <f>+VLOOKUP("*"&amp;L1068&amp;"*",'[2]REGISTROS SANITARIOS'!$D$732:$E$1070,2,FALSE)</f>
        <v>SI</v>
      </c>
      <c r="AD1068" s="22" t="s">
        <v>1025</v>
      </c>
      <c r="AE1068" s="16">
        <v>43744</v>
      </c>
      <c r="AF1068" s="34" t="s">
        <v>68</v>
      </c>
      <c r="AG1068" s="24">
        <v>19941742</v>
      </c>
      <c r="AH1068" s="18">
        <v>5</v>
      </c>
      <c r="AI1068" s="18" t="s">
        <v>1049</v>
      </c>
      <c r="AJ1068" s="17">
        <v>632500</v>
      </c>
      <c r="AK1068" s="25">
        <v>632500</v>
      </c>
      <c r="AL1068" s="25">
        <v>61</v>
      </c>
      <c r="AM1068" s="35">
        <v>0</v>
      </c>
      <c r="AN1068" s="49">
        <f t="shared" si="156"/>
        <v>38582500</v>
      </c>
      <c r="AO1068" s="18"/>
      <c r="AP1068" s="15">
        <v>1</v>
      </c>
      <c r="AQ1068" s="43" t="str">
        <f t="shared" si="157"/>
        <v>SI</v>
      </c>
      <c r="AR1068" s="44">
        <f t="shared" si="158"/>
        <v>38582500</v>
      </c>
      <c r="AS1068" s="44">
        <f t="shared" si="159"/>
        <v>38582500</v>
      </c>
      <c r="AT1068" s="44">
        <f t="shared" si="160"/>
        <v>38582500</v>
      </c>
      <c r="AU1068" s="44">
        <f t="shared" si="161"/>
        <v>38582500</v>
      </c>
      <c r="AV1068" s="45" t="b">
        <f t="shared" si="162"/>
        <v>1</v>
      </c>
      <c r="AW1068" s="45" t="b">
        <f t="shared" si="163"/>
        <v>1</v>
      </c>
      <c r="AX1068" s="45"/>
    </row>
    <row r="1069" spans="1:50" s="36" customFormat="1" ht="27.75" customHeight="1" x14ac:dyDescent="0.15">
      <c r="A1069" s="36" t="str">
        <f t="shared" si="155"/>
        <v>Cooperativa de Hospitales de Antioquia - COHAN114100409</v>
      </c>
      <c r="B1069" s="36" t="b">
        <f>+A1069='[1]Anexo 9'!A1069</f>
        <v>1</v>
      </c>
      <c r="C1069" s="18">
        <v>890985122</v>
      </c>
      <c r="D1069" s="18" t="s">
        <v>1031</v>
      </c>
      <c r="E1069" s="15" t="s">
        <v>61</v>
      </c>
      <c r="F1069" s="15" t="s">
        <v>62</v>
      </c>
      <c r="G1069" s="15" t="s">
        <v>3155</v>
      </c>
      <c r="H1069" s="15" t="s">
        <v>3155</v>
      </c>
      <c r="I1069" s="15" t="s">
        <v>3155</v>
      </c>
      <c r="J1069" s="15">
        <v>6</v>
      </c>
      <c r="K1069" s="15" t="s">
        <v>3155</v>
      </c>
      <c r="L1069" s="15">
        <v>114100409</v>
      </c>
      <c r="M1069" s="15" t="s">
        <v>2476</v>
      </c>
      <c r="N1069" s="15" t="s">
        <v>1436</v>
      </c>
      <c r="O1069" s="18" t="s">
        <v>2477</v>
      </c>
      <c r="P1069" s="22" t="s">
        <v>3841</v>
      </c>
      <c r="Q1069" s="15" t="s">
        <v>1822</v>
      </c>
      <c r="R1069" s="18" t="s">
        <v>5724</v>
      </c>
      <c r="S1069" s="22" t="b">
        <f t="shared" si="164"/>
        <v>0</v>
      </c>
      <c r="T1069" s="18" t="s">
        <v>6248</v>
      </c>
      <c r="U1069" s="18">
        <v>0</v>
      </c>
      <c r="V1069" s="15"/>
      <c r="W1069" s="18" t="s">
        <v>2478</v>
      </c>
      <c r="X1069" s="18"/>
      <c r="Y1069" s="15" t="s">
        <v>73</v>
      </c>
      <c r="Z1069" s="18" t="s">
        <v>2048</v>
      </c>
      <c r="AA1069" s="18" t="s">
        <v>71</v>
      </c>
      <c r="AB1069" s="18" t="s">
        <v>6986</v>
      </c>
      <c r="AC1069" s="67" t="str">
        <f>+VLOOKUP("*"&amp;L1069&amp;"*",'[2]REGISTROS SANITARIOS'!$D$732:$E$1070,2,FALSE)</f>
        <v>SI</v>
      </c>
      <c r="AD1069" s="22" t="s">
        <v>1025</v>
      </c>
      <c r="AE1069" s="16">
        <v>43986</v>
      </c>
      <c r="AF1069" s="34" t="s">
        <v>68</v>
      </c>
      <c r="AG1069" s="24">
        <v>17144</v>
      </c>
      <c r="AH1069" s="18">
        <v>8</v>
      </c>
      <c r="AI1069" s="18" t="s">
        <v>1049</v>
      </c>
      <c r="AJ1069" s="17">
        <v>247500</v>
      </c>
      <c r="AK1069" s="25">
        <v>247500</v>
      </c>
      <c r="AL1069" s="25">
        <v>25</v>
      </c>
      <c r="AM1069" s="35">
        <v>0</v>
      </c>
      <c r="AN1069" s="49">
        <f t="shared" si="156"/>
        <v>6187500</v>
      </c>
      <c r="AO1069" s="18"/>
      <c r="AP1069" s="15">
        <v>1</v>
      </c>
      <c r="AQ1069" s="43" t="str">
        <f t="shared" si="157"/>
        <v>SI</v>
      </c>
      <c r="AR1069" s="44">
        <f t="shared" si="158"/>
        <v>6187500</v>
      </c>
      <c r="AS1069" s="44">
        <f t="shared" si="159"/>
        <v>6187500</v>
      </c>
      <c r="AT1069" s="44">
        <f t="shared" si="160"/>
        <v>6187500</v>
      </c>
      <c r="AU1069" s="44">
        <f t="shared" si="161"/>
        <v>6187500</v>
      </c>
      <c r="AV1069" s="45" t="b">
        <f t="shared" si="162"/>
        <v>1</v>
      </c>
      <c r="AW1069" s="45" t="b">
        <f t="shared" si="163"/>
        <v>1</v>
      </c>
      <c r="AX1069" s="45"/>
    </row>
    <row r="1070" spans="1:50" s="36" customFormat="1" ht="27.75" customHeight="1" x14ac:dyDescent="0.15">
      <c r="A1070" s="36" t="str">
        <f t="shared" si="155"/>
        <v>Cooperativa de Hospitales de Antioquia - COHAN114100809</v>
      </c>
      <c r="B1070" s="36" t="b">
        <f>+A1070='[1]Anexo 9'!A1070</f>
        <v>1</v>
      </c>
      <c r="C1070" s="18">
        <v>890985122</v>
      </c>
      <c r="D1070" s="18" t="s">
        <v>1031</v>
      </c>
      <c r="E1070" s="15" t="s">
        <v>61</v>
      </c>
      <c r="F1070" s="15" t="s">
        <v>62</v>
      </c>
      <c r="G1070" s="15" t="s">
        <v>3155</v>
      </c>
      <c r="H1070" s="15" t="s">
        <v>3155</v>
      </c>
      <c r="I1070" s="15" t="s">
        <v>3155</v>
      </c>
      <c r="J1070" s="15">
        <v>5</v>
      </c>
      <c r="K1070" s="15" t="s">
        <v>3155</v>
      </c>
      <c r="L1070" s="15">
        <v>114100809</v>
      </c>
      <c r="M1070" s="15" t="s">
        <v>2480</v>
      </c>
      <c r="N1070" s="15" t="s">
        <v>1411</v>
      </c>
      <c r="O1070" s="18" t="s">
        <v>2481</v>
      </c>
      <c r="P1070" s="22" t="s">
        <v>73</v>
      </c>
      <c r="Q1070" s="15" t="s">
        <v>1413</v>
      </c>
      <c r="R1070" s="18" t="s">
        <v>5715</v>
      </c>
      <c r="S1070" s="22" t="b">
        <f t="shared" si="164"/>
        <v>0</v>
      </c>
      <c r="T1070" s="18" t="s">
        <v>6269</v>
      </c>
      <c r="U1070" s="18">
        <v>0</v>
      </c>
      <c r="V1070" s="15"/>
      <c r="W1070" s="18" t="s">
        <v>1824</v>
      </c>
      <c r="X1070" s="18"/>
      <c r="Y1070" s="15" t="s">
        <v>73</v>
      </c>
      <c r="Z1070" s="18" t="s">
        <v>2021</v>
      </c>
      <c r="AA1070" s="18" t="s">
        <v>71</v>
      </c>
      <c r="AB1070" s="18" t="s">
        <v>2483</v>
      </c>
      <c r="AC1070" s="67" t="str">
        <f>+VLOOKUP("*"&amp;L1070&amp;"*",'[2]REGISTROS SANITARIOS'!$D$732:$E$1070,2,FALSE)</f>
        <v>SI</v>
      </c>
      <c r="AD1070" s="22" t="s">
        <v>1025</v>
      </c>
      <c r="AE1070" s="16">
        <v>44354</v>
      </c>
      <c r="AF1070" s="34" t="s">
        <v>73</v>
      </c>
      <c r="AG1070" s="24">
        <v>38818</v>
      </c>
      <c r="AH1070" s="18">
        <v>18</v>
      </c>
      <c r="AI1070" s="18" t="s">
        <v>1049</v>
      </c>
      <c r="AJ1070" s="17">
        <v>715000</v>
      </c>
      <c r="AK1070" s="25">
        <v>715000</v>
      </c>
      <c r="AL1070" s="25">
        <v>110</v>
      </c>
      <c r="AM1070" s="35">
        <v>0</v>
      </c>
      <c r="AN1070" s="49">
        <f t="shared" si="156"/>
        <v>78650000</v>
      </c>
      <c r="AO1070" s="18"/>
      <c r="AP1070" s="15" t="s">
        <v>56</v>
      </c>
      <c r="AQ1070" s="43" t="str">
        <f t="shared" si="157"/>
        <v>SI</v>
      </c>
      <c r="AR1070" s="44">
        <f t="shared" si="158"/>
        <v>78650000</v>
      </c>
      <c r="AS1070" s="44">
        <f t="shared" si="159"/>
        <v>78650000</v>
      </c>
      <c r="AT1070" s="44">
        <f t="shared" si="160"/>
        <v>78650000</v>
      </c>
      <c r="AU1070" s="44">
        <f t="shared" si="161"/>
        <v>78650000</v>
      </c>
      <c r="AV1070" s="45" t="b">
        <f t="shared" si="162"/>
        <v>1</v>
      </c>
      <c r="AW1070" s="45" t="b">
        <f t="shared" si="163"/>
        <v>1</v>
      </c>
      <c r="AX1070" s="45"/>
    </row>
    <row r="1071" spans="1:50" s="36" customFormat="1" ht="27.75" customHeight="1" x14ac:dyDescent="0.15">
      <c r="A1071" s="36" t="str">
        <f t="shared" si="155"/>
        <v>Cooperativa de Hospitales de Antioquia - COHAN114100824</v>
      </c>
      <c r="B1071" s="36" t="b">
        <f>+A1071='[1]Anexo 9'!A1071</f>
        <v>1</v>
      </c>
      <c r="C1071" s="18">
        <v>890985122</v>
      </c>
      <c r="D1071" s="18" t="s">
        <v>1031</v>
      </c>
      <c r="E1071" s="15" t="s">
        <v>61</v>
      </c>
      <c r="F1071" s="15" t="s">
        <v>62</v>
      </c>
      <c r="G1071" s="15" t="s">
        <v>3155</v>
      </c>
      <c r="H1071" s="15" t="s">
        <v>3155</v>
      </c>
      <c r="I1071" s="15" t="s">
        <v>3155</v>
      </c>
      <c r="J1071" s="15">
        <v>4</v>
      </c>
      <c r="K1071" s="15" t="s">
        <v>3155</v>
      </c>
      <c r="L1071" s="15">
        <v>114100824</v>
      </c>
      <c r="M1071" s="15" t="s">
        <v>4316</v>
      </c>
      <c r="N1071" s="15" t="s">
        <v>940</v>
      </c>
      <c r="O1071" s="18" t="s">
        <v>4459</v>
      </c>
      <c r="P1071" s="22" t="s">
        <v>73</v>
      </c>
      <c r="Q1071" s="15" t="s">
        <v>5689</v>
      </c>
      <c r="R1071" s="18" t="s">
        <v>5689</v>
      </c>
      <c r="S1071" s="22" t="s">
        <v>73</v>
      </c>
      <c r="T1071" s="18">
        <v>0</v>
      </c>
      <c r="U1071" s="18">
        <v>0</v>
      </c>
      <c r="V1071" s="15"/>
      <c r="W1071" s="18" t="s">
        <v>6283</v>
      </c>
      <c r="X1071" s="18"/>
      <c r="Y1071" s="15" t="s">
        <v>73</v>
      </c>
      <c r="Z1071" s="18" t="s">
        <v>1704</v>
      </c>
      <c r="AA1071" s="18" t="s">
        <v>71</v>
      </c>
      <c r="AB1071" s="18" t="s">
        <v>6987</v>
      </c>
      <c r="AC1071" s="67" t="str">
        <f>+VLOOKUP("*"&amp;L1071&amp;"*",'[2]REGISTROS SANITARIOS'!$D$732:$E$1070,2,FALSE)</f>
        <v>SI</v>
      </c>
      <c r="AD1071" s="22" t="s">
        <v>1025</v>
      </c>
      <c r="AE1071" s="16">
        <v>45867</v>
      </c>
      <c r="AF1071" s="34" t="s">
        <v>73</v>
      </c>
      <c r="AG1071" s="24">
        <v>219782</v>
      </c>
      <c r="AH1071" s="18">
        <v>1</v>
      </c>
      <c r="AI1071" s="18" t="s">
        <v>1049</v>
      </c>
      <c r="AJ1071" s="17">
        <v>33</v>
      </c>
      <c r="AK1071" s="25">
        <v>33</v>
      </c>
      <c r="AL1071" s="25">
        <v>2988</v>
      </c>
      <c r="AM1071" s="35">
        <v>0</v>
      </c>
      <c r="AN1071" s="49">
        <f t="shared" si="156"/>
        <v>98604</v>
      </c>
      <c r="AO1071" s="18"/>
      <c r="AP1071" s="15">
        <v>1</v>
      </c>
      <c r="AQ1071" s="43" t="str">
        <f t="shared" si="157"/>
        <v>SI</v>
      </c>
      <c r="AR1071" s="44">
        <f t="shared" si="158"/>
        <v>98604</v>
      </c>
      <c r="AS1071" s="44">
        <f t="shared" si="159"/>
        <v>98604</v>
      </c>
      <c r="AT1071" s="44">
        <f t="shared" si="160"/>
        <v>98604</v>
      </c>
      <c r="AU1071" s="44">
        <f t="shared" si="161"/>
        <v>98604</v>
      </c>
      <c r="AV1071" s="45" t="b">
        <f t="shared" si="162"/>
        <v>1</v>
      </c>
      <c r="AW1071" s="45" t="b">
        <f t="shared" si="163"/>
        <v>1</v>
      </c>
      <c r="AX1071" s="45"/>
    </row>
    <row r="1072" spans="1:50" s="36" customFormat="1" ht="27.75" customHeight="1" x14ac:dyDescent="0.15">
      <c r="A1072" s="36" t="str">
        <f t="shared" si="155"/>
        <v>Cooperativa de Hospitales de Antioquia - COHAN114101109</v>
      </c>
      <c r="B1072" s="36" t="b">
        <f>+A1072='[1]Anexo 9'!A1072</f>
        <v>1</v>
      </c>
      <c r="C1072" s="18">
        <v>890985122</v>
      </c>
      <c r="D1072" s="18" t="s">
        <v>1031</v>
      </c>
      <c r="E1072" s="15" t="s">
        <v>61</v>
      </c>
      <c r="F1072" s="15" t="s">
        <v>62</v>
      </c>
      <c r="G1072" s="15" t="s">
        <v>3155</v>
      </c>
      <c r="H1072" s="15" t="s">
        <v>3155</v>
      </c>
      <c r="I1072" s="15" t="s">
        <v>3155</v>
      </c>
      <c r="J1072" s="15">
        <v>6</v>
      </c>
      <c r="K1072" s="15" t="s">
        <v>3155</v>
      </c>
      <c r="L1072" s="15">
        <v>114101109</v>
      </c>
      <c r="M1072" s="15" t="s">
        <v>2484</v>
      </c>
      <c r="N1072" s="15" t="s">
        <v>1436</v>
      </c>
      <c r="O1072" s="18" t="s">
        <v>2485</v>
      </c>
      <c r="P1072" s="22" t="s">
        <v>3841</v>
      </c>
      <c r="Q1072" s="15" t="s">
        <v>1720</v>
      </c>
      <c r="R1072" s="18" t="s">
        <v>1823</v>
      </c>
      <c r="S1072" s="22" t="b">
        <f t="shared" ref="S1072:S1083" si="165">+R1072=Q1072</f>
        <v>0</v>
      </c>
      <c r="T1072" s="18" t="s">
        <v>1766</v>
      </c>
      <c r="U1072" s="18">
        <v>0</v>
      </c>
      <c r="V1072" s="15"/>
      <c r="W1072" s="18" t="s">
        <v>2086</v>
      </c>
      <c r="X1072" s="18"/>
      <c r="Y1072" s="15" t="s">
        <v>73</v>
      </c>
      <c r="Z1072" s="18" t="s">
        <v>2469</v>
      </c>
      <c r="AA1072" s="18" t="s">
        <v>71</v>
      </c>
      <c r="AB1072" s="18" t="s">
        <v>2486</v>
      </c>
      <c r="AC1072" s="67" t="str">
        <f>+VLOOKUP("*"&amp;L1072&amp;"*",'[2]REGISTROS SANITARIOS'!$D$732:$E$1070,2,FALSE)</f>
        <v>SI</v>
      </c>
      <c r="AD1072" s="22" t="s">
        <v>1025</v>
      </c>
      <c r="AE1072" s="16">
        <v>45215</v>
      </c>
      <c r="AF1072" s="34" t="s">
        <v>73</v>
      </c>
      <c r="AG1072" s="24">
        <v>20030724</v>
      </c>
      <c r="AH1072" s="18">
        <v>4</v>
      </c>
      <c r="AI1072" s="18" t="s">
        <v>1049</v>
      </c>
      <c r="AJ1072" s="17">
        <v>22000</v>
      </c>
      <c r="AK1072" s="25">
        <v>22000</v>
      </c>
      <c r="AL1072" s="25">
        <v>375</v>
      </c>
      <c r="AM1072" s="35">
        <v>0</v>
      </c>
      <c r="AN1072" s="49">
        <f t="shared" si="156"/>
        <v>8250000</v>
      </c>
      <c r="AO1072" s="18"/>
      <c r="AP1072" s="15" t="s">
        <v>56</v>
      </c>
      <c r="AQ1072" s="43" t="str">
        <f t="shared" si="157"/>
        <v>SI</v>
      </c>
      <c r="AR1072" s="44">
        <f t="shared" si="158"/>
        <v>8250000</v>
      </c>
      <c r="AS1072" s="44">
        <f t="shared" si="159"/>
        <v>8250000</v>
      </c>
      <c r="AT1072" s="44">
        <f t="shared" si="160"/>
        <v>8250000</v>
      </c>
      <c r="AU1072" s="44">
        <f t="shared" si="161"/>
        <v>8250000</v>
      </c>
      <c r="AV1072" s="45" t="b">
        <f t="shared" si="162"/>
        <v>1</v>
      </c>
      <c r="AW1072" s="45" t="b">
        <f t="shared" si="163"/>
        <v>1</v>
      </c>
      <c r="AX1072" s="45"/>
    </row>
    <row r="1073" spans="1:50" s="36" customFormat="1" ht="27.75" customHeight="1" x14ac:dyDescent="0.15">
      <c r="A1073" s="36" t="str">
        <f t="shared" si="155"/>
        <v>Cooperativa de Hospitales de Antioquia - COHAN114101209</v>
      </c>
      <c r="B1073" s="36" t="b">
        <f>+A1073='[1]Anexo 9'!A1073</f>
        <v>1</v>
      </c>
      <c r="C1073" s="18">
        <v>890985122</v>
      </c>
      <c r="D1073" s="18" t="s">
        <v>1031</v>
      </c>
      <c r="E1073" s="15" t="s">
        <v>61</v>
      </c>
      <c r="F1073" s="15" t="s">
        <v>62</v>
      </c>
      <c r="G1073" s="15" t="s">
        <v>3155</v>
      </c>
      <c r="H1073" s="15" t="s">
        <v>3155</v>
      </c>
      <c r="I1073" s="15" t="s">
        <v>3155</v>
      </c>
      <c r="J1073" s="15">
        <v>6</v>
      </c>
      <c r="K1073" s="15" t="s">
        <v>3155</v>
      </c>
      <c r="L1073" s="15">
        <v>114101209</v>
      </c>
      <c r="M1073" s="15" t="s">
        <v>2487</v>
      </c>
      <c r="N1073" s="15" t="s">
        <v>1436</v>
      </c>
      <c r="O1073" s="18" t="s">
        <v>2488</v>
      </c>
      <c r="P1073" s="22" t="s">
        <v>3841</v>
      </c>
      <c r="Q1073" s="15" t="s">
        <v>1428</v>
      </c>
      <c r="R1073" s="18" t="s">
        <v>1823</v>
      </c>
      <c r="S1073" s="22" t="b">
        <f t="shared" si="165"/>
        <v>0</v>
      </c>
      <c r="T1073" s="18" t="s">
        <v>2042</v>
      </c>
      <c r="U1073" s="18" t="s">
        <v>6284</v>
      </c>
      <c r="V1073" s="15"/>
      <c r="W1073" s="18" t="s">
        <v>2086</v>
      </c>
      <c r="X1073" s="18"/>
      <c r="Y1073" s="15" t="s">
        <v>73</v>
      </c>
      <c r="Z1073" s="18" t="s">
        <v>2464</v>
      </c>
      <c r="AA1073" s="18" t="s">
        <v>71</v>
      </c>
      <c r="AB1073" s="18" t="s">
        <v>6988</v>
      </c>
      <c r="AC1073" s="67" t="str">
        <f>+VLOOKUP("*"&amp;L1073&amp;"*",'[2]REGISTROS SANITARIOS'!$D$732:$E$1070,2,FALSE)</f>
        <v>SI</v>
      </c>
      <c r="AD1073" s="22" t="s">
        <v>1025</v>
      </c>
      <c r="AE1073" s="16">
        <v>43866</v>
      </c>
      <c r="AF1073" s="34" t="s">
        <v>68</v>
      </c>
      <c r="AG1073" s="24">
        <v>19940399</v>
      </c>
      <c r="AH1073" s="18">
        <v>2</v>
      </c>
      <c r="AI1073" s="18" t="s">
        <v>1049</v>
      </c>
      <c r="AJ1073" s="17">
        <v>104500</v>
      </c>
      <c r="AK1073" s="25">
        <v>104500</v>
      </c>
      <c r="AL1073" s="25">
        <v>51</v>
      </c>
      <c r="AM1073" s="35">
        <v>0</v>
      </c>
      <c r="AN1073" s="49">
        <f t="shared" si="156"/>
        <v>5329500</v>
      </c>
      <c r="AO1073" s="18"/>
      <c r="AP1073" s="15">
        <v>1</v>
      </c>
      <c r="AQ1073" s="43" t="str">
        <f t="shared" si="157"/>
        <v>SI</v>
      </c>
      <c r="AR1073" s="44">
        <f t="shared" si="158"/>
        <v>5329500</v>
      </c>
      <c r="AS1073" s="44">
        <f t="shared" si="159"/>
        <v>5329500</v>
      </c>
      <c r="AT1073" s="44">
        <f t="shared" si="160"/>
        <v>5329500</v>
      </c>
      <c r="AU1073" s="44">
        <f t="shared" si="161"/>
        <v>5329500</v>
      </c>
      <c r="AV1073" s="45" t="b">
        <f t="shared" si="162"/>
        <v>1</v>
      </c>
      <c r="AW1073" s="45" t="b">
        <f t="shared" si="163"/>
        <v>1</v>
      </c>
      <c r="AX1073" s="45"/>
    </row>
    <row r="1074" spans="1:50" s="36" customFormat="1" ht="27.75" customHeight="1" x14ac:dyDescent="0.15">
      <c r="A1074" s="36" t="str">
        <f t="shared" si="155"/>
        <v>Cooperativa de Hospitales de Antioquia - COHAN114101309</v>
      </c>
      <c r="B1074" s="36" t="b">
        <f>+A1074='[1]Anexo 9'!A1074</f>
        <v>1</v>
      </c>
      <c r="C1074" s="18">
        <v>890985122</v>
      </c>
      <c r="D1074" s="18" t="s">
        <v>1031</v>
      </c>
      <c r="E1074" s="15" t="s">
        <v>61</v>
      </c>
      <c r="F1074" s="15" t="s">
        <v>1652</v>
      </c>
      <c r="G1074" s="15">
        <f>+VLOOKUP(F1074,[3]Sheet1!$E$3:$G$74,3,FALSE)</f>
        <v>19</v>
      </c>
      <c r="H1074" s="15">
        <f>+VLOOKUP(D1074&amp;F1074,'TD para paquetes'!$E$3:$I$441,5,FALSE)</f>
        <v>19</v>
      </c>
      <c r="I1074" s="15" t="s">
        <v>1025</v>
      </c>
      <c r="J1074" s="15">
        <v>5</v>
      </c>
      <c r="K1074" s="15">
        <v>2</v>
      </c>
      <c r="L1074" s="15">
        <v>114101309</v>
      </c>
      <c r="M1074" s="15" t="s">
        <v>1705</v>
      </c>
      <c r="N1074" s="15" t="s">
        <v>1436</v>
      </c>
      <c r="O1074" s="18" t="s">
        <v>4460</v>
      </c>
      <c r="P1074" s="22" t="s">
        <v>73</v>
      </c>
      <c r="Q1074" s="15" t="s">
        <v>1428</v>
      </c>
      <c r="R1074" s="18" t="s">
        <v>5732</v>
      </c>
      <c r="S1074" s="22" t="b">
        <f t="shared" si="165"/>
        <v>0</v>
      </c>
      <c r="T1074" s="18" t="s">
        <v>6269</v>
      </c>
      <c r="U1074" s="18">
        <v>0</v>
      </c>
      <c r="V1074" s="15"/>
      <c r="W1074" s="18" t="s">
        <v>6285</v>
      </c>
      <c r="X1074" s="18"/>
      <c r="Y1074" s="15" t="s">
        <v>73</v>
      </c>
      <c r="Z1074" s="18" t="s">
        <v>6434</v>
      </c>
      <c r="AA1074" s="18" t="s">
        <v>71</v>
      </c>
      <c r="AB1074" s="18" t="s">
        <v>6989</v>
      </c>
      <c r="AC1074" s="67" t="str">
        <f>+VLOOKUP("*"&amp;L1074&amp;"*",'[2]REGISTROS SANITARIOS'!$D$732:$E$1070,2,FALSE)</f>
        <v>SI</v>
      </c>
      <c r="AD1074" s="22" t="s">
        <v>1025</v>
      </c>
      <c r="AE1074" s="16">
        <v>45560</v>
      </c>
      <c r="AF1074" s="34" t="s">
        <v>73</v>
      </c>
      <c r="AG1074" s="24">
        <v>20003537</v>
      </c>
      <c r="AH1074" s="18">
        <v>2</v>
      </c>
      <c r="AI1074" s="18" t="s">
        <v>1049</v>
      </c>
      <c r="AJ1074" s="17">
        <v>71.5</v>
      </c>
      <c r="AK1074" s="25">
        <v>71.5</v>
      </c>
      <c r="AL1074" s="25">
        <v>126</v>
      </c>
      <c r="AM1074" s="35">
        <v>0</v>
      </c>
      <c r="AN1074" s="49">
        <f t="shared" si="156"/>
        <v>9009</v>
      </c>
      <c r="AO1074" s="18"/>
      <c r="AP1074" s="15">
        <v>1</v>
      </c>
      <c r="AQ1074" s="43" t="str">
        <f t="shared" si="157"/>
        <v>SI</v>
      </c>
      <c r="AR1074" s="44">
        <f t="shared" si="158"/>
        <v>9009</v>
      </c>
      <c r="AS1074" s="44">
        <f t="shared" si="159"/>
        <v>9009</v>
      </c>
      <c r="AT1074" s="44">
        <f t="shared" si="160"/>
        <v>9009</v>
      </c>
      <c r="AU1074" s="44">
        <f t="shared" si="161"/>
        <v>9009</v>
      </c>
      <c r="AV1074" s="45" t="b">
        <f t="shared" si="162"/>
        <v>1</v>
      </c>
      <c r="AW1074" s="45" t="b">
        <f t="shared" si="163"/>
        <v>1</v>
      </c>
      <c r="AX1074" s="45"/>
    </row>
    <row r="1075" spans="1:50" s="36" customFormat="1" ht="27.75" customHeight="1" x14ac:dyDescent="0.15">
      <c r="A1075" s="36" t="str">
        <f t="shared" si="155"/>
        <v>Cooperativa de Hospitales de Antioquia - COHAN114101315</v>
      </c>
      <c r="B1075" s="36" t="b">
        <f>+A1075='[1]Anexo 9'!A1075</f>
        <v>1</v>
      </c>
      <c r="C1075" s="18">
        <v>890985122</v>
      </c>
      <c r="D1075" s="18" t="s">
        <v>1031</v>
      </c>
      <c r="E1075" s="15" t="s">
        <v>61</v>
      </c>
      <c r="F1075" s="15" t="s">
        <v>1652</v>
      </c>
      <c r="G1075" s="15">
        <f>+VLOOKUP(F1075,[3]Sheet1!$E$3:$G$74,3,FALSE)</f>
        <v>19</v>
      </c>
      <c r="H1075" s="15">
        <f>+VLOOKUP(D1075&amp;F1075,'TD para paquetes'!$E$3:$I$441,5,FALSE)</f>
        <v>19</v>
      </c>
      <c r="I1075" s="15" t="s">
        <v>1025</v>
      </c>
      <c r="J1075" s="15">
        <v>5</v>
      </c>
      <c r="K1075" s="15">
        <v>2</v>
      </c>
      <c r="L1075" s="15">
        <v>114101315</v>
      </c>
      <c r="M1075" s="15" t="s">
        <v>1709</v>
      </c>
      <c r="N1075" s="15" t="s">
        <v>1436</v>
      </c>
      <c r="O1075" s="18" t="s">
        <v>4461</v>
      </c>
      <c r="P1075" s="22" t="s">
        <v>73</v>
      </c>
      <c r="Q1075" s="15" t="s">
        <v>1428</v>
      </c>
      <c r="R1075" s="18" t="s">
        <v>2676</v>
      </c>
      <c r="S1075" s="22" t="b">
        <f t="shared" si="165"/>
        <v>0</v>
      </c>
      <c r="T1075" s="18">
        <v>0</v>
      </c>
      <c r="U1075" s="18">
        <v>0</v>
      </c>
      <c r="V1075" s="15"/>
      <c r="W1075" s="18" t="s">
        <v>6286</v>
      </c>
      <c r="X1075" s="18"/>
      <c r="Y1075" s="15" t="s">
        <v>73</v>
      </c>
      <c r="Z1075" s="18" t="s">
        <v>306</v>
      </c>
      <c r="AA1075" s="18" t="s">
        <v>71</v>
      </c>
      <c r="AB1075" s="18" t="s">
        <v>6990</v>
      </c>
      <c r="AC1075" s="67" t="e">
        <f>+VLOOKUP("*"&amp;L1075&amp;"*",'[2]REGISTROS SANITARIOS'!$D$732:$E$1070,2,FALSE)</f>
        <v>#N/A</v>
      </c>
      <c r="AD1075" s="22" t="s">
        <v>44</v>
      </c>
      <c r="AE1075" s="16">
        <v>43806</v>
      </c>
      <c r="AF1075" s="34" t="s">
        <v>68</v>
      </c>
      <c r="AG1075" s="24">
        <v>1</v>
      </c>
      <c r="AH1075" s="18">
        <v>0</v>
      </c>
      <c r="AI1075" s="18" t="s">
        <v>8247</v>
      </c>
      <c r="AJ1075" s="17">
        <v>148.5</v>
      </c>
      <c r="AK1075" s="25">
        <v>148.5</v>
      </c>
      <c r="AL1075" s="25">
        <v>139</v>
      </c>
      <c r="AM1075" s="35">
        <v>0</v>
      </c>
      <c r="AN1075" s="49">
        <f t="shared" si="156"/>
        <v>20641.5</v>
      </c>
      <c r="AO1075" s="18"/>
      <c r="AP1075" s="15">
        <v>1</v>
      </c>
      <c r="AQ1075" s="43" t="str">
        <f t="shared" si="157"/>
        <v>SI</v>
      </c>
      <c r="AR1075" s="44">
        <f t="shared" si="158"/>
        <v>20641.5</v>
      </c>
      <c r="AS1075" s="44">
        <f t="shared" si="159"/>
        <v>20641.5</v>
      </c>
      <c r="AT1075" s="44">
        <f t="shared" si="160"/>
        <v>20641.5</v>
      </c>
      <c r="AU1075" s="44">
        <f t="shared" si="161"/>
        <v>20641.5</v>
      </c>
      <c r="AV1075" s="45" t="b">
        <f t="shared" si="162"/>
        <v>1</v>
      </c>
      <c r="AW1075" s="45" t="b">
        <f t="shared" si="163"/>
        <v>1</v>
      </c>
      <c r="AX1075" s="45"/>
    </row>
    <row r="1076" spans="1:50" s="36" customFormat="1" ht="27.75" customHeight="1" x14ac:dyDescent="0.15">
      <c r="A1076" s="36" t="str">
        <f t="shared" si="155"/>
        <v>Cooperativa de Hospitales de Antioquia - COHAN114101420</v>
      </c>
      <c r="B1076" s="36" t="b">
        <f>+A1076='[1]Anexo 9'!A1076</f>
        <v>1</v>
      </c>
      <c r="C1076" s="18">
        <v>890985122</v>
      </c>
      <c r="D1076" s="18" t="s">
        <v>1031</v>
      </c>
      <c r="E1076" s="15" t="s">
        <v>61</v>
      </c>
      <c r="F1076" s="15" t="s">
        <v>1652</v>
      </c>
      <c r="G1076" s="15">
        <f>+VLOOKUP(F1076,[3]Sheet1!$E$3:$G$74,3,FALSE)</f>
        <v>19</v>
      </c>
      <c r="H1076" s="15">
        <f>+VLOOKUP(D1076&amp;F1076,'TD para paquetes'!$E$3:$I$441,5,FALSE)</f>
        <v>19</v>
      </c>
      <c r="I1076" s="15" t="s">
        <v>1025</v>
      </c>
      <c r="J1076" s="15">
        <v>4</v>
      </c>
      <c r="K1076" s="15">
        <v>2</v>
      </c>
      <c r="L1076" s="15">
        <v>114101420</v>
      </c>
      <c r="M1076" s="15" t="s">
        <v>1711</v>
      </c>
      <c r="N1076" s="15" t="s">
        <v>1436</v>
      </c>
      <c r="O1076" s="18" t="s">
        <v>1712</v>
      </c>
      <c r="P1076" s="22" t="s">
        <v>73</v>
      </c>
      <c r="Q1076" s="15" t="s">
        <v>1713</v>
      </c>
      <c r="R1076" s="18" t="s">
        <v>1655</v>
      </c>
      <c r="S1076" s="22" t="b">
        <f t="shared" si="165"/>
        <v>0</v>
      </c>
      <c r="T1076" s="18" t="s">
        <v>1766</v>
      </c>
      <c r="U1076" s="18">
        <v>0</v>
      </c>
      <c r="V1076" s="15"/>
      <c r="W1076" s="18" t="s">
        <v>1714</v>
      </c>
      <c r="X1076" s="18"/>
      <c r="Y1076" s="15" t="s">
        <v>73</v>
      </c>
      <c r="Z1076" s="18" t="s">
        <v>1657</v>
      </c>
      <c r="AA1076" s="18" t="s">
        <v>71</v>
      </c>
      <c r="AB1076" s="18" t="s">
        <v>6991</v>
      </c>
      <c r="AC1076" s="67" t="str">
        <f>+VLOOKUP("*"&amp;L1076&amp;"*",'[2]REGISTROS SANITARIOS'!$D$732:$E$1070,2,FALSE)</f>
        <v>SI</v>
      </c>
      <c r="AD1076" s="22" t="s">
        <v>1025</v>
      </c>
      <c r="AE1076" s="16">
        <v>44160</v>
      </c>
      <c r="AF1076" s="34" t="s">
        <v>68</v>
      </c>
      <c r="AG1076" s="24">
        <v>19949930</v>
      </c>
      <c r="AH1076" s="18">
        <v>24</v>
      </c>
      <c r="AI1076" s="18" t="s">
        <v>8248</v>
      </c>
      <c r="AJ1076" s="17">
        <v>137.5</v>
      </c>
      <c r="AK1076" s="25">
        <v>137.5</v>
      </c>
      <c r="AL1076" s="25">
        <v>185</v>
      </c>
      <c r="AM1076" s="35">
        <v>0</v>
      </c>
      <c r="AN1076" s="49">
        <f t="shared" si="156"/>
        <v>25437.5</v>
      </c>
      <c r="AO1076" s="18"/>
      <c r="AP1076" s="15">
        <v>1</v>
      </c>
      <c r="AQ1076" s="43" t="str">
        <f t="shared" si="157"/>
        <v>SI</v>
      </c>
      <c r="AR1076" s="44">
        <f t="shared" si="158"/>
        <v>25437.5</v>
      </c>
      <c r="AS1076" s="44">
        <f t="shared" si="159"/>
        <v>25437.5</v>
      </c>
      <c r="AT1076" s="44">
        <f t="shared" si="160"/>
        <v>25437.5</v>
      </c>
      <c r="AU1076" s="44">
        <f t="shared" si="161"/>
        <v>25437.5</v>
      </c>
      <c r="AV1076" s="45" t="b">
        <f t="shared" si="162"/>
        <v>1</v>
      </c>
      <c r="AW1076" s="45" t="b">
        <f t="shared" si="163"/>
        <v>1</v>
      </c>
      <c r="AX1076" s="45"/>
    </row>
    <row r="1077" spans="1:50" s="36" customFormat="1" ht="27.75" customHeight="1" x14ac:dyDescent="0.15">
      <c r="A1077" s="36" t="str">
        <f t="shared" si="155"/>
        <v>Cooperativa de Hospitales de Antioquia - COHAN114101430</v>
      </c>
      <c r="B1077" s="36" t="b">
        <f>+A1077='[1]Anexo 9'!A1077</f>
        <v>1</v>
      </c>
      <c r="C1077" s="18">
        <v>890985122</v>
      </c>
      <c r="D1077" s="18" t="s">
        <v>1031</v>
      </c>
      <c r="E1077" s="15" t="s">
        <v>61</v>
      </c>
      <c r="F1077" s="15" t="s">
        <v>1652</v>
      </c>
      <c r="G1077" s="15">
        <f>+VLOOKUP(F1077,[3]Sheet1!$E$3:$G$74,3,FALSE)</f>
        <v>19</v>
      </c>
      <c r="H1077" s="15">
        <f>+VLOOKUP(D1077&amp;F1077,'TD para paquetes'!$E$3:$I$441,5,FALSE)</f>
        <v>19</v>
      </c>
      <c r="I1077" s="15" t="s">
        <v>1025</v>
      </c>
      <c r="J1077" s="15">
        <v>5</v>
      </c>
      <c r="K1077" s="15">
        <v>2</v>
      </c>
      <c r="L1077" s="15">
        <v>114101430</v>
      </c>
      <c r="M1077" s="15" t="s">
        <v>1715</v>
      </c>
      <c r="N1077" s="15" t="s">
        <v>1436</v>
      </c>
      <c r="O1077" s="18" t="s">
        <v>1712</v>
      </c>
      <c r="P1077" s="22" t="s">
        <v>3841</v>
      </c>
      <c r="Q1077" s="15" t="s">
        <v>1713</v>
      </c>
      <c r="R1077" s="18" t="s">
        <v>1655</v>
      </c>
      <c r="S1077" s="22" t="b">
        <f t="shared" si="165"/>
        <v>0</v>
      </c>
      <c r="T1077" s="18" t="s">
        <v>1766</v>
      </c>
      <c r="U1077" s="18">
        <v>0</v>
      </c>
      <c r="V1077" s="15"/>
      <c r="W1077" s="18" t="s">
        <v>1714</v>
      </c>
      <c r="X1077" s="18"/>
      <c r="Y1077" s="15" t="s">
        <v>73</v>
      </c>
      <c r="Z1077" s="18" t="s">
        <v>1657</v>
      </c>
      <c r="AA1077" s="18" t="s">
        <v>71</v>
      </c>
      <c r="AB1077" s="18" t="s">
        <v>6991</v>
      </c>
      <c r="AC1077" s="67" t="str">
        <f>+VLOOKUP("*"&amp;L1077&amp;"*",'[2]REGISTROS SANITARIOS'!$D$732:$E$1070,2,FALSE)</f>
        <v>SI</v>
      </c>
      <c r="AD1077" s="22" t="s">
        <v>1025</v>
      </c>
      <c r="AE1077" s="16">
        <v>44160</v>
      </c>
      <c r="AF1077" s="34" t="s">
        <v>68</v>
      </c>
      <c r="AG1077" s="24">
        <v>19949930</v>
      </c>
      <c r="AH1077" s="18">
        <v>24</v>
      </c>
      <c r="AI1077" s="18" t="s">
        <v>8248</v>
      </c>
      <c r="AJ1077" s="17">
        <v>77</v>
      </c>
      <c r="AK1077" s="25">
        <v>77</v>
      </c>
      <c r="AL1077" s="25">
        <v>185</v>
      </c>
      <c r="AM1077" s="35">
        <v>0</v>
      </c>
      <c r="AN1077" s="49">
        <f t="shared" si="156"/>
        <v>14245</v>
      </c>
      <c r="AO1077" s="18"/>
      <c r="AP1077" s="15">
        <v>1</v>
      </c>
      <c r="AQ1077" s="43" t="str">
        <f t="shared" si="157"/>
        <v>SI</v>
      </c>
      <c r="AR1077" s="44">
        <f t="shared" si="158"/>
        <v>14245</v>
      </c>
      <c r="AS1077" s="44">
        <f t="shared" si="159"/>
        <v>14245</v>
      </c>
      <c r="AT1077" s="44">
        <f t="shared" si="160"/>
        <v>14245</v>
      </c>
      <c r="AU1077" s="44">
        <f t="shared" si="161"/>
        <v>14245</v>
      </c>
      <c r="AV1077" s="45" t="b">
        <f t="shared" si="162"/>
        <v>1</v>
      </c>
      <c r="AW1077" s="45" t="b">
        <f t="shared" si="163"/>
        <v>1</v>
      </c>
      <c r="AX1077" s="45"/>
    </row>
    <row r="1078" spans="1:50" s="36" customFormat="1" ht="27.75" customHeight="1" x14ac:dyDescent="0.15">
      <c r="A1078" s="36" t="str">
        <f t="shared" si="155"/>
        <v>Cooperativa de Hospitales de Antioquia - COHAN114101520</v>
      </c>
      <c r="B1078" s="36" t="b">
        <f>+A1078='[1]Anexo 9'!A1078</f>
        <v>1</v>
      </c>
      <c r="C1078" s="18">
        <v>890985122</v>
      </c>
      <c r="D1078" s="18" t="s">
        <v>1031</v>
      </c>
      <c r="E1078" s="15" t="s">
        <v>61</v>
      </c>
      <c r="F1078" s="15" t="s">
        <v>1652</v>
      </c>
      <c r="G1078" s="15">
        <f>+VLOOKUP(F1078,[3]Sheet1!$E$3:$G$74,3,FALSE)</f>
        <v>19</v>
      </c>
      <c r="H1078" s="15">
        <f>+VLOOKUP(D1078&amp;F1078,'TD para paquetes'!$E$3:$I$441,5,FALSE)</f>
        <v>19</v>
      </c>
      <c r="I1078" s="15" t="s">
        <v>1025</v>
      </c>
      <c r="J1078" s="15">
        <v>5</v>
      </c>
      <c r="K1078" s="15">
        <v>2</v>
      </c>
      <c r="L1078" s="15">
        <v>114101520</v>
      </c>
      <c r="M1078" s="15" t="s">
        <v>1718</v>
      </c>
      <c r="N1078" s="15" t="s">
        <v>1436</v>
      </c>
      <c r="O1078" s="18" t="s">
        <v>1719</v>
      </c>
      <c r="P1078" s="22" t="s">
        <v>73</v>
      </c>
      <c r="Q1078" s="15" t="s">
        <v>1720</v>
      </c>
      <c r="R1078" s="18" t="s">
        <v>1721</v>
      </c>
      <c r="S1078" s="22" t="b">
        <f t="shared" si="165"/>
        <v>0</v>
      </c>
      <c r="T1078" s="18">
        <v>0</v>
      </c>
      <c r="U1078" s="18">
        <v>0</v>
      </c>
      <c r="V1078" s="15"/>
      <c r="W1078" s="18" t="s">
        <v>1722</v>
      </c>
      <c r="X1078" s="18"/>
      <c r="Y1078" s="15" t="s">
        <v>73</v>
      </c>
      <c r="Z1078" s="18" t="s">
        <v>1723</v>
      </c>
      <c r="AA1078" s="18" t="s">
        <v>1724</v>
      </c>
      <c r="AB1078" s="18" t="s">
        <v>1725</v>
      </c>
      <c r="AC1078" s="67" t="str">
        <f>+VLOOKUP("*"&amp;L1078&amp;"*",'[2]REGISTROS SANITARIOS'!$D$732:$E$1070,2,FALSE)</f>
        <v>SI</v>
      </c>
      <c r="AD1078" s="22" t="s">
        <v>1025</v>
      </c>
      <c r="AE1078" s="16">
        <v>44169</v>
      </c>
      <c r="AF1078" s="34" t="s">
        <v>68</v>
      </c>
      <c r="AG1078" s="24">
        <v>59491</v>
      </c>
      <c r="AH1078" s="18">
        <v>3</v>
      </c>
      <c r="AI1078" s="18" t="s">
        <v>8248</v>
      </c>
      <c r="AJ1078" s="17">
        <v>49.5</v>
      </c>
      <c r="AK1078" s="25">
        <v>49.5</v>
      </c>
      <c r="AL1078" s="25">
        <v>2438</v>
      </c>
      <c r="AM1078" s="35">
        <v>0</v>
      </c>
      <c r="AN1078" s="49">
        <f t="shared" si="156"/>
        <v>120681</v>
      </c>
      <c r="AO1078" s="18"/>
      <c r="AP1078" s="15">
        <v>1</v>
      </c>
      <c r="AQ1078" s="43" t="str">
        <f t="shared" si="157"/>
        <v>SI</v>
      </c>
      <c r="AR1078" s="44">
        <f t="shared" si="158"/>
        <v>120681</v>
      </c>
      <c r="AS1078" s="44">
        <f t="shared" si="159"/>
        <v>120681</v>
      </c>
      <c r="AT1078" s="44">
        <f t="shared" si="160"/>
        <v>120681</v>
      </c>
      <c r="AU1078" s="44">
        <f t="shared" si="161"/>
        <v>120681</v>
      </c>
      <c r="AV1078" s="45" t="b">
        <f t="shared" si="162"/>
        <v>1</v>
      </c>
      <c r="AW1078" s="45" t="b">
        <f t="shared" si="163"/>
        <v>1</v>
      </c>
      <c r="AX1078" s="45"/>
    </row>
    <row r="1079" spans="1:50" s="36" customFormat="1" ht="27.75" customHeight="1" x14ac:dyDescent="0.15">
      <c r="A1079" s="36" t="str">
        <f t="shared" si="155"/>
        <v>Cooperativa de Hospitales de Antioquia - COHAN114110109</v>
      </c>
      <c r="B1079" s="36" t="b">
        <f>+A1079='[1]Anexo 9'!A1079</f>
        <v>1</v>
      </c>
      <c r="C1079" s="18">
        <v>890985122</v>
      </c>
      <c r="D1079" s="18" t="s">
        <v>1031</v>
      </c>
      <c r="E1079" s="15" t="s">
        <v>61</v>
      </c>
      <c r="F1079" s="15" t="s">
        <v>62</v>
      </c>
      <c r="G1079" s="15" t="s">
        <v>3155</v>
      </c>
      <c r="H1079" s="15" t="s">
        <v>3155</v>
      </c>
      <c r="I1079" s="15" t="s">
        <v>3155</v>
      </c>
      <c r="J1079" s="15">
        <v>5</v>
      </c>
      <c r="K1079" s="15" t="s">
        <v>3155</v>
      </c>
      <c r="L1079" s="15">
        <v>114110109</v>
      </c>
      <c r="M1079" s="15" t="s">
        <v>2490</v>
      </c>
      <c r="N1079" s="15" t="s">
        <v>1436</v>
      </c>
      <c r="O1079" s="18" t="s">
        <v>2491</v>
      </c>
      <c r="P1079" s="22" t="s">
        <v>3841</v>
      </c>
      <c r="Q1079" s="15" t="s">
        <v>1822</v>
      </c>
      <c r="R1079" s="18" t="s">
        <v>1756</v>
      </c>
      <c r="S1079" s="22" t="b">
        <f t="shared" si="165"/>
        <v>0</v>
      </c>
      <c r="T1079" s="18" t="s">
        <v>6287</v>
      </c>
      <c r="U1079" s="18">
        <v>0</v>
      </c>
      <c r="V1079" s="15"/>
      <c r="W1079" s="18" t="s">
        <v>2134</v>
      </c>
      <c r="X1079" s="18"/>
      <c r="Y1079" s="15" t="s">
        <v>73</v>
      </c>
      <c r="Z1079" s="18" t="s">
        <v>1730</v>
      </c>
      <c r="AA1079" s="18" t="s">
        <v>71</v>
      </c>
      <c r="AB1079" s="18" t="s">
        <v>2492</v>
      </c>
      <c r="AC1079" s="67" t="str">
        <f>+VLOOKUP("*"&amp;L1079&amp;"*",'[2]REGISTROS SANITARIOS'!$D$732:$E$1070,2,FALSE)</f>
        <v>SI</v>
      </c>
      <c r="AD1079" s="22" t="s">
        <v>1025</v>
      </c>
      <c r="AE1079" s="16">
        <v>43522</v>
      </c>
      <c r="AF1079" s="34" t="s">
        <v>68</v>
      </c>
      <c r="AG1079" s="24">
        <v>19900906</v>
      </c>
      <c r="AH1079" s="18">
        <v>12</v>
      </c>
      <c r="AI1079" s="18" t="s">
        <v>8248</v>
      </c>
      <c r="AJ1079" s="17">
        <v>56650</v>
      </c>
      <c r="AK1079" s="25">
        <v>56650</v>
      </c>
      <c r="AL1079" s="25">
        <v>153</v>
      </c>
      <c r="AM1079" s="35">
        <v>0</v>
      </c>
      <c r="AN1079" s="49">
        <f t="shared" si="156"/>
        <v>8667450</v>
      </c>
      <c r="AO1079" s="18"/>
      <c r="AP1079" s="15">
        <v>1</v>
      </c>
      <c r="AQ1079" s="43" t="str">
        <f t="shared" si="157"/>
        <v>SI</v>
      </c>
      <c r="AR1079" s="44">
        <f t="shared" si="158"/>
        <v>8667450</v>
      </c>
      <c r="AS1079" s="44">
        <f t="shared" si="159"/>
        <v>8667450</v>
      </c>
      <c r="AT1079" s="44">
        <f t="shared" si="160"/>
        <v>8667450</v>
      </c>
      <c r="AU1079" s="44">
        <f t="shared" si="161"/>
        <v>8667450</v>
      </c>
      <c r="AV1079" s="45" t="b">
        <f t="shared" si="162"/>
        <v>1</v>
      </c>
      <c r="AW1079" s="45" t="b">
        <f t="shared" si="163"/>
        <v>1</v>
      </c>
      <c r="AX1079" s="45"/>
    </row>
    <row r="1080" spans="1:50" s="36" customFormat="1" ht="27.75" customHeight="1" x14ac:dyDescent="0.15">
      <c r="A1080" s="36" t="str">
        <f t="shared" si="155"/>
        <v>Cooperativa de Hospitales de Antioquia - COHAN114110309</v>
      </c>
      <c r="B1080" s="36" t="b">
        <f>+A1080='[1]Anexo 9'!A1080</f>
        <v>1</v>
      </c>
      <c r="C1080" s="18">
        <v>890985122</v>
      </c>
      <c r="D1080" s="18" t="s">
        <v>1031</v>
      </c>
      <c r="E1080" s="15" t="s">
        <v>61</v>
      </c>
      <c r="F1080" s="15" t="s">
        <v>62</v>
      </c>
      <c r="G1080" s="15" t="s">
        <v>3155</v>
      </c>
      <c r="H1080" s="15" t="s">
        <v>3155</v>
      </c>
      <c r="I1080" s="15" t="s">
        <v>3155</v>
      </c>
      <c r="J1080" s="15">
        <v>5</v>
      </c>
      <c r="K1080" s="15" t="s">
        <v>3155</v>
      </c>
      <c r="L1080" s="15">
        <v>114110309</v>
      </c>
      <c r="M1080" s="15" t="s">
        <v>2493</v>
      </c>
      <c r="N1080" s="15" t="s">
        <v>1436</v>
      </c>
      <c r="O1080" s="18" t="s">
        <v>2494</v>
      </c>
      <c r="P1080" s="22" t="s">
        <v>73</v>
      </c>
      <c r="Q1080" s="15" t="s">
        <v>1428</v>
      </c>
      <c r="R1080" s="18" t="s">
        <v>3830</v>
      </c>
      <c r="S1080" s="22" t="b">
        <f t="shared" si="165"/>
        <v>0</v>
      </c>
      <c r="T1080" s="18" t="s">
        <v>1766</v>
      </c>
      <c r="U1080" s="18" t="s">
        <v>6288</v>
      </c>
      <c r="V1080" s="15"/>
      <c r="W1080" s="18" t="s">
        <v>1771</v>
      </c>
      <c r="X1080" s="18"/>
      <c r="Y1080" s="15" t="s">
        <v>73</v>
      </c>
      <c r="Z1080" s="18" t="s">
        <v>1807</v>
      </c>
      <c r="AA1080" s="18" t="s">
        <v>71</v>
      </c>
      <c r="AB1080" s="18" t="s">
        <v>2495</v>
      </c>
      <c r="AC1080" s="67" t="str">
        <f>+VLOOKUP("*"&amp;L1080&amp;"*",'[2]REGISTROS SANITARIOS'!$D$732:$E$1070,2,FALSE)</f>
        <v>SI</v>
      </c>
      <c r="AD1080" s="22" t="s">
        <v>1025</v>
      </c>
      <c r="AE1080" s="16">
        <v>43234</v>
      </c>
      <c r="AF1080" s="34" t="s">
        <v>68</v>
      </c>
      <c r="AG1080" s="24">
        <v>1980397</v>
      </c>
      <c r="AH1080" s="18">
        <v>1</v>
      </c>
      <c r="AI1080" s="18" t="s">
        <v>8248</v>
      </c>
      <c r="AJ1080" s="17">
        <v>82500</v>
      </c>
      <c r="AK1080" s="25">
        <v>82500</v>
      </c>
      <c r="AL1080" s="25">
        <v>250</v>
      </c>
      <c r="AM1080" s="35">
        <v>0</v>
      </c>
      <c r="AN1080" s="49">
        <f t="shared" si="156"/>
        <v>20625000</v>
      </c>
      <c r="AO1080" s="18"/>
      <c r="AP1080" s="15">
        <v>1</v>
      </c>
      <c r="AQ1080" s="43" t="str">
        <f t="shared" si="157"/>
        <v>SI</v>
      </c>
      <c r="AR1080" s="44">
        <f t="shared" si="158"/>
        <v>20625000</v>
      </c>
      <c r="AS1080" s="44">
        <f t="shared" si="159"/>
        <v>20625000</v>
      </c>
      <c r="AT1080" s="44">
        <f t="shared" si="160"/>
        <v>20625000</v>
      </c>
      <c r="AU1080" s="44">
        <f t="shared" si="161"/>
        <v>20625000</v>
      </c>
      <c r="AV1080" s="45" t="b">
        <f t="shared" si="162"/>
        <v>1</v>
      </c>
      <c r="AW1080" s="45" t="b">
        <f t="shared" si="163"/>
        <v>1</v>
      </c>
      <c r="AX1080" s="45"/>
    </row>
    <row r="1081" spans="1:50" s="36" customFormat="1" ht="27.75" customHeight="1" x14ac:dyDescent="0.15">
      <c r="A1081" s="36" t="str">
        <f t="shared" si="155"/>
        <v>Cooperativa de Hospitales de Antioquia - COHAN114110509</v>
      </c>
      <c r="B1081" s="36" t="b">
        <f>+A1081='[1]Anexo 9'!A1081</f>
        <v>1</v>
      </c>
      <c r="C1081" s="18">
        <v>890985122</v>
      </c>
      <c r="D1081" s="18" t="s">
        <v>1031</v>
      </c>
      <c r="E1081" s="15" t="s">
        <v>61</v>
      </c>
      <c r="F1081" s="15" t="s">
        <v>62</v>
      </c>
      <c r="G1081" s="15" t="s">
        <v>3155</v>
      </c>
      <c r="H1081" s="15" t="s">
        <v>3155</v>
      </c>
      <c r="I1081" s="15" t="s">
        <v>3155</v>
      </c>
      <c r="J1081" s="15">
        <v>5</v>
      </c>
      <c r="K1081" s="15" t="s">
        <v>3155</v>
      </c>
      <c r="L1081" s="15">
        <v>114110509</v>
      </c>
      <c r="M1081" s="15" t="s">
        <v>2496</v>
      </c>
      <c r="N1081" s="15" t="s">
        <v>1426</v>
      </c>
      <c r="O1081" s="18" t="s">
        <v>2497</v>
      </c>
      <c r="P1081" s="22" t="s">
        <v>3841</v>
      </c>
      <c r="Q1081" s="15" t="s">
        <v>1822</v>
      </c>
      <c r="R1081" s="18" t="s">
        <v>2162</v>
      </c>
      <c r="S1081" s="22" t="b">
        <f t="shared" si="165"/>
        <v>0</v>
      </c>
      <c r="T1081" s="18" t="s">
        <v>6269</v>
      </c>
      <c r="U1081" s="18">
        <v>0</v>
      </c>
      <c r="V1081" s="15"/>
      <c r="W1081" s="18" t="s">
        <v>2498</v>
      </c>
      <c r="X1081" s="18"/>
      <c r="Y1081" s="15" t="s">
        <v>73</v>
      </c>
      <c r="Z1081" s="18" t="s">
        <v>2499</v>
      </c>
      <c r="AA1081" s="18" t="s">
        <v>71</v>
      </c>
      <c r="AB1081" s="18" t="s">
        <v>2500</v>
      </c>
      <c r="AC1081" s="67" t="e">
        <f>+VLOOKUP("*"&amp;L1081&amp;"*",'[2]REGISTROS SANITARIOS'!$D$732:$E$1070,2,FALSE)</f>
        <v>#N/A</v>
      </c>
      <c r="AD1081" s="22" t="s">
        <v>44</v>
      </c>
      <c r="AE1081" s="16">
        <v>44643</v>
      </c>
      <c r="AF1081" s="34" t="s">
        <v>73</v>
      </c>
      <c r="AG1081" s="24">
        <v>19931778</v>
      </c>
      <c r="AH1081" s="18">
        <v>14</v>
      </c>
      <c r="AI1081" s="18" t="s">
        <v>8248</v>
      </c>
      <c r="AJ1081" s="17">
        <v>27500</v>
      </c>
      <c r="AK1081" s="25">
        <v>27500</v>
      </c>
      <c r="AL1081" s="25">
        <v>844</v>
      </c>
      <c r="AM1081" s="35">
        <v>0</v>
      </c>
      <c r="AN1081" s="49">
        <f t="shared" si="156"/>
        <v>23210000</v>
      </c>
      <c r="AO1081" s="18"/>
      <c r="AP1081" s="15" t="s">
        <v>56</v>
      </c>
      <c r="AQ1081" s="43" t="str">
        <f t="shared" si="157"/>
        <v>SI</v>
      </c>
      <c r="AR1081" s="44">
        <f t="shared" si="158"/>
        <v>23210000</v>
      </c>
      <c r="AS1081" s="44">
        <f t="shared" si="159"/>
        <v>23210000</v>
      </c>
      <c r="AT1081" s="44">
        <f t="shared" si="160"/>
        <v>23210000</v>
      </c>
      <c r="AU1081" s="44">
        <f t="shared" si="161"/>
        <v>23210000</v>
      </c>
      <c r="AV1081" s="45" t="b">
        <f t="shared" si="162"/>
        <v>1</v>
      </c>
      <c r="AW1081" s="45" t="b">
        <f t="shared" si="163"/>
        <v>1</v>
      </c>
      <c r="AX1081" s="45"/>
    </row>
    <row r="1082" spans="1:50" s="36" customFormat="1" ht="27.75" customHeight="1" x14ac:dyDescent="0.15">
      <c r="A1082" s="36" t="str">
        <f t="shared" si="155"/>
        <v>Cooperativa de Hospitales de Antioquia - COHAN114120109</v>
      </c>
      <c r="B1082" s="36" t="b">
        <f>+A1082='[1]Anexo 9'!A1082</f>
        <v>1</v>
      </c>
      <c r="C1082" s="18">
        <v>890985122</v>
      </c>
      <c r="D1082" s="18" t="s">
        <v>1031</v>
      </c>
      <c r="E1082" s="15" t="s">
        <v>61</v>
      </c>
      <c r="F1082" s="15" t="s">
        <v>62</v>
      </c>
      <c r="G1082" s="15" t="s">
        <v>3155</v>
      </c>
      <c r="H1082" s="15" t="s">
        <v>3155</v>
      </c>
      <c r="I1082" s="15" t="s">
        <v>3155</v>
      </c>
      <c r="J1082" s="15">
        <v>5</v>
      </c>
      <c r="K1082" s="15" t="s">
        <v>3155</v>
      </c>
      <c r="L1082" s="15">
        <v>114120109</v>
      </c>
      <c r="M1082" s="15" t="s">
        <v>2501</v>
      </c>
      <c r="N1082" s="15" t="s">
        <v>1436</v>
      </c>
      <c r="O1082" s="18" t="s">
        <v>2502</v>
      </c>
      <c r="P1082" s="22" t="s">
        <v>3841</v>
      </c>
      <c r="Q1082" s="15" t="s">
        <v>1977</v>
      </c>
      <c r="R1082" s="18" t="s">
        <v>1978</v>
      </c>
      <c r="S1082" s="22" t="b">
        <f t="shared" si="165"/>
        <v>0</v>
      </c>
      <c r="T1082" s="18" t="s">
        <v>1766</v>
      </c>
      <c r="U1082" s="18">
        <v>0</v>
      </c>
      <c r="V1082" s="15"/>
      <c r="W1082" s="18" t="s">
        <v>2503</v>
      </c>
      <c r="X1082" s="18"/>
      <c r="Y1082" s="15" t="s">
        <v>73</v>
      </c>
      <c r="Z1082" s="18" t="s">
        <v>1730</v>
      </c>
      <c r="AA1082" s="18" t="s">
        <v>71</v>
      </c>
      <c r="AB1082" s="18" t="s">
        <v>2504</v>
      </c>
      <c r="AC1082" s="67" t="str">
        <f>+VLOOKUP("*"&amp;L1082&amp;"*",'[2]REGISTROS SANITARIOS'!$D$732:$E$1070,2,FALSE)</f>
        <v>SI</v>
      </c>
      <c r="AD1082" s="22" t="s">
        <v>1025</v>
      </c>
      <c r="AE1082" s="16">
        <v>44229</v>
      </c>
      <c r="AF1082" s="34" t="s">
        <v>68</v>
      </c>
      <c r="AG1082" s="24">
        <v>19912966</v>
      </c>
      <c r="AH1082" s="18">
        <v>7</v>
      </c>
      <c r="AI1082" s="18" t="s">
        <v>8248</v>
      </c>
      <c r="AJ1082" s="17">
        <v>129250</v>
      </c>
      <c r="AK1082" s="25">
        <v>129250</v>
      </c>
      <c r="AL1082" s="25">
        <v>206</v>
      </c>
      <c r="AM1082" s="35">
        <v>0</v>
      </c>
      <c r="AN1082" s="49">
        <f t="shared" si="156"/>
        <v>26625500</v>
      </c>
      <c r="AO1082" s="18"/>
      <c r="AP1082" s="15">
        <v>1</v>
      </c>
      <c r="AQ1082" s="43" t="str">
        <f t="shared" si="157"/>
        <v>SI</v>
      </c>
      <c r="AR1082" s="44">
        <f t="shared" si="158"/>
        <v>26625500</v>
      </c>
      <c r="AS1082" s="44">
        <f t="shared" si="159"/>
        <v>26625500</v>
      </c>
      <c r="AT1082" s="44">
        <f t="shared" si="160"/>
        <v>26625500</v>
      </c>
      <c r="AU1082" s="44">
        <f t="shared" si="161"/>
        <v>26625500</v>
      </c>
      <c r="AV1082" s="45" t="b">
        <f t="shared" si="162"/>
        <v>1</v>
      </c>
      <c r="AW1082" s="45" t="b">
        <f t="shared" si="163"/>
        <v>1</v>
      </c>
      <c r="AX1082" s="45"/>
    </row>
    <row r="1083" spans="1:50" s="36" customFormat="1" ht="27.75" customHeight="1" x14ac:dyDescent="0.15">
      <c r="A1083" s="36" t="str">
        <f t="shared" si="155"/>
        <v>Cooperativa de Hospitales de Antioquia - COHAN115000103</v>
      </c>
      <c r="B1083" s="36" t="b">
        <f>+A1083='[1]Anexo 9'!A1083</f>
        <v>1</v>
      </c>
      <c r="C1083" s="18">
        <v>890985122</v>
      </c>
      <c r="D1083" s="18" t="s">
        <v>1031</v>
      </c>
      <c r="E1083" s="15" t="s">
        <v>61</v>
      </c>
      <c r="F1083" s="15" t="s">
        <v>62</v>
      </c>
      <c r="G1083" s="15" t="s">
        <v>3155</v>
      </c>
      <c r="H1083" s="15" t="s">
        <v>3155</v>
      </c>
      <c r="I1083" s="15" t="s">
        <v>3155</v>
      </c>
      <c r="J1083" s="15">
        <v>4</v>
      </c>
      <c r="K1083" s="15" t="s">
        <v>3155</v>
      </c>
      <c r="L1083" s="15">
        <v>115000103</v>
      </c>
      <c r="M1083" s="15" t="s">
        <v>2505</v>
      </c>
      <c r="N1083" s="15" t="s">
        <v>64</v>
      </c>
      <c r="O1083" s="18" t="s">
        <v>2506</v>
      </c>
      <c r="P1083" s="22" t="s">
        <v>3841</v>
      </c>
      <c r="Q1083" s="15" t="s">
        <v>76</v>
      </c>
      <c r="R1083" s="18" t="s">
        <v>2716</v>
      </c>
      <c r="S1083" s="22" t="b">
        <f t="shared" si="165"/>
        <v>0</v>
      </c>
      <c r="T1083" s="18">
        <v>0</v>
      </c>
      <c r="U1083" s="18">
        <v>0</v>
      </c>
      <c r="V1083" s="15"/>
      <c r="W1083" s="18" t="s">
        <v>2117</v>
      </c>
      <c r="X1083" s="18"/>
      <c r="Y1083" s="15" t="s">
        <v>73</v>
      </c>
      <c r="Z1083" s="18" t="s">
        <v>2358</v>
      </c>
      <c r="AA1083" s="18" t="s">
        <v>71</v>
      </c>
      <c r="AB1083" s="18" t="s">
        <v>2507</v>
      </c>
      <c r="AC1083" s="67" t="str">
        <f>+VLOOKUP("*"&amp;L1083&amp;"*",'[2]REGISTROS SANITARIOS'!$D$732:$E$1070,2,FALSE)</f>
        <v>SI</v>
      </c>
      <c r="AD1083" s="22" t="s">
        <v>1025</v>
      </c>
      <c r="AE1083" s="16">
        <v>43349</v>
      </c>
      <c r="AF1083" s="34" t="s">
        <v>68</v>
      </c>
      <c r="AG1083" s="24">
        <v>19930287</v>
      </c>
      <c r="AH1083" s="18">
        <v>1</v>
      </c>
      <c r="AI1083" s="18" t="s">
        <v>8248</v>
      </c>
      <c r="AJ1083" s="17">
        <v>1210</v>
      </c>
      <c r="AK1083" s="25">
        <v>1210</v>
      </c>
      <c r="AL1083" s="25">
        <v>406</v>
      </c>
      <c r="AM1083" s="35">
        <v>0</v>
      </c>
      <c r="AN1083" s="49">
        <f t="shared" si="156"/>
        <v>491260</v>
      </c>
      <c r="AO1083" s="18"/>
      <c r="AP1083" s="15" t="s">
        <v>3338</v>
      </c>
      <c r="AQ1083" s="43" t="str">
        <f t="shared" si="157"/>
        <v>SI</v>
      </c>
      <c r="AR1083" s="44">
        <f t="shared" si="158"/>
        <v>491260</v>
      </c>
      <c r="AS1083" s="44">
        <f t="shared" si="159"/>
        <v>491260</v>
      </c>
      <c r="AT1083" s="44">
        <f t="shared" si="160"/>
        <v>491260</v>
      </c>
      <c r="AU1083" s="44">
        <f t="shared" si="161"/>
        <v>491260</v>
      </c>
      <c r="AV1083" s="45" t="b">
        <f t="shared" si="162"/>
        <v>1</v>
      </c>
      <c r="AW1083" s="45" t="b">
        <f t="shared" si="163"/>
        <v>1</v>
      </c>
      <c r="AX1083" s="45"/>
    </row>
    <row r="1084" spans="1:50" s="36" customFormat="1" ht="27.75" customHeight="1" x14ac:dyDescent="0.15">
      <c r="A1084" s="36" t="str">
        <f t="shared" si="155"/>
        <v>Cooperativa de Hospitales de Antioquia - COHAN115000250</v>
      </c>
      <c r="B1084" s="36" t="b">
        <f>+A1084='[1]Anexo 9'!A1084</f>
        <v>1</v>
      </c>
      <c r="C1084" s="18">
        <v>890985122</v>
      </c>
      <c r="D1084" s="18" t="s">
        <v>1031</v>
      </c>
      <c r="E1084" s="15" t="s">
        <v>61</v>
      </c>
      <c r="F1084" s="15" t="s">
        <v>62</v>
      </c>
      <c r="G1084" s="15" t="s">
        <v>3155</v>
      </c>
      <c r="H1084" s="15" t="s">
        <v>3155</v>
      </c>
      <c r="I1084" s="15" t="s">
        <v>3155</v>
      </c>
      <c r="J1084" s="15">
        <v>1</v>
      </c>
      <c r="K1084" s="15" t="s">
        <v>3155</v>
      </c>
      <c r="L1084" s="15">
        <v>115000250</v>
      </c>
      <c r="M1084" s="15" t="s">
        <v>2508</v>
      </c>
      <c r="N1084" s="15" t="s">
        <v>2509</v>
      </c>
      <c r="O1084" s="18" t="s">
        <v>2510</v>
      </c>
      <c r="P1084" s="22" t="s">
        <v>73</v>
      </c>
      <c r="Q1084" s="15" t="s">
        <v>501</v>
      </c>
      <c r="R1084" s="18" t="s">
        <v>501</v>
      </c>
      <c r="S1084" s="22" t="s">
        <v>73</v>
      </c>
      <c r="T1084" s="18">
        <v>0</v>
      </c>
      <c r="U1084" s="18">
        <v>0</v>
      </c>
      <c r="V1084" s="15"/>
      <c r="W1084" s="18" t="s">
        <v>2512</v>
      </c>
      <c r="X1084" s="18"/>
      <c r="Y1084" s="15" t="s">
        <v>73</v>
      </c>
      <c r="Z1084" s="18" t="s">
        <v>2512</v>
      </c>
      <c r="AA1084" s="18" t="s">
        <v>71</v>
      </c>
      <c r="AB1084" s="18" t="s">
        <v>367</v>
      </c>
      <c r="AC1084" s="67" t="e">
        <f>+VLOOKUP("*"&amp;L1084&amp;"*",'[2]REGISTROS SANITARIOS'!$D$732:$E$1070,2,FALSE)</f>
        <v>#N/A</v>
      </c>
      <c r="AD1084" s="22" t="s">
        <v>44</v>
      </c>
      <c r="AE1084" s="16" t="s">
        <v>2039</v>
      </c>
      <c r="AF1084" s="34" t="s">
        <v>8814</v>
      </c>
      <c r="AG1084" s="24">
        <v>1</v>
      </c>
      <c r="AH1084" s="18">
        <v>0</v>
      </c>
      <c r="AI1084" s="18" t="s">
        <v>8248</v>
      </c>
      <c r="AJ1084" s="17">
        <v>11</v>
      </c>
      <c r="AK1084" s="25">
        <v>11</v>
      </c>
      <c r="AL1084" s="25">
        <v>5095</v>
      </c>
      <c r="AM1084" s="35">
        <v>0.19</v>
      </c>
      <c r="AN1084" s="49">
        <f t="shared" si="156"/>
        <v>66693.55</v>
      </c>
      <c r="AO1084" s="18"/>
      <c r="AP1084" s="15">
        <v>1</v>
      </c>
      <c r="AQ1084" s="43" t="str">
        <f t="shared" si="157"/>
        <v>SI</v>
      </c>
      <c r="AR1084" s="44">
        <f t="shared" si="158"/>
        <v>66693.55</v>
      </c>
      <c r="AS1084" s="44">
        <f t="shared" si="159"/>
        <v>56045</v>
      </c>
      <c r="AT1084" s="44">
        <f t="shared" si="160"/>
        <v>56045</v>
      </c>
      <c r="AU1084" s="44">
        <f t="shared" si="161"/>
        <v>66693.55</v>
      </c>
      <c r="AV1084" s="45" t="b">
        <f t="shared" si="162"/>
        <v>1</v>
      </c>
      <c r="AW1084" s="45" t="b">
        <f t="shared" si="163"/>
        <v>0</v>
      </c>
      <c r="AX1084" s="45"/>
    </row>
    <row r="1085" spans="1:50" s="36" customFormat="1" ht="27.75" customHeight="1" x14ac:dyDescent="0.15">
      <c r="A1085" s="36" t="str">
        <f t="shared" si="155"/>
        <v>Cooperativa de Hospitales de Antioquia - COHAN115000303</v>
      </c>
      <c r="B1085" s="36" t="b">
        <f>+A1085='[1]Anexo 9'!A1085</f>
        <v>1</v>
      </c>
      <c r="C1085" s="18">
        <v>890985122</v>
      </c>
      <c r="D1085" s="18" t="s">
        <v>1031</v>
      </c>
      <c r="E1085" s="15" t="s">
        <v>61</v>
      </c>
      <c r="F1085" s="15" t="s">
        <v>62</v>
      </c>
      <c r="G1085" s="15" t="s">
        <v>3155</v>
      </c>
      <c r="H1085" s="15" t="s">
        <v>3155</v>
      </c>
      <c r="I1085" s="15" t="s">
        <v>3155</v>
      </c>
      <c r="J1085" s="15">
        <v>3</v>
      </c>
      <c r="K1085" s="15" t="s">
        <v>3155</v>
      </c>
      <c r="L1085" s="15">
        <v>115000303</v>
      </c>
      <c r="M1085" s="15" t="s">
        <v>3718</v>
      </c>
      <c r="N1085" s="15" t="s">
        <v>64</v>
      </c>
      <c r="O1085" s="18" t="s">
        <v>4462</v>
      </c>
      <c r="P1085" s="22" t="s">
        <v>3841</v>
      </c>
      <c r="Q1085" s="15" t="s">
        <v>1744</v>
      </c>
      <c r="R1085" s="18" t="s">
        <v>1733</v>
      </c>
      <c r="S1085" s="22" t="b">
        <f t="shared" ref="S1085:S1090" si="166">+R1085=Q1085</f>
        <v>0</v>
      </c>
      <c r="T1085" s="18">
        <v>0</v>
      </c>
      <c r="U1085" s="18">
        <v>0</v>
      </c>
      <c r="V1085" s="15"/>
      <c r="W1085" s="18" t="s">
        <v>3719</v>
      </c>
      <c r="X1085" s="18"/>
      <c r="Y1085" s="15" t="s">
        <v>73</v>
      </c>
      <c r="Z1085" s="18" t="s">
        <v>6992</v>
      </c>
      <c r="AA1085" s="18" t="s">
        <v>71</v>
      </c>
      <c r="AB1085" s="18" t="s">
        <v>3720</v>
      </c>
      <c r="AC1085" s="67" t="str">
        <f>+VLOOKUP("*"&amp;L1085&amp;"*",'[2]REGISTROS SANITARIOS'!$D$732:$E$1070,2,FALSE)</f>
        <v>SI</v>
      </c>
      <c r="AD1085" s="22" t="s">
        <v>1025</v>
      </c>
      <c r="AE1085" s="16">
        <v>43857</v>
      </c>
      <c r="AF1085" s="34" t="s">
        <v>68</v>
      </c>
      <c r="AG1085" s="24">
        <v>20069787</v>
      </c>
      <c r="AH1085" s="18">
        <v>1</v>
      </c>
      <c r="AI1085" s="18" t="s">
        <v>8248</v>
      </c>
      <c r="AJ1085" s="17">
        <v>110</v>
      </c>
      <c r="AK1085" s="25">
        <v>110</v>
      </c>
      <c r="AL1085" s="25">
        <v>23750</v>
      </c>
      <c r="AM1085" s="35">
        <v>0</v>
      </c>
      <c r="AN1085" s="49">
        <f t="shared" si="156"/>
        <v>2612500</v>
      </c>
      <c r="AO1085" s="18"/>
      <c r="AP1085" s="15">
        <v>1</v>
      </c>
      <c r="AQ1085" s="43" t="str">
        <f t="shared" si="157"/>
        <v>SI</v>
      </c>
      <c r="AR1085" s="44">
        <f t="shared" si="158"/>
        <v>2612500</v>
      </c>
      <c r="AS1085" s="44">
        <f t="shared" si="159"/>
        <v>2612500</v>
      </c>
      <c r="AT1085" s="44">
        <f t="shared" si="160"/>
        <v>2612500</v>
      </c>
      <c r="AU1085" s="44">
        <f t="shared" si="161"/>
        <v>2612500</v>
      </c>
      <c r="AV1085" s="45" t="b">
        <f t="shared" si="162"/>
        <v>1</v>
      </c>
      <c r="AW1085" s="45" t="b">
        <f t="shared" si="163"/>
        <v>1</v>
      </c>
      <c r="AX1085" s="45"/>
    </row>
    <row r="1086" spans="1:50" s="36" customFormat="1" ht="27.75" customHeight="1" x14ac:dyDescent="0.15">
      <c r="A1086" s="36" t="str">
        <f t="shared" si="155"/>
        <v>Cooperativa de Hospitales de Antioquia - COHAN116010102</v>
      </c>
      <c r="B1086" s="36" t="b">
        <f>+A1086='[1]Anexo 9'!A1086</f>
        <v>1</v>
      </c>
      <c r="C1086" s="18">
        <v>890985122</v>
      </c>
      <c r="D1086" s="18" t="s">
        <v>1031</v>
      </c>
      <c r="E1086" s="15" t="s">
        <v>61</v>
      </c>
      <c r="F1086" s="15" t="s">
        <v>62</v>
      </c>
      <c r="G1086" s="15" t="s">
        <v>3155</v>
      </c>
      <c r="H1086" s="15" t="s">
        <v>3155</v>
      </c>
      <c r="I1086" s="15" t="s">
        <v>3155</v>
      </c>
      <c r="J1086" s="15">
        <v>5</v>
      </c>
      <c r="K1086" s="15" t="s">
        <v>3155</v>
      </c>
      <c r="L1086" s="15">
        <v>116010102</v>
      </c>
      <c r="M1086" s="15" t="s">
        <v>2513</v>
      </c>
      <c r="N1086" s="15" t="s">
        <v>91</v>
      </c>
      <c r="O1086" s="18" t="s">
        <v>2514</v>
      </c>
      <c r="P1086" s="22" t="s">
        <v>3841</v>
      </c>
      <c r="Q1086" s="15" t="s">
        <v>2445</v>
      </c>
      <c r="R1086" s="18" t="s">
        <v>1679</v>
      </c>
      <c r="S1086" s="22" t="b">
        <f t="shared" si="166"/>
        <v>0</v>
      </c>
      <c r="T1086" s="18">
        <v>0</v>
      </c>
      <c r="U1086" s="18">
        <v>0</v>
      </c>
      <c r="V1086" s="15"/>
      <c r="W1086" s="18" t="s">
        <v>1829</v>
      </c>
      <c r="X1086" s="18"/>
      <c r="Y1086" s="15" t="s">
        <v>73</v>
      </c>
      <c r="Z1086" s="18" t="s">
        <v>1830</v>
      </c>
      <c r="AA1086" s="18" t="s">
        <v>71</v>
      </c>
      <c r="AB1086" s="18" t="s">
        <v>2515</v>
      </c>
      <c r="AC1086" s="67" t="str">
        <f>+VLOOKUP("*"&amp;L1086&amp;"*",'[2]REGISTROS SANITARIOS'!$D$732:$E$1070,2,FALSE)</f>
        <v>SI</v>
      </c>
      <c r="AD1086" s="22" t="s">
        <v>1025</v>
      </c>
      <c r="AE1086" s="16">
        <v>44686</v>
      </c>
      <c r="AF1086" s="34" t="s">
        <v>73</v>
      </c>
      <c r="AG1086" s="24">
        <v>19963969</v>
      </c>
      <c r="AH1086" s="18">
        <v>4</v>
      </c>
      <c r="AI1086" s="18" t="s">
        <v>8248</v>
      </c>
      <c r="AJ1086" s="17">
        <v>165</v>
      </c>
      <c r="AK1086" s="25">
        <v>165</v>
      </c>
      <c r="AL1086" s="25">
        <v>1438</v>
      </c>
      <c r="AM1086" s="35">
        <v>0</v>
      </c>
      <c r="AN1086" s="49">
        <f t="shared" si="156"/>
        <v>237270</v>
      </c>
      <c r="AO1086" s="18"/>
      <c r="AP1086" s="15">
        <v>1</v>
      </c>
      <c r="AQ1086" s="43" t="str">
        <f t="shared" si="157"/>
        <v>SI</v>
      </c>
      <c r="AR1086" s="44">
        <f t="shared" si="158"/>
        <v>237270</v>
      </c>
      <c r="AS1086" s="44">
        <f t="shared" si="159"/>
        <v>237270</v>
      </c>
      <c r="AT1086" s="44">
        <f t="shared" si="160"/>
        <v>237270</v>
      </c>
      <c r="AU1086" s="44">
        <f t="shared" si="161"/>
        <v>237270</v>
      </c>
      <c r="AV1086" s="45" t="b">
        <f t="shared" si="162"/>
        <v>1</v>
      </c>
      <c r="AW1086" s="45" t="b">
        <f t="shared" si="163"/>
        <v>1</v>
      </c>
      <c r="AX1086" s="45"/>
    </row>
    <row r="1087" spans="1:50" s="36" customFormat="1" ht="27.75" customHeight="1" x14ac:dyDescent="0.15">
      <c r="A1087" s="36" t="str">
        <f t="shared" si="155"/>
        <v>Cooperativa de Hospitales de Antioquia - COHAN116010209</v>
      </c>
      <c r="B1087" s="36" t="b">
        <f>+A1087='[1]Anexo 9'!A1087</f>
        <v>1</v>
      </c>
      <c r="C1087" s="18">
        <v>890985122</v>
      </c>
      <c r="D1087" s="18" t="s">
        <v>1031</v>
      </c>
      <c r="E1087" s="15" t="s">
        <v>61</v>
      </c>
      <c r="F1087" s="15" t="s">
        <v>62</v>
      </c>
      <c r="G1087" s="15" t="s">
        <v>3155</v>
      </c>
      <c r="H1087" s="15" t="s">
        <v>3155</v>
      </c>
      <c r="I1087" s="15" t="s">
        <v>3155</v>
      </c>
      <c r="J1087" s="15">
        <v>5</v>
      </c>
      <c r="K1087" s="15" t="s">
        <v>3155</v>
      </c>
      <c r="L1087" s="15">
        <v>116010209</v>
      </c>
      <c r="M1087" s="15" t="s">
        <v>2516</v>
      </c>
      <c r="N1087" s="15" t="s">
        <v>1436</v>
      </c>
      <c r="O1087" s="18" t="s">
        <v>4463</v>
      </c>
      <c r="P1087" s="22" t="s">
        <v>3841</v>
      </c>
      <c r="Q1087" s="15" t="s">
        <v>1977</v>
      </c>
      <c r="R1087" s="18" t="s">
        <v>2162</v>
      </c>
      <c r="S1087" s="22" t="b">
        <f t="shared" si="166"/>
        <v>0</v>
      </c>
      <c r="T1087" s="18" t="s">
        <v>6269</v>
      </c>
      <c r="U1087" s="18">
        <v>0</v>
      </c>
      <c r="V1087" s="15"/>
      <c r="W1087" s="18" t="s">
        <v>1829</v>
      </c>
      <c r="X1087" s="18"/>
      <c r="Y1087" s="15" t="s">
        <v>73</v>
      </c>
      <c r="Z1087" s="18" t="s">
        <v>1830</v>
      </c>
      <c r="AA1087" s="18" t="s">
        <v>71</v>
      </c>
      <c r="AB1087" s="18" t="s">
        <v>2982</v>
      </c>
      <c r="AC1087" s="67" t="str">
        <f>+VLOOKUP("*"&amp;L1087&amp;"*",'[2]REGISTROS SANITARIOS'!$D$732:$E$1070,2,FALSE)</f>
        <v>SI</v>
      </c>
      <c r="AD1087" s="22" t="s">
        <v>1025</v>
      </c>
      <c r="AE1087" s="16">
        <v>44888</v>
      </c>
      <c r="AF1087" s="34" t="s">
        <v>73</v>
      </c>
      <c r="AG1087" s="24">
        <v>19914806</v>
      </c>
      <c r="AH1087" s="18">
        <v>6</v>
      </c>
      <c r="AI1087" s="18" t="s">
        <v>8248</v>
      </c>
      <c r="AJ1087" s="17">
        <v>440000</v>
      </c>
      <c r="AK1087" s="25">
        <v>440000</v>
      </c>
      <c r="AL1087" s="25">
        <v>48</v>
      </c>
      <c r="AM1087" s="35">
        <v>0</v>
      </c>
      <c r="AN1087" s="49">
        <f t="shared" si="156"/>
        <v>21120000</v>
      </c>
      <c r="AO1087" s="18"/>
      <c r="AP1087" s="15">
        <v>1</v>
      </c>
      <c r="AQ1087" s="43" t="str">
        <f t="shared" si="157"/>
        <v>SI</v>
      </c>
      <c r="AR1087" s="44">
        <f t="shared" si="158"/>
        <v>21120000</v>
      </c>
      <c r="AS1087" s="44">
        <f t="shared" si="159"/>
        <v>21120000</v>
      </c>
      <c r="AT1087" s="44">
        <f t="shared" si="160"/>
        <v>21120000</v>
      </c>
      <c r="AU1087" s="44">
        <f t="shared" si="161"/>
        <v>21120000</v>
      </c>
      <c r="AV1087" s="45" t="b">
        <f t="shared" si="162"/>
        <v>1</v>
      </c>
      <c r="AW1087" s="45" t="b">
        <f t="shared" si="163"/>
        <v>1</v>
      </c>
      <c r="AX1087" s="45"/>
    </row>
    <row r="1088" spans="1:50" s="36" customFormat="1" ht="27.75" customHeight="1" x14ac:dyDescent="0.15">
      <c r="A1088" s="36" t="str">
        <f t="shared" si="155"/>
        <v>Cooperativa de Hospitales de Antioquia - COHAN116010309</v>
      </c>
      <c r="B1088" s="36" t="b">
        <f>+A1088='[1]Anexo 9'!A1088</f>
        <v>1</v>
      </c>
      <c r="C1088" s="18">
        <v>890985122</v>
      </c>
      <c r="D1088" s="18" t="s">
        <v>1031</v>
      </c>
      <c r="E1088" s="15" t="s">
        <v>61</v>
      </c>
      <c r="F1088" s="15" t="s">
        <v>62</v>
      </c>
      <c r="G1088" s="15" t="s">
        <v>3155</v>
      </c>
      <c r="H1088" s="15" t="s">
        <v>3155</v>
      </c>
      <c r="I1088" s="15" t="s">
        <v>3155</v>
      </c>
      <c r="J1088" s="15">
        <v>6</v>
      </c>
      <c r="K1088" s="15" t="s">
        <v>3155</v>
      </c>
      <c r="L1088" s="15">
        <v>116010309</v>
      </c>
      <c r="M1088" s="15" t="s">
        <v>2518</v>
      </c>
      <c r="N1088" s="15" t="s">
        <v>1436</v>
      </c>
      <c r="O1088" s="18" t="s">
        <v>2519</v>
      </c>
      <c r="P1088" s="22" t="s">
        <v>73</v>
      </c>
      <c r="Q1088" s="15" t="s">
        <v>1977</v>
      </c>
      <c r="R1088" s="18" t="s">
        <v>5691</v>
      </c>
      <c r="S1088" s="22" t="b">
        <f t="shared" si="166"/>
        <v>0</v>
      </c>
      <c r="T1088" s="18" t="s">
        <v>2042</v>
      </c>
      <c r="U1088" s="18">
        <v>0</v>
      </c>
      <c r="V1088" s="15"/>
      <c r="W1088" s="18" t="s">
        <v>1943</v>
      </c>
      <c r="X1088" s="18"/>
      <c r="Y1088" s="15" t="s">
        <v>73</v>
      </c>
      <c r="Z1088" s="18" t="s">
        <v>1944</v>
      </c>
      <c r="AA1088" s="18" t="s">
        <v>71</v>
      </c>
      <c r="AB1088" s="18" t="s">
        <v>6993</v>
      </c>
      <c r="AC1088" s="67" t="str">
        <f>+VLOOKUP("*"&amp;L1088&amp;"*",'[2]REGISTROS SANITARIOS'!$D$732:$E$1070,2,FALSE)</f>
        <v>SI</v>
      </c>
      <c r="AD1088" s="22" t="s">
        <v>1025</v>
      </c>
      <c r="AE1088" s="16">
        <v>43859</v>
      </c>
      <c r="AF1088" s="34" t="s">
        <v>68</v>
      </c>
      <c r="AG1088" s="24">
        <v>35662</v>
      </c>
      <c r="AH1088" s="18">
        <v>18</v>
      </c>
      <c r="AI1088" s="18" t="s">
        <v>8248</v>
      </c>
      <c r="AJ1088" s="17">
        <v>517000</v>
      </c>
      <c r="AK1088" s="25">
        <v>517000</v>
      </c>
      <c r="AL1088" s="25">
        <v>23</v>
      </c>
      <c r="AM1088" s="35">
        <v>0</v>
      </c>
      <c r="AN1088" s="49">
        <f t="shared" si="156"/>
        <v>11891000</v>
      </c>
      <c r="AO1088" s="18"/>
      <c r="AP1088" s="15">
        <v>1</v>
      </c>
      <c r="AQ1088" s="43" t="str">
        <f t="shared" si="157"/>
        <v>SI</v>
      </c>
      <c r="AR1088" s="44">
        <f t="shared" si="158"/>
        <v>11891000</v>
      </c>
      <c r="AS1088" s="44">
        <f t="shared" si="159"/>
        <v>11891000</v>
      </c>
      <c r="AT1088" s="44">
        <f t="shared" si="160"/>
        <v>11891000</v>
      </c>
      <c r="AU1088" s="44">
        <f t="shared" si="161"/>
        <v>11891000</v>
      </c>
      <c r="AV1088" s="45" t="b">
        <f t="shared" si="162"/>
        <v>1</v>
      </c>
      <c r="AW1088" s="45" t="b">
        <f t="shared" si="163"/>
        <v>1</v>
      </c>
      <c r="AX1088" s="45"/>
    </row>
    <row r="1089" spans="1:50" s="36" customFormat="1" ht="27.75" customHeight="1" x14ac:dyDescent="0.15">
      <c r="A1089" s="36" t="str">
        <f t="shared" si="155"/>
        <v>Cooperativa de Hospitales de Antioquia - COHAN116010703</v>
      </c>
      <c r="B1089" s="36" t="b">
        <f>+A1089='[1]Anexo 9'!A1089</f>
        <v>1</v>
      </c>
      <c r="C1089" s="18">
        <v>890985122</v>
      </c>
      <c r="D1089" s="18" t="s">
        <v>1031</v>
      </c>
      <c r="E1089" s="15" t="s">
        <v>61</v>
      </c>
      <c r="F1089" s="15" t="s">
        <v>62</v>
      </c>
      <c r="G1089" s="15" t="s">
        <v>3155</v>
      </c>
      <c r="H1089" s="15" t="s">
        <v>3155</v>
      </c>
      <c r="I1089" s="15" t="s">
        <v>3155</v>
      </c>
      <c r="J1089" s="15">
        <v>4</v>
      </c>
      <c r="K1089" s="15" t="s">
        <v>3155</v>
      </c>
      <c r="L1089" s="15">
        <v>116010703</v>
      </c>
      <c r="M1089" s="15" t="s">
        <v>2521</v>
      </c>
      <c r="N1089" s="15" t="s">
        <v>64</v>
      </c>
      <c r="O1089" s="18" t="s">
        <v>2522</v>
      </c>
      <c r="P1089" s="22" t="s">
        <v>73</v>
      </c>
      <c r="Q1089" s="15" t="s">
        <v>1750</v>
      </c>
      <c r="R1089" s="18" t="s">
        <v>1745</v>
      </c>
      <c r="S1089" s="22" t="b">
        <f t="shared" si="166"/>
        <v>0</v>
      </c>
      <c r="T1089" s="18">
        <v>0</v>
      </c>
      <c r="U1089" s="18">
        <v>0</v>
      </c>
      <c r="V1089" s="15"/>
      <c r="W1089" s="18" t="s">
        <v>1943</v>
      </c>
      <c r="X1089" s="18"/>
      <c r="Y1089" s="15" t="s">
        <v>73</v>
      </c>
      <c r="Z1089" s="18" t="s">
        <v>1944</v>
      </c>
      <c r="AA1089" s="18" t="s">
        <v>71</v>
      </c>
      <c r="AB1089" s="18" t="s">
        <v>2523</v>
      </c>
      <c r="AC1089" s="67" t="str">
        <f>+VLOOKUP("*"&amp;L1089&amp;"*",'[2]REGISTROS SANITARIOS'!$D$732:$E$1070,2,FALSE)</f>
        <v>SI</v>
      </c>
      <c r="AD1089" s="22" t="s">
        <v>1025</v>
      </c>
      <c r="AE1089" s="16">
        <v>43166</v>
      </c>
      <c r="AF1089" s="34" t="s">
        <v>68</v>
      </c>
      <c r="AG1089" s="24">
        <v>40260</v>
      </c>
      <c r="AH1089" s="18">
        <v>2</v>
      </c>
      <c r="AI1089" s="18" t="s">
        <v>8248</v>
      </c>
      <c r="AJ1089" s="17">
        <v>1650</v>
      </c>
      <c r="AK1089" s="25">
        <v>1650</v>
      </c>
      <c r="AL1089" s="25">
        <v>863</v>
      </c>
      <c r="AM1089" s="35">
        <v>0</v>
      </c>
      <c r="AN1089" s="49">
        <f t="shared" si="156"/>
        <v>1423950</v>
      </c>
      <c r="AO1089" s="18"/>
      <c r="AP1089" s="15">
        <v>1</v>
      </c>
      <c r="AQ1089" s="43" t="str">
        <f t="shared" si="157"/>
        <v>SI</v>
      </c>
      <c r="AR1089" s="44">
        <f t="shared" si="158"/>
        <v>1423950</v>
      </c>
      <c r="AS1089" s="44">
        <f t="shared" si="159"/>
        <v>1423950</v>
      </c>
      <c r="AT1089" s="44">
        <f t="shared" si="160"/>
        <v>1423950</v>
      </c>
      <c r="AU1089" s="44">
        <f t="shared" si="161"/>
        <v>1423950</v>
      </c>
      <c r="AV1089" s="45" t="b">
        <f t="shared" si="162"/>
        <v>1</v>
      </c>
      <c r="AW1089" s="45" t="b">
        <f t="shared" si="163"/>
        <v>1</v>
      </c>
      <c r="AX1089" s="45"/>
    </row>
    <row r="1090" spans="1:50" s="36" customFormat="1" ht="27.75" customHeight="1" x14ac:dyDescent="0.15">
      <c r="A1090" s="36" t="str">
        <f t="shared" si="155"/>
        <v>Cooperativa de Hospitales de Antioquia - COHAN116011409</v>
      </c>
      <c r="B1090" s="36" t="b">
        <f>+A1090='[1]Anexo 9'!A1090</f>
        <v>1</v>
      </c>
      <c r="C1090" s="18">
        <v>890985122</v>
      </c>
      <c r="D1090" s="18" t="s">
        <v>1031</v>
      </c>
      <c r="E1090" s="15" t="s">
        <v>61</v>
      </c>
      <c r="F1090" s="15" t="s">
        <v>62</v>
      </c>
      <c r="G1090" s="15" t="s">
        <v>3155</v>
      </c>
      <c r="H1090" s="15" t="s">
        <v>3155</v>
      </c>
      <c r="I1090" s="15" t="s">
        <v>3155</v>
      </c>
      <c r="J1090" s="15">
        <v>3</v>
      </c>
      <c r="K1090" s="15" t="s">
        <v>3155</v>
      </c>
      <c r="L1090" s="15">
        <v>116011409</v>
      </c>
      <c r="M1090" s="15" t="s">
        <v>2524</v>
      </c>
      <c r="N1090" s="15" t="s">
        <v>1436</v>
      </c>
      <c r="O1090" s="18" t="s">
        <v>4464</v>
      </c>
      <c r="P1090" s="22" t="s">
        <v>3841</v>
      </c>
      <c r="Q1090" s="15" t="s">
        <v>2525</v>
      </c>
      <c r="R1090" s="18" t="s">
        <v>2645</v>
      </c>
      <c r="S1090" s="22" t="b">
        <f t="shared" si="166"/>
        <v>0</v>
      </c>
      <c r="T1090" s="18">
        <v>0</v>
      </c>
      <c r="U1090" s="18">
        <v>0</v>
      </c>
      <c r="V1090" s="15"/>
      <c r="W1090" s="18" t="s">
        <v>2526</v>
      </c>
      <c r="X1090" s="18"/>
      <c r="Y1090" s="15" t="s">
        <v>73</v>
      </c>
      <c r="Z1090" s="18" t="s">
        <v>1830</v>
      </c>
      <c r="AA1090" s="18" t="s">
        <v>71</v>
      </c>
      <c r="AB1090" s="18" t="s">
        <v>6994</v>
      </c>
      <c r="AC1090" s="67" t="str">
        <f>+VLOOKUP("*"&amp;L1090&amp;"*",'[2]REGISTROS SANITARIOS'!$D$732:$E$1070,2,FALSE)</f>
        <v>SI</v>
      </c>
      <c r="AD1090" s="22" t="s">
        <v>1025</v>
      </c>
      <c r="AE1090" s="16">
        <v>43816</v>
      </c>
      <c r="AF1090" s="34" t="s">
        <v>68</v>
      </c>
      <c r="AG1090" s="24">
        <v>19940561</v>
      </c>
      <c r="AH1090" s="18">
        <v>2</v>
      </c>
      <c r="AI1090" s="18" t="s">
        <v>8248</v>
      </c>
      <c r="AJ1090" s="17">
        <v>385000</v>
      </c>
      <c r="AK1090" s="25">
        <v>385000</v>
      </c>
      <c r="AL1090" s="25">
        <v>185</v>
      </c>
      <c r="AM1090" s="35">
        <v>0</v>
      </c>
      <c r="AN1090" s="49">
        <f t="shared" si="156"/>
        <v>71225000</v>
      </c>
      <c r="AO1090" s="18"/>
      <c r="AP1090" s="15">
        <v>1</v>
      </c>
      <c r="AQ1090" s="43" t="str">
        <f t="shared" si="157"/>
        <v>SI</v>
      </c>
      <c r="AR1090" s="44">
        <f t="shared" si="158"/>
        <v>71225000</v>
      </c>
      <c r="AS1090" s="44">
        <f t="shared" si="159"/>
        <v>71225000</v>
      </c>
      <c r="AT1090" s="44">
        <f t="shared" si="160"/>
        <v>71225000</v>
      </c>
      <c r="AU1090" s="44">
        <f t="shared" si="161"/>
        <v>71225000</v>
      </c>
      <c r="AV1090" s="45" t="b">
        <f t="shared" si="162"/>
        <v>1</v>
      </c>
      <c r="AW1090" s="45" t="b">
        <f t="shared" si="163"/>
        <v>1</v>
      </c>
      <c r="AX1090" s="45"/>
    </row>
    <row r="1091" spans="1:50" s="36" customFormat="1" ht="27.75" customHeight="1" x14ac:dyDescent="0.15">
      <c r="A1091" s="36" t="str">
        <f t="shared" si="155"/>
        <v>Cooperativa de Hospitales de Antioquia - COHAN116011720</v>
      </c>
      <c r="B1091" s="36" t="b">
        <f>+A1091='[1]Anexo 9'!A1091</f>
        <v>1</v>
      </c>
      <c r="C1091" s="18">
        <v>890985122</v>
      </c>
      <c r="D1091" s="18" t="s">
        <v>1031</v>
      </c>
      <c r="E1091" s="15" t="s">
        <v>61</v>
      </c>
      <c r="F1091" s="15" t="s">
        <v>62</v>
      </c>
      <c r="G1091" s="15" t="s">
        <v>3155</v>
      </c>
      <c r="H1091" s="15" t="s">
        <v>3155</v>
      </c>
      <c r="I1091" s="15" t="s">
        <v>3155</v>
      </c>
      <c r="J1091" s="15">
        <v>4</v>
      </c>
      <c r="K1091" s="15" t="s">
        <v>3155</v>
      </c>
      <c r="L1091" s="15">
        <v>116011720</v>
      </c>
      <c r="M1091" s="15" t="s">
        <v>1636</v>
      </c>
      <c r="N1091" s="15" t="s">
        <v>64</v>
      </c>
      <c r="O1091" s="18" t="s">
        <v>4465</v>
      </c>
      <c r="P1091" s="22" t="s">
        <v>3841</v>
      </c>
      <c r="Q1091" s="15" t="s">
        <v>64</v>
      </c>
      <c r="R1091" s="18" t="s">
        <v>64</v>
      </c>
      <c r="S1091" s="22" t="s">
        <v>73</v>
      </c>
      <c r="T1091" s="18">
        <v>0</v>
      </c>
      <c r="U1091" s="18" t="s">
        <v>6289</v>
      </c>
      <c r="V1091" s="15"/>
      <c r="W1091" s="18" t="s">
        <v>6290</v>
      </c>
      <c r="X1091" s="18"/>
      <c r="Y1091" s="15" t="s">
        <v>73</v>
      </c>
      <c r="Z1091" s="18" t="s">
        <v>1607</v>
      </c>
      <c r="AA1091" s="18" t="s">
        <v>71</v>
      </c>
      <c r="AB1091" s="18" t="s">
        <v>6995</v>
      </c>
      <c r="AC1091" s="67" t="e">
        <f>+VLOOKUP("*"&amp;L1091&amp;"*",'[2]REGISTROS SANITARIOS'!$D$732:$E$1070,2,FALSE)</f>
        <v>#N/A</v>
      </c>
      <c r="AD1091" s="22" t="s">
        <v>44</v>
      </c>
      <c r="AE1091" s="16">
        <v>45572</v>
      </c>
      <c r="AF1091" s="34" t="s">
        <v>73</v>
      </c>
      <c r="AG1091" s="24">
        <v>19978667</v>
      </c>
      <c r="AH1091" s="18">
        <v>5</v>
      </c>
      <c r="AI1091" s="18" t="s">
        <v>8248</v>
      </c>
      <c r="AJ1091" s="17">
        <v>11</v>
      </c>
      <c r="AK1091" s="25">
        <v>11</v>
      </c>
      <c r="AL1091" s="25">
        <v>10286</v>
      </c>
      <c r="AM1091" s="35">
        <v>0</v>
      </c>
      <c r="AN1091" s="49">
        <f t="shared" si="156"/>
        <v>113146</v>
      </c>
      <c r="AO1091" s="18" t="s">
        <v>45</v>
      </c>
      <c r="AP1091" s="15">
        <v>1</v>
      </c>
      <c r="AQ1091" s="43" t="str">
        <f t="shared" si="157"/>
        <v>SI</v>
      </c>
      <c r="AR1091" s="44">
        <f t="shared" si="158"/>
        <v>113146</v>
      </c>
      <c r="AS1091" s="44">
        <f t="shared" si="159"/>
        <v>113146</v>
      </c>
      <c r="AT1091" s="44">
        <f t="shared" si="160"/>
        <v>113146</v>
      </c>
      <c r="AU1091" s="44">
        <f t="shared" si="161"/>
        <v>113146</v>
      </c>
      <c r="AV1091" s="45" t="b">
        <f t="shared" si="162"/>
        <v>1</v>
      </c>
      <c r="AW1091" s="45" t="b">
        <f t="shared" si="163"/>
        <v>1</v>
      </c>
      <c r="AX1091" s="45"/>
    </row>
    <row r="1092" spans="1:50" s="36" customFormat="1" ht="27.75" customHeight="1" x14ac:dyDescent="0.15">
      <c r="A1092" s="36" t="str">
        <f t="shared" ref="A1092:A1155" si="167">+D1092&amp;L1092</f>
        <v>Cooperativa de Hospitales de Antioquia - COHAN116012003</v>
      </c>
      <c r="B1092" s="36" t="b">
        <f>+A1092='[1]Anexo 9'!A1092</f>
        <v>1</v>
      </c>
      <c r="C1092" s="18">
        <v>890985122</v>
      </c>
      <c r="D1092" s="18" t="s">
        <v>1031</v>
      </c>
      <c r="E1092" s="15" t="s">
        <v>61</v>
      </c>
      <c r="F1092" s="15" t="s">
        <v>62</v>
      </c>
      <c r="G1092" s="15" t="s">
        <v>3155</v>
      </c>
      <c r="H1092" s="15" t="s">
        <v>3155</v>
      </c>
      <c r="I1092" s="15" t="s">
        <v>3155</v>
      </c>
      <c r="J1092" s="15">
        <v>4</v>
      </c>
      <c r="K1092" s="15" t="s">
        <v>3155</v>
      </c>
      <c r="L1092" s="15">
        <v>116012003</v>
      </c>
      <c r="M1092" s="15" t="s">
        <v>2530</v>
      </c>
      <c r="N1092" s="15" t="s">
        <v>64</v>
      </c>
      <c r="O1092" s="18" t="s">
        <v>4466</v>
      </c>
      <c r="P1092" s="22" t="s">
        <v>73</v>
      </c>
      <c r="Q1092" s="15" t="s">
        <v>2531</v>
      </c>
      <c r="R1092" s="18" t="s">
        <v>64</v>
      </c>
      <c r="S1092" s="22" t="b">
        <f t="shared" ref="S1092:S1099" si="168">+R1092=Q1092</f>
        <v>0</v>
      </c>
      <c r="T1092" s="18">
        <v>0</v>
      </c>
      <c r="U1092" s="18" t="s">
        <v>6291</v>
      </c>
      <c r="V1092" s="15"/>
      <c r="W1092" s="18" t="s">
        <v>6292</v>
      </c>
      <c r="X1092" s="18"/>
      <c r="Y1092" s="15" t="s">
        <v>73</v>
      </c>
      <c r="Z1092" s="18" t="s">
        <v>1944</v>
      </c>
      <c r="AA1092" s="18" t="s">
        <v>71</v>
      </c>
      <c r="AB1092" s="18" t="s">
        <v>6996</v>
      </c>
      <c r="AC1092" s="67" t="str">
        <f>+VLOOKUP("*"&amp;L1092&amp;"*",'[2]REGISTROS SANITARIOS'!$D$732:$E$1070,2,FALSE)</f>
        <v>SI</v>
      </c>
      <c r="AD1092" s="22" t="s">
        <v>1025</v>
      </c>
      <c r="AE1092" s="16">
        <v>45267</v>
      </c>
      <c r="AF1092" s="34" t="s">
        <v>73</v>
      </c>
      <c r="AG1092" s="24">
        <v>20120320</v>
      </c>
      <c r="AH1092" s="18">
        <v>6</v>
      </c>
      <c r="AI1092" s="18" t="s">
        <v>8248</v>
      </c>
      <c r="AJ1092" s="17">
        <v>121</v>
      </c>
      <c r="AK1092" s="25">
        <v>121</v>
      </c>
      <c r="AL1092" s="25">
        <v>4875</v>
      </c>
      <c r="AM1092" s="35">
        <v>0</v>
      </c>
      <c r="AN1092" s="49">
        <f t="shared" ref="AN1092:AN1155" si="169">+AL1092*((1+AM1092)*AK1092)</f>
        <v>589875</v>
      </c>
      <c r="AO1092" s="18"/>
      <c r="AP1092" s="15">
        <v>1</v>
      </c>
      <c r="AQ1092" s="43" t="str">
        <f t="shared" ref="AQ1092:AQ1155" si="170">+IF(AK1092="","NO INDICA",IF(AJ1092=AK1092,"SI",IF(AK1092&gt;AJ1092,"MAYOR",IF(AK1092&lt;AJ1092,"MENOR"))))</f>
        <v>SI</v>
      </c>
      <c r="AR1092" s="44">
        <f t="shared" ref="AR1092:AR1155" si="171">+AJ1092*(AL1092*(1+AM1092))</f>
        <v>589875</v>
      </c>
      <c r="AS1092" s="44">
        <f t="shared" ref="AS1092:AS1155" si="172">+AJ1092*AL1092</f>
        <v>589875</v>
      </c>
      <c r="AT1092" s="44">
        <f t="shared" ref="AT1092:AT1155" si="173">+AL1092*AK1092</f>
        <v>589875</v>
      </c>
      <c r="AU1092" s="44">
        <f t="shared" ref="AU1092:AU1155" si="174">+AK1092*(AL1092*(1+AM1092))</f>
        <v>589875</v>
      </c>
      <c r="AV1092" s="45" t="b">
        <f t="shared" ref="AV1092:AV1155" si="175">+IFERROR(AU1092=AN1092,"FALSO")</f>
        <v>1</v>
      </c>
      <c r="AW1092" s="45" t="b">
        <f t="shared" ref="AW1092:AW1155" si="176">+AS1092=AN1092</f>
        <v>1</v>
      </c>
      <c r="AX1092" s="45"/>
    </row>
    <row r="1093" spans="1:50" s="36" customFormat="1" ht="27.75" customHeight="1" x14ac:dyDescent="0.15">
      <c r="A1093" s="36" t="str">
        <f t="shared" si="167"/>
        <v>Cooperativa de Hospitales de Antioquia - COHAN116020103</v>
      </c>
      <c r="B1093" s="36" t="b">
        <f>+A1093='[1]Anexo 9'!A1093</f>
        <v>1</v>
      </c>
      <c r="C1093" s="18">
        <v>890985122</v>
      </c>
      <c r="D1093" s="18" t="s">
        <v>1031</v>
      </c>
      <c r="E1093" s="15" t="s">
        <v>61</v>
      </c>
      <c r="F1093" s="15" t="s">
        <v>62</v>
      </c>
      <c r="G1093" s="15" t="s">
        <v>3155</v>
      </c>
      <c r="H1093" s="15" t="s">
        <v>3155</v>
      </c>
      <c r="I1093" s="15" t="s">
        <v>3155</v>
      </c>
      <c r="J1093" s="15">
        <v>6</v>
      </c>
      <c r="K1093" s="15" t="s">
        <v>3155</v>
      </c>
      <c r="L1093" s="15">
        <v>116020103</v>
      </c>
      <c r="M1093" s="15" t="s">
        <v>88</v>
      </c>
      <c r="N1093" s="15" t="s">
        <v>80</v>
      </c>
      <c r="O1093" s="18" t="s">
        <v>2533</v>
      </c>
      <c r="P1093" s="22" t="s">
        <v>3841</v>
      </c>
      <c r="Q1093" s="15" t="s">
        <v>89</v>
      </c>
      <c r="R1093" s="18" t="s">
        <v>1684</v>
      </c>
      <c r="S1093" s="22" t="b">
        <f t="shared" si="168"/>
        <v>0</v>
      </c>
      <c r="T1093" s="18">
        <v>0</v>
      </c>
      <c r="U1093" s="18">
        <v>0</v>
      </c>
      <c r="V1093" s="15"/>
      <c r="W1093" s="18" t="s">
        <v>2117</v>
      </c>
      <c r="X1093" s="18"/>
      <c r="Y1093" s="15" t="s">
        <v>73</v>
      </c>
      <c r="Z1093" s="18" t="s">
        <v>2534</v>
      </c>
      <c r="AA1093" s="18" t="s">
        <v>71</v>
      </c>
      <c r="AB1093" s="18" t="s">
        <v>6997</v>
      </c>
      <c r="AC1093" s="67" t="str">
        <f>+VLOOKUP("*"&amp;L1093&amp;"*",'[2]REGISTROS SANITARIOS'!$D$732:$E$1070,2,FALSE)</f>
        <v>SI</v>
      </c>
      <c r="AD1093" s="22" t="s">
        <v>1025</v>
      </c>
      <c r="AE1093" s="16">
        <v>45910</v>
      </c>
      <c r="AF1093" s="34" t="s">
        <v>73</v>
      </c>
      <c r="AG1093" s="24">
        <v>19995297</v>
      </c>
      <c r="AH1093" s="18">
        <v>1</v>
      </c>
      <c r="AI1093" s="18" t="s">
        <v>8248</v>
      </c>
      <c r="AJ1093" s="17">
        <v>385</v>
      </c>
      <c r="AK1093" s="25">
        <v>385</v>
      </c>
      <c r="AL1093" s="25">
        <v>16875</v>
      </c>
      <c r="AM1093" s="35">
        <v>0</v>
      </c>
      <c r="AN1093" s="49">
        <f t="shared" si="169"/>
        <v>6496875</v>
      </c>
      <c r="AO1093" s="18"/>
      <c r="AP1093" s="15">
        <v>1</v>
      </c>
      <c r="AQ1093" s="43" t="str">
        <f t="shared" si="170"/>
        <v>SI</v>
      </c>
      <c r="AR1093" s="44">
        <f t="shared" si="171"/>
        <v>6496875</v>
      </c>
      <c r="AS1093" s="44">
        <f t="shared" si="172"/>
        <v>6496875</v>
      </c>
      <c r="AT1093" s="44">
        <f t="shared" si="173"/>
        <v>6496875</v>
      </c>
      <c r="AU1093" s="44">
        <f t="shared" si="174"/>
        <v>6496875</v>
      </c>
      <c r="AV1093" s="45" t="b">
        <f t="shared" si="175"/>
        <v>1</v>
      </c>
      <c r="AW1093" s="45" t="b">
        <f t="shared" si="176"/>
        <v>1</v>
      </c>
      <c r="AX1093" s="45"/>
    </row>
    <row r="1094" spans="1:50" s="36" customFormat="1" ht="27.75" customHeight="1" x14ac:dyDescent="0.15">
      <c r="A1094" s="36" t="str">
        <f t="shared" si="167"/>
        <v>Cooperativa de Hospitales de Antioquia - COHAN116020209</v>
      </c>
      <c r="B1094" s="36" t="b">
        <f>+A1094='[1]Anexo 9'!A1094</f>
        <v>1</v>
      </c>
      <c r="C1094" s="18">
        <v>890985122</v>
      </c>
      <c r="D1094" s="18" t="s">
        <v>1031</v>
      </c>
      <c r="E1094" s="15" t="s">
        <v>61</v>
      </c>
      <c r="F1094" s="15" t="s">
        <v>62</v>
      </c>
      <c r="G1094" s="15" t="s">
        <v>3155</v>
      </c>
      <c r="H1094" s="15" t="s">
        <v>3155</v>
      </c>
      <c r="I1094" s="15" t="s">
        <v>3155</v>
      </c>
      <c r="J1094" s="15">
        <v>5</v>
      </c>
      <c r="K1094" s="15" t="s">
        <v>3155</v>
      </c>
      <c r="L1094" s="15">
        <v>116020209</v>
      </c>
      <c r="M1094" s="15" t="s">
        <v>2535</v>
      </c>
      <c r="N1094" s="15" t="s">
        <v>1436</v>
      </c>
      <c r="O1094" s="18" t="s">
        <v>2536</v>
      </c>
      <c r="P1094" s="22" t="s">
        <v>73</v>
      </c>
      <c r="Q1094" s="15" t="s">
        <v>1438</v>
      </c>
      <c r="R1094" s="18" t="s">
        <v>1655</v>
      </c>
      <c r="S1094" s="22" t="b">
        <f t="shared" si="168"/>
        <v>0</v>
      </c>
      <c r="T1094" s="18" t="s">
        <v>1766</v>
      </c>
      <c r="U1094" s="18">
        <v>0</v>
      </c>
      <c r="V1094" s="15"/>
      <c r="W1094" s="18" t="s">
        <v>2061</v>
      </c>
      <c r="X1094" s="18" t="s">
        <v>8765</v>
      </c>
      <c r="Y1094" s="15" t="s">
        <v>73</v>
      </c>
      <c r="Z1094" s="18" t="s">
        <v>1730</v>
      </c>
      <c r="AA1094" s="18" t="s">
        <v>71</v>
      </c>
      <c r="AB1094" s="18" t="s">
        <v>6998</v>
      </c>
      <c r="AC1094" s="67" t="str">
        <f>+VLOOKUP("*"&amp;L1094&amp;"*",'[2]REGISTROS SANITARIOS'!$D$732:$E$1070,2,FALSE)</f>
        <v>SI</v>
      </c>
      <c r="AD1094" s="22" t="s">
        <v>1025</v>
      </c>
      <c r="AE1094" s="16">
        <v>46008</v>
      </c>
      <c r="AF1094" s="34" t="s">
        <v>73</v>
      </c>
      <c r="AG1094" s="24">
        <v>20032093</v>
      </c>
      <c r="AH1094" s="18">
        <v>13</v>
      </c>
      <c r="AI1094" s="18" t="s">
        <v>8248</v>
      </c>
      <c r="AJ1094" s="17">
        <v>165000</v>
      </c>
      <c r="AK1094" s="25">
        <v>165000</v>
      </c>
      <c r="AL1094" s="25">
        <v>809</v>
      </c>
      <c r="AM1094" s="35">
        <v>0</v>
      </c>
      <c r="AN1094" s="49">
        <f t="shared" si="169"/>
        <v>133485000</v>
      </c>
      <c r="AO1094" s="18"/>
      <c r="AP1094" s="15">
        <v>1</v>
      </c>
      <c r="AQ1094" s="43" t="str">
        <f t="shared" si="170"/>
        <v>SI</v>
      </c>
      <c r="AR1094" s="44">
        <f t="shared" si="171"/>
        <v>133485000</v>
      </c>
      <c r="AS1094" s="44">
        <f t="shared" si="172"/>
        <v>133485000</v>
      </c>
      <c r="AT1094" s="44">
        <f t="shared" si="173"/>
        <v>133485000</v>
      </c>
      <c r="AU1094" s="44">
        <f t="shared" si="174"/>
        <v>133485000</v>
      </c>
      <c r="AV1094" s="45" t="b">
        <f t="shared" si="175"/>
        <v>1</v>
      </c>
      <c r="AW1094" s="45" t="b">
        <f t="shared" si="176"/>
        <v>1</v>
      </c>
      <c r="AX1094" s="45"/>
    </row>
    <row r="1095" spans="1:50" s="36" customFormat="1" ht="27.75" customHeight="1" x14ac:dyDescent="0.15">
      <c r="A1095" s="36" t="str">
        <f t="shared" si="167"/>
        <v>Cooperativa de Hospitales de Antioquia - COHAN116020440</v>
      </c>
      <c r="B1095" s="36" t="b">
        <f>+A1095='[1]Anexo 9'!A1095</f>
        <v>1</v>
      </c>
      <c r="C1095" s="18">
        <v>890985122</v>
      </c>
      <c r="D1095" s="18" t="s">
        <v>1031</v>
      </c>
      <c r="E1095" s="15" t="s">
        <v>61</v>
      </c>
      <c r="F1095" s="15" t="s">
        <v>1788</v>
      </c>
      <c r="G1095" s="15">
        <f>+VLOOKUP(F1095,[3]Sheet1!$E$3:$G$74,3,FALSE)</f>
        <v>2</v>
      </c>
      <c r="H1095" s="15">
        <f>+VLOOKUP(D1095&amp;F1095,'TD para paquetes'!$E$3:$I$441,5,FALSE)</f>
        <v>2</v>
      </c>
      <c r="I1095" s="15" t="s">
        <v>1025</v>
      </c>
      <c r="J1095" s="15">
        <v>6</v>
      </c>
      <c r="K1095" s="15">
        <v>6</v>
      </c>
      <c r="L1095" s="15">
        <v>116020440</v>
      </c>
      <c r="M1095" s="15" t="s">
        <v>1789</v>
      </c>
      <c r="N1095" s="15" t="s">
        <v>1790</v>
      </c>
      <c r="O1095" s="18" t="s">
        <v>4467</v>
      </c>
      <c r="P1095" s="22" t="s">
        <v>3841</v>
      </c>
      <c r="Q1095" s="15" t="s">
        <v>1791</v>
      </c>
      <c r="R1095" s="18" t="s">
        <v>1733</v>
      </c>
      <c r="S1095" s="22" t="b">
        <f t="shared" si="168"/>
        <v>0</v>
      </c>
      <c r="T1095" s="18">
        <v>0</v>
      </c>
      <c r="U1095" s="18">
        <v>0</v>
      </c>
      <c r="V1095" s="15"/>
      <c r="W1095" s="18" t="s">
        <v>6293</v>
      </c>
      <c r="X1095" s="18"/>
      <c r="Y1095" s="15" t="s">
        <v>73</v>
      </c>
      <c r="Z1095" s="18" t="s">
        <v>1807</v>
      </c>
      <c r="AA1095" s="18" t="s">
        <v>71</v>
      </c>
      <c r="AB1095" s="18" t="s">
        <v>6999</v>
      </c>
      <c r="AC1095" s="67" t="e">
        <f>+VLOOKUP("*"&amp;L1095&amp;"*",'[2]REGISTROS SANITARIOS'!$D$732:$E$1070,2,FALSE)</f>
        <v>#N/A</v>
      </c>
      <c r="AD1095" s="22" t="s">
        <v>44</v>
      </c>
      <c r="AE1095" s="16">
        <v>43744</v>
      </c>
      <c r="AF1095" s="34" t="s">
        <v>68</v>
      </c>
      <c r="AG1095" s="24">
        <v>36241</v>
      </c>
      <c r="AH1095" s="18">
        <v>7</v>
      </c>
      <c r="AI1095" s="18" t="s">
        <v>8248</v>
      </c>
      <c r="AJ1095" s="17">
        <v>22000</v>
      </c>
      <c r="AK1095" s="25">
        <v>22000</v>
      </c>
      <c r="AL1095" s="25">
        <v>15559</v>
      </c>
      <c r="AM1095" s="35">
        <v>0</v>
      </c>
      <c r="AN1095" s="49">
        <f t="shared" si="169"/>
        <v>342298000</v>
      </c>
      <c r="AO1095" s="18"/>
      <c r="AP1095" s="15">
        <v>1</v>
      </c>
      <c r="AQ1095" s="43" t="str">
        <f t="shared" si="170"/>
        <v>SI</v>
      </c>
      <c r="AR1095" s="44">
        <f t="shared" si="171"/>
        <v>342298000</v>
      </c>
      <c r="AS1095" s="44">
        <f t="shared" si="172"/>
        <v>342298000</v>
      </c>
      <c r="AT1095" s="44">
        <f t="shared" si="173"/>
        <v>342298000</v>
      </c>
      <c r="AU1095" s="44">
        <f t="shared" si="174"/>
        <v>342298000</v>
      </c>
      <c r="AV1095" s="45" t="b">
        <f t="shared" si="175"/>
        <v>1</v>
      </c>
      <c r="AW1095" s="45" t="b">
        <f t="shared" si="176"/>
        <v>1</v>
      </c>
      <c r="AX1095" s="45"/>
    </row>
    <row r="1096" spans="1:50" s="36" customFormat="1" ht="27.75" customHeight="1" x14ac:dyDescent="0.15">
      <c r="A1096" s="36" t="str">
        <f t="shared" si="167"/>
        <v>Cooperativa de Hospitales de Antioquia - COHAN116020460</v>
      </c>
      <c r="B1096" s="36" t="b">
        <f>+A1096='[1]Anexo 9'!A1096</f>
        <v>1</v>
      </c>
      <c r="C1096" s="18">
        <v>890985122</v>
      </c>
      <c r="D1096" s="18" t="s">
        <v>1031</v>
      </c>
      <c r="E1096" s="15" t="s">
        <v>61</v>
      </c>
      <c r="F1096" s="15" t="s">
        <v>1788</v>
      </c>
      <c r="G1096" s="15">
        <f>+VLOOKUP(F1096,[3]Sheet1!$E$3:$G$74,3,FALSE)</f>
        <v>2</v>
      </c>
      <c r="H1096" s="15">
        <f>+VLOOKUP(D1096&amp;F1096,'TD para paquetes'!$E$3:$I$441,5,FALSE)</f>
        <v>2</v>
      </c>
      <c r="I1096" s="15" t="s">
        <v>1025</v>
      </c>
      <c r="J1096" s="15">
        <v>6</v>
      </c>
      <c r="K1096" s="15">
        <v>6</v>
      </c>
      <c r="L1096" s="15">
        <v>116020460</v>
      </c>
      <c r="M1096" s="15" t="s">
        <v>1794</v>
      </c>
      <c r="N1096" s="15" t="s">
        <v>1790</v>
      </c>
      <c r="O1096" s="18" t="s">
        <v>4468</v>
      </c>
      <c r="P1096" s="22" t="s">
        <v>3841</v>
      </c>
      <c r="Q1096" s="15" t="s">
        <v>1791</v>
      </c>
      <c r="R1096" s="18" t="s">
        <v>1733</v>
      </c>
      <c r="S1096" s="22" t="b">
        <f t="shared" si="168"/>
        <v>0</v>
      </c>
      <c r="T1096" s="18">
        <v>0</v>
      </c>
      <c r="U1096" s="18">
        <v>0</v>
      </c>
      <c r="V1096" s="15"/>
      <c r="W1096" s="18" t="s">
        <v>6293</v>
      </c>
      <c r="X1096" s="18"/>
      <c r="Y1096" s="15" t="s">
        <v>73</v>
      </c>
      <c r="Z1096" s="18" t="s">
        <v>1807</v>
      </c>
      <c r="AA1096" s="18" t="s">
        <v>71</v>
      </c>
      <c r="AB1096" s="18" t="s">
        <v>7000</v>
      </c>
      <c r="AC1096" s="67" t="str">
        <f>+VLOOKUP("*"&amp;L1096&amp;"*",'[2]REGISTROS SANITARIOS'!$D$732:$E$1070,2,FALSE)</f>
        <v>SI</v>
      </c>
      <c r="AD1096" s="22" t="s">
        <v>1025</v>
      </c>
      <c r="AE1096" s="16">
        <v>44057</v>
      </c>
      <c r="AF1096" s="34" t="s">
        <v>68</v>
      </c>
      <c r="AG1096" s="24">
        <v>56400</v>
      </c>
      <c r="AH1096" s="18">
        <v>2</v>
      </c>
      <c r="AI1096" s="18" t="s">
        <v>8248</v>
      </c>
      <c r="AJ1096" s="17">
        <v>6600</v>
      </c>
      <c r="AK1096" s="25">
        <v>6600</v>
      </c>
      <c r="AL1096" s="25">
        <v>21075</v>
      </c>
      <c r="AM1096" s="35">
        <v>0</v>
      </c>
      <c r="AN1096" s="49">
        <f t="shared" si="169"/>
        <v>139095000</v>
      </c>
      <c r="AO1096" s="18"/>
      <c r="AP1096" s="15">
        <v>1</v>
      </c>
      <c r="AQ1096" s="43" t="str">
        <f t="shared" si="170"/>
        <v>SI</v>
      </c>
      <c r="AR1096" s="44">
        <f t="shared" si="171"/>
        <v>139095000</v>
      </c>
      <c r="AS1096" s="44">
        <f t="shared" si="172"/>
        <v>139095000</v>
      </c>
      <c r="AT1096" s="44">
        <f t="shared" si="173"/>
        <v>139095000</v>
      </c>
      <c r="AU1096" s="44">
        <f t="shared" si="174"/>
        <v>139095000</v>
      </c>
      <c r="AV1096" s="45" t="b">
        <f t="shared" si="175"/>
        <v>1</v>
      </c>
      <c r="AW1096" s="45" t="b">
        <f t="shared" si="176"/>
        <v>1</v>
      </c>
      <c r="AX1096" s="45"/>
    </row>
    <row r="1097" spans="1:50" s="36" customFormat="1" ht="27.75" customHeight="1" x14ac:dyDescent="0.15">
      <c r="A1097" s="36" t="str">
        <f t="shared" si="167"/>
        <v>Cooperativa de Hospitales de Antioquia - COHAN116020809</v>
      </c>
      <c r="B1097" s="36" t="b">
        <f>+A1097='[1]Anexo 9'!A1097</f>
        <v>1</v>
      </c>
      <c r="C1097" s="18">
        <v>890985122</v>
      </c>
      <c r="D1097" s="18" t="s">
        <v>1031</v>
      </c>
      <c r="E1097" s="15" t="s">
        <v>61</v>
      </c>
      <c r="F1097" s="15" t="s">
        <v>62</v>
      </c>
      <c r="G1097" s="15" t="s">
        <v>3155</v>
      </c>
      <c r="H1097" s="15" t="s">
        <v>3155</v>
      </c>
      <c r="I1097" s="15" t="s">
        <v>3155</v>
      </c>
      <c r="J1097" s="15">
        <v>6</v>
      </c>
      <c r="K1097" s="15" t="s">
        <v>3155</v>
      </c>
      <c r="L1097" s="15">
        <v>116020809</v>
      </c>
      <c r="M1097" s="15" t="s">
        <v>2537</v>
      </c>
      <c r="N1097" s="15" t="s">
        <v>1426</v>
      </c>
      <c r="O1097" s="18" t="s">
        <v>4469</v>
      </c>
      <c r="P1097" s="22" t="s">
        <v>3841</v>
      </c>
      <c r="Q1097" s="15" t="s">
        <v>2538</v>
      </c>
      <c r="R1097" s="18" t="s">
        <v>1655</v>
      </c>
      <c r="S1097" s="22" t="b">
        <f t="shared" si="168"/>
        <v>0</v>
      </c>
      <c r="T1097" s="18" t="s">
        <v>1766</v>
      </c>
      <c r="U1097" s="18">
        <v>0</v>
      </c>
      <c r="V1097" s="15"/>
      <c r="W1097" s="18" t="s">
        <v>6294</v>
      </c>
      <c r="X1097" s="18"/>
      <c r="Y1097" s="15" t="s">
        <v>73</v>
      </c>
      <c r="Z1097" s="18" t="s">
        <v>3734</v>
      </c>
      <c r="AA1097" s="18" t="s">
        <v>71</v>
      </c>
      <c r="AB1097" s="18" t="s">
        <v>3735</v>
      </c>
      <c r="AC1097" s="67" t="str">
        <f>+VLOOKUP("*"&amp;L1097&amp;"*",'[2]REGISTROS SANITARIOS'!$D$732:$E$1070,2,FALSE)</f>
        <v>SI</v>
      </c>
      <c r="AD1097" s="22" t="s">
        <v>1025</v>
      </c>
      <c r="AE1097" s="16">
        <v>45266</v>
      </c>
      <c r="AF1097" s="34" t="s">
        <v>73</v>
      </c>
      <c r="AG1097" s="24">
        <v>20056052</v>
      </c>
      <c r="AH1097" s="18">
        <v>4</v>
      </c>
      <c r="AI1097" s="18" t="s">
        <v>8248</v>
      </c>
      <c r="AJ1097" s="17">
        <v>115500</v>
      </c>
      <c r="AK1097" s="25">
        <v>115500</v>
      </c>
      <c r="AL1097" s="25">
        <v>112</v>
      </c>
      <c r="AM1097" s="35">
        <v>0</v>
      </c>
      <c r="AN1097" s="49">
        <f t="shared" si="169"/>
        <v>12936000</v>
      </c>
      <c r="AO1097" s="18" t="s">
        <v>45</v>
      </c>
      <c r="AP1097" s="15">
        <v>1</v>
      </c>
      <c r="AQ1097" s="43" t="str">
        <f t="shared" si="170"/>
        <v>SI</v>
      </c>
      <c r="AR1097" s="44">
        <f t="shared" si="171"/>
        <v>12936000</v>
      </c>
      <c r="AS1097" s="44">
        <f t="shared" si="172"/>
        <v>12936000</v>
      </c>
      <c r="AT1097" s="44">
        <f t="shared" si="173"/>
        <v>12936000</v>
      </c>
      <c r="AU1097" s="44">
        <f t="shared" si="174"/>
        <v>12936000</v>
      </c>
      <c r="AV1097" s="45" t="b">
        <f t="shared" si="175"/>
        <v>1</v>
      </c>
      <c r="AW1097" s="45" t="b">
        <f t="shared" si="176"/>
        <v>1</v>
      </c>
      <c r="AX1097" s="45"/>
    </row>
    <row r="1098" spans="1:50" s="36" customFormat="1" ht="27.75" customHeight="1" x14ac:dyDescent="0.15">
      <c r="A1098" s="36" t="str">
        <f t="shared" si="167"/>
        <v>Cooperativa de Hospitales de Antioquia - COHAN116030203</v>
      </c>
      <c r="B1098" s="36" t="b">
        <f>+A1098='[1]Anexo 9'!A1098</f>
        <v>1</v>
      </c>
      <c r="C1098" s="18">
        <v>890985122</v>
      </c>
      <c r="D1098" s="18" t="s">
        <v>1031</v>
      </c>
      <c r="E1098" s="15" t="s">
        <v>61</v>
      </c>
      <c r="F1098" s="15" t="s">
        <v>62</v>
      </c>
      <c r="G1098" s="15" t="s">
        <v>3155</v>
      </c>
      <c r="H1098" s="15" t="s">
        <v>3155</v>
      </c>
      <c r="I1098" s="15" t="s">
        <v>3155</v>
      </c>
      <c r="J1098" s="15">
        <v>3</v>
      </c>
      <c r="K1098" s="15" t="s">
        <v>3155</v>
      </c>
      <c r="L1098" s="15">
        <v>116030203</v>
      </c>
      <c r="M1098" s="15" t="s">
        <v>2540</v>
      </c>
      <c r="N1098" s="15" t="s">
        <v>64</v>
      </c>
      <c r="O1098" s="18" t="s">
        <v>2541</v>
      </c>
      <c r="P1098" s="22" t="s">
        <v>73</v>
      </c>
      <c r="Q1098" s="15" t="s">
        <v>1744</v>
      </c>
      <c r="R1098" s="18" t="s">
        <v>1684</v>
      </c>
      <c r="S1098" s="22" t="b">
        <f t="shared" si="168"/>
        <v>0</v>
      </c>
      <c r="T1098" s="18">
        <v>0</v>
      </c>
      <c r="U1098" s="18">
        <v>0</v>
      </c>
      <c r="V1098" s="15"/>
      <c r="W1098" s="18" t="s">
        <v>1943</v>
      </c>
      <c r="X1098" s="18"/>
      <c r="Y1098" s="15" t="s">
        <v>73</v>
      </c>
      <c r="Z1098" s="18" t="s">
        <v>1944</v>
      </c>
      <c r="AA1098" s="18" t="s">
        <v>71</v>
      </c>
      <c r="AB1098" s="18" t="s">
        <v>2542</v>
      </c>
      <c r="AC1098" s="67" t="str">
        <f>+VLOOKUP("*"&amp;L1098&amp;"*",'[2]REGISTROS SANITARIOS'!$D$732:$E$1070,2,FALSE)</f>
        <v>SI</v>
      </c>
      <c r="AD1098" s="22" t="s">
        <v>1025</v>
      </c>
      <c r="AE1098" s="16">
        <v>43368</v>
      </c>
      <c r="AF1098" s="34" t="s">
        <v>68</v>
      </c>
      <c r="AG1098" s="24">
        <v>19933064</v>
      </c>
      <c r="AH1098" s="18">
        <v>1</v>
      </c>
      <c r="AI1098" s="18" t="s">
        <v>8248</v>
      </c>
      <c r="AJ1098" s="17">
        <v>5.5</v>
      </c>
      <c r="AK1098" s="25">
        <v>5.5</v>
      </c>
      <c r="AL1098" s="25">
        <v>2063</v>
      </c>
      <c r="AM1098" s="35">
        <v>0</v>
      </c>
      <c r="AN1098" s="49">
        <f t="shared" si="169"/>
        <v>11346.5</v>
      </c>
      <c r="AO1098" s="18"/>
      <c r="AP1098" s="15" t="s">
        <v>3338</v>
      </c>
      <c r="AQ1098" s="43" t="str">
        <f t="shared" si="170"/>
        <v>SI</v>
      </c>
      <c r="AR1098" s="44">
        <f t="shared" si="171"/>
        <v>11346.5</v>
      </c>
      <c r="AS1098" s="44">
        <f t="shared" si="172"/>
        <v>11346.5</v>
      </c>
      <c r="AT1098" s="44">
        <f t="shared" si="173"/>
        <v>11346.5</v>
      </c>
      <c r="AU1098" s="44">
        <f t="shared" si="174"/>
        <v>11346.5</v>
      </c>
      <c r="AV1098" s="45" t="b">
        <f t="shared" si="175"/>
        <v>1</v>
      </c>
      <c r="AW1098" s="45" t="b">
        <f t="shared" si="176"/>
        <v>1</v>
      </c>
      <c r="AX1098" s="45"/>
    </row>
    <row r="1099" spans="1:50" s="36" customFormat="1" ht="27.75" customHeight="1" x14ac:dyDescent="0.15">
      <c r="A1099" s="36" t="str">
        <f t="shared" si="167"/>
        <v>Cooperativa de Hospitales de Antioquia - COHAN116030803</v>
      </c>
      <c r="B1099" s="36" t="b">
        <f>+A1099='[1]Anexo 9'!A1099</f>
        <v>1</v>
      </c>
      <c r="C1099" s="18">
        <v>890985122</v>
      </c>
      <c r="D1099" s="18" t="s">
        <v>1031</v>
      </c>
      <c r="E1099" s="15" t="s">
        <v>61</v>
      </c>
      <c r="F1099" s="15" t="s">
        <v>62</v>
      </c>
      <c r="G1099" s="15" t="s">
        <v>3155</v>
      </c>
      <c r="H1099" s="15" t="s">
        <v>3155</v>
      </c>
      <c r="I1099" s="15" t="s">
        <v>3155</v>
      </c>
      <c r="J1099" s="15">
        <v>5</v>
      </c>
      <c r="K1099" s="15" t="s">
        <v>3155</v>
      </c>
      <c r="L1099" s="15">
        <v>116030803</v>
      </c>
      <c r="M1099" s="15" t="s">
        <v>2543</v>
      </c>
      <c r="N1099" s="15" t="s">
        <v>64</v>
      </c>
      <c r="O1099" s="18" t="s">
        <v>4470</v>
      </c>
      <c r="P1099" s="22" t="s">
        <v>3841</v>
      </c>
      <c r="Q1099" s="15" t="s">
        <v>1211</v>
      </c>
      <c r="R1099" s="18" t="s">
        <v>1684</v>
      </c>
      <c r="S1099" s="22" t="b">
        <f t="shared" si="168"/>
        <v>0</v>
      </c>
      <c r="T1099" s="18">
        <v>0</v>
      </c>
      <c r="U1099" s="18">
        <v>0</v>
      </c>
      <c r="V1099" s="15"/>
      <c r="W1099" s="18" t="s">
        <v>6295</v>
      </c>
      <c r="X1099" s="18"/>
      <c r="Y1099" s="15" t="s">
        <v>73</v>
      </c>
      <c r="Z1099" s="18" t="s">
        <v>7001</v>
      </c>
      <c r="AA1099" s="18" t="s">
        <v>71</v>
      </c>
      <c r="AB1099" s="18" t="s">
        <v>6836</v>
      </c>
      <c r="AC1099" s="67" t="e">
        <f>+VLOOKUP("*"&amp;L1099&amp;"*",'[2]REGISTROS SANITARIOS'!$D$732:$E$1070,2,FALSE)</f>
        <v>#N/A</v>
      </c>
      <c r="AD1099" s="22" t="s">
        <v>44</v>
      </c>
      <c r="AE1099" s="16">
        <v>44162</v>
      </c>
      <c r="AF1099" s="34" t="s">
        <v>68</v>
      </c>
      <c r="AG1099" s="24">
        <v>20093424</v>
      </c>
      <c r="AH1099" s="18">
        <v>3</v>
      </c>
      <c r="AI1099" s="18" t="s">
        <v>8248</v>
      </c>
      <c r="AJ1099" s="17">
        <v>605</v>
      </c>
      <c r="AK1099" s="25">
        <v>605</v>
      </c>
      <c r="AL1099" s="25">
        <v>2426</v>
      </c>
      <c r="AM1099" s="35">
        <v>0</v>
      </c>
      <c r="AN1099" s="49">
        <f t="shared" si="169"/>
        <v>1467730</v>
      </c>
      <c r="AO1099" s="18"/>
      <c r="AP1099" s="15">
        <v>1</v>
      </c>
      <c r="AQ1099" s="43" t="str">
        <f t="shared" si="170"/>
        <v>SI</v>
      </c>
      <c r="AR1099" s="44">
        <f t="shared" si="171"/>
        <v>1467730</v>
      </c>
      <c r="AS1099" s="44">
        <f t="shared" si="172"/>
        <v>1467730</v>
      </c>
      <c r="AT1099" s="44">
        <f t="shared" si="173"/>
        <v>1467730</v>
      </c>
      <c r="AU1099" s="44">
        <f t="shared" si="174"/>
        <v>1467730</v>
      </c>
      <c r="AV1099" s="45" t="b">
        <f t="shared" si="175"/>
        <v>1</v>
      </c>
      <c r="AW1099" s="45" t="b">
        <f t="shared" si="176"/>
        <v>1</v>
      </c>
      <c r="AX1099" s="45"/>
    </row>
    <row r="1100" spans="1:50" s="36" customFormat="1" ht="27.75" customHeight="1" x14ac:dyDescent="0.15">
      <c r="A1100" s="36" t="str">
        <f t="shared" si="167"/>
        <v>Cooperativa de Hospitales de Antioquia - COHAN116040107</v>
      </c>
      <c r="B1100" s="36" t="b">
        <f>+A1100='[1]Anexo 9'!A1100</f>
        <v>1</v>
      </c>
      <c r="C1100" s="18">
        <v>890985122</v>
      </c>
      <c r="D1100" s="18" t="s">
        <v>1031</v>
      </c>
      <c r="E1100" s="15" t="s">
        <v>61</v>
      </c>
      <c r="F1100" s="15" t="s">
        <v>62</v>
      </c>
      <c r="G1100" s="15" t="s">
        <v>3155</v>
      </c>
      <c r="H1100" s="15" t="s">
        <v>3155</v>
      </c>
      <c r="I1100" s="15" t="s">
        <v>3155</v>
      </c>
      <c r="J1100" s="15">
        <v>4</v>
      </c>
      <c r="K1100" s="15" t="s">
        <v>3155</v>
      </c>
      <c r="L1100" s="15">
        <v>116040107</v>
      </c>
      <c r="M1100" s="15" t="s">
        <v>90</v>
      </c>
      <c r="N1100" s="15" t="s">
        <v>91</v>
      </c>
      <c r="O1100" s="18" t="s">
        <v>2544</v>
      </c>
      <c r="P1100" s="22" t="s">
        <v>3841</v>
      </c>
      <c r="Q1100" s="15" t="s">
        <v>93</v>
      </c>
      <c r="R1100" s="18" t="s">
        <v>93</v>
      </c>
      <c r="S1100" s="22" t="s">
        <v>73</v>
      </c>
      <c r="T1100" s="18">
        <v>0</v>
      </c>
      <c r="U1100" s="18">
        <v>0</v>
      </c>
      <c r="V1100" s="15"/>
      <c r="W1100" s="18" t="s">
        <v>6296</v>
      </c>
      <c r="X1100" s="18"/>
      <c r="Y1100" s="15" t="s">
        <v>73</v>
      </c>
      <c r="Z1100" s="18" t="s">
        <v>2545</v>
      </c>
      <c r="AA1100" s="18" t="s">
        <v>86</v>
      </c>
      <c r="AB1100" s="18" t="s">
        <v>2546</v>
      </c>
      <c r="AC1100" s="67" t="str">
        <f>+VLOOKUP("*"&amp;L1100&amp;"*",'[2]REGISTROS SANITARIOS'!$D$732:$E$1070,2,FALSE)</f>
        <v>SI</v>
      </c>
      <c r="AD1100" s="22" t="s">
        <v>1025</v>
      </c>
      <c r="AE1100" s="16">
        <v>44230</v>
      </c>
      <c r="AF1100" s="34" t="s">
        <v>68</v>
      </c>
      <c r="AG1100" s="24">
        <v>19936971</v>
      </c>
      <c r="AH1100" s="18">
        <v>11</v>
      </c>
      <c r="AI1100" s="18" t="s">
        <v>8248</v>
      </c>
      <c r="AJ1100" s="17">
        <v>44</v>
      </c>
      <c r="AK1100" s="25">
        <v>44</v>
      </c>
      <c r="AL1100" s="25">
        <v>51735</v>
      </c>
      <c r="AM1100" s="35">
        <v>0</v>
      </c>
      <c r="AN1100" s="49">
        <f t="shared" si="169"/>
        <v>2276340</v>
      </c>
      <c r="AO1100" s="18"/>
      <c r="AP1100" s="15">
        <v>1</v>
      </c>
      <c r="AQ1100" s="43" t="str">
        <f t="shared" si="170"/>
        <v>SI</v>
      </c>
      <c r="AR1100" s="44">
        <f t="shared" si="171"/>
        <v>2276340</v>
      </c>
      <c r="AS1100" s="44">
        <f t="shared" si="172"/>
        <v>2276340</v>
      </c>
      <c r="AT1100" s="44">
        <f t="shared" si="173"/>
        <v>2276340</v>
      </c>
      <c r="AU1100" s="44">
        <f t="shared" si="174"/>
        <v>2276340</v>
      </c>
      <c r="AV1100" s="45" t="b">
        <f t="shared" si="175"/>
        <v>1</v>
      </c>
      <c r="AW1100" s="45" t="b">
        <f t="shared" si="176"/>
        <v>1</v>
      </c>
      <c r="AX1100" s="45"/>
    </row>
    <row r="1101" spans="1:50" s="36" customFormat="1" ht="27.75" customHeight="1" x14ac:dyDescent="0.15">
      <c r="A1101" s="36" t="str">
        <f t="shared" si="167"/>
        <v>Cooperativa de Hospitales de Antioquia - COHAN116050103</v>
      </c>
      <c r="B1101" s="36" t="b">
        <f>+A1101='[1]Anexo 9'!A1101</f>
        <v>1</v>
      </c>
      <c r="C1101" s="18">
        <v>890985122</v>
      </c>
      <c r="D1101" s="18" t="s">
        <v>1031</v>
      </c>
      <c r="E1101" s="15" t="s">
        <v>61</v>
      </c>
      <c r="F1101" s="15" t="s">
        <v>62</v>
      </c>
      <c r="G1101" s="15" t="s">
        <v>3155</v>
      </c>
      <c r="H1101" s="15" t="s">
        <v>3155</v>
      </c>
      <c r="I1101" s="15" t="s">
        <v>3155</v>
      </c>
      <c r="J1101" s="15">
        <v>7</v>
      </c>
      <c r="K1101" s="15" t="s">
        <v>3155</v>
      </c>
      <c r="L1101" s="15">
        <v>116050103</v>
      </c>
      <c r="M1101" s="15" t="s">
        <v>1476</v>
      </c>
      <c r="N1101" s="15" t="s">
        <v>499</v>
      </c>
      <c r="O1101" s="18" t="s">
        <v>4471</v>
      </c>
      <c r="P1101" s="22" t="s">
        <v>3841</v>
      </c>
      <c r="Q1101" s="15" t="s">
        <v>1478</v>
      </c>
      <c r="R1101" s="18" t="s">
        <v>5727</v>
      </c>
      <c r="S1101" s="22" t="b">
        <f t="shared" ref="S1101:S1112" si="177">+R1101=Q1101</f>
        <v>0</v>
      </c>
      <c r="T1101" s="18">
        <v>0</v>
      </c>
      <c r="U1101" s="18" t="s">
        <v>2363</v>
      </c>
      <c r="V1101" s="15"/>
      <c r="W1101" s="18" t="s">
        <v>6297</v>
      </c>
      <c r="X1101" s="18"/>
      <c r="Y1101" s="15" t="s">
        <v>73</v>
      </c>
      <c r="Z1101" s="18" t="s">
        <v>7002</v>
      </c>
      <c r="AA1101" s="18" t="s">
        <v>86</v>
      </c>
      <c r="AB1101" s="18" t="s">
        <v>7003</v>
      </c>
      <c r="AC1101" s="67" t="str">
        <f>+VLOOKUP("*"&amp;L1101&amp;"*",'[2]REGISTROS SANITARIOS'!$D$732:$E$1070,2,FALSE)</f>
        <v>SI</v>
      </c>
      <c r="AD1101" s="22" t="s">
        <v>1025</v>
      </c>
      <c r="AE1101" s="16">
        <v>42989</v>
      </c>
      <c r="AF1101" s="34" t="s">
        <v>68</v>
      </c>
      <c r="AG1101" s="24">
        <v>19968918</v>
      </c>
      <c r="AH1101" s="18">
        <v>1</v>
      </c>
      <c r="AI1101" s="18" t="s">
        <v>8248</v>
      </c>
      <c r="AJ1101" s="17">
        <v>192.5</v>
      </c>
      <c r="AK1101" s="25">
        <v>192.5</v>
      </c>
      <c r="AL1101" s="25">
        <v>101250</v>
      </c>
      <c r="AM1101" s="35">
        <v>0</v>
      </c>
      <c r="AN1101" s="49">
        <f t="shared" si="169"/>
        <v>19490625</v>
      </c>
      <c r="AO1101" s="18"/>
      <c r="AP1101" s="15">
        <v>1</v>
      </c>
      <c r="AQ1101" s="43" t="str">
        <f t="shared" si="170"/>
        <v>SI</v>
      </c>
      <c r="AR1101" s="44">
        <f t="shared" si="171"/>
        <v>19490625</v>
      </c>
      <c r="AS1101" s="44">
        <f t="shared" si="172"/>
        <v>19490625</v>
      </c>
      <c r="AT1101" s="44">
        <f t="shared" si="173"/>
        <v>19490625</v>
      </c>
      <c r="AU1101" s="44">
        <f t="shared" si="174"/>
        <v>19490625</v>
      </c>
      <c r="AV1101" s="45" t="b">
        <f t="shared" si="175"/>
        <v>1</v>
      </c>
      <c r="AW1101" s="45" t="b">
        <f t="shared" si="176"/>
        <v>1</v>
      </c>
      <c r="AX1101" s="45"/>
    </row>
    <row r="1102" spans="1:50" s="36" customFormat="1" ht="27.75" customHeight="1" x14ac:dyDescent="0.15">
      <c r="A1102" s="36" t="str">
        <f t="shared" si="167"/>
        <v>Cooperativa de Hospitales de Antioquia - COHAN117000409</v>
      </c>
      <c r="B1102" s="36" t="b">
        <f>+A1102='[1]Anexo 9'!A1102</f>
        <v>1</v>
      </c>
      <c r="C1102" s="18">
        <v>890985122</v>
      </c>
      <c r="D1102" s="18" t="s">
        <v>1031</v>
      </c>
      <c r="E1102" s="15" t="s">
        <v>61</v>
      </c>
      <c r="F1102" s="15" t="s">
        <v>62</v>
      </c>
      <c r="G1102" s="15" t="s">
        <v>3155</v>
      </c>
      <c r="H1102" s="15" t="s">
        <v>3155</v>
      </c>
      <c r="I1102" s="15" t="s">
        <v>3155</v>
      </c>
      <c r="J1102" s="15">
        <v>6</v>
      </c>
      <c r="K1102" s="15" t="s">
        <v>3155</v>
      </c>
      <c r="L1102" s="15">
        <v>117000409</v>
      </c>
      <c r="M1102" s="15" t="s">
        <v>2548</v>
      </c>
      <c r="N1102" s="15" t="s">
        <v>1436</v>
      </c>
      <c r="O1102" s="18" t="s">
        <v>2549</v>
      </c>
      <c r="P1102" s="22" t="s">
        <v>73</v>
      </c>
      <c r="Q1102" s="15" t="s">
        <v>1977</v>
      </c>
      <c r="R1102" s="18" t="s">
        <v>2371</v>
      </c>
      <c r="S1102" s="22" t="b">
        <f t="shared" si="177"/>
        <v>0</v>
      </c>
      <c r="T1102" s="18" t="s">
        <v>2042</v>
      </c>
      <c r="U1102" s="18">
        <v>0</v>
      </c>
      <c r="V1102" s="15"/>
      <c r="W1102" s="18" t="s">
        <v>1943</v>
      </c>
      <c r="X1102" s="18"/>
      <c r="Y1102" s="15" t="s">
        <v>73</v>
      </c>
      <c r="Z1102" s="18" t="s">
        <v>1979</v>
      </c>
      <c r="AA1102" s="18" t="s">
        <v>71</v>
      </c>
      <c r="AB1102" s="18" t="s">
        <v>2550</v>
      </c>
      <c r="AC1102" s="67" t="str">
        <f>+VLOOKUP("*"&amp;L1102&amp;"*",'[2]REGISTROS SANITARIOS'!$D$732:$E$1070,2,FALSE)</f>
        <v>SI</v>
      </c>
      <c r="AD1102" s="22" t="s">
        <v>1025</v>
      </c>
      <c r="AE1102" s="16">
        <v>44113</v>
      </c>
      <c r="AF1102" s="34" t="s">
        <v>68</v>
      </c>
      <c r="AG1102" s="24">
        <v>54932</v>
      </c>
      <c r="AH1102" s="18">
        <v>1</v>
      </c>
      <c r="AI1102" s="18" t="s">
        <v>8248</v>
      </c>
      <c r="AJ1102" s="17">
        <v>96250</v>
      </c>
      <c r="AK1102" s="25">
        <v>96250</v>
      </c>
      <c r="AL1102" s="25">
        <v>103</v>
      </c>
      <c r="AM1102" s="35">
        <v>0</v>
      </c>
      <c r="AN1102" s="49">
        <f t="shared" si="169"/>
        <v>9913750</v>
      </c>
      <c r="AO1102" s="18"/>
      <c r="AP1102" s="15">
        <v>1</v>
      </c>
      <c r="AQ1102" s="43" t="str">
        <f t="shared" si="170"/>
        <v>SI</v>
      </c>
      <c r="AR1102" s="44">
        <f t="shared" si="171"/>
        <v>9913750</v>
      </c>
      <c r="AS1102" s="44">
        <f t="shared" si="172"/>
        <v>9913750</v>
      </c>
      <c r="AT1102" s="44">
        <f t="shared" si="173"/>
        <v>9913750</v>
      </c>
      <c r="AU1102" s="44">
        <f t="shared" si="174"/>
        <v>9913750</v>
      </c>
      <c r="AV1102" s="45" t="b">
        <f t="shared" si="175"/>
        <v>1</v>
      </c>
      <c r="AW1102" s="45" t="b">
        <f t="shared" si="176"/>
        <v>1</v>
      </c>
      <c r="AX1102" s="45"/>
    </row>
    <row r="1103" spans="1:50" s="36" customFormat="1" ht="27.75" customHeight="1" x14ac:dyDescent="0.15">
      <c r="A1103" s="36" t="str">
        <f t="shared" si="167"/>
        <v>Cooperativa de Hospitales de Antioquia - COHAN117000503</v>
      </c>
      <c r="B1103" s="36" t="b">
        <f>+A1103='[1]Anexo 9'!A1103</f>
        <v>1</v>
      </c>
      <c r="C1103" s="18">
        <v>890985122</v>
      </c>
      <c r="D1103" s="18" t="s">
        <v>1031</v>
      </c>
      <c r="E1103" s="15" t="s">
        <v>61</v>
      </c>
      <c r="F1103" s="15" t="s">
        <v>62</v>
      </c>
      <c r="G1103" s="15" t="s">
        <v>3155</v>
      </c>
      <c r="H1103" s="15" t="s">
        <v>3155</v>
      </c>
      <c r="I1103" s="15" t="s">
        <v>3155</v>
      </c>
      <c r="J1103" s="15">
        <v>5</v>
      </c>
      <c r="K1103" s="15" t="s">
        <v>3155</v>
      </c>
      <c r="L1103" s="15">
        <v>117000503</v>
      </c>
      <c r="M1103" s="15" t="s">
        <v>2551</v>
      </c>
      <c r="N1103" s="15" t="s">
        <v>80</v>
      </c>
      <c r="O1103" s="18" t="s">
        <v>2552</v>
      </c>
      <c r="P1103" s="22" t="s">
        <v>73</v>
      </c>
      <c r="Q1103" s="15" t="s">
        <v>2553</v>
      </c>
      <c r="R1103" s="18" t="s">
        <v>1684</v>
      </c>
      <c r="S1103" s="22" t="b">
        <f t="shared" si="177"/>
        <v>0</v>
      </c>
      <c r="T1103" s="18">
        <v>0</v>
      </c>
      <c r="U1103" s="18">
        <v>0</v>
      </c>
      <c r="V1103" s="15"/>
      <c r="W1103" s="18" t="s">
        <v>1943</v>
      </c>
      <c r="X1103" s="18"/>
      <c r="Y1103" s="15" t="s">
        <v>73</v>
      </c>
      <c r="Z1103" s="18" t="s">
        <v>1979</v>
      </c>
      <c r="AA1103" s="18" t="s">
        <v>71</v>
      </c>
      <c r="AB1103" s="18" t="s">
        <v>2554</v>
      </c>
      <c r="AC1103" s="67" t="str">
        <f>+VLOOKUP("*"&amp;L1103&amp;"*",'[2]REGISTROS SANITARIOS'!$D$732:$E$1070,2,FALSE)</f>
        <v>SI</v>
      </c>
      <c r="AD1103" s="22" t="s">
        <v>1025</v>
      </c>
      <c r="AE1103" s="16">
        <v>44350</v>
      </c>
      <c r="AF1103" s="34" t="s">
        <v>73</v>
      </c>
      <c r="AG1103" s="24">
        <v>38332</v>
      </c>
      <c r="AH1103" s="18">
        <v>2</v>
      </c>
      <c r="AI1103" s="18" t="s">
        <v>8248</v>
      </c>
      <c r="AJ1103" s="17">
        <v>825</v>
      </c>
      <c r="AK1103" s="25">
        <v>825</v>
      </c>
      <c r="AL1103" s="25">
        <v>4625</v>
      </c>
      <c r="AM1103" s="35">
        <v>0</v>
      </c>
      <c r="AN1103" s="49">
        <f t="shared" si="169"/>
        <v>3815625</v>
      </c>
      <c r="AO1103" s="18"/>
      <c r="AP1103" s="15" t="s">
        <v>56</v>
      </c>
      <c r="AQ1103" s="43" t="str">
        <f t="shared" si="170"/>
        <v>SI</v>
      </c>
      <c r="AR1103" s="44">
        <f t="shared" si="171"/>
        <v>3815625</v>
      </c>
      <c r="AS1103" s="44">
        <f t="shared" si="172"/>
        <v>3815625</v>
      </c>
      <c r="AT1103" s="44">
        <f t="shared" si="173"/>
        <v>3815625</v>
      </c>
      <c r="AU1103" s="44">
        <f t="shared" si="174"/>
        <v>3815625</v>
      </c>
      <c r="AV1103" s="45" t="b">
        <f t="shared" si="175"/>
        <v>1</v>
      </c>
      <c r="AW1103" s="45" t="b">
        <f t="shared" si="176"/>
        <v>1</v>
      </c>
      <c r="AX1103" s="45"/>
    </row>
    <row r="1104" spans="1:50" s="36" customFormat="1" ht="27.75" customHeight="1" x14ac:dyDescent="0.15">
      <c r="A1104" s="36" t="str">
        <f t="shared" si="167"/>
        <v>Cooperativa de Hospitales de Antioquia - COHAN117000809</v>
      </c>
      <c r="B1104" s="36" t="b">
        <f>+A1104='[1]Anexo 9'!A1104</f>
        <v>1</v>
      </c>
      <c r="C1104" s="18">
        <v>890985122</v>
      </c>
      <c r="D1104" s="18" t="s">
        <v>1031</v>
      </c>
      <c r="E1104" s="15" t="s">
        <v>61</v>
      </c>
      <c r="F1104" s="15" t="s">
        <v>62</v>
      </c>
      <c r="G1104" s="15" t="s">
        <v>3155</v>
      </c>
      <c r="H1104" s="15" t="s">
        <v>3155</v>
      </c>
      <c r="I1104" s="15" t="s">
        <v>3155</v>
      </c>
      <c r="J1104" s="15">
        <v>6</v>
      </c>
      <c r="K1104" s="15" t="s">
        <v>3155</v>
      </c>
      <c r="L1104" s="15">
        <v>117000809</v>
      </c>
      <c r="M1104" s="15" t="s">
        <v>2555</v>
      </c>
      <c r="N1104" s="15" t="s">
        <v>1436</v>
      </c>
      <c r="O1104" s="18" t="s">
        <v>4472</v>
      </c>
      <c r="P1104" s="22" t="s">
        <v>73</v>
      </c>
      <c r="Q1104" s="15" t="s">
        <v>1977</v>
      </c>
      <c r="R1104" s="18" t="s">
        <v>1978</v>
      </c>
      <c r="S1104" s="22" t="b">
        <f t="shared" si="177"/>
        <v>0</v>
      </c>
      <c r="T1104" s="18" t="s">
        <v>1766</v>
      </c>
      <c r="U1104" s="18">
        <v>0</v>
      </c>
      <c r="V1104" s="15"/>
      <c r="W1104" s="18" t="s">
        <v>1943</v>
      </c>
      <c r="X1104" s="18"/>
      <c r="Y1104" s="15" t="s">
        <v>73</v>
      </c>
      <c r="Z1104" s="18" t="s">
        <v>1979</v>
      </c>
      <c r="AA1104" s="18" t="s">
        <v>71</v>
      </c>
      <c r="AB1104" s="18" t="s">
        <v>7004</v>
      </c>
      <c r="AC1104" s="67" t="str">
        <f>+VLOOKUP("*"&amp;L1104&amp;"*",'[2]REGISTROS SANITARIOS'!$D$732:$E$1070,2,FALSE)</f>
        <v>SI</v>
      </c>
      <c r="AD1104" s="22" t="s">
        <v>1025</v>
      </c>
      <c r="AE1104" s="16">
        <v>43088</v>
      </c>
      <c r="AF1104" s="34" t="s">
        <v>68</v>
      </c>
      <c r="AG1104" s="24">
        <v>23440</v>
      </c>
      <c r="AH1104" s="18">
        <v>10</v>
      </c>
      <c r="AI1104" s="18" t="s">
        <v>8248</v>
      </c>
      <c r="AJ1104" s="17">
        <v>247500</v>
      </c>
      <c r="AK1104" s="25">
        <v>247500</v>
      </c>
      <c r="AL1104" s="25">
        <v>144</v>
      </c>
      <c r="AM1104" s="35">
        <v>0</v>
      </c>
      <c r="AN1104" s="49">
        <f t="shared" si="169"/>
        <v>35640000</v>
      </c>
      <c r="AO1104" s="18"/>
      <c r="AP1104" s="15" t="s">
        <v>56</v>
      </c>
      <c r="AQ1104" s="43" t="str">
        <f t="shared" si="170"/>
        <v>SI</v>
      </c>
      <c r="AR1104" s="44">
        <f t="shared" si="171"/>
        <v>35640000</v>
      </c>
      <c r="AS1104" s="44">
        <f t="shared" si="172"/>
        <v>35640000</v>
      </c>
      <c r="AT1104" s="44">
        <f t="shared" si="173"/>
        <v>35640000</v>
      </c>
      <c r="AU1104" s="44">
        <f t="shared" si="174"/>
        <v>35640000</v>
      </c>
      <c r="AV1104" s="45" t="b">
        <f t="shared" si="175"/>
        <v>1</v>
      </c>
      <c r="AW1104" s="45" t="b">
        <f t="shared" si="176"/>
        <v>1</v>
      </c>
      <c r="AX1104" s="45"/>
    </row>
    <row r="1105" spans="1:50" s="36" customFormat="1" ht="27.75" customHeight="1" x14ac:dyDescent="0.15">
      <c r="A1105" s="36" t="str">
        <f t="shared" si="167"/>
        <v>Cooperativa de Hospitales de Antioquia - COHAN117001009</v>
      </c>
      <c r="B1105" s="36" t="b">
        <f>+A1105='[1]Anexo 9'!A1105</f>
        <v>1</v>
      </c>
      <c r="C1105" s="18">
        <v>890985122</v>
      </c>
      <c r="D1105" s="18" t="s">
        <v>1031</v>
      </c>
      <c r="E1105" s="15" t="s">
        <v>61</v>
      </c>
      <c r="F1105" s="15" t="s">
        <v>62</v>
      </c>
      <c r="G1105" s="15" t="s">
        <v>3155</v>
      </c>
      <c r="H1105" s="15" t="s">
        <v>3155</v>
      </c>
      <c r="I1105" s="15" t="s">
        <v>3155</v>
      </c>
      <c r="J1105" s="15">
        <v>3</v>
      </c>
      <c r="K1105" s="15" t="s">
        <v>3155</v>
      </c>
      <c r="L1105" s="15">
        <v>117001009</v>
      </c>
      <c r="M1105" s="15" t="s">
        <v>2557</v>
      </c>
      <c r="N1105" s="15" t="s">
        <v>1411</v>
      </c>
      <c r="O1105" s="18" t="s">
        <v>2558</v>
      </c>
      <c r="P1105" s="22" t="s">
        <v>3841</v>
      </c>
      <c r="Q1105" s="15" t="s">
        <v>2559</v>
      </c>
      <c r="R1105" s="18" t="s">
        <v>5705</v>
      </c>
      <c r="S1105" s="22" t="b">
        <f t="shared" si="177"/>
        <v>0</v>
      </c>
      <c r="T1105" s="18" t="s">
        <v>1843</v>
      </c>
      <c r="U1105" s="18">
        <v>0</v>
      </c>
      <c r="V1105" s="15"/>
      <c r="W1105" s="18" t="s">
        <v>2560</v>
      </c>
      <c r="X1105" s="18"/>
      <c r="Y1105" s="15" t="s">
        <v>73</v>
      </c>
      <c r="Z1105" s="18" t="s">
        <v>1969</v>
      </c>
      <c r="AA1105" s="18" t="s">
        <v>71</v>
      </c>
      <c r="AB1105" s="18" t="s">
        <v>6837</v>
      </c>
      <c r="AC1105" s="67" t="str">
        <f>+VLOOKUP("*"&amp;L1105&amp;"*",'[2]REGISTROS SANITARIOS'!$D$732:$E$1070,2,FALSE)</f>
        <v>SI</v>
      </c>
      <c r="AD1105" s="22" t="s">
        <v>1025</v>
      </c>
      <c r="AE1105" s="16">
        <v>45544</v>
      </c>
      <c r="AF1105" s="34" t="s">
        <v>73</v>
      </c>
      <c r="AG1105" s="24">
        <v>19904368</v>
      </c>
      <c r="AH1105" s="18">
        <v>3</v>
      </c>
      <c r="AI1105" s="18" t="s">
        <v>8248</v>
      </c>
      <c r="AJ1105" s="17">
        <v>1375</v>
      </c>
      <c r="AK1105" s="25">
        <v>1375</v>
      </c>
      <c r="AL1105" s="25">
        <v>99</v>
      </c>
      <c r="AM1105" s="35">
        <v>0</v>
      </c>
      <c r="AN1105" s="49">
        <f t="shared" si="169"/>
        <v>136125</v>
      </c>
      <c r="AO1105" s="18"/>
      <c r="AP1105" s="15">
        <v>1</v>
      </c>
      <c r="AQ1105" s="43" t="str">
        <f t="shared" si="170"/>
        <v>SI</v>
      </c>
      <c r="AR1105" s="44">
        <f t="shared" si="171"/>
        <v>136125</v>
      </c>
      <c r="AS1105" s="44">
        <f t="shared" si="172"/>
        <v>136125</v>
      </c>
      <c r="AT1105" s="44">
        <f t="shared" si="173"/>
        <v>136125</v>
      </c>
      <c r="AU1105" s="44">
        <f t="shared" si="174"/>
        <v>136125</v>
      </c>
      <c r="AV1105" s="45" t="b">
        <f t="shared" si="175"/>
        <v>1</v>
      </c>
      <c r="AW1105" s="45" t="b">
        <f t="shared" si="176"/>
        <v>1</v>
      </c>
      <c r="AX1105" s="45"/>
    </row>
    <row r="1106" spans="1:50" s="36" customFormat="1" ht="27.75" customHeight="1" x14ac:dyDescent="0.15">
      <c r="A1106" s="36" t="str">
        <f t="shared" si="167"/>
        <v>Cooperativa de Hospitales de Antioquia - COHAN117001109</v>
      </c>
      <c r="B1106" s="36" t="b">
        <f>+A1106='[1]Anexo 9'!A1106</f>
        <v>1</v>
      </c>
      <c r="C1106" s="18">
        <v>890985122</v>
      </c>
      <c r="D1106" s="18" t="s">
        <v>1031</v>
      </c>
      <c r="E1106" s="15" t="s">
        <v>61</v>
      </c>
      <c r="F1106" s="15" t="s">
        <v>62</v>
      </c>
      <c r="G1106" s="15" t="s">
        <v>3155</v>
      </c>
      <c r="H1106" s="15" t="s">
        <v>3155</v>
      </c>
      <c r="I1106" s="15" t="s">
        <v>3155</v>
      </c>
      <c r="J1106" s="15">
        <v>5</v>
      </c>
      <c r="K1106" s="15" t="s">
        <v>3155</v>
      </c>
      <c r="L1106" s="15">
        <v>117001109</v>
      </c>
      <c r="M1106" s="15" t="s">
        <v>2561</v>
      </c>
      <c r="N1106" s="15" t="s">
        <v>1411</v>
      </c>
      <c r="O1106" s="18" t="s">
        <v>2562</v>
      </c>
      <c r="P1106" s="22" t="s">
        <v>3841</v>
      </c>
      <c r="Q1106" s="15" t="s">
        <v>1841</v>
      </c>
      <c r="R1106" s="18" t="s">
        <v>1823</v>
      </c>
      <c r="S1106" s="22" t="b">
        <f t="shared" si="177"/>
        <v>0</v>
      </c>
      <c r="T1106" s="18" t="s">
        <v>1766</v>
      </c>
      <c r="U1106" s="18">
        <v>0</v>
      </c>
      <c r="V1106" s="15"/>
      <c r="W1106" s="18" t="s">
        <v>1943</v>
      </c>
      <c r="X1106" s="18"/>
      <c r="Y1106" s="15" t="s">
        <v>73</v>
      </c>
      <c r="Z1106" s="18" t="s">
        <v>1944</v>
      </c>
      <c r="AA1106" s="18" t="s">
        <v>71</v>
      </c>
      <c r="AB1106" s="18" t="s">
        <v>2563</v>
      </c>
      <c r="AC1106" s="67" t="str">
        <f>+VLOOKUP("*"&amp;L1106&amp;"*",'[2]REGISTROS SANITARIOS'!$D$732:$E$1070,2,FALSE)</f>
        <v>SI</v>
      </c>
      <c r="AD1106" s="22" t="s">
        <v>1025</v>
      </c>
      <c r="AE1106" s="16">
        <v>43306</v>
      </c>
      <c r="AF1106" s="34" t="s">
        <v>68</v>
      </c>
      <c r="AG1106" s="24">
        <v>20057639</v>
      </c>
      <c r="AH1106" s="18">
        <v>11</v>
      </c>
      <c r="AI1106" s="18" t="s">
        <v>8248</v>
      </c>
      <c r="AJ1106" s="17">
        <v>4400</v>
      </c>
      <c r="AK1106" s="25">
        <v>4400</v>
      </c>
      <c r="AL1106" s="25">
        <v>65</v>
      </c>
      <c r="AM1106" s="35">
        <v>0</v>
      </c>
      <c r="AN1106" s="49">
        <f t="shared" si="169"/>
        <v>286000</v>
      </c>
      <c r="AO1106" s="18"/>
      <c r="AP1106" s="15" t="s">
        <v>56</v>
      </c>
      <c r="AQ1106" s="43" t="str">
        <f t="shared" si="170"/>
        <v>SI</v>
      </c>
      <c r="AR1106" s="44">
        <f t="shared" si="171"/>
        <v>286000</v>
      </c>
      <c r="AS1106" s="44">
        <f t="shared" si="172"/>
        <v>286000</v>
      </c>
      <c r="AT1106" s="44">
        <f t="shared" si="173"/>
        <v>286000</v>
      </c>
      <c r="AU1106" s="44">
        <f t="shared" si="174"/>
        <v>286000</v>
      </c>
      <c r="AV1106" s="45" t="b">
        <f t="shared" si="175"/>
        <v>1</v>
      </c>
      <c r="AW1106" s="45" t="b">
        <f t="shared" si="176"/>
        <v>1</v>
      </c>
      <c r="AX1106" s="45"/>
    </row>
    <row r="1107" spans="1:50" s="36" customFormat="1" ht="27.75" customHeight="1" x14ac:dyDescent="0.15">
      <c r="A1107" s="36" t="str">
        <f t="shared" si="167"/>
        <v>Cooperativa de Hospitales de Antioquia - COHAN117001425</v>
      </c>
      <c r="B1107" s="36" t="b">
        <f>+A1107='[1]Anexo 9'!A1107</f>
        <v>1</v>
      </c>
      <c r="C1107" s="18">
        <v>890985122</v>
      </c>
      <c r="D1107" s="18" t="s">
        <v>1031</v>
      </c>
      <c r="E1107" s="15" t="s">
        <v>61</v>
      </c>
      <c r="F1107" s="15" t="s">
        <v>62</v>
      </c>
      <c r="G1107" s="15" t="s">
        <v>3155</v>
      </c>
      <c r="H1107" s="15" t="s">
        <v>3155</v>
      </c>
      <c r="I1107" s="15" t="s">
        <v>3155</v>
      </c>
      <c r="J1107" s="15">
        <v>3</v>
      </c>
      <c r="K1107" s="15" t="s">
        <v>3155</v>
      </c>
      <c r="L1107" s="15">
        <v>117001425</v>
      </c>
      <c r="M1107" s="15" t="s">
        <v>2564</v>
      </c>
      <c r="N1107" s="15" t="s">
        <v>1411</v>
      </c>
      <c r="O1107" s="18" t="s">
        <v>2565</v>
      </c>
      <c r="P1107" s="22" t="s">
        <v>73</v>
      </c>
      <c r="Q1107" s="15" t="s">
        <v>2566</v>
      </c>
      <c r="R1107" s="18" t="s">
        <v>5733</v>
      </c>
      <c r="S1107" s="22" t="b">
        <f t="shared" si="177"/>
        <v>0</v>
      </c>
      <c r="T1107" s="18" t="s">
        <v>1843</v>
      </c>
      <c r="U1107" s="18">
        <v>0</v>
      </c>
      <c r="V1107" s="15"/>
      <c r="W1107" s="18" t="s">
        <v>2269</v>
      </c>
      <c r="X1107" s="18"/>
      <c r="Y1107" s="15" t="s">
        <v>73</v>
      </c>
      <c r="Z1107" s="18" t="s">
        <v>2567</v>
      </c>
      <c r="AA1107" s="18" t="s">
        <v>71</v>
      </c>
      <c r="AB1107" s="18" t="s">
        <v>2568</v>
      </c>
      <c r="AC1107" s="67" t="str">
        <f>+VLOOKUP("*"&amp;L1107&amp;"*",'[2]REGISTROS SANITARIOS'!$D$732:$E$1070,2,FALSE)</f>
        <v>SI</v>
      </c>
      <c r="AD1107" s="22" t="s">
        <v>1025</v>
      </c>
      <c r="AE1107" s="16">
        <v>45064</v>
      </c>
      <c r="AF1107" s="34" t="s">
        <v>73</v>
      </c>
      <c r="AG1107" s="24">
        <v>19934690</v>
      </c>
      <c r="AH1107" s="18">
        <v>1</v>
      </c>
      <c r="AI1107" s="18" t="s">
        <v>8248</v>
      </c>
      <c r="AJ1107" s="17">
        <v>82500</v>
      </c>
      <c r="AK1107" s="25">
        <v>82500</v>
      </c>
      <c r="AL1107" s="25">
        <v>89</v>
      </c>
      <c r="AM1107" s="35">
        <v>0</v>
      </c>
      <c r="AN1107" s="49">
        <f t="shared" si="169"/>
        <v>7342500</v>
      </c>
      <c r="AO1107" s="18"/>
      <c r="AP1107" s="15" t="s">
        <v>8242</v>
      </c>
      <c r="AQ1107" s="43" t="str">
        <f t="shared" si="170"/>
        <v>SI</v>
      </c>
      <c r="AR1107" s="44">
        <f t="shared" si="171"/>
        <v>7342500</v>
      </c>
      <c r="AS1107" s="44">
        <f t="shared" si="172"/>
        <v>7342500</v>
      </c>
      <c r="AT1107" s="44">
        <f t="shared" si="173"/>
        <v>7342500</v>
      </c>
      <c r="AU1107" s="44">
        <f t="shared" si="174"/>
        <v>7342500</v>
      </c>
      <c r="AV1107" s="45" t="b">
        <f t="shared" si="175"/>
        <v>1</v>
      </c>
      <c r="AW1107" s="45" t="b">
        <f t="shared" si="176"/>
        <v>1</v>
      </c>
      <c r="AX1107" s="45"/>
    </row>
    <row r="1108" spans="1:50" s="36" customFormat="1" ht="27.75" customHeight="1" x14ac:dyDescent="0.15">
      <c r="A1108" s="36" t="str">
        <f t="shared" si="167"/>
        <v>Cooperativa de Hospitales de Antioquia - COHAN117001450</v>
      </c>
      <c r="B1108" s="36" t="b">
        <f>+A1108='[1]Anexo 9'!A1108</f>
        <v>1</v>
      </c>
      <c r="C1108" s="18">
        <v>890985122</v>
      </c>
      <c r="D1108" s="18" t="s">
        <v>1031</v>
      </c>
      <c r="E1108" s="15" t="s">
        <v>61</v>
      </c>
      <c r="F1108" s="15" t="s">
        <v>62</v>
      </c>
      <c r="G1108" s="15" t="s">
        <v>3155</v>
      </c>
      <c r="H1108" s="15" t="s">
        <v>3155</v>
      </c>
      <c r="I1108" s="15" t="s">
        <v>3155</v>
      </c>
      <c r="J1108" s="15">
        <v>3</v>
      </c>
      <c r="K1108" s="15" t="s">
        <v>3155</v>
      </c>
      <c r="L1108" s="15">
        <v>117001450</v>
      </c>
      <c r="M1108" s="15" t="s">
        <v>2569</v>
      </c>
      <c r="N1108" s="15" t="s">
        <v>1411</v>
      </c>
      <c r="O1108" s="18" t="s">
        <v>2570</v>
      </c>
      <c r="P1108" s="22" t="s">
        <v>73</v>
      </c>
      <c r="Q1108" s="15" t="s">
        <v>2566</v>
      </c>
      <c r="R1108" s="18" t="s">
        <v>5733</v>
      </c>
      <c r="S1108" s="22" t="b">
        <f t="shared" si="177"/>
        <v>0</v>
      </c>
      <c r="T1108" s="18">
        <v>0</v>
      </c>
      <c r="U1108" s="18">
        <v>0</v>
      </c>
      <c r="V1108" s="15"/>
      <c r="W1108" s="18" t="s">
        <v>2269</v>
      </c>
      <c r="X1108" s="18"/>
      <c r="Y1108" s="15" t="s">
        <v>73</v>
      </c>
      <c r="Z1108" s="18" t="s">
        <v>1969</v>
      </c>
      <c r="AA1108" s="18" t="s">
        <v>71</v>
      </c>
      <c r="AB1108" s="18" t="s">
        <v>2571</v>
      </c>
      <c r="AC1108" s="67" t="str">
        <f>+VLOOKUP("*"&amp;L1108&amp;"*",'[2]REGISTROS SANITARIOS'!$D$732:$E$1070,2,FALSE)</f>
        <v>SI</v>
      </c>
      <c r="AD1108" s="22" t="s">
        <v>1025</v>
      </c>
      <c r="AE1108" s="16">
        <v>45587</v>
      </c>
      <c r="AF1108" s="34" t="s">
        <v>73</v>
      </c>
      <c r="AG1108" s="24">
        <v>19942545</v>
      </c>
      <c r="AH1108" s="18">
        <v>1</v>
      </c>
      <c r="AI1108" s="18" t="s">
        <v>8248</v>
      </c>
      <c r="AJ1108" s="17">
        <v>30800</v>
      </c>
      <c r="AK1108" s="25">
        <v>30800</v>
      </c>
      <c r="AL1108" s="25">
        <v>114</v>
      </c>
      <c r="AM1108" s="35">
        <v>0</v>
      </c>
      <c r="AN1108" s="49">
        <f t="shared" si="169"/>
        <v>3511200</v>
      </c>
      <c r="AO1108" s="18"/>
      <c r="AP1108" s="15">
        <v>1</v>
      </c>
      <c r="AQ1108" s="43" t="str">
        <f t="shared" si="170"/>
        <v>SI</v>
      </c>
      <c r="AR1108" s="44">
        <f t="shared" si="171"/>
        <v>3511200</v>
      </c>
      <c r="AS1108" s="44">
        <f t="shared" si="172"/>
        <v>3511200</v>
      </c>
      <c r="AT1108" s="44">
        <f t="shared" si="173"/>
        <v>3511200</v>
      </c>
      <c r="AU1108" s="44">
        <f t="shared" si="174"/>
        <v>3511200</v>
      </c>
      <c r="AV1108" s="45" t="b">
        <f t="shared" si="175"/>
        <v>1</v>
      </c>
      <c r="AW1108" s="45" t="b">
        <f t="shared" si="176"/>
        <v>1</v>
      </c>
      <c r="AX1108" s="45"/>
    </row>
    <row r="1109" spans="1:50" s="36" customFormat="1" ht="27.75" customHeight="1" x14ac:dyDescent="0.15">
      <c r="A1109" s="36" t="str">
        <f t="shared" si="167"/>
        <v>Cooperativa de Hospitales de Antioquia - COHAN118000303</v>
      </c>
      <c r="B1109" s="36" t="b">
        <f>+A1109='[1]Anexo 9'!A1109</f>
        <v>1</v>
      </c>
      <c r="C1109" s="18">
        <v>890985122</v>
      </c>
      <c r="D1109" s="18" t="s">
        <v>1031</v>
      </c>
      <c r="E1109" s="15" t="s">
        <v>61</v>
      </c>
      <c r="F1109" s="15" t="s">
        <v>62</v>
      </c>
      <c r="G1109" s="15" t="s">
        <v>3155</v>
      </c>
      <c r="H1109" s="15" t="s">
        <v>3155</v>
      </c>
      <c r="I1109" s="15" t="s">
        <v>3155</v>
      </c>
      <c r="J1109" s="15">
        <v>3</v>
      </c>
      <c r="K1109" s="15" t="s">
        <v>3155</v>
      </c>
      <c r="L1109" s="15">
        <v>118000303</v>
      </c>
      <c r="M1109" s="15" t="s">
        <v>2572</v>
      </c>
      <c r="N1109" s="15" t="s">
        <v>80</v>
      </c>
      <c r="O1109" s="18" t="s">
        <v>4473</v>
      </c>
      <c r="P1109" s="22" t="s">
        <v>3841</v>
      </c>
      <c r="Q1109" s="15" t="s">
        <v>1798</v>
      </c>
      <c r="R1109" s="18" t="s">
        <v>1792</v>
      </c>
      <c r="S1109" s="22" t="b">
        <f t="shared" si="177"/>
        <v>0</v>
      </c>
      <c r="T1109" s="18">
        <v>0</v>
      </c>
      <c r="U1109" s="18">
        <v>0</v>
      </c>
      <c r="V1109" s="15"/>
      <c r="W1109" s="18" t="s">
        <v>6298</v>
      </c>
      <c r="X1109" s="18"/>
      <c r="Y1109" s="15" t="s">
        <v>73</v>
      </c>
      <c r="Z1109" s="18" t="s">
        <v>7005</v>
      </c>
      <c r="AA1109" s="18" t="s">
        <v>71</v>
      </c>
      <c r="AB1109" s="16" t="s">
        <v>3751</v>
      </c>
      <c r="AC1109" s="67" t="e">
        <f>+VLOOKUP("*"&amp;L1109&amp;"*",'[2]REGISTROS SANITARIOS'!$D$732:$E$1070,2,FALSE)</f>
        <v>#N/A</v>
      </c>
      <c r="AD1109" s="22" t="s">
        <v>44</v>
      </c>
      <c r="AE1109" s="16">
        <v>45580</v>
      </c>
      <c r="AF1109" s="34" t="s">
        <v>73</v>
      </c>
      <c r="AG1109" s="18">
        <v>19975089</v>
      </c>
      <c r="AH1109" s="18">
        <v>1</v>
      </c>
      <c r="AI1109" s="18" t="s">
        <v>8248</v>
      </c>
      <c r="AJ1109" s="17">
        <v>302.5</v>
      </c>
      <c r="AK1109" s="25">
        <v>302.5</v>
      </c>
      <c r="AL1109" s="25">
        <v>176037</v>
      </c>
      <c r="AM1109" s="35">
        <v>0</v>
      </c>
      <c r="AN1109" s="49">
        <f t="shared" si="169"/>
        <v>53251192.5</v>
      </c>
      <c r="AO1109" s="18" t="s">
        <v>45</v>
      </c>
      <c r="AP1109" s="15">
        <v>1</v>
      </c>
      <c r="AQ1109" s="43" t="str">
        <f t="shared" si="170"/>
        <v>SI</v>
      </c>
      <c r="AR1109" s="44">
        <f t="shared" si="171"/>
        <v>53251192.5</v>
      </c>
      <c r="AS1109" s="44">
        <f t="shared" si="172"/>
        <v>53251192.5</v>
      </c>
      <c r="AT1109" s="44">
        <f t="shared" si="173"/>
        <v>53251192.5</v>
      </c>
      <c r="AU1109" s="44">
        <f t="shared" si="174"/>
        <v>53251192.5</v>
      </c>
      <c r="AV1109" s="45" t="b">
        <f t="shared" si="175"/>
        <v>1</v>
      </c>
      <c r="AW1109" s="45" t="b">
        <f t="shared" si="176"/>
        <v>1</v>
      </c>
      <c r="AX1109" s="45"/>
    </row>
    <row r="1110" spans="1:50" s="36" customFormat="1" ht="27.75" customHeight="1" x14ac:dyDescent="0.15">
      <c r="A1110" s="36" t="str">
        <f t="shared" si="167"/>
        <v>Cooperativa de Hospitales de Antioquia - COHAN118000403</v>
      </c>
      <c r="B1110" s="36" t="b">
        <f>+A1110='[1]Anexo 9'!A1110</f>
        <v>1</v>
      </c>
      <c r="C1110" s="18">
        <v>890985122</v>
      </c>
      <c r="D1110" s="18" t="s">
        <v>1031</v>
      </c>
      <c r="E1110" s="15" t="s">
        <v>61</v>
      </c>
      <c r="F1110" s="15" t="s">
        <v>62</v>
      </c>
      <c r="G1110" s="15" t="s">
        <v>3155</v>
      </c>
      <c r="H1110" s="15" t="s">
        <v>3155</v>
      </c>
      <c r="I1110" s="15" t="s">
        <v>3155</v>
      </c>
      <c r="J1110" s="15">
        <v>5</v>
      </c>
      <c r="K1110" s="15" t="s">
        <v>3155</v>
      </c>
      <c r="L1110" s="15">
        <v>118000403</v>
      </c>
      <c r="M1110" s="15" t="s">
        <v>2573</v>
      </c>
      <c r="N1110" s="15" t="s">
        <v>64</v>
      </c>
      <c r="O1110" s="18" t="s">
        <v>2574</v>
      </c>
      <c r="P1110" s="22" t="s">
        <v>3841</v>
      </c>
      <c r="Q1110" s="15" t="s">
        <v>2575</v>
      </c>
      <c r="R1110" s="18" t="s">
        <v>1733</v>
      </c>
      <c r="S1110" s="22" t="b">
        <f t="shared" si="177"/>
        <v>0</v>
      </c>
      <c r="T1110" s="18">
        <v>0</v>
      </c>
      <c r="U1110" s="18">
        <v>0</v>
      </c>
      <c r="V1110" s="15"/>
      <c r="W1110" s="18" t="s">
        <v>2528</v>
      </c>
      <c r="X1110" s="18"/>
      <c r="Y1110" s="15" t="s">
        <v>73</v>
      </c>
      <c r="Z1110" s="18" t="s">
        <v>2576</v>
      </c>
      <c r="AA1110" s="18" t="s">
        <v>71</v>
      </c>
      <c r="AB1110" s="16" t="s">
        <v>7006</v>
      </c>
      <c r="AC1110" s="67" t="str">
        <f>+VLOOKUP("*"&amp;L1110&amp;"*",'[2]REGISTROS SANITARIOS'!$D$732:$E$1070,2,FALSE)</f>
        <v>SI</v>
      </c>
      <c r="AD1110" s="22" t="s">
        <v>1025</v>
      </c>
      <c r="AE1110" s="16">
        <v>45925</v>
      </c>
      <c r="AF1110" s="34" t="s">
        <v>73</v>
      </c>
      <c r="AG1110" s="18">
        <v>20046007</v>
      </c>
      <c r="AH1110" s="18">
        <v>2</v>
      </c>
      <c r="AI1110" s="18" t="s">
        <v>8248</v>
      </c>
      <c r="AJ1110" s="17">
        <v>4400</v>
      </c>
      <c r="AK1110" s="25">
        <v>4400</v>
      </c>
      <c r="AL1110" s="25">
        <v>7888</v>
      </c>
      <c r="AM1110" s="35">
        <v>0</v>
      </c>
      <c r="AN1110" s="49">
        <f t="shared" si="169"/>
        <v>34707200</v>
      </c>
      <c r="AO1110" s="18"/>
      <c r="AP1110" s="15">
        <v>1</v>
      </c>
      <c r="AQ1110" s="43" t="str">
        <f t="shared" si="170"/>
        <v>SI</v>
      </c>
      <c r="AR1110" s="44">
        <f t="shared" si="171"/>
        <v>34707200</v>
      </c>
      <c r="AS1110" s="44">
        <f t="shared" si="172"/>
        <v>34707200</v>
      </c>
      <c r="AT1110" s="44">
        <f t="shared" si="173"/>
        <v>34707200</v>
      </c>
      <c r="AU1110" s="44">
        <f t="shared" si="174"/>
        <v>34707200</v>
      </c>
      <c r="AV1110" s="45" t="b">
        <f t="shared" si="175"/>
        <v>1</v>
      </c>
      <c r="AW1110" s="45" t="b">
        <f t="shared" si="176"/>
        <v>1</v>
      </c>
      <c r="AX1110" s="45"/>
    </row>
    <row r="1111" spans="1:50" s="36" customFormat="1" ht="27.75" customHeight="1" x14ac:dyDescent="0.15">
      <c r="A1111" s="36" t="str">
        <f t="shared" si="167"/>
        <v>Cooperativa de Hospitales de Antioquia - COHAN118000803</v>
      </c>
      <c r="B1111" s="36" t="b">
        <f>+A1111='[1]Anexo 9'!A1111</f>
        <v>1</v>
      </c>
      <c r="C1111" s="18">
        <v>890985122</v>
      </c>
      <c r="D1111" s="18" t="s">
        <v>1031</v>
      </c>
      <c r="E1111" s="15" t="s">
        <v>61</v>
      </c>
      <c r="F1111" s="15" t="s">
        <v>62</v>
      </c>
      <c r="G1111" s="15" t="s">
        <v>3155</v>
      </c>
      <c r="H1111" s="15" t="s">
        <v>3155</v>
      </c>
      <c r="I1111" s="15" t="s">
        <v>3155</v>
      </c>
      <c r="J1111" s="15">
        <v>3</v>
      </c>
      <c r="K1111" s="15" t="s">
        <v>3155</v>
      </c>
      <c r="L1111" s="15">
        <v>118000803</v>
      </c>
      <c r="M1111" s="15" t="s">
        <v>2577</v>
      </c>
      <c r="N1111" s="15" t="s">
        <v>80</v>
      </c>
      <c r="O1111" s="18" t="s">
        <v>2578</v>
      </c>
      <c r="P1111" s="22" t="s">
        <v>3841</v>
      </c>
      <c r="Q1111" s="15" t="s">
        <v>1798</v>
      </c>
      <c r="R1111" s="18" t="s">
        <v>1737</v>
      </c>
      <c r="S1111" s="22" t="b">
        <f t="shared" si="177"/>
        <v>0</v>
      </c>
      <c r="T1111" s="18">
        <v>0</v>
      </c>
      <c r="U1111" s="18">
        <v>0</v>
      </c>
      <c r="V1111" s="15"/>
      <c r="W1111" s="18" t="s">
        <v>2579</v>
      </c>
      <c r="X1111" s="18"/>
      <c r="Y1111" s="15" t="s">
        <v>73</v>
      </c>
      <c r="Z1111" s="18" t="s">
        <v>2579</v>
      </c>
      <c r="AA1111" s="18" t="s">
        <v>71</v>
      </c>
      <c r="AB1111" s="18" t="s">
        <v>2580</v>
      </c>
      <c r="AC1111" s="67" t="e">
        <f>+VLOOKUP("*"&amp;L1111&amp;"*",'[2]REGISTROS SANITARIOS'!$D$732:$E$1070,2,FALSE)</f>
        <v>#N/A</v>
      </c>
      <c r="AD1111" s="22" t="s">
        <v>44</v>
      </c>
      <c r="AE1111" s="16">
        <v>45576</v>
      </c>
      <c r="AF1111" s="34" t="s">
        <v>73</v>
      </c>
      <c r="AG1111" s="24">
        <v>20043702</v>
      </c>
      <c r="AH1111" s="18">
        <v>1</v>
      </c>
      <c r="AI1111" s="18" t="s">
        <v>8248</v>
      </c>
      <c r="AJ1111" s="17">
        <v>2.0350000000000001</v>
      </c>
      <c r="AK1111" s="25">
        <v>2.0350000000000001</v>
      </c>
      <c r="AL1111" s="25">
        <v>155000</v>
      </c>
      <c r="AM1111" s="35">
        <v>0</v>
      </c>
      <c r="AN1111" s="49">
        <f t="shared" si="169"/>
        <v>315425</v>
      </c>
      <c r="AO1111" s="18"/>
      <c r="AP1111" s="15">
        <v>1</v>
      </c>
      <c r="AQ1111" s="43" t="str">
        <f t="shared" si="170"/>
        <v>SI</v>
      </c>
      <c r="AR1111" s="44">
        <f t="shared" si="171"/>
        <v>315425</v>
      </c>
      <c r="AS1111" s="44">
        <f t="shared" si="172"/>
        <v>315425</v>
      </c>
      <c r="AT1111" s="44">
        <f t="shared" si="173"/>
        <v>315425</v>
      </c>
      <c r="AU1111" s="44">
        <f t="shared" si="174"/>
        <v>315425</v>
      </c>
      <c r="AV1111" s="45" t="b">
        <f t="shared" si="175"/>
        <v>1</v>
      </c>
      <c r="AW1111" s="45" t="b">
        <f t="shared" si="176"/>
        <v>1</v>
      </c>
      <c r="AX1111" s="45"/>
    </row>
    <row r="1112" spans="1:50" s="36" customFormat="1" ht="27.75" customHeight="1" x14ac:dyDescent="0.15">
      <c r="A1112" s="36" t="str">
        <f t="shared" si="167"/>
        <v>Cooperativa de Hospitales de Antioquia - COHAN119012404</v>
      </c>
      <c r="B1112" s="36" t="b">
        <f>+A1112='[1]Anexo 9'!A1112</f>
        <v>1</v>
      </c>
      <c r="C1112" s="18">
        <v>890985122</v>
      </c>
      <c r="D1112" s="18" t="s">
        <v>1031</v>
      </c>
      <c r="E1112" s="15" t="s">
        <v>61</v>
      </c>
      <c r="F1112" s="15" t="s">
        <v>62</v>
      </c>
      <c r="G1112" s="15" t="s">
        <v>3155</v>
      </c>
      <c r="H1112" s="15" t="s">
        <v>3155</v>
      </c>
      <c r="I1112" s="15" t="s">
        <v>3155</v>
      </c>
      <c r="J1112" s="15">
        <v>3</v>
      </c>
      <c r="K1112" s="15" t="s">
        <v>3155</v>
      </c>
      <c r="L1112" s="15">
        <v>119012404</v>
      </c>
      <c r="M1112" s="15" t="s">
        <v>2581</v>
      </c>
      <c r="N1112" s="15" t="s">
        <v>91</v>
      </c>
      <c r="O1112" s="18" t="s">
        <v>2582</v>
      </c>
      <c r="P1112" s="22" t="s">
        <v>3841</v>
      </c>
      <c r="Q1112" s="15" t="s">
        <v>93</v>
      </c>
      <c r="R1112" s="18" t="s">
        <v>1679</v>
      </c>
      <c r="S1112" s="22" t="b">
        <f t="shared" si="177"/>
        <v>0</v>
      </c>
      <c r="T1112" s="18">
        <v>0</v>
      </c>
      <c r="U1112" s="18">
        <v>0</v>
      </c>
      <c r="V1112" s="15"/>
      <c r="W1112" s="18" t="s">
        <v>2512</v>
      </c>
      <c r="X1112" s="18"/>
      <c r="Y1112" s="15" t="s">
        <v>73</v>
      </c>
      <c r="Z1112" s="18" t="s">
        <v>1291</v>
      </c>
      <c r="AA1112" s="18" t="s">
        <v>71</v>
      </c>
      <c r="AB1112" s="18" t="s">
        <v>43</v>
      </c>
      <c r="AC1112" s="67" t="e">
        <f>+VLOOKUP("*"&amp;L1112&amp;"*",'[2]REGISTROS SANITARIOS'!$D$732:$E$1070,2,FALSE)</f>
        <v>#N/A</v>
      </c>
      <c r="AD1112" s="22" t="s">
        <v>44</v>
      </c>
      <c r="AE1112" s="16" t="s">
        <v>2039</v>
      </c>
      <c r="AF1112" s="34" t="s">
        <v>8814</v>
      </c>
      <c r="AG1112" s="24">
        <v>1</v>
      </c>
      <c r="AH1112" s="18">
        <v>0</v>
      </c>
      <c r="AI1112" s="18" t="s">
        <v>8248</v>
      </c>
      <c r="AJ1112" s="17">
        <v>33</v>
      </c>
      <c r="AK1112" s="25">
        <v>33</v>
      </c>
      <c r="AL1112" s="25">
        <v>6408</v>
      </c>
      <c r="AM1112" s="35">
        <v>0.19</v>
      </c>
      <c r="AN1112" s="49">
        <f t="shared" si="169"/>
        <v>251642.15999999997</v>
      </c>
      <c r="AO1112" s="18"/>
      <c r="AP1112" s="15">
        <v>1</v>
      </c>
      <c r="AQ1112" s="43" t="str">
        <f t="shared" si="170"/>
        <v>SI</v>
      </c>
      <c r="AR1112" s="44">
        <f t="shared" si="171"/>
        <v>251642.15999999997</v>
      </c>
      <c r="AS1112" s="44">
        <f t="shared" si="172"/>
        <v>211464</v>
      </c>
      <c r="AT1112" s="44">
        <f t="shared" si="173"/>
        <v>211464</v>
      </c>
      <c r="AU1112" s="44">
        <f t="shared" si="174"/>
        <v>251642.15999999997</v>
      </c>
      <c r="AV1112" s="45" t="b">
        <f t="shared" si="175"/>
        <v>1</v>
      </c>
      <c r="AW1112" s="45" t="b">
        <f t="shared" si="176"/>
        <v>0</v>
      </c>
      <c r="AX1112" s="45"/>
    </row>
    <row r="1113" spans="1:50" s="36" customFormat="1" ht="27.75" customHeight="1" x14ac:dyDescent="0.15">
      <c r="A1113" s="36" t="str">
        <f t="shared" si="167"/>
        <v>Cooperativa de Hospitales de Antioquia - COHAN119013910</v>
      </c>
      <c r="B1113" s="36" t="b">
        <f>+A1113='[1]Anexo 9'!A1113</f>
        <v>1</v>
      </c>
      <c r="C1113" s="18">
        <v>890985122</v>
      </c>
      <c r="D1113" s="18" t="s">
        <v>1031</v>
      </c>
      <c r="E1113" s="15" t="s">
        <v>61</v>
      </c>
      <c r="F1113" s="15" t="s">
        <v>62</v>
      </c>
      <c r="G1113" s="15" t="s">
        <v>3155</v>
      </c>
      <c r="H1113" s="15" t="s">
        <v>3155</v>
      </c>
      <c r="I1113" s="15" t="s">
        <v>3155</v>
      </c>
      <c r="J1113" s="15">
        <v>3</v>
      </c>
      <c r="K1113" s="15" t="s">
        <v>3155</v>
      </c>
      <c r="L1113" s="15">
        <v>119013910</v>
      </c>
      <c r="M1113" s="15" t="s">
        <v>2583</v>
      </c>
      <c r="N1113" s="15" t="s">
        <v>91</v>
      </c>
      <c r="O1113" s="18" t="s">
        <v>2584</v>
      </c>
      <c r="P1113" s="22" t="s">
        <v>73</v>
      </c>
      <c r="Q1113" s="15" t="s">
        <v>93</v>
      </c>
      <c r="R1113" s="18" t="s">
        <v>93</v>
      </c>
      <c r="S1113" s="22" t="s">
        <v>73</v>
      </c>
      <c r="T1113" s="18">
        <v>0</v>
      </c>
      <c r="U1113" s="18">
        <v>0</v>
      </c>
      <c r="V1113" s="15"/>
      <c r="W1113" s="18" t="s">
        <v>2585</v>
      </c>
      <c r="X1113" s="18"/>
      <c r="Y1113" s="15" t="s">
        <v>73</v>
      </c>
      <c r="Z1113" s="18" t="s">
        <v>2585</v>
      </c>
      <c r="AA1113" s="18" t="s">
        <v>71</v>
      </c>
      <c r="AB1113" s="18" t="s">
        <v>367</v>
      </c>
      <c r="AC1113" s="67" t="e">
        <f>+VLOOKUP("*"&amp;L1113&amp;"*",'[2]REGISTROS SANITARIOS'!$D$732:$E$1070,2,FALSE)</f>
        <v>#N/A</v>
      </c>
      <c r="AD1113" s="22" t="s">
        <v>44</v>
      </c>
      <c r="AE1113" s="16" t="s">
        <v>2039</v>
      </c>
      <c r="AF1113" s="34" t="s">
        <v>8814</v>
      </c>
      <c r="AG1113" s="24">
        <v>1</v>
      </c>
      <c r="AH1113" s="18">
        <v>0</v>
      </c>
      <c r="AI1113" s="18" t="s">
        <v>8248</v>
      </c>
      <c r="AJ1113" s="17">
        <v>181.5</v>
      </c>
      <c r="AK1113" s="25">
        <v>181.5</v>
      </c>
      <c r="AL1113" s="25">
        <v>4363</v>
      </c>
      <c r="AM1113" s="35">
        <v>0.19</v>
      </c>
      <c r="AN1113" s="49">
        <f t="shared" si="169"/>
        <v>942342.55499999993</v>
      </c>
      <c r="AO1113" s="18"/>
      <c r="AP1113" s="15">
        <v>1</v>
      </c>
      <c r="AQ1113" s="43" t="str">
        <f t="shared" si="170"/>
        <v>SI</v>
      </c>
      <c r="AR1113" s="44">
        <f t="shared" si="171"/>
        <v>942342.55499999993</v>
      </c>
      <c r="AS1113" s="44">
        <f t="shared" si="172"/>
        <v>791884.5</v>
      </c>
      <c r="AT1113" s="44">
        <f t="shared" si="173"/>
        <v>791884.5</v>
      </c>
      <c r="AU1113" s="44">
        <f t="shared" si="174"/>
        <v>942342.55499999993</v>
      </c>
      <c r="AV1113" s="45" t="b">
        <f t="shared" si="175"/>
        <v>1</v>
      </c>
      <c r="AW1113" s="45" t="b">
        <f t="shared" si="176"/>
        <v>0</v>
      </c>
      <c r="AX1113" s="45"/>
    </row>
    <row r="1114" spans="1:50" s="36" customFormat="1" ht="27.75" customHeight="1" x14ac:dyDescent="0.15">
      <c r="A1114" s="36" t="str">
        <f t="shared" si="167"/>
        <v>Cooperativa de Hospitales de Antioquia - COHAN119031506</v>
      </c>
      <c r="B1114" s="36" t="b">
        <f>+A1114='[1]Anexo 9'!A1114</f>
        <v>1</v>
      </c>
      <c r="C1114" s="18">
        <v>890985122</v>
      </c>
      <c r="D1114" s="18" t="s">
        <v>1031</v>
      </c>
      <c r="E1114" s="15" t="s">
        <v>61</v>
      </c>
      <c r="F1114" s="15" t="s">
        <v>62</v>
      </c>
      <c r="G1114" s="15" t="s">
        <v>3155</v>
      </c>
      <c r="H1114" s="15" t="s">
        <v>3155</v>
      </c>
      <c r="I1114" s="15" t="s">
        <v>3155</v>
      </c>
      <c r="J1114" s="15">
        <v>3</v>
      </c>
      <c r="K1114" s="15" t="s">
        <v>3155</v>
      </c>
      <c r="L1114" s="15">
        <v>119031506</v>
      </c>
      <c r="M1114" s="15" t="s">
        <v>2586</v>
      </c>
      <c r="N1114" s="15" t="s">
        <v>91</v>
      </c>
      <c r="O1114" s="18" t="s">
        <v>2587</v>
      </c>
      <c r="P1114" s="22" t="s">
        <v>3841</v>
      </c>
      <c r="Q1114" s="15" t="s">
        <v>1211</v>
      </c>
      <c r="R1114" s="18" t="s">
        <v>1679</v>
      </c>
      <c r="S1114" s="22" t="b">
        <f>+R1114=Q1114</f>
        <v>0</v>
      </c>
      <c r="T1114" s="18">
        <v>0</v>
      </c>
      <c r="U1114" s="18">
        <v>0</v>
      </c>
      <c r="V1114" s="15"/>
      <c r="W1114" s="18" t="s">
        <v>6299</v>
      </c>
      <c r="X1114" s="18"/>
      <c r="Y1114" s="15" t="s">
        <v>73</v>
      </c>
      <c r="Z1114" s="18" t="s">
        <v>1704</v>
      </c>
      <c r="AA1114" s="18" t="s">
        <v>71</v>
      </c>
      <c r="AB1114" s="18" t="s">
        <v>2588</v>
      </c>
      <c r="AC1114" s="67" t="str">
        <f>+VLOOKUP("*"&amp;L1114&amp;"*",'[2]REGISTROS SANITARIOS'!$D$732:$E$1070,2,FALSE)</f>
        <v>SI</v>
      </c>
      <c r="AD1114" s="22" t="s">
        <v>1025</v>
      </c>
      <c r="AE1114" s="16">
        <v>43598</v>
      </c>
      <c r="AF1114" s="34" t="s">
        <v>68</v>
      </c>
      <c r="AG1114" s="24">
        <v>28014</v>
      </c>
      <c r="AH1114" s="18">
        <v>1</v>
      </c>
      <c r="AI1114" s="18" t="s">
        <v>8248</v>
      </c>
      <c r="AJ1114" s="17">
        <v>137.5</v>
      </c>
      <c r="AK1114" s="25">
        <v>137.5</v>
      </c>
      <c r="AL1114" s="25">
        <v>6500</v>
      </c>
      <c r="AM1114" s="35">
        <v>0</v>
      </c>
      <c r="AN1114" s="49">
        <f t="shared" si="169"/>
        <v>893750</v>
      </c>
      <c r="AO1114" s="18"/>
      <c r="AP1114" s="15" t="s">
        <v>56</v>
      </c>
      <c r="AQ1114" s="43" t="str">
        <f t="shared" si="170"/>
        <v>SI</v>
      </c>
      <c r="AR1114" s="44">
        <f t="shared" si="171"/>
        <v>893750</v>
      </c>
      <c r="AS1114" s="44">
        <f t="shared" si="172"/>
        <v>893750</v>
      </c>
      <c r="AT1114" s="44">
        <f t="shared" si="173"/>
        <v>893750</v>
      </c>
      <c r="AU1114" s="44">
        <f t="shared" si="174"/>
        <v>893750</v>
      </c>
      <c r="AV1114" s="45" t="b">
        <f t="shared" si="175"/>
        <v>1</v>
      </c>
      <c r="AW1114" s="45" t="b">
        <f t="shared" si="176"/>
        <v>1</v>
      </c>
      <c r="AX1114" s="45"/>
    </row>
    <row r="1115" spans="1:50" s="36" customFormat="1" ht="27.75" customHeight="1" x14ac:dyDescent="0.15">
      <c r="A1115" s="36" t="str">
        <f t="shared" si="167"/>
        <v>Cooperativa de Hospitales de Antioquia - COHAN119032115</v>
      </c>
      <c r="B1115" s="36" t="b">
        <f>+A1115='[1]Anexo 9'!A1115</f>
        <v>1</v>
      </c>
      <c r="C1115" s="18">
        <v>890985122</v>
      </c>
      <c r="D1115" s="18" t="s">
        <v>1031</v>
      </c>
      <c r="E1115" s="15" t="s">
        <v>61</v>
      </c>
      <c r="F1115" s="15" t="s">
        <v>62</v>
      </c>
      <c r="G1115" s="15" t="s">
        <v>3155</v>
      </c>
      <c r="H1115" s="15" t="s">
        <v>3155</v>
      </c>
      <c r="I1115" s="15" t="s">
        <v>3155</v>
      </c>
      <c r="J1115" s="15">
        <v>2</v>
      </c>
      <c r="K1115" s="15" t="s">
        <v>3155</v>
      </c>
      <c r="L1115" s="15">
        <v>119032115</v>
      </c>
      <c r="M1115" s="15" t="s">
        <v>2589</v>
      </c>
      <c r="N1115" s="15" t="s">
        <v>2296</v>
      </c>
      <c r="O1115" s="18" t="s">
        <v>2590</v>
      </c>
      <c r="P1115" s="22" t="s">
        <v>73</v>
      </c>
      <c r="Q1115" s="15" t="s">
        <v>2591</v>
      </c>
      <c r="R1115" s="18" t="s">
        <v>2298</v>
      </c>
      <c r="S1115" s="22" t="b">
        <f>+R1115=Q1115</f>
        <v>0</v>
      </c>
      <c r="T1115" s="18">
        <v>0</v>
      </c>
      <c r="U1115" s="18">
        <v>0</v>
      </c>
      <c r="V1115" s="15"/>
      <c r="W1115" s="18" t="s">
        <v>2585</v>
      </c>
      <c r="X1115" s="18"/>
      <c r="Y1115" s="15" t="s">
        <v>73</v>
      </c>
      <c r="Z1115" s="18" t="s">
        <v>2592</v>
      </c>
      <c r="AA1115" s="18" t="s">
        <v>71</v>
      </c>
      <c r="AB1115" s="18" t="s">
        <v>2593</v>
      </c>
      <c r="AC1115" s="67" t="e">
        <f>+VLOOKUP("*"&amp;L1115&amp;"*",'[2]REGISTROS SANITARIOS'!$D$732:$E$1070,2,FALSE)</f>
        <v>#N/A</v>
      </c>
      <c r="AD1115" s="22" t="s">
        <v>44</v>
      </c>
      <c r="AE1115" s="16" t="s">
        <v>2039</v>
      </c>
      <c r="AF1115" s="34" t="s">
        <v>8814</v>
      </c>
      <c r="AG1115" s="24">
        <v>1</v>
      </c>
      <c r="AH1115" s="18">
        <v>0</v>
      </c>
      <c r="AI1115" s="18" t="s">
        <v>8248</v>
      </c>
      <c r="AJ1115" s="17">
        <v>110</v>
      </c>
      <c r="AK1115" s="25">
        <v>110</v>
      </c>
      <c r="AL1115" s="25">
        <v>5203</v>
      </c>
      <c r="AM1115" s="35">
        <v>0.19</v>
      </c>
      <c r="AN1115" s="49">
        <f t="shared" si="169"/>
        <v>681072.70000000007</v>
      </c>
      <c r="AO1115" s="18"/>
      <c r="AP1115" s="15">
        <v>1</v>
      </c>
      <c r="AQ1115" s="43" t="str">
        <f t="shared" si="170"/>
        <v>SI</v>
      </c>
      <c r="AR1115" s="44">
        <f t="shared" si="171"/>
        <v>681072.7</v>
      </c>
      <c r="AS1115" s="44">
        <f t="shared" si="172"/>
        <v>572330</v>
      </c>
      <c r="AT1115" s="44">
        <f t="shared" si="173"/>
        <v>572330</v>
      </c>
      <c r="AU1115" s="44">
        <f t="shared" si="174"/>
        <v>681072.7</v>
      </c>
      <c r="AV1115" s="45" t="b">
        <f t="shared" si="175"/>
        <v>1</v>
      </c>
      <c r="AW1115" s="45" t="b">
        <f t="shared" si="176"/>
        <v>0</v>
      </c>
      <c r="AX1115" s="45"/>
    </row>
    <row r="1116" spans="1:50" s="36" customFormat="1" ht="27.75" customHeight="1" x14ac:dyDescent="0.15">
      <c r="A1116" s="36" t="str">
        <f t="shared" si="167"/>
        <v>Cooperativa de Hospitales de Antioquia - COHAN119041110</v>
      </c>
      <c r="B1116" s="36" t="b">
        <f>+A1116='[1]Anexo 9'!A1116</f>
        <v>1</v>
      </c>
      <c r="C1116" s="18">
        <v>890985122</v>
      </c>
      <c r="D1116" s="18" t="s">
        <v>1031</v>
      </c>
      <c r="E1116" s="15" t="s">
        <v>61</v>
      </c>
      <c r="F1116" s="15" t="s">
        <v>62</v>
      </c>
      <c r="G1116" s="15" t="s">
        <v>3155</v>
      </c>
      <c r="H1116" s="15" t="s">
        <v>3155</v>
      </c>
      <c r="I1116" s="15" t="s">
        <v>3155</v>
      </c>
      <c r="J1116" s="15">
        <v>6</v>
      </c>
      <c r="K1116" s="15" t="s">
        <v>3155</v>
      </c>
      <c r="L1116" s="15">
        <v>119041110</v>
      </c>
      <c r="M1116" s="15" t="s">
        <v>2594</v>
      </c>
      <c r="N1116" s="15" t="s">
        <v>1192</v>
      </c>
      <c r="O1116" s="18" t="s">
        <v>4474</v>
      </c>
      <c r="P1116" s="22" t="s">
        <v>3841</v>
      </c>
      <c r="Q1116" s="15" t="s">
        <v>2595</v>
      </c>
      <c r="R1116" s="18" t="s">
        <v>5734</v>
      </c>
      <c r="S1116" s="22" t="b">
        <f>+R1116=Q1116</f>
        <v>0</v>
      </c>
      <c r="T1116" s="18">
        <v>0</v>
      </c>
      <c r="U1116" s="18">
        <v>0</v>
      </c>
      <c r="V1116" s="15"/>
      <c r="W1116" s="18" t="s">
        <v>6300</v>
      </c>
      <c r="X1116" s="18"/>
      <c r="Y1116" s="15" t="s">
        <v>73</v>
      </c>
      <c r="Z1116" s="18" t="s">
        <v>1938</v>
      </c>
      <c r="AA1116" s="18" t="s">
        <v>71</v>
      </c>
      <c r="AB1116" s="18" t="s">
        <v>7007</v>
      </c>
      <c r="AC1116" s="67" t="str">
        <f>+VLOOKUP("*"&amp;L1116&amp;"*",'[2]REGISTROS SANITARIOS'!$D$732:$E$1070,2,FALSE)</f>
        <v>SI</v>
      </c>
      <c r="AD1116" s="22" t="s">
        <v>1025</v>
      </c>
      <c r="AE1116" s="16">
        <v>42989</v>
      </c>
      <c r="AF1116" s="34" t="s">
        <v>68</v>
      </c>
      <c r="AG1116" s="24">
        <v>19976587</v>
      </c>
      <c r="AH1116" s="18">
        <v>2</v>
      </c>
      <c r="AI1116" s="18" t="s">
        <v>8248</v>
      </c>
      <c r="AJ1116" s="17">
        <v>34815</v>
      </c>
      <c r="AK1116" s="25">
        <v>34815</v>
      </c>
      <c r="AL1116" s="25">
        <v>575</v>
      </c>
      <c r="AM1116" s="35">
        <v>0</v>
      </c>
      <c r="AN1116" s="49">
        <f t="shared" si="169"/>
        <v>20018625</v>
      </c>
      <c r="AO1116" s="18"/>
      <c r="AP1116" s="15">
        <v>1</v>
      </c>
      <c r="AQ1116" s="43" t="str">
        <f t="shared" si="170"/>
        <v>SI</v>
      </c>
      <c r="AR1116" s="44">
        <f t="shared" si="171"/>
        <v>20018625</v>
      </c>
      <c r="AS1116" s="44">
        <f t="shared" si="172"/>
        <v>20018625</v>
      </c>
      <c r="AT1116" s="44">
        <f t="shared" si="173"/>
        <v>20018625</v>
      </c>
      <c r="AU1116" s="44">
        <f t="shared" si="174"/>
        <v>20018625</v>
      </c>
      <c r="AV1116" s="45" t="b">
        <f t="shared" si="175"/>
        <v>1</v>
      </c>
      <c r="AW1116" s="45" t="b">
        <f t="shared" si="176"/>
        <v>1</v>
      </c>
      <c r="AX1116" s="45"/>
    </row>
    <row r="1117" spans="1:50" s="36" customFormat="1" ht="27.75" customHeight="1" x14ac:dyDescent="0.15">
      <c r="A1117" s="36" t="str">
        <f t="shared" si="167"/>
        <v>Cooperativa de Hospitales de Antioquia - COHAN119041160</v>
      </c>
      <c r="B1117" s="36" t="b">
        <f>+A1117='[1]Anexo 9'!A1117</f>
        <v>1</v>
      </c>
      <c r="C1117" s="18">
        <v>890985122</v>
      </c>
      <c r="D1117" s="18" t="s">
        <v>1031</v>
      </c>
      <c r="E1117" s="15" t="s">
        <v>61</v>
      </c>
      <c r="F1117" s="15" t="s">
        <v>62</v>
      </c>
      <c r="G1117" s="15" t="s">
        <v>3155</v>
      </c>
      <c r="H1117" s="15" t="s">
        <v>3155</v>
      </c>
      <c r="I1117" s="15" t="s">
        <v>3155</v>
      </c>
      <c r="J1117" s="15">
        <v>3</v>
      </c>
      <c r="K1117" s="15" t="s">
        <v>3155</v>
      </c>
      <c r="L1117" s="15">
        <v>119041160</v>
      </c>
      <c r="M1117" s="15" t="s">
        <v>2598</v>
      </c>
      <c r="N1117" s="15" t="s">
        <v>91</v>
      </c>
      <c r="O1117" s="18" t="s">
        <v>2599</v>
      </c>
      <c r="P1117" s="22" t="s">
        <v>73</v>
      </c>
      <c r="Q1117" s="15" t="s">
        <v>1865</v>
      </c>
      <c r="R1117" s="18" t="s">
        <v>2600</v>
      </c>
      <c r="S1117" s="22" t="b">
        <f>+R1117=Q1117</f>
        <v>0</v>
      </c>
      <c r="T1117" s="18">
        <v>0</v>
      </c>
      <c r="U1117" s="18">
        <v>0</v>
      </c>
      <c r="V1117" s="15"/>
      <c r="W1117" s="18" t="s">
        <v>2601</v>
      </c>
      <c r="X1117" s="18"/>
      <c r="Y1117" s="15" t="s">
        <v>73</v>
      </c>
      <c r="Z1117" s="18" t="s">
        <v>2381</v>
      </c>
      <c r="AA1117" s="18" t="s">
        <v>71</v>
      </c>
      <c r="AB1117" s="18" t="s">
        <v>7008</v>
      </c>
      <c r="AC1117" s="67" t="str">
        <f>+VLOOKUP("*"&amp;L1117&amp;"*",'[2]REGISTROS SANITARIOS'!$D$732:$E$1070,2,FALSE)</f>
        <v>SI</v>
      </c>
      <c r="AD1117" s="22" t="s">
        <v>1025</v>
      </c>
      <c r="AE1117" s="16">
        <v>43793</v>
      </c>
      <c r="AF1117" s="34" t="s">
        <v>68</v>
      </c>
      <c r="AG1117" s="24">
        <v>20066123</v>
      </c>
      <c r="AH1117" s="18">
        <v>1</v>
      </c>
      <c r="AI1117" s="18" t="s">
        <v>8248</v>
      </c>
      <c r="AJ1117" s="17">
        <v>137.5</v>
      </c>
      <c r="AK1117" s="25">
        <v>137.5</v>
      </c>
      <c r="AL1117" s="25">
        <v>3625</v>
      </c>
      <c r="AM1117" s="35">
        <v>0</v>
      </c>
      <c r="AN1117" s="49">
        <f t="shared" si="169"/>
        <v>498437.5</v>
      </c>
      <c r="AO1117" s="18"/>
      <c r="AP1117" s="15">
        <v>1</v>
      </c>
      <c r="AQ1117" s="43" t="str">
        <f t="shared" si="170"/>
        <v>SI</v>
      </c>
      <c r="AR1117" s="44">
        <f t="shared" si="171"/>
        <v>498437.5</v>
      </c>
      <c r="AS1117" s="44">
        <f t="shared" si="172"/>
        <v>498437.5</v>
      </c>
      <c r="AT1117" s="44">
        <f t="shared" si="173"/>
        <v>498437.5</v>
      </c>
      <c r="AU1117" s="44">
        <f t="shared" si="174"/>
        <v>498437.5</v>
      </c>
      <c r="AV1117" s="45" t="b">
        <f t="shared" si="175"/>
        <v>1</v>
      </c>
      <c r="AW1117" s="45" t="b">
        <f t="shared" si="176"/>
        <v>1</v>
      </c>
      <c r="AX1117" s="45"/>
    </row>
    <row r="1118" spans="1:50" s="36" customFormat="1" ht="27.75" customHeight="1" x14ac:dyDescent="0.15">
      <c r="A1118" s="36" t="str">
        <f t="shared" si="167"/>
        <v>Cooperativa de Hospitales de Antioquia - COHAN119050810</v>
      </c>
      <c r="B1118" s="36" t="b">
        <f>+A1118='[1]Anexo 9'!A1118</f>
        <v>1</v>
      </c>
      <c r="C1118" s="18">
        <v>890985122</v>
      </c>
      <c r="D1118" s="18" t="s">
        <v>1031</v>
      </c>
      <c r="E1118" s="15" t="s">
        <v>61</v>
      </c>
      <c r="F1118" s="15" t="s">
        <v>62</v>
      </c>
      <c r="G1118" s="15" t="s">
        <v>3155</v>
      </c>
      <c r="H1118" s="15" t="s">
        <v>3155</v>
      </c>
      <c r="I1118" s="15" t="s">
        <v>3155</v>
      </c>
      <c r="J1118" s="15">
        <v>1</v>
      </c>
      <c r="K1118" s="15" t="s">
        <v>3155</v>
      </c>
      <c r="L1118" s="15">
        <v>119050810</v>
      </c>
      <c r="M1118" s="15" t="s">
        <v>2603</v>
      </c>
      <c r="N1118" s="15" t="s">
        <v>630</v>
      </c>
      <c r="O1118" s="18" t="s">
        <v>2604</v>
      </c>
      <c r="P1118" s="22" t="s">
        <v>3841</v>
      </c>
      <c r="Q1118" s="15" t="s">
        <v>2605</v>
      </c>
      <c r="R1118" s="18" t="s">
        <v>2605</v>
      </c>
      <c r="S1118" s="22" t="s">
        <v>73</v>
      </c>
      <c r="T1118" s="18">
        <v>0</v>
      </c>
      <c r="U1118" s="18">
        <v>0</v>
      </c>
      <c r="V1118" s="15"/>
      <c r="W1118" s="18" t="s">
        <v>2585</v>
      </c>
      <c r="X1118" s="18"/>
      <c r="Y1118" s="15" t="s">
        <v>73</v>
      </c>
      <c r="Z1118" s="18" t="s">
        <v>2585</v>
      </c>
      <c r="AA1118" s="18" t="s">
        <v>71</v>
      </c>
      <c r="AB1118" s="18" t="s">
        <v>2606</v>
      </c>
      <c r="AC1118" s="67" t="e">
        <f>+VLOOKUP("*"&amp;L1118&amp;"*",'[2]REGISTROS SANITARIOS'!$D$732:$E$1070,2,FALSE)</f>
        <v>#N/A</v>
      </c>
      <c r="AD1118" s="22" t="s">
        <v>44</v>
      </c>
      <c r="AE1118" s="16">
        <v>44196</v>
      </c>
      <c r="AF1118" s="34" t="s">
        <v>68</v>
      </c>
      <c r="AG1118" s="24">
        <v>1</v>
      </c>
      <c r="AH1118" s="18">
        <v>0</v>
      </c>
      <c r="AI1118" s="18" t="s">
        <v>8248</v>
      </c>
      <c r="AJ1118" s="17">
        <v>38.5</v>
      </c>
      <c r="AK1118" s="25">
        <v>38.5</v>
      </c>
      <c r="AL1118" s="25">
        <v>1961</v>
      </c>
      <c r="AM1118" s="35">
        <v>0.19</v>
      </c>
      <c r="AN1118" s="49">
        <f t="shared" si="169"/>
        <v>89843.214999999997</v>
      </c>
      <c r="AO1118" s="18"/>
      <c r="AP1118" s="15">
        <v>1</v>
      </c>
      <c r="AQ1118" s="43" t="str">
        <f t="shared" si="170"/>
        <v>SI</v>
      </c>
      <c r="AR1118" s="44">
        <f t="shared" si="171"/>
        <v>89843.214999999982</v>
      </c>
      <c r="AS1118" s="44">
        <f t="shared" si="172"/>
        <v>75498.5</v>
      </c>
      <c r="AT1118" s="44">
        <f t="shared" si="173"/>
        <v>75498.5</v>
      </c>
      <c r="AU1118" s="44">
        <f t="shared" si="174"/>
        <v>89843.214999999982</v>
      </c>
      <c r="AV1118" s="45" t="b">
        <f t="shared" si="175"/>
        <v>1</v>
      </c>
      <c r="AW1118" s="45" t="b">
        <f t="shared" si="176"/>
        <v>0</v>
      </c>
      <c r="AX1118" s="45"/>
    </row>
    <row r="1119" spans="1:50" s="36" customFormat="1" ht="27.75" customHeight="1" x14ac:dyDescent="0.15">
      <c r="A1119" s="36" t="str">
        <f t="shared" si="167"/>
        <v>Cooperativa de Hospitales de Antioquia - COHAN119051710</v>
      </c>
      <c r="B1119" s="36" t="b">
        <f>+A1119='[1]Anexo 9'!A1119</f>
        <v>1</v>
      </c>
      <c r="C1119" s="18">
        <v>890985122</v>
      </c>
      <c r="D1119" s="18" t="s">
        <v>1031</v>
      </c>
      <c r="E1119" s="15" t="s">
        <v>61</v>
      </c>
      <c r="F1119" s="15" t="s">
        <v>62</v>
      </c>
      <c r="G1119" s="15" t="s">
        <v>3155</v>
      </c>
      <c r="H1119" s="15" t="s">
        <v>3155</v>
      </c>
      <c r="I1119" s="15" t="s">
        <v>3155</v>
      </c>
      <c r="J1119" s="15">
        <v>1</v>
      </c>
      <c r="K1119" s="15" t="s">
        <v>3155</v>
      </c>
      <c r="L1119" s="15">
        <v>119051710</v>
      </c>
      <c r="M1119" s="15" t="s">
        <v>2607</v>
      </c>
      <c r="N1119" s="15" t="s">
        <v>630</v>
      </c>
      <c r="O1119" s="18" t="s">
        <v>2608</v>
      </c>
      <c r="P1119" s="22" t="s">
        <v>73</v>
      </c>
      <c r="Q1119" s="15" t="s">
        <v>501</v>
      </c>
      <c r="R1119" s="18" t="s">
        <v>501</v>
      </c>
      <c r="S1119" s="22" t="s">
        <v>73</v>
      </c>
      <c r="T1119" s="18">
        <v>0</v>
      </c>
      <c r="U1119" s="18">
        <v>0</v>
      </c>
      <c r="V1119" s="15"/>
      <c r="W1119" s="18" t="s">
        <v>2512</v>
      </c>
      <c r="X1119" s="18"/>
      <c r="Y1119" s="15" t="s">
        <v>73</v>
      </c>
      <c r="Z1119" s="18" t="s">
        <v>2512</v>
      </c>
      <c r="AA1119" s="18" t="s">
        <v>71</v>
      </c>
      <c r="AB1119" s="18" t="s">
        <v>367</v>
      </c>
      <c r="AC1119" s="67" t="e">
        <f>+VLOOKUP("*"&amp;L1119&amp;"*",'[2]REGISTROS SANITARIOS'!$D$732:$E$1070,2,FALSE)</f>
        <v>#N/A</v>
      </c>
      <c r="AD1119" s="22" t="s">
        <v>44</v>
      </c>
      <c r="AE1119" s="16" t="s">
        <v>2039</v>
      </c>
      <c r="AF1119" s="34" t="s">
        <v>8814</v>
      </c>
      <c r="AG1119" s="24">
        <v>1</v>
      </c>
      <c r="AH1119" s="18">
        <v>0</v>
      </c>
      <c r="AI1119" s="18" t="s">
        <v>8248</v>
      </c>
      <c r="AJ1119" s="17">
        <v>22</v>
      </c>
      <c r="AK1119" s="25">
        <v>22</v>
      </c>
      <c r="AL1119" s="25">
        <v>2731</v>
      </c>
      <c r="AM1119" s="35">
        <v>0.19</v>
      </c>
      <c r="AN1119" s="49">
        <f t="shared" si="169"/>
        <v>71497.58</v>
      </c>
      <c r="AO1119" s="18"/>
      <c r="AP1119" s="15">
        <v>1</v>
      </c>
      <c r="AQ1119" s="43" t="str">
        <f t="shared" si="170"/>
        <v>SI</v>
      </c>
      <c r="AR1119" s="44">
        <f t="shared" si="171"/>
        <v>71497.58</v>
      </c>
      <c r="AS1119" s="44">
        <f t="shared" si="172"/>
        <v>60082</v>
      </c>
      <c r="AT1119" s="44">
        <f t="shared" si="173"/>
        <v>60082</v>
      </c>
      <c r="AU1119" s="44">
        <f t="shared" si="174"/>
        <v>71497.58</v>
      </c>
      <c r="AV1119" s="45" t="b">
        <f t="shared" si="175"/>
        <v>1</v>
      </c>
      <c r="AW1119" s="45" t="b">
        <f t="shared" si="176"/>
        <v>0</v>
      </c>
      <c r="AX1119" s="45"/>
    </row>
    <row r="1120" spans="1:50" s="36" customFormat="1" ht="27.75" customHeight="1" x14ac:dyDescent="0.15">
      <c r="A1120" s="36" t="str">
        <f t="shared" si="167"/>
        <v>Cooperativa de Hospitales de Antioquia - COHAN115051720</v>
      </c>
      <c r="B1120" s="36" t="b">
        <f>+A1120='[1]Anexo 9'!A1120</f>
        <v>1</v>
      </c>
      <c r="C1120" s="18">
        <v>890985122</v>
      </c>
      <c r="D1120" s="18" t="s">
        <v>1031</v>
      </c>
      <c r="E1120" s="15" t="s">
        <v>61</v>
      </c>
      <c r="F1120" s="15" t="s">
        <v>62</v>
      </c>
      <c r="G1120" s="15" t="s">
        <v>3155</v>
      </c>
      <c r="H1120" s="15" t="s">
        <v>3155</v>
      </c>
      <c r="I1120" s="15" t="s">
        <v>3155</v>
      </c>
      <c r="J1120" s="15">
        <v>3</v>
      </c>
      <c r="K1120" s="15" t="s">
        <v>3155</v>
      </c>
      <c r="L1120" s="15">
        <v>115051720</v>
      </c>
      <c r="M1120" s="15" t="s">
        <v>4475</v>
      </c>
      <c r="N1120" s="15" t="s">
        <v>2509</v>
      </c>
      <c r="O1120" s="18" t="s">
        <v>4476</v>
      </c>
      <c r="P1120" s="22" t="s">
        <v>73</v>
      </c>
      <c r="Q1120" s="15" t="s">
        <v>632</v>
      </c>
      <c r="R1120" s="18" t="s">
        <v>632</v>
      </c>
      <c r="S1120" s="22" t="s">
        <v>73</v>
      </c>
      <c r="T1120" s="18">
        <v>0</v>
      </c>
      <c r="U1120" s="18" t="s">
        <v>5736</v>
      </c>
      <c r="V1120" s="15" t="s">
        <v>228</v>
      </c>
      <c r="W1120" s="18" t="s">
        <v>6301</v>
      </c>
      <c r="X1120" s="18"/>
      <c r="Y1120" s="15" t="s">
        <v>8789</v>
      </c>
      <c r="Z1120" s="18" t="s">
        <v>229</v>
      </c>
      <c r="AA1120" s="18" t="s">
        <v>71</v>
      </c>
      <c r="AB1120" s="18" t="s">
        <v>7009</v>
      </c>
      <c r="AC1120" s="67" t="str">
        <f>+VLOOKUP("*"&amp;L1120&amp;"*",'[2]REGISTROS SANITARIOS'!$D$732:$E$1070,2,FALSE)</f>
        <v>SI</v>
      </c>
      <c r="AD1120" s="22" t="s">
        <v>1025</v>
      </c>
      <c r="AE1120" s="16">
        <v>44239</v>
      </c>
      <c r="AF1120" s="34" t="s">
        <v>68</v>
      </c>
      <c r="AG1120" s="24">
        <v>20092761</v>
      </c>
      <c r="AH1120" s="18">
        <v>9</v>
      </c>
      <c r="AI1120" s="18" t="s">
        <v>8248</v>
      </c>
      <c r="AJ1120" s="17">
        <v>22</v>
      </c>
      <c r="AK1120" s="25">
        <v>22</v>
      </c>
      <c r="AL1120" s="25">
        <v>5155</v>
      </c>
      <c r="AM1120" s="35">
        <v>0</v>
      </c>
      <c r="AN1120" s="49">
        <f t="shared" si="169"/>
        <v>113410</v>
      </c>
      <c r="AO1120" s="18"/>
      <c r="AP1120" s="15">
        <v>1</v>
      </c>
      <c r="AQ1120" s="43" t="str">
        <f t="shared" si="170"/>
        <v>SI</v>
      </c>
      <c r="AR1120" s="44">
        <f t="shared" si="171"/>
        <v>113410</v>
      </c>
      <c r="AS1120" s="44">
        <f t="shared" si="172"/>
        <v>113410</v>
      </c>
      <c r="AT1120" s="44">
        <f t="shared" si="173"/>
        <v>113410</v>
      </c>
      <c r="AU1120" s="44">
        <f t="shared" si="174"/>
        <v>113410</v>
      </c>
      <c r="AV1120" s="45" t="b">
        <f t="shared" si="175"/>
        <v>1</v>
      </c>
      <c r="AW1120" s="45" t="b">
        <f t="shared" si="176"/>
        <v>1</v>
      </c>
      <c r="AX1120" s="45"/>
    </row>
    <row r="1121" spans="1:50" s="36" customFormat="1" ht="27.75" customHeight="1" x14ac:dyDescent="0.15">
      <c r="A1121" s="36" t="str">
        <f t="shared" si="167"/>
        <v>Cooperativa de Hospitales de Antioquia - COHAN120010310</v>
      </c>
      <c r="B1121" s="36" t="b">
        <f>+A1121='[1]Anexo 9'!A1121</f>
        <v>1</v>
      </c>
      <c r="C1121" s="18">
        <v>890985122</v>
      </c>
      <c r="D1121" s="18" t="s">
        <v>1031</v>
      </c>
      <c r="E1121" s="15" t="s">
        <v>61</v>
      </c>
      <c r="F1121" s="15" t="s">
        <v>62</v>
      </c>
      <c r="G1121" s="15" t="s">
        <v>3155</v>
      </c>
      <c r="H1121" s="15" t="s">
        <v>3155</v>
      </c>
      <c r="I1121" s="15" t="s">
        <v>3155</v>
      </c>
      <c r="J1121" s="15">
        <v>2</v>
      </c>
      <c r="K1121" s="15" t="s">
        <v>3155</v>
      </c>
      <c r="L1121" s="15">
        <v>120010310</v>
      </c>
      <c r="M1121" s="15" t="s">
        <v>2609</v>
      </c>
      <c r="N1121" s="15" t="s">
        <v>1242</v>
      </c>
      <c r="O1121" s="18" t="s">
        <v>4477</v>
      </c>
      <c r="P1121" s="22" t="s">
        <v>3841</v>
      </c>
      <c r="Q1121" s="15" t="s">
        <v>2610</v>
      </c>
      <c r="R1121" s="18" t="s">
        <v>5735</v>
      </c>
      <c r="S1121" s="22" t="b">
        <f t="shared" ref="S1121:S1126" si="178">+R1121=Q1121</f>
        <v>0</v>
      </c>
      <c r="T1121" s="18">
        <v>0</v>
      </c>
      <c r="U1121" s="18">
        <v>0</v>
      </c>
      <c r="V1121" s="15"/>
      <c r="W1121" s="18" t="s">
        <v>2611</v>
      </c>
      <c r="X1121" s="18" t="s">
        <v>8769</v>
      </c>
      <c r="Y1121" s="15" t="s">
        <v>73</v>
      </c>
      <c r="Z1121" s="18" t="s">
        <v>2612</v>
      </c>
      <c r="AA1121" s="18" t="s">
        <v>71</v>
      </c>
      <c r="AB1121" s="18" t="s">
        <v>7010</v>
      </c>
      <c r="AC1121" s="67" t="e">
        <f>+VLOOKUP("*"&amp;L1121&amp;"*",'[2]REGISTROS SANITARIOS'!$D$732:$E$1070,2,FALSE)</f>
        <v>#N/A</v>
      </c>
      <c r="AD1121" s="22" t="s">
        <v>44</v>
      </c>
      <c r="AE1121" s="16">
        <v>44509</v>
      </c>
      <c r="AF1121" s="34" t="s">
        <v>73</v>
      </c>
      <c r="AG1121" s="24">
        <v>1</v>
      </c>
      <c r="AH1121" s="18">
        <v>0</v>
      </c>
      <c r="AI1121" s="18" t="s">
        <v>8248</v>
      </c>
      <c r="AJ1121" s="17">
        <v>22</v>
      </c>
      <c r="AK1121" s="25">
        <v>22</v>
      </c>
      <c r="AL1121" s="25">
        <v>16495</v>
      </c>
      <c r="AM1121" s="35">
        <v>0</v>
      </c>
      <c r="AN1121" s="49">
        <f t="shared" si="169"/>
        <v>362890</v>
      </c>
      <c r="AO1121" s="18"/>
      <c r="AP1121" s="15">
        <v>1</v>
      </c>
      <c r="AQ1121" s="43" t="str">
        <f t="shared" si="170"/>
        <v>SI</v>
      </c>
      <c r="AR1121" s="44">
        <f t="shared" si="171"/>
        <v>362890</v>
      </c>
      <c r="AS1121" s="44">
        <f t="shared" si="172"/>
        <v>362890</v>
      </c>
      <c r="AT1121" s="44">
        <f t="shared" si="173"/>
        <v>362890</v>
      </c>
      <c r="AU1121" s="44">
        <f t="shared" si="174"/>
        <v>362890</v>
      </c>
      <c r="AV1121" s="45" t="b">
        <f t="shared" si="175"/>
        <v>1</v>
      </c>
      <c r="AW1121" s="45" t="b">
        <f t="shared" si="176"/>
        <v>1</v>
      </c>
      <c r="AX1121" s="45"/>
    </row>
    <row r="1122" spans="1:50" s="36" customFormat="1" ht="27.75" customHeight="1" x14ac:dyDescent="0.15">
      <c r="A1122" s="36" t="str">
        <f t="shared" si="167"/>
        <v>Cooperativa de Hospitales de Antioquia - COHAN121000109</v>
      </c>
      <c r="B1122" s="36" t="b">
        <f>+A1122='[1]Anexo 9'!A1122</f>
        <v>1</v>
      </c>
      <c r="C1122" s="18">
        <v>890985122</v>
      </c>
      <c r="D1122" s="18" t="s">
        <v>1031</v>
      </c>
      <c r="E1122" s="15" t="s">
        <v>61</v>
      </c>
      <c r="F1122" s="15" t="s">
        <v>62</v>
      </c>
      <c r="G1122" s="15" t="s">
        <v>3155</v>
      </c>
      <c r="H1122" s="15" t="s">
        <v>3155</v>
      </c>
      <c r="I1122" s="15" t="s">
        <v>3155</v>
      </c>
      <c r="J1122" s="15">
        <v>5</v>
      </c>
      <c r="K1122" s="15" t="s">
        <v>3155</v>
      </c>
      <c r="L1122" s="15">
        <v>121000109</v>
      </c>
      <c r="M1122" s="15" t="s">
        <v>2613</v>
      </c>
      <c r="N1122" s="15" t="s">
        <v>1436</v>
      </c>
      <c r="O1122" s="18" t="s">
        <v>4478</v>
      </c>
      <c r="P1122" s="22" t="s">
        <v>73</v>
      </c>
      <c r="Q1122" s="15" t="s">
        <v>2614</v>
      </c>
      <c r="R1122" s="18" t="s">
        <v>2140</v>
      </c>
      <c r="S1122" s="22" t="b">
        <f t="shared" si="178"/>
        <v>0</v>
      </c>
      <c r="T1122" s="18" t="s">
        <v>6302</v>
      </c>
      <c r="U1122" s="18">
        <v>0</v>
      </c>
      <c r="V1122" s="15"/>
      <c r="W1122" s="18" t="s">
        <v>1829</v>
      </c>
      <c r="X1122" s="18"/>
      <c r="Y1122" s="15" t="s">
        <v>73</v>
      </c>
      <c r="Z1122" s="18" t="s">
        <v>1830</v>
      </c>
      <c r="AA1122" s="18" t="s">
        <v>71</v>
      </c>
      <c r="AB1122" s="18" t="s">
        <v>7011</v>
      </c>
      <c r="AC1122" s="67" t="str">
        <f>+VLOOKUP("*"&amp;L1122&amp;"*",'[2]REGISTROS SANITARIOS'!$D$732:$E$1070,2,FALSE)</f>
        <v>SI</v>
      </c>
      <c r="AD1122" s="22" t="s">
        <v>1025</v>
      </c>
      <c r="AE1122" s="16">
        <v>44705</v>
      </c>
      <c r="AF1122" s="34" t="s">
        <v>73</v>
      </c>
      <c r="AG1122" s="24">
        <v>19961342</v>
      </c>
      <c r="AH1122" s="18">
        <v>3</v>
      </c>
      <c r="AI1122" s="18" t="s">
        <v>8248</v>
      </c>
      <c r="AJ1122" s="17">
        <v>71500</v>
      </c>
      <c r="AK1122" s="25">
        <v>71500</v>
      </c>
      <c r="AL1122" s="25">
        <v>83</v>
      </c>
      <c r="AM1122" s="35">
        <v>0</v>
      </c>
      <c r="AN1122" s="49">
        <f t="shared" si="169"/>
        <v>5934500</v>
      </c>
      <c r="AO1122" s="18"/>
      <c r="AP1122" s="15">
        <v>1</v>
      </c>
      <c r="AQ1122" s="43" t="str">
        <f t="shared" si="170"/>
        <v>SI</v>
      </c>
      <c r="AR1122" s="44">
        <f t="shared" si="171"/>
        <v>5934500</v>
      </c>
      <c r="AS1122" s="44">
        <f t="shared" si="172"/>
        <v>5934500</v>
      </c>
      <c r="AT1122" s="44">
        <f t="shared" si="173"/>
        <v>5934500</v>
      </c>
      <c r="AU1122" s="44">
        <f t="shared" si="174"/>
        <v>5934500</v>
      </c>
      <c r="AV1122" s="45" t="b">
        <f t="shared" si="175"/>
        <v>1</v>
      </c>
      <c r="AW1122" s="45" t="b">
        <f t="shared" si="176"/>
        <v>1</v>
      </c>
      <c r="AX1122" s="45"/>
    </row>
    <row r="1123" spans="1:50" s="36" customFormat="1" ht="27.75" customHeight="1" x14ac:dyDescent="0.15">
      <c r="A1123" s="36" t="str">
        <f t="shared" si="167"/>
        <v>Cooperativa de Hospitales de Antioquia - COHAN121000603</v>
      </c>
      <c r="B1123" s="36" t="b">
        <f>+A1123='[1]Anexo 9'!A1123</f>
        <v>1</v>
      </c>
      <c r="C1123" s="18">
        <v>890985122</v>
      </c>
      <c r="D1123" s="18" t="s">
        <v>1031</v>
      </c>
      <c r="E1123" s="15" t="s">
        <v>61</v>
      </c>
      <c r="F1123" s="15" t="s">
        <v>62</v>
      </c>
      <c r="G1123" s="15" t="s">
        <v>3155</v>
      </c>
      <c r="H1123" s="15" t="s">
        <v>3155</v>
      </c>
      <c r="I1123" s="15" t="s">
        <v>3155</v>
      </c>
      <c r="J1123" s="15">
        <v>5</v>
      </c>
      <c r="K1123" s="15" t="s">
        <v>3155</v>
      </c>
      <c r="L1123" s="15">
        <v>121000603</v>
      </c>
      <c r="M1123" s="15" t="s">
        <v>2616</v>
      </c>
      <c r="N1123" s="15" t="s">
        <v>64</v>
      </c>
      <c r="O1123" s="18" t="s">
        <v>2617</v>
      </c>
      <c r="P1123" s="22" t="s">
        <v>3841</v>
      </c>
      <c r="Q1123" s="15" t="s">
        <v>1744</v>
      </c>
      <c r="R1123" s="18" t="s">
        <v>1733</v>
      </c>
      <c r="S1123" s="22" t="b">
        <f t="shared" si="178"/>
        <v>0</v>
      </c>
      <c r="T1123" s="18">
        <v>0</v>
      </c>
      <c r="U1123" s="18">
        <v>0</v>
      </c>
      <c r="V1123" s="15"/>
      <c r="W1123" s="18" t="s">
        <v>1882</v>
      </c>
      <c r="X1123" s="18"/>
      <c r="Y1123" s="15" t="s">
        <v>73</v>
      </c>
      <c r="Z1123" s="18" t="s">
        <v>2618</v>
      </c>
      <c r="AA1123" s="18" t="s">
        <v>71</v>
      </c>
      <c r="AB1123" s="18" t="s">
        <v>2619</v>
      </c>
      <c r="AC1123" s="67" t="e">
        <f>+VLOOKUP("*"&amp;L1123&amp;"*",'[2]REGISTROS SANITARIOS'!$D$732:$E$1070,2,FALSE)</f>
        <v>#N/A</v>
      </c>
      <c r="AD1123" s="22" t="s">
        <v>44</v>
      </c>
      <c r="AE1123" s="16">
        <v>44228</v>
      </c>
      <c r="AF1123" s="34" t="s">
        <v>68</v>
      </c>
      <c r="AG1123" s="24">
        <v>19945134</v>
      </c>
      <c r="AH1123" s="18">
        <v>5</v>
      </c>
      <c r="AI1123" s="18" t="s">
        <v>8248</v>
      </c>
      <c r="AJ1123" s="17">
        <v>104.5</v>
      </c>
      <c r="AK1123" s="25">
        <v>104.5</v>
      </c>
      <c r="AL1123" s="25">
        <v>3988</v>
      </c>
      <c r="AM1123" s="35">
        <v>0</v>
      </c>
      <c r="AN1123" s="49">
        <f t="shared" si="169"/>
        <v>416746</v>
      </c>
      <c r="AO1123" s="18" t="s">
        <v>45</v>
      </c>
      <c r="AP1123" s="15">
        <v>1</v>
      </c>
      <c r="AQ1123" s="43" t="str">
        <f t="shared" si="170"/>
        <v>SI</v>
      </c>
      <c r="AR1123" s="44">
        <f t="shared" si="171"/>
        <v>416746</v>
      </c>
      <c r="AS1123" s="44">
        <f t="shared" si="172"/>
        <v>416746</v>
      </c>
      <c r="AT1123" s="44">
        <f t="shared" si="173"/>
        <v>416746</v>
      </c>
      <c r="AU1123" s="44">
        <f t="shared" si="174"/>
        <v>416746</v>
      </c>
      <c r="AV1123" s="45" t="b">
        <f t="shared" si="175"/>
        <v>1</v>
      </c>
      <c r="AW1123" s="45" t="b">
        <f t="shared" si="176"/>
        <v>1</v>
      </c>
      <c r="AX1123" s="45"/>
    </row>
    <row r="1124" spans="1:50" s="36" customFormat="1" ht="27.75" customHeight="1" x14ac:dyDescent="0.15">
      <c r="A1124" s="36" t="str">
        <f t="shared" si="167"/>
        <v>Cooperativa de Hospitales de Antioquia - COHAN121001108</v>
      </c>
      <c r="B1124" s="36" t="b">
        <f>+A1124='[1]Anexo 9'!A1124</f>
        <v>1</v>
      </c>
      <c r="C1124" s="18">
        <v>890985122</v>
      </c>
      <c r="D1124" s="18" t="s">
        <v>1031</v>
      </c>
      <c r="E1124" s="15" t="s">
        <v>61</v>
      </c>
      <c r="F1124" s="15" t="s">
        <v>62</v>
      </c>
      <c r="G1124" s="15" t="s">
        <v>3155</v>
      </c>
      <c r="H1124" s="15" t="s">
        <v>3155</v>
      </c>
      <c r="I1124" s="15" t="s">
        <v>3155</v>
      </c>
      <c r="J1124" s="15">
        <v>4</v>
      </c>
      <c r="K1124" s="15" t="s">
        <v>3155</v>
      </c>
      <c r="L1124" s="15">
        <v>121001108</v>
      </c>
      <c r="M1124" s="15" t="s">
        <v>2620</v>
      </c>
      <c r="N1124" s="15" t="s">
        <v>91</v>
      </c>
      <c r="O1124" s="18" t="s">
        <v>2621</v>
      </c>
      <c r="P1124" s="22" t="s">
        <v>73</v>
      </c>
      <c r="Q1124" s="15" t="s">
        <v>2622</v>
      </c>
      <c r="R1124" s="18" t="s">
        <v>1679</v>
      </c>
      <c r="S1124" s="22" t="b">
        <f t="shared" si="178"/>
        <v>0</v>
      </c>
      <c r="T1124" s="18">
        <v>0</v>
      </c>
      <c r="U1124" s="18">
        <v>0</v>
      </c>
      <c r="V1124" s="15"/>
      <c r="W1124" s="18" t="s">
        <v>2086</v>
      </c>
      <c r="X1124" s="18"/>
      <c r="Y1124" s="15" t="s">
        <v>73</v>
      </c>
      <c r="Z1124" s="18" t="s">
        <v>2623</v>
      </c>
      <c r="AA1124" s="18" t="s">
        <v>71</v>
      </c>
      <c r="AB1124" s="18" t="s">
        <v>2624</v>
      </c>
      <c r="AC1124" s="67" t="str">
        <f>+VLOOKUP("*"&amp;L1124&amp;"*",'[2]REGISTROS SANITARIOS'!$D$732:$E$1070,2,FALSE)</f>
        <v>SI</v>
      </c>
      <c r="AD1124" s="22" t="s">
        <v>1025</v>
      </c>
      <c r="AE1124" s="16">
        <v>43045</v>
      </c>
      <c r="AF1124" s="34" t="s">
        <v>68</v>
      </c>
      <c r="AG1124" s="24">
        <v>19975104</v>
      </c>
      <c r="AH1124" s="18">
        <v>3</v>
      </c>
      <c r="AI1124" s="18" t="s">
        <v>8248</v>
      </c>
      <c r="AJ1124" s="17">
        <v>16.5</v>
      </c>
      <c r="AK1124" s="25">
        <v>16.5</v>
      </c>
      <c r="AL1124" s="25">
        <v>10625</v>
      </c>
      <c r="AM1124" s="35">
        <v>0</v>
      </c>
      <c r="AN1124" s="49">
        <f t="shared" si="169"/>
        <v>175312.5</v>
      </c>
      <c r="AO1124" s="18"/>
      <c r="AP1124" s="15" t="s">
        <v>8242</v>
      </c>
      <c r="AQ1124" s="43" t="str">
        <f t="shared" si="170"/>
        <v>SI</v>
      </c>
      <c r="AR1124" s="44">
        <f t="shared" si="171"/>
        <v>175312.5</v>
      </c>
      <c r="AS1124" s="44">
        <f t="shared" si="172"/>
        <v>175312.5</v>
      </c>
      <c r="AT1124" s="44">
        <f t="shared" si="173"/>
        <v>175312.5</v>
      </c>
      <c r="AU1124" s="44">
        <f t="shared" si="174"/>
        <v>175312.5</v>
      </c>
      <c r="AV1124" s="45" t="b">
        <f t="shared" si="175"/>
        <v>1</v>
      </c>
      <c r="AW1124" s="45" t="b">
        <f t="shared" si="176"/>
        <v>1</v>
      </c>
      <c r="AX1124" s="45"/>
    </row>
    <row r="1125" spans="1:50" s="36" customFormat="1" ht="27.75" customHeight="1" x14ac:dyDescent="0.15">
      <c r="A1125" s="36" t="str">
        <f t="shared" si="167"/>
        <v>Cooperativa de Hospitales de Antioquia - COHAN121002104</v>
      </c>
      <c r="B1125" s="36" t="b">
        <f>+A1125='[1]Anexo 9'!A1125</f>
        <v>1</v>
      </c>
      <c r="C1125" s="18">
        <v>890985122</v>
      </c>
      <c r="D1125" s="18" t="s">
        <v>1031</v>
      </c>
      <c r="E1125" s="15" t="s">
        <v>61</v>
      </c>
      <c r="F1125" s="15" t="s">
        <v>62</v>
      </c>
      <c r="G1125" s="15" t="s">
        <v>3155</v>
      </c>
      <c r="H1125" s="15" t="s">
        <v>3155</v>
      </c>
      <c r="I1125" s="15" t="s">
        <v>3155</v>
      </c>
      <c r="J1125" s="15">
        <v>4</v>
      </c>
      <c r="K1125" s="15" t="s">
        <v>3155</v>
      </c>
      <c r="L1125" s="15">
        <v>121002104</v>
      </c>
      <c r="M1125" s="15" t="s">
        <v>2625</v>
      </c>
      <c r="N1125" s="15" t="s">
        <v>91</v>
      </c>
      <c r="O1125" s="18" t="s">
        <v>2626</v>
      </c>
      <c r="P1125" s="22" t="s">
        <v>73</v>
      </c>
      <c r="Q1125" s="15" t="s">
        <v>2622</v>
      </c>
      <c r="R1125" s="18" t="s">
        <v>1679</v>
      </c>
      <c r="S1125" s="22" t="b">
        <f t="shared" si="178"/>
        <v>0</v>
      </c>
      <c r="T1125" s="18">
        <v>0</v>
      </c>
      <c r="U1125" s="18">
        <v>0</v>
      </c>
      <c r="V1125" s="15"/>
      <c r="W1125" s="18" t="s">
        <v>2086</v>
      </c>
      <c r="X1125" s="18"/>
      <c r="Y1125" s="15" t="s">
        <v>73</v>
      </c>
      <c r="Z1125" s="18" t="s">
        <v>2469</v>
      </c>
      <c r="AA1125" s="18" t="s">
        <v>71</v>
      </c>
      <c r="AB1125" s="18" t="s">
        <v>2627</v>
      </c>
      <c r="AC1125" s="67" t="str">
        <f>+VLOOKUP("*"&amp;L1125&amp;"*",'[2]REGISTROS SANITARIOS'!$D$732:$E$1070,2,FALSE)</f>
        <v>SI</v>
      </c>
      <c r="AD1125" s="22" t="s">
        <v>1025</v>
      </c>
      <c r="AE1125" s="16">
        <v>43038</v>
      </c>
      <c r="AF1125" s="34" t="s">
        <v>68</v>
      </c>
      <c r="AG1125" s="24">
        <v>19974944</v>
      </c>
      <c r="AH1125" s="18">
        <v>3</v>
      </c>
      <c r="AI1125" s="18" t="s">
        <v>8248</v>
      </c>
      <c r="AJ1125" s="17">
        <v>27.5</v>
      </c>
      <c r="AK1125" s="25">
        <v>27.5</v>
      </c>
      <c r="AL1125" s="25">
        <v>10625</v>
      </c>
      <c r="AM1125" s="35">
        <v>0</v>
      </c>
      <c r="AN1125" s="49">
        <f t="shared" si="169"/>
        <v>292187.5</v>
      </c>
      <c r="AO1125" s="18"/>
      <c r="AP1125" s="15" t="s">
        <v>8242</v>
      </c>
      <c r="AQ1125" s="43" t="str">
        <f t="shared" si="170"/>
        <v>SI</v>
      </c>
      <c r="AR1125" s="44">
        <f t="shared" si="171"/>
        <v>292187.5</v>
      </c>
      <c r="AS1125" s="44">
        <f t="shared" si="172"/>
        <v>292187.5</v>
      </c>
      <c r="AT1125" s="44">
        <f t="shared" si="173"/>
        <v>292187.5</v>
      </c>
      <c r="AU1125" s="44">
        <f t="shared" si="174"/>
        <v>292187.5</v>
      </c>
      <c r="AV1125" s="45" t="b">
        <f t="shared" si="175"/>
        <v>1</v>
      </c>
      <c r="AW1125" s="45" t="b">
        <f t="shared" si="176"/>
        <v>1</v>
      </c>
      <c r="AX1125" s="45"/>
    </row>
    <row r="1126" spans="1:50" s="36" customFormat="1" ht="27.75" customHeight="1" x14ac:dyDescent="0.15">
      <c r="A1126" s="36" t="str">
        <f t="shared" si="167"/>
        <v>Cooperativa de Hospitales de Antioquia - COHAN121002603</v>
      </c>
      <c r="B1126" s="36" t="b">
        <f>+A1126='[1]Anexo 9'!A1126</f>
        <v>1</v>
      </c>
      <c r="C1126" s="18">
        <v>890985122</v>
      </c>
      <c r="D1126" s="18" t="s">
        <v>1031</v>
      </c>
      <c r="E1126" s="15" t="s">
        <v>61</v>
      </c>
      <c r="F1126" s="15" t="s">
        <v>62</v>
      </c>
      <c r="G1126" s="15" t="s">
        <v>3155</v>
      </c>
      <c r="H1126" s="15" t="s">
        <v>3155</v>
      </c>
      <c r="I1126" s="15" t="s">
        <v>3155</v>
      </c>
      <c r="J1126" s="15">
        <v>4</v>
      </c>
      <c r="K1126" s="15" t="s">
        <v>3155</v>
      </c>
      <c r="L1126" s="15">
        <v>121002603</v>
      </c>
      <c r="M1126" s="15" t="s">
        <v>2628</v>
      </c>
      <c r="N1126" s="15" t="s">
        <v>64</v>
      </c>
      <c r="O1126" s="18" t="s">
        <v>2629</v>
      </c>
      <c r="P1126" s="22" t="s">
        <v>73</v>
      </c>
      <c r="Q1126" s="15" t="s">
        <v>2531</v>
      </c>
      <c r="R1126" s="18" t="s">
        <v>2458</v>
      </c>
      <c r="S1126" s="22" t="b">
        <f t="shared" si="178"/>
        <v>0</v>
      </c>
      <c r="T1126" s="18">
        <v>0</v>
      </c>
      <c r="U1126" s="18">
        <v>0</v>
      </c>
      <c r="V1126" s="15"/>
      <c r="W1126" s="18" t="s">
        <v>2630</v>
      </c>
      <c r="X1126" s="18"/>
      <c r="Y1126" s="15" t="s">
        <v>73</v>
      </c>
      <c r="Z1126" s="18" t="s">
        <v>2631</v>
      </c>
      <c r="AA1126" s="18" t="s">
        <v>71</v>
      </c>
      <c r="AB1126" s="18" t="s">
        <v>2632</v>
      </c>
      <c r="AC1126" s="67" t="e">
        <f>+VLOOKUP("*"&amp;L1126&amp;"*",'[2]REGISTROS SANITARIOS'!$D$732:$E$1070,2,FALSE)</f>
        <v>#N/A</v>
      </c>
      <c r="AD1126" s="22" t="s">
        <v>44</v>
      </c>
      <c r="AE1126" s="16">
        <v>44759</v>
      </c>
      <c r="AF1126" s="34" t="s">
        <v>73</v>
      </c>
      <c r="AG1126" s="24">
        <v>19237</v>
      </c>
      <c r="AH1126" s="18">
        <v>2</v>
      </c>
      <c r="AI1126" s="18" t="s">
        <v>8248</v>
      </c>
      <c r="AJ1126" s="17">
        <v>11</v>
      </c>
      <c r="AK1126" s="25">
        <v>11</v>
      </c>
      <c r="AL1126" s="25">
        <v>66375</v>
      </c>
      <c r="AM1126" s="35">
        <v>0</v>
      </c>
      <c r="AN1126" s="49">
        <f t="shared" si="169"/>
        <v>730125</v>
      </c>
      <c r="AO1126" s="18"/>
      <c r="AP1126" s="15" t="s">
        <v>8242</v>
      </c>
      <c r="AQ1126" s="43" t="str">
        <f t="shared" si="170"/>
        <v>SI</v>
      </c>
      <c r="AR1126" s="44">
        <f t="shared" si="171"/>
        <v>730125</v>
      </c>
      <c r="AS1126" s="44">
        <f t="shared" si="172"/>
        <v>730125</v>
      </c>
      <c r="AT1126" s="44">
        <f t="shared" si="173"/>
        <v>730125</v>
      </c>
      <c r="AU1126" s="44">
        <f t="shared" si="174"/>
        <v>730125</v>
      </c>
      <c r="AV1126" s="45" t="b">
        <f t="shared" si="175"/>
        <v>1</v>
      </c>
      <c r="AW1126" s="45" t="b">
        <f t="shared" si="176"/>
        <v>1</v>
      </c>
      <c r="AX1126" s="45"/>
    </row>
    <row r="1127" spans="1:50" s="36" customFormat="1" ht="27.75" customHeight="1" x14ac:dyDescent="0.15">
      <c r="A1127" s="36" t="str">
        <f t="shared" si="167"/>
        <v>Cooperativa de Hospitales de Antioquia - COHAN121002980</v>
      </c>
      <c r="B1127" s="36" t="b">
        <f>+A1127='[1]Anexo 9'!A1127</f>
        <v>1</v>
      </c>
      <c r="C1127" s="18">
        <v>890985122</v>
      </c>
      <c r="D1127" s="18" t="s">
        <v>1031</v>
      </c>
      <c r="E1127" s="15" t="s">
        <v>61</v>
      </c>
      <c r="F1127" s="15" t="s">
        <v>62</v>
      </c>
      <c r="G1127" s="15" t="s">
        <v>3155</v>
      </c>
      <c r="H1127" s="15" t="s">
        <v>3155</v>
      </c>
      <c r="I1127" s="15" t="s">
        <v>3155</v>
      </c>
      <c r="J1127" s="15">
        <v>4</v>
      </c>
      <c r="K1127" s="15" t="s">
        <v>3155</v>
      </c>
      <c r="L1127" s="15">
        <v>121002980</v>
      </c>
      <c r="M1127" s="15" t="s">
        <v>2633</v>
      </c>
      <c r="N1127" s="15" t="s">
        <v>91</v>
      </c>
      <c r="O1127" s="18" t="s">
        <v>2634</v>
      </c>
      <c r="P1127" s="22" t="s">
        <v>73</v>
      </c>
      <c r="Q1127" s="15" t="s">
        <v>2635</v>
      </c>
      <c r="R1127" s="18" t="s">
        <v>2635</v>
      </c>
      <c r="S1127" s="22" t="s">
        <v>73</v>
      </c>
      <c r="T1127" s="18">
        <v>0</v>
      </c>
      <c r="U1127" s="18">
        <v>0</v>
      </c>
      <c r="V1127" s="15"/>
      <c r="W1127" s="18" t="s">
        <v>2636</v>
      </c>
      <c r="X1127" s="18"/>
      <c r="Y1127" s="15" t="s">
        <v>73</v>
      </c>
      <c r="Z1127" s="18" t="s">
        <v>2637</v>
      </c>
      <c r="AA1127" s="18" t="s">
        <v>71</v>
      </c>
      <c r="AB1127" s="18" t="s">
        <v>2638</v>
      </c>
      <c r="AC1127" s="67" t="e">
        <f>+VLOOKUP("*"&amp;L1127&amp;"*",'[2]REGISTROS SANITARIOS'!$D$732:$E$1070,2,FALSE)</f>
        <v>#N/A</v>
      </c>
      <c r="AD1127" s="22" t="s">
        <v>44</v>
      </c>
      <c r="AE1127" s="16">
        <v>44438</v>
      </c>
      <c r="AF1127" s="34" t="s">
        <v>73</v>
      </c>
      <c r="AG1127" s="24">
        <v>19911481</v>
      </c>
      <c r="AH1127" s="18">
        <v>1</v>
      </c>
      <c r="AI1127" s="18" t="s">
        <v>8248</v>
      </c>
      <c r="AJ1127" s="17">
        <v>16.5</v>
      </c>
      <c r="AK1127" s="25">
        <v>16.5</v>
      </c>
      <c r="AL1127" s="25">
        <v>56916</v>
      </c>
      <c r="AM1127" s="35">
        <v>0</v>
      </c>
      <c r="AN1127" s="49">
        <f t="shared" si="169"/>
        <v>939114</v>
      </c>
      <c r="AO1127" s="18" t="s">
        <v>45</v>
      </c>
      <c r="AP1127" s="15">
        <v>1</v>
      </c>
      <c r="AQ1127" s="43" t="str">
        <f t="shared" si="170"/>
        <v>SI</v>
      </c>
      <c r="AR1127" s="44">
        <f t="shared" si="171"/>
        <v>939114</v>
      </c>
      <c r="AS1127" s="44">
        <f t="shared" si="172"/>
        <v>939114</v>
      </c>
      <c r="AT1127" s="44">
        <f t="shared" si="173"/>
        <v>939114</v>
      </c>
      <c r="AU1127" s="44">
        <f t="shared" si="174"/>
        <v>939114</v>
      </c>
      <c r="AV1127" s="45" t="b">
        <f t="shared" si="175"/>
        <v>1</v>
      </c>
      <c r="AW1127" s="45" t="b">
        <f t="shared" si="176"/>
        <v>1</v>
      </c>
      <c r="AX1127" s="45"/>
    </row>
    <row r="1128" spans="1:50" s="36" customFormat="1" ht="27.75" customHeight="1" x14ac:dyDescent="0.15">
      <c r="A1128" s="36" t="str">
        <f t="shared" si="167"/>
        <v>Cooperativa de Hospitales de Antioquia - COHAN121002982</v>
      </c>
      <c r="B1128" s="36" t="b">
        <f>+A1128='[1]Anexo 9'!A1128</f>
        <v>1</v>
      </c>
      <c r="C1128" s="18">
        <v>890985122</v>
      </c>
      <c r="D1128" s="18" t="s">
        <v>1031</v>
      </c>
      <c r="E1128" s="15" t="s">
        <v>61</v>
      </c>
      <c r="F1128" s="15" t="s">
        <v>62</v>
      </c>
      <c r="G1128" s="15" t="s">
        <v>3155</v>
      </c>
      <c r="H1128" s="15" t="s">
        <v>3155</v>
      </c>
      <c r="I1128" s="15" t="s">
        <v>3155</v>
      </c>
      <c r="J1128" s="15">
        <v>3</v>
      </c>
      <c r="K1128" s="15" t="s">
        <v>3155</v>
      </c>
      <c r="L1128" s="15">
        <v>121002982</v>
      </c>
      <c r="M1128" s="15" t="s">
        <v>2639</v>
      </c>
      <c r="N1128" s="15" t="s">
        <v>1436</v>
      </c>
      <c r="O1128" s="18" t="s">
        <v>2640</v>
      </c>
      <c r="P1128" s="22" t="s">
        <v>73</v>
      </c>
      <c r="Q1128" s="15" t="s">
        <v>1761</v>
      </c>
      <c r="R1128" s="18" t="s">
        <v>2641</v>
      </c>
      <c r="S1128" s="22" t="b">
        <f t="shared" ref="S1128:S1174" si="179">+R1128=Q1128</f>
        <v>0</v>
      </c>
      <c r="T1128" s="18">
        <v>0</v>
      </c>
      <c r="U1128" s="18">
        <v>0</v>
      </c>
      <c r="V1128" s="15"/>
      <c r="W1128" s="18" t="s">
        <v>2642</v>
      </c>
      <c r="X1128" s="18"/>
      <c r="Y1128" s="15" t="s">
        <v>73</v>
      </c>
      <c r="Z1128" s="18" t="s">
        <v>7012</v>
      </c>
      <c r="AA1128" s="18" t="s">
        <v>71</v>
      </c>
      <c r="AB1128" s="18" t="s">
        <v>2643</v>
      </c>
      <c r="AC1128" s="67" t="str">
        <f>+VLOOKUP("*"&amp;L1128&amp;"*",'[2]REGISTROS SANITARIOS'!$D$732:$E$1070,2,FALSE)</f>
        <v>SI</v>
      </c>
      <c r="AD1128" s="22" t="s">
        <v>1025</v>
      </c>
      <c r="AE1128" s="16">
        <v>45223</v>
      </c>
      <c r="AF1128" s="34" t="s">
        <v>73</v>
      </c>
      <c r="AG1128" s="24">
        <v>20145037</v>
      </c>
      <c r="AH1128" s="18">
        <v>1</v>
      </c>
      <c r="AI1128" s="18" t="s">
        <v>8248</v>
      </c>
      <c r="AJ1128" s="17">
        <v>2805</v>
      </c>
      <c r="AK1128" s="25">
        <v>2805</v>
      </c>
      <c r="AL1128" s="25">
        <v>910</v>
      </c>
      <c r="AM1128" s="35">
        <v>0</v>
      </c>
      <c r="AN1128" s="49">
        <f t="shared" si="169"/>
        <v>2552550</v>
      </c>
      <c r="AO1128" s="18" t="s">
        <v>45</v>
      </c>
      <c r="AP1128" s="15" t="s">
        <v>8249</v>
      </c>
      <c r="AQ1128" s="43" t="str">
        <f t="shared" si="170"/>
        <v>SI</v>
      </c>
      <c r="AR1128" s="44">
        <f t="shared" si="171"/>
        <v>2552550</v>
      </c>
      <c r="AS1128" s="44">
        <f t="shared" si="172"/>
        <v>2552550</v>
      </c>
      <c r="AT1128" s="44">
        <f t="shared" si="173"/>
        <v>2552550</v>
      </c>
      <c r="AU1128" s="44">
        <f t="shared" si="174"/>
        <v>2552550</v>
      </c>
      <c r="AV1128" s="45" t="b">
        <f t="shared" si="175"/>
        <v>1</v>
      </c>
      <c r="AW1128" s="45" t="b">
        <f t="shared" si="176"/>
        <v>1</v>
      </c>
      <c r="AX1128" s="45"/>
    </row>
    <row r="1129" spans="1:50" s="36" customFormat="1" ht="27.75" customHeight="1" x14ac:dyDescent="0.15">
      <c r="A1129" s="36" t="str">
        <f t="shared" si="167"/>
        <v>Cooperativa de Hospitales de Antioquia - COHAN121003009</v>
      </c>
      <c r="B1129" s="36" t="b">
        <f>+A1129='[1]Anexo 9'!A1129</f>
        <v>1</v>
      </c>
      <c r="C1129" s="18">
        <v>890985122</v>
      </c>
      <c r="D1129" s="18" t="s">
        <v>1031</v>
      </c>
      <c r="E1129" s="15" t="s">
        <v>61</v>
      </c>
      <c r="F1129" s="15" t="s">
        <v>62</v>
      </c>
      <c r="G1129" s="15" t="s">
        <v>3155</v>
      </c>
      <c r="H1129" s="15" t="s">
        <v>3155</v>
      </c>
      <c r="I1129" s="15" t="s">
        <v>3155</v>
      </c>
      <c r="J1129" s="15">
        <v>4</v>
      </c>
      <c r="K1129" s="15" t="s">
        <v>3155</v>
      </c>
      <c r="L1129" s="15">
        <v>121003009</v>
      </c>
      <c r="M1129" s="15" t="s">
        <v>2644</v>
      </c>
      <c r="N1129" s="15" t="s">
        <v>1436</v>
      </c>
      <c r="O1129" s="18" t="s">
        <v>4479</v>
      </c>
      <c r="P1129" s="22" t="s">
        <v>73</v>
      </c>
      <c r="Q1129" s="15" t="s">
        <v>1761</v>
      </c>
      <c r="R1129" s="18" t="s">
        <v>1655</v>
      </c>
      <c r="S1129" s="22" t="b">
        <f t="shared" si="179"/>
        <v>0</v>
      </c>
      <c r="T1129" s="18">
        <v>0</v>
      </c>
      <c r="U1129" s="18">
        <v>0</v>
      </c>
      <c r="V1129" s="15"/>
      <c r="W1129" s="18" t="s">
        <v>6303</v>
      </c>
      <c r="X1129" s="18"/>
      <c r="Y1129" s="15" t="s">
        <v>73</v>
      </c>
      <c r="Z1129" s="18" t="s">
        <v>7012</v>
      </c>
      <c r="AA1129" s="18" t="s">
        <v>71</v>
      </c>
      <c r="AB1129" s="18" t="s">
        <v>7013</v>
      </c>
      <c r="AC1129" s="67" t="str">
        <f>+VLOOKUP("*"&amp;L1129&amp;"*",'[2]REGISTROS SANITARIOS'!$D$732:$E$1070,2,FALSE)</f>
        <v>SI</v>
      </c>
      <c r="AD1129" s="22" t="s">
        <v>1025</v>
      </c>
      <c r="AE1129" s="16">
        <v>45216</v>
      </c>
      <c r="AF1129" s="34" t="s">
        <v>73</v>
      </c>
      <c r="AG1129" s="24">
        <v>20140868</v>
      </c>
      <c r="AH1129" s="18">
        <v>1</v>
      </c>
      <c r="AI1129" s="18" t="s">
        <v>8248</v>
      </c>
      <c r="AJ1129" s="17">
        <v>2750</v>
      </c>
      <c r="AK1129" s="25">
        <v>2750</v>
      </c>
      <c r="AL1129" s="25">
        <v>1014</v>
      </c>
      <c r="AM1129" s="35">
        <v>0</v>
      </c>
      <c r="AN1129" s="49">
        <f t="shared" si="169"/>
        <v>2788500</v>
      </c>
      <c r="AO1129" s="18" t="s">
        <v>45</v>
      </c>
      <c r="AP1129" s="15">
        <v>1</v>
      </c>
      <c r="AQ1129" s="43" t="str">
        <f t="shared" si="170"/>
        <v>SI</v>
      </c>
      <c r="AR1129" s="44">
        <f t="shared" si="171"/>
        <v>2788500</v>
      </c>
      <c r="AS1129" s="44">
        <f t="shared" si="172"/>
        <v>2788500</v>
      </c>
      <c r="AT1129" s="44">
        <f t="shared" si="173"/>
        <v>2788500</v>
      </c>
      <c r="AU1129" s="44">
        <f t="shared" si="174"/>
        <v>2788500</v>
      </c>
      <c r="AV1129" s="45" t="b">
        <f t="shared" si="175"/>
        <v>1</v>
      </c>
      <c r="AW1129" s="45" t="b">
        <f t="shared" si="176"/>
        <v>1</v>
      </c>
      <c r="AX1129" s="45"/>
    </row>
    <row r="1130" spans="1:50" s="36" customFormat="1" ht="27.75" customHeight="1" x14ac:dyDescent="0.15">
      <c r="A1130" s="36" t="str">
        <f t="shared" si="167"/>
        <v>Cooperativa de Hospitales de Antioquia - COHAN121003112</v>
      </c>
      <c r="B1130" s="36" t="b">
        <f>+A1130='[1]Anexo 9'!A1130</f>
        <v>1</v>
      </c>
      <c r="C1130" s="18">
        <v>890985122</v>
      </c>
      <c r="D1130" s="18" t="s">
        <v>1031</v>
      </c>
      <c r="E1130" s="15" t="s">
        <v>61</v>
      </c>
      <c r="F1130" s="15" t="s">
        <v>62</v>
      </c>
      <c r="G1130" s="15" t="s">
        <v>3155</v>
      </c>
      <c r="H1130" s="15" t="s">
        <v>3155</v>
      </c>
      <c r="I1130" s="15" t="s">
        <v>3155</v>
      </c>
      <c r="J1130" s="15">
        <v>3</v>
      </c>
      <c r="K1130" s="15" t="s">
        <v>3155</v>
      </c>
      <c r="L1130" s="15">
        <v>121003112</v>
      </c>
      <c r="M1130" s="15" t="s">
        <v>2647</v>
      </c>
      <c r="N1130" s="15" t="s">
        <v>1436</v>
      </c>
      <c r="O1130" s="18" t="s">
        <v>4480</v>
      </c>
      <c r="P1130" s="22" t="s">
        <v>73</v>
      </c>
      <c r="Q1130" s="15" t="s">
        <v>1761</v>
      </c>
      <c r="R1130" s="18" t="s">
        <v>1655</v>
      </c>
      <c r="S1130" s="22" t="b">
        <f t="shared" si="179"/>
        <v>0</v>
      </c>
      <c r="T1130" s="18">
        <v>0</v>
      </c>
      <c r="U1130" s="18">
        <v>0</v>
      </c>
      <c r="V1130" s="15"/>
      <c r="W1130" s="18" t="s">
        <v>6304</v>
      </c>
      <c r="X1130" s="18"/>
      <c r="Y1130" s="15" t="s">
        <v>73</v>
      </c>
      <c r="Z1130" s="18" t="s">
        <v>3697</v>
      </c>
      <c r="AA1130" s="18" t="s">
        <v>71</v>
      </c>
      <c r="AB1130" s="18" t="s">
        <v>7014</v>
      </c>
      <c r="AC1130" s="67" t="str">
        <f>+VLOOKUP("*"&amp;L1130&amp;"*",'[2]REGISTROS SANITARIOS'!$D$732:$E$1070,2,FALSE)</f>
        <v>SI</v>
      </c>
      <c r="AD1130" s="22" t="s">
        <v>1025</v>
      </c>
      <c r="AE1130" s="16">
        <v>43907</v>
      </c>
      <c r="AF1130" s="34" t="s">
        <v>68</v>
      </c>
      <c r="AG1130" s="24">
        <v>20075967</v>
      </c>
      <c r="AH1130" s="18">
        <v>1</v>
      </c>
      <c r="AI1130" s="18" t="s">
        <v>8248</v>
      </c>
      <c r="AJ1130" s="17">
        <v>2750</v>
      </c>
      <c r="AK1130" s="25">
        <v>2750</v>
      </c>
      <c r="AL1130" s="25">
        <v>1690</v>
      </c>
      <c r="AM1130" s="35">
        <v>0</v>
      </c>
      <c r="AN1130" s="49">
        <f t="shared" si="169"/>
        <v>4647500</v>
      </c>
      <c r="AO1130" s="18" t="s">
        <v>45</v>
      </c>
      <c r="AP1130" s="15">
        <v>1</v>
      </c>
      <c r="AQ1130" s="43" t="str">
        <f t="shared" si="170"/>
        <v>SI</v>
      </c>
      <c r="AR1130" s="44">
        <f t="shared" si="171"/>
        <v>4647500</v>
      </c>
      <c r="AS1130" s="44">
        <f t="shared" si="172"/>
        <v>4647500</v>
      </c>
      <c r="AT1130" s="44">
        <f t="shared" si="173"/>
        <v>4647500</v>
      </c>
      <c r="AU1130" s="44">
        <f t="shared" si="174"/>
        <v>4647500</v>
      </c>
      <c r="AV1130" s="45" t="b">
        <f t="shared" si="175"/>
        <v>1</v>
      </c>
      <c r="AW1130" s="45" t="b">
        <f t="shared" si="176"/>
        <v>1</v>
      </c>
      <c r="AX1130" s="45"/>
    </row>
    <row r="1131" spans="1:50" s="36" customFormat="1" ht="27.75" customHeight="1" x14ac:dyDescent="0.15">
      <c r="A1131" s="36" t="str">
        <f t="shared" si="167"/>
        <v>Cooperativa de Hospitales de Antioquia - COHAN121003350</v>
      </c>
      <c r="B1131" s="36" t="b">
        <f>+A1131='[1]Anexo 9'!A1131</f>
        <v>1</v>
      </c>
      <c r="C1131" s="18">
        <v>890985122</v>
      </c>
      <c r="D1131" s="18" t="s">
        <v>1031</v>
      </c>
      <c r="E1131" s="15" t="s">
        <v>61</v>
      </c>
      <c r="F1131" s="15" t="s">
        <v>62</v>
      </c>
      <c r="G1131" s="15" t="s">
        <v>3155</v>
      </c>
      <c r="H1131" s="15" t="s">
        <v>3155</v>
      </c>
      <c r="I1131" s="15" t="s">
        <v>3155</v>
      </c>
      <c r="J1131" s="15">
        <v>3</v>
      </c>
      <c r="K1131" s="15" t="s">
        <v>3155</v>
      </c>
      <c r="L1131" s="15">
        <v>121003350</v>
      </c>
      <c r="M1131" s="15" t="s">
        <v>2649</v>
      </c>
      <c r="N1131" s="15" t="s">
        <v>91</v>
      </c>
      <c r="O1131" s="18" t="s">
        <v>2650</v>
      </c>
      <c r="P1131" s="22" t="s">
        <v>73</v>
      </c>
      <c r="Q1131" s="15" t="s">
        <v>91</v>
      </c>
      <c r="R1131" s="18" t="s">
        <v>2685</v>
      </c>
      <c r="S1131" s="22" t="b">
        <f t="shared" si="179"/>
        <v>0</v>
      </c>
      <c r="T1131" s="18">
        <v>0</v>
      </c>
      <c r="U1131" s="18">
        <v>0</v>
      </c>
      <c r="V1131" s="15"/>
      <c r="W1131" s="18" t="s">
        <v>2651</v>
      </c>
      <c r="X1131" s="18"/>
      <c r="Y1131" s="15" t="s">
        <v>73</v>
      </c>
      <c r="Z1131" s="18" t="s">
        <v>2652</v>
      </c>
      <c r="AA1131" s="18" t="s">
        <v>71</v>
      </c>
      <c r="AB1131" s="18" t="s">
        <v>2653</v>
      </c>
      <c r="AC1131" s="67" t="e">
        <f>+VLOOKUP("*"&amp;L1131&amp;"*",'[2]REGISTROS SANITARIOS'!$D$732:$E$1070,2,FALSE)</f>
        <v>#N/A</v>
      </c>
      <c r="AD1131" s="22" t="s">
        <v>44</v>
      </c>
      <c r="AE1131" s="16">
        <v>43317</v>
      </c>
      <c r="AF1131" s="34" t="s">
        <v>68</v>
      </c>
      <c r="AG1131" s="24">
        <v>19984522</v>
      </c>
      <c r="AH1131" s="18">
        <v>1</v>
      </c>
      <c r="AI1131" s="18" t="s">
        <v>8248</v>
      </c>
      <c r="AJ1131" s="17">
        <v>5.5</v>
      </c>
      <c r="AK1131" s="25">
        <v>5.5</v>
      </c>
      <c r="AL1131" s="25">
        <v>33750</v>
      </c>
      <c r="AM1131" s="35">
        <v>0</v>
      </c>
      <c r="AN1131" s="49">
        <f t="shared" si="169"/>
        <v>185625</v>
      </c>
      <c r="AO1131" s="18"/>
      <c r="AP1131" s="15" t="s">
        <v>8242</v>
      </c>
      <c r="AQ1131" s="43" t="str">
        <f t="shared" si="170"/>
        <v>SI</v>
      </c>
      <c r="AR1131" s="44">
        <f t="shared" si="171"/>
        <v>185625</v>
      </c>
      <c r="AS1131" s="44">
        <f t="shared" si="172"/>
        <v>185625</v>
      </c>
      <c r="AT1131" s="44">
        <f t="shared" si="173"/>
        <v>185625</v>
      </c>
      <c r="AU1131" s="44">
        <f t="shared" si="174"/>
        <v>185625</v>
      </c>
      <c r="AV1131" s="45" t="b">
        <f t="shared" si="175"/>
        <v>1</v>
      </c>
      <c r="AW1131" s="45" t="b">
        <f t="shared" si="176"/>
        <v>1</v>
      </c>
      <c r="AX1131" s="45"/>
    </row>
    <row r="1132" spans="1:50" s="36" customFormat="1" ht="27.75" customHeight="1" x14ac:dyDescent="0.15">
      <c r="A1132" s="36" t="str">
        <f t="shared" si="167"/>
        <v>Cooperativa de Hospitales de Antioquia - COHAN122000403</v>
      </c>
      <c r="B1132" s="36" t="b">
        <f>+A1132='[1]Anexo 9'!A1132</f>
        <v>1</v>
      </c>
      <c r="C1132" s="18">
        <v>890985122</v>
      </c>
      <c r="D1132" s="18" t="s">
        <v>1031</v>
      </c>
      <c r="E1132" s="15" t="s">
        <v>61</v>
      </c>
      <c r="F1132" s="15" t="s">
        <v>62</v>
      </c>
      <c r="G1132" s="15" t="s">
        <v>3155</v>
      </c>
      <c r="H1132" s="15" t="s">
        <v>3155</v>
      </c>
      <c r="I1132" s="15" t="s">
        <v>3155</v>
      </c>
      <c r="J1132" s="15">
        <v>1</v>
      </c>
      <c r="K1132" s="15" t="s">
        <v>3155</v>
      </c>
      <c r="L1132" s="15">
        <v>122000403</v>
      </c>
      <c r="M1132" s="15" t="s">
        <v>2654</v>
      </c>
      <c r="N1132" s="15" t="s">
        <v>80</v>
      </c>
      <c r="O1132" s="18" t="s">
        <v>4481</v>
      </c>
      <c r="P1132" s="22" t="s">
        <v>3841</v>
      </c>
      <c r="Q1132" s="15" t="s">
        <v>1798</v>
      </c>
      <c r="R1132" s="18" t="s">
        <v>1684</v>
      </c>
      <c r="S1132" s="22" t="b">
        <f t="shared" si="179"/>
        <v>0</v>
      </c>
      <c r="T1132" s="18">
        <v>0</v>
      </c>
      <c r="U1132" s="18">
        <v>0</v>
      </c>
      <c r="V1132" s="15"/>
      <c r="W1132" s="18" t="s">
        <v>6305</v>
      </c>
      <c r="X1132" s="18"/>
      <c r="Y1132" s="15" t="s">
        <v>73</v>
      </c>
      <c r="Z1132" s="18" t="s">
        <v>1920</v>
      </c>
      <c r="AA1132" s="18" t="s">
        <v>71</v>
      </c>
      <c r="AB1132" s="18" t="s">
        <v>7015</v>
      </c>
      <c r="AC1132" s="67" t="e">
        <f>+VLOOKUP("*"&amp;L1132&amp;"*",'[2]REGISTROS SANITARIOS'!$D$732:$E$1070,2,FALSE)</f>
        <v>#N/A</v>
      </c>
      <c r="AD1132" s="22" t="s">
        <v>44</v>
      </c>
      <c r="AE1132" s="16">
        <v>43852</v>
      </c>
      <c r="AF1132" s="34" t="s">
        <v>68</v>
      </c>
      <c r="AG1132" s="24">
        <v>20006244</v>
      </c>
      <c r="AH1132" s="18">
        <v>1</v>
      </c>
      <c r="AI1132" s="18" t="s">
        <v>8248</v>
      </c>
      <c r="AJ1132" s="17">
        <v>33</v>
      </c>
      <c r="AK1132" s="25">
        <v>33</v>
      </c>
      <c r="AL1132" s="25">
        <v>10625</v>
      </c>
      <c r="AM1132" s="35">
        <v>0</v>
      </c>
      <c r="AN1132" s="49">
        <f t="shared" si="169"/>
        <v>350625</v>
      </c>
      <c r="AO1132" s="18"/>
      <c r="AP1132" s="15">
        <v>1</v>
      </c>
      <c r="AQ1132" s="43" t="str">
        <f t="shared" si="170"/>
        <v>SI</v>
      </c>
      <c r="AR1132" s="44">
        <f t="shared" si="171"/>
        <v>350625</v>
      </c>
      <c r="AS1132" s="44">
        <f t="shared" si="172"/>
        <v>350625</v>
      </c>
      <c r="AT1132" s="44">
        <f t="shared" si="173"/>
        <v>350625</v>
      </c>
      <c r="AU1132" s="44">
        <f t="shared" si="174"/>
        <v>350625</v>
      </c>
      <c r="AV1132" s="45" t="b">
        <f t="shared" si="175"/>
        <v>1</v>
      </c>
      <c r="AW1132" s="45" t="b">
        <f t="shared" si="176"/>
        <v>1</v>
      </c>
      <c r="AX1132" s="45"/>
    </row>
    <row r="1133" spans="1:50" s="36" customFormat="1" ht="27.75" customHeight="1" x14ac:dyDescent="0.15">
      <c r="A1133" s="36" t="str">
        <f t="shared" si="167"/>
        <v>Cooperativa de Hospitales de Antioquia - COHAN122000410</v>
      </c>
      <c r="B1133" s="36" t="b">
        <f>+A1133='[1]Anexo 9'!A1133</f>
        <v>1</v>
      </c>
      <c r="C1133" s="18">
        <v>890985122</v>
      </c>
      <c r="D1133" s="18" t="s">
        <v>1031</v>
      </c>
      <c r="E1133" s="15" t="s">
        <v>61</v>
      </c>
      <c r="F1133" s="15" t="s">
        <v>3424</v>
      </c>
      <c r="G1133" s="15" t="s">
        <v>3155</v>
      </c>
      <c r="H1133" s="15" t="s">
        <v>3155</v>
      </c>
      <c r="I1133" s="15" t="s">
        <v>3155</v>
      </c>
      <c r="J1133" s="15">
        <v>5</v>
      </c>
      <c r="K1133" s="15" t="s">
        <v>3155</v>
      </c>
      <c r="L1133" s="15">
        <v>122000410</v>
      </c>
      <c r="M1133" s="15" t="s">
        <v>4012</v>
      </c>
      <c r="N1133" s="15" t="s">
        <v>2509</v>
      </c>
      <c r="O1133" s="18" t="s">
        <v>4482</v>
      </c>
      <c r="P1133" s="22" t="s">
        <v>3841</v>
      </c>
      <c r="Q1133" s="15" t="s">
        <v>5600</v>
      </c>
      <c r="R1133" s="18" t="s">
        <v>2685</v>
      </c>
      <c r="S1133" s="22" t="b">
        <f t="shared" si="179"/>
        <v>0</v>
      </c>
      <c r="T1133" s="18">
        <v>0</v>
      </c>
      <c r="U1133" s="18">
        <v>0</v>
      </c>
      <c r="V1133" s="15"/>
      <c r="W1133" s="18" t="s">
        <v>6306</v>
      </c>
      <c r="X1133" s="18"/>
      <c r="Y1133" s="15" t="s">
        <v>73</v>
      </c>
      <c r="Z1133" s="18" t="s">
        <v>1730</v>
      </c>
      <c r="AA1133" s="18" t="s">
        <v>71</v>
      </c>
      <c r="AB1133" s="18" t="s">
        <v>7016</v>
      </c>
      <c r="AC1133" s="67" t="str">
        <f>+VLOOKUP("*"&amp;L1133&amp;"*",'[2]REGISTROS SANITARIOS'!$D$732:$E$1070,2,FALSE)</f>
        <v>SI</v>
      </c>
      <c r="AD1133" s="22" t="s">
        <v>1025</v>
      </c>
      <c r="AE1133" s="16">
        <v>45887</v>
      </c>
      <c r="AF1133" s="34" t="s">
        <v>73</v>
      </c>
      <c r="AG1133" s="24">
        <v>32609</v>
      </c>
      <c r="AH1133" s="18">
        <v>1</v>
      </c>
      <c r="AI1133" s="18" t="s">
        <v>8248</v>
      </c>
      <c r="AJ1133" s="17">
        <v>660</v>
      </c>
      <c r="AK1133" s="25">
        <v>660</v>
      </c>
      <c r="AL1133" s="25">
        <v>5704</v>
      </c>
      <c r="AM1133" s="35">
        <v>0</v>
      </c>
      <c r="AN1133" s="49">
        <f t="shared" si="169"/>
        <v>3764640</v>
      </c>
      <c r="AO1133" s="18"/>
      <c r="AP1133" s="15">
        <v>1</v>
      </c>
      <c r="AQ1133" s="43" t="str">
        <f t="shared" si="170"/>
        <v>SI</v>
      </c>
      <c r="AR1133" s="44">
        <f t="shared" si="171"/>
        <v>3764640</v>
      </c>
      <c r="AS1133" s="44">
        <f t="shared" si="172"/>
        <v>3764640</v>
      </c>
      <c r="AT1133" s="44">
        <f t="shared" si="173"/>
        <v>3764640</v>
      </c>
      <c r="AU1133" s="44">
        <f t="shared" si="174"/>
        <v>3764640</v>
      </c>
      <c r="AV1133" s="45" t="b">
        <f t="shared" si="175"/>
        <v>1</v>
      </c>
      <c r="AW1133" s="45" t="b">
        <f t="shared" si="176"/>
        <v>1</v>
      </c>
      <c r="AX1133" s="45"/>
    </row>
    <row r="1134" spans="1:50" s="36" customFormat="1" ht="27.75" customHeight="1" x14ac:dyDescent="0.15">
      <c r="A1134" s="36" t="str">
        <f t="shared" si="167"/>
        <v>Cooperativa de Hospitales de Antioquia - COHAN122000750</v>
      </c>
      <c r="B1134" s="36" t="b">
        <f>+A1134='[1]Anexo 9'!A1134</f>
        <v>1</v>
      </c>
      <c r="C1134" s="18">
        <v>890985122</v>
      </c>
      <c r="D1134" s="18" t="s">
        <v>1031</v>
      </c>
      <c r="E1134" s="15" t="s">
        <v>61</v>
      </c>
      <c r="F1134" s="15" t="s">
        <v>62</v>
      </c>
      <c r="G1134" s="15" t="s">
        <v>3155</v>
      </c>
      <c r="H1134" s="15" t="s">
        <v>3155</v>
      </c>
      <c r="I1134" s="15" t="s">
        <v>3155</v>
      </c>
      <c r="J1134" s="15">
        <v>4</v>
      </c>
      <c r="K1134" s="15" t="s">
        <v>3155</v>
      </c>
      <c r="L1134" s="15">
        <v>122000750</v>
      </c>
      <c r="M1134" s="15" t="s">
        <v>2656</v>
      </c>
      <c r="N1134" s="15" t="s">
        <v>1436</v>
      </c>
      <c r="O1134" s="18" t="s">
        <v>2657</v>
      </c>
      <c r="P1134" s="22" t="s">
        <v>73</v>
      </c>
      <c r="Q1134" s="15" t="s">
        <v>1438</v>
      </c>
      <c r="R1134" s="18" t="s">
        <v>1823</v>
      </c>
      <c r="S1134" s="22" t="b">
        <f t="shared" si="179"/>
        <v>0</v>
      </c>
      <c r="T1134" s="18" t="s">
        <v>1766</v>
      </c>
      <c r="U1134" s="18">
        <v>0</v>
      </c>
      <c r="V1134" s="15"/>
      <c r="W1134" s="18" t="s">
        <v>2658</v>
      </c>
      <c r="X1134" s="18"/>
      <c r="Y1134" s="15" t="s">
        <v>73</v>
      </c>
      <c r="Z1134" s="18" t="s">
        <v>2659</v>
      </c>
      <c r="AA1134" s="18" t="s">
        <v>208</v>
      </c>
      <c r="AB1134" s="18" t="s">
        <v>2660</v>
      </c>
      <c r="AC1134" s="67" t="str">
        <f>+VLOOKUP("*"&amp;L1134&amp;"*",'[2]REGISTROS SANITARIOS'!$D$732:$E$1070,2,FALSE)</f>
        <v>SI</v>
      </c>
      <c r="AD1134" s="22" t="s">
        <v>1025</v>
      </c>
      <c r="AE1134" s="16">
        <v>44201</v>
      </c>
      <c r="AF1134" s="34" t="s">
        <v>68</v>
      </c>
      <c r="AG1134" s="24">
        <v>20023909</v>
      </c>
      <c r="AH1134" s="18">
        <v>1</v>
      </c>
      <c r="AI1134" s="18" t="s">
        <v>8248</v>
      </c>
      <c r="AJ1134" s="17">
        <v>16500</v>
      </c>
      <c r="AK1134" s="25">
        <v>16500</v>
      </c>
      <c r="AL1134" s="25">
        <v>563</v>
      </c>
      <c r="AM1134" s="35">
        <v>0</v>
      </c>
      <c r="AN1134" s="49">
        <f t="shared" si="169"/>
        <v>9289500</v>
      </c>
      <c r="AO1134" s="18"/>
      <c r="AP1134" s="15">
        <v>1</v>
      </c>
      <c r="AQ1134" s="43" t="str">
        <f t="shared" si="170"/>
        <v>SI</v>
      </c>
      <c r="AR1134" s="44">
        <f t="shared" si="171"/>
        <v>9289500</v>
      </c>
      <c r="AS1134" s="44">
        <f t="shared" si="172"/>
        <v>9289500</v>
      </c>
      <c r="AT1134" s="44">
        <f t="shared" si="173"/>
        <v>9289500</v>
      </c>
      <c r="AU1134" s="44">
        <f t="shared" si="174"/>
        <v>9289500</v>
      </c>
      <c r="AV1134" s="45" t="b">
        <f t="shared" si="175"/>
        <v>1</v>
      </c>
      <c r="AW1134" s="45" t="b">
        <f t="shared" si="176"/>
        <v>1</v>
      </c>
      <c r="AX1134" s="45"/>
    </row>
    <row r="1135" spans="1:50" s="36" customFormat="1" ht="27.75" customHeight="1" x14ac:dyDescent="0.15">
      <c r="A1135" s="36" t="str">
        <f t="shared" si="167"/>
        <v>Cooperativa de Hospitales de Antioquia - COHAN201010110</v>
      </c>
      <c r="B1135" s="36" t="b">
        <f>+A1135='[1]Anexo 9'!A1135</f>
        <v>1</v>
      </c>
      <c r="C1135" s="18">
        <v>890985122</v>
      </c>
      <c r="D1135" s="18" t="s">
        <v>1031</v>
      </c>
      <c r="E1135" s="15" t="s">
        <v>98</v>
      </c>
      <c r="F1135" s="15" t="s">
        <v>111</v>
      </c>
      <c r="G1135" s="15">
        <f>+VLOOKUP(F1135,[3]Sheet1!$E$3:$G$74,3,FALSE)</f>
        <v>6</v>
      </c>
      <c r="H1135" s="15">
        <f>+VLOOKUP(D1135&amp;F1135,'TD para paquetes'!$E$3:$I$441,5,FALSE)</f>
        <v>6</v>
      </c>
      <c r="I1135" s="15" t="s">
        <v>1025</v>
      </c>
      <c r="J1135" s="15">
        <v>9</v>
      </c>
      <c r="K1135" s="15">
        <v>9</v>
      </c>
      <c r="L1135" s="15">
        <v>201010110</v>
      </c>
      <c r="M1135" s="15" t="s">
        <v>112</v>
      </c>
      <c r="N1135" s="15" t="s">
        <v>101</v>
      </c>
      <c r="O1135" s="18" t="s">
        <v>2675</v>
      </c>
      <c r="P1135" s="22" t="s">
        <v>73</v>
      </c>
      <c r="Q1135" s="15" t="s">
        <v>114</v>
      </c>
      <c r="R1135" s="18" t="s">
        <v>2676</v>
      </c>
      <c r="S1135" s="22" t="b">
        <f t="shared" si="179"/>
        <v>0</v>
      </c>
      <c r="T1135" s="18">
        <v>0</v>
      </c>
      <c r="U1135" s="18">
        <v>0</v>
      </c>
      <c r="V1135" s="15" t="s">
        <v>116</v>
      </c>
      <c r="W1135" s="18" t="s">
        <v>312</v>
      </c>
      <c r="X1135" s="18"/>
      <c r="Y1135" s="15" t="s">
        <v>73</v>
      </c>
      <c r="Z1135" s="18" t="s">
        <v>1040</v>
      </c>
      <c r="AA1135" s="18" t="s">
        <v>119</v>
      </c>
      <c r="AB1135" s="18" t="s">
        <v>2677</v>
      </c>
      <c r="AC1135" s="67" t="str">
        <f>+VLOOKUP("*"&amp;L1135&amp;"*",'[2]REGISTROS SANITARIOS'!$D$732:$E$1070,2,FALSE)</f>
        <v>SI</v>
      </c>
      <c r="AD1135" s="22" t="s">
        <v>1025</v>
      </c>
      <c r="AE1135" s="16">
        <v>45917</v>
      </c>
      <c r="AF1135" s="34" t="s">
        <v>73</v>
      </c>
      <c r="AG1135" s="24">
        <v>1</v>
      </c>
      <c r="AH1135" s="18">
        <v>0</v>
      </c>
      <c r="AI1135" s="18" t="s">
        <v>8247</v>
      </c>
      <c r="AJ1135" s="17">
        <v>24200</v>
      </c>
      <c r="AK1135" s="25">
        <v>24200</v>
      </c>
      <c r="AL1135" s="25">
        <v>61</v>
      </c>
      <c r="AM1135" s="35">
        <v>0.19</v>
      </c>
      <c r="AN1135" s="49">
        <f t="shared" si="169"/>
        <v>1756678</v>
      </c>
      <c r="AO1135" s="18"/>
      <c r="AP1135" s="15">
        <v>1</v>
      </c>
      <c r="AQ1135" s="43" t="str">
        <f t="shared" si="170"/>
        <v>SI</v>
      </c>
      <c r="AR1135" s="44">
        <f t="shared" si="171"/>
        <v>1756678</v>
      </c>
      <c r="AS1135" s="44">
        <f t="shared" si="172"/>
        <v>1476200</v>
      </c>
      <c r="AT1135" s="44">
        <f t="shared" si="173"/>
        <v>1476200</v>
      </c>
      <c r="AU1135" s="44">
        <f t="shared" si="174"/>
        <v>1756678</v>
      </c>
      <c r="AV1135" s="45" t="b">
        <f t="shared" si="175"/>
        <v>1</v>
      </c>
      <c r="AW1135" s="45" t="b">
        <f t="shared" si="176"/>
        <v>0</v>
      </c>
      <c r="AX1135" s="45"/>
    </row>
    <row r="1136" spans="1:50" s="36" customFormat="1" ht="27.75" customHeight="1" x14ac:dyDescent="0.15">
      <c r="A1136" s="36" t="str">
        <f t="shared" si="167"/>
        <v>Cooperativa de Hospitales de Antioquia - COHAN201010210</v>
      </c>
      <c r="B1136" s="36" t="b">
        <f>+A1136='[1]Anexo 9'!A1136</f>
        <v>1</v>
      </c>
      <c r="C1136" s="18">
        <v>890985122</v>
      </c>
      <c r="D1136" s="18" t="s">
        <v>1031</v>
      </c>
      <c r="E1136" s="15" t="s">
        <v>98</v>
      </c>
      <c r="F1136" s="15" t="s">
        <v>111</v>
      </c>
      <c r="G1136" s="15">
        <f>+VLOOKUP(F1136,[3]Sheet1!$E$3:$G$74,3,FALSE)</f>
        <v>6</v>
      </c>
      <c r="H1136" s="15">
        <f>+VLOOKUP(D1136&amp;F1136,'TD para paquetes'!$E$3:$I$441,5,FALSE)</f>
        <v>6</v>
      </c>
      <c r="I1136" s="15" t="s">
        <v>1025</v>
      </c>
      <c r="J1136" s="15">
        <v>9</v>
      </c>
      <c r="K1136" s="15">
        <v>9</v>
      </c>
      <c r="L1136" s="15">
        <v>201010210</v>
      </c>
      <c r="M1136" s="15" t="s">
        <v>121</v>
      </c>
      <c r="N1136" s="15" t="s">
        <v>101</v>
      </c>
      <c r="O1136" s="18" t="s">
        <v>2678</v>
      </c>
      <c r="P1136" s="22" t="s">
        <v>73</v>
      </c>
      <c r="Q1136" s="15" t="s">
        <v>114</v>
      </c>
      <c r="R1136" s="18" t="s">
        <v>2676</v>
      </c>
      <c r="S1136" s="22" t="b">
        <f t="shared" si="179"/>
        <v>0</v>
      </c>
      <c r="T1136" s="18">
        <v>0</v>
      </c>
      <c r="U1136" s="18">
        <v>0</v>
      </c>
      <c r="V1136" s="15" t="s">
        <v>116</v>
      </c>
      <c r="W1136" s="18" t="s">
        <v>312</v>
      </c>
      <c r="X1136" s="18"/>
      <c r="Y1136" s="15" t="s">
        <v>73</v>
      </c>
      <c r="Z1136" s="18" t="s">
        <v>1040</v>
      </c>
      <c r="AA1136" s="18" t="s">
        <v>119</v>
      </c>
      <c r="AB1136" s="18" t="s">
        <v>2677</v>
      </c>
      <c r="AC1136" s="67" t="str">
        <f>+VLOOKUP("*"&amp;L1136&amp;"*",'[2]REGISTROS SANITARIOS'!$D$732:$E$1070,2,FALSE)</f>
        <v>SI</v>
      </c>
      <c r="AD1136" s="22" t="s">
        <v>1025</v>
      </c>
      <c r="AE1136" s="16">
        <v>45917</v>
      </c>
      <c r="AF1136" s="34" t="s">
        <v>73</v>
      </c>
      <c r="AG1136" s="24">
        <v>1</v>
      </c>
      <c r="AH1136" s="18">
        <v>0</v>
      </c>
      <c r="AI1136" s="18" t="s">
        <v>8247</v>
      </c>
      <c r="AJ1136" s="17">
        <v>184250</v>
      </c>
      <c r="AK1136" s="25">
        <v>184250</v>
      </c>
      <c r="AL1136" s="25">
        <v>61</v>
      </c>
      <c r="AM1136" s="35">
        <v>0.19</v>
      </c>
      <c r="AN1136" s="49">
        <f t="shared" si="169"/>
        <v>13374707.5</v>
      </c>
      <c r="AO1136" s="18"/>
      <c r="AP1136" s="15">
        <v>1</v>
      </c>
      <c r="AQ1136" s="43" t="str">
        <f t="shared" si="170"/>
        <v>SI</v>
      </c>
      <c r="AR1136" s="44">
        <f t="shared" si="171"/>
        <v>13374707.5</v>
      </c>
      <c r="AS1136" s="44">
        <f t="shared" si="172"/>
        <v>11239250</v>
      </c>
      <c r="AT1136" s="44">
        <f t="shared" si="173"/>
        <v>11239250</v>
      </c>
      <c r="AU1136" s="44">
        <f t="shared" si="174"/>
        <v>13374707.5</v>
      </c>
      <c r="AV1136" s="45" t="b">
        <f t="shared" si="175"/>
        <v>1</v>
      </c>
      <c r="AW1136" s="45" t="b">
        <f t="shared" si="176"/>
        <v>0</v>
      </c>
      <c r="AX1136" s="45"/>
    </row>
    <row r="1137" spans="1:50" s="36" customFormat="1" ht="27.75" customHeight="1" x14ac:dyDescent="0.15">
      <c r="A1137" s="36" t="str">
        <f t="shared" si="167"/>
        <v>Cooperativa de Hospitales de Antioquia - COHAN201010310</v>
      </c>
      <c r="B1137" s="36" t="b">
        <f>+A1137='[1]Anexo 9'!A1137</f>
        <v>1</v>
      </c>
      <c r="C1137" s="18">
        <v>890985122</v>
      </c>
      <c r="D1137" s="18" t="s">
        <v>1031</v>
      </c>
      <c r="E1137" s="15" t="s">
        <v>98</v>
      </c>
      <c r="F1137" s="15" t="s">
        <v>111</v>
      </c>
      <c r="G1137" s="15">
        <f>+VLOOKUP(F1137,[3]Sheet1!$E$3:$G$74,3,FALSE)</f>
        <v>6</v>
      </c>
      <c r="H1137" s="15">
        <f>+VLOOKUP(D1137&amp;F1137,'TD para paquetes'!$E$3:$I$441,5,FALSE)</f>
        <v>6</v>
      </c>
      <c r="I1137" s="15" t="s">
        <v>1025</v>
      </c>
      <c r="J1137" s="15">
        <v>9</v>
      </c>
      <c r="K1137" s="15">
        <v>9</v>
      </c>
      <c r="L1137" s="15">
        <v>201010310</v>
      </c>
      <c r="M1137" s="15" t="s">
        <v>123</v>
      </c>
      <c r="N1137" s="15" t="s">
        <v>101</v>
      </c>
      <c r="O1137" s="18" t="s">
        <v>2679</v>
      </c>
      <c r="P1137" s="22" t="s">
        <v>73</v>
      </c>
      <c r="Q1137" s="15" t="s">
        <v>114</v>
      </c>
      <c r="R1137" s="18" t="s">
        <v>2676</v>
      </c>
      <c r="S1137" s="22" t="b">
        <f t="shared" si="179"/>
        <v>0</v>
      </c>
      <c r="T1137" s="18">
        <v>0</v>
      </c>
      <c r="U1137" s="18">
        <v>0</v>
      </c>
      <c r="V1137" s="15" t="s">
        <v>116</v>
      </c>
      <c r="W1137" s="18" t="s">
        <v>312</v>
      </c>
      <c r="X1137" s="18"/>
      <c r="Y1137" s="15" t="s">
        <v>73</v>
      </c>
      <c r="Z1137" s="18" t="s">
        <v>1040</v>
      </c>
      <c r="AA1137" s="18" t="s">
        <v>119</v>
      </c>
      <c r="AB1137" s="18" t="s">
        <v>2677</v>
      </c>
      <c r="AC1137" s="67" t="str">
        <f>+VLOOKUP("*"&amp;L1137&amp;"*",'[2]REGISTROS SANITARIOS'!$D$732:$E$1070,2,FALSE)</f>
        <v>SI</v>
      </c>
      <c r="AD1137" s="22" t="s">
        <v>1025</v>
      </c>
      <c r="AE1137" s="16">
        <v>45917</v>
      </c>
      <c r="AF1137" s="34" t="s">
        <v>73</v>
      </c>
      <c r="AG1137" s="24">
        <v>1</v>
      </c>
      <c r="AH1137" s="18">
        <v>0</v>
      </c>
      <c r="AI1137" s="18" t="s">
        <v>8247</v>
      </c>
      <c r="AJ1137" s="17">
        <v>5500</v>
      </c>
      <c r="AK1137" s="25">
        <v>5500</v>
      </c>
      <c r="AL1137" s="25">
        <v>61</v>
      </c>
      <c r="AM1137" s="35">
        <v>0.19</v>
      </c>
      <c r="AN1137" s="49">
        <f t="shared" si="169"/>
        <v>399245</v>
      </c>
      <c r="AO1137" s="18"/>
      <c r="AP1137" s="15">
        <v>1</v>
      </c>
      <c r="AQ1137" s="43" t="str">
        <f t="shared" si="170"/>
        <v>SI</v>
      </c>
      <c r="AR1137" s="44">
        <f t="shared" si="171"/>
        <v>399245</v>
      </c>
      <c r="AS1137" s="44">
        <f t="shared" si="172"/>
        <v>335500</v>
      </c>
      <c r="AT1137" s="44">
        <f t="shared" si="173"/>
        <v>335500</v>
      </c>
      <c r="AU1137" s="44">
        <f t="shared" si="174"/>
        <v>399245</v>
      </c>
      <c r="AV1137" s="45" t="b">
        <f t="shared" si="175"/>
        <v>1</v>
      </c>
      <c r="AW1137" s="45" t="b">
        <f t="shared" si="176"/>
        <v>0</v>
      </c>
      <c r="AX1137" s="45"/>
    </row>
    <row r="1138" spans="1:50" s="36" customFormat="1" ht="27.75" customHeight="1" x14ac:dyDescent="0.15">
      <c r="A1138" s="36" t="str">
        <f t="shared" si="167"/>
        <v>Cooperativa de Hospitales de Antioquia - COHAN201010410</v>
      </c>
      <c r="B1138" s="36" t="b">
        <f>+A1138='[1]Anexo 9'!A1138</f>
        <v>1</v>
      </c>
      <c r="C1138" s="18">
        <v>890985122</v>
      </c>
      <c r="D1138" s="18" t="s">
        <v>1031</v>
      </c>
      <c r="E1138" s="15" t="s">
        <v>98</v>
      </c>
      <c r="F1138" s="15" t="s">
        <v>111</v>
      </c>
      <c r="G1138" s="15">
        <f>+VLOOKUP(F1138,[3]Sheet1!$E$3:$G$74,3,FALSE)</f>
        <v>6</v>
      </c>
      <c r="H1138" s="15">
        <f>+VLOOKUP(D1138&amp;F1138,'TD para paquetes'!$E$3:$I$441,5,FALSE)</f>
        <v>6</v>
      </c>
      <c r="I1138" s="15" t="s">
        <v>1025</v>
      </c>
      <c r="J1138" s="15">
        <v>9</v>
      </c>
      <c r="K1138" s="15">
        <v>9</v>
      </c>
      <c r="L1138" s="15">
        <v>201010410</v>
      </c>
      <c r="M1138" s="15" t="s">
        <v>125</v>
      </c>
      <c r="N1138" s="15" t="s">
        <v>101</v>
      </c>
      <c r="O1138" s="18" t="s">
        <v>2680</v>
      </c>
      <c r="P1138" s="22" t="s">
        <v>73</v>
      </c>
      <c r="Q1138" s="15" t="s">
        <v>114</v>
      </c>
      <c r="R1138" s="18" t="s">
        <v>2676</v>
      </c>
      <c r="S1138" s="22" t="b">
        <f t="shared" si="179"/>
        <v>0</v>
      </c>
      <c r="T1138" s="18">
        <v>0</v>
      </c>
      <c r="U1138" s="18">
        <v>0</v>
      </c>
      <c r="V1138" s="15" t="s">
        <v>116</v>
      </c>
      <c r="W1138" s="18" t="s">
        <v>312</v>
      </c>
      <c r="X1138" s="18"/>
      <c r="Y1138" s="15" t="s">
        <v>73</v>
      </c>
      <c r="Z1138" s="18" t="s">
        <v>1040</v>
      </c>
      <c r="AA1138" s="18" t="s">
        <v>119</v>
      </c>
      <c r="AB1138" s="18" t="s">
        <v>2677</v>
      </c>
      <c r="AC1138" s="67" t="str">
        <f>+VLOOKUP("*"&amp;L1138&amp;"*",'[2]REGISTROS SANITARIOS'!$D$732:$E$1070,2,FALSE)</f>
        <v>SI</v>
      </c>
      <c r="AD1138" s="22" t="s">
        <v>1025</v>
      </c>
      <c r="AE1138" s="16">
        <v>45917</v>
      </c>
      <c r="AF1138" s="34" t="s">
        <v>73</v>
      </c>
      <c r="AG1138" s="24">
        <v>1</v>
      </c>
      <c r="AH1138" s="18">
        <v>0</v>
      </c>
      <c r="AI1138" s="18" t="s">
        <v>8247</v>
      </c>
      <c r="AJ1138" s="17">
        <v>15125</v>
      </c>
      <c r="AK1138" s="25">
        <v>15125</v>
      </c>
      <c r="AL1138" s="25">
        <v>61</v>
      </c>
      <c r="AM1138" s="35">
        <v>0.19</v>
      </c>
      <c r="AN1138" s="49">
        <f t="shared" si="169"/>
        <v>1097923.75</v>
      </c>
      <c r="AO1138" s="18"/>
      <c r="AP1138" s="15">
        <v>1</v>
      </c>
      <c r="AQ1138" s="43" t="str">
        <f t="shared" si="170"/>
        <v>SI</v>
      </c>
      <c r="AR1138" s="44">
        <f t="shared" si="171"/>
        <v>1097923.75</v>
      </c>
      <c r="AS1138" s="44">
        <f t="shared" si="172"/>
        <v>922625</v>
      </c>
      <c r="AT1138" s="44">
        <f t="shared" si="173"/>
        <v>922625</v>
      </c>
      <c r="AU1138" s="44">
        <f t="shared" si="174"/>
        <v>1097923.75</v>
      </c>
      <c r="AV1138" s="45" t="b">
        <f t="shared" si="175"/>
        <v>1</v>
      </c>
      <c r="AW1138" s="45" t="b">
        <f t="shared" si="176"/>
        <v>0</v>
      </c>
      <c r="AX1138" s="45"/>
    </row>
    <row r="1139" spans="1:50" s="36" customFormat="1" ht="27.75" customHeight="1" x14ac:dyDescent="0.15">
      <c r="A1139" s="36" t="str">
        <f t="shared" si="167"/>
        <v>Cooperativa de Hospitales de Antioquia - COHAN201010510</v>
      </c>
      <c r="B1139" s="36" t="b">
        <f>+A1139='[1]Anexo 9'!A1139</f>
        <v>1</v>
      </c>
      <c r="C1139" s="18">
        <v>890985122</v>
      </c>
      <c r="D1139" s="18" t="s">
        <v>1031</v>
      </c>
      <c r="E1139" s="15" t="s">
        <v>98</v>
      </c>
      <c r="F1139" s="15" t="s">
        <v>111</v>
      </c>
      <c r="G1139" s="15">
        <f>+VLOOKUP(F1139,[3]Sheet1!$E$3:$G$74,3,FALSE)</f>
        <v>6</v>
      </c>
      <c r="H1139" s="15">
        <f>+VLOOKUP(D1139&amp;F1139,'TD para paquetes'!$E$3:$I$441,5,FALSE)</f>
        <v>6</v>
      </c>
      <c r="I1139" s="15" t="s">
        <v>1025</v>
      </c>
      <c r="J1139" s="15">
        <v>9</v>
      </c>
      <c r="K1139" s="15">
        <v>9</v>
      </c>
      <c r="L1139" s="15">
        <v>201010510</v>
      </c>
      <c r="M1139" s="15" t="s">
        <v>127</v>
      </c>
      <c r="N1139" s="15" t="s">
        <v>101</v>
      </c>
      <c r="O1139" s="18" t="s">
        <v>2681</v>
      </c>
      <c r="P1139" s="22" t="s">
        <v>73</v>
      </c>
      <c r="Q1139" s="15" t="s">
        <v>114</v>
      </c>
      <c r="R1139" s="18" t="s">
        <v>2676</v>
      </c>
      <c r="S1139" s="22" t="b">
        <f t="shared" si="179"/>
        <v>0</v>
      </c>
      <c r="T1139" s="18">
        <v>0</v>
      </c>
      <c r="U1139" s="18">
        <v>0</v>
      </c>
      <c r="V1139" s="15" t="s">
        <v>116</v>
      </c>
      <c r="W1139" s="18" t="s">
        <v>312</v>
      </c>
      <c r="X1139" s="18"/>
      <c r="Y1139" s="15" t="s">
        <v>73</v>
      </c>
      <c r="Z1139" s="18" t="s">
        <v>1040</v>
      </c>
      <c r="AA1139" s="18" t="s">
        <v>119</v>
      </c>
      <c r="AB1139" s="18" t="s">
        <v>2677</v>
      </c>
      <c r="AC1139" s="67" t="str">
        <f>+VLOOKUP("*"&amp;L1139&amp;"*",'[2]REGISTROS SANITARIOS'!$D$732:$E$1070,2,FALSE)</f>
        <v>SI</v>
      </c>
      <c r="AD1139" s="22" t="s">
        <v>1025</v>
      </c>
      <c r="AE1139" s="16">
        <v>45917</v>
      </c>
      <c r="AF1139" s="34" t="s">
        <v>73</v>
      </c>
      <c r="AG1139" s="24">
        <v>1</v>
      </c>
      <c r="AH1139" s="18">
        <v>0</v>
      </c>
      <c r="AI1139" s="18" t="s">
        <v>8247</v>
      </c>
      <c r="AJ1139" s="17">
        <v>2750</v>
      </c>
      <c r="AK1139" s="25">
        <v>2750</v>
      </c>
      <c r="AL1139" s="25">
        <v>61</v>
      </c>
      <c r="AM1139" s="35">
        <v>0.19</v>
      </c>
      <c r="AN1139" s="49">
        <f t="shared" si="169"/>
        <v>199622.5</v>
      </c>
      <c r="AO1139" s="18"/>
      <c r="AP1139" s="15">
        <v>1</v>
      </c>
      <c r="AQ1139" s="43" t="str">
        <f t="shared" si="170"/>
        <v>SI</v>
      </c>
      <c r="AR1139" s="44">
        <f t="shared" si="171"/>
        <v>199622.5</v>
      </c>
      <c r="AS1139" s="44">
        <f t="shared" si="172"/>
        <v>167750</v>
      </c>
      <c r="AT1139" s="44">
        <f t="shared" si="173"/>
        <v>167750</v>
      </c>
      <c r="AU1139" s="44">
        <f t="shared" si="174"/>
        <v>199622.5</v>
      </c>
      <c r="AV1139" s="45" t="b">
        <f t="shared" si="175"/>
        <v>1</v>
      </c>
      <c r="AW1139" s="45" t="b">
        <f t="shared" si="176"/>
        <v>0</v>
      </c>
      <c r="AX1139" s="45"/>
    </row>
    <row r="1140" spans="1:50" s="36" customFormat="1" ht="27.75" customHeight="1" x14ac:dyDescent="0.15">
      <c r="A1140" s="36" t="str">
        <f t="shared" si="167"/>
        <v>Cooperativa de Hospitales de Antioquia - COHAN201010610</v>
      </c>
      <c r="B1140" s="36" t="b">
        <f>+A1140='[1]Anexo 9'!A1140</f>
        <v>1</v>
      </c>
      <c r="C1140" s="18">
        <v>890985122</v>
      </c>
      <c r="D1140" s="18" t="s">
        <v>1031</v>
      </c>
      <c r="E1140" s="15" t="s">
        <v>98</v>
      </c>
      <c r="F1140" s="15" t="s">
        <v>111</v>
      </c>
      <c r="G1140" s="15">
        <f>+VLOOKUP(F1140,[3]Sheet1!$E$3:$G$74,3,FALSE)</f>
        <v>6</v>
      </c>
      <c r="H1140" s="15">
        <f>+VLOOKUP(D1140&amp;F1140,'TD para paquetes'!$E$3:$I$441,5,FALSE)</f>
        <v>6</v>
      </c>
      <c r="I1140" s="15" t="s">
        <v>1025</v>
      </c>
      <c r="J1140" s="15">
        <v>9</v>
      </c>
      <c r="K1140" s="15">
        <v>9</v>
      </c>
      <c r="L1140" s="15">
        <v>201010610</v>
      </c>
      <c r="M1140" s="15" t="s">
        <v>129</v>
      </c>
      <c r="N1140" s="15" t="s">
        <v>101</v>
      </c>
      <c r="O1140" s="18" t="s">
        <v>2682</v>
      </c>
      <c r="P1140" s="22" t="s">
        <v>73</v>
      </c>
      <c r="Q1140" s="15" t="s">
        <v>114</v>
      </c>
      <c r="R1140" s="18" t="s">
        <v>2676</v>
      </c>
      <c r="S1140" s="22" t="b">
        <f t="shared" si="179"/>
        <v>0</v>
      </c>
      <c r="T1140" s="18">
        <v>0</v>
      </c>
      <c r="U1140" s="18">
        <v>0</v>
      </c>
      <c r="V1140" s="15" t="s">
        <v>116</v>
      </c>
      <c r="W1140" s="18" t="s">
        <v>312</v>
      </c>
      <c r="X1140" s="18"/>
      <c r="Y1140" s="15" t="s">
        <v>73</v>
      </c>
      <c r="Z1140" s="18" t="s">
        <v>2683</v>
      </c>
      <c r="AA1140" s="18" t="s">
        <v>119</v>
      </c>
      <c r="AB1140" s="18" t="s">
        <v>2677</v>
      </c>
      <c r="AC1140" s="67" t="str">
        <f>+VLOOKUP("*"&amp;L1140&amp;"*",'[2]REGISTROS SANITARIOS'!$D$732:$E$1070,2,FALSE)</f>
        <v>SI</v>
      </c>
      <c r="AD1140" s="22" t="s">
        <v>1025</v>
      </c>
      <c r="AE1140" s="16">
        <v>45917</v>
      </c>
      <c r="AF1140" s="34" t="s">
        <v>73</v>
      </c>
      <c r="AG1140" s="24">
        <v>1</v>
      </c>
      <c r="AH1140" s="18">
        <v>0</v>
      </c>
      <c r="AI1140" s="18" t="s">
        <v>8247</v>
      </c>
      <c r="AJ1140" s="17">
        <v>2200</v>
      </c>
      <c r="AK1140" s="25">
        <v>2200</v>
      </c>
      <c r="AL1140" s="25">
        <v>61</v>
      </c>
      <c r="AM1140" s="35">
        <v>0.19</v>
      </c>
      <c r="AN1140" s="49">
        <f t="shared" si="169"/>
        <v>159698</v>
      </c>
      <c r="AO1140" s="18"/>
      <c r="AP1140" s="15">
        <v>1</v>
      </c>
      <c r="AQ1140" s="43" t="str">
        <f t="shared" si="170"/>
        <v>SI</v>
      </c>
      <c r="AR1140" s="44">
        <f t="shared" si="171"/>
        <v>159698</v>
      </c>
      <c r="AS1140" s="44">
        <f t="shared" si="172"/>
        <v>134200</v>
      </c>
      <c r="AT1140" s="44">
        <f t="shared" si="173"/>
        <v>134200</v>
      </c>
      <c r="AU1140" s="44">
        <f t="shared" si="174"/>
        <v>159698</v>
      </c>
      <c r="AV1140" s="45" t="b">
        <f t="shared" si="175"/>
        <v>1</v>
      </c>
      <c r="AW1140" s="45" t="b">
        <f t="shared" si="176"/>
        <v>0</v>
      </c>
      <c r="AX1140" s="45"/>
    </row>
    <row r="1141" spans="1:50" s="36" customFormat="1" ht="27.75" customHeight="1" x14ac:dyDescent="0.15">
      <c r="A1141" s="36" t="str">
        <f t="shared" si="167"/>
        <v>Cooperativa de Hospitales de Antioquia - COHAN201010910</v>
      </c>
      <c r="B1141" s="36" t="b">
        <f>+A1141='[1]Anexo 9'!A1141</f>
        <v>1</v>
      </c>
      <c r="C1141" s="18">
        <v>890985122</v>
      </c>
      <c r="D1141" s="18" t="s">
        <v>1031</v>
      </c>
      <c r="E1141" s="15" t="s">
        <v>98</v>
      </c>
      <c r="F1141" s="15" t="s">
        <v>99</v>
      </c>
      <c r="G1141" s="15">
        <f>+VLOOKUP(F1141,[3]Sheet1!$E$3:$G$74,3,FALSE)</f>
        <v>2</v>
      </c>
      <c r="H1141" s="15">
        <f>+VLOOKUP(D1141&amp;F1141,'TD para paquetes'!$E$3:$I$441,5,FALSE)</f>
        <v>2</v>
      </c>
      <c r="I1141" s="15" t="s">
        <v>1025</v>
      </c>
      <c r="J1141" s="15">
        <v>7</v>
      </c>
      <c r="K1141" s="15">
        <v>7</v>
      </c>
      <c r="L1141" s="15">
        <v>201010910</v>
      </c>
      <c r="M1141" s="15" t="s">
        <v>100</v>
      </c>
      <c r="N1141" s="15" t="s">
        <v>101</v>
      </c>
      <c r="O1141" s="18" t="s">
        <v>2671</v>
      </c>
      <c r="P1141" s="22" t="s">
        <v>3841</v>
      </c>
      <c r="Q1141" s="15" t="s">
        <v>101</v>
      </c>
      <c r="R1141" s="18" t="s">
        <v>2674</v>
      </c>
      <c r="S1141" s="22" t="b">
        <f t="shared" si="179"/>
        <v>0</v>
      </c>
      <c r="T1141" s="18">
        <v>0</v>
      </c>
      <c r="U1141" s="18">
        <v>0</v>
      </c>
      <c r="V1141" s="15" t="s">
        <v>105</v>
      </c>
      <c r="W1141" s="18" t="s">
        <v>6307</v>
      </c>
      <c r="X1141" s="18"/>
      <c r="Y1141" s="15" t="s">
        <v>8789</v>
      </c>
      <c r="Z1141" s="18" t="s">
        <v>1485</v>
      </c>
      <c r="AA1141" s="18" t="s">
        <v>71</v>
      </c>
      <c r="AB1141" s="18" t="s">
        <v>2672</v>
      </c>
      <c r="AC1141" s="67" t="e">
        <f>+VLOOKUP("*"&amp;L1141&amp;"*",'[2]REGISTROS SANITARIOS'!$D$732:$E$1070,2,FALSE)</f>
        <v>#N/A</v>
      </c>
      <c r="AD1141" s="22" t="s">
        <v>44</v>
      </c>
      <c r="AE1141" s="16">
        <v>45918</v>
      </c>
      <c r="AF1141" s="34" t="s">
        <v>73</v>
      </c>
      <c r="AG1141" s="24">
        <v>1</v>
      </c>
      <c r="AH1141" s="18">
        <v>0</v>
      </c>
      <c r="AI1141" s="18" t="s">
        <v>8247</v>
      </c>
      <c r="AJ1141" s="17">
        <v>137.5</v>
      </c>
      <c r="AK1141" s="25">
        <v>137.5</v>
      </c>
      <c r="AL1141" s="25">
        <v>22849</v>
      </c>
      <c r="AM1141" s="35">
        <v>0.19</v>
      </c>
      <c r="AN1141" s="49">
        <f t="shared" si="169"/>
        <v>3738667.625</v>
      </c>
      <c r="AO1141" s="18"/>
      <c r="AP1141" s="15">
        <v>1</v>
      </c>
      <c r="AQ1141" s="43" t="str">
        <f t="shared" si="170"/>
        <v>SI</v>
      </c>
      <c r="AR1141" s="44">
        <f t="shared" si="171"/>
        <v>3738667.6249999995</v>
      </c>
      <c r="AS1141" s="44">
        <f t="shared" si="172"/>
        <v>3141737.5</v>
      </c>
      <c r="AT1141" s="44">
        <f t="shared" si="173"/>
        <v>3141737.5</v>
      </c>
      <c r="AU1141" s="44">
        <f t="shared" si="174"/>
        <v>3738667.6249999995</v>
      </c>
      <c r="AV1141" s="45" t="b">
        <f t="shared" si="175"/>
        <v>1</v>
      </c>
      <c r="AW1141" s="45" t="b">
        <f t="shared" si="176"/>
        <v>0</v>
      </c>
      <c r="AX1141" s="45"/>
    </row>
    <row r="1142" spans="1:50" s="36" customFormat="1" ht="27.75" customHeight="1" x14ac:dyDescent="0.15">
      <c r="A1142" s="36" t="str">
        <f t="shared" si="167"/>
        <v>Cooperativa de Hospitales de Antioquia - COHAN201011110</v>
      </c>
      <c r="B1142" s="36" t="b">
        <f>+A1142='[1]Anexo 9'!A1142</f>
        <v>1</v>
      </c>
      <c r="C1142" s="18">
        <v>890985122</v>
      </c>
      <c r="D1142" s="18" t="s">
        <v>1031</v>
      </c>
      <c r="E1142" s="15" t="s">
        <v>98</v>
      </c>
      <c r="F1142" s="15" t="s">
        <v>245</v>
      </c>
      <c r="G1142" s="15">
        <f>+VLOOKUP(F1142,[3]Sheet1!$E$3:$G$74,3,FALSE)</f>
        <v>3</v>
      </c>
      <c r="H1142" s="15">
        <f>+VLOOKUP(D1142&amp;F1142,'TD para paquetes'!$E$3:$I$441,5,FALSE)</f>
        <v>3</v>
      </c>
      <c r="I1142" s="15" t="s">
        <v>1025</v>
      </c>
      <c r="J1142" s="15">
        <v>3</v>
      </c>
      <c r="K1142" s="15">
        <v>3</v>
      </c>
      <c r="L1142" s="15">
        <v>201011110</v>
      </c>
      <c r="M1142" s="15" t="s">
        <v>246</v>
      </c>
      <c r="N1142" s="15" t="s">
        <v>247</v>
      </c>
      <c r="O1142" s="18" t="s">
        <v>4483</v>
      </c>
      <c r="P1142" s="22" t="s">
        <v>3841</v>
      </c>
      <c r="Q1142" s="15" t="s">
        <v>248</v>
      </c>
      <c r="R1142" s="18" t="s">
        <v>2719</v>
      </c>
      <c r="S1142" s="22" t="b">
        <f t="shared" si="179"/>
        <v>0</v>
      </c>
      <c r="T1142" s="18">
        <v>0</v>
      </c>
      <c r="U1142" s="18">
        <v>0</v>
      </c>
      <c r="V1142" s="15"/>
      <c r="W1142" s="18" t="s">
        <v>6308</v>
      </c>
      <c r="X1142" s="18"/>
      <c r="Y1142" s="15" t="s">
        <v>73</v>
      </c>
      <c r="Z1142" s="18" t="s">
        <v>1662</v>
      </c>
      <c r="AA1142" s="18" t="s">
        <v>71</v>
      </c>
      <c r="AB1142" s="18" t="s">
        <v>7017</v>
      </c>
      <c r="AC1142" s="67" t="e">
        <f>+VLOOKUP("*"&amp;L1142&amp;"*",'[2]REGISTROS SANITARIOS'!$D$732:$E$1070,2,FALSE)</f>
        <v>#N/A</v>
      </c>
      <c r="AD1142" s="22" t="s">
        <v>44</v>
      </c>
      <c r="AE1142" s="16">
        <v>44613</v>
      </c>
      <c r="AF1142" s="34" t="s">
        <v>73</v>
      </c>
      <c r="AG1142" s="24">
        <v>1</v>
      </c>
      <c r="AH1142" s="18">
        <v>0</v>
      </c>
      <c r="AI1142" s="18" t="s">
        <v>8247</v>
      </c>
      <c r="AJ1142" s="17">
        <v>77</v>
      </c>
      <c r="AK1142" s="25">
        <v>77</v>
      </c>
      <c r="AL1142" s="25">
        <v>1</v>
      </c>
      <c r="AM1142" s="35">
        <v>0.19</v>
      </c>
      <c r="AN1142" s="49">
        <f t="shared" si="169"/>
        <v>91.63</v>
      </c>
      <c r="AO1142" s="18"/>
      <c r="AP1142" s="15">
        <v>1</v>
      </c>
      <c r="AQ1142" s="43" t="str">
        <f t="shared" si="170"/>
        <v>SI</v>
      </c>
      <c r="AR1142" s="44">
        <f t="shared" si="171"/>
        <v>91.63</v>
      </c>
      <c r="AS1142" s="44">
        <f t="shared" si="172"/>
        <v>77</v>
      </c>
      <c r="AT1142" s="44">
        <f t="shared" si="173"/>
        <v>77</v>
      </c>
      <c r="AU1142" s="44">
        <f t="shared" si="174"/>
        <v>91.63</v>
      </c>
      <c r="AV1142" s="45" t="b">
        <f t="shared" si="175"/>
        <v>1</v>
      </c>
      <c r="AW1142" s="45" t="b">
        <f t="shared" si="176"/>
        <v>0</v>
      </c>
      <c r="AX1142" s="45"/>
    </row>
    <row r="1143" spans="1:50" s="36" customFormat="1" ht="27.75" customHeight="1" x14ac:dyDescent="0.15">
      <c r="A1143" s="36" t="str">
        <f t="shared" si="167"/>
        <v>Cooperativa de Hospitales de Antioquia - COHAN201011510</v>
      </c>
      <c r="B1143" s="36" t="b">
        <f>+A1143='[1]Anexo 9'!A1143</f>
        <v>1</v>
      </c>
      <c r="C1143" s="18">
        <v>890985122</v>
      </c>
      <c r="D1143" s="18" t="s">
        <v>1031</v>
      </c>
      <c r="E1143" s="15" t="s">
        <v>98</v>
      </c>
      <c r="F1143" s="15" t="s">
        <v>99</v>
      </c>
      <c r="G1143" s="15">
        <f>+VLOOKUP(F1143,[3]Sheet1!$E$3:$G$74,3,FALSE)</f>
        <v>2</v>
      </c>
      <c r="H1143" s="15">
        <f>+VLOOKUP(D1143&amp;F1143,'TD para paquetes'!$E$3:$I$441,5,FALSE)</f>
        <v>2</v>
      </c>
      <c r="I1143" s="15" t="s">
        <v>1025</v>
      </c>
      <c r="J1143" s="15">
        <v>7</v>
      </c>
      <c r="K1143" s="15">
        <v>7</v>
      </c>
      <c r="L1143" s="15">
        <v>201011510</v>
      </c>
      <c r="M1143" s="15" t="s">
        <v>109</v>
      </c>
      <c r="N1143" s="15" t="s">
        <v>101</v>
      </c>
      <c r="O1143" s="18" t="s">
        <v>2673</v>
      </c>
      <c r="P1143" s="22" t="s">
        <v>3841</v>
      </c>
      <c r="Q1143" s="15" t="s">
        <v>101</v>
      </c>
      <c r="R1143" s="18" t="s">
        <v>2674</v>
      </c>
      <c r="S1143" s="22" t="b">
        <f t="shared" si="179"/>
        <v>0</v>
      </c>
      <c r="T1143" s="18">
        <v>0</v>
      </c>
      <c r="U1143" s="18">
        <v>0</v>
      </c>
      <c r="V1143" s="15" t="s">
        <v>105</v>
      </c>
      <c r="W1143" s="18" t="s">
        <v>926</v>
      </c>
      <c r="X1143" s="18"/>
      <c r="Y1143" s="15" t="s">
        <v>73</v>
      </c>
      <c r="Z1143" s="18" t="s">
        <v>1485</v>
      </c>
      <c r="AA1143" s="18" t="s">
        <v>71</v>
      </c>
      <c r="AB1143" s="18" t="s">
        <v>2672</v>
      </c>
      <c r="AC1143" s="67" t="e">
        <f>+VLOOKUP("*"&amp;L1143&amp;"*",'[2]REGISTROS SANITARIOS'!$D$732:$E$1070,2,FALSE)</f>
        <v>#N/A</v>
      </c>
      <c r="AD1143" s="22" t="s">
        <v>44</v>
      </c>
      <c r="AE1143" s="16">
        <v>45918</v>
      </c>
      <c r="AF1143" s="34" t="s">
        <v>73</v>
      </c>
      <c r="AG1143" s="24">
        <v>1</v>
      </c>
      <c r="AH1143" s="18">
        <v>0</v>
      </c>
      <c r="AI1143" s="18" t="s">
        <v>8247</v>
      </c>
      <c r="AJ1143" s="17">
        <v>1870</v>
      </c>
      <c r="AK1143" s="25">
        <v>1870</v>
      </c>
      <c r="AL1143" s="25">
        <v>24613</v>
      </c>
      <c r="AM1143" s="35">
        <v>0.19</v>
      </c>
      <c r="AN1143" s="49">
        <f t="shared" si="169"/>
        <v>54771308.899999991</v>
      </c>
      <c r="AO1143" s="18"/>
      <c r="AP1143" s="15">
        <v>1</v>
      </c>
      <c r="AQ1143" s="43" t="str">
        <f t="shared" si="170"/>
        <v>SI</v>
      </c>
      <c r="AR1143" s="44">
        <f t="shared" si="171"/>
        <v>54771308.899999999</v>
      </c>
      <c r="AS1143" s="44">
        <f t="shared" si="172"/>
        <v>46026310</v>
      </c>
      <c r="AT1143" s="44">
        <f t="shared" si="173"/>
        <v>46026310</v>
      </c>
      <c r="AU1143" s="44">
        <f t="shared" si="174"/>
        <v>54771308.899999999</v>
      </c>
      <c r="AV1143" s="45" t="b">
        <f t="shared" si="175"/>
        <v>1</v>
      </c>
      <c r="AW1143" s="45" t="b">
        <f t="shared" si="176"/>
        <v>0</v>
      </c>
      <c r="AX1143" s="45"/>
    </row>
    <row r="1144" spans="1:50" s="36" customFormat="1" ht="27.75" customHeight="1" x14ac:dyDescent="0.15">
      <c r="A1144" s="36" t="str">
        <f t="shared" si="167"/>
        <v>Cooperativa de Hospitales de Antioquia - COHAN201011610</v>
      </c>
      <c r="B1144" s="36" t="b">
        <f>+A1144='[1]Anexo 9'!A1144</f>
        <v>1</v>
      </c>
      <c r="C1144" s="18">
        <v>890985122</v>
      </c>
      <c r="D1144" s="18" t="s">
        <v>1031</v>
      </c>
      <c r="E1144" s="15" t="s">
        <v>98</v>
      </c>
      <c r="F1144" s="15" t="s">
        <v>62</v>
      </c>
      <c r="G1144" s="15" t="s">
        <v>3155</v>
      </c>
      <c r="H1144" s="15" t="s">
        <v>3155</v>
      </c>
      <c r="I1144" s="15" t="s">
        <v>3155</v>
      </c>
      <c r="J1144" s="15">
        <v>6</v>
      </c>
      <c r="K1144" s="15" t="s">
        <v>3155</v>
      </c>
      <c r="L1144" s="15">
        <v>201011610</v>
      </c>
      <c r="M1144" s="15" t="s">
        <v>3885</v>
      </c>
      <c r="N1144" s="15" t="s">
        <v>101</v>
      </c>
      <c r="O1144" s="18" t="s">
        <v>4484</v>
      </c>
      <c r="P1144" s="22" t="s">
        <v>3841</v>
      </c>
      <c r="Q1144" s="15" t="s">
        <v>101</v>
      </c>
      <c r="R1144" s="18" t="s">
        <v>2674</v>
      </c>
      <c r="S1144" s="22" t="b">
        <f t="shared" si="179"/>
        <v>0</v>
      </c>
      <c r="T1144" s="18">
        <v>0</v>
      </c>
      <c r="U1144" s="18">
        <v>0</v>
      </c>
      <c r="V1144" s="15" t="s">
        <v>6057</v>
      </c>
      <c r="W1144" s="18" t="s">
        <v>6309</v>
      </c>
      <c r="X1144" s="18"/>
      <c r="Y1144" s="15" t="s">
        <v>73</v>
      </c>
      <c r="Z1144" s="18" t="s">
        <v>7018</v>
      </c>
      <c r="AA1144" s="18" t="s">
        <v>71</v>
      </c>
      <c r="AB1144" s="18" t="s">
        <v>7019</v>
      </c>
      <c r="AC1144" s="67" t="str">
        <f>+VLOOKUP("*"&amp;L1144&amp;"*",'[2]REGISTROS SANITARIOS'!$D$732:$E$1070,2,FALSE)</f>
        <v>SI</v>
      </c>
      <c r="AD1144" s="22" t="s">
        <v>1025</v>
      </c>
      <c r="AE1144" s="16">
        <v>45498</v>
      </c>
      <c r="AF1144" s="34" t="s">
        <v>73</v>
      </c>
      <c r="AG1144" s="24">
        <v>1</v>
      </c>
      <c r="AH1144" s="18">
        <v>0</v>
      </c>
      <c r="AI1144" s="18" t="s">
        <v>8247</v>
      </c>
      <c r="AJ1144" s="17">
        <v>2.75</v>
      </c>
      <c r="AK1144" s="25">
        <v>2.75</v>
      </c>
      <c r="AL1144" s="25">
        <v>4338</v>
      </c>
      <c r="AM1144" s="35">
        <v>0.19</v>
      </c>
      <c r="AN1144" s="49">
        <f t="shared" si="169"/>
        <v>14196.105</v>
      </c>
      <c r="AO1144" s="18"/>
      <c r="AP1144" s="15">
        <v>1</v>
      </c>
      <c r="AQ1144" s="43" t="str">
        <f t="shared" si="170"/>
        <v>SI</v>
      </c>
      <c r="AR1144" s="44">
        <f t="shared" si="171"/>
        <v>14196.104999999998</v>
      </c>
      <c r="AS1144" s="44">
        <f t="shared" si="172"/>
        <v>11929.5</v>
      </c>
      <c r="AT1144" s="44">
        <f t="shared" si="173"/>
        <v>11929.5</v>
      </c>
      <c r="AU1144" s="44">
        <f t="shared" si="174"/>
        <v>14196.104999999998</v>
      </c>
      <c r="AV1144" s="45" t="b">
        <f t="shared" si="175"/>
        <v>1</v>
      </c>
      <c r="AW1144" s="45" t="b">
        <f t="shared" si="176"/>
        <v>0</v>
      </c>
      <c r="AX1144" s="45"/>
    </row>
    <row r="1145" spans="1:50" s="36" customFormat="1" ht="27.75" customHeight="1" x14ac:dyDescent="0.15">
      <c r="A1145" s="36" t="str">
        <f t="shared" si="167"/>
        <v>Cooperativa de Hospitales de Antioquia - COHAN201020110</v>
      </c>
      <c r="B1145" s="36" t="b">
        <f>+A1145='[1]Anexo 9'!A1145</f>
        <v>1</v>
      </c>
      <c r="C1145" s="18">
        <v>890985122</v>
      </c>
      <c r="D1145" s="18" t="s">
        <v>1031</v>
      </c>
      <c r="E1145" s="15" t="s">
        <v>98</v>
      </c>
      <c r="F1145" s="15" t="s">
        <v>62</v>
      </c>
      <c r="G1145" s="15" t="s">
        <v>3155</v>
      </c>
      <c r="H1145" s="15" t="s">
        <v>3155</v>
      </c>
      <c r="I1145" s="15" t="s">
        <v>3155</v>
      </c>
      <c r="J1145" s="15">
        <v>2</v>
      </c>
      <c r="K1145" s="15" t="s">
        <v>3155</v>
      </c>
      <c r="L1145" s="15">
        <v>201020110</v>
      </c>
      <c r="M1145" s="15" t="s">
        <v>2747</v>
      </c>
      <c r="N1145" s="15" t="s">
        <v>101</v>
      </c>
      <c r="O1145" s="18" t="s">
        <v>2748</v>
      </c>
      <c r="P1145" s="22" t="s">
        <v>73</v>
      </c>
      <c r="Q1145" s="15" t="s">
        <v>101</v>
      </c>
      <c r="R1145" s="18" t="s">
        <v>2685</v>
      </c>
      <c r="S1145" s="22" t="b">
        <f t="shared" si="179"/>
        <v>0</v>
      </c>
      <c r="T1145" s="18">
        <v>0</v>
      </c>
      <c r="U1145" s="18">
        <v>0</v>
      </c>
      <c r="V1145" s="15" t="s">
        <v>2750</v>
      </c>
      <c r="W1145" s="18" t="s">
        <v>1738</v>
      </c>
      <c r="X1145" s="18"/>
      <c r="Y1145" s="15" t="s">
        <v>73</v>
      </c>
      <c r="Z1145" s="18" t="s">
        <v>7020</v>
      </c>
      <c r="AA1145" s="18" t="s">
        <v>71</v>
      </c>
      <c r="AB1145" s="18" t="s">
        <v>7021</v>
      </c>
      <c r="AC1145" s="67" t="e">
        <f>+VLOOKUP("*"&amp;L1145&amp;"*",'[2]REGISTROS SANITARIOS'!$D$732:$E$1070,2,FALSE)</f>
        <v>#N/A</v>
      </c>
      <c r="AD1145" s="22" t="s">
        <v>44</v>
      </c>
      <c r="AE1145" s="16">
        <v>43680</v>
      </c>
      <c r="AF1145" s="34" t="s">
        <v>68</v>
      </c>
      <c r="AG1145" s="24">
        <v>1</v>
      </c>
      <c r="AH1145" s="18">
        <v>0</v>
      </c>
      <c r="AI1145" s="18" t="s">
        <v>8250</v>
      </c>
      <c r="AJ1145" s="17">
        <v>110</v>
      </c>
      <c r="AK1145" s="25">
        <v>110</v>
      </c>
      <c r="AL1145" s="25">
        <v>43057</v>
      </c>
      <c r="AM1145" s="35">
        <v>0</v>
      </c>
      <c r="AN1145" s="49">
        <f t="shared" si="169"/>
        <v>4736270</v>
      </c>
      <c r="AO1145" s="18"/>
      <c r="AP1145" s="15">
        <v>1</v>
      </c>
      <c r="AQ1145" s="43" t="str">
        <f t="shared" si="170"/>
        <v>SI</v>
      </c>
      <c r="AR1145" s="44">
        <f t="shared" si="171"/>
        <v>4736270</v>
      </c>
      <c r="AS1145" s="44">
        <f t="shared" si="172"/>
        <v>4736270</v>
      </c>
      <c r="AT1145" s="44">
        <f t="shared" si="173"/>
        <v>4736270</v>
      </c>
      <c r="AU1145" s="44">
        <f t="shared" si="174"/>
        <v>4736270</v>
      </c>
      <c r="AV1145" s="45" t="b">
        <f t="shared" si="175"/>
        <v>1</v>
      </c>
      <c r="AW1145" s="45" t="b">
        <f t="shared" si="176"/>
        <v>1</v>
      </c>
      <c r="AX1145" s="45"/>
    </row>
    <row r="1146" spans="1:50" s="36" customFormat="1" ht="27.75" customHeight="1" x14ac:dyDescent="0.15">
      <c r="A1146" s="36" t="str">
        <f t="shared" si="167"/>
        <v>Cooperativa de Hospitales de Antioquia - COHAN201020210</v>
      </c>
      <c r="B1146" s="36" t="b">
        <f>+A1146='[1]Anexo 9'!A1146</f>
        <v>1</v>
      </c>
      <c r="C1146" s="18">
        <v>890985122</v>
      </c>
      <c r="D1146" s="18" t="s">
        <v>1031</v>
      </c>
      <c r="E1146" s="15" t="s">
        <v>98</v>
      </c>
      <c r="F1146" s="15" t="s">
        <v>62</v>
      </c>
      <c r="G1146" s="15" t="s">
        <v>3155</v>
      </c>
      <c r="H1146" s="15" t="s">
        <v>3155</v>
      </c>
      <c r="I1146" s="15" t="s">
        <v>3155</v>
      </c>
      <c r="J1146" s="15">
        <v>7</v>
      </c>
      <c r="K1146" s="15" t="s">
        <v>3155</v>
      </c>
      <c r="L1146" s="15">
        <v>201020210</v>
      </c>
      <c r="M1146" s="15" t="s">
        <v>362</v>
      </c>
      <c r="N1146" s="15" t="s">
        <v>101</v>
      </c>
      <c r="O1146" s="18" t="s">
        <v>2751</v>
      </c>
      <c r="P1146" s="22" t="s">
        <v>73</v>
      </c>
      <c r="Q1146" s="15" t="s">
        <v>114</v>
      </c>
      <c r="R1146" s="18" t="s">
        <v>5736</v>
      </c>
      <c r="S1146" s="22" t="b">
        <f t="shared" si="179"/>
        <v>0</v>
      </c>
      <c r="T1146" s="18">
        <v>0</v>
      </c>
      <c r="U1146" s="18">
        <v>0</v>
      </c>
      <c r="V1146" s="15" t="s">
        <v>364</v>
      </c>
      <c r="W1146" s="18" t="s">
        <v>587</v>
      </c>
      <c r="X1146" s="18"/>
      <c r="Y1146" s="15" t="s">
        <v>73</v>
      </c>
      <c r="Z1146" s="18" t="s">
        <v>2714</v>
      </c>
      <c r="AA1146" s="18" t="s">
        <v>71</v>
      </c>
      <c r="AB1146" s="18" t="s">
        <v>1503</v>
      </c>
      <c r="AC1146" s="67" t="str">
        <f>+VLOOKUP("*"&amp;L1146&amp;"*",'[2]REGISTROS SANITARIOS'!$D$732:$E$1070,2,FALSE)</f>
        <v>SI</v>
      </c>
      <c r="AD1146" s="22" t="s">
        <v>1025</v>
      </c>
      <c r="AE1146" s="16">
        <v>46826</v>
      </c>
      <c r="AF1146" s="34" t="s">
        <v>73</v>
      </c>
      <c r="AG1146" s="24">
        <v>1</v>
      </c>
      <c r="AH1146" s="18">
        <v>0</v>
      </c>
      <c r="AI1146" s="18" t="s">
        <v>8251</v>
      </c>
      <c r="AJ1146" s="17">
        <v>440</v>
      </c>
      <c r="AK1146" s="25">
        <v>440</v>
      </c>
      <c r="AL1146" s="25">
        <v>241</v>
      </c>
      <c r="AM1146" s="35">
        <v>0.19</v>
      </c>
      <c r="AN1146" s="49">
        <f t="shared" si="169"/>
        <v>126187.6</v>
      </c>
      <c r="AO1146" s="18"/>
      <c r="AP1146" s="15">
        <v>1</v>
      </c>
      <c r="AQ1146" s="43" t="str">
        <f t="shared" si="170"/>
        <v>SI</v>
      </c>
      <c r="AR1146" s="44">
        <f t="shared" si="171"/>
        <v>126187.59999999998</v>
      </c>
      <c r="AS1146" s="44">
        <f t="shared" si="172"/>
        <v>106040</v>
      </c>
      <c r="AT1146" s="44">
        <f t="shared" si="173"/>
        <v>106040</v>
      </c>
      <c r="AU1146" s="44">
        <f t="shared" si="174"/>
        <v>126187.59999999998</v>
      </c>
      <c r="AV1146" s="45" t="b">
        <f t="shared" si="175"/>
        <v>1</v>
      </c>
      <c r="AW1146" s="45" t="b">
        <f t="shared" si="176"/>
        <v>0</v>
      </c>
      <c r="AX1146" s="45"/>
    </row>
    <row r="1147" spans="1:50" s="36" customFormat="1" ht="27.75" customHeight="1" x14ac:dyDescent="0.15">
      <c r="A1147" s="36" t="str">
        <f t="shared" si="167"/>
        <v>Cooperativa de Hospitales de Antioquia - COHAN201020310</v>
      </c>
      <c r="B1147" s="36" t="b">
        <f>+A1147='[1]Anexo 9'!A1147</f>
        <v>1</v>
      </c>
      <c r="C1147" s="18">
        <v>890985122</v>
      </c>
      <c r="D1147" s="18" t="s">
        <v>1031</v>
      </c>
      <c r="E1147" s="15" t="s">
        <v>98</v>
      </c>
      <c r="F1147" s="15" t="s">
        <v>62</v>
      </c>
      <c r="G1147" s="15" t="s">
        <v>3155</v>
      </c>
      <c r="H1147" s="15" t="s">
        <v>3155</v>
      </c>
      <c r="I1147" s="15" t="s">
        <v>3155</v>
      </c>
      <c r="J1147" s="15">
        <v>12</v>
      </c>
      <c r="K1147" s="15" t="s">
        <v>3155</v>
      </c>
      <c r="L1147" s="15">
        <v>201020310</v>
      </c>
      <c r="M1147" s="15" t="s">
        <v>368</v>
      </c>
      <c r="N1147" s="15" t="s">
        <v>101</v>
      </c>
      <c r="O1147" s="18" t="s">
        <v>2752</v>
      </c>
      <c r="P1147" s="22" t="s">
        <v>73</v>
      </c>
      <c r="Q1147" s="15" t="s">
        <v>101</v>
      </c>
      <c r="R1147" s="18" t="s">
        <v>2511</v>
      </c>
      <c r="S1147" s="22" t="b">
        <f t="shared" si="179"/>
        <v>0</v>
      </c>
      <c r="T1147" s="18">
        <v>0</v>
      </c>
      <c r="U1147" s="18">
        <v>0</v>
      </c>
      <c r="V1147" s="15" t="s">
        <v>6058</v>
      </c>
      <c r="W1147" s="18" t="s">
        <v>587</v>
      </c>
      <c r="X1147" s="18"/>
      <c r="Y1147" s="15" t="s">
        <v>73</v>
      </c>
      <c r="Z1147" s="18" t="s">
        <v>2753</v>
      </c>
      <c r="AA1147" s="18" t="s">
        <v>71</v>
      </c>
      <c r="AB1147" s="18" t="s">
        <v>7022</v>
      </c>
      <c r="AC1147" s="67" t="str">
        <f>+VLOOKUP("*"&amp;L1147&amp;"*",'[2]REGISTROS SANITARIOS'!$D$732:$E$1070,2,FALSE)</f>
        <v>SI</v>
      </c>
      <c r="AD1147" s="22" t="s">
        <v>1025</v>
      </c>
      <c r="AE1147" s="16">
        <v>47693</v>
      </c>
      <c r="AF1147" s="34" t="s">
        <v>73</v>
      </c>
      <c r="AG1147" s="24">
        <v>1</v>
      </c>
      <c r="AH1147" s="18">
        <v>0</v>
      </c>
      <c r="AI1147" s="18" t="s">
        <v>8251</v>
      </c>
      <c r="AJ1147" s="17">
        <v>5500</v>
      </c>
      <c r="AK1147" s="25">
        <v>5500</v>
      </c>
      <c r="AL1147" s="25">
        <v>3538</v>
      </c>
      <c r="AM1147" s="35">
        <v>0.19</v>
      </c>
      <c r="AN1147" s="49">
        <f t="shared" si="169"/>
        <v>23156210</v>
      </c>
      <c r="AO1147" s="18"/>
      <c r="AP1147" s="15">
        <v>1</v>
      </c>
      <c r="AQ1147" s="43" t="str">
        <f t="shared" si="170"/>
        <v>SI</v>
      </c>
      <c r="AR1147" s="44">
        <f t="shared" si="171"/>
        <v>23156210</v>
      </c>
      <c r="AS1147" s="44">
        <f t="shared" si="172"/>
        <v>19459000</v>
      </c>
      <c r="AT1147" s="44">
        <f t="shared" si="173"/>
        <v>19459000</v>
      </c>
      <c r="AU1147" s="44">
        <f t="shared" si="174"/>
        <v>23156210</v>
      </c>
      <c r="AV1147" s="45" t="b">
        <f t="shared" si="175"/>
        <v>1</v>
      </c>
      <c r="AW1147" s="45" t="b">
        <f t="shared" si="176"/>
        <v>0</v>
      </c>
      <c r="AX1147" s="45"/>
    </row>
    <row r="1148" spans="1:50" s="36" customFormat="1" ht="27.75" customHeight="1" x14ac:dyDescent="0.15">
      <c r="A1148" s="36" t="str">
        <f t="shared" si="167"/>
        <v>Cooperativa de Hospitales de Antioquia - COHAN201020710</v>
      </c>
      <c r="B1148" s="36" t="b">
        <f>+A1148='[1]Anexo 9'!A1148</f>
        <v>1</v>
      </c>
      <c r="C1148" s="18">
        <v>890985122</v>
      </c>
      <c r="D1148" s="18" t="s">
        <v>1031</v>
      </c>
      <c r="E1148" s="15" t="s">
        <v>98</v>
      </c>
      <c r="F1148" s="15" t="s">
        <v>62</v>
      </c>
      <c r="G1148" s="15" t="s">
        <v>3155</v>
      </c>
      <c r="H1148" s="15" t="s">
        <v>3155</v>
      </c>
      <c r="I1148" s="15" t="s">
        <v>3155</v>
      </c>
      <c r="J1148" s="15">
        <v>5</v>
      </c>
      <c r="K1148" s="15" t="s">
        <v>3155</v>
      </c>
      <c r="L1148" s="15">
        <v>201020710</v>
      </c>
      <c r="M1148" s="15" t="s">
        <v>2754</v>
      </c>
      <c r="N1148" s="15" t="s">
        <v>101</v>
      </c>
      <c r="O1148" s="18" t="s">
        <v>2755</v>
      </c>
      <c r="P1148" s="22" t="s">
        <v>73</v>
      </c>
      <c r="Q1148" s="15" t="s">
        <v>101</v>
      </c>
      <c r="R1148" s="18" t="s">
        <v>2685</v>
      </c>
      <c r="S1148" s="22" t="b">
        <f t="shared" si="179"/>
        <v>0</v>
      </c>
      <c r="T1148" s="18">
        <v>0</v>
      </c>
      <c r="U1148" s="18">
        <v>0</v>
      </c>
      <c r="V1148" s="15" t="s">
        <v>2756</v>
      </c>
      <c r="W1148" s="18" t="s">
        <v>2757</v>
      </c>
      <c r="X1148" s="18"/>
      <c r="Y1148" s="15" t="s">
        <v>73</v>
      </c>
      <c r="Z1148" s="18" t="s">
        <v>2758</v>
      </c>
      <c r="AA1148" s="18" t="s">
        <v>71</v>
      </c>
      <c r="AB1148" s="18" t="s">
        <v>2759</v>
      </c>
      <c r="AC1148" s="67" t="str">
        <f>+VLOOKUP("*"&amp;L1148&amp;"*",'[2]REGISTROS SANITARIOS'!$D$732:$E$1070,2,FALSE)</f>
        <v>SI</v>
      </c>
      <c r="AD1148" s="22" t="s">
        <v>1025</v>
      </c>
      <c r="AE1148" s="16">
        <v>46511</v>
      </c>
      <c r="AF1148" s="34" t="s">
        <v>73</v>
      </c>
      <c r="AG1148" s="24">
        <v>1</v>
      </c>
      <c r="AH1148" s="18">
        <v>0</v>
      </c>
      <c r="AI1148" s="18" t="s">
        <v>8251</v>
      </c>
      <c r="AJ1148" s="17">
        <v>110</v>
      </c>
      <c r="AK1148" s="25">
        <v>110</v>
      </c>
      <c r="AL1148" s="25">
        <v>15750</v>
      </c>
      <c r="AM1148" s="35">
        <v>0.19</v>
      </c>
      <c r="AN1148" s="49">
        <f t="shared" si="169"/>
        <v>2061675</v>
      </c>
      <c r="AO1148" s="18"/>
      <c r="AP1148" s="15">
        <v>1</v>
      </c>
      <c r="AQ1148" s="43" t="str">
        <f t="shared" si="170"/>
        <v>SI</v>
      </c>
      <c r="AR1148" s="44">
        <f t="shared" si="171"/>
        <v>2061675</v>
      </c>
      <c r="AS1148" s="44">
        <f t="shared" si="172"/>
        <v>1732500</v>
      </c>
      <c r="AT1148" s="44">
        <f t="shared" si="173"/>
        <v>1732500</v>
      </c>
      <c r="AU1148" s="44">
        <f t="shared" si="174"/>
        <v>2061675</v>
      </c>
      <c r="AV1148" s="45" t="b">
        <f t="shared" si="175"/>
        <v>1</v>
      </c>
      <c r="AW1148" s="45" t="b">
        <f t="shared" si="176"/>
        <v>0</v>
      </c>
      <c r="AX1148" s="45"/>
    </row>
    <row r="1149" spans="1:50" s="36" customFormat="1" ht="27.75" customHeight="1" x14ac:dyDescent="0.15">
      <c r="A1149" s="36" t="str">
        <f t="shared" si="167"/>
        <v>Cooperativa de Hospitales de Antioquia - COHAN201030110</v>
      </c>
      <c r="B1149" s="36" t="b">
        <f>+A1149='[1]Anexo 9'!A1149</f>
        <v>1</v>
      </c>
      <c r="C1149" s="18">
        <v>890985122</v>
      </c>
      <c r="D1149" s="18" t="s">
        <v>1031</v>
      </c>
      <c r="E1149" s="15" t="s">
        <v>98</v>
      </c>
      <c r="F1149" s="15" t="s">
        <v>131</v>
      </c>
      <c r="G1149" s="15">
        <f>+VLOOKUP(F1149,[3]Sheet1!$E$3:$G$74,3,FALSE)</f>
        <v>6</v>
      </c>
      <c r="H1149" s="15">
        <f>+VLOOKUP(D1149&amp;F1149,'TD para paquetes'!$E$3:$I$441,5,FALSE)</f>
        <v>6</v>
      </c>
      <c r="I1149" s="15" t="s">
        <v>1025</v>
      </c>
      <c r="J1149" s="15">
        <v>9</v>
      </c>
      <c r="K1149" s="15">
        <v>9</v>
      </c>
      <c r="L1149" s="15">
        <v>201030110</v>
      </c>
      <c r="M1149" s="15" t="s">
        <v>132</v>
      </c>
      <c r="N1149" s="15" t="s">
        <v>101</v>
      </c>
      <c r="O1149" s="18" t="s">
        <v>2686</v>
      </c>
      <c r="P1149" s="22" t="s">
        <v>73</v>
      </c>
      <c r="Q1149" s="15" t="s">
        <v>101</v>
      </c>
      <c r="R1149" s="18" t="s">
        <v>2687</v>
      </c>
      <c r="S1149" s="22" t="b">
        <f t="shared" si="179"/>
        <v>0</v>
      </c>
      <c r="T1149" s="18">
        <v>0</v>
      </c>
      <c r="U1149" s="18">
        <v>0</v>
      </c>
      <c r="V1149" s="15" t="s">
        <v>6059</v>
      </c>
      <c r="W1149" s="18" t="s">
        <v>2688</v>
      </c>
      <c r="X1149" s="18"/>
      <c r="Y1149" s="15" t="s">
        <v>73</v>
      </c>
      <c r="Z1149" s="18" t="s">
        <v>1029</v>
      </c>
      <c r="AA1149" s="18" t="s">
        <v>71</v>
      </c>
      <c r="AB1149" s="18" t="s">
        <v>1492</v>
      </c>
      <c r="AC1149" s="67" t="str">
        <f>+VLOOKUP("*"&amp;L1149&amp;"*",'[2]REGISTROS SANITARIOS'!$D$732:$E$1070,2,FALSE)</f>
        <v>SI</v>
      </c>
      <c r="AD1149" s="22" t="s">
        <v>1025</v>
      </c>
      <c r="AE1149" s="16">
        <v>44524</v>
      </c>
      <c r="AF1149" s="34" t="s">
        <v>73</v>
      </c>
      <c r="AG1149" s="24">
        <v>1</v>
      </c>
      <c r="AH1149" s="18">
        <v>0</v>
      </c>
      <c r="AI1149" s="18" t="s">
        <v>8247</v>
      </c>
      <c r="AJ1149" s="17">
        <v>5.5</v>
      </c>
      <c r="AK1149" s="25">
        <v>5.5</v>
      </c>
      <c r="AL1149" s="25">
        <v>813</v>
      </c>
      <c r="AM1149" s="35">
        <v>0.19</v>
      </c>
      <c r="AN1149" s="49">
        <f t="shared" si="169"/>
        <v>5321.085</v>
      </c>
      <c r="AO1149" s="18"/>
      <c r="AP1149" s="15">
        <v>1</v>
      </c>
      <c r="AQ1149" s="43" t="str">
        <f t="shared" si="170"/>
        <v>SI</v>
      </c>
      <c r="AR1149" s="44">
        <f t="shared" si="171"/>
        <v>5321.0849999999991</v>
      </c>
      <c r="AS1149" s="44">
        <f t="shared" si="172"/>
        <v>4471.5</v>
      </c>
      <c r="AT1149" s="44">
        <f t="shared" si="173"/>
        <v>4471.5</v>
      </c>
      <c r="AU1149" s="44">
        <f t="shared" si="174"/>
        <v>5321.0849999999991</v>
      </c>
      <c r="AV1149" s="45" t="b">
        <f t="shared" si="175"/>
        <v>1</v>
      </c>
      <c r="AW1149" s="45" t="b">
        <f t="shared" si="176"/>
        <v>0</v>
      </c>
      <c r="AX1149" s="45"/>
    </row>
    <row r="1150" spans="1:50" s="36" customFormat="1" ht="27.75" customHeight="1" x14ac:dyDescent="0.15">
      <c r="A1150" s="36" t="str">
        <f t="shared" si="167"/>
        <v>Cooperativa de Hospitales de Antioquia - COHAN201030210</v>
      </c>
      <c r="B1150" s="36" t="b">
        <f>+A1150='[1]Anexo 9'!A1150</f>
        <v>1</v>
      </c>
      <c r="C1150" s="18">
        <v>890985122</v>
      </c>
      <c r="D1150" s="18" t="s">
        <v>1031</v>
      </c>
      <c r="E1150" s="15" t="s">
        <v>98</v>
      </c>
      <c r="F1150" s="15" t="s">
        <v>62</v>
      </c>
      <c r="G1150" s="15" t="s">
        <v>3155</v>
      </c>
      <c r="H1150" s="15" t="s">
        <v>3155</v>
      </c>
      <c r="I1150" s="15" t="s">
        <v>3155</v>
      </c>
      <c r="J1150" s="15">
        <v>5</v>
      </c>
      <c r="K1150" s="15" t="s">
        <v>3155</v>
      </c>
      <c r="L1150" s="15">
        <v>201030210</v>
      </c>
      <c r="M1150" s="15" t="s">
        <v>2760</v>
      </c>
      <c r="N1150" s="15" t="s">
        <v>101</v>
      </c>
      <c r="O1150" s="18" t="s">
        <v>4485</v>
      </c>
      <c r="P1150" s="22" t="s">
        <v>73</v>
      </c>
      <c r="Q1150" s="15" t="s">
        <v>101</v>
      </c>
      <c r="R1150" s="18" t="s">
        <v>2687</v>
      </c>
      <c r="S1150" s="22" t="b">
        <f t="shared" si="179"/>
        <v>0</v>
      </c>
      <c r="T1150" s="18">
        <v>0</v>
      </c>
      <c r="U1150" s="18">
        <v>0</v>
      </c>
      <c r="V1150" s="15" t="s">
        <v>135</v>
      </c>
      <c r="W1150" s="18" t="s">
        <v>6310</v>
      </c>
      <c r="X1150" s="18"/>
      <c r="Y1150" s="15" t="s">
        <v>68</v>
      </c>
      <c r="Z1150" s="18" t="s">
        <v>7023</v>
      </c>
      <c r="AA1150" s="18" t="s">
        <v>119</v>
      </c>
      <c r="AB1150" s="18" t="s">
        <v>7024</v>
      </c>
      <c r="AC1150" s="67" t="e">
        <f>+VLOOKUP("*"&amp;L1150&amp;"*",'[2]REGISTROS SANITARIOS'!$D$732:$E$1070,2,FALSE)</f>
        <v>#N/A</v>
      </c>
      <c r="AD1150" s="22" t="s">
        <v>44</v>
      </c>
      <c r="AE1150" s="16">
        <v>42695</v>
      </c>
      <c r="AF1150" s="34" t="s">
        <v>68</v>
      </c>
      <c r="AG1150" s="24">
        <v>1</v>
      </c>
      <c r="AH1150" s="18">
        <v>0</v>
      </c>
      <c r="AI1150" s="18" t="s">
        <v>8248</v>
      </c>
      <c r="AJ1150" s="17">
        <v>5.5</v>
      </c>
      <c r="AK1150" s="25">
        <v>5.5</v>
      </c>
      <c r="AL1150" s="25">
        <v>900</v>
      </c>
      <c r="AM1150" s="35">
        <v>0.19</v>
      </c>
      <c r="AN1150" s="49">
        <f t="shared" si="169"/>
        <v>5890.5</v>
      </c>
      <c r="AO1150" s="18"/>
      <c r="AP1150" s="15">
        <v>1</v>
      </c>
      <c r="AQ1150" s="43" t="str">
        <f t="shared" si="170"/>
        <v>SI</v>
      </c>
      <c r="AR1150" s="44">
        <f t="shared" si="171"/>
        <v>5890.5</v>
      </c>
      <c r="AS1150" s="44">
        <f t="shared" si="172"/>
        <v>4950</v>
      </c>
      <c r="AT1150" s="44">
        <f t="shared" si="173"/>
        <v>4950</v>
      </c>
      <c r="AU1150" s="44">
        <f t="shared" si="174"/>
        <v>5890.5</v>
      </c>
      <c r="AV1150" s="45" t="b">
        <f t="shared" si="175"/>
        <v>1</v>
      </c>
      <c r="AW1150" s="45" t="b">
        <f t="shared" si="176"/>
        <v>0</v>
      </c>
      <c r="AX1150" s="45"/>
    </row>
    <row r="1151" spans="1:50" s="36" customFormat="1" ht="27.75" customHeight="1" x14ac:dyDescent="0.15">
      <c r="A1151" s="36" t="str">
        <f t="shared" si="167"/>
        <v>Cooperativa de Hospitales de Antioquia - COHAN201030410</v>
      </c>
      <c r="B1151" s="36" t="b">
        <f>+A1151='[1]Anexo 9'!A1151</f>
        <v>1</v>
      </c>
      <c r="C1151" s="18">
        <v>890985122</v>
      </c>
      <c r="D1151" s="18" t="s">
        <v>1031</v>
      </c>
      <c r="E1151" s="15" t="s">
        <v>98</v>
      </c>
      <c r="F1151" s="15" t="s">
        <v>131</v>
      </c>
      <c r="G1151" s="15">
        <f>+VLOOKUP(F1151,[3]Sheet1!$E$3:$G$74,3,FALSE)</f>
        <v>6</v>
      </c>
      <c r="H1151" s="15">
        <f>+VLOOKUP(D1151&amp;F1151,'TD para paquetes'!$E$3:$I$441,5,FALSE)</f>
        <v>6</v>
      </c>
      <c r="I1151" s="15" t="s">
        <v>1025</v>
      </c>
      <c r="J1151" s="15">
        <v>9</v>
      </c>
      <c r="K1151" s="15">
        <v>9</v>
      </c>
      <c r="L1151" s="15">
        <v>201030410</v>
      </c>
      <c r="M1151" s="15" t="s">
        <v>139</v>
      </c>
      <c r="N1151" s="15" t="s">
        <v>101</v>
      </c>
      <c r="O1151" s="18" t="s">
        <v>2689</v>
      </c>
      <c r="P1151" s="22" t="s">
        <v>73</v>
      </c>
      <c r="Q1151" s="15" t="s">
        <v>101</v>
      </c>
      <c r="R1151" s="18" t="s">
        <v>2687</v>
      </c>
      <c r="S1151" s="22" t="b">
        <f t="shared" si="179"/>
        <v>0</v>
      </c>
      <c r="T1151" s="18">
        <v>0</v>
      </c>
      <c r="U1151" s="18">
        <v>0</v>
      </c>
      <c r="V1151" s="15" t="s">
        <v>6059</v>
      </c>
      <c r="W1151" s="18" t="s">
        <v>2688</v>
      </c>
      <c r="X1151" s="18"/>
      <c r="Y1151" s="15" t="s">
        <v>73</v>
      </c>
      <c r="Z1151" s="18" t="s">
        <v>7025</v>
      </c>
      <c r="AA1151" s="18" t="s">
        <v>71</v>
      </c>
      <c r="AB1151" s="18" t="s">
        <v>1492</v>
      </c>
      <c r="AC1151" s="67" t="str">
        <f>+VLOOKUP("*"&amp;L1151&amp;"*",'[2]REGISTROS SANITARIOS'!$D$732:$E$1070,2,FALSE)</f>
        <v>SI</v>
      </c>
      <c r="AD1151" s="22" t="s">
        <v>1025</v>
      </c>
      <c r="AE1151" s="16">
        <v>44524</v>
      </c>
      <c r="AF1151" s="34" t="s">
        <v>73</v>
      </c>
      <c r="AG1151" s="24">
        <v>1</v>
      </c>
      <c r="AH1151" s="18">
        <v>0</v>
      </c>
      <c r="AI1151" s="18" t="s">
        <v>8247</v>
      </c>
      <c r="AJ1151" s="17">
        <v>5.5</v>
      </c>
      <c r="AK1151" s="25">
        <v>5.5</v>
      </c>
      <c r="AL1151" s="25">
        <v>813</v>
      </c>
      <c r="AM1151" s="35">
        <v>0.19</v>
      </c>
      <c r="AN1151" s="49">
        <f t="shared" si="169"/>
        <v>5321.085</v>
      </c>
      <c r="AO1151" s="18"/>
      <c r="AP1151" s="15">
        <v>1</v>
      </c>
      <c r="AQ1151" s="43" t="str">
        <f t="shared" si="170"/>
        <v>SI</v>
      </c>
      <c r="AR1151" s="44">
        <f t="shared" si="171"/>
        <v>5321.0849999999991</v>
      </c>
      <c r="AS1151" s="44">
        <f t="shared" si="172"/>
        <v>4471.5</v>
      </c>
      <c r="AT1151" s="44">
        <f t="shared" si="173"/>
        <v>4471.5</v>
      </c>
      <c r="AU1151" s="44">
        <f t="shared" si="174"/>
        <v>5321.0849999999991</v>
      </c>
      <c r="AV1151" s="45" t="b">
        <f t="shared" si="175"/>
        <v>1</v>
      </c>
      <c r="AW1151" s="45" t="b">
        <f t="shared" si="176"/>
        <v>0</v>
      </c>
      <c r="AX1151" s="45"/>
    </row>
    <row r="1152" spans="1:50" s="36" customFormat="1" ht="27.75" customHeight="1" x14ac:dyDescent="0.15">
      <c r="A1152" s="36" t="str">
        <f t="shared" si="167"/>
        <v>Cooperativa de Hospitales de Antioquia - COHAN201030510</v>
      </c>
      <c r="B1152" s="36" t="b">
        <f>+A1152='[1]Anexo 9'!A1152</f>
        <v>1</v>
      </c>
      <c r="C1152" s="18">
        <v>890985122</v>
      </c>
      <c r="D1152" s="18" t="s">
        <v>1031</v>
      </c>
      <c r="E1152" s="15" t="s">
        <v>98</v>
      </c>
      <c r="F1152" s="15" t="s">
        <v>131</v>
      </c>
      <c r="G1152" s="15">
        <f>+VLOOKUP(F1152,[3]Sheet1!$E$3:$G$74,3,FALSE)</f>
        <v>6</v>
      </c>
      <c r="H1152" s="15">
        <f>+VLOOKUP(D1152&amp;F1152,'TD para paquetes'!$E$3:$I$441,5,FALSE)</f>
        <v>6</v>
      </c>
      <c r="I1152" s="15" t="s">
        <v>1025</v>
      </c>
      <c r="J1152" s="15">
        <v>9</v>
      </c>
      <c r="K1152" s="15">
        <v>9</v>
      </c>
      <c r="L1152" s="15">
        <v>201030510</v>
      </c>
      <c r="M1152" s="15" t="s">
        <v>142</v>
      </c>
      <c r="N1152" s="15" t="s">
        <v>101</v>
      </c>
      <c r="O1152" s="18" t="s">
        <v>2690</v>
      </c>
      <c r="P1152" s="22" t="s">
        <v>73</v>
      </c>
      <c r="Q1152" s="15" t="s">
        <v>101</v>
      </c>
      <c r="R1152" s="18" t="s">
        <v>2687</v>
      </c>
      <c r="S1152" s="22" t="b">
        <f t="shared" si="179"/>
        <v>0</v>
      </c>
      <c r="T1152" s="18">
        <v>0</v>
      </c>
      <c r="U1152" s="18">
        <v>0</v>
      </c>
      <c r="V1152" s="15" t="s">
        <v>6059</v>
      </c>
      <c r="W1152" s="18" t="s">
        <v>2688</v>
      </c>
      <c r="X1152" s="18"/>
      <c r="Y1152" s="15" t="s">
        <v>73</v>
      </c>
      <c r="Z1152" s="18" t="s">
        <v>7026</v>
      </c>
      <c r="AA1152" s="18" t="s">
        <v>71</v>
      </c>
      <c r="AB1152" s="18" t="s">
        <v>1492</v>
      </c>
      <c r="AC1152" s="67" t="str">
        <f>+VLOOKUP("*"&amp;L1152&amp;"*",'[2]REGISTROS SANITARIOS'!$D$732:$E$1070,2,FALSE)</f>
        <v>SI</v>
      </c>
      <c r="AD1152" s="22" t="s">
        <v>1025</v>
      </c>
      <c r="AE1152" s="16">
        <v>44524</v>
      </c>
      <c r="AF1152" s="34" t="s">
        <v>73</v>
      </c>
      <c r="AG1152" s="24">
        <v>1</v>
      </c>
      <c r="AH1152" s="18">
        <v>0</v>
      </c>
      <c r="AI1152" s="18" t="s">
        <v>8247</v>
      </c>
      <c r="AJ1152" s="17">
        <v>27.5</v>
      </c>
      <c r="AK1152" s="25">
        <v>27.5</v>
      </c>
      <c r="AL1152" s="25">
        <v>813</v>
      </c>
      <c r="AM1152" s="35">
        <v>0.19</v>
      </c>
      <c r="AN1152" s="49">
        <f t="shared" si="169"/>
        <v>26605.425000000003</v>
      </c>
      <c r="AO1152" s="18"/>
      <c r="AP1152" s="15">
        <v>1</v>
      </c>
      <c r="AQ1152" s="43" t="str">
        <f t="shared" si="170"/>
        <v>SI</v>
      </c>
      <c r="AR1152" s="44">
        <f t="shared" si="171"/>
        <v>26605.424999999999</v>
      </c>
      <c r="AS1152" s="44">
        <f t="shared" si="172"/>
        <v>22357.5</v>
      </c>
      <c r="AT1152" s="44">
        <f t="shared" si="173"/>
        <v>22357.5</v>
      </c>
      <c r="AU1152" s="44">
        <f t="shared" si="174"/>
        <v>26605.424999999999</v>
      </c>
      <c r="AV1152" s="45" t="b">
        <f t="shared" si="175"/>
        <v>1</v>
      </c>
      <c r="AW1152" s="45" t="b">
        <f t="shared" si="176"/>
        <v>0</v>
      </c>
      <c r="AX1152" s="45"/>
    </row>
    <row r="1153" spans="1:50" s="36" customFormat="1" ht="27.75" customHeight="1" x14ac:dyDescent="0.15">
      <c r="A1153" s="36" t="str">
        <f t="shared" si="167"/>
        <v>Cooperativa de Hospitales de Antioquia - COHAN201030610</v>
      </c>
      <c r="B1153" s="36" t="b">
        <f>+A1153='[1]Anexo 9'!A1153</f>
        <v>1</v>
      </c>
      <c r="C1153" s="18">
        <v>890985122</v>
      </c>
      <c r="D1153" s="18" t="s">
        <v>1031</v>
      </c>
      <c r="E1153" s="15" t="s">
        <v>98</v>
      </c>
      <c r="F1153" s="15" t="s">
        <v>131</v>
      </c>
      <c r="G1153" s="15">
        <f>+VLOOKUP(F1153,[3]Sheet1!$E$3:$G$74,3,FALSE)</f>
        <v>6</v>
      </c>
      <c r="H1153" s="15">
        <f>+VLOOKUP(D1153&amp;F1153,'TD para paquetes'!$E$3:$I$441,5,FALSE)</f>
        <v>6</v>
      </c>
      <c r="I1153" s="15" t="s">
        <v>1025</v>
      </c>
      <c r="J1153" s="15">
        <v>9</v>
      </c>
      <c r="K1153" s="15">
        <v>9</v>
      </c>
      <c r="L1153" s="15">
        <v>201030610</v>
      </c>
      <c r="M1153" s="15" t="s">
        <v>144</v>
      </c>
      <c r="N1153" s="15" t="s">
        <v>101</v>
      </c>
      <c r="O1153" s="18" t="s">
        <v>2691</v>
      </c>
      <c r="P1153" s="22" t="s">
        <v>73</v>
      </c>
      <c r="Q1153" s="15" t="s">
        <v>101</v>
      </c>
      <c r="R1153" s="18" t="s">
        <v>2687</v>
      </c>
      <c r="S1153" s="22" t="b">
        <f t="shared" si="179"/>
        <v>0</v>
      </c>
      <c r="T1153" s="18">
        <v>0</v>
      </c>
      <c r="U1153" s="18">
        <v>0</v>
      </c>
      <c r="V1153" s="15" t="s">
        <v>6059</v>
      </c>
      <c r="W1153" s="18" t="s">
        <v>2688</v>
      </c>
      <c r="X1153" s="18"/>
      <c r="Y1153" s="15" t="s">
        <v>73</v>
      </c>
      <c r="Z1153" s="18" t="s">
        <v>2714</v>
      </c>
      <c r="AA1153" s="18" t="s">
        <v>71</v>
      </c>
      <c r="AB1153" s="18" t="s">
        <v>1492</v>
      </c>
      <c r="AC1153" s="67" t="str">
        <f>+VLOOKUP("*"&amp;L1153&amp;"*",'[2]REGISTROS SANITARIOS'!$D$732:$E$1070,2,FALSE)</f>
        <v>SI</v>
      </c>
      <c r="AD1153" s="22" t="s">
        <v>1025</v>
      </c>
      <c r="AE1153" s="16">
        <v>44524</v>
      </c>
      <c r="AF1153" s="34" t="s">
        <v>73</v>
      </c>
      <c r="AG1153" s="24">
        <v>1</v>
      </c>
      <c r="AH1153" s="18">
        <v>0</v>
      </c>
      <c r="AI1153" s="18" t="s">
        <v>8247</v>
      </c>
      <c r="AJ1153" s="17">
        <v>60.5</v>
      </c>
      <c r="AK1153" s="25">
        <v>60.5</v>
      </c>
      <c r="AL1153" s="25">
        <v>813</v>
      </c>
      <c r="AM1153" s="35">
        <v>0.19</v>
      </c>
      <c r="AN1153" s="49">
        <f t="shared" si="169"/>
        <v>58531.93499999999</v>
      </c>
      <c r="AO1153" s="18"/>
      <c r="AP1153" s="15">
        <v>1</v>
      </c>
      <c r="AQ1153" s="43" t="str">
        <f t="shared" si="170"/>
        <v>SI</v>
      </c>
      <c r="AR1153" s="44">
        <f t="shared" si="171"/>
        <v>58531.934999999998</v>
      </c>
      <c r="AS1153" s="44">
        <f t="shared" si="172"/>
        <v>49186.5</v>
      </c>
      <c r="AT1153" s="44">
        <f t="shared" si="173"/>
        <v>49186.5</v>
      </c>
      <c r="AU1153" s="44">
        <f t="shared" si="174"/>
        <v>58531.934999999998</v>
      </c>
      <c r="AV1153" s="45" t="b">
        <f t="shared" si="175"/>
        <v>1</v>
      </c>
      <c r="AW1153" s="45" t="b">
        <f t="shared" si="176"/>
        <v>0</v>
      </c>
      <c r="AX1153" s="45"/>
    </row>
    <row r="1154" spans="1:50" s="36" customFormat="1" ht="27.75" customHeight="1" x14ac:dyDescent="0.15">
      <c r="A1154" s="36" t="str">
        <f t="shared" si="167"/>
        <v>Cooperativa de Hospitales de Antioquia - COHAN201030710</v>
      </c>
      <c r="B1154" s="36" t="b">
        <f>+A1154='[1]Anexo 9'!A1154</f>
        <v>1</v>
      </c>
      <c r="C1154" s="18">
        <v>890985122</v>
      </c>
      <c r="D1154" s="18" t="s">
        <v>1031</v>
      </c>
      <c r="E1154" s="15" t="s">
        <v>98</v>
      </c>
      <c r="F1154" s="15" t="s">
        <v>131</v>
      </c>
      <c r="G1154" s="15">
        <f>+VLOOKUP(F1154,[3]Sheet1!$E$3:$G$74,3,FALSE)</f>
        <v>6</v>
      </c>
      <c r="H1154" s="15">
        <f>+VLOOKUP(D1154&amp;F1154,'TD para paquetes'!$E$3:$I$441,5,FALSE)</f>
        <v>6</v>
      </c>
      <c r="I1154" s="15" t="s">
        <v>1025</v>
      </c>
      <c r="J1154" s="15">
        <v>9</v>
      </c>
      <c r="K1154" s="15">
        <v>9</v>
      </c>
      <c r="L1154" s="15">
        <v>201030710</v>
      </c>
      <c r="M1154" s="15" t="s">
        <v>146</v>
      </c>
      <c r="N1154" s="15" t="s">
        <v>101</v>
      </c>
      <c r="O1154" s="18" t="s">
        <v>2692</v>
      </c>
      <c r="P1154" s="22" t="s">
        <v>73</v>
      </c>
      <c r="Q1154" s="15" t="s">
        <v>101</v>
      </c>
      <c r="R1154" s="18" t="s">
        <v>2687</v>
      </c>
      <c r="S1154" s="22" t="b">
        <f t="shared" si="179"/>
        <v>0</v>
      </c>
      <c r="T1154" s="18">
        <v>0</v>
      </c>
      <c r="U1154" s="18">
        <v>0</v>
      </c>
      <c r="V1154" s="15" t="s">
        <v>6059</v>
      </c>
      <c r="W1154" s="18" t="s">
        <v>2688</v>
      </c>
      <c r="X1154" s="18"/>
      <c r="Y1154" s="15" t="s">
        <v>73</v>
      </c>
      <c r="Z1154" s="18" t="s">
        <v>1029</v>
      </c>
      <c r="AA1154" s="18" t="s">
        <v>71</v>
      </c>
      <c r="AB1154" s="18" t="s">
        <v>1492</v>
      </c>
      <c r="AC1154" s="67" t="str">
        <f>+VLOOKUP("*"&amp;L1154&amp;"*",'[2]REGISTROS SANITARIOS'!$D$732:$E$1070,2,FALSE)</f>
        <v>SI</v>
      </c>
      <c r="AD1154" s="22" t="s">
        <v>1025</v>
      </c>
      <c r="AE1154" s="16">
        <v>44524</v>
      </c>
      <c r="AF1154" s="34" t="s">
        <v>73</v>
      </c>
      <c r="AG1154" s="24">
        <v>1</v>
      </c>
      <c r="AH1154" s="18">
        <v>0</v>
      </c>
      <c r="AI1154" s="18" t="s">
        <v>8247</v>
      </c>
      <c r="AJ1154" s="17">
        <v>825</v>
      </c>
      <c r="AK1154" s="25">
        <v>825</v>
      </c>
      <c r="AL1154" s="25">
        <v>813</v>
      </c>
      <c r="AM1154" s="35">
        <v>0.19</v>
      </c>
      <c r="AN1154" s="49">
        <f t="shared" si="169"/>
        <v>798162.75</v>
      </c>
      <c r="AO1154" s="18"/>
      <c r="AP1154" s="15">
        <v>1</v>
      </c>
      <c r="AQ1154" s="43" t="str">
        <f t="shared" si="170"/>
        <v>SI</v>
      </c>
      <c r="AR1154" s="44">
        <f t="shared" si="171"/>
        <v>798162.74999999988</v>
      </c>
      <c r="AS1154" s="44">
        <f t="shared" si="172"/>
        <v>670725</v>
      </c>
      <c r="AT1154" s="44">
        <f t="shared" si="173"/>
        <v>670725</v>
      </c>
      <c r="AU1154" s="44">
        <f t="shared" si="174"/>
        <v>798162.74999999988</v>
      </c>
      <c r="AV1154" s="45" t="b">
        <f t="shared" si="175"/>
        <v>1</v>
      </c>
      <c r="AW1154" s="45" t="b">
        <f t="shared" si="176"/>
        <v>0</v>
      </c>
      <c r="AX1154" s="45"/>
    </row>
    <row r="1155" spans="1:50" s="36" customFormat="1" ht="27.75" customHeight="1" x14ac:dyDescent="0.15">
      <c r="A1155" s="36" t="str">
        <f t="shared" si="167"/>
        <v>Cooperativa de Hospitales de Antioquia - COHAN201030810</v>
      </c>
      <c r="B1155" s="36" t="b">
        <f>+A1155='[1]Anexo 9'!A1155</f>
        <v>1</v>
      </c>
      <c r="C1155" s="18">
        <v>890985122</v>
      </c>
      <c r="D1155" s="18" t="s">
        <v>1031</v>
      </c>
      <c r="E1155" s="15" t="s">
        <v>98</v>
      </c>
      <c r="F1155" s="15" t="s">
        <v>131</v>
      </c>
      <c r="G1155" s="15">
        <f>+VLOOKUP(F1155,[3]Sheet1!$E$3:$G$74,3,FALSE)</f>
        <v>6</v>
      </c>
      <c r="H1155" s="15">
        <f>+VLOOKUP(D1155&amp;F1155,'TD para paquetes'!$E$3:$I$441,5,FALSE)</f>
        <v>6</v>
      </c>
      <c r="I1155" s="15" t="s">
        <v>1025</v>
      </c>
      <c r="J1155" s="15">
        <v>9</v>
      </c>
      <c r="K1155" s="15">
        <v>9</v>
      </c>
      <c r="L1155" s="15">
        <v>201030810</v>
      </c>
      <c r="M1155" s="15" t="s">
        <v>148</v>
      </c>
      <c r="N1155" s="15" t="s">
        <v>101</v>
      </c>
      <c r="O1155" s="18" t="s">
        <v>2693</v>
      </c>
      <c r="P1155" s="22" t="s">
        <v>73</v>
      </c>
      <c r="Q1155" s="15" t="s">
        <v>101</v>
      </c>
      <c r="R1155" s="18" t="s">
        <v>2687</v>
      </c>
      <c r="S1155" s="22" t="b">
        <f t="shared" si="179"/>
        <v>0</v>
      </c>
      <c r="T1155" s="18">
        <v>0</v>
      </c>
      <c r="U1155" s="18">
        <v>0</v>
      </c>
      <c r="V1155" s="15" t="s">
        <v>6059</v>
      </c>
      <c r="W1155" s="18" t="s">
        <v>2688</v>
      </c>
      <c r="X1155" s="18"/>
      <c r="Y1155" s="15" t="s">
        <v>73</v>
      </c>
      <c r="Z1155" s="18" t="s">
        <v>1029</v>
      </c>
      <c r="AA1155" s="18" t="s">
        <v>71</v>
      </c>
      <c r="AB1155" s="18" t="s">
        <v>1492</v>
      </c>
      <c r="AC1155" s="67" t="str">
        <f>+VLOOKUP("*"&amp;L1155&amp;"*",'[2]REGISTROS SANITARIOS'!$D$732:$E$1070,2,FALSE)</f>
        <v>SI</v>
      </c>
      <c r="AD1155" s="22" t="s">
        <v>1025</v>
      </c>
      <c r="AE1155" s="16">
        <v>44524</v>
      </c>
      <c r="AF1155" s="34" t="s">
        <v>73</v>
      </c>
      <c r="AG1155" s="24">
        <v>1</v>
      </c>
      <c r="AH1155" s="18">
        <v>0</v>
      </c>
      <c r="AI1155" s="18" t="s">
        <v>8247</v>
      </c>
      <c r="AJ1155" s="17">
        <v>990</v>
      </c>
      <c r="AK1155" s="25">
        <v>990</v>
      </c>
      <c r="AL1155" s="25">
        <v>813</v>
      </c>
      <c r="AM1155" s="35">
        <v>0.19</v>
      </c>
      <c r="AN1155" s="49">
        <f t="shared" si="169"/>
        <v>957795.29999999993</v>
      </c>
      <c r="AO1155" s="18"/>
      <c r="AP1155" s="15">
        <v>1</v>
      </c>
      <c r="AQ1155" s="43" t="str">
        <f t="shared" si="170"/>
        <v>SI</v>
      </c>
      <c r="AR1155" s="44">
        <f t="shared" si="171"/>
        <v>957795.29999999993</v>
      </c>
      <c r="AS1155" s="44">
        <f t="shared" si="172"/>
        <v>804870</v>
      </c>
      <c r="AT1155" s="44">
        <f t="shared" si="173"/>
        <v>804870</v>
      </c>
      <c r="AU1155" s="44">
        <f t="shared" si="174"/>
        <v>957795.29999999993</v>
      </c>
      <c r="AV1155" s="45" t="b">
        <f t="shared" si="175"/>
        <v>1</v>
      </c>
      <c r="AW1155" s="45" t="b">
        <f t="shared" si="176"/>
        <v>0</v>
      </c>
      <c r="AX1155" s="45"/>
    </row>
    <row r="1156" spans="1:50" s="36" customFormat="1" ht="27.75" customHeight="1" x14ac:dyDescent="0.15">
      <c r="A1156" s="36" t="str">
        <f t="shared" ref="A1156:A1219" si="180">+D1156&amp;L1156</f>
        <v>Cooperativa de Hospitales de Antioquia - COHAN201035102</v>
      </c>
      <c r="B1156" s="36" t="b">
        <f>+A1156='[1]Anexo 9'!A1156</f>
        <v>1</v>
      </c>
      <c r="C1156" s="18">
        <v>890985122</v>
      </c>
      <c r="D1156" s="18" t="s">
        <v>1031</v>
      </c>
      <c r="E1156" s="15" t="s">
        <v>98</v>
      </c>
      <c r="F1156" s="15" t="s">
        <v>62</v>
      </c>
      <c r="G1156" s="15" t="s">
        <v>3155</v>
      </c>
      <c r="H1156" s="15" t="s">
        <v>3155</v>
      </c>
      <c r="I1156" s="15" t="s">
        <v>3155</v>
      </c>
      <c r="J1156" s="15">
        <v>6</v>
      </c>
      <c r="K1156" s="15" t="s">
        <v>3155</v>
      </c>
      <c r="L1156" s="15">
        <v>201035102</v>
      </c>
      <c r="M1156" s="15" t="s">
        <v>2761</v>
      </c>
      <c r="N1156" s="15" t="s">
        <v>101</v>
      </c>
      <c r="O1156" s="18" t="s">
        <v>4486</v>
      </c>
      <c r="P1156" s="22" t="s">
        <v>3841</v>
      </c>
      <c r="Q1156" s="15" t="s">
        <v>101</v>
      </c>
      <c r="R1156" s="18" t="s">
        <v>2687</v>
      </c>
      <c r="S1156" s="22" t="b">
        <f t="shared" si="179"/>
        <v>0</v>
      </c>
      <c r="T1156" s="18">
        <v>0</v>
      </c>
      <c r="U1156" s="18">
        <v>0</v>
      </c>
      <c r="V1156" s="15" t="s">
        <v>2762</v>
      </c>
      <c r="W1156" s="18" t="s">
        <v>2746</v>
      </c>
      <c r="X1156" s="18"/>
      <c r="Y1156" s="15" t="s">
        <v>73</v>
      </c>
      <c r="Z1156" s="18" t="s">
        <v>7027</v>
      </c>
      <c r="AA1156" s="18" t="s">
        <v>71</v>
      </c>
      <c r="AB1156" s="18" t="s">
        <v>7028</v>
      </c>
      <c r="AC1156" s="67" t="str">
        <f>+VLOOKUP("*"&amp;L1156&amp;"*",'[2]REGISTROS SANITARIOS'!$D$732:$E$1070,2,FALSE)</f>
        <v>SI</v>
      </c>
      <c r="AD1156" s="22" t="s">
        <v>1025</v>
      </c>
      <c r="AE1156" s="16">
        <v>44511</v>
      </c>
      <c r="AF1156" s="34" t="s">
        <v>73</v>
      </c>
      <c r="AG1156" s="24">
        <v>1</v>
      </c>
      <c r="AH1156" s="18">
        <v>0</v>
      </c>
      <c r="AI1156" s="18" t="s">
        <v>8247</v>
      </c>
      <c r="AJ1156" s="17">
        <v>82.5</v>
      </c>
      <c r="AK1156" s="25">
        <v>82.5</v>
      </c>
      <c r="AL1156" s="25">
        <v>1375</v>
      </c>
      <c r="AM1156" s="35">
        <v>0.19</v>
      </c>
      <c r="AN1156" s="49">
        <f t="shared" ref="AN1156:AN1219" si="181">+AL1156*((1+AM1156)*AK1156)</f>
        <v>134990.625</v>
      </c>
      <c r="AO1156" s="18"/>
      <c r="AP1156" s="15">
        <v>1</v>
      </c>
      <c r="AQ1156" s="43" t="str">
        <f t="shared" ref="AQ1156:AQ1219" si="182">+IF(AK1156="","NO INDICA",IF(AJ1156=AK1156,"SI",IF(AK1156&gt;AJ1156,"MAYOR",IF(AK1156&lt;AJ1156,"MENOR"))))</f>
        <v>SI</v>
      </c>
      <c r="AR1156" s="44">
        <f t="shared" ref="AR1156:AR1219" si="183">+AJ1156*(AL1156*(1+AM1156))</f>
        <v>134990.625</v>
      </c>
      <c r="AS1156" s="44">
        <f t="shared" ref="AS1156:AS1219" si="184">+AJ1156*AL1156</f>
        <v>113437.5</v>
      </c>
      <c r="AT1156" s="44">
        <f t="shared" ref="AT1156:AT1219" si="185">+AL1156*AK1156</f>
        <v>113437.5</v>
      </c>
      <c r="AU1156" s="44">
        <f t="shared" ref="AU1156:AU1219" si="186">+AK1156*(AL1156*(1+AM1156))</f>
        <v>134990.625</v>
      </c>
      <c r="AV1156" s="45" t="b">
        <f t="shared" ref="AV1156:AV1219" si="187">+IFERROR(AU1156=AN1156,"FALSO")</f>
        <v>1</v>
      </c>
      <c r="AW1156" s="45" t="b">
        <f t="shared" ref="AW1156:AW1219" si="188">+AS1156=AN1156</f>
        <v>0</v>
      </c>
      <c r="AX1156" s="45"/>
    </row>
    <row r="1157" spans="1:50" s="36" customFormat="1" ht="27.75" customHeight="1" x14ac:dyDescent="0.15">
      <c r="A1157" s="36" t="str">
        <f t="shared" si="180"/>
        <v>Cooperativa de Hospitales de Antioquia - COHAN201040510</v>
      </c>
      <c r="B1157" s="36" t="b">
        <f>+A1157='[1]Anexo 9'!A1157</f>
        <v>1</v>
      </c>
      <c r="C1157" s="18">
        <v>890985122</v>
      </c>
      <c r="D1157" s="18" t="s">
        <v>1031</v>
      </c>
      <c r="E1157" s="15" t="s">
        <v>98</v>
      </c>
      <c r="F1157" s="15" t="s">
        <v>62</v>
      </c>
      <c r="G1157" s="15" t="s">
        <v>3155</v>
      </c>
      <c r="H1157" s="15" t="s">
        <v>3155</v>
      </c>
      <c r="I1157" s="15" t="s">
        <v>3155</v>
      </c>
      <c r="J1157" s="15">
        <v>6</v>
      </c>
      <c r="K1157" s="15" t="s">
        <v>3155</v>
      </c>
      <c r="L1157" s="15">
        <v>201040510</v>
      </c>
      <c r="M1157" s="15" t="s">
        <v>373</v>
      </c>
      <c r="N1157" s="15" t="s">
        <v>101</v>
      </c>
      <c r="O1157" s="18" t="s">
        <v>2763</v>
      </c>
      <c r="P1157" s="22" t="s">
        <v>3841</v>
      </c>
      <c r="Q1157" s="15" t="s">
        <v>248</v>
      </c>
      <c r="R1157" s="18" t="s">
        <v>2699</v>
      </c>
      <c r="S1157" s="22" t="b">
        <f t="shared" si="179"/>
        <v>0</v>
      </c>
      <c r="T1157" s="18">
        <v>0</v>
      </c>
      <c r="U1157" s="18" t="s">
        <v>2078</v>
      </c>
      <c r="V1157" s="15"/>
      <c r="W1157" s="18" t="s">
        <v>2695</v>
      </c>
      <c r="X1157" s="18" t="s">
        <v>8754</v>
      </c>
      <c r="Y1157" s="15" t="s">
        <v>73</v>
      </c>
      <c r="Z1157" s="18" t="s">
        <v>2701</v>
      </c>
      <c r="AA1157" s="18" t="s">
        <v>71</v>
      </c>
      <c r="AB1157" s="18" t="s">
        <v>2697</v>
      </c>
      <c r="AC1157" s="67" t="e">
        <f>+VLOOKUP("*"&amp;L1157&amp;"*",'[2]REGISTROS SANITARIOS'!$D$732:$E$1070,2,FALSE)</f>
        <v>#N/A</v>
      </c>
      <c r="AD1157" s="22" t="s">
        <v>44</v>
      </c>
      <c r="AE1157" s="16">
        <v>45904</v>
      </c>
      <c r="AF1157" s="34" t="s">
        <v>73</v>
      </c>
      <c r="AG1157" s="24">
        <v>1</v>
      </c>
      <c r="AH1157" s="18">
        <v>0</v>
      </c>
      <c r="AI1157" s="18" t="s">
        <v>8247</v>
      </c>
      <c r="AJ1157" s="17">
        <v>1100</v>
      </c>
      <c r="AK1157" s="25">
        <v>1100</v>
      </c>
      <c r="AL1157" s="25">
        <v>1688</v>
      </c>
      <c r="AM1157" s="35">
        <v>0</v>
      </c>
      <c r="AN1157" s="49">
        <f t="shared" si="181"/>
        <v>1856800</v>
      </c>
      <c r="AO1157" s="18"/>
      <c r="AP1157" s="15">
        <v>1</v>
      </c>
      <c r="AQ1157" s="43" t="str">
        <f t="shared" si="182"/>
        <v>SI</v>
      </c>
      <c r="AR1157" s="44">
        <f t="shared" si="183"/>
        <v>1856800</v>
      </c>
      <c r="AS1157" s="44">
        <f t="shared" si="184"/>
        <v>1856800</v>
      </c>
      <c r="AT1157" s="44">
        <f t="shared" si="185"/>
        <v>1856800</v>
      </c>
      <c r="AU1157" s="44">
        <f t="shared" si="186"/>
        <v>1856800</v>
      </c>
      <c r="AV1157" s="45" t="b">
        <f t="shared" si="187"/>
        <v>1</v>
      </c>
      <c r="AW1157" s="45" t="b">
        <f t="shared" si="188"/>
        <v>1</v>
      </c>
      <c r="AX1157" s="45"/>
    </row>
    <row r="1158" spans="1:50" s="36" customFormat="1" ht="27.75" customHeight="1" x14ac:dyDescent="0.15">
      <c r="A1158" s="36" t="str">
        <f t="shared" si="180"/>
        <v>Cooperativa de Hospitales de Antioquia - COHAN201040610</v>
      </c>
      <c r="B1158" s="36" t="b">
        <f>+A1158='[1]Anexo 9'!A1158</f>
        <v>1</v>
      </c>
      <c r="C1158" s="18">
        <v>890985122</v>
      </c>
      <c r="D1158" s="18" t="s">
        <v>1031</v>
      </c>
      <c r="E1158" s="15" t="s">
        <v>98</v>
      </c>
      <c r="F1158" s="15" t="s">
        <v>150</v>
      </c>
      <c r="G1158" s="15">
        <f>+VLOOKUP(F1158,[3]Sheet1!$E$3:$G$74,3,FALSE)</f>
        <v>4</v>
      </c>
      <c r="H1158" s="15">
        <f>+VLOOKUP(D1158&amp;F1158,'TD para paquetes'!$E$3:$I$441,5,FALSE)</f>
        <v>4</v>
      </c>
      <c r="I1158" s="15" t="s">
        <v>1025</v>
      </c>
      <c r="J1158" s="15">
        <v>9</v>
      </c>
      <c r="K1158" s="15">
        <v>9</v>
      </c>
      <c r="L1158" s="15">
        <v>201040610</v>
      </c>
      <c r="M1158" s="15" t="s">
        <v>151</v>
      </c>
      <c r="N1158" s="15" t="s">
        <v>101</v>
      </c>
      <c r="O1158" s="18" t="s">
        <v>2694</v>
      </c>
      <c r="P1158" s="22" t="s">
        <v>3841</v>
      </c>
      <c r="Q1158" s="15" t="s">
        <v>248</v>
      </c>
      <c r="R1158" s="18" t="s">
        <v>2699</v>
      </c>
      <c r="S1158" s="22" t="b">
        <f t="shared" si="179"/>
        <v>0</v>
      </c>
      <c r="T1158" s="18">
        <v>0</v>
      </c>
      <c r="U1158" s="18" t="s">
        <v>2078</v>
      </c>
      <c r="V1158" s="15"/>
      <c r="W1158" s="18" t="s">
        <v>2695</v>
      </c>
      <c r="X1158" s="18" t="s">
        <v>8755</v>
      </c>
      <c r="Y1158" s="15" t="s">
        <v>73</v>
      </c>
      <c r="Z1158" s="18" t="s">
        <v>2696</v>
      </c>
      <c r="AA1158" s="18" t="s">
        <v>71</v>
      </c>
      <c r="AB1158" s="18" t="s">
        <v>2697</v>
      </c>
      <c r="AC1158" s="67" t="str">
        <f>+VLOOKUP("*"&amp;L1158&amp;"*",'[2]REGISTROS SANITARIOS'!$D$732:$E$1070,2,FALSE)</f>
        <v>SI</v>
      </c>
      <c r="AD1158" s="22" t="s">
        <v>1025</v>
      </c>
      <c r="AE1158" s="16">
        <v>45904</v>
      </c>
      <c r="AF1158" s="34" t="s">
        <v>73</v>
      </c>
      <c r="AG1158" s="24">
        <v>1</v>
      </c>
      <c r="AH1158" s="18">
        <v>0</v>
      </c>
      <c r="AI1158" s="18" t="s">
        <v>8247</v>
      </c>
      <c r="AJ1158" s="17">
        <v>18425</v>
      </c>
      <c r="AK1158" s="25">
        <v>18425</v>
      </c>
      <c r="AL1158" s="25">
        <v>1688</v>
      </c>
      <c r="AM1158" s="35">
        <v>0</v>
      </c>
      <c r="AN1158" s="49">
        <f t="shared" si="181"/>
        <v>31101400</v>
      </c>
      <c r="AO1158" s="18"/>
      <c r="AP1158" s="15">
        <v>1</v>
      </c>
      <c r="AQ1158" s="43" t="str">
        <f t="shared" si="182"/>
        <v>SI</v>
      </c>
      <c r="AR1158" s="44">
        <f t="shared" si="183"/>
        <v>31101400</v>
      </c>
      <c r="AS1158" s="44">
        <f t="shared" si="184"/>
        <v>31101400</v>
      </c>
      <c r="AT1158" s="44">
        <f t="shared" si="185"/>
        <v>31101400</v>
      </c>
      <c r="AU1158" s="44">
        <f t="shared" si="186"/>
        <v>31101400</v>
      </c>
      <c r="AV1158" s="45" t="b">
        <f t="shared" si="187"/>
        <v>1</v>
      </c>
      <c r="AW1158" s="45" t="b">
        <f t="shared" si="188"/>
        <v>1</v>
      </c>
      <c r="AX1158" s="45"/>
    </row>
    <row r="1159" spans="1:50" s="36" customFormat="1" ht="27.75" customHeight="1" x14ac:dyDescent="0.15">
      <c r="A1159" s="36" t="str">
        <f t="shared" si="180"/>
        <v>Cooperativa de Hospitales de Antioquia - COHAN201040710</v>
      </c>
      <c r="B1159" s="36" t="b">
        <f>+A1159='[1]Anexo 9'!A1159</f>
        <v>1</v>
      </c>
      <c r="C1159" s="18">
        <v>890985122</v>
      </c>
      <c r="D1159" s="18" t="s">
        <v>1031</v>
      </c>
      <c r="E1159" s="15" t="s">
        <v>98</v>
      </c>
      <c r="F1159" s="15" t="s">
        <v>150</v>
      </c>
      <c r="G1159" s="15">
        <f>+VLOOKUP(F1159,[3]Sheet1!$E$3:$G$74,3,FALSE)</f>
        <v>4</v>
      </c>
      <c r="H1159" s="15">
        <f>+VLOOKUP(D1159&amp;F1159,'TD para paquetes'!$E$3:$I$441,5,FALSE)</f>
        <v>4</v>
      </c>
      <c r="I1159" s="15" t="s">
        <v>1025</v>
      </c>
      <c r="J1159" s="15">
        <v>9</v>
      </c>
      <c r="K1159" s="15">
        <v>9</v>
      </c>
      <c r="L1159" s="15">
        <v>201040710</v>
      </c>
      <c r="M1159" s="15" t="s">
        <v>157</v>
      </c>
      <c r="N1159" s="15" t="s">
        <v>101</v>
      </c>
      <c r="O1159" s="18" t="s">
        <v>2698</v>
      </c>
      <c r="P1159" s="22" t="s">
        <v>3841</v>
      </c>
      <c r="Q1159" s="15" t="s">
        <v>248</v>
      </c>
      <c r="R1159" s="18" t="s">
        <v>2699</v>
      </c>
      <c r="S1159" s="22" t="b">
        <f t="shared" si="179"/>
        <v>0</v>
      </c>
      <c r="T1159" s="18">
        <v>0</v>
      </c>
      <c r="U1159" s="18" t="s">
        <v>2078</v>
      </c>
      <c r="V1159" s="15"/>
      <c r="W1159" s="18" t="s">
        <v>2695</v>
      </c>
      <c r="X1159" s="18" t="s">
        <v>8756</v>
      </c>
      <c r="Y1159" s="15" t="s">
        <v>73</v>
      </c>
      <c r="Z1159" s="18" t="s">
        <v>2696</v>
      </c>
      <c r="AA1159" s="18" t="s">
        <v>71</v>
      </c>
      <c r="AB1159" s="18" t="s">
        <v>2697</v>
      </c>
      <c r="AC1159" s="67" t="str">
        <f>+VLOOKUP("*"&amp;L1159&amp;"*",'[2]REGISTROS SANITARIOS'!$D$732:$E$1070,2,FALSE)</f>
        <v>SI</v>
      </c>
      <c r="AD1159" s="22" t="s">
        <v>1025</v>
      </c>
      <c r="AE1159" s="16">
        <v>45904</v>
      </c>
      <c r="AF1159" s="34" t="s">
        <v>73</v>
      </c>
      <c r="AG1159" s="24">
        <v>1</v>
      </c>
      <c r="AH1159" s="18">
        <v>0</v>
      </c>
      <c r="AI1159" s="18" t="s">
        <v>8247</v>
      </c>
      <c r="AJ1159" s="17">
        <v>27500</v>
      </c>
      <c r="AK1159" s="25">
        <v>27500</v>
      </c>
      <c r="AL1159" s="25">
        <v>1688</v>
      </c>
      <c r="AM1159" s="35">
        <v>0</v>
      </c>
      <c r="AN1159" s="49">
        <f t="shared" si="181"/>
        <v>46420000</v>
      </c>
      <c r="AO1159" s="18"/>
      <c r="AP1159" s="15">
        <v>1</v>
      </c>
      <c r="AQ1159" s="43" t="str">
        <f t="shared" si="182"/>
        <v>SI</v>
      </c>
      <c r="AR1159" s="44">
        <f t="shared" si="183"/>
        <v>46420000</v>
      </c>
      <c r="AS1159" s="44">
        <f t="shared" si="184"/>
        <v>46420000</v>
      </c>
      <c r="AT1159" s="44">
        <f t="shared" si="185"/>
        <v>46420000</v>
      </c>
      <c r="AU1159" s="44">
        <f t="shared" si="186"/>
        <v>46420000</v>
      </c>
      <c r="AV1159" s="45" t="b">
        <f t="shared" si="187"/>
        <v>1</v>
      </c>
      <c r="AW1159" s="45" t="b">
        <f t="shared" si="188"/>
        <v>1</v>
      </c>
      <c r="AX1159" s="45"/>
    </row>
    <row r="1160" spans="1:50" s="36" customFormat="1" ht="27.75" customHeight="1" x14ac:dyDescent="0.15">
      <c r="A1160" s="36" t="str">
        <f t="shared" si="180"/>
        <v>Cooperativa de Hospitales de Antioquia - COHAN201040810</v>
      </c>
      <c r="B1160" s="36" t="b">
        <f>+A1160='[1]Anexo 9'!A1160</f>
        <v>1</v>
      </c>
      <c r="C1160" s="18">
        <v>890985122</v>
      </c>
      <c r="D1160" s="18" t="s">
        <v>1031</v>
      </c>
      <c r="E1160" s="15" t="s">
        <v>98</v>
      </c>
      <c r="F1160" s="15" t="s">
        <v>150</v>
      </c>
      <c r="G1160" s="15">
        <f>+VLOOKUP(F1160,[3]Sheet1!$E$3:$G$74,3,FALSE)</f>
        <v>4</v>
      </c>
      <c r="H1160" s="15">
        <f>+VLOOKUP(D1160&amp;F1160,'TD para paquetes'!$E$3:$I$441,5,FALSE)</f>
        <v>4</v>
      </c>
      <c r="I1160" s="15" t="s">
        <v>1025</v>
      </c>
      <c r="J1160" s="15">
        <v>9</v>
      </c>
      <c r="K1160" s="15">
        <v>9</v>
      </c>
      <c r="L1160" s="15">
        <v>201040810</v>
      </c>
      <c r="M1160" s="15" t="s">
        <v>159</v>
      </c>
      <c r="N1160" s="15" t="s">
        <v>101</v>
      </c>
      <c r="O1160" s="18" t="s">
        <v>2700</v>
      </c>
      <c r="P1160" s="22" t="s">
        <v>3841</v>
      </c>
      <c r="Q1160" s="15" t="s">
        <v>248</v>
      </c>
      <c r="R1160" s="18" t="s">
        <v>2699</v>
      </c>
      <c r="S1160" s="22" t="b">
        <f t="shared" si="179"/>
        <v>0</v>
      </c>
      <c r="T1160" s="18">
        <v>0</v>
      </c>
      <c r="U1160" s="18" t="s">
        <v>2078</v>
      </c>
      <c r="V1160" s="15"/>
      <c r="W1160" s="18" t="s">
        <v>2695</v>
      </c>
      <c r="X1160" s="18" t="s">
        <v>8756</v>
      </c>
      <c r="Y1160" s="15" t="s">
        <v>73</v>
      </c>
      <c r="Z1160" s="18" t="s">
        <v>2701</v>
      </c>
      <c r="AA1160" s="18" t="s">
        <v>71</v>
      </c>
      <c r="AB1160" s="18" t="s">
        <v>2697</v>
      </c>
      <c r="AC1160" s="67" t="e">
        <f>+VLOOKUP("*"&amp;L1160&amp;"*",'[2]REGISTROS SANITARIOS'!$D$732:$E$1070,2,FALSE)</f>
        <v>#N/A</v>
      </c>
      <c r="AD1160" s="22" t="s">
        <v>44</v>
      </c>
      <c r="AE1160" s="16">
        <v>45904</v>
      </c>
      <c r="AF1160" s="34" t="s">
        <v>73</v>
      </c>
      <c r="AG1160" s="24">
        <v>1</v>
      </c>
      <c r="AH1160" s="18">
        <v>0</v>
      </c>
      <c r="AI1160" s="18" t="s">
        <v>8247</v>
      </c>
      <c r="AJ1160" s="17">
        <v>44550</v>
      </c>
      <c r="AK1160" s="25">
        <v>44550</v>
      </c>
      <c r="AL1160" s="25">
        <v>1688</v>
      </c>
      <c r="AM1160" s="35">
        <v>0</v>
      </c>
      <c r="AN1160" s="49">
        <f t="shared" si="181"/>
        <v>75200400</v>
      </c>
      <c r="AO1160" s="18"/>
      <c r="AP1160" s="15">
        <v>1</v>
      </c>
      <c r="AQ1160" s="43" t="str">
        <f t="shared" si="182"/>
        <v>SI</v>
      </c>
      <c r="AR1160" s="44">
        <f t="shared" si="183"/>
        <v>75200400</v>
      </c>
      <c r="AS1160" s="44">
        <f t="shared" si="184"/>
        <v>75200400</v>
      </c>
      <c r="AT1160" s="44">
        <f t="shared" si="185"/>
        <v>75200400</v>
      </c>
      <c r="AU1160" s="44">
        <f t="shared" si="186"/>
        <v>75200400</v>
      </c>
      <c r="AV1160" s="45" t="b">
        <f t="shared" si="187"/>
        <v>1</v>
      </c>
      <c r="AW1160" s="45" t="b">
        <f t="shared" si="188"/>
        <v>1</v>
      </c>
      <c r="AX1160" s="45"/>
    </row>
    <row r="1161" spans="1:50" s="36" customFormat="1" ht="27.75" customHeight="1" x14ac:dyDescent="0.15">
      <c r="A1161" s="36" t="str">
        <f t="shared" si="180"/>
        <v>Cooperativa de Hospitales de Antioquia - COHAN201040913</v>
      </c>
      <c r="B1161" s="36" t="b">
        <f>+A1161='[1]Anexo 9'!A1161</f>
        <v>1</v>
      </c>
      <c r="C1161" s="18">
        <v>890985122</v>
      </c>
      <c r="D1161" s="18" t="s">
        <v>1031</v>
      </c>
      <c r="E1161" s="15" t="s">
        <v>98</v>
      </c>
      <c r="F1161" s="15" t="s">
        <v>62</v>
      </c>
      <c r="G1161" s="15" t="s">
        <v>3155</v>
      </c>
      <c r="H1161" s="15" t="s">
        <v>3155</v>
      </c>
      <c r="I1161" s="15" t="s">
        <v>3155</v>
      </c>
      <c r="J1161" s="15">
        <v>5</v>
      </c>
      <c r="K1161" s="15" t="s">
        <v>3155</v>
      </c>
      <c r="L1161" s="15">
        <v>201040913</v>
      </c>
      <c r="M1161" s="15" t="s">
        <v>375</v>
      </c>
      <c r="N1161" s="15" t="s">
        <v>101</v>
      </c>
      <c r="O1161" s="18" t="s">
        <v>2764</v>
      </c>
      <c r="P1161" s="22" t="s">
        <v>3841</v>
      </c>
      <c r="Q1161" s="15" t="s">
        <v>101</v>
      </c>
      <c r="R1161" s="18" t="s">
        <v>2699</v>
      </c>
      <c r="S1161" s="22" t="b">
        <f t="shared" si="179"/>
        <v>0</v>
      </c>
      <c r="T1161" s="18">
        <v>0</v>
      </c>
      <c r="U1161" s="18" t="s">
        <v>2078</v>
      </c>
      <c r="V1161" s="15" t="s">
        <v>6061</v>
      </c>
      <c r="W1161" s="18" t="s">
        <v>2766</v>
      </c>
      <c r="X1161" s="18"/>
      <c r="Y1161" s="15" t="s">
        <v>73</v>
      </c>
      <c r="Z1161" s="18" t="s">
        <v>2767</v>
      </c>
      <c r="AA1161" s="18" t="s">
        <v>71</v>
      </c>
      <c r="AB1161" s="18" t="s">
        <v>2768</v>
      </c>
      <c r="AC1161" s="67" t="str">
        <f>+VLOOKUP("*"&amp;L1161&amp;"*",'[2]REGISTROS SANITARIOS'!$D$732:$E$1070,2,FALSE)</f>
        <v>SI</v>
      </c>
      <c r="AD1161" s="22" t="s">
        <v>1025</v>
      </c>
      <c r="AE1161" s="16">
        <v>47223</v>
      </c>
      <c r="AF1161" s="34" t="s">
        <v>73</v>
      </c>
      <c r="AG1161" s="24">
        <v>1</v>
      </c>
      <c r="AH1161" s="18">
        <v>0</v>
      </c>
      <c r="AI1161" s="18" t="s">
        <v>8252</v>
      </c>
      <c r="AJ1161" s="17">
        <v>11</v>
      </c>
      <c r="AK1161" s="25">
        <v>11</v>
      </c>
      <c r="AL1161" s="25">
        <v>100000</v>
      </c>
      <c r="AM1161" s="35">
        <v>0</v>
      </c>
      <c r="AN1161" s="49">
        <f t="shared" si="181"/>
        <v>1100000</v>
      </c>
      <c r="AO1161" s="18"/>
      <c r="AP1161" s="15">
        <v>1</v>
      </c>
      <c r="AQ1161" s="43" t="str">
        <f t="shared" si="182"/>
        <v>SI</v>
      </c>
      <c r="AR1161" s="44">
        <f t="shared" si="183"/>
        <v>1100000</v>
      </c>
      <c r="AS1161" s="44">
        <f t="shared" si="184"/>
        <v>1100000</v>
      </c>
      <c r="AT1161" s="44">
        <f t="shared" si="185"/>
        <v>1100000</v>
      </c>
      <c r="AU1161" s="44">
        <f t="shared" si="186"/>
        <v>1100000</v>
      </c>
      <c r="AV1161" s="45" t="b">
        <f t="shared" si="187"/>
        <v>1</v>
      </c>
      <c r="AW1161" s="45" t="b">
        <f t="shared" si="188"/>
        <v>1</v>
      </c>
      <c r="AX1161" s="45"/>
    </row>
    <row r="1162" spans="1:50" s="36" customFormat="1" ht="27.75" customHeight="1" x14ac:dyDescent="0.15">
      <c r="A1162" s="36" t="str">
        <f t="shared" si="180"/>
        <v>Cooperativa de Hospitales de Antioquia - COHAN201041510</v>
      </c>
      <c r="B1162" s="36" t="b">
        <f>+A1162='[1]Anexo 9'!A1162</f>
        <v>1</v>
      </c>
      <c r="C1162" s="18">
        <v>890985122</v>
      </c>
      <c r="D1162" s="18" t="s">
        <v>1031</v>
      </c>
      <c r="E1162" s="15" t="s">
        <v>98</v>
      </c>
      <c r="F1162" s="15" t="s">
        <v>150</v>
      </c>
      <c r="G1162" s="15">
        <f>+VLOOKUP(F1162,[3]Sheet1!$E$3:$G$74,3,FALSE)</f>
        <v>4</v>
      </c>
      <c r="H1162" s="15">
        <f>+VLOOKUP(D1162&amp;F1162,'TD para paquetes'!$E$3:$I$441,5,FALSE)</f>
        <v>4</v>
      </c>
      <c r="I1162" s="15" t="s">
        <v>1025</v>
      </c>
      <c r="J1162" s="15">
        <v>9</v>
      </c>
      <c r="K1162" s="15">
        <v>9</v>
      </c>
      <c r="L1162" s="15">
        <v>201041510</v>
      </c>
      <c r="M1162" s="15" t="s">
        <v>161</v>
      </c>
      <c r="N1162" s="15" t="s">
        <v>101</v>
      </c>
      <c r="O1162" s="18" t="s">
        <v>2702</v>
      </c>
      <c r="P1162" s="22" t="s">
        <v>3841</v>
      </c>
      <c r="Q1162" s="15" t="s">
        <v>248</v>
      </c>
      <c r="R1162" s="18" t="s">
        <v>2699</v>
      </c>
      <c r="S1162" s="22" t="b">
        <f t="shared" si="179"/>
        <v>0</v>
      </c>
      <c r="T1162" s="18">
        <v>0</v>
      </c>
      <c r="U1162" s="18" t="s">
        <v>2078</v>
      </c>
      <c r="V1162" s="15"/>
      <c r="W1162" s="18" t="s">
        <v>2695</v>
      </c>
      <c r="X1162" s="18" t="s">
        <v>8756</v>
      </c>
      <c r="Y1162" s="15" t="s">
        <v>73</v>
      </c>
      <c r="Z1162" s="18" t="s">
        <v>2703</v>
      </c>
      <c r="AA1162" s="18" t="s">
        <v>71</v>
      </c>
      <c r="AB1162" s="18" t="s">
        <v>7029</v>
      </c>
      <c r="AC1162" s="67" t="e">
        <f>+VLOOKUP("*"&amp;L1162&amp;"*",'[2]REGISTROS SANITARIOS'!$D$732:$E$1070,2,FALSE)</f>
        <v>#N/A</v>
      </c>
      <c r="AD1162" s="22" t="s">
        <v>44</v>
      </c>
      <c r="AE1162" s="16">
        <v>42085</v>
      </c>
      <c r="AF1162" s="34" t="s">
        <v>68</v>
      </c>
      <c r="AG1162" s="24">
        <v>1</v>
      </c>
      <c r="AH1162" s="18">
        <v>0</v>
      </c>
      <c r="AI1162" s="18" t="s">
        <v>8247</v>
      </c>
      <c r="AJ1162" s="17">
        <v>5500</v>
      </c>
      <c r="AK1162" s="25">
        <v>5500</v>
      </c>
      <c r="AL1162" s="25">
        <v>1688</v>
      </c>
      <c r="AM1162" s="35">
        <v>0</v>
      </c>
      <c r="AN1162" s="49">
        <f t="shared" si="181"/>
        <v>9284000</v>
      </c>
      <c r="AO1162" s="18"/>
      <c r="AP1162" s="15">
        <v>1</v>
      </c>
      <c r="AQ1162" s="43" t="str">
        <f t="shared" si="182"/>
        <v>SI</v>
      </c>
      <c r="AR1162" s="44">
        <f t="shared" si="183"/>
        <v>9284000</v>
      </c>
      <c r="AS1162" s="44">
        <f t="shared" si="184"/>
        <v>9284000</v>
      </c>
      <c r="AT1162" s="44">
        <f t="shared" si="185"/>
        <v>9284000</v>
      </c>
      <c r="AU1162" s="44">
        <f t="shared" si="186"/>
        <v>9284000</v>
      </c>
      <c r="AV1162" s="45" t="b">
        <f t="shared" si="187"/>
        <v>1</v>
      </c>
      <c r="AW1162" s="45" t="b">
        <f t="shared" si="188"/>
        <v>1</v>
      </c>
      <c r="AX1162" s="45"/>
    </row>
    <row r="1163" spans="1:50" s="36" customFormat="1" ht="27.75" customHeight="1" x14ac:dyDescent="0.15">
      <c r="A1163" s="36" t="str">
        <f t="shared" si="180"/>
        <v>Cooperativa de Hospitales de Antioquia - COHAN201043510</v>
      </c>
      <c r="B1163" s="36" t="b">
        <f>+A1163='[1]Anexo 9'!A1163</f>
        <v>1</v>
      </c>
      <c r="C1163" s="18">
        <v>890985122</v>
      </c>
      <c r="D1163" s="18" t="s">
        <v>1031</v>
      </c>
      <c r="E1163" s="15" t="s">
        <v>98</v>
      </c>
      <c r="F1163" s="15" t="s">
        <v>62</v>
      </c>
      <c r="G1163" s="15" t="s">
        <v>3155</v>
      </c>
      <c r="H1163" s="15" t="s">
        <v>3155</v>
      </c>
      <c r="I1163" s="15" t="s">
        <v>3155</v>
      </c>
      <c r="J1163" s="15">
        <v>2</v>
      </c>
      <c r="K1163" s="15" t="s">
        <v>3155</v>
      </c>
      <c r="L1163" s="15">
        <v>201043510</v>
      </c>
      <c r="M1163" s="15" t="s">
        <v>2769</v>
      </c>
      <c r="N1163" s="15" t="s">
        <v>525</v>
      </c>
      <c r="O1163" s="18" t="s">
        <v>2770</v>
      </c>
      <c r="P1163" s="22" t="s">
        <v>3841</v>
      </c>
      <c r="Q1163" s="15" t="s">
        <v>382</v>
      </c>
      <c r="R1163" s="18" t="s">
        <v>2685</v>
      </c>
      <c r="S1163" s="22" t="b">
        <f t="shared" si="179"/>
        <v>0</v>
      </c>
      <c r="T1163" s="18">
        <v>0</v>
      </c>
      <c r="U1163" s="18">
        <v>0</v>
      </c>
      <c r="V1163" s="15" t="s">
        <v>6311</v>
      </c>
      <c r="W1163" s="18" t="s">
        <v>6312</v>
      </c>
      <c r="X1163" s="18"/>
      <c r="Y1163" s="15" t="s">
        <v>8789</v>
      </c>
      <c r="Z1163" s="18" t="s">
        <v>2771</v>
      </c>
      <c r="AA1163" s="18" t="s">
        <v>71</v>
      </c>
      <c r="AB1163" s="18" t="s">
        <v>2772</v>
      </c>
      <c r="AC1163" s="67" t="e">
        <f>+VLOOKUP("*"&amp;L1163&amp;"*",'[2]REGISTROS SANITARIOS'!$D$732:$E$1070,2,FALSE)</f>
        <v>#N/A</v>
      </c>
      <c r="AD1163" s="22" t="s">
        <v>44</v>
      </c>
      <c r="AE1163" s="16">
        <v>43297</v>
      </c>
      <c r="AF1163" s="34" t="s">
        <v>68</v>
      </c>
      <c r="AG1163" s="24">
        <v>1</v>
      </c>
      <c r="AH1163" s="18">
        <v>0</v>
      </c>
      <c r="AI1163" s="18" t="s">
        <v>8247</v>
      </c>
      <c r="AJ1163" s="17">
        <v>0.55000000000000004</v>
      </c>
      <c r="AK1163" s="25">
        <v>0.55000000000000004</v>
      </c>
      <c r="AL1163" s="25">
        <v>1312500</v>
      </c>
      <c r="AM1163" s="35">
        <v>0.19</v>
      </c>
      <c r="AN1163" s="49">
        <f t="shared" si="181"/>
        <v>859031.25</v>
      </c>
      <c r="AO1163" s="18"/>
      <c r="AP1163" s="15">
        <v>1</v>
      </c>
      <c r="AQ1163" s="43" t="str">
        <f t="shared" si="182"/>
        <v>SI</v>
      </c>
      <c r="AR1163" s="44">
        <f t="shared" si="183"/>
        <v>859031.25000000012</v>
      </c>
      <c r="AS1163" s="44">
        <f t="shared" si="184"/>
        <v>721875.00000000012</v>
      </c>
      <c r="AT1163" s="44">
        <f t="shared" si="185"/>
        <v>721875.00000000012</v>
      </c>
      <c r="AU1163" s="44">
        <f t="shared" si="186"/>
        <v>859031.25000000012</v>
      </c>
      <c r="AV1163" s="45" t="b">
        <f t="shared" si="187"/>
        <v>1</v>
      </c>
      <c r="AW1163" s="45" t="b">
        <f t="shared" si="188"/>
        <v>0</v>
      </c>
      <c r="AX1163" s="45"/>
    </row>
    <row r="1164" spans="1:50" s="36" customFormat="1" ht="27.75" customHeight="1" x14ac:dyDescent="0.15">
      <c r="A1164" s="36" t="str">
        <f t="shared" si="180"/>
        <v>Cooperativa de Hospitales de Antioquia - COHAN201044019</v>
      </c>
      <c r="B1164" s="36" t="b">
        <f>+A1164='[1]Anexo 9'!A1164</f>
        <v>1</v>
      </c>
      <c r="C1164" s="18">
        <v>890985122</v>
      </c>
      <c r="D1164" s="18" t="s">
        <v>1031</v>
      </c>
      <c r="E1164" s="15" t="s">
        <v>98</v>
      </c>
      <c r="F1164" s="15" t="s">
        <v>62</v>
      </c>
      <c r="G1164" s="15" t="s">
        <v>3155</v>
      </c>
      <c r="H1164" s="15" t="s">
        <v>3155</v>
      </c>
      <c r="I1164" s="15" t="s">
        <v>3155</v>
      </c>
      <c r="J1164" s="15">
        <v>6</v>
      </c>
      <c r="K1164" s="15" t="s">
        <v>3155</v>
      </c>
      <c r="L1164" s="15">
        <v>201044019</v>
      </c>
      <c r="M1164" s="15" t="s">
        <v>380</v>
      </c>
      <c r="N1164" s="15" t="s">
        <v>101</v>
      </c>
      <c r="O1164" s="18" t="s">
        <v>4487</v>
      </c>
      <c r="P1164" s="22" t="s">
        <v>3841</v>
      </c>
      <c r="Q1164" s="15" t="s">
        <v>382</v>
      </c>
      <c r="R1164" s="18" t="s">
        <v>5737</v>
      </c>
      <c r="S1164" s="22" t="b">
        <f t="shared" si="179"/>
        <v>0</v>
      </c>
      <c r="T1164" s="18">
        <v>0</v>
      </c>
      <c r="U1164" s="18">
        <v>0</v>
      </c>
      <c r="V1164" s="15" t="s">
        <v>6062</v>
      </c>
      <c r="W1164" s="18" t="s">
        <v>386</v>
      </c>
      <c r="X1164" s="18"/>
      <c r="Y1164" s="15" t="s">
        <v>73</v>
      </c>
      <c r="Z1164" s="18" t="s">
        <v>386</v>
      </c>
      <c r="AA1164" s="18" t="s">
        <v>71</v>
      </c>
      <c r="AB1164" s="18" t="s">
        <v>7030</v>
      </c>
      <c r="AC1164" s="67" t="e">
        <f>+VLOOKUP("*"&amp;L1164&amp;"*",'[2]REGISTROS SANITARIOS'!$D$732:$E$1070,2,FALSE)</f>
        <v>#N/A</v>
      </c>
      <c r="AD1164" s="22" t="s">
        <v>44</v>
      </c>
      <c r="AE1164" s="16">
        <v>45951</v>
      </c>
      <c r="AF1164" s="34" t="s">
        <v>73</v>
      </c>
      <c r="AG1164" s="24">
        <v>1</v>
      </c>
      <c r="AH1164" s="18">
        <v>0</v>
      </c>
      <c r="AI1164" s="18" t="s">
        <v>8252</v>
      </c>
      <c r="AJ1164" s="17">
        <v>247.5</v>
      </c>
      <c r="AK1164" s="25">
        <v>247.5</v>
      </c>
      <c r="AL1164" s="25">
        <v>33125</v>
      </c>
      <c r="AM1164" s="35">
        <v>0</v>
      </c>
      <c r="AN1164" s="49">
        <f t="shared" si="181"/>
        <v>8198437.5</v>
      </c>
      <c r="AO1164" s="18"/>
      <c r="AP1164" s="15">
        <v>1</v>
      </c>
      <c r="AQ1164" s="43" t="str">
        <f t="shared" si="182"/>
        <v>SI</v>
      </c>
      <c r="AR1164" s="44">
        <f t="shared" si="183"/>
        <v>8198437.5</v>
      </c>
      <c r="AS1164" s="44">
        <f t="shared" si="184"/>
        <v>8198437.5</v>
      </c>
      <c r="AT1164" s="44">
        <f t="shared" si="185"/>
        <v>8198437.5</v>
      </c>
      <c r="AU1164" s="44">
        <f t="shared" si="186"/>
        <v>8198437.5</v>
      </c>
      <c r="AV1164" s="45" t="b">
        <f t="shared" si="187"/>
        <v>1</v>
      </c>
      <c r="AW1164" s="45" t="b">
        <f t="shared" si="188"/>
        <v>1</v>
      </c>
      <c r="AX1164" s="45"/>
    </row>
    <row r="1165" spans="1:50" s="36" customFormat="1" ht="27.75" customHeight="1" x14ac:dyDescent="0.15">
      <c r="A1165" s="36" t="str">
        <f t="shared" si="180"/>
        <v>Cooperativa de Hospitales de Antioquia - COHAN201050810</v>
      </c>
      <c r="B1165" s="36" t="b">
        <f>+A1165='[1]Anexo 9'!A1165</f>
        <v>1</v>
      </c>
      <c r="C1165" s="18">
        <v>890985122</v>
      </c>
      <c r="D1165" s="18" t="s">
        <v>1031</v>
      </c>
      <c r="E1165" s="15" t="s">
        <v>98</v>
      </c>
      <c r="F1165" s="15" t="s">
        <v>62</v>
      </c>
      <c r="G1165" s="15" t="s">
        <v>3155</v>
      </c>
      <c r="H1165" s="15" t="s">
        <v>3155</v>
      </c>
      <c r="I1165" s="15" t="s">
        <v>3155</v>
      </c>
      <c r="J1165" s="15">
        <v>6</v>
      </c>
      <c r="K1165" s="15" t="s">
        <v>3155</v>
      </c>
      <c r="L1165" s="15">
        <v>201050810</v>
      </c>
      <c r="M1165" s="15" t="s">
        <v>388</v>
      </c>
      <c r="N1165" s="15" t="s">
        <v>101</v>
      </c>
      <c r="O1165" s="18" t="s">
        <v>4488</v>
      </c>
      <c r="P1165" s="22" t="s">
        <v>73</v>
      </c>
      <c r="Q1165" s="15" t="s">
        <v>101</v>
      </c>
      <c r="R1165" s="18" t="s">
        <v>2685</v>
      </c>
      <c r="S1165" s="22" t="b">
        <f t="shared" si="179"/>
        <v>0</v>
      </c>
      <c r="T1165" s="18">
        <v>0</v>
      </c>
      <c r="U1165" s="18">
        <v>0</v>
      </c>
      <c r="V1165" s="15" t="s">
        <v>391</v>
      </c>
      <c r="W1165" s="18" t="s">
        <v>445</v>
      </c>
      <c r="X1165" s="18"/>
      <c r="Y1165" s="15" t="s">
        <v>73</v>
      </c>
      <c r="Z1165" s="18" t="s">
        <v>798</v>
      </c>
      <c r="AA1165" s="18" t="s">
        <v>71</v>
      </c>
      <c r="AB1165" s="18" t="s">
        <v>2774</v>
      </c>
      <c r="AC1165" s="67" t="str">
        <f>+VLOOKUP("*"&amp;L1165&amp;"*",'[2]REGISTROS SANITARIOS'!$D$732:$E$1070,2,FALSE)</f>
        <v>SI</v>
      </c>
      <c r="AD1165" s="22" t="s">
        <v>1025</v>
      </c>
      <c r="AE1165" s="16">
        <v>44396</v>
      </c>
      <c r="AF1165" s="34" t="s">
        <v>73</v>
      </c>
      <c r="AG1165" s="24">
        <v>1</v>
      </c>
      <c r="AH1165" s="18">
        <v>0</v>
      </c>
      <c r="AI1165" s="18" t="s">
        <v>8250</v>
      </c>
      <c r="AJ1165" s="17">
        <v>1265</v>
      </c>
      <c r="AK1165" s="25">
        <v>1265</v>
      </c>
      <c r="AL1165" s="25">
        <v>2063</v>
      </c>
      <c r="AM1165" s="35">
        <v>0</v>
      </c>
      <c r="AN1165" s="49">
        <f t="shared" si="181"/>
        <v>2609695</v>
      </c>
      <c r="AO1165" s="18"/>
      <c r="AP1165" s="15">
        <v>1</v>
      </c>
      <c r="AQ1165" s="43" t="str">
        <f t="shared" si="182"/>
        <v>SI</v>
      </c>
      <c r="AR1165" s="44">
        <f t="shared" si="183"/>
        <v>2609695</v>
      </c>
      <c r="AS1165" s="44">
        <f t="shared" si="184"/>
        <v>2609695</v>
      </c>
      <c r="AT1165" s="44">
        <f t="shared" si="185"/>
        <v>2609695</v>
      </c>
      <c r="AU1165" s="44">
        <f t="shared" si="186"/>
        <v>2609695</v>
      </c>
      <c r="AV1165" s="45" t="b">
        <f t="shared" si="187"/>
        <v>1</v>
      </c>
      <c r="AW1165" s="45" t="b">
        <f t="shared" si="188"/>
        <v>1</v>
      </c>
      <c r="AX1165" s="45"/>
    </row>
    <row r="1166" spans="1:50" s="36" customFormat="1" ht="27.75" customHeight="1" x14ac:dyDescent="0.15">
      <c r="A1166" s="36" t="str">
        <f t="shared" si="180"/>
        <v>Cooperativa de Hospitales de Antioquia - COHAN201063507</v>
      </c>
      <c r="B1166" s="36" t="b">
        <f>+A1166='[1]Anexo 9'!A1166</f>
        <v>1</v>
      </c>
      <c r="C1166" s="18">
        <v>890985122</v>
      </c>
      <c r="D1166" s="18" t="s">
        <v>1031</v>
      </c>
      <c r="E1166" s="15" t="s">
        <v>98</v>
      </c>
      <c r="F1166" s="15" t="s">
        <v>62</v>
      </c>
      <c r="G1166" s="15" t="s">
        <v>3155</v>
      </c>
      <c r="H1166" s="15" t="s">
        <v>3155</v>
      </c>
      <c r="I1166" s="15" t="s">
        <v>3155</v>
      </c>
      <c r="J1166" s="15">
        <v>5</v>
      </c>
      <c r="K1166" s="15" t="s">
        <v>3155</v>
      </c>
      <c r="L1166" s="15">
        <v>201063507</v>
      </c>
      <c r="M1166" s="15" t="s">
        <v>405</v>
      </c>
      <c r="N1166" s="15" t="s">
        <v>406</v>
      </c>
      <c r="O1166" s="18" t="s">
        <v>4489</v>
      </c>
      <c r="P1166" s="22" t="s">
        <v>73</v>
      </c>
      <c r="Q1166" s="15" t="s">
        <v>408</v>
      </c>
      <c r="R1166" s="18" t="s">
        <v>2749</v>
      </c>
      <c r="S1166" s="22" t="b">
        <f t="shared" si="179"/>
        <v>0</v>
      </c>
      <c r="T1166" s="18">
        <v>0</v>
      </c>
      <c r="U1166" s="18">
        <v>0</v>
      </c>
      <c r="V1166" s="15"/>
      <c r="W1166" s="18" t="s">
        <v>258</v>
      </c>
      <c r="X1166" s="18"/>
      <c r="Y1166" s="15" t="s">
        <v>73</v>
      </c>
      <c r="Z1166" s="18" t="s">
        <v>7031</v>
      </c>
      <c r="AA1166" s="18" t="s">
        <v>119</v>
      </c>
      <c r="AB1166" s="18" t="s">
        <v>411</v>
      </c>
      <c r="AC1166" s="67" t="str">
        <f>+VLOOKUP("*"&amp;L1166&amp;"*",'[2]REGISTROS SANITARIOS'!$D$732:$E$1070,2,FALSE)</f>
        <v>SI</v>
      </c>
      <c r="AD1166" s="22" t="s">
        <v>1025</v>
      </c>
      <c r="AE1166" s="16">
        <v>45848</v>
      </c>
      <c r="AF1166" s="34" t="s">
        <v>73</v>
      </c>
      <c r="AG1166" s="24">
        <v>1</v>
      </c>
      <c r="AH1166" s="18">
        <v>0</v>
      </c>
      <c r="AI1166" s="18" t="s">
        <v>8251</v>
      </c>
      <c r="AJ1166" s="17">
        <v>495</v>
      </c>
      <c r="AK1166" s="25">
        <v>495</v>
      </c>
      <c r="AL1166" s="25">
        <v>145</v>
      </c>
      <c r="AM1166" s="35">
        <v>0</v>
      </c>
      <c r="AN1166" s="49">
        <f t="shared" si="181"/>
        <v>71775</v>
      </c>
      <c r="AO1166" s="18"/>
      <c r="AP1166" s="15">
        <v>1</v>
      </c>
      <c r="AQ1166" s="43" t="str">
        <f t="shared" si="182"/>
        <v>SI</v>
      </c>
      <c r="AR1166" s="44">
        <f t="shared" si="183"/>
        <v>71775</v>
      </c>
      <c r="AS1166" s="44">
        <f t="shared" si="184"/>
        <v>71775</v>
      </c>
      <c r="AT1166" s="44">
        <f t="shared" si="185"/>
        <v>71775</v>
      </c>
      <c r="AU1166" s="44">
        <f t="shared" si="186"/>
        <v>71775</v>
      </c>
      <c r="AV1166" s="45" t="b">
        <f t="shared" si="187"/>
        <v>1</v>
      </c>
      <c r="AW1166" s="45" t="b">
        <f t="shared" si="188"/>
        <v>1</v>
      </c>
      <c r="AX1166" s="45"/>
    </row>
    <row r="1167" spans="1:50" s="36" customFormat="1" ht="27.75" customHeight="1" x14ac:dyDescent="0.15">
      <c r="A1167" s="36" t="str">
        <f t="shared" si="180"/>
        <v>Cooperativa de Hospitales de Antioquia - COHAN201080110</v>
      </c>
      <c r="B1167" s="36" t="b">
        <f>+A1167='[1]Anexo 9'!A1167</f>
        <v>1</v>
      </c>
      <c r="C1167" s="18">
        <v>890985122</v>
      </c>
      <c r="D1167" s="18" t="s">
        <v>1031</v>
      </c>
      <c r="E1167" s="15" t="s">
        <v>98</v>
      </c>
      <c r="F1167" s="15" t="s">
        <v>202</v>
      </c>
      <c r="G1167" s="15">
        <f>+VLOOKUP(F1167,[3]Sheet1!$E$3:$G$74,3,FALSE)</f>
        <v>6</v>
      </c>
      <c r="H1167" s="15">
        <f>+VLOOKUP(D1167&amp;F1167,'TD para paquetes'!$E$3:$I$441,5,FALSE)</f>
        <v>6</v>
      </c>
      <c r="I1167" s="15" t="s">
        <v>1025</v>
      </c>
      <c r="J1167" s="15">
        <v>7</v>
      </c>
      <c r="K1167" s="15">
        <v>7</v>
      </c>
      <c r="L1167" s="15">
        <v>201080110</v>
      </c>
      <c r="M1167" s="15" t="s">
        <v>203</v>
      </c>
      <c r="N1167" s="15" t="s">
        <v>101</v>
      </c>
      <c r="O1167" s="18" t="s">
        <v>4490</v>
      </c>
      <c r="P1167" s="22" t="s">
        <v>73</v>
      </c>
      <c r="Q1167" s="15" t="s">
        <v>114</v>
      </c>
      <c r="R1167" s="18" t="s">
        <v>5738</v>
      </c>
      <c r="S1167" s="22" t="b">
        <f t="shared" si="179"/>
        <v>0</v>
      </c>
      <c r="T1167" s="18">
        <v>0</v>
      </c>
      <c r="U1167" s="18">
        <v>0</v>
      </c>
      <c r="V1167" s="15" t="s">
        <v>205</v>
      </c>
      <c r="W1167" s="18" t="s">
        <v>206</v>
      </c>
      <c r="X1167" s="18"/>
      <c r="Y1167" s="15" t="s">
        <v>73</v>
      </c>
      <c r="Z1167" s="18" t="s">
        <v>2854</v>
      </c>
      <c r="AA1167" s="18" t="s">
        <v>71</v>
      </c>
      <c r="AB1167" s="18" t="s">
        <v>209</v>
      </c>
      <c r="AC1167" s="67" t="e">
        <f>+VLOOKUP("*"&amp;L1167&amp;"*",'[2]REGISTROS SANITARIOS'!$D$732:$E$1070,2,FALSE)</f>
        <v>#N/A</v>
      </c>
      <c r="AD1167" s="22" t="s">
        <v>44</v>
      </c>
      <c r="AE1167" s="16">
        <v>46586</v>
      </c>
      <c r="AF1167" s="34" t="s">
        <v>73</v>
      </c>
      <c r="AG1167" s="24">
        <v>1</v>
      </c>
      <c r="AH1167" s="18">
        <v>0</v>
      </c>
      <c r="AI1167" s="18" t="s">
        <v>8247</v>
      </c>
      <c r="AJ1167" s="17">
        <v>1650</v>
      </c>
      <c r="AK1167" s="25">
        <v>1650</v>
      </c>
      <c r="AL1167" s="25">
        <v>236</v>
      </c>
      <c r="AM1167" s="35">
        <v>0.19</v>
      </c>
      <c r="AN1167" s="49">
        <f t="shared" si="181"/>
        <v>463386</v>
      </c>
      <c r="AO1167" s="18"/>
      <c r="AP1167" s="15">
        <v>1</v>
      </c>
      <c r="AQ1167" s="43" t="str">
        <f t="shared" si="182"/>
        <v>SI</v>
      </c>
      <c r="AR1167" s="44">
        <f t="shared" si="183"/>
        <v>463385.99999999994</v>
      </c>
      <c r="AS1167" s="44">
        <f t="shared" si="184"/>
        <v>389400</v>
      </c>
      <c r="AT1167" s="44">
        <f t="shared" si="185"/>
        <v>389400</v>
      </c>
      <c r="AU1167" s="44">
        <f t="shared" si="186"/>
        <v>463385.99999999994</v>
      </c>
      <c r="AV1167" s="45" t="b">
        <f t="shared" si="187"/>
        <v>1</v>
      </c>
      <c r="AW1167" s="45" t="b">
        <f t="shared" si="188"/>
        <v>0</v>
      </c>
      <c r="AX1167" s="45"/>
    </row>
    <row r="1168" spans="1:50" s="36" customFormat="1" ht="27.75" customHeight="1" x14ac:dyDescent="0.15">
      <c r="A1168" s="36" t="str">
        <f t="shared" si="180"/>
        <v>Cooperativa de Hospitales de Antioquia - COHAN201080210</v>
      </c>
      <c r="B1168" s="36" t="b">
        <f>+A1168='[1]Anexo 9'!A1168</f>
        <v>1</v>
      </c>
      <c r="C1168" s="18">
        <v>890985122</v>
      </c>
      <c r="D1168" s="18" t="s">
        <v>1031</v>
      </c>
      <c r="E1168" s="15" t="s">
        <v>98</v>
      </c>
      <c r="F1168" s="15" t="s">
        <v>202</v>
      </c>
      <c r="G1168" s="15">
        <f>+VLOOKUP(F1168,[3]Sheet1!$E$3:$G$74,3,FALSE)</f>
        <v>6</v>
      </c>
      <c r="H1168" s="15">
        <f>+VLOOKUP(D1168&amp;F1168,'TD para paquetes'!$E$3:$I$441,5,FALSE)</f>
        <v>6</v>
      </c>
      <c r="I1168" s="15" t="s">
        <v>1025</v>
      </c>
      <c r="J1168" s="15">
        <v>7</v>
      </c>
      <c r="K1168" s="15">
        <v>7</v>
      </c>
      <c r="L1168" s="15">
        <v>201080210</v>
      </c>
      <c r="M1168" s="15" t="s">
        <v>210</v>
      </c>
      <c r="N1168" s="15" t="s">
        <v>101</v>
      </c>
      <c r="O1168" s="18" t="s">
        <v>4491</v>
      </c>
      <c r="P1168" s="22" t="s">
        <v>73</v>
      </c>
      <c r="Q1168" s="15" t="s">
        <v>114</v>
      </c>
      <c r="R1168" s="18" t="s">
        <v>5738</v>
      </c>
      <c r="S1168" s="22" t="b">
        <f t="shared" si="179"/>
        <v>0</v>
      </c>
      <c r="T1168" s="18">
        <v>0</v>
      </c>
      <c r="U1168" s="18">
        <v>0</v>
      </c>
      <c r="V1168" s="15" t="s">
        <v>205</v>
      </c>
      <c r="W1168" s="18" t="s">
        <v>206</v>
      </c>
      <c r="X1168" s="18"/>
      <c r="Y1168" s="15" t="s">
        <v>73</v>
      </c>
      <c r="Z1168" s="18" t="s">
        <v>7032</v>
      </c>
      <c r="AA1168" s="18" t="s">
        <v>71</v>
      </c>
      <c r="AB1168" s="18" t="s">
        <v>209</v>
      </c>
      <c r="AC1168" s="67" t="e">
        <f>+VLOOKUP("*"&amp;L1168&amp;"*",'[2]REGISTROS SANITARIOS'!$D$732:$E$1070,2,FALSE)</f>
        <v>#N/A</v>
      </c>
      <c r="AD1168" s="22" t="s">
        <v>44</v>
      </c>
      <c r="AE1168" s="16">
        <v>46586</v>
      </c>
      <c r="AF1168" s="34" t="s">
        <v>73</v>
      </c>
      <c r="AG1168" s="24">
        <v>1</v>
      </c>
      <c r="AH1168" s="18">
        <v>0</v>
      </c>
      <c r="AI1168" s="18" t="s">
        <v>8247</v>
      </c>
      <c r="AJ1168" s="17">
        <v>5500</v>
      </c>
      <c r="AK1168" s="25">
        <v>5500</v>
      </c>
      <c r="AL1168" s="25">
        <v>236</v>
      </c>
      <c r="AM1168" s="35">
        <v>0.19</v>
      </c>
      <c r="AN1168" s="49">
        <f t="shared" si="181"/>
        <v>1544620</v>
      </c>
      <c r="AO1168" s="18"/>
      <c r="AP1168" s="15">
        <v>1</v>
      </c>
      <c r="AQ1168" s="43" t="str">
        <f t="shared" si="182"/>
        <v>SI</v>
      </c>
      <c r="AR1168" s="44">
        <f t="shared" si="183"/>
        <v>1544619.9999999998</v>
      </c>
      <c r="AS1168" s="44">
        <f t="shared" si="184"/>
        <v>1298000</v>
      </c>
      <c r="AT1168" s="44">
        <f t="shared" si="185"/>
        <v>1298000</v>
      </c>
      <c r="AU1168" s="44">
        <f t="shared" si="186"/>
        <v>1544619.9999999998</v>
      </c>
      <c r="AV1168" s="45" t="b">
        <f t="shared" si="187"/>
        <v>1</v>
      </c>
      <c r="AW1168" s="45" t="b">
        <f t="shared" si="188"/>
        <v>0</v>
      </c>
      <c r="AX1168" s="45"/>
    </row>
    <row r="1169" spans="1:50" s="36" customFormat="1" ht="27.75" customHeight="1" x14ac:dyDescent="0.15">
      <c r="A1169" s="36" t="str">
        <f t="shared" si="180"/>
        <v>Cooperativa de Hospitales de Antioquia - COHAN201080310</v>
      </c>
      <c r="B1169" s="36" t="b">
        <f>+A1169='[1]Anexo 9'!A1169</f>
        <v>1</v>
      </c>
      <c r="C1169" s="18">
        <v>890985122</v>
      </c>
      <c r="D1169" s="18" t="s">
        <v>1031</v>
      </c>
      <c r="E1169" s="15" t="s">
        <v>98</v>
      </c>
      <c r="F1169" s="15" t="s">
        <v>202</v>
      </c>
      <c r="G1169" s="15">
        <f>+VLOOKUP(F1169,[3]Sheet1!$E$3:$G$74,3,FALSE)</f>
        <v>6</v>
      </c>
      <c r="H1169" s="15">
        <f>+VLOOKUP(D1169&amp;F1169,'TD para paquetes'!$E$3:$I$441,5,FALSE)</f>
        <v>6</v>
      </c>
      <c r="I1169" s="15" t="s">
        <v>1025</v>
      </c>
      <c r="J1169" s="15">
        <v>7</v>
      </c>
      <c r="K1169" s="15">
        <v>7</v>
      </c>
      <c r="L1169" s="15">
        <v>201080310</v>
      </c>
      <c r="M1169" s="15" t="s">
        <v>212</v>
      </c>
      <c r="N1169" s="15" t="s">
        <v>101</v>
      </c>
      <c r="O1169" s="18" t="s">
        <v>4492</v>
      </c>
      <c r="P1169" s="22" t="s">
        <v>73</v>
      </c>
      <c r="Q1169" s="15" t="s">
        <v>114</v>
      </c>
      <c r="R1169" s="18" t="s">
        <v>5738</v>
      </c>
      <c r="S1169" s="22" t="b">
        <f t="shared" si="179"/>
        <v>0</v>
      </c>
      <c r="T1169" s="18">
        <v>0</v>
      </c>
      <c r="U1169" s="18">
        <v>0</v>
      </c>
      <c r="V1169" s="15" t="s">
        <v>205</v>
      </c>
      <c r="W1169" s="18" t="s">
        <v>206</v>
      </c>
      <c r="X1169" s="18"/>
      <c r="Y1169" s="15" t="s">
        <v>73</v>
      </c>
      <c r="Z1169" s="18" t="s">
        <v>206</v>
      </c>
      <c r="AA1169" s="18" t="s">
        <v>71</v>
      </c>
      <c r="AB1169" s="18" t="s">
        <v>209</v>
      </c>
      <c r="AC1169" s="67" t="e">
        <f>+VLOOKUP("*"&amp;L1169&amp;"*",'[2]REGISTROS SANITARIOS'!$D$732:$E$1070,2,FALSE)</f>
        <v>#N/A</v>
      </c>
      <c r="AD1169" s="22" t="s">
        <v>44</v>
      </c>
      <c r="AE1169" s="16">
        <v>46586</v>
      </c>
      <c r="AF1169" s="34" t="s">
        <v>73</v>
      </c>
      <c r="AG1169" s="24">
        <v>1</v>
      </c>
      <c r="AH1169" s="18">
        <v>0</v>
      </c>
      <c r="AI1169" s="18" t="s">
        <v>8247</v>
      </c>
      <c r="AJ1169" s="17">
        <v>550</v>
      </c>
      <c r="AK1169" s="25">
        <v>550</v>
      </c>
      <c r="AL1169" s="25">
        <v>236</v>
      </c>
      <c r="AM1169" s="35">
        <v>0.19</v>
      </c>
      <c r="AN1169" s="49">
        <f t="shared" si="181"/>
        <v>154462</v>
      </c>
      <c r="AO1169" s="18"/>
      <c r="AP1169" s="15">
        <v>1</v>
      </c>
      <c r="AQ1169" s="43" t="str">
        <f t="shared" si="182"/>
        <v>SI</v>
      </c>
      <c r="AR1169" s="44">
        <f t="shared" si="183"/>
        <v>154462</v>
      </c>
      <c r="AS1169" s="44">
        <f t="shared" si="184"/>
        <v>129800</v>
      </c>
      <c r="AT1169" s="44">
        <f t="shared" si="185"/>
        <v>129800</v>
      </c>
      <c r="AU1169" s="44">
        <f t="shared" si="186"/>
        <v>154462</v>
      </c>
      <c r="AV1169" s="45" t="b">
        <f t="shared" si="187"/>
        <v>1</v>
      </c>
      <c r="AW1169" s="45" t="b">
        <f t="shared" si="188"/>
        <v>0</v>
      </c>
      <c r="AX1169" s="45"/>
    </row>
    <row r="1170" spans="1:50" s="36" customFormat="1" ht="27.75" customHeight="1" x14ac:dyDescent="0.15">
      <c r="A1170" s="36" t="str">
        <f t="shared" si="180"/>
        <v>Cooperativa de Hospitales de Antioquia - COHAN201080410</v>
      </c>
      <c r="B1170" s="36" t="b">
        <f>+A1170='[1]Anexo 9'!A1170</f>
        <v>1</v>
      </c>
      <c r="C1170" s="18">
        <v>890985122</v>
      </c>
      <c r="D1170" s="18" t="s">
        <v>1031</v>
      </c>
      <c r="E1170" s="15" t="s">
        <v>98</v>
      </c>
      <c r="F1170" s="15" t="s">
        <v>202</v>
      </c>
      <c r="G1170" s="15">
        <f>+VLOOKUP(F1170,[3]Sheet1!$E$3:$G$74,3,FALSE)</f>
        <v>6</v>
      </c>
      <c r="H1170" s="15">
        <f>+VLOOKUP(D1170&amp;F1170,'TD para paquetes'!$E$3:$I$441,5,FALSE)</f>
        <v>6</v>
      </c>
      <c r="I1170" s="15" t="s">
        <v>1025</v>
      </c>
      <c r="J1170" s="15">
        <v>7</v>
      </c>
      <c r="K1170" s="15">
        <v>7</v>
      </c>
      <c r="L1170" s="15">
        <v>201080410</v>
      </c>
      <c r="M1170" s="15" t="s">
        <v>214</v>
      </c>
      <c r="N1170" s="15" t="s">
        <v>101</v>
      </c>
      <c r="O1170" s="18" t="s">
        <v>4493</v>
      </c>
      <c r="P1170" s="22" t="s">
        <v>73</v>
      </c>
      <c r="Q1170" s="15" t="s">
        <v>114</v>
      </c>
      <c r="R1170" s="18" t="s">
        <v>5738</v>
      </c>
      <c r="S1170" s="22" t="b">
        <f t="shared" si="179"/>
        <v>0</v>
      </c>
      <c r="T1170" s="18">
        <v>0</v>
      </c>
      <c r="U1170" s="18">
        <v>0</v>
      </c>
      <c r="V1170" s="15" t="s">
        <v>205</v>
      </c>
      <c r="W1170" s="18" t="s">
        <v>6313</v>
      </c>
      <c r="X1170" s="18"/>
      <c r="Y1170" s="15" t="s">
        <v>73</v>
      </c>
      <c r="Z1170" s="18" t="s">
        <v>7033</v>
      </c>
      <c r="AA1170" s="18" t="s">
        <v>71</v>
      </c>
      <c r="AB1170" s="18" t="s">
        <v>209</v>
      </c>
      <c r="AC1170" s="67" t="e">
        <f>+VLOOKUP("*"&amp;L1170&amp;"*",'[2]REGISTROS SANITARIOS'!$D$732:$E$1070,2,FALSE)</f>
        <v>#N/A</v>
      </c>
      <c r="AD1170" s="22" t="s">
        <v>44</v>
      </c>
      <c r="AE1170" s="16">
        <v>46586</v>
      </c>
      <c r="AF1170" s="34" t="s">
        <v>73</v>
      </c>
      <c r="AG1170" s="24">
        <v>1</v>
      </c>
      <c r="AH1170" s="18">
        <v>0</v>
      </c>
      <c r="AI1170" s="18" t="s">
        <v>8247</v>
      </c>
      <c r="AJ1170" s="17">
        <v>4400</v>
      </c>
      <c r="AK1170" s="25">
        <v>4400</v>
      </c>
      <c r="AL1170" s="25">
        <v>236</v>
      </c>
      <c r="AM1170" s="35">
        <v>0.19</v>
      </c>
      <c r="AN1170" s="49">
        <f t="shared" si="181"/>
        <v>1235696</v>
      </c>
      <c r="AO1170" s="18"/>
      <c r="AP1170" s="15">
        <v>1</v>
      </c>
      <c r="AQ1170" s="43" t="str">
        <f t="shared" si="182"/>
        <v>SI</v>
      </c>
      <c r="AR1170" s="44">
        <f t="shared" si="183"/>
        <v>1235696</v>
      </c>
      <c r="AS1170" s="44">
        <f t="shared" si="184"/>
        <v>1038400</v>
      </c>
      <c r="AT1170" s="44">
        <f t="shared" si="185"/>
        <v>1038400</v>
      </c>
      <c r="AU1170" s="44">
        <f t="shared" si="186"/>
        <v>1235696</v>
      </c>
      <c r="AV1170" s="45" t="b">
        <f t="shared" si="187"/>
        <v>1</v>
      </c>
      <c r="AW1170" s="45" t="b">
        <f t="shared" si="188"/>
        <v>0</v>
      </c>
      <c r="AX1170" s="45"/>
    </row>
    <row r="1171" spans="1:50" s="36" customFormat="1" ht="27.75" customHeight="1" x14ac:dyDescent="0.15">
      <c r="A1171" s="36" t="str">
        <f t="shared" si="180"/>
        <v>Cooperativa de Hospitales de Antioquia - COHAN201080510</v>
      </c>
      <c r="B1171" s="36" t="b">
        <f>+A1171='[1]Anexo 9'!A1171</f>
        <v>1</v>
      </c>
      <c r="C1171" s="18">
        <v>890985122</v>
      </c>
      <c r="D1171" s="18" t="s">
        <v>1031</v>
      </c>
      <c r="E1171" s="15" t="s">
        <v>98</v>
      </c>
      <c r="F1171" s="15" t="s">
        <v>202</v>
      </c>
      <c r="G1171" s="15">
        <f>+VLOOKUP(F1171,[3]Sheet1!$E$3:$G$74,3,FALSE)</f>
        <v>6</v>
      </c>
      <c r="H1171" s="15">
        <f>+VLOOKUP(D1171&amp;F1171,'TD para paquetes'!$E$3:$I$441,5,FALSE)</f>
        <v>6</v>
      </c>
      <c r="I1171" s="15" t="s">
        <v>1025</v>
      </c>
      <c r="J1171" s="15">
        <v>7</v>
      </c>
      <c r="K1171" s="15">
        <v>7</v>
      </c>
      <c r="L1171" s="15">
        <v>201080510</v>
      </c>
      <c r="M1171" s="15" t="s">
        <v>216</v>
      </c>
      <c r="N1171" s="15" t="s">
        <v>101</v>
      </c>
      <c r="O1171" s="18" t="s">
        <v>4494</v>
      </c>
      <c r="P1171" s="22" t="s">
        <v>73</v>
      </c>
      <c r="Q1171" s="15" t="s">
        <v>114</v>
      </c>
      <c r="R1171" s="18" t="s">
        <v>5738</v>
      </c>
      <c r="S1171" s="22" t="b">
        <f t="shared" si="179"/>
        <v>0</v>
      </c>
      <c r="T1171" s="18">
        <v>0</v>
      </c>
      <c r="U1171" s="18">
        <v>0</v>
      </c>
      <c r="V1171" s="15" t="s">
        <v>205</v>
      </c>
      <c r="W1171" s="18" t="s">
        <v>206</v>
      </c>
      <c r="X1171" s="18"/>
      <c r="Y1171" s="15" t="s">
        <v>73</v>
      </c>
      <c r="Z1171" s="18" t="s">
        <v>206</v>
      </c>
      <c r="AA1171" s="18" t="s">
        <v>71</v>
      </c>
      <c r="AB1171" s="18" t="s">
        <v>209</v>
      </c>
      <c r="AC1171" s="67" t="e">
        <f>+VLOOKUP("*"&amp;L1171&amp;"*",'[2]REGISTROS SANITARIOS'!$D$732:$E$1070,2,FALSE)</f>
        <v>#N/A</v>
      </c>
      <c r="AD1171" s="22" t="s">
        <v>44</v>
      </c>
      <c r="AE1171" s="16">
        <v>46586</v>
      </c>
      <c r="AF1171" s="34" t="s">
        <v>73</v>
      </c>
      <c r="AG1171" s="24">
        <v>1</v>
      </c>
      <c r="AH1171" s="18">
        <v>0</v>
      </c>
      <c r="AI1171" s="18" t="s">
        <v>8247</v>
      </c>
      <c r="AJ1171" s="17">
        <v>2750</v>
      </c>
      <c r="AK1171" s="25">
        <v>2750</v>
      </c>
      <c r="AL1171" s="25">
        <v>236</v>
      </c>
      <c r="AM1171" s="35">
        <v>0.19</v>
      </c>
      <c r="AN1171" s="49">
        <f t="shared" si="181"/>
        <v>772310</v>
      </c>
      <c r="AO1171" s="18"/>
      <c r="AP1171" s="15">
        <v>1</v>
      </c>
      <c r="AQ1171" s="43" t="str">
        <f t="shared" si="182"/>
        <v>SI</v>
      </c>
      <c r="AR1171" s="44">
        <f t="shared" si="183"/>
        <v>772309.99999999988</v>
      </c>
      <c r="AS1171" s="44">
        <f t="shared" si="184"/>
        <v>649000</v>
      </c>
      <c r="AT1171" s="44">
        <f t="shared" si="185"/>
        <v>649000</v>
      </c>
      <c r="AU1171" s="44">
        <f t="shared" si="186"/>
        <v>772309.99999999988</v>
      </c>
      <c r="AV1171" s="45" t="b">
        <f t="shared" si="187"/>
        <v>1</v>
      </c>
      <c r="AW1171" s="45" t="b">
        <f t="shared" si="188"/>
        <v>0</v>
      </c>
      <c r="AX1171" s="45"/>
    </row>
    <row r="1172" spans="1:50" s="36" customFormat="1" ht="27.75" customHeight="1" x14ac:dyDescent="0.15">
      <c r="A1172" s="36" t="str">
        <f t="shared" si="180"/>
        <v>Cooperativa de Hospitales de Antioquia - COHAN201080610</v>
      </c>
      <c r="B1172" s="36" t="b">
        <f>+A1172='[1]Anexo 9'!A1172</f>
        <v>1</v>
      </c>
      <c r="C1172" s="18">
        <v>890985122</v>
      </c>
      <c r="D1172" s="18" t="s">
        <v>1031</v>
      </c>
      <c r="E1172" s="15" t="s">
        <v>98</v>
      </c>
      <c r="F1172" s="15" t="s">
        <v>202</v>
      </c>
      <c r="G1172" s="15">
        <f>+VLOOKUP(F1172,[3]Sheet1!$E$3:$G$74,3,FALSE)</f>
        <v>6</v>
      </c>
      <c r="H1172" s="15">
        <f>+VLOOKUP(D1172&amp;F1172,'TD para paquetes'!$E$3:$I$441,5,FALSE)</f>
        <v>6</v>
      </c>
      <c r="I1172" s="15" t="s">
        <v>1025</v>
      </c>
      <c r="J1172" s="15">
        <v>7</v>
      </c>
      <c r="K1172" s="15">
        <v>7</v>
      </c>
      <c r="L1172" s="15">
        <v>201080610</v>
      </c>
      <c r="M1172" s="15" t="s">
        <v>218</v>
      </c>
      <c r="N1172" s="15" t="s">
        <v>101</v>
      </c>
      <c r="O1172" s="18" t="s">
        <v>4495</v>
      </c>
      <c r="P1172" s="22" t="s">
        <v>73</v>
      </c>
      <c r="Q1172" s="15" t="s">
        <v>114</v>
      </c>
      <c r="R1172" s="18" t="s">
        <v>5738</v>
      </c>
      <c r="S1172" s="22" t="b">
        <f t="shared" si="179"/>
        <v>0</v>
      </c>
      <c r="T1172" s="18">
        <v>0</v>
      </c>
      <c r="U1172" s="18">
        <v>0</v>
      </c>
      <c r="V1172" s="15" t="s">
        <v>205</v>
      </c>
      <c r="W1172" s="18" t="s">
        <v>206</v>
      </c>
      <c r="X1172" s="18"/>
      <c r="Y1172" s="15" t="s">
        <v>73</v>
      </c>
      <c r="Z1172" s="18" t="s">
        <v>2854</v>
      </c>
      <c r="AA1172" s="18" t="s">
        <v>71</v>
      </c>
      <c r="AB1172" s="18" t="s">
        <v>209</v>
      </c>
      <c r="AC1172" s="67" t="e">
        <f>+VLOOKUP("*"&amp;L1172&amp;"*",'[2]REGISTROS SANITARIOS'!$D$732:$E$1070,2,FALSE)</f>
        <v>#N/A</v>
      </c>
      <c r="AD1172" s="22" t="s">
        <v>44</v>
      </c>
      <c r="AE1172" s="16">
        <v>46586</v>
      </c>
      <c r="AF1172" s="34" t="s">
        <v>73</v>
      </c>
      <c r="AG1172" s="24">
        <v>1</v>
      </c>
      <c r="AH1172" s="18">
        <v>0</v>
      </c>
      <c r="AI1172" s="18" t="s">
        <v>8247</v>
      </c>
      <c r="AJ1172" s="17">
        <v>550</v>
      </c>
      <c r="AK1172" s="25">
        <v>550</v>
      </c>
      <c r="AL1172" s="25">
        <v>236</v>
      </c>
      <c r="AM1172" s="35">
        <v>0.19</v>
      </c>
      <c r="AN1172" s="49">
        <f t="shared" si="181"/>
        <v>154462</v>
      </c>
      <c r="AO1172" s="18"/>
      <c r="AP1172" s="15">
        <v>1</v>
      </c>
      <c r="AQ1172" s="43" t="str">
        <f t="shared" si="182"/>
        <v>SI</v>
      </c>
      <c r="AR1172" s="44">
        <f t="shared" si="183"/>
        <v>154462</v>
      </c>
      <c r="AS1172" s="44">
        <f t="shared" si="184"/>
        <v>129800</v>
      </c>
      <c r="AT1172" s="44">
        <f t="shared" si="185"/>
        <v>129800</v>
      </c>
      <c r="AU1172" s="44">
        <f t="shared" si="186"/>
        <v>154462</v>
      </c>
      <c r="AV1172" s="45" t="b">
        <f t="shared" si="187"/>
        <v>1</v>
      </c>
      <c r="AW1172" s="45" t="b">
        <f t="shared" si="188"/>
        <v>0</v>
      </c>
      <c r="AX1172" s="45"/>
    </row>
    <row r="1173" spans="1:50" s="36" customFormat="1" ht="27.75" customHeight="1" x14ac:dyDescent="0.15">
      <c r="A1173" s="36" t="str">
        <f t="shared" si="180"/>
        <v>Cooperativa de Hospitales de Antioquia - COHAN201090810</v>
      </c>
      <c r="B1173" s="36" t="b">
        <f>+A1173='[1]Anexo 9'!A1173</f>
        <v>1</v>
      </c>
      <c r="C1173" s="18">
        <v>890985122</v>
      </c>
      <c r="D1173" s="18" t="s">
        <v>1031</v>
      </c>
      <c r="E1173" s="15" t="s">
        <v>98</v>
      </c>
      <c r="F1173" s="15" t="s">
        <v>62</v>
      </c>
      <c r="G1173" s="15" t="s">
        <v>3155</v>
      </c>
      <c r="H1173" s="15" t="s">
        <v>3155</v>
      </c>
      <c r="I1173" s="15" t="s">
        <v>3155</v>
      </c>
      <c r="J1173" s="15">
        <v>8</v>
      </c>
      <c r="K1173" s="15" t="s">
        <v>3155</v>
      </c>
      <c r="L1173" s="15">
        <v>201090810</v>
      </c>
      <c r="M1173" s="15" t="s">
        <v>415</v>
      </c>
      <c r="N1173" s="15" t="s">
        <v>101</v>
      </c>
      <c r="O1173" s="18" t="s">
        <v>2777</v>
      </c>
      <c r="P1173" s="22" t="s">
        <v>3841</v>
      </c>
      <c r="Q1173" s="15" t="s">
        <v>114</v>
      </c>
      <c r="R1173" s="18" t="s">
        <v>2716</v>
      </c>
      <c r="S1173" s="22" t="b">
        <f t="shared" si="179"/>
        <v>0</v>
      </c>
      <c r="T1173" s="18">
        <v>0</v>
      </c>
      <c r="U1173" s="18" t="s">
        <v>6314</v>
      </c>
      <c r="V1173" s="15" t="s">
        <v>311</v>
      </c>
      <c r="W1173" s="18" t="s">
        <v>312</v>
      </c>
      <c r="X1173" s="18"/>
      <c r="Y1173" s="15" t="s">
        <v>73</v>
      </c>
      <c r="Z1173" s="18" t="s">
        <v>1040</v>
      </c>
      <c r="AA1173" s="18" t="s">
        <v>71</v>
      </c>
      <c r="AB1173" s="18" t="s">
        <v>313</v>
      </c>
      <c r="AC1173" s="67" t="str">
        <f>+VLOOKUP("*"&amp;L1173&amp;"*",'[2]REGISTROS SANITARIOS'!$D$732:$E$1070,2,FALSE)</f>
        <v>SI</v>
      </c>
      <c r="AD1173" s="22" t="s">
        <v>1025</v>
      </c>
      <c r="AE1173" s="16">
        <v>44706</v>
      </c>
      <c r="AF1173" s="34" t="s">
        <v>73</v>
      </c>
      <c r="AG1173" s="24">
        <v>1</v>
      </c>
      <c r="AH1173" s="18">
        <v>0</v>
      </c>
      <c r="AI1173" s="18" t="s">
        <v>8247</v>
      </c>
      <c r="AJ1173" s="17">
        <v>19250</v>
      </c>
      <c r="AK1173" s="25">
        <v>19250</v>
      </c>
      <c r="AL1173" s="25">
        <v>219</v>
      </c>
      <c r="AM1173" s="35">
        <v>0.19</v>
      </c>
      <c r="AN1173" s="49">
        <f t="shared" si="181"/>
        <v>5016742.5</v>
      </c>
      <c r="AO1173" s="18"/>
      <c r="AP1173" s="15">
        <v>1</v>
      </c>
      <c r="AQ1173" s="43" t="str">
        <f t="shared" si="182"/>
        <v>SI</v>
      </c>
      <c r="AR1173" s="44">
        <f t="shared" si="183"/>
        <v>5016742.5</v>
      </c>
      <c r="AS1173" s="44">
        <f t="shared" si="184"/>
        <v>4215750</v>
      </c>
      <c r="AT1173" s="44">
        <f t="shared" si="185"/>
        <v>4215750</v>
      </c>
      <c r="AU1173" s="44">
        <f t="shared" si="186"/>
        <v>5016742.5</v>
      </c>
      <c r="AV1173" s="45" t="b">
        <f t="shared" si="187"/>
        <v>1</v>
      </c>
      <c r="AW1173" s="45" t="b">
        <f t="shared" si="188"/>
        <v>0</v>
      </c>
      <c r="AX1173" s="45"/>
    </row>
    <row r="1174" spans="1:50" s="36" customFormat="1" ht="27.75" customHeight="1" x14ac:dyDescent="0.15">
      <c r="A1174" s="36" t="str">
        <f t="shared" si="180"/>
        <v>Cooperativa de Hospitales de Antioquia - COHAN201094010</v>
      </c>
      <c r="B1174" s="36" t="b">
        <f>+A1174='[1]Anexo 9'!A1174</f>
        <v>1</v>
      </c>
      <c r="C1174" s="18">
        <v>890985122</v>
      </c>
      <c r="D1174" s="18" t="s">
        <v>1031</v>
      </c>
      <c r="E1174" s="15" t="s">
        <v>98</v>
      </c>
      <c r="F1174" s="15" t="s">
        <v>62</v>
      </c>
      <c r="G1174" s="15" t="s">
        <v>3155</v>
      </c>
      <c r="H1174" s="15" t="s">
        <v>3155</v>
      </c>
      <c r="I1174" s="15" t="s">
        <v>3155</v>
      </c>
      <c r="J1174" s="15">
        <v>8</v>
      </c>
      <c r="K1174" s="15" t="s">
        <v>3155</v>
      </c>
      <c r="L1174" s="15">
        <v>201094010</v>
      </c>
      <c r="M1174" s="15" t="s">
        <v>416</v>
      </c>
      <c r="N1174" s="15" t="s">
        <v>101</v>
      </c>
      <c r="O1174" s="18" t="s">
        <v>4496</v>
      </c>
      <c r="P1174" s="22" t="s">
        <v>73</v>
      </c>
      <c r="Q1174" s="15" t="s">
        <v>101</v>
      </c>
      <c r="R1174" s="18" t="s">
        <v>5739</v>
      </c>
      <c r="S1174" s="22" t="b">
        <f t="shared" si="179"/>
        <v>0</v>
      </c>
      <c r="T1174" s="18">
        <v>0</v>
      </c>
      <c r="U1174" s="18">
        <v>0</v>
      </c>
      <c r="V1174" s="15" t="s">
        <v>6064</v>
      </c>
      <c r="W1174" s="18" t="s">
        <v>258</v>
      </c>
      <c r="X1174" s="18"/>
      <c r="Y1174" s="15" t="s">
        <v>73</v>
      </c>
      <c r="Z1174" s="18" t="s">
        <v>2793</v>
      </c>
      <c r="AA1174" s="18" t="s">
        <v>71</v>
      </c>
      <c r="AB1174" s="18" t="s">
        <v>3051</v>
      </c>
      <c r="AC1174" s="67" t="e">
        <f>+VLOOKUP("*"&amp;L1174&amp;"*",'[2]REGISTROS SANITARIOS'!$D$732:$E$1070,2,FALSE)</f>
        <v>#N/A</v>
      </c>
      <c r="AD1174" s="22" t="s">
        <v>44</v>
      </c>
      <c r="AE1174" s="16">
        <v>46789</v>
      </c>
      <c r="AF1174" s="34" t="s">
        <v>73</v>
      </c>
      <c r="AG1174" s="24">
        <v>1</v>
      </c>
      <c r="AH1174" s="18">
        <v>0</v>
      </c>
      <c r="AI1174" s="18" t="s">
        <v>8247</v>
      </c>
      <c r="AJ1174" s="17">
        <v>132</v>
      </c>
      <c r="AK1174" s="25">
        <v>132</v>
      </c>
      <c r="AL1174" s="25">
        <v>1063</v>
      </c>
      <c r="AM1174" s="35">
        <v>0.19</v>
      </c>
      <c r="AN1174" s="49">
        <f t="shared" si="181"/>
        <v>166976.03999999998</v>
      </c>
      <c r="AO1174" s="18"/>
      <c r="AP1174" s="15">
        <v>1</v>
      </c>
      <c r="AQ1174" s="43" t="str">
        <f t="shared" si="182"/>
        <v>SI</v>
      </c>
      <c r="AR1174" s="44">
        <f t="shared" si="183"/>
        <v>166976.04</v>
      </c>
      <c r="AS1174" s="44">
        <f t="shared" si="184"/>
        <v>140316</v>
      </c>
      <c r="AT1174" s="44">
        <f t="shared" si="185"/>
        <v>140316</v>
      </c>
      <c r="AU1174" s="44">
        <f t="shared" si="186"/>
        <v>166976.04</v>
      </c>
      <c r="AV1174" s="45" t="b">
        <f t="shared" si="187"/>
        <v>1</v>
      </c>
      <c r="AW1174" s="45" t="b">
        <f t="shared" si="188"/>
        <v>0</v>
      </c>
      <c r="AX1174" s="45"/>
    </row>
    <row r="1175" spans="1:50" s="36" customFormat="1" ht="27.75" customHeight="1" x14ac:dyDescent="0.15">
      <c r="A1175" s="36" t="str">
        <f t="shared" si="180"/>
        <v>Cooperativa de Hospitales de Antioquia - COHAN201100202</v>
      </c>
      <c r="B1175" s="36" t="b">
        <f>+A1175='[1]Anexo 9'!A1175</f>
        <v>1</v>
      </c>
      <c r="C1175" s="18">
        <v>890985122</v>
      </c>
      <c r="D1175" s="18" t="s">
        <v>1031</v>
      </c>
      <c r="E1175" s="15" t="s">
        <v>98</v>
      </c>
      <c r="F1175" s="15" t="s">
        <v>163</v>
      </c>
      <c r="G1175" s="15">
        <f>+VLOOKUP(F1175,[3]Sheet1!$E$3:$G$74,3,FALSE)</f>
        <v>3</v>
      </c>
      <c r="H1175" s="15">
        <f>+VLOOKUP(D1175&amp;F1175,'TD para paquetes'!$E$3:$I$441,5,FALSE)</f>
        <v>3</v>
      </c>
      <c r="I1175" s="15" t="s">
        <v>1025</v>
      </c>
      <c r="J1175" s="15">
        <v>11</v>
      </c>
      <c r="K1175" s="15">
        <v>11</v>
      </c>
      <c r="L1175" s="15">
        <v>201100202</v>
      </c>
      <c r="M1175" s="15" t="s">
        <v>164</v>
      </c>
      <c r="N1175" s="15" t="s">
        <v>165</v>
      </c>
      <c r="O1175" s="18" t="s">
        <v>2704</v>
      </c>
      <c r="P1175" s="22" t="s">
        <v>3841</v>
      </c>
      <c r="Q1175" s="15" t="s">
        <v>167</v>
      </c>
      <c r="R1175" s="18" t="s">
        <v>167</v>
      </c>
      <c r="S1175" s="22" t="s">
        <v>73</v>
      </c>
      <c r="T1175" s="18">
        <v>0</v>
      </c>
      <c r="U1175" s="18">
        <v>0</v>
      </c>
      <c r="V1175" s="15" t="s">
        <v>169</v>
      </c>
      <c r="W1175" s="18" t="s">
        <v>1507</v>
      </c>
      <c r="X1175" s="18"/>
      <c r="Y1175" s="15" t="s">
        <v>73</v>
      </c>
      <c r="Z1175" s="18" t="s">
        <v>2706</v>
      </c>
      <c r="AA1175" s="18" t="s">
        <v>71</v>
      </c>
      <c r="AB1175" s="18" t="s">
        <v>2707</v>
      </c>
      <c r="AC1175" s="67" t="str">
        <f>+VLOOKUP("*"&amp;L1175&amp;"*",'[2]REGISTROS SANITARIOS'!$D$732:$E$1070,2,FALSE)</f>
        <v>SI</v>
      </c>
      <c r="AD1175" s="22" t="s">
        <v>1025</v>
      </c>
      <c r="AE1175" s="16">
        <v>46440</v>
      </c>
      <c r="AF1175" s="34" t="s">
        <v>73</v>
      </c>
      <c r="AG1175" s="24">
        <v>1</v>
      </c>
      <c r="AH1175" s="18">
        <v>0</v>
      </c>
      <c r="AI1175" s="18" t="s">
        <v>8251</v>
      </c>
      <c r="AJ1175" s="17">
        <v>55</v>
      </c>
      <c r="AK1175" s="25">
        <v>55</v>
      </c>
      <c r="AL1175" s="25">
        <v>945</v>
      </c>
      <c r="AM1175" s="35">
        <v>0</v>
      </c>
      <c r="AN1175" s="49">
        <f t="shared" si="181"/>
        <v>51975</v>
      </c>
      <c r="AO1175" s="18"/>
      <c r="AP1175" s="15">
        <v>1</v>
      </c>
      <c r="AQ1175" s="43" t="str">
        <f t="shared" si="182"/>
        <v>SI</v>
      </c>
      <c r="AR1175" s="44">
        <f t="shared" si="183"/>
        <v>51975</v>
      </c>
      <c r="AS1175" s="44">
        <f t="shared" si="184"/>
        <v>51975</v>
      </c>
      <c r="AT1175" s="44">
        <f t="shared" si="185"/>
        <v>51975</v>
      </c>
      <c r="AU1175" s="44">
        <f t="shared" si="186"/>
        <v>51975</v>
      </c>
      <c r="AV1175" s="45" t="b">
        <f t="shared" si="187"/>
        <v>1</v>
      </c>
      <c r="AW1175" s="45" t="b">
        <f t="shared" si="188"/>
        <v>1</v>
      </c>
      <c r="AX1175" s="45"/>
    </row>
    <row r="1176" spans="1:50" s="36" customFormat="1" ht="27.75" customHeight="1" x14ac:dyDescent="0.15">
      <c r="A1176" s="36" t="str">
        <f t="shared" si="180"/>
        <v>Cooperativa de Hospitales de Antioquia - COHAN201100203</v>
      </c>
      <c r="B1176" s="36" t="b">
        <f>+A1176='[1]Anexo 9'!A1176</f>
        <v>1</v>
      </c>
      <c r="C1176" s="18">
        <v>890985122</v>
      </c>
      <c r="D1176" s="18" t="s">
        <v>1031</v>
      </c>
      <c r="E1176" s="15" t="s">
        <v>98</v>
      </c>
      <c r="F1176" s="15" t="s">
        <v>163</v>
      </c>
      <c r="G1176" s="15">
        <f>+VLOOKUP(F1176,[3]Sheet1!$E$3:$G$74,3,FALSE)</f>
        <v>3</v>
      </c>
      <c r="H1176" s="15">
        <f>+VLOOKUP(D1176&amp;F1176,'TD para paquetes'!$E$3:$I$441,5,FALSE)</f>
        <v>3</v>
      </c>
      <c r="I1176" s="15" t="s">
        <v>1025</v>
      </c>
      <c r="J1176" s="15">
        <v>11</v>
      </c>
      <c r="K1176" s="15">
        <v>11</v>
      </c>
      <c r="L1176" s="15">
        <v>201100203</v>
      </c>
      <c r="M1176" s="15" t="s">
        <v>174</v>
      </c>
      <c r="N1176" s="15" t="s">
        <v>165</v>
      </c>
      <c r="O1176" s="18" t="s">
        <v>2708</v>
      </c>
      <c r="P1176" s="22" t="s">
        <v>3841</v>
      </c>
      <c r="Q1176" s="15" t="s">
        <v>176</v>
      </c>
      <c r="R1176" s="18" t="s">
        <v>176</v>
      </c>
      <c r="S1176" s="22" t="s">
        <v>73</v>
      </c>
      <c r="T1176" s="18">
        <v>0</v>
      </c>
      <c r="U1176" s="18">
        <v>0</v>
      </c>
      <c r="V1176" s="15" t="s">
        <v>169</v>
      </c>
      <c r="W1176" s="18" t="s">
        <v>1507</v>
      </c>
      <c r="X1176" s="18"/>
      <c r="Y1176" s="15" t="s">
        <v>73</v>
      </c>
      <c r="Z1176" s="18" t="s">
        <v>2710</v>
      </c>
      <c r="AA1176" s="18" t="s">
        <v>71</v>
      </c>
      <c r="AB1176" s="18" t="s">
        <v>2707</v>
      </c>
      <c r="AC1176" s="67" t="str">
        <f>+VLOOKUP("*"&amp;L1176&amp;"*",'[2]REGISTROS SANITARIOS'!$D$732:$E$1070,2,FALSE)</f>
        <v>SI</v>
      </c>
      <c r="AD1176" s="22" t="s">
        <v>1025</v>
      </c>
      <c r="AE1176" s="16">
        <v>46440</v>
      </c>
      <c r="AF1176" s="34" t="s">
        <v>73</v>
      </c>
      <c r="AG1176" s="24">
        <v>1</v>
      </c>
      <c r="AH1176" s="18">
        <v>0</v>
      </c>
      <c r="AI1176" s="18" t="s">
        <v>8251</v>
      </c>
      <c r="AJ1176" s="17">
        <v>6325</v>
      </c>
      <c r="AK1176" s="25">
        <v>6325</v>
      </c>
      <c r="AL1176" s="25">
        <v>1885</v>
      </c>
      <c r="AM1176" s="35">
        <v>0</v>
      </c>
      <c r="AN1176" s="49">
        <f t="shared" si="181"/>
        <v>11922625</v>
      </c>
      <c r="AO1176" s="18"/>
      <c r="AP1176" s="15">
        <v>1</v>
      </c>
      <c r="AQ1176" s="43" t="str">
        <f t="shared" si="182"/>
        <v>SI</v>
      </c>
      <c r="AR1176" s="44">
        <f t="shared" si="183"/>
        <v>11922625</v>
      </c>
      <c r="AS1176" s="44">
        <f t="shared" si="184"/>
        <v>11922625</v>
      </c>
      <c r="AT1176" s="44">
        <f t="shared" si="185"/>
        <v>11922625</v>
      </c>
      <c r="AU1176" s="44">
        <f t="shared" si="186"/>
        <v>11922625</v>
      </c>
      <c r="AV1176" s="45" t="b">
        <f t="shared" si="187"/>
        <v>1</v>
      </c>
      <c r="AW1176" s="45" t="b">
        <f t="shared" si="188"/>
        <v>1</v>
      </c>
      <c r="AX1176" s="45"/>
    </row>
    <row r="1177" spans="1:50" s="36" customFormat="1" ht="27.75" customHeight="1" x14ac:dyDescent="0.15">
      <c r="A1177" s="36" t="str">
        <f t="shared" si="180"/>
        <v>Cooperativa de Hospitales de Antioquia - COHAN201100303</v>
      </c>
      <c r="B1177" s="36" t="b">
        <f>+A1177='[1]Anexo 9'!A1177</f>
        <v>1</v>
      </c>
      <c r="C1177" s="18">
        <v>890985122</v>
      </c>
      <c r="D1177" s="18" t="s">
        <v>1031</v>
      </c>
      <c r="E1177" s="15" t="s">
        <v>98</v>
      </c>
      <c r="F1177" s="15" t="s">
        <v>163</v>
      </c>
      <c r="G1177" s="15">
        <f>+VLOOKUP(F1177,[3]Sheet1!$E$3:$G$74,3,FALSE)</f>
        <v>3</v>
      </c>
      <c r="H1177" s="15">
        <f>+VLOOKUP(D1177&amp;F1177,'TD para paquetes'!$E$3:$I$441,5,FALSE)</f>
        <v>3</v>
      </c>
      <c r="I1177" s="15" t="s">
        <v>1025</v>
      </c>
      <c r="J1177" s="15">
        <v>11</v>
      </c>
      <c r="K1177" s="15">
        <v>11</v>
      </c>
      <c r="L1177" s="15">
        <v>201100303</v>
      </c>
      <c r="M1177" s="15" t="s">
        <v>178</v>
      </c>
      <c r="N1177" s="15" t="s">
        <v>165</v>
      </c>
      <c r="O1177" s="18" t="s">
        <v>2711</v>
      </c>
      <c r="P1177" s="22" t="s">
        <v>3841</v>
      </c>
      <c r="Q1177" s="15" t="s">
        <v>180</v>
      </c>
      <c r="R1177" s="18" t="s">
        <v>5740</v>
      </c>
      <c r="S1177" s="22" t="b">
        <f t="shared" ref="S1177:S1209" si="189">+R1177=Q1177</f>
        <v>0</v>
      </c>
      <c r="T1177" s="18">
        <v>0</v>
      </c>
      <c r="U1177" s="18">
        <v>0</v>
      </c>
      <c r="V1177" s="15" t="s">
        <v>169</v>
      </c>
      <c r="W1177" s="18" t="s">
        <v>1507</v>
      </c>
      <c r="X1177" s="18"/>
      <c r="Y1177" s="15" t="s">
        <v>73</v>
      </c>
      <c r="Z1177" s="18" t="s">
        <v>2061</v>
      </c>
      <c r="AA1177" s="18" t="s">
        <v>71</v>
      </c>
      <c r="AB1177" s="18" t="s">
        <v>2707</v>
      </c>
      <c r="AC1177" s="67" t="str">
        <f>+VLOOKUP("*"&amp;L1177&amp;"*",'[2]REGISTROS SANITARIOS'!$D$732:$E$1070,2,FALSE)</f>
        <v>SI</v>
      </c>
      <c r="AD1177" s="22" t="s">
        <v>1025</v>
      </c>
      <c r="AE1177" s="16">
        <v>46440</v>
      </c>
      <c r="AF1177" s="34" t="s">
        <v>73</v>
      </c>
      <c r="AG1177" s="24">
        <v>1</v>
      </c>
      <c r="AH1177" s="18">
        <v>0</v>
      </c>
      <c r="AI1177" s="18" t="s">
        <v>8251</v>
      </c>
      <c r="AJ1177" s="17">
        <v>6600</v>
      </c>
      <c r="AK1177" s="25">
        <v>6600</v>
      </c>
      <c r="AL1177" s="25">
        <v>3769</v>
      </c>
      <c r="AM1177" s="35">
        <v>0</v>
      </c>
      <c r="AN1177" s="49">
        <f t="shared" si="181"/>
        <v>24875400</v>
      </c>
      <c r="AO1177" s="18"/>
      <c r="AP1177" s="15">
        <v>1</v>
      </c>
      <c r="AQ1177" s="43" t="str">
        <f t="shared" si="182"/>
        <v>SI</v>
      </c>
      <c r="AR1177" s="44">
        <f t="shared" si="183"/>
        <v>24875400</v>
      </c>
      <c r="AS1177" s="44">
        <f t="shared" si="184"/>
        <v>24875400</v>
      </c>
      <c r="AT1177" s="44">
        <f t="shared" si="185"/>
        <v>24875400</v>
      </c>
      <c r="AU1177" s="44">
        <f t="shared" si="186"/>
        <v>24875400</v>
      </c>
      <c r="AV1177" s="45" t="b">
        <f t="shared" si="187"/>
        <v>1</v>
      </c>
      <c r="AW1177" s="45" t="b">
        <f t="shared" si="188"/>
        <v>1</v>
      </c>
      <c r="AX1177" s="45"/>
    </row>
    <row r="1178" spans="1:50" s="36" customFormat="1" ht="27.75" customHeight="1" x14ac:dyDescent="0.15">
      <c r="A1178" s="36" t="str">
        <f t="shared" si="180"/>
        <v>Cooperativa de Hospitales de Antioquia - COHAN201100350</v>
      </c>
      <c r="B1178" s="36" t="b">
        <f>+A1178='[1]Anexo 9'!A1178</f>
        <v>1</v>
      </c>
      <c r="C1178" s="18">
        <v>890985122</v>
      </c>
      <c r="D1178" s="18" t="s">
        <v>1031</v>
      </c>
      <c r="E1178" s="15" t="s">
        <v>98</v>
      </c>
      <c r="F1178" s="15" t="s">
        <v>62</v>
      </c>
      <c r="G1178" s="15" t="s">
        <v>3155</v>
      </c>
      <c r="H1178" s="15" t="s">
        <v>3155</v>
      </c>
      <c r="I1178" s="15" t="s">
        <v>3155</v>
      </c>
      <c r="J1178" s="15">
        <v>6</v>
      </c>
      <c r="K1178" s="15" t="s">
        <v>3155</v>
      </c>
      <c r="L1178" s="15">
        <v>201100350</v>
      </c>
      <c r="M1178" s="15" t="s">
        <v>417</v>
      </c>
      <c r="N1178" s="15" t="s">
        <v>101</v>
      </c>
      <c r="O1178" s="18" t="s">
        <v>4497</v>
      </c>
      <c r="P1178" s="22" t="s">
        <v>3841</v>
      </c>
      <c r="Q1178" s="15" t="s">
        <v>101</v>
      </c>
      <c r="R1178" s="18" t="s">
        <v>2778</v>
      </c>
      <c r="S1178" s="22" t="b">
        <f t="shared" si="189"/>
        <v>0</v>
      </c>
      <c r="T1178" s="18">
        <v>0</v>
      </c>
      <c r="U1178" s="18">
        <v>0</v>
      </c>
      <c r="V1178" s="15"/>
      <c r="W1178" s="18" t="s">
        <v>6315</v>
      </c>
      <c r="X1178" s="18" t="s">
        <v>1020</v>
      </c>
      <c r="Y1178" s="15" t="s">
        <v>73</v>
      </c>
      <c r="Z1178" s="18" t="s">
        <v>2780</v>
      </c>
      <c r="AA1178" s="18" t="s">
        <v>71</v>
      </c>
      <c r="AB1178" s="18" t="s">
        <v>2781</v>
      </c>
      <c r="AC1178" s="67" t="str">
        <f>+VLOOKUP("*"&amp;L1178&amp;"*",'[2]REGISTROS SANITARIOS'!$D$732:$E$1070,2,FALSE)</f>
        <v>SI</v>
      </c>
      <c r="AD1178" s="22" t="s">
        <v>1025</v>
      </c>
      <c r="AE1178" s="16">
        <v>45993</v>
      </c>
      <c r="AF1178" s="34" t="s">
        <v>73</v>
      </c>
      <c r="AG1178" s="24">
        <v>1</v>
      </c>
      <c r="AH1178" s="18">
        <v>0</v>
      </c>
      <c r="AI1178" s="18" t="s">
        <v>8251</v>
      </c>
      <c r="AJ1178" s="17">
        <v>8800</v>
      </c>
      <c r="AK1178" s="25">
        <v>8800</v>
      </c>
      <c r="AL1178" s="25">
        <v>1563</v>
      </c>
      <c r="AM1178" s="35">
        <v>0</v>
      </c>
      <c r="AN1178" s="49">
        <f t="shared" si="181"/>
        <v>13754400</v>
      </c>
      <c r="AO1178" s="18"/>
      <c r="AP1178" s="15">
        <v>1</v>
      </c>
      <c r="AQ1178" s="43" t="str">
        <f t="shared" si="182"/>
        <v>SI</v>
      </c>
      <c r="AR1178" s="44">
        <f t="shared" si="183"/>
        <v>13754400</v>
      </c>
      <c r="AS1178" s="44">
        <f t="shared" si="184"/>
        <v>13754400</v>
      </c>
      <c r="AT1178" s="44">
        <f t="shared" si="185"/>
        <v>13754400</v>
      </c>
      <c r="AU1178" s="44">
        <f t="shared" si="186"/>
        <v>13754400</v>
      </c>
      <c r="AV1178" s="45" t="b">
        <f t="shared" si="187"/>
        <v>1</v>
      </c>
      <c r="AW1178" s="45" t="b">
        <f t="shared" si="188"/>
        <v>1</v>
      </c>
      <c r="AX1178" s="45"/>
    </row>
    <row r="1179" spans="1:50" s="36" customFormat="1" ht="27.75" customHeight="1" x14ac:dyDescent="0.15">
      <c r="A1179" s="36" t="str">
        <f t="shared" si="180"/>
        <v>Cooperativa de Hospitales de Antioquia - COHAN201100802</v>
      </c>
      <c r="B1179" s="36" t="b">
        <f>+A1179='[1]Anexo 9'!A1179</f>
        <v>1</v>
      </c>
      <c r="C1179" s="18">
        <v>890985122</v>
      </c>
      <c r="D1179" s="18" t="s">
        <v>1031</v>
      </c>
      <c r="E1179" s="15" t="s">
        <v>98</v>
      </c>
      <c r="F1179" s="15" t="s">
        <v>62</v>
      </c>
      <c r="G1179" s="15" t="s">
        <v>3155</v>
      </c>
      <c r="H1179" s="15" t="s">
        <v>3155</v>
      </c>
      <c r="I1179" s="15" t="s">
        <v>3155</v>
      </c>
      <c r="J1179" s="15">
        <v>5</v>
      </c>
      <c r="K1179" s="15" t="s">
        <v>3155</v>
      </c>
      <c r="L1179" s="15">
        <v>201100802</v>
      </c>
      <c r="M1179" s="15" t="s">
        <v>421</v>
      </c>
      <c r="N1179" s="15" t="s">
        <v>422</v>
      </c>
      <c r="O1179" s="18" t="s">
        <v>4498</v>
      </c>
      <c r="P1179" s="22" t="s">
        <v>3841</v>
      </c>
      <c r="Q1179" s="15" t="s">
        <v>424</v>
      </c>
      <c r="R1179" s="18" t="s">
        <v>2782</v>
      </c>
      <c r="S1179" s="22" t="b">
        <f t="shared" si="189"/>
        <v>0</v>
      </c>
      <c r="T1179" s="18">
        <v>0</v>
      </c>
      <c r="U1179" s="18">
        <v>0</v>
      </c>
      <c r="V1179" s="15" t="s">
        <v>425</v>
      </c>
      <c r="W1179" s="18" t="s">
        <v>6316</v>
      </c>
      <c r="X1179" s="18"/>
      <c r="Y1179" s="15" t="s">
        <v>73</v>
      </c>
      <c r="Z1179" s="18" t="s">
        <v>2783</v>
      </c>
      <c r="AA1179" s="18" t="s">
        <v>71</v>
      </c>
      <c r="AB1179" s="18" t="s">
        <v>2784</v>
      </c>
      <c r="AC1179" s="67" t="str">
        <f>+VLOOKUP("*"&amp;L1179&amp;"*",'[2]REGISTROS SANITARIOS'!$D$732:$E$1070,2,FALSE)</f>
        <v>SI</v>
      </c>
      <c r="AD1179" s="22" t="s">
        <v>1025</v>
      </c>
      <c r="AE1179" s="16">
        <v>45355</v>
      </c>
      <c r="AF1179" s="34" t="s">
        <v>73</v>
      </c>
      <c r="AG1179" s="24">
        <v>1</v>
      </c>
      <c r="AH1179" s="18">
        <v>0</v>
      </c>
      <c r="AI1179" s="18" t="s">
        <v>8251</v>
      </c>
      <c r="AJ1179" s="17">
        <v>66</v>
      </c>
      <c r="AK1179" s="25">
        <v>66</v>
      </c>
      <c r="AL1179" s="25">
        <v>38000</v>
      </c>
      <c r="AM1179" s="35">
        <v>0</v>
      </c>
      <c r="AN1179" s="49">
        <f t="shared" si="181"/>
        <v>2508000</v>
      </c>
      <c r="AO1179" s="18"/>
      <c r="AP1179" s="15">
        <v>1</v>
      </c>
      <c r="AQ1179" s="43" t="str">
        <f t="shared" si="182"/>
        <v>SI</v>
      </c>
      <c r="AR1179" s="44">
        <f t="shared" si="183"/>
        <v>2508000</v>
      </c>
      <c r="AS1179" s="44">
        <f t="shared" si="184"/>
        <v>2508000</v>
      </c>
      <c r="AT1179" s="44">
        <f t="shared" si="185"/>
        <v>2508000</v>
      </c>
      <c r="AU1179" s="44">
        <f t="shared" si="186"/>
        <v>2508000</v>
      </c>
      <c r="AV1179" s="45" t="b">
        <f t="shared" si="187"/>
        <v>1</v>
      </c>
      <c r="AW1179" s="45" t="b">
        <f t="shared" si="188"/>
        <v>1</v>
      </c>
      <c r="AX1179" s="45"/>
    </row>
    <row r="1180" spans="1:50" s="36" customFormat="1" ht="27.75" customHeight="1" x14ac:dyDescent="0.15">
      <c r="A1180" s="36" t="str">
        <f t="shared" si="180"/>
        <v>Cooperativa de Hospitales de Antioquia - COHAN201102110</v>
      </c>
      <c r="B1180" s="36" t="b">
        <f>+A1180='[1]Anexo 9'!A1180</f>
        <v>1</v>
      </c>
      <c r="C1180" s="18">
        <v>890985122</v>
      </c>
      <c r="D1180" s="18" t="s">
        <v>1031</v>
      </c>
      <c r="E1180" s="15" t="s">
        <v>98</v>
      </c>
      <c r="F1180" s="15" t="s">
        <v>62</v>
      </c>
      <c r="G1180" s="15" t="s">
        <v>3155</v>
      </c>
      <c r="H1180" s="15" t="s">
        <v>3155</v>
      </c>
      <c r="I1180" s="15" t="s">
        <v>3155</v>
      </c>
      <c r="J1180" s="15">
        <v>9</v>
      </c>
      <c r="K1180" s="15" t="s">
        <v>3155</v>
      </c>
      <c r="L1180" s="15">
        <v>201102110</v>
      </c>
      <c r="M1180" s="15" t="s">
        <v>428</v>
      </c>
      <c r="N1180" s="15" t="s">
        <v>101</v>
      </c>
      <c r="O1180" s="18" t="s">
        <v>4499</v>
      </c>
      <c r="P1180" s="22" t="s">
        <v>73</v>
      </c>
      <c r="Q1180" s="15" t="s">
        <v>114</v>
      </c>
      <c r="R1180" s="18" t="s">
        <v>5741</v>
      </c>
      <c r="S1180" s="22" t="b">
        <f t="shared" si="189"/>
        <v>0</v>
      </c>
      <c r="T1180" s="18">
        <v>0</v>
      </c>
      <c r="U1180" s="18">
        <v>0</v>
      </c>
      <c r="V1180" s="15" t="s">
        <v>430</v>
      </c>
      <c r="W1180" s="18" t="s">
        <v>6317</v>
      </c>
      <c r="X1180" s="18"/>
      <c r="Y1180" s="15" t="s">
        <v>73</v>
      </c>
      <c r="Z1180" s="18" t="s">
        <v>1730</v>
      </c>
      <c r="AA1180" s="18" t="s">
        <v>71</v>
      </c>
      <c r="AB1180" s="18" t="s">
        <v>7034</v>
      </c>
      <c r="AC1180" s="67" t="str">
        <f>+VLOOKUP("*"&amp;L1180&amp;"*",'[2]REGISTROS SANITARIOS'!$D$732:$E$1070,2,FALSE)</f>
        <v>SI</v>
      </c>
      <c r="AD1180" s="22" t="s">
        <v>1025</v>
      </c>
      <c r="AE1180" s="16">
        <v>46328</v>
      </c>
      <c r="AF1180" s="34" t="s">
        <v>73</v>
      </c>
      <c r="AG1180" s="24">
        <v>1</v>
      </c>
      <c r="AH1180" s="18">
        <v>0</v>
      </c>
      <c r="AI1180" s="18" t="s">
        <v>8253</v>
      </c>
      <c r="AJ1180" s="17">
        <v>85250</v>
      </c>
      <c r="AK1180" s="25">
        <v>85250</v>
      </c>
      <c r="AL1180" s="25">
        <v>34</v>
      </c>
      <c r="AM1180" s="35">
        <v>0</v>
      </c>
      <c r="AN1180" s="49">
        <f t="shared" si="181"/>
        <v>2898500</v>
      </c>
      <c r="AO1180" s="18"/>
      <c r="AP1180" s="15">
        <v>1</v>
      </c>
      <c r="AQ1180" s="43" t="str">
        <f t="shared" si="182"/>
        <v>SI</v>
      </c>
      <c r="AR1180" s="44">
        <f t="shared" si="183"/>
        <v>2898500</v>
      </c>
      <c r="AS1180" s="44">
        <f t="shared" si="184"/>
        <v>2898500</v>
      </c>
      <c r="AT1180" s="44">
        <f t="shared" si="185"/>
        <v>2898500</v>
      </c>
      <c r="AU1180" s="44">
        <f t="shared" si="186"/>
        <v>2898500</v>
      </c>
      <c r="AV1180" s="45" t="b">
        <f t="shared" si="187"/>
        <v>1</v>
      </c>
      <c r="AW1180" s="45" t="b">
        <f t="shared" si="188"/>
        <v>1</v>
      </c>
      <c r="AX1180" s="45"/>
    </row>
    <row r="1181" spans="1:50" s="36" customFormat="1" ht="27.75" customHeight="1" x14ac:dyDescent="0.15">
      <c r="A1181" s="36" t="str">
        <f t="shared" si="180"/>
        <v>Cooperativa de Hospitales de Antioquia - COHAN201110710</v>
      </c>
      <c r="B1181" s="36" t="b">
        <f>+A1181='[1]Anexo 9'!A1181</f>
        <v>1</v>
      </c>
      <c r="C1181" s="18">
        <v>890985122</v>
      </c>
      <c r="D1181" s="18" t="s">
        <v>1031</v>
      </c>
      <c r="E1181" s="15" t="s">
        <v>98</v>
      </c>
      <c r="F1181" s="15" t="s">
        <v>709</v>
      </c>
      <c r="G1181" s="15">
        <f>+VLOOKUP(F1181,[3]Sheet1!$E$3:$G$74,3,FALSE)</f>
        <v>3</v>
      </c>
      <c r="H1181" s="15">
        <f>+VLOOKUP(D1181&amp;F1181,'TD para paquetes'!$E$3:$I$441,5,FALSE)</f>
        <v>3</v>
      </c>
      <c r="I1181" s="15" t="s">
        <v>1025</v>
      </c>
      <c r="J1181" s="15">
        <v>7</v>
      </c>
      <c r="K1181" s="15">
        <v>7</v>
      </c>
      <c r="L1181" s="15">
        <v>201110710</v>
      </c>
      <c r="M1181" s="15" t="s">
        <v>710</v>
      </c>
      <c r="N1181" s="15" t="s">
        <v>101</v>
      </c>
      <c r="O1181" s="18" t="s">
        <v>2863</v>
      </c>
      <c r="P1181" s="22" t="s">
        <v>73</v>
      </c>
      <c r="Q1181" s="15" t="s">
        <v>101</v>
      </c>
      <c r="R1181" s="18" t="s">
        <v>2765</v>
      </c>
      <c r="S1181" s="22" t="b">
        <f t="shared" si="189"/>
        <v>0</v>
      </c>
      <c r="T1181" s="18">
        <v>0</v>
      </c>
      <c r="U1181" s="18" t="s">
        <v>2375</v>
      </c>
      <c r="V1181" s="15" t="s">
        <v>712</v>
      </c>
      <c r="W1181" s="18" t="s">
        <v>1043</v>
      </c>
      <c r="X1181" s="18"/>
      <c r="Y1181" s="15" t="s">
        <v>73</v>
      </c>
      <c r="Z1181" s="18" t="s">
        <v>2860</v>
      </c>
      <c r="AA1181" s="18" t="s">
        <v>71</v>
      </c>
      <c r="AB1181" s="18" t="s">
        <v>2864</v>
      </c>
      <c r="AC1181" s="67" t="str">
        <f>+VLOOKUP("*"&amp;L1181&amp;"*",'[2]REGISTROS SANITARIOS'!$D$732:$E$1070,2,FALSE)</f>
        <v>SI</v>
      </c>
      <c r="AD1181" s="22" t="s">
        <v>1025</v>
      </c>
      <c r="AE1181" s="16">
        <v>46210</v>
      </c>
      <c r="AF1181" s="34" t="s">
        <v>73</v>
      </c>
      <c r="AG1181" s="24">
        <v>1</v>
      </c>
      <c r="AH1181" s="18">
        <v>0</v>
      </c>
      <c r="AI1181" s="18" t="s">
        <v>8247</v>
      </c>
      <c r="AJ1181" s="17">
        <v>5.5</v>
      </c>
      <c r="AK1181" s="25">
        <v>5.5</v>
      </c>
      <c r="AL1181" s="25">
        <v>4506</v>
      </c>
      <c r="AM1181" s="35">
        <v>0</v>
      </c>
      <c r="AN1181" s="49">
        <f t="shared" si="181"/>
        <v>24783</v>
      </c>
      <c r="AO1181" s="18"/>
      <c r="AP1181" s="15">
        <v>1</v>
      </c>
      <c r="AQ1181" s="43" t="str">
        <f t="shared" si="182"/>
        <v>SI</v>
      </c>
      <c r="AR1181" s="44">
        <f t="shared" si="183"/>
        <v>24783</v>
      </c>
      <c r="AS1181" s="44">
        <f t="shared" si="184"/>
        <v>24783</v>
      </c>
      <c r="AT1181" s="44">
        <f t="shared" si="185"/>
        <v>24783</v>
      </c>
      <c r="AU1181" s="44">
        <f t="shared" si="186"/>
        <v>24783</v>
      </c>
      <c r="AV1181" s="45" t="b">
        <f t="shared" si="187"/>
        <v>1</v>
      </c>
      <c r="AW1181" s="45" t="b">
        <f t="shared" si="188"/>
        <v>1</v>
      </c>
      <c r="AX1181" s="45"/>
    </row>
    <row r="1182" spans="1:50" s="36" customFormat="1" ht="27.75" customHeight="1" x14ac:dyDescent="0.15">
      <c r="A1182" s="36" t="str">
        <f t="shared" si="180"/>
        <v>Cooperativa de Hospitales de Antioquia - COHAN201110910</v>
      </c>
      <c r="B1182" s="36" t="b">
        <f>+A1182='[1]Anexo 9'!A1182</f>
        <v>1</v>
      </c>
      <c r="C1182" s="18">
        <v>890985122</v>
      </c>
      <c r="D1182" s="18" t="s">
        <v>1031</v>
      </c>
      <c r="E1182" s="15" t="s">
        <v>98</v>
      </c>
      <c r="F1182" s="15" t="s">
        <v>709</v>
      </c>
      <c r="G1182" s="15">
        <f>+VLOOKUP(F1182,[3]Sheet1!$E$3:$G$74,3,FALSE)</f>
        <v>3</v>
      </c>
      <c r="H1182" s="15">
        <f>+VLOOKUP(D1182&amp;F1182,'TD para paquetes'!$E$3:$I$441,5,FALSE)</f>
        <v>3</v>
      </c>
      <c r="I1182" s="15" t="s">
        <v>1025</v>
      </c>
      <c r="J1182" s="15">
        <v>7</v>
      </c>
      <c r="K1182" s="15">
        <v>7</v>
      </c>
      <c r="L1182" s="15">
        <v>201110910</v>
      </c>
      <c r="M1182" s="15" t="s">
        <v>714</v>
      </c>
      <c r="N1182" s="15" t="s">
        <v>101</v>
      </c>
      <c r="O1182" s="18" t="s">
        <v>2865</v>
      </c>
      <c r="P1182" s="22" t="s">
        <v>73</v>
      </c>
      <c r="Q1182" s="15" t="s">
        <v>101</v>
      </c>
      <c r="R1182" s="18" t="s">
        <v>2765</v>
      </c>
      <c r="S1182" s="22" t="b">
        <f t="shared" si="189"/>
        <v>0</v>
      </c>
      <c r="T1182" s="18">
        <v>0</v>
      </c>
      <c r="U1182" s="18" t="s">
        <v>2375</v>
      </c>
      <c r="V1182" s="15" t="s">
        <v>712</v>
      </c>
      <c r="W1182" s="18" t="s">
        <v>1043</v>
      </c>
      <c r="X1182" s="18"/>
      <c r="Y1182" s="15" t="s">
        <v>73</v>
      </c>
      <c r="Z1182" s="18" t="s">
        <v>2860</v>
      </c>
      <c r="AA1182" s="18" t="s">
        <v>71</v>
      </c>
      <c r="AB1182" s="18" t="s">
        <v>2864</v>
      </c>
      <c r="AC1182" s="67" t="str">
        <f>+VLOOKUP("*"&amp;L1182&amp;"*",'[2]REGISTROS SANITARIOS'!$D$732:$E$1070,2,FALSE)</f>
        <v>SI</v>
      </c>
      <c r="AD1182" s="22" t="s">
        <v>1025</v>
      </c>
      <c r="AE1182" s="16">
        <v>46210</v>
      </c>
      <c r="AF1182" s="34" t="s">
        <v>73</v>
      </c>
      <c r="AG1182" s="24">
        <v>1</v>
      </c>
      <c r="AH1182" s="18">
        <v>0</v>
      </c>
      <c r="AI1182" s="18" t="s">
        <v>8247</v>
      </c>
      <c r="AJ1182" s="17">
        <v>27.5</v>
      </c>
      <c r="AK1182" s="25">
        <v>27.5</v>
      </c>
      <c r="AL1182" s="25">
        <v>4506</v>
      </c>
      <c r="AM1182" s="35">
        <v>0</v>
      </c>
      <c r="AN1182" s="49">
        <f t="shared" si="181"/>
        <v>123915</v>
      </c>
      <c r="AO1182" s="18"/>
      <c r="AP1182" s="15">
        <v>1</v>
      </c>
      <c r="AQ1182" s="43" t="str">
        <f t="shared" si="182"/>
        <v>SI</v>
      </c>
      <c r="AR1182" s="44">
        <f t="shared" si="183"/>
        <v>123915</v>
      </c>
      <c r="AS1182" s="44">
        <f t="shared" si="184"/>
        <v>123915</v>
      </c>
      <c r="AT1182" s="44">
        <f t="shared" si="185"/>
        <v>123915</v>
      </c>
      <c r="AU1182" s="44">
        <f t="shared" si="186"/>
        <v>123915</v>
      </c>
      <c r="AV1182" s="45" t="b">
        <f t="shared" si="187"/>
        <v>1</v>
      </c>
      <c r="AW1182" s="45" t="b">
        <f t="shared" si="188"/>
        <v>1</v>
      </c>
      <c r="AX1182" s="45"/>
    </row>
    <row r="1183" spans="1:50" s="36" customFormat="1" ht="27.75" customHeight="1" x14ac:dyDescent="0.15">
      <c r="A1183" s="36" t="str">
        <f t="shared" si="180"/>
        <v>Cooperativa de Hospitales de Antioquia - COHAN201111010</v>
      </c>
      <c r="B1183" s="36" t="b">
        <f>+A1183='[1]Anexo 9'!A1183</f>
        <v>1</v>
      </c>
      <c r="C1183" s="18">
        <v>890985122</v>
      </c>
      <c r="D1183" s="18" t="s">
        <v>1031</v>
      </c>
      <c r="E1183" s="15" t="s">
        <v>98</v>
      </c>
      <c r="F1183" s="15" t="s">
        <v>709</v>
      </c>
      <c r="G1183" s="15">
        <f>+VLOOKUP(F1183,[3]Sheet1!$E$3:$G$74,3,FALSE)</f>
        <v>3</v>
      </c>
      <c r="H1183" s="15">
        <f>+VLOOKUP(D1183&amp;F1183,'TD para paquetes'!$E$3:$I$441,5,FALSE)</f>
        <v>3</v>
      </c>
      <c r="I1183" s="15" t="s">
        <v>1025</v>
      </c>
      <c r="J1183" s="15">
        <v>7</v>
      </c>
      <c r="K1183" s="15">
        <v>7</v>
      </c>
      <c r="L1183" s="15">
        <v>201111010</v>
      </c>
      <c r="M1183" s="15" t="s">
        <v>716</v>
      </c>
      <c r="N1183" s="15" t="s">
        <v>101</v>
      </c>
      <c r="O1183" s="18" t="s">
        <v>2866</v>
      </c>
      <c r="P1183" s="22" t="s">
        <v>73</v>
      </c>
      <c r="Q1183" s="15" t="s">
        <v>101</v>
      </c>
      <c r="R1183" s="18" t="s">
        <v>2765</v>
      </c>
      <c r="S1183" s="22" t="b">
        <f t="shared" si="189"/>
        <v>0</v>
      </c>
      <c r="T1183" s="18">
        <v>0</v>
      </c>
      <c r="U1183" s="18" t="s">
        <v>2375</v>
      </c>
      <c r="V1183" s="15" t="s">
        <v>712</v>
      </c>
      <c r="W1183" s="18" t="s">
        <v>1043</v>
      </c>
      <c r="X1183" s="18"/>
      <c r="Y1183" s="15" t="s">
        <v>73</v>
      </c>
      <c r="Z1183" s="18" t="s">
        <v>2860</v>
      </c>
      <c r="AA1183" s="18" t="s">
        <v>71</v>
      </c>
      <c r="AB1183" s="18" t="s">
        <v>2864</v>
      </c>
      <c r="AC1183" s="67" t="str">
        <f>+VLOOKUP("*"&amp;L1183&amp;"*",'[2]REGISTROS SANITARIOS'!$D$732:$E$1070,2,FALSE)</f>
        <v>SI</v>
      </c>
      <c r="AD1183" s="22" t="s">
        <v>1025</v>
      </c>
      <c r="AE1183" s="16">
        <v>46210</v>
      </c>
      <c r="AF1183" s="34" t="s">
        <v>73</v>
      </c>
      <c r="AG1183" s="24">
        <v>1</v>
      </c>
      <c r="AH1183" s="18">
        <v>0</v>
      </c>
      <c r="AI1183" s="18" t="s">
        <v>8247</v>
      </c>
      <c r="AJ1183" s="17">
        <v>5.5</v>
      </c>
      <c r="AK1183" s="25">
        <v>5.5</v>
      </c>
      <c r="AL1183" s="25">
        <v>4506</v>
      </c>
      <c r="AM1183" s="35">
        <v>0</v>
      </c>
      <c r="AN1183" s="49">
        <f t="shared" si="181"/>
        <v>24783</v>
      </c>
      <c r="AO1183" s="18"/>
      <c r="AP1183" s="15">
        <v>1</v>
      </c>
      <c r="AQ1183" s="43" t="str">
        <f t="shared" si="182"/>
        <v>SI</v>
      </c>
      <c r="AR1183" s="44">
        <f t="shared" si="183"/>
        <v>24783</v>
      </c>
      <c r="AS1183" s="44">
        <f t="shared" si="184"/>
        <v>24783</v>
      </c>
      <c r="AT1183" s="44">
        <f t="shared" si="185"/>
        <v>24783</v>
      </c>
      <c r="AU1183" s="44">
        <f t="shared" si="186"/>
        <v>24783</v>
      </c>
      <c r="AV1183" s="45" t="b">
        <f t="shared" si="187"/>
        <v>1</v>
      </c>
      <c r="AW1183" s="45" t="b">
        <f t="shared" si="188"/>
        <v>1</v>
      </c>
      <c r="AX1183" s="45"/>
    </row>
    <row r="1184" spans="1:50" s="36" customFormat="1" ht="27.75" customHeight="1" x14ac:dyDescent="0.15">
      <c r="A1184" s="36" t="str">
        <f t="shared" si="180"/>
        <v>Cooperativa de Hospitales de Antioquia - COHAN201111310</v>
      </c>
      <c r="B1184" s="36" t="b">
        <f>+A1184='[1]Anexo 9'!A1184</f>
        <v>1</v>
      </c>
      <c r="C1184" s="18">
        <v>890985122</v>
      </c>
      <c r="D1184" s="18" t="s">
        <v>1031</v>
      </c>
      <c r="E1184" s="15" t="s">
        <v>98</v>
      </c>
      <c r="F1184" s="15" t="s">
        <v>649</v>
      </c>
      <c r="G1184" s="15">
        <f>+VLOOKUP(F1184,[3]Sheet1!$E$3:$G$74,3,FALSE)</f>
        <v>9</v>
      </c>
      <c r="H1184" s="15">
        <f>+VLOOKUP(D1184&amp;F1184,'TD para paquetes'!$E$3:$I$441,5,FALSE)</f>
        <v>8</v>
      </c>
      <c r="I1184" s="15" t="s">
        <v>44</v>
      </c>
      <c r="J1184" s="15">
        <v>7</v>
      </c>
      <c r="K1184" s="15">
        <v>4</v>
      </c>
      <c r="L1184" s="15">
        <v>201111310</v>
      </c>
      <c r="M1184" s="15" t="s">
        <v>650</v>
      </c>
      <c r="N1184" s="15" t="s">
        <v>101</v>
      </c>
      <c r="O1184" s="18" t="s">
        <v>4500</v>
      </c>
      <c r="P1184" s="22" t="s">
        <v>3841</v>
      </c>
      <c r="Q1184" s="15" t="s">
        <v>101</v>
      </c>
      <c r="R1184" s="18" t="s">
        <v>2855</v>
      </c>
      <c r="S1184" s="22" t="b">
        <f t="shared" si="189"/>
        <v>0</v>
      </c>
      <c r="T1184" s="18">
        <v>0</v>
      </c>
      <c r="U1184" s="18">
        <v>0</v>
      </c>
      <c r="V1184" s="15" t="s">
        <v>6065</v>
      </c>
      <c r="W1184" s="18" t="s">
        <v>2688</v>
      </c>
      <c r="X1184" s="18"/>
      <c r="Y1184" s="15" t="s">
        <v>68</v>
      </c>
      <c r="Z1184" s="18" t="s">
        <v>7035</v>
      </c>
      <c r="AA1184" s="18" t="s">
        <v>71</v>
      </c>
      <c r="AB1184" s="18" t="s">
        <v>7036</v>
      </c>
      <c r="AC1184" s="67" t="str">
        <f>+VLOOKUP("*"&amp;L1184&amp;"*",'[2]REGISTROS SANITARIOS'!$D$732:$E$1070,2,FALSE)</f>
        <v>SI</v>
      </c>
      <c r="AD1184" s="22" t="s">
        <v>1025</v>
      </c>
      <c r="AE1184" s="16">
        <v>45830</v>
      </c>
      <c r="AF1184" s="34" t="s">
        <v>73</v>
      </c>
      <c r="AG1184" s="24">
        <v>1</v>
      </c>
      <c r="AH1184" s="18">
        <v>0</v>
      </c>
      <c r="AI1184" s="18" t="s">
        <v>8247</v>
      </c>
      <c r="AJ1184" s="17">
        <v>2.75</v>
      </c>
      <c r="AK1184" s="25">
        <v>2.75</v>
      </c>
      <c r="AL1184" s="25">
        <v>3350</v>
      </c>
      <c r="AM1184" s="35">
        <v>0</v>
      </c>
      <c r="AN1184" s="49">
        <f t="shared" si="181"/>
        <v>9212.5</v>
      </c>
      <c r="AO1184" s="18"/>
      <c r="AP1184" s="15">
        <v>1</v>
      </c>
      <c r="AQ1184" s="43" t="str">
        <f t="shared" si="182"/>
        <v>SI</v>
      </c>
      <c r="AR1184" s="44">
        <f t="shared" si="183"/>
        <v>9212.5</v>
      </c>
      <c r="AS1184" s="44">
        <f t="shared" si="184"/>
        <v>9212.5</v>
      </c>
      <c r="AT1184" s="44">
        <f t="shared" si="185"/>
        <v>9212.5</v>
      </c>
      <c r="AU1184" s="44">
        <f t="shared" si="186"/>
        <v>9212.5</v>
      </c>
      <c r="AV1184" s="45" t="b">
        <f t="shared" si="187"/>
        <v>1</v>
      </c>
      <c r="AW1184" s="45" t="b">
        <f t="shared" si="188"/>
        <v>1</v>
      </c>
      <c r="AX1184" s="45"/>
    </row>
    <row r="1185" spans="1:50" s="36" customFormat="1" ht="27.75" customHeight="1" x14ac:dyDescent="0.15">
      <c r="A1185" s="36" t="str">
        <f t="shared" si="180"/>
        <v>Cooperativa de Hospitales de Antioquia - COHAN201111510</v>
      </c>
      <c r="B1185" s="36" t="b">
        <f>+A1185='[1]Anexo 9'!A1185</f>
        <v>1</v>
      </c>
      <c r="C1185" s="18">
        <v>890985122</v>
      </c>
      <c r="D1185" s="18" t="s">
        <v>1031</v>
      </c>
      <c r="E1185" s="15" t="s">
        <v>98</v>
      </c>
      <c r="F1185" s="15" t="s">
        <v>649</v>
      </c>
      <c r="G1185" s="15">
        <f>+VLOOKUP(F1185,[3]Sheet1!$E$3:$G$74,3,FALSE)</f>
        <v>9</v>
      </c>
      <c r="H1185" s="15">
        <f>+VLOOKUP(D1185&amp;F1185,'TD para paquetes'!$E$3:$I$441,5,FALSE)</f>
        <v>8</v>
      </c>
      <c r="I1185" s="15" t="s">
        <v>44</v>
      </c>
      <c r="J1185" s="15">
        <v>9</v>
      </c>
      <c r="K1185" s="15">
        <v>4</v>
      </c>
      <c r="L1185" s="15">
        <v>201111510</v>
      </c>
      <c r="M1185" s="15" t="s">
        <v>652</v>
      </c>
      <c r="N1185" s="15" t="s">
        <v>101</v>
      </c>
      <c r="O1185" s="18" t="s">
        <v>4501</v>
      </c>
      <c r="P1185" s="22" t="s">
        <v>3841</v>
      </c>
      <c r="Q1185" s="15" t="s">
        <v>101</v>
      </c>
      <c r="R1185" s="18" t="s">
        <v>2855</v>
      </c>
      <c r="S1185" s="22" t="b">
        <f t="shared" si="189"/>
        <v>0</v>
      </c>
      <c r="T1185" s="18">
        <v>0</v>
      </c>
      <c r="U1185" s="18">
        <v>0</v>
      </c>
      <c r="V1185" s="15" t="s">
        <v>6065</v>
      </c>
      <c r="W1185" s="18" t="s">
        <v>2688</v>
      </c>
      <c r="X1185" s="18"/>
      <c r="Y1185" s="15" t="s">
        <v>68</v>
      </c>
      <c r="Z1185" s="18" t="s">
        <v>7037</v>
      </c>
      <c r="AA1185" s="18" t="s">
        <v>71</v>
      </c>
      <c r="AB1185" s="18" t="s">
        <v>7038</v>
      </c>
      <c r="AC1185" s="67" t="str">
        <f>+VLOOKUP("*"&amp;L1185&amp;"*",'[2]REGISTROS SANITARIOS'!$D$732:$E$1070,2,FALSE)</f>
        <v>SI</v>
      </c>
      <c r="AD1185" s="22" t="s">
        <v>1025</v>
      </c>
      <c r="AE1185" s="16">
        <v>42676</v>
      </c>
      <c r="AF1185" s="34" t="s">
        <v>68</v>
      </c>
      <c r="AG1185" s="24">
        <v>1</v>
      </c>
      <c r="AH1185" s="18">
        <v>0</v>
      </c>
      <c r="AI1185" s="18" t="s">
        <v>8247</v>
      </c>
      <c r="AJ1185" s="17">
        <v>27.5</v>
      </c>
      <c r="AK1185" s="25">
        <v>27.5</v>
      </c>
      <c r="AL1185" s="25">
        <v>3350</v>
      </c>
      <c r="AM1185" s="35">
        <v>0</v>
      </c>
      <c r="AN1185" s="49">
        <f t="shared" si="181"/>
        <v>92125</v>
      </c>
      <c r="AO1185" s="18"/>
      <c r="AP1185" s="15">
        <v>1</v>
      </c>
      <c r="AQ1185" s="43" t="str">
        <f t="shared" si="182"/>
        <v>SI</v>
      </c>
      <c r="AR1185" s="44">
        <f t="shared" si="183"/>
        <v>92125</v>
      </c>
      <c r="AS1185" s="44">
        <f t="shared" si="184"/>
        <v>92125</v>
      </c>
      <c r="AT1185" s="44">
        <f t="shared" si="185"/>
        <v>92125</v>
      </c>
      <c r="AU1185" s="44">
        <f t="shared" si="186"/>
        <v>92125</v>
      </c>
      <c r="AV1185" s="45" t="b">
        <f t="shared" si="187"/>
        <v>1</v>
      </c>
      <c r="AW1185" s="45" t="b">
        <f t="shared" si="188"/>
        <v>1</v>
      </c>
      <c r="AX1185" s="45"/>
    </row>
    <row r="1186" spans="1:50" s="36" customFormat="1" ht="27.75" customHeight="1" x14ac:dyDescent="0.15">
      <c r="A1186" s="36" t="str">
        <f t="shared" si="180"/>
        <v>Cooperativa de Hospitales de Antioquia - COHAN201111610</v>
      </c>
      <c r="B1186" s="36" t="b">
        <f>+A1186='[1]Anexo 9'!A1186</f>
        <v>1</v>
      </c>
      <c r="C1186" s="18">
        <v>890985122</v>
      </c>
      <c r="D1186" s="18" t="s">
        <v>1031</v>
      </c>
      <c r="E1186" s="15" t="s">
        <v>98</v>
      </c>
      <c r="F1186" s="15" t="s">
        <v>649</v>
      </c>
      <c r="G1186" s="15">
        <f>+VLOOKUP(F1186,[3]Sheet1!$E$3:$G$74,3,FALSE)</f>
        <v>9</v>
      </c>
      <c r="H1186" s="15">
        <f>+VLOOKUP(D1186&amp;F1186,'TD para paquetes'!$E$3:$I$441,5,FALSE)</f>
        <v>8</v>
      </c>
      <c r="I1186" s="15" t="s">
        <v>44</v>
      </c>
      <c r="J1186" s="15">
        <v>9</v>
      </c>
      <c r="K1186" s="15">
        <v>4</v>
      </c>
      <c r="L1186" s="15">
        <v>201111610</v>
      </c>
      <c r="M1186" s="15" t="s">
        <v>656</v>
      </c>
      <c r="N1186" s="15" t="s">
        <v>101</v>
      </c>
      <c r="O1186" s="18" t="s">
        <v>4502</v>
      </c>
      <c r="P1186" s="22" t="s">
        <v>3841</v>
      </c>
      <c r="Q1186" s="15" t="s">
        <v>101</v>
      </c>
      <c r="R1186" s="18" t="s">
        <v>2855</v>
      </c>
      <c r="S1186" s="22" t="b">
        <f t="shared" si="189"/>
        <v>0</v>
      </c>
      <c r="T1186" s="18">
        <v>0</v>
      </c>
      <c r="U1186" s="18">
        <v>0</v>
      </c>
      <c r="V1186" s="15" t="s">
        <v>6065</v>
      </c>
      <c r="W1186" s="18" t="s">
        <v>2688</v>
      </c>
      <c r="X1186" s="18"/>
      <c r="Y1186" s="15" t="s">
        <v>68</v>
      </c>
      <c r="Z1186" s="18" t="s">
        <v>2714</v>
      </c>
      <c r="AA1186" s="18" t="s">
        <v>71</v>
      </c>
      <c r="AB1186" s="18" t="s">
        <v>7039</v>
      </c>
      <c r="AC1186" s="67" t="e">
        <f>+VLOOKUP("*"&amp;L1186&amp;"*",'[2]REGISTROS SANITARIOS'!$D$732:$E$1070,2,FALSE)</f>
        <v>#N/A</v>
      </c>
      <c r="AD1186" s="22" t="s">
        <v>44</v>
      </c>
      <c r="AE1186" s="16">
        <v>42676</v>
      </c>
      <c r="AF1186" s="34" t="s">
        <v>68</v>
      </c>
      <c r="AG1186" s="24">
        <v>1</v>
      </c>
      <c r="AH1186" s="18">
        <v>0</v>
      </c>
      <c r="AI1186" s="18" t="s">
        <v>8247</v>
      </c>
      <c r="AJ1186" s="17">
        <v>66</v>
      </c>
      <c r="AK1186" s="25">
        <v>66</v>
      </c>
      <c r="AL1186" s="25">
        <v>2238</v>
      </c>
      <c r="AM1186" s="35">
        <v>0</v>
      </c>
      <c r="AN1186" s="49">
        <f t="shared" si="181"/>
        <v>147708</v>
      </c>
      <c r="AO1186" s="18"/>
      <c r="AP1186" s="15">
        <v>1</v>
      </c>
      <c r="AQ1186" s="43" t="str">
        <f t="shared" si="182"/>
        <v>SI</v>
      </c>
      <c r="AR1186" s="44">
        <f t="shared" si="183"/>
        <v>147708</v>
      </c>
      <c r="AS1186" s="44">
        <f t="shared" si="184"/>
        <v>147708</v>
      </c>
      <c r="AT1186" s="44">
        <f t="shared" si="185"/>
        <v>147708</v>
      </c>
      <c r="AU1186" s="44">
        <f t="shared" si="186"/>
        <v>147708</v>
      </c>
      <c r="AV1186" s="45" t="b">
        <f t="shared" si="187"/>
        <v>1</v>
      </c>
      <c r="AW1186" s="45" t="b">
        <f t="shared" si="188"/>
        <v>1</v>
      </c>
      <c r="AX1186" s="45"/>
    </row>
    <row r="1187" spans="1:50" s="36" customFormat="1" ht="27.75" customHeight="1" x14ac:dyDescent="0.15">
      <c r="A1187" s="36" t="str">
        <f t="shared" si="180"/>
        <v>Cooperativa de Hospitales de Antioquia - COHAN201111710</v>
      </c>
      <c r="B1187" s="36" t="b">
        <f>+A1187='[1]Anexo 9'!A1187</f>
        <v>1</v>
      </c>
      <c r="C1187" s="18">
        <v>890985122</v>
      </c>
      <c r="D1187" s="18" t="s">
        <v>1031</v>
      </c>
      <c r="E1187" s="15" t="s">
        <v>98</v>
      </c>
      <c r="F1187" s="15" t="s">
        <v>649</v>
      </c>
      <c r="G1187" s="15">
        <f>+VLOOKUP(F1187,[3]Sheet1!$E$3:$G$74,3,FALSE)</f>
        <v>9</v>
      </c>
      <c r="H1187" s="15">
        <f>+VLOOKUP(D1187&amp;F1187,'TD para paquetes'!$E$3:$I$441,5,FALSE)</f>
        <v>8</v>
      </c>
      <c r="I1187" s="15" t="s">
        <v>44</v>
      </c>
      <c r="J1187" s="15">
        <v>9</v>
      </c>
      <c r="K1187" s="15">
        <v>4</v>
      </c>
      <c r="L1187" s="15">
        <v>201111710</v>
      </c>
      <c r="M1187" s="15" t="s">
        <v>658</v>
      </c>
      <c r="N1187" s="15" t="s">
        <v>101</v>
      </c>
      <c r="O1187" s="18" t="s">
        <v>4503</v>
      </c>
      <c r="P1187" s="22" t="s">
        <v>3841</v>
      </c>
      <c r="Q1187" s="15" t="s">
        <v>101</v>
      </c>
      <c r="R1187" s="18" t="s">
        <v>2855</v>
      </c>
      <c r="S1187" s="22" t="b">
        <f t="shared" si="189"/>
        <v>0</v>
      </c>
      <c r="T1187" s="18">
        <v>0</v>
      </c>
      <c r="U1187" s="18">
        <v>0</v>
      </c>
      <c r="V1187" s="15" t="s">
        <v>6065</v>
      </c>
      <c r="W1187" s="18" t="s">
        <v>2688</v>
      </c>
      <c r="X1187" s="18"/>
      <c r="Y1187" s="15" t="s">
        <v>68</v>
      </c>
      <c r="Z1187" s="18" t="s">
        <v>2714</v>
      </c>
      <c r="AA1187" s="18" t="s">
        <v>71</v>
      </c>
      <c r="AB1187" s="18" t="s">
        <v>7040</v>
      </c>
      <c r="AC1187" s="67" t="e">
        <f>+VLOOKUP("*"&amp;L1187&amp;"*",'[2]REGISTROS SANITARIOS'!$D$732:$E$1070,2,FALSE)</f>
        <v>#N/A</v>
      </c>
      <c r="AD1187" s="22" t="s">
        <v>44</v>
      </c>
      <c r="AE1187" s="16">
        <v>42676</v>
      </c>
      <c r="AF1187" s="34" t="s">
        <v>68</v>
      </c>
      <c r="AG1187" s="24">
        <v>1</v>
      </c>
      <c r="AH1187" s="18">
        <v>0</v>
      </c>
      <c r="AI1187" s="18" t="s">
        <v>8247</v>
      </c>
      <c r="AJ1187" s="17">
        <v>1540</v>
      </c>
      <c r="AK1187" s="25">
        <v>1540</v>
      </c>
      <c r="AL1187" s="25">
        <v>2325</v>
      </c>
      <c r="AM1187" s="35">
        <v>0</v>
      </c>
      <c r="AN1187" s="49">
        <f t="shared" si="181"/>
        <v>3580500</v>
      </c>
      <c r="AO1187" s="18"/>
      <c r="AP1187" s="15">
        <v>1</v>
      </c>
      <c r="AQ1187" s="43" t="str">
        <f t="shared" si="182"/>
        <v>SI</v>
      </c>
      <c r="AR1187" s="44">
        <f t="shared" si="183"/>
        <v>3580500</v>
      </c>
      <c r="AS1187" s="44">
        <f t="shared" si="184"/>
        <v>3580500</v>
      </c>
      <c r="AT1187" s="44">
        <f t="shared" si="185"/>
        <v>3580500</v>
      </c>
      <c r="AU1187" s="44">
        <f t="shared" si="186"/>
        <v>3580500</v>
      </c>
      <c r="AV1187" s="45" t="b">
        <f t="shared" si="187"/>
        <v>1</v>
      </c>
      <c r="AW1187" s="45" t="b">
        <f t="shared" si="188"/>
        <v>1</v>
      </c>
      <c r="AX1187" s="45"/>
    </row>
    <row r="1188" spans="1:50" s="36" customFormat="1" ht="27.75" customHeight="1" x14ac:dyDescent="0.15">
      <c r="A1188" s="36" t="str">
        <f t="shared" si="180"/>
        <v>Cooperativa de Hospitales de Antioquia - COHAN201111810</v>
      </c>
      <c r="B1188" s="36" t="b">
        <f>+A1188='[1]Anexo 9'!A1188</f>
        <v>1</v>
      </c>
      <c r="C1188" s="18">
        <v>890985122</v>
      </c>
      <c r="D1188" s="18" t="s">
        <v>1031</v>
      </c>
      <c r="E1188" s="15" t="s">
        <v>98</v>
      </c>
      <c r="F1188" s="15" t="s">
        <v>649</v>
      </c>
      <c r="G1188" s="15">
        <f>+VLOOKUP(F1188,[3]Sheet1!$E$3:$G$74,3,FALSE)</f>
        <v>9</v>
      </c>
      <c r="H1188" s="15">
        <f>+VLOOKUP(D1188&amp;F1188,'TD para paquetes'!$E$3:$I$441,5,FALSE)</f>
        <v>8</v>
      </c>
      <c r="I1188" s="15" t="s">
        <v>44</v>
      </c>
      <c r="J1188" s="15">
        <v>9</v>
      </c>
      <c r="K1188" s="15">
        <v>4</v>
      </c>
      <c r="L1188" s="15">
        <v>201111810</v>
      </c>
      <c r="M1188" s="15" t="s">
        <v>660</v>
      </c>
      <c r="N1188" s="15" t="s">
        <v>101</v>
      </c>
      <c r="O1188" s="18" t="s">
        <v>4504</v>
      </c>
      <c r="P1188" s="22" t="s">
        <v>3841</v>
      </c>
      <c r="Q1188" s="15" t="s">
        <v>101</v>
      </c>
      <c r="R1188" s="18" t="s">
        <v>2855</v>
      </c>
      <c r="S1188" s="22" t="b">
        <f t="shared" si="189"/>
        <v>0</v>
      </c>
      <c r="T1188" s="18">
        <v>0</v>
      </c>
      <c r="U1188" s="18">
        <v>0</v>
      </c>
      <c r="V1188" s="15" t="s">
        <v>6065</v>
      </c>
      <c r="W1188" s="18" t="s">
        <v>2688</v>
      </c>
      <c r="X1188" s="18"/>
      <c r="Y1188" s="15" t="s">
        <v>68</v>
      </c>
      <c r="Z1188" s="18" t="s">
        <v>7041</v>
      </c>
      <c r="AA1188" s="18" t="s">
        <v>71</v>
      </c>
      <c r="AB1188" s="18" t="s">
        <v>7036</v>
      </c>
      <c r="AC1188" s="67" t="str">
        <f>+VLOOKUP("*"&amp;L1188&amp;"*",'[2]REGISTROS SANITARIOS'!$D$732:$E$1070,2,FALSE)</f>
        <v>SI</v>
      </c>
      <c r="AD1188" s="22" t="s">
        <v>1025</v>
      </c>
      <c r="AE1188" s="16">
        <v>45830</v>
      </c>
      <c r="AF1188" s="34" t="s">
        <v>73</v>
      </c>
      <c r="AG1188" s="24">
        <v>1</v>
      </c>
      <c r="AH1188" s="18">
        <v>0</v>
      </c>
      <c r="AI1188" s="18" t="s">
        <v>8247</v>
      </c>
      <c r="AJ1188" s="17">
        <v>1485</v>
      </c>
      <c r="AK1188" s="25">
        <v>1485</v>
      </c>
      <c r="AL1188" s="25">
        <v>2375</v>
      </c>
      <c r="AM1188" s="35">
        <v>0</v>
      </c>
      <c r="AN1188" s="49">
        <f t="shared" si="181"/>
        <v>3526875</v>
      </c>
      <c r="AO1188" s="18"/>
      <c r="AP1188" s="15">
        <v>1</v>
      </c>
      <c r="AQ1188" s="43" t="str">
        <f t="shared" si="182"/>
        <v>SI</v>
      </c>
      <c r="AR1188" s="44">
        <f t="shared" si="183"/>
        <v>3526875</v>
      </c>
      <c r="AS1188" s="44">
        <f t="shared" si="184"/>
        <v>3526875</v>
      </c>
      <c r="AT1188" s="44">
        <f t="shared" si="185"/>
        <v>3526875</v>
      </c>
      <c r="AU1188" s="44">
        <f t="shared" si="186"/>
        <v>3526875</v>
      </c>
      <c r="AV1188" s="45" t="b">
        <f t="shared" si="187"/>
        <v>1</v>
      </c>
      <c r="AW1188" s="45" t="b">
        <f t="shared" si="188"/>
        <v>1</v>
      </c>
      <c r="AX1188" s="45"/>
    </row>
    <row r="1189" spans="1:50" s="36" customFormat="1" ht="27.75" customHeight="1" x14ac:dyDescent="0.15">
      <c r="A1189" s="36" t="str">
        <f t="shared" si="180"/>
        <v>Cooperativa de Hospitales de Antioquia - COHAN201111910</v>
      </c>
      <c r="B1189" s="36" t="b">
        <f>+A1189='[1]Anexo 9'!A1189</f>
        <v>1</v>
      </c>
      <c r="C1189" s="18">
        <v>890985122</v>
      </c>
      <c r="D1189" s="18" t="s">
        <v>1031</v>
      </c>
      <c r="E1189" s="15" t="s">
        <v>98</v>
      </c>
      <c r="F1189" s="15" t="s">
        <v>649</v>
      </c>
      <c r="G1189" s="15">
        <f>+VLOOKUP(F1189,[3]Sheet1!$E$3:$G$74,3,FALSE)</f>
        <v>9</v>
      </c>
      <c r="H1189" s="15">
        <f>+VLOOKUP(D1189&amp;F1189,'TD para paquetes'!$E$3:$I$441,5,FALSE)</f>
        <v>8</v>
      </c>
      <c r="I1189" s="15" t="s">
        <v>44</v>
      </c>
      <c r="J1189" s="15">
        <v>9</v>
      </c>
      <c r="K1189" s="15">
        <v>4</v>
      </c>
      <c r="L1189" s="15">
        <v>201111910</v>
      </c>
      <c r="M1189" s="15" t="s">
        <v>662</v>
      </c>
      <c r="N1189" s="15" t="s">
        <v>101</v>
      </c>
      <c r="O1189" s="18" t="s">
        <v>4505</v>
      </c>
      <c r="P1189" s="22" t="s">
        <v>3841</v>
      </c>
      <c r="Q1189" s="15" t="s">
        <v>101</v>
      </c>
      <c r="R1189" s="18" t="s">
        <v>2855</v>
      </c>
      <c r="S1189" s="22" t="b">
        <f t="shared" si="189"/>
        <v>0</v>
      </c>
      <c r="T1189" s="18">
        <v>0</v>
      </c>
      <c r="U1189" s="18">
        <v>0</v>
      </c>
      <c r="V1189" s="15" t="s">
        <v>6065</v>
      </c>
      <c r="W1189" s="18" t="s">
        <v>2688</v>
      </c>
      <c r="X1189" s="18"/>
      <c r="Y1189" s="15" t="s">
        <v>68</v>
      </c>
      <c r="Z1189" s="18" t="s">
        <v>2688</v>
      </c>
      <c r="AA1189" s="18" t="s">
        <v>71</v>
      </c>
      <c r="AB1189" s="18" t="s">
        <v>7040</v>
      </c>
      <c r="AC1189" s="67" t="str">
        <f>+VLOOKUP("*"&amp;L1189&amp;"*",'[2]REGISTROS SANITARIOS'!$D$732:$E$1070,2,FALSE)</f>
        <v>SI</v>
      </c>
      <c r="AD1189" s="22" t="s">
        <v>1025</v>
      </c>
      <c r="AE1189" s="16">
        <v>42676</v>
      </c>
      <c r="AF1189" s="34" t="s">
        <v>68</v>
      </c>
      <c r="AG1189" s="24">
        <v>1</v>
      </c>
      <c r="AH1189" s="18">
        <v>0</v>
      </c>
      <c r="AI1189" s="18" t="s">
        <v>8247</v>
      </c>
      <c r="AJ1189" s="17">
        <v>2475</v>
      </c>
      <c r="AK1189" s="25">
        <v>2475</v>
      </c>
      <c r="AL1189" s="25">
        <v>2288</v>
      </c>
      <c r="AM1189" s="35">
        <v>0</v>
      </c>
      <c r="AN1189" s="49">
        <f t="shared" si="181"/>
        <v>5662800</v>
      </c>
      <c r="AO1189" s="18"/>
      <c r="AP1189" s="15">
        <v>1</v>
      </c>
      <c r="AQ1189" s="43" t="str">
        <f t="shared" si="182"/>
        <v>SI</v>
      </c>
      <c r="AR1189" s="44">
        <f t="shared" si="183"/>
        <v>5662800</v>
      </c>
      <c r="AS1189" s="44">
        <f t="shared" si="184"/>
        <v>5662800</v>
      </c>
      <c r="AT1189" s="44">
        <f t="shared" si="185"/>
        <v>5662800</v>
      </c>
      <c r="AU1189" s="44">
        <f t="shared" si="186"/>
        <v>5662800</v>
      </c>
      <c r="AV1189" s="45" t="b">
        <f t="shared" si="187"/>
        <v>1</v>
      </c>
      <c r="AW1189" s="45" t="b">
        <f t="shared" si="188"/>
        <v>1</v>
      </c>
      <c r="AX1189" s="45"/>
    </row>
    <row r="1190" spans="1:50" s="36" customFormat="1" ht="27.75" customHeight="1" x14ac:dyDescent="0.15">
      <c r="A1190" s="36" t="str">
        <f t="shared" si="180"/>
        <v>Cooperativa de Hospitales de Antioquia - COHAN201112010</v>
      </c>
      <c r="B1190" s="36" t="b">
        <f>+A1190='[1]Anexo 9'!A1190</f>
        <v>1</v>
      </c>
      <c r="C1190" s="18">
        <v>890985122</v>
      </c>
      <c r="D1190" s="18" t="s">
        <v>1031</v>
      </c>
      <c r="E1190" s="15" t="s">
        <v>98</v>
      </c>
      <c r="F1190" s="15" t="s">
        <v>649</v>
      </c>
      <c r="G1190" s="15">
        <f>+VLOOKUP(F1190,[3]Sheet1!$E$3:$G$74,3,FALSE)</f>
        <v>9</v>
      </c>
      <c r="H1190" s="15">
        <f>+VLOOKUP(D1190&amp;F1190,'TD para paquetes'!$E$3:$I$441,5,FALSE)</f>
        <v>8</v>
      </c>
      <c r="I1190" s="15" t="s">
        <v>44</v>
      </c>
      <c r="J1190" s="15">
        <v>9</v>
      </c>
      <c r="K1190" s="15">
        <v>4</v>
      </c>
      <c r="L1190" s="15">
        <v>201112010</v>
      </c>
      <c r="M1190" s="15" t="s">
        <v>664</v>
      </c>
      <c r="N1190" s="15" t="s">
        <v>101</v>
      </c>
      <c r="O1190" s="18" t="s">
        <v>4506</v>
      </c>
      <c r="P1190" s="22" t="s">
        <v>3841</v>
      </c>
      <c r="Q1190" s="15" t="s">
        <v>101</v>
      </c>
      <c r="R1190" s="18" t="s">
        <v>2855</v>
      </c>
      <c r="S1190" s="22" t="b">
        <f t="shared" si="189"/>
        <v>0</v>
      </c>
      <c r="T1190" s="18">
        <v>0</v>
      </c>
      <c r="U1190" s="18">
        <v>0</v>
      </c>
      <c r="V1190" s="15" t="s">
        <v>6065</v>
      </c>
      <c r="W1190" s="18" t="s">
        <v>2688</v>
      </c>
      <c r="X1190" s="18"/>
      <c r="Y1190" s="15" t="s">
        <v>68</v>
      </c>
      <c r="Z1190" s="18" t="s">
        <v>7035</v>
      </c>
      <c r="AA1190" s="18" t="s">
        <v>71</v>
      </c>
      <c r="AB1190" s="18" t="s">
        <v>7042</v>
      </c>
      <c r="AC1190" s="67" t="str">
        <f>+VLOOKUP("*"&amp;L1190&amp;"*",'[2]REGISTROS SANITARIOS'!$D$732:$E$1070,2,FALSE)</f>
        <v>SI</v>
      </c>
      <c r="AD1190" s="22" t="s">
        <v>1025</v>
      </c>
      <c r="AE1190" s="16">
        <v>46519</v>
      </c>
      <c r="AF1190" s="34" t="s">
        <v>73</v>
      </c>
      <c r="AG1190" s="24">
        <v>1</v>
      </c>
      <c r="AH1190" s="18">
        <v>0</v>
      </c>
      <c r="AI1190" s="18" t="s">
        <v>8247</v>
      </c>
      <c r="AJ1190" s="17">
        <v>1375</v>
      </c>
      <c r="AK1190" s="25">
        <v>1375</v>
      </c>
      <c r="AL1190" s="25">
        <v>2288</v>
      </c>
      <c r="AM1190" s="35">
        <v>0</v>
      </c>
      <c r="AN1190" s="49">
        <f t="shared" si="181"/>
        <v>3146000</v>
      </c>
      <c r="AO1190" s="18"/>
      <c r="AP1190" s="15">
        <v>1</v>
      </c>
      <c r="AQ1190" s="43" t="str">
        <f t="shared" si="182"/>
        <v>SI</v>
      </c>
      <c r="AR1190" s="44">
        <f t="shared" si="183"/>
        <v>3146000</v>
      </c>
      <c r="AS1190" s="44">
        <f t="shared" si="184"/>
        <v>3146000</v>
      </c>
      <c r="AT1190" s="44">
        <f t="shared" si="185"/>
        <v>3146000</v>
      </c>
      <c r="AU1190" s="44">
        <f t="shared" si="186"/>
        <v>3146000</v>
      </c>
      <c r="AV1190" s="45" t="b">
        <f t="shared" si="187"/>
        <v>1</v>
      </c>
      <c r="AW1190" s="45" t="b">
        <f t="shared" si="188"/>
        <v>1</v>
      </c>
      <c r="AX1190" s="45"/>
    </row>
    <row r="1191" spans="1:50" s="36" customFormat="1" ht="27.75" customHeight="1" x14ac:dyDescent="0.15">
      <c r="A1191" s="36" t="str">
        <f t="shared" si="180"/>
        <v>Cooperativa de Hospitales de Antioquia - COHAN201112022</v>
      </c>
      <c r="B1191" s="36" t="b">
        <f>+A1191='[1]Anexo 9'!A1191</f>
        <v>1</v>
      </c>
      <c r="C1191" s="18">
        <v>890985122</v>
      </c>
      <c r="D1191" s="18" t="s">
        <v>1031</v>
      </c>
      <c r="E1191" s="15" t="s">
        <v>98</v>
      </c>
      <c r="F1191" s="15" t="s">
        <v>649</v>
      </c>
      <c r="G1191" s="15">
        <f>+VLOOKUP(F1191,[3]Sheet1!$E$3:$G$74,3,FALSE)</f>
        <v>9</v>
      </c>
      <c r="H1191" s="15">
        <f>+VLOOKUP(D1191&amp;F1191,'TD para paquetes'!$E$3:$I$441,5,FALSE)</f>
        <v>8</v>
      </c>
      <c r="I1191" s="15" t="s">
        <v>44</v>
      </c>
      <c r="J1191" s="15">
        <v>8</v>
      </c>
      <c r="K1191" s="15">
        <v>4</v>
      </c>
      <c r="L1191" s="15">
        <v>201112022</v>
      </c>
      <c r="M1191" s="15" t="s">
        <v>3898</v>
      </c>
      <c r="N1191" s="15" t="s">
        <v>101</v>
      </c>
      <c r="O1191" s="18" t="s">
        <v>4507</v>
      </c>
      <c r="P1191" s="22" t="s">
        <v>3841</v>
      </c>
      <c r="Q1191" s="15" t="s">
        <v>101</v>
      </c>
      <c r="R1191" s="18" t="s">
        <v>2855</v>
      </c>
      <c r="S1191" s="22" t="b">
        <f t="shared" si="189"/>
        <v>0</v>
      </c>
      <c r="T1191" s="18">
        <v>0</v>
      </c>
      <c r="U1191" s="18">
        <v>0</v>
      </c>
      <c r="V1191" s="15" t="s">
        <v>6065</v>
      </c>
      <c r="W1191" s="18" t="s">
        <v>2688</v>
      </c>
      <c r="X1191" s="18"/>
      <c r="Y1191" s="15" t="s">
        <v>68</v>
      </c>
      <c r="Z1191" s="18" t="s">
        <v>7035</v>
      </c>
      <c r="AA1191" s="18" t="s">
        <v>71</v>
      </c>
      <c r="AB1191" s="18" t="s">
        <v>7042</v>
      </c>
      <c r="AC1191" s="67" t="e">
        <f>+VLOOKUP("*"&amp;L1191&amp;"*",'[2]REGISTROS SANITARIOS'!$D$732:$E$1070,2,FALSE)</f>
        <v>#N/A</v>
      </c>
      <c r="AD1191" s="22" t="s">
        <v>44</v>
      </c>
      <c r="AE1191" s="16">
        <v>46519</v>
      </c>
      <c r="AF1191" s="34" t="s">
        <v>73</v>
      </c>
      <c r="AG1191" s="24">
        <v>1</v>
      </c>
      <c r="AH1191" s="18">
        <v>0</v>
      </c>
      <c r="AI1191" s="18" t="s">
        <v>8247</v>
      </c>
      <c r="AJ1191" s="17">
        <v>27.5</v>
      </c>
      <c r="AK1191" s="25">
        <v>27.5</v>
      </c>
      <c r="AL1191" s="25">
        <v>2725</v>
      </c>
      <c r="AM1191" s="35">
        <v>0</v>
      </c>
      <c r="AN1191" s="49">
        <f t="shared" si="181"/>
        <v>74937.5</v>
      </c>
      <c r="AO1191" s="18"/>
      <c r="AP1191" s="15">
        <v>1</v>
      </c>
      <c r="AQ1191" s="43" t="str">
        <f t="shared" si="182"/>
        <v>SI</v>
      </c>
      <c r="AR1191" s="44">
        <f t="shared" si="183"/>
        <v>74937.5</v>
      </c>
      <c r="AS1191" s="44">
        <f t="shared" si="184"/>
        <v>74937.5</v>
      </c>
      <c r="AT1191" s="44">
        <f t="shared" si="185"/>
        <v>74937.5</v>
      </c>
      <c r="AU1191" s="44">
        <f t="shared" si="186"/>
        <v>74937.5</v>
      </c>
      <c r="AV1191" s="45" t="b">
        <f t="shared" si="187"/>
        <v>1</v>
      </c>
      <c r="AW1191" s="45" t="b">
        <f t="shared" si="188"/>
        <v>1</v>
      </c>
      <c r="AX1191" s="45"/>
    </row>
    <row r="1192" spans="1:50" s="36" customFormat="1" ht="27.75" customHeight="1" x14ac:dyDescent="0.15">
      <c r="A1192" s="36" t="str">
        <f t="shared" si="180"/>
        <v>Cooperativa de Hospitales de Antioquia - COHAN201112510</v>
      </c>
      <c r="B1192" s="36" t="b">
        <f>+A1192='[1]Anexo 9'!A1192</f>
        <v>1</v>
      </c>
      <c r="C1192" s="18">
        <v>890985122</v>
      </c>
      <c r="D1192" s="18" t="s">
        <v>1031</v>
      </c>
      <c r="E1192" s="15" t="s">
        <v>98</v>
      </c>
      <c r="F1192" s="15" t="s">
        <v>666</v>
      </c>
      <c r="G1192" s="15">
        <f>+VLOOKUP(F1192,[3]Sheet1!$E$3:$G$74,3,FALSE)</f>
        <v>7</v>
      </c>
      <c r="H1192" s="15">
        <f>+VLOOKUP(D1192&amp;F1192,'TD para paquetes'!$E$3:$I$441,5,FALSE)</f>
        <v>7</v>
      </c>
      <c r="I1192" s="15" t="s">
        <v>1025</v>
      </c>
      <c r="J1192" s="15">
        <v>8</v>
      </c>
      <c r="K1192" s="15">
        <v>8</v>
      </c>
      <c r="L1192" s="15">
        <v>201112510</v>
      </c>
      <c r="M1192" s="15" t="s">
        <v>667</v>
      </c>
      <c r="N1192" s="15" t="s">
        <v>101</v>
      </c>
      <c r="O1192" s="18" t="s">
        <v>4508</v>
      </c>
      <c r="P1192" s="22" t="s">
        <v>73</v>
      </c>
      <c r="Q1192" s="15" t="s">
        <v>101</v>
      </c>
      <c r="R1192" s="18" t="s">
        <v>2855</v>
      </c>
      <c r="S1192" s="22" t="b">
        <f t="shared" si="189"/>
        <v>0</v>
      </c>
      <c r="T1192" s="18">
        <v>0</v>
      </c>
      <c r="U1192" s="18">
        <v>0</v>
      </c>
      <c r="V1192" s="15" t="s">
        <v>6066</v>
      </c>
      <c r="W1192" s="18" t="s">
        <v>1043</v>
      </c>
      <c r="X1192" s="18"/>
      <c r="Y1192" s="15" t="s">
        <v>73</v>
      </c>
      <c r="Z1192" s="18" t="s">
        <v>2860</v>
      </c>
      <c r="AA1192" s="18" t="s">
        <v>71</v>
      </c>
      <c r="AB1192" s="18" t="s">
        <v>3085</v>
      </c>
      <c r="AC1192" s="67" t="str">
        <f>+VLOOKUP("*"&amp;L1192&amp;"*",'[2]REGISTROS SANITARIOS'!$D$732:$E$1070,2,FALSE)</f>
        <v>SI</v>
      </c>
      <c r="AD1192" s="22" t="s">
        <v>1025</v>
      </c>
      <c r="AE1192" s="16">
        <v>46158</v>
      </c>
      <c r="AF1192" s="34" t="s">
        <v>73</v>
      </c>
      <c r="AG1192" s="24">
        <v>1</v>
      </c>
      <c r="AH1192" s="18">
        <v>0</v>
      </c>
      <c r="AI1192" s="18" t="s">
        <v>8247</v>
      </c>
      <c r="AJ1192" s="17">
        <v>38.5</v>
      </c>
      <c r="AK1192" s="25">
        <v>38.5</v>
      </c>
      <c r="AL1192" s="25">
        <v>598</v>
      </c>
      <c r="AM1192" s="35">
        <v>0</v>
      </c>
      <c r="AN1192" s="49">
        <f t="shared" si="181"/>
        <v>23023</v>
      </c>
      <c r="AO1192" s="18"/>
      <c r="AP1192" s="15">
        <v>1</v>
      </c>
      <c r="AQ1192" s="43" t="str">
        <f t="shared" si="182"/>
        <v>SI</v>
      </c>
      <c r="AR1192" s="44">
        <f t="shared" si="183"/>
        <v>23023</v>
      </c>
      <c r="AS1192" s="44">
        <f t="shared" si="184"/>
        <v>23023</v>
      </c>
      <c r="AT1192" s="44">
        <f t="shared" si="185"/>
        <v>23023</v>
      </c>
      <c r="AU1192" s="44">
        <f t="shared" si="186"/>
        <v>23023</v>
      </c>
      <c r="AV1192" s="45" t="b">
        <f t="shared" si="187"/>
        <v>1</v>
      </c>
      <c r="AW1192" s="45" t="b">
        <f t="shared" si="188"/>
        <v>1</v>
      </c>
      <c r="AX1192" s="45"/>
    </row>
    <row r="1193" spans="1:50" s="36" customFormat="1" ht="27.75" customHeight="1" x14ac:dyDescent="0.15">
      <c r="A1193" s="36" t="str">
        <f t="shared" si="180"/>
        <v>Cooperativa de Hospitales de Antioquia - COHAN201112610</v>
      </c>
      <c r="B1193" s="36" t="b">
        <f>+A1193='[1]Anexo 9'!A1193</f>
        <v>1</v>
      </c>
      <c r="C1193" s="18">
        <v>890985122</v>
      </c>
      <c r="D1193" s="18" t="s">
        <v>1031</v>
      </c>
      <c r="E1193" s="15" t="s">
        <v>98</v>
      </c>
      <c r="F1193" s="15" t="s">
        <v>666</v>
      </c>
      <c r="G1193" s="15">
        <f>+VLOOKUP(F1193,[3]Sheet1!$E$3:$G$74,3,FALSE)</f>
        <v>7</v>
      </c>
      <c r="H1193" s="15">
        <f>+VLOOKUP(D1193&amp;F1193,'TD para paquetes'!$E$3:$I$441,5,FALSE)</f>
        <v>7</v>
      </c>
      <c r="I1193" s="15" t="s">
        <v>1025</v>
      </c>
      <c r="J1193" s="15">
        <v>8</v>
      </c>
      <c r="K1193" s="15">
        <v>8</v>
      </c>
      <c r="L1193" s="15">
        <v>201112610</v>
      </c>
      <c r="M1193" s="15" t="s">
        <v>671</v>
      </c>
      <c r="N1193" s="15" t="s">
        <v>101</v>
      </c>
      <c r="O1193" s="18" t="s">
        <v>4509</v>
      </c>
      <c r="P1193" s="22" t="s">
        <v>73</v>
      </c>
      <c r="Q1193" s="15" t="s">
        <v>101</v>
      </c>
      <c r="R1193" s="18" t="s">
        <v>2855</v>
      </c>
      <c r="S1193" s="22" t="b">
        <f t="shared" si="189"/>
        <v>0</v>
      </c>
      <c r="T1193" s="18">
        <v>0</v>
      </c>
      <c r="U1193" s="18" t="s">
        <v>2818</v>
      </c>
      <c r="V1193" s="15" t="s">
        <v>6066</v>
      </c>
      <c r="W1193" s="18" t="s">
        <v>1043</v>
      </c>
      <c r="X1193" s="18"/>
      <c r="Y1193" s="15" t="s">
        <v>73</v>
      </c>
      <c r="Z1193" s="18" t="s">
        <v>2860</v>
      </c>
      <c r="AA1193" s="18" t="s">
        <v>71</v>
      </c>
      <c r="AB1193" s="18" t="s">
        <v>3085</v>
      </c>
      <c r="AC1193" s="67" t="str">
        <f>+VLOOKUP("*"&amp;L1193&amp;"*",'[2]REGISTROS SANITARIOS'!$D$732:$E$1070,2,FALSE)</f>
        <v>SI</v>
      </c>
      <c r="AD1193" s="22" t="s">
        <v>1025</v>
      </c>
      <c r="AE1193" s="16">
        <v>46158</v>
      </c>
      <c r="AF1193" s="34" t="s">
        <v>73</v>
      </c>
      <c r="AG1193" s="24">
        <v>1</v>
      </c>
      <c r="AH1193" s="18">
        <v>0</v>
      </c>
      <c r="AI1193" s="18" t="s">
        <v>8247</v>
      </c>
      <c r="AJ1193" s="17">
        <v>55</v>
      </c>
      <c r="AK1193" s="25">
        <v>55</v>
      </c>
      <c r="AL1193" s="25">
        <v>610</v>
      </c>
      <c r="AM1193" s="35">
        <v>0</v>
      </c>
      <c r="AN1193" s="49">
        <f t="shared" si="181"/>
        <v>33550</v>
      </c>
      <c r="AO1193" s="18"/>
      <c r="AP1193" s="15">
        <v>1</v>
      </c>
      <c r="AQ1193" s="43" t="str">
        <f t="shared" si="182"/>
        <v>SI</v>
      </c>
      <c r="AR1193" s="44">
        <f t="shared" si="183"/>
        <v>33550</v>
      </c>
      <c r="AS1193" s="44">
        <f t="shared" si="184"/>
        <v>33550</v>
      </c>
      <c r="AT1193" s="44">
        <f t="shared" si="185"/>
        <v>33550</v>
      </c>
      <c r="AU1193" s="44">
        <f t="shared" si="186"/>
        <v>33550</v>
      </c>
      <c r="AV1193" s="45" t="b">
        <f t="shared" si="187"/>
        <v>1</v>
      </c>
      <c r="AW1193" s="45" t="b">
        <f t="shared" si="188"/>
        <v>1</v>
      </c>
      <c r="AX1193" s="45"/>
    </row>
    <row r="1194" spans="1:50" s="36" customFormat="1" ht="27.75" customHeight="1" x14ac:dyDescent="0.15">
      <c r="A1194" s="36" t="str">
        <f t="shared" si="180"/>
        <v>Cooperativa de Hospitales de Antioquia - COHAN201112710</v>
      </c>
      <c r="B1194" s="36" t="b">
        <f>+A1194='[1]Anexo 9'!A1194</f>
        <v>1</v>
      </c>
      <c r="C1194" s="18">
        <v>890985122</v>
      </c>
      <c r="D1194" s="18" t="s">
        <v>1031</v>
      </c>
      <c r="E1194" s="15" t="s">
        <v>98</v>
      </c>
      <c r="F1194" s="15" t="s">
        <v>666</v>
      </c>
      <c r="G1194" s="15">
        <f>+VLOOKUP(F1194,[3]Sheet1!$E$3:$G$74,3,FALSE)</f>
        <v>7</v>
      </c>
      <c r="H1194" s="15">
        <f>+VLOOKUP(D1194&amp;F1194,'TD para paquetes'!$E$3:$I$441,5,FALSE)</f>
        <v>7</v>
      </c>
      <c r="I1194" s="15" t="s">
        <v>1025</v>
      </c>
      <c r="J1194" s="15">
        <v>8</v>
      </c>
      <c r="K1194" s="15">
        <v>8</v>
      </c>
      <c r="L1194" s="15">
        <v>201112710</v>
      </c>
      <c r="M1194" s="15" t="s">
        <v>673</v>
      </c>
      <c r="N1194" s="15" t="s">
        <v>101</v>
      </c>
      <c r="O1194" s="18" t="s">
        <v>4510</v>
      </c>
      <c r="P1194" s="22" t="s">
        <v>73</v>
      </c>
      <c r="Q1194" s="15" t="s">
        <v>101</v>
      </c>
      <c r="R1194" s="18" t="s">
        <v>2855</v>
      </c>
      <c r="S1194" s="22" t="b">
        <f t="shared" si="189"/>
        <v>0</v>
      </c>
      <c r="T1194" s="18">
        <v>0</v>
      </c>
      <c r="U1194" s="18" t="s">
        <v>2818</v>
      </c>
      <c r="V1194" s="15" t="s">
        <v>6066</v>
      </c>
      <c r="W1194" s="18" t="s">
        <v>1043</v>
      </c>
      <c r="X1194" s="18"/>
      <c r="Y1194" s="15" t="s">
        <v>73</v>
      </c>
      <c r="Z1194" s="18" t="s">
        <v>2860</v>
      </c>
      <c r="AA1194" s="18" t="s">
        <v>71</v>
      </c>
      <c r="AB1194" s="18" t="s">
        <v>3085</v>
      </c>
      <c r="AC1194" s="67" t="str">
        <f>+VLOOKUP("*"&amp;L1194&amp;"*",'[2]REGISTROS SANITARIOS'!$D$732:$E$1070,2,FALSE)</f>
        <v>SI</v>
      </c>
      <c r="AD1194" s="22" t="s">
        <v>1025</v>
      </c>
      <c r="AE1194" s="16">
        <v>46158</v>
      </c>
      <c r="AF1194" s="34" t="s">
        <v>73</v>
      </c>
      <c r="AG1194" s="24">
        <v>1</v>
      </c>
      <c r="AH1194" s="18">
        <v>0</v>
      </c>
      <c r="AI1194" s="18" t="s">
        <v>8247</v>
      </c>
      <c r="AJ1194" s="17">
        <v>33</v>
      </c>
      <c r="AK1194" s="25">
        <v>33</v>
      </c>
      <c r="AL1194" s="25">
        <v>749</v>
      </c>
      <c r="AM1194" s="35">
        <v>0</v>
      </c>
      <c r="AN1194" s="49">
        <f t="shared" si="181"/>
        <v>24717</v>
      </c>
      <c r="AO1194" s="18"/>
      <c r="AP1194" s="15">
        <v>1</v>
      </c>
      <c r="AQ1194" s="43" t="str">
        <f t="shared" si="182"/>
        <v>SI</v>
      </c>
      <c r="AR1194" s="44">
        <f t="shared" si="183"/>
        <v>24717</v>
      </c>
      <c r="AS1194" s="44">
        <f t="shared" si="184"/>
        <v>24717</v>
      </c>
      <c r="AT1194" s="44">
        <f t="shared" si="185"/>
        <v>24717</v>
      </c>
      <c r="AU1194" s="44">
        <f t="shared" si="186"/>
        <v>24717</v>
      </c>
      <c r="AV1194" s="45" t="b">
        <f t="shared" si="187"/>
        <v>1</v>
      </c>
      <c r="AW1194" s="45" t="b">
        <f t="shared" si="188"/>
        <v>1</v>
      </c>
      <c r="AX1194" s="45"/>
    </row>
    <row r="1195" spans="1:50" s="36" customFormat="1" ht="27.75" customHeight="1" x14ac:dyDescent="0.15">
      <c r="A1195" s="36" t="str">
        <f t="shared" si="180"/>
        <v>Cooperativa de Hospitales de Antioquia - COHAN201112810</v>
      </c>
      <c r="B1195" s="36" t="b">
        <f>+A1195='[1]Anexo 9'!A1195</f>
        <v>1</v>
      </c>
      <c r="C1195" s="18">
        <v>890985122</v>
      </c>
      <c r="D1195" s="18" t="s">
        <v>1031</v>
      </c>
      <c r="E1195" s="15" t="s">
        <v>98</v>
      </c>
      <c r="F1195" s="15" t="s">
        <v>666</v>
      </c>
      <c r="G1195" s="15">
        <f>+VLOOKUP(F1195,[3]Sheet1!$E$3:$G$74,3,FALSE)</f>
        <v>7</v>
      </c>
      <c r="H1195" s="15">
        <f>+VLOOKUP(D1195&amp;F1195,'TD para paquetes'!$E$3:$I$441,5,FALSE)</f>
        <v>7</v>
      </c>
      <c r="I1195" s="15" t="s">
        <v>1025</v>
      </c>
      <c r="J1195" s="15">
        <v>8</v>
      </c>
      <c r="K1195" s="15">
        <v>8</v>
      </c>
      <c r="L1195" s="15">
        <v>201112810</v>
      </c>
      <c r="M1195" s="15" t="s">
        <v>675</v>
      </c>
      <c r="N1195" s="15" t="s">
        <v>101</v>
      </c>
      <c r="O1195" s="18" t="s">
        <v>4511</v>
      </c>
      <c r="P1195" s="22" t="s">
        <v>73</v>
      </c>
      <c r="Q1195" s="15" t="s">
        <v>101</v>
      </c>
      <c r="R1195" s="18" t="s">
        <v>2855</v>
      </c>
      <c r="S1195" s="22" t="b">
        <f t="shared" si="189"/>
        <v>0</v>
      </c>
      <c r="T1195" s="18">
        <v>0</v>
      </c>
      <c r="U1195" s="18" t="s">
        <v>2818</v>
      </c>
      <c r="V1195" s="15" t="s">
        <v>6066</v>
      </c>
      <c r="W1195" s="18" t="s">
        <v>1043</v>
      </c>
      <c r="X1195" s="18"/>
      <c r="Y1195" s="15" t="s">
        <v>73</v>
      </c>
      <c r="Z1195" s="18" t="s">
        <v>2890</v>
      </c>
      <c r="AA1195" s="18" t="s">
        <v>71</v>
      </c>
      <c r="AB1195" s="18" t="s">
        <v>3085</v>
      </c>
      <c r="AC1195" s="67" t="str">
        <f>+VLOOKUP("*"&amp;L1195&amp;"*",'[2]REGISTROS SANITARIOS'!$D$732:$E$1070,2,FALSE)</f>
        <v>SI</v>
      </c>
      <c r="AD1195" s="22" t="s">
        <v>1025</v>
      </c>
      <c r="AE1195" s="16">
        <v>46158</v>
      </c>
      <c r="AF1195" s="34" t="s">
        <v>73</v>
      </c>
      <c r="AG1195" s="24">
        <v>1</v>
      </c>
      <c r="AH1195" s="18">
        <v>0</v>
      </c>
      <c r="AI1195" s="18" t="s">
        <v>8247</v>
      </c>
      <c r="AJ1195" s="17">
        <v>11</v>
      </c>
      <c r="AK1195" s="25">
        <v>11</v>
      </c>
      <c r="AL1195" s="25">
        <v>825</v>
      </c>
      <c r="AM1195" s="35">
        <v>0</v>
      </c>
      <c r="AN1195" s="49">
        <f t="shared" si="181"/>
        <v>9075</v>
      </c>
      <c r="AO1195" s="18"/>
      <c r="AP1195" s="15">
        <v>1</v>
      </c>
      <c r="AQ1195" s="43" t="str">
        <f t="shared" si="182"/>
        <v>SI</v>
      </c>
      <c r="AR1195" s="44">
        <f t="shared" si="183"/>
        <v>9075</v>
      </c>
      <c r="AS1195" s="44">
        <f t="shared" si="184"/>
        <v>9075</v>
      </c>
      <c r="AT1195" s="44">
        <f t="shared" si="185"/>
        <v>9075</v>
      </c>
      <c r="AU1195" s="44">
        <f t="shared" si="186"/>
        <v>9075</v>
      </c>
      <c r="AV1195" s="45" t="b">
        <f t="shared" si="187"/>
        <v>1</v>
      </c>
      <c r="AW1195" s="45" t="b">
        <f t="shared" si="188"/>
        <v>1</v>
      </c>
      <c r="AX1195" s="45"/>
    </row>
    <row r="1196" spans="1:50" s="36" customFormat="1" ht="27.75" customHeight="1" x14ac:dyDescent="0.15">
      <c r="A1196" s="36" t="str">
        <f t="shared" si="180"/>
        <v>Cooperativa de Hospitales de Antioquia - COHAN201112910</v>
      </c>
      <c r="B1196" s="36" t="b">
        <f>+A1196='[1]Anexo 9'!A1196</f>
        <v>1</v>
      </c>
      <c r="C1196" s="18">
        <v>890985122</v>
      </c>
      <c r="D1196" s="18" t="s">
        <v>1031</v>
      </c>
      <c r="E1196" s="15" t="s">
        <v>98</v>
      </c>
      <c r="F1196" s="15" t="s">
        <v>666</v>
      </c>
      <c r="G1196" s="15">
        <f>+VLOOKUP(F1196,[3]Sheet1!$E$3:$G$74,3,FALSE)</f>
        <v>7</v>
      </c>
      <c r="H1196" s="15">
        <f>+VLOOKUP(D1196&amp;F1196,'TD para paquetes'!$E$3:$I$441,5,FALSE)</f>
        <v>7</v>
      </c>
      <c r="I1196" s="15" t="s">
        <v>1025</v>
      </c>
      <c r="J1196" s="15">
        <v>8</v>
      </c>
      <c r="K1196" s="15">
        <v>8</v>
      </c>
      <c r="L1196" s="15">
        <v>201112910</v>
      </c>
      <c r="M1196" s="15" t="s">
        <v>677</v>
      </c>
      <c r="N1196" s="15" t="s">
        <v>101</v>
      </c>
      <c r="O1196" s="18" t="s">
        <v>4512</v>
      </c>
      <c r="P1196" s="22" t="s">
        <v>73</v>
      </c>
      <c r="Q1196" s="15" t="s">
        <v>101</v>
      </c>
      <c r="R1196" s="18" t="s">
        <v>2855</v>
      </c>
      <c r="S1196" s="22" t="b">
        <f t="shared" si="189"/>
        <v>0</v>
      </c>
      <c r="T1196" s="18">
        <v>0</v>
      </c>
      <c r="U1196" s="18" t="s">
        <v>2818</v>
      </c>
      <c r="V1196" s="15" t="s">
        <v>6066</v>
      </c>
      <c r="W1196" s="18" t="s">
        <v>1043</v>
      </c>
      <c r="X1196" s="18"/>
      <c r="Y1196" s="15" t="s">
        <v>73</v>
      </c>
      <c r="Z1196" s="18" t="s">
        <v>2860</v>
      </c>
      <c r="AA1196" s="18" t="s">
        <v>71</v>
      </c>
      <c r="AB1196" s="18" t="s">
        <v>7043</v>
      </c>
      <c r="AC1196" s="67" t="str">
        <f>+VLOOKUP("*"&amp;L1196&amp;"*",'[2]REGISTROS SANITARIOS'!$D$732:$E$1070,2,FALSE)</f>
        <v>SI</v>
      </c>
      <c r="AD1196" s="22" t="s">
        <v>1025</v>
      </c>
      <c r="AE1196" s="16">
        <v>46158</v>
      </c>
      <c r="AF1196" s="34" t="s">
        <v>73</v>
      </c>
      <c r="AG1196" s="24">
        <v>1</v>
      </c>
      <c r="AH1196" s="18">
        <v>0</v>
      </c>
      <c r="AI1196" s="18" t="s">
        <v>8247</v>
      </c>
      <c r="AJ1196" s="17">
        <v>60.5</v>
      </c>
      <c r="AK1196" s="25">
        <v>60.5</v>
      </c>
      <c r="AL1196" s="25">
        <v>825</v>
      </c>
      <c r="AM1196" s="35">
        <v>0</v>
      </c>
      <c r="AN1196" s="49">
        <f t="shared" si="181"/>
        <v>49912.5</v>
      </c>
      <c r="AO1196" s="18"/>
      <c r="AP1196" s="15">
        <v>1</v>
      </c>
      <c r="AQ1196" s="43" t="str">
        <f t="shared" si="182"/>
        <v>SI</v>
      </c>
      <c r="AR1196" s="44">
        <f t="shared" si="183"/>
        <v>49912.5</v>
      </c>
      <c r="AS1196" s="44">
        <f t="shared" si="184"/>
        <v>49912.5</v>
      </c>
      <c r="AT1196" s="44">
        <f t="shared" si="185"/>
        <v>49912.5</v>
      </c>
      <c r="AU1196" s="44">
        <f t="shared" si="186"/>
        <v>49912.5</v>
      </c>
      <c r="AV1196" s="45" t="b">
        <f t="shared" si="187"/>
        <v>1</v>
      </c>
      <c r="AW1196" s="45" t="b">
        <f t="shared" si="188"/>
        <v>1</v>
      </c>
      <c r="AX1196" s="45"/>
    </row>
    <row r="1197" spans="1:50" s="36" customFormat="1" ht="27.75" customHeight="1" x14ac:dyDescent="0.15">
      <c r="A1197" s="36" t="str">
        <f t="shared" si="180"/>
        <v>Cooperativa de Hospitales de Antioquia - COHAN201113010</v>
      </c>
      <c r="B1197" s="36" t="b">
        <f>+A1197='[1]Anexo 9'!A1197</f>
        <v>1</v>
      </c>
      <c r="C1197" s="18">
        <v>890985122</v>
      </c>
      <c r="D1197" s="18" t="s">
        <v>1031</v>
      </c>
      <c r="E1197" s="15" t="s">
        <v>98</v>
      </c>
      <c r="F1197" s="15" t="s">
        <v>666</v>
      </c>
      <c r="G1197" s="15">
        <f>+VLOOKUP(F1197,[3]Sheet1!$E$3:$G$74,3,FALSE)</f>
        <v>7</v>
      </c>
      <c r="H1197" s="15">
        <f>+VLOOKUP(D1197&amp;F1197,'TD para paquetes'!$E$3:$I$441,5,FALSE)</f>
        <v>7</v>
      </c>
      <c r="I1197" s="15" t="s">
        <v>1025</v>
      </c>
      <c r="J1197" s="15">
        <v>8</v>
      </c>
      <c r="K1197" s="15">
        <v>8</v>
      </c>
      <c r="L1197" s="15">
        <v>201113010</v>
      </c>
      <c r="M1197" s="15" t="s">
        <v>679</v>
      </c>
      <c r="N1197" s="15" t="s">
        <v>101</v>
      </c>
      <c r="O1197" s="18" t="s">
        <v>4513</v>
      </c>
      <c r="P1197" s="22" t="s">
        <v>73</v>
      </c>
      <c r="Q1197" s="15" t="s">
        <v>101</v>
      </c>
      <c r="R1197" s="18" t="s">
        <v>2855</v>
      </c>
      <c r="S1197" s="22" t="b">
        <f t="shared" si="189"/>
        <v>0</v>
      </c>
      <c r="T1197" s="18">
        <v>0</v>
      </c>
      <c r="U1197" s="18" t="s">
        <v>2818</v>
      </c>
      <c r="V1197" s="15" t="s">
        <v>6066</v>
      </c>
      <c r="W1197" s="18" t="s">
        <v>1043</v>
      </c>
      <c r="X1197" s="18"/>
      <c r="Y1197" s="15" t="s">
        <v>73</v>
      </c>
      <c r="Z1197" s="18" t="s">
        <v>2860</v>
      </c>
      <c r="AA1197" s="18" t="s">
        <v>71</v>
      </c>
      <c r="AB1197" s="18" t="s">
        <v>3085</v>
      </c>
      <c r="AC1197" s="67" t="str">
        <f>+VLOOKUP("*"&amp;L1197&amp;"*",'[2]REGISTROS SANITARIOS'!$D$732:$E$1070,2,FALSE)</f>
        <v>SI</v>
      </c>
      <c r="AD1197" s="22" t="s">
        <v>1025</v>
      </c>
      <c r="AE1197" s="16">
        <v>46158</v>
      </c>
      <c r="AF1197" s="34" t="s">
        <v>73</v>
      </c>
      <c r="AG1197" s="24">
        <v>1</v>
      </c>
      <c r="AH1197" s="18">
        <v>0</v>
      </c>
      <c r="AI1197" s="18" t="s">
        <v>8247</v>
      </c>
      <c r="AJ1197" s="17">
        <v>192.5</v>
      </c>
      <c r="AK1197" s="25">
        <v>192.5</v>
      </c>
      <c r="AL1197" s="25">
        <v>919</v>
      </c>
      <c r="AM1197" s="35">
        <v>0</v>
      </c>
      <c r="AN1197" s="49">
        <f t="shared" si="181"/>
        <v>176907.5</v>
      </c>
      <c r="AO1197" s="18"/>
      <c r="AP1197" s="15">
        <v>1</v>
      </c>
      <c r="AQ1197" s="43" t="str">
        <f t="shared" si="182"/>
        <v>SI</v>
      </c>
      <c r="AR1197" s="44">
        <f t="shared" si="183"/>
        <v>176907.5</v>
      </c>
      <c r="AS1197" s="44">
        <f t="shared" si="184"/>
        <v>176907.5</v>
      </c>
      <c r="AT1197" s="44">
        <f t="shared" si="185"/>
        <v>176907.5</v>
      </c>
      <c r="AU1197" s="44">
        <f t="shared" si="186"/>
        <v>176907.5</v>
      </c>
      <c r="AV1197" s="45" t="b">
        <f t="shared" si="187"/>
        <v>1</v>
      </c>
      <c r="AW1197" s="45" t="b">
        <f t="shared" si="188"/>
        <v>1</v>
      </c>
      <c r="AX1197" s="45"/>
    </row>
    <row r="1198" spans="1:50" s="36" customFormat="1" ht="27.75" customHeight="1" x14ac:dyDescent="0.15">
      <c r="A1198" s="36" t="str">
        <f t="shared" si="180"/>
        <v>Cooperativa de Hospitales de Antioquia - COHAN201113110</v>
      </c>
      <c r="B1198" s="36" t="b">
        <f>+A1198='[1]Anexo 9'!A1198</f>
        <v>1</v>
      </c>
      <c r="C1198" s="18">
        <v>890985122</v>
      </c>
      <c r="D1198" s="18" t="s">
        <v>1031</v>
      </c>
      <c r="E1198" s="15" t="s">
        <v>98</v>
      </c>
      <c r="F1198" s="15" t="s">
        <v>666</v>
      </c>
      <c r="G1198" s="15">
        <f>+VLOOKUP(F1198,[3]Sheet1!$E$3:$G$74,3,FALSE)</f>
        <v>7</v>
      </c>
      <c r="H1198" s="15">
        <f>+VLOOKUP(D1198&amp;F1198,'TD para paquetes'!$E$3:$I$441,5,FALSE)</f>
        <v>7</v>
      </c>
      <c r="I1198" s="15" t="s">
        <v>1025</v>
      </c>
      <c r="J1198" s="15">
        <v>8</v>
      </c>
      <c r="K1198" s="15">
        <v>8</v>
      </c>
      <c r="L1198" s="15">
        <v>201113110</v>
      </c>
      <c r="M1198" s="15" t="s">
        <v>681</v>
      </c>
      <c r="N1198" s="15" t="s">
        <v>101</v>
      </c>
      <c r="O1198" s="18" t="s">
        <v>4514</v>
      </c>
      <c r="P1198" s="22" t="s">
        <v>73</v>
      </c>
      <c r="Q1198" s="15" t="s">
        <v>101</v>
      </c>
      <c r="R1198" s="18" t="s">
        <v>2855</v>
      </c>
      <c r="S1198" s="22" t="b">
        <f t="shared" si="189"/>
        <v>0</v>
      </c>
      <c r="T1198" s="18">
        <v>0</v>
      </c>
      <c r="U1198" s="18" t="s">
        <v>2818</v>
      </c>
      <c r="V1198" s="15" t="s">
        <v>6066</v>
      </c>
      <c r="W1198" s="18" t="s">
        <v>1043</v>
      </c>
      <c r="X1198" s="18"/>
      <c r="Y1198" s="15" t="s">
        <v>73</v>
      </c>
      <c r="Z1198" s="18" t="s">
        <v>2860</v>
      </c>
      <c r="AA1198" s="18" t="s">
        <v>71</v>
      </c>
      <c r="AB1198" s="18" t="s">
        <v>3085</v>
      </c>
      <c r="AC1198" s="67" t="str">
        <f>+VLOOKUP("*"&amp;L1198&amp;"*",'[2]REGISTROS SANITARIOS'!$D$732:$E$1070,2,FALSE)</f>
        <v>SI</v>
      </c>
      <c r="AD1198" s="22" t="s">
        <v>1025</v>
      </c>
      <c r="AE1198" s="16">
        <v>46158</v>
      </c>
      <c r="AF1198" s="34" t="s">
        <v>73</v>
      </c>
      <c r="AG1198" s="24">
        <v>1</v>
      </c>
      <c r="AH1198" s="18">
        <v>0</v>
      </c>
      <c r="AI1198" s="18" t="s">
        <v>8247</v>
      </c>
      <c r="AJ1198" s="17">
        <v>275</v>
      </c>
      <c r="AK1198" s="25">
        <v>275</v>
      </c>
      <c r="AL1198" s="25">
        <v>956</v>
      </c>
      <c r="AM1198" s="35">
        <v>0</v>
      </c>
      <c r="AN1198" s="49">
        <f t="shared" si="181"/>
        <v>262900</v>
      </c>
      <c r="AO1198" s="18"/>
      <c r="AP1198" s="15">
        <v>1</v>
      </c>
      <c r="AQ1198" s="43" t="str">
        <f t="shared" si="182"/>
        <v>SI</v>
      </c>
      <c r="AR1198" s="44">
        <f t="shared" si="183"/>
        <v>262900</v>
      </c>
      <c r="AS1198" s="44">
        <f t="shared" si="184"/>
        <v>262900</v>
      </c>
      <c r="AT1198" s="44">
        <f t="shared" si="185"/>
        <v>262900</v>
      </c>
      <c r="AU1198" s="44">
        <f t="shared" si="186"/>
        <v>262900</v>
      </c>
      <c r="AV1198" s="45" t="b">
        <f t="shared" si="187"/>
        <v>1</v>
      </c>
      <c r="AW1198" s="45" t="b">
        <f t="shared" si="188"/>
        <v>1</v>
      </c>
      <c r="AX1198" s="45"/>
    </row>
    <row r="1199" spans="1:50" s="36" customFormat="1" ht="27.75" customHeight="1" x14ac:dyDescent="0.15">
      <c r="A1199" s="36" t="str">
        <f t="shared" si="180"/>
        <v>Cooperativa de Hospitales de Antioquia - COHAN201113310</v>
      </c>
      <c r="B1199" s="36" t="b">
        <f>+A1199='[1]Anexo 9'!A1199</f>
        <v>1</v>
      </c>
      <c r="C1199" s="18">
        <v>890985122</v>
      </c>
      <c r="D1199" s="18" t="s">
        <v>1031</v>
      </c>
      <c r="E1199" s="15" t="s">
        <v>98</v>
      </c>
      <c r="F1199" s="15" t="s">
        <v>683</v>
      </c>
      <c r="G1199" s="15">
        <f>+VLOOKUP(F1199,[3]Sheet1!$E$3:$G$74,3,FALSE)</f>
        <v>7</v>
      </c>
      <c r="H1199" s="15">
        <f>+VLOOKUP(D1199&amp;F1199,'TD para paquetes'!$E$3:$I$441,5,FALSE)</f>
        <v>7</v>
      </c>
      <c r="I1199" s="15" t="s">
        <v>1025</v>
      </c>
      <c r="J1199" s="15">
        <v>10</v>
      </c>
      <c r="K1199" s="15">
        <v>10</v>
      </c>
      <c r="L1199" s="15">
        <v>201113310</v>
      </c>
      <c r="M1199" s="15" t="s">
        <v>684</v>
      </c>
      <c r="N1199" s="15" t="s">
        <v>101</v>
      </c>
      <c r="O1199" s="18" t="s">
        <v>4515</v>
      </c>
      <c r="P1199" s="22" t="s">
        <v>73</v>
      </c>
      <c r="Q1199" s="15" t="s">
        <v>101</v>
      </c>
      <c r="R1199" s="18" t="s">
        <v>2855</v>
      </c>
      <c r="S1199" s="22" t="b">
        <f t="shared" si="189"/>
        <v>0</v>
      </c>
      <c r="T1199" s="18">
        <v>0</v>
      </c>
      <c r="U1199" s="18" t="s">
        <v>2833</v>
      </c>
      <c r="V1199" s="15" t="s">
        <v>686</v>
      </c>
      <c r="W1199" s="18" t="s">
        <v>6318</v>
      </c>
      <c r="X1199" s="18"/>
      <c r="Y1199" s="15" t="s">
        <v>73</v>
      </c>
      <c r="Z1199" s="18" t="s">
        <v>7044</v>
      </c>
      <c r="AA1199" s="18" t="s">
        <v>71</v>
      </c>
      <c r="AB1199" s="18" t="s">
        <v>7045</v>
      </c>
      <c r="AC1199" s="67" t="str">
        <f>+VLOOKUP("*"&amp;L1199&amp;"*",'[2]REGISTROS SANITARIOS'!$D$732:$E$1070,2,FALSE)</f>
        <v>SI</v>
      </c>
      <c r="AD1199" s="22" t="s">
        <v>1025</v>
      </c>
      <c r="AE1199" s="16">
        <v>44479</v>
      </c>
      <c r="AF1199" s="34" t="s">
        <v>73</v>
      </c>
      <c r="AG1199" s="24">
        <v>1</v>
      </c>
      <c r="AH1199" s="18">
        <v>0</v>
      </c>
      <c r="AI1199" s="18" t="s">
        <v>8247</v>
      </c>
      <c r="AJ1199" s="17">
        <v>605</v>
      </c>
      <c r="AK1199" s="25">
        <v>605</v>
      </c>
      <c r="AL1199" s="25">
        <v>395</v>
      </c>
      <c r="AM1199" s="35">
        <v>0</v>
      </c>
      <c r="AN1199" s="49">
        <f t="shared" si="181"/>
        <v>238975</v>
      </c>
      <c r="AO1199" s="18"/>
      <c r="AP1199" s="15">
        <v>1</v>
      </c>
      <c r="AQ1199" s="43" t="str">
        <f t="shared" si="182"/>
        <v>SI</v>
      </c>
      <c r="AR1199" s="44">
        <f t="shared" si="183"/>
        <v>238975</v>
      </c>
      <c r="AS1199" s="44">
        <f t="shared" si="184"/>
        <v>238975</v>
      </c>
      <c r="AT1199" s="44">
        <f t="shared" si="185"/>
        <v>238975</v>
      </c>
      <c r="AU1199" s="44">
        <f t="shared" si="186"/>
        <v>238975</v>
      </c>
      <c r="AV1199" s="45" t="b">
        <f t="shared" si="187"/>
        <v>1</v>
      </c>
      <c r="AW1199" s="45" t="b">
        <f t="shared" si="188"/>
        <v>1</v>
      </c>
      <c r="AX1199" s="45"/>
    </row>
    <row r="1200" spans="1:50" s="36" customFormat="1" ht="27.75" customHeight="1" x14ac:dyDescent="0.15">
      <c r="A1200" s="36" t="str">
        <f t="shared" si="180"/>
        <v>Cooperativa de Hospitales de Antioquia - COHAN201113410</v>
      </c>
      <c r="B1200" s="36" t="b">
        <f>+A1200='[1]Anexo 9'!A1200</f>
        <v>1</v>
      </c>
      <c r="C1200" s="18">
        <v>890985122</v>
      </c>
      <c r="D1200" s="18" t="s">
        <v>1031</v>
      </c>
      <c r="E1200" s="15" t="s">
        <v>98</v>
      </c>
      <c r="F1200" s="15" t="s">
        <v>683</v>
      </c>
      <c r="G1200" s="15">
        <f>+VLOOKUP(F1200,[3]Sheet1!$E$3:$G$74,3,FALSE)</f>
        <v>7</v>
      </c>
      <c r="H1200" s="15">
        <f>+VLOOKUP(D1200&amp;F1200,'TD para paquetes'!$E$3:$I$441,5,FALSE)</f>
        <v>7</v>
      </c>
      <c r="I1200" s="15" t="s">
        <v>1025</v>
      </c>
      <c r="J1200" s="15">
        <v>10</v>
      </c>
      <c r="K1200" s="15">
        <v>10</v>
      </c>
      <c r="L1200" s="15">
        <v>201113410</v>
      </c>
      <c r="M1200" s="15" t="s">
        <v>688</v>
      </c>
      <c r="N1200" s="15" t="s">
        <v>101</v>
      </c>
      <c r="O1200" s="18" t="s">
        <v>4516</v>
      </c>
      <c r="P1200" s="22" t="s">
        <v>73</v>
      </c>
      <c r="Q1200" s="15" t="s">
        <v>101</v>
      </c>
      <c r="R1200" s="18" t="s">
        <v>2855</v>
      </c>
      <c r="S1200" s="22" t="b">
        <f t="shared" si="189"/>
        <v>0</v>
      </c>
      <c r="T1200" s="18">
        <v>0</v>
      </c>
      <c r="U1200" s="18" t="s">
        <v>2833</v>
      </c>
      <c r="V1200" s="15" t="s">
        <v>686</v>
      </c>
      <c r="W1200" s="18" t="s">
        <v>6318</v>
      </c>
      <c r="X1200" s="18"/>
      <c r="Y1200" s="15" t="s">
        <v>73</v>
      </c>
      <c r="Z1200" s="18" t="s">
        <v>7046</v>
      </c>
      <c r="AA1200" s="18" t="s">
        <v>119</v>
      </c>
      <c r="AB1200" s="18" t="s">
        <v>7045</v>
      </c>
      <c r="AC1200" s="67" t="str">
        <f>+VLOOKUP("*"&amp;L1200&amp;"*",'[2]REGISTROS SANITARIOS'!$D$732:$E$1070,2,FALSE)</f>
        <v>SI</v>
      </c>
      <c r="AD1200" s="22" t="s">
        <v>1025</v>
      </c>
      <c r="AE1200" s="16">
        <v>44479</v>
      </c>
      <c r="AF1200" s="34" t="s">
        <v>73</v>
      </c>
      <c r="AG1200" s="24">
        <v>1</v>
      </c>
      <c r="AH1200" s="18">
        <v>0</v>
      </c>
      <c r="AI1200" s="18" t="s">
        <v>8253</v>
      </c>
      <c r="AJ1200" s="17">
        <v>1650</v>
      </c>
      <c r="AK1200" s="25">
        <v>1650</v>
      </c>
      <c r="AL1200" s="25">
        <v>395</v>
      </c>
      <c r="AM1200" s="35">
        <v>0</v>
      </c>
      <c r="AN1200" s="49">
        <f t="shared" si="181"/>
        <v>651750</v>
      </c>
      <c r="AO1200" s="18"/>
      <c r="AP1200" s="15">
        <v>1</v>
      </c>
      <c r="AQ1200" s="43" t="str">
        <f t="shared" si="182"/>
        <v>SI</v>
      </c>
      <c r="AR1200" s="44">
        <f t="shared" si="183"/>
        <v>651750</v>
      </c>
      <c r="AS1200" s="44">
        <f t="shared" si="184"/>
        <v>651750</v>
      </c>
      <c r="AT1200" s="44">
        <f t="shared" si="185"/>
        <v>651750</v>
      </c>
      <c r="AU1200" s="44">
        <f t="shared" si="186"/>
        <v>651750</v>
      </c>
      <c r="AV1200" s="45" t="b">
        <f t="shared" si="187"/>
        <v>1</v>
      </c>
      <c r="AW1200" s="45" t="b">
        <f t="shared" si="188"/>
        <v>1</v>
      </c>
      <c r="AX1200" s="45"/>
    </row>
    <row r="1201" spans="1:50" s="36" customFormat="1" ht="27.75" customHeight="1" x14ac:dyDescent="0.15">
      <c r="A1201" s="36" t="str">
        <f t="shared" si="180"/>
        <v>Cooperativa de Hospitales de Antioquia - COHAN201113510</v>
      </c>
      <c r="B1201" s="36" t="b">
        <f>+A1201='[1]Anexo 9'!A1201</f>
        <v>1</v>
      </c>
      <c r="C1201" s="18">
        <v>890985122</v>
      </c>
      <c r="D1201" s="18" t="s">
        <v>1031</v>
      </c>
      <c r="E1201" s="15" t="s">
        <v>98</v>
      </c>
      <c r="F1201" s="15" t="s">
        <v>683</v>
      </c>
      <c r="G1201" s="15">
        <f>+VLOOKUP(F1201,[3]Sheet1!$E$3:$G$74,3,FALSE)</f>
        <v>7</v>
      </c>
      <c r="H1201" s="15">
        <f>+VLOOKUP(D1201&amp;F1201,'TD para paquetes'!$E$3:$I$441,5,FALSE)</f>
        <v>7</v>
      </c>
      <c r="I1201" s="15" t="s">
        <v>1025</v>
      </c>
      <c r="J1201" s="15">
        <v>10</v>
      </c>
      <c r="K1201" s="15">
        <v>10</v>
      </c>
      <c r="L1201" s="15">
        <v>201113510</v>
      </c>
      <c r="M1201" s="15" t="s">
        <v>690</v>
      </c>
      <c r="N1201" s="15" t="s">
        <v>101</v>
      </c>
      <c r="O1201" s="18" t="s">
        <v>4517</v>
      </c>
      <c r="P1201" s="22" t="s">
        <v>73</v>
      </c>
      <c r="Q1201" s="15" t="s">
        <v>101</v>
      </c>
      <c r="R1201" s="18" t="s">
        <v>2855</v>
      </c>
      <c r="S1201" s="22" t="b">
        <f t="shared" si="189"/>
        <v>0</v>
      </c>
      <c r="T1201" s="18">
        <v>0</v>
      </c>
      <c r="U1201" s="18" t="s">
        <v>2833</v>
      </c>
      <c r="V1201" s="15" t="s">
        <v>686</v>
      </c>
      <c r="W1201" s="18" t="s">
        <v>6318</v>
      </c>
      <c r="X1201" s="18"/>
      <c r="Y1201" s="15" t="s">
        <v>73</v>
      </c>
      <c r="Z1201" s="18" t="s">
        <v>7047</v>
      </c>
      <c r="AA1201" s="18" t="s">
        <v>71</v>
      </c>
      <c r="AB1201" s="18" t="s">
        <v>7045</v>
      </c>
      <c r="AC1201" s="67" t="str">
        <f>+VLOOKUP("*"&amp;L1201&amp;"*",'[2]REGISTROS SANITARIOS'!$D$732:$E$1070,2,FALSE)</f>
        <v>SI</v>
      </c>
      <c r="AD1201" s="22" t="s">
        <v>1025</v>
      </c>
      <c r="AE1201" s="16">
        <v>44479</v>
      </c>
      <c r="AF1201" s="34" t="s">
        <v>73</v>
      </c>
      <c r="AG1201" s="24">
        <v>1</v>
      </c>
      <c r="AH1201" s="18">
        <v>0</v>
      </c>
      <c r="AI1201" s="18" t="s">
        <v>8247</v>
      </c>
      <c r="AJ1201" s="17">
        <v>1171.5</v>
      </c>
      <c r="AK1201" s="25">
        <v>1171.5</v>
      </c>
      <c r="AL1201" s="25">
        <v>435</v>
      </c>
      <c r="AM1201" s="35">
        <v>0</v>
      </c>
      <c r="AN1201" s="49">
        <f t="shared" si="181"/>
        <v>509602.5</v>
      </c>
      <c r="AO1201" s="18"/>
      <c r="AP1201" s="15">
        <v>1</v>
      </c>
      <c r="AQ1201" s="43" t="str">
        <f t="shared" si="182"/>
        <v>SI</v>
      </c>
      <c r="AR1201" s="44">
        <f t="shared" si="183"/>
        <v>509602.5</v>
      </c>
      <c r="AS1201" s="44">
        <f t="shared" si="184"/>
        <v>509602.5</v>
      </c>
      <c r="AT1201" s="44">
        <f t="shared" si="185"/>
        <v>509602.5</v>
      </c>
      <c r="AU1201" s="44">
        <f t="shared" si="186"/>
        <v>509602.5</v>
      </c>
      <c r="AV1201" s="45" t="b">
        <f t="shared" si="187"/>
        <v>1</v>
      </c>
      <c r="AW1201" s="45" t="b">
        <f t="shared" si="188"/>
        <v>1</v>
      </c>
      <c r="AX1201" s="45"/>
    </row>
    <row r="1202" spans="1:50" s="36" customFormat="1" ht="27.75" customHeight="1" x14ac:dyDescent="0.15">
      <c r="A1202" s="36" t="str">
        <f t="shared" si="180"/>
        <v>Cooperativa de Hospitales de Antioquia - COHAN201113610</v>
      </c>
      <c r="B1202" s="36" t="b">
        <f>+A1202='[1]Anexo 9'!A1202</f>
        <v>1</v>
      </c>
      <c r="C1202" s="18">
        <v>890985122</v>
      </c>
      <c r="D1202" s="18" t="s">
        <v>1031</v>
      </c>
      <c r="E1202" s="15" t="s">
        <v>98</v>
      </c>
      <c r="F1202" s="15" t="s">
        <v>683</v>
      </c>
      <c r="G1202" s="15">
        <f>+VLOOKUP(F1202,[3]Sheet1!$E$3:$G$74,3,FALSE)</f>
        <v>7</v>
      </c>
      <c r="H1202" s="15">
        <f>+VLOOKUP(D1202&amp;F1202,'TD para paquetes'!$E$3:$I$441,5,FALSE)</f>
        <v>7</v>
      </c>
      <c r="I1202" s="15" t="s">
        <v>1025</v>
      </c>
      <c r="J1202" s="15">
        <v>10</v>
      </c>
      <c r="K1202" s="15">
        <v>10</v>
      </c>
      <c r="L1202" s="15">
        <v>201113610</v>
      </c>
      <c r="M1202" s="15" t="s">
        <v>692</v>
      </c>
      <c r="N1202" s="15" t="s">
        <v>101</v>
      </c>
      <c r="O1202" s="18" t="s">
        <v>4518</v>
      </c>
      <c r="P1202" s="22" t="s">
        <v>73</v>
      </c>
      <c r="Q1202" s="15" t="s">
        <v>101</v>
      </c>
      <c r="R1202" s="18" t="s">
        <v>2855</v>
      </c>
      <c r="S1202" s="22" t="b">
        <f t="shared" si="189"/>
        <v>0</v>
      </c>
      <c r="T1202" s="18">
        <v>0</v>
      </c>
      <c r="U1202" s="18" t="s">
        <v>2833</v>
      </c>
      <c r="V1202" s="15" t="s">
        <v>686</v>
      </c>
      <c r="W1202" s="18" t="s">
        <v>6318</v>
      </c>
      <c r="X1202" s="18"/>
      <c r="Y1202" s="15" t="s">
        <v>73</v>
      </c>
      <c r="Z1202" s="18" t="s">
        <v>7047</v>
      </c>
      <c r="AA1202" s="18" t="s">
        <v>71</v>
      </c>
      <c r="AB1202" s="18" t="s">
        <v>7045</v>
      </c>
      <c r="AC1202" s="67" t="str">
        <f>+VLOOKUP("*"&amp;L1202&amp;"*",'[2]REGISTROS SANITARIOS'!$D$732:$E$1070,2,FALSE)</f>
        <v>SI</v>
      </c>
      <c r="AD1202" s="22" t="s">
        <v>1025</v>
      </c>
      <c r="AE1202" s="16">
        <v>44479</v>
      </c>
      <c r="AF1202" s="34" t="s">
        <v>73</v>
      </c>
      <c r="AG1202" s="24">
        <v>1</v>
      </c>
      <c r="AH1202" s="18">
        <v>0</v>
      </c>
      <c r="AI1202" s="18" t="s">
        <v>8247</v>
      </c>
      <c r="AJ1202" s="17">
        <v>605</v>
      </c>
      <c r="AK1202" s="25">
        <v>605</v>
      </c>
      <c r="AL1202" s="25">
        <v>404</v>
      </c>
      <c r="AM1202" s="35">
        <v>0</v>
      </c>
      <c r="AN1202" s="49">
        <f t="shared" si="181"/>
        <v>244420</v>
      </c>
      <c r="AO1202" s="18"/>
      <c r="AP1202" s="15">
        <v>1</v>
      </c>
      <c r="AQ1202" s="43" t="str">
        <f t="shared" si="182"/>
        <v>SI</v>
      </c>
      <c r="AR1202" s="44">
        <f t="shared" si="183"/>
        <v>244420</v>
      </c>
      <c r="AS1202" s="44">
        <f t="shared" si="184"/>
        <v>244420</v>
      </c>
      <c r="AT1202" s="44">
        <f t="shared" si="185"/>
        <v>244420</v>
      </c>
      <c r="AU1202" s="44">
        <f t="shared" si="186"/>
        <v>244420</v>
      </c>
      <c r="AV1202" s="45" t="b">
        <f t="shared" si="187"/>
        <v>1</v>
      </c>
      <c r="AW1202" s="45" t="b">
        <f t="shared" si="188"/>
        <v>1</v>
      </c>
      <c r="AX1202" s="45"/>
    </row>
    <row r="1203" spans="1:50" s="36" customFormat="1" ht="27.75" customHeight="1" x14ac:dyDescent="0.15">
      <c r="A1203" s="36" t="str">
        <f t="shared" si="180"/>
        <v>Cooperativa de Hospitales de Antioquia - COHAN201113710</v>
      </c>
      <c r="B1203" s="36" t="b">
        <f>+A1203='[1]Anexo 9'!A1203</f>
        <v>1</v>
      </c>
      <c r="C1203" s="18">
        <v>890985122</v>
      </c>
      <c r="D1203" s="18" t="s">
        <v>1031</v>
      </c>
      <c r="E1203" s="15" t="s">
        <v>98</v>
      </c>
      <c r="F1203" s="15" t="s">
        <v>683</v>
      </c>
      <c r="G1203" s="15">
        <f>+VLOOKUP(F1203,[3]Sheet1!$E$3:$G$74,3,FALSE)</f>
        <v>7</v>
      </c>
      <c r="H1203" s="15">
        <f>+VLOOKUP(D1203&amp;F1203,'TD para paquetes'!$E$3:$I$441,5,FALSE)</f>
        <v>7</v>
      </c>
      <c r="I1203" s="15" t="s">
        <v>1025</v>
      </c>
      <c r="J1203" s="15">
        <v>10</v>
      </c>
      <c r="K1203" s="15">
        <v>10</v>
      </c>
      <c r="L1203" s="15">
        <v>201113710</v>
      </c>
      <c r="M1203" s="15" t="s">
        <v>694</v>
      </c>
      <c r="N1203" s="15" t="s">
        <v>101</v>
      </c>
      <c r="O1203" s="18" t="s">
        <v>4519</v>
      </c>
      <c r="P1203" s="22" t="s">
        <v>73</v>
      </c>
      <c r="Q1203" s="15" t="s">
        <v>101</v>
      </c>
      <c r="R1203" s="18" t="s">
        <v>2855</v>
      </c>
      <c r="S1203" s="22" t="b">
        <f t="shared" si="189"/>
        <v>0</v>
      </c>
      <c r="T1203" s="18">
        <v>0</v>
      </c>
      <c r="U1203" s="18" t="s">
        <v>2833</v>
      </c>
      <c r="V1203" s="15" t="s">
        <v>686</v>
      </c>
      <c r="W1203" s="18" t="s">
        <v>2746</v>
      </c>
      <c r="X1203" s="18"/>
      <c r="Y1203" s="15" t="s">
        <v>73</v>
      </c>
      <c r="Z1203" s="18" t="s">
        <v>7047</v>
      </c>
      <c r="AA1203" s="18" t="s">
        <v>71</v>
      </c>
      <c r="AB1203" s="18" t="s">
        <v>7045</v>
      </c>
      <c r="AC1203" s="67" t="str">
        <f>+VLOOKUP("*"&amp;L1203&amp;"*",'[2]REGISTROS SANITARIOS'!$D$732:$E$1070,2,FALSE)</f>
        <v>SI</v>
      </c>
      <c r="AD1203" s="22" t="s">
        <v>1025</v>
      </c>
      <c r="AE1203" s="16">
        <v>44479</v>
      </c>
      <c r="AF1203" s="34" t="s">
        <v>73</v>
      </c>
      <c r="AG1203" s="24">
        <v>1</v>
      </c>
      <c r="AH1203" s="18">
        <v>0</v>
      </c>
      <c r="AI1203" s="18" t="s">
        <v>8247</v>
      </c>
      <c r="AJ1203" s="17">
        <v>550</v>
      </c>
      <c r="AK1203" s="25">
        <v>550</v>
      </c>
      <c r="AL1203" s="25">
        <v>469</v>
      </c>
      <c r="AM1203" s="35">
        <v>0</v>
      </c>
      <c r="AN1203" s="49">
        <f t="shared" si="181"/>
        <v>257950</v>
      </c>
      <c r="AO1203" s="18"/>
      <c r="AP1203" s="15">
        <v>1</v>
      </c>
      <c r="AQ1203" s="43" t="str">
        <f t="shared" si="182"/>
        <v>SI</v>
      </c>
      <c r="AR1203" s="44">
        <f t="shared" si="183"/>
        <v>257950</v>
      </c>
      <c r="AS1203" s="44">
        <f t="shared" si="184"/>
        <v>257950</v>
      </c>
      <c r="AT1203" s="44">
        <f t="shared" si="185"/>
        <v>257950</v>
      </c>
      <c r="AU1203" s="44">
        <f t="shared" si="186"/>
        <v>257950</v>
      </c>
      <c r="AV1203" s="45" t="b">
        <f t="shared" si="187"/>
        <v>1</v>
      </c>
      <c r="AW1203" s="45" t="b">
        <f t="shared" si="188"/>
        <v>1</v>
      </c>
      <c r="AX1203" s="45"/>
    </row>
    <row r="1204" spans="1:50" s="36" customFormat="1" ht="27.75" customHeight="1" x14ac:dyDescent="0.15">
      <c r="A1204" s="36" t="str">
        <f t="shared" si="180"/>
        <v>Cooperativa de Hospitales de Antioquia - COHAN201113810</v>
      </c>
      <c r="B1204" s="36" t="b">
        <f>+A1204='[1]Anexo 9'!A1204</f>
        <v>1</v>
      </c>
      <c r="C1204" s="18">
        <v>890985122</v>
      </c>
      <c r="D1204" s="18" t="s">
        <v>1031</v>
      </c>
      <c r="E1204" s="15" t="s">
        <v>98</v>
      </c>
      <c r="F1204" s="15" t="s">
        <v>683</v>
      </c>
      <c r="G1204" s="15">
        <f>+VLOOKUP(F1204,[3]Sheet1!$E$3:$G$74,3,FALSE)</f>
        <v>7</v>
      </c>
      <c r="H1204" s="15">
        <f>+VLOOKUP(D1204&amp;F1204,'TD para paquetes'!$E$3:$I$441,5,FALSE)</f>
        <v>7</v>
      </c>
      <c r="I1204" s="15" t="s">
        <v>1025</v>
      </c>
      <c r="J1204" s="15">
        <v>10</v>
      </c>
      <c r="K1204" s="15">
        <v>10</v>
      </c>
      <c r="L1204" s="15">
        <v>201113810</v>
      </c>
      <c r="M1204" s="15" t="s">
        <v>696</v>
      </c>
      <c r="N1204" s="15" t="s">
        <v>101</v>
      </c>
      <c r="O1204" s="18" t="s">
        <v>4520</v>
      </c>
      <c r="P1204" s="22" t="s">
        <v>73</v>
      </c>
      <c r="Q1204" s="15" t="s">
        <v>101</v>
      </c>
      <c r="R1204" s="18" t="s">
        <v>2855</v>
      </c>
      <c r="S1204" s="22" t="b">
        <f t="shared" si="189"/>
        <v>0</v>
      </c>
      <c r="T1204" s="18">
        <v>0</v>
      </c>
      <c r="U1204" s="18" t="s">
        <v>2833</v>
      </c>
      <c r="V1204" s="15" t="s">
        <v>686</v>
      </c>
      <c r="W1204" s="18" t="s">
        <v>6318</v>
      </c>
      <c r="X1204" s="18"/>
      <c r="Y1204" s="15" t="s">
        <v>73</v>
      </c>
      <c r="Z1204" s="18" t="s">
        <v>7048</v>
      </c>
      <c r="AA1204" s="18" t="s">
        <v>71</v>
      </c>
      <c r="AB1204" s="18" t="s">
        <v>7045</v>
      </c>
      <c r="AC1204" s="67" t="str">
        <f>+VLOOKUP("*"&amp;L1204&amp;"*",'[2]REGISTROS SANITARIOS'!$D$732:$E$1070,2,FALSE)</f>
        <v>SI</v>
      </c>
      <c r="AD1204" s="22" t="s">
        <v>1025</v>
      </c>
      <c r="AE1204" s="16">
        <v>44479</v>
      </c>
      <c r="AF1204" s="34" t="s">
        <v>73</v>
      </c>
      <c r="AG1204" s="24">
        <v>1</v>
      </c>
      <c r="AH1204" s="18">
        <v>0</v>
      </c>
      <c r="AI1204" s="18" t="s">
        <v>8253</v>
      </c>
      <c r="AJ1204" s="17">
        <v>550</v>
      </c>
      <c r="AK1204" s="25">
        <v>550</v>
      </c>
      <c r="AL1204" s="25">
        <v>469</v>
      </c>
      <c r="AM1204" s="35">
        <v>0</v>
      </c>
      <c r="AN1204" s="49">
        <f t="shared" si="181"/>
        <v>257950</v>
      </c>
      <c r="AO1204" s="18"/>
      <c r="AP1204" s="15">
        <v>1</v>
      </c>
      <c r="AQ1204" s="43" t="str">
        <f t="shared" si="182"/>
        <v>SI</v>
      </c>
      <c r="AR1204" s="44">
        <f t="shared" si="183"/>
        <v>257950</v>
      </c>
      <c r="AS1204" s="44">
        <f t="shared" si="184"/>
        <v>257950</v>
      </c>
      <c r="AT1204" s="44">
        <f t="shared" si="185"/>
        <v>257950</v>
      </c>
      <c r="AU1204" s="44">
        <f t="shared" si="186"/>
        <v>257950</v>
      </c>
      <c r="AV1204" s="45" t="b">
        <f t="shared" si="187"/>
        <v>1</v>
      </c>
      <c r="AW1204" s="45" t="b">
        <f t="shared" si="188"/>
        <v>1</v>
      </c>
      <c r="AX1204" s="45"/>
    </row>
    <row r="1205" spans="1:50" s="36" customFormat="1" ht="27.75" customHeight="1" x14ac:dyDescent="0.15">
      <c r="A1205" s="36" t="str">
        <f t="shared" si="180"/>
        <v>Cooperativa de Hospitales de Antioquia - COHAN201113910</v>
      </c>
      <c r="B1205" s="36" t="b">
        <f>+A1205='[1]Anexo 9'!A1205</f>
        <v>1</v>
      </c>
      <c r="C1205" s="18">
        <v>890985122</v>
      </c>
      <c r="D1205" s="18" t="s">
        <v>1031</v>
      </c>
      <c r="E1205" s="15" t="s">
        <v>98</v>
      </c>
      <c r="F1205" s="15" t="s">
        <v>683</v>
      </c>
      <c r="G1205" s="15">
        <f>+VLOOKUP(F1205,[3]Sheet1!$E$3:$G$74,3,FALSE)</f>
        <v>7</v>
      </c>
      <c r="H1205" s="15">
        <f>+VLOOKUP(D1205&amp;F1205,'TD para paquetes'!$E$3:$I$441,5,FALSE)</f>
        <v>7</v>
      </c>
      <c r="I1205" s="15" t="s">
        <v>1025</v>
      </c>
      <c r="J1205" s="15">
        <v>10</v>
      </c>
      <c r="K1205" s="15">
        <v>10</v>
      </c>
      <c r="L1205" s="15">
        <v>201113910</v>
      </c>
      <c r="M1205" s="15" t="s">
        <v>698</v>
      </c>
      <c r="N1205" s="15" t="s">
        <v>101</v>
      </c>
      <c r="O1205" s="18" t="s">
        <v>4521</v>
      </c>
      <c r="P1205" s="22" t="s">
        <v>73</v>
      </c>
      <c r="Q1205" s="15" t="s">
        <v>101</v>
      </c>
      <c r="R1205" s="18" t="s">
        <v>2855</v>
      </c>
      <c r="S1205" s="22" t="b">
        <f t="shared" si="189"/>
        <v>0</v>
      </c>
      <c r="T1205" s="18">
        <v>0</v>
      </c>
      <c r="U1205" s="18" t="s">
        <v>2833</v>
      </c>
      <c r="V1205" s="15" t="s">
        <v>686</v>
      </c>
      <c r="W1205" s="18" t="s">
        <v>6318</v>
      </c>
      <c r="X1205" s="18"/>
      <c r="Y1205" s="15" t="s">
        <v>73</v>
      </c>
      <c r="Z1205" s="18" t="s">
        <v>7048</v>
      </c>
      <c r="AA1205" s="18" t="s">
        <v>71</v>
      </c>
      <c r="AB1205" s="18" t="s">
        <v>7045</v>
      </c>
      <c r="AC1205" s="67" t="str">
        <f>+VLOOKUP("*"&amp;L1205&amp;"*",'[2]REGISTROS SANITARIOS'!$D$732:$E$1070,2,FALSE)</f>
        <v>SI</v>
      </c>
      <c r="AD1205" s="22" t="s">
        <v>1025</v>
      </c>
      <c r="AE1205" s="16">
        <v>44479</v>
      </c>
      <c r="AF1205" s="34" t="s">
        <v>73</v>
      </c>
      <c r="AG1205" s="24">
        <v>1</v>
      </c>
      <c r="AH1205" s="18">
        <v>0</v>
      </c>
      <c r="AI1205" s="18" t="s">
        <v>8253</v>
      </c>
      <c r="AJ1205" s="17">
        <v>275</v>
      </c>
      <c r="AK1205" s="25">
        <v>275</v>
      </c>
      <c r="AL1205" s="25">
        <v>413</v>
      </c>
      <c r="AM1205" s="35">
        <v>0</v>
      </c>
      <c r="AN1205" s="49">
        <f t="shared" si="181"/>
        <v>113575</v>
      </c>
      <c r="AO1205" s="18"/>
      <c r="AP1205" s="15">
        <v>1</v>
      </c>
      <c r="AQ1205" s="43" t="str">
        <f t="shared" si="182"/>
        <v>SI</v>
      </c>
      <c r="AR1205" s="44">
        <f t="shared" si="183"/>
        <v>113575</v>
      </c>
      <c r="AS1205" s="44">
        <f t="shared" si="184"/>
        <v>113575</v>
      </c>
      <c r="AT1205" s="44">
        <f t="shared" si="185"/>
        <v>113575</v>
      </c>
      <c r="AU1205" s="44">
        <f t="shared" si="186"/>
        <v>113575</v>
      </c>
      <c r="AV1205" s="45" t="b">
        <f t="shared" si="187"/>
        <v>1</v>
      </c>
      <c r="AW1205" s="45" t="b">
        <f t="shared" si="188"/>
        <v>1</v>
      </c>
      <c r="AX1205" s="45"/>
    </row>
    <row r="1206" spans="1:50" s="36" customFormat="1" ht="27.75" customHeight="1" x14ac:dyDescent="0.15">
      <c r="A1206" s="36" t="str">
        <f t="shared" si="180"/>
        <v>Cooperativa de Hospitales de Antioquia - COHAN201114110</v>
      </c>
      <c r="B1206" s="36" t="b">
        <f>+A1206='[1]Anexo 9'!A1206</f>
        <v>1</v>
      </c>
      <c r="C1206" s="18">
        <v>890985122</v>
      </c>
      <c r="D1206" s="18" t="s">
        <v>1031</v>
      </c>
      <c r="E1206" s="15" t="s">
        <v>98</v>
      </c>
      <c r="F1206" s="15" t="s">
        <v>700</v>
      </c>
      <c r="G1206" s="15">
        <f>+VLOOKUP(F1206,[3]Sheet1!$E$3:$G$74,3,FALSE)</f>
        <v>3</v>
      </c>
      <c r="H1206" s="15">
        <f>+VLOOKUP(D1206&amp;F1206,'TD para paquetes'!$E$3:$I$441,5,FALSE)</f>
        <v>3</v>
      </c>
      <c r="I1206" s="15" t="s">
        <v>1025</v>
      </c>
      <c r="J1206" s="15">
        <v>7</v>
      </c>
      <c r="K1206" s="15">
        <v>6</v>
      </c>
      <c r="L1206" s="15">
        <v>201114110</v>
      </c>
      <c r="M1206" s="15" t="s">
        <v>701</v>
      </c>
      <c r="N1206" s="15" t="s">
        <v>101</v>
      </c>
      <c r="O1206" s="18" t="s">
        <v>4522</v>
      </c>
      <c r="P1206" s="22" t="s">
        <v>3841</v>
      </c>
      <c r="Q1206" s="15" t="s">
        <v>101</v>
      </c>
      <c r="R1206" s="18" t="s">
        <v>2855</v>
      </c>
      <c r="S1206" s="22" t="b">
        <f t="shared" si="189"/>
        <v>0</v>
      </c>
      <c r="T1206" s="18">
        <v>0</v>
      </c>
      <c r="U1206" s="18">
        <v>0</v>
      </c>
      <c r="V1206" s="15" t="s">
        <v>6067</v>
      </c>
      <c r="W1206" s="18" t="s">
        <v>587</v>
      </c>
      <c r="X1206" s="18"/>
      <c r="Y1206" s="15" t="s">
        <v>73</v>
      </c>
      <c r="Z1206" s="18" t="s">
        <v>1029</v>
      </c>
      <c r="AA1206" s="18" t="s">
        <v>71</v>
      </c>
      <c r="AB1206" s="18" t="s">
        <v>1539</v>
      </c>
      <c r="AC1206" s="67" t="str">
        <f>+VLOOKUP("*"&amp;L1206&amp;"*",'[2]REGISTROS SANITARIOS'!$D$732:$E$1070,2,FALSE)</f>
        <v>SI</v>
      </c>
      <c r="AD1206" s="22" t="s">
        <v>1025</v>
      </c>
      <c r="AE1206" s="16">
        <v>46221</v>
      </c>
      <c r="AF1206" s="34" t="s">
        <v>73</v>
      </c>
      <c r="AG1206" s="24">
        <v>1</v>
      </c>
      <c r="AH1206" s="18">
        <v>0</v>
      </c>
      <c r="AI1206" s="18" t="s">
        <v>8247</v>
      </c>
      <c r="AJ1206" s="17">
        <v>7150</v>
      </c>
      <c r="AK1206" s="25">
        <v>7150</v>
      </c>
      <c r="AL1206" s="25">
        <v>1013</v>
      </c>
      <c r="AM1206" s="35">
        <v>0.19</v>
      </c>
      <c r="AN1206" s="49">
        <f t="shared" si="181"/>
        <v>8619110.5</v>
      </c>
      <c r="AO1206" s="18"/>
      <c r="AP1206" s="15">
        <v>1</v>
      </c>
      <c r="AQ1206" s="43" t="str">
        <f t="shared" si="182"/>
        <v>SI</v>
      </c>
      <c r="AR1206" s="44">
        <f t="shared" si="183"/>
        <v>8619110.5</v>
      </c>
      <c r="AS1206" s="44">
        <f t="shared" si="184"/>
        <v>7242950</v>
      </c>
      <c r="AT1206" s="44">
        <f t="shared" si="185"/>
        <v>7242950</v>
      </c>
      <c r="AU1206" s="44">
        <f t="shared" si="186"/>
        <v>8619110.5</v>
      </c>
      <c r="AV1206" s="45" t="b">
        <f t="shared" si="187"/>
        <v>1</v>
      </c>
      <c r="AW1206" s="45" t="b">
        <f t="shared" si="188"/>
        <v>0</v>
      </c>
      <c r="AX1206" s="45"/>
    </row>
    <row r="1207" spans="1:50" s="36" customFormat="1" ht="27.75" customHeight="1" x14ac:dyDescent="0.15">
      <c r="A1207" s="36" t="str">
        <f t="shared" si="180"/>
        <v>Cooperativa de Hospitales de Antioquia - COHAN201114310</v>
      </c>
      <c r="B1207" s="36" t="b">
        <f>+A1207='[1]Anexo 9'!A1207</f>
        <v>1</v>
      </c>
      <c r="C1207" s="18">
        <v>890985122</v>
      </c>
      <c r="D1207" s="18" t="s">
        <v>1031</v>
      </c>
      <c r="E1207" s="15" t="s">
        <v>98</v>
      </c>
      <c r="F1207" s="15" t="s">
        <v>700</v>
      </c>
      <c r="G1207" s="15">
        <f>+VLOOKUP(F1207,[3]Sheet1!$E$3:$G$74,3,FALSE)</f>
        <v>3</v>
      </c>
      <c r="H1207" s="15">
        <f>+VLOOKUP(D1207&amp;F1207,'TD para paquetes'!$E$3:$I$441,5,FALSE)</f>
        <v>3</v>
      </c>
      <c r="I1207" s="15" t="s">
        <v>1025</v>
      </c>
      <c r="J1207" s="15">
        <v>7</v>
      </c>
      <c r="K1207" s="15">
        <v>6</v>
      </c>
      <c r="L1207" s="15">
        <v>201114310</v>
      </c>
      <c r="M1207" s="15" t="s">
        <v>704</v>
      </c>
      <c r="N1207" s="15" t="s">
        <v>101</v>
      </c>
      <c r="O1207" s="18" t="s">
        <v>4523</v>
      </c>
      <c r="P1207" s="22" t="s">
        <v>3841</v>
      </c>
      <c r="Q1207" s="15" t="s">
        <v>101</v>
      </c>
      <c r="R1207" s="18" t="s">
        <v>2855</v>
      </c>
      <c r="S1207" s="22" t="b">
        <f t="shared" si="189"/>
        <v>0</v>
      </c>
      <c r="T1207" s="18">
        <v>0</v>
      </c>
      <c r="U1207" s="18">
        <v>0</v>
      </c>
      <c r="V1207" s="15" t="s">
        <v>6067</v>
      </c>
      <c r="W1207" s="18" t="s">
        <v>587</v>
      </c>
      <c r="X1207" s="18"/>
      <c r="Y1207" s="15" t="s">
        <v>73</v>
      </c>
      <c r="Z1207" s="18" t="s">
        <v>1029</v>
      </c>
      <c r="AA1207" s="18" t="s">
        <v>71</v>
      </c>
      <c r="AB1207" s="18" t="s">
        <v>1539</v>
      </c>
      <c r="AC1207" s="67" t="str">
        <f>+VLOOKUP("*"&amp;L1207&amp;"*",'[2]REGISTROS SANITARIOS'!$D$732:$E$1070,2,FALSE)</f>
        <v>SI</v>
      </c>
      <c r="AD1207" s="22" t="s">
        <v>1025</v>
      </c>
      <c r="AE1207" s="16">
        <v>46221</v>
      </c>
      <c r="AF1207" s="34" t="s">
        <v>73</v>
      </c>
      <c r="AG1207" s="24">
        <v>1</v>
      </c>
      <c r="AH1207" s="18">
        <v>0</v>
      </c>
      <c r="AI1207" s="18" t="s">
        <v>8253</v>
      </c>
      <c r="AJ1207" s="17">
        <v>605</v>
      </c>
      <c r="AK1207" s="25">
        <v>605</v>
      </c>
      <c r="AL1207" s="25">
        <v>1013</v>
      </c>
      <c r="AM1207" s="35">
        <v>0.19</v>
      </c>
      <c r="AN1207" s="49">
        <f t="shared" si="181"/>
        <v>729309.35</v>
      </c>
      <c r="AO1207" s="18"/>
      <c r="AP1207" s="15">
        <v>1</v>
      </c>
      <c r="AQ1207" s="43" t="str">
        <f t="shared" si="182"/>
        <v>SI</v>
      </c>
      <c r="AR1207" s="44">
        <f t="shared" si="183"/>
        <v>729309.35</v>
      </c>
      <c r="AS1207" s="44">
        <f t="shared" si="184"/>
        <v>612865</v>
      </c>
      <c r="AT1207" s="44">
        <f t="shared" si="185"/>
        <v>612865</v>
      </c>
      <c r="AU1207" s="44">
        <f t="shared" si="186"/>
        <v>729309.35</v>
      </c>
      <c r="AV1207" s="45" t="b">
        <f t="shared" si="187"/>
        <v>1</v>
      </c>
      <c r="AW1207" s="45" t="b">
        <f t="shared" si="188"/>
        <v>0</v>
      </c>
      <c r="AX1207" s="45"/>
    </row>
    <row r="1208" spans="1:50" s="36" customFormat="1" ht="27.75" customHeight="1" x14ac:dyDescent="0.15">
      <c r="A1208" s="36" t="str">
        <f t="shared" si="180"/>
        <v>Cooperativa de Hospitales de Antioquia - COHAN201114410</v>
      </c>
      <c r="B1208" s="36" t="b">
        <f>+A1208='[1]Anexo 9'!A1208</f>
        <v>1</v>
      </c>
      <c r="C1208" s="18">
        <v>890985122</v>
      </c>
      <c r="D1208" s="18" t="s">
        <v>1031</v>
      </c>
      <c r="E1208" s="15" t="s">
        <v>98</v>
      </c>
      <c r="F1208" s="15" t="s">
        <v>700</v>
      </c>
      <c r="G1208" s="15">
        <f>+VLOOKUP(F1208,[3]Sheet1!$E$3:$G$74,3,FALSE)</f>
        <v>3</v>
      </c>
      <c r="H1208" s="15">
        <f>+VLOOKUP(D1208&amp;F1208,'TD para paquetes'!$E$3:$I$441,5,FALSE)</f>
        <v>3</v>
      </c>
      <c r="I1208" s="15" t="s">
        <v>1025</v>
      </c>
      <c r="J1208" s="15">
        <v>6</v>
      </c>
      <c r="K1208" s="15">
        <v>6</v>
      </c>
      <c r="L1208" s="15">
        <v>201114410</v>
      </c>
      <c r="M1208" s="15" t="s">
        <v>706</v>
      </c>
      <c r="N1208" s="15" t="s">
        <v>101</v>
      </c>
      <c r="O1208" s="18" t="s">
        <v>4524</v>
      </c>
      <c r="P1208" s="22" t="s">
        <v>3841</v>
      </c>
      <c r="Q1208" s="15" t="s">
        <v>101</v>
      </c>
      <c r="R1208" s="18" t="s">
        <v>2855</v>
      </c>
      <c r="S1208" s="22" t="b">
        <f t="shared" si="189"/>
        <v>0</v>
      </c>
      <c r="T1208" s="18">
        <v>0</v>
      </c>
      <c r="U1208" s="18">
        <v>0</v>
      </c>
      <c r="V1208" s="15" t="s">
        <v>6067</v>
      </c>
      <c r="W1208" s="18" t="s">
        <v>587</v>
      </c>
      <c r="X1208" s="18"/>
      <c r="Y1208" s="15" t="s">
        <v>73</v>
      </c>
      <c r="Z1208" s="18" t="s">
        <v>1029</v>
      </c>
      <c r="AA1208" s="18" t="s">
        <v>71</v>
      </c>
      <c r="AB1208" s="18" t="s">
        <v>7049</v>
      </c>
      <c r="AC1208" s="67" t="e">
        <f>+VLOOKUP("*"&amp;L1208&amp;"*",'[2]REGISTROS SANITARIOS'!$D$732:$E$1070,2,FALSE)</f>
        <v>#N/A</v>
      </c>
      <c r="AD1208" s="22" t="s">
        <v>44</v>
      </c>
      <c r="AE1208" s="16">
        <v>46221</v>
      </c>
      <c r="AF1208" s="34" t="s">
        <v>73</v>
      </c>
      <c r="AG1208" s="24">
        <v>1</v>
      </c>
      <c r="AH1208" s="18">
        <v>0</v>
      </c>
      <c r="AI1208" s="18" t="s">
        <v>8247</v>
      </c>
      <c r="AJ1208" s="17">
        <v>132</v>
      </c>
      <c r="AK1208" s="25">
        <v>132</v>
      </c>
      <c r="AL1208" s="25">
        <v>1030</v>
      </c>
      <c r="AM1208" s="35">
        <v>0.19</v>
      </c>
      <c r="AN1208" s="49">
        <f t="shared" si="181"/>
        <v>161792.4</v>
      </c>
      <c r="AO1208" s="18"/>
      <c r="AP1208" s="15">
        <v>1</v>
      </c>
      <c r="AQ1208" s="43" t="str">
        <f t="shared" si="182"/>
        <v>SI</v>
      </c>
      <c r="AR1208" s="44">
        <f t="shared" si="183"/>
        <v>161792.4</v>
      </c>
      <c r="AS1208" s="44">
        <f t="shared" si="184"/>
        <v>135960</v>
      </c>
      <c r="AT1208" s="44">
        <f t="shared" si="185"/>
        <v>135960</v>
      </c>
      <c r="AU1208" s="44">
        <f t="shared" si="186"/>
        <v>161792.4</v>
      </c>
      <c r="AV1208" s="45" t="b">
        <f t="shared" si="187"/>
        <v>1</v>
      </c>
      <c r="AW1208" s="45" t="b">
        <f t="shared" si="188"/>
        <v>0</v>
      </c>
      <c r="AX1208" s="45"/>
    </row>
    <row r="1209" spans="1:50" s="36" customFormat="1" ht="27.75" customHeight="1" x14ac:dyDescent="0.15">
      <c r="A1209" s="36" t="str">
        <f t="shared" si="180"/>
        <v>Cooperativa de Hospitales de Antioquia - COHAN201120503</v>
      </c>
      <c r="B1209" s="36" t="b">
        <f>+A1209='[1]Anexo 9'!A1209</f>
        <v>1</v>
      </c>
      <c r="C1209" s="18">
        <v>890985122</v>
      </c>
      <c r="D1209" s="18" t="s">
        <v>1031</v>
      </c>
      <c r="E1209" s="15" t="s">
        <v>98</v>
      </c>
      <c r="F1209" s="15" t="s">
        <v>245</v>
      </c>
      <c r="G1209" s="15">
        <f>+VLOOKUP(F1209,[3]Sheet1!$E$3:$G$74,3,FALSE)</f>
        <v>3</v>
      </c>
      <c r="H1209" s="15">
        <f>+VLOOKUP(D1209&amp;F1209,'TD para paquetes'!$E$3:$I$441,5,FALSE)</f>
        <v>3</v>
      </c>
      <c r="I1209" s="15" t="s">
        <v>1025</v>
      </c>
      <c r="J1209" s="15">
        <v>4</v>
      </c>
      <c r="K1209" s="15">
        <v>3</v>
      </c>
      <c r="L1209" s="15">
        <v>201120503</v>
      </c>
      <c r="M1209" s="15" t="s">
        <v>249</v>
      </c>
      <c r="N1209" s="15" t="s">
        <v>101</v>
      </c>
      <c r="O1209" s="18" t="s">
        <v>4525</v>
      </c>
      <c r="P1209" s="22" t="s">
        <v>73</v>
      </c>
      <c r="Q1209" s="15" t="s">
        <v>101</v>
      </c>
      <c r="R1209" s="18" t="s">
        <v>2685</v>
      </c>
      <c r="S1209" s="22" t="b">
        <f t="shared" si="189"/>
        <v>0</v>
      </c>
      <c r="T1209" s="18">
        <v>0</v>
      </c>
      <c r="U1209" s="18">
        <v>0</v>
      </c>
      <c r="V1209" s="15"/>
      <c r="W1209" s="18" t="s">
        <v>2720</v>
      </c>
      <c r="X1209" s="18"/>
      <c r="Y1209" s="15" t="s">
        <v>73</v>
      </c>
      <c r="Z1209" s="18" t="s">
        <v>2721</v>
      </c>
      <c r="AA1209" s="18" t="s">
        <v>71</v>
      </c>
      <c r="AB1209" s="18" t="s">
        <v>2722</v>
      </c>
      <c r="AC1209" s="67" t="e">
        <f>+VLOOKUP("*"&amp;L1209&amp;"*",'[2]REGISTROS SANITARIOS'!$D$732:$E$1070,2,FALSE)</f>
        <v>#N/A</v>
      </c>
      <c r="AD1209" s="22" t="s">
        <v>44</v>
      </c>
      <c r="AE1209" s="16">
        <v>44424</v>
      </c>
      <c r="AF1209" s="34" t="s">
        <v>73</v>
      </c>
      <c r="AG1209" s="24">
        <v>1</v>
      </c>
      <c r="AH1209" s="18">
        <v>0</v>
      </c>
      <c r="AI1209" s="18" t="s">
        <v>8248</v>
      </c>
      <c r="AJ1209" s="17">
        <v>11</v>
      </c>
      <c r="AK1209" s="25">
        <v>11</v>
      </c>
      <c r="AL1209" s="25">
        <v>1</v>
      </c>
      <c r="AM1209" s="35">
        <v>0.19</v>
      </c>
      <c r="AN1209" s="49">
        <f t="shared" si="181"/>
        <v>13.09</v>
      </c>
      <c r="AO1209" s="18"/>
      <c r="AP1209" s="15">
        <v>1</v>
      </c>
      <c r="AQ1209" s="43" t="str">
        <f t="shared" si="182"/>
        <v>SI</v>
      </c>
      <c r="AR1209" s="44">
        <f t="shared" si="183"/>
        <v>13.09</v>
      </c>
      <c r="AS1209" s="44">
        <f t="shared" si="184"/>
        <v>11</v>
      </c>
      <c r="AT1209" s="44">
        <f t="shared" si="185"/>
        <v>11</v>
      </c>
      <c r="AU1209" s="44">
        <f t="shared" si="186"/>
        <v>13.09</v>
      </c>
      <c r="AV1209" s="45" t="b">
        <f t="shared" si="187"/>
        <v>1</v>
      </c>
      <c r="AW1209" s="45" t="b">
        <f t="shared" si="188"/>
        <v>0</v>
      </c>
      <c r="AX1209" s="45"/>
    </row>
    <row r="1210" spans="1:50" s="36" customFormat="1" ht="27.75" customHeight="1" x14ac:dyDescent="0.15">
      <c r="A1210" s="36" t="str">
        <f t="shared" si="180"/>
        <v>Cooperativa de Hospitales de Antioquia - COHAN201120605</v>
      </c>
      <c r="B1210" s="36" t="b">
        <f>+A1210='[1]Anexo 9'!A1210</f>
        <v>1</v>
      </c>
      <c r="C1210" s="18">
        <v>890985122</v>
      </c>
      <c r="D1210" s="18" t="s">
        <v>1031</v>
      </c>
      <c r="E1210" s="15" t="s">
        <v>98</v>
      </c>
      <c r="F1210" s="15" t="s">
        <v>245</v>
      </c>
      <c r="G1210" s="15">
        <f>+VLOOKUP(F1210,[3]Sheet1!$E$3:$G$74,3,FALSE)</f>
        <v>3</v>
      </c>
      <c r="H1210" s="15">
        <f>+VLOOKUP(D1210&amp;F1210,'TD para paquetes'!$E$3:$I$441,5,FALSE)</f>
        <v>3</v>
      </c>
      <c r="I1210" s="15" t="s">
        <v>1025</v>
      </c>
      <c r="J1210" s="15">
        <v>4</v>
      </c>
      <c r="K1210" s="15">
        <v>3</v>
      </c>
      <c r="L1210" s="15">
        <v>201120605</v>
      </c>
      <c r="M1210" s="15" t="s">
        <v>250</v>
      </c>
      <c r="N1210" s="15" t="s">
        <v>247</v>
      </c>
      <c r="O1210" s="18" t="s">
        <v>4526</v>
      </c>
      <c r="P1210" s="22" t="s">
        <v>73</v>
      </c>
      <c r="Q1210" s="15" t="s">
        <v>248</v>
      </c>
      <c r="R1210" s="18" t="s">
        <v>248</v>
      </c>
      <c r="S1210" s="22" t="s">
        <v>73</v>
      </c>
      <c r="T1210" s="18">
        <v>0</v>
      </c>
      <c r="U1210" s="18" t="s">
        <v>2833</v>
      </c>
      <c r="V1210" s="15"/>
      <c r="W1210" s="18" t="s">
        <v>6308</v>
      </c>
      <c r="X1210" s="18"/>
      <c r="Y1210" s="15" t="s">
        <v>73</v>
      </c>
      <c r="Z1210" s="18" t="s">
        <v>1662</v>
      </c>
      <c r="AA1210" s="18" t="s">
        <v>71</v>
      </c>
      <c r="AB1210" s="18" t="s">
        <v>7050</v>
      </c>
      <c r="AC1210" s="67" t="e">
        <f>+VLOOKUP("*"&amp;L1210&amp;"*",'[2]REGISTROS SANITARIOS'!$D$732:$E$1070,2,FALSE)</f>
        <v>#N/A</v>
      </c>
      <c r="AD1210" s="22" t="s">
        <v>44</v>
      </c>
      <c r="AE1210" s="16">
        <v>44900</v>
      </c>
      <c r="AF1210" s="34" t="s">
        <v>73</v>
      </c>
      <c r="AG1210" s="24">
        <v>1</v>
      </c>
      <c r="AH1210" s="18">
        <v>0</v>
      </c>
      <c r="AI1210" s="18" t="s">
        <v>8253</v>
      </c>
      <c r="AJ1210" s="17">
        <v>44</v>
      </c>
      <c r="AK1210" s="25">
        <v>44</v>
      </c>
      <c r="AL1210" s="25">
        <v>1</v>
      </c>
      <c r="AM1210" s="35">
        <v>0</v>
      </c>
      <c r="AN1210" s="49">
        <f t="shared" si="181"/>
        <v>44</v>
      </c>
      <c r="AO1210" s="18"/>
      <c r="AP1210" s="15">
        <v>1</v>
      </c>
      <c r="AQ1210" s="43" t="str">
        <f t="shared" si="182"/>
        <v>SI</v>
      </c>
      <c r="AR1210" s="44">
        <f t="shared" si="183"/>
        <v>44</v>
      </c>
      <c r="AS1210" s="44">
        <f t="shared" si="184"/>
        <v>44</v>
      </c>
      <c r="AT1210" s="44">
        <f t="shared" si="185"/>
        <v>44</v>
      </c>
      <c r="AU1210" s="44">
        <f t="shared" si="186"/>
        <v>44</v>
      </c>
      <c r="AV1210" s="45" t="b">
        <f t="shared" si="187"/>
        <v>1</v>
      </c>
      <c r="AW1210" s="45" t="b">
        <f t="shared" si="188"/>
        <v>1</v>
      </c>
      <c r="AX1210" s="45"/>
    </row>
    <row r="1211" spans="1:50" s="36" customFormat="1" ht="27.75" customHeight="1" x14ac:dyDescent="0.15">
      <c r="A1211" s="36" t="str">
        <f t="shared" si="180"/>
        <v>Cooperativa de Hospitales de Antioquia - COHAN201130110</v>
      </c>
      <c r="B1211" s="36" t="b">
        <f>+A1211='[1]Anexo 9'!A1211</f>
        <v>1</v>
      </c>
      <c r="C1211" s="18">
        <v>890985122</v>
      </c>
      <c r="D1211" s="18" t="s">
        <v>1031</v>
      </c>
      <c r="E1211" s="15" t="s">
        <v>98</v>
      </c>
      <c r="F1211" s="15" t="s">
        <v>749</v>
      </c>
      <c r="G1211" s="15">
        <f>+VLOOKUP(F1211,[3]Sheet1!$E$3:$G$74,3,FALSE)</f>
        <v>6</v>
      </c>
      <c r="H1211" s="15">
        <f>+VLOOKUP(D1211&amp;F1211,'TD para paquetes'!$E$3:$I$441,5,FALSE)</f>
        <v>6</v>
      </c>
      <c r="I1211" s="15" t="s">
        <v>1025</v>
      </c>
      <c r="J1211" s="15">
        <v>6</v>
      </c>
      <c r="K1211" s="15">
        <v>6</v>
      </c>
      <c r="L1211" s="15">
        <v>201130110</v>
      </c>
      <c r="M1211" s="15" t="s">
        <v>750</v>
      </c>
      <c r="N1211" s="15" t="s">
        <v>101</v>
      </c>
      <c r="O1211" s="18" t="s">
        <v>2874</v>
      </c>
      <c r="P1211" s="22" t="s">
        <v>73</v>
      </c>
      <c r="Q1211" s="15" t="s">
        <v>101</v>
      </c>
      <c r="R1211" s="18" t="s">
        <v>2122</v>
      </c>
      <c r="S1211" s="22" t="b">
        <f t="shared" ref="S1211:S1265" si="190">+R1211=Q1211</f>
        <v>0</v>
      </c>
      <c r="T1211" s="18">
        <v>0</v>
      </c>
      <c r="U1211" s="18" t="s">
        <v>6319</v>
      </c>
      <c r="V1211" s="15" t="s">
        <v>6068</v>
      </c>
      <c r="W1211" s="18" t="s">
        <v>2867</v>
      </c>
      <c r="X1211" s="18"/>
      <c r="Y1211" s="15" t="s">
        <v>73</v>
      </c>
      <c r="Z1211" s="18" t="s">
        <v>2786</v>
      </c>
      <c r="AA1211" s="18" t="s">
        <v>71</v>
      </c>
      <c r="AB1211" s="18" t="s">
        <v>2868</v>
      </c>
      <c r="AC1211" s="67" t="e">
        <f>+VLOOKUP("*"&amp;L1211&amp;"*",'[2]REGISTROS SANITARIOS'!$D$732:$E$1070,2,FALSE)</f>
        <v>#N/A</v>
      </c>
      <c r="AD1211" s="22" t="s">
        <v>44</v>
      </c>
      <c r="AE1211" s="16">
        <v>45614</v>
      </c>
      <c r="AF1211" s="34" t="s">
        <v>73</v>
      </c>
      <c r="AG1211" s="24">
        <v>1</v>
      </c>
      <c r="AH1211" s="18">
        <v>0</v>
      </c>
      <c r="AI1211" s="18" t="s">
        <v>8248</v>
      </c>
      <c r="AJ1211" s="17">
        <v>27.5</v>
      </c>
      <c r="AK1211" s="25">
        <v>27.5</v>
      </c>
      <c r="AL1211" s="25">
        <v>1500</v>
      </c>
      <c r="AM1211" s="35">
        <v>0.19</v>
      </c>
      <c r="AN1211" s="49">
        <f t="shared" si="181"/>
        <v>49087.5</v>
      </c>
      <c r="AO1211" s="18"/>
      <c r="AP1211" s="15">
        <v>1</v>
      </c>
      <c r="AQ1211" s="43" t="str">
        <f t="shared" si="182"/>
        <v>SI</v>
      </c>
      <c r="AR1211" s="44">
        <f t="shared" si="183"/>
        <v>49087.5</v>
      </c>
      <c r="AS1211" s="44">
        <f t="shared" si="184"/>
        <v>41250</v>
      </c>
      <c r="AT1211" s="44">
        <f t="shared" si="185"/>
        <v>41250</v>
      </c>
      <c r="AU1211" s="44">
        <f t="shared" si="186"/>
        <v>49087.5</v>
      </c>
      <c r="AV1211" s="45" t="b">
        <f t="shared" si="187"/>
        <v>1</v>
      </c>
      <c r="AW1211" s="45" t="b">
        <f t="shared" si="188"/>
        <v>0</v>
      </c>
      <c r="AX1211" s="45"/>
    </row>
    <row r="1212" spans="1:50" s="36" customFormat="1" ht="27.75" customHeight="1" x14ac:dyDescent="0.15">
      <c r="A1212" s="36" t="str">
        <f t="shared" si="180"/>
        <v>Cooperativa de Hospitales de Antioquia - COHAN201130210</v>
      </c>
      <c r="B1212" s="36" t="b">
        <f>+A1212='[1]Anexo 9'!A1212</f>
        <v>1</v>
      </c>
      <c r="C1212" s="18">
        <v>890985122</v>
      </c>
      <c r="D1212" s="18" t="s">
        <v>1031</v>
      </c>
      <c r="E1212" s="15" t="s">
        <v>98</v>
      </c>
      <c r="F1212" s="15" t="s">
        <v>749</v>
      </c>
      <c r="G1212" s="15">
        <f>+VLOOKUP(F1212,[3]Sheet1!$E$3:$G$74,3,FALSE)</f>
        <v>6</v>
      </c>
      <c r="H1212" s="15">
        <f>+VLOOKUP(D1212&amp;F1212,'TD para paquetes'!$E$3:$I$441,5,FALSE)</f>
        <v>6</v>
      </c>
      <c r="I1212" s="15" t="s">
        <v>1025</v>
      </c>
      <c r="J1212" s="15">
        <v>6</v>
      </c>
      <c r="K1212" s="15">
        <v>6</v>
      </c>
      <c r="L1212" s="15">
        <v>201130210</v>
      </c>
      <c r="M1212" s="15" t="s">
        <v>752</v>
      </c>
      <c r="N1212" s="15" t="s">
        <v>101</v>
      </c>
      <c r="O1212" s="18" t="s">
        <v>2875</v>
      </c>
      <c r="P1212" s="22" t="s">
        <v>73</v>
      </c>
      <c r="Q1212" s="15" t="s">
        <v>101</v>
      </c>
      <c r="R1212" s="18" t="s">
        <v>2122</v>
      </c>
      <c r="S1212" s="22" t="b">
        <f t="shared" si="190"/>
        <v>0</v>
      </c>
      <c r="T1212" s="18">
        <v>0</v>
      </c>
      <c r="U1212" s="18" t="s">
        <v>6319</v>
      </c>
      <c r="V1212" s="15" t="s">
        <v>6068</v>
      </c>
      <c r="W1212" s="18" t="s">
        <v>2867</v>
      </c>
      <c r="X1212" s="18"/>
      <c r="Y1212" s="15" t="s">
        <v>73</v>
      </c>
      <c r="Z1212" s="18" t="s">
        <v>2786</v>
      </c>
      <c r="AA1212" s="18" t="s">
        <v>71</v>
      </c>
      <c r="AB1212" s="18" t="s">
        <v>2868</v>
      </c>
      <c r="AC1212" s="67" t="str">
        <f>+VLOOKUP("*"&amp;L1212&amp;"*",'[2]REGISTROS SANITARIOS'!$D$732:$E$1070,2,FALSE)</f>
        <v>SI</v>
      </c>
      <c r="AD1212" s="22" t="s">
        <v>1025</v>
      </c>
      <c r="AE1212" s="16">
        <v>45614</v>
      </c>
      <c r="AF1212" s="34" t="s">
        <v>73</v>
      </c>
      <c r="AG1212" s="24">
        <v>1</v>
      </c>
      <c r="AH1212" s="18">
        <v>0</v>
      </c>
      <c r="AI1212" s="18" t="s">
        <v>8248</v>
      </c>
      <c r="AJ1212" s="17">
        <v>22</v>
      </c>
      <c r="AK1212" s="25">
        <v>22</v>
      </c>
      <c r="AL1212" s="25">
        <v>1500</v>
      </c>
      <c r="AM1212" s="35">
        <v>0.19</v>
      </c>
      <c r="AN1212" s="49">
        <f t="shared" si="181"/>
        <v>39270</v>
      </c>
      <c r="AO1212" s="18"/>
      <c r="AP1212" s="15">
        <v>1</v>
      </c>
      <c r="AQ1212" s="43" t="str">
        <f t="shared" si="182"/>
        <v>SI</v>
      </c>
      <c r="AR1212" s="44">
        <f t="shared" si="183"/>
        <v>39270</v>
      </c>
      <c r="AS1212" s="44">
        <f t="shared" si="184"/>
        <v>33000</v>
      </c>
      <c r="AT1212" s="44">
        <f t="shared" si="185"/>
        <v>33000</v>
      </c>
      <c r="AU1212" s="44">
        <f t="shared" si="186"/>
        <v>39270</v>
      </c>
      <c r="AV1212" s="45" t="b">
        <f t="shared" si="187"/>
        <v>1</v>
      </c>
      <c r="AW1212" s="45" t="b">
        <f t="shared" si="188"/>
        <v>0</v>
      </c>
      <c r="AX1212" s="45"/>
    </row>
    <row r="1213" spans="1:50" s="36" customFormat="1" ht="27.75" customHeight="1" x14ac:dyDescent="0.15">
      <c r="A1213" s="36" t="str">
        <f t="shared" si="180"/>
        <v>Cooperativa de Hospitales de Antioquia - COHAN201130310</v>
      </c>
      <c r="B1213" s="36" t="b">
        <f>+A1213='[1]Anexo 9'!A1213</f>
        <v>1</v>
      </c>
      <c r="C1213" s="18">
        <v>890985122</v>
      </c>
      <c r="D1213" s="18" t="s">
        <v>1031</v>
      </c>
      <c r="E1213" s="15" t="s">
        <v>98</v>
      </c>
      <c r="F1213" s="15" t="s">
        <v>749</v>
      </c>
      <c r="G1213" s="15">
        <f>+VLOOKUP(F1213,[3]Sheet1!$E$3:$G$74,3,FALSE)</f>
        <v>6</v>
      </c>
      <c r="H1213" s="15">
        <f>+VLOOKUP(D1213&amp;F1213,'TD para paquetes'!$E$3:$I$441,5,FALSE)</f>
        <v>6</v>
      </c>
      <c r="I1213" s="15" t="s">
        <v>1025</v>
      </c>
      <c r="J1213" s="15">
        <v>7</v>
      </c>
      <c r="K1213" s="15">
        <v>6</v>
      </c>
      <c r="L1213" s="15">
        <v>201130310</v>
      </c>
      <c r="M1213" s="15" t="s">
        <v>754</v>
      </c>
      <c r="N1213" s="15" t="s">
        <v>101</v>
      </c>
      <c r="O1213" s="18" t="s">
        <v>2876</v>
      </c>
      <c r="P1213" s="22" t="s">
        <v>73</v>
      </c>
      <c r="Q1213" s="15" t="s">
        <v>101</v>
      </c>
      <c r="R1213" s="18" t="s">
        <v>2122</v>
      </c>
      <c r="S1213" s="22" t="b">
        <f t="shared" si="190"/>
        <v>0</v>
      </c>
      <c r="T1213" s="18">
        <v>0</v>
      </c>
      <c r="U1213" s="18" t="s">
        <v>6319</v>
      </c>
      <c r="V1213" s="15" t="s">
        <v>6068</v>
      </c>
      <c r="W1213" s="18" t="s">
        <v>2867</v>
      </c>
      <c r="X1213" s="18"/>
      <c r="Y1213" s="15" t="s">
        <v>73</v>
      </c>
      <c r="Z1213" s="18" t="s">
        <v>2786</v>
      </c>
      <c r="AA1213" s="18" t="s">
        <v>71</v>
      </c>
      <c r="AB1213" s="18" t="s">
        <v>2868</v>
      </c>
      <c r="AC1213" s="67" t="str">
        <f>+VLOOKUP("*"&amp;L1213&amp;"*",'[2]REGISTROS SANITARIOS'!$D$732:$E$1070,2,FALSE)</f>
        <v>SI</v>
      </c>
      <c r="AD1213" s="22" t="s">
        <v>1025</v>
      </c>
      <c r="AE1213" s="16">
        <v>45614</v>
      </c>
      <c r="AF1213" s="34" t="s">
        <v>73</v>
      </c>
      <c r="AG1213" s="24">
        <v>1</v>
      </c>
      <c r="AH1213" s="18">
        <v>0</v>
      </c>
      <c r="AI1213" s="18" t="s">
        <v>8247</v>
      </c>
      <c r="AJ1213" s="17">
        <v>2.75</v>
      </c>
      <c r="AK1213" s="25">
        <v>2.75</v>
      </c>
      <c r="AL1213" s="25">
        <v>1500</v>
      </c>
      <c r="AM1213" s="35">
        <v>0.19</v>
      </c>
      <c r="AN1213" s="49">
        <f t="shared" si="181"/>
        <v>4908.75</v>
      </c>
      <c r="AO1213" s="18"/>
      <c r="AP1213" s="15">
        <v>1</v>
      </c>
      <c r="AQ1213" s="43" t="str">
        <f t="shared" si="182"/>
        <v>SI</v>
      </c>
      <c r="AR1213" s="44">
        <f t="shared" si="183"/>
        <v>4908.75</v>
      </c>
      <c r="AS1213" s="44">
        <f t="shared" si="184"/>
        <v>4125</v>
      </c>
      <c r="AT1213" s="44">
        <f t="shared" si="185"/>
        <v>4125</v>
      </c>
      <c r="AU1213" s="44">
        <f t="shared" si="186"/>
        <v>4908.75</v>
      </c>
      <c r="AV1213" s="45" t="b">
        <f t="shared" si="187"/>
        <v>1</v>
      </c>
      <c r="AW1213" s="45" t="b">
        <f t="shared" si="188"/>
        <v>0</v>
      </c>
      <c r="AX1213" s="45"/>
    </row>
    <row r="1214" spans="1:50" s="36" customFormat="1" ht="27.75" customHeight="1" x14ac:dyDescent="0.15">
      <c r="A1214" s="36" t="str">
        <f t="shared" si="180"/>
        <v>Cooperativa de Hospitales de Antioquia - COHAN201130410</v>
      </c>
      <c r="B1214" s="36" t="b">
        <f>+A1214='[1]Anexo 9'!A1214</f>
        <v>1</v>
      </c>
      <c r="C1214" s="18">
        <v>890985122</v>
      </c>
      <c r="D1214" s="18" t="s">
        <v>1031</v>
      </c>
      <c r="E1214" s="15" t="s">
        <v>98</v>
      </c>
      <c r="F1214" s="15" t="s">
        <v>749</v>
      </c>
      <c r="G1214" s="15">
        <f>+VLOOKUP(F1214,[3]Sheet1!$E$3:$G$74,3,FALSE)</f>
        <v>6</v>
      </c>
      <c r="H1214" s="15">
        <f>+VLOOKUP(D1214&amp;F1214,'TD para paquetes'!$E$3:$I$441,5,FALSE)</f>
        <v>6</v>
      </c>
      <c r="I1214" s="15" t="s">
        <v>1025</v>
      </c>
      <c r="J1214" s="15">
        <v>7</v>
      </c>
      <c r="K1214" s="15">
        <v>6</v>
      </c>
      <c r="L1214" s="15">
        <v>201130410</v>
      </c>
      <c r="M1214" s="15" t="s">
        <v>756</v>
      </c>
      <c r="N1214" s="15" t="s">
        <v>101</v>
      </c>
      <c r="O1214" s="18" t="s">
        <v>2877</v>
      </c>
      <c r="P1214" s="22" t="s">
        <v>73</v>
      </c>
      <c r="Q1214" s="15" t="s">
        <v>101</v>
      </c>
      <c r="R1214" s="18" t="s">
        <v>2122</v>
      </c>
      <c r="S1214" s="22" t="b">
        <f t="shared" si="190"/>
        <v>0</v>
      </c>
      <c r="T1214" s="18">
        <v>0</v>
      </c>
      <c r="U1214" s="18" t="s">
        <v>6319</v>
      </c>
      <c r="V1214" s="15" t="s">
        <v>6068</v>
      </c>
      <c r="W1214" s="18" t="s">
        <v>2867</v>
      </c>
      <c r="X1214" s="18"/>
      <c r="Y1214" s="15" t="s">
        <v>73</v>
      </c>
      <c r="Z1214" s="18" t="s">
        <v>2786</v>
      </c>
      <c r="AA1214" s="18" t="s">
        <v>71</v>
      </c>
      <c r="AB1214" s="18" t="s">
        <v>2868</v>
      </c>
      <c r="AC1214" s="67" t="str">
        <f>+VLOOKUP("*"&amp;L1214&amp;"*",'[2]REGISTROS SANITARIOS'!$D$732:$E$1070,2,FALSE)</f>
        <v>SI</v>
      </c>
      <c r="AD1214" s="22" t="s">
        <v>1025</v>
      </c>
      <c r="AE1214" s="16">
        <v>45614</v>
      </c>
      <c r="AF1214" s="34" t="s">
        <v>73</v>
      </c>
      <c r="AG1214" s="24">
        <v>1</v>
      </c>
      <c r="AH1214" s="18">
        <v>0</v>
      </c>
      <c r="AI1214" s="18" t="s">
        <v>8248</v>
      </c>
      <c r="AJ1214" s="17">
        <v>11</v>
      </c>
      <c r="AK1214" s="25">
        <v>11</v>
      </c>
      <c r="AL1214" s="25">
        <v>1500</v>
      </c>
      <c r="AM1214" s="35">
        <v>0.19</v>
      </c>
      <c r="AN1214" s="49">
        <f t="shared" si="181"/>
        <v>19635</v>
      </c>
      <c r="AO1214" s="18"/>
      <c r="AP1214" s="15">
        <v>1</v>
      </c>
      <c r="AQ1214" s="43" t="str">
        <f t="shared" si="182"/>
        <v>SI</v>
      </c>
      <c r="AR1214" s="44">
        <f t="shared" si="183"/>
        <v>19635</v>
      </c>
      <c r="AS1214" s="44">
        <f t="shared" si="184"/>
        <v>16500</v>
      </c>
      <c r="AT1214" s="44">
        <f t="shared" si="185"/>
        <v>16500</v>
      </c>
      <c r="AU1214" s="44">
        <f t="shared" si="186"/>
        <v>19635</v>
      </c>
      <c r="AV1214" s="45" t="b">
        <f t="shared" si="187"/>
        <v>1</v>
      </c>
      <c r="AW1214" s="45" t="b">
        <f t="shared" si="188"/>
        <v>0</v>
      </c>
      <c r="AX1214" s="45"/>
    </row>
    <row r="1215" spans="1:50" s="36" customFormat="1" ht="27.75" customHeight="1" x14ac:dyDescent="0.15">
      <c r="A1215" s="36" t="str">
        <f t="shared" si="180"/>
        <v>Cooperativa de Hospitales de Antioquia - COHAN201130510</v>
      </c>
      <c r="B1215" s="36" t="b">
        <f>+A1215='[1]Anexo 9'!A1215</f>
        <v>1</v>
      </c>
      <c r="C1215" s="18">
        <v>890985122</v>
      </c>
      <c r="D1215" s="18" t="s">
        <v>1031</v>
      </c>
      <c r="E1215" s="15" t="s">
        <v>98</v>
      </c>
      <c r="F1215" s="15" t="s">
        <v>749</v>
      </c>
      <c r="G1215" s="15">
        <f>+VLOOKUP(F1215,[3]Sheet1!$E$3:$G$74,3,FALSE)</f>
        <v>6</v>
      </c>
      <c r="H1215" s="15">
        <f>+VLOOKUP(D1215&amp;F1215,'TD para paquetes'!$E$3:$I$441,5,FALSE)</f>
        <v>6</v>
      </c>
      <c r="I1215" s="15" t="s">
        <v>1025</v>
      </c>
      <c r="J1215" s="15">
        <v>7</v>
      </c>
      <c r="K1215" s="15">
        <v>6</v>
      </c>
      <c r="L1215" s="15">
        <v>201130510</v>
      </c>
      <c r="M1215" s="15" t="s">
        <v>758</v>
      </c>
      <c r="N1215" s="15" t="s">
        <v>101</v>
      </c>
      <c r="O1215" s="18" t="s">
        <v>4527</v>
      </c>
      <c r="P1215" s="22" t="s">
        <v>73</v>
      </c>
      <c r="Q1215" s="15" t="s">
        <v>101</v>
      </c>
      <c r="R1215" s="18" t="s">
        <v>2122</v>
      </c>
      <c r="S1215" s="22" t="b">
        <f t="shared" si="190"/>
        <v>0</v>
      </c>
      <c r="T1215" s="18">
        <v>0</v>
      </c>
      <c r="U1215" s="18" t="s">
        <v>6319</v>
      </c>
      <c r="V1215" s="15" t="s">
        <v>6068</v>
      </c>
      <c r="W1215" s="18" t="s">
        <v>2867</v>
      </c>
      <c r="X1215" s="18"/>
      <c r="Y1215" s="15" t="s">
        <v>73</v>
      </c>
      <c r="Z1215" s="18" t="s">
        <v>2862</v>
      </c>
      <c r="AA1215" s="18" t="s">
        <v>71</v>
      </c>
      <c r="AB1215" s="18" t="s">
        <v>2868</v>
      </c>
      <c r="AC1215" s="67" t="str">
        <f>+VLOOKUP("*"&amp;L1215&amp;"*",'[2]REGISTROS SANITARIOS'!$D$732:$E$1070,2,FALSE)</f>
        <v>SI</v>
      </c>
      <c r="AD1215" s="22" t="s">
        <v>1025</v>
      </c>
      <c r="AE1215" s="16">
        <v>45614</v>
      </c>
      <c r="AF1215" s="34" t="s">
        <v>73</v>
      </c>
      <c r="AG1215" s="24">
        <v>1</v>
      </c>
      <c r="AH1215" s="18">
        <v>0</v>
      </c>
      <c r="AI1215" s="18" t="s">
        <v>8247</v>
      </c>
      <c r="AJ1215" s="17">
        <v>11</v>
      </c>
      <c r="AK1215" s="25">
        <v>11</v>
      </c>
      <c r="AL1215" s="25">
        <v>1500</v>
      </c>
      <c r="AM1215" s="35">
        <v>0.19</v>
      </c>
      <c r="AN1215" s="49">
        <f t="shared" si="181"/>
        <v>19635</v>
      </c>
      <c r="AO1215" s="18"/>
      <c r="AP1215" s="15">
        <v>1</v>
      </c>
      <c r="AQ1215" s="43" t="str">
        <f t="shared" si="182"/>
        <v>SI</v>
      </c>
      <c r="AR1215" s="44">
        <f t="shared" si="183"/>
        <v>19635</v>
      </c>
      <c r="AS1215" s="44">
        <f t="shared" si="184"/>
        <v>16500</v>
      </c>
      <c r="AT1215" s="44">
        <f t="shared" si="185"/>
        <v>16500</v>
      </c>
      <c r="AU1215" s="44">
        <f t="shared" si="186"/>
        <v>19635</v>
      </c>
      <c r="AV1215" s="45" t="b">
        <f t="shared" si="187"/>
        <v>1</v>
      </c>
      <c r="AW1215" s="45" t="b">
        <f t="shared" si="188"/>
        <v>0</v>
      </c>
      <c r="AX1215" s="45"/>
    </row>
    <row r="1216" spans="1:50" s="36" customFormat="1" ht="27.75" customHeight="1" x14ac:dyDescent="0.15">
      <c r="A1216" s="36" t="str">
        <f t="shared" si="180"/>
        <v>Cooperativa de Hospitales de Antioquia - COHAN201130610</v>
      </c>
      <c r="B1216" s="36" t="b">
        <f>+A1216='[1]Anexo 9'!A1216</f>
        <v>1</v>
      </c>
      <c r="C1216" s="18">
        <v>890985122</v>
      </c>
      <c r="D1216" s="18" t="s">
        <v>1031</v>
      </c>
      <c r="E1216" s="15" t="s">
        <v>98</v>
      </c>
      <c r="F1216" s="15" t="s">
        <v>719</v>
      </c>
      <c r="G1216" s="15">
        <f>+VLOOKUP(F1216,[3]Sheet1!$E$3:$G$74,3,FALSE)</f>
        <v>13</v>
      </c>
      <c r="H1216" s="15">
        <f>+VLOOKUP(D1216&amp;F1216,'TD para paquetes'!$E$3:$I$441,5,FALSE)</f>
        <v>12</v>
      </c>
      <c r="I1216" s="15" t="s">
        <v>44</v>
      </c>
      <c r="J1216" s="15">
        <v>8</v>
      </c>
      <c r="K1216" s="15">
        <v>5</v>
      </c>
      <c r="L1216" s="15">
        <v>201130610</v>
      </c>
      <c r="M1216" s="15" t="s">
        <v>720</v>
      </c>
      <c r="N1216" s="15" t="s">
        <v>101</v>
      </c>
      <c r="O1216" s="18" t="s">
        <v>4528</v>
      </c>
      <c r="P1216" s="22" t="s">
        <v>73</v>
      </c>
      <c r="Q1216" s="15" t="s">
        <v>101</v>
      </c>
      <c r="R1216" s="18" t="s">
        <v>2122</v>
      </c>
      <c r="S1216" s="22" t="b">
        <f t="shared" si="190"/>
        <v>0</v>
      </c>
      <c r="T1216" s="18">
        <v>0</v>
      </c>
      <c r="U1216" s="18" t="s">
        <v>6319</v>
      </c>
      <c r="V1216" s="15" t="s">
        <v>723</v>
      </c>
      <c r="W1216" s="18" t="s">
        <v>2867</v>
      </c>
      <c r="X1216" s="18"/>
      <c r="Y1216" s="15" t="s">
        <v>68</v>
      </c>
      <c r="Z1216" s="18" t="s">
        <v>2786</v>
      </c>
      <c r="AA1216" s="18" t="s">
        <v>71</v>
      </c>
      <c r="AB1216" s="18" t="s">
        <v>2868</v>
      </c>
      <c r="AC1216" s="67" t="str">
        <f>+VLOOKUP("*"&amp;L1216&amp;"*",'[2]REGISTROS SANITARIOS'!$D$732:$E$1070,2,FALSE)</f>
        <v>SI</v>
      </c>
      <c r="AD1216" s="22" t="s">
        <v>1025</v>
      </c>
      <c r="AE1216" s="16">
        <v>45614</v>
      </c>
      <c r="AF1216" s="34" t="s">
        <v>73</v>
      </c>
      <c r="AG1216" s="24">
        <v>1</v>
      </c>
      <c r="AH1216" s="18">
        <v>0</v>
      </c>
      <c r="AI1216" s="18" t="s">
        <v>8248</v>
      </c>
      <c r="AJ1216" s="17">
        <v>27.5</v>
      </c>
      <c r="AK1216" s="25">
        <v>27.5</v>
      </c>
      <c r="AL1216" s="25">
        <v>1500</v>
      </c>
      <c r="AM1216" s="35">
        <v>0.19</v>
      </c>
      <c r="AN1216" s="49">
        <f t="shared" si="181"/>
        <v>49087.5</v>
      </c>
      <c r="AO1216" s="18"/>
      <c r="AP1216" s="15">
        <v>1</v>
      </c>
      <c r="AQ1216" s="43" t="str">
        <f t="shared" si="182"/>
        <v>SI</v>
      </c>
      <c r="AR1216" s="44">
        <f t="shared" si="183"/>
        <v>49087.5</v>
      </c>
      <c r="AS1216" s="44">
        <f t="shared" si="184"/>
        <v>41250</v>
      </c>
      <c r="AT1216" s="44">
        <f t="shared" si="185"/>
        <v>41250</v>
      </c>
      <c r="AU1216" s="44">
        <f t="shared" si="186"/>
        <v>49087.5</v>
      </c>
      <c r="AV1216" s="45" t="b">
        <f t="shared" si="187"/>
        <v>1</v>
      </c>
      <c r="AW1216" s="45" t="b">
        <f t="shared" si="188"/>
        <v>0</v>
      </c>
      <c r="AX1216" s="45"/>
    </row>
    <row r="1217" spans="1:50" s="36" customFormat="1" ht="27.75" customHeight="1" x14ac:dyDescent="0.15">
      <c r="A1217" s="36" t="str">
        <f t="shared" si="180"/>
        <v>Cooperativa de Hospitales de Antioquia - COHAN201130635</v>
      </c>
      <c r="B1217" s="36" t="b">
        <f>+A1217='[1]Anexo 9'!A1217</f>
        <v>1</v>
      </c>
      <c r="C1217" s="18">
        <v>890985122</v>
      </c>
      <c r="D1217" s="18" t="s">
        <v>1031</v>
      </c>
      <c r="E1217" s="15" t="s">
        <v>98</v>
      </c>
      <c r="F1217" s="15" t="s">
        <v>719</v>
      </c>
      <c r="G1217" s="15">
        <f>+VLOOKUP(F1217,[3]Sheet1!$E$3:$G$74,3,FALSE)</f>
        <v>13</v>
      </c>
      <c r="H1217" s="15">
        <f>+VLOOKUP(D1217&amp;F1217,'TD para paquetes'!$E$3:$I$441,5,FALSE)</f>
        <v>12</v>
      </c>
      <c r="I1217" s="15" t="s">
        <v>44</v>
      </c>
      <c r="J1217" s="15">
        <v>6</v>
      </c>
      <c r="K1217" s="15">
        <v>5</v>
      </c>
      <c r="L1217" s="15">
        <v>201130635</v>
      </c>
      <c r="M1217" s="15" t="s">
        <v>725</v>
      </c>
      <c r="N1217" s="15" t="s">
        <v>525</v>
      </c>
      <c r="O1217" s="18" t="s">
        <v>4529</v>
      </c>
      <c r="P1217" s="22" t="s">
        <v>73</v>
      </c>
      <c r="Q1217" s="15" t="s">
        <v>101</v>
      </c>
      <c r="R1217" s="18" t="s">
        <v>2122</v>
      </c>
      <c r="S1217" s="22" t="b">
        <f t="shared" si="190"/>
        <v>0</v>
      </c>
      <c r="T1217" s="18">
        <v>0</v>
      </c>
      <c r="U1217" s="18" t="s">
        <v>6319</v>
      </c>
      <c r="V1217" s="15" t="s">
        <v>723</v>
      </c>
      <c r="W1217" s="18" t="s">
        <v>2867</v>
      </c>
      <c r="X1217" s="18"/>
      <c r="Y1217" s="15" t="s">
        <v>68</v>
      </c>
      <c r="Z1217" s="18" t="s">
        <v>2786</v>
      </c>
      <c r="AA1217" s="18" t="s">
        <v>71</v>
      </c>
      <c r="AB1217" s="18" t="s">
        <v>2868</v>
      </c>
      <c r="AC1217" s="67" t="str">
        <f>+VLOOKUP("*"&amp;L1217&amp;"*",'[2]REGISTROS SANITARIOS'!$D$732:$E$1070,2,FALSE)</f>
        <v>SI</v>
      </c>
      <c r="AD1217" s="22" t="s">
        <v>1025</v>
      </c>
      <c r="AE1217" s="16">
        <v>45614</v>
      </c>
      <c r="AF1217" s="34" t="s">
        <v>73</v>
      </c>
      <c r="AG1217" s="24">
        <v>1</v>
      </c>
      <c r="AH1217" s="18">
        <v>0</v>
      </c>
      <c r="AI1217" s="18" t="s">
        <v>8248</v>
      </c>
      <c r="AJ1217" s="17">
        <v>5.5</v>
      </c>
      <c r="AK1217" s="25">
        <v>5.5</v>
      </c>
      <c r="AL1217" s="25">
        <v>2188</v>
      </c>
      <c r="AM1217" s="35">
        <v>0.19</v>
      </c>
      <c r="AN1217" s="49">
        <f t="shared" si="181"/>
        <v>14320.46</v>
      </c>
      <c r="AO1217" s="18"/>
      <c r="AP1217" s="15">
        <v>1</v>
      </c>
      <c r="AQ1217" s="43" t="str">
        <f t="shared" si="182"/>
        <v>SI</v>
      </c>
      <c r="AR1217" s="44">
        <f t="shared" si="183"/>
        <v>14320.46</v>
      </c>
      <c r="AS1217" s="44">
        <f t="shared" si="184"/>
        <v>12034</v>
      </c>
      <c r="AT1217" s="44">
        <f t="shared" si="185"/>
        <v>12034</v>
      </c>
      <c r="AU1217" s="44">
        <f t="shared" si="186"/>
        <v>14320.46</v>
      </c>
      <c r="AV1217" s="45" t="b">
        <f t="shared" si="187"/>
        <v>1</v>
      </c>
      <c r="AW1217" s="45" t="b">
        <f t="shared" si="188"/>
        <v>0</v>
      </c>
      <c r="AX1217" s="45"/>
    </row>
    <row r="1218" spans="1:50" s="36" customFormat="1" ht="27.75" customHeight="1" x14ac:dyDescent="0.15">
      <c r="A1218" s="36" t="str">
        <f t="shared" si="180"/>
        <v>Cooperativa de Hospitales de Antioquia - COHAN201130640</v>
      </c>
      <c r="B1218" s="36" t="b">
        <f>+A1218='[1]Anexo 9'!A1218</f>
        <v>1</v>
      </c>
      <c r="C1218" s="18">
        <v>890985122</v>
      </c>
      <c r="D1218" s="18" t="s">
        <v>1031</v>
      </c>
      <c r="E1218" s="15" t="s">
        <v>98</v>
      </c>
      <c r="F1218" s="15" t="s">
        <v>719</v>
      </c>
      <c r="G1218" s="15">
        <f>+VLOOKUP(F1218,[3]Sheet1!$E$3:$G$74,3,FALSE)</f>
        <v>13</v>
      </c>
      <c r="H1218" s="15">
        <f>+VLOOKUP(D1218&amp;F1218,'TD para paquetes'!$E$3:$I$441,5,FALSE)</f>
        <v>12</v>
      </c>
      <c r="I1218" s="15" t="s">
        <v>44</v>
      </c>
      <c r="J1218" s="15">
        <v>6</v>
      </c>
      <c r="K1218" s="15">
        <v>5</v>
      </c>
      <c r="L1218" s="15">
        <v>201130640</v>
      </c>
      <c r="M1218" s="15" t="s">
        <v>727</v>
      </c>
      <c r="N1218" s="15" t="s">
        <v>101</v>
      </c>
      <c r="O1218" s="18" t="s">
        <v>4530</v>
      </c>
      <c r="P1218" s="22" t="s">
        <v>73</v>
      </c>
      <c r="Q1218" s="15" t="s">
        <v>101</v>
      </c>
      <c r="R1218" s="18" t="s">
        <v>2122</v>
      </c>
      <c r="S1218" s="22" t="b">
        <f t="shared" si="190"/>
        <v>0</v>
      </c>
      <c r="T1218" s="18">
        <v>0</v>
      </c>
      <c r="U1218" s="18" t="s">
        <v>6319</v>
      </c>
      <c r="V1218" s="15" t="s">
        <v>723</v>
      </c>
      <c r="W1218" s="18" t="s">
        <v>2867</v>
      </c>
      <c r="X1218" s="18"/>
      <c r="Y1218" s="15" t="s">
        <v>68</v>
      </c>
      <c r="Z1218" s="18" t="s">
        <v>2786</v>
      </c>
      <c r="AA1218" s="18" t="s">
        <v>71</v>
      </c>
      <c r="AB1218" s="18" t="s">
        <v>2868</v>
      </c>
      <c r="AC1218" s="67" t="str">
        <f>+VLOOKUP("*"&amp;L1218&amp;"*",'[2]REGISTROS SANITARIOS'!$D$732:$E$1070,2,FALSE)</f>
        <v>SI</v>
      </c>
      <c r="AD1218" s="22" t="s">
        <v>1025</v>
      </c>
      <c r="AE1218" s="16">
        <v>45614</v>
      </c>
      <c r="AF1218" s="34" t="s">
        <v>73</v>
      </c>
      <c r="AG1218" s="24">
        <v>1</v>
      </c>
      <c r="AH1218" s="18">
        <v>0</v>
      </c>
      <c r="AI1218" s="18" t="s">
        <v>8248</v>
      </c>
      <c r="AJ1218" s="17">
        <v>5.5</v>
      </c>
      <c r="AK1218" s="25">
        <v>5.5</v>
      </c>
      <c r="AL1218" s="25">
        <v>2188</v>
      </c>
      <c r="AM1218" s="35">
        <v>0.19</v>
      </c>
      <c r="AN1218" s="49">
        <f t="shared" si="181"/>
        <v>14320.46</v>
      </c>
      <c r="AO1218" s="18"/>
      <c r="AP1218" s="15">
        <v>1</v>
      </c>
      <c r="AQ1218" s="43" t="str">
        <f t="shared" si="182"/>
        <v>SI</v>
      </c>
      <c r="AR1218" s="44">
        <f t="shared" si="183"/>
        <v>14320.46</v>
      </c>
      <c r="AS1218" s="44">
        <f t="shared" si="184"/>
        <v>12034</v>
      </c>
      <c r="AT1218" s="44">
        <f t="shared" si="185"/>
        <v>12034</v>
      </c>
      <c r="AU1218" s="44">
        <f t="shared" si="186"/>
        <v>14320.46</v>
      </c>
      <c r="AV1218" s="45" t="b">
        <f t="shared" si="187"/>
        <v>1</v>
      </c>
      <c r="AW1218" s="45" t="b">
        <f t="shared" si="188"/>
        <v>0</v>
      </c>
      <c r="AX1218" s="45"/>
    </row>
    <row r="1219" spans="1:50" s="36" customFormat="1" ht="27.75" customHeight="1" x14ac:dyDescent="0.15">
      <c r="A1219" s="36" t="str">
        <f t="shared" si="180"/>
        <v>Cooperativa de Hospitales de Antioquia - COHAN201130645</v>
      </c>
      <c r="B1219" s="36" t="b">
        <f>+A1219='[1]Anexo 9'!A1219</f>
        <v>1</v>
      </c>
      <c r="C1219" s="18">
        <v>890985122</v>
      </c>
      <c r="D1219" s="18" t="s">
        <v>1031</v>
      </c>
      <c r="E1219" s="15" t="s">
        <v>98</v>
      </c>
      <c r="F1219" s="15" t="s">
        <v>719</v>
      </c>
      <c r="G1219" s="15">
        <f>+VLOOKUP(F1219,[3]Sheet1!$E$3:$G$74,3,FALSE)</f>
        <v>13</v>
      </c>
      <c r="H1219" s="15">
        <f>+VLOOKUP(D1219&amp;F1219,'TD para paquetes'!$E$3:$I$441,5,FALSE)</f>
        <v>12</v>
      </c>
      <c r="I1219" s="15" t="s">
        <v>44</v>
      </c>
      <c r="J1219" s="15">
        <v>6</v>
      </c>
      <c r="K1219" s="15">
        <v>5</v>
      </c>
      <c r="L1219" s="15">
        <v>201130645</v>
      </c>
      <c r="M1219" s="15" t="s">
        <v>729</v>
      </c>
      <c r="N1219" s="15" t="s">
        <v>101</v>
      </c>
      <c r="O1219" s="18" t="s">
        <v>2869</v>
      </c>
      <c r="P1219" s="22" t="s">
        <v>73</v>
      </c>
      <c r="Q1219" s="15" t="s">
        <v>101</v>
      </c>
      <c r="R1219" s="18" t="s">
        <v>2122</v>
      </c>
      <c r="S1219" s="22" t="b">
        <f t="shared" si="190"/>
        <v>0</v>
      </c>
      <c r="T1219" s="18">
        <v>0</v>
      </c>
      <c r="U1219" s="18" t="s">
        <v>6319</v>
      </c>
      <c r="V1219" s="15" t="s">
        <v>723</v>
      </c>
      <c r="W1219" s="18" t="s">
        <v>2867</v>
      </c>
      <c r="X1219" s="18"/>
      <c r="Y1219" s="15" t="s">
        <v>68</v>
      </c>
      <c r="Z1219" s="18" t="s">
        <v>2786</v>
      </c>
      <c r="AA1219" s="18" t="s">
        <v>71</v>
      </c>
      <c r="AB1219" s="18" t="s">
        <v>2868</v>
      </c>
      <c r="AC1219" s="67" t="str">
        <f>+VLOOKUP("*"&amp;L1219&amp;"*",'[2]REGISTROS SANITARIOS'!$D$732:$E$1070,2,FALSE)</f>
        <v>SI</v>
      </c>
      <c r="AD1219" s="22" t="s">
        <v>1025</v>
      </c>
      <c r="AE1219" s="16">
        <v>45614</v>
      </c>
      <c r="AF1219" s="34" t="s">
        <v>73</v>
      </c>
      <c r="AG1219" s="24">
        <v>1</v>
      </c>
      <c r="AH1219" s="18">
        <v>0</v>
      </c>
      <c r="AI1219" s="18" t="s">
        <v>8248</v>
      </c>
      <c r="AJ1219" s="17">
        <v>2.75</v>
      </c>
      <c r="AK1219" s="25">
        <v>2.75</v>
      </c>
      <c r="AL1219" s="25">
        <v>2188</v>
      </c>
      <c r="AM1219" s="35">
        <v>0.19</v>
      </c>
      <c r="AN1219" s="49">
        <f t="shared" si="181"/>
        <v>7160.23</v>
      </c>
      <c r="AO1219" s="18"/>
      <c r="AP1219" s="15">
        <v>1</v>
      </c>
      <c r="AQ1219" s="43" t="str">
        <f t="shared" si="182"/>
        <v>SI</v>
      </c>
      <c r="AR1219" s="44">
        <f t="shared" si="183"/>
        <v>7160.23</v>
      </c>
      <c r="AS1219" s="44">
        <f t="shared" si="184"/>
        <v>6017</v>
      </c>
      <c r="AT1219" s="44">
        <f t="shared" si="185"/>
        <v>6017</v>
      </c>
      <c r="AU1219" s="44">
        <f t="shared" si="186"/>
        <v>7160.23</v>
      </c>
      <c r="AV1219" s="45" t="b">
        <f t="shared" si="187"/>
        <v>1</v>
      </c>
      <c r="AW1219" s="45" t="b">
        <f t="shared" si="188"/>
        <v>0</v>
      </c>
      <c r="AX1219" s="45"/>
    </row>
    <row r="1220" spans="1:50" s="36" customFormat="1" ht="27.75" customHeight="1" x14ac:dyDescent="0.15">
      <c r="A1220" s="36" t="str">
        <f t="shared" ref="A1220:A1283" si="191">+D1220&amp;L1220</f>
        <v>Cooperativa de Hospitales de Antioquia - COHAN201130650</v>
      </c>
      <c r="B1220" s="36" t="b">
        <f>+A1220='[1]Anexo 9'!A1220</f>
        <v>1</v>
      </c>
      <c r="C1220" s="18">
        <v>890985122</v>
      </c>
      <c r="D1220" s="18" t="s">
        <v>1031</v>
      </c>
      <c r="E1220" s="15" t="s">
        <v>98</v>
      </c>
      <c r="F1220" s="15" t="s">
        <v>719</v>
      </c>
      <c r="G1220" s="15">
        <f>+VLOOKUP(F1220,[3]Sheet1!$E$3:$G$74,3,FALSE)</f>
        <v>13</v>
      </c>
      <c r="H1220" s="15">
        <f>+VLOOKUP(D1220&amp;F1220,'TD para paquetes'!$E$3:$I$441,5,FALSE)</f>
        <v>12</v>
      </c>
      <c r="I1220" s="15" t="s">
        <v>44</v>
      </c>
      <c r="J1220" s="15">
        <v>8</v>
      </c>
      <c r="K1220" s="15">
        <v>5</v>
      </c>
      <c r="L1220" s="15">
        <v>201130650</v>
      </c>
      <c r="M1220" s="15" t="s">
        <v>731</v>
      </c>
      <c r="N1220" s="15" t="s">
        <v>101</v>
      </c>
      <c r="O1220" s="18" t="s">
        <v>4531</v>
      </c>
      <c r="P1220" s="22" t="s">
        <v>73</v>
      </c>
      <c r="Q1220" s="15" t="s">
        <v>101</v>
      </c>
      <c r="R1220" s="18" t="s">
        <v>2122</v>
      </c>
      <c r="S1220" s="22" t="b">
        <f t="shared" si="190"/>
        <v>0</v>
      </c>
      <c r="T1220" s="18">
        <v>0</v>
      </c>
      <c r="U1220" s="18" t="s">
        <v>6319</v>
      </c>
      <c r="V1220" s="15" t="s">
        <v>723</v>
      </c>
      <c r="W1220" s="18" t="s">
        <v>2867</v>
      </c>
      <c r="X1220" s="18"/>
      <c r="Y1220" s="15" t="s">
        <v>68</v>
      </c>
      <c r="Z1220" s="18" t="s">
        <v>2786</v>
      </c>
      <c r="AA1220" s="18" t="s">
        <v>71</v>
      </c>
      <c r="AB1220" s="18" t="s">
        <v>2868</v>
      </c>
      <c r="AC1220" s="67" t="str">
        <f>+VLOOKUP("*"&amp;L1220&amp;"*",'[2]REGISTROS SANITARIOS'!$D$732:$E$1070,2,FALSE)</f>
        <v>SI</v>
      </c>
      <c r="AD1220" s="22" t="s">
        <v>1025</v>
      </c>
      <c r="AE1220" s="16">
        <v>45614</v>
      </c>
      <c r="AF1220" s="34" t="s">
        <v>73</v>
      </c>
      <c r="AG1220" s="24">
        <v>1</v>
      </c>
      <c r="AH1220" s="18">
        <v>0</v>
      </c>
      <c r="AI1220" s="18" t="s">
        <v>8248</v>
      </c>
      <c r="AJ1220" s="17">
        <v>22</v>
      </c>
      <c r="AK1220" s="25">
        <v>22</v>
      </c>
      <c r="AL1220" s="25">
        <v>2188</v>
      </c>
      <c r="AM1220" s="35">
        <v>0.19</v>
      </c>
      <c r="AN1220" s="49">
        <f t="shared" ref="AN1220:AN1283" si="192">+AL1220*((1+AM1220)*AK1220)</f>
        <v>57281.84</v>
      </c>
      <c r="AO1220" s="18"/>
      <c r="AP1220" s="15">
        <v>1</v>
      </c>
      <c r="AQ1220" s="43" t="str">
        <f t="shared" ref="AQ1220:AQ1283" si="193">+IF(AK1220="","NO INDICA",IF(AJ1220=AK1220,"SI",IF(AK1220&gt;AJ1220,"MAYOR",IF(AK1220&lt;AJ1220,"MENOR"))))</f>
        <v>SI</v>
      </c>
      <c r="AR1220" s="44">
        <f t="shared" ref="AR1220:AR1283" si="194">+AJ1220*(AL1220*(1+AM1220))</f>
        <v>57281.84</v>
      </c>
      <c r="AS1220" s="44">
        <f t="shared" ref="AS1220:AS1283" si="195">+AJ1220*AL1220</f>
        <v>48136</v>
      </c>
      <c r="AT1220" s="44">
        <f t="shared" ref="AT1220:AT1283" si="196">+AL1220*AK1220</f>
        <v>48136</v>
      </c>
      <c r="AU1220" s="44">
        <f t="shared" ref="AU1220:AU1283" si="197">+AK1220*(AL1220*(1+AM1220))</f>
        <v>57281.84</v>
      </c>
      <c r="AV1220" s="45" t="b">
        <f t="shared" ref="AV1220:AV1283" si="198">+IFERROR(AU1220=AN1220,"FALSO")</f>
        <v>1</v>
      </c>
      <c r="AW1220" s="45" t="b">
        <f t="shared" ref="AW1220:AW1283" si="199">+AS1220=AN1220</f>
        <v>0</v>
      </c>
      <c r="AX1220" s="45"/>
    </row>
    <row r="1221" spans="1:50" s="36" customFormat="1" ht="27.75" customHeight="1" x14ac:dyDescent="0.15">
      <c r="A1221" s="36" t="str">
        <f t="shared" si="191"/>
        <v>Cooperativa de Hospitales de Antioquia - COHAN201130710</v>
      </c>
      <c r="B1221" s="36" t="b">
        <f>+A1221='[1]Anexo 9'!A1221</f>
        <v>1</v>
      </c>
      <c r="C1221" s="18">
        <v>890985122</v>
      </c>
      <c r="D1221" s="18" t="s">
        <v>1031</v>
      </c>
      <c r="E1221" s="15" t="s">
        <v>98</v>
      </c>
      <c r="F1221" s="15" t="s">
        <v>719</v>
      </c>
      <c r="G1221" s="15">
        <f>+VLOOKUP(F1221,[3]Sheet1!$E$3:$G$74,3,FALSE)</f>
        <v>13</v>
      </c>
      <c r="H1221" s="15">
        <f>+VLOOKUP(D1221&amp;F1221,'TD para paquetes'!$E$3:$I$441,5,FALSE)</f>
        <v>12</v>
      </c>
      <c r="I1221" s="15" t="s">
        <v>44</v>
      </c>
      <c r="J1221" s="15">
        <v>8</v>
      </c>
      <c r="K1221" s="15">
        <v>5</v>
      </c>
      <c r="L1221" s="15">
        <v>201130710</v>
      </c>
      <c r="M1221" s="15" t="s">
        <v>733</v>
      </c>
      <c r="N1221" s="15" t="s">
        <v>101</v>
      </c>
      <c r="O1221" s="18" t="s">
        <v>4532</v>
      </c>
      <c r="P1221" s="22" t="s">
        <v>73</v>
      </c>
      <c r="Q1221" s="15" t="s">
        <v>101</v>
      </c>
      <c r="R1221" s="18" t="s">
        <v>2122</v>
      </c>
      <c r="S1221" s="22" t="b">
        <f t="shared" si="190"/>
        <v>0</v>
      </c>
      <c r="T1221" s="18">
        <v>0</v>
      </c>
      <c r="U1221" s="18" t="s">
        <v>6319</v>
      </c>
      <c r="V1221" s="15" t="s">
        <v>723</v>
      </c>
      <c r="W1221" s="18" t="s">
        <v>2867</v>
      </c>
      <c r="X1221" s="18"/>
      <c r="Y1221" s="15" t="s">
        <v>68</v>
      </c>
      <c r="Z1221" s="18" t="s">
        <v>2786</v>
      </c>
      <c r="AA1221" s="18" t="s">
        <v>71</v>
      </c>
      <c r="AB1221" s="18" t="s">
        <v>2868</v>
      </c>
      <c r="AC1221" s="67" t="str">
        <f>+VLOOKUP("*"&amp;L1221&amp;"*",'[2]REGISTROS SANITARIOS'!$D$732:$E$1070,2,FALSE)</f>
        <v>SI</v>
      </c>
      <c r="AD1221" s="22" t="s">
        <v>1025</v>
      </c>
      <c r="AE1221" s="16">
        <v>45614</v>
      </c>
      <c r="AF1221" s="34" t="s">
        <v>73</v>
      </c>
      <c r="AG1221" s="24">
        <v>1</v>
      </c>
      <c r="AH1221" s="18">
        <v>0</v>
      </c>
      <c r="AI1221" s="18" t="s">
        <v>8248</v>
      </c>
      <c r="AJ1221" s="17">
        <v>33</v>
      </c>
      <c r="AK1221" s="25">
        <v>33</v>
      </c>
      <c r="AL1221" s="25">
        <v>2188</v>
      </c>
      <c r="AM1221" s="35">
        <v>0.19</v>
      </c>
      <c r="AN1221" s="49">
        <f t="shared" si="192"/>
        <v>85922.76</v>
      </c>
      <c r="AO1221" s="18"/>
      <c r="AP1221" s="15">
        <v>1</v>
      </c>
      <c r="AQ1221" s="43" t="str">
        <f t="shared" si="193"/>
        <v>SI</v>
      </c>
      <c r="AR1221" s="44">
        <f t="shared" si="194"/>
        <v>85922.76</v>
      </c>
      <c r="AS1221" s="44">
        <f t="shared" si="195"/>
        <v>72204</v>
      </c>
      <c r="AT1221" s="44">
        <f t="shared" si="196"/>
        <v>72204</v>
      </c>
      <c r="AU1221" s="44">
        <f t="shared" si="197"/>
        <v>85922.76</v>
      </c>
      <c r="AV1221" s="45" t="b">
        <f t="shared" si="198"/>
        <v>1</v>
      </c>
      <c r="AW1221" s="45" t="b">
        <f t="shared" si="199"/>
        <v>0</v>
      </c>
      <c r="AX1221" s="45"/>
    </row>
    <row r="1222" spans="1:50" s="36" customFormat="1" ht="27.75" customHeight="1" x14ac:dyDescent="0.15">
      <c r="A1222" s="36" t="str">
        <f t="shared" si="191"/>
        <v>Cooperativa de Hospitales de Antioquia - COHAN201130810</v>
      </c>
      <c r="B1222" s="36" t="b">
        <f>+A1222='[1]Anexo 9'!A1222</f>
        <v>1</v>
      </c>
      <c r="C1222" s="18">
        <v>890985122</v>
      </c>
      <c r="D1222" s="18" t="s">
        <v>1031</v>
      </c>
      <c r="E1222" s="15" t="s">
        <v>98</v>
      </c>
      <c r="F1222" s="15" t="s">
        <v>719</v>
      </c>
      <c r="G1222" s="15">
        <f>+VLOOKUP(F1222,[3]Sheet1!$E$3:$G$74,3,FALSE)</f>
        <v>13</v>
      </c>
      <c r="H1222" s="15">
        <f>+VLOOKUP(D1222&amp;F1222,'TD para paquetes'!$E$3:$I$441,5,FALSE)</f>
        <v>12</v>
      </c>
      <c r="I1222" s="15" t="s">
        <v>44</v>
      </c>
      <c r="J1222" s="15">
        <v>8</v>
      </c>
      <c r="K1222" s="15">
        <v>5</v>
      </c>
      <c r="L1222" s="15">
        <v>201130810</v>
      </c>
      <c r="M1222" s="15" t="s">
        <v>735</v>
      </c>
      <c r="N1222" s="15" t="s">
        <v>101</v>
      </c>
      <c r="O1222" s="18" t="s">
        <v>4533</v>
      </c>
      <c r="P1222" s="22" t="s">
        <v>73</v>
      </c>
      <c r="Q1222" s="15" t="s">
        <v>101</v>
      </c>
      <c r="R1222" s="18" t="s">
        <v>2122</v>
      </c>
      <c r="S1222" s="22" t="b">
        <f t="shared" si="190"/>
        <v>0</v>
      </c>
      <c r="T1222" s="18">
        <v>0</v>
      </c>
      <c r="U1222" s="18" t="s">
        <v>6319</v>
      </c>
      <c r="V1222" s="15" t="s">
        <v>723</v>
      </c>
      <c r="W1222" s="18" t="s">
        <v>2867</v>
      </c>
      <c r="X1222" s="18"/>
      <c r="Y1222" s="15" t="s">
        <v>68</v>
      </c>
      <c r="Z1222" s="18" t="s">
        <v>2786</v>
      </c>
      <c r="AA1222" s="18" t="s">
        <v>71</v>
      </c>
      <c r="AB1222" s="18" t="s">
        <v>2868</v>
      </c>
      <c r="AC1222" s="67" t="str">
        <f>+VLOOKUP("*"&amp;L1222&amp;"*",'[2]REGISTROS SANITARIOS'!$D$732:$E$1070,2,FALSE)</f>
        <v>SI</v>
      </c>
      <c r="AD1222" s="22" t="s">
        <v>1025</v>
      </c>
      <c r="AE1222" s="16">
        <v>45614</v>
      </c>
      <c r="AF1222" s="34" t="s">
        <v>73</v>
      </c>
      <c r="AG1222" s="24">
        <v>1</v>
      </c>
      <c r="AH1222" s="18">
        <v>0</v>
      </c>
      <c r="AI1222" s="18" t="s">
        <v>8247</v>
      </c>
      <c r="AJ1222" s="17">
        <v>165</v>
      </c>
      <c r="AK1222" s="25">
        <v>165</v>
      </c>
      <c r="AL1222" s="25">
        <v>2188</v>
      </c>
      <c r="AM1222" s="35">
        <v>0.19</v>
      </c>
      <c r="AN1222" s="49">
        <f t="shared" si="192"/>
        <v>429613.8</v>
      </c>
      <c r="AO1222" s="18"/>
      <c r="AP1222" s="15">
        <v>1</v>
      </c>
      <c r="AQ1222" s="43" t="str">
        <f t="shared" si="193"/>
        <v>SI</v>
      </c>
      <c r="AR1222" s="44">
        <f t="shared" si="194"/>
        <v>429613.8</v>
      </c>
      <c r="AS1222" s="44">
        <f t="shared" si="195"/>
        <v>361020</v>
      </c>
      <c r="AT1222" s="44">
        <f t="shared" si="196"/>
        <v>361020</v>
      </c>
      <c r="AU1222" s="44">
        <f t="shared" si="197"/>
        <v>429613.8</v>
      </c>
      <c r="AV1222" s="45" t="b">
        <f t="shared" si="198"/>
        <v>1</v>
      </c>
      <c r="AW1222" s="45" t="b">
        <f t="shared" si="199"/>
        <v>0</v>
      </c>
      <c r="AX1222" s="45"/>
    </row>
    <row r="1223" spans="1:50" s="36" customFormat="1" ht="27.75" customHeight="1" x14ac:dyDescent="0.15">
      <c r="A1223" s="36" t="str">
        <f t="shared" si="191"/>
        <v>Cooperativa de Hospitales de Antioquia - COHAN201130910</v>
      </c>
      <c r="B1223" s="36" t="b">
        <f>+A1223='[1]Anexo 9'!A1223</f>
        <v>1</v>
      </c>
      <c r="C1223" s="18">
        <v>890985122</v>
      </c>
      <c r="D1223" s="18" t="s">
        <v>1031</v>
      </c>
      <c r="E1223" s="15" t="s">
        <v>98</v>
      </c>
      <c r="F1223" s="15" t="s">
        <v>719</v>
      </c>
      <c r="G1223" s="15">
        <f>+VLOOKUP(F1223,[3]Sheet1!$E$3:$G$74,3,FALSE)</f>
        <v>13</v>
      </c>
      <c r="H1223" s="15">
        <f>+VLOOKUP(D1223&amp;F1223,'TD para paquetes'!$E$3:$I$441,5,FALSE)</f>
        <v>12</v>
      </c>
      <c r="I1223" s="15" t="s">
        <v>44</v>
      </c>
      <c r="J1223" s="15">
        <v>8</v>
      </c>
      <c r="K1223" s="15">
        <v>5</v>
      </c>
      <c r="L1223" s="15">
        <v>201130910</v>
      </c>
      <c r="M1223" s="15" t="s">
        <v>737</v>
      </c>
      <c r="N1223" s="15" t="s">
        <v>101</v>
      </c>
      <c r="O1223" s="18" t="s">
        <v>2870</v>
      </c>
      <c r="P1223" s="22" t="s">
        <v>73</v>
      </c>
      <c r="Q1223" s="15" t="s">
        <v>101</v>
      </c>
      <c r="R1223" s="18" t="s">
        <v>2122</v>
      </c>
      <c r="S1223" s="22" t="b">
        <f t="shared" si="190"/>
        <v>0</v>
      </c>
      <c r="T1223" s="18">
        <v>0</v>
      </c>
      <c r="U1223" s="18" t="s">
        <v>6319</v>
      </c>
      <c r="V1223" s="15" t="s">
        <v>723</v>
      </c>
      <c r="W1223" s="18" t="s">
        <v>2867</v>
      </c>
      <c r="X1223" s="18"/>
      <c r="Y1223" s="15" t="s">
        <v>68</v>
      </c>
      <c r="Z1223" s="18" t="s">
        <v>2871</v>
      </c>
      <c r="AA1223" s="18" t="s">
        <v>71</v>
      </c>
      <c r="AB1223" s="18" t="s">
        <v>2868</v>
      </c>
      <c r="AC1223" s="67" t="str">
        <f>+VLOOKUP("*"&amp;L1223&amp;"*",'[2]REGISTROS SANITARIOS'!$D$732:$E$1070,2,FALSE)</f>
        <v>SI</v>
      </c>
      <c r="AD1223" s="22" t="s">
        <v>1025</v>
      </c>
      <c r="AE1223" s="16">
        <v>45614</v>
      </c>
      <c r="AF1223" s="34" t="s">
        <v>73</v>
      </c>
      <c r="AG1223" s="24">
        <v>1</v>
      </c>
      <c r="AH1223" s="18">
        <v>0</v>
      </c>
      <c r="AI1223" s="18" t="s">
        <v>8248</v>
      </c>
      <c r="AJ1223" s="17">
        <v>440</v>
      </c>
      <c r="AK1223" s="25">
        <v>440</v>
      </c>
      <c r="AL1223" s="25">
        <v>2188</v>
      </c>
      <c r="AM1223" s="35">
        <v>0.19</v>
      </c>
      <c r="AN1223" s="49">
        <f t="shared" si="192"/>
        <v>1145636.8</v>
      </c>
      <c r="AO1223" s="18"/>
      <c r="AP1223" s="15">
        <v>1</v>
      </c>
      <c r="AQ1223" s="43" t="str">
        <f t="shared" si="193"/>
        <v>SI</v>
      </c>
      <c r="AR1223" s="44">
        <f t="shared" si="194"/>
        <v>1145636.7999999998</v>
      </c>
      <c r="AS1223" s="44">
        <f t="shared" si="195"/>
        <v>962720</v>
      </c>
      <c r="AT1223" s="44">
        <f t="shared" si="196"/>
        <v>962720</v>
      </c>
      <c r="AU1223" s="44">
        <f t="shared" si="197"/>
        <v>1145636.7999999998</v>
      </c>
      <c r="AV1223" s="45" t="b">
        <f t="shared" si="198"/>
        <v>1</v>
      </c>
      <c r="AW1223" s="45" t="b">
        <f t="shared" si="199"/>
        <v>0</v>
      </c>
      <c r="AX1223" s="45"/>
    </row>
    <row r="1224" spans="1:50" s="36" customFormat="1" ht="27.75" customHeight="1" x14ac:dyDescent="0.15">
      <c r="A1224" s="36" t="str">
        <f t="shared" si="191"/>
        <v>Cooperativa de Hospitales de Antioquia - COHAN201131010</v>
      </c>
      <c r="B1224" s="36" t="b">
        <f>+A1224='[1]Anexo 9'!A1224</f>
        <v>1</v>
      </c>
      <c r="C1224" s="18">
        <v>890985122</v>
      </c>
      <c r="D1224" s="18" t="s">
        <v>1031</v>
      </c>
      <c r="E1224" s="15" t="s">
        <v>98</v>
      </c>
      <c r="F1224" s="15" t="s">
        <v>719</v>
      </c>
      <c r="G1224" s="15">
        <f>+VLOOKUP(F1224,[3]Sheet1!$E$3:$G$74,3,FALSE)</f>
        <v>13</v>
      </c>
      <c r="H1224" s="15">
        <f>+VLOOKUP(D1224&amp;F1224,'TD para paquetes'!$E$3:$I$441,5,FALSE)</f>
        <v>12</v>
      </c>
      <c r="I1224" s="15" t="s">
        <v>44</v>
      </c>
      <c r="J1224" s="15">
        <v>8</v>
      </c>
      <c r="K1224" s="15">
        <v>5</v>
      </c>
      <c r="L1224" s="15">
        <v>201131010</v>
      </c>
      <c r="M1224" s="15" t="s">
        <v>739</v>
      </c>
      <c r="N1224" s="15" t="s">
        <v>101</v>
      </c>
      <c r="O1224" s="18" t="s">
        <v>2872</v>
      </c>
      <c r="P1224" s="22" t="s">
        <v>73</v>
      </c>
      <c r="Q1224" s="15" t="s">
        <v>101</v>
      </c>
      <c r="R1224" s="18" t="s">
        <v>2122</v>
      </c>
      <c r="S1224" s="22" t="b">
        <f t="shared" si="190"/>
        <v>0</v>
      </c>
      <c r="T1224" s="18">
        <v>0</v>
      </c>
      <c r="U1224" s="18" t="s">
        <v>6319</v>
      </c>
      <c r="V1224" s="15" t="s">
        <v>723</v>
      </c>
      <c r="W1224" s="18" t="s">
        <v>2867</v>
      </c>
      <c r="X1224" s="18"/>
      <c r="Y1224" s="15" t="s">
        <v>68</v>
      </c>
      <c r="Z1224" s="18" t="s">
        <v>2871</v>
      </c>
      <c r="AA1224" s="18" t="s">
        <v>71</v>
      </c>
      <c r="AB1224" s="18" t="s">
        <v>2868</v>
      </c>
      <c r="AC1224" s="67" t="str">
        <f>+VLOOKUP("*"&amp;L1224&amp;"*",'[2]REGISTROS SANITARIOS'!$D$732:$E$1070,2,FALSE)</f>
        <v>SI</v>
      </c>
      <c r="AD1224" s="22" t="s">
        <v>1025</v>
      </c>
      <c r="AE1224" s="16">
        <v>45614</v>
      </c>
      <c r="AF1224" s="34" t="s">
        <v>73</v>
      </c>
      <c r="AG1224" s="24">
        <v>1</v>
      </c>
      <c r="AH1224" s="18">
        <v>0</v>
      </c>
      <c r="AI1224" s="18" t="s">
        <v>8247</v>
      </c>
      <c r="AJ1224" s="17">
        <v>330</v>
      </c>
      <c r="AK1224" s="25">
        <v>330</v>
      </c>
      <c r="AL1224" s="25">
        <v>2188</v>
      </c>
      <c r="AM1224" s="35">
        <v>0.19</v>
      </c>
      <c r="AN1224" s="49">
        <f t="shared" si="192"/>
        <v>859227.6</v>
      </c>
      <c r="AO1224" s="18"/>
      <c r="AP1224" s="15">
        <v>1</v>
      </c>
      <c r="AQ1224" s="43" t="str">
        <f t="shared" si="193"/>
        <v>SI</v>
      </c>
      <c r="AR1224" s="44">
        <f t="shared" si="194"/>
        <v>859227.6</v>
      </c>
      <c r="AS1224" s="44">
        <f t="shared" si="195"/>
        <v>722040</v>
      </c>
      <c r="AT1224" s="44">
        <f t="shared" si="196"/>
        <v>722040</v>
      </c>
      <c r="AU1224" s="44">
        <f t="shared" si="197"/>
        <v>859227.6</v>
      </c>
      <c r="AV1224" s="45" t="b">
        <f t="shared" si="198"/>
        <v>1</v>
      </c>
      <c r="AW1224" s="45" t="b">
        <f t="shared" si="199"/>
        <v>0</v>
      </c>
      <c r="AX1224" s="45"/>
    </row>
    <row r="1225" spans="1:50" s="36" customFormat="1" ht="27.75" customHeight="1" x14ac:dyDescent="0.15">
      <c r="A1225" s="36" t="str">
        <f t="shared" si="191"/>
        <v>Cooperativa de Hospitales de Antioquia - COHAN201131110</v>
      </c>
      <c r="B1225" s="36" t="b">
        <f>+A1225='[1]Anexo 9'!A1225</f>
        <v>1</v>
      </c>
      <c r="C1225" s="18">
        <v>890985122</v>
      </c>
      <c r="D1225" s="18" t="s">
        <v>1031</v>
      </c>
      <c r="E1225" s="15" t="s">
        <v>98</v>
      </c>
      <c r="F1225" s="15" t="s">
        <v>719</v>
      </c>
      <c r="G1225" s="15">
        <f>+VLOOKUP(F1225,[3]Sheet1!$E$3:$G$74,3,FALSE)</f>
        <v>13</v>
      </c>
      <c r="H1225" s="15">
        <f>+VLOOKUP(D1225&amp;F1225,'TD para paquetes'!$E$3:$I$441,5,FALSE)</f>
        <v>12</v>
      </c>
      <c r="I1225" s="15" t="s">
        <v>44</v>
      </c>
      <c r="J1225" s="15">
        <v>8</v>
      </c>
      <c r="K1225" s="15">
        <v>5</v>
      </c>
      <c r="L1225" s="15">
        <v>201131110</v>
      </c>
      <c r="M1225" s="15" t="s">
        <v>741</v>
      </c>
      <c r="N1225" s="15" t="s">
        <v>101</v>
      </c>
      <c r="O1225" s="18" t="s">
        <v>4534</v>
      </c>
      <c r="P1225" s="22" t="s">
        <v>73</v>
      </c>
      <c r="Q1225" s="15" t="s">
        <v>101</v>
      </c>
      <c r="R1225" s="18" t="s">
        <v>2122</v>
      </c>
      <c r="S1225" s="22" t="b">
        <f t="shared" si="190"/>
        <v>0</v>
      </c>
      <c r="T1225" s="18">
        <v>0</v>
      </c>
      <c r="U1225" s="18" t="s">
        <v>6319</v>
      </c>
      <c r="V1225" s="15" t="s">
        <v>723</v>
      </c>
      <c r="W1225" s="18" t="s">
        <v>2867</v>
      </c>
      <c r="X1225" s="18"/>
      <c r="Y1225" s="15" t="s">
        <v>68</v>
      </c>
      <c r="Z1225" s="18" t="s">
        <v>2871</v>
      </c>
      <c r="AA1225" s="18" t="s">
        <v>71</v>
      </c>
      <c r="AB1225" s="18" t="e">
        <v>#N/A</v>
      </c>
      <c r="AC1225" s="67" t="str">
        <f>+VLOOKUP("*"&amp;L1225&amp;"*",'[2]REGISTROS SANITARIOS'!$D$732:$E$1070,2,FALSE)</f>
        <v>SI</v>
      </c>
      <c r="AD1225" s="22" t="s">
        <v>1025</v>
      </c>
      <c r="AE1225" s="16">
        <v>45614</v>
      </c>
      <c r="AF1225" s="34" t="s">
        <v>73</v>
      </c>
      <c r="AG1225" s="24">
        <v>1</v>
      </c>
      <c r="AH1225" s="18">
        <v>0</v>
      </c>
      <c r="AI1225" s="18" t="s">
        <v>8247</v>
      </c>
      <c r="AJ1225" s="17">
        <v>242</v>
      </c>
      <c r="AK1225" s="25">
        <v>242</v>
      </c>
      <c r="AL1225" s="25">
        <v>2188</v>
      </c>
      <c r="AM1225" s="35">
        <v>0.19</v>
      </c>
      <c r="AN1225" s="49">
        <f t="shared" si="192"/>
        <v>630100.23999999987</v>
      </c>
      <c r="AO1225" s="18"/>
      <c r="AP1225" s="15"/>
      <c r="AQ1225" s="43" t="str">
        <f t="shared" si="193"/>
        <v>SI</v>
      </c>
      <c r="AR1225" s="44">
        <f t="shared" si="194"/>
        <v>630100.24</v>
      </c>
      <c r="AS1225" s="44">
        <f t="shared" si="195"/>
        <v>529496</v>
      </c>
      <c r="AT1225" s="44">
        <f t="shared" si="196"/>
        <v>529496</v>
      </c>
      <c r="AU1225" s="44">
        <f t="shared" si="197"/>
        <v>630100.24</v>
      </c>
      <c r="AV1225" s="45" t="b">
        <f t="shared" si="198"/>
        <v>1</v>
      </c>
      <c r="AW1225" s="45" t="b">
        <f t="shared" si="199"/>
        <v>0</v>
      </c>
      <c r="AX1225" s="45"/>
    </row>
    <row r="1226" spans="1:50" s="36" customFormat="1" ht="27.75" customHeight="1" x14ac:dyDescent="0.15">
      <c r="A1226" s="36" t="str">
        <f t="shared" si="191"/>
        <v>Cooperativa de Hospitales de Antioquia - COHAN201131310</v>
      </c>
      <c r="B1226" s="36" t="b">
        <f>+A1226='[1]Anexo 9'!A1226</f>
        <v>1</v>
      </c>
      <c r="C1226" s="18">
        <v>890985122</v>
      </c>
      <c r="D1226" s="18" t="s">
        <v>1031</v>
      </c>
      <c r="E1226" s="15" t="s">
        <v>98</v>
      </c>
      <c r="F1226" s="15" t="s">
        <v>719</v>
      </c>
      <c r="G1226" s="15">
        <f>+VLOOKUP(F1226,[3]Sheet1!$E$3:$G$74,3,FALSE)</f>
        <v>13</v>
      </c>
      <c r="H1226" s="15">
        <f>+VLOOKUP(D1226&amp;F1226,'TD para paquetes'!$E$3:$I$441,5,FALSE)</f>
        <v>12</v>
      </c>
      <c r="I1226" s="15" t="s">
        <v>44</v>
      </c>
      <c r="J1226" s="15">
        <v>7</v>
      </c>
      <c r="K1226" s="15">
        <v>5</v>
      </c>
      <c r="L1226" s="15">
        <v>201131310</v>
      </c>
      <c r="M1226" s="15" t="s">
        <v>745</v>
      </c>
      <c r="N1226" s="15" t="s">
        <v>101</v>
      </c>
      <c r="O1226" s="18" t="s">
        <v>2873</v>
      </c>
      <c r="P1226" s="22" t="s">
        <v>73</v>
      </c>
      <c r="Q1226" s="15" t="s">
        <v>101</v>
      </c>
      <c r="R1226" s="18" t="s">
        <v>2122</v>
      </c>
      <c r="S1226" s="22" t="b">
        <f t="shared" si="190"/>
        <v>0</v>
      </c>
      <c r="T1226" s="18">
        <v>0</v>
      </c>
      <c r="U1226" s="18" t="s">
        <v>6319</v>
      </c>
      <c r="V1226" s="15" t="s">
        <v>723</v>
      </c>
      <c r="W1226" s="18" t="s">
        <v>2867</v>
      </c>
      <c r="X1226" s="18"/>
      <c r="Y1226" s="15" t="s">
        <v>68</v>
      </c>
      <c r="Z1226" s="18" t="s">
        <v>2723</v>
      </c>
      <c r="AA1226" s="18" t="s">
        <v>71</v>
      </c>
      <c r="AB1226" s="18" t="s">
        <v>2868</v>
      </c>
      <c r="AC1226" s="67" t="e">
        <f>+VLOOKUP("*"&amp;L1226&amp;"*",'[2]REGISTROS SANITARIOS'!$D$732:$E$1070,2,FALSE)</f>
        <v>#N/A</v>
      </c>
      <c r="AD1226" s="22" t="s">
        <v>44</v>
      </c>
      <c r="AE1226" s="16">
        <v>45614</v>
      </c>
      <c r="AF1226" s="34" t="s">
        <v>73</v>
      </c>
      <c r="AG1226" s="24">
        <v>1</v>
      </c>
      <c r="AH1226" s="18">
        <v>0</v>
      </c>
      <c r="AI1226" s="18" t="s">
        <v>8247</v>
      </c>
      <c r="AJ1226" s="17">
        <v>5.5</v>
      </c>
      <c r="AK1226" s="25">
        <v>5.5</v>
      </c>
      <c r="AL1226" s="25">
        <v>2188</v>
      </c>
      <c r="AM1226" s="35">
        <v>0.19</v>
      </c>
      <c r="AN1226" s="49">
        <f t="shared" si="192"/>
        <v>14320.46</v>
      </c>
      <c r="AO1226" s="18"/>
      <c r="AP1226" s="15">
        <v>1</v>
      </c>
      <c r="AQ1226" s="43" t="str">
        <f t="shared" si="193"/>
        <v>SI</v>
      </c>
      <c r="AR1226" s="44">
        <f t="shared" si="194"/>
        <v>14320.46</v>
      </c>
      <c r="AS1226" s="44">
        <f t="shared" si="195"/>
        <v>12034</v>
      </c>
      <c r="AT1226" s="44">
        <f t="shared" si="196"/>
        <v>12034</v>
      </c>
      <c r="AU1226" s="44">
        <f t="shared" si="197"/>
        <v>14320.46</v>
      </c>
      <c r="AV1226" s="45" t="b">
        <f t="shared" si="198"/>
        <v>1</v>
      </c>
      <c r="AW1226" s="45" t="b">
        <f t="shared" si="199"/>
        <v>0</v>
      </c>
      <c r="AX1226" s="45"/>
    </row>
    <row r="1227" spans="1:50" s="36" customFormat="1" ht="27.75" customHeight="1" x14ac:dyDescent="0.15">
      <c r="A1227" s="36" t="str">
        <f t="shared" si="191"/>
        <v>Cooperativa de Hospitales de Antioquia - COHAN201131410</v>
      </c>
      <c r="B1227" s="36" t="b">
        <f>+A1227='[1]Anexo 9'!A1227</f>
        <v>1</v>
      </c>
      <c r="C1227" s="18">
        <v>890985122</v>
      </c>
      <c r="D1227" s="18" t="s">
        <v>1031</v>
      </c>
      <c r="E1227" s="15" t="s">
        <v>98</v>
      </c>
      <c r="F1227" s="15" t="s">
        <v>719</v>
      </c>
      <c r="G1227" s="15">
        <f>+VLOOKUP(F1227,[3]Sheet1!$E$3:$G$74,3,FALSE)</f>
        <v>13</v>
      </c>
      <c r="H1227" s="15">
        <f>+VLOOKUP(D1227&amp;F1227,'TD para paquetes'!$E$3:$I$441,5,FALSE)</f>
        <v>12</v>
      </c>
      <c r="I1227" s="15" t="s">
        <v>44</v>
      </c>
      <c r="J1227" s="15">
        <v>7</v>
      </c>
      <c r="K1227" s="15">
        <v>5</v>
      </c>
      <c r="L1227" s="15">
        <v>201131410</v>
      </c>
      <c r="M1227" s="15" t="s">
        <v>747</v>
      </c>
      <c r="N1227" s="15" t="s">
        <v>101</v>
      </c>
      <c r="O1227" s="18" t="s">
        <v>4535</v>
      </c>
      <c r="P1227" s="22" t="s">
        <v>73</v>
      </c>
      <c r="Q1227" s="15" t="s">
        <v>101</v>
      </c>
      <c r="R1227" s="18" t="s">
        <v>2122</v>
      </c>
      <c r="S1227" s="22" t="b">
        <f t="shared" si="190"/>
        <v>0</v>
      </c>
      <c r="T1227" s="18">
        <v>0</v>
      </c>
      <c r="U1227" s="18" t="s">
        <v>6319</v>
      </c>
      <c r="V1227" s="15" t="s">
        <v>723</v>
      </c>
      <c r="W1227" s="18" t="s">
        <v>2867</v>
      </c>
      <c r="X1227" s="18"/>
      <c r="Y1227" s="15" t="s">
        <v>68</v>
      </c>
      <c r="Z1227" s="18" t="s">
        <v>2723</v>
      </c>
      <c r="AA1227" s="18" t="s">
        <v>71</v>
      </c>
      <c r="AB1227" s="18" t="s">
        <v>7051</v>
      </c>
      <c r="AC1227" s="67" t="e">
        <f>+VLOOKUP("*"&amp;L1227&amp;"*",'[2]REGISTROS SANITARIOS'!$D$732:$E$1070,2,FALSE)</f>
        <v>#N/A</v>
      </c>
      <c r="AD1227" s="22" t="s">
        <v>44</v>
      </c>
      <c r="AE1227" s="16">
        <v>45614</v>
      </c>
      <c r="AF1227" s="34" t="s">
        <v>73</v>
      </c>
      <c r="AG1227" s="24">
        <v>1</v>
      </c>
      <c r="AH1227" s="18">
        <v>0</v>
      </c>
      <c r="AI1227" s="18" t="s">
        <v>8247</v>
      </c>
      <c r="AJ1227" s="17">
        <v>2.75</v>
      </c>
      <c r="AK1227" s="25">
        <v>2.75</v>
      </c>
      <c r="AL1227" s="25">
        <v>2188</v>
      </c>
      <c r="AM1227" s="35">
        <v>0.19</v>
      </c>
      <c r="AN1227" s="49">
        <f t="shared" si="192"/>
        <v>7160.23</v>
      </c>
      <c r="AO1227" s="18"/>
      <c r="AP1227" s="15">
        <v>1</v>
      </c>
      <c r="AQ1227" s="43" t="str">
        <f t="shared" si="193"/>
        <v>SI</v>
      </c>
      <c r="AR1227" s="44">
        <f t="shared" si="194"/>
        <v>7160.23</v>
      </c>
      <c r="AS1227" s="44">
        <f t="shared" si="195"/>
        <v>6017</v>
      </c>
      <c r="AT1227" s="44">
        <f t="shared" si="196"/>
        <v>6017</v>
      </c>
      <c r="AU1227" s="44">
        <f t="shared" si="197"/>
        <v>7160.23</v>
      </c>
      <c r="AV1227" s="45" t="b">
        <f t="shared" si="198"/>
        <v>1</v>
      </c>
      <c r="AW1227" s="45" t="b">
        <f t="shared" si="199"/>
        <v>0</v>
      </c>
      <c r="AX1227" s="45"/>
    </row>
    <row r="1228" spans="1:50" s="36" customFormat="1" ht="27.75" customHeight="1" x14ac:dyDescent="0.15">
      <c r="A1228" s="36" t="str">
        <f t="shared" si="191"/>
        <v>Cooperativa de Hospitales de Antioquia - COHAN201131810</v>
      </c>
      <c r="B1228" s="36" t="b">
        <f>+A1228='[1]Anexo 9'!A1228</f>
        <v>1</v>
      </c>
      <c r="C1228" s="18">
        <v>890985122</v>
      </c>
      <c r="D1228" s="18" t="s">
        <v>1031</v>
      </c>
      <c r="E1228" s="15" t="s">
        <v>98</v>
      </c>
      <c r="F1228" s="15" t="s">
        <v>749</v>
      </c>
      <c r="G1228" s="15">
        <f>+VLOOKUP(F1228,[3]Sheet1!$E$3:$G$74,3,FALSE)</f>
        <v>6</v>
      </c>
      <c r="H1228" s="15">
        <f>+VLOOKUP(D1228&amp;F1228,'TD para paquetes'!$E$3:$I$441,5,FALSE)</f>
        <v>6</v>
      </c>
      <c r="I1228" s="15" t="s">
        <v>1025</v>
      </c>
      <c r="J1228" s="15">
        <v>6</v>
      </c>
      <c r="K1228" s="15">
        <v>6</v>
      </c>
      <c r="L1228" s="15">
        <v>201131810</v>
      </c>
      <c r="M1228" s="15" t="s">
        <v>760</v>
      </c>
      <c r="N1228" s="15" t="s">
        <v>101</v>
      </c>
      <c r="O1228" s="18" t="s">
        <v>4536</v>
      </c>
      <c r="P1228" s="22" t="s">
        <v>73</v>
      </c>
      <c r="Q1228" s="15" t="s">
        <v>101</v>
      </c>
      <c r="R1228" s="18" t="s">
        <v>2122</v>
      </c>
      <c r="S1228" s="22" t="b">
        <f t="shared" si="190"/>
        <v>0</v>
      </c>
      <c r="T1228" s="18">
        <v>0</v>
      </c>
      <c r="U1228" s="18" t="s">
        <v>6319</v>
      </c>
      <c r="V1228" s="15" t="s">
        <v>6069</v>
      </c>
      <c r="W1228" s="18" t="s">
        <v>2867</v>
      </c>
      <c r="X1228" s="18"/>
      <c r="Y1228" s="15" t="s">
        <v>73</v>
      </c>
      <c r="Z1228" s="18" t="s">
        <v>2786</v>
      </c>
      <c r="AA1228" s="18" t="s">
        <v>71</v>
      </c>
      <c r="AB1228" s="18" t="s">
        <v>2868</v>
      </c>
      <c r="AC1228" s="67" t="e">
        <f>+VLOOKUP("*"&amp;L1228&amp;"*",'[2]REGISTROS SANITARIOS'!$D$732:$E$1070,2,FALSE)</f>
        <v>#N/A</v>
      </c>
      <c r="AD1228" s="22" t="s">
        <v>44</v>
      </c>
      <c r="AE1228" s="16">
        <v>45614</v>
      </c>
      <c r="AF1228" s="34" t="s">
        <v>73</v>
      </c>
      <c r="AG1228" s="24">
        <v>1</v>
      </c>
      <c r="AH1228" s="18">
        <v>0</v>
      </c>
      <c r="AI1228" s="18" t="s">
        <v>8248</v>
      </c>
      <c r="AJ1228" s="17">
        <v>22</v>
      </c>
      <c r="AK1228" s="25">
        <v>22</v>
      </c>
      <c r="AL1228" s="25">
        <v>1500</v>
      </c>
      <c r="AM1228" s="35">
        <v>0.19</v>
      </c>
      <c r="AN1228" s="49">
        <f t="shared" si="192"/>
        <v>39270</v>
      </c>
      <c r="AO1228" s="18"/>
      <c r="AP1228" s="15">
        <v>1</v>
      </c>
      <c r="AQ1228" s="43" t="str">
        <f t="shared" si="193"/>
        <v>SI</v>
      </c>
      <c r="AR1228" s="44">
        <f t="shared" si="194"/>
        <v>39270</v>
      </c>
      <c r="AS1228" s="44">
        <f t="shared" si="195"/>
        <v>33000</v>
      </c>
      <c r="AT1228" s="44">
        <f t="shared" si="196"/>
        <v>33000</v>
      </c>
      <c r="AU1228" s="44">
        <f t="shared" si="197"/>
        <v>39270</v>
      </c>
      <c r="AV1228" s="45" t="b">
        <f t="shared" si="198"/>
        <v>1</v>
      </c>
      <c r="AW1228" s="45" t="b">
        <f t="shared" si="199"/>
        <v>0</v>
      </c>
      <c r="AX1228" s="45"/>
    </row>
    <row r="1229" spans="1:50" s="36" customFormat="1" ht="27.75" customHeight="1" x14ac:dyDescent="0.15">
      <c r="A1229" s="36" t="str">
        <f t="shared" si="191"/>
        <v>Cooperativa de Hospitales de Antioquia - COHAN201132320</v>
      </c>
      <c r="B1229" s="36" t="b">
        <f>+A1229='[1]Anexo 9'!A1229</f>
        <v>1</v>
      </c>
      <c r="C1229" s="18">
        <v>890985122</v>
      </c>
      <c r="D1229" s="18" t="s">
        <v>1031</v>
      </c>
      <c r="E1229" s="15" t="s">
        <v>98</v>
      </c>
      <c r="F1229" s="15" t="s">
        <v>326</v>
      </c>
      <c r="G1229" s="15">
        <f>+VLOOKUP(F1229,[3]Sheet1!$E$3:$G$74,3,FALSE)</f>
        <v>4</v>
      </c>
      <c r="H1229" s="15">
        <f>+VLOOKUP(D1229&amp;F1229,'TD para paquetes'!$E$3:$I$441,5,FALSE)</f>
        <v>4</v>
      </c>
      <c r="I1229" s="15" t="s">
        <v>1025</v>
      </c>
      <c r="J1229" s="15">
        <v>10</v>
      </c>
      <c r="K1229" s="15">
        <v>10</v>
      </c>
      <c r="L1229" s="15">
        <v>201132320</v>
      </c>
      <c r="M1229" s="15" t="s">
        <v>327</v>
      </c>
      <c r="N1229" s="15" t="s">
        <v>101</v>
      </c>
      <c r="O1229" s="18" t="s">
        <v>2731</v>
      </c>
      <c r="P1229" s="22" t="s">
        <v>73</v>
      </c>
      <c r="Q1229" s="15" t="s">
        <v>101</v>
      </c>
      <c r="R1229" s="18" t="s">
        <v>2730</v>
      </c>
      <c r="S1229" s="22" t="b">
        <f t="shared" si="190"/>
        <v>0</v>
      </c>
      <c r="T1229" s="18">
        <v>0</v>
      </c>
      <c r="U1229" s="18">
        <v>0</v>
      </c>
      <c r="V1229" s="15"/>
      <c r="W1229" s="18" t="s">
        <v>2688</v>
      </c>
      <c r="X1229" s="18"/>
      <c r="Y1229" s="15" t="s">
        <v>73</v>
      </c>
      <c r="Z1229" s="18" t="s">
        <v>2732</v>
      </c>
      <c r="AA1229" s="18" t="s">
        <v>71</v>
      </c>
      <c r="AB1229" s="18" t="s">
        <v>7052</v>
      </c>
      <c r="AC1229" s="67" t="str">
        <f>+VLOOKUP("*"&amp;L1229&amp;"*",'[2]REGISTROS SANITARIOS'!$D$732:$E$1070,2,FALSE)</f>
        <v>SI</v>
      </c>
      <c r="AD1229" s="22" t="s">
        <v>1025</v>
      </c>
      <c r="AE1229" s="16">
        <v>42638</v>
      </c>
      <c r="AF1229" s="34" t="s">
        <v>68</v>
      </c>
      <c r="AG1229" s="24">
        <v>1</v>
      </c>
      <c r="AH1229" s="18">
        <v>0</v>
      </c>
      <c r="AI1229" s="18" t="s">
        <v>8247</v>
      </c>
      <c r="AJ1229" s="17">
        <v>5.5</v>
      </c>
      <c r="AK1229" s="25">
        <v>5.5</v>
      </c>
      <c r="AL1229" s="25">
        <v>28125</v>
      </c>
      <c r="AM1229" s="35">
        <v>0.19</v>
      </c>
      <c r="AN1229" s="49">
        <f t="shared" si="192"/>
        <v>184078.125</v>
      </c>
      <c r="AO1229" s="18"/>
      <c r="AP1229" s="15">
        <v>1</v>
      </c>
      <c r="AQ1229" s="43" t="str">
        <f t="shared" si="193"/>
        <v>SI</v>
      </c>
      <c r="AR1229" s="44">
        <f t="shared" si="194"/>
        <v>184078.125</v>
      </c>
      <c r="AS1229" s="44">
        <f t="shared" si="195"/>
        <v>154687.5</v>
      </c>
      <c r="AT1229" s="44">
        <f t="shared" si="196"/>
        <v>154687.5</v>
      </c>
      <c r="AU1229" s="44">
        <f t="shared" si="197"/>
        <v>184078.125</v>
      </c>
      <c r="AV1229" s="45" t="b">
        <f t="shared" si="198"/>
        <v>1</v>
      </c>
      <c r="AW1229" s="45" t="b">
        <f t="shared" si="199"/>
        <v>0</v>
      </c>
      <c r="AX1229" s="45"/>
    </row>
    <row r="1230" spans="1:50" s="36" customFormat="1" ht="27.75" customHeight="1" x14ac:dyDescent="0.15">
      <c r="A1230" s="36" t="str">
        <f t="shared" si="191"/>
        <v>Cooperativa de Hospitales de Antioquia - COHAN201132330</v>
      </c>
      <c r="B1230" s="36" t="b">
        <f>+A1230='[1]Anexo 9'!A1230</f>
        <v>1</v>
      </c>
      <c r="C1230" s="18">
        <v>890985122</v>
      </c>
      <c r="D1230" s="18" t="s">
        <v>1031</v>
      </c>
      <c r="E1230" s="15" t="s">
        <v>98</v>
      </c>
      <c r="F1230" s="15" t="s">
        <v>326</v>
      </c>
      <c r="G1230" s="15">
        <f>+VLOOKUP(F1230,[3]Sheet1!$E$3:$G$74,3,FALSE)</f>
        <v>4</v>
      </c>
      <c r="H1230" s="15">
        <f>+VLOOKUP(D1230&amp;F1230,'TD para paquetes'!$E$3:$I$441,5,FALSE)</f>
        <v>4</v>
      </c>
      <c r="I1230" s="15" t="s">
        <v>1025</v>
      </c>
      <c r="J1230" s="15">
        <v>10</v>
      </c>
      <c r="K1230" s="15">
        <v>10</v>
      </c>
      <c r="L1230" s="15">
        <v>201132330</v>
      </c>
      <c r="M1230" s="15" t="s">
        <v>331</v>
      </c>
      <c r="N1230" s="15" t="s">
        <v>101</v>
      </c>
      <c r="O1230" s="18" t="s">
        <v>2734</v>
      </c>
      <c r="P1230" s="22" t="s">
        <v>73</v>
      </c>
      <c r="Q1230" s="15" t="s">
        <v>101</v>
      </c>
      <c r="R1230" s="18" t="s">
        <v>2730</v>
      </c>
      <c r="S1230" s="22" t="b">
        <f t="shared" si="190"/>
        <v>0</v>
      </c>
      <c r="T1230" s="18">
        <v>0</v>
      </c>
      <c r="U1230" s="18">
        <v>0</v>
      </c>
      <c r="V1230" s="15"/>
      <c r="W1230" s="18" t="s">
        <v>2688</v>
      </c>
      <c r="X1230" s="18"/>
      <c r="Y1230" s="15" t="s">
        <v>73</v>
      </c>
      <c r="Z1230" s="18" t="s">
        <v>2735</v>
      </c>
      <c r="AA1230" s="18" t="s">
        <v>71</v>
      </c>
      <c r="AB1230" s="18" t="s">
        <v>7053</v>
      </c>
      <c r="AC1230" s="67" t="str">
        <f>+VLOOKUP("*"&amp;L1230&amp;"*",'[2]REGISTROS SANITARIOS'!$D$732:$E$1070,2,FALSE)</f>
        <v>SI</v>
      </c>
      <c r="AD1230" s="22" t="s">
        <v>1025</v>
      </c>
      <c r="AE1230" s="16">
        <v>45809</v>
      </c>
      <c r="AF1230" s="34" t="s">
        <v>73</v>
      </c>
      <c r="AG1230" s="24">
        <v>1</v>
      </c>
      <c r="AH1230" s="18">
        <v>0</v>
      </c>
      <c r="AI1230" s="18" t="s">
        <v>8247</v>
      </c>
      <c r="AJ1230" s="17">
        <v>11</v>
      </c>
      <c r="AK1230" s="25">
        <v>11</v>
      </c>
      <c r="AL1230" s="25">
        <v>20375</v>
      </c>
      <c r="AM1230" s="35">
        <v>0.19</v>
      </c>
      <c r="AN1230" s="49">
        <f t="shared" si="192"/>
        <v>266708.75</v>
      </c>
      <c r="AO1230" s="18"/>
      <c r="AP1230" s="15">
        <v>1</v>
      </c>
      <c r="AQ1230" s="43" t="str">
        <f t="shared" si="193"/>
        <v>SI</v>
      </c>
      <c r="AR1230" s="44">
        <f t="shared" si="194"/>
        <v>266708.75</v>
      </c>
      <c r="AS1230" s="44">
        <f t="shared" si="195"/>
        <v>224125</v>
      </c>
      <c r="AT1230" s="44">
        <f t="shared" si="196"/>
        <v>224125</v>
      </c>
      <c r="AU1230" s="44">
        <f t="shared" si="197"/>
        <v>266708.75</v>
      </c>
      <c r="AV1230" s="45" t="b">
        <f t="shared" si="198"/>
        <v>1</v>
      </c>
      <c r="AW1230" s="45" t="b">
        <f t="shared" si="199"/>
        <v>0</v>
      </c>
      <c r="AX1230" s="45"/>
    </row>
    <row r="1231" spans="1:50" s="36" customFormat="1" ht="27.75" customHeight="1" x14ac:dyDescent="0.15">
      <c r="A1231" s="36" t="str">
        <f t="shared" si="191"/>
        <v>Cooperativa de Hospitales de Antioquia - COHAN201132340</v>
      </c>
      <c r="B1231" s="36" t="b">
        <f>+A1231='[1]Anexo 9'!A1231</f>
        <v>1</v>
      </c>
      <c r="C1231" s="18">
        <v>890985122</v>
      </c>
      <c r="D1231" s="18" t="s">
        <v>1031</v>
      </c>
      <c r="E1231" s="15" t="s">
        <v>98</v>
      </c>
      <c r="F1231" s="15" t="s">
        <v>326</v>
      </c>
      <c r="G1231" s="15">
        <f>+VLOOKUP(F1231,[3]Sheet1!$E$3:$G$74,3,FALSE)</f>
        <v>4</v>
      </c>
      <c r="H1231" s="15">
        <f>+VLOOKUP(D1231&amp;F1231,'TD para paquetes'!$E$3:$I$441,5,FALSE)</f>
        <v>4</v>
      </c>
      <c r="I1231" s="15" t="s">
        <v>1025</v>
      </c>
      <c r="J1231" s="15">
        <v>10</v>
      </c>
      <c r="K1231" s="15">
        <v>10</v>
      </c>
      <c r="L1231" s="15">
        <v>201132340</v>
      </c>
      <c r="M1231" s="15" t="s">
        <v>333</v>
      </c>
      <c r="N1231" s="15" t="s">
        <v>101</v>
      </c>
      <c r="O1231" s="18" t="s">
        <v>2736</v>
      </c>
      <c r="P1231" s="22" t="s">
        <v>73</v>
      </c>
      <c r="Q1231" s="15" t="s">
        <v>101</v>
      </c>
      <c r="R1231" s="18" t="s">
        <v>2730</v>
      </c>
      <c r="S1231" s="22" t="b">
        <f t="shared" si="190"/>
        <v>0</v>
      </c>
      <c r="T1231" s="18">
        <v>0</v>
      </c>
      <c r="U1231" s="18">
        <v>0</v>
      </c>
      <c r="V1231" s="15"/>
      <c r="W1231" s="18" t="s">
        <v>2688</v>
      </c>
      <c r="X1231" s="18"/>
      <c r="Y1231" s="15" t="s">
        <v>73</v>
      </c>
      <c r="Z1231" s="18" t="s">
        <v>2735</v>
      </c>
      <c r="AA1231" s="18" t="s">
        <v>71</v>
      </c>
      <c r="AB1231" s="18" t="s">
        <v>7053</v>
      </c>
      <c r="AC1231" s="67" t="str">
        <f>+VLOOKUP("*"&amp;L1231&amp;"*",'[2]REGISTROS SANITARIOS'!$D$732:$E$1070,2,FALSE)</f>
        <v>SI</v>
      </c>
      <c r="AD1231" s="22" t="s">
        <v>1025</v>
      </c>
      <c r="AE1231" s="16">
        <v>45809</v>
      </c>
      <c r="AF1231" s="34" t="s">
        <v>73</v>
      </c>
      <c r="AG1231" s="24">
        <v>1</v>
      </c>
      <c r="AH1231" s="18">
        <v>0</v>
      </c>
      <c r="AI1231" s="18" t="s">
        <v>8247</v>
      </c>
      <c r="AJ1231" s="17">
        <v>11</v>
      </c>
      <c r="AK1231" s="25">
        <v>11</v>
      </c>
      <c r="AL1231" s="25">
        <v>20375</v>
      </c>
      <c r="AM1231" s="35">
        <v>0.19</v>
      </c>
      <c r="AN1231" s="49">
        <f t="shared" si="192"/>
        <v>266708.75</v>
      </c>
      <c r="AO1231" s="18"/>
      <c r="AP1231" s="15">
        <v>1</v>
      </c>
      <c r="AQ1231" s="43" t="str">
        <f t="shared" si="193"/>
        <v>SI</v>
      </c>
      <c r="AR1231" s="44">
        <f t="shared" si="194"/>
        <v>266708.75</v>
      </c>
      <c r="AS1231" s="44">
        <f t="shared" si="195"/>
        <v>224125</v>
      </c>
      <c r="AT1231" s="44">
        <f t="shared" si="196"/>
        <v>224125</v>
      </c>
      <c r="AU1231" s="44">
        <f t="shared" si="197"/>
        <v>266708.75</v>
      </c>
      <c r="AV1231" s="45" t="b">
        <f t="shared" si="198"/>
        <v>1</v>
      </c>
      <c r="AW1231" s="45" t="b">
        <f t="shared" si="199"/>
        <v>0</v>
      </c>
      <c r="AX1231" s="45"/>
    </row>
    <row r="1232" spans="1:50" s="36" customFormat="1" ht="27.75" customHeight="1" x14ac:dyDescent="0.15">
      <c r="A1232" s="36" t="str">
        <f t="shared" si="191"/>
        <v>Cooperativa de Hospitales de Antioquia - COHAN201132350</v>
      </c>
      <c r="B1232" s="36" t="b">
        <f>+A1232='[1]Anexo 9'!A1232</f>
        <v>1</v>
      </c>
      <c r="C1232" s="18">
        <v>890985122</v>
      </c>
      <c r="D1232" s="18" t="s">
        <v>1031</v>
      </c>
      <c r="E1232" s="15" t="s">
        <v>98</v>
      </c>
      <c r="F1232" s="15" t="s">
        <v>326</v>
      </c>
      <c r="G1232" s="15">
        <f>+VLOOKUP(F1232,[3]Sheet1!$E$3:$G$74,3,FALSE)</f>
        <v>4</v>
      </c>
      <c r="H1232" s="15">
        <f>+VLOOKUP(D1232&amp;F1232,'TD para paquetes'!$E$3:$I$441,5,FALSE)</f>
        <v>4</v>
      </c>
      <c r="I1232" s="15" t="s">
        <v>1025</v>
      </c>
      <c r="J1232" s="15">
        <v>10</v>
      </c>
      <c r="K1232" s="15">
        <v>10</v>
      </c>
      <c r="L1232" s="15">
        <v>201132350</v>
      </c>
      <c r="M1232" s="15" t="s">
        <v>335</v>
      </c>
      <c r="N1232" s="15" t="s">
        <v>101</v>
      </c>
      <c r="O1232" s="18" t="s">
        <v>2737</v>
      </c>
      <c r="P1232" s="22" t="s">
        <v>73</v>
      </c>
      <c r="Q1232" s="15" t="s">
        <v>101</v>
      </c>
      <c r="R1232" s="18" t="s">
        <v>2730</v>
      </c>
      <c r="S1232" s="22" t="b">
        <f t="shared" si="190"/>
        <v>0</v>
      </c>
      <c r="T1232" s="18">
        <v>0</v>
      </c>
      <c r="U1232" s="18">
        <v>0</v>
      </c>
      <c r="V1232" s="15"/>
      <c r="W1232" s="18" t="s">
        <v>2688</v>
      </c>
      <c r="X1232" s="18"/>
      <c r="Y1232" s="15" t="s">
        <v>73</v>
      </c>
      <c r="Z1232" s="18" t="s">
        <v>2738</v>
      </c>
      <c r="AA1232" s="18" t="s">
        <v>71</v>
      </c>
      <c r="AB1232" s="18" t="s">
        <v>2733</v>
      </c>
      <c r="AC1232" s="67" t="str">
        <f>+VLOOKUP("*"&amp;L1232&amp;"*",'[2]REGISTROS SANITARIOS'!$D$732:$E$1070,2,FALSE)</f>
        <v>SI</v>
      </c>
      <c r="AD1232" s="22" t="s">
        <v>1025</v>
      </c>
      <c r="AE1232" s="16">
        <v>46222</v>
      </c>
      <c r="AF1232" s="34" t="s">
        <v>73</v>
      </c>
      <c r="AG1232" s="24">
        <v>1</v>
      </c>
      <c r="AH1232" s="18">
        <v>0</v>
      </c>
      <c r="AI1232" s="18" t="s">
        <v>8247</v>
      </c>
      <c r="AJ1232" s="17">
        <v>5.5</v>
      </c>
      <c r="AK1232" s="25">
        <v>5.5</v>
      </c>
      <c r="AL1232" s="25">
        <v>20375</v>
      </c>
      <c r="AM1232" s="35">
        <v>0.19</v>
      </c>
      <c r="AN1232" s="49">
        <f t="shared" si="192"/>
        <v>133354.375</v>
      </c>
      <c r="AO1232" s="18"/>
      <c r="AP1232" s="15">
        <v>1</v>
      </c>
      <c r="AQ1232" s="43" t="str">
        <f t="shared" si="193"/>
        <v>SI</v>
      </c>
      <c r="AR1232" s="44">
        <f t="shared" si="194"/>
        <v>133354.375</v>
      </c>
      <c r="AS1232" s="44">
        <f t="shared" si="195"/>
        <v>112062.5</v>
      </c>
      <c r="AT1232" s="44">
        <f t="shared" si="196"/>
        <v>112062.5</v>
      </c>
      <c r="AU1232" s="44">
        <f t="shared" si="197"/>
        <v>133354.375</v>
      </c>
      <c r="AV1232" s="45" t="b">
        <f t="shared" si="198"/>
        <v>1</v>
      </c>
      <c r="AW1232" s="45" t="b">
        <f t="shared" si="199"/>
        <v>0</v>
      </c>
      <c r="AX1232" s="45"/>
    </row>
    <row r="1233" spans="1:50" s="36" customFormat="1" ht="27.75" customHeight="1" x14ac:dyDescent="0.15">
      <c r="A1233" s="36" t="str">
        <f t="shared" si="191"/>
        <v>Cooperativa de Hospitales de Antioquia - COHAN201132710</v>
      </c>
      <c r="B1233" s="36" t="b">
        <f>+A1233='[1]Anexo 9'!A1233</f>
        <v>1</v>
      </c>
      <c r="C1233" s="18">
        <v>890985122</v>
      </c>
      <c r="D1233" s="18" t="s">
        <v>1031</v>
      </c>
      <c r="E1233" s="15" t="s">
        <v>98</v>
      </c>
      <c r="F1233" s="15" t="s">
        <v>320</v>
      </c>
      <c r="G1233" s="15">
        <f>+VLOOKUP(F1233,[3]Sheet1!$E$3:$G$74,3,FALSE)</f>
        <v>4</v>
      </c>
      <c r="H1233" s="15">
        <f>+VLOOKUP(D1233&amp;F1233,'TD para paquetes'!$E$3:$I$441,5,FALSE)</f>
        <v>4</v>
      </c>
      <c r="I1233" s="15" t="s">
        <v>1025</v>
      </c>
      <c r="J1233" s="15">
        <v>8</v>
      </c>
      <c r="K1233" s="15">
        <v>8</v>
      </c>
      <c r="L1233" s="15">
        <v>201132710</v>
      </c>
      <c r="M1233" s="15" t="s">
        <v>321</v>
      </c>
      <c r="N1233" s="15" t="s">
        <v>101</v>
      </c>
      <c r="O1233" s="18" t="s">
        <v>4537</v>
      </c>
      <c r="P1233" s="22" t="s">
        <v>3841</v>
      </c>
      <c r="Q1233" s="15" t="s">
        <v>101</v>
      </c>
      <c r="R1233" s="18" t="s">
        <v>2730</v>
      </c>
      <c r="S1233" s="22" t="b">
        <f t="shared" si="190"/>
        <v>0</v>
      </c>
      <c r="T1233" s="18">
        <v>0</v>
      </c>
      <c r="U1233" s="18">
        <v>0</v>
      </c>
      <c r="V1233" s="15" t="s">
        <v>6070</v>
      </c>
      <c r="W1233" s="18" t="s">
        <v>6320</v>
      </c>
      <c r="X1233" s="18"/>
      <c r="Y1233" s="15" t="s">
        <v>68</v>
      </c>
      <c r="Z1233" s="18" t="s">
        <v>798</v>
      </c>
      <c r="AA1233" s="18" t="s">
        <v>71</v>
      </c>
      <c r="AB1233" s="18" t="s">
        <v>3224</v>
      </c>
      <c r="AC1233" s="67" t="e">
        <f>+VLOOKUP("*"&amp;L1233&amp;"*",'[2]REGISTROS SANITARIOS'!$D$732:$E$1070,2,FALSE)</f>
        <v>#N/A</v>
      </c>
      <c r="AD1233" s="22" t="s">
        <v>44</v>
      </c>
      <c r="AE1233" s="16">
        <v>46774</v>
      </c>
      <c r="AF1233" s="34" t="s">
        <v>73</v>
      </c>
      <c r="AG1233" s="24">
        <v>1</v>
      </c>
      <c r="AH1233" s="18">
        <v>0</v>
      </c>
      <c r="AI1233" s="18" t="s">
        <v>8247</v>
      </c>
      <c r="AJ1233" s="17">
        <v>2073.5</v>
      </c>
      <c r="AK1233" s="25">
        <v>2073.5</v>
      </c>
      <c r="AL1233" s="25">
        <v>5500</v>
      </c>
      <c r="AM1233" s="35">
        <v>0.19</v>
      </c>
      <c r="AN1233" s="49">
        <f t="shared" si="192"/>
        <v>13571057.499999998</v>
      </c>
      <c r="AO1233" s="18"/>
      <c r="AP1233" s="15">
        <v>1</v>
      </c>
      <c r="AQ1233" s="43" t="str">
        <f t="shared" si="193"/>
        <v>SI</v>
      </c>
      <c r="AR1233" s="44">
        <f t="shared" si="194"/>
        <v>13571057.5</v>
      </c>
      <c r="AS1233" s="44">
        <f t="shared" si="195"/>
        <v>11404250</v>
      </c>
      <c r="AT1233" s="44">
        <f t="shared" si="196"/>
        <v>11404250</v>
      </c>
      <c r="AU1233" s="44">
        <f t="shared" si="197"/>
        <v>13571057.5</v>
      </c>
      <c r="AV1233" s="45" t="b">
        <f t="shared" si="198"/>
        <v>1</v>
      </c>
      <c r="AW1233" s="45" t="b">
        <f t="shared" si="199"/>
        <v>0</v>
      </c>
      <c r="AX1233" s="45"/>
    </row>
    <row r="1234" spans="1:50" s="36" customFormat="1" ht="27.75" customHeight="1" x14ac:dyDescent="0.15">
      <c r="A1234" s="36" t="str">
        <f t="shared" si="191"/>
        <v>Cooperativa de Hospitales de Antioquia - COHAN201132810</v>
      </c>
      <c r="B1234" s="36" t="b">
        <f>+A1234='[1]Anexo 9'!A1234</f>
        <v>1</v>
      </c>
      <c r="C1234" s="18">
        <v>890985122</v>
      </c>
      <c r="D1234" s="18" t="s">
        <v>1031</v>
      </c>
      <c r="E1234" s="15" t="s">
        <v>98</v>
      </c>
      <c r="F1234" s="15" t="s">
        <v>320</v>
      </c>
      <c r="G1234" s="15">
        <f>+VLOOKUP(F1234,[3]Sheet1!$E$3:$G$74,3,FALSE)</f>
        <v>4</v>
      </c>
      <c r="H1234" s="15">
        <f>+VLOOKUP(D1234&amp;F1234,'TD para paquetes'!$E$3:$I$441,5,FALSE)</f>
        <v>4</v>
      </c>
      <c r="I1234" s="15" t="s">
        <v>1025</v>
      </c>
      <c r="J1234" s="15">
        <v>8</v>
      </c>
      <c r="K1234" s="15">
        <v>8</v>
      </c>
      <c r="L1234" s="15">
        <v>201132810</v>
      </c>
      <c r="M1234" s="15" t="s">
        <v>323</v>
      </c>
      <c r="N1234" s="15" t="s">
        <v>101</v>
      </c>
      <c r="O1234" s="18" t="s">
        <v>4538</v>
      </c>
      <c r="P1234" s="22" t="s">
        <v>3841</v>
      </c>
      <c r="Q1234" s="15" t="s">
        <v>101</v>
      </c>
      <c r="R1234" s="18" t="s">
        <v>2730</v>
      </c>
      <c r="S1234" s="22" t="b">
        <f t="shared" si="190"/>
        <v>0</v>
      </c>
      <c r="T1234" s="18">
        <v>0</v>
      </c>
      <c r="U1234" s="18">
        <v>0</v>
      </c>
      <c r="V1234" s="15" t="s">
        <v>6070</v>
      </c>
      <c r="W1234" s="18" t="s">
        <v>6320</v>
      </c>
      <c r="X1234" s="18"/>
      <c r="Y1234" s="15" t="s">
        <v>68</v>
      </c>
      <c r="Z1234" s="18" t="s">
        <v>798</v>
      </c>
      <c r="AA1234" s="18" t="s">
        <v>71</v>
      </c>
      <c r="AB1234" s="18" t="s">
        <v>3224</v>
      </c>
      <c r="AC1234" s="67" t="e">
        <f>+VLOOKUP("*"&amp;L1234&amp;"*",'[2]REGISTROS SANITARIOS'!$D$732:$E$1070,2,FALSE)</f>
        <v>#N/A</v>
      </c>
      <c r="AD1234" s="22" t="s">
        <v>44</v>
      </c>
      <c r="AE1234" s="16">
        <v>46774</v>
      </c>
      <c r="AF1234" s="34" t="s">
        <v>73</v>
      </c>
      <c r="AG1234" s="24">
        <v>1</v>
      </c>
      <c r="AH1234" s="18">
        <v>0</v>
      </c>
      <c r="AI1234" s="18" t="s">
        <v>8247</v>
      </c>
      <c r="AJ1234" s="17">
        <v>16.5</v>
      </c>
      <c r="AK1234" s="25">
        <v>16.5</v>
      </c>
      <c r="AL1234" s="25">
        <v>5500</v>
      </c>
      <c r="AM1234" s="35">
        <v>0.19</v>
      </c>
      <c r="AN1234" s="49">
        <f t="shared" si="192"/>
        <v>107992.49999999999</v>
      </c>
      <c r="AO1234" s="18"/>
      <c r="AP1234" s="15">
        <v>1</v>
      </c>
      <c r="AQ1234" s="43" t="str">
        <f t="shared" si="193"/>
        <v>SI</v>
      </c>
      <c r="AR1234" s="44">
        <f t="shared" si="194"/>
        <v>107992.5</v>
      </c>
      <c r="AS1234" s="44">
        <f t="shared" si="195"/>
        <v>90750</v>
      </c>
      <c r="AT1234" s="44">
        <f t="shared" si="196"/>
        <v>90750</v>
      </c>
      <c r="AU1234" s="44">
        <f t="shared" si="197"/>
        <v>107992.5</v>
      </c>
      <c r="AV1234" s="45" t="b">
        <f t="shared" si="198"/>
        <v>1</v>
      </c>
      <c r="AW1234" s="45" t="b">
        <f t="shared" si="199"/>
        <v>0</v>
      </c>
      <c r="AX1234" s="45"/>
    </row>
    <row r="1235" spans="1:50" s="36" customFormat="1" ht="27.75" customHeight="1" x14ac:dyDescent="0.15">
      <c r="A1235" s="36" t="str">
        <f t="shared" si="191"/>
        <v>Cooperativa de Hospitales de Antioquia - COHAN201132910</v>
      </c>
      <c r="B1235" s="36" t="b">
        <f>+A1235='[1]Anexo 9'!A1235</f>
        <v>1</v>
      </c>
      <c r="C1235" s="18">
        <v>890985122</v>
      </c>
      <c r="D1235" s="18" t="s">
        <v>1031</v>
      </c>
      <c r="E1235" s="15" t="s">
        <v>98</v>
      </c>
      <c r="F1235" s="15" t="s">
        <v>320</v>
      </c>
      <c r="G1235" s="15">
        <f>+VLOOKUP(F1235,[3]Sheet1!$E$3:$G$74,3,FALSE)</f>
        <v>4</v>
      </c>
      <c r="H1235" s="15">
        <f>+VLOOKUP(D1235&amp;F1235,'TD para paquetes'!$E$3:$I$441,5,FALSE)</f>
        <v>4</v>
      </c>
      <c r="I1235" s="15" t="s">
        <v>1025</v>
      </c>
      <c r="J1235" s="15">
        <v>8</v>
      </c>
      <c r="K1235" s="15">
        <v>8</v>
      </c>
      <c r="L1235" s="15">
        <v>201132910</v>
      </c>
      <c r="M1235" s="15" t="s">
        <v>324</v>
      </c>
      <c r="N1235" s="15" t="s">
        <v>101</v>
      </c>
      <c r="O1235" s="18" t="s">
        <v>4539</v>
      </c>
      <c r="P1235" s="22" t="s">
        <v>3841</v>
      </c>
      <c r="Q1235" s="15" t="s">
        <v>101</v>
      </c>
      <c r="R1235" s="18" t="s">
        <v>2730</v>
      </c>
      <c r="S1235" s="22" t="b">
        <f t="shared" si="190"/>
        <v>0</v>
      </c>
      <c r="T1235" s="18">
        <v>0</v>
      </c>
      <c r="U1235" s="18">
        <v>0</v>
      </c>
      <c r="V1235" s="15" t="s">
        <v>6070</v>
      </c>
      <c r="W1235" s="18" t="s">
        <v>6320</v>
      </c>
      <c r="X1235" s="18"/>
      <c r="Y1235" s="15" t="s">
        <v>68</v>
      </c>
      <c r="Z1235" s="18" t="s">
        <v>798</v>
      </c>
      <c r="AA1235" s="18" t="s">
        <v>71</v>
      </c>
      <c r="AB1235" s="18" t="s">
        <v>3224</v>
      </c>
      <c r="AC1235" s="67" t="e">
        <f>+VLOOKUP("*"&amp;L1235&amp;"*",'[2]REGISTROS SANITARIOS'!$D$732:$E$1070,2,FALSE)</f>
        <v>#N/A</v>
      </c>
      <c r="AD1235" s="22" t="s">
        <v>44</v>
      </c>
      <c r="AE1235" s="16">
        <v>46774</v>
      </c>
      <c r="AF1235" s="34" t="s">
        <v>73</v>
      </c>
      <c r="AG1235" s="23">
        <v>1</v>
      </c>
      <c r="AH1235" s="18">
        <v>0</v>
      </c>
      <c r="AI1235" s="18" t="s">
        <v>8247</v>
      </c>
      <c r="AJ1235" s="17">
        <v>16.5</v>
      </c>
      <c r="AK1235" s="25">
        <v>16.5</v>
      </c>
      <c r="AL1235" s="25">
        <v>5500</v>
      </c>
      <c r="AM1235" s="35">
        <v>0.19</v>
      </c>
      <c r="AN1235" s="49">
        <f t="shared" si="192"/>
        <v>107992.49999999999</v>
      </c>
      <c r="AO1235" s="18"/>
      <c r="AP1235" s="15">
        <v>1</v>
      </c>
      <c r="AQ1235" s="43" t="str">
        <f t="shared" si="193"/>
        <v>SI</v>
      </c>
      <c r="AR1235" s="44">
        <f t="shared" si="194"/>
        <v>107992.5</v>
      </c>
      <c r="AS1235" s="44">
        <f t="shared" si="195"/>
        <v>90750</v>
      </c>
      <c r="AT1235" s="44">
        <f t="shared" si="196"/>
        <v>90750</v>
      </c>
      <c r="AU1235" s="44">
        <f t="shared" si="197"/>
        <v>107992.5</v>
      </c>
      <c r="AV1235" s="45" t="b">
        <f t="shared" si="198"/>
        <v>1</v>
      </c>
      <c r="AW1235" s="45" t="b">
        <f t="shared" si="199"/>
        <v>0</v>
      </c>
      <c r="AX1235" s="45"/>
    </row>
    <row r="1236" spans="1:50" s="36" customFormat="1" ht="27.75" customHeight="1" x14ac:dyDescent="0.15">
      <c r="A1236" s="36" t="str">
        <f t="shared" si="191"/>
        <v>Cooperativa de Hospitales de Antioquia - COHAN201133110</v>
      </c>
      <c r="B1236" s="36" t="b">
        <f>+A1236='[1]Anexo 9'!A1236</f>
        <v>1</v>
      </c>
      <c r="C1236" s="18">
        <v>890985122</v>
      </c>
      <c r="D1236" s="18" t="s">
        <v>1031</v>
      </c>
      <c r="E1236" s="15" t="s">
        <v>98</v>
      </c>
      <c r="F1236" s="15" t="s">
        <v>320</v>
      </c>
      <c r="G1236" s="15">
        <f>+VLOOKUP(F1236,[3]Sheet1!$E$3:$G$74,3,FALSE)</f>
        <v>4</v>
      </c>
      <c r="H1236" s="15">
        <f>+VLOOKUP(D1236&amp;F1236,'TD para paquetes'!$E$3:$I$441,5,FALSE)</f>
        <v>4</v>
      </c>
      <c r="I1236" s="15" t="s">
        <v>1025</v>
      </c>
      <c r="J1236" s="15">
        <v>8</v>
      </c>
      <c r="K1236" s="15">
        <v>8</v>
      </c>
      <c r="L1236" s="15">
        <v>201133110</v>
      </c>
      <c r="M1236" s="15" t="s">
        <v>325</v>
      </c>
      <c r="N1236" s="15" t="s">
        <v>101</v>
      </c>
      <c r="O1236" s="18" t="s">
        <v>4540</v>
      </c>
      <c r="P1236" s="22" t="s">
        <v>3841</v>
      </c>
      <c r="Q1236" s="15" t="s">
        <v>101</v>
      </c>
      <c r="R1236" s="18" t="s">
        <v>2730</v>
      </c>
      <c r="S1236" s="22" t="b">
        <f t="shared" si="190"/>
        <v>0</v>
      </c>
      <c r="T1236" s="18">
        <v>0</v>
      </c>
      <c r="U1236" s="18">
        <v>0</v>
      </c>
      <c r="V1236" s="15" t="s">
        <v>6070</v>
      </c>
      <c r="W1236" s="18" t="s">
        <v>6320</v>
      </c>
      <c r="X1236" s="18"/>
      <c r="Y1236" s="15" t="s">
        <v>68</v>
      </c>
      <c r="Z1236" s="18" t="s">
        <v>798</v>
      </c>
      <c r="AA1236" s="18" t="s">
        <v>71</v>
      </c>
      <c r="AB1236" s="18" t="s">
        <v>3224</v>
      </c>
      <c r="AC1236" s="67" t="e">
        <f>+VLOOKUP("*"&amp;L1236&amp;"*",'[2]REGISTROS SANITARIOS'!$D$732:$E$1070,2,FALSE)</f>
        <v>#N/A</v>
      </c>
      <c r="AD1236" s="22" t="s">
        <v>44</v>
      </c>
      <c r="AE1236" s="16">
        <v>46774</v>
      </c>
      <c r="AF1236" s="34" t="s">
        <v>73</v>
      </c>
      <c r="AG1236" s="24">
        <v>1</v>
      </c>
      <c r="AH1236" s="18">
        <v>0</v>
      </c>
      <c r="AI1236" s="18" t="s">
        <v>8247</v>
      </c>
      <c r="AJ1236" s="17">
        <v>71.5</v>
      </c>
      <c r="AK1236" s="25">
        <v>71.5</v>
      </c>
      <c r="AL1236" s="25">
        <v>5500</v>
      </c>
      <c r="AM1236" s="35">
        <v>0.19</v>
      </c>
      <c r="AN1236" s="49">
        <f t="shared" si="192"/>
        <v>467967.49999999994</v>
      </c>
      <c r="AO1236" s="18"/>
      <c r="AP1236" s="15">
        <v>1</v>
      </c>
      <c r="AQ1236" s="43" t="str">
        <f t="shared" si="193"/>
        <v>SI</v>
      </c>
      <c r="AR1236" s="44">
        <f t="shared" si="194"/>
        <v>467967.5</v>
      </c>
      <c r="AS1236" s="44">
        <f t="shared" si="195"/>
        <v>393250</v>
      </c>
      <c r="AT1236" s="44">
        <f t="shared" si="196"/>
        <v>393250</v>
      </c>
      <c r="AU1236" s="44">
        <f t="shared" si="197"/>
        <v>467967.5</v>
      </c>
      <c r="AV1236" s="45" t="b">
        <f t="shared" si="198"/>
        <v>1</v>
      </c>
      <c r="AW1236" s="45" t="b">
        <f t="shared" si="199"/>
        <v>0</v>
      </c>
      <c r="AX1236" s="45"/>
    </row>
    <row r="1237" spans="1:50" s="36" customFormat="1" ht="27.75" customHeight="1" x14ac:dyDescent="0.15">
      <c r="A1237" s="36" t="str">
        <f t="shared" si="191"/>
        <v>Cooperativa de Hospitales de Antioquia - COHAN201133407</v>
      </c>
      <c r="B1237" s="36" t="b">
        <f>+A1237='[1]Anexo 9'!A1237</f>
        <v>1</v>
      </c>
      <c r="C1237" s="18">
        <v>890985122</v>
      </c>
      <c r="D1237" s="18" t="s">
        <v>1031</v>
      </c>
      <c r="E1237" s="15" t="s">
        <v>98</v>
      </c>
      <c r="F1237" s="15" t="s">
        <v>796</v>
      </c>
      <c r="G1237" s="15">
        <f>+VLOOKUP(F1237,[3]Sheet1!$E$3:$G$74,3,FALSE)</f>
        <v>2</v>
      </c>
      <c r="H1237" s="15">
        <f>+VLOOKUP(D1237&amp;F1237,'TD para paquetes'!$E$3:$I$441,5,FALSE)</f>
        <v>2</v>
      </c>
      <c r="I1237" s="15" t="s">
        <v>1025</v>
      </c>
      <c r="J1237" s="15">
        <v>10</v>
      </c>
      <c r="K1237" s="15">
        <v>10</v>
      </c>
      <c r="L1237" s="15">
        <v>201133407</v>
      </c>
      <c r="M1237" s="15" t="s">
        <v>797</v>
      </c>
      <c r="N1237" s="15" t="s">
        <v>101</v>
      </c>
      <c r="O1237" s="18" t="s">
        <v>4541</v>
      </c>
      <c r="P1237" s="22" t="s">
        <v>3841</v>
      </c>
      <c r="Q1237" s="15" t="s">
        <v>101</v>
      </c>
      <c r="R1237" s="18" t="s">
        <v>2730</v>
      </c>
      <c r="S1237" s="22" t="b">
        <f t="shared" si="190"/>
        <v>0</v>
      </c>
      <c r="T1237" s="18">
        <v>0</v>
      </c>
      <c r="U1237" s="18">
        <v>0</v>
      </c>
      <c r="V1237" s="15" t="s">
        <v>6072</v>
      </c>
      <c r="W1237" s="18" t="s">
        <v>6321</v>
      </c>
      <c r="X1237" s="18"/>
      <c r="Y1237" s="15" t="s">
        <v>73</v>
      </c>
      <c r="Z1237" s="18" t="s">
        <v>2714</v>
      </c>
      <c r="AA1237" s="18" t="s">
        <v>71</v>
      </c>
      <c r="AB1237" s="18" t="s">
        <v>2740</v>
      </c>
      <c r="AC1237" s="67" t="str">
        <f>+VLOOKUP("*"&amp;L1237&amp;"*",'[2]REGISTROS SANITARIOS'!$D$732:$E$1070,2,FALSE)</f>
        <v>SI</v>
      </c>
      <c r="AD1237" s="22" t="s">
        <v>1025</v>
      </c>
      <c r="AE1237" s="16">
        <v>46537</v>
      </c>
      <c r="AF1237" s="34" t="s">
        <v>73</v>
      </c>
      <c r="AG1237" s="24">
        <v>1</v>
      </c>
      <c r="AH1237" s="18">
        <v>0</v>
      </c>
      <c r="AI1237" s="18" t="s">
        <v>8247</v>
      </c>
      <c r="AJ1237" s="17">
        <v>2255</v>
      </c>
      <c r="AK1237" s="25">
        <v>2255</v>
      </c>
      <c r="AL1237" s="25">
        <v>3488</v>
      </c>
      <c r="AM1237" s="35">
        <v>0.19</v>
      </c>
      <c r="AN1237" s="49">
        <f t="shared" si="192"/>
        <v>9359873.5999999996</v>
      </c>
      <c r="AO1237" s="18"/>
      <c r="AP1237" s="15">
        <v>1</v>
      </c>
      <c r="AQ1237" s="43" t="str">
        <f t="shared" si="193"/>
        <v>SI</v>
      </c>
      <c r="AR1237" s="44">
        <f t="shared" si="194"/>
        <v>9359873.6000000015</v>
      </c>
      <c r="AS1237" s="44">
        <f t="shared" si="195"/>
        <v>7865440</v>
      </c>
      <c r="AT1237" s="44">
        <f t="shared" si="196"/>
        <v>7865440</v>
      </c>
      <c r="AU1237" s="44">
        <f t="shared" si="197"/>
        <v>9359873.6000000015</v>
      </c>
      <c r="AV1237" s="45" t="b">
        <f t="shared" si="198"/>
        <v>1</v>
      </c>
      <c r="AW1237" s="45" t="b">
        <f t="shared" si="199"/>
        <v>0</v>
      </c>
      <c r="AX1237" s="45"/>
    </row>
    <row r="1238" spans="1:50" s="36" customFormat="1" ht="27.75" customHeight="1" x14ac:dyDescent="0.15">
      <c r="A1238" s="36" t="str">
        <f t="shared" si="191"/>
        <v>Cooperativa de Hospitales de Antioquia - COHAN201133507</v>
      </c>
      <c r="B1238" s="36" t="b">
        <f>+A1238='[1]Anexo 9'!A1238</f>
        <v>1</v>
      </c>
      <c r="C1238" s="18">
        <v>890985122</v>
      </c>
      <c r="D1238" s="18" t="s">
        <v>1031</v>
      </c>
      <c r="E1238" s="15" t="s">
        <v>98</v>
      </c>
      <c r="F1238" s="15" t="s">
        <v>796</v>
      </c>
      <c r="G1238" s="15">
        <f>+VLOOKUP(F1238,[3]Sheet1!$E$3:$G$74,3,FALSE)</f>
        <v>2</v>
      </c>
      <c r="H1238" s="15">
        <f>+VLOOKUP(D1238&amp;F1238,'TD para paquetes'!$E$3:$I$441,5,FALSE)</f>
        <v>2</v>
      </c>
      <c r="I1238" s="15" t="s">
        <v>1025</v>
      </c>
      <c r="J1238" s="15">
        <v>10</v>
      </c>
      <c r="K1238" s="15">
        <v>10</v>
      </c>
      <c r="L1238" s="15">
        <v>201133507</v>
      </c>
      <c r="M1238" s="15" t="s">
        <v>799</v>
      </c>
      <c r="N1238" s="15" t="s">
        <v>101</v>
      </c>
      <c r="O1238" s="18" t="s">
        <v>4542</v>
      </c>
      <c r="P1238" s="22" t="s">
        <v>3841</v>
      </c>
      <c r="Q1238" s="15" t="s">
        <v>101</v>
      </c>
      <c r="R1238" s="18" t="s">
        <v>2730</v>
      </c>
      <c r="S1238" s="22" t="b">
        <f t="shared" si="190"/>
        <v>0</v>
      </c>
      <c r="T1238" s="18">
        <v>0</v>
      </c>
      <c r="U1238" s="18">
        <v>0</v>
      </c>
      <c r="V1238" s="15" t="s">
        <v>6072</v>
      </c>
      <c r="W1238" s="18" t="s">
        <v>1523</v>
      </c>
      <c r="X1238" s="18"/>
      <c r="Y1238" s="15" t="s">
        <v>73</v>
      </c>
      <c r="Z1238" s="18" t="s">
        <v>2714</v>
      </c>
      <c r="AA1238" s="18" t="s">
        <v>71</v>
      </c>
      <c r="AB1238" s="18" t="s">
        <v>2740</v>
      </c>
      <c r="AC1238" s="67" t="str">
        <f>+VLOOKUP("*"&amp;L1238&amp;"*",'[2]REGISTROS SANITARIOS'!$D$732:$E$1070,2,FALSE)</f>
        <v>SI</v>
      </c>
      <c r="AD1238" s="22" t="s">
        <v>1025</v>
      </c>
      <c r="AE1238" s="16">
        <v>47633</v>
      </c>
      <c r="AF1238" s="34" t="s">
        <v>73</v>
      </c>
      <c r="AG1238" s="24">
        <v>1</v>
      </c>
      <c r="AH1238" s="18">
        <v>0</v>
      </c>
      <c r="AI1238" s="18" t="s">
        <v>8247</v>
      </c>
      <c r="AJ1238" s="17">
        <v>66</v>
      </c>
      <c r="AK1238" s="25">
        <v>66</v>
      </c>
      <c r="AL1238" s="25">
        <v>3175</v>
      </c>
      <c r="AM1238" s="35">
        <v>0.19</v>
      </c>
      <c r="AN1238" s="49">
        <f t="shared" si="192"/>
        <v>249364.49999999997</v>
      </c>
      <c r="AO1238" s="18"/>
      <c r="AP1238" s="15">
        <v>1</v>
      </c>
      <c r="AQ1238" s="43" t="str">
        <f t="shared" si="193"/>
        <v>SI</v>
      </c>
      <c r="AR1238" s="44">
        <f t="shared" si="194"/>
        <v>249364.5</v>
      </c>
      <c r="AS1238" s="44">
        <f t="shared" si="195"/>
        <v>209550</v>
      </c>
      <c r="AT1238" s="44">
        <f t="shared" si="196"/>
        <v>209550</v>
      </c>
      <c r="AU1238" s="44">
        <f t="shared" si="197"/>
        <v>249364.5</v>
      </c>
      <c r="AV1238" s="45" t="b">
        <f t="shared" si="198"/>
        <v>1</v>
      </c>
      <c r="AW1238" s="45" t="b">
        <f t="shared" si="199"/>
        <v>0</v>
      </c>
      <c r="AX1238" s="45"/>
    </row>
    <row r="1239" spans="1:50" s="36" customFormat="1" ht="27.75" customHeight="1" x14ac:dyDescent="0.15">
      <c r="A1239" s="36" t="str">
        <f t="shared" si="191"/>
        <v>Cooperativa de Hospitales de Antioquia - COHAN201134810</v>
      </c>
      <c r="B1239" s="36" t="b">
        <f>+A1239='[1]Anexo 9'!A1239</f>
        <v>1</v>
      </c>
      <c r="C1239" s="18">
        <v>890985122</v>
      </c>
      <c r="D1239" s="18" t="s">
        <v>1031</v>
      </c>
      <c r="E1239" s="15" t="s">
        <v>98</v>
      </c>
      <c r="F1239" s="15" t="s">
        <v>350</v>
      </c>
      <c r="G1239" s="15">
        <f>+VLOOKUP(F1239,[3]Sheet1!$E$3:$G$74,3,FALSE)</f>
        <v>2</v>
      </c>
      <c r="H1239" s="15">
        <f>+VLOOKUP(D1239&amp;F1239,'TD para paquetes'!$E$3:$I$441,5,FALSE)</f>
        <v>2</v>
      </c>
      <c r="I1239" s="15" t="s">
        <v>1025</v>
      </c>
      <c r="J1239" s="15">
        <v>10</v>
      </c>
      <c r="K1239" s="15">
        <v>10</v>
      </c>
      <c r="L1239" s="15">
        <v>201134810</v>
      </c>
      <c r="M1239" s="15" t="s">
        <v>351</v>
      </c>
      <c r="N1239" s="15" t="s">
        <v>101</v>
      </c>
      <c r="O1239" s="18" t="s">
        <v>2739</v>
      </c>
      <c r="P1239" s="22" t="s">
        <v>73</v>
      </c>
      <c r="Q1239" s="15" t="s">
        <v>101</v>
      </c>
      <c r="R1239" s="18" t="s">
        <v>2730</v>
      </c>
      <c r="S1239" s="22" t="b">
        <f t="shared" si="190"/>
        <v>0</v>
      </c>
      <c r="T1239" s="18">
        <v>0</v>
      </c>
      <c r="U1239" s="18">
        <v>0</v>
      </c>
      <c r="V1239" s="15" t="s">
        <v>6073</v>
      </c>
      <c r="W1239" s="18" t="s">
        <v>587</v>
      </c>
      <c r="X1239" s="18"/>
      <c r="Y1239" s="15" t="s">
        <v>73</v>
      </c>
      <c r="Z1239" s="18" t="s">
        <v>1029</v>
      </c>
      <c r="AA1239" s="18" t="s">
        <v>71</v>
      </c>
      <c r="AB1239" s="18" t="s">
        <v>2740</v>
      </c>
      <c r="AC1239" s="67" t="str">
        <f>+VLOOKUP("*"&amp;L1239&amp;"*",'[2]REGISTROS SANITARIOS'!$D$732:$E$1070,2,FALSE)</f>
        <v>SI</v>
      </c>
      <c r="AD1239" s="22" t="s">
        <v>1025</v>
      </c>
      <c r="AE1239" s="16">
        <v>46510</v>
      </c>
      <c r="AF1239" s="34" t="s">
        <v>73</v>
      </c>
      <c r="AG1239" s="24">
        <v>1</v>
      </c>
      <c r="AH1239" s="18">
        <v>0</v>
      </c>
      <c r="AI1239" s="18" t="s">
        <v>8247</v>
      </c>
      <c r="AJ1239" s="17">
        <v>55</v>
      </c>
      <c r="AK1239" s="25">
        <v>55</v>
      </c>
      <c r="AL1239" s="25">
        <v>3538</v>
      </c>
      <c r="AM1239" s="35">
        <v>0.19</v>
      </c>
      <c r="AN1239" s="49">
        <f t="shared" si="192"/>
        <v>231562.1</v>
      </c>
      <c r="AO1239" s="18"/>
      <c r="AP1239" s="15">
        <v>1</v>
      </c>
      <c r="AQ1239" s="43" t="str">
        <f t="shared" si="193"/>
        <v>SI</v>
      </c>
      <c r="AR1239" s="44">
        <f t="shared" si="194"/>
        <v>231562.1</v>
      </c>
      <c r="AS1239" s="44">
        <f t="shared" si="195"/>
        <v>194590</v>
      </c>
      <c r="AT1239" s="44">
        <f t="shared" si="196"/>
        <v>194590</v>
      </c>
      <c r="AU1239" s="44">
        <f t="shared" si="197"/>
        <v>231562.1</v>
      </c>
      <c r="AV1239" s="45" t="b">
        <f t="shared" si="198"/>
        <v>1</v>
      </c>
      <c r="AW1239" s="45" t="b">
        <f t="shared" si="199"/>
        <v>0</v>
      </c>
      <c r="AX1239" s="45"/>
    </row>
    <row r="1240" spans="1:50" s="36" customFormat="1" ht="27.75" customHeight="1" x14ac:dyDescent="0.15">
      <c r="A1240" s="36" t="str">
        <f t="shared" si="191"/>
        <v>Cooperativa de Hospitales de Antioquia - COHAN201134910</v>
      </c>
      <c r="B1240" s="36" t="b">
        <f>+A1240='[1]Anexo 9'!A1240</f>
        <v>1</v>
      </c>
      <c r="C1240" s="18">
        <v>890985122</v>
      </c>
      <c r="D1240" s="18" t="s">
        <v>1031</v>
      </c>
      <c r="E1240" s="15" t="s">
        <v>98</v>
      </c>
      <c r="F1240" s="15" t="s">
        <v>350</v>
      </c>
      <c r="G1240" s="15">
        <f>+VLOOKUP(F1240,[3]Sheet1!$E$3:$G$74,3,FALSE)</f>
        <v>2</v>
      </c>
      <c r="H1240" s="15">
        <f>+VLOOKUP(D1240&amp;F1240,'TD para paquetes'!$E$3:$I$441,5,FALSE)</f>
        <v>2</v>
      </c>
      <c r="I1240" s="15" t="s">
        <v>1025</v>
      </c>
      <c r="J1240" s="15">
        <v>10</v>
      </c>
      <c r="K1240" s="15">
        <v>10</v>
      </c>
      <c r="L1240" s="15">
        <v>201134910</v>
      </c>
      <c r="M1240" s="15" t="s">
        <v>354</v>
      </c>
      <c r="N1240" s="15" t="s">
        <v>101</v>
      </c>
      <c r="O1240" s="18" t="s">
        <v>2741</v>
      </c>
      <c r="P1240" s="22" t="s">
        <v>73</v>
      </c>
      <c r="Q1240" s="15" t="s">
        <v>101</v>
      </c>
      <c r="R1240" s="18" t="s">
        <v>2730</v>
      </c>
      <c r="S1240" s="22" t="b">
        <f t="shared" si="190"/>
        <v>0</v>
      </c>
      <c r="T1240" s="18">
        <v>0</v>
      </c>
      <c r="U1240" s="18">
        <v>0</v>
      </c>
      <c r="V1240" s="15" t="s">
        <v>6073</v>
      </c>
      <c r="W1240" s="18" t="s">
        <v>587</v>
      </c>
      <c r="X1240" s="18"/>
      <c r="Y1240" s="15" t="s">
        <v>73</v>
      </c>
      <c r="Z1240" s="18" t="s">
        <v>2714</v>
      </c>
      <c r="AA1240" s="18" t="s">
        <v>71</v>
      </c>
      <c r="AB1240" s="18" t="s">
        <v>2740</v>
      </c>
      <c r="AC1240" s="67" t="str">
        <f>+VLOOKUP("*"&amp;L1240&amp;"*",'[2]REGISTROS SANITARIOS'!$D$732:$E$1070,2,FALSE)</f>
        <v>SI</v>
      </c>
      <c r="AD1240" s="22" t="s">
        <v>1025</v>
      </c>
      <c r="AE1240" s="16">
        <v>46537</v>
      </c>
      <c r="AF1240" s="34" t="s">
        <v>73</v>
      </c>
      <c r="AG1240" s="24">
        <v>1</v>
      </c>
      <c r="AH1240" s="18">
        <v>0</v>
      </c>
      <c r="AI1240" s="18" t="s">
        <v>8247</v>
      </c>
      <c r="AJ1240" s="17">
        <v>880</v>
      </c>
      <c r="AK1240" s="25">
        <v>880</v>
      </c>
      <c r="AL1240" s="25">
        <v>3538</v>
      </c>
      <c r="AM1240" s="35">
        <v>0.19</v>
      </c>
      <c r="AN1240" s="49">
        <f t="shared" si="192"/>
        <v>3704993.6</v>
      </c>
      <c r="AO1240" s="18"/>
      <c r="AP1240" s="15">
        <v>1</v>
      </c>
      <c r="AQ1240" s="43" t="str">
        <f t="shared" si="193"/>
        <v>SI</v>
      </c>
      <c r="AR1240" s="44">
        <f t="shared" si="194"/>
        <v>3704993.6</v>
      </c>
      <c r="AS1240" s="44">
        <f t="shared" si="195"/>
        <v>3113440</v>
      </c>
      <c r="AT1240" s="44">
        <f t="shared" si="196"/>
        <v>3113440</v>
      </c>
      <c r="AU1240" s="44">
        <f t="shared" si="197"/>
        <v>3704993.6</v>
      </c>
      <c r="AV1240" s="45" t="b">
        <f t="shared" si="198"/>
        <v>1</v>
      </c>
      <c r="AW1240" s="45" t="b">
        <f t="shared" si="199"/>
        <v>0</v>
      </c>
      <c r="AX1240" s="45"/>
    </row>
    <row r="1241" spans="1:50" s="36" customFormat="1" ht="27.75" customHeight="1" x14ac:dyDescent="0.15">
      <c r="A1241" s="36" t="str">
        <f t="shared" si="191"/>
        <v>Cooperativa de Hospitales de Antioquia - COHAN201135150</v>
      </c>
      <c r="B1241" s="36" t="b">
        <f>+A1241='[1]Anexo 9'!A1241</f>
        <v>1</v>
      </c>
      <c r="C1241" s="18">
        <v>890985122</v>
      </c>
      <c r="D1241" s="18" t="s">
        <v>1031</v>
      </c>
      <c r="E1241" s="15" t="s">
        <v>98</v>
      </c>
      <c r="F1241" s="15" t="s">
        <v>62</v>
      </c>
      <c r="G1241" s="15" t="s">
        <v>3155</v>
      </c>
      <c r="H1241" s="15" t="s">
        <v>3155</v>
      </c>
      <c r="I1241" s="15" t="s">
        <v>3155</v>
      </c>
      <c r="J1241" s="15">
        <v>7</v>
      </c>
      <c r="K1241" s="15" t="s">
        <v>3155</v>
      </c>
      <c r="L1241" s="15">
        <v>201135150</v>
      </c>
      <c r="M1241" s="15" t="s">
        <v>433</v>
      </c>
      <c r="N1241" s="15" t="s">
        <v>101</v>
      </c>
      <c r="O1241" s="18" t="s">
        <v>4543</v>
      </c>
      <c r="P1241" s="22" t="s">
        <v>3841</v>
      </c>
      <c r="Q1241" s="15" t="s">
        <v>101</v>
      </c>
      <c r="R1241" s="18" t="s">
        <v>2730</v>
      </c>
      <c r="S1241" s="22" t="b">
        <f t="shared" si="190"/>
        <v>0</v>
      </c>
      <c r="T1241" s="18">
        <v>0</v>
      </c>
      <c r="U1241" s="18">
        <v>0</v>
      </c>
      <c r="V1241" s="15"/>
      <c r="W1241" s="18" t="s">
        <v>2746</v>
      </c>
      <c r="X1241" s="18"/>
      <c r="Y1241" s="15" t="s">
        <v>73</v>
      </c>
      <c r="Z1241" s="18" t="s">
        <v>7027</v>
      </c>
      <c r="AA1241" s="18" t="s">
        <v>71</v>
      </c>
      <c r="AB1241" s="18" t="s">
        <v>2744</v>
      </c>
      <c r="AC1241" s="67" t="str">
        <f>+VLOOKUP("*"&amp;L1241&amp;"*",'[2]REGISTROS SANITARIOS'!$D$732:$E$1070,2,FALSE)</f>
        <v>SI</v>
      </c>
      <c r="AD1241" s="22" t="s">
        <v>1025</v>
      </c>
      <c r="AE1241" s="16">
        <v>44479</v>
      </c>
      <c r="AF1241" s="34" t="s">
        <v>73</v>
      </c>
      <c r="AG1241" s="24">
        <v>1</v>
      </c>
      <c r="AH1241" s="18">
        <v>0</v>
      </c>
      <c r="AI1241" s="18" t="s">
        <v>8247</v>
      </c>
      <c r="AJ1241" s="17">
        <v>165</v>
      </c>
      <c r="AK1241" s="25">
        <v>165</v>
      </c>
      <c r="AL1241" s="25">
        <v>1619</v>
      </c>
      <c r="AM1241" s="35">
        <v>0.19</v>
      </c>
      <c r="AN1241" s="49">
        <f t="shared" si="192"/>
        <v>317890.64999999997</v>
      </c>
      <c r="AO1241" s="18"/>
      <c r="AP1241" s="15">
        <v>1</v>
      </c>
      <c r="AQ1241" s="43" t="str">
        <f t="shared" si="193"/>
        <v>SI</v>
      </c>
      <c r="AR1241" s="44">
        <f t="shared" si="194"/>
        <v>317890.64999999997</v>
      </c>
      <c r="AS1241" s="44">
        <f t="shared" si="195"/>
        <v>267135</v>
      </c>
      <c r="AT1241" s="44">
        <f t="shared" si="196"/>
        <v>267135</v>
      </c>
      <c r="AU1241" s="44">
        <f t="shared" si="197"/>
        <v>317890.64999999997</v>
      </c>
      <c r="AV1241" s="45" t="b">
        <f t="shared" si="198"/>
        <v>1</v>
      </c>
      <c r="AW1241" s="45" t="b">
        <f t="shared" si="199"/>
        <v>0</v>
      </c>
      <c r="AX1241" s="45"/>
    </row>
    <row r="1242" spans="1:50" s="36" customFormat="1" ht="27.75" customHeight="1" x14ac:dyDescent="0.15">
      <c r="A1242" s="36" t="str">
        <f t="shared" si="191"/>
        <v>Cooperativa de Hospitales de Antioquia - COHAN201135210</v>
      </c>
      <c r="B1242" s="36" t="b">
        <f>+A1242='[1]Anexo 9'!A1242</f>
        <v>1</v>
      </c>
      <c r="C1242" s="18">
        <v>890985122</v>
      </c>
      <c r="D1242" s="18" t="s">
        <v>1031</v>
      </c>
      <c r="E1242" s="15" t="s">
        <v>98</v>
      </c>
      <c r="F1242" s="15" t="s">
        <v>182</v>
      </c>
      <c r="G1242" s="15">
        <f>+VLOOKUP(F1242,[3]Sheet1!$E$3:$G$74,3,FALSE)</f>
        <v>2</v>
      </c>
      <c r="H1242" s="15">
        <f>+VLOOKUP(D1242&amp;F1242,'TD para paquetes'!$E$3:$I$441,5,FALSE)</f>
        <v>2</v>
      </c>
      <c r="I1242" s="15" t="s">
        <v>1025</v>
      </c>
      <c r="J1242" s="15">
        <v>10</v>
      </c>
      <c r="K1242" s="15">
        <v>10</v>
      </c>
      <c r="L1242" s="15">
        <v>201135210</v>
      </c>
      <c r="M1242" s="15" t="s">
        <v>183</v>
      </c>
      <c r="N1242" s="15" t="s">
        <v>101</v>
      </c>
      <c r="O1242" s="18" t="s">
        <v>4544</v>
      </c>
      <c r="P1242" s="22" t="s">
        <v>3841</v>
      </c>
      <c r="Q1242" s="15" t="s">
        <v>101</v>
      </c>
      <c r="R1242" s="18" t="s">
        <v>2685</v>
      </c>
      <c r="S1242" s="22" t="b">
        <f t="shared" si="190"/>
        <v>0</v>
      </c>
      <c r="T1242" s="18">
        <v>0</v>
      </c>
      <c r="U1242" s="18">
        <v>0</v>
      </c>
      <c r="V1242" s="15" t="s">
        <v>6074</v>
      </c>
      <c r="W1242" s="18" t="s">
        <v>587</v>
      </c>
      <c r="X1242" s="18"/>
      <c r="Y1242" s="15" t="s">
        <v>73</v>
      </c>
      <c r="Z1242" s="18" t="s">
        <v>2795</v>
      </c>
      <c r="AA1242" s="18" t="s">
        <v>71</v>
      </c>
      <c r="AB1242" s="18" t="s">
        <v>1496</v>
      </c>
      <c r="AC1242" s="67" t="str">
        <f>+VLOOKUP("*"&amp;L1242&amp;"*",'[2]REGISTROS SANITARIOS'!$D$732:$E$1070,2,FALSE)</f>
        <v>SI</v>
      </c>
      <c r="AD1242" s="22" t="s">
        <v>1025</v>
      </c>
      <c r="AE1242" s="16">
        <v>45839</v>
      </c>
      <c r="AF1242" s="34" t="s">
        <v>73</v>
      </c>
      <c r="AG1242" s="24">
        <v>1</v>
      </c>
      <c r="AH1242" s="18">
        <v>0</v>
      </c>
      <c r="AI1242" s="18" t="s">
        <v>8247</v>
      </c>
      <c r="AJ1242" s="17">
        <v>11</v>
      </c>
      <c r="AK1242" s="25">
        <v>11</v>
      </c>
      <c r="AL1242" s="25">
        <v>15438</v>
      </c>
      <c r="AM1242" s="35">
        <v>0.19</v>
      </c>
      <c r="AN1242" s="49">
        <f t="shared" si="192"/>
        <v>202083.41999999998</v>
      </c>
      <c r="AO1242" s="18"/>
      <c r="AP1242" s="15">
        <v>1</v>
      </c>
      <c r="AQ1242" s="43" t="str">
        <f t="shared" si="193"/>
        <v>SI</v>
      </c>
      <c r="AR1242" s="44">
        <f t="shared" si="194"/>
        <v>202083.41999999998</v>
      </c>
      <c r="AS1242" s="44">
        <f t="shared" si="195"/>
        <v>169818</v>
      </c>
      <c r="AT1242" s="44">
        <f t="shared" si="196"/>
        <v>169818</v>
      </c>
      <c r="AU1242" s="44">
        <f t="shared" si="197"/>
        <v>202083.41999999998</v>
      </c>
      <c r="AV1242" s="45" t="b">
        <f t="shared" si="198"/>
        <v>1</v>
      </c>
      <c r="AW1242" s="45" t="b">
        <f t="shared" si="199"/>
        <v>0</v>
      </c>
      <c r="AX1242" s="45"/>
    </row>
    <row r="1243" spans="1:50" s="36" customFormat="1" ht="27.75" customHeight="1" x14ac:dyDescent="0.15">
      <c r="A1243" s="36" t="str">
        <f t="shared" si="191"/>
        <v>Cooperativa de Hospitales de Antioquia - COHAN201135310</v>
      </c>
      <c r="B1243" s="36" t="b">
        <f>+A1243='[1]Anexo 9'!A1243</f>
        <v>1</v>
      </c>
      <c r="C1243" s="18">
        <v>890985122</v>
      </c>
      <c r="D1243" s="18" t="s">
        <v>1031</v>
      </c>
      <c r="E1243" s="15" t="s">
        <v>98</v>
      </c>
      <c r="F1243" s="15" t="s">
        <v>182</v>
      </c>
      <c r="G1243" s="15">
        <f>+VLOOKUP(F1243,[3]Sheet1!$E$3:$G$74,3,FALSE)</f>
        <v>2</v>
      </c>
      <c r="H1243" s="15">
        <f>+VLOOKUP(D1243&amp;F1243,'TD para paquetes'!$E$3:$I$441,5,FALSE)</f>
        <v>2</v>
      </c>
      <c r="I1243" s="15" t="s">
        <v>1025</v>
      </c>
      <c r="J1243" s="15">
        <v>11</v>
      </c>
      <c r="K1243" s="15">
        <v>10</v>
      </c>
      <c r="L1243" s="15">
        <v>201135310</v>
      </c>
      <c r="M1243" s="15" t="s">
        <v>189</v>
      </c>
      <c r="N1243" s="15" t="s">
        <v>101</v>
      </c>
      <c r="O1243" s="18" t="s">
        <v>4545</v>
      </c>
      <c r="P1243" s="22" t="s">
        <v>3841</v>
      </c>
      <c r="Q1243" s="15" t="s">
        <v>101</v>
      </c>
      <c r="R1243" s="18" t="s">
        <v>2685</v>
      </c>
      <c r="S1243" s="22" t="b">
        <f t="shared" si="190"/>
        <v>0</v>
      </c>
      <c r="T1243" s="18">
        <v>0</v>
      </c>
      <c r="U1243" s="18">
        <v>0</v>
      </c>
      <c r="V1243" s="15" t="s">
        <v>6074</v>
      </c>
      <c r="W1243" s="18" t="s">
        <v>587</v>
      </c>
      <c r="X1243" s="18"/>
      <c r="Y1243" s="15" t="s">
        <v>73</v>
      </c>
      <c r="Z1243" s="18" t="s">
        <v>2795</v>
      </c>
      <c r="AA1243" s="18" t="s">
        <v>71</v>
      </c>
      <c r="AB1243" s="18" t="s">
        <v>1496</v>
      </c>
      <c r="AC1243" s="67" t="str">
        <f>+VLOOKUP("*"&amp;L1243&amp;"*",'[2]REGISTROS SANITARIOS'!$D$732:$E$1070,2,FALSE)</f>
        <v>SI</v>
      </c>
      <c r="AD1243" s="22" t="s">
        <v>1025</v>
      </c>
      <c r="AE1243" s="16">
        <v>45839</v>
      </c>
      <c r="AF1243" s="34" t="s">
        <v>73</v>
      </c>
      <c r="AG1243" s="24">
        <v>1</v>
      </c>
      <c r="AH1243" s="18">
        <v>0</v>
      </c>
      <c r="AI1243" s="18" t="s">
        <v>8247</v>
      </c>
      <c r="AJ1243" s="17">
        <v>880</v>
      </c>
      <c r="AK1243" s="25">
        <v>880</v>
      </c>
      <c r="AL1243" s="25">
        <v>15438</v>
      </c>
      <c r="AM1243" s="35">
        <v>0.19</v>
      </c>
      <c r="AN1243" s="49">
        <f t="shared" si="192"/>
        <v>16166673.600000001</v>
      </c>
      <c r="AO1243" s="18"/>
      <c r="AP1243" s="15">
        <v>1</v>
      </c>
      <c r="AQ1243" s="43" t="str">
        <f t="shared" si="193"/>
        <v>SI</v>
      </c>
      <c r="AR1243" s="44">
        <f t="shared" si="194"/>
        <v>16166673.599999998</v>
      </c>
      <c r="AS1243" s="44">
        <f t="shared" si="195"/>
        <v>13585440</v>
      </c>
      <c r="AT1243" s="44">
        <f t="shared" si="196"/>
        <v>13585440</v>
      </c>
      <c r="AU1243" s="44">
        <f t="shared" si="197"/>
        <v>16166673.599999998</v>
      </c>
      <c r="AV1243" s="45" t="b">
        <f t="shared" si="198"/>
        <v>1</v>
      </c>
      <c r="AW1243" s="45" t="b">
        <f t="shared" si="199"/>
        <v>0</v>
      </c>
      <c r="AX1243" s="45"/>
    </row>
    <row r="1244" spans="1:50" s="36" customFormat="1" ht="27.75" customHeight="1" x14ac:dyDescent="0.15">
      <c r="A1244" s="36" t="str">
        <f t="shared" si="191"/>
        <v>Cooperativa de Hospitales de Antioquia - COHAN201140209</v>
      </c>
      <c r="B1244" s="36" t="b">
        <f>+A1244='[1]Anexo 9'!A1244</f>
        <v>1</v>
      </c>
      <c r="C1244" s="18">
        <v>890985122</v>
      </c>
      <c r="D1244" s="18" t="s">
        <v>1031</v>
      </c>
      <c r="E1244" s="15" t="s">
        <v>98</v>
      </c>
      <c r="F1244" s="15" t="s">
        <v>769</v>
      </c>
      <c r="G1244" s="15">
        <f>+VLOOKUP(F1244,[3]Sheet1!$E$3:$G$74,3,FALSE)</f>
        <v>2</v>
      </c>
      <c r="H1244" s="15">
        <f>+VLOOKUP(D1244&amp;F1244,'TD para paquetes'!$E$3:$I$441,5,FALSE)</f>
        <v>2</v>
      </c>
      <c r="I1244" s="15" t="s">
        <v>1025</v>
      </c>
      <c r="J1244" s="15">
        <v>7</v>
      </c>
      <c r="K1244" s="15">
        <v>7</v>
      </c>
      <c r="L1244" s="15">
        <v>201140209</v>
      </c>
      <c r="M1244" s="15" t="s">
        <v>770</v>
      </c>
      <c r="N1244" s="15" t="s">
        <v>452</v>
      </c>
      <c r="O1244" s="18" t="s">
        <v>2878</v>
      </c>
      <c r="P1244" s="22" t="s">
        <v>73</v>
      </c>
      <c r="Q1244" s="15" t="s">
        <v>101</v>
      </c>
      <c r="R1244" s="18" t="s">
        <v>2685</v>
      </c>
      <c r="S1244" s="22" t="b">
        <f t="shared" si="190"/>
        <v>0</v>
      </c>
      <c r="T1244" s="18">
        <v>0</v>
      </c>
      <c r="U1244" s="18">
        <v>0</v>
      </c>
      <c r="V1244" s="15" t="s">
        <v>773</v>
      </c>
      <c r="W1244" s="18" t="s">
        <v>505</v>
      </c>
      <c r="X1244" s="18"/>
      <c r="Y1244" s="15" t="s">
        <v>68</v>
      </c>
      <c r="Z1244" s="18" t="s">
        <v>2879</v>
      </c>
      <c r="AA1244" s="18" t="s">
        <v>71</v>
      </c>
      <c r="AB1244" s="18" t="s">
        <v>507</v>
      </c>
      <c r="AC1244" s="67" t="str">
        <f>+VLOOKUP("*"&amp;L1244&amp;"*",'[2]REGISTROS SANITARIOS'!$D$732:$E$1070,2,FALSE)</f>
        <v>SI</v>
      </c>
      <c r="AD1244" s="22" t="s">
        <v>1025</v>
      </c>
      <c r="AE1244" s="16">
        <v>46447</v>
      </c>
      <c r="AF1244" s="34" t="s">
        <v>73</v>
      </c>
      <c r="AG1244" s="24">
        <v>1</v>
      </c>
      <c r="AH1244" s="18">
        <v>0</v>
      </c>
      <c r="AI1244" s="18" t="s">
        <v>8251</v>
      </c>
      <c r="AJ1244" s="17">
        <v>3960</v>
      </c>
      <c r="AK1244" s="25">
        <v>3960</v>
      </c>
      <c r="AL1244" s="25">
        <v>1008</v>
      </c>
      <c r="AM1244" s="35">
        <v>0</v>
      </c>
      <c r="AN1244" s="49">
        <f t="shared" si="192"/>
        <v>3991680</v>
      </c>
      <c r="AO1244" s="18"/>
      <c r="AP1244" s="15">
        <v>1</v>
      </c>
      <c r="AQ1244" s="43" t="str">
        <f t="shared" si="193"/>
        <v>SI</v>
      </c>
      <c r="AR1244" s="44">
        <f t="shared" si="194"/>
        <v>3991680</v>
      </c>
      <c r="AS1244" s="44">
        <f t="shared" si="195"/>
        <v>3991680</v>
      </c>
      <c r="AT1244" s="44">
        <f t="shared" si="196"/>
        <v>3991680</v>
      </c>
      <c r="AU1244" s="44">
        <f t="shared" si="197"/>
        <v>3991680</v>
      </c>
      <c r="AV1244" s="45" t="b">
        <f t="shared" si="198"/>
        <v>1</v>
      </c>
      <c r="AW1244" s="45" t="b">
        <f t="shared" si="199"/>
        <v>1</v>
      </c>
      <c r="AX1244" s="45"/>
    </row>
    <row r="1245" spans="1:50" s="36" customFormat="1" ht="27.75" customHeight="1" x14ac:dyDescent="0.15">
      <c r="A1245" s="36" t="str">
        <f t="shared" si="191"/>
        <v>Cooperativa de Hospitales de Antioquia - COHAN201140409</v>
      </c>
      <c r="B1245" s="36" t="b">
        <f>+A1245='[1]Anexo 9'!A1245</f>
        <v>1</v>
      </c>
      <c r="C1245" s="18">
        <v>890985122</v>
      </c>
      <c r="D1245" s="18" t="s">
        <v>1031</v>
      </c>
      <c r="E1245" s="15" t="s">
        <v>98</v>
      </c>
      <c r="F1245" s="15" t="s">
        <v>769</v>
      </c>
      <c r="G1245" s="15">
        <f>+VLOOKUP(F1245,[3]Sheet1!$E$3:$G$74,3,FALSE)</f>
        <v>2</v>
      </c>
      <c r="H1245" s="15">
        <f>+VLOOKUP(D1245&amp;F1245,'TD para paquetes'!$E$3:$I$441,5,FALSE)</f>
        <v>2</v>
      </c>
      <c r="I1245" s="15" t="s">
        <v>1025</v>
      </c>
      <c r="J1245" s="15">
        <v>7</v>
      </c>
      <c r="K1245" s="15">
        <v>7</v>
      </c>
      <c r="L1245" s="15">
        <v>201140409</v>
      </c>
      <c r="M1245" s="15" t="s">
        <v>777</v>
      </c>
      <c r="N1245" s="15" t="s">
        <v>452</v>
      </c>
      <c r="O1245" s="18" t="s">
        <v>2880</v>
      </c>
      <c r="P1245" s="22" t="s">
        <v>73</v>
      </c>
      <c r="Q1245" s="15" t="s">
        <v>101</v>
      </c>
      <c r="R1245" s="18" t="s">
        <v>2685</v>
      </c>
      <c r="S1245" s="22" t="b">
        <f t="shared" si="190"/>
        <v>0</v>
      </c>
      <c r="T1245" s="18">
        <v>0</v>
      </c>
      <c r="U1245" s="18">
        <v>0</v>
      </c>
      <c r="V1245" s="15" t="s">
        <v>773</v>
      </c>
      <c r="W1245" s="18" t="s">
        <v>505</v>
      </c>
      <c r="X1245" s="18"/>
      <c r="Y1245" s="15" t="s">
        <v>68</v>
      </c>
      <c r="Z1245" s="18" t="s">
        <v>2806</v>
      </c>
      <c r="AA1245" s="18" t="s">
        <v>71</v>
      </c>
      <c r="AB1245" s="18" t="s">
        <v>507</v>
      </c>
      <c r="AC1245" s="67" t="str">
        <f>+VLOOKUP("*"&amp;L1245&amp;"*",'[2]REGISTROS SANITARIOS'!$D$732:$E$1070,2,FALSE)</f>
        <v>SI</v>
      </c>
      <c r="AD1245" s="22" t="s">
        <v>1025</v>
      </c>
      <c r="AE1245" s="16">
        <v>46447</v>
      </c>
      <c r="AF1245" s="34" t="s">
        <v>73</v>
      </c>
      <c r="AG1245" s="24">
        <v>1</v>
      </c>
      <c r="AH1245" s="18">
        <v>0</v>
      </c>
      <c r="AI1245" s="18" t="s">
        <v>8251</v>
      </c>
      <c r="AJ1245" s="17">
        <v>2090</v>
      </c>
      <c r="AK1245" s="25">
        <v>2090</v>
      </c>
      <c r="AL1245" s="25">
        <v>1566</v>
      </c>
      <c r="AM1245" s="35">
        <v>0</v>
      </c>
      <c r="AN1245" s="49">
        <f t="shared" si="192"/>
        <v>3272940</v>
      </c>
      <c r="AO1245" s="18"/>
      <c r="AP1245" s="15">
        <v>1</v>
      </c>
      <c r="AQ1245" s="43" t="str">
        <f t="shared" si="193"/>
        <v>SI</v>
      </c>
      <c r="AR1245" s="44">
        <f t="shared" si="194"/>
        <v>3272940</v>
      </c>
      <c r="AS1245" s="44">
        <f t="shared" si="195"/>
        <v>3272940</v>
      </c>
      <c r="AT1245" s="44">
        <f t="shared" si="196"/>
        <v>3272940</v>
      </c>
      <c r="AU1245" s="44">
        <f t="shared" si="197"/>
        <v>3272940</v>
      </c>
      <c r="AV1245" s="45" t="b">
        <f t="shared" si="198"/>
        <v>1</v>
      </c>
      <c r="AW1245" s="45" t="b">
        <f t="shared" si="199"/>
        <v>1</v>
      </c>
      <c r="AX1245" s="45"/>
    </row>
    <row r="1246" spans="1:50" s="36" customFormat="1" ht="27.75" customHeight="1" x14ac:dyDescent="0.15">
      <c r="A1246" s="36" t="str">
        <f t="shared" si="191"/>
        <v>Cooperativa de Hospitales de Antioquia - COHAN201140509</v>
      </c>
      <c r="B1246" s="36" t="b">
        <f>+A1246='[1]Anexo 9'!A1246</f>
        <v>1</v>
      </c>
      <c r="C1246" s="18">
        <v>890985122</v>
      </c>
      <c r="D1246" s="18" t="s">
        <v>1031</v>
      </c>
      <c r="E1246" s="15" t="s">
        <v>98</v>
      </c>
      <c r="F1246" s="15" t="s">
        <v>780</v>
      </c>
      <c r="G1246" s="15">
        <f>+VLOOKUP(F1246,[3]Sheet1!$E$3:$G$74,3,FALSE)</f>
        <v>2</v>
      </c>
      <c r="H1246" s="15">
        <f>+VLOOKUP(D1246&amp;F1246,'TD para paquetes'!$E$3:$I$441,5,FALSE)</f>
        <v>2</v>
      </c>
      <c r="I1246" s="15" t="s">
        <v>1025</v>
      </c>
      <c r="J1246" s="15">
        <v>10</v>
      </c>
      <c r="K1246" s="15">
        <v>10</v>
      </c>
      <c r="L1246" s="15">
        <v>201140509</v>
      </c>
      <c r="M1246" s="15" t="s">
        <v>781</v>
      </c>
      <c r="N1246" s="15" t="s">
        <v>452</v>
      </c>
      <c r="O1246" s="18" t="s">
        <v>2881</v>
      </c>
      <c r="P1246" s="22" t="s">
        <v>73</v>
      </c>
      <c r="Q1246" s="15" t="s">
        <v>101</v>
      </c>
      <c r="R1246" s="18" t="s">
        <v>2685</v>
      </c>
      <c r="S1246" s="22" t="b">
        <f t="shared" si="190"/>
        <v>0</v>
      </c>
      <c r="T1246" s="18">
        <v>0</v>
      </c>
      <c r="U1246" s="18">
        <v>0</v>
      </c>
      <c r="V1246" s="15" t="s">
        <v>783</v>
      </c>
      <c r="W1246" s="18" t="s">
        <v>1043</v>
      </c>
      <c r="X1246" s="18"/>
      <c r="Y1246" s="15" t="s">
        <v>73</v>
      </c>
      <c r="Z1246" s="18" t="s">
        <v>2860</v>
      </c>
      <c r="AA1246" s="18" t="s">
        <v>71</v>
      </c>
      <c r="AB1246" s="18" t="s">
        <v>2882</v>
      </c>
      <c r="AC1246" s="67" t="str">
        <f>+VLOOKUP("*"&amp;L1246&amp;"*",'[2]REGISTROS SANITARIOS'!$D$732:$E$1070,2,FALSE)</f>
        <v>SI</v>
      </c>
      <c r="AD1246" s="22" t="s">
        <v>1025</v>
      </c>
      <c r="AE1246" s="16">
        <v>46447</v>
      </c>
      <c r="AF1246" s="34" t="s">
        <v>73</v>
      </c>
      <c r="AG1246" s="24">
        <v>1</v>
      </c>
      <c r="AH1246" s="18">
        <v>0</v>
      </c>
      <c r="AI1246" s="18" t="s">
        <v>8251</v>
      </c>
      <c r="AJ1246" s="17">
        <v>550</v>
      </c>
      <c r="AK1246" s="25">
        <v>550</v>
      </c>
      <c r="AL1246" s="25">
        <v>1998</v>
      </c>
      <c r="AM1246" s="35">
        <v>0</v>
      </c>
      <c r="AN1246" s="49">
        <f t="shared" si="192"/>
        <v>1098900</v>
      </c>
      <c r="AO1246" s="18"/>
      <c r="AP1246" s="15">
        <v>1</v>
      </c>
      <c r="AQ1246" s="43" t="str">
        <f t="shared" si="193"/>
        <v>SI</v>
      </c>
      <c r="AR1246" s="44">
        <f t="shared" si="194"/>
        <v>1098900</v>
      </c>
      <c r="AS1246" s="44">
        <f t="shared" si="195"/>
        <v>1098900</v>
      </c>
      <c r="AT1246" s="44">
        <f t="shared" si="196"/>
        <v>1098900</v>
      </c>
      <c r="AU1246" s="44">
        <f t="shared" si="197"/>
        <v>1098900</v>
      </c>
      <c r="AV1246" s="45" t="b">
        <f t="shared" si="198"/>
        <v>1</v>
      </c>
      <c r="AW1246" s="45" t="b">
        <f t="shared" si="199"/>
        <v>1</v>
      </c>
      <c r="AX1246" s="45"/>
    </row>
    <row r="1247" spans="1:50" s="36" customFormat="1" ht="27.75" customHeight="1" x14ac:dyDescent="0.15">
      <c r="A1247" s="36" t="str">
        <f t="shared" si="191"/>
        <v>Cooperativa de Hospitales de Antioquia - COHAN201140609</v>
      </c>
      <c r="B1247" s="36" t="b">
        <f>+A1247='[1]Anexo 9'!A1247</f>
        <v>1</v>
      </c>
      <c r="C1247" s="18">
        <v>890985122</v>
      </c>
      <c r="D1247" s="18" t="s">
        <v>1031</v>
      </c>
      <c r="E1247" s="15" t="s">
        <v>98</v>
      </c>
      <c r="F1247" s="15" t="s">
        <v>780</v>
      </c>
      <c r="G1247" s="15">
        <f>+VLOOKUP(F1247,[3]Sheet1!$E$3:$G$74,3,FALSE)</f>
        <v>2</v>
      </c>
      <c r="H1247" s="15">
        <f>+VLOOKUP(D1247&amp;F1247,'TD para paquetes'!$E$3:$I$441,5,FALSE)</f>
        <v>2</v>
      </c>
      <c r="I1247" s="15" t="s">
        <v>1025</v>
      </c>
      <c r="J1247" s="15">
        <v>10</v>
      </c>
      <c r="K1247" s="15">
        <v>10</v>
      </c>
      <c r="L1247" s="15">
        <v>201140609</v>
      </c>
      <c r="M1247" s="15" t="s">
        <v>786</v>
      </c>
      <c r="N1247" s="15" t="s">
        <v>452</v>
      </c>
      <c r="O1247" s="18" t="s">
        <v>2883</v>
      </c>
      <c r="P1247" s="22" t="s">
        <v>73</v>
      </c>
      <c r="Q1247" s="15" t="s">
        <v>101</v>
      </c>
      <c r="R1247" s="18" t="s">
        <v>2685</v>
      </c>
      <c r="S1247" s="22" t="b">
        <f t="shared" si="190"/>
        <v>0</v>
      </c>
      <c r="T1247" s="18">
        <v>0</v>
      </c>
      <c r="U1247" s="18">
        <v>0</v>
      </c>
      <c r="V1247" s="15" t="s">
        <v>783</v>
      </c>
      <c r="W1247" s="18" t="s">
        <v>1043</v>
      </c>
      <c r="X1247" s="18"/>
      <c r="Y1247" s="15" t="s">
        <v>73</v>
      </c>
      <c r="Z1247" s="18" t="s">
        <v>2860</v>
      </c>
      <c r="AA1247" s="18" t="s">
        <v>71</v>
      </c>
      <c r="AB1247" s="18" t="s">
        <v>2882</v>
      </c>
      <c r="AC1247" s="67" t="str">
        <f>+VLOOKUP("*"&amp;L1247&amp;"*",'[2]REGISTROS SANITARIOS'!$D$732:$E$1070,2,FALSE)</f>
        <v>SI</v>
      </c>
      <c r="AD1247" s="22" t="s">
        <v>1025</v>
      </c>
      <c r="AE1247" s="16">
        <v>46447</v>
      </c>
      <c r="AF1247" s="34" t="s">
        <v>73</v>
      </c>
      <c r="AG1247" s="24">
        <v>1</v>
      </c>
      <c r="AH1247" s="18">
        <v>0</v>
      </c>
      <c r="AI1247" s="18" t="s">
        <v>8251</v>
      </c>
      <c r="AJ1247" s="17">
        <v>1100</v>
      </c>
      <c r="AK1247" s="25">
        <v>1100</v>
      </c>
      <c r="AL1247" s="25">
        <v>2524</v>
      </c>
      <c r="AM1247" s="35">
        <v>0</v>
      </c>
      <c r="AN1247" s="49">
        <f t="shared" si="192"/>
        <v>2776400</v>
      </c>
      <c r="AO1247" s="18"/>
      <c r="AP1247" s="15">
        <v>1</v>
      </c>
      <c r="AQ1247" s="43" t="str">
        <f t="shared" si="193"/>
        <v>SI</v>
      </c>
      <c r="AR1247" s="44">
        <f t="shared" si="194"/>
        <v>2776400</v>
      </c>
      <c r="AS1247" s="44">
        <f t="shared" si="195"/>
        <v>2776400</v>
      </c>
      <c r="AT1247" s="44">
        <f t="shared" si="196"/>
        <v>2776400</v>
      </c>
      <c r="AU1247" s="44">
        <f t="shared" si="197"/>
        <v>2776400</v>
      </c>
      <c r="AV1247" s="45" t="b">
        <f t="shared" si="198"/>
        <v>1</v>
      </c>
      <c r="AW1247" s="45" t="b">
        <f t="shared" si="199"/>
        <v>1</v>
      </c>
      <c r="AX1247" s="45"/>
    </row>
    <row r="1248" spans="1:50" s="36" customFormat="1" ht="27.75" customHeight="1" x14ac:dyDescent="0.15">
      <c r="A1248" s="36" t="str">
        <f t="shared" si="191"/>
        <v>Cooperativa de Hospitales de Antioquia - COHAN201140809</v>
      </c>
      <c r="B1248" s="36" t="b">
        <f>+A1248='[1]Anexo 9'!A1248</f>
        <v>1</v>
      </c>
      <c r="C1248" s="18">
        <v>890985122</v>
      </c>
      <c r="D1248" s="18" t="s">
        <v>1031</v>
      </c>
      <c r="E1248" s="15" t="s">
        <v>98</v>
      </c>
      <c r="F1248" s="15" t="s">
        <v>788</v>
      </c>
      <c r="G1248" s="15">
        <f>+VLOOKUP(F1248,[3]Sheet1!$E$3:$G$74,3,FALSE)</f>
        <v>2</v>
      </c>
      <c r="H1248" s="15">
        <f>+VLOOKUP(D1248&amp;F1248,'TD para paquetes'!$E$3:$I$441,5,FALSE)</f>
        <v>2</v>
      </c>
      <c r="I1248" s="15" t="s">
        <v>1025</v>
      </c>
      <c r="J1248" s="15">
        <v>8</v>
      </c>
      <c r="K1248" s="15">
        <v>8</v>
      </c>
      <c r="L1248" s="15">
        <v>201140809</v>
      </c>
      <c r="M1248" s="15" t="s">
        <v>789</v>
      </c>
      <c r="N1248" s="15" t="s">
        <v>452</v>
      </c>
      <c r="O1248" s="18" t="s">
        <v>4546</v>
      </c>
      <c r="P1248" s="22" t="s">
        <v>73</v>
      </c>
      <c r="Q1248" s="15" t="s">
        <v>101</v>
      </c>
      <c r="R1248" s="18" t="s">
        <v>2685</v>
      </c>
      <c r="S1248" s="22" t="b">
        <f t="shared" si="190"/>
        <v>0</v>
      </c>
      <c r="T1248" s="18">
        <v>0</v>
      </c>
      <c r="U1248" s="18" t="s">
        <v>6322</v>
      </c>
      <c r="V1248" s="15" t="s">
        <v>6076</v>
      </c>
      <c r="W1248" s="18" t="s">
        <v>1043</v>
      </c>
      <c r="X1248" s="18"/>
      <c r="Y1248" s="15" t="s">
        <v>73</v>
      </c>
      <c r="Z1248" s="18" t="s">
        <v>2890</v>
      </c>
      <c r="AA1248" s="18" t="s">
        <v>71</v>
      </c>
      <c r="AB1248" s="18" t="s">
        <v>2891</v>
      </c>
      <c r="AC1248" s="67" t="str">
        <f>+VLOOKUP("*"&amp;L1248&amp;"*",'[2]REGISTROS SANITARIOS'!$D$732:$E$1070,2,FALSE)</f>
        <v>SI</v>
      </c>
      <c r="AD1248" s="22" t="s">
        <v>1025</v>
      </c>
      <c r="AE1248" s="16">
        <v>46447</v>
      </c>
      <c r="AF1248" s="34" t="s">
        <v>73</v>
      </c>
      <c r="AG1248" s="24">
        <v>1</v>
      </c>
      <c r="AH1248" s="18">
        <v>0</v>
      </c>
      <c r="AI1248" s="18" t="s">
        <v>8251</v>
      </c>
      <c r="AJ1248" s="17">
        <v>12100</v>
      </c>
      <c r="AK1248" s="25">
        <v>12100</v>
      </c>
      <c r="AL1248" s="25">
        <v>2076</v>
      </c>
      <c r="AM1248" s="35">
        <v>0</v>
      </c>
      <c r="AN1248" s="49">
        <f t="shared" si="192"/>
        <v>25119600</v>
      </c>
      <c r="AO1248" s="18"/>
      <c r="AP1248" s="15">
        <v>1</v>
      </c>
      <c r="AQ1248" s="43" t="str">
        <f t="shared" si="193"/>
        <v>SI</v>
      </c>
      <c r="AR1248" s="44">
        <f t="shared" si="194"/>
        <v>25119600</v>
      </c>
      <c r="AS1248" s="44">
        <f t="shared" si="195"/>
        <v>25119600</v>
      </c>
      <c r="AT1248" s="44">
        <f t="shared" si="196"/>
        <v>25119600</v>
      </c>
      <c r="AU1248" s="44">
        <f t="shared" si="197"/>
        <v>25119600</v>
      </c>
      <c r="AV1248" s="45" t="b">
        <f t="shared" si="198"/>
        <v>1</v>
      </c>
      <c r="AW1248" s="45" t="b">
        <f t="shared" si="199"/>
        <v>1</v>
      </c>
      <c r="AX1248" s="45"/>
    </row>
    <row r="1249" spans="1:50" s="36" customFormat="1" ht="27.75" customHeight="1" x14ac:dyDescent="0.15">
      <c r="A1249" s="36" t="str">
        <f t="shared" si="191"/>
        <v>Cooperativa de Hospitales de Antioquia - COHAN201141009</v>
      </c>
      <c r="B1249" s="36" t="b">
        <f>+A1249='[1]Anexo 9'!A1249</f>
        <v>1</v>
      </c>
      <c r="C1249" s="18">
        <v>890985122</v>
      </c>
      <c r="D1249" s="18" t="s">
        <v>1031</v>
      </c>
      <c r="E1249" s="15" t="s">
        <v>98</v>
      </c>
      <c r="F1249" s="15" t="s">
        <v>788</v>
      </c>
      <c r="G1249" s="15">
        <f>+VLOOKUP(F1249,[3]Sheet1!$E$3:$G$74,3,FALSE)</f>
        <v>2</v>
      </c>
      <c r="H1249" s="15">
        <f>+VLOOKUP(D1249&amp;F1249,'TD para paquetes'!$E$3:$I$441,5,FALSE)</f>
        <v>2</v>
      </c>
      <c r="I1249" s="15" t="s">
        <v>1025</v>
      </c>
      <c r="J1249" s="15">
        <v>8</v>
      </c>
      <c r="K1249" s="15">
        <v>8</v>
      </c>
      <c r="L1249" s="15">
        <v>201141009</v>
      </c>
      <c r="M1249" s="15" t="s">
        <v>794</v>
      </c>
      <c r="N1249" s="15" t="s">
        <v>452</v>
      </c>
      <c r="O1249" s="18" t="s">
        <v>2892</v>
      </c>
      <c r="P1249" s="22" t="s">
        <v>73</v>
      </c>
      <c r="Q1249" s="15" t="s">
        <v>101</v>
      </c>
      <c r="R1249" s="18" t="s">
        <v>2685</v>
      </c>
      <c r="S1249" s="22" t="b">
        <f t="shared" si="190"/>
        <v>0</v>
      </c>
      <c r="T1249" s="18">
        <v>0</v>
      </c>
      <c r="U1249" s="18" t="s">
        <v>6322</v>
      </c>
      <c r="V1249" s="15" t="s">
        <v>6076</v>
      </c>
      <c r="W1249" s="18" t="s">
        <v>1043</v>
      </c>
      <c r="X1249" s="18"/>
      <c r="Y1249" s="15" t="s">
        <v>73</v>
      </c>
      <c r="Z1249" s="18" t="s">
        <v>2890</v>
      </c>
      <c r="AA1249" s="18" t="s">
        <v>71</v>
      </c>
      <c r="AB1249" s="18" t="s">
        <v>2891</v>
      </c>
      <c r="AC1249" s="67" t="str">
        <f>+VLOOKUP("*"&amp;L1249&amp;"*",'[2]REGISTROS SANITARIOS'!$D$732:$E$1070,2,FALSE)</f>
        <v>SI</v>
      </c>
      <c r="AD1249" s="22" t="s">
        <v>1025</v>
      </c>
      <c r="AE1249" s="16">
        <v>46447</v>
      </c>
      <c r="AF1249" s="34" t="s">
        <v>73</v>
      </c>
      <c r="AG1249" s="24">
        <v>1</v>
      </c>
      <c r="AH1249" s="18">
        <v>0</v>
      </c>
      <c r="AI1249" s="18" t="s">
        <v>8251</v>
      </c>
      <c r="AJ1249" s="17">
        <v>4400</v>
      </c>
      <c r="AK1249" s="25">
        <v>4400</v>
      </c>
      <c r="AL1249" s="25">
        <v>2650</v>
      </c>
      <c r="AM1249" s="35">
        <v>0</v>
      </c>
      <c r="AN1249" s="49">
        <f t="shared" si="192"/>
        <v>11660000</v>
      </c>
      <c r="AO1249" s="18"/>
      <c r="AP1249" s="15">
        <v>1</v>
      </c>
      <c r="AQ1249" s="43" t="str">
        <f t="shared" si="193"/>
        <v>SI</v>
      </c>
      <c r="AR1249" s="44">
        <f t="shared" si="194"/>
        <v>11660000</v>
      </c>
      <c r="AS1249" s="44">
        <f t="shared" si="195"/>
        <v>11660000</v>
      </c>
      <c r="AT1249" s="44">
        <f t="shared" si="196"/>
        <v>11660000</v>
      </c>
      <c r="AU1249" s="44">
        <f t="shared" si="197"/>
        <v>11660000</v>
      </c>
      <c r="AV1249" s="45" t="b">
        <f t="shared" si="198"/>
        <v>1</v>
      </c>
      <c r="AW1249" s="45" t="b">
        <f t="shared" si="199"/>
        <v>1</v>
      </c>
      <c r="AX1249" s="45"/>
    </row>
    <row r="1250" spans="1:50" s="36" customFormat="1" ht="27.75" customHeight="1" x14ac:dyDescent="0.15">
      <c r="A1250" s="36" t="str">
        <f t="shared" si="191"/>
        <v>Cooperativa de Hospitales de Antioquia - COHAN201141109</v>
      </c>
      <c r="B1250" s="36" t="b">
        <f>+A1250='[1]Anexo 9'!A1250</f>
        <v>1</v>
      </c>
      <c r="C1250" s="18">
        <v>890985122</v>
      </c>
      <c r="D1250" s="18" t="s">
        <v>1031</v>
      </c>
      <c r="E1250" s="15" t="s">
        <v>98</v>
      </c>
      <c r="F1250" s="15" t="s">
        <v>1545</v>
      </c>
      <c r="G1250" s="15">
        <f>+VLOOKUP(F1250,[3]Sheet1!$E$3:$G$74,3,FALSE)</f>
        <v>2</v>
      </c>
      <c r="H1250" s="15">
        <f>+VLOOKUP(D1250&amp;F1250,'TD para paquetes'!$E$3:$I$441,5,FALSE)</f>
        <v>2</v>
      </c>
      <c r="I1250" s="15" t="s">
        <v>1025</v>
      </c>
      <c r="J1250" s="15">
        <v>8</v>
      </c>
      <c r="K1250" s="15">
        <v>8</v>
      </c>
      <c r="L1250" s="15">
        <v>201141109</v>
      </c>
      <c r="M1250" s="15" t="s">
        <v>1546</v>
      </c>
      <c r="N1250" s="15" t="s">
        <v>452</v>
      </c>
      <c r="O1250" s="18" t="s">
        <v>2884</v>
      </c>
      <c r="P1250" s="22" t="s">
        <v>73</v>
      </c>
      <c r="Q1250" s="15" t="s">
        <v>101</v>
      </c>
      <c r="R1250" s="18" t="s">
        <v>1999</v>
      </c>
      <c r="S1250" s="22" t="b">
        <f t="shared" si="190"/>
        <v>0</v>
      </c>
      <c r="T1250" s="18">
        <v>0</v>
      </c>
      <c r="U1250" s="18">
        <v>0</v>
      </c>
      <c r="V1250" s="15"/>
      <c r="W1250" s="18" t="s">
        <v>2885</v>
      </c>
      <c r="X1250" s="18" t="s">
        <v>8771</v>
      </c>
      <c r="Y1250" s="15" t="s">
        <v>73</v>
      </c>
      <c r="Z1250" s="18" t="s">
        <v>2886</v>
      </c>
      <c r="AA1250" s="18" t="s">
        <v>71</v>
      </c>
      <c r="AB1250" s="18" t="s">
        <v>2887</v>
      </c>
      <c r="AC1250" s="67" t="str">
        <f>+VLOOKUP("*"&amp;L1250&amp;"*",'[2]REGISTROS SANITARIOS'!$D$732:$E$1070,2,FALSE)</f>
        <v>SI</v>
      </c>
      <c r="AD1250" s="22" t="s">
        <v>1025</v>
      </c>
      <c r="AE1250" s="16">
        <v>47071</v>
      </c>
      <c r="AF1250" s="34" t="s">
        <v>73</v>
      </c>
      <c r="AG1250" s="24">
        <v>1</v>
      </c>
      <c r="AH1250" s="18">
        <v>0</v>
      </c>
      <c r="AI1250" s="18" t="s">
        <v>8251</v>
      </c>
      <c r="AJ1250" s="17">
        <v>2750</v>
      </c>
      <c r="AK1250" s="25">
        <v>2750</v>
      </c>
      <c r="AL1250" s="25">
        <v>4938</v>
      </c>
      <c r="AM1250" s="35">
        <v>0</v>
      </c>
      <c r="AN1250" s="49">
        <f t="shared" si="192"/>
        <v>13579500</v>
      </c>
      <c r="AO1250" s="18"/>
      <c r="AP1250" s="15">
        <v>1</v>
      </c>
      <c r="AQ1250" s="43" t="str">
        <f t="shared" si="193"/>
        <v>SI</v>
      </c>
      <c r="AR1250" s="44">
        <f t="shared" si="194"/>
        <v>13579500</v>
      </c>
      <c r="AS1250" s="44">
        <f t="shared" si="195"/>
        <v>13579500</v>
      </c>
      <c r="AT1250" s="44">
        <f t="shared" si="196"/>
        <v>13579500</v>
      </c>
      <c r="AU1250" s="44">
        <f t="shared" si="197"/>
        <v>13579500</v>
      </c>
      <c r="AV1250" s="45" t="b">
        <f t="shared" si="198"/>
        <v>1</v>
      </c>
      <c r="AW1250" s="45" t="b">
        <f t="shared" si="199"/>
        <v>1</v>
      </c>
      <c r="AX1250" s="45"/>
    </row>
    <row r="1251" spans="1:50" s="36" customFormat="1" ht="27.75" customHeight="1" x14ac:dyDescent="0.15">
      <c r="A1251" s="36" t="str">
        <f t="shared" si="191"/>
        <v>Cooperativa de Hospitales de Antioquia - COHAN201141209</v>
      </c>
      <c r="B1251" s="36" t="b">
        <f>+A1251='[1]Anexo 9'!A1251</f>
        <v>1</v>
      </c>
      <c r="C1251" s="18">
        <v>890985122</v>
      </c>
      <c r="D1251" s="18" t="s">
        <v>1031</v>
      </c>
      <c r="E1251" s="15" t="s">
        <v>98</v>
      </c>
      <c r="F1251" s="15" t="s">
        <v>1545</v>
      </c>
      <c r="G1251" s="15">
        <f>+VLOOKUP(F1251,[3]Sheet1!$E$3:$G$74,3,FALSE)</f>
        <v>2</v>
      </c>
      <c r="H1251" s="15">
        <f>+VLOOKUP(D1251&amp;F1251,'TD para paquetes'!$E$3:$I$441,5,FALSE)</f>
        <v>2</v>
      </c>
      <c r="I1251" s="15" t="s">
        <v>1025</v>
      </c>
      <c r="J1251" s="15">
        <v>8</v>
      </c>
      <c r="K1251" s="15">
        <v>8</v>
      </c>
      <c r="L1251" s="15">
        <v>201141209</v>
      </c>
      <c r="M1251" s="15" t="s">
        <v>1547</v>
      </c>
      <c r="N1251" s="15" t="s">
        <v>452</v>
      </c>
      <c r="O1251" s="18" t="s">
        <v>2888</v>
      </c>
      <c r="P1251" s="22" t="s">
        <v>73</v>
      </c>
      <c r="Q1251" s="15" t="s">
        <v>101</v>
      </c>
      <c r="R1251" s="18" t="s">
        <v>1999</v>
      </c>
      <c r="S1251" s="22" t="b">
        <f t="shared" si="190"/>
        <v>0</v>
      </c>
      <c r="T1251" s="18">
        <v>0</v>
      </c>
      <c r="U1251" s="18">
        <v>0</v>
      </c>
      <c r="V1251" s="15"/>
      <c r="W1251" s="18" t="s">
        <v>2885</v>
      </c>
      <c r="X1251" s="18" t="s">
        <v>8771</v>
      </c>
      <c r="Y1251" s="15" t="s">
        <v>73</v>
      </c>
      <c r="Z1251" s="18" t="s">
        <v>2889</v>
      </c>
      <c r="AA1251" s="18" t="s">
        <v>71</v>
      </c>
      <c r="AB1251" s="18" t="s">
        <v>2887</v>
      </c>
      <c r="AC1251" s="67" t="str">
        <f>+VLOOKUP("*"&amp;L1251&amp;"*",'[2]REGISTROS SANITARIOS'!$D$732:$E$1070,2,FALSE)</f>
        <v>SI</v>
      </c>
      <c r="AD1251" s="22" t="s">
        <v>1025</v>
      </c>
      <c r="AE1251" s="16">
        <v>47071</v>
      </c>
      <c r="AF1251" s="34" t="s">
        <v>73</v>
      </c>
      <c r="AG1251" s="24">
        <v>1</v>
      </c>
      <c r="AH1251" s="18">
        <v>0</v>
      </c>
      <c r="AI1251" s="18" t="s">
        <v>8251</v>
      </c>
      <c r="AJ1251" s="17">
        <v>2585</v>
      </c>
      <c r="AK1251" s="25">
        <v>2585</v>
      </c>
      <c r="AL1251" s="25">
        <v>6688</v>
      </c>
      <c r="AM1251" s="35">
        <v>0</v>
      </c>
      <c r="AN1251" s="49">
        <f t="shared" si="192"/>
        <v>17288480</v>
      </c>
      <c r="AO1251" s="18"/>
      <c r="AP1251" s="15">
        <v>1</v>
      </c>
      <c r="AQ1251" s="43" t="str">
        <f t="shared" si="193"/>
        <v>SI</v>
      </c>
      <c r="AR1251" s="44">
        <f t="shared" si="194"/>
        <v>17288480</v>
      </c>
      <c r="AS1251" s="44">
        <f t="shared" si="195"/>
        <v>17288480</v>
      </c>
      <c r="AT1251" s="44">
        <f t="shared" si="196"/>
        <v>17288480</v>
      </c>
      <c r="AU1251" s="44">
        <f t="shared" si="197"/>
        <v>17288480</v>
      </c>
      <c r="AV1251" s="45" t="b">
        <f t="shared" si="198"/>
        <v>1</v>
      </c>
      <c r="AW1251" s="45" t="b">
        <f t="shared" si="199"/>
        <v>1</v>
      </c>
      <c r="AX1251" s="45"/>
    </row>
    <row r="1252" spans="1:50" s="36" customFormat="1" ht="27.75" customHeight="1" x14ac:dyDescent="0.15">
      <c r="A1252" s="36" t="str">
        <f t="shared" si="191"/>
        <v>Cooperativa de Hospitales de Antioquia - COHAN201142310</v>
      </c>
      <c r="B1252" s="36" t="b">
        <f>+A1252='[1]Anexo 9'!A1252</f>
        <v>1</v>
      </c>
      <c r="C1252" s="18">
        <v>890985122</v>
      </c>
      <c r="D1252" s="18" t="s">
        <v>1031</v>
      </c>
      <c r="E1252" s="15" t="s">
        <v>98</v>
      </c>
      <c r="F1252" s="15" t="s">
        <v>191</v>
      </c>
      <c r="G1252" s="15">
        <f>+VLOOKUP(F1252,[3]Sheet1!$E$3:$G$74,3,FALSE)</f>
        <v>3</v>
      </c>
      <c r="H1252" s="15">
        <f>+VLOOKUP(D1252&amp;F1252,'TD para paquetes'!$E$3:$I$441,5,FALSE)</f>
        <v>3</v>
      </c>
      <c r="I1252" s="15" t="s">
        <v>1025</v>
      </c>
      <c r="J1252" s="15">
        <v>6</v>
      </c>
      <c r="K1252" s="15">
        <v>6</v>
      </c>
      <c r="L1252" s="15">
        <v>201142310</v>
      </c>
      <c r="M1252" s="15" t="s">
        <v>192</v>
      </c>
      <c r="N1252" s="15" t="s">
        <v>101</v>
      </c>
      <c r="O1252" s="18" t="s">
        <v>4547</v>
      </c>
      <c r="P1252" s="22" t="s">
        <v>73</v>
      </c>
      <c r="Q1252" s="15" t="s">
        <v>101</v>
      </c>
      <c r="R1252" s="18" t="s">
        <v>2685</v>
      </c>
      <c r="S1252" s="22" t="b">
        <f t="shared" si="190"/>
        <v>0</v>
      </c>
      <c r="T1252" s="18">
        <v>0</v>
      </c>
      <c r="U1252" s="18">
        <v>0</v>
      </c>
      <c r="V1252" s="15" t="s">
        <v>6077</v>
      </c>
      <c r="W1252" s="18" t="s">
        <v>1497</v>
      </c>
      <c r="X1252" s="18"/>
      <c r="Y1252" s="15" t="s">
        <v>73</v>
      </c>
      <c r="Z1252" s="18" t="s">
        <v>7054</v>
      </c>
      <c r="AA1252" s="18" t="s">
        <v>71</v>
      </c>
      <c r="AB1252" s="18" t="s">
        <v>1498</v>
      </c>
      <c r="AC1252" s="67" t="str">
        <f>+VLOOKUP("*"&amp;L1252&amp;"*",'[2]REGISTROS SANITARIOS'!$D$732:$E$1070,2,FALSE)</f>
        <v>SI</v>
      </c>
      <c r="AD1252" s="22" t="s">
        <v>1025</v>
      </c>
      <c r="AE1252" s="16">
        <v>47451</v>
      </c>
      <c r="AF1252" s="34" t="s">
        <v>73</v>
      </c>
      <c r="AG1252" s="24">
        <v>1</v>
      </c>
      <c r="AH1252" s="18">
        <v>0</v>
      </c>
      <c r="AI1252" s="18" t="s">
        <v>8251</v>
      </c>
      <c r="AJ1252" s="17">
        <v>11</v>
      </c>
      <c r="AK1252" s="25">
        <v>11</v>
      </c>
      <c r="AL1252" s="25">
        <v>21188</v>
      </c>
      <c r="AM1252" s="35">
        <v>0</v>
      </c>
      <c r="AN1252" s="49">
        <f t="shared" si="192"/>
        <v>233068</v>
      </c>
      <c r="AO1252" s="18"/>
      <c r="AP1252" s="15">
        <v>1</v>
      </c>
      <c r="AQ1252" s="43" t="str">
        <f t="shared" si="193"/>
        <v>SI</v>
      </c>
      <c r="AR1252" s="44">
        <f t="shared" si="194"/>
        <v>233068</v>
      </c>
      <c r="AS1252" s="44">
        <f t="shared" si="195"/>
        <v>233068</v>
      </c>
      <c r="AT1252" s="44">
        <f t="shared" si="196"/>
        <v>233068</v>
      </c>
      <c r="AU1252" s="44">
        <f t="shared" si="197"/>
        <v>233068</v>
      </c>
      <c r="AV1252" s="45" t="b">
        <f t="shared" si="198"/>
        <v>1</v>
      </c>
      <c r="AW1252" s="45" t="b">
        <f t="shared" si="199"/>
        <v>1</v>
      </c>
      <c r="AX1252" s="45"/>
    </row>
    <row r="1253" spans="1:50" s="36" customFormat="1" ht="27.75" customHeight="1" x14ac:dyDescent="0.15">
      <c r="A1253" s="36" t="str">
        <f t="shared" si="191"/>
        <v>Cooperativa de Hospitales de Antioquia - COHAN201142410</v>
      </c>
      <c r="B1253" s="36" t="b">
        <f>+A1253='[1]Anexo 9'!A1253</f>
        <v>1</v>
      </c>
      <c r="C1253" s="18">
        <v>890985122</v>
      </c>
      <c r="D1253" s="18" t="s">
        <v>1031</v>
      </c>
      <c r="E1253" s="15" t="s">
        <v>98</v>
      </c>
      <c r="F1253" s="15" t="s">
        <v>191</v>
      </c>
      <c r="G1253" s="15">
        <f>+VLOOKUP(F1253,[3]Sheet1!$E$3:$G$74,3,FALSE)</f>
        <v>3</v>
      </c>
      <c r="H1253" s="15">
        <f>+VLOOKUP(D1253&amp;F1253,'TD para paquetes'!$E$3:$I$441,5,FALSE)</f>
        <v>3</v>
      </c>
      <c r="I1253" s="15" t="s">
        <v>1025</v>
      </c>
      <c r="J1253" s="15">
        <v>6</v>
      </c>
      <c r="K1253" s="15">
        <v>6</v>
      </c>
      <c r="L1253" s="15">
        <v>201142410</v>
      </c>
      <c r="M1253" s="15" t="s">
        <v>197</v>
      </c>
      <c r="N1253" s="15" t="s">
        <v>101</v>
      </c>
      <c r="O1253" s="18" t="s">
        <v>4548</v>
      </c>
      <c r="P1253" s="22" t="s">
        <v>73</v>
      </c>
      <c r="Q1253" s="15" t="s">
        <v>101</v>
      </c>
      <c r="R1253" s="18" t="s">
        <v>2685</v>
      </c>
      <c r="S1253" s="22" t="b">
        <f t="shared" si="190"/>
        <v>0</v>
      </c>
      <c r="T1253" s="18">
        <v>0</v>
      </c>
      <c r="U1253" s="18">
        <v>0</v>
      </c>
      <c r="V1253" s="15" t="s">
        <v>6077</v>
      </c>
      <c r="W1253" s="18" t="s">
        <v>1497</v>
      </c>
      <c r="X1253" s="18"/>
      <c r="Y1253" s="15" t="s">
        <v>73</v>
      </c>
      <c r="Z1253" s="18" t="s">
        <v>7054</v>
      </c>
      <c r="AA1253" s="18" t="s">
        <v>71</v>
      </c>
      <c r="AB1253" s="18" t="s">
        <v>1498</v>
      </c>
      <c r="AC1253" s="67" t="str">
        <f>+VLOOKUP("*"&amp;L1253&amp;"*",'[2]REGISTROS SANITARIOS'!$D$732:$E$1070,2,FALSE)</f>
        <v>SI</v>
      </c>
      <c r="AD1253" s="22" t="s">
        <v>1025</v>
      </c>
      <c r="AE1253" s="16">
        <v>47451</v>
      </c>
      <c r="AF1253" s="34" t="s">
        <v>73</v>
      </c>
      <c r="AG1253" s="24">
        <v>1</v>
      </c>
      <c r="AH1253" s="18">
        <v>0</v>
      </c>
      <c r="AI1253" s="18" t="s">
        <v>8251</v>
      </c>
      <c r="AJ1253" s="17">
        <v>38.5</v>
      </c>
      <c r="AK1253" s="25">
        <v>38.5</v>
      </c>
      <c r="AL1253" s="25">
        <v>21188</v>
      </c>
      <c r="AM1253" s="35">
        <v>0</v>
      </c>
      <c r="AN1253" s="49">
        <f t="shared" si="192"/>
        <v>815738</v>
      </c>
      <c r="AO1253" s="18"/>
      <c r="AP1253" s="15">
        <v>1</v>
      </c>
      <c r="AQ1253" s="43" t="str">
        <f t="shared" si="193"/>
        <v>SI</v>
      </c>
      <c r="AR1253" s="44">
        <f t="shared" si="194"/>
        <v>815738</v>
      </c>
      <c r="AS1253" s="44">
        <f t="shared" si="195"/>
        <v>815738</v>
      </c>
      <c r="AT1253" s="44">
        <f t="shared" si="196"/>
        <v>815738</v>
      </c>
      <c r="AU1253" s="44">
        <f t="shared" si="197"/>
        <v>815738</v>
      </c>
      <c r="AV1253" s="45" t="b">
        <f t="shared" si="198"/>
        <v>1</v>
      </c>
      <c r="AW1253" s="45" t="b">
        <f t="shared" si="199"/>
        <v>1</v>
      </c>
      <c r="AX1253" s="45"/>
    </row>
    <row r="1254" spans="1:50" s="36" customFormat="1" ht="27.75" customHeight="1" x14ac:dyDescent="0.15">
      <c r="A1254" s="36" t="str">
        <f t="shared" si="191"/>
        <v>Cooperativa de Hospitales de Antioquia - COHAN201142510</v>
      </c>
      <c r="B1254" s="36" t="b">
        <f>+A1254='[1]Anexo 9'!A1254</f>
        <v>1</v>
      </c>
      <c r="C1254" s="18">
        <v>890985122</v>
      </c>
      <c r="D1254" s="18" t="s">
        <v>1031</v>
      </c>
      <c r="E1254" s="15" t="s">
        <v>98</v>
      </c>
      <c r="F1254" s="15" t="s">
        <v>191</v>
      </c>
      <c r="G1254" s="15">
        <f>+VLOOKUP(F1254,[3]Sheet1!$E$3:$G$74,3,FALSE)</f>
        <v>3</v>
      </c>
      <c r="H1254" s="15">
        <f>+VLOOKUP(D1254&amp;F1254,'TD para paquetes'!$E$3:$I$441,5,FALSE)</f>
        <v>3</v>
      </c>
      <c r="I1254" s="15" t="s">
        <v>1025</v>
      </c>
      <c r="J1254" s="15">
        <v>6</v>
      </c>
      <c r="K1254" s="15">
        <v>6</v>
      </c>
      <c r="L1254" s="15">
        <v>201142510</v>
      </c>
      <c r="M1254" s="15" t="s">
        <v>200</v>
      </c>
      <c r="N1254" s="15" t="s">
        <v>101</v>
      </c>
      <c r="O1254" s="18" t="s">
        <v>4549</v>
      </c>
      <c r="P1254" s="22" t="s">
        <v>73</v>
      </c>
      <c r="Q1254" s="15" t="s">
        <v>101</v>
      </c>
      <c r="R1254" s="18" t="s">
        <v>2685</v>
      </c>
      <c r="S1254" s="22" t="b">
        <f t="shared" si="190"/>
        <v>0</v>
      </c>
      <c r="T1254" s="18">
        <v>0</v>
      </c>
      <c r="U1254" s="18">
        <v>0</v>
      </c>
      <c r="V1254" s="15" t="s">
        <v>6077</v>
      </c>
      <c r="W1254" s="18" t="s">
        <v>1497</v>
      </c>
      <c r="X1254" s="18"/>
      <c r="Y1254" s="15" t="s">
        <v>73</v>
      </c>
      <c r="Z1254" s="18" t="s">
        <v>7054</v>
      </c>
      <c r="AA1254" s="18" t="s">
        <v>71</v>
      </c>
      <c r="AB1254" s="18" t="s">
        <v>1498</v>
      </c>
      <c r="AC1254" s="67" t="str">
        <f>+VLOOKUP("*"&amp;L1254&amp;"*",'[2]REGISTROS SANITARIOS'!$D$732:$E$1070,2,FALSE)</f>
        <v>SI</v>
      </c>
      <c r="AD1254" s="22" t="s">
        <v>1025</v>
      </c>
      <c r="AE1254" s="16">
        <v>47451</v>
      </c>
      <c r="AF1254" s="34" t="s">
        <v>73</v>
      </c>
      <c r="AG1254" s="24">
        <v>1</v>
      </c>
      <c r="AH1254" s="18">
        <v>0</v>
      </c>
      <c r="AI1254" s="18" t="s">
        <v>8251</v>
      </c>
      <c r="AJ1254" s="17">
        <v>5.5</v>
      </c>
      <c r="AK1254" s="25">
        <v>5.5</v>
      </c>
      <c r="AL1254" s="25">
        <v>21188</v>
      </c>
      <c r="AM1254" s="35">
        <v>0</v>
      </c>
      <c r="AN1254" s="49">
        <f t="shared" si="192"/>
        <v>116534</v>
      </c>
      <c r="AO1254" s="18"/>
      <c r="AP1254" s="15">
        <v>1</v>
      </c>
      <c r="AQ1254" s="43" t="str">
        <f t="shared" si="193"/>
        <v>SI</v>
      </c>
      <c r="AR1254" s="44">
        <f t="shared" si="194"/>
        <v>116534</v>
      </c>
      <c r="AS1254" s="44">
        <f t="shared" si="195"/>
        <v>116534</v>
      </c>
      <c r="AT1254" s="44">
        <f t="shared" si="196"/>
        <v>116534</v>
      </c>
      <c r="AU1254" s="44">
        <f t="shared" si="197"/>
        <v>116534</v>
      </c>
      <c r="AV1254" s="45" t="b">
        <f t="shared" si="198"/>
        <v>1</v>
      </c>
      <c r="AW1254" s="45" t="b">
        <f t="shared" si="199"/>
        <v>1</v>
      </c>
      <c r="AX1254" s="45"/>
    </row>
    <row r="1255" spans="1:50" s="36" customFormat="1" ht="27.75" customHeight="1" x14ac:dyDescent="0.15">
      <c r="A1255" s="36" t="str">
        <f t="shared" si="191"/>
        <v>Cooperativa de Hospitales de Antioquia - COHAN201150305</v>
      </c>
      <c r="B1255" s="36" t="b">
        <f>+A1255='[1]Anexo 9'!A1255</f>
        <v>1</v>
      </c>
      <c r="C1255" s="18">
        <v>890985122</v>
      </c>
      <c r="D1255" s="18" t="s">
        <v>1031</v>
      </c>
      <c r="E1255" s="15" t="s">
        <v>98</v>
      </c>
      <c r="F1255" s="15" t="s">
        <v>62</v>
      </c>
      <c r="G1255" s="15" t="s">
        <v>3155</v>
      </c>
      <c r="H1255" s="15" t="s">
        <v>3155</v>
      </c>
      <c r="I1255" s="15" t="s">
        <v>3155</v>
      </c>
      <c r="J1255" s="15">
        <v>9</v>
      </c>
      <c r="K1255" s="15" t="s">
        <v>3155</v>
      </c>
      <c r="L1255" s="15">
        <v>201150305</v>
      </c>
      <c r="M1255" s="15" t="s">
        <v>437</v>
      </c>
      <c r="N1255" s="15" t="s">
        <v>406</v>
      </c>
      <c r="O1255" s="18" t="s">
        <v>4550</v>
      </c>
      <c r="P1255" s="22" t="s">
        <v>73</v>
      </c>
      <c r="Q1255" s="15" t="s">
        <v>439</v>
      </c>
      <c r="R1255" s="18" t="s">
        <v>5742</v>
      </c>
      <c r="S1255" s="22" t="b">
        <f t="shared" si="190"/>
        <v>0</v>
      </c>
      <c r="T1255" s="18">
        <v>0</v>
      </c>
      <c r="U1255" s="18">
        <v>0</v>
      </c>
      <c r="V1255" s="15" t="s">
        <v>6078</v>
      </c>
      <c r="W1255" s="18" t="s">
        <v>258</v>
      </c>
      <c r="X1255" s="18"/>
      <c r="Y1255" s="15" t="s">
        <v>73</v>
      </c>
      <c r="Z1255" s="18" t="s">
        <v>7055</v>
      </c>
      <c r="AA1255" s="18" t="s">
        <v>71</v>
      </c>
      <c r="AB1255" s="18" t="s">
        <v>7056</v>
      </c>
      <c r="AC1255" s="67" t="str">
        <f>+VLOOKUP("*"&amp;L1255&amp;"*",'[2]REGISTROS SANITARIOS'!$D$732:$E$1070,2,FALSE)</f>
        <v>SI</v>
      </c>
      <c r="AD1255" s="22" t="s">
        <v>1025</v>
      </c>
      <c r="AE1255" s="16">
        <v>45220</v>
      </c>
      <c r="AF1255" s="34" t="s">
        <v>73</v>
      </c>
      <c r="AG1255" s="24">
        <v>1</v>
      </c>
      <c r="AH1255" s="18">
        <v>0</v>
      </c>
      <c r="AI1255" s="18" t="s">
        <v>8251</v>
      </c>
      <c r="AJ1255" s="17">
        <v>1100</v>
      </c>
      <c r="AK1255" s="25">
        <v>1100</v>
      </c>
      <c r="AL1255" s="25">
        <v>2375</v>
      </c>
      <c r="AM1255" s="35">
        <v>0.19</v>
      </c>
      <c r="AN1255" s="49">
        <f t="shared" si="192"/>
        <v>3108875</v>
      </c>
      <c r="AO1255" s="18"/>
      <c r="AP1255" s="15">
        <v>1</v>
      </c>
      <c r="AQ1255" s="43" t="str">
        <f t="shared" si="193"/>
        <v>SI</v>
      </c>
      <c r="AR1255" s="44">
        <f t="shared" si="194"/>
        <v>3108875</v>
      </c>
      <c r="AS1255" s="44">
        <f t="shared" si="195"/>
        <v>2612500</v>
      </c>
      <c r="AT1255" s="44">
        <f t="shared" si="196"/>
        <v>2612500</v>
      </c>
      <c r="AU1255" s="44">
        <f t="shared" si="197"/>
        <v>3108875</v>
      </c>
      <c r="AV1255" s="45" t="b">
        <f t="shared" si="198"/>
        <v>1</v>
      </c>
      <c r="AW1255" s="45" t="b">
        <f t="shared" si="199"/>
        <v>0</v>
      </c>
      <c r="AX1255" s="45"/>
    </row>
    <row r="1256" spans="1:50" s="36" customFormat="1" ht="27.75" customHeight="1" x14ac:dyDescent="0.15">
      <c r="A1256" s="36" t="str">
        <f t="shared" si="191"/>
        <v>Cooperativa de Hospitales de Antioquia - COHAN201150610</v>
      </c>
      <c r="B1256" s="36" t="b">
        <f>+A1256='[1]Anexo 9'!A1256</f>
        <v>1</v>
      </c>
      <c r="C1256" s="18">
        <v>890985122</v>
      </c>
      <c r="D1256" s="18" t="s">
        <v>1031</v>
      </c>
      <c r="E1256" s="15" t="s">
        <v>98</v>
      </c>
      <c r="F1256" s="15" t="s">
        <v>62</v>
      </c>
      <c r="G1256" s="15" t="s">
        <v>3155</v>
      </c>
      <c r="H1256" s="15" t="s">
        <v>3155</v>
      </c>
      <c r="I1256" s="15" t="s">
        <v>3155</v>
      </c>
      <c r="J1256" s="15">
        <v>9</v>
      </c>
      <c r="K1256" s="15" t="s">
        <v>3155</v>
      </c>
      <c r="L1256" s="15">
        <v>201150610</v>
      </c>
      <c r="M1256" s="15" t="s">
        <v>442</v>
      </c>
      <c r="N1256" s="15" t="s">
        <v>101</v>
      </c>
      <c r="O1256" s="18" t="s">
        <v>4551</v>
      </c>
      <c r="P1256" s="22" t="s">
        <v>73</v>
      </c>
      <c r="Q1256" s="15" t="s">
        <v>444</v>
      </c>
      <c r="R1256" s="18" t="s">
        <v>2685</v>
      </c>
      <c r="S1256" s="22" t="b">
        <f t="shared" si="190"/>
        <v>0</v>
      </c>
      <c r="T1256" s="18">
        <v>0</v>
      </c>
      <c r="U1256" s="18" t="s">
        <v>1706</v>
      </c>
      <c r="V1256" s="15" t="s">
        <v>6079</v>
      </c>
      <c r="W1256" s="18" t="s">
        <v>258</v>
      </c>
      <c r="X1256" s="18"/>
      <c r="Y1256" s="15" t="s">
        <v>73</v>
      </c>
      <c r="Z1256" s="18" t="s">
        <v>3856</v>
      </c>
      <c r="AA1256" s="18" t="s">
        <v>71</v>
      </c>
      <c r="AB1256" s="18" t="s">
        <v>2788</v>
      </c>
      <c r="AC1256" s="67" t="e">
        <f>+VLOOKUP("*"&amp;L1256&amp;"*",'[2]REGISTROS SANITARIOS'!$D$732:$E$1070,2,FALSE)</f>
        <v>#N/A</v>
      </c>
      <c r="AD1256" s="22" t="s">
        <v>44</v>
      </c>
      <c r="AE1256" s="16">
        <v>47120</v>
      </c>
      <c r="AF1256" s="34" t="s">
        <v>73</v>
      </c>
      <c r="AG1256" s="24">
        <v>1</v>
      </c>
      <c r="AH1256" s="18">
        <v>0</v>
      </c>
      <c r="AI1256" s="18" t="s">
        <v>8247</v>
      </c>
      <c r="AJ1256" s="17">
        <v>16500</v>
      </c>
      <c r="AK1256" s="25">
        <v>16500</v>
      </c>
      <c r="AL1256" s="25">
        <v>2438</v>
      </c>
      <c r="AM1256" s="35">
        <v>0</v>
      </c>
      <c r="AN1256" s="49">
        <f t="shared" si="192"/>
        <v>40227000</v>
      </c>
      <c r="AO1256" s="18"/>
      <c r="AP1256" s="15">
        <v>1</v>
      </c>
      <c r="AQ1256" s="43" t="str">
        <f t="shared" si="193"/>
        <v>SI</v>
      </c>
      <c r="AR1256" s="44">
        <f t="shared" si="194"/>
        <v>40227000</v>
      </c>
      <c r="AS1256" s="44">
        <f t="shared" si="195"/>
        <v>40227000</v>
      </c>
      <c r="AT1256" s="44">
        <f t="shared" si="196"/>
        <v>40227000</v>
      </c>
      <c r="AU1256" s="44">
        <f t="shared" si="197"/>
        <v>40227000</v>
      </c>
      <c r="AV1256" s="45" t="b">
        <f t="shared" si="198"/>
        <v>1</v>
      </c>
      <c r="AW1256" s="45" t="b">
        <f t="shared" si="199"/>
        <v>1</v>
      </c>
      <c r="AX1256" s="45"/>
    </row>
    <row r="1257" spans="1:50" s="36" customFormat="1" ht="27.75" customHeight="1" x14ac:dyDescent="0.15">
      <c r="A1257" s="36" t="str">
        <f t="shared" si="191"/>
        <v>Cooperativa de Hospitales de Antioquia - COHAN201150809</v>
      </c>
      <c r="B1257" s="36" t="b">
        <f>+A1257='[1]Anexo 9'!A1257</f>
        <v>1</v>
      </c>
      <c r="C1257" s="18">
        <v>890985122</v>
      </c>
      <c r="D1257" s="18" t="s">
        <v>1031</v>
      </c>
      <c r="E1257" s="15" t="s">
        <v>98</v>
      </c>
      <c r="F1257" s="15" t="s">
        <v>62</v>
      </c>
      <c r="G1257" s="15" t="s">
        <v>3155</v>
      </c>
      <c r="H1257" s="15" t="s">
        <v>3155</v>
      </c>
      <c r="I1257" s="15" t="s">
        <v>3155</v>
      </c>
      <c r="J1257" s="15">
        <v>7</v>
      </c>
      <c r="K1257" s="15" t="s">
        <v>3155</v>
      </c>
      <c r="L1257" s="15">
        <v>201150809</v>
      </c>
      <c r="M1257" s="15" t="s">
        <v>451</v>
      </c>
      <c r="N1257" s="15" t="s">
        <v>452</v>
      </c>
      <c r="O1257" s="18" t="s">
        <v>4552</v>
      </c>
      <c r="P1257" s="22" t="s">
        <v>3841</v>
      </c>
      <c r="Q1257" s="15" t="s">
        <v>101</v>
      </c>
      <c r="R1257" s="18" t="s">
        <v>2789</v>
      </c>
      <c r="S1257" s="22" t="b">
        <f t="shared" si="190"/>
        <v>0</v>
      </c>
      <c r="T1257" s="18">
        <v>0</v>
      </c>
      <c r="U1257" s="18">
        <v>0</v>
      </c>
      <c r="V1257" s="15" t="s">
        <v>456</v>
      </c>
      <c r="W1257" s="18" t="s">
        <v>2714</v>
      </c>
      <c r="X1257" s="18"/>
      <c r="Y1257" s="15" t="s">
        <v>8789</v>
      </c>
      <c r="Z1257" s="18" t="s">
        <v>7057</v>
      </c>
      <c r="AA1257" s="18" t="s">
        <v>71</v>
      </c>
      <c r="AB1257" s="18" t="s">
        <v>1511</v>
      </c>
      <c r="AC1257" s="67" t="e">
        <f>+VLOOKUP("*"&amp;L1257&amp;"*",'[2]REGISTROS SANITARIOS'!$D$732:$E$1070,2,FALSE)</f>
        <v>#N/A</v>
      </c>
      <c r="AD1257" s="22" t="s">
        <v>44</v>
      </c>
      <c r="AE1257" s="16">
        <v>45559</v>
      </c>
      <c r="AF1257" s="34" t="s">
        <v>73</v>
      </c>
      <c r="AG1257" s="24">
        <v>1</v>
      </c>
      <c r="AH1257" s="18">
        <v>0</v>
      </c>
      <c r="AI1257" s="18" t="s">
        <v>8251</v>
      </c>
      <c r="AJ1257" s="17">
        <v>66</v>
      </c>
      <c r="AK1257" s="25">
        <v>66</v>
      </c>
      <c r="AL1257" s="25">
        <v>9363</v>
      </c>
      <c r="AM1257" s="35">
        <v>0.19</v>
      </c>
      <c r="AN1257" s="49">
        <f t="shared" si="192"/>
        <v>735370.0199999999</v>
      </c>
      <c r="AO1257" s="18"/>
      <c r="AP1257" s="15">
        <v>1</v>
      </c>
      <c r="AQ1257" s="43" t="str">
        <f t="shared" si="193"/>
        <v>SI</v>
      </c>
      <c r="AR1257" s="44">
        <f t="shared" si="194"/>
        <v>735370.0199999999</v>
      </c>
      <c r="AS1257" s="44">
        <f t="shared" si="195"/>
        <v>617958</v>
      </c>
      <c r="AT1257" s="44">
        <f t="shared" si="196"/>
        <v>617958</v>
      </c>
      <c r="AU1257" s="44">
        <f t="shared" si="197"/>
        <v>735370.0199999999</v>
      </c>
      <c r="AV1257" s="45" t="b">
        <f t="shared" si="198"/>
        <v>1</v>
      </c>
      <c r="AW1257" s="45" t="b">
        <f t="shared" si="199"/>
        <v>0</v>
      </c>
      <c r="AX1257" s="45"/>
    </row>
    <row r="1258" spans="1:50" s="36" customFormat="1" ht="27.75" customHeight="1" x14ac:dyDescent="0.15">
      <c r="A1258" s="36" t="str">
        <f t="shared" si="191"/>
        <v>Cooperativa de Hospitales de Antioquia - COHAN201150910</v>
      </c>
      <c r="B1258" s="36" t="b">
        <f>+A1258='[1]Anexo 9'!A1258</f>
        <v>1</v>
      </c>
      <c r="C1258" s="18">
        <v>890985122</v>
      </c>
      <c r="D1258" s="18" t="s">
        <v>1031</v>
      </c>
      <c r="E1258" s="15" t="s">
        <v>98</v>
      </c>
      <c r="F1258" s="15" t="s">
        <v>62</v>
      </c>
      <c r="G1258" s="15" t="s">
        <v>3155</v>
      </c>
      <c r="H1258" s="15" t="s">
        <v>3155</v>
      </c>
      <c r="I1258" s="15" t="s">
        <v>3155</v>
      </c>
      <c r="J1258" s="15">
        <v>6</v>
      </c>
      <c r="K1258" s="15" t="s">
        <v>3155</v>
      </c>
      <c r="L1258" s="15">
        <v>201150910</v>
      </c>
      <c r="M1258" s="15" t="s">
        <v>1008</v>
      </c>
      <c r="N1258" s="15" t="s">
        <v>101</v>
      </c>
      <c r="O1258" s="18" t="s">
        <v>4553</v>
      </c>
      <c r="P1258" s="22" t="s">
        <v>73</v>
      </c>
      <c r="Q1258" s="15" t="s">
        <v>101</v>
      </c>
      <c r="R1258" s="18" t="s">
        <v>2685</v>
      </c>
      <c r="S1258" s="22" t="b">
        <f t="shared" si="190"/>
        <v>0</v>
      </c>
      <c r="T1258" s="18">
        <v>0</v>
      </c>
      <c r="U1258" s="18">
        <v>0</v>
      </c>
      <c r="V1258" s="15" t="s">
        <v>1009</v>
      </c>
      <c r="W1258" s="18" t="s">
        <v>1388</v>
      </c>
      <c r="X1258" s="18"/>
      <c r="Y1258" s="15" t="s">
        <v>73</v>
      </c>
      <c r="Z1258" s="18" t="s">
        <v>6901</v>
      </c>
      <c r="AA1258" s="18" t="s">
        <v>71</v>
      </c>
      <c r="AB1258" s="18" t="s">
        <v>1408</v>
      </c>
      <c r="AC1258" s="67" t="e">
        <f>+VLOOKUP("*"&amp;L1258&amp;"*",'[2]REGISTROS SANITARIOS'!$D$732:$E$1070,2,FALSE)</f>
        <v>#N/A</v>
      </c>
      <c r="AD1258" s="22" t="s">
        <v>44</v>
      </c>
      <c r="AE1258" s="16">
        <v>45802</v>
      </c>
      <c r="AF1258" s="34" t="s">
        <v>73</v>
      </c>
      <c r="AG1258" s="24" t="s">
        <v>8254</v>
      </c>
      <c r="AH1258" s="18">
        <v>0</v>
      </c>
      <c r="AI1258" s="18" t="s">
        <v>8252</v>
      </c>
      <c r="AJ1258" s="17">
        <v>770</v>
      </c>
      <c r="AK1258" s="25">
        <v>770</v>
      </c>
      <c r="AL1258" s="25">
        <v>5625</v>
      </c>
      <c r="AM1258" s="35">
        <v>0</v>
      </c>
      <c r="AN1258" s="49">
        <f t="shared" si="192"/>
        <v>4331250</v>
      </c>
      <c r="AO1258" s="18"/>
      <c r="AP1258" s="15">
        <v>1</v>
      </c>
      <c r="AQ1258" s="43" t="str">
        <f t="shared" si="193"/>
        <v>SI</v>
      </c>
      <c r="AR1258" s="44">
        <f t="shared" si="194"/>
        <v>4331250</v>
      </c>
      <c r="AS1258" s="44">
        <f t="shared" si="195"/>
        <v>4331250</v>
      </c>
      <c r="AT1258" s="44">
        <f t="shared" si="196"/>
        <v>4331250</v>
      </c>
      <c r="AU1258" s="44">
        <f t="shared" si="197"/>
        <v>4331250</v>
      </c>
      <c r="AV1258" s="45" t="b">
        <f t="shared" si="198"/>
        <v>1</v>
      </c>
      <c r="AW1258" s="45" t="b">
        <f t="shared" si="199"/>
        <v>1</v>
      </c>
      <c r="AX1258" s="45"/>
    </row>
    <row r="1259" spans="1:50" s="36" customFormat="1" ht="27.75" customHeight="1" x14ac:dyDescent="0.15">
      <c r="A1259" s="36" t="str">
        <f t="shared" si="191"/>
        <v>Cooperativa de Hospitales de Antioquia - COHAN201151005</v>
      </c>
      <c r="B1259" s="36" t="b">
        <f>+A1259='[1]Anexo 9'!A1259</f>
        <v>1</v>
      </c>
      <c r="C1259" s="18">
        <v>890985122</v>
      </c>
      <c r="D1259" s="18" t="s">
        <v>1031</v>
      </c>
      <c r="E1259" s="15" t="s">
        <v>98</v>
      </c>
      <c r="F1259" s="15" t="s">
        <v>62</v>
      </c>
      <c r="G1259" s="15" t="s">
        <v>3155</v>
      </c>
      <c r="H1259" s="15" t="s">
        <v>3155</v>
      </c>
      <c r="I1259" s="15" t="s">
        <v>3155</v>
      </c>
      <c r="J1259" s="15">
        <v>6</v>
      </c>
      <c r="K1259" s="15" t="s">
        <v>3155</v>
      </c>
      <c r="L1259" s="15">
        <v>201151005</v>
      </c>
      <c r="M1259" s="15" t="s">
        <v>460</v>
      </c>
      <c r="N1259" s="15" t="s">
        <v>91</v>
      </c>
      <c r="O1259" s="18" t="s">
        <v>2790</v>
      </c>
      <c r="P1259" s="22" t="s">
        <v>3841</v>
      </c>
      <c r="Q1259" s="15" t="s">
        <v>462</v>
      </c>
      <c r="R1259" s="18" t="s">
        <v>1679</v>
      </c>
      <c r="S1259" s="22" t="b">
        <f t="shared" si="190"/>
        <v>0</v>
      </c>
      <c r="T1259" s="18">
        <v>0</v>
      </c>
      <c r="U1259" s="18">
        <v>0</v>
      </c>
      <c r="V1259" s="15" t="s">
        <v>464</v>
      </c>
      <c r="W1259" s="18" t="s">
        <v>6154</v>
      </c>
      <c r="X1259" s="18"/>
      <c r="Y1259" s="15" t="s">
        <v>73</v>
      </c>
      <c r="Z1259" s="18" t="s">
        <v>1029</v>
      </c>
      <c r="AA1259" s="18" t="s">
        <v>71</v>
      </c>
      <c r="AB1259" s="18" t="s">
        <v>2791</v>
      </c>
      <c r="AC1259" s="67" t="e">
        <f>+VLOOKUP("*"&amp;L1259&amp;"*",'[2]REGISTROS SANITARIOS'!$D$732:$E$1070,2,FALSE)</f>
        <v>#N/A</v>
      </c>
      <c r="AD1259" s="22" t="s">
        <v>44</v>
      </c>
      <c r="AE1259" s="16">
        <v>47143</v>
      </c>
      <c r="AF1259" s="34" t="s">
        <v>73</v>
      </c>
      <c r="AG1259" s="24">
        <v>1</v>
      </c>
      <c r="AH1259" s="18">
        <v>0</v>
      </c>
      <c r="AI1259" s="18" t="s">
        <v>8251</v>
      </c>
      <c r="AJ1259" s="17">
        <v>1540</v>
      </c>
      <c r="AK1259" s="25">
        <v>1540</v>
      </c>
      <c r="AL1259" s="25">
        <v>3644</v>
      </c>
      <c r="AM1259" s="35">
        <v>0</v>
      </c>
      <c r="AN1259" s="49">
        <f t="shared" si="192"/>
        <v>5611760</v>
      </c>
      <c r="AO1259" s="18"/>
      <c r="AP1259" s="15">
        <v>1</v>
      </c>
      <c r="AQ1259" s="43" t="str">
        <f t="shared" si="193"/>
        <v>SI</v>
      </c>
      <c r="AR1259" s="44">
        <f t="shared" si="194"/>
        <v>5611760</v>
      </c>
      <c r="AS1259" s="44">
        <f t="shared" si="195"/>
        <v>5611760</v>
      </c>
      <c r="AT1259" s="44">
        <f t="shared" si="196"/>
        <v>5611760</v>
      </c>
      <c r="AU1259" s="44">
        <f t="shared" si="197"/>
        <v>5611760</v>
      </c>
      <c r="AV1259" s="45" t="b">
        <f t="shared" si="198"/>
        <v>1</v>
      </c>
      <c r="AW1259" s="45" t="b">
        <f t="shared" si="199"/>
        <v>1</v>
      </c>
      <c r="AX1259" s="45"/>
    </row>
    <row r="1260" spans="1:50" s="36" customFormat="1" ht="27.75" customHeight="1" x14ac:dyDescent="0.15">
      <c r="A1260" s="36" t="str">
        <f t="shared" si="191"/>
        <v>Cooperativa de Hospitales de Antioquia - COHAN201151410</v>
      </c>
      <c r="B1260" s="36" t="b">
        <f>+A1260='[1]Anexo 9'!A1260</f>
        <v>1</v>
      </c>
      <c r="C1260" s="18">
        <v>890985122</v>
      </c>
      <c r="D1260" s="18" t="s">
        <v>1031</v>
      </c>
      <c r="E1260" s="15" t="s">
        <v>98</v>
      </c>
      <c r="F1260" s="15" t="s">
        <v>62</v>
      </c>
      <c r="G1260" s="15" t="s">
        <v>3155</v>
      </c>
      <c r="H1260" s="15" t="s">
        <v>3155</v>
      </c>
      <c r="I1260" s="15" t="s">
        <v>3155</v>
      </c>
      <c r="J1260" s="15">
        <v>7</v>
      </c>
      <c r="K1260" s="15" t="s">
        <v>3155</v>
      </c>
      <c r="L1260" s="15">
        <v>201151410</v>
      </c>
      <c r="M1260" s="15" t="s">
        <v>467</v>
      </c>
      <c r="N1260" s="15" t="s">
        <v>101</v>
      </c>
      <c r="O1260" s="18" t="s">
        <v>4554</v>
      </c>
      <c r="P1260" s="22" t="s">
        <v>3841</v>
      </c>
      <c r="Q1260" s="15" t="s">
        <v>101</v>
      </c>
      <c r="R1260" s="18" t="s">
        <v>2792</v>
      </c>
      <c r="S1260" s="22" t="b">
        <f t="shared" si="190"/>
        <v>0</v>
      </c>
      <c r="T1260" s="18">
        <v>0</v>
      </c>
      <c r="U1260" s="18">
        <v>0</v>
      </c>
      <c r="V1260" s="15" t="s">
        <v>469</v>
      </c>
      <c r="W1260" s="18" t="s">
        <v>587</v>
      </c>
      <c r="X1260" s="18"/>
      <c r="Y1260" s="15" t="s">
        <v>73</v>
      </c>
      <c r="Z1260" s="18" t="s">
        <v>1029</v>
      </c>
      <c r="AA1260" s="18" t="s">
        <v>71</v>
      </c>
      <c r="AB1260" s="18" t="s">
        <v>1515</v>
      </c>
      <c r="AC1260" s="67" t="e">
        <f>+VLOOKUP("*"&amp;L1260&amp;"*",'[2]REGISTROS SANITARIOS'!$D$732:$E$1070,2,FALSE)</f>
        <v>#N/A</v>
      </c>
      <c r="AD1260" s="22" t="s">
        <v>44</v>
      </c>
      <c r="AE1260" s="16">
        <v>46456</v>
      </c>
      <c r="AF1260" s="34" t="s">
        <v>73</v>
      </c>
      <c r="AG1260" s="24">
        <v>1</v>
      </c>
      <c r="AH1260" s="18">
        <v>0</v>
      </c>
      <c r="AI1260" s="18" t="s">
        <v>8247</v>
      </c>
      <c r="AJ1260" s="17">
        <v>4675</v>
      </c>
      <c r="AK1260" s="25">
        <v>4675</v>
      </c>
      <c r="AL1260" s="25">
        <v>4050</v>
      </c>
      <c r="AM1260" s="35">
        <v>0.19</v>
      </c>
      <c r="AN1260" s="49">
        <f t="shared" si="192"/>
        <v>22531162.5</v>
      </c>
      <c r="AO1260" s="18"/>
      <c r="AP1260" s="15">
        <v>1</v>
      </c>
      <c r="AQ1260" s="43" t="str">
        <f t="shared" si="193"/>
        <v>SI</v>
      </c>
      <c r="AR1260" s="44">
        <f t="shared" si="194"/>
        <v>22531162.5</v>
      </c>
      <c r="AS1260" s="44">
        <f t="shared" si="195"/>
        <v>18933750</v>
      </c>
      <c r="AT1260" s="44">
        <f t="shared" si="196"/>
        <v>18933750</v>
      </c>
      <c r="AU1260" s="44">
        <f t="shared" si="197"/>
        <v>22531162.5</v>
      </c>
      <c r="AV1260" s="45" t="b">
        <f t="shared" si="198"/>
        <v>1</v>
      </c>
      <c r="AW1260" s="45" t="b">
        <f t="shared" si="199"/>
        <v>0</v>
      </c>
      <c r="AX1260" s="45"/>
    </row>
    <row r="1261" spans="1:50" s="36" customFormat="1" ht="27.75" customHeight="1" x14ac:dyDescent="0.15">
      <c r="A1261" s="36" t="str">
        <f t="shared" si="191"/>
        <v>Cooperativa de Hospitales de Antioquia - COHAN201151508</v>
      </c>
      <c r="B1261" s="36" t="b">
        <f>+A1261='[1]Anexo 9'!A1261</f>
        <v>1</v>
      </c>
      <c r="C1261" s="18">
        <v>890985122</v>
      </c>
      <c r="D1261" s="18" t="s">
        <v>1031</v>
      </c>
      <c r="E1261" s="15" t="s">
        <v>98</v>
      </c>
      <c r="F1261" s="15" t="s">
        <v>628</v>
      </c>
      <c r="G1261" s="15">
        <f>+VLOOKUP(F1261,[3]Sheet1!$E$3:$G$74,3,FALSE)</f>
        <v>2</v>
      </c>
      <c r="H1261" s="15">
        <f>+VLOOKUP(D1261&amp;F1261,'TD para paquetes'!$E$3:$I$441,5,FALSE)</f>
        <v>2</v>
      </c>
      <c r="I1261" s="15" t="s">
        <v>1025</v>
      </c>
      <c r="J1261" s="15">
        <v>4</v>
      </c>
      <c r="K1261" s="15">
        <v>4</v>
      </c>
      <c r="L1261" s="15">
        <v>201151508</v>
      </c>
      <c r="M1261" s="15" t="s">
        <v>629</v>
      </c>
      <c r="N1261" s="15" t="s">
        <v>630</v>
      </c>
      <c r="O1261" s="18" t="s">
        <v>2851</v>
      </c>
      <c r="P1261" s="22" t="s">
        <v>3841</v>
      </c>
      <c r="Q1261" s="15" t="s">
        <v>632</v>
      </c>
      <c r="R1261" s="18" t="s">
        <v>2685</v>
      </c>
      <c r="S1261" s="22" t="b">
        <f t="shared" si="190"/>
        <v>0</v>
      </c>
      <c r="T1261" s="18">
        <v>0</v>
      </c>
      <c r="U1261" s="18">
        <v>0</v>
      </c>
      <c r="V1261" s="15"/>
      <c r="W1261" s="18" t="s">
        <v>2852</v>
      </c>
      <c r="X1261" s="18" t="s">
        <v>8773</v>
      </c>
      <c r="Y1261" s="15" t="s">
        <v>68</v>
      </c>
      <c r="Z1261" s="18" t="s">
        <v>229</v>
      </c>
      <c r="AA1261" s="18" t="s">
        <v>71</v>
      </c>
      <c r="AB1261" s="18" t="s">
        <v>633</v>
      </c>
      <c r="AC1261" s="67" t="e">
        <f>+VLOOKUP("*"&amp;L1261&amp;"*",'[2]REGISTROS SANITARIOS'!$D$732:$E$1070,2,FALSE)</f>
        <v>#N/A</v>
      </c>
      <c r="AD1261" s="22" t="s">
        <v>44</v>
      </c>
      <c r="AE1261" s="16">
        <v>44318</v>
      </c>
      <c r="AF1261" s="34" t="s">
        <v>73</v>
      </c>
      <c r="AG1261" s="24" t="s">
        <v>8255</v>
      </c>
      <c r="AH1261" s="18">
        <v>0</v>
      </c>
      <c r="AI1261" s="18" t="s">
        <v>8248</v>
      </c>
      <c r="AJ1261" s="17">
        <v>7425</v>
      </c>
      <c r="AK1261" s="25">
        <v>7425</v>
      </c>
      <c r="AL1261" s="25">
        <v>5694</v>
      </c>
      <c r="AM1261" s="35">
        <v>0</v>
      </c>
      <c r="AN1261" s="49">
        <f t="shared" si="192"/>
        <v>42277950</v>
      </c>
      <c r="AO1261" s="18"/>
      <c r="AP1261" s="15">
        <v>1</v>
      </c>
      <c r="AQ1261" s="43" t="str">
        <f t="shared" si="193"/>
        <v>SI</v>
      </c>
      <c r="AR1261" s="44">
        <f t="shared" si="194"/>
        <v>42277950</v>
      </c>
      <c r="AS1261" s="44">
        <f t="shared" si="195"/>
        <v>42277950</v>
      </c>
      <c r="AT1261" s="44">
        <f t="shared" si="196"/>
        <v>42277950</v>
      </c>
      <c r="AU1261" s="44">
        <f t="shared" si="197"/>
        <v>42277950</v>
      </c>
      <c r="AV1261" s="45" t="b">
        <f t="shared" si="198"/>
        <v>1</v>
      </c>
      <c r="AW1261" s="45" t="b">
        <f t="shared" si="199"/>
        <v>1</v>
      </c>
      <c r="AX1261" s="45"/>
    </row>
    <row r="1262" spans="1:50" s="36" customFormat="1" ht="27.75" customHeight="1" x14ac:dyDescent="0.15">
      <c r="A1262" s="36" t="str">
        <f t="shared" si="191"/>
        <v>Cooperativa de Hospitales de Antioquia - COHAN201151509</v>
      </c>
      <c r="B1262" s="36" t="b">
        <f>+A1262='[1]Anexo 9'!A1262</f>
        <v>1</v>
      </c>
      <c r="C1262" s="18">
        <v>890985122</v>
      </c>
      <c r="D1262" s="18" t="s">
        <v>1031</v>
      </c>
      <c r="E1262" s="15" t="s">
        <v>98</v>
      </c>
      <c r="F1262" s="15" t="s">
        <v>628</v>
      </c>
      <c r="G1262" s="15">
        <f>+VLOOKUP(F1262,[3]Sheet1!$E$3:$G$74,3,FALSE)</f>
        <v>2</v>
      </c>
      <c r="H1262" s="15">
        <f>+VLOOKUP(D1262&amp;F1262,'TD para paquetes'!$E$3:$I$441,5,FALSE)</f>
        <v>2</v>
      </c>
      <c r="I1262" s="15" t="s">
        <v>1025</v>
      </c>
      <c r="J1262" s="15">
        <v>4</v>
      </c>
      <c r="K1262" s="15">
        <v>4</v>
      </c>
      <c r="L1262" s="15">
        <v>201151509</v>
      </c>
      <c r="M1262" s="15" t="s">
        <v>634</v>
      </c>
      <c r="N1262" s="15" t="s">
        <v>630</v>
      </c>
      <c r="O1262" s="18" t="s">
        <v>2853</v>
      </c>
      <c r="P1262" s="22" t="s">
        <v>3841</v>
      </c>
      <c r="Q1262" s="15" t="s">
        <v>636</v>
      </c>
      <c r="R1262" s="18" t="s">
        <v>2511</v>
      </c>
      <c r="S1262" s="22" t="b">
        <f t="shared" si="190"/>
        <v>0</v>
      </c>
      <c r="T1262" s="18">
        <v>0</v>
      </c>
      <c r="U1262" s="18">
        <v>0</v>
      </c>
      <c r="V1262" s="15"/>
      <c r="W1262" s="18" t="s">
        <v>2852</v>
      </c>
      <c r="X1262" s="18" t="s">
        <v>8773</v>
      </c>
      <c r="Y1262" s="15" t="s">
        <v>68</v>
      </c>
      <c r="Z1262" s="18" t="s">
        <v>229</v>
      </c>
      <c r="AA1262" s="18" t="s">
        <v>71</v>
      </c>
      <c r="AB1262" s="18" t="s">
        <v>633</v>
      </c>
      <c r="AC1262" s="67" t="e">
        <f>+VLOOKUP("*"&amp;L1262&amp;"*",'[2]REGISTROS SANITARIOS'!$D$732:$E$1070,2,FALSE)</f>
        <v>#N/A</v>
      </c>
      <c r="AD1262" s="22" t="s">
        <v>44</v>
      </c>
      <c r="AE1262" s="16">
        <v>44318</v>
      </c>
      <c r="AF1262" s="34" t="s">
        <v>73</v>
      </c>
      <c r="AG1262" s="24" t="s">
        <v>8256</v>
      </c>
      <c r="AH1262" s="18">
        <v>0</v>
      </c>
      <c r="AI1262" s="18" t="s">
        <v>8248</v>
      </c>
      <c r="AJ1262" s="17">
        <v>209</v>
      </c>
      <c r="AK1262" s="25">
        <v>209</v>
      </c>
      <c r="AL1262" s="25">
        <v>27449</v>
      </c>
      <c r="AM1262" s="35">
        <v>0</v>
      </c>
      <c r="AN1262" s="49">
        <f t="shared" si="192"/>
        <v>5736841</v>
      </c>
      <c r="AO1262" s="18"/>
      <c r="AP1262" s="15">
        <v>1</v>
      </c>
      <c r="AQ1262" s="43" t="str">
        <f t="shared" si="193"/>
        <v>SI</v>
      </c>
      <c r="AR1262" s="44">
        <f t="shared" si="194"/>
        <v>5736841</v>
      </c>
      <c r="AS1262" s="44">
        <f t="shared" si="195"/>
        <v>5736841</v>
      </c>
      <c r="AT1262" s="44">
        <f t="shared" si="196"/>
        <v>5736841</v>
      </c>
      <c r="AU1262" s="44">
        <f t="shared" si="197"/>
        <v>5736841</v>
      </c>
      <c r="AV1262" s="45" t="b">
        <f t="shared" si="198"/>
        <v>1</v>
      </c>
      <c r="AW1262" s="45" t="b">
        <f t="shared" si="199"/>
        <v>1</v>
      </c>
      <c r="AX1262" s="45"/>
    </row>
    <row r="1263" spans="1:50" s="36" customFormat="1" ht="27.75" customHeight="1" x14ac:dyDescent="0.15">
      <c r="A1263" s="36" t="str">
        <f t="shared" si="191"/>
        <v>Cooperativa de Hospitales de Antioquia - COHAN201151810</v>
      </c>
      <c r="B1263" s="36" t="b">
        <f>+A1263='[1]Anexo 9'!A1263</f>
        <v>1</v>
      </c>
      <c r="C1263" s="18">
        <v>890985122</v>
      </c>
      <c r="D1263" s="18" t="s">
        <v>1031</v>
      </c>
      <c r="E1263" s="15" t="s">
        <v>98</v>
      </c>
      <c r="F1263" s="15" t="s">
        <v>355</v>
      </c>
      <c r="G1263" s="15">
        <f>+VLOOKUP(F1263,[3]Sheet1!$E$3:$G$74,3,FALSE)</f>
        <v>2</v>
      </c>
      <c r="H1263" s="15">
        <f>+VLOOKUP(D1263&amp;F1263,'TD para paquetes'!$E$3:$I$441,5,FALSE)</f>
        <v>2</v>
      </c>
      <c r="I1263" s="15" t="s">
        <v>1025</v>
      </c>
      <c r="J1263" s="15">
        <v>12</v>
      </c>
      <c r="K1263" s="15">
        <v>12</v>
      </c>
      <c r="L1263" s="15">
        <v>201151810</v>
      </c>
      <c r="M1263" s="15" t="s">
        <v>356</v>
      </c>
      <c r="N1263" s="15" t="s">
        <v>101</v>
      </c>
      <c r="O1263" s="18" t="s">
        <v>2742</v>
      </c>
      <c r="P1263" s="22" t="s">
        <v>3841</v>
      </c>
      <c r="Q1263" s="15" t="s">
        <v>101</v>
      </c>
      <c r="R1263" s="18" t="s">
        <v>2685</v>
      </c>
      <c r="S1263" s="22" t="b">
        <f t="shared" si="190"/>
        <v>0</v>
      </c>
      <c r="T1263" s="18">
        <v>0</v>
      </c>
      <c r="U1263" s="18">
        <v>0</v>
      </c>
      <c r="V1263" s="15" t="s">
        <v>6083</v>
      </c>
      <c r="W1263" s="18" t="s">
        <v>2746</v>
      </c>
      <c r="X1263" s="18"/>
      <c r="Y1263" s="15" t="s">
        <v>68</v>
      </c>
      <c r="Z1263" s="18" t="s">
        <v>2743</v>
      </c>
      <c r="AA1263" s="18" t="s">
        <v>71</v>
      </c>
      <c r="AB1263" s="18" t="s">
        <v>2744</v>
      </c>
      <c r="AC1263" s="67" t="e">
        <f>+VLOOKUP("*"&amp;L1263&amp;"*",'[2]REGISTROS SANITARIOS'!$D$732:$E$1070,2,FALSE)</f>
        <v>#N/A</v>
      </c>
      <c r="AD1263" s="22" t="s">
        <v>44</v>
      </c>
      <c r="AE1263" s="16">
        <v>44479</v>
      </c>
      <c r="AF1263" s="34" t="s">
        <v>73</v>
      </c>
      <c r="AG1263" s="24">
        <v>1</v>
      </c>
      <c r="AH1263" s="18">
        <v>0</v>
      </c>
      <c r="AI1263" s="18" t="s">
        <v>8247</v>
      </c>
      <c r="AJ1263" s="17">
        <v>7150</v>
      </c>
      <c r="AK1263" s="25">
        <v>7150</v>
      </c>
      <c r="AL1263" s="25">
        <v>2313</v>
      </c>
      <c r="AM1263" s="35">
        <v>0.19</v>
      </c>
      <c r="AN1263" s="49">
        <f t="shared" si="192"/>
        <v>19680160.5</v>
      </c>
      <c r="AO1263" s="18"/>
      <c r="AP1263" s="15">
        <v>1</v>
      </c>
      <c r="AQ1263" s="43" t="str">
        <f t="shared" si="193"/>
        <v>SI</v>
      </c>
      <c r="AR1263" s="44">
        <f t="shared" si="194"/>
        <v>19680160.5</v>
      </c>
      <c r="AS1263" s="44">
        <f t="shared" si="195"/>
        <v>16537950</v>
      </c>
      <c r="AT1263" s="44">
        <f t="shared" si="196"/>
        <v>16537950</v>
      </c>
      <c r="AU1263" s="44">
        <f t="shared" si="197"/>
        <v>19680160.5</v>
      </c>
      <c r="AV1263" s="45" t="b">
        <f t="shared" si="198"/>
        <v>1</v>
      </c>
      <c r="AW1263" s="45" t="b">
        <f t="shared" si="199"/>
        <v>0</v>
      </c>
      <c r="AX1263" s="45"/>
    </row>
    <row r="1264" spans="1:50" s="36" customFormat="1" ht="27.75" customHeight="1" x14ac:dyDescent="0.15">
      <c r="A1264" s="36" t="str">
        <f t="shared" si="191"/>
        <v>Cooperativa de Hospitales de Antioquia - COHAN201151910</v>
      </c>
      <c r="B1264" s="36" t="b">
        <f>+A1264='[1]Anexo 9'!A1264</f>
        <v>1</v>
      </c>
      <c r="C1264" s="18">
        <v>890985122</v>
      </c>
      <c r="D1264" s="18" t="s">
        <v>1031</v>
      </c>
      <c r="E1264" s="15" t="s">
        <v>98</v>
      </c>
      <c r="F1264" s="15" t="s">
        <v>355</v>
      </c>
      <c r="G1264" s="15">
        <f>+VLOOKUP(F1264,[3]Sheet1!$E$3:$G$74,3,FALSE)</f>
        <v>2</v>
      </c>
      <c r="H1264" s="15">
        <f>+VLOOKUP(D1264&amp;F1264,'TD para paquetes'!$E$3:$I$441,5,FALSE)</f>
        <v>2</v>
      </c>
      <c r="I1264" s="15" t="s">
        <v>1025</v>
      </c>
      <c r="J1264" s="15">
        <v>12</v>
      </c>
      <c r="K1264" s="15">
        <v>12</v>
      </c>
      <c r="L1264" s="15">
        <v>201151910</v>
      </c>
      <c r="M1264" s="15" t="s">
        <v>360</v>
      </c>
      <c r="N1264" s="15" t="s">
        <v>101</v>
      </c>
      <c r="O1264" s="18" t="s">
        <v>2745</v>
      </c>
      <c r="P1264" s="22" t="s">
        <v>3841</v>
      </c>
      <c r="Q1264" s="15" t="s">
        <v>101</v>
      </c>
      <c r="R1264" s="18" t="s">
        <v>2685</v>
      </c>
      <c r="S1264" s="22" t="b">
        <f t="shared" si="190"/>
        <v>0</v>
      </c>
      <c r="T1264" s="18">
        <v>0</v>
      </c>
      <c r="U1264" s="18">
        <v>0</v>
      </c>
      <c r="V1264" s="15" t="s">
        <v>6083</v>
      </c>
      <c r="W1264" s="18" t="s">
        <v>2746</v>
      </c>
      <c r="X1264" s="18"/>
      <c r="Y1264" s="15" t="s">
        <v>68</v>
      </c>
      <c r="Z1264" s="18" t="s">
        <v>7058</v>
      </c>
      <c r="AA1264" s="18" t="s">
        <v>119</v>
      </c>
      <c r="AB1264" s="18" t="s">
        <v>2744</v>
      </c>
      <c r="AC1264" s="67" t="e">
        <f>+VLOOKUP("*"&amp;L1264&amp;"*",'[2]REGISTROS SANITARIOS'!$D$732:$E$1070,2,FALSE)</f>
        <v>#N/A</v>
      </c>
      <c r="AD1264" s="22" t="s">
        <v>44</v>
      </c>
      <c r="AE1264" s="16">
        <v>44479</v>
      </c>
      <c r="AF1264" s="34" t="s">
        <v>73</v>
      </c>
      <c r="AG1264" s="24">
        <v>1</v>
      </c>
      <c r="AH1264" s="18">
        <v>0</v>
      </c>
      <c r="AI1264" s="18" t="s">
        <v>8247</v>
      </c>
      <c r="AJ1264" s="17">
        <v>1375</v>
      </c>
      <c r="AK1264" s="25">
        <v>1375</v>
      </c>
      <c r="AL1264" s="25">
        <v>2313</v>
      </c>
      <c r="AM1264" s="35">
        <v>0.19</v>
      </c>
      <c r="AN1264" s="49">
        <f t="shared" si="192"/>
        <v>3784646.25</v>
      </c>
      <c r="AO1264" s="18"/>
      <c r="AP1264" s="15">
        <v>1</v>
      </c>
      <c r="AQ1264" s="43" t="str">
        <f t="shared" si="193"/>
        <v>SI</v>
      </c>
      <c r="AR1264" s="44">
        <f t="shared" si="194"/>
        <v>3784646.2499999995</v>
      </c>
      <c r="AS1264" s="44">
        <f t="shared" si="195"/>
        <v>3180375</v>
      </c>
      <c r="AT1264" s="44">
        <f t="shared" si="196"/>
        <v>3180375</v>
      </c>
      <c r="AU1264" s="44">
        <f t="shared" si="197"/>
        <v>3784646.2499999995</v>
      </c>
      <c r="AV1264" s="45" t="b">
        <f t="shared" si="198"/>
        <v>1</v>
      </c>
      <c r="AW1264" s="45" t="b">
        <f t="shared" si="199"/>
        <v>0</v>
      </c>
      <c r="AX1264" s="45"/>
    </row>
    <row r="1265" spans="1:50" s="36" customFormat="1" ht="27.75" customHeight="1" x14ac:dyDescent="0.15">
      <c r="A1265" s="36" t="str">
        <f t="shared" si="191"/>
        <v>Cooperativa de Hospitales de Antioquia - COHAN201152210</v>
      </c>
      <c r="B1265" s="36" t="b">
        <f>+A1265='[1]Anexo 9'!A1265</f>
        <v>1</v>
      </c>
      <c r="C1265" s="18">
        <v>890985122</v>
      </c>
      <c r="D1265" s="18" t="s">
        <v>1031</v>
      </c>
      <c r="E1265" s="15" t="s">
        <v>98</v>
      </c>
      <c r="F1265" s="15" t="s">
        <v>62</v>
      </c>
      <c r="G1265" s="15" t="s">
        <v>3155</v>
      </c>
      <c r="H1265" s="15" t="s">
        <v>3155</v>
      </c>
      <c r="I1265" s="15" t="s">
        <v>3155</v>
      </c>
      <c r="J1265" s="15">
        <v>7</v>
      </c>
      <c r="K1265" s="15" t="s">
        <v>3155</v>
      </c>
      <c r="L1265" s="15">
        <v>201152210</v>
      </c>
      <c r="M1265" s="15" t="s">
        <v>481</v>
      </c>
      <c r="N1265" s="15" t="s">
        <v>101</v>
      </c>
      <c r="O1265" s="18" t="s">
        <v>4555</v>
      </c>
      <c r="P1265" s="22" t="s">
        <v>73</v>
      </c>
      <c r="Q1265" s="15" t="s">
        <v>483</v>
      </c>
      <c r="R1265" s="18" t="s">
        <v>5743</v>
      </c>
      <c r="S1265" s="22" t="b">
        <f t="shared" si="190"/>
        <v>0</v>
      </c>
      <c r="T1265" s="18">
        <v>0</v>
      </c>
      <c r="U1265" s="18">
        <v>0</v>
      </c>
      <c r="V1265" s="15" t="s">
        <v>6084</v>
      </c>
      <c r="W1265" s="18" t="s">
        <v>1517</v>
      </c>
      <c r="X1265" s="18"/>
      <c r="Y1265" s="15" t="s">
        <v>73</v>
      </c>
      <c r="Z1265" s="18" t="s">
        <v>7059</v>
      </c>
      <c r="AA1265" s="18" t="s">
        <v>71</v>
      </c>
      <c r="AB1265" s="18" t="s">
        <v>1518</v>
      </c>
      <c r="AC1265" s="67" t="e">
        <f>+VLOOKUP("*"&amp;L1265&amp;"*",'[2]REGISTROS SANITARIOS'!$D$732:$E$1070,2,FALSE)</f>
        <v>#N/A</v>
      </c>
      <c r="AD1265" s="22" t="s">
        <v>44</v>
      </c>
      <c r="AE1265" s="16">
        <v>47080</v>
      </c>
      <c r="AF1265" s="34" t="s">
        <v>73</v>
      </c>
      <c r="AG1265" s="24" t="s">
        <v>8257</v>
      </c>
      <c r="AH1265" s="18">
        <v>0</v>
      </c>
      <c r="AI1265" s="18" t="s">
        <v>8250</v>
      </c>
      <c r="AJ1265" s="17">
        <v>9900</v>
      </c>
      <c r="AK1265" s="25">
        <v>9900</v>
      </c>
      <c r="AL1265" s="25">
        <v>199</v>
      </c>
      <c r="AM1265" s="35">
        <v>0</v>
      </c>
      <c r="AN1265" s="49">
        <f t="shared" si="192"/>
        <v>1970100</v>
      </c>
      <c r="AO1265" s="18"/>
      <c r="AP1265" s="15">
        <v>1</v>
      </c>
      <c r="AQ1265" s="43" t="str">
        <f t="shared" si="193"/>
        <v>SI</v>
      </c>
      <c r="AR1265" s="44">
        <f t="shared" si="194"/>
        <v>1970100</v>
      </c>
      <c r="AS1265" s="44">
        <f t="shared" si="195"/>
        <v>1970100</v>
      </c>
      <c r="AT1265" s="44">
        <f t="shared" si="196"/>
        <v>1970100</v>
      </c>
      <c r="AU1265" s="44">
        <f t="shared" si="197"/>
        <v>1970100</v>
      </c>
      <c r="AV1265" s="45" t="b">
        <f t="shared" si="198"/>
        <v>1</v>
      </c>
      <c r="AW1265" s="45" t="b">
        <f t="shared" si="199"/>
        <v>1</v>
      </c>
      <c r="AX1265" s="45"/>
    </row>
    <row r="1266" spans="1:50" s="36" customFormat="1" ht="27.75" customHeight="1" x14ac:dyDescent="0.15">
      <c r="A1266" s="36" t="str">
        <f t="shared" si="191"/>
        <v>Cooperativa de Hospitales de Antioquia - COHAN201152310</v>
      </c>
      <c r="B1266" s="36" t="b">
        <f>+A1266='[1]Anexo 9'!A1266</f>
        <v>1</v>
      </c>
      <c r="C1266" s="18">
        <v>890985122</v>
      </c>
      <c r="D1266" s="18" t="s">
        <v>1031</v>
      </c>
      <c r="E1266" s="15" t="s">
        <v>98</v>
      </c>
      <c r="F1266" s="15" t="s">
        <v>62</v>
      </c>
      <c r="G1266" s="15" t="s">
        <v>3155</v>
      </c>
      <c r="H1266" s="15" t="s">
        <v>3155</v>
      </c>
      <c r="I1266" s="15" t="s">
        <v>3155</v>
      </c>
      <c r="J1266" s="15">
        <v>5</v>
      </c>
      <c r="K1266" s="15" t="s">
        <v>3155</v>
      </c>
      <c r="L1266" s="15">
        <v>201152310</v>
      </c>
      <c r="M1266" s="15" t="s">
        <v>488</v>
      </c>
      <c r="N1266" s="15" t="s">
        <v>101</v>
      </c>
      <c r="O1266" s="18" t="s">
        <v>4556</v>
      </c>
      <c r="P1266" s="22" t="s">
        <v>73</v>
      </c>
      <c r="Q1266" s="15" t="s">
        <v>490</v>
      </c>
      <c r="R1266" s="18" t="s">
        <v>490</v>
      </c>
      <c r="S1266" s="22" t="s">
        <v>73</v>
      </c>
      <c r="T1266" s="18">
        <v>0</v>
      </c>
      <c r="U1266" s="18">
        <v>0</v>
      </c>
      <c r="V1266" s="15" t="s">
        <v>492</v>
      </c>
      <c r="W1266" s="18" t="s">
        <v>2688</v>
      </c>
      <c r="X1266" s="18"/>
      <c r="Y1266" s="15" t="s">
        <v>73</v>
      </c>
      <c r="Z1266" s="18" t="s">
        <v>7059</v>
      </c>
      <c r="AA1266" s="18" t="s">
        <v>71</v>
      </c>
      <c r="AB1266" s="18" t="s">
        <v>1519</v>
      </c>
      <c r="AC1266" s="67" t="e">
        <f>+VLOOKUP("*"&amp;L1266&amp;"*",'[2]REGISTROS SANITARIOS'!$D$732:$E$1070,2,FALSE)</f>
        <v>#N/A</v>
      </c>
      <c r="AD1266" s="22" t="s">
        <v>44</v>
      </c>
      <c r="AE1266" s="16">
        <v>47107</v>
      </c>
      <c r="AF1266" s="34" t="s">
        <v>73</v>
      </c>
      <c r="AG1266" s="24">
        <v>1</v>
      </c>
      <c r="AH1266" s="18">
        <v>0</v>
      </c>
      <c r="AI1266" s="18" t="s">
        <v>8251</v>
      </c>
      <c r="AJ1266" s="17">
        <v>1980</v>
      </c>
      <c r="AK1266" s="25">
        <v>1980</v>
      </c>
      <c r="AL1266" s="25">
        <v>1725</v>
      </c>
      <c r="AM1266" s="35">
        <v>0.19</v>
      </c>
      <c r="AN1266" s="49">
        <f t="shared" si="192"/>
        <v>4064444.9999999995</v>
      </c>
      <c r="AO1266" s="18"/>
      <c r="AP1266" s="15">
        <v>1</v>
      </c>
      <c r="AQ1266" s="43" t="str">
        <f t="shared" si="193"/>
        <v>SI</v>
      </c>
      <c r="AR1266" s="44">
        <f t="shared" si="194"/>
        <v>4064445</v>
      </c>
      <c r="AS1266" s="44">
        <f t="shared" si="195"/>
        <v>3415500</v>
      </c>
      <c r="AT1266" s="44">
        <f t="shared" si="196"/>
        <v>3415500</v>
      </c>
      <c r="AU1266" s="44">
        <f t="shared" si="197"/>
        <v>4064445</v>
      </c>
      <c r="AV1266" s="45" t="b">
        <f t="shared" si="198"/>
        <v>1</v>
      </c>
      <c r="AW1266" s="45" t="b">
        <f t="shared" si="199"/>
        <v>0</v>
      </c>
      <c r="AX1266" s="45"/>
    </row>
    <row r="1267" spans="1:50" s="36" customFormat="1" ht="27.75" customHeight="1" x14ac:dyDescent="0.15">
      <c r="A1267" s="36" t="str">
        <f t="shared" si="191"/>
        <v>Cooperativa de Hospitales de Antioquia - COHAN201152501</v>
      </c>
      <c r="B1267" s="36" t="b">
        <f>+A1267='[1]Anexo 9'!A1267</f>
        <v>1</v>
      </c>
      <c r="C1267" s="18">
        <v>890985122</v>
      </c>
      <c r="D1267" s="18" t="s">
        <v>1031</v>
      </c>
      <c r="E1267" s="15" t="s">
        <v>98</v>
      </c>
      <c r="F1267" s="15" t="s">
        <v>62</v>
      </c>
      <c r="G1267" s="15" t="s">
        <v>3155</v>
      </c>
      <c r="H1267" s="15" t="s">
        <v>3155</v>
      </c>
      <c r="I1267" s="15" t="s">
        <v>3155</v>
      </c>
      <c r="J1267" s="15">
        <v>9</v>
      </c>
      <c r="K1267" s="15" t="s">
        <v>3155</v>
      </c>
      <c r="L1267" s="15">
        <v>201152501</v>
      </c>
      <c r="M1267" s="15" t="s">
        <v>2796</v>
      </c>
      <c r="N1267" s="15" t="s">
        <v>2797</v>
      </c>
      <c r="O1267" s="18" t="s">
        <v>2798</v>
      </c>
      <c r="P1267" s="22" t="s">
        <v>3841</v>
      </c>
      <c r="Q1267" s="15" t="s">
        <v>2799</v>
      </c>
      <c r="R1267" s="18" t="s">
        <v>1679</v>
      </c>
      <c r="S1267" s="22" t="b">
        <f>+R1267=Q1267</f>
        <v>0</v>
      </c>
      <c r="T1267" s="18">
        <v>0</v>
      </c>
      <c r="U1267" s="18">
        <v>0</v>
      </c>
      <c r="V1267" s="15" t="s">
        <v>2800</v>
      </c>
      <c r="W1267" s="18" t="s">
        <v>2134</v>
      </c>
      <c r="X1267" s="18"/>
      <c r="Y1267" s="15" t="s">
        <v>68</v>
      </c>
      <c r="Z1267" s="18" t="s">
        <v>2801</v>
      </c>
      <c r="AA1267" s="18" t="s">
        <v>71</v>
      </c>
      <c r="AB1267" s="18" t="s">
        <v>2802</v>
      </c>
      <c r="AC1267" s="67" t="e">
        <f>+VLOOKUP("*"&amp;L1267&amp;"*",'[2]REGISTROS SANITARIOS'!$D$732:$E$1070,2,FALSE)</f>
        <v>#N/A</v>
      </c>
      <c r="AD1267" s="22" t="s">
        <v>44</v>
      </c>
      <c r="AE1267" s="16">
        <v>43494</v>
      </c>
      <c r="AF1267" s="34" t="s">
        <v>68</v>
      </c>
      <c r="AG1267" s="24" t="s">
        <v>8258</v>
      </c>
      <c r="AH1267" s="18">
        <v>0</v>
      </c>
      <c r="AI1267" s="18" t="s">
        <v>8248</v>
      </c>
      <c r="AJ1267" s="17">
        <v>8250</v>
      </c>
      <c r="AK1267" s="25">
        <v>8250</v>
      </c>
      <c r="AL1267" s="25">
        <v>3056</v>
      </c>
      <c r="AM1267" s="35">
        <v>0</v>
      </c>
      <c r="AN1267" s="49">
        <f t="shared" si="192"/>
        <v>25212000</v>
      </c>
      <c r="AO1267" s="18"/>
      <c r="AP1267" s="15">
        <v>1</v>
      </c>
      <c r="AQ1267" s="43" t="str">
        <f t="shared" si="193"/>
        <v>SI</v>
      </c>
      <c r="AR1267" s="44">
        <f t="shared" si="194"/>
        <v>25212000</v>
      </c>
      <c r="AS1267" s="44">
        <f t="shared" si="195"/>
        <v>25212000</v>
      </c>
      <c r="AT1267" s="44">
        <f t="shared" si="196"/>
        <v>25212000</v>
      </c>
      <c r="AU1267" s="44">
        <f t="shared" si="197"/>
        <v>25212000</v>
      </c>
      <c r="AV1267" s="45" t="b">
        <f t="shared" si="198"/>
        <v>1</v>
      </c>
      <c r="AW1267" s="45" t="b">
        <f t="shared" si="199"/>
        <v>1</v>
      </c>
      <c r="AX1267" s="45"/>
    </row>
    <row r="1268" spans="1:50" s="36" customFormat="1" ht="27.75" customHeight="1" x14ac:dyDescent="0.15">
      <c r="A1268" s="36" t="str">
        <f t="shared" si="191"/>
        <v>Cooperativa de Hospitales de Antioquia - COHAN201152607</v>
      </c>
      <c r="B1268" s="36" t="b">
        <f>+A1268='[1]Anexo 9'!A1268</f>
        <v>1</v>
      </c>
      <c r="C1268" s="18">
        <v>890985122</v>
      </c>
      <c r="D1268" s="18" t="s">
        <v>1031</v>
      </c>
      <c r="E1268" s="15" t="s">
        <v>98</v>
      </c>
      <c r="F1268" s="15" t="s">
        <v>62</v>
      </c>
      <c r="G1268" s="15" t="s">
        <v>3155</v>
      </c>
      <c r="H1268" s="15" t="s">
        <v>3155</v>
      </c>
      <c r="I1268" s="15" t="s">
        <v>3155</v>
      </c>
      <c r="J1268" s="15">
        <v>8</v>
      </c>
      <c r="K1268" s="15" t="s">
        <v>3155</v>
      </c>
      <c r="L1268" s="15">
        <v>201152607</v>
      </c>
      <c r="M1268" s="15" t="s">
        <v>495</v>
      </c>
      <c r="N1268" s="15" t="s">
        <v>406</v>
      </c>
      <c r="O1268" s="18" t="s">
        <v>2803</v>
      </c>
      <c r="P1268" s="22" t="s">
        <v>73</v>
      </c>
      <c r="Q1268" s="15" t="s">
        <v>439</v>
      </c>
      <c r="R1268" s="18" t="s">
        <v>2716</v>
      </c>
      <c r="S1268" s="22" t="b">
        <f>+R1268=Q1268</f>
        <v>0</v>
      </c>
      <c r="T1268" s="18">
        <v>0</v>
      </c>
      <c r="U1268" s="18">
        <v>0</v>
      </c>
      <c r="V1268" s="15" t="s">
        <v>497</v>
      </c>
      <c r="W1268" s="18" t="s">
        <v>258</v>
      </c>
      <c r="X1268" s="18"/>
      <c r="Y1268" s="15" t="s">
        <v>73</v>
      </c>
      <c r="Z1268" s="18" t="s">
        <v>2804</v>
      </c>
      <c r="AA1268" s="18" t="s">
        <v>71</v>
      </c>
      <c r="AB1268" s="18" t="s">
        <v>367</v>
      </c>
      <c r="AC1268" s="67" t="e">
        <f>+VLOOKUP("*"&amp;L1268&amp;"*",'[2]REGISTROS SANITARIOS'!$D$732:$E$1070,2,FALSE)</f>
        <v>#N/A</v>
      </c>
      <c r="AD1268" s="22" t="s">
        <v>44</v>
      </c>
      <c r="AE1268" s="16" t="s">
        <v>2039</v>
      </c>
      <c r="AF1268" s="34" t="s">
        <v>8814</v>
      </c>
      <c r="AG1268" s="24">
        <v>1</v>
      </c>
      <c r="AH1268" s="18">
        <v>0</v>
      </c>
      <c r="AI1268" s="18" t="s">
        <v>8248</v>
      </c>
      <c r="AJ1268" s="17">
        <v>687.5</v>
      </c>
      <c r="AK1268" s="25">
        <v>687.5</v>
      </c>
      <c r="AL1268" s="25">
        <v>3500</v>
      </c>
      <c r="AM1268" s="35">
        <v>0.19</v>
      </c>
      <c r="AN1268" s="49">
        <f t="shared" si="192"/>
        <v>2863437.5</v>
      </c>
      <c r="AO1268" s="18"/>
      <c r="AP1268" s="15">
        <v>1</v>
      </c>
      <c r="AQ1268" s="43" t="str">
        <f t="shared" si="193"/>
        <v>SI</v>
      </c>
      <c r="AR1268" s="44">
        <f t="shared" si="194"/>
        <v>2863437.5</v>
      </c>
      <c r="AS1268" s="44">
        <f t="shared" si="195"/>
        <v>2406250</v>
      </c>
      <c r="AT1268" s="44">
        <f t="shared" si="196"/>
        <v>2406250</v>
      </c>
      <c r="AU1268" s="44">
        <f t="shared" si="197"/>
        <v>2863437.5</v>
      </c>
      <c r="AV1268" s="45" t="b">
        <f t="shared" si="198"/>
        <v>1</v>
      </c>
      <c r="AW1268" s="45" t="b">
        <f t="shared" si="199"/>
        <v>0</v>
      </c>
      <c r="AX1268" s="45"/>
    </row>
    <row r="1269" spans="1:50" s="36" customFormat="1" ht="27.75" customHeight="1" x14ac:dyDescent="0.15">
      <c r="A1269" s="36" t="str">
        <f t="shared" si="191"/>
        <v>Cooperativa de Hospitales de Antioquia - COHAN201152915</v>
      </c>
      <c r="B1269" s="36" t="b">
        <f>+A1269='[1]Anexo 9'!A1269</f>
        <v>1</v>
      </c>
      <c r="C1269" s="18">
        <v>890985122</v>
      </c>
      <c r="D1269" s="18" t="s">
        <v>1031</v>
      </c>
      <c r="E1269" s="15" t="s">
        <v>98</v>
      </c>
      <c r="F1269" s="15" t="s">
        <v>62</v>
      </c>
      <c r="G1269" s="15" t="s">
        <v>3155</v>
      </c>
      <c r="H1269" s="15" t="s">
        <v>3155</v>
      </c>
      <c r="I1269" s="15" t="s">
        <v>3155</v>
      </c>
      <c r="J1269" s="15">
        <v>7</v>
      </c>
      <c r="K1269" s="15" t="s">
        <v>3155</v>
      </c>
      <c r="L1269" s="15">
        <v>201152915</v>
      </c>
      <c r="M1269" s="15" t="s">
        <v>1014</v>
      </c>
      <c r="N1269" s="15" t="s">
        <v>101</v>
      </c>
      <c r="O1269" s="18" t="s">
        <v>4557</v>
      </c>
      <c r="P1269" s="22" t="s">
        <v>73</v>
      </c>
      <c r="Q1269" s="15" t="s">
        <v>101</v>
      </c>
      <c r="R1269" s="18" t="s">
        <v>2685</v>
      </c>
      <c r="S1269" s="22" t="b">
        <f>+R1269=Q1269</f>
        <v>0</v>
      </c>
      <c r="T1269" s="18">
        <v>0</v>
      </c>
      <c r="U1269" s="18" t="s">
        <v>6323</v>
      </c>
      <c r="V1269" s="15" t="s">
        <v>6087</v>
      </c>
      <c r="W1269" s="18" t="s">
        <v>2746</v>
      </c>
      <c r="X1269" s="18"/>
      <c r="Y1269" s="15" t="s">
        <v>68</v>
      </c>
      <c r="Z1269" s="18" t="s">
        <v>2743</v>
      </c>
      <c r="AA1269" s="18" t="s">
        <v>71</v>
      </c>
      <c r="AB1269" s="18" t="s">
        <v>7028</v>
      </c>
      <c r="AC1269" s="67" t="e">
        <f>+VLOOKUP("*"&amp;L1269&amp;"*",'[2]REGISTROS SANITARIOS'!$D$732:$E$1070,2,FALSE)</f>
        <v>#N/A</v>
      </c>
      <c r="AD1269" s="22" t="s">
        <v>44</v>
      </c>
      <c r="AE1269" s="16">
        <v>44511</v>
      </c>
      <c r="AF1269" s="34" t="s">
        <v>73</v>
      </c>
      <c r="AG1269" s="24">
        <v>1</v>
      </c>
      <c r="AH1269" s="18">
        <v>0</v>
      </c>
      <c r="AI1269" s="18" t="s">
        <v>8247</v>
      </c>
      <c r="AJ1269" s="17">
        <v>2200</v>
      </c>
      <c r="AK1269" s="25">
        <v>2200</v>
      </c>
      <c r="AL1269" s="25">
        <v>3500</v>
      </c>
      <c r="AM1269" s="35">
        <v>0.19</v>
      </c>
      <c r="AN1269" s="49">
        <f t="shared" si="192"/>
        <v>9163000</v>
      </c>
      <c r="AO1269" s="18"/>
      <c r="AP1269" s="15">
        <v>1</v>
      </c>
      <c r="AQ1269" s="43" t="str">
        <f t="shared" si="193"/>
        <v>SI</v>
      </c>
      <c r="AR1269" s="44">
        <f t="shared" si="194"/>
        <v>9163000</v>
      </c>
      <c r="AS1269" s="44">
        <f t="shared" si="195"/>
        <v>7700000</v>
      </c>
      <c r="AT1269" s="44">
        <f t="shared" si="196"/>
        <v>7700000</v>
      </c>
      <c r="AU1269" s="44">
        <f t="shared" si="197"/>
        <v>9163000</v>
      </c>
      <c r="AV1269" s="45" t="b">
        <f t="shared" si="198"/>
        <v>1</v>
      </c>
      <c r="AW1269" s="45" t="b">
        <f t="shared" si="199"/>
        <v>0</v>
      </c>
      <c r="AX1269" s="45"/>
    </row>
    <row r="1270" spans="1:50" s="36" customFormat="1" ht="27.75" customHeight="1" x14ac:dyDescent="0.15">
      <c r="A1270" s="36" t="str">
        <f t="shared" si="191"/>
        <v>Cooperativa de Hospitales de Antioquia - COHAN201153207</v>
      </c>
      <c r="B1270" s="36" t="b">
        <f>+A1270='[1]Anexo 9'!A1270</f>
        <v>1</v>
      </c>
      <c r="C1270" s="18">
        <v>890985122</v>
      </c>
      <c r="D1270" s="18" t="s">
        <v>1031</v>
      </c>
      <c r="E1270" s="15" t="s">
        <v>98</v>
      </c>
      <c r="F1270" s="15" t="s">
        <v>62</v>
      </c>
      <c r="G1270" s="15" t="s">
        <v>3155</v>
      </c>
      <c r="H1270" s="15" t="s">
        <v>3155</v>
      </c>
      <c r="I1270" s="15" t="s">
        <v>3155</v>
      </c>
      <c r="J1270" s="15">
        <v>9</v>
      </c>
      <c r="K1270" s="15" t="s">
        <v>3155</v>
      </c>
      <c r="L1270" s="15">
        <v>201153207</v>
      </c>
      <c r="M1270" s="15" t="s">
        <v>498</v>
      </c>
      <c r="N1270" s="15" t="s">
        <v>499</v>
      </c>
      <c r="O1270" s="18" t="s">
        <v>2805</v>
      </c>
      <c r="P1270" s="22" t="s">
        <v>73</v>
      </c>
      <c r="Q1270" s="15" t="s">
        <v>501</v>
      </c>
      <c r="R1270" s="18" t="s">
        <v>501</v>
      </c>
      <c r="S1270" s="22" t="s">
        <v>73</v>
      </c>
      <c r="T1270" s="18">
        <v>0</v>
      </c>
      <c r="U1270" s="18" t="s">
        <v>6324</v>
      </c>
      <c r="V1270" s="15" t="s">
        <v>504</v>
      </c>
      <c r="W1270" s="18" t="s">
        <v>505</v>
      </c>
      <c r="X1270" s="18"/>
      <c r="Y1270" s="15" t="s">
        <v>73</v>
      </c>
      <c r="Z1270" s="18" t="s">
        <v>2806</v>
      </c>
      <c r="AA1270" s="18" t="s">
        <v>71</v>
      </c>
      <c r="AB1270" s="18" t="s">
        <v>507</v>
      </c>
      <c r="AC1270" s="67" t="e">
        <f>+VLOOKUP("*"&amp;L1270&amp;"*",'[2]REGISTROS SANITARIOS'!$D$732:$E$1070,2,FALSE)</f>
        <v>#N/A</v>
      </c>
      <c r="AD1270" s="22" t="s">
        <v>44</v>
      </c>
      <c r="AE1270" s="16">
        <v>46447</v>
      </c>
      <c r="AF1270" s="34" t="s">
        <v>73</v>
      </c>
      <c r="AG1270" s="24">
        <v>1</v>
      </c>
      <c r="AH1270" s="18">
        <v>0</v>
      </c>
      <c r="AI1270" s="18" t="s">
        <v>8251</v>
      </c>
      <c r="AJ1270" s="17">
        <v>2200</v>
      </c>
      <c r="AK1270" s="25">
        <v>2200</v>
      </c>
      <c r="AL1270" s="25">
        <v>8250</v>
      </c>
      <c r="AM1270" s="35">
        <v>0</v>
      </c>
      <c r="AN1270" s="49">
        <f t="shared" si="192"/>
        <v>18150000</v>
      </c>
      <c r="AO1270" s="18"/>
      <c r="AP1270" s="15">
        <v>1</v>
      </c>
      <c r="AQ1270" s="43" t="str">
        <f t="shared" si="193"/>
        <v>SI</v>
      </c>
      <c r="AR1270" s="44">
        <f t="shared" si="194"/>
        <v>18150000</v>
      </c>
      <c r="AS1270" s="44">
        <f t="shared" si="195"/>
        <v>18150000</v>
      </c>
      <c r="AT1270" s="44">
        <f t="shared" si="196"/>
        <v>18150000</v>
      </c>
      <c r="AU1270" s="44">
        <f t="shared" si="197"/>
        <v>18150000</v>
      </c>
      <c r="AV1270" s="45" t="b">
        <f t="shared" si="198"/>
        <v>1</v>
      </c>
      <c r="AW1270" s="45" t="b">
        <f t="shared" si="199"/>
        <v>1</v>
      </c>
      <c r="AX1270" s="45"/>
    </row>
    <row r="1271" spans="1:50" s="36" customFormat="1" ht="27.75" customHeight="1" x14ac:dyDescent="0.15">
      <c r="A1271" s="36" t="str">
        <f t="shared" si="191"/>
        <v>Cooperativa de Hospitales de Antioquia - COHAN201153404</v>
      </c>
      <c r="B1271" s="36" t="b">
        <f>+A1271='[1]Anexo 9'!A1271</f>
        <v>1</v>
      </c>
      <c r="C1271" s="18">
        <v>890985122</v>
      </c>
      <c r="D1271" s="18" t="s">
        <v>1031</v>
      </c>
      <c r="E1271" s="15" t="s">
        <v>98</v>
      </c>
      <c r="F1271" s="15" t="s">
        <v>62</v>
      </c>
      <c r="G1271" s="15" t="s">
        <v>3155</v>
      </c>
      <c r="H1271" s="15" t="s">
        <v>3155</v>
      </c>
      <c r="I1271" s="15" t="s">
        <v>3155</v>
      </c>
      <c r="J1271" s="15">
        <v>2</v>
      </c>
      <c r="K1271" s="15" t="s">
        <v>3155</v>
      </c>
      <c r="L1271" s="15">
        <v>201153404</v>
      </c>
      <c r="M1271" s="15" t="s">
        <v>2807</v>
      </c>
      <c r="N1271" s="15" t="s">
        <v>101</v>
      </c>
      <c r="O1271" s="18" t="s">
        <v>2808</v>
      </c>
      <c r="P1271" s="22" t="s">
        <v>3841</v>
      </c>
      <c r="Q1271" s="15" t="s">
        <v>101</v>
      </c>
      <c r="R1271" s="18" t="s">
        <v>2685</v>
      </c>
      <c r="S1271" s="22" t="b">
        <f t="shared" ref="S1271:S1293" si="200">+R1271=Q1271</f>
        <v>0</v>
      </c>
      <c r="T1271" s="18">
        <v>0</v>
      </c>
      <c r="U1271" s="18">
        <v>0</v>
      </c>
      <c r="V1271" s="15" t="s">
        <v>2809</v>
      </c>
      <c r="W1271" s="18" t="s">
        <v>6325</v>
      </c>
      <c r="X1271" s="18"/>
      <c r="Y1271" s="15" t="s">
        <v>73</v>
      </c>
      <c r="Z1271" s="18" t="s">
        <v>7060</v>
      </c>
      <c r="AA1271" s="18" t="s">
        <v>71</v>
      </c>
      <c r="AB1271" s="18" t="s">
        <v>2810</v>
      </c>
      <c r="AC1271" s="67" t="e">
        <f>+VLOOKUP("*"&amp;L1271&amp;"*",'[2]REGISTROS SANITARIOS'!$D$732:$E$1070,2,FALSE)</f>
        <v>#N/A</v>
      </c>
      <c r="AD1271" s="22" t="s">
        <v>44</v>
      </c>
      <c r="AE1271" s="16">
        <v>47818</v>
      </c>
      <c r="AF1271" s="34" t="s">
        <v>73</v>
      </c>
      <c r="AG1271" s="24">
        <v>1</v>
      </c>
      <c r="AH1271" s="18">
        <v>0</v>
      </c>
      <c r="AI1271" s="18" t="s">
        <v>8247</v>
      </c>
      <c r="AJ1271" s="17">
        <v>27.5</v>
      </c>
      <c r="AK1271" s="25">
        <v>27.5</v>
      </c>
      <c r="AL1271" s="25">
        <v>1046250</v>
      </c>
      <c r="AM1271" s="35">
        <v>0</v>
      </c>
      <c r="AN1271" s="49">
        <f t="shared" si="192"/>
        <v>28771875</v>
      </c>
      <c r="AO1271" s="18"/>
      <c r="AP1271" s="15">
        <v>1</v>
      </c>
      <c r="AQ1271" s="43" t="str">
        <f t="shared" si="193"/>
        <v>SI</v>
      </c>
      <c r="AR1271" s="44">
        <f t="shared" si="194"/>
        <v>28771875</v>
      </c>
      <c r="AS1271" s="44">
        <f t="shared" si="195"/>
        <v>28771875</v>
      </c>
      <c r="AT1271" s="44">
        <f t="shared" si="196"/>
        <v>28771875</v>
      </c>
      <c r="AU1271" s="44">
        <f t="shared" si="197"/>
        <v>28771875</v>
      </c>
      <c r="AV1271" s="45" t="b">
        <f t="shared" si="198"/>
        <v>1</v>
      </c>
      <c r="AW1271" s="45" t="b">
        <f t="shared" si="199"/>
        <v>1</v>
      </c>
      <c r="AX1271" s="45"/>
    </row>
    <row r="1272" spans="1:50" s="36" customFormat="1" ht="27.75" customHeight="1" x14ac:dyDescent="0.15">
      <c r="A1272" s="36" t="str">
        <f t="shared" si="191"/>
        <v>Cooperativa de Hospitales de Antioquia - COHAN201153502</v>
      </c>
      <c r="B1272" s="36" t="b">
        <f>+A1272='[1]Anexo 9'!A1272</f>
        <v>1</v>
      </c>
      <c r="C1272" s="18">
        <v>890985122</v>
      </c>
      <c r="D1272" s="18" t="s">
        <v>1031</v>
      </c>
      <c r="E1272" s="15" t="s">
        <v>98</v>
      </c>
      <c r="F1272" s="15" t="s">
        <v>62</v>
      </c>
      <c r="G1272" s="15" t="s">
        <v>3155</v>
      </c>
      <c r="H1272" s="15" t="s">
        <v>3155</v>
      </c>
      <c r="I1272" s="15" t="s">
        <v>3155</v>
      </c>
      <c r="J1272" s="15">
        <v>7</v>
      </c>
      <c r="K1272" s="15" t="s">
        <v>3155</v>
      </c>
      <c r="L1272" s="15">
        <v>201153502</v>
      </c>
      <c r="M1272" s="15" t="s">
        <v>508</v>
      </c>
      <c r="N1272" s="15" t="s">
        <v>247</v>
      </c>
      <c r="O1272" s="18" t="s">
        <v>2811</v>
      </c>
      <c r="P1272" s="22" t="s">
        <v>3841</v>
      </c>
      <c r="Q1272" s="15" t="s">
        <v>248</v>
      </c>
      <c r="R1272" s="18" t="s">
        <v>1878</v>
      </c>
      <c r="S1272" s="22" t="b">
        <f t="shared" si="200"/>
        <v>0</v>
      </c>
      <c r="T1272" s="18">
        <v>0</v>
      </c>
      <c r="U1272" s="18">
        <v>0</v>
      </c>
      <c r="V1272" s="15" t="s">
        <v>510</v>
      </c>
      <c r="W1272" s="18" t="s">
        <v>6326</v>
      </c>
      <c r="X1272" s="18"/>
      <c r="Y1272" s="15" t="s">
        <v>73</v>
      </c>
      <c r="Z1272" s="18" t="s">
        <v>1029</v>
      </c>
      <c r="AA1272" s="18" t="s">
        <v>71</v>
      </c>
      <c r="AB1272" s="18" t="s">
        <v>367</v>
      </c>
      <c r="AC1272" s="67" t="e">
        <f>+VLOOKUP("*"&amp;L1272&amp;"*",'[2]REGISTROS SANITARIOS'!$D$732:$E$1070,2,FALSE)</f>
        <v>#N/A</v>
      </c>
      <c r="AD1272" s="22" t="s">
        <v>44</v>
      </c>
      <c r="AE1272" s="16" t="s">
        <v>2039</v>
      </c>
      <c r="AF1272" s="34" t="s">
        <v>8814</v>
      </c>
      <c r="AG1272" s="24">
        <v>1</v>
      </c>
      <c r="AH1272" s="18">
        <v>0</v>
      </c>
      <c r="AI1272" s="18" t="s">
        <v>8248</v>
      </c>
      <c r="AJ1272" s="17">
        <v>2310</v>
      </c>
      <c r="AK1272" s="25">
        <v>2310</v>
      </c>
      <c r="AL1272" s="25">
        <v>2688</v>
      </c>
      <c r="AM1272" s="35">
        <v>0.19</v>
      </c>
      <c r="AN1272" s="49">
        <f t="shared" si="192"/>
        <v>7389043.2000000002</v>
      </c>
      <c r="AO1272" s="18"/>
      <c r="AP1272" s="15">
        <v>1</v>
      </c>
      <c r="AQ1272" s="43" t="str">
        <f t="shared" si="193"/>
        <v>SI</v>
      </c>
      <c r="AR1272" s="44">
        <f t="shared" si="194"/>
        <v>7389043.1999999993</v>
      </c>
      <c r="AS1272" s="44">
        <f t="shared" si="195"/>
        <v>6209280</v>
      </c>
      <c r="AT1272" s="44">
        <f t="shared" si="196"/>
        <v>6209280</v>
      </c>
      <c r="AU1272" s="44">
        <f t="shared" si="197"/>
        <v>7389043.1999999993</v>
      </c>
      <c r="AV1272" s="45" t="b">
        <f t="shared" si="198"/>
        <v>1</v>
      </c>
      <c r="AW1272" s="45" t="b">
        <f t="shared" si="199"/>
        <v>0</v>
      </c>
      <c r="AX1272" s="45"/>
    </row>
    <row r="1273" spans="1:50" s="36" customFormat="1" ht="27.75" customHeight="1" x14ac:dyDescent="0.15">
      <c r="A1273" s="36" t="str">
        <f t="shared" si="191"/>
        <v>Cooperativa de Hospitales de Antioquia - COHAN201154111</v>
      </c>
      <c r="B1273" s="36" t="b">
        <f>+A1273='[1]Anexo 9'!A1273</f>
        <v>1</v>
      </c>
      <c r="C1273" s="18">
        <v>890985122</v>
      </c>
      <c r="D1273" s="18" t="s">
        <v>1031</v>
      </c>
      <c r="E1273" s="15" t="s">
        <v>98</v>
      </c>
      <c r="F1273" s="15" t="s">
        <v>62</v>
      </c>
      <c r="G1273" s="15" t="s">
        <v>3155</v>
      </c>
      <c r="H1273" s="15" t="s">
        <v>3155</v>
      </c>
      <c r="I1273" s="15" t="s">
        <v>3155</v>
      </c>
      <c r="J1273" s="15">
        <v>4</v>
      </c>
      <c r="K1273" s="15" t="s">
        <v>3155</v>
      </c>
      <c r="L1273" s="15">
        <v>201154111</v>
      </c>
      <c r="M1273" s="15" t="s">
        <v>520</v>
      </c>
      <c r="N1273" s="15" t="s">
        <v>521</v>
      </c>
      <c r="O1273" s="18" t="s">
        <v>4558</v>
      </c>
      <c r="P1273" s="22" t="s">
        <v>3841</v>
      </c>
      <c r="Q1273" s="15" t="s">
        <v>522</v>
      </c>
      <c r="R1273" s="18" t="s">
        <v>2812</v>
      </c>
      <c r="S1273" s="22" t="b">
        <f t="shared" si="200"/>
        <v>0</v>
      </c>
      <c r="T1273" s="18">
        <v>0</v>
      </c>
      <c r="U1273" s="18">
        <v>0</v>
      </c>
      <c r="V1273" s="15" t="s">
        <v>6088</v>
      </c>
      <c r="W1273" s="18" t="s">
        <v>6310</v>
      </c>
      <c r="X1273" s="18"/>
      <c r="Y1273" s="15" t="s">
        <v>73</v>
      </c>
      <c r="Z1273" s="18" t="s">
        <v>7061</v>
      </c>
      <c r="AA1273" s="18" t="s">
        <v>71</v>
      </c>
      <c r="AB1273" s="18" t="s">
        <v>3064</v>
      </c>
      <c r="AC1273" s="67" t="e">
        <f>+VLOOKUP("*"&amp;L1273&amp;"*",'[2]REGISTROS SANITARIOS'!$D$732:$E$1070,2,FALSE)</f>
        <v>#N/A</v>
      </c>
      <c r="AD1273" s="22" t="s">
        <v>44</v>
      </c>
      <c r="AE1273" s="16">
        <v>45803</v>
      </c>
      <c r="AF1273" s="34" t="s">
        <v>73</v>
      </c>
      <c r="AG1273" s="24">
        <v>1</v>
      </c>
      <c r="AH1273" s="18">
        <v>0</v>
      </c>
      <c r="AI1273" s="18" t="s">
        <v>8251</v>
      </c>
      <c r="AJ1273" s="17">
        <v>2.75</v>
      </c>
      <c r="AK1273" s="25">
        <v>2.75</v>
      </c>
      <c r="AL1273" s="25">
        <v>239625</v>
      </c>
      <c r="AM1273" s="35">
        <v>0.19</v>
      </c>
      <c r="AN1273" s="49">
        <f t="shared" si="192"/>
        <v>784172.8125</v>
      </c>
      <c r="AO1273" s="18"/>
      <c r="AP1273" s="15">
        <v>1</v>
      </c>
      <c r="AQ1273" s="43" t="str">
        <f t="shared" si="193"/>
        <v>SI</v>
      </c>
      <c r="AR1273" s="44">
        <f t="shared" si="194"/>
        <v>784172.8125</v>
      </c>
      <c r="AS1273" s="44">
        <f t="shared" si="195"/>
        <v>658968.75</v>
      </c>
      <c r="AT1273" s="44">
        <f t="shared" si="196"/>
        <v>658968.75</v>
      </c>
      <c r="AU1273" s="44">
        <f t="shared" si="197"/>
        <v>784172.8125</v>
      </c>
      <c r="AV1273" s="45" t="b">
        <f t="shared" si="198"/>
        <v>1</v>
      </c>
      <c r="AW1273" s="45" t="b">
        <f t="shared" si="199"/>
        <v>0</v>
      </c>
      <c r="AX1273" s="45"/>
    </row>
    <row r="1274" spans="1:50" s="36" customFormat="1" ht="27.75" customHeight="1" x14ac:dyDescent="0.15">
      <c r="A1274" s="36" t="str">
        <f t="shared" si="191"/>
        <v>Cooperativa de Hospitales de Antioquia - COHAN201154211</v>
      </c>
      <c r="B1274" s="36" t="b">
        <f>+A1274='[1]Anexo 9'!A1274</f>
        <v>1</v>
      </c>
      <c r="C1274" s="18">
        <v>890985122</v>
      </c>
      <c r="D1274" s="18" t="s">
        <v>1031</v>
      </c>
      <c r="E1274" s="15" t="s">
        <v>98</v>
      </c>
      <c r="F1274" s="15" t="s">
        <v>62</v>
      </c>
      <c r="G1274" s="15" t="s">
        <v>3155</v>
      </c>
      <c r="H1274" s="15" t="s">
        <v>3155</v>
      </c>
      <c r="I1274" s="15" t="s">
        <v>3155</v>
      </c>
      <c r="J1274" s="15">
        <v>10</v>
      </c>
      <c r="K1274" s="15" t="s">
        <v>3155</v>
      </c>
      <c r="L1274" s="15">
        <v>201154211</v>
      </c>
      <c r="M1274" s="15" t="s">
        <v>524</v>
      </c>
      <c r="N1274" s="15" t="s">
        <v>525</v>
      </c>
      <c r="O1274" s="18" t="s">
        <v>4559</v>
      </c>
      <c r="P1274" s="22" t="s">
        <v>3841</v>
      </c>
      <c r="Q1274" s="15" t="s">
        <v>114</v>
      </c>
      <c r="R1274" s="18" t="s">
        <v>2716</v>
      </c>
      <c r="S1274" s="22" t="b">
        <f t="shared" si="200"/>
        <v>0</v>
      </c>
      <c r="T1274" s="18">
        <v>0</v>
      </c>
      <c r="U1274" s="18">
        <v>0</v>
      </c>
      <c r="V1274" s="15"/>
      <c r="W1274" s="18" t="s">
        <v>6327</v>
      </c>
      <c r="X1274" s="18" t="s">
        <v>8774</v>
      </c>
      <c r="Y1274" s="15" t="s">
        <v>68</v>
      </c>
      <c r="Z1274" s="18" t="s">
        <v>7062</v>
      </c>
      <c r="AA1274" s="18" t="s">
        <v>71</v>
      </c>
      <c r="AB1274" s="18" t="s">
        <v>7063</v>
      </c>
      <c r="AC1274" s="67" t="e">
        <f>+VLOOKUP("*"&amp;L1274&amp;"*",'[2]REGISTROS SANITARIOS'!$D$732:$E$1070,2,FALSE)</f>
        <v>#N/A</v>
      </c>
      <c r="AD1274" s="22" t="s">
        <v>44</v>
      </c>
      <c r="AE1274" s="16">
        <v>45172</v>
      </c>
      <c r="AF1274" s="34" t="s">
        <v>73</v>
      </c>
      <c r="AG1274" s="24">
        <v>1</v>
      </c>
      <c r="AH1274" s="18">
        <v>0</v>
      </c>
      <c r="AI1274" s="18" t="s">
        <v>8247</v>
      </c>
      <c r="AJ1274" s="17">
        <v>34650</v>
      </c>
      <c r="AK1274" s="25">
        <v>34650</v>
      </c>
      <c r="AL1274" s="25">
        <v>199</v>
      </c>
      <c r="AM1274" s="35">
        <v>0.19</v>
      </c>
      <c r="AN1274" s="49">
        <f t="shared" si="192"/>
        <v>8205466.5</v>
      </c>
      <c r="AO1274" s="18"/>
      <c r="AP1274" s="15">
        <v>1</v>
      </c>
      <c r="AQ1274" s="43" t="str">
        <f t="shared" si="193"/>
        <v>SI</v>
      </c>
      <c r="AR1274" s="44">
        <f t="shared" si="194"/>
        <v>8205466.5</v>
      </c>
      <c r="AS1274" s="44">
        <f t="shared" si="195"/>
        <v>6895350</v>
      </c>
      <c r="AT1274" s="44">
        <f t="shared" si="196"/>
        <v>6895350</v>
      </c>
      <c r="AU1274" s="44">
        <f t="shared" si="197"/>
        <v>8205466.5</v>
      </c>
      <c r="AV1274" s="45" t="b">
        <f t="shared" si="198"/>
        <v>1</v>
      </c>
      <c r="AW1274" s="45" t="b">
        <f t="shared" si="199"/>
        <v>0</v>
      </c>
      <c r="AX1274" s="45"/>
    </row>
    <row r="1275" spans="1:50" s="36" customFormat="1" ht="27.75" customHeight="1" x14ac:dyDescent="0.15">
      <c r="A1275" s="36" t="str">
        <f t="shared" si="191"/>
        <v>Cooperativa de Hospitales de Antioquia - COHAN201154310</v>
      </c>
      <c r="B1275" s="36" t="b">
        <f>+A1275='[1]Anexo 9'!A1275</f>
        <v>1</v>
      </c>
      <c r="C1275" s="18">
        <v>890985122</v>
      </c>
      <c r="D1275" s="18" t="s">
        <v>1031</v>
      </c>
      <c r="E1275" s="15" t="s">
        <v>98</v>
      </c>
      <c r="F1275" s="15" t="s">
        <v>62</v>
      </c>
      <c r="G1275" s="15" t="s">
        <v>3155</v>
      </c>
      <c r="H1275" s="15" t="s">
        <v>3155</v>
      </c>
      <c r="I1275" s="15" t="s">
        <v>3155</v>
      </c>
      <c r="J1275" s="15">
        <v>4</v>
      </c>
      <c r="K1275" s="15" t="s">
        <v>3155</v>
      </c>
      <c r="L1275" s="15">
        <v>201154310</v>
      </c>
      <c r="M1275" s="15" t="s">
        <v>526</v>
      </c>
      <c r="N1275" s="15" t="s">
        <v>101</v>
      </c>
      <c r="O1275" s="18" t="s">
        <v>4560</v>
      </c>
      <c r="P1275" s="22" t="s">
        <v>3841</v>
      </c>
      <c r="Q1275" s="15" t="s">
        <v>528</v>
      </c>
      <c r="R1275" s="18" t="s">
        <v>5744</v>
      </c>
      <c r="S1275" s="22" t="b">
        <f t="shared" si="200"/>
        <v>0</v>
      </c>
      <c r="T1275" s="18">
        <v>0</v>
      </c>
      <c r="U1275" s="18">
        <v>0</v>
      </c>
      <c r="V1275" s="15" t="s">
        <v>6089</v>
      </c>
      <c r="W1275" s="18" t="s">
        <v>529</v>
      </c>
      <c r="X1275" s="18"/>
      <c r="Y1275" s="15" t="s">
        <v>73</v>
      </c>
      <c r="Z1275" s="18" t="s">
        <v>6670</v>
      </c>
      <c r="AA1275" s="18" t="s">
        <v>71</v>
      </c>
      <c r="AB1275" s="18" t="s">
        <v>531</v>
      </c>
      <c r="AC1275" s="67" t="e">
        <f>+VLOOKUP("*"&amp;L1275&amp;"*",'[2]REGISTROS SANITARIOS'!$D$732:$E$1070,2,FALSE)</f>
        <v>#N/A</v>
      </c>
      <c r="AD1275" s="22" t="s">
        <v>44</v>
      </c>
      <c r="AE1275" s="16">
        <v>45987</v>
      </c>
      <c r="AF1275" s="34" t="s">
        <v>73</v>
      </c>
      <c r="AG1275" s="24">
        <v>1</v>
      </c>
      <c r="AH1275" s="18">
        <v>0</v>
      </c>
      <c r="AI1275" s="18" t="s">
        <v>8251</v>
      </c>
      <c r="AJ1275" s="17">
        <v>24970</v>
      </c>
      <c r="AK1275" s="25">
        <v>24970</v>
      </c>
      <c r="AL1275" s="25">
        <v>154</v>
      </c>
      <c r="AM1275" s="35">
        <v>0.19</v>
      </c>
      <c r="AN1275" s="49">
        <f t="shared" si="192"/>
        <v>4576002.2</v>
      </c>
      <c r="AO1275" s="18"/>
      <c r="AP1275" s="15">
        <v>1</v>
      </c>
      <c r="AQ1275" s="43" t="str">
        <f t="shared" si="193"/>
        <v>SI</v>
      </c>
      <c r="AR1275" s="44">
        <f t="shared" si="194"/>
        <v>4576002.2</v>
      </c>
      <c r="AS1275" s="44">
        <f t="shared" si="195"/>
        <v>3845380</v>
      </c>
      <c r="AT1275" s="44">
        <f t="shared" si="196"/>
        <v>3845380</v>
      </c>
      <c r="AU1275" s="44">
        <f t="shared" si="197"/>
        <v>4576002.2</v>
      </c>
      <c r="AV1275" s="45" t="b">
        <f t="shared" si="198"/>
        <v>1</v>
      </c>
      <c r="AW1275" s="45" t="b">
        <f t="shared" si="199"/>
        <v>0</v>
      </c>
      <c r="AX1275" s="45"/>
    </row>
    <row r="1276" spans="1:50" s="36" customFormat="1" ht="27.75" customHeight="1" x14ac:dyDescent="0.15">
      <c r="A1276" s="36" t="str">
        <f t="shared" si="191"/>
        <v>Cooperativa de Hospitales de Antioquia - COHAN201154320</v>
      </c>
      <c r="B1276" s="36" t="b">
        <f>+A1276='[1]Anexo 9'!A1276</f>
        <v>1</v>
      </c>
      <c r="C1276" s="18">
        <v>890985122</v>
      </c>
      <c r="D1276" s="18" t="s">
        <v>1031</v>
      </c>
      <c r="E1276" s="15" t="s">
        <v>98</v>
      </c>
      <c r="F1276" s="15" t="s">
        <v>62</v>
      </c>
      <c r="G1276" s="15" t="s">
        <v>3155</v>
      </c>
      <c r="H1276" s="15" t="s">
        <v>3155</v>
      </c>
      <c r="I1276" s="15" t="s">
        <v>3155</v>
      </c>
      <c r="J1276" s="15">
        <v>4</v>
      </c>
      <c r="K1276" s="15" t="s">
        <v>3155</v>
      </c>
      <c r="L1276" s="15">
        <v>201154320</v>
      </c>
      <c r="M1276" s="15" t="s">
        <v>532</v>
      </c>
      <c r="N1276" s="15" t="s">
        <v>101</v>
      </c>
      <c r="O1276" s="18" t="s">
        <v>2815</v>
      </c>
      <c r="P1276" s="22" t="s">
        <v>3841</v>
      </c>
      <c r="Q1276" s="15" t="s">
        <v>439</v>
      </c>
      <c r="R1276" s="18" t="s">
        <v>2685</v>
      </c>
      <c r="S1276" s="22" t="b">
        <f t="shared" si="200"/>
        <v>0</v>
      </c>
      <c r="T1276" s="18">
        <v>0</v>
      </c>
      <c r="U1276" s="18" t="s">
        <v>5744</v>
      </c>
      <c r="V1276" s="15" t="s">
        <v>534</v>
      </c>
      <c r="W1276" s="18" t="s">
        <v>529</v>
      </c>
      <c r="X1276" s="18"/>
      <c r="Y1276" s="15" t="s">
        <v>8789</v>
      </c>
      <c r="Z1276" s="18" t="s">
        <v>529</v>
      </c>
      <c r="AA1276" s="18" t="s">
        <v>71</v>
      </c>
      <c r="AB1276" s="18" t="s">
        <v>2816</v>
      </c>
      <c r="AC1276" s="67" t="e">
        <f>+VLOOKUP("*"&amp;L1276&amp;"*",'[2]REGISTROS SANITARIOS'!$D$732:$E$1070,2,FALSE)</f>
        <v>#N/A</v>
      </c>
      <c r="AD1276" s="22" t="s">
        <v>44</v>
      </c>
      <c r="AE1276" s="16">
        <v>43740</v>
      </c>
      <c r="AF1276" s="34" t="s">
        <v>68</v>
      </c>
      <c r="AG1276" s="24">
        <v>1</v>
      </c>
      <c r="AH1276" s="18">
        <v>0</v>
      </c>
      <c r="AI1276" s="18" t="s">
        <v>8248</v>
      </c>
      <c r="AJ1276" s="17">
        <v>24970</v>
      </c>
      <c r="AK1276" s="25">
        <v>24970</v>
      </c>
      <c r="AL1276" s="25">
        <v>6375</v>
      </c>
      <c r="AM1276" s="35">
        <v>0.19</v>
      </c>
      <c r="AN1276" s="49">
        <f t="shared" si="192"/>
        <v>189428662.5</v>
      </c>
      <c r="AO1276" s="18"/>
      <c r="AP1276" s="15">
        <v>1</v>
      </c>
      <c r="AQ1276" s="43" t="str">
        <f t="shared" si="193"/>
        <v>SI</v>
      </c>
      <c r="AR1276" s="44">
        <f t="shared" si="194"/>
        <v>189428662.5</v>
      </c>
      <c r="AS1276" s="44">
        <f t="shared" si="195"/>
        <v>159183750</v>
      </c>
      <c r="AT1276" s="44">
        <f t="shared" si="196"/>
        <v>159183750</v>
      </c>
      <c r="AU1276" s="44">
        <f t="shared" si="197"/>
        <v>189428662.5</v>
      </c>
      <c r="AV1276" s="45" t="b">
        <f t="shared" si="198"/>
        <v>1</v>
      </c>
      <c r="AW1276" s="45" t="b">
        <f t="shared" si="199"/>
        <v>0</v>
      </c>
      <c r="AX1276" s="45"/>
    </row>
    <row r="1277" spans="1:50" s="36" customFormat="1" ht="27.75" customHeight="1" x14ac:dyDescent="0.15">
      <c r="A1277" s="36" t="str">
        <f t="shared" si="191"/>
        <v>Cooperativa de Hospitales de Antioquia - COHAN201154610</v>
      </c>
      <c r="B1277" s="36" t="b">
        <f>+A1277='[1]Anexo 9'!A1277</f>
        <v>1</v>
      </c>
      <c r="C1277" s="18">
        <v>890985122</v>
      </c>
      <c r="D1277" s="18" t="s">
        <v>1031</v>
      </c>
      <c r="E1277" s="15" t="s">
        <v>98</v>
      </c>
      <c r="F1277" s="15" t="s">
        <v>236</v>
      </c>
      <c r="G1277" s="15">
        <f>+VLOOKUP(F1277,[3]Sheet1!$E$3:$G$74,3,FALSE)</f>
        <v>2</v>
      </c>
      <c r="H1277" s="15">
        <f>+VLOOKUP(D1277&amp;F1277,'TD para paquetes'!$E$3:$I$441,5,FALSE)</f>
        <v>2</v>
      </c>
      <c r="I1277" s="15" t="s">
        <v>1025</v>
      </c>
      <c r="J1277" s="15">
        <v>8</v>
      </c>
      <c r="K1277" s="15">
        <v>8</v>
      </c>
      <c r="L1277" s="15">
        <v>201154610</v>
      </c>
      <c r="M1277" s="15" t="s">
        <v>237</v>
      </c>
      <c r="N1277" s="15" t="s">
        <v>101</v>
      </c>
      <c r="O1277" s="18" t="s">
        <v>4561</v>
      </c>
      <c r="P1277" s="22" t="s">
        <v>73</v>
      </c>
      <c r="Q1277" s="15" t="s">
        <v>239</v>
      </c>
      <c r="R1277" s="18" t="s">
        <v>5745</v>
      </c>
      <c r="S1277" s="22" t="b">
        <f t="shared" si="200"/>
        <v>0</v>
      </c>
      <c r="T1277" s="18">
        <v>0</v>
      </c>
      <c r="U1277" s="18">
        <v>0</v>
      </c>
      <c r="V1277" s="15" t="s">
        <v>6091</v>
      </c>
      <c r="W1277" s="18" t="s">
        <v>587</v>
      </c>
      <c r="X1277" s="18"/>
      <c r="Y1277" s="15" t="s">
        <v>73</v>
      </c>
      <c r="Z1277" s="18" t="s">
        <v>1523</v>
      </c>
      <c r="AA1277" s="18" t="s">
        <v>71</v>
      </c>
      <c r="AB1277" s="18" t="s">
        <v>2717</v>
      </c>
      <c r="AC1277" s="67" t="e">
        <f>+VLOOKUP("*"&amp;L1277&amp;"*",'[2]REGISTROS SANITARIOS'!$D$732:$E$1070,2,FALSE)</f>
        <v>#N/A</v>
      </c>
      <c r="AD1277" s="22" t="s">
        <v>44</v>
      </c>
      <c r="AE1277" s="16">
        <v>46221</v>
      </c>
      <c r="AF1277" s="34" t="s">
        <v>73</v>
      </c>
      <c r="AG1277" s="24">
        <v>1</v>
      </c>
      <c r="AH1277" s="18">
        <v>0</v>
      </c>
      <c r="AI1277" s="18" t="s">
        <v>8247</v>
      </c>
      <c r="AJ1277" s="17">
        <v>28600</v>
      </c>
      <c r="AK1277" s="25">
        <v>28600</v>
      </c>
      <c r="AL1277" s="25">
        <v>656</v>
      </c>
      <c r="AM1277" s="35">
        <v>0.19</v>
      </c>
      <c r="AN1277" s="49">
        <f t="shared" si="192"/>
        <v>22326304</v>
      </c>
      <c r="AO1277" s="18"/>
      <c r="AP1277" s="15">
        <v>1</v>
      </c>
      <c r="AQ1277" s="43" t="str">
        <f t="shared" si="193"/>
        <v>SI</v>
      </c>
      <c r="AR1277" s="44">
        <f t="shared" si="194"/>
        <v>22326304</v>
      </c>
      <c r="AS1277" s="44">
        <f t="shared" si="195"/>
        <v>18761600</v>
      </c>
      <c r="AT1277" s="44">
        <f t="shared" si="196"/>
        <v>18761600</v>
      </c>
      <c r="AU1277" s="44">
        <f t="shared" si="197"/>
        <v>22326304</v>
      </c>
      <c r="AV1277" s="45" t="b">
        <f t="shared" si="198"/>
        <v>1</v>
      </c>
      <c r="AW1277" s="45" t="b">
        <f t="shared" si="199"/>
        <v>0</v>
      </c>
      <c r="AX1277" s="45"/>
    </row>
    <row r="1278" spans="1:50" s="36" customFormat="1" ht="27.75" customHeight="1" x14ac:dyDescent="0.15">
      <c r="A1278" s="36" t="str">
        <f t="shared" si="191"/>
        <v>Cooperativa de Hospitales de Antioquia - COHAN201154611</v>
      </c>
      <c r="B1278" s="36" t="b">
        <f>+A1278='[1]Anexo 9'!A1278</f>
        <v>1</v>
      </c>
      <c r="C1278" s="18">
        <v>890985122</v>
      </c>
      <c r="D1278" s="18" t="s">
        <v>1031</v>
      </c>
      <c r="E1278" s="15" t="s">
        <v>98</v>
      </c>
      <c r="F1278" s="15" t="s">
        <v>236</v>
      </c>
      <c r="G1278" s="15">
        <f>+VLOOKUP(F1278,[3]Sheet1!$E$3:$G$74,3,FALSE)</f>
        <v>2</v>
      </c>
      <c r="H1278" s="15">
        <f>+VLOOKUP(D1278&amp;F1278,'TD para paquetes'!$E$3:$I$441,5,FALSE)</f>
        <v>2</v>
      </c>
      <c r="I1278" s="15" t="s">
        <v>1025</v>
      </c>
      <c r="J1278" s="15">
        <v>8</v>
      </c>
      <c r="K1278" s="15">
        <v>8</v>
      </c>
      <c r="L1278" s="15">
        <v>201154611</v>
      </c>
      <c r="M1278" s="15" t="s">
        <v>243</v>
      </c>
      <c r="N1278" s="15" t="s">
        <v>101</v>
      </c>
      <c r="O1278" s="18" t="s">
        <v>2718</v>
      </c>
      <c r="P1278" s="22" t="s">
        <v>73</v>
      </c>
      <c r="Q1278" s="15" t="s">
        <v>239</v>
      </c>
      <c r="R1278" s="18" t="s">
        <v>5745</v>
      </c>
      <c r="S1278" s="22" t="b">
        <f t="shared" si="200"/>
        <v>0</v>
      </c>
      <c r="T1278" s="18">
        <v>0</v>
      </c>
      <c r="U1278" s="18">
        <v>0</v>
      </c>
      <c r="V1278" s="15" t="s">
        <v>6092</v>
      </c>
      <c r="W1278" s="18" t="s">
        <v>587</v>
      </c>
      <c r="X1278" s="18"/>
      <c r="Y1278" s="15" t="s">
        <v>73</v>
      </c>
      <c r="Z1278" s="18" t="s">
        <v>1029</v>
      </c>
      <c r="AA1278" s="18" t="s">
        <v>71</v>
      </c>
      <c r="AB1278" s="18" t="s">
        <v>2717</v>
      </c>
      <c r="AC1278" s="67" t="e">
        <f>+VLOOKUP("*"&amp;L1278&amp;"*",'[2]REGISTROS SANITARIOS'!$D$732:$E$1070,2,FALSE)</f>
        <v>#N/A</v>
      </c>
      <c r="AD1278" s="22" t="s">
        <v>44</v>
      </c>
      <c r="AE1278" s="16">
        <v>46221</v>
      </c>
      <c r="AF1278" s="34" t="s">
        <v>73</v>
      </c>
      <c r="AG1278" s="24">
        <v>1</v>
      </c>
      <c r="AH1278" s="18">
        <v>0</v>
      </c>
      <c r="AI1278" s="18" t="s">
        <v>8247</v>
      </c>
      <c r="AJ1278" s="17">
        <v>11000</v>
      </c>
      <c r="AK1278" s="25">
        <v>11000</v>
      </c>
      <c r="AL1278" s="25">
        <v>835</v>
      </c>
      <c r="AM1278" s="35">
        <v>0.19</v>
      </c>
      <c r="AN1278" s="49">
        <f t="shared" si="192"/>
        <v>10930150</v>
      </c>
      <c r="AO1278" s="18"/>
      <c r="AP1278" s="15">
        <v>1</v>
      </c>
      <c r="AQ1278" s="43" t="str">
        <f t="shared" si="193"/>
        <v>SI</v>
      </c>
      <c r="AR1278" s="44">
        <f t="shared" si="194"/>
        <v>10930150</v>
      </c>
      <c r="AS1278" s="44">
        <f t="shared" si="195"/>
        <v>9185000</v>
      </c>
      <c r="AT1278" s="44">
        <f t="shared" si="196"/>
        <v>9185000</v>
      </c>
      <c r="AU1278" s="44">
        <f t="shared" si="197"/>
        <v>10930150</v>
      </c>
      <c r="AV1278" s="45" t="b">
        <f t="shared" si="198"/>
        <v>1</v>
      </c>
      <c r="AW1278" s="45" t="b">
        <f t="shared" si="199"/>
        <v>0</v>
      </c>
      <c r="AX1278" s="45"/>
    </row>
    <row r="1279" spans="1:50" s="36" customFormat="1" ht="27.75" customHeight="1" x14ac:dyDescent="0.15">
      <c r="A1279" s="36" t="str">
        <f t="shared" si="191"/>
        <v>Cooperativa de Hospitales de Antioquia - COHAN201155110</v>
      </c>
      <c r="B1279" s="36" t="b">
        <f>+A1279='[1]Anexo 9'!A1279</f>
        <v>1</v>
      </c>
      <c r="C1279" s="18">
        <v>890985122</v>
      </c>
      <c r="D1279" s="18" t="s">
        <v>1031</v>
      </c>
      <c r="E1279" s="15" t="s">
        <v>98</v>
      </c>
      <c r="F1279" s="15" t="s">
        <v>62</v>
      </c>
      <c r="G1279" s="15" t="s">
        <v>3155</v>
      </c>
      <c r="H1279" s="15" t="s">
        <v>3155</v>
      </c>
      <c r="I1279" s="15" t="s">
        <v>3155</v>
      </c>
      <c r="J1279" s="15">
        <v>8</v>
      </c>
      <c r="K1279" s="15" t="s">
        <v>3155</v>
      </c>
      <c r="L1279" s="15">
        <v>201155110</v>
      </c>
      <c r="M1279" s="15" t="s">
        <v>535</v>
      </c>
      <c r="N1279" s="15" t="s">
        <v>101</v>
      </c>
      <c r="O1279" s="18" t="s">
        <v>2817</v>
      </c>
      <c r="P1279" s="22" t="s">
        <v>73</v>
      </c>
      <c r="Q1279" s="15" t="s">
        <v>536</v>
      </c>
      <c r="R1279" s="18" t="s">
        <v>2818</v>
      </c>
      <c r="S1279" s="22" t="b">
        <f t="shared" si="200"/>
        <v>0</v>
      </c>
      <c r="T1279" s="18">
        <v>0</v>
      </c>
      <c r="U1279" s="18">
        <v>0</v>
      </c>
      <c r="V1279" s="15" t="s">
        <v>538</v>
      </c>
      <c r="W1279" s="18" t="s">
        <v>170</v>
      </c>
      <c r="X1279" s="18"/>
      <c r="Y1279" s="15" t="s">
        <v>73</v>
      </c>
      <c r="Z1279" s="18" t="s">
        <v>2819</v>
      </c>
      <c r="AA1279" s="18" t="s">
        <v>71</v>
      </c>
      <c r="AB1279" s="18" t="s">
        <v>540</v>
      </c>
      <c r="AC1279" s="67" t="e">
        <f>+VLOOKUP("*"&amp;L1279&amp;"*",'[2]REGISTROS SANITARIOS'!$D$732:$E$1070,2,FALSE)</f>
        <v>#N/A</v>
      </c>
      <c r="AD1279" s="22" t="s">
        <v>44</v>
      </c>
      <c r="AE1279" s="16">
        <v>46309</v>
      </c>
      <c r="AF1279" s="34" t="s">
        <v>73</v>
      </c>
      <c r="AG1279" s="24">
        <v>1</v>
      </c>
      <c r="AH1279" s="18">
        <v>0</v>
      </c>
      <c r="AI1279" s="18" t="s">
        <v>8247</v>
      </c>
      <c r="AJ1279" s="17">
        <v>11550</v>
      </c>
      <c r="AK1279" s="25">
        <v>11550</v>
      </c>
      <c r="AL1279" s="25">
        <v>218</v>
      </c>
      <c r="AM1279" s="35">
        <v>0.19</v>
      </c>
      <c r="AN1279" s="49">
        <f t="shared" si="192"/>
        <v>2996301</v>
      </c>
      <c r="AO1279" s="18"/>
      <c r="AP1279" s="15">
        <v>1</v>
      </c>
      <c r="AQ1279" s="43" t="str">
        <f t="shared" si="193"/>
        <v>SI</v>
      </c>
      <c r="AR1279" s="44">
        <f t="shared" si="194"/>
        <v>2996301</v>
      </c>
      <c r="AS1279" s="44">
        <f t="shared" si="195"/>
        <v>2517900</v>
      </c>
      <c r="AT1279" s="44">
        <f t="shared" si="196"/>
        <v>2517900</v>
      </c>
      <c r="AU1279" s="44">
        <f t="shared" si="197"/>
        <v>2996301</v>
      </c>
      <c r="AV1279" s="45" t="b">
        <f t="shared" si="198"/>
        <v>1</v>
      </c>
      <c r="AW1279" s="45" t="b">
        <f t="shared" si="199"/>
        <v>0</v>
      </c>
      <c r="AX1279" s="45"/>
    </row>
    <row r="1280" spans="1:50" s="36" customFormat="1" ht="27.75" customHeight="1" x14ac:dyDescent="0.15">
      <c r="A1280" s="36" t="str">
        <f t="shared" si="191"/>
        <v>Cooperativa de Hospitales de Antioquia - COHAN201157050</v>
      </c>
      <c r="B1280" s="36" t="b">
        <f>+A1280='[1]Anexo 9'!A1280</f>
        <v>1</v>
      </c>
      <c r="C1280" s="18">
        <v>890985122</v>
      </c>
      <c r="D1280" s="18" t="s">
        <v>1031</v>
      </c>
      <c r="E1280" s="15" t="s">
        <v>98</v>
      </c>
      <c r="F1280" s="15" t="s">
        <v>62</v>
      </c>
      <c r="G1280" s="15" t="s">
        <v>3155</v>
      </c>
      <c r="H1280" s="15" t="s">
        <v>3155</v>
      </c>
      <c r="I1280" s="15" t="s">
        <v>3155</v>
      </c>
      <c r="J1280" s="15">
        <v>6</v>
      </c>
      <c r="K1280" s="15" t="s">
        <v>3155</v>
      </c>
      <c r="L1280" s="15">
        <v>201157050</v>
      </c>
      <c r="M1280" s="15" t="s">
        <v>1015</v>
      </c>
      <c r="N1280" s="15" t="s">
        <v>101</v>
      </c>
      <c r="O1280" s="18" t="s">
        <v>2821</v>
      </c>
      <c r="P1280" s="22" t="s">
        <v>73</v>
      </c>
      <c r="Q1280" s="15" t="s">
        <v>101</v>
      </c>
      <c r="R1280" s="18" t="s">
        <v>2685</v>
      </c>
      <c r="S1280" s="22" t="b">
        <f t="shared" si="200"/>
        <v>0</v>
      </c>
      <c r="T1280" s="18">
        <v>0</v>
      </c>
      <c r="U1280" s="18">
        <v>0</v>
      </c>
      <c r="V1280" s="15" t="s">
        <v>1016</v>
      </c>
      <c r="W1280" s="18" t="s">
        <v>587</v>
      </c>
      <c r="X1280" s="18"/>
      <c r="Y1280" s="15" t="s">
        <v>73</v>
      </c>
      <c r="Z1280" s="18" t="s">
        <v>2795</v>
      </c>
      <c r="AA1280" s="18" t="s">
        <v>71</v>
      </c>
      <c r="AB1280" s="18" t="s">
        <v>1534</v>
      </c>
      <c r="AC1280" s="67" t="e">
        <f>+VLOOKUP("*"&amp;L1280&amp;"*",'[2]REGISTROS SANITARIOS'!$D$732:$E$1070,2,FALSE)</f>
        <v>#N/A</v>
      </c>
      <c r="AD1280" s="22" t="s">
        <v>44</v>
      </c>
      <c r="AE1280" s="16">
        <v>45559</v>
      </c>
      <c r="AF1280" s="34" t="s">
        <v>73</v>
      </c>
      <c r="AG1280" s="24">
        <v>1</v>
      </c>
      <c r="AH1280" s="18">
        <v>0</v>
      </c>
      <c r="AI1280" s="18" t="s">
        <v>8251</v>
      </c>
      <c r="AJ1280" s="17">
        <v>3575</v>
      </c>
      <c r="AK1280" s="25">
        <v>3575</v>
      </c>
      <c r="AL1280" s="25">
        <v>315</v>
      </c>
      <c r="AM1280" s="35">
        <v>0.19</v>
      </c>
      <c r="AN1280" s="49">
        <f t="shared" si="192"/>
        <v>1340088.75</v>
      </c>
      <c r="AO1280" s="18"/>
      <c r="AP1280" s="15">
        <v>1</v>
      </c>
      <c r="AQ1280" s="43" t="str">
        <f t="shared" si="193"/>
        <v>SI</v>
      </c>
      <c r="AR1280" s="44">
        <f t="shared" si="194"/>
        <v>1340088.7499999998</v>
      </c>
      <c r="AS1280" s="44">
        <f t="shared" si="195"/>
        <v>1126125</v>
      </c>
      <c r="AT1280" s="44">
        <f t="shared" si="196"/>
        <v>1126125</v>
      </c>
      <c r="AU1280" s="44">
        <f t="shared" si="197"/>
        <v>1340088.7499999998</v>
      </c>
      <c r="AV1280" s="45" t="b">
        <f t="shared" si="198"/>
        <v>1</v>
      </c>
      <c r="AW1280" s="45" t="b">
        <f t="shared" si="199"/>
        <v>0</v>
      </c>
      <c r="AX1280" s="45"/>
    </row>
    <row r="1281" spans="1:51" s="36" customFormat="1" ht="27.75" customHeight="1" x14ac:dyDescent="0.15">
      <c r="A1281" s="36" t="str">
        <f t="shared" si="191"/>
        <v>Cooperativa de Hospitales de Antioquia - COHAN201157210</v>
      </c>
      <c r="B1281" s="36" t="b">
        <f>+A1281='[1]Anexo 9'!A1281</f>
        <v>1</v>
      </c>
      <c r="C1281" s="18">
        <v>890985122</v>
      </c>
      <c r="D1281" s="18" t="s">
        <v>1031</v>
      </c>
      <c r="E1281" s="15" t="s">
        <v>98</v>
      </c>
      <c r="F1281" s="15" t="s">
        <v>62</v>
      </c>
      <c r="G1281" s="15" t="s">
        <v>3155</v>
      </c>
      <c r="H1281" s="15" t="s">
        <v>3155</v>
      </c>
      <c r="I1281" s="15" t="s">
        <v>3155</v>
      </c>
      <c r="J1281" s="15">
        <v>5</v>
      </c>
      <c r="K1281" s="15" t="s">
        <v>3155</v>
      </c>
      <c r="L1281" s="15">
        <v>201157210</v>
      </c>
      <c r="M1281" s="15" t="s">
        <v>554</v>
      </c>
      <c r="N1281" s="15" t="s">
        <v>555</v>
      </c>
      <c r="O1281" s="18" t="s">
        <v>2822</v>
      </c>
      <c r="P1281" s="22" t="s">
        <v>3841</v>
      </c>
      <c r="Q1281" s="15" t="s">
        <v>557</v>
      </c>
      <c r="R1281" s="18" t="s">
        <v>5746</v>
      </c>
      <c r="S1281" s="22" t="b">
        <f t="shared" si="200"/>
        <v>0</v>
      </c>
      <c r="T1281" s="18">
        <v>0</v>
      </c>
      <c r="U1281" s="18">
        <v>0</v>
      </c>
      <c r="V1281" s="15" t="s">
        <v>560</v>
      </c>
      <c r="W1281" s="18" t="s">
        <v>170</v>
      </c>
      <c r="X1281" s="18"/>
      <c r="Y1281" s="15" t="s">
        <v>73</v>
      </c>
      <c r="Z1281" s="18" t="s">
        <v>170</v>
      </c>
      <c r="AA1281" s="18" t="s">
        <v>71</v>
      </c>
      <c r="AB1281" s="18" t="s">
        <v>563</v>
      </c>
      <c r="AC1281" s="67" t="e">
        <f>+VLOOKUP("*"&amp;L1281&amp;"*",'[2]REGISTROS SANITARIOS'!$D$732:$E$1070,2,FALSE)</f>
        <v>#N/A</v>
      </c>
      <c r="AD1281" s="22" t="s">
        <v>44</v>
      </c>
      <c r="AE1281" s="16">
        <v>46602</v>
      </c>
      <c r="AF1281" s="34" t="s">
        <v>73</v>
      </c>
      <c r="AG1281" s="24">
        <v>1</v>
      </c>
      <c r="AH1281" s="18">
        <v>0</v>
      </c>
      <c r="AI1281" s="18" t="s">
        <v>8253</v>
      </c>
      <c r="AJ1281" s="17">
        <v>22000</v>
      </c>
      <c r="AK1281" s="25">
        <v>22000</v>
      </c>
      <c r="AL1281" s="25">
        <v>1091</v>
      </c>
      <c r="AM1281" s="35">
        <v>0.19</v>
      </c>
      <c r="AN1281" s="49">
        <f t="shared" si="192"/>
        <v>28562380</v>
      </c>
      <c r="AO1281" s="18"/>
      <c r="AP1281" s="15">
        <v>1</v>
      </c>
      <c r="AQ1281" s="43" t="str">
        <f t="shared" si="193"/>
        <v>SI</v>
      </c>
      <c r="AR1281" s="44">
        <f t="shared" si="194"/>
        <v>28562380</v>
      </c>
      <c r="AS1281" s="44">
        <f t="shared" si="195"/>
        <v>24002000</v>
      </c>
      <c r="AT1281" s="44">
        <f t="shared" si="196"/>
        <v>24002000</v>
      </c>
      <c r="AU1281" s="44">
        <f t="shared" si="197"/>
        <v>28562380</v>
      </c>
      <c r="AV1281" s="45" t="b">
        <f t="shared" si="198"/>
        <v>1</v>
      </c>
      <c r="AW1281" s="45" t="b">
        <f t="shared" si="199"/>
        <v>0</v>
      </c>
      <c r="AX1281" s="45"/>
    </row>
    <row r="1282" spans="1:51" s="36" customFormat="1" ht="27.75" customHeight="1" x14ac:dyDescent="0.15">
      <c r="A1282" s="36" t="str">
        <f t="shared" si="191"/>
        <v>Cooperativa de Hospitales de Antioquia - COHAN201157410</v>
      </c>
      <c r="B1282" s="36" t="b">
        <f>+A1282='[1]Anexo 9'!A1282</f>
        <v>1</v>
      </c>
      <c r="C1282" s="18">
        <v>890985122</v>
      </c>
      <c r="D1282" s="18" t="s">
        <v>1031</v>
      </c>
      <c r="E1282" s="15" t="s">
        <v>98</v>
      </c>
      <c r="F1282" s="15" t="s">
        <v>62</v>
      </c>
      <c r="G1282" s="15" t="s">
        <v>3155</v>
      </c>
      <c r="H1282" s="15" t="s">
        <v>3155</v>
      </c>
      <c r="I1282" s="15" t="s">
        <v>3155</v>
      </c>
      <c r="J1282" s="15">
        <v>9</v>
      </c>
      <c r="K1282" s="15" t="s">
        <v>3155</v>
      </c>
      <c r="L1282" s="15">
        <v>201157410</v>
      </c>
      <c r="M1282" s="15" t="s">
        <v>564</v>
      </c>
      <c r="N1282" s="15" t="s">
        <v>101</v>
      </c>
      <c r="O1282" s="18" t="s">
        <v>2823</v>
      </c>
      <c r="P1282" s="22" t="s">
        <v>73</v>
      </c>
      <c r="Q1282" s="15" t="s">
        <v>101</v>
      </c>
      <c r="R1282" s="18" t="s">
        <v>2716</v>
      </c>
      <c r="S1282" s="22" t="b">
        <f t="shared" si="200"/>
        <v>0</v>
      </c>
      <c r="T1282" s="18">
        <v>0</v>
      </c>
      <c r="U1282" s="18">
        <v>0</v>
      </c>
      <c r="V1282" s="15" t="s">
        <v>6094</v>
      </c>
      <c r="W1282" s="18" t="s">
        <v>2824</v>
      </c>
      <c r="X1282" s="18"/>
      <c r="Y1282" s="15" t="s">
        <v>73</v>
      </c>
      <c r="Z1282" s="18" t="s">
        <v>7064</v>
      </c>
      <c r="AA1282" s="18" t="s">
        <v>71</v>
      </c>
      <c r="AB1282" s="18" t="s">
        <v>2825</v>
      </c>
      <c r="AC1282" s="67" t="e">
        <f>+VLOOKUP("*"&amp;L1282&amp;"*",'[2]REGISTROS SANITARIOS'!$D$732:$E$1070,2,FALSE)</f>
        <v>#N/A</v>
      </c>
      <c r="AD1282" s="22" t="s">
        <v>44</v>
      </c>
      <c r="AE1282" s="16">
        <v>45916</v>
      </c>
      <c r="AF1282" s="34" t="s">
        <v>73</v>
      </c>
      <c r="AG1282" s="24">
        <v>1</v>
      </c>
      <c r="AH1282" s="18">
        <v>0</v>
      </c>
      <c r="AI1282" s="18" t="s">
        <v>8247</v>
      </c>
      <c r="AJ1282" s="17">
        <v>2750</v>
      </c>
      <c r="AK1282" s="25">
        <v>2750</v>
      </c>
      <c r="AL1282" s="25">
        <v>4500</v>
      </c>
      <c r="AM1282" s="35">
        <v>0.19</v>
      </c>
      <c r="AN1282" s="49">
        <f t="shared" si="192"/>
        <v>14726250</v>
      </c>
      <c r="AO1282" s="18"/>
      <c r="AP1282" s="15">
        <v>1</v>
      </c>
      <c r="AQ1282" s="43" t="str">
        <f t="shared" si="193"/>
        <v>SI</v>
      </c>
      <c r="AR1282" s="44">
        <f t="shared" si="194"/>
        <v>14726250</v>
      </c>
      <c r="AS1282" s="44">
        <f t="shared" si="195"/>
        <v>12375000</v>
      </c>
      <c r="AT1282" s="44">
        <f t="shared" si="196"/>
        <v>12375000</v>
      </c>
      <c r="AU1282" s="44">
        <f t="shared" si="197"/>
        <v>14726250</v>
      </c>
      <c r="AV1282" s="45" t="b">
        <f t="shared" si="198"/>
        <v>1</v>
      </c>
      <c r="AW1282" s="45" t="b">
        <f t="shared" si="199"/>
        <v>0</v>
      </c>
      <c r="AX1282" s="45"/>
    </row>
    <row r="1283" spans="1:51" s="36" customFormat="1" ht="27.75" customHeight="1" x14ac:dyDescent="0.15">
      <c r="A1283" s="36" t="str">
        <f t="shared" si="191"/>
        <v>Cooperativa de Hospitales de Antioquia - COHAN201157506</v>
      </c>
      <c r="B1283" s="36" t="b">
        <f>+A1283='[1]Anexo 9'!A1283</f>
        <v>1</v>
      </c>
      <c r="C1283" s="18">
        <v>890985122</v>
      </c>
      <c r="D1283" s="18" t="s">
        <v>1031</v>
      </c>
      <c r="E1283" s="15" t="s">
        <v>98</v>
      </c>
      <c r="F1283" s="15" t="s">
        <v>62</v>
      </c>
      <c r="G1283" s="15" t="s">
        <v>3155</v>
      </c>
      <c r="H1283" s="15" t="s">
        <v>3155</v>
      </c>
      <c r="I1283" s="15" t="s">
        <v>3155</v>
      </c>
      <c r="J1283" s="15">
        <v>1</v>
      </c>
      <c r="K1283" s="15" t="s">
        <v>3155</v>
      </c>
      <c r="L1283" s="15">
        <v>201157506</v>
      </c>
      <c r="M1283" s="15" t="s">
        <v>2826</v>
      </c>
      <c r="N1283" s="15" t="s">
        <v>222</v>
      </c>
      <c r="O1283" s="18" t="s">
        <v>2827</v>
      </c>
      <c r="P1283" s="22" t="s">
        <v>3841</v>
      </c>
      <c r="Q1283" s="15" t="s">
        <v>224</v>
      </c>
      <c r="R1283" s="18" t="s">
        <v>2715</v>
      </c>
      <c r="S1283" s="22" t="b">
        <f t="shared" si="200"/>
        <v>0</v>
      </c>
      <c r="T1283" s="18">
        <v>0</v>
      </c>
      <c r="U1283" s="18">
        <v>0</v>
      </c>
      <c r="V1283" s="15" t="s">
        <v>2828</v>
      </c>
      <c r="W1283" s="18" t="s">
        <v>2829</v>
      </c>
      <c r="X1283" s="18"/>
      <c r="Y1283" s="15" t="s">
        <v>73</v>
      </c>
      <c r="Z1283" s="18" t="s">
        <v>2830</v>
      </c>
      <c r="AA1283" s="18" t="s">
        <v>71</v>
      </c>
      <c r="AB1283" s="18" t="s">
        <v>2831</v>
      </c>
      <c r="AC1283" s="67" t="e">
        <f>+VLOOKUP("*"&amp;L1283&amp;"*",'[2]REGISTROS SANITARIOS'!$D$732:$E$1070,2,FALSE)</f>
        <v>#N/A</v>
      </c>
      <c r="AD1283" s="22" t="s">
        <v>44</v>
      </c>
      <c r="AE1283" s="16">
        <v>44364</v>
      </c>
      <c r="AF1283" s="34" t="s">
        <v>73</v>
      </c>
      <c r="AG1283" s="24">
        <v>1</v>
      </c>
      <c r="AH1283" s="18">
        <v>0</v>
      </c>
      <c r="AI1283" s="18" t="s">
        <v>8247</v>
      </c>
      <c r="AJ1283" s="17">
        <v>33</v>
      </c>
      <c r="AK1283" s="25">
        <v>33</v>
      </c>
      <c r="AL1283" s="25">
        <v>176605</v>
      </c>
      <c r="AM1283" s="35">
        <v>0</v>
      </c>
      <c r="AN1283" s="49">
        <f t="shared" si="192"/>
        <v>5827965</v>
      </c>
      <c r="AO1283" s="18"/>
      <c r="AP1283" s="15">
        <v>1</v>
      </c>
      <c r="AQ1283" s="43" t="str">
        <f t="shared" si="193"/>
        <v>SI</v>
      </c>
      <c r="AR1283" s="44">
        <f t="shared" si="194"/>
        <v>5827965</v>
      </c>
      <c r="AS1283" s="44">
        <f t="shared" si="195"/>
        <v>5827965</v>
      </c>
      <c r="AT1283" s="44">
        <f t="shared" si="196"/>
        <v>5827965</v>
      </c>
      <c r="AU1283" s="44">
        <f t="shared" si="197"/>
        <v>5827965</v>
      </c>
      <c r="AV1283" s="45" t="b">
        <f t="shared" si="198"/>
        <v>1</v>
      </c>
      <c r="AW1283" s="45" t="b">
        <f t="shared" si="199"/>
        <v>1</v>
      </c>
      <c r="AX1283" s="45"/>
    </row>
    <row r="1284" spans="1:51" s="36" customFormat="1" ht="27.75" customHeight="1" x14ac:dyDescent="0.15">
      <c r="A1284" s="36" t="str">
        <f t="shared" ref="A1284:A1347" si="201">+D1284&amp;L1284</f>
        <v>Cooperativa de Hospitales de Antioquia - COHAN201157610</v>
      </c>
      <c r="B1284" s="36" t="b">
        <f>+A1284='[1]Anexo 9'!A1284</f>
        <v>1</v>
      </c>
      <c r="C1284" s="18">
        <v>890985122</v>
      </c>
      <c r="D1284" s="18" t="s">
        <v>1031</v>
      </c>
      <c r="E1284" s="15" t="s">
        <v>98</v>
      </c>
      <c r="F1284" s="15" t="s">
        <v>62</v>
      </c>
      <c r="G1284" s="15" t="s">
        <v>3155</v>
      </c>
      <c r="H1284" s="15" t="s">
        <v>3155</v>
      </c>
      <c r="I1284" s="15" t="s">
        <v>3155</v>
      </c>
      <c r="J1284" s="15">
        <v>6</v>
      </c>
      <c r="K1284" s="15" t="s">
        <v>3155</v>
      </c>
      <c r="L1284" s="15">
        <v>201157610</v>
      </c>
      <c r="M1284" s="15" t="s">
        <v>568</v>
      </c>
      <c r="N1284" s="15" t="s">
        <v>406</v>
      </c>
      <c r="O1284" s="18" t="s">
        <v>2832</v>
      </c>
      <c r="P1284" s="22" t="s">
        <v>73</v>
      </c>
      <c r="Q1284" s="15" t="s">
        <v>570</v>
      </c>
      <c r="R1284" s="18" t="s">
        <v>2833</v>
      </c>
      <c r="S1284" s="22" t="b">
        <f t="shared" si="200"/>
        <v>0</v>
      </c>
      <c r="T1284" s="18">
        <v>0</v>
      </c>
      <c r="U1284" s="18">
        <v>0</v>
      </c>
      <c r="V1284" s="15" t="s">
        <v>572</v>
      </c>
      <c r="W1284" s="18" t="s">
        <v>365</v>
      </c>
      <c r="X1284" s="18"/>
      <c r="Y1284" s="15" t="s">
        <v>8789</v>
      </c>
      <c r="Z1284" s="18" t="s">
        <v>2813</v>
      </c>
      <c r="AA1284" s="18" t="s">
        <v>71</v>
      </c>
      <c r="AB1284" s="18" t="s">
        <v>367</v>
      </c>
      <c r="AC1284" s="67" t="e">
        <f>+VLOOKUP("*"&amp;L1284&amp;"*",'[2]REGISTROS SANITARIOS'!$D$732:$E$1070,2,FALSE)</f>
        <v>#N/A</v>
      </c>
      <c r="AD1284" s="22" t="s">
        <v>44</v>
      </c>
      <c r="AE1284" s="16" t="s">
        <v>2039</v>
      </c>
      <c r="AF1284" s="34" t="s">
        <v>8814</v>
      </c>
      <c r="AG1284" s="24">
        <v>1</v>
      </c>
      <c r="AH1284" s="18">
        <v>0</v>
      </c>
      <c r="AI1284" s="18" t="s">
        <v>8248</v>
      </c>
      <c r="AJ1284" s="17">
        <v>49.5</v>
      </c>
      <c r="AK1284" s="25">
        <v>49.5</v>
      </c>
      <c r="AL1284" s="25">
        <v>10875</v>
      </c>
      <c r="AM1284" s="35">
        <v>0.19</v>
      </c>
      <c r="AN1284" s="49">
        <f t="shared" ref="AN1284:AN1347" si="202">+AL1284*((1+AM1284)*AK1284)</f>
        <v>640591.87499999988</v>
      </c>
      <c r="AO1284" s="18"/>
      <c r="AP1284" s="15">
        <v>1</v>
      </c>
      <c r="AQ1284" s="43" t="str">
        <f t="shared" ref="AQ1284:AQ1347" si="203">+IF(AK1284="","NO INDICA",IF(AJ1284=AK1284,"SI",IF(AK1284&gt;AJ1284,"MAYOR",IF(AK1284&lt;AJ1284,"MENOR"))))</f>
        <v>SI</v>
      </c>
      <c r="AR1284" s="44">
        <f t="shared" ref="AR1284:AR1347" si="204">+AJ1284*(AL1284*(1+AM1284))</f>
        <v>640591.875</v>
      </c>
      <c r="AS1284" s="44">
        <f t="shared" ref="AS1284:AS1347" si="205">+AJ1284*AL1284</f>
        <v>538312.5</v>
      </c>
      <c r="AT1284" s="44">
        <f t="shared" ref="AT1284:AT1347" si="206">+AL1284*AK1284</f>
        <v>538312.5</v>
      </c>
      <c r="AU1284" s="44">
        <f t="shared" ref="AU1284:AU1347" si="207">+AK1284*(AL1284*(1+AM1284))</f>
        <v>640591.875</v>
      </c>
      <c r="AV1284" s="45" t="b">
        <f t="shared" ref="AV1284:AV1347" si="208">+IFERROR(AU1284=AN1284,"FALSO")</f>
        <v>1</v>
      </c>
      <c r="AW1284" s="45" t="b">
        <f t="shared" ref="AW1284:AW1347" si="209">+AS1284=AN1284</f>
        <v>0</v>
      </c>
      <c r="AX1284" s="45"/>
    </row>
    <row r="1285" spans="1:51" s="36" customFormat="1" ht="27.75" customHeight="1" x14ac:dyDescent="0.15">
      <c r="A1285" s="36" t="str">
        <f t="shared" si="201"/>
        <v>Cooperativa de Hospitales de Antioquia - COHAN201157910</v>
      </c>
      <c r="B1285" s="36" t="b">
        <f>+A1285='[1]Anexo 9'!A1285</f>
        <v>1</v>
      </c>
      <c r="C1285" s="18">
        <v>890985122</v>
      </c>
      <c r="D1285" s="18" t="s">
        <v>1031</v>
      </c>
      <c r="E1285" s="15" t="s">
        <v>98</v>
      </c>
      <c r="F1285" s="15" t="s">
        <v>62</v>
      </c>
      <c r="G1285" s="15" t="s">
        <v>3155</v>
      </c>
      <c r="H1285" s="15" t="s">
        <v>3155</v>
      </c>
      <c r="I1285" s="15" t="s">
        <v>3155</v>
      </c>
      <c r="J1285" s="15">
        <v>5</v>
      </c>
      <c r="K1285" s="15" t="s">
        <v>3155</v>
      </c>
      <c r="L1285" s="15">
        <v>201157910</v>
      </c>
      <c r="M1285" s="15" t="s">
        <v>573</v>
      </c>
      <c r="N1285" s="15" t="s">
        <v>101</v>
      </c>
      <c r="O1285" s="18" t="s">
        <v>4562</v>
      </c>
      <c r="P1285" s="22" t="s">
        <v>3841</v>
      </c>
      <c r="Q1285" s="15" t="s">
        <v>101</v>
      </c>
      <c r="R1285" s="18" t="s">
        <v>2685</v>
      </c>
      <c r="S1285" s="22" t="b">
        <f t="shared" si="200"/>
        <v>0</v>
      </c>
      <c r="T1285" s="18">
        <v>0</v>
      </c>
      <c r="U1285" s="18" t="s">
        <v>6328</v>
      </c>
      <c r="V1285" s="15" t="s">
        <v>6095</v>
      </c>
      <c r="W1285" s="18" t="s">
        <v>6329</v>
      </c>
      <c r="X1285" s="18"/>
      <c r="Y1285" s="15" t="s">
        <v>73</v>
      </c>
      <c r="Z1285" s="18" t="s">
        <v>7044</v>
      </c>
      <c r="AA1285" s="18" t="s">
        <v>71</v>
      </c>
      <c r="AB1285" s="18" t="s">
        <v>7065</v>
      </c>
      <c r="AC1285" s="67" t="e">
        <f>+VLOOKUP("*"&amp;L1285&amp;"*",'[2]REGISTROS SANITARIOS'!$D$732:$E$1070,2,FALSE)</f>
        <v>#N/A</v>
      </c>
      <c r="AD1285" s="22" t="s">
        <v>44</v>
      </c>
      <c r="AE1285" s="16">
        <v>44452</v>
      </c>
      <c r="AF1285" s="34" t="s">
        <v>73</v>
      </c>
      <c r="AG1285" s="24">
        <v>1</v>
      </c>
      <c r="AH1285" s="18">
        <v>0</v>
      </c>
      <c r="AI1285" s="18" t="s">
        <v>8251</v>
      </c>
      <c r="AJ1285" s="17">
        <v>935</v>
      </c>
      <c r="AK1285" s="25">
        <v>935</v>
      </c>
      <c r="AL1285" s="25">
        <v>7125</v>
      </c>
      <c r="AM1285" s="35">
        <v>0.19</v>
      </c>
      <c r="AN1285" s="49">
        <f t="shared" si="202"/>
        <v>7927631.2499999991</v>
      </c>
      <c r="AO1285" s="18"/>
      <c r="AP1285" s="15">
        <v>1</v>
      </c>
      <c r="AQ1285" s="43" t="str">
        <f t="shared" si="203"/>
        <v>SI</v>
      </c>
      <c r="AR1285" s="44">
        <f t="shared" si="204"/>
        <v>7927631.25</v>
      </c>
      <c r="AS1285" s="44">
        <f t="shared" si="205"/>
        <v>6661875</v>
      </c>
      <c r="AT1285" s="44">
        <f t="shared" si="206"/>
        <v>6661875</v>
      </c>
      <c r="AU1285" s="44">
        <f t="shared" si="207"/>
        <v>7927631.25</v>
      </c>
      <c r="AV1285" s="45" t="b">
        <f t="shared" si="208"/>
        <v>1</v>
      </c>
      <c r="AW1285" s="45" t="b">
        <f t="shared" si="209"/>
        <v>0</v>
      </c>
      <c r="AX1285" s="45"/>
    </row>
    <row r="1286" spans="1:51" s="36" customFormat="1" ht="27.75" customHeight="1" x14ac:dyDescent="0.15">
      <c r="A1286" s="36" t="str">
        <f t="shared" si="201"/>
        <v>Cooperativa de Hospitales de Antioquia - COHAN201158202</v>
      </c>
      <c r="B1286" s="36" t="b">
        <f>+A1286='[1]Anexo 9'!A1286</f>
        <v>1</v>
      </c>
      <c r="C1286" s="18">
        <v>890985122</v>
      </c>
      <c r="D1286" s="18" t="s">
        <v>1031</v>
      </c>
      <c r="E1286" s="15" t="s">
        <v>98</v>
      </c>
      <c r="F1286" s="15" t="s">
        <v>62</v>
      </c>
      <c r="G1286" s="15" t="s">
        <v>3155</v>
      </c>
      <c r="H1286" s="15" t="s">
        <v>3155</v>
      </c>
      <c r="I1286" s="15" t="s">
        <v>3155</v>
      </c>
      <c r="J1286" s="15">
        <v>4</v>
      </c>
      <c r="K1286" s="15" t="s">
        <v>3155</v>
      </c>
      <c r="L1286" s="15">
        <v>201158202</v>
      </c>
      <c r="M1286" s="15" t="s">
        <v>577</v>
      </c>
      <c r="N1286" s="15" t="s">
        <v>247</v>
      </c>
      <c r="O1286" s="18" t="s">
        <v>4563</v>
      </c>
      <c r="P1286" s="22" t="s">
        <v>3841</v>
      </c>
      <c r="Q1286" s="15" t="s">
        <v>579</v>
      </c>
      <c r="R1286" s="18" t="s">
        <v>2685</v>
      </c>
      <c r="S1286" s="22" t="b">
        <f t="shared" si="200"/>
        <v>0</v>
      </c>
      <c r="T1286" s="18">
        <v>0</v>
      </c>
      <c r="U1286" s="18">
        <v>0</v>
      </c>
      <c r="V1286" s="15" t="s">
        <v>581</v>
      </c>
      <c r="W1286" s="18" t="s">
        <v>170</v>
      </c>
      <c r="X1286" s="18"/>
      <c r="Y1286" s="15" t="s">
        <v>73</v>
      </c>
      <c r="Z1286" s="18" t="s">
        <v>170</v>
      </c>
      <c r="AA1286" s="18" t="s">
        <v>71</v>
      </c>
      <c r="AB1286" s="18" t="s">
        <v>583</v>
      </c>
      <c r="AC1286" s="67" t="e">
        <f>+VLOOKUP("*"&amp;L1286&amp;"*",'[2]REGISTROS SANITARIOS'!$D$732:$E$1070,2,FALSE)</f>
        <v>#N/A</v>
      </c>
      <c r="AD1286" s="22" t="s">
        <v>44</v>
      </c>
      <c r="AE1286" s="16">
        <v>43831</v>
      </c>
      <c r="AF1286" s="34" t="s">
        <v>68</v>
      </c>
      <c r="AG1286" s="24">
        <v>1</v>
      </c>
      <c r="AH1286" s="18">
        <v>0</v>
      </c>
      <c r="AI1286" s="18" t="s">
        <v>8248</v>
      </c>
      <c r="AJ1286" s="17">
        <v>82.5</v>
      </c>
      <c r="AK1286" s="25">
        <v>82.5</v>
      </c>
      <c r="AL1286" s="25">
        <v>274718</v>
      </c>
      <c r="AM1286" s="35">
        <v>0.19</v>
      </c>
      <c r="AN1286" s="49">
        <f t="shared" si="202"/>
        <v>26970439.649999999</v>
      </c>
      <c r="AO1286" s="18"/>
      <c r="AP1286" s="15">
        <v>1</v>
      </c>
      <c r="AQ1286" s="43" t="str">
        <f t="shared" si="203"/>
        <v>SI</v>
      </c>
      <c r="AR1286" s="44">
        <f t="shared" si="204"/>
        <v>26970439.649999999</v>
      </c>
      <c r="AS1286" s="44">
        <f t="shared" si="205"/>
        <v>22664235</v>
      </c>
      <c r="AT1286" s="44">
        <f t="shared" si="206"/>
        <v>22664235</v>
      </c>
      <c r="AU1286" s="44">
        <f t="shared" si="207"/>
        <v>26970439.649999999</v>
      </c>
      <c r="AV1286" s="45" t="b">
        <f t="shared" si="208"/>
        <v>1</v>
      </c>
      <c r="AW1286" s="45" t="b">
        <f t="shared" si="209"/>
        <v>0</v>
      </c>
      <c r="AX1286" s="45"/>
    </row>
    <row r="1287" spans="1:51" s="36" customFormat="1" ht="27.75" customHeight="1" x14ac:dyDescent="0.15">
      <c r="A1287" s="36" t="str">
        <f t="shared" si="201"/>
        <v>Cooperativa de Hospitales de Antioquia - COHAN201159010</v>
      </c>
      <c r="B1287" s="36" t="b">
        <f>+A1287='[1]Anexo 9'!A1287</f>
        <v>1</v>
      </c>
      <c r="C1287" s="18">
        <v>890985122</v>
      </c>
      <c r="D1287" s="18" t="s">
        <v>1031</v>
      </c>
      <c r="E1287" s="15" t="s">
        <v>98</v>
      </c>
      <c r="F1287" s="15" t="s">
        <v>62</v>
      </c>
      <c r="G1287" s="15" t="s">
        <v>3155</v>
      </c>
      <c r="H1287" s="15" t="s">
        <v>3155</v>
      </c>
      <c r="I1287" s="15" t="s">
        <v>3155</v>
      </c>
      <c r="J1287" s="15">
        <v>5</v>
      </c>
      <c r="K1287" s="15" t="s">
        <v>3155</v>
      </c>
      <c r="L1287" s="15">
        <v>201159010</v>
      </c>
      <c r="M1287" s="15" t="s">
        <v>584</v>
      </c>
      <c r="N1287" s="15" t="s">
        <v>101</v>
      </c>
      <c r="O1287" s="18" t="s">
        <v>2834</v>
      </c>
      <c r="P1287" s="22" t="s">
        <v>3841</v>
      </c>
      <c r="Q1287" s="15" t="s">
        <v>101</v>
      </c>
      <c r="R1287" s="18" t="s">
        <v>5747</v>
      </c>
      <c r="S1287" s="22" t="b">
        <f t="shared" si="200"/>
        <v>0</v>
      </c>
      <c r="T1287" s="18">
        <v>0</v>
      </c>
      <c r="U1287" s="18">
        <v>0</v>
      </c>
      <c r="V1287" s="15" t="s">
        <v>586</v>
      </c>
      <c r="W1287" s="18" t="s">
        <v>587</v>
      </c>
      <c r="X1287" s="18"/>
      <c r="Y1287" s="15" t="s">
        <v>73</v>
      </c>
      <c r="Z1287" s="18" t="s">
        <v>2714</v>
      </c>
      <c r="AA1287" s="18" t="s">
        <v>71</v>
      </c>
      <c r="AB1287" s="18" t="s">
        <v>43</v>
      </c>
      <c r="AC1287" s="67" t="e">
        <f>+VLOOKUP("*"&amp;L1287&amp;"*",'[2]REGISTROS SANITARIOS'!$D$732:$E$1070,2,FALSE)</f>
        <v>#N/A</v>
      </c>
      <c r="AD1287" s="22" t="s">
        <v>44</v>
      </c>
      <c r="AE1287" s="16" t="s">
        <v>2039</v>
      </c>
      <c r="AF1287" s="34" t="s">
        <v>8814</v>
      </c>
      <c r="AG1287" s="24">
        <v>1</v>
      </c>
      <c r="AH1287" s="18">
        <v>0</v>
      </c>
      <c r="AI1287" s="18" t="s">
        <v>8251</v>
      </c>
      <c r="AJ1287" s="17">
        <v>3850</v>
      </c>
      <c r="AK1287" s="25">
        <v>3850</v>
      </c>
      <c r="AL1287" s="25">
        <v>519</v>
      </c>
      <c r="AM1287" s="35">
        <v>0.19</v>
      </c>
      <c r="AN1287" s="49">
        <f t="shared" si="202"/>
        <v>2377798.5</v>
      </c>
      <c r="AO1287" s="18"/>
      <c r="AP1287" s="15">
        <v>1</v>
      </c>
      <c r="AQ1287" s="43" t="str">
        <f t="shared" si="203"/>
        <v>SI</v>
      </c>
      <c r="AR1287" s="44">
        <f t="shared" si="204"/>
        <v>2377798.5</v>
      </c>
      <c r="AS1287" s="44">
        <f t="shared" si="205"/>
        <v>1998150</v>
      </c>
      <c r="AT1287" s="44">
        <f t="shared" si="206"/>
        <v>1998150</v>
      </c>
      <c r="AU1287" s="44">
        <f t="shared" si="207"/>
        <v>2377798.5</v>
      </c>
      <c r="AV1287" s="45" t="b">
        <f t="shared" si="208"/>
        <v>1</v>
      </c>
      <c r="AW1287" s="45" t="b">
        <f t="shared" si="209"/>
        <v>0</v>
      </c>
      <c r="AX1287" s="45"/>
    </row>
    <row r="1288" spans="1:51" s="36" customFormat="1" ht="27.75" customHeight="1" x14ac:dyDescent="0.15">
      <c r="A1288" s="36" t="str">
        <f t="shared" si="201"/>
        <v>Cooperativa de Hospitales de Antioquia - COHAN201161901</v>
      </c>
      <c r="B1288" s="36" t="b">
        <f>+A1288='[1]Anexo 9'!A1288</f>
        <v>1</v>
      </c>
      <c r="C1288" s="18">
        <v>890985122</v>
      </c>
      <c r="D1288" s="18" t="s">
        <v>1031</v>
      </c>
      <c r="E1288" s="15" t="s">
        <v>98</v>
      </c>
      <c r="F1288" s="15" t="s">
        <v>62</v>
      </c>
      <c r="G1288" s="15" t="s">
        <v>3155</v>
      </c>
      <c r="H1288" s="15" t="s">
        <v>3155</v>
      </c>
      <c r="I1288" s="15" t="s">
        <v>3155</v>
      </c>
      <c r="J1288" s="15">
        <v>5</v>
      </c>
      <c r="K1288" s="15" t="s">
        <v>3155</v>
      </c>
      <c r="L1288" s="15">
        <v>201161901</v>
      </c>
      <c r="M1288" s="15" t="s">
        <v>598</v>
      </c>
      <c r="N1288" s="15" t="s">
        <v>101</v>
      </c>
      <c r="O1288" s="18" t="s">
        <v>2835</v>
      </c>
      <c r="P1288" s="22" t="s">
        <v>3841</v>
      </c>
      <c r="Q1288" s="15" t="s">
        <v>600</v>
      </c>
      <c r="R1288" s="18" t="s">
        <v>1878</v>
      </c>
      <c r="S1288" s="22" t="b">
        <f t="shared" si="200"/>
        <v>0</v>
      </c>
      <c r="T1288" s="18">
        <v>0</v>
      </c>
      <c r="U1288" s="18">
        <v>0</v>
      </c>
      <c r="V1288" s="15" t="s">
        <v>6101</v>
      </c>
      <c r="W1288" s="18" t="s">
        <v>170</v>
      </c>
      <c r="X1288" s="18"/>
      <c r="Y1288" s="15" t="s">
        <v>73</v>
      </c>
      <c r="Z1288" s="18" t="s">
        <v>2836</v>
      </c>
      <c r="AA1288" s="18" t="s">
        <v>71</v>
      </c>
      <c r="AB1288" s="18" t="s">
        <v>7066</v>
      </c>
      <c r="AC1288" s="67" t="e">
        <f>+VLOOKUP("*"&amp;L1288&amp;"*",'[2]REGISTROS SANITARIOS'!$D$732:$E$1070,2,FALSE)</f>
        <v>#N/A</v>
      </c>
      <c r="AD1288" s="22" t="s">
        <v>44</v>
      </c>
      <c r="AE1288" s="16">
        <v>46302</v>
      </c>
      <c r="AF1288" s="34" t="s">
        <v>73</v>
      </c>
      <c r="AG1288" s="24">
        <v>1</v>
      </c>
      <c r="AH1288" s="18">
        <v>0</v>
      </c>
      <c r="AI1288" s="18" t="s">
        <v>8251</v>
      </c>
      <c r="AJ1288" s="17">
        <v>495</v>
      </c>
      <c r="AK1288" s="25">
        <v>495</v>
      </c>
      <c r="AL1288" s="25">
        <v>449</v>
      </c>
      <c r="AM1288" s="35">
        <v>0.19</v>
      </c>
      <c r="AN1288" s="49">
        <f t="shared" si="202"/>
        <v>264483.44999999995</v>
      </c>
      <c r="AO1288" s="18"/>
      <c r="AP1288" s="15">
        <v>1</v>
      </c>
      <c r="AQ1288" s="43" t="str">
        <f t="shared" si="203"/>
        <v>SI</v>
      </c>
      <c r="AR1288" s="44">
        <f t="shared" si="204"/>
        <v>264483.44999999995</v>
      </c>
      <c r="AS1288" s="44">
        <f t="shared" si="205"/>
        <v>222255</v>
      </c>
      <c r="AT1288" s="44">
        <f t="shared" si="206"/>
        <v>222255</v>
      </c>
      <c r="AU1288" s="44">
        <f t="shared" si="207"/>
        <v>264483.44999999995</v>
      </c>
      <c r="AV1288" s="45" t="b">
        <f t="shared" si="208"/>
        <v>1</v>
      </c>
      <c r="AW1288" s="45" t="b">
        <f t="shared" si="209"/>
        <v>0</v>
      </c>
      <c r="AX1288" s="45"/>
    </row>
    <row r="1289" spans="1:51" s="36" customFormat="1" ht="27.75" customHeight="1" x14ac:dyDescent="0.15">
      <c r="A1289" s="36" t="str">
        <f t="shared" si="201"/>
        <v>Cooperativa de Hospitales de Antioquia - COHAN201181001</v>
      </c>
      <c r="B1289" s="36" t="b">
        <f>+A1289='[1]Anexo 9'!A1289</f>
        <v>1</v>
      </c>
      <c r="C1289" s="18">
        <v>890985122</v>
      </c>
      <c r="D1289" s="18" t="s">
        <v>1031</v>
      </c>
      <c r="E1289" s="15" t="s">
        <v>98</v>
      </c>
      <c r="F1289" s="15" t="s">
        <v>62</v>
      </c>
      <c r="G1289" s="15" t="s">
        <v>3155</v>
      </c>
      <c r="H1289" s="15" t="s">
        <v>3155</v>
      </c>
      <c r="I1289" s="15" t="s">
        <v>3155</v>
      </c>
      <c r="J1289" s="15">
        <v>3</v>
      </c>
      <c r="K1289" s="15" t="s">
        <v>3155</v>
      </c>
      <c r="L1289" s="15">
        <v>201181001</v>
      </c>
      <c r="M1289" s="15" t="s">
        <v>2837</v>
      </c>
      <c r="N1289" s="15" t="s">
        <v>101</v>
      </c>
      <c r="O1289" s="18" t="s">
        <v>2838</v>
      </c>
      <c r="P1289" s="22" t="s">
        <v>3841</v>
      </c>
      <c r="Q1289" s="15" t="s">
        <v>101</v>
      </c>
      <c r="R1289" s="18" t="s">
        <v>2685</v>
      </c>
      <c r="S1289" s="22" t="b">
        <f t="shared" si="200"/>
        <v>0</v>
      </c>
      <c r="T1289" s="18">
        <v>0</v>
      </c>
      <c r="U1289" s="18">
        <v>0</v>
      </c>
      <c r="V1289" s="15" t="s">
        <v>2839</v>
      </c>
      <c r="W1289" s="18" t="s">
        <v>2840</v>
      </c>
      <c r="X1289" s="18"/>
      <c r="Y1289" s="15" t="s">
        <v>73</v>
      </c>
      <c r="Z1289" s="18" t="s">
        <v>2841</v>
      </c>
      <c r="AA1289" s="18" t="s">
        <v>71</v>
      </c>
      <c r="AB1289" s="18" t="s">
        <v>2842</v>
      </c>
      <c r="AC1289" s="67" t="e">
        <f>+VLOOKUP("*"&amp;L1289&amp;"*",'[2]REGISTROS SANITARIOS'!$D$732:$E$1070,2,FALSE)</f>
        <v>#N/A</v>
      </c>
      <c r="AD1289" s="22" t="s">
        <v>44</v>
      </c>
      <c r="AE1289" s="16">
        <v>46726</v>
      </c>
      <c r="AF1289" s="34" t="s">
        <v>73</v>
      </c>
      <c r="AG1289" s="24">
        <v>1</v>
      </c>
      <c r="AH1289" s="18">
        <v>0</v>
      </c>
      <c r="AI1289" s="18" t="s">
        <v>8247</v>
      </c>
      <c r="AJ1289" s="17">
        <v>44</v>
      </c>
      <c r="AK1289" s="25">
        <v>44</v>
      </c>
      <c r="AL1289" s="25">
        <v>137610</v>
      </c>
      <c r="AM1289" s="35">
        <v>0.19</v>
      </c>
      <c r="AN1289" s="49">
        <f t="shared" si="202"/>
        <v>7205259.5999999996</v>
      </c>
      <c r="AO1289" s="18"/>
      <c r="AP1289" s="15">
        <v>1</v>
      </c>
      <c r="AQ1289" s="43" t="str">
        <f t="shared" si="203"/>
        <v>SI</v>
      </c>
      <c r="AR1289" s="44">
        <f t="shared" si="204"/>
        <v>7205259.5999999996</v>
      </c>
      <c r="AS1289" s="44">
        <f t="shared" si="205"/>
        <v>6054840</v>
      </c>
      <c r="AT1289" s="44">
        <f t="shared" si="206"/>
        <v>6054840</v>
      </c>
      <c r="AU1289" s="44">
        <f t="shared" si="207"/>
        <v>7205259.5999999996</v>
      </c>
      <c r="AV1289" s="45" t="b">
        <f t="shared" si="208"/>
        <v>1</v>
      </c>
      <c r="AW1289" s="45" t="b">
        <f t="shared" si="209"/>
        <v>0</v>
      </c>
      <c r="AX1289" s="45"/>
    </row>
    <row r="1290" spans="1:51" s="36" customFormat="1" ht="27.75" customHeight="1" x14ac:dyDescent="0.15">
      <c r="A1290" s="36" t="str">
        <f t="shared" si="201"/>
        <v>Cooperativa de Hospitales de Antioquia - COHAN204040610</v>
      </c>
      <c r="B1290" s="36" t="b">
        <f>+A1290='[1]Anexo 9'!A1290</f>
        <v>1</v>
      </c>
      <c r="C1290" s="18">
        <v>890985122</v>
      </c>
      <c r="D1290" s="18" t="s">
        <v>1031</v>
      </c>
      <c r="E1290" s="15" t="s">
        <v>98</v>
      </c>
      <c r="F1290" s="15" t="s">
        <v>62</v>
      </c>
      <c r="G1290" s="15" t="s">
        <v>3155</v>
      </c>
      <c r="H1290" s="15" t="s">
        <v>3155</v>
      </c>
      <c r="I1290" s="15" t="s">
        <v>3155</v>
      </c>
      <c r="J1290" s="15">
        <v>2</v>
      </c>
      <c r="K1290" s="15" t="s">
        <v>3155</v>
      </c>
      <c r="L1290" s="15">
        <v>204040610</v>
      </c>
      <c r="M1290" s="15" t="s">
        <v>2843</v>
      </c>
      <c r="N1290" s="15" t="s">
        <v>101</v>
      </c>
      <c r="O1290" s="18" t="s">
        <v>2844</v>
      </c>
      <c r="P1290" s="22" t="s">
        <v>73</v>
      </c>
      <c r="Q1290" s="15" t="s">
        <v>248</v>
      </c>
      <c r="R1290" s="18" t="s">
        <v>3104</v>
      </c>
      <c r="S1290" s="22" t="b">
        <f t="shared" si="200"/>
        <v>0</v>
      </c>
      <c r="T1290" s="18">
        <v>0</v>
      </c>
      <c r="U1290" s="18" t="s">
        <v>6330</v>
      </c>
      <c r="V1290" s="15" t="s">
        <v>2845</v>
      </c>
      <c r="W1290" s="18" t="s">
        <v>2846</v>
      </c>
      <c r="X1290" s="18"/>
      <c r="Y1290" s="15" t="s">
        <v>73</v>
      </c>
      <c r="Z1290" s="18" t="s">
        <v>2847</v>
      </c>
      <c r="AA1290" s="18" t="s">
        <v>71</v>
      </c>
      <c r="AB1290" s="18" t="s">
        <v>2848</v>
      </c>
      <c r="AC1290" s="67" t="e">
        <f>+VLOOKUP("*"&amp;L1290&amp;"*",'[2]REGISTROS SANITARIOS'!$D$732:$E$1070,2,FALSE)</f>
        <v>#N/A</v>
      </c>
      <c r="AD1290" s="22" t="s">
        <v>44</v>
      </c>
      <c r="AE1290" s="16">
        <v>46424</v>
      </c>
      <c r="AF1290" s="34" t="s">
        <v>73</v>
      </c>
      <c r="AG1290" s="24">
        <v>1</v>
      </c>
      <c r="AH1290" s="18">
        <v>0</v>
      </c>
      <c r="AI1290" s="18" t="s">
        <v>8251</v>
      </c>
      <c r="AJ1290" s="17">
        <v>385</v>
      </c>
      <c r="AK1290" s="25">
        <v>385</v>
      </c>
      <c r="AL1290" s="25">
        <v>331</v>
      </c>
      <c r="AM1290" s="35">
        <v>0</v>
      </c>
      <c r="AN1290" s="49">
        <f t="shared" si="202"/>
        <v>127435</v>
      </c>
      <c r="AO1290" s="18"/>
      <c r="AP1290" s="15">
        <v>1</v>
      </c>
      <c r="AQ1290" s="43" t="str">
        <f t="shared" si="203"/>
        <v>SI</v>
      </c>
      <c r="AR1290" s="44">
        <f t="shared" si="204"/>
        <v>127435</v>
      </c>
      <c r="AS1290" s="44">
        <f t="shared" si="205"/>
        <v>127435</v>
      </c>
      <c r="AT1290" s="44">
        <f t="shared" si="206"/>
        <v>127435</v>
      </c>
      <c r="AU1290" s="44">
        <f t="shared" si="207"/>
        <v>127435</v>
      </c>
      <c r="AV1290" s="45" t="b">
        <f t="shared" si="208"/>
        <v>1</v>
      </c>
      <c r="AW1290" s="45" t="b">
        <f t="shared" si="209"/>
        <v>1</v>
      </c>
      <c r="AX1290" s="45"/>
    </row>
    <row r="1291" spans="1:51" s="36" customFormat="1" ht="27.75" customHeight="1" x14ac:dyDescent="0.15">
      <c r="A1291" s="36" t="str">
        <f t="shared" si="201"/>
        <v>Cooperativa de Hospitales de Antioquia - COHAN206010810</v>
      </c>
      <c r="B1291" s="36" t="b">
        <f>+A1291='[1]Anexo 9'!A1291</f>
        <v>1</v>
      </c>
      <c r="C1291" s="18">
        <v>890985122</v>
      </c>
      <c r="D1291" s="18" t="s">
        <v>1031</v>
      </c>
      <c r="E1291" s="15" t="s">
        <v>98</v>
      </c>
      <c r="F1291" s="15" t="s">
        <v>292</v>
      </c>
      <c r="G1291" s="15">
        <f>+VLOOKUP(F1291,[3]Sheet1!$E$3:$G$74,3,FALSE)</f>
        <v>2</v>
      </c>
      <c r="H1291" s="15">
        <f>+VLOOKUP(D1291&amp;F1291,'TD para paquetes'!$E$3:$I$441,5,FALSE)</f>
        <v>2</v>
      </c>
      <c r="I1291" s="15" t="s">
        <v>1025</v>
      </c>
      <c r="J1291" s="15">
        <v>5</v>
      </c>
      <c r="K1291" s="15">
        <v>5</v>
      </c>
      <c r="L1291" s="15">
        <v>206010810</v>
      </c>
      <c r="M1291" s="15" t="s">
        <v>293</v>
      </c>
      <c r="N1291" s="15" t="s">
        <v>101</v>
      </c>
      <c r="O1291" s="18" t="s">
        <v>2725</v>
      </c>
      <c r="P1291" s="22" t="s">
        <v>3841</v>
      </c>
      <c r="Q1291" s="15" t="s">
        <v>101</v>
      </c>
      <c r="R1291" s="18" t="s">
        <v>2685</v>
      </c>
      <c r="S1291" s="22" t="b">
        <f t="shared" si="200"/>
        <v>0</v>
      </c>
      <c r="T1291" s="18">
        <v>0</v>
      </c>
      <c r="U1291" s="18">
        <v>0</v>
      </c>
      <c r="V1291" s="15" t="s">
        <v>295</v>
      </c>
      <c r="W1291" s="18" t="s">
        <v>2688</v>
      </c>
      <c r="X1291" s="18"/>
      <c r="Y1291" s="15" t="s">
        <v>73</v>
      </c>
      <c r="Z1291" s="18" t="s">
        <v>2726</v>
      </c>
      <c r="AA1291" s="18" t="s">
        <v>71</v>
      </c>
      <c r="AB1291" s="18" t="s">
        <v>2727</v>
      </c>
      <c r="AC1291" s="67" t="e">
        <f>+VLOOKUP("*"&amp;L1291&amp;"*",'[2]REGISTROS SANITARIOS'!$D$732:$E$1070,2,FALSE)</f>
        <v>#N/A</v>
      </c>
      <c r="AD1291" s="22" t="s">
        <v>44</v>
      </c>
      <c r="AE1291" s="16">
        <v>46302</v>
      </c>
      <c r="AF1291" s="34" t="s">
        <v>73</v>
      </c>
      <c r="AG1291" s="24">
        <v>1</v>
      </c>
      <c r="AH1291" s="18">
        <v>0</v>
      </c>
      <c r="AI1291" s="18" t="s">
        <v>8247</v>
      </c>
      <c r="AJ1291" s="17">
        <v>22</v>
      </c>
      <c r="AK1291" s="25">
        <v>22</v>
      </c>
      <c r="AL1291" s="25">
        <v>4363</v>
      </c>
      <c r="AM1291" s="35">
        <v>0.19</v>
      </c>
      <c r="AN1291" s="49">
        <f t="shared" si="202"/>
        <v>114223.34</v>
      </c>
      <c r="AO1291" s="18"/>
      <c r="AP1291" s="15">
        <v>1</v>
      </c>
      <c r="AQ1291" s="43" t="str">
        <f t="shared" si="203"/>
        <v>SI</v>
      </c>
      <c r="AR1291" s="44">
        <f t="shared" si="204"/>
        <v>114223.33999999998</v>
      </c>
      <c r="AS1291" s="44">
        <f t="shared" si="205"/>
        <v>95986</v>
      </c>
      <c r="AT1291" s="44">
        <f t="shared" si="206"/>
        <v>95986</v>
      </c>
      <c r="AU1291" s="44">
        <f t="shared" si="207"/>
        <v>114223.33999999998</v>
      </c>
      <c r="AV1291" s="45" t="b">
        <f t="shared" si="208"/>
        <v>1</v>
      </c>
      <c r="AW1291" s="45" t="b">
        <f t="shared" si="209"/>
        <v>0</v>
      </c>
      <c r="AX1291" s="45"/>
    </row>
    <row r="1292" spans="1:51" s="36" customFormat="1" ht="27.75" customHeight="1" x14ac:dyDescent="0.15">
      <c r="A1292" s="36" t="str">
        <f t="shared" si="201"/>
        <v>Cooperativa de Hospitales de Antioquia - COHAN206010910</v>
      </c>
      <c r="B1292" s="36" t="b">
        <f>+A1292='[1]Anexo 9'!A1292</f>
        <v>1</v>
      </c>
      <c r="C1292" s="18">
        <v>890985122</v>
      </c>
      <c r="D1292" s="18" t="s">
        <v>1031</v>
      </c>
      <c r="E1292" s="15" t="s">
        <v>98</v>
      </c>
      <c r="F1292" s="15" t="s">
        <v>292</v>
      </c>
      <c r="G1292" s="15">
        <f>+VLOOKUP(F1292,[3]Sheet1!$E$3:$G$74,3,FALSE)</f>
        <v>2</v>
      </c>
      <c r="H1292" s="15">
        <f>+VLOOKUP(D1292&amp;F1292,'TD para paquetes'!$E$3:$I$441,5,FALSE)</f>
        <v>2</v>
      </c>
      <c r="I1292" s="15" t="s">
        <v>1025</v>
      </c>
      <c r="J1292" s="15">
        <v>6</v>
      </c>
      <c r="K1292" s="15">
        <v>5</v>
      </c>
      <c r="L1292" s="15">
        <v>206010910</v>
      </c>
      <c r="M1292" s="15" t="s">
        <v>300</v>
      </c>
      <c r="N1292" s="15" t="s">
        <v>101</v>
      </c>
      <c r="O1292" s="18" t="s">
        <v>2728</v>
      </c>
      <c r="P1292" s="22" t="s">
        <v>3841</v>
      </c>
      <c r="Q1292" s="15" t="s">
        <v>101</v>
      </c>
      <c r="R1292" s="18" t="s">
        <v>2685</v>
      </c>
      <c r="S1292" s="22" t="b">
        <f t="shared" si="200"/>
        <v>0</v>
      </c>
      <c r="T1292" s="18">
        <v>0</v>
      </c>
      <c r="U1292" s="18">
        <v>0</v>
      </c>
      <c r="V1292" s="15" t="s">
        <v>295</v>
      </c>
      <c r="W1292" s="18" t="s">
        <v>2688</v>
      </c>
      <c r="X1292" s="18"/>
      <c r="Y1292" s="15" t="s">
        <v>73</v>
      </c>
      <c r="Z1292" s="18" t="s">
        <v>2729</v>
      </c>
      <c r="AA1292" s="18" t="s">
        <v>71</v>
      </c>
      <c r="AB1292" s="18" t="s">
        <v>2727</v>
      </c>
      <c r="AC1292" s="67" t="e">
        <f>+VLOOKUP("*"&amp;L1292&amp;"*",'[2]REGISTROS SANITARIOS'!$D$732:$E$1070,2,FALSE)</f>
        <v>#N/A</v>
      </c>
      <c r="AD1292" s="22" t="s">
        <v>44</v>
      </c>
      <c r="AE1292" s="16">
        <v>46302</v>
      </c>
      <c r="AF1292" s="34" t="s">
        <v>73</v>
      </c>
      <c r="AG1292" s="24">
        <v>1</v>
      </c>
      <c r="AH1292" s="18">
        <v>0</v>
      </c>
      <c r="AI1292" s="18" t="s">
        <v>8247</v>
      </c>
      <c r="AJ1292" s="17">
        <v>121</v>
      </c>
      <c r="AK1292" s="25">
        <v>121</v>
      </c>
      <c r="AL1292" s="25">
        <v>4363</v>
      </c>
      <c r="AM1292" s="35">
        <v>0.19</v>
      </c>
      <c r="AN1292" s="49">
        <f t="shared" si="202"/>
        <v>628228.36999999988</v>
      </c>
      <c r="AO1292" s="18"/>
      <c r="AP1292" s="15">
        <v>1</v>
      </c>
      <c r="AQ1292" s="43" t="str">
        <f t="shared" si="203"/>
        <v>SI</v>
      </c>
      <c r="AR1292" s="44">
        <f t="shared" si="204"/>
        <v>628228.36999999988</v>
      </c>
      <c r="AS1292" s="44">
        <f t="shared" si="205"/>
        <v>527923</v>
      </c>
      <c r="AT1292" s="44">
        <f t="shared" si="206"/>
        <v>527923</v>
      </c>
      <c r="AU1292" s="44">
        <f t="shared" si="207"/>
        <v>628228.36999999988</v>
      </c>
      <c r="AV1292" s="45" t="b">
        <f t="shared" si="208"/>
        <v>1</v>
      </c>
      <c r="AW1292" s="45" t="b">
        <f t="shared" si="209"/>
        <v>0</v>
      </c>
      <c r="AX1292" s="45"/>
    </row>
    <row r="1293" spans="1:51" s="36" customFormat="1" ht="27.75" customHeight="1" x14ac:dyDescent="0.15">
      <c r="A1293" s="36" t="str">
        <f t="shared" si="201"/>
        <v>Cooperativa de Hospitales de Antioquia - COHAN206060310</v>
      </c>
      <c r="B1293" s="36" t="b">
        <f>+A1293='[1]Anexo 9'!A1293</f>
        <v>1</v>
      </c>
      <c r="C1293" s="18">
        <v>890985122</v>
      </c>
      <c r="D1293" s="18" t="s">
        <v>1031</v>
      </c>
      <c r="E1293" s="15" t="s">
        <v>98</v>
      </c>
      <c r="F1293" s="15" t="s">
        <v>62</v>
      </c>
      <c r="G1293" s="15" t="s">
        <v>3155</v>
      </c>
      <c r="H1293" s="15" t="s">
        <v>3155</v>
      </c>
      <c r="I1293" s="15" t="s">
        <v>3155</v>
      </c>
      <c r="J1293" s="15">
        <v>8</v>
      </c>
      <c r="K1293" s="15" t="s">
        <v>3155</v>
      </c>
      <c r="L1293" s="15">
        <v>206060310</v>
      </c>
      <c r="M1293" s="15" t="s">
        <v>622</v>
      </c>
      <c r="N1293" s="15" t="s">
        <v>101</v>
      </c>
      <c r="O1293" s="18" t="s">
        <v>2849</v>
      </c>
      <c r="P1293" s="22" t="s">
        <v>3841</v>
      </c>
      <c r="Q1293" s="15" t="s">
        <v>101</v>
      </c>
      <c r="R1293" s="18" t="s">
        <v>2850</v>
      </c>
      <c r="S1293" s="22" t="b">
        <f t="shared" si="200"/>
        <v>0</v>
      </c>
      <c r="T1293" s="18">
        <v>0</v>
      </c>
      <c r="U1293" s="18">
        <v>0</v>
      </c>
      <c r="V1293" s="15"/>
      <c r="W1293" s="18" t="s">
        <v>2714</v>
      </c>
      <c r="X1293" s="18"/>
      <c r="Y1293" s="15" t="s">
        <v>73</v>
      </c>
      <c r="Z1293" s="18" t="s">
        <v>1029</v>
      </c>
      <c r="AA1293" s="18" t="s">
        <v>71</v>
      </c>
      <c r="AB1293" s="18" t="s">
        <v>2820</v>
      </c>
      <c r="AC1293" s="67" t="e">
        <f>+VLOOKUP("*"&amp;L1293&amp;"*",'[2]REGISTROS SANITARIOS'!$D$732:$E$1070,2,FALSE)</f>
        <v>#N/A</v>
      </c>
      <c r="AD1293" s="22" t="s">
        <v>44</v>
      </c>
      <c r="AE1293" s="16">
        <v>46379</v>
      </c>
      <c r="AF1293" s="34" t="s">
        <v>73</v>
      </c>
      <c r="AG1293" s="24">
        <v>1</v>
      </c>
      <c r="AH1293" s="18">
        <v>0</v>
      </c>
      <c r="AI1293" s="18" t="s">
        <v>8247</v>
      </c>
      <c r="AJ1293" s="17">
        <v>165</v>
      </c>
      <c r="AK1293" s="25">
        <v>165</v>
      </c>
      <c r="AL1293" s="25">
        <v>980</v>
      </c>
      <c r="AM1293" s="35">
        <v>0.19</v>
      </c>
      <c r="AN1293" s="49">
        <f t="shared" si="202"/>
        <v>192423</v>
      </c>
      <c r="AO1293" s="18"/>
      <c r="AP1293" s="15">
        <v>1</v>
      </c>
      <c r="AQ1293" s="43" t="str">
        <f t="shared" si="203"/>
        <v>SI</v>
      </c>
      <c r="AR1293" s="44">
        <f t="shared" si="204"/>
        <v>192423</v>
      </c>
      <c r="AS1293" s="44">
        <f t="shared" si="205"/>
        <v>161700</v>
      </c>
      <c r="AT1293" s="44">
        <f t="shared" si="206"/>
        <v>161700</v>
      </c>
      <c r="AU1293" s="44">
        <f t="shared" si="207"/>
        <v>192423</v>
      </c>
      <c r="AV1293" s="45" t="b">
        <f t="shared" si="208"/>
        <v>1</v>
      </c>
      <c r="AW1293" s="45" t="b">
        <f t="shared" si="209"/>
        <v>0</v>
      </c>
      <c r="AX1293" s="45"/>
    </row>
    <row r="1294" spans="1:51" s="36" customFormat="1" ht="27.75" customHeight="1" x14ac:dyDescent="0.15">
      <c r="A1294" s="36" t="str">
        <f t="shared" si="201"/>
        <v>COMÉDICA S.A.S201010910</v>
      </c>
      <c r="B1294" s="36" t="b">
        <f>+A1294='[1]Anexo 9'!A1294</f>
        <v>1</v>
      </c>
      <c r="C1294" s="18">
        <v>811042584</v>
      </c>
      <c r="D1294" s="18" t="s">
        <v>3860</v>
      </c>
      <c r="E1294" s="15" t="s">
        <v>98</v>
      </c>
      <c r="F1294" s="15" t="s">
        <v>99</v>
      </c>
      <c r="G1294" s="15">
        <f>+VLOOKUP(F1294,[3]Sheet1!$E$3:$G$74,3,FALSE)</f>
        <v>2</v>
      </c>
      <c r="H1294" s="15">
        <f>+VLOOKUP(D1294&amp;F1294,'TD para paquetes'!$E$3:$I$441,5,FALSE)</f>
        <v>2</v>
      </c>
      <c r="I1294" s="15" t="s">
        <v>1025</v>
      </c>
      <c r="J1294" s="15">
        <v>7</v>
      </c>
      <c r="K1294" s="15">
        <v>7</v>
      </c>
      <c r="L1294" s="15">
        <v>201010910</v>
      </c>
      <c r="M1294" s="15" t="s">
        <v>100</v>
      </c>
      <c r="N1294" s="15" t="s">
        <v>101</v>
      </c>
      <c r="O1294" s="18" t="s">
        <v>4564</v>
      </c>
      <c r="P1294" s="22" t="s">
        <v>3841</v>
      </c>
      <c r="Q1294" s="15" t="s">
        <v>101</v>
      </c>
      <c r="R1294" s="18" t="s">
        <v>103</v>
      </c>
      <c r="S1294" s="22" t="s">
        <v>73</v>
      </c>
      <c r="T1294" s="18" t="s">
        <v>103</v>
      </c>
      <c r="U1294" s="18" t="s">
        <v>103</v>
      </c>
      <c r="V1294" s="15" t="s">
        <v>105</v>
      </c>
      <c r="W1294" s="18" t="s">
        <v>6331</v>
      </c>
      <c r="X1294" s="18"/>
      <c r="Y1294" s="15" t="s">
        <v>73</v>
      </c>
      <c r="Z1294" s="18" t="s">
        <v>6331</v>
      </c>
      <c r="AA1294" s="18" t="s">
        <v>86</v>
      </c>
      <c r="AB1294" s="18" t="s">
        <v>108</v>
      </c>
      <c r="AC1294" s="67" t="str">
        <f>+VLOOKUP("*"&amp;L1294&amp;"*",'[2]REGISTROS SANITARIOS'!$D$714:$E$731,2,FALSE)</f>
        <v>SI</v>
      </c>
      <c r="AD1294" s="22" t="s">
        <v>1025</v>
      </c>
      <c r="AE1294" s="16">
        <v>46242</v>
      </c>
      <c r="AF1294" s="34" t="s">
        <v>73</v>
      </c>
      <c r="AG1294" s="24" t="s">
        <v>1049</v>
      </c>
      <c r="AH1294" s="18" t="s">
        <v>1049</v>
      </c>
      <c r="AI1294" s="18" t="s">
        <v>52</v>
      </c>
      <c r="AJ1294" s="17">
        <v>137.5</v>
      </c>
      <c r="AK1294" s="25">
        <v>138</v>
      </c>
      <c r="AL1294" s="25">
        <v>20000</v>
      </c>
      <c r="AM1294" s="35">
        <v>0.19</v>
      </c>
      <c r="AN1294" s="49">
        <f t="shared" si="202"/>
        <v>3284400</v>
      </c>
      <c r="AO1294" s="18" t="s">
        <v>44</v>
      </c>
      <c r="AP1294" s="15" t="s">
        <v>1049</v>
      </c>
      <c r="AQ1294" s="43" t="str">
        <f t="shared" si="203"/>
        <v>MAYOR</v>
      </c>
      <c r="AR1294" s="44">
        <f t="shared" si="204"/>
        <v>3272500</v>
      </c>
      <c r="AS1294" s="44">
        <f t="shared" si="205"/>
        <v>2750000</v>
      </c>
      <c r="AT1294" s="44">
        <f t="shared" si="206"/>
        <v>2760000</v>
      </c>
      <c r="AU1294" s="44">
        <f t="shared" si="207"/>
        <v>3284400</v>
      </c>
      <c r="AV1294" s="45" t="b">
        <f t="shared" si="208"/>
        <v>1</v>
      </c>
      <c r="AW1294" s="45" t="b">
        <f t="shared" si="209"/>
        <v>0</v>
      </c>
      <c r="AX1294" s="45"/>
      <c r="AY1294" s="48" t="s">
        <v>8745</v>
      </c>
    </row>
    <row r="1295" spans="1:51" s="36" customFormat="1" ht="27.75" customHeight="1" x14ac:dyDescent="0.15">
      <c r="A1295" s="36" t="str">
        <f t="shared" si="201"/>
        <v>COMÉDICA S.A.S201011510</v>
      </c>
      <c r="B1295" s="36" t="b">
        <f>+A1295='[1]Anexo 9'!A1295</f>
        <v>1</v>
      </c>
      <c r="C1295" s="18">
        <v>811042584</v>
      </c>
      <c r="D1295" s="18" t="s">
        <v>3860</v>
      </c>
      <c r="E1295" s="15" t="s">
        <v>98</v>
      </c>
      <c r="F1295" s="15" t="s">
        <v>99</v>
      </c>
      <c r="G1295" s="15">
        <f>+VLOOKUP(F1295,[3]Sheet1!$E$3:$G$74,3,FALSE)</f>
        <v>2</v>
      </c>
      <c r="H1295" s="15">
        <f>+VLOOKUP(D1295&amp;F1295,'TD para paquetes'!$E$3:$I$441,5,FALSE)</f>
        <v>2</v>
      </c>
      <c r="I1295" s="15" t="s">
        <v>1025</v>
      </c>
      <c r="J1295" s="15">
        <v>7</v>
      </c>
      <c r="K1295" s="15">
        <v>7</v>
      </c>
      <c r="L1295" s="15">
        <v>201011510</v>
      </c>
      <c r="M1295" s="15" t="s">
        <v>109</v>
      </c>
      <c r="N1295" s="15" t="s">
        <v>101</v>
      </c>
      <c r="O1295" s="18" t="s">
        <v>4565</v>
      </c>
      <c r="P1295" s="22" t="s">
        <v>3841</v>
      </c>
      <c r="Q1295" s="15" t="s">
        <v>101</v>
      </c>
      <c r="R1295" s="18" t="s">
        <v>103</v>
      </c>
      <c r="S1295" s="22" t="s">
        <v>73</v>
      </c>
      <c r="T1295" s="18" t="s">
        <v>103</v>
      </c>
      <c r="U1295" s="18" t="s">
        <v>103</v>
      </c>
      <c r="V1295" s="15" t="s">
        <v>105</v>
      </c>
      <c r="W1295" s="18" t="s">
        <v>6331</v>
      </c>
      <c r="X1295" s="18"/>
      <c r="Y1295" s="15" t="s">
        <v>73</v>
      </c>
      <c r="Z1295" s="18" t="s">
        <v>6331</v>
      </c>
      <c r="AA1295" s="18" t="s">
        <v>86</v>
      </c>
      <c r="AB1295" s="18" t="s">
        <v>108</v>
      </c>
      <c r="AC1295" s="67" t="e">
        <f>+VLOOKUP("*"&amp;L1295&amp;"*",'[2]REGISTROS SANITARIOS'!$D$714:$E$731,2,FALSE)</f>
        <v>#N/A</v>
      </c>
      <c r="AD1295" s="22" t="s">
        <v>44</v>
      </c>
      <c r="AE1295" s="16">
        <v>46242</v>
      </c>
      <c r="AF1295" s="34" t="s">
        <v>73</v>
      </c>
      <c r="AG1295" s="24" t="s">
        <v>1049</v>
      </c>
      <c r="AH1295" s="18" t="s">
        <v>1049</v>
      </c>
      <c r="AI1295" s="18" t="s">
        <v>52</v>
      </c>
      <c r="AJ1295" s="17">
        <v>1870</v>
      </c>
      <c r="AK1295" s="25">
        <v>1870</v>
      </c>
      <c r="AL1295" s="25">
        <v>20000</v>
      </c>
      <c r="AM1295" s="35">
        <v>0.19</v>
      </c>
      <c r="AN1295" s="49">
        <f t="shared" si="202"/>
        <v>44505999.999999993</v>
      </c>
      <c r="AO1295" s="18" t="s">
        <v>44</v>
      </c>
      <c r="AP1295" s="15" t="s">
        <v>1049</v>
      </c>
      <c r="AQ1295" s="43" t="str">
        <f t="shared" si="203"/>
        <v>SI</v>
      </c>
      <c r="AR1295" s="44">
        <f t="shared" si="204"/>
        <v>44506000</v>
      </c>
      <c r="AS1295" s="44">
        <f t="shared" si="205"/>
        <v>37400000</v>
      </c>
      <c r="AT1295" s="44">
        <f t="shared" si="206"/>
        <v>37400000</v>
      </c>
      <c r="AU1295" s="44">
        <f t="shared" si="207"/>
        <v>44506000</v>
      </c>
      <c r="AV1295" s="45" t="b">
        <f t="shared" si="208"/>
        <v>1</v>
      </c>
      <c r="AW1295" s="45" t="b">
        <f t="shared" si="209"/>
        <v>0</v>
      </c>
      <c r="AX1295" s="45"/>
    </row>
    <row r="1296" spans="1:51" s="36" customFormat="1" ht="27.75" customHeight="1" x14ac:dyDescent="0.15">
      <c r="A1296" s="36" t="str">
        <f t="shared" si="201"/>
        <v>COMÉDICA S.A.S201011610</v>
      </c>
      <c r="B1296" s="36" t="b">
        <f>+A1296='[1]Anexo 9'!A1296</f>
        <v>1</v>
      </c>
      <c r="C1296" s="18">
        <v>811042584</v>
      </c>
      <c r="D1296" s="18" t="s">
        <v>3860</v>
      </c>
      <c r="E1296" s="15" t="s">
        <v>98</v>
      </c>
      <c r="F1296" s="15" t="s">
        <v>62</v>
      </c>
      <c r="G1296" s="15" t="s">
        <v>3155</v>
      </c>
      <c r="H1296" s="15" t="s">
        <v>3155</v>
      </c>
      <c r="I1296" s="15" t="s">
        <v>3155</v>
      </c>
      <c r="J1296" s="15">
        <v>6</v>
      </c>
      <c r="K1296" s="15" t="s">
        <v>3155</v>
      </c>
      <c r="L1296" s="15">
        <v>201011610</v>
      </c>
      <c r="M1296" s="15" t="s">
        <v>3885</v>
      </c>
      <c r="N1296" s="15" t="s">
        <v>101</v>
      </c>
      <c r="O1296" s="18" t="s">
        <v>4566</v>
      </c>
      <c r="P1296" s="22" t="s">
        <v>3841</v>
      </c>
      <c r="Q1296" s="15" t="s">
        <v>101</v>
      </c>
      <c r="R1296" s="18" t="s">
        <v>103</v>
      </c>
      <c r="S1296" s="22" t="s">
        <v>73</v>
      </c>
      <c r="T1296" s="18" t="s">
        <v>103</v>
      </c>
      <c r="U1296" s="18" t="s">
        <v>103</v>
      </c>
      <c r="V1296" s="15" t="s">
        <v>6057</v>
      </c>
      <c r="W1296" s="18" t="s">
        <v>6331</v>
      </c>
      <c r="X1296" s="18"/>
      <c r="Y1296" s="15" t="s">
        <v>73</v>
      </c>
      <c r="Z1296" s="18" t="s">
        <v>6331</v>
      </c>
      <c r="AA1296" s="18" t="s">
        <v>86</v>
      </c>
      <c r="AB1296" s="18" t="s">
        <v>6642</v>
      </c>
      <c r="AC1296" s="67" t="str">
        <f>+VLOOKUP("*"&amp;L1296&amp;"*",'[2]REGISTROS SANITARIOS'!$D$714:$E$731,2,FALSE)</f>
        <v>SI</v>
      </c>
      <c r="AD1296" s="22" t="s">
        <v>1025</v>
      </c>
      <c r="AE1296" s="16">
        <v>45226</v>
      </c>
      <c r="AF1296" s="34" t="s">
        <v>73</v>
      </c>
      <c r="AG1296" s="24" t="s">
        <v>1049</v>
      </c>
      <c r="AH1296" s="18" t="s">
        <v>1049</v>
      </c>
      <c r="AI1296" s="18" t="s">
        <v>52</v>
      </c>
      <c r="AJ1296" s="17">
        <v>2.75</v>
      </c>
      <c r="AK1296" s="25">
        <v>3</v>
      </c>
      <c r="AL1296" s="25">
        <v>9252</v>
      </c>
      <c r="AM1296" s="35">
        <v>0.19</v>
      </c>
      <c r="AN1296" s="49">
        <f t="shared" si="202"/>
        <v>33029.64</v>
      </c>
      <c r="AO1296" s="18" t="s">
        <v>44</v>
      </c>
      <c r="AP1296" s="15" t="s">
        <v>1049</v>
      </c>
      <c r="AQ1296" s="43" t="str">
        <f t="shared" si="203"/>
        <v>MAYOR</v>
      </c>
      <c r="AR1296" s="44">
        <f t="shared" si="204"/>
        <v>30277.17</v>
      </c>
      <c r="AS1296" s="44">
        <f t="shared" si="205"/>
        <v>25443</v>
      </c>
      <c r="AT1296" s="44">
        <f t="shared" si="206"/>
        <v>27756</v>
      </c>
      <c r="AU1296" s="44">
        <f t="shared" si="207"/>
        <v>33029.64</v>
      </c>
      <c r="AV1296" s="45" t="b">
        <f t="shared" si="208"/>
        <v>1</v>
      </c>
      <c r="AW1296" s="45" t="b">
        <f t="shared" si="209"/>
        <v>0</v>
      </c>
      <c r="AX1296" s="45"/>
      <c r="AY1296" s="36" t="s">
        <v>8746</v>
      </c>
    </row>
    <row r="1297" spans="1:51" s="36" customFormat="1" ht="27.75" customHeight="1" x14ac:dyDescent="0.15">
      <c r="A1297" s="36" t="str">
        <f t="shared" si="201"/>
        <v>COMÉDICA S.A.S201040510</v>
      </c>
      <c r="B1297" s="36" t="b">
        <f>+A1297='[1]Anexo 9'!A1297</f>
        <v>1</v>
      </c>
      <c r="C1297" s="18">
        <v>811042584</v>
      </c>
      <c r="D1297" s="18" t="s">
        <v>3860</v>
      </c>
      <c r="E1297" s="15" t="s">
        <v>98</v>
      </c>
      <c r="F1297" s="15" t="s">
        <v>62</v>
      </c>
      <c r="G1297" s="15" t="s">
        <v>3155</v>
      </c>
      <c r="H1297" s="15" t="s">
        <v>3155</v>
      </c>
      <c r="I1297" s="15" t="s">
        <v>3155</v>
      </c>
      <c r="J1297" s="15">
        <v>6</v>
      </c>
      <c r="K1297" s="15" t="s">
        <v>3155</v>
      </c>
      <c r="L1297" s="15">
        <v>201040510</v>
      </c>
      <c r="M1297" s="15" t="s">
        <v>373</v>
      </c>
      <c r="N1297" s="15" t="s">
        <v>101</v>
      </c>
      <c r="O1297" s="18" t="s">
        <v>4567</v>
      </c>
      <c r="P1297" s="22" t="s">
        <v>3841</v>
      </c>
      <c r="Q1297" s="15" t="s">
        <v>248</v>
      </c>
      <c r="R1297" s="18" t="s">
        <v>248</v>
      </c>
      <c r="S1297" s="22" t="s">
        <v>73</v>
      </c>
      <c r="T1297" s="18" t="s">
        <v>248</v>
      </c>
      <c r="U1297" s="18" t="s">
        <v>248</v>
      </c>
      <c r="V1297" s="15"/>
      <c r="W1297" s="18" t="s">
        <v>3662</v>
      </c>
      <c r="X1297" s="18" t="s">
        <v>8754</v>
      </c>
      <c r="Y1297" s="15" t="s">
        <v>68</v>
      </c>
      <c r="Z1297" s="18" t="s">
        <v>3662</v>
      </c>
      <c r="AA1297" s="18" t="s">
        <v>86</v>
      </c>
      <c r="AB1297" s="18" t="s">
        <v>7067</v>
      </c>
      <c r="AC1297" s="67" t="str">
        <f>+VLOOKUP("*"&amp;L1297&amp;"*",'[2]REGISTROS SANITARIOS'!$D$714:$E$731,2,FALSE)</f>
        <v>SI</v>
      </c>
      <c r="AD1297" s="22" t="s">
        <v>1025</v>
      </c>
      <c r="AE1297" s="16">
        <v>46252</v>
      </c>
      <c r="AF1297" s="34" t="s">
        <v>73</v>
      </c>
      <c r="AG1297" s="24" t="s">
        <v>1049</v>
      </c>
      <c r="AH1297" s="18" t="s">
        <v>1049</v>
      </c>
      <c r="AI1297" s="18" t="s">
        <v>52</v>
      </c>
      <c r="AJ1297" s="17">
        <v>1100</v>
      </c>
      <c r="AK1297" s="25">
        <v>1100</v>
      </c>
      <c r="AL1297" s="25">
        <v>1464</v>
      </c>
      <c r="AM1297" s="35">
        <v>0.19</v>
      </c>
      <c r="AN1297" s="49">
        <f t="shared" si="202"/>
        <v>1916376</v>
      </c>
      <c r="AO1297" s="18" t="s">
        <v>44</v>
      </c>
      <c r="AP1297" s="15" t="s">
        <v>1049</v>
      </c>
      <c r="AQ1297" s="43" t="str">
        <f t="shared" si="203"/>
        <v>SI</v>
      </c>
      <c r="AR1297" s="44">
        <f t="shared" si="204"/>
        <v>1916375.9999999998</v>
      </c>
      <c r="AS1297" s="44">
        <f t="shared" si="205"/>
        <v>1610400</v>
      </c>
      <c r="AT1297" s="44">
        <f t="shared" si="206"/>
        <v>1610400</v>
      </c>
      <c r="AU1297" s="44">
        <f t="shared" si="207"/>
        <v>1916375.9999999998</v>
      </c>
      <c r="AV1297" s="45" t="b">
        <f t="shared" si="208"/>
        <v>1</v>
      </c>
      <c r="AW1297" s="45" t="b">
        <f t="shared" si="209"/>
        <v>0</v>
      </c>
      <c r="AX1297" s="45"/>
      <c r="AY1297" s="48" t="s">
        <v>8742</v>
      </c>
    </row>
    <row r="1298" spans="1:51" s="36" customFormat="1" ht="27.75" customHeight="1" x14ac:dyDescent="0.15">
      <c r="A1298" s="36" t="str">
        <f t="shared" si="201"/>
        <v>COMÉDICA S.A.S201040610</v>
      </c>
      <c r="B1298" s="36" t="b">
        <f>+A1298='[1]Anexo 9'!A1298</f>
        <v>1</v>
      </c>
      <c r="C1298" s="18">
        <v>811042584</v>
      </c>
      <c r="D1298" s="18" t="s">
        <v>3860</v>
      </c>
      <c r="E1298" s="15" t="s">
        <v>98</v>
      </c>
      <c r="F1298" s="15" t="s">
        <v>150</v>
      </c>
      <c r="G1298" s="15">
        <f>+VLOOKUP(F1298,[3]Sheet1!$E$3:$G$74,3,FALSE)</f>
        <v>4</v>
      </c>
      <c r="H1298" s="15">
        <f>+VLOOKUP(D1298&amp;F1298,'TD para paquetes'!$E$3:$I$441,5,FALSE)</f>
        <v>4</v>
      </c>
      <c r="I1298" s="15" t="s">
        <v>1025</v>
      </c>
      <c r="J1298" s="15">
        <v>9</v>
      </c>
      <c r="K1298" s="15">
        <v>9</v>
      </c>
      <c r="L1298" s="15">
        <v>201040610</v>
      </c>
      <c r="M1298" s="15" t="s">
        <v>151</v>
      </c>
      <c r="N1298" s="15" t="s">
        <v>101</v>
      </c>
      <c r="O1298" s="18" t="s">
        <v>4568</v>
      </c>
      <c r="P1298" s="22" t="s">
        <v>3841</v>
      </c>
      <c r="Q1298" s="15" t="s">
        <v>248</v>
      </c>
      <c r="R1298" s="18" t="s">
        <v>248</v>
      </c>
      <c r="S1298" s="22" t="s">
        <v>73</v>
      </c>
      <c r="T1298" s="18" t="s">
        <v>248</v>
      </c>
      <c r="U1298" s="18" t="s">
        <v>248</v>
      </c>
      <c r="V1298" s="15"/>
      <c r="W1298" s="18" t="s">
        <v>3662</v>
      </c>
      <c r="X1298" s="18" t="s">
        <v>8755</v>
      </c>
      <c r="Y1298" s="15" t="s">
        <v>68</v>
      </c>
      <c r="Z1298" s="18" t="s">
        <v>3662</v>
      </c>
      <c r="AA1298" s="18" t="s">
        <v>86</v>
      </c>
      <c r="AB1298" s="18" t="s">
        <v>7067</v>
      </c>
      <c r="AC1298" s="67" t="e">
        <f>+VLOOKUP("*"&amp;L1298&amp;"*",'[2]REGISTROS SANITARIOS'!$D$714:$E$731,2,FALSE)</f>
        <v>#N/A</v>
      </c>
      <c r="AD1298" s="22" t="s">
        <v>44</v>
      </c>
      <c r="AE1298" s="16">
        <v>46252</v>
      </c>
      <c r="AF1298" s="34" t="s">
        <v>73</v>
      </c>
      <c r="AG1298" s="24" t="s">
        <v>1049</v>
      </c>
      <c r="AH1298" s="18" t="s">
        <v>1049</v>
      </c>
      <c r="AI1298" s="18" t="s">
        <v>52</v>
      </c>
      <c r="AJ1298" s="17">
        <v>18425</v>
      </c>
      <c r="AK1298" s="25">
        <v>18425</v>
      </c>
      <c r="AL1298" s="25">
        <v>1464</v>
      </c>
      <c r="AM1298" s="35">
        <v>0.19</v>
      </c>
      <c r="AN1298" s="49">
        <f t="shared" si="202"/>
        <v>32099298</v>
      </c>
      <c r="AO1298" s="18" t="s">
        <v>44</v>
      </c>
      <c r="AP1298" s="15" t="s">
        <v>1049</v>
      </c>
      <c r="AQ1298" s="43" t="str">
        <f t="shared" si="203"/>
        <v>SI</v>
      </c>
      <c r="AR1298" s="44">
        <f t="shared" si="204"/>
        <v>32099297.999999996</v>
      </c>
      <c r="AS1298" s="44">
        <f t="shared" si="205"/>
        <v>26974200</v>
      </c>
      <c r="AT1298" s="44">
        <f t="shared" si="206"/>
        <v>26974200</v>
      </c>
      <c r="AU1298" s="44">
        <f t="shared" si="207"/>
        <v>32099297.999999996</v>
      </c>
      <c r="AV1298" s="45" t="b">
        <f t="shared" si="208"/>
        <v>1</v>
      </c>
      <c r="AW1298" s="45" t="b">
        <f t="shared" si="209"/>
        <v>0</v>
      </c>
      <c r="AX1298" s="45"/>
      <c r="AY1298" s="48" t="s">
        <v>8742</v>
      </c>
    </row>
    <row r="1299" spans="1:51" s="36" customFormat="1" ht="27.75" customHeight="1" x14ac:dyDescent="0.15">
      <c r="A1299" s="36" t="str">
        <f t="shared" si="201"/>
        <v>COMÉDICA S.A.S201040710</v>
      </c>
      <c r="B1299" s="36" t="b">
        <f>+A1299='[1]Anexo 9'!A1299</f>
        <v>1</v>
      </c>
      <c r="C1299" s="18">
        <v>811042584</v>
      </c>
      <c r="D1299" s="18" t="s">
        <v>3860</v>
      </c>
      <c r="E1299" s="15" t="s">
        <v>98</v>
      </c>
      <c r="F1299" s="15" t="s">
        <v>150</v>
      </c>
      <c r="G1299" s="15">
        <f>+VLOOKUP(F1299,[3]Sheet1!$E$3:$G$74,3,FALSE)</f>
        <v>4</v>
      </c>
      <c r="H1299" s="15">
        <f>+VLOOKUP(D1299&amp;F1299,'TD para paquetes'!$E$3:$I$441,5,FALSE)</f>
        <v>4</v>
      </c>
      <c r="I1299" s="15" t="s">
        <v>1025</v>
      </c>
      <c r="J1299" s="15">
        <v>9</v>
      </c>
      <c r="K1299" s="15">
        <v>9</v>
      </c>
      <c r="L1299" s="15">
        <v>201040710</v>
      </c>
      <c r="M1299" s="15" t="s">
        <v>157</v>
      </c>
      <c r="N1299" s="15" t="s">
        <v>101</v>
      </c>
      <c r="O1299" s="18" t="s">
        <v>4569</v>
      </c>
      <c r="P1299" s="22" t="s">
        <v>3841</v>
      </c>
      <c r="Q1299" s="15" t="s">
        <v>248</v>
      </c>
      <c r="R1299" s="18" t="s">
        <v>248</v>
      </c>
      <c r="S1299" s="22" t="s">
        <v>73</v>
      </c>
      <c r="T1299" s="18" t="s">
        <v>248</v>
      </c>
      <c r="U1299" s="18" t="s">
        <v>248</v>
      </c>
      <c r="V1299" s="15"/>
      <c r="W1299" s="18" t="s">
        <v>3662</v>
      </c>
      <c r="X1299" s="18" t="s">
        <v>8756</v>
      </c>
      <c r="Y1299" s="15" t="s">
        <v>68</v>
      </c>
      <c r="Z1299" s="18" t="s">
        <v>3662</v>
      </c>
      <c r="AA1299" s="18" t="s">
        <v>86</v>
      </c>
      <c r="AB1299" s="18" t="s">
        <v>7067</v>
      </c>
      <c r="AC1299" s="67" t="e">
        <f>+VLOOKUP("*"&amp;L1299&amp;"*",'[2]REGISTROS SANITARIOS'!$D$714:$E$731,2,FALSE)</f>
        <v>#N/A</v>
      </c>
      <c r="AD1299" s="22" t="s">
        <v>44</v>
      </c>
      <c r="AE1299" s="16">
        <v>46252</v>
      </c>
      <c r="AF1299" s="34" t="s">
        <v>73</v>
      </c>
      <c r="AG1299" s="24" t="s">
        <v>1049</v>
      </c>
      <c r="AH1299" s="18" t="s">
        <v>1049</v>
      </c>
      <c r="AI1299" s="18" t="s">
        <v>52</v>
      </c>
      <c r="AJ1299" s="17">
        <v>27500</v>
      </c>
      <c r="AK1299" s="25">
        <v>27500</v>
      </c>
      <c r="AL1299" s="25">
        <v>1464</v>
      </c>
      <c r="AM1299" s="35">
        <v>0.19</v>
      </c>
      <c r="AN1299" s="49">
        <f t="shared" si="202"/>
        <v>47909400</v>
      </c>
      <c r="AO1299" s="18" t="s">
        <v>44</v>
      </c>
      <c r="AP1299" s="15" t="s">
        <v>1049</v>
      </c>
      <c r="AQ1299" s="43" t="str">
        <f t="shared" si="203"/>
        <v>SI</v>
      </c>
      <c r="AR1299" s="44">
        <f t="shared" si="204"/>
        <v>47909399.999999993</v>
      </c>
      <c r="AS1299" s="44">
        <f t="shared" si="205"/>
        <v>40260000</v>
      </c>
      <c r="AT1299" s="44">
        <f t="shared" si="206"/>
        <v>40260000</v>
      </c>
      <c r="AU1299" s="44">
        <f t="shared" si="207"/>
        <v>47909399.999999993</v>
      </c>
      <c r="AV1299" s="45" t="b">
        <f t="shared" si="208"/>
        <v>1</v>
      </c>
      <c r="AW1299" s="45" t="b">
        <f t="shared" si="209"/>
        <v>0</v>
      </c>
      <c r="AX1299" s="45"/>
      <c r="AY1299" s="48" t="s">
        <v>8742</v>
      </c>
    </row>
    <row r="1300" spans="1:51" s="36" customFormat="1" ht="27.75" customHeight="1" x14ac:dyDescent="0.15">
      <c r="A1300" s="36" t="str">
        <f t="shared" si="201"/>
        <v>COMÉDICA S.A.S201040810</v>
      </c>
      <c r="B1300" s="36" t="b">
        <f>+A1300='[1]Anexo 9'!A1300</f>
        <v>1</v>
      </c>
      <c r="C1300" s="18">
        <v>811042584</v>
      </c>
      <c r="D1300" s="18" t="s">
        <v>3860</v>
      </c>
      <c r="E1300" s="15" t="s">
        <v>98</v>
      </c>
      <c r="F1300" s="15" t="s">
        <v>150</v>
      </c>
      <c r="G1300" s="15">
        <f>+VLOOKUP(F1300,[3]Sheet1!$E$3:$G$74,3,FALSE)</f>
        <v>4</v>
      </c>
      <c r="H1300" s="15">
        <f>+VLOOKUP(D1300&amp;F1300,'TD para paquetes'!$E$3:$I$441,5,FALSE)</f>
        <v>4</v>
      </c>
      <c r="I1300" s="15" t="s">
        <v>1025</v>
      </c>
      <c r="J1300" s="15">
        <v>9</v>
      </c>
      <c r="K1300" s="15">
        <v>9</v>
      </c>
      <c r="L1300" s="15">
        <v>201040810</v>
      </c>
      <c r="M1300" s="15" t="s">
        <v>159</v>
      </c>
      <c r="N1300" s="15" t="s">
        <v>101</v>
      </c>
      <c r="O1300" s="18" t="s">
        <v>4570</v>
      </c>
      <c r="P1300" s="22" t="s">
        <v>3841</v>
      </c>
      <c r="Q1300" s="15" t="s">
        <v>248</v>
      </c>
      <c r="R1300" s="18" t="s">
        <v>248</v>
      </c>
      <c r="S1300" s="22" t="s">
        <v>73</v>
      </c>
      <c r="T1300" s="18" t="s">
        <v>248</v>
      </c>
      <c r="U1300" s="18" t="s">
        <v>248</v>
      </c>
      <c r="V1300" s="15"/>
      <c r="W1300" s="18" t="s">
        <v>3662</v>
      </c>
      <c r="X1300" s="18" t="s">
        <v>8756</v>
      </c>
      <c r="Y1300" s="15" t="s">
        <v>68</v>
      </c>
      <c r="Z1300" s="18" t="s">
        <v>3662</v>
      </c>
      <c r="AA1300" s="18" t="s">
        <v>86</v>
      </c>
      <c r="AB1300" s="18" t="s">
        <v>7067</v>
      </c>
      <c r="AC1300" s="67" t="e">
        <f>+VLOOKUP("*"&amp;L1300&amp;"*",'[2]REGISTROS SANITARIOS'!$D$714:$E$731,2,FALSE)</f>
        <v>#N/A</v>
      </c>
      <c r="AD1300" s="22" t="s">
        <v>44</v>
      </c>
      <c r="AE1300" s="16">
        <v>46252</v>
      </c>
      <c r="AF1300" s="34" t="s">
        <v>73</v>
      </c>
      <c r="AG1300" s="24" t="s">
        <v>1049</v>
      </c>
      <c r="AH1300" s="18" t="s">
        <v>1049</v>
      </c>
      <c r="AI1300" s="18" t="s">
        <v>52</v>
      </c>
      <c r="AJ1300" s="17">
        <v>44550</v>
      </c>
      <c r="AK1300" s="25">
        <v>44550</v>
      </c>
      <c r="AL1300" s="25">
        <v>1464</v>
      </c>
      <c r="AM1300" s="35">
        <v>0.19</v>
      </c>
      <c r="AN1300" s="49">
        <f t="shared" si="202"/>
        <v>77613228</v>
      </c>
      <c r="AO1300" s="18" t="s">
        <v>44</v>
      </c>
      <c r="AP1300" s="15" t="s">
        <v>1049</v>
      </c>
      <c r="AQ1300" s="43" t="str">
        <f t="shared" si="203"/>
        <v>SI</v>
      </c>
      <c r="AR1300" s="44">
        <f t="shared" si="204"/>
        <v>77613228</v>
      </c>
      <c r="AS1300" s="44">
        <f t="shared" si="205"/>
        <v>65221200</v>
      </c>
      <c r="AT1300" s="44">
        <f t="shared" si="206"/>
        <v>65221200</v>
      </c>
      <c r="AU1300" s="44">
        <f t="shared" si="207"/>
        <v>77613228</v>
      </c>
      <c r="AV1300" s="45" t="b">
        <f t="shared" si="208"/>
        <v>1</v>
      </c>
      <c r="AW1300" s="45" t="b">
        <f t="shared" si="209"/>
        <v>0</v>
      </c>
      <c r="AX1300" s="45"/>
      <c r="AY1300" s="48" t="s">
        <v>8742</v>
      </c>
    </row>
    <row r="1301" spans="1:51" s="36" customFormat="1" ht="27.75" customHeight="1" x14ac:dyDescent="0.15">
      <c r="A1301" s="36" t="str">
        <f t="shared" si="201"/>
        <v>COMÉDICA S.A.S201040913</v>
      </c>
      <c r="B1301" s="36" t="b">
        <f>+A1301='[1]Anexo 9'!A1301</f>
        <v>1</v>
      </c>
      <c r="C1301" s="18">
        <v>811042584</v>
      </c>
      <c r="D1301" s="18" t="s">
        <v>3860</v>
      </c>
      <c r="E1301" s="15" t="s">
        <v>98</v>
      </c>
      <c r="F1301" s="15" t="s">
        <v>62</v>
      </c>
      <c r="G1301" s="15" t="s">
        <v>3155</v>
      </c>
      <c r="H1301" s="15" t="s">
        <v>3155</v>
      </c>
      <c r="I1301" s="15" t="s">
        <v>3155</v>
      </c>
      <c r="J1301" s="15">
        <v>5</v>
      </c>
      <c r="K1301" s="15" t="s">
        <v>3155</v>
      </c>
      <c r="L1301" s="15">
        <v>201040913</v>
      </c>
      <c r="M1301" s="15" t="s">
        <v>4571</v>
      </c>
      <c r="N1301" s="15" t="s">
        <v>101</v>
      </c>
      <c r="O1301" s="18" t="s">
        <v>4572</v>
      </c>
      <c r="P1301" s="22" t="s">
        <v>73</v>
      </c>
      <c r="Q1301" s="15" t="s">
        <v>101</v>
      </c>
      <c r="R1301" s="18" t="s">
        <v>101</v>
      </c>
      <c r="S1301" s="22" t="s">
        <v>73</v>
      </c>
      <c r="T1301" s="18" t="s">
        <v>101</v>
      </c>
      <c r="U1301" s="18" t="s">
        <v>101</v>
      </c>
      <c r="V1301" s="15" t="s">
        <v>6061</v>
      </c>
      <c r="W1301" s="18" t="s">
        <v>385</v>
      </c>
      <c r="X1301" s="18"/>
      <c r="Y1301" s="15" t="s">
        <v>73</v>
      </c>
      <c r="Z1301" s="18" t="s">
        <v>385</v>
      </c>
      <c r="AA1301" s="18" t="s">
        <v>387</v>
      </c>
      <c r="AB1301" s="18" t="s">
        <v>3044</v>
      </c>
      <c r="AC1301" s="67" t="str">
        <f>+VLOOKUP("*"&amp;L1301&amp;"*",'[2]REGISTROS SANITARIOS'!$D$714:$E$731,2,FALSE)</f>
        <v>SI</v>
      </c>
      <c r="AD1301" s="22" t="s">
        <v>1025</v>
      </c>
      <c r="AE1301" s="16">
        <v>45853</v>
      </c>
      <c r="AF1301" s="34" t="s">
        <v>73</v>
      </c>
      <c r="AG1301" s="24" t="s">
        <v>1049</v>
      </c>
      <c r="AH1301" s="18" t="s">
        <v>1049</v>
      </c>
      <c r="AI1301" s="18" t="s">
        <v>52</v>
      </c>
      <c r="AJ1301" s="17">
        <v>11</v>
      </c>
      <c r="AK1301" s="25">
        <v>11</v>
      </c>
      <c r="AL1301" s="25">
        <v>106920</v>
      </c>
      <c r="AM1301" s="35">
        <v>0.19</v>
      </c>
      <c r="AN1301" s="49">
        <f t="shared" si="202"/>
        <v>1399582.8</v>
      </c>
      <c r="AO1301" s="18" t="s">
        <v>44</v>
      </c>
      <c r="AP1301" s="15" t="s">
        <v>1049</v>
      </c>
      <c r="AQ1301" s="43" t="str">
        <f t="shared" si="203"/>
        <v>SI</v>
      </c>
      <c r="AR1301" s="44">
        <f t="shared" si="204"/>
        <v>1399582.7999999998</v>
      </c>
      <c r="AS1301" s="44">
        <f t="shared" si="205"/>
        <v>1176120</v>
      </c>
      <c r="AT1301" s="44">
        <f t="shared" si="206"/>
        <v>1176120</v>
      </c>
      <c r="AU1301" s="44">
        <f t="shared" si="207"/>
        <v>1399582.7999999998</v>
      </c>
      <c r="AV1301" s="45" t="b">
        <f t="shared" si="208"/>
        <v>1</v>
      </c>
      <c r="AW1301" s="45" t="b">
        <f t="shared" si="209"/>
        <v>0</v>
      </c>
      <c r="AX1301" s="45"/>
    </row>
    <row r="1302" spans="1:51" s="36" customFormat="1" ht="27.75" customHeight="1" x14ac:dyDescent="0.15">
      <c r="A1302" s="36" t="str">
        <f t="shared" si="201"/>
        <v>COMÉDICA S.A.S201041510</v>
      </c>
      <c r="B1302" s="36" t="b">
        <f>+A1302='[1]Anexo 9'!A1302</f>
        <v>1</v>
      </c>
      <c r="C1302" s="18">
        <v>811042584</v>
      </c>
      <c r="D1302" s="18" t="s">
        <v>3860</v>
      </c>
      <c r="E1302" s="15" t="s">
        <v>98</v>
      </c>
      <c r="F1302" s="15" t="s">
        <v>150</v>
      </c>
      <c r="G1302" s="15">
        <f>+VLOOKUP(F1302,[3]Sheet1!$E$3:$G$74,3,FALSE)</f>
        <v>4</v>
      </c>
      <c r="H1302" s="15">
        <f>+VLOOKUP(D1302&amp;F1302,'TD para paquetes'!$E$3:$I$441,5,FALSE)</f>
        <v>4</v>
      </c>
      <c r="I1302" s="15" t="s">
        <v>1025</v>
      </c>
      <c r="J1302" s="15">
        <v>9</v>
      </c>
      <c r="K1302" s="15">
        <v>9</v>
      </c>
      <c r="L1302" s="15">
        <v>201041510</v>
      </c>
      <c r="M1302" s="15" t="s">
        <v>161</v>
      </c>
      <c r="N1302" s="15" t="s">
        <v>101</v>
      </c>
      <c r="O1302" s="18" t="s">
        <v>4573</v>
      </c>
      <c r="P1302" s="22" t="s">
        <v>3841</v>
      </c>
      <c r="Q1302" s="15" t="s">
        <v>248</v>
      </c>
      <c r="R1302" s="18" t="s">
        <v>248</v>
      </c>
      <c r="S1302" s="22" t="s">
        <v>73</v>
      </c>
      <c r="T1302" s="18" t="s">
        <v>248</v>
      </c>
      <c r="U1302" s="18" t="s">
        <v>248</v>
      </c>
      <c r="V1302" s="15"/>
      <c r="W1302" s="18" t="s">
        <v>3662</v>
      </c>
      <c r="X1302" s="18" t="s">
        <v>8756</v>
      </c>
      <c r="Y1302" s="15" t="s">
        <v>68</v>
      </c>
      <c r="Z1302" s="18" t="s">
        <v>3662</v>
      </c>
      <c r="AA1302" s="18" t="s">
        <v>86</v>
      </c>
      <c r="AB1302" s="18" t="s">
        <v>7067</v>
      </c>
      <c r="AC1302" s="67" t="e">
        <f>+VLOOKUP("*"&amp;L1302&amp;"*",'[2]REGISTROS SANITARIOS'!$D$714:$E$731,2,FALSE)</f>
        <v>#N/A</v>
      </c>
      <c r="AD1302" s="22" t="s">
        <v>44</v>
      </c>
      <c r="AE1302" s="16">
        <v>46252</v>
      </c>
      <c r="AF1302" s="34" t="s">
        <v>73</v>
      </c>
      <c r="AG1302" s="24" t="s">
        <v>1049</v>
      </c>
      <c r="AH1302" s="18" t="s">
        <v>1049</v>
      </c>
      <c r="AI1302" s="18" t="s">
        <v>52</v>
      </c>
      <c r="AJ1302" s="17">
        <v>5500</v>
      </c>
      <c r="AK1302" s="25">
        <v>5500</v>
      </c>
      <c r="AL1302" s="25">
        <v>1464</v>
      </c>
      <c r="AM1302" s="35">
        <v>0.19</v>
      </c>
      <c r="AN1302" s="49">
        <f t="shared" si="202"/>
        <v>9581880</v>
      </c>
      <c r="AO1302" s="18" t="s">
        <v>44</v>
      </c>
      <c r="AP1302" s="15" t="s">
        <v>1049</v>
      </c>
      <c r="AQ1302" s="43" t="str">
        <f t="shared" si="203"/>
        <v>SI</v>
      </c>
      <c r="AR1302" s="44">
        <f t="shared" si="204"/>
        <v>9581880</v>
      </c>
      <c r="AS1302" s="44">
        <f t="shared" si="205"/>
        <v>8052000</v>
      </c>
      <c r="AT1302" s="44">
        <f t="shared" si="206"/>
        <v>8052000</v>
      </c>
      <c r="AU1302" s="44">
        <f t="shared" si="207"/>
        <v>9581880</v>
      </c>
      <c r="AV1302" s="45" t="b">
        <f t="shared" si="208"/>
        <v>1</v>
      </c>
      <c r="AW1302" s="45" t="b">
        <f t="shared" si="209"/>
        <v>0</v>
      </c>
      <c r="AX1302" s="45"/>
      <c r="AY1302" s="48" t="s">
        <v>8741</v>
      </c>
    </row>
    <row r="1303" spans="1:51" s="36" customFormat="1" ht="27.75" customHeight="1" x14ac:dyDescent="0.15">
      <c r="A1303" s="36" t="str">
        <f t="shared" si="201"/>
        <v>COMÉDICA S.A.S201044019</v>
      </c>
      <c r="B1303" s="36" t="b">
        <f>+A1303='[1]Anexo 9'!A1303</f>
        <v>1</v>
      </c>
      <c r="C1303" s="18">
        <v>811042584</v>
      </c>
      <c r="D1303" s="18" t="s">
        <v>3860</v>
      </c>
      <c r="E1303" s="15" t="s">
        <v>98</v>
      </c>
      <c r="F1303" s="15" t="s">
        <v>62</v>
      </c>
      <c r="G1303" s="15" t="s">
        <v>3155</v>
      </c>
      <c r="H1303" s="15" t="s">
        <v>3155</v>
      </c>
      <c r="I1303" s="15" t="s">
        <v>3155</v>
      </c>
      <c r="J1303" s="15">
        <v>6</v>
      </c>
      <c r="K1303" s="15" t="s">
        <v>3155</v>
      </c>
      <c r="L1303" s="15">
        <v>201044019</v>
      </c>
      <c r="M1303" s="15" t="s">
        <v>380</v>
      </c>
      <c r="N1303" s="15" t="s">
        <v>101</v>
      </c>
      <c r="O1303" s="18" t="s">
        <v>4574</v>
      </c>
      <c r="P1303" s="22" t="s">
        <v>3841</v>
      </c>
      <c r="Q1303" s="15" t="s">
        <v>382</v>
      </c>
      <c r="R1303" s="18" t="s">
        <v>382</v>
      </c>
      <c r="S1303" s="22" t="s">
        <v>73</v>
      </c>
      <c r="T1303" s="18" t="s">
        <v>382</v>
      </c>
      <c r="U1303" s="18" t="s">
        <v>382</v>
      </c>
      <c r="V1303" s="15" t="s">
        <v>6062</v>
      </c>
      <c r="W1303" s="18" t="s">
        <v>385</v>
      </c>
      <c r="X1303" s="18"/>
      <c r="Y1303" s="15" t="s">
        <v>73</v>
      </c>
      <c r="Z1303" s="18" t="s">
        <v>385</v>
      </c>
      <c r="AA1303" s="18" t="s">
        <v>387</v>
      </c>
      <c r="AB1303" s="18" t="s">
        <v>6646</v>
      </c>
      <c r="AC1303" s="67" t="str">
        <f>+VLOOKUP("*"&amp;L1303&amp;"*",'[2]REGISTROS SANITARIOS'!$D$714:$E$731,2,FALSE)</f>
        <v>SI</v>
      </c>
      <c r="AD1303" s="22" t="s">
        <v>1025</v>
      </c>
      <c r="AE1303" s="16">
        <v>47471</v>
      </c>
      <c r="AF1303" s="34" t="s">
        <v>73</v>
      </c>
      <c r="AG1303" s="24" t="s">
        <v>1049</v>
      </c>
      <c r="AH1303" s="18" t="s">
        <v>1049</v>
      </c>
      <c r="AI1303" s="18" t="s">
        <v>52</v>
      </c>
      <c r="AJ1303" s="17">
        <v>247.5</v>
      </c>
      <c r="AK1303" s="25">
        <v>248</v>
      </c>
      <c r="AL1303" s="25">
        <v>28440</v>
      </c>
      <c r="AM1303" s="35">
        <v>0.19</v>
      </c>
      <c r="AN1303" s="49">
        <f t="shared" si="202"/>
        <v>8393212.8000000007</v>
      </c>
      <c r="AO1303" s="18" t="s">
        <v>44</v>
      </c>
      <c r="AP1303" s="15" t="s">
        <v>1049</v>
      </c>
      <c r="AQ1303" s="43" t="str">
        <f t="shared" si="203"/>
        <v>MAYOR</v>
      </c>
      <c r="AR1303" s="44">
        <f t="shared" si="204"/>
        <v>8376291</v>
      </c>
      <c r="AS1303" s="44">
        <f t="shared" si="205"/>
        <v>7038900</v>
      </c>
      <c r="AT1303" s="44">
        <f t="shared" si="206"/>
        <v>7053120</v>
      </c>
      <c r="AU1303" s="44">
        <f t="shared" si="207"/>
        <v>8393212.7999999989</v>
      </c>
      <c r="AV1303" s="45" t="b">
        <f t="shared" si="208"/>
        <v>1</v>
      </c>
      <c r="AW1303" s="45" t="b">
        <f t="shared" si="209"/>
        <v>0</v>
      </c>
      <c r="AX1303" s="45"/>
      <c r="AY1303" s="48" t="s">
        <v>8745</v>
      </c>
    </row>
    <row r="1304" spans="1:51" s="36" customFormat="1" ht="27.75" customHeight="1" x14ac:dyDescent="0.15">
      <c r="A1304" s="36" t="str">
        <f t="shared" si="201"/>
        <v>COMÉDICA S.A.S201135310</v>
      </c>
      <c r="B1304" s="36" t="b">
        <f>+A1304='[1]Anexo 9'!A1304</f>
        <v>1</v>
      </c>
      <c r="C1304" s="18">
        <v>811042584</v>
      </c>
      <c r="D1304" s="18" t="s">
        <v>3860</v>
      </c>
      <c r="E1304" s="15" t="s">
        <v>98</v>
      </c>
      <c r="F1304" s="15" t="s">
        <v>182</v>
      </c>
      <c r="G1304" s="15">
        <f>+VLOOKUP(F1304,[3]Sheet1!$E$3:$G$74,3,FALSE)</f>
        <v>2</v>
      </c>
      <c r="H1304" s="15">
        <f>+VLOOKUP(D1304&amp;F1304,'TD para paquetes'!$E$3:$I$441,5,FALSE)</f>
        <v>1</v>
      </c>
      <c r="I1304" s="15" t="s">
        <v>44</v>
      </c>
      <c r="J1304" s="15">
        <v>11</v>
      </c>
      <c r="K1304" s="15">
        <v>10</v>
      </c>
      <c r="L1304" s="15">
        <v>201135310</v>
      </c>
      <c r="M1304" s="15" t="s">
        <v>189</v>
      </c>
      <c r="N1304" s="15" t="s">
        <v>101</v>
      </c>
      <c r="O1304" s="18" t="s">
        <v>4575</v>
      </c>
      <c r="P1304" s="22" t="s">
        <v>3841</v>
      </c>
      <c r="Q1304" s="15" t="s">
        <v>101</v>
      </c>
      <c r="R1304" s="18" t="s">
        <v>103</v>
      </c>
      <c r="S1304" s="22" t="s">
        <v>73</v>
      </c>
      <c r="T1304" s="18" t="s">
        <v>103</v>
      </c>
      <c r="U1304" s="18" t="s">
        <v>103</v>
      </c>
      <c r="V1304" s="15" t="s">
        <v>6074</v>
      </c>
      <c r="W1304" s="18" t="s">
        <v>6332</v>
      </c>
      <c r="X1304" s="18"/>
      <c r="Y1304" s="15" t="s">
        <v>73</v>
      </c>
      <c r="Z1304" s="18" t="s">
        <v>7068</v>
      </c>
      <c r="AA1304" s="18" t="s">
        <v>1486</v>
      </c>
      <c r="AB1304" s="18" t="s">
        <v>7069</v>
      </c>
      <c r="AC1304" s="67" t="str">
        <f>+VLOOKUP("*"&amp;L1304&amp;"*",'[2]REGISTROS SANITARIOS'!$D$714:$E$731,2,FALSE)</f>
        <v>SI</v>
      </c>
      <c r="AD1304" s="22" t="s">
        <v>1025</v>
      </c>
      <c r="AE1304" s="16">
        <v>47050</v>
      </c>
      <c r="AF1304" s="34" t="s">
        <v>73</v>
      </c>
      <c r="AG1304" s="24" t="s">
        <v>1049</v>
      </c>
      <c r="AH1304" s="18" t="s">
        <v>1049</v>
      </c>
      <c r="AI1304" s="18" t="s">
        <v>57</v>
      </c>
      <c r="AJ1304" s="17">
        <v>880</v>
      </c>
      <c r="AK1304" s="25">
        <v>880</v>
      </c>
      <c r="AL1304" s="25">
        <v>16500</v>
      </c>
      <c r="AM1304" s="35">
        <v>0.19</v>
      </c>
      <c r="AN1304" s="49">
        <f t="shared" si="202"/>
        <v>17278800</v>
      </c>
      <c r="AO1304" s="18" t="s">
        <v>44</v>
      </c>
      <c r="AP1304" s="15" t="s">
        <v>1049</v>
      </c>
      <c r="AQ1304" s="43" t="str">
        <f t="shared" si="203"/>
        <v>SI</v>
      </c>
      <c r="AR1304" s="44">
        <f t="shared" si="204"/>
        <v>17278800</v>
      </c>
      <c r="AS1304" s="44">
        <f t="shared" si="205"/>
        <v>14520000</v>
      </c>
      <c r="AT1304" s="44">
        <f t="shared" si="206"/>
        <v>14520000</v>
      </c>
      <c r="AU1304" s="44">
        <f t="shared" si="207"/>
        <v>17278800</v>
      </c>
      <c r="AV1304" s="45" t="b">
        <f t="shared" si="208"/>
        <v>1</v>
      </c>
      <c r="AW1304" s="45" t="b">
        <f t="shared" si="209"/>
        <v>0</v>
      </c>
      <c r="AX1304" s="45"/>
    </row>
    <row r="1305" spans="1:51" s="36" customFormat="1" ht="27.75" customHeight="1" x14ac:dyDescent="0.15">
      <c r="A1305" s="36" t="str">
        <f t="shared" si="201"/>
        <v>COMÉDICA S.A.S201151720</v>
      </c>
      <c r="B1305" s="36" t="b">
        <f>+A1305='[1]Anexo 9'!A1305</f>
        <v>1</v>
      </c>
      <c r="C1305" s="18">
        <v>811042584</v>
      </c>
      <c r="D1305" s="18" t="s">
        <v>3860</v>
      </c>
      <c r="E1305" s="15" t="s">
        <v>98</v>
      </c>
      <c r="F1305" s="15" t="s">
        <v>315</v>
      </c>
      <c r="G1305" s="15">
        <f>+VLOOKUP(F1305,[3]Sheet1!$E$3:$G$74,3,FALSE)</f>
        <v>3</v>
      </c>
      <c r="H1305" s="15">
        <f>+VLOOKUP(D1305&amp;F1305,'TD para paquetes'!$E$3:$I$441,5,FALSE)</f>
        <v>2</v>
      </c>
      <c r="I1305" s="15" t="s">
        <v>44</v>
      </c>
      <c r="J1305" s="15">
        <v>4</v>
      </c>
      <c r="K1305" s="15">
        <v>0</v>
      </c>
      <c r="L1305" s="15">
        <v>201151720</v>
      </c>
      <c r="M1305" s="15" t="s">
        <v>3913</v>
      </c>
      <c r="N1305" s="15" t="s">
        <v>101</v>
      </c>
      <c r="O1305" s="18" t="s">
        <v>4576</v>
      </c>
      <c r="P1305" s="22" t="s">
        <v>3841</v>
      </c>
      <c r="Q1305" s="15" t="s">
        <v>316</v>
      </c>
      <c r="R1305" s="18" t="s">
        <v>5748</v>
      </c>
      <c r="S1305" s="22" t="b">
        <f>+R1305=Q1305</f>
        <v>0</v>
      </c>
      <c r="T1305" s="18" t="s">
        <v>5748</v>
      </c>
      <c r="U1305" s="18" t="s">
        <v>103</v>
      </c>
      <c r="V1305" s="15" t="s">
        <v>6081</v>
      </c>
      <c r="W1305" s="18" t="s">
        <v>6332</v>
      </c>
      <c r="X1305" s="18"/>
      <c r="Y1305" s="15" t="s">
        <v>73</v>
      </c>
      <c r="Z1305" s="18" t="s">
        <v>7068</v>
      </c>
      <c r="AA1305" s="18" t="s">
        <v>848</v>
      </c>
      <c r="AB1305" s="18" t="s">
        <v>6664</v>
      </c>
      <c r="AC1305" s="67" t="str">
        <f>+VLOOKUP("*"&amp;L1305&amp;"*",'[2]REGISTROS SANITARIOS'!$D$714:$E$731,2,FALSE)</f>
        <v>SI</v>
      </c>
      <c r="AD1305" s="22" t="s">
        <v>1025</v>
      </c>
      <c r="AE1305" s="16">
        <v>46474</v>
      </c>
      <c r="AF1305" s="34" t="s">
        <v>73</v>
      </c>
      <c r="AG1305" s="24" t="s">
        <v>1049</v>
      </c>
      <c r="AH1305" s="18" t="s">
        <v>1049</v>
      </c>
      <c r="AI1305" s="18" t="s">
        <v>52</v>
      </c>
      <c r="AJ1305" s="17">
        <v>192.5</v>
      </c>
      <c r="AK1305" s="25">
        <v>193</v>
      </c>
      <c r="AL1305" s="25">
        <v>84700</v>
      </c>
      <c r="AM1305" s="35">
        <v>0</v>
      </c>
      <c r="AN1305" s="49">
        <f t="shared" si="202"/>
        <v>16347100</v>
      </c>
      <c r="AO1305" s="18" t="s">
        <v>44</v>
      </c>
      <c r="AP1305" s="15" t="s">
        <v>1049</v>
      </c>
      <c r="AQ1305" s="43" t="str">
        <f t="shared" si="203"/>
        <v>MAYOR</v>
      </c>
      <c r="AR1305" s="44">
        <f t="shared" si="204"/>
        <v>16304750</v>
      </c>
      <c r="AS1305" s="44">
        <f t="shared" si="205"/>
        <v>16304750</v>
      </c>
      <c r="AT1305" s="44">
        <f t="shared" si="206"/>
        <v>16347100</v>
      </c>
      <c r="AU1305" s="44">
        <f t="shared" si="207"/>
        <v>16347100</v>
      </c>
      <c r="AV1305" s="45" t="b">
        <f t="shared" si="208"/>
        <v>1</v>
      </c>
      <c r="AW1305" s="45" t="b">
        <f t="shared" si="209"/>
        <v>0</v>
      </c>
      <c r="AX1305" s="45"/>
      <c r="AY1305" s="36" t="s">
        <v>8746</v>
      </c>
    </row>
    <row r="1306" spans="1:51" s="36" customFormat="1" ht="27.75" customHeight="1" x14ac:dyDescent="0.15">
      <c r="A1306" s="36" t="str">
        <f t="shared" si="201"/>
        <v>COMÉDICA S.A.S201151730</v>
      </c>
      <c r="B1306" s="36" t="b">
        <f>+A1306='[1]Anexo 9'!A1306</f>
        <v>1</v>
      </c>
      <c r="C1306" s="18">
        <v>811042584</v>
      </c>
      <c r="D1306" s="18" t="s">
        <v>3860</v>
      </c>
      <c r="E1306" s="15" t="s">
        <v>98</v>
      </c>
      <c r="F1306" s="15" t="s">
        <v>315</v>
      </c>
      <c r="G1306" s="15">
        <f>+VLOOKUP(F1306,[3]Sheet1!$E$3:$G$74,3,FALSE)</f>
        <v>3</v>
      </c>
      <c r="H1306" s="15">
        <f>+VLOOKUP(D1306&amp;F1306,'TD para paquetes'!$E$3:$I$441,5,FALSE)</f>
        <v>2</v>
      </c>
      <c r="I1306" s="15" t="s">
        <v>44</v>
      </c>
      <c r="J1306" s="15">
        <v>4</v>
      </c>
      <c r="K1306" s="15">
        <v>0</v>
      </c>
      <c r="L1306" s="15">
        <v>201151730</v>
      </c>
      <c r="M1306" s="15" t="s">
        <v>3915</v>
      </c>
      <c r="N1306" s="15" t="s">
        <v>101</v>
      </c>
      <c r="O1306" s="18" t="s">
        <v>4577</v>
      </c>
      <c r="P1306" s="22" t="s">
        <v>3841</v>
      </c>
      <c r="Q1306" s="15" t="s">
        <v>317</v>
      </c>
      <c r="R1306" s="18" t="s">
        <v>103</v>
      </c>
      <c r="S1306" s="22" t="b">
        <f>+R1306=Q1306</f>
        <v>0</v>
      </c>
      <c r="T1306" s="18" t="s">
        <v>103</v>
      </c>
      <c r="U1306" s="18" t="s">
        <v>103</v>
      </c>
      <c r="V1306" s="15" t="s">
        <v>318</v>
      </c>
      <c r="W1306" s="18" t="s">
        <v>6332</v>
      </c>
      <c r="X1306" s="18"/>
      <c r="Y1306" s="15" t="s">
        <v>73</v>
      </c>
      <c r="Z1306" s="18" t="s">
        <v>7068</v>
      </c>
      <c r="AA1306" s="18" t="s">
        <v>848</v>
      </c>
      <c r="AB1306" s="18" t="s">
        <v>6664</v>
      </c>
      <c r="AC1306" s="67" t="e">
        <f>+VLOOKUP("*"&amp;L1306&amp;"*",'[2]REGISTROS SANITARIOS'!$D$714:$E$731,2,FALSE)</f>
        <v>#N/A</v>
      </c>
      <c r="AD1306" s="22" t="s">
        <v>44</v>
      </c>
      <c r="AE1306" s="16">
        <v>46474</v>
      </c>
      <c r="AF1306" s="34" t="s">
        <v>73</v>
      </c>
      <c r="AG1306" s="24" t="s">
        <v>1049</v>
      </c>
      <c r="AH1306" s="18" t="s">
        <v>1049</v>
      </c>
      <c r="AI1306" s="18" t="s">
        <v>52</v>
      </c>
      <c r="AJ1306" s="17">
        <v>27.5</v>
      </c>
      <c r="AK1306" s="25">
        <v>28</v>
      </c>
      <c r="AL1306" s="25">
        <v>70000</v>
      </c>
      <c r="AM1306" s="35">
        <v>0</v>
      </c>
      <c r="AN1306" s="49">
        <f t="shared" si="202"/>
        <v>1960000</v>
      </c>
      <c r="AO1306" s="18" t="s">
        <v>44</v>
      </c>
      <c r="AP1306" s="15" t="s">
        <v>1049</v>
      </c>
      <c r="AQ1306" s="43" t="str">
        <f t="shared" si="203"/>
        <v>MAYOR</v>
      </c>
      <c r="AR1306" s="44">
        <f t="shared" si="204"/>
        <v>1925000</v>
      </c>
      <c r="AS1306" s="44">
        <f t="shared" si="205"/>
        <v>1925000</v>
      </c>
      <c r="AT1306" s="44">
        <f t="shared" si="206"/>
        <v>1960000</v>
      </c>
      <c r="AU1306" s="44">
        <f t="shared" si="207"/>
        <v>1960000</v>
      </c>
      <c r="AV1306" s="45" t="b">
        <f t="shared" si="208"/>
        <v>1</v>
      </c>
      <c r="AW1306" s="45" t="b">
        <f t="shared" si="209"/>
        <v>0</v>
      </c>
      <c r="AX1306" s="45"/>
      <c r="AY1306" s="36" t="s">
        <v>8746</v>
      </c>
    </row>
    <row r="1307" spans="1:51" s="36" customFormat="1" ht="27.75" customHeight="1" x14ac:dyDescent="0.15">
      <c r="A1307" s="36" t="str">
        <f t="shared" si="201"/>
        <v>COMÉDICA S.A.S201181001</v>
      </c>
      <c r="B1307" s="36" t="b">
        <f>+A1307='[1]Anexo 9'!A1307</f>
        <v>1</v>
      </c>
      <c r="C1307" s="18">
        <v>811042584</v>
      </c>
      <c r="D1307" s="18" t="s">
        <v>3860</v>
      </c>
      <c r="E1307" s="15" t="s">
        <v>98</v>
      </c>
      <c r="F1307" s="15" t="s">
        <v>62</v>
      </c>
      <c r="G1307" s="15" t="s">
        <v>3155</v>
      </c>
      <c r="H1307" s="15" t="s">
        <v>3155</v>
      </c>
      <c r="I1307" s="15" t="s">
        <v>3155</v>
      </c>
      <c r="J1307" s="15">
        <v>3</v>
      </c>
      <c r="K1307" s="15" t="s">
        <v>3155</v>
      </c>
      <c r="L1307" s="15">
        <v>201181001</v>
      </c>
      <c r="M1307" s="15" t="s">
        <v>2837</v>
      </c>
      <c r="N1307" s="15" t="s">
        <v>101</v>
      </c>
      <c r="O1307" s="18" t="s">
        <v>4578</v>
      </c>
      <c r="P1307" s="22" t="s">
        <v>3841</v>
      </c>
      <c r="Q1307" s="15" t="s">
        <v>101</v>
      </c>
      <c r="R1307" s="18" t="s">
        <v>5749</v>
      </c>
      <c r="S1307" s="22" t="b">
        <f>+R1307=Q1307</f>
        <v>0</v>
      </c>
      <c r="T1307" s="18" t="s">
        <v>5749</v>
      </c>
      <c r="U1307" s="18" t="s">
        <v>5749</v>
      </c>
      <c r="V1307" s="15" t="s">
        <v>2839</v>
      </c>
      <c r="W1307" s="18" t="s">
        <v>6333</v>
      </c>
      <c r="X1307" s="18"/>
      <c r="Y1307" s="15" t="s">
        <v>68</v>
      </c>
      <c r="Z1307" s="18" t="s">
        <v>6333</v>
      </c>
      <c r="AA1307" s="18" t="s">
        <v>1724</v>
      </c>
      <c r="AB1307" s="18" t="s">
        <v>7070</v>
      </c>
      <c r="AC1307" s="67" t="str">
        <f>+VLOOKUP("*"&amp;L1307&amp;"*",'[2]REGISTROS SANITARIOS'!$D$714:$E$731,2,FALSE)</f>
        <v>SI</v>
      </c>
      <c r="AD1307" s="22" t="s">
        <v>1025</v>
      </c>
      <c r="AE1307" s="16">
        <v>47492</v>
      </c>
      <c r="AF1307" s="34" t="s">
        <v>73</v>
      </c>
      <c r="AG1307" s="24" t="s">
        <v>1049</v>
      </c>
      <c r="AH1307" s="18" t="s">
        <v>1049</v>
      </c>
      <c r="AI1307" s="18" t="s">
        <v>53</v>
      </c>
      <c r="AJ1307" s="17">
        <v>44</v>
      </c>
      <c r="AK1307" s="25">
        <v>44</v>
      </c>
      <c r="AL1307" s="25">
        <v>147500</v>
      </c>
      <c r="AM1307" s="35">
        <v>0.19</v>
      </c>
      <c r="AN1307" s="49">
        <f t="shared" si="202"/>
        <v>7723100</v>
      </c>
      <c r="AO1307" s="18" t="s">
        <v>44</v>
      </c>
      <c r="AP1307" s="15" t="s">
        <v>1049</v>
      </c>
      <c r="AQ1307" s="43" t="str">
        <f t="shared" si="203"/>
        <v>SI</v>
      </c>
      <c r="AR1307" s="44">
        <f t="shared" si="204"/>
        <v>7723100</v>
      </c>
      <c r="AS1307" s="44">
        <f t="shared" si="205"/>
        <v>6490000</v>
      </c>
      <c r="AT1307" s="44">
        <f t="shared" si="206"/>
        <v>6490000</v>
      </c>
      <c r="AU1307" s="44">
        <f t="shared" si="207"/>
        <v>7723100</v>
      </c>
      <c r="AV1307" s="45" t="b">
        <f t="shared" si="208"/>
        <v>1</v>
      </c>
      <c r="AW1307" s="45" t="b">
        <f t="shared" si="209"/>
        <v>0</v>
      </c>
      <c r="AX1307" s="45"/>
    </row>
    <row r="1308" spans="1:51" s="36" customFormat="1" ht="27.75" customHeight="1" x14ac:dyDescent="0.15">
      <c r="A1308" s="36" t="str">
        <f t="shared" si="201"/>
        <v>COMÉDICA S.A.S206060701</v>
      </c>
      <c r="B1308" s="36" t="b">
        <f>+A1308='[1]Anexo 9'!A1308</f>
        <v>1</v>
      </c>
      <c r="C1308" s="18">
        <v>811042584</v>
      </c>
      <c r="D1308" s="18" t="s">
        <v>3860</v>
      </c>
      <c r="E1308" s="15" t="s">
        <v>98</v>
      </c>
      <c r="F1308" s="15" t="s">
        <v>62</v>
      </c>
      <c r="G1308" s="15" t="s">
        <v>3155</v>
      </c>
      <c r="H1308" s="15" t="s">
        <v>3155</v>
      </c>
      <c r="I1308" s="15" t="s">
        <v>3155</v>
      </c>
      <c r="J1308" s="15">
        <v>6</v>
      </c>
      <c r="K1308" s="15" t="s">
        <v>3155</v>
      </c>
      <c r="L1308" s="15">
        <v>206060701</v>
      </c>
      <c r="M1308" s="15" t="s">
        <v>624</v>
      </c>
      <c r="N1308" s="15" t="s">
        <v>101</v>
      </c>
      <c r="O1308" s="18" t="s">
        <v>4579</v>
      </c>
      <c r="P1308" s="22" t="s">
        <v>3841</v>
      </c>
      <c r="Q1308" s="15" t="s">
        <v>101</v>
      </c>
      <c r="R1308" s="18" t="s">
        <v>103</v>
      </c>
      <c r="S1308" s="22" t="s">
        <v>73</v>
      </c>
      <c r="T1308" s="18" t="s">
        <v>103</v>
      </c>
      <c r="U1308" s="18" t="s">
        <v>103</v>
      </c>
      <c r="V1308" s="15" t="s">
        <v>626</v>
      </c>
      <c r="W1308" s="18" t="s">
        <v>6332</v>
      </c>
      <c r="X1308" s="18"/>
      <c r="Y1308" s="15" t="s">
        <v>68</v>
      </c>
      <c r="Z1308" s="18" t="s">
        <v>7068</v>
      </c>
      <c r="AA1308" s="18" t="s">
        <v>1486</v>
      </c>
      <c r="AB1308" s="18" t="s">
        <v>7071</v>
      </c>
      <c r="AC1308" s="67" t="str">
        <f>+VLOOKUP("*"&amp;L1308&amp;"*",'[2]REGISTROS SANITARIOS'!$D$714:$E$731,2,FALSE)</f>
        <v>SI</v>
      </c>
      <c r="AD1308" s="22" t="s">
        <v>1025</v>
      </c>
      <c r="AE1308" s="16">
        <v>47022</v>
      </c>
      <c r="AF1308" s="34" t="s">
        <v>73</v>
      </c>
      <c r="AG1308" s="24" t="s">
        <v>1049</v>
      </c>
      <c r="AH1308" s="18" t="s">
        <v>1049</v>
      </c>
      <c r="AI1308" s="18" t="s">
        <v>53</v>
      </c>
      <c r="AJ1308" s="17">
        <v>2200</v>
      </c>
      <c r="AK1308" s="25">
        <v>2200</v>
      </c>
      <c r="AL1308" s="25">
        <v>3500</v>
      </c>
      <c r="AM1308" s="35">
        <v>0.19</v>
      </c>
      <c r="AN1308" s="49">
        <f t="shared" si="202"/>
        <v>9163000</v>
      </c>
      <c r="AO1308" s="18" t="s">
        <v>44</v>
      </c>
      <c r="AP1308" s="15" t="s">
        <v>1049</v>
      </c>
      <c r="AQ1308" s="43" t="str">
        <f t="shared" si="203"/>
        <v>SI</v>
      </c>
      <c r="AR1308" s="44">
        <f t="shared" si="204"/>
        <v>9163000</v>
      </c>
      <c r="AS1308" s="44">
        <f t="shared" si="205"/>
        <v>7700000</v>
      </c>
      <c r="AT1308" s="44">
        <f t="shared" si="206"/>
        <v>7700000</v>
      </c>
      <c r="AU1308" s="44">
        <f t="shared" si="207"/>
        <v>9163000</v>
      </c>
      <c r="AV1308" s="45" t="b">
        <f t="shared" si="208"/>
        <v>1</v>
      </c>
      <c r="AW1308" s="45" t="b">
        <f t="shared" si="209"/>
        <v>0</v>
      </c>
      <c r="AX1308" s="45"/>
    </row>
    <row r="1309" spans="1:51" s="36" customFormat="1" ht="27.75" customHeight="1" x14ac:dyDescent="0.15">
      <c r="A1309" s="36" t="str">
        <f t="shared" si="201"/>
        <v>DENTAL NADER S.A.S.301010108</v>
      </c>
      <c r="B1309" s="36" t="b">
        <f>+A1309='[1]Anexo 9'!A1309</f>
        <v>1</v>
      </c>
      <c r="C1309" s="18" t="s">
        <v>1032</v>
      </c>
      <c r="D1309" s="18" t="s">
        <v>1033</v>
      </c>
      <c r="E1309" s="15" t="s">
        <v>800</v>
      </c>
      <c r="F1309" s="15" t="s">
        <v>1044</v>
      </c>
      <c r="G1309" s="15">
        <f>+VLOOKUP(F1309,[3]Sheet1!$E$3:$G$74,3,FALSE)</f>
        <v>2</v>
      </c>
      <c r="H1309" s="15">
        <f>+VLOOKUP(D1309&amp;F1309,'TD para paquetes'!$E$3:$I$441,5,FALSE)</f>
        <v>2</v>
      </c>
      <c r="I1309" s="15" t="s">
        <v>1025</v>
      </c>
      <c r="J1309" s="15">
        <v>4</v>
      </c>
      <c r="K1309" s="15">
        <v>4</v>
      </c>
      <c r="L1309" s="15">
        <v>301010108</v>
      </c>
      <c r="M1309" s="15" t="s">
        <v>1045</v>
      </c>
      <c r="N1309" s="15" t="s">
        <v>101</v>
      </c>
      <c r="O1309" s="18" t="s">
        <v>1045</v>
      </c>
      <c r="P1309" s="22" t="s">
        <v>73</v>
      </c>
      <c r="Q1309" s="15" t="s">
        <v>114</v>
      </c>
      <c r="R1309" s="18" t="s">
        <v>114</v>
      </c>
      <c r="S1309" s="22" t="s">
        <v>73</v>
      </c>
      <c r="T1309" s="18" t="s">
        <v>114</v>
      </c>
      <c r="U1309" s="18" t="s">
        <v>114</v>
      </c>
      <c r="V1309" s="15" t="s">
        <v>1046</v>
      </c>
      <c r="W1309" s="18" t="s">
        <v>6334</v>
      </c>
      <c r="X1309" s="18"/>
      <c r="Y1309" s="15" t="s">
        <v>73</v>
      </c>
      <c r="Z1309" s="18" t="s">
        <v>2893</v>
      </c>
      <c r="AA1309" s="18" t="s">
        <v>539</v>
      </c>
      <c r="AB1309" s="18" t="s">
        <v>1048</v>
      </c>
      <c r="AC1309" s="67" t="str">
        <f>+VLOOKUP("*"&amp;L1309&amp;"*",'[2]REGISTROS SANITARIOS'!$D$1071:$E$1191,2,FALSE)</f>
        <v>SI</v>
      </c>
      <c r="AD1309" s="22" t="s">
        <v>1025</v>
      </c>
      <c r="AE1309" s="16">
        <v>44656</v>
      </c>
      <c r="AF1309" s="34" t="s">
        <v>73</v>
      </c>
      <c r="AG1309" s="24" t="s">
        <v>1049</v>
      </c>
      <c r="AH1309" s="18" t="s">
        <v>1049</v>
      </c>
      <c r="AI1309" s="18" t="s">
        <v>53</v>
      </c>
      <c r="AJ1309" s="17">
        <v>22000</v>
      </c>
      <c r="AK1309" s="25">
        <v>22000</v>
      </c>
      <c r="AL1309" s="25">
        <v>200</v>
      </c>
      <c r="AM1309" s="35">
        <v>0.19</v>
      </c>
      <c r="AN1309" s="49">
        <f t="shared" si="202"/>
        <v>5236000</v>
      </c>
      <c r="AO1309" s="18" t="s">
        <v>1049</v>
      </c>
      <c r="AP1309" s="15" t="s">
        <v>1049</v>
      </c>
      <c r="AQ1309" s="43" t="str">
        <f t="shared" si="203"/>
        <v>SI</v>
      </c>
      <c r="AR1309" s="44">
        <f t="shared" si="204"/>
        <v>5236000</v>
      </c>
      <c r="AS1309" s="44">
        <f t="shared" si="205"/>
        <v>4400000</v>
      </c>
      <c r="AT1309" s="44">
        <f t="shared" si="206"/>
        <v>4400000</v>
      </c>
      <c r="AU1309" s="44">
        <f t="shared" si="207"/>
        <v>5236000</v>
      </c>
      <c r="AV1309" s="45" t="b">
        <f t="shared" si="208"/>
        <v>1</v>
      </c>
      <c r="AW1309" s="45" t="b">
        <f t="shared" si="209"/>
        <v>0</v>
      </c>
      <c r="AX1309" s="45"/>
    </row>
    <row r="1310" spans="1:51" s="36" customFormat="1" ht="27.75" customHeight="1" x14ac:dyDescent="0.15">
      <c r="A1310" s="36" t="str">
        <f t="shared" si="201"/>
        <v>DENTAL NADER S.A.S.301010208</v>
      </c>
      <c r="B1310" s="36" t="b">
        <f>+A1310='[1]Anexo 9'!A1310</f>
        <v>1</v>
      </c>
      <c r="C1310" s="18" t="s">
        <v>1032</v>
      </c>
      <c r="D1310" s="18" t="s">
        <v>1033</v>
      </c>
      <c r="E1310" s="15" t="s">
        <v>800</v>
      </c>
      <c r="F1310" s="15" t="s">
        <v>1044</v>
      </c>
      <c r="G1310" s="15">
        <f>+VLOOKUP(F1310,[3]Sheet1!$E$3:$G$74,3,FALSE)</f>
        <v>2</v>
      </c>
      <c r="H1310" s="15">
        <f>+VLOOKUP(D1310&amp;F1310,'TD para paquetes'!$E$3:$I$441,5,FALSE)</f>
        <v>2</v>
      </c>
      <c r="I1310" s="15" t="s">
        <v>1025</v>
      </c>
      <c r="J1310" s="15">
        <v>4</v>
      </c>
      <c r="K1310" s="15">
        <v>4</v>
      </c>
      <c r="L1310" s="15">
        <v>301010208</v>
      </c>
      <c r="M1310" s="15" t="s">
        <v>1051</v>
      </c>
      <c r="N1310" s="15" t="s">
        <v>101</v>
      </c>
      <c r="O1310" s="18" t="s">
        <v>1051</v>
      </c>
      <c r="P1310" s="22" t="s">
        <v>73</v>
      </c>
      <c r="Q1310" s="15" t="s">
        <v>114</v>
      </c>
      <c r="R1310" s="18" t="s">
        <v>114</v>
      </c>
      <c r="S1310" s="22" t="s">
        <v>73</v>
      </c>
      <c r="T1310" s="18" t="s">
        <v>114</v>
      </c>
      <c r="U1310" s="18" t="s">
        <v>114</v>
      </c>
      <c r="V1310" s="15" t="s">
        <v>1046</v>
      </c>
      <c r="W1310" s="18" t="s">
        <v>6334</v>
      </c>
      <c r="X1310" s="18"/>
      <c r="Y1310" s="15" t="s">
        <v>73</v>
      </c>
      <c r="Z1310" s="18" t="s">
        <v>2893</v>
      </c>
      <c r="AA1310" s="18" t="s">
        <v>539</v>
      </c>
      <c r="AB1310" s="18" t="s">
        <v>1048</v>
      </c>
      <c r="AC1310" s="67" t="str">
        <f>+VLOOKUP("*"&amp;L1310&amp;"*",'[2]REGISTROS SANITARIOS'!$D$1071:$E$1191,2,FALSE)</f>
        <v>SI</v>
      </c>
      <c r="AD1310" s="22" t="s">
        <v>1025</v>
      </c>
      <c r="AE1310" s="16">
        <v>44656</v>
      </c>
      <c r="AF1310" s="34" t="s">
        <v>73</v>
      </c>
      <c r="AG1310" s="24" t="s">
        <v>1049</v>
      </c>
      <c r="AH1310" s="18" t="s">
        <v>1049</v>
      </c>
      <c r="AI1310" s="18" t="s">
        <v>53</v>
      </c>
      <c r="AJ1310" s="17">
        <v>6050</v>
      </c>
      <c r="AK1310" s="25">
        <v>6050</v>
      </c>
      <c r="AL1310" s="25">
        <v>200</v>
      </c>
      <c r="AM1310" s="35">
        <v>0.19</v>
      </c>
      <c r="AN1310" s="49">
        <f t="shared" si="202"/>
        <v>1439900</v>
      </c>
      <c r="AO1310" s="18" t="s">
        <v>1049</v>
      </c>
      <c r="AP1310" s="15" t="s">
        <v>1049</v>
      </c>
      <c r="AQ1310" s="43" t="str">
        <f t="shared" si="203"/>
        <v>SI</v>
      </c>
      <c r="AR1310" s="44">
        <f t="shared" si="204"/>
        <v>1439900</v>
      </c>
      <c r="AS1310" s="44">
        <f t="shared" si="205"/>
        <v>1210000</v>
      </c>
      <c r="AT1310" s="44">
        <f t="shared" si="206"/>
        <v>1210000</v>
      </c>
      <c r="AU1310" s="44">
        <f t="shared" si="207"/>
        <v>1439900</v>
      </c>
      <c r="AV1310" s="45" t="b">
        <f t="shared" si="208"/>
        <v>1</v>
      </c>
      <c r="AW1310" s="45" t="b">
        <f t="shared" si="209"/>
        <v>0</v>
      </c>
      <c r="AX1310" s="45"/>
    </row>
    <row r="1311" spans="1:51" s="36" customFormat="1" ht="27.75" customHeight="1" x14ac:dyDescent="0.15">
      <c r="A1311" s="36" t="str">
        <f t="shared" si="201"/>
        <v>DENTAL NADER S.A.S.301020108</v>
      </c>
      <c r="B1311" s="36" t="b">
        <f>+A1311='[1]Anexo 9'!A1311</f>
        <v>1</v>
      </c>
      <c r="C1311" s="18" t="s">
        <v>1032</v>
      </c>
      <c r="D1311" s="18" t="s">
        <v>1033</v>
      </c>
      <c r="E1311" s="15" t="s">
        <v>800</v>
      </c>
      <c r="F1311" s="15" t="s">
        <v>1052</v>
      </c>
      <c r="G1311" s="15">
        <f>+VLOOKUP(F1311,[3]Sheet1!$E$3:$G$74,3,FALSE)</f>
        <v>2</v>
      </c>
      <c r="H1311" s="15">
        <f>+VLOOKUP(D1311&amp;F1311,'TD para paquetes'!$E$3:$I$441,5,FALSE)</f>
        <v>2</v>
      </c>
      <c r="I1311" s="15" t="s">
        <v>1025</v>
      </c>
      <c r="J1311" s="15">
        <v>4</v>
      </c>
      <c r="K1311" s="15">
        <v>4</v>
      </c>
      <c r="L1311" s="15">
        <v>301020108</v>
      </c>
      <c r="M1311" s="15" t="s">
        <v>3954</v>
      </c>
      <c r="N1311" s="15" t="s">
        <v>452</v>
      </c>
      <c r="O1311" s="18" t="s">
        <v>3954</v>
      </c>
      <c r="P1311" s="22" t="s">
        <v>73</v>
      </c>
      <c r="Q1311" s="15" t="s">
        <v>1053</v>
      </c>
      <c r="R1311" s="18" t="s">
        <v>1053</v>
      </c>
      <c r="S1311" s="22" t="s">
        <v>73</v>
      </c>
      <c r="T1311" s="18" t="s">
        <v>1053</v>
      </c>
      <c r="U1311" s="18" t="s">
        <v>1053</v>
      </c>
      <c r="V1311" s="15" t="s">
        <v>975</v>
      </c>
      <c r="W1311" s="18" t="s">
        <v>1341</v>
      </c>
      <c r="X1311" s="18"/>
      <c r="Y1311" s="15" t="s">
        <v>68</v>
      </c>
      <c r="Z1311" s="18" t="s">
        <v>2941</v>
      </c>
      <c r="AA1311" s="18" t="s">
        <v>71</v>
      </c>
      <c r="AB1311" s="18" t="s">
        <v>7072</v>
      </c>
      <c r="AC1311" s="67" t="str">
        <f>+VLOOKUP("*"&amp;L1311&amp;"*",'[2]REGISTROS SANITARIOS'!$D$1071:$E$1191,2,FALSE)</f>
        <v>SI</v>
      </c>
      <c r="AD1311" s="22" t="s">
        <v>1025</v>
      </c>
      <c r="AE1311" s="16">
        <v>46750</v>
      </c>
      <c r="AF1311" s="34" t="s">
        <v>73</v>
      </c>
      <c r="AG1311" s="24" t="s">
        <v>1049</v>
      </c>
      <c r="AH1311" s="18" t="s">
        <v>1049</v>
      </c>
      <c r="AI1311" s="18" t="s">
        <v>54</v>
      </c>
      <c r="AJ1311" s="17">
        <v>55</v>
      </c>
      <c r="AK1311" s="25">
        <v>55</v>
      </c>
      <c r="AL1311" s="25">
        <v>8000</v>
      </c>
      <c r="AM1311" s="35">
        <v>0.19</v>
      </c>
      <c r="AN1311" s="49">
        <f t="shared" si="202"/>
        <v>523600</v>
      </c>
      <c r="AO1311" s="18" t="s">
        <v>1049</v>
      </c>
      <c r="AP1311" s="15" t="s">
        <v>1049</v>
      </c>
      <c r="AQ1311" s="43" t="str">
        <f t="shared" si="203"/>
        <v>SI</v>
      </c>
      <c r="AR1311" s="44">
        <f t="shared" si="204"/>
        <v>523600</v>
      </c>
      <c r="AS1311" s="44">
        <f t="shared" si="205"/>
        <v>440000</v>
      </c>
      <c r="AT1311" s="44">
        <f t="shared" si="206"/>
        <v>440000</v>
      </c>
      <c r="AU1311" s="44">
        <f t="shared" si="207"/>
        <v>523600</v>
      </c>
      <c r="AV1311" s="45" t="b">
        <f t="shared" si="208"/>
        <v>1</v>
      </c>
      <c r="AW1311" s="45" t="b">
        <f t="shared" si="209"/>
        <v>0</v>
      </c>
      <c r="AX1311" s="45"/>
    </row>
    <row r="1312" spans="1:51" s="36" customFormat="1" ht="27.75" customHeight="1" x14ac:dyDescent="0.15">
      <c r="A1312" s="36" t="str">
        <f t="shared" si="201"/>
        <v>DENTAL NADER S.A.S.301020208</v>
      </c>
      <c r="B1312" s="36" t="b">
        <f>+A1312='[1]Anexo 9'!A1312</f>
        <v>1</v>
      </c>
      <c r="C1312" s="18" t="s">
        <v>1032</v>
      </c>
      <c r="D1312" s="18" t="s">
        <v>1033</v>
      </c>
      <c r="E1312" s="15" t="s">
        <v>800</v>
      </c>
      <c r="F1312" s="15" t="s">
        <v>1052</v>
      </c>
      <c r="G1312" s="15">
        <f>+VLOOKUP(F1312,[3]Sheet1!$E$3:$G$74,3,FALSE)</f>
        <v>2</v>
      </c>
      <c r="H1312" s="15">
        <f>+VLOOKUP(D1312&amp;F1312,'TD para paquetes'!$E$3:$I$441,5,FALSE)</f>
        <v>2</v>
      </c>
      <c r="I1312" s="15" t="s">
        <v>1025</v>
      </c>
      <c r="J1312" s="15">
        <v>4</v>
      </c>
      <c r="K1312" s="15">
        <v>4</v>
      </c>
      <c r="L1312" s="15">
        <v>301020208</v>
      </c>
      <c r="M1312" s="15" t="s">
        <v>3955</v>
      </c>
      <c r="N1312" s="15" t="s">
        <v>452</v>
      </c>
      <c r="O1312" s="18" t="s">
        <v>3955</v>
      </c>
      <c r="P1312" s="22" t="s">
        <v>73</v>
      </c>
      <c r="Q1312" s="15" t="s">
        <v>1053</v>
      </c>
      <c r="R1312" s="18" t="s">
        <v>1053</v>
      </c>
      <c r="S1312" s="22" t="s">
        <v>73</v>
      </c>
      <c r="T1312" s="18" t="s">
        <v>1053</v>
      </c>
      <c r="U1312" s="18" t="s">
        <v>1053</v>
      </c>
      <c r="V1312" s="15" t="s">
        <v>975</v>
      </c>
      <c r="W1312" s="18" t="s">
        <v>1341</v>
      </c>
      <c r="X1312" s="18"/>
      <c r="Y1312" s="15" t="s">
        <v>68</v>
      </c>
      <c r="Z1312" s="18" t="s">
        <v>2941</v>
      </c>
      <c r="AA1312" s="18" t="s">
        <v>71</v>
      </c>
      <c r="AB1312" s="18" t="s">
        <v>7072</v>
      </c>
      <c r="AC1312" s="67" t="str">
        <f>+VLOOKUP("*"&amp;L1312&amp;"*",'[2]REGISTROS SANITARIOS'!$D$1071:$E$1191,2,FALSE)</f>
        <v>SI</v>
      </c>
      <c r="AD1312" s="22" t="s">
        <v>1025</v>
      </c>
      <c r="AE1312" s="16">
        <v>46750</v>
      </c>
      <c r="AF1312" s="34" t="s">
        <v>73</v>
      </c>
      <c r="AG1312" s="24" t="s">
        <v>1049</v>
      </c>
      <c r="AH1312" s="18" t="s">
        <v>1049</v>
      </c>
      <c r="AI1312" s="18" t="s">
        <v>54</v>
      </c>
      <c r="AJ1312" s="17">
        <v>192.5</v>
      </c>
      <c r="AK1312" s="25">
        <v>192.5</v>
      </c>
      <c r="AL1312" s="25">
        <v>8000</v>
      </c>
      <c r="AM1312" s="35">
        <v>0.19</v>
      </c>
      <c r="AN1312" s="49">
        <f t="shared" si="202"/>
        <v>1832600</v>
      </c>
      <c r="AO1312" s="18" t="s">
        <v>1049</v>
      </c>
      <c r="AP1312" s="15" t="s">
        <v>1049</v>
      </c>
      <c r="AQ1312" s="43" t="str">
        <f t="shared" si="203"/>
        <v>SI</v>
      </c>
      <c r="AR1312" s="44">
        <f t="shared" si="204"/>
        <v>1832600</v>
      </c>
      <c r="AS1312" s="44">
        <f t="shared" si="205"/>
        <v>1540000</v>
      </c>
      <c r="AT1312" s="44">
        <f t="shared" si="206"/>
        <v>1540000</v>
      </c>
      <c r="AU1312" s="44">
        <f t="shared" si="207"/>
        <v>1832600</v>
      </c>
      <c r="AV1312" s="45" t="b">
        <f t="shared" si="208"/>
        <v>1</v>
      </c>
      <c r="AW1312" s="45" t="b">
        <f t="shared" si="209"/>
        <v>0</v>
      </c>
      <c r="AX1312" s="45"/>
    </row>
    <row r="1313" spans="1:50" s="36" customFormat="1" ht="27.75" customHeight="1" x14ac:dyDescent="0.15">
      <c r="A1313" s="36" t="str">
        <f t="shared" si="201"/>
        <v>DENTAL NADER S.A.S.301030103</v>
      </c>
      <c r="B1313" s="36" t="b">
        <f>+A1313='[1]Anexo 9'!A1313</f>
        <v>1</v>
      </c>
      <c r="C1313" s="18" t="s">
        <v>1032</v>
      </c>
      <c r="D1313" s="18" t="s">
        <v>1033</v>
      </c>
      <c r="E1313" s="15" t="s">
        <v>800</v>
      </c>
      <c r="F1313" s="15" t="s">
        <v>1056</v>
      </c>
      <c r="G1313" s="15">
        <f>+VLOOKUP(F1313,[3]Sheet1!$E$3:$G$74,3,FALSE)</f>
        <v>23</v>
      </c>
      <c r="H1313" s="15">
        <f>+VLOOKUP(D1313&amp;F1313,'TD para paquetes'!$E$3:$I$441,5,FALSE)</f>
        <v>23</v>
      </c>
      <c r="I1313" s="15" t="s">
        <v>1025</v>
      </c>
      <c r="J1313" s="15">
        <v>4</v>
      </c>
      <c r="K1313" s="15">
        <v>4</v>
      </c>
      <c r="L1313" s="15">
        <v>301030103</v>
      </c>
      <c r="M1313" s="15" t="s">
        <v>1057</v>
      </c>
      <c r="N1313" s="15" t="s">
        <v>835</v>
      </c>
      <c r="O1313" s="18" t="s">
        <v>1057</v>
      </c>
      <c r="P1313" s="22" t="s">
        <v>73</v>
      </c>
      <c r="Q1313" s="15" t="s">
        <v>1059</v>
      </c>
      <c r="R1313" s="18" t="s">
        <v>1059</v>
      </c>
      <c r="S1313" s="22" t="s">
        <v>73</v>
      </c>
      <c r="T1313" s="18" t="s">
        <v>1059</v>
      </c>
      <c r="U1313" s="18" t="s">
        <v>1059</v>
      </c>
      <c r="V1313" s="15"/>
      <c r="W1313" s="18" t="s">
        <v>2896</v>
      </c>
      <c r="X1313" s="18" t="s">
        <v>1061</v>
      </c>
      <c r="Y1313" s="15" t="s">
        <v>73</v>
      </c>
      <c r="Z1313" s="18" t="s">
        <v>2896</v>
      </c>
      <c r="AA1313" s="18" t="s">
        <v>96</v>
      </c>
      <c r="AB1313" s="18" t="s">
        <v>2897</v>
      </c>
      <c r="AC1313" s="67" t="str">
        <f>+VLOOKUP("*"&amp;L1313&amp;"*",'[2]REGISTROS SANITARIOS'!$D$1071:$E$1191,2,FALSE)</f>
        <v>SI</v>
      </c>
      <c r="AD1313" s="22" t="s">
        <v>1025</v>
      </c>
      <c r="AE1313" s="16">
        <v>46115</v>
      </c>
      <c r="AF1313" s="34" t="s">
        <v>73</v>
      </c>
      <c r="AG1313" s="24" t="s">
        <v>1049</v>
      </c>
      <c r="AH1313" s="18" t="s">
        <v>1049</v>
      </c>
      <c r="AI1313" s="18" t="s">
        <v>53</v>
      </c>
      <c r="AJ1313" s="17">
        <v>440</v>
      </c>
      <c r="AK1313" s="25">
        <v>440</v>
      </c>
      <c r="AL1313" s="25">
        <v>7050</v>
      </c>
      <c r="AM1313" s="35">
        <v>0</v>
      </c>
      <c r="AN1313" s="49">
        <f t="shared" si="202"/>
        <v>3102000</v>
      </c>
      <c r="AO1313" s="18" t="s">
        <v>1049</v>
      </c>
      <c r="AP1313" s="15" t="s">
        <v>1049</v>
      </c>
      <c r="AQ1313" s="43" t="str">
        <f t="shared" si="203"/>
        <v>SI</v>
      </c>
      <c r="AR1313" s="44">
        <f t="shared" si="204"/>
        <v>3102000</v>
      </c>
      <c r="AS1313" s="44">
        <f t="shared" si="205"/>
        <v>3102000</v>
      </c>
      <c r="AT1313" s="44">
        <f t="shared" si="206"/>
        <v>3102000</v>
      </c>
      <c r="AU1313" s="44">
        <f t="shared" si="207"/>
        <v>3102000</v>
      </c>
      <c r="AV1313" s="45" t="b">
        <f t="shared" si="208"/>
        <v>1</v>
      </c>
      <c r="AW1313" s="45" t="b">
        <f t="shared" si="209"/>
        <v>1</v>
      </c>
      <c r="AX1313" s="45"/>
    </row>
    <row r="1314" spans="1:50" s="36" customFormat="1" ht="27.75" customHeight="1" x14ac:dyDescent="0.15">
      <c r="A1314" s="36" t="str">
        <f t="shared" si="201"/>
        <v>DENTAL NADER S.A.S.301030403</v>
      </c>
      <c r="B1314" s="36" t="b">
        <f>+A1314='[1]Anexo 9'!A1314</f>
        <v>1</v>
      </c>
      <c r="C1314" s="18" t="s">
        <v>1032</v>
      </c>
      <c r="D1314" s="18" t="s">
        <v>1033</v>
      </c>
      <c r="E1314" s="15" t="s">
        <v>800</v>
      </c>
      <c r="F1314" s="15" t="s">
        <v>1056</v>
      </c>
      <c r="G1314" s="15">
        <f>+VLOOKUP(F1314,[3]Sheet1!$E$3:$G$74,3,FALSE)</f>
        <v>23</v>
      </c>
      <c r="H1314" s="15">
        <f>+VLOOKUP(D1314&amp;F1314,'TD para paquetes'!$E$3:$I$441,5,FALSE)</f>
        <v>23</v>
      </c>
      <c r="I1314" s="15" t="s">
        <v>1025</v>
      </c>
      <c r="J1314" s="15">
        <v>4</v>
      </c>
      <c r="K1314" s="15">
        <v>4</v>
      </c>
      <c r="L1314" s="15">
        <v>301030403</v>
      </c>
      <c r="M1314" s="15" t="s">
        <v>1066</v>
      </c>
      <c r="N1314" s="15" t="s">
        <v>835</v>
      </c>
      <c r="O1314" s="18" t="s">
        <v>1066</v>
      </c>
      <c r="P1314" s="22" t="s">
        <v>73</v>
      </c>
      <c r="Q1314" s="15" t="s">
        <v>1059</v>
      </c>
      <c r="R1314" s="18" t="s">
        <v>1059</v>
      </c>
      <c r="S1314" s="22" t="s">
        <v>73</v>
      </c>
      <c r="T1314" s="18" t="s">
        <v>1059</v>
      </c>
      <c r="U1314" s="18" t="s">
        <v>1059</v>
      </c>
      <c r="V1314" s="15"/>
      <c r="W1314" s="18" t="s">
        <v>2896</v>
      </c>
      <c r="X1314" s="18" t="s">
        <v>1061</v>
      </c>
      <c r="Y1314" s="15" t="s">
        <v>73</v>
      </c>
      <c r="Z1314" s="18" t="s">
        <v>2896</v>
      </c>
      <c r="AA1314" s="18" t="s">
        <v>96</v>
      </c>
      <c r="AB1314" s="18" t="s">
        <v>2897</v>
      </c>
      <c r="AC1314" s="67" t="str">
        <f>+VLOOKUP("*"&amp;L1314&amp;"*",'[2]REGISTROS SANITARIOS'!$D$1071:$E$1191,2,FALSE)</f>
        <v>SI</v>
      </c>
      <c r="AD1314" s="22" t="s">
        <v>1025</v>
      </c>
      <c r="AE1314" s="16">
        <v>46115</v>
      </c>
      <c r="AF1314" s="34" t="s">
        <v>73</v>
      </c>
      <c r="AG1314" s="24" t="s">
        <v>1049</v>
      </c>
      <c r="AH1314" s="18" t="s">
        <v>1049</v>
      </c>
      <c r="AI1314" s="18" t="s">
        <v>53</v>
      </c>
      <c r="AJ1314" s="17">
        <v>137.5</v>
      </c>
      <c r="AK1314" s="25">
        <v>137.5</v>
      </c>
      <c r="AL1314" s="25">
        <v>7050</v>
      </c>
      <c r="AM1314" s="35">
        <v>0</v>
      </c>
      <c r="AN1314" s="49">
        <f t="shared" si="202"/>
        <v>969375</v>
      </c>
      <c r="AO1314" s="18" t="s">
        <v>1049</v>
      </c>
      <c r="AP1314" s="15" t="s">
        <v>1049</v>
      </c>
      <c r="AQ1314" s="43" t="str">
        <f t="shared" si="203"/>
        <v>SI</v>
      </c>
      <c r="AR1314" s="44">
        <f t="shared" si="204"/>
        <v>969375</v>
      </c>
      <c r="AS1314" s="44">
        <f t="shared" si="205"/>
        <v>969375</v>
      </c>
      <c r="AT1314" s="44">
        <f t="shared" si="206"/>
        <v>969375</v>
      </c>
      <c r="AU1314" s="44">
        <f t="shared" si="207"/>
        <v>969375</v>
      </c>
      <c r="AV1314" s="45" t="b">
        <f t="shared" si="208"/>
        <v>1</v>
      </c>
      <c r="AW1314" s="45" t="b">
        <f t="shared" si="209"/>
        <v>1</v>
      </c>
      <c r="AX1314" s="45"/>
    </row>
    <row r="1315" spans="1:50" s="36" customFormat="1" ht="27.75" customHeight="1" x14ac:dyDescent="0.15">
      <c r="A1315" s="36" t="str">
        <f t="shared" si="201"/>
        <v>DENTAL NADER S.A.S.301030503</v>
      </c>
      <c r="B1315" s="36" t="b">
        <f>+A1315='[1]Anexo 9'!A1315</f>
        <v>1</v>
      </c>
      <c r="C1315" s="18" t="s">
        <v>1032</v>
      </c>
      <c r="D1315" s="18" t="s">
        <v>1033</v>
      </c>
      <c r="E1315" s="15" t="s">
        <v>800</v>
      </c>
      <c r="F1315" s="15" t="s">
        <v>1056</v>
      </c>
      <c r="G1315" s="15">
        <f>+VLOOKUP(F1315,[3]Sheet1!$E$3:$G$74,3,FALSE)</f>
        <v>23</v>
      </c>
      <c r="H1315" s="15">
        <f>+VLOOKUP(D1315&amp;F1315,'TD para paquetes'!$E$3:$I$441,5,FALSE)</f>
        <v>23</v>
      </c>
      <c r="I1315" s="15" t="s">
        <v>1025</v>
      </c>
      <c r="J1315" s="15">
        <v>4</v>
      </c>
      <c r="K1315" s="15">
        <v>4</v>
      </c>
      <c r="L1315" s="15">
        <v>301030503</v>
      </c>
      <c r="M1315" s="15" t="s">
        <v>1068</v>
      </c>
      <c r="N1315" s="15" t="s">
        <v>835</v>
      </c>
      <c r="O1315" s="18" t="s">
        <v>1068</v>
      </c>
      <c r="P1315" s="22" t="s">
        <v>73</v>
      </c>
      <c r="Q1315" s="15" t="s">
        <v>1059</v>
      </c>
      <c r="R1315" s="18" t="s">
        <v>1059</v>
      </c>
      <c r="S1315" s="22" t="s">
        <v>73</v>
      </c>
      <c r="T1315" s="18" t="s">
        <v>1059</v>
      </c>
      <c r="U1315" s="18" t="s">
        <v>1059</v>
      </c>
      <c r="V1315" s="15"/>
      <c r="W1315" s="18" t="s">
        <v>2896</v>
      </c>
      <c r="X1315" s="18" t="s">
        <v>1061</v>
      </c>
      <c r="Y1315" s="15" t="s">
        <v>73</v>
      </c>
      <c r="Z1315" s="18" t="s">
        <v>2896</v>
      </c>
      <c r="AA1315" s="18" t="s">
        <v>96</v>
      </c>
      <c r="AB1315" s="18" t="s">
        <v>2897</v>
      </c>
      <c r="AC1315" s="67" t="str">
        <f>+VLOOKUP("*"&amp;L1315&amp;"*",'[2]REGISTROS SANITARIOS'!$D$1071:$E$1191,2,FALSE)</f>
        <v>SI</v>
      </c>
      <c r="AD1315" s="22" t="s">
        <v>1025</v>
      </c>
      <c r="AE1315" s="16">
        <v>46115</v>
      </c>
      <c r="AF1315" s="34" t="s">
        <v>73</v>
      </c>
      <c r="AG1315" s="24" t="s">
        <v>1049</v>
      </c>
      <c r="AH1315" s="18" t="s">
        <v>1049</v>
      </c>
      <c r="AI1315" s="18" t="s">
        <v>53</v>
      </c>
      <c r="AJ1315" s="17">
        <v>82.5</v>
      </c>
      <c r="AK1315" s="25">
        <v>82.5</v>
      </c>
      <c r="AL1315" s="25">
        <v>7050</v>
      </c>
      <c r="AM1315" s="35">
        <v>0</v>
      </c>
      <c r="AN1315" s="49">
        <f t="shared" si="202"/>
        <v>581625</v>
      </c>
      <c r="AO1315" s="18" t="s">
        <v>1049</v>
      </c>
      <c r="AP1315" s="15" t="s">
        <v>1049</v>
      </c>
      <c r="AQ1315" s="43" t="str">
        <f t="shared" si="203"/>
        <v>SI</v>
      </c>
      <c r="AR1315" s="44">
        <f t="shared" si="204"/>
        <v>581625</v>
      </c>
      <c r="AS1315" s="44">
        <f t="shared" si="205"/>
        <v>581625</v>
      </c>
      <c r="AT1315" s="44">
        <f t="shared" si="206"/>
        <v>581625</v>
      </c>
      <c r="AU1315" s="44">
        <f t="shared" si="207"/>
        <v>581625</v>
      </c>
      <c r="AV1315" s="45" t="b">
        <f t="shared" si="208"/>
        <v>1</v>
      </c>
      <c r="AW1315" s="45" t="b">
        <f t="shared" si="209"/>
        <v>1</v>
      </c>
      <c r="AX1315" s="45"/>
    </row>
    <row r="1316" spans="1:50" s="36" customFormat="1" ht="27.75" customHeight="1" x14ac:dyDescent="0.15">
      <c r="A1316" s="36" t="str">
        <f t="shared" si="201"/>
        <v>DENTAL NADER S.A.S.301030603</v>
      </c>
      <c r="B1316" s="36" t="b">
        <f>+A1316='[1]Anexo 9'!A1316</f>
        <v>1</v>
      </c>
      <c r="C1316" s="18" t="s">
        <v>1032</v>
      </c>
      <c r="D1316" s="18" t="s">
        <v>1033</v>
      </c>
      <c r="E1316" s="15" t="s">
        <v>800</v>
      </c>
      <c r="F1316" s="15" t="s">
        <v>1056</v>
      </c>
      <c r="G1316" s="15">
        <f>+VLOOKUP(F1316,[3]Sheet1!$E$3:$G$74,3,FALSE)</f>
        <v>23</v>
      </c>
      <c r="H1316" s="15">
        <f>+VLOOKUP(D1316&amp;F1316,'TD para paquetes'!$E$3:$I$441,5,FALSE)</f>
        <v>23</v>
      </c>
      <c r="I1316" s="15" t="s">
        <v>1025</v>
      </c>
      <c r="J1316" s="15">
        <v>4</v>
      </c>
      <c r="K1316" s="15">
        <v>4</v>
      </c>
      <c r="L1316" s="15">
        <v>301030603</v>
      </c>
      <c r="M1316" s="15" t="s">
        <v>1070</v>
      </c>
      <c r="N1316" s="15" t="s">
        <v>835</v>
      </c>
      <c r="O1316" s="18" t="s">
        <v>1070</v>
      </c>
      <c r="P1316" s="22" t="s">
        <v>73</v>
      </c>
      <c r="Q1316" s="15" t="s">
        <v>1059</v>
      </c>
      <c r="R1316" s="18" t="s">
        <v>1059</v>
      </c>
      <c r="S1316" s="22" t="s">
        <v>73</v>
      </c>
      <c r="T1316" s="18" t="s">
        <v>1059</v>
      </c>
      <c r="U1316" s="18" t="s">
        <v>1059</v>
      </c>
      <c r="V1316" s="15"/>
      <c r="W1316" s="18" t="s">
        <v>2896</v>
      </c>
      <c r="X1316" s="18" t="s">
        <v>1061</v>
      </c>
      <c r="Y1316" s="15" t="s">
        <v>73</v>
      </c>
      <c r="Z1316" s="18" t="s">
        <v>2896</v>
      </c>
      <c r="AA1316" s="18" t="s">
        <v>96</v>
      </c>
      <c r="AB1316" s="18" t="s">
        <v>2897</v>
      </c>
      <c r="AC1316" s="67" t="str">
        <f>+VLOOKUP("*"&amp;L1316&amp;"*",'[2]REGISTROS SANITARIOS'!$D$1071:$E$1191,2,FALSE)</f>
        <v>SI</v>
      </c>
      <c r="AD1316" s="22" t="s">
        <v>1025</v>
      </c>
      <c r="AE1316" s="16">
        <v>46115</v>
      </c>
      <c r="AF1316" s="34" t="s">
        <v>73</v>
      </c>
      <c r="AG1316" s="24" t="s">
        <v>1049</v>
      </c>
      <c r="AH1316" s="18" t="s">
        <v>1049</v>
      </c>
      <c r="AI1316" s="18" t="s">
        <v>53</v>
      </c>
      <c r="AJ1316" s="17">
        <v>55</v>
      </c>
      <c r="AK1316" s="25">
        <v>55</v>
      </c>
      <c r="AL1316" s="25">
        <v>7050</v>
      </c>
      <c r="AM1316" s="35">
        <v>0</v>
      </c>
      <c r="AN1316" s="49">
        <f t="shared" si="202"/>
        <v>387750</v>
      </c>
      <c r="AO1316" s="18" t="s">
        <v>1049</v>
      </c>
      <c r="AP1316" s="15" t="s">
        <v>1049</v>
      </c>
      <c r="AQ1316" s="43" t="str">
        <f t="shared" si="203"/>
        <v>SI</v>
      </c>
      <c r="AR1316" s="44">
        <f t="shared" si="204"/>
        <v>387750</v>
      </c>
      <c r="AS1316" s="44">
        <f t="shared" si="205"/>
        <v>387750</v>
      </c>
      <c r="AT1316" s="44">
        <f t="shared" si="206"/>
        <v>387750</v>
      </c>
      <c r="AU1316" s="44">
        <f t="shared" si="207"/>
        <v>387750</v>
      </c>
      <c r="AV1316" s="45" t="b">
        <f t="shared" si="208"/>
        <v>1</v>
      </c>
      <c r="AW1316" s="45" t="b">
        <f t="shared" si="209"/>
        <v>1</v>
      </c>
      <c r="AX1316" s="45"/>
    </row>
    <row r="1317" spans="1:50" s="36" customFormat="1" ht="27.75" customHeight="1" x14ac:dyDescent="0.15">
      <c r="A1317" s="36" t="str">
        <f t="shared" si="201"/>
        <v>DENTAL NADER S.A.S.301030703</v>
      </c>
      <c r="B1317" s="36" t="b">
        <f>+A1317='[1]Anexo 9'!A1317</f>
        <v>1</v>
      </c>
      <c r="C1317" s="18" t="s">
        <v>1032</v>
      </c>
      <c r="D1317" s="18" t="s">
        <v>1033</v>
      </c>
      <c r="E1317" s="15" t="s">
        <v>800</v>
      </c>
      <c r="F1317" s="15" t="s">
        <v>1056</v>
      </c>
      <c r="G1317" s="15">
        <f>+VLOOKUP(F1317,[3]Sheet1!$E$3:$G$74,3,FALSE)</f>
        <v>23</v>
      </c>
      <c r="H1317" s="15">
        <f>+VLOOKUP(D1317&amp;F1317,'TD para paquetes'!$E$3:$I$441,5,FALSE)</f>
        <v>23</v>
      </c>
      <c r="I1317" s="15" t="s">
        <v>1025</v>
      </c>
      <c r="J1317" s="15">
        <v>4</v>
      </c>
      <c r="K1317" s="15">
        <v>4</v>
      </c>
      <c r="L1317" s="15">
        <v>301030703</v>
      </c>
      <c r="M1317" s="15" t="s">
        <v>1072</v>
      </c>
      <c r="N1317" s="15" t="s">
        <v>835</v>
      </c>
      <c r="O1317" s="18" t="s">
        <v>1072</v>
      </c>
      <c r="P1317" s="22" t="s">
        <v>73</v>
      </c>
      <c r="Q1317" s="15" t="s">
        <v>1059</v>
      </c>
      <c r="R1317" s="18" t="s">
        <v>1059</v>
      </c>
      <c r="S1317" s="22" t="s">
        <v>73</v>
      </c>
      <c r="T1317" s="18" t="s">
        <v>1059</v>
      </c>
      <c r="U1317" s="18" t="s">
        <v>1059</v>
      </c>
      <c r="V1317" s="15"/>
      <c r="W1317" s="18" t="s">
        <v>2896</v>
      </c>
      <c r="X1317" s="18" t="s">
        <v>1061</v>
      </c>
      <c r="Y1317" s="15" t="s">
        <v>73</v>
      </c>
      <c r="Z1317" s="18" t="s">
        <v>2896</v>
      </c>
      <c r="AA1317" s="18" t="s">
        <v>96</v>
      </c>
      <c r="AB1317" s="18" t="s">
        <v>2897</v>
      </c>
      <c r="AC1317" s="67" t="str">
        <f>+VLOOKUP("*"&amp;L1317&amp;"*",'[2]REGISTROS SANITARIOS'!$D$1071:$E$1191,2,FALSE)</f>
        <v>SI</v>
      </c>
      <c r="AD1317" s="22" t="s">
        <v>1025</v>
      </c>
      <c r="AE1317" s="16">
        <v>46115</v>
      </c>
      <c r="AF1317" s="34" t="s">
        <v>73</v>
      </c>
      <c r="AG1317" s="24" t="s">
        <v>1049</v>
      </c>
      <c r="AH1317" s="18" t="s">
        <v>1049</v>
      </c>
      <c r="AI1317" s="18" t="s">
        <v>53</v>
      </c>
      <c r="AJ1317" s="17">
        <v>22</v>
      </c>
      <c r="AK1317" s="25">
        <v>22</v>
      </c>
      <c r="AL1317" s="25">
        <v>7050</v>
      </c>
      <c r="AM1317" s="35">
        <v>0</v>
      </c>
      <c r="AN1317" s="49">
        <f t="shared" si="202"/>
        <v>155100</v>
      </c>
      <c r="AO1317" s="18" t="s">
        <v>1049</v>
      </c>
      <c r="AP1317" s="15" t="s">
        <v>1049</v>
      </c>
      <c r="AQ1317" s="43" t="str">
        <f t="shared" si="203"/>
        <v>SI</v>
      </c>
      <c r="AR1317" s="44">
        <f t="shared" si="204"/>
        <v>155100</v>
      </c>
      <c r="AS1317" s="44">
        <f t="shared" si="205"/>
        <v>155100</v>
      </c>
      <c r="AT1317" s="44">
        <f t="shared" si="206"/>
        <v>155100</v>
      </c>
      <c r="AU1317" s="44">
        <f t="shared" si="207"/>
        <v>155100</v>
      </c>
      <c r="AV1317" s="45" t="b">
        <f t="shared" si="208"/>
        <v>1</v>
      </c>
      <c r="AW1317" s="45" t="b">
        <f t="shared" si="209"/>
        <v>1</v>
      </c>
      <c r="AX1317" s="45"/>
    </row>
    <row r="1318" spans="1:50" s="36" customFormat="1" ht="27.75" customHeight="1" x14ac:dyDescent="0.15">
      <c r="A1318" s="36" t="str">
        <f t="shared" si="201"/>
        <v>DENTAL NADER S.A.S.301030803</v>
      </c>
      <c r="B1318" s="36" t="b">
        <f>+A1318='[1]Anexo 9'!A1318</f>
        <v>1</v>
      </c>
      <c r="C1318" s="18" t="s">
        <v>1032</v>
      </c>
      <c r="D1318" s="18" t="s">
        <v>1033</v>
      </c>
      <c r="E1318" s="15" t="s">
        <v>800</v>
      </c>
      <c r="F1318" s="15" t="s">
        <v>1056</v>
      </c>
      <c r="G1318" s="15">
        <f>+VLOOKUP(F1318,[3]Sheet1!$E$3:$G$74,3,FALSE)</f>
        <v>23</v>
      </c>
      <c r="H1318" s="15">
        <f>+VLOOKUP(D1318&amp;F1318,'TD para paquetes'!$E$3:$I$441,5,FALSE)</f>
        <v>23</v>
      </c>
      <c r="I1318" s="15" t="s">
        <v>1025</v>
      </c>
      <c r="J1318" s="15">
        <v>4</v>
      </c>
      <c r="K1318" s="15">
        <v>4</v>
      </c>
      <c r="L1318" s="15">
        <v>301030803</v>
      </c>
      <c r="M1318" s="15" t="s">
        <v>1074</v>
      </c>
      <c r="N1318" s="15" t="s">
        <v>835</v>
      </c>
      <c r="O1318" s="18" t="s">
        <v>1074</v>
      </c>
      <c r="P1318" s="22" t="s">
        <v>73</v>
      </c>
      <c r="Q1318" s="15" t="s">
        <v>1059</v>
      </c>
      <c r="R1318" s="18" t="s">
        <v>1059</v>
      </c>
      <c r="S1318" s="22" t="s">
        <v>73</v>
      </c>
      <c r="T1318" s="18" t="s">
        <v>1059</v>
      </c>
      <c r="U1318" s="18" t="s">
        <v>1059</v>
      </c>
      <c r="V1318" s="15"/>
      <c r="W1318" s="18" t="s">
        <v>2896</v>
      </c>
      <c r="X1318" s="18" t="s">
        <v>1061</v>
      </c>
      <c r="Y1318" s="15" t="s">
        <v>73</v>
      </c>
      <c r="Z1318" s="18" t="s">
        <v>2896</v>
      </c>
      <c r="AA1318" s="18" t="s">
        <v>96</v>
      </c>
      <c r="AB1318" s="18" t="s">
        <v>2897</v>
      </c>
      <c r="AC1318" s="67" t="str">
        <f>+VLOOKUP("*"&amp;L1318&amp;"*",'[2]REGISTROS SANITARIOS'!$D$1071:$E$1191,2,FALSE)</f>
        <v>SI</v>
      </c>
      <c r="AD1318" s="22" t="s">
        <v>1025</v>
      </c>
      <c r="AE1318" s="16">
        <v>46115</v>
      </c>
      <c r="AF1318" s="34" t="s">
        <v>73</v>
      </c>
      <c r="AG1318" s="24" t="s">
        <v>1049</v>
      </c>
      <c r="AH1318" s="18" t="s">
        <v>1049</v>
      </c>
      <c r="AI1318" s="18" t="s">
        <v>53</v>
      </c>
      <c r="AJ1318" s="17">
        <v>16.5</v>
      </c>
      <c r="AK1318" s="25">
        <v>16.5</v>
      </c>
      <c r="AL1318" s="25">
        <v>7050</v>
      </c>
      <c r="AM1318" s="35">
        <v>0</v>
      </c>
      <c r="AN1318" s="49">
        <f t="shared" si="202"/>
        <v>116325</v>
      </c>
      <c r="AO1318" s="18" t="s">
        <v>1049</v>
      </c>
      <c r="AP1318" s="15" t="s">
        <v>1049</v>
      </c>
      <c r="AQ1318" s="43" t="str">
        <f t="shared" si="203"/>
        <v>SI</v>
      </c>
      <c r="AR1318" s="44">
        <f t="shared" si="204"/>
        <v>116325</v>
      </c>
      <c r="AS1318" s="44">
        <f t="shared" si="205"/>
        <v>116325</v>
      </c>
      <c r="AT1318" s="44">
        <f t="shared" si="206"/>
        <v>116325</v>
      </c>
      <c r="AU1318" s="44">
        <f t="shared" si="207"/>
        <v>116325</v>
      </c>
      <c r="AV1318" s="45" t="b">
        <f t="shared" si="208"/>
        <v>1</v>
      </c>
      <c r="AW1318" s="45" t="b">
        <f t="shared" si="209"/>
        <v>1</v>
      </c>
      <c r="AX1318" s="45"/>
    </row>
    <row r="1319" spans="1:50" s="36" customFormat="1" ht="27.75" customHeight="1" x14ac:dyDescent="0.15">
      <c r="A1319" s="36" t="str">
        <f t="shared" si="201"/>
        <v>DENTAL NADER S.A.S.301030903</v>
      </c>
      <c r="B1319" s="36" t="b">
        <f>+A1319='[1]Anexo 9'!A1319</f>
        <v>1</v>
      </c>
      <c r="C1319" s="18" t="s">
        <v>1032</v>
      </c>
      <c r="D1319" s="18" t="s">
        <v>1033</v>
      </c>
      <c r="E1319" s="15" t="s">
        <v>800</v>
      </c>
      <c r="F1319" s="15" t="s">
        <v>1056</v>
      </c>
      <c r="G1319" s="15">
        <f>+VLOOKUP(F1319,[3]Sheet1!$E$3:$G$74,3,FALSE)</f>
        <v>23</v>
      </c>
      <c r="H1319" s="15">
        <f>+VLOOKUP(D1319&amp;F1319,'TD para paquetes'!$E$3:$I$441,5,FALSE)</f>
        <v>23</v>
      </c>
      <c r="I1319" s="15" t="s">
        <v>1025</v>
      </c>
      <c r="J1319" s="15">
        <v>4</v>
      </c>
      <c r="K1319" s="15">
        <v>4</v>
      </c>
      <c r="L1319" s="15">
        <v>301030903</v>
      </c>
      <c r="M1319" s="15" t="s">
        <v>1076</v>
      </c>
      <c r="N1319" s="15" t="s">
        <v>835</v>
      </c>
      <c r="O1319" s="18" t="s">
        <v>1076</v>
      </c>
      <c r="P1319" s="22" t="s">
        <v>73</v>
      </c>
      <c r="Q1319" s="15" t="s">
        <v>1059</v>
      </c>
      <c r="R1319" s="18" t="s">
        <v>1059</v>
      </c>
      <c r="S1319" s="22" t="s">
        <v>73</v>
      </c>
      <c r="T1319" s="18" t="s">
        <v>1059</v>
      </c>
      <c r="U1319" s="18" t="s">
        <v>1059</v>
      </c>
      <c r="V1319" s="15"/>
      <c r="W1319" s="18" t="s">
        <v>2896</v>
      </c>
      <c r="X1319" s="18" t="s">
        <v>1061</v>
      </c>
      <c r="Y1319" s="15" t="s">
        <v>73</v>
      </c>
      <c r="Z1319" s="18" t="s">
        <v>2896</v>
      </c>
      <c r="AA1319" s="18" t="s">
        <v>96</v>
      </c>
      <c r="AB1319" s="18" t="s">
        <v>2897</v>
      </c>
      <c r="AC1319" s="67" t="str">
        <f>+VLOOKUP("*"&amp;L1319&amp;"*",'[2]REGISTROS SANITARIOS'!$D$1071:$E$1191,2,FALSE)</f>
        <v>SI</v>
      </c>
      <c r="AD1319" s="22" t="s">
        <v>1025</v>
      </c>
      <c r="AE1319" s="16">
        <v>46115</v>
      </c>
      <c r="AF1319" s="34" t="s">
        <v>73</v>
      </c>
      <c r="AG1319" s="24" t="s">
        <v>1049</v>
      </c>
      <c r="AH1319" s="18" t="s">
        <v>1049</v>
      </c>
      <c r="AI1319" s="18" t="s">
        <v>53</v>
      </c>
      <c r="AJ1319" s="17">
        <v>11</v>
      </c>
      <c r="AK1319" s="25">
        <v>11</v>
      </c>
      <c r="AL1319" s="25">
        <v>7050</v>
      </c>
      <c r="AM1319" s="35">
        <v>0</v>
      </c>
      <c r="AN1319" s="49">
        <f t="shared" si="202"/>
        <v>77550</v>
      </c>
      <c r="AO1319" s="18" t="s">
        <v>1049</v>
      </c>
      <c r="AP1319" s="15" t="s">
        <v>1049</v>
      </c>
      <c r="AQ1319" s="43" t="str">
        <f t="shared" si="203"/>
        <v>SI</v>
      </c>
      <c r="AR1319" s="44">
        <f t="shared" si="204"/>
        <v>77550</v>
      </c>
      <c r="AS1319" s="44">
        <f t="shared" si="205"/>
        <v>77550</v>
      </c>
      <c r="AT1319" s="44">
        <f t="shared" si="206"/>
        <v>77550</v>
      </c>
      <c r="AU1319" s="44">
        <f t="shared" si="207"/>
        <v>77550</v>
      </c>
      <c r="AV1319" s="45" t="b">
        <f t="shared" si="208"/>
        <v>1</v>
      </c>
      <c r="AW1319" s="45" t="b">
        <f t="shared" si="209"/>
        <v>1</v>
      </c>
      <c r="AX1319" s="45"/>
    </row>
    <row r="1320" spans="1:50" s="36" customFormat="1" ht="27.75" customHeight="1" x14ac:dyDescent="0.15">
      <c r="A1320" s="36" t="str">
        <f t="shared" si="201"/>
        <v>DENTAL NADER S.A.S.301031003</v>
      </c>
      <c r="B1320" s="36" t="b">
        <f>+A1320='[1]Anexo 9'!A1320</f>
        <v>1</v>
      </c>
      <c r="C1320" s="18" t="s">
        <v>1032</v>
      </c>
      <c r="D1320" s="18" t="s">
        <v>1033</v>
      </c>
      <c r="E1320" s="15" t="s">
        <v>800</v>
      </c>
      <c r="F1320" s="15" t="s">
        <v>1056</v>
      </c>
      <c r="G1320" s="15">
        <f>+VLOOKUP(F1320,[3]Sheet1!$E$3:$G$74,3,FALSE)</f>
        <v>23</v>
      </c>
      <c r="H1320" s="15">
        <f>+VLOOKUP(D1320&amp;F1320,'TD para paquetes'!$E$3:$I$441,5,FALSE)</f>
        <v>23</v>
      </c>
      <c r="I1320" s="15" t="s">
        <v>1025</v>
      </c>
      <c r="J1320" s="15">
        <v>4</v>
      </c>
      <c r="K1320" s="15">
        <v>4</v>
      </c>
      <c r="L1320" s="15">
        <v>301031003</v>
      </c>
      <c r="M1320" s="15" t="s">
        <v>1078</v>
      </c>
      <c r="N1320" s="15" t="s">
        <v>835</v>
      </c>
      <c r="O1320" s="18" t="s">
        <v>1078</v>
      </c>
      <c r="P1320" s="22" t="s">
        <v>73</v>
      </c>
      <c r="Q1320" s="15" t="s">
        <v>1059</v>
      </c>
      <c r="R1320" s="18" t="s">
        <v>1059</v>
      </c>
      <c r="S1320" s="22" t="s">
        <v>73</v>
      </c>
      <c r="T1320" s="18" t="s">
        <v>1059</v>
      </c>
      <c r="U1320" s="18" t="s">
        <v>1059</v>
      </c>
      <c r="V1320" s="15"/>
      <c r="W1320" s="18" t="s">
        <v>2896</v>
      </c>
      <c r="X1320" s="18" t="s">
        <v>1061</v>
      </c>
      <c r="Y1320" s="15" t="s">
        <v>73</v>
      </c>
      <c r="Z1320" s="18" t="s">
        <v>2896</v>
      </c>
      <c r="AA1320" s="18" t="s">
        <v>96</v>
      </c>
      <c r="AB1320" s="18" t="s">
        <v>2897</v>
      </c>
      <c r="AC1320" s="67" t="str">
        <f>+VLOOKUP("*"&amp;L1320&amp;"*",'[2]REGISTROS SANITARIOS'!$D$1071:$E$1191,2,FALSE)</f>
        <v>SI</v>
      </c>
      <c r="AD1320" s="22" t="s">
        <v>1025</v>
      </c>
      <c r="AE1320" s="16">
        <v>46115</v>
      </c>
      <c r="AF1320" s="34" t="s">
        <v>73</v>
      </c>
      <c r="AG1320" s="24" t="s">
        <v>1049</v>
      </c>
      <c r="AH1320" s="18" t="s">
        <v>1049</v>
      </c>
      <c r="AI1320" s="18" t="s">
        <v>53</v>
      </c>
      <c r="AJ1320" s="17">
        <v>5.5</v>
      </c>
      <c r="AK1320" s="25">
        <v>5.5</v>
      </c>
      <c r="AL1320" s="25">
        <v>7050</v>
      </c>
      <c r="AM1320" s="35">
        <v>0</v>
      </c>
      <c r="AN1320" s="49">
        <f t="shared" si="202"/>
        <v>38775</v>
      </c>
      <c r="AO1320" s="18" t="s">
        <v>1049</v>
      </c>
      <c r="AP1320" s="15" t="s">
        <v>1049</v>
      </c>
      <c r="AQ1320" s="43" t="str">
        <f t="shared" si="203"/>
        <v>SI</v>
      </c>
      <c r="AR1320" s="44">
        <f t="shared" si="204"/>
        <v>38775</v>
      </c>
      <c r="AS1320" s="44">
        <f t="shared" si="205"/>
        <v>38775</v>
      </c>
      <c r="AT1320" s="44">
        <f t="shared" si="206"/>
        <v>38775</v>
      </c>
      <c r="AU1320" s="44">
        <f t="shared" si="207"/>
        <v>38775</v>
      </c>
      <c r="AV1320" s="45" t="b">
        <f t="shared" si="208"/>
        <v>1</v>
      </c>
      <c r="AW1320" s="45" t="b">
        <f t="shared" si="209"/>
        <v>1</v>
      </c>
      <c r="AX1320" s="45"/>
    </row>
    <row r="1321" spans="1:50" s="36" customFormat="1" ht="27.75" customHeight="1" x14ac:dyDescent="0.15">
      <c r="A1321" s="36" t="str">
        <f t="shared" si="201"/>
        <v>DENTAL NADER S.A.S.301031103</v>
      </c>
      <c r="B1321" s="36" t="b">
        <f>+A1321='[1]Anexo 9'!A1321</f>
        <v>1</v>
      </c>
      <c r="C1321" s="18" t="s">
        <v>1032</v>
      </c>
      <c r="D1321" s="18" t="s">
        <v>1033</v>
      </c>
      <c r="E1321" s="15" t="s">
        <v>800</v>
      </c>
      <c r="F1321" s="15" t="s">
        <v>1056</v>
      </c>
      <c r="G1321" s="15">
        <f>+VLOOKUP(F1321,[3]Sheet1!$E$3:$G$74,3,FALSE)</f>
        <v>23</v>
      </c>
      <c r="H1321" s="15">
        <f>+VLOOKUP(D1321&amp;F1321,'TD para paquetes'!$E$3:$I$441,5,FALSE)</f>
        <v>23</v>
      </c>
      <c r="I1321" s="15" t="s">
        <v>1025</v>
      </c>
      <c r="J1321" s="15">
        <v>4</v>
      </c>
      <c r="K1321" s="15">
        <v>4</v>
      </c>
      <c r="L1321" s="15">
        <v>301031103</v>
      </c>
      <c r="M1321" s="15" t="s">
        <v>1080</v>
      </c>
      <c r="N1321" s="15" t="s">
        <v>835</v>
      </c>
      <c r="O1321" s="18" t="s">
        <v>1080</v>
      </c>
      <c r="P1321" s="22" t="s">
        <v>73</v>
      </c>
      <c r="Q1321" s="15" t="s">
        <v>1059</v>
      </c>
      <c r="R1321" s="18" t="s">
        <v>1059</v>
      </c>
      <c r="S1321" s="22" t="s">
        <v>73</v>
      </c>
      <c r="T1321" s="18" t="s">
        <v>1059</v>
      </c>
      <c r="U1321" s="18" t="s">
        <v>1059</v>
      </c>
      <c r="V1321" s="15"/>
      <c r="W1321" s="18" t="s">
        <v>2896</v>
      </c>
      <c r="X1321" s="18" t="s">
        <v>1061</v>
      </c>
      <c r="Y1321" s="15" t="s">
        <v>73</v>
      </c>
      <c r="Z1321" s="18" t="s">
        <v>2896</v>
      </c>
      <c r="AA1321" s="18" t="s">
        <v>96</v>
      </c>
      <c r="AB1321" s="18" t="s">
        <v>2897</v>
      </c>
      <c r="AC1321" s="67" t="str">
        <f>+VLOOKUP("*"&amp;L1321&amp;"*",'[2]REGISTROS SANITARIOS'!$D$1071:$E$1191,2,FALSE)</f>
        <v>SI</v>
      </c>
      <c r="AD1321" s="22" t="s">
        <v>1025</v>
      </c>
      <c r="AE1321" s="16">
        <v>46115</v>
      </c>
      <c r="AF1321" s="34" t="s">
        <v>73</v>
      </c>
      <c r="AG1321" s="24" t="s">
        <v>1049</v>
      </c>
      <c r="AH1321" s="18" t="s">
        <v>1049</v>
      </c>
      <c r="AI1321" s="18" t="s">
        <v>53</v>
      </c>
      <c r="AJ1321" s="17">
        <v>5.5</v>
      </c>
      <c r="AK1321" s="25">
        <v>5.5</v>
      </c>
      <c r="AL1321" s="25">
        <v>7050</v>
      </c>
      <c r="AM1321" s="35">
        <v>0</v>
      </c>
      <c r="AN1321" s="49">
        <f t="shared" si="202"/>
        <v>38775</v>
      </c>
      <c r="AO1321" s="18" t="s">
        <v>1049</v>
      </c>
      <c r="AP1321" s="15" t="s">
        <v>1049</v>
      </c>
      <c r="AQ1321" s="43" t="str">
        <f t="shared" si="203"/>
        <v>SI</v>
      </c>
      <c r="AR1321" s="44">
        <f t="shared" si="204"/>
        <v>38775</v>
      </c>
      <c r="AS1321" s="44">
        <f t="shared" si="205"/>
        <v>38775</v>
      </c>
      <c r="AT1321" s="44">
        <f t="shared" si="206"/>
        <v>38775</v>
      </c>
      <c r="AU1321" s="44">
        <f t="shared" si="207"/>
        <v>38775</v>
      </c>
      <c r="AV1321" s="45" t="b">
        <f t="shared" si="208"/>
        <v>1</v>
      </c>
      <c r="AW1321" s="45" t="b">
        <f t="shared" si="209"/>
        <v>1</v>
      </c>
      <c r="AX1321" s="45"/>
    </row>
    <row r="1322" spans="1:50" s="36" customFormat="1" ht="27.75" customHeight="1" x14ac:dyDescent="0.15">
      <c r="A1322" s="36" t="str">
        <f t="shared" si="201"/>
        <v>DENTAL NADER S.A.S.301031203</v>
      </c>
      <c r="B1322" s="36" t="b">
        <f>+A1322='[1]Anexo 9'!A1322</f>
        <v>1</v>
      </c>
      <c r="C1322" s="18" t="s">
        <v>1032</v>
      </c>
      <c r="D1322" s="18" t="s">
        <v>1033</v>
      </c>
      <c r="E1322" s="15" t="s">
        <v>800</v>
      </c>
      <c r="F1322" s="15" t="s">
        <v>1056</v>
      </c>
      <c r="G1322" s="15">
        <f>+VLOOKUP(F1322,[3]Sheet1!$E$3:$G$74,3,FALSE)</f>
        <v>23</v>
      </c>
      <c r="H1322" s="15">
        <f>+VLOOKUP(D1322&amp;F1322,'TD para paquetes'!$E$3:$I$441,5,FALSE)</f>
        <v>23</v>
      </c>
      <c r="I1322" s="15" t="s">
        <v>1025</v>
      </c>
      <c r="J1322" s="15">
        <v>4</v>
      </c>
      <c r="K1322" s="15">
        <v>4</v>
      </c>
      <c r="L1322" s="15">
        <v>301031203</v>
      </c>
      <c r="M1322" s="15" t="s">
        <v>1082</v>
      </c>
      <c r="N1322" s="15" t="s">
        <v>835</v>
      </c>
      <c r="O1322" s="18" t="s">
        <v>1082</v>
      </c>
      <c r="P1322" s="22" t="s">
        <v>73</v>
      </c>
      <c r="Q1322" s="15" t="s">
        <v>1059</v>
      </c>
      <c r="R1322" s="18" t="s">
        <v>1059</v>
      </c>
      <c r="S1322" s="22" t="s">
        <v>73</v>
      </c>
      <c r="T1322" s="18" t="s">
        <v>1059</v>
      </c>
      <c r="U1322" s="18" t="s">
        <v>1059</v>
      </c>
      <c r="V1322" s="15"/>
      <c r="W1322" s="18" t="s">
        <v>2896</v>
      </c>
      <c r="X1322" s="18" t="s">
        <v>1061</v>
      </c>
      <c r="Y1322" s="15" t="s">
        <v>73</v>
      </c>
      <c r="Z1322" s="18" t="s">
        <v>2896</v>
      </c>
      <c r="AA1322" s="18" t="s">
        <v>96</v>
      </c>
      <c r="AB1322" s="18" t="s">
        <v>2897</v>
      </c>
      <c r="AC1322" s="67" t="str">
        <f>+VLOOKUP("*"&amp;L1322&amp;"*",'[2]REGISTROS SANITARIOS'!$D$1071:$E$1191,2,FALSE)</f>
        <v>SI</v>
      </c>
      <c r="AD1322" s="22" t="s">
        <v>1025</v>
      </c>
      <c r="AE1322" s="16">
        <v>46115</v>
      </c>
      <c r="AF1322" s="34" t="s">
        <v>73</v>
      </c>
      <c r="AG1322" s="24" t="s">
        <v>1049</v>
      </c>
      <c r="AH1322" s="18" t="s">
        <v>1049</v>
      </c>
      <c r="AI1322" s="18" t="s">
        <v>53</v>
      </c>
      <c r="AJ1322" s="17">
        <v>5.5</v>
      </c>
      <c r="AK1322" s="25">
        <v>5.5</v>
      </c>
      <c r="AL1322" s="25">
        <v>7050</v>
      </c>
      <c r="AM1322" s="35">
        <v>0</v>
      </c>
      <c r="AN1322" s="49">
        <f t="shared" si="202"/>
        <v>38775</v>
      </c>
      <c r="AO1322" s="18" t="s">
        <v>1049</v>
      </c>
      <c r="AP1322" s="15" t="s">
        <v>1049</v>
      </c>
      <c r="AQ1322" s="43" t="str">
        <f t="shared" si="203"/>
        <v>SI</v>
      </c>
      <c r="AR1322" s="44">
        <f t="shared" si="204"/>
        <v>38775</v>
      </c>
      <c r="AS1322" s="44">
        <f t="shared" si="205"/>
        <v>38775</v>
      </c>
      <c r="AT1322" s="44">
        <f t="shared" si="206"/>
        <v>38775</v>
      </c>
      <c r="AU1322" s="44">
        <f t="shared" si="207"/>
        <v>38775</v>
      </c>
      <c r="AV1322" s="45" t="b">
        <f t="shared" si="208"/>
        <v>1</v>
      </c>
      <c r="AW1322" s="45" t="b">
        <f t="shared" si="209"/>
        <v>1</v>
      </c>
      <c r="AX1322" s="45"/>
    </row>
    <row r="1323" spans="1:50" s="36" customFormat="1" ht="27.75" customHeight="1" x14ac:dyDescent="0.15">
      <c r="A1323" s="36" t="str">
        <f t="shared" si="201"/>
        <v>DENTAL NADER S.A.S.301031703</v>
      </c>
      <c r="B1323" s="36" t="b">
        <f>+A1323='[1]Anexo 9'!A1323</f>
        <v>1</v>
      </c>
      <c r="C1323" s="18" t="s">
        <v>1032</v>
      </c>
      <c r="D1323" s="18" t="s">
        <v>1033</v>
      </c>
      <c r="E1323" s="15" t="s">
        <v>800</v>
      </c>
      <c r="F1323" s="15" t="s">
        <v>1056</v>
      </c>
      <c r="G1323" s="15">
        <f>+VLOOKUP(F1323,[3]Sheet1!$E$3:$G$74,3,FALSE)</f>
        <v>23</v>
      </c>
      <c r="H1323" s="15">
        <f>+VLOOKUP(D1323&amp;F1323,'TD para paquetes'!$E$3:$I$441,5,FALSE)</f>
        <v>23</v>
      </c>
      <c r="I1323" s="15" t="s">
        <v>1025</v>
      </c>
      <c r="J1323" s="15">
        <v>4</v>
      </c>
      <c r="K1323" s="15">
        <v>4</v>
      </c>
      <c r="L1323" s="15">
        <v>301031703</v>
      </c>
      <c r="M1323" s="15" t="s">
        <v>1084</v>
      </c>
      <c r="N1323" s="15" t="s">
        <v>835</v>
      </c>
      <c r="O1323" s="18" t="s">
        <v>1084</v>
      </c>
      <c r="P1323" s="22" t="s">
        <v>73</v>
      </c>
      <c r="Q1323" s="15" t="s">
        <v>1059</v>
      </c>
      <c r="R1323" s="18" t="s">
        <v>1059</v>
      </c>
      <c r="S1323" s="22" t="s">
        <v>73</v>
      </c>
      <c r="T1323" s="18" t="s">
        <v>1059</v>
      </c>
      <c r="U1323" s="18" t="s">
        <v>1059</v>
      </c>
      <c r="V1323" s="15"/>
      <c r="W1323" s="18" t="s">
        <v>2896</v>
      </c>
      <c r="X1323" s="18" t="s">
        <v>1061</v>
      </c>
      <c r="Y1323" s="15" t="s">
        <v>73</v>
      </c>
      <c r="Z1323" s="18" t="s">
        <v>2896</v>
      </c>
      <c r="AA1323" s="18" t="s">
        <v>96</v>
      </c>
      <c r="AB1323" s="18" t="s">
        <v>2897</v>
      </c>
      <c r="AC1323" s="67" t="str">
        <f>+VLOOKUP("*"&amp;L1323&amp;"*",'[2]REGISTROS SANITARIOS'!$D$1071:$E$1191,2,FALSE)</f>
        <v>SI</v>
      </c>
      <c r="AD1323" s="22" t="s">
        <v>1025</v>
      </c>
      <c r="AE1323" s="16">
        <v>46115</v>
      </c>
      <c r="AF1323" s="34" t="s">
        <v>73</v>
      </c>
      <c r="AG1323" s="24" t="s">
        <v>1049</v>
      </c>
      <c r="AH1323" s="18" t="s">
        <v>1049</v>
      </c>
      <c r="AI1323" s="18" t="s">
        <v>53</v>
      </c>
      <c r="AJ1323" s="17">
        <v>456.5</v>
      </c>
      <c r="AK1323" s="25">
        <v>456.5</v>
      </c>
      <c r="AL1323" s="25">
        <v>7050</v>
      </c>
      <c r="AM1323" s="35">
        <v>0</v>
      </c>
      <c r="AN1323" s="49">
        <f t="shared" si="202"/>
        <v>3218325</v>
      </c>
      <c r="AO1323" s="18" t="s">
        <v>1049</v>
      </c>
      <c r="AP1323" s="15" t="s">
        <v>1049</v>
      </c>
      <c r="AQ1323" s="43" t="str">
        <f t="shared" si="203"/>
        <v>SI</v>
      </c>
      <c r="AR1323" s="44">
        <f t="shared" si="204"/>
        <v>3218325</v>
      </c>
      <c r="AS1323" s="44">
        <f t="shared" si="205"/>
        <v>3218325</v>
      </c>
      <c r="AT1323" s="44">
        <f t="shared" si="206"/>
        <v>3218325</v>
      </c>
      <c r="AU1323" s="44">
        <f t="shared" si="207"/>
        <v>3218325</v>
      </c>
      <c r="AV1323" s="45" t="b">
        <f t="shared" si="208"/>
        <v>1</v>
      </c>
      <c r="AW1323" s="45" t="b">
        <f t="shared" si="209"/>
        <v>1</v>
      </c>
      <c r="AX1323" s="45"/>
    </row>
    <row r="1324" spans="1:50" s="36" customFormat="1" ht="27.75" customHeight="1" x14ac:dyDescent="0.15">
      <c r="A1324" s="36" t="str">
        <f t="shared" si="201"/>
        <v>DENTAL NADER S.A.S.301031803</v>
      </c>
      <c r="B1324" s="36" t="b">
        <f>+A1324='[1]Anexo 9'!A1324</f>
        <v>1</v>
      </c>
      <c r="C1324" s="18" t="s">
        <v>1032</v>
      </c>
      <c r="D1324" s="18" t="s">
        <v>1033</v>
      </c>
      <c r="E1324" s="15" t="s">
        <v>800</v>
      </c>
      <c r="F1324" s="15" t="s">
        <v>1056</v>
      </c>
      <c r="G1324" s="15">
        <f>+VLOOKUP(F1324,[3]Sheet1!$E$3:$G$74,3,FALSE)</f>
        <v>23</v>
      </c>
      <c r="H1324" s="15">
        <f>+VLOOKUP(D1324&amp;F1324,'TD para paquetes'!$E$3:$I$441,5,FALSE)</f>
        <v>23</v>
      </c>
      <c r="I1324" s="15" t="s">
        <v>1025</v>
      </c>
      <c r="J1324" s="15">
        <v>4</v>
      </c>
      <c r="K1324" s="15">
        <v>4</v>
      </c>
      <c r="L1324" s="15">
        <v>301031803</v>
      </c>
      <c r="M1324" s="15" t="s">
        <v>1086</v>
      </c>
      <c r="N1324" s="15" t="s">
        <v>835</v>
      </c>
      <c r="O1324" s="18" t="s">
        <v>1086</v>
      </c>
      <c r="P1324" s="22" t="s">
        <v>73</v>
      </c>
      <c r="Q1324" s="15" t="s">
        <v>1059</v>
      </c>
      <c r="R1324" s="18" t="s">
        <v>1059</v>
      </c>
      <c r="S1324" s="22" t="s">
        <v>73</v>
      </c>
      <c r="T1324" s="18" t="s">
        <v>1059</v>
      </c>
      <c r="U1324" s="18" t="s">
        <v>1059</v>
      </c>
      <c r="V1324" s="15"/>
      <c r="W1324" s="18" t="s">
        <v>2896</v>
      </c>
      <c r="X1324" s="18" t="s">
        <v>1061</v>
      </c>
      <c r="Y1324" s="15" t="s">
        <v>73</v>
      </c>
      <c r="Z1324" s="18" t="s">
        <v>2896</v>
      </c>
      <c r="AA1324" s="18" t="s">
        <v>96</v>
      </c>
      <c r="AB1324" s="18" t="s">
        <v>2897</v>
      </c>
      <c r="AC1324" s="67" t="str">
        <f>+VLOOKUP("*"&amp;L1324&amp;"*",'[2]REGISTROS SANITARIOS'!$D$1071:$E$1191,2,FALSE)</f>
        <v>SI</v>
      </c>
      <c r="AD1324" s="22" t="s">
        <v>1025</v>
      </c>
      <c r="AE1324" s="16">
        <v>46115</v>
      </c>
      <c r="AF1324" s="34" t="s">
        <v>73</v>
      </c>
      <c r="AG1324" s="24" t="s">
        <v>1049</v>
      </c>
      <c r="AH1324" s="18" t="s">
        <v>1049</v>
      </c>
      <c r="AI1324" s="18" t="s">
        <v>53</v>
      </c>
      <c r="AJ1324" s="17">
        <v>330</v>
      </c>
      <c r="AK1324" s="25">
        <v>330</v>
      </c>
      <c r="AL1324" s="25">
        <v>7050</v>
      </c>
      <c r="AM1324" s="35">
        <v>0</v>
      </c>
      <c r="AN1324" s="49">
        <f t="shared" si="202"/>
        <v>2326500</v>
      </c>
      <c r="AO1324" s="18" t="s">
        <v>1049</v>
      </c>
      <c r="AP1324" s="15" t="s">
        <v>1049</v>
      </c>
      <c r="AQ1324" s="43" t="str">
        <f t="shared" si="203"/>
        <v>SI</v>
      </c>
      <c r="AR1324" s="44">
        <f t="shared" si="204"/>
        <v>2326500</v>
      </c>
      <c r="AS1324" s="44">
        <f t="shared" si="205"/>
        <v>2326500</v>
      </c>
      <c r="AT1324" s="44">
        <f t="shared" si="206"/>
        <v>2326500</v>
      </c>
      <c r="AU1324" s="44">
        <f t="shared" si="207"/>
        <v>2326500</v>
      </c>
      <c r="AV1324" s="45" t="b">
        <f t="shared" si="208"/>
        <v>1</v>
      </c>
      <c r="AW1324" s="45" t="b">
        <f t="shared" si="209"/>
        <v>1</v>
      </c>
      <c r="AX1324" s="45"/>
    </row>
    <row r="1325" spans="1:50" s="36" customFormat="1" ht="27.75" customHeight="1" x14ac:dyDescent="0.15">
      <c r="A1325" s="36" t="str">
        <f t="shared" si="201"/>
        <v>DENTAL NADER S.A.S.301031903</v>
      </c>
      <c r="B1325" s="36" t="b">
        <f>+A1325='[1]Anexo 9'!A1325</f>
        <v>1</v>
      </c>
      <c r="C1325" s="18" t="s">
        <v>1032</v>
      </c>
      <c r="D1325" s="18" t="s">
        <v>1033</v>
      </c>
      <c r="E1325" s="15" t="s">
        <v>800</v>
      </c>
      <c r="F1325" s="15" t="s">
        <v>3851</v>
      </c>
      <c r="G1325" s="15">
        <f>+VLOOKUP(F1325,[3]Sheet1!$E$3:$G$74,3,FALSE)</f>
        <v>13</v>
      </c>
      <c r="H1325" s="15">
        <f>+VLOOKUP(D1325&amp;F1325,'TD para paquetes'!$E$3:$I$441,5,FALSE)</f>
        <v>13</v>
      </c>
      <c r="I1325" s="15" t="s">
        <v>1025</v>
      </c>
      <c r="J1325" s="15">
        <v>4</v>
      </c>
      <c r="K1325" s="15">
        <v>3</v>
      </c>
      <c r="L1325" s="15">
        <v>301031903</v>
      </c>
      <c r="M1325" s="15" t="s">
        <v>3956</v>
      </c>
      <c r="N1325" s="15" t="s">
        <v>247</v>
      </c>
      <c r="O1325" s="18" t="s">
        <v>3956</v>
      </c>
      <c r="P1325" s="22" t="s">
        <v>73</v>
      </c>
      <c r="Q1325" s="15" t="s">
        <v>5582</v>
      </c>
      <c r="R1325" s="18" t="s">
        <v>5582</v>
      </c>
      <c r="S1325" s="22" t="s">
        <v>73</v>
      </c>
      <c r="T1325" s="18" t="s">
        <v>5582</v>
      </c>
      <c r="U1325" s="18" t="s">
        <v>5582</v>
      </c>
      <c r="V1325" s="15" t="s">
        <v>996</v>
      </c>
      <c r="W1325" s="18" t="s">
        <v>2896</v>
      </c>
      <c r="X1325" s="18"/>
      <c r="Y1325" s="15" t="s">
        <v>73</v>
      </c>
      <c r="Z1325" s="18" t="s">
        <v>3332</v>
      </c>
      <c r="AA1325" s="18" t="s">
        <v>1409</v>
      </c>
      <c r="AB1325" s="18" t="s">
        <v>3241</v>
      </c>
      <c r="AC1325" s="67" t="str">
        <f>+VLOOKUP("*"&amp;L1325&amp;"*",'[2]REGISTROS SANITARIOS'!$D$1071:$E$1191,2,FALSE)</f>
        <v>SI</v>
      </c>
      <c r="AD1325" s="22" t="s">
        <v>1025</v>
      </c>
      <c r="AE1325" s="16">
        <v>46116</v>
      </c>
      <c r="AF1325" s="34" t="s">
        <v>73</v>
      </c>
      <c r="AG1325" s="24" t="s">
        <v>1049</v>
      </c>
      <c r="AH1325" s="18" t="s">
        <v>1049</v>
      </c>
      <c r="AI1325" s="18" t="s">
        <v>53</v>
      </c>
      <c r="AJ1325" s="17">
        <v>5.5</v>
      </c>
      <c r="AK1325" s="25">
        <v>5.5</v>
      </c>
      <c r="AL1325" s="25">
        <v>58800</v>
      </c>
      <c r="AM1325" s="35">
        <v>0</v>
      </c>
      <c r="AN1325" s="49">
        <f t="shared" si="202"/>
        <v>323400</v>
      </c>
      <c r="AO1325" s="18" t="s">
        <v>1049</v>
      </c>
      <c r="AP1325" s="15" t="s">
        <v>1049</v>
      </c>
      <c r="AQ1325" s="43" t="str">
        <f t="shared" si="203"/>
        <v>SI</v>
      </c>
      <c r="AR1325" s="44">
        <f t="shared" si="204"/>
        <v>323400</v>
      </c>
      <c r="AS1325" s="44">
        <f t="shared" si="205"/>
        <v>323400</v>
      </c>
      <c r="AT1325" s="44">
        <f t="shared" si="206"/>
        <v>323400</v>
      </c>
      <c r="AU1325" s="44">
        <f t="shared" si="207"/>
        <v>323400</v>
      </c>
      <c r="AV1325" s="45" t="b">
        <f t="shared" si="208"/>
        <v>1</v>
      </c>
      <c r="AW1325" s="45" t="b">
        <f t="shared" si="209"/>
        <v>1</v>
      </c>
      <c r="AX1325" s="45"/>
    </row>
    <row r="1326" spans="1:50" s="36" customFormat="1" ht="27.75" customHeight="1" x14ac:dyDescent="0.15">
      <c r="A1326" s="36" t="str">
        <f t="shared" si="201"/>
        <v>DENTAL NADER S.A.S.301031904</v>
      </c>
      <c r="B1326" s="36" t="b">
        <f>+A1326='[1]Anexo 9'!A1326</f>
        <v>1</v>
      </c>
      <c r="C1326" s="18" t="s">
        <v>1032</v>
      </c>
      <c r="D1326" s="18" t="s">
        <v>1033</v>
      </c>
      <c r="E1326" s="15" t="s">
        <v>800</v>
      </c>
      <c r="F1326" s="15" t="s">
        <v>3851</v>
      </c>
      <c r="G1326" s="15">
        <f>+VLOOKUP(F1326,[3]Sheet1!$E$3:$G$74,3,FALSE)</f>
        <v>13</v>
      </c>
      <c r="H1326" s="15">
        <f>+VLOOKUP(D1326&amp;F1326,'TD para paquetes'!$E$3:$I$441,5,FALSE)</f>
        <v>13</v>
      </c>
      <c r="I1326" s="15" t="s">
        <v>1025</v>
      </c>
      <c r="J1326" s="15">
        <v>4</v>
      </c>
      <c r="K1326" s="15">
        <v>3</v>
      </c>
      <c r="L1326" s="15">
        <v>301031904</v>
      </c>
      <c r="M1326" s="15" t="s">
        <v>3957</v>
      </c>
      <c r="N1326" s="15" t="s">
        <v>247</v>
      </c>
      <c r="O1326" s="18" t="s">
        <v>3957</v>
      </c>
      <c r="P1326" s="22" t="s">
        <v>73</v>
      </c>
      <c r="Q1326" s="15" t="s">
        <v>5582</v>
      </c>
      <c r="R1326" s="18" t="s">
        <v>5582</v>
      </c>
      <c r="S1326" s="22" t="s">
        <v>73</v>
      </c>
      <c r="T1326" s="18" t="s">
        <v>5582</v>
      </c>
      <c r="U1326" s="18" t="s">
        <v>5582</v>
      </c>
      <c r="V1326" s="15" t="s">
        <v>996</v>
      </c>
      <c r="W1326" s="18" t="s">
        <v>2896</v>
      </c>
      <c r="X1326" s="18"/>
      <c r="Y1326" s="15" t="s">
        <v>73</v>
      </c>
      <c r="Z1326" s="18" t="s">
        <v>3332</v>
      </c>
      <c r="AA1326" s="18" t="s">
        <v>1409</v>
      </c>
      <c r="AB1326" s="18" t="s">
        <v>3241</v>
      </c>
      <c r="AC1326" s="67" t="str">
        <f>+VLOOKUP("*"&amp;L1326&amp;"*",'[2]REGISTROS SANITARIOS'!$D$1071:$E$1191,2,FALSE)</f>
        <v>SI</v>
      </c>
      <c r="AD1326" s="22" t="s">
        <v>1025</v>
      </c>
      <c r="AE1326" s="16">
        <v>46116</v>
      </c>
      <c r="AF1326" s="34" t="s">
        <v>73</v>
      </c>
      <c r="AG1326" s="24" t="s">
        <v>1049</v>
      </c>
      <c r="AH1326" s="18" t="s">
        <v>1049</v>
      </c>
      <c r="AI1326" s="18" t="s">
        <v>53</v>
      </c>
      <c r="AJ1326" s="17">
        <v>5.5</v>
      </c>
      <c r="AK1326" s="25">
        <v>5.5</v>
      </c>
      <c r="AL1326" s="25">
        <v>58800</v>
      </c>
      <c r="AM1326" s="35">
        <v>0</v>
      </c>
      <c r="AN1326" s="49">
        <f t="shared" si="202"/>
        <v>323400</v>
      </c>
      <c r="AO1326" s="18" t="s">
        <v>1049</v>
      </c>
      <c r="AP1326" s="15" t="s">
        <v>1049</v>
      </c>
      <c r="AQ1326" s="43" t="str">
        <f t="shared" si="203"/>
        <v>SI</v>
      </c>
      <c r="AR1326" s="44">
        <f t="shared" si="204"/>
        <v>323400</v>
      </c>
      <c r="AS1326" s="44">
        <f t="shared" si="205"/>
        <v>323400</v>
      </c>
      <c r="AT1326" s="44">
        <f t="shared" si="206"/>
        <v>323400</v>
      </c>
      <c r="AU1326" s="44">
        <f t="shared" si="207"/>
        <v>323400</v>
      </c>
      <c r="AV1326" s="45" t="b">
        <f t="shared" si="208"/>
        <v>1</v>
      </c>
      <c r="AW1326" s="45" t="b">
        <f t="shared" si="209"/>
        <v>1</v>
      </c>
      <c r="AX1326" s="45"/>
    </row>
    <row r="1327" spans="1:50" s="36" customFormat="1" ht="27.75" customHeight="1" x14ac:dyDescent="0.15">
      <c r="A1327" s="36" t="str">
        <f t="shared" si="201"/>
        <v>DENTAL NADER S.A.S.301031905</v>
      </c>
      <c r="B1327" s="36" t="b">
        <f>+A1327='[1]Anexo 9'!A1327</f>
        <v>1</v>
      </c>
      <c r="C1327" s="18" t="s">
        <v>1032</v>
      </c>
      <c r="D1327" s="18" t="s">
        <v>1033</v>
      </c>
      <c r="E1327" s="15" t="s">
        <v>800</v>
      </c>
      <c r="F1327" s="15" t="s">
        <v>3851</v>
      </c>
      <c r="G1327" s="15">
        <f>+VLOOKUP(F1327,[3]Sheet1!$E$3:$G$74,3,FALSE)</f>
        <v>13</v>
      </c>
      <c r="H1327" s="15">
        <f>+VLOOKUP(D1327&amp;F1327,'TD para paquetes'!$E$3:$I$441,5,FALSE)</f>
        <v>13</v>
      </c>
      <c r="I1327" s="15" t="s">
        <v>1025</v>
      </c>
      <c r="J1327" s="15">
        <v>4</v>
      </c>
      <c r="K1327" s="15">
        <v>3</v>
      </c>
      <c r="L1327" s="15">
        <v>301031905</v>
      </c>
      <c r="M1327" s="15" t="s">
        <v>3958</v>
      </c>
      <c r="N1327" s="15" t="s">
        <v>247</v>
      </c>
      <c r="O1327" s="18" t="s">
        <v>3958</v>
      </c>
      <c r="P1327" s="22" t="s">
        <v>73</v>
      </c>
      <c r="Q1327" s="15" t="s">
        <v>5582</v>
      </c>
      <c r="R1327" s="18" t="s">
        <v>5582</v>
      </c>
      <c r="S1327" s="22" t="s">
        <v>73</v>
      </c>
      <c r="T1327" s="18" t="s">
        <v>5582</v>
      </c>
      <c r="U1327" s="18" t="s">
        <v>5582</v>
      </c>
      <c r="V1327" s="15" t="s">
        <v>996</v>
      </c>
      <c r="W1327" s="18" t="s">
        <v>2896</v>
      </c>
      <c r="X1327" s="18"/>
      <c r="Y1327" s="15" t="s">
        <v>73</v>
      </c>
      <c r="Z1327" s="18" t="s">
        <v>3332</v>
      </c>
      <c r="AA1327" s="18" t="s">
        <v>1409</v>
      </c>
      <c r="AB1327" s="18" t="s">
        <v>3241</v>
      </c>
      <c r="AC1327" s="67" t="str">
        <f>+VLOOKUP("*"&amp;L1327&amp;"*",'[2]REGISTROS SANITARIOS'!$D$1071:$E$1191,2,FALSE)</f>
        <v>SI</v>
      </c>
      <c r="AD1327" s="22" t="s">
        <v>1025</v>
      </c>
      <c r="AE1327" s="16">
        <v>46116</v>
      </c>
      <c r="AF1327" s="34" t="s">
        <v>73</v>
      </c>
      <c r="AG1327" s="24" t="s">
        <v>1049</v>
      </c>
      <c r="AH1327" s="18" t="s">
        <v>1049</v>
      </c>
      <c r="AI1327" s="18" t="s">
        <v>53</v>
      </c>
      <c r="AJ1327" s="17">
        <v>5.5</v>
      </c>
      <c r="AK1327" s="25">
        <v>5.5</v>
      </c>
      <c r="AL1327" s="25">
        <v>58800</v>
      </c>
      <c r="AM1327" s="35">
        <v>0</v>
      </c>
      <c r="AN1327" s="49">
        <f t="shared" si="202"/>
        <v>323400</v>
      </c>
      <c r="AO1327" s="18" t="s">
        <v>1049</v>
      </c>
      <c r="AP1327" s="15" t="s">
        <v>1049</v>
      </c>
      <c r="AQ1327" s="43" t="str">
        <f t="shared" si="203"/>
        <v>SI</v>
      </c>
      <c r="AR1327" s="44">
        <f t="shared" si="204"/>
        <v>323400</v>
      </c>
      <c r="AS1327" s="44">
        <f t="shared" si="205"/>
        <v>323400</v>
      </c>
      <c r="AT1327" s="44">
        <f t="shared" si="206"/>
        <v>323400</v>
      </c>
      <c r="AU1327" s="44">
        <f t="shared" si="207"/>
        <v>323400</v>
      </c>
      <c r="AV1327" s="45" t="b">
        <f t="shared" si="208"/>
        <v>1</v>
      </c>
      <c r="AW1327" s="45" t="b">
        <f t="shared" si="209"/>
        <v>1</v>
      </c>
      <c r="AX1327" s="45"/>
    </row>
    <row r="1328" spans="1:50" s="36" customFormat="1" ht="27.75" customHeight="1" x14ac:dyDescent="0.15">
      <c r="A1328" s="36" t="str">
        <f t="shared" si="201"/>
        <v>DENTAL NADER S.A.S.301031906</v>
      </c>
      <c r="B1328" s="36" t="b">
        <f>+A1328='[1]Anexo 9'!A1328</f>
        <v>1</v>
      </c>
      <c r="C1328" s="18" t="s">
        <v>1032</v>
      </c>
      <c r="D1328" s="18" t="s">
        <v>1033</v>
      </c>
      <c r="E1328" s="15" t="s">
        <v>800</v>
      </c>
      <c r="F1328" s="15" t="s">
        <v>3851</v>
      </c>
      <c r="G1328" s="15">
        <f>+VLOOKUP(F1328,[3]Sheet1!$E$3:$G$74,3,FALSE)</f>
        <v>13</v>
      </c>
      <c r="H1328" s="15">
        <f>+VLOOKUP(D1328&amp;F1328,'TD para paquetes'!$E$3:$I$441,5,FALSE)</f>
        <v>13</v>
      </c>
      <c r="I1328" s="15" t="s">
        <v>1025</v>
      </c>
      <c r="J1328" s="15">
        <v>4</v>
      </c>
      <c r="K1328" s="15">
        <v>3</v>
      </c>
      <c r="L1328" s="15">
        <v>301031906</v>
      </c>
      <c r="M1328" s="15" t="s">
        <v>3959</v>
      </c>
      <c r="N1328" s="15" t="s">
        <v>247</v>
      </c>
      <c r="O1328" s="18" t="s">
        <v>3959</v>
      </c>
      <c r="P1328" s="22" t="s">
        <v>73</v>
      </c>
      <c r="Q1328" s="15" t="s">
        <v>5582</v>
      </c>
      <c r="R1328" s="18" t="s">
        <v>5582</v>
      </c>
      <c r="S1328" s="22" t="s">
        <v>73</v>
      </c>
      <c r="T1328" s="18" t="s">
        <v>5582</v>
      </c>
      <c r="U1328" s="18" t="s">
        <v>5582</v>
      </c>
      <c r="V1328" s="15" t="s">
        <v>996</v>
      </c>
      <c r="W1328" s="18" t="s">
        <v>2896</v>
      </c>
      <c r="X1328" s="18"/>
      <c r="Y1328" s="15" t="s">
        <v>73</v>
      </c>
      <c r="Z1328" s="18" t="s">
        <v>3332</v>
      </c>
      <c r="AA1328" s="18" t="s">
        <v>1409</v>
      </c>
      <c r="AB1328" s="18" t="s">
        <v>3241</v>
      </c>
      <c r="AC1328" s="67" t="str">
        <f>+VLOOKUP("*"&amp;L1328&amp;"*",'[2]REGISTROS SANITARIOS'!$D$1071:$E$1191,2,FALSE)</f>
        <v>SI</v>
      </c>
      <c r="AD1328" s="22" t="s">
        <v>1025</v>
      </c>
      <c r="AE1328" s="16">
        <v>46116</v>
      </c>
      <c r="AF1328" s="34" t="s">
        <v>73</v>
      </c>
      <c r="AG1328" s="24" t="s">
        <v>1049</v>
      </c>
      <c r="AH1328" s="18" t="s">
        <v>1049</v>
      </c>
      <c r="AI1328" s="18" t="s">
        <v>53</v>
      </c>
      <c r="AJ1328" s="17">
        <v>5.5</v>
      </c>
      <c r="AK1328" s="25">
        <v>5.5</v>
      </c>
      <c r="AL1328" s="25">
        <v>58800</v>
      </c>
      <c r="AM1328" s="35">
        <v>0</v>
      </c>
      <c r="AN1328" s="49">
        <f t="shared" si="202"/>
        <v>323400</v>
      </c>
      <c r="AO1328" s="18" t="s">
        <v>1049</v>
      </c>
      <c r="AP1328" s="15" t="s">
        <v>1049</v>
      </c>
      <c r="AQ1328" s="43" t="str">
        <f t="shared" si="203"/>
        <v>SI</v>
      </c>
      <c r="AR1328" s="44">
        <f t="shared" si="204"/>
        <v>323400</v>
      </c>
      <c r="AS1328" s="44">
        <f t="shared" si="205"/>
        <v>323400</v>
      </c>
      <c r="AT1328" s="44">
        <f t="shared" si="206"/>
        <v>323400</v>
      </c>
      <c r="AU1328" s="44">
        <f t="shared" si="207"/>
        <v>323400</v>
      </c>
      <c r="AV1328" s="45" t="b">
        <f t="shared" si="208"/>
        <v>1</v>
      </c>
      <c r="AW1328" s="45" t="b">
        <f t="shared" si="209"/>
        <v>1</v>
      </c>
      <c r="AX1328" s="45"/>
    </row>
    <row r="1329" spans="1:50" s="36" customFormat="1" ht="27.75" customHeight="1" x14ac:dyDescent="0.15">
      <c r="A1329" s="36" t="str">
        <f t="shared" si="201"/>
        <v>DENTAL NADER S.A.S.301050250</v>
      </c>
      <c r="B1329" s="36" t="b">
        <f>+A1329='[1]Anexo 9'!A1329</f>
        <v>1</v>
      </c>
      <c r="C1329" s="18" t="s">
        <v>1032</v>
      </c>
      <c r="D1329" s="18" t="s">
        <v>1033</v>
      </c>
      <c r="E1329" s="15" t="s">
        <v>800</v>
      </c>
      <c r="F1329" s="15" t="s">
        <v>1117</v>
      </c>
      <c r="G1329" s="15">
        <f>+VLOOKUP(F1329,[3]Sheet1!$E$3:$G$74,3,FALSE)</f>
        <v>3</v>
      </c>
      <c r="H1329" s="15">
        <f>+VLOOKUP(D1329&amp;F1329,'TD para paquetes'!$E$3:$I$441,5,FALSE)</f>
        <v>3</v>
      </c>
      <c r="I1329" s="15" t="s">
        <v>1025</v>
      </c>
      <c r="J1329" s="15">
        <v>3</v>
      </c>
      <c r="K1329" s="15">
        <v>3</v>
      </c>
      <c r="L1329" s="15">
        <v>301050250</v>
      </c>
      <c r="M1329" s="15" t="s">
        <v>977</v>
      </c>
      <c r="N1329" s="15" t="s">
        <v>247</v>
      </c>
      <c r="O1329" s="18" t="s">
        <v>977</v>
      </c>
      <c r="P1329" s="22" t="s">
        <v>73</v>
      </c>
      <c r="Q1329" s="15" t="s">
        <v>1119</v>
      </c>
      <c r="R1329" s="18" t="s">
        <v>1119</v>
      </c>
      <c r="S1329" s="22" t="s">
        <v>73</v>
      </c>
      <c r="T1329" s="18" t="s">
        <v>1119</v>
      </c>
      <c r="U1329" s="18" t="s">
        <v>1119</v>
      </c>
      <c r="V1329" s="15" t="s">
        <v>170</v>
      </c>
      <c r="W1329" s="18" t="s">
        <v>170</v>
      </c>
      <c r="X1329" s="18"/>
      <c r="Y1329" s="15" t="s">
        <v>73</v>
      </c>
      <c r="Z1329" s="18" t="s">
        <v>170</v>
      </c>
      <c r="AA1329" s="18" t="s">
        <v>2898</v>
      </c>
      <c r="AB1329" s="18" t="s">
        <v>1122</v>
      </c>
      <c r="AC1329" s="67" t="str">
        <f>+VLOOKUP("*"&amp;L1329&amp;"*",'[2]REGISTROS SANITARIOS'!$D$1071:$E$1191,2,FALSE)</f>
        <v>SI</v>
      </c>
      <c r="AD1329" s="22" t="s">
        <v>1025</v>
      </c>
      <c r="AE1329" s="16">
        <v>46169</v>
      </c>
      <c r="AF1329" s="34" t="s">
        <v>73</v>
      </c>
      <c r="AG1329" s="24" t="s">
        <v>1049</v>
      </c>
      <c r="AH1329" s="18" t="s">
        <v>1049</v>
      </c>
      <c r="AI1329" s="18" t="s">
        <v>1049</v>
      </c>
      <c r="AJ1329" s="17">
        <v>77</v>
      </c>
      <c r="AK1329" s="25">
        <v>77</v>
      </c>
      <c r="AL1329" s="25">
        <v>67000</v>
      </c>
      <c r="AM1329" s="35">
        <v>0.19</v>
      </c>
      <c r="AN1329" s="49">
        <f t="shared" si="202"/>
        <v>6139210</v>
      </c>
      <c r="AO1329" s="18" t="s">
        <v>1049</v>
      </c>
      <c r="AP1329" s="15" t="s">
        <v>1049</v>
      </c>
      <c r="AQ1329" s="43" t="str">
        <f t="shared" si="203"/>
        <v>SI</v>
      </c>
      <c r="AR1329" s="44">
        <f t="shared" si="204"/>
        <v>6139210</v>
      </c>
      <c r="AS1329" s="44">
        <f t="shared" si="205"/>
        <v>5159000</v>
      </c>
      <c r="AT1329" s="44">
        <f t="shared" si="206"/>
        <v>5159000</v>
      </c>
      <c r="AU1329" s="44">
        <f t="shared" si="207"/>
        <v>6139210</v>
      </c>
      <c r="AV1329" s="45" t="b">
        <f t="shared" si="208"/>
        <v>1</v>
      </c>
      <c r="AW1329" s="45" t="b">
        <f t="shared" si="209"/>
        <v>0</v>
      </c>
      <c r="AX1329" s="45"/>
    </row>
    <row r="1330" spans="1:50" s="36" customFormat="1" ht="27.75" customHeight="1" x14ac:dyDescent="0.15">
      <c r="A1330" s="36" t="str">
        <f t="shared" si="201"/>
        <v>DENTAL NADER S.A.S.301050260</v>
      </c>
      <c r="B1330" s="36" t="b">
        <f>+A1330='[1]Anexo 9'!A1330</f>
        <v>1</v>
      </c>
      <c r="C1330" s="18" t="s">
        <v>1032</v>
      </c>
      <c r="D1330" s="18" t="s">
        <v>1033</v>
      </c>
      <c r="E1330" s="15" t="s">
        <v>800</v>
      </c>
      <c r="F1330" s="15" t="s">
        <v>1117</v>
      </c>
      <c r="G1330" s="15">
        <f>+VLOOKUP(F1330,[3]Sheet1!$E$3:$G$74,3,FALSE)</f>
        <v>3</v>
      </c>
      <c r="H1330" s="15">
        <f>+VLOOKUP(D1330&amp;F1330,'TD para paquetes'!$E$3:$I$441,5,FALSE)</f>
        <v>3</v>
      </c>
      <c r="I1330" s="15" t="s">
        <v>1025</v>
      </c>
      <c r="J1330" s="15">
        <v>3</v>
      </c>
      <c r="K1330" s="15">
        <v>3</v>
      </c>
      <c r="L1330" s="15">
        <v>301050260</v>
      </c>
      <c r="M1330" s="15" t="s">
        <v>978</v>
      </c>
      <c r="N1330" s="15" t="s">
        <v>247</v>
      </c>
      <c r="O1330" s="18" t="s">
        <v>978</v>
      </c>
      <c r="P1330" s="22" t="s">
        <v>73</v>
      </c>
      <c r="Q1330" s="15" t="s">
        <v>1119</v>
      </c>
      <c r="R1330" s="18" t="s">
        <v>1119</v>
      </c>
      <c r="S1330" s="22" t="s">
        <v>73</v>
      </c>
      <c r="T1330" s="18" t="s">
        <v>1119</v>
      </c>
      <c r="U1330" s="18" t="s">
        <v>1119</v>
      </c>
      <c r="V1330" s="15" t="s">
        <v>170</v>
      </c>
      <c r="W1330" s="18" t="s">
        <v>170</v>
      </c>
      <c r="X1330" s="18"/>
      <c r="Y1330" s="15" t="s">
        <v>73</v>
      </c>
      <c r="Z1330" s="18" t="s">
        <v>170</v>
      </c>
      <c r="AA1330" s="18" t="s">
        <v>2898</v>
      </c>
      <c r="AB1330" s="18" t="s">
        <v>1122</v>
      </c>
      <c r="AC1330" s="67" t="str">
        <f>+VLOOKUP("*"&amp;L1330&amp;"*",'[2]REGISTROS SANITARIOS'!$D$1071:$E$1191,2,FALSE)</f>
        <v>SI</v>
      </c>
      <c r="AD1330" s="22" t="s">
        <v>1025</v>
      </c>
      <c r="AE1330" s="16">
        <v>46169</v>
      </c>
      <c r="AF1330" s="34" t="s">
        <v>73</v>
      </c>
      <c r="AG1330" s="24" t="s">
        <v>1049</v>
      </c>
      <c r="AH1330" s="18" t="s">
        <v>1049</v>
      </c>
      <c r="AI1330" s="18" t="s">
        <v>1049</v>
      </c>
      <c r="AJ1330" s="17">
        <v>44</v>
      </c>
      <c r="AK1330" s="25">
        <v>44</v>
      </c>
      <c r="AL1330" s="25">
        <v>67000</v>
      </c>
      <c r="AM1330" s="35">
        <v>0.19</v>
      </c>
      <c r="AN1330" s="49">
        <f t="shared" si="202"/>
        <v>3508120</v>
      </c>
      <c r="AO1330" s="18" t="s">
        <v>1049</v>
      </c>
      <c r="AP1330" s="15" t="s">
        <v>1049</v>
      </c>
      <c r="AQ1330" s="43" t="str">
        <f t="shared" si="203"/>
        <v>SI</v>
      </c>
      <c r="AR1330" s="44">
        <f t="shared" si="204"/>
        <v>3508120</v>
      </c>
      <c r="AS1330" s="44">
        <f t="shared" si="205"/>
        <v>2948000</v>
      </c>
      <c r="AT1330" s="44">
        <f t="shared" si="206"/>
        <v>2948000</v>
      </c>
      <c r="AU1330" s="44">
        <f t="shared" si="207"/>
        <v>3508120</v>
      </c>
      <c r="AV1330" s="45" t="b">
        <f t="shared" si="208"/>
        <v>1</v>
      </c>
      <c r="AW1330" s="45" t="b">
        <f t="shared" si="209"/>
        <v>0</v>
      </c>
      <c r="AX1330" s="45"/>
    </row>
    <row r="1331" spans="1:50" s="36" customFormat="1" ht="27.75" customHeight="1" x14ac:dyDescent="0.15">
      <c r="A1331" s="36" t="str">
        <f t="shared" si="201"/>
        <v>DENTAL NADER S.A.S.301050270</v>
      </c>
      <c r="B1331" s="36" t="b">
        <f>+A1331='[1]Anexo 9'!A1331</f>
        <v>1</v>
      </c>
      <c r="C1331" s="18" t="s">
        <v>1032</v>
      </c>
      <c r="D1331" s="18" t="s">
        <v>1033</v>
      </c>
      <c r="E1331" s="15" t="s">
        <v>800</v>
      </c>
      <c r="F1331" s="15" t="s">
        <v>1117</v>
      </c>
      <c r="G1331" s="15">
        <f>+VLOOKUP(F1331,[3]Sheet1!$E$3:$G$74,3,FALSE)</f>
        <v>3</v>
      </c>
      <c r="H1331" s="15">
        <f>+VLOOKUP(D1331&amp;F1331,'TD para paquetes'!$E$3:$I$441,5,FALSE)</f>
        <v>3</v>
      </c>
      <c r="I1331" s="15" t="s">
        <v>1025</v>
      </c>
      <c r="J1331" s="15">
        <v>3</v>
      </c>
      <c r="K1331" s="15">
        <v>3</v>
      </c>
      <c r="L1331" s="15">
        <v>301050270</v>
      </c>
      <c r="M1331" s="15" t="s">
        <v>979</v>
      </c>
      <c r="N1331" s="15" t="s">
        <v>247</v>
      </c>
      <c r="O1331" s="18" t="s">
        <v>979</v>
      </c>
      <c r="P1331" s="22" t="s">
        <v>73</v>
      </c>
      <c r="Q1331" s="15" t="s">
        <v>1119</v>
      </c>
      <c r="R1331" s="18" t="s">
        <v>1119</v>
      </c>
      <c r="S1331" s="22" t="s">
        <v>73</v>
      </c>
      <c r="T1331" s="18" t="s">
        <v>1119</v>
      </c>
      <c r="U1331" s="18" t="s">
        <v>1119</v>
      </c>
      <c r="V1331" s="15" t="s">
        <v>170</v>
      </c>
      <c r="W1331" s="18" t="s">
        <v>170</v>
      </c>
      <c r="X1331" s="18"/>
      <c r="Y1331" s="15" t="s">
        <v>73</v>
      </c>
      <c r="Z1331" s="18" t="s">
        <v>170</v>
      </c>
      <c r="AA1331" s="18" t="s">
        <v>2898</v>
      </c>
      <c r="AB1331" s="18" t="s">
        <v>1122</v>
      </c>
      <c r="AC1331" s="67" t="str">
        <f>+VLOOKUP("*"&amp;L1331&amp;"*",'[2]REGISTROS SANITARIOS'!$D$1071:$E$1191,2,FALSE)</f>
        <v>SI</v>
      </c>
      <c r="AD1331" s="22" t="s">
        <v>1025</v>
      </c>
      <c r="AE1331" s="16">
        <v>46169</v>
      </c>
      <c r="AF1331" s="34" t="s">
        <v>73</v>
      </c>
      <c r="AG1331" s="24" t="s">
        <v>1049</v>
      </c>
      <c r="AH1331" s="18" t="s">
        <v>1049</v>
      </c>
      <c r="AI1331" s="18" t="s">
        <v>1049</v>
      </c>
      <c r="AJ1331" s="17">
        <v>5.5</v>
      </c>
      <c r="AK1331" s="25">
        <v>5.5</v>
      </c>
      <c r="AL1331" s="25">
        <v>67000</v>
      </c>
      <c r="AM1331" s="35">
        <v>0.19</v>
      </c>
      <c r="AN1331" s="49">
        <f t="shared" si="202"/>
        <v>438515</v>
      </c>
      <c r="AO1331" s="18" t="s">
        <v>1049</v>
      </c>
      <c r="AP1331" s="15" t="s">
        <v>1049</v>
      </c>
      <c r="AQ1331" s="43" t="str">
        <f t="shared" si="203"/>
        <v>SI</v>
      </c>
      <c r="AR1331" s="44">
        <f t="shared" si="204"/>
        <v>438515</v>
      </c>
      <c r="AS1331" s="44">
        <f t="shared" si="205"/>
        <v>368500</v>
      </c>
      <c r="AT1331" s="44">
        <f t="shared" si="206"/>
        <v>368500</v>
      </c>
      <c r="AU1331" s="44">
        <f t="shared" si="207"/>
        <v>438515</v>
      </c>
      <c r="AV1331" s="45" t="b">
        <f t="shared" si="208"/>
        <v>1</v>
      </c>
      <c r="AW1331" s="45" t="b">
        <f t="shared" si="209"/>
        <v>0</v>
      </c>
      <c r="AX1331" s="45"/>
    </row>
    <row r="1332" spans="1:50" s="36" customFormat="1" ht="27.75" customHeight="1" x14ac:dyDescent="0.15">
      <c r="A1332" s="36" t="str">
        <f t="shared" si="201"/>
        <v>DENTAL NADER S.A.S.301060408</v>
      </c>
      <c r="B1332" s="36" t="b">
        <f>+A1332='[1]Anexo 9'!A1332</f>
        <v>1</v>
      </c>
      <c r="C1332" s="18" t="s">
        <v>1032</v>
      </c>
      <c r="D1332" s="18" t="s">
        <v>1033</v>
      </c>
      <c r="E1332" s="15" t="s">
        <v>800</v>
      </c>
      <c r="F1332" s="15" t="s">
        <v>1152</v>
      </c>
      <c r="G1332" s="15">
        <f>+VLOOKUP(F1332,[3]Sheet1!$E$3:$G$74,3,FALSE)</f>
        <v>5</v>
      </c>
      <c r="H1332" s="15">
        <f>+VLOOKUP(D1332&amp;F1332,'TD para paquetes'!$E$3:$I$441,5,FALSE)</f>
        <v>5</v>
      </c>
      <c r="I1332" s="15" t="s">
        <v>1025</v>
      </c>
      <c r="J1332" s="15">
        <v>3</v>
      </c>
      <c r="K1332" s="15">
        <v>3</v>
      </c>
      <c r="L1332" s="15">
        <v>301060408</v>
      </c>
      <c r="M1332" s="15" t="s">
        <v>1153</v>
      </c>
      <c r="N1332" s="15" t="s">
        <v>101</v>
      </c>
      <c r="O1332" s="18" t="s">
        <v>1153</v>
      </c>
      <c r="P1332" s="22" t="s">
        <v>73</v>
      </c>
      <c r="Q1332" s="15" t="s">
        <v>1154</v>
      </c>
      <c r="R1332" s="18" t="s">
        <v>1154</v>
      </c>
      <c r="S1332" s="22" t="s">
        <v>73</v>
      </c>
      <c r="T1332" s="18" t="s">
        <v>1154</v>
      </c>
      <c r="U1332" s="18" t="s">
        <v>1154</v>
      </c>
      <c r="V1332" s="15" t="s">
        <v>1157</v>
      </c>
      <c r="W1332" s="18" t="s">
        <v>2899</v>
      </c>
      <c r="X1332" s="18"/>
      <c r="Y1332" s="15" t="s">
        <v>73</v>
      </c>
      <c r="Z1332" s="18" t="s">
        <v>2900</v>
      </c>
      <c r="AA1332" s="18" t="s">
        <v>2901</v>
      </c>
      <c r="AB1332" s="18" t="s">
        <v>2902</v>
      </c>
      <c r="AC1332" s="67" t="str">
        <f>+VLOOKUP("*"&amp;L1332&amp;"*",'[2]REGISTROS SANITARIOS'!$D$1071:$E$1191,2,FALSE)</f>
        <v>SI</v>
      </c>
      <c r="AD1332" s="22" t="s">
        <v>1025</v>
      </c>
      <c r="AE1332" s="16">
        <v>46957</v>
      </c>
      <c r="AF1332" s="34" t="s">
        <v>73</v>
      </c>
      <c r="AG1332" s="24" t="s">
        <v>1049</v>
      </c>
      <c r="AH1332" s="18" t="s">
        <v>1049</v>
      </c>
      <c r="AI1332" s="18" t="s">
        <v>53</v>
      </c>
      <c r="AJ1332" s="17">
        <v>16.5</v>
      </c>
      <c r="AK1332" s="25">
        <v>16.5</v>
      </c>
      <c r="AL1332" s="25">
        <v>11000</v>
      </c>
      <c r="AM1332" s="35">
        <v>0.19</v>
      </c>
      <c r="AN1332" s="49">
        <f t="shared" si="202"/>
        <v>215984.99999999997</v>
      </c>
      <c r="AO1332" s="18" t="s">
        <v>1049</v>
      </c>
      <c r="AP1332" s="15" t="s">
        <v>1049</v>
      </c>
      <c r="AQ1332" s="43" t="str">
        <f t="shared" si="203"/>
        <v>SI</v>
      </c>
      <c r="AR1332" s="44">
        <f t="shared" si="204"/>
        <v>215985</v>
      </c>
      <c r="AS1332" s="44">
        <f t="shared" si="205"/>
        <v>181500</v>
      </c>
      <c r="AT1332" s="44">
        <f t="shared" si="206"/>
        <v>181500</v>
      </c>
      <c r="AU1332" s="44">
        <f t="shared" si="207"/>
        <v>215985</v>
      </c>
      <c r="AV1332" s="45" t="b">
        <f t="shared" si="208"/>
        <v>1</v>
      </c>
      <c r="AW1332" s="45" t="b">
        <f t="shared" si="209"/>
        <v>0</v>
      </c>
      <c r="AX1332" s="45"/>
    </row>
    <row r="1333" spans="1:50" s="36" customFormat="1" ht="27.75" customHeight="1" x14ac:dyDescent="0.15">
      <c r="A1333" s="36" t="str">
        <f t="shared" si="201"/>
        <v>DENTAL NADER S.A.S.301060508</v>
      </c>
      <c r="B1333" s="36" t="b">
        <f>+A1333='[1]Anexo 9'!A1333</f>
        <v>1</v>
      </c>
      <c r="C1333" s="18" t="s">
        <v>1032</v>
      </c>
      <c r="D1333" s="18" t="s">
        <v>1033</v>
      </c>
      <c r="E1333" s="15" t="s">
        <v>800</v>
      </c>
      <c r="F1333" s="15" t="s">
        <v>1152</v>
      </c>
      <c r="G1333" s="15">
        <f>+VLOOKUP(F1333,[3]Sheet1!$E$3:$G$74,3,FALSE)</f>
        <v>5</v>
      </c>
      <c r="H1333" s="15">
        <f>+VLOOKUP(D1333&amp;F1333,'TD para paquetes'!$E$3:$I$441,5,FALSE)</f>
        <v>5</v>
      </c>
      <c r="I1333" s="15" t="s">
        <v>1025</v>
      </c>
      <c r="J1333" s="15">
        <v>3</v>
      </c>
      <c r="K1333" s="15">
        <v>3</v>
      </c>
      <c r="L1333" s="15">
        <v>301060508</v>
      </c>
      <c r="M1333" s="15" t="s">
        <v>1159</v>
      </c>
      <c r="N1333" s="15" t="s">
        <v>101</v>
      </c>
      <c r="O1333" s="18" t="s">
        <v>1159</v>
      </c>
      <c r="P1333" s="22" t="s">
        <v>73</v>
      </c>
      <c r="Q1333" s="15" t="s">
        <v>1154</v>
      </c>
      <c r="R1333" s="18" t="s">
        <v>1154</v>
      </c>
      <c r="S1333" s="22" t="s">
        <v>73</v>
      </c>
      <c r="T1333" s="18" t="s">
        <v>1154</v>
      </c>
      <c r="U1333" s="18" t="s">
        <v>1154</v>
      </c>
      <c r="V1333" s="15" t="s">
        <v>1157</v>
      </c>
      <c r="W1333" s="18" t="s">
        <v>2899</v>
      </c>
      <c r="X1333" s="18"/>
      <c r="Y1333" s="15" t="s">
        <v>73</v>
      </c>
      <c r="Z1333" s="18" t="s">
        <v>2900</v>
      </c>
      <c r="AA1333" s="18" t="s">
        <v>2901</v>
      </c>
      <c r="AB1333" s="18" t="s">
        <v>2902</v>
      </c>
      <c r="AC1333" s="67" t="str">
        <f>+VLOOKUP("*"&amp;L1333&amp;"*",'[2]REGISTROS SANITARIOS'!$D$1071:$E$1191,2,FALSE)</f>
        <v>SI</v>
      </c>
      <c r="AD1333" s="22" t="s">
        <v>1025</v>
      </c>
      <c r="AE1333" s="16">
        <v>46957</v>
      </c>
      <c r="AF1333" s="34" t="s">
        <v>73</v>
      </c>
      <c r="AG1333" s="24" t="s">
        <v>1049</v>
      </c>
      <c r="AH1333" s="18" t="s">
        <v>1049</v>
      </c>
      <c r="AI1333" s="18" t="s">
        <v>53</v>
      </c>
      <c r="AJ1333" s="17">
        <v>11</v>
      </c>
      <c r="AK1333" s="25">
        <v>11</v>
      </c>
      <c r="AL1333" s="25">
        <v>11000</v>
      </c>
      <c r="AM1333" s="35">
        <v>0.19</v>
      </c>
      <c r="AN1333" s="49">
        <f t="shared" si="202"/>
        <v>143990</v>
      </c>
      <c r="AO1333" s="18" t="s">
        <v>1049</v>
      </c>
      <c r="AP1333" s="15" t="s">
        <v>1049</v>
      </c>
      <c r="AQ1333" s="43" t="str">
        <f t="shared" si="203"/>
        <v>SI</v>
      </c>
      <c r="AR1333" s="44">
        <f t="shared" si="204"/>
        <v>143990</v>
      </c>
      <c r="AS1333" s="44">
        <f t="shared" si="205"/>
        <v>121000</v>
      </c>
      <c r="AT1333" s="44">
        <f t="shared" si="206"/>
        <v>121000</v>
      </c>
      <c r="AU1333" s="44">
        <f t="shared" si="207"/>
        <v>143990</v>
      </c>
      <c r="AV1333" s="45" t="b">
        <f t="shared" si="208"/>
        <v>1</v>
      </c>
      <c r="AW1333" s="45" t="b">
        <f t="shared" si="209"/>
        <v>0</v>
      </c>
      <c r="AX1333" s="45"/>
    </row>
    <row r="1334" spans="1:50" s="36" customFormat="1" ht="27.75" customHeight="1" x14ac:dyDescent="0.15">
      <c r="A1334" s="36" t="str">
        <f t="shared" si="201"/>
        <v>DENTAL NADER S.A.S.301060608</v>
      </c>
      <c r="B1334" s="36" t="b">
        <f>+A1334='[1]Anexo 9'!A1334</f>
        <v>1</v>
      </c>
      <c r="C1334" s="18" t="s">
        <v>1032</v>
      </c>
      <c r="D1334" s="18" t="s">
        <v>1033</v>
      </c>
      <c r="E1334" s="15" t="s">
        <v>800</v>
      </c>
      <c r="F1334" s="15" t="s">
        <v>1152</v>
      </c>
      <c r="G1334" s="15">
        <f>+VLOOKUP(F1334,[3]Sheet1!$E$3:$G$74,3,FALSE)</f>
        <v>5</v>
      </c>
      <c r="H1334" s="15">
        <f>+VLOOKUP(D1334&amp;F1334,'TD para paquetes'!$E$3:$I$441,5,FALSE)</f>
        <v>5</v>
      </c>
      <c r="I1334" s="15" t="s">
        <v>1025</v>
      </c>
      <c r="J1334" s="15">
        <v>3</v>
      </c>
      <c r="K1334" s="15">
        <v>3</v>
      </c>
      <c r="L1334" s="15">
        <v>301060608</v>
      </c>
      <c r="M1334" s="15" t="s">
        <v>1160</v>
      </c>
      <c r="N1334" s="15" t="s">
        <v>101</v>
      </c>
      <c r="O1334" s="18" t="s">
        <v>1160</v>
      </c>
      <c r="P1334" s="22" t="s">
        <v>73</v>
      </c>
      <c r="Q1334" s="15" t="s">
        <v>1154</v>
      </c>
      <c r="R1334" s="18" t="s">
        <v>1154</v>
      </c>
      <c r="S1334" s="22" t="s">
        <v>73</v>
      </c>
      <c r="T1334" s="18" t="s">
        <v>1154</v>
      </c>
      <c r="U1334" s="18" t="s">
        <v>1154</v>
      </c>
      <c r="V1334" s="15" t="s">
        <v>1157</v>
      </c>
      <c r="W1334" s="18" t="s">
        <v>2899</v>
      </c>
      <c r="X1334" s="18"/>
      <c r="Y1334" s="15" t="s">
        <v>73</v>
      </c>
      <c r="Z1334" s="18" t="s">
        <v>2900</v>
      </c>
      <c r="AA1334" s="18" t="s">
        <v>2901</v>
      </c>
      <c r="AB1334" s="18" t="s">
        <v>2902</v>
      </c>
      <c r="AC1334" s="67" t="str">
        <f>+VLOOKUP("*"&amp;L1334&amp;"*",'[2]REGISTROS SANITARIOS'!$D$1071:$E$1191,2,FALSE)</f>
        <v>SI</v>
      </c>
      <c r="AD1334" s="22" t="s">
        <v>1025</v>
      </c>
      <c r="AE1334" s="16">
        <v>46957</v>
      </c>
      <c r="AF1334" s="34" t="s">
        <v>73</v>
      </c>
      <c r="AG1334" s="24" t="s">
        <v>1049</v>
      </c>
      <c r="AH1334" s="18" t="s">
        <v>1049</v>
      </c>
      <c r="AI1334" s="18" t="s">
        <v>53</v>
      </c>
      <c r="AJ1334" s="17">
        <v>16.5</v>
      </c>
      <c r="AK1334" s="25">
        <v>16.5</v>
      </c>
      <c r="AL1334" s="25">
        <v>11000</v>
      </c>
      <c r="AM1334" s="35">
        <v>0.19</v>
      </c>
      <c r="AN1334" s="49">
        <f t="shared" si="202"/>
        <v>215984.99999999997</v>
      </c>
      <c r="AO1334" s="18" t="s">
        <v>1049</v>
      </c>
      <c r="AP1334" s="15" t="s">
        <v>1049</v>
      </c>
      <c r="AQ1334" s="43" t="str">
        <f t="shared" si="203"/>
        <v>SI</v>
      </c>
      <c r="AR1334" s="44">
        <f t="shared" si="204"/>
        <v>215985</v>
      </c>
      <c r="AS1334" s="44">
        <f t="shared" si="205"/>
        <v>181500</v>
      </c>
      <c r="AT1334" s="44">
        <f t="shared" si="206"/>
        <v>181500</v>
      </c>
      <c r="AU1334" s="44">
        <f t="shared" si="207"/>
        <v>215985</v>
      </c>
      <c r="AV1334" s="45" t="b">
        <f t="shared" si="208"/>
        <v>1</v>
      </c>
      <c r="AW1334" s="45" t="b">
        <f t="shared" si="209"/>
        <v>0</v>
      </c>
      <c r="AX1334" s="45"/>
    </row>
    <row r="1335" spans="1:50" s="36" customFormat="1" ht="27.75" customHeight="1" x14ac:dyDescent="0.15">
      <c r="A1335" s="36" t="str">
        <f t="shared" si="201"/>
        <v>DENTAL NADER S.A.S.301061208</v>
      </c>
      <c r="B1335" s="36" t="b">
        <f>+A1335='[1]Anexo 9'!A1335</f>
        <v>1</v>
      </c>
      <c r="C1335" s="18" t="s">
        <v>1032</v>
      </c>
      <c r="D1335" s="18" t="s">
        <v>1033</v>
      </c>
      <c r="E1335" s="15" t="s">
        <v>800</v>
      </c>
      <c r="F1335" s="15" t="s">
        <v>1152</v>
      </c>
      <c r="G1335" s="15">
        <f>+VLOOKUP(F1335,[3]Sheet1!$E$3:$G$74,3,FALSE)</f>
        <v>5</v>
      </c>
      <c r="H1335" s="15">
        <f>+VLOOKUP(D1335&amp;F1335,'TD para paquetes'!$E$3:$I$441,5,FALSE)</f>
        <v>5</v>
      </c>
      <c r="I1335" s="15" t="s">
        <v>1025</v>
      </c>
      <c r="J1335" s="15">
        <v>3</v>
      </c>
      <c r="K1335" s="15">
        <v>3</v>
      </c>
      <c r="L1335" s="15">
        <v>301061208</v>
      </c>
      <c r="M1335" s="15" t="s">
        <v>3960</v>
      </c>
      <c r="N1335" s="15" t="s">
        <v>101</v>
      </c>
      <c r="O1335" s="18" t="s">
        <v>3960</v>
      </c>
      <c r="P1335" s="22" t="s">
        <v>73</v>
      </c>
      <c r="Q1335" s="15" t="s">
        <v>101</v>
      </c>
      <c r="R1335" s="18" t="s">
        <v>101</v>
      </c>
      <c r="S1335" s="22" t="s">
        <v>73</v>
      </c>
      <c r="T1335" s="18" t="s">
        <v>101</v>
      </c>
      <c r="U1335" s="18" t="s">
        <v>101</v>
      </c>
      <c r="V1335" s="15" t="s">
        <v>996</v>
      </c>
      <c r="W1335" s="18" t="s">
        <v>2896</v>
      </c>
      <c r="X1335" s="18"/>
      <c r="Y1335" s="15" t="s">
        <v>73</v>
      </c>
      <c r="Z1335" s="18" t="s">
        <v>2896</v>
      </c>
      <c r="AA1335" s="18" t="s">
        <v>96</v>
      </c>
      <c r="AB1335" s="18" t="s">
        <v>1180</v>
      </c>
      <c r="AC1335" s="67" t="str">
        <f>+VLOOKUP("*"&amp;L1335&amp;"*",'[2]REGISTROS SANITARIOS'!$D$1071:$E$1191,2,FALSE)</f>
        <v>SI</v>
      </c>
      <c r="AD1335" s="22" t="s">
        <v>1025</v>
      </c>
      <c r="AE1335" s="16">
        <v>46683</v>
      </c>
      <c r="AF1335" s="34" t="s">
        <v>73</v>
      </c>
      <c r="AG1335" s="24" t="s">
        <v>1049</v>
      </c>
      <c r="AH1335" s="18" t="s">
        <v>1049</v>
      </c>
      <c r="AI1335" s="18" t="s">
        <v>53</v>
      </c>
      <c r="AJ1335" s="17">
        <v>5.5</v>
      </c>
      <c r="AK1335" s="25">
        <v>5.5</v>
      </c>
      <c r="AL1335" s="25">
        <v>18900</v>
      </c>
      <c r="AM1335" s="35">
        <v>0.19</v>
      </c>
      <c r="AN1335" s="49">
        <f t="shared" si="202"/>
        <v>123700.5</v>
      </c>
      <c r="AO1335" s="18" t="s">
        <v>1049</v>
      </c>
      <c r="AP1335" s="15" t="s">
        <v>1049</v>
      </c>
      <c r="AQ1335" s="43" t="str">
        <f t="shared" si="203"/>
        <v>SI</v>
      </c>
      <c r="AR1335" s="44">
        <f t="shared" si="204"/>
        <v>123700.5</v>
      </c>
      <c r="AS1335" s="44">
        <f t="shared" si="205"/>
        <v>103950</v>
      </c>
      <c r="AT1335" s="44">
        <f t="shared" si="206"/>
        <v>103950</v>
      </c>
      <c r="AU1335" s="44">
        <f t="shared" si="207"/>
        <v>123700.5</v>
      </c>
      <c r="AV1335" s="45" t="b">
        <f t="shared" si="208"/>
        <v>1</v>
      </c>
      <c r="AW1335" s="45" t="b">
        <f t="shared" si="209"/>
        <v>0</v>
      </c>
      <c r="AX1335" s="45"/>
    </row>
    <row r="1336" spans="1:50" s="36" customFormat="1" ht="27.75" customHeight="1" x14ac:dyDescent="0.15">
      <c r="A1336" s="36" t="str">
        <f t="shared" si="201"/>
        <v>DENTAL NADER S.A.S.301061608</v>
      </c>
      <c r="B1336" s="36" t="b">
        <f>+A1336='[1]Anexo 9'!A1336</f>
        <v>1</v>
      </c>
      <c r="C1336" s="18" t="s">
        <v>1032</v>
      </c>
      <c r="D1336" s="18" t="s">
        <v>1033</v>
      </c>
      <c r="E1336" s="15" t="s">
        <v>800</v>
      </c>
      <c r="F1336" s="15" t="s">
        <v>1152</v>
      </c>
      <c r="G1336" s="15">
        <f>+VLOOKUP(F1336,[3]Sheet1!$E$3:$G$74,3,FALSE)</f>
        <v>5</v>
      </c>
      <c r="H1336" s="15">
        <f>+VLOOKUP(D1336&amp;F1336,'TD para paquetes'!$E$3:$I$441,5,FALSE)</f>
        <v>5</v>
      </c>
      <c r="I1336" s="15" t="s">
        <v>1025</v>
      </c>
      <c r="J1336" s="15">
        <v>3</v>
      </c>
      <c r="K1336" s="15">
        <v>3</v>
      </c>
      <c r="L1336" s="15">
        <v>301061608</v>
      </c>
      <c r="M1336" s="15" t="s">
        <v>1161</v>
      </c>
      <c r="N1336" s="15" t="s">
        <v>101</v>
      </c>
      <c r="O1336" s="18" t="s">
        <v>1161</v>
      </c>
      <c r="P1336" s="22" t="s">
        <v>73</v>
      </c>
      <c r="Q1336" s="15" t="s">
        <v>1154</v>
      </c>
      <c r="R1336" s="18" t="s">
        <v>1154</v>
      </c>
      <c r="S1336" s="22" t="s">
        <v>73</v>
      </c>
      <c r="T1336" s="18" t="s">
        <v>1154</v>
      </c>
      <c r="U1336" s="18" t="s">
        <v>1154</v>
      </c>
      <c r="V1336" s="15" t="s">
        <v>1157</v>
      </c>
      <c r="W1336" s="18" t="s">
        <v>2899</v>
      </c>
      <c r="X1336" s="18"/>
      <c r="Y1336" s="15" t="s">
        <v>73</v>
      </c>
      <c r="Z1336" s="18" t="s">
        <v>2900</v>
      </c>
      <c r="AA1336" s="18" t="s">
        <v>2901</v>
      </c>
      <c r="AB1336" s="18" t="s">
        <v>2902</v>
      </c>
      <c r="AC1336" s="67" t="str">
        <f>+VLOOKUP("*"&amp;L1336&amp;"*",'[2]REGISTROS SANITARIOS'!$D$1071:$E$1191,2,FALSE)</f>
        <v>SI</v>
      </c>
      <c r="AD1336" s="22" t="s">
        <v>1025</v>
      </c>
      <c r="AE1336" s="16">
        <v>46957</v>
      </c>
      <c r="AF1336" s="34" t="s">
        <v>73</v>
      </c>
      <c r="AG1336" s="24" t="s">
        <v>1049</v>
      </c>
      <c r="AH1336" s="18" t="s">
        <v>1049</v>
      </c>
      <c r="AI1336" s="18" t="s">
        <v>53</v>
      </c>
      <c r="AJ1336" s="17">
        <v>16.5</v>
      </c>
      <c r="AK1336" s="25">
        <v>16.5</v>
      </c>
      <c r="AL1336" s="25">
        <v>11000</v>
      </c>
      <c r="AM1336" s="35">
        <v>0.19</v>
      </c>
      <c r="AN1336" s="49">
        <f t="shared" si="202"/>
        <v>215984.99999999997</v>
      </c>
      <c r="AO1336" s="18" t="s">
        <v>1049</v>
      </c>
      <c r="AP1336" s="15" t="s">
        <v>1049</v>
      </c>
      <c r="AQ1336" s="43" t="str">
        <f t="shared" si="203"/>
        <v>SI</v>
      </c>
      <c r="AR1336" s="44">
        <f t="shared" si="204"/>
        <v>215985</v>
      </c>
      <c r="AS1336" s="44">
        <f t="shared" si="205"/>
        <v>181500</v>
      </c>
      <c r="AT1336" s="44">
        <f t="shared" si="206"/>
        <v>181500</v>
      </c>
      <c r="AU1336" s="44">
        <f t="shared" si="207"/>
        <v>215985</v>
      </c>
      <c r="AV1336" s="45" t="b">
        <f t="shared" si="208"/>
        <v>1</v>
      </c>
      <c r="AW1336" s="45" t="b">
        <f t="shared" si="209"/>
        <v>0</v>
      </c>
      <c r="AX1336" s="45"/>
    </row>
    <row r="1337" spans="1:50" s="36" customFormat="1" ht="27.75" customHeight="1" x14ac:dyDescent="0.15">
      <c r="A1337" s="36" t="str">
        <f t="shared" si="201"/>
        <v>DENTAL NADER S.A.S.301063008</v>
      </c>
      <c r="B1337" s="36" t="b">
        <f>+A1337='[1]Anexo 9'!A1337</f>
        <v>1</v>
      </c>
      <c r="C1337" s="18" t="s">
        <v>1032</v>
      </c>
      <c r="D1337" s="18" t="s">
        <v>1033</v>
      </c>
      <c r="E1337" s="15" t="s">
        <v>800</v>
      </c>
      <c r="F1337" s="15" t="s">
        <v>1178</v>
      </c>
      <c r="G1337" s="15">
        <f>+VLOOKUP(F1337,[3]Sheet1!$E$3:$G$74,3,FALSE)</f>
        <v>2</v>
      </c>
      <c r="H1337" s="15">
        <f>+VLOOKUP(D1337&amp;F1337,'TD para paquetes'!$E$3:$I$441,5,FALSE)</f>
        <v>2</v>
      </c>
      <c r="I1337" s="15" t="s">
        <v>1025</v>
      </c>
      <c r="J1337" s="15">
        <v>4</v>
      </c>
      <c r="K1337" s="15">
        <v>4</v>
      </c>
      <c r="L1337" s="15">
        <v>301063008</v>
      </c>
      <c r="M1337" s="15" t="s">
        <v>1179</v>
      </c>
      <c r="N1337" s="15" t="s">
        <v>101</v>
      </c>
      <c r="O1337" s="18" t="s">
        <v>1179</v>
      </c>
      <c r="P1337" s="22" t="s">
        <v>73</v>
      </c>
      <c r="Q1337" s="15" t="s">
        <v>101</v>
      </c>
      <c r="R1337" s="18" t="s">
        <v>101</v>
      </c>
      <c r="S1337" s="22" t="s">
        <v>73</v>
      </c>
      <c r="T1337" s="18" t="s">
        <v>101</v>
      </c>
      <c r="U1337" s="18" t="s">
        <v>101</v>
      </c>
      <c r="V1337" s="15"/>
      <c r="W1337" s="18" t="s">
        <v>2896</v>
      </c>
      <c r="X1337" s="18" t="s">
        <v>1061</v>
      </c>
      <c r="Y1337" s="15" t="s">
        <v>73</v>
      </c>
      <c r="Z1337" s="18" t="s">
        <v>2896</v>
      </c>
      <c r="AA1337" s="18" t="s">
        <v>96</v>
      </c>
      <c r="AB1337" s="18" t="s">
        <v>1180</v>
      </c>
      <c r="AC1337" s="67" t="str">
        <f>+VLOOKUP("*"&amp;L1337&amp;"*",'[2]REGISTROS SANITARIOS'!$D$1071:$E$1191,2,FALSE)</f>
        <v>SI</v>
      </c>
      <c r="AD1337" s="22" t="s">
        <v>1025</v>
      </c>
      <c r="AE1337" s="16">
        <v>46683</v>
      </c>
      <c r="AF1337" s="34" t="s">
        <v>73</v>
      </c>
      <c r="AG1337" s="24" t="s">
        <v>1049</v>
      </c>
      <c r="AH1337" s="18" t="s">
        <v>1049</v>
      </c>
      <c r="AI1337" s="18" t="s">
        <v>53</v>
      </c>
      <c r="AJ1337" s="17">
        <v>330</v>
      </c>
      <c r="AK1337" s="25">
        <v>330</v>
      </c>
      <c r="AL1337" s="25">
        <v>34200</v>
      </c>
      <c r="AM1337" s="35">
        <v>0.19</v>
      </c>
      <c r="AN1337" s="49">
        <f t="shared" si="202"/>
        <v>13430340</v>
      </c>
      <c r="AO1337" s="18" t="s">
        <v>1049</v>
      </c>
      <c r="AP1337" s="15" t="s">
        <v>1049</v>
      </c>
      <c r="AQ1337" s="43" t="str">
        <f t="shared" si="203"/>
        <v>SI</v>
      </c>
      <c r="AR1337" s="44">
        <f t="shared" si="204"/>
        <v>13430340</v>
      </c>
      <c r="AS1337" s="44">
        <f t="shared" si="205"/>
        <v>11286000</v>
      </c>
      <c r="AT1337" s="44">
        <f t="shared" si="206"/>
        <v>11286000</v>
      </c>
      <c r="AU1337" s="44">
        <f t="shared" si="207"/>
        <v>13430340</v>
      </c>
      <c r="AV1337" s="45" t="b">
        <f t="shared" si="208"/>
        <v>1</v>
      </c>
      <c r="AW1337" s="45" t="b">
        <f t="shared" si="209"/>
        <v>0</v>
      </c>
      <c r="AX1337" s="45"/>
    </row>
    <row r="1338" spans="1:50" s="36" customFormat="1" ht="27.75" customHeight="1" x14ac:dyDescent="0.15">
      <c r="A1338" s="36" t="str">
        <f t="shared" si="201"/>
        <v>DENTAL NADER S.A.S.301063208</v>
      </c>
      <c r="B1338" s="36" t="b">
        <f>+A1338='[1]Anexo 9'!A1338</f>
        <v>1</v>
      </c>
      <c r="C1338" s="18" t="s">
        <v>1032</v>
      </c>
      <c r="D1338" s="18" t="s">
        <v>1033</v>
      </c>
      <c r="E1338" s="15" t="s">
        <v>800</v>
      </c>
      <c r="F1338" s="15" t="s">
        <v>1178</v>
      </c>
      <c r="G1338" s="15">
        <f>+VLOOKUP(F1338,[3]Sheet1!$E$3:$G$74,3,FALSE)</f>
        <v>2</v>
      </c>
      <c r="H1338" s="15">
        <f>+VLOOKUP(D1338&amp;F1338,'TD para paquetes'!$E$3:$I$441,5,FALSE)</f>
        <v>2</v>
      </c>
      <c r="I1338" s="15" t="s">
        <v>1025</v>
      </c>
      <c r="J1338" s="15">
        <v>4</v>
      </c>
      <c r="K1338" s="15">
        <v>4</v>
      </c>
      <c r="L1338" s="15">
        <v>301063208</v>
      </c>
      <c r="M1338" s="15" t="s">
        <v>1181</v>
      </c>
      <c r="N1338" s="15" t="s">
        <v>101</v>
      </c>
      <c r="O1338" s="18" t="s">
        <v>1181</v>
      </c>
      <c r="P1338" s="22" t="s">
        <v>73</v>
      </c>
      <c r="Q1338" s="15" t="s">
        <v>101</v>
      </c>
      <c r="R1338" s="18" t="s">
        <v>101</v>
      </c>
      <c r="S1338" s="22" t="s">
        <v>73</v>
      </c>
      <c r="T1338" s="18" t="s">
        <v>101</v>
      </c>
      <c r="U1338" s="18" t="s">
        <v>101</v>
      </c>
      <c r="V1338" s="15"/>
      <c r="W1338" s="18" t="s">
        <v>2896</v>
      </c>
      <c r="X1338" s="18" t="s">
        <v>1061</v>
      </c>
      <c r="Y1338" s="15" t="s">
        <v>73</v>
      </c>
      <c r="Z1338" s="18" t="s">
        <v>2896</v>
      </c>
      <c r="AA1338" s="18" t="s">
        <v>96</v>
      </c>
      <c r="AB1338" s="18" t="s">
        <v>1180</v>
      </c>
      <c r="AC1338" s="67" t="str">
        <f>+VLOOKUP("*"&amp;L1338&amp;"*",'[2]REGISTROS SANITARIOS'!$D$1071:$E$1191,2,FALSE)</f>
        <v>SI</v>
      </c>
      <c r="AD1338" s="22" t="s">
        <v>1025</v>
      </c>
      <c r="AE1338" s="16">
        <v>46683</v>
      </c>
      <c r="AF1338" s="34" t="s">
        <v>73</v>
      </c>
      <c r="AG1338" s="24" t="s">
        <v>1049</v>
      </c>
      <c r="AH1338" s="18" t="s">
        <v>1049</v>
      </c>
      <c r="AI1338" s="18" t="s">
        <v>53</v>
      </c>
      <c r="AJ1338" s="17">
        <v>66</v>
      </c>
      <c r="AK1338" s="25">
        <v>66</v>
      </c>
      <c r="AL1338" s="25">
        <v>49500</v>
      </c>
      <c r="AM1338" s="35">
        <v>0.19</v>
      </c>
      <c r="AN1338" s="49">
        <f t="shared" si="202"/>
        <v>3887729.9999999995</v>
      </c>
      <c r="AO1338" s="18" t="s">
        <v>1049</v>
      </c>
      <c r="AP1338" s="15" t="s">
        <v>1049</v>
      </c>
      <c r="AQ1338" s="43" t="str">
        <f t="shared" si="203"/>
        <v>SI</v>
      </c>
      <c r="AR1338" s="44">
        <f t="shared" si="204"/>
        <v>3887730</v>
      </c>
      <c r="AS1338" s="44">
        <f t="shared" si="205"/>
        <v>3267000</v>
      </c>
      <c r="AT1338" s="44">
        <f t="shared" si="206"/>
        <v>3267000</v>
      </c>
      <c r="AU1338" s="44">
        <f t="shared" si="207"/>
        <v>3887730</v>
      </c>
      <c r="AV1338" s="45" t="b">
        <f t="shared" si="208"/>
        <v>1</v>
      </c>
      <c r="AW1338" s="45" t="b">
        <f t="shared" si="209"/>
        <v>0</v>
      </c>
      <c r="AX1338" s="45"/>
    </row>
    <row r="1339" spans="1:50" s="36" customFormat="1" ht="27.75" customHeight="1" x14ac:dyDescent="0.15">
      <c r="A1339" s="36" t="str">
        <f t="shared" si="201"/>
        <v>DENTAL NADER S.A.S.301063608</v>
      </c>
      <c r="B1339" s="36" t="b">
        <f>+A1339='[1]Anexo 9'!A1339</f>
        <v>1</v>
      </c>
      <c r="C1339" s="18" t="s">
        <v>1032</v>
      </c>
      <c r="D1339" s="18" t="s">
        <v>1033</v>
      </c>
      <c r="E1339" s="15" t="s">
        <v>800</v>
      </c>
      <c r="F1339" s="15" t="s">
        <v>3852</v>
      </c>
      <c r="G1339" s="15">
        <f>+VLOOKUP(F1339,[3]Sheet1!$E$3:$G$74,3,FALSE)</f>
        <v>3</v>
      </c>
      <c r="H1339" s="15">
        <f>+VLOOKUP(D1339&amp;F1339,'TD para paquetes'!$E$3:$I$441,5,FALSE)</f>
        <v>3</v>
      </c>
      <c r="I1339" s="15" t="s">
        <v>1025</v>
      </c>
      <c r="J1339" s="15">
        <v>4</v>
      </c>
      <c r="K1339" s="15">
        <v>4</v>
      </c>
      <c r="L1339" s="15">
        <v>301063608</v>
      </c>
      <c r="M1339" s="15" t="s">
        <v>3961</v>
      </c>
      <c r="N1339" s="15" t="s">
        <v>247</v>
      </c>
      <c r="O1339" s="18" t="s">
        <v>3961</v>
      </c>
      <c r="P1339" s="22" t="s">
        <v>73</v>
      </c>
      <c r="Q1339" s="15" t="s">
        <v>5584</v>
      </c>
      <c r="R1339" s="18" t="s">
        <v>5584</v>
      </c>
      <c r="S1339" s="22" t="s">
        <v>73</v>
      </c>
      <c r="T1339" s="18" t="s">
        <v>5584</v>
      </c>
      <c r="U1339" s="18" t="s">
        <v>5584</v>
      </c>
      <c r="V1339" s="15" t="s">
        <v>996</v>
      </c>
      <c r="W1339" s="18" t="s">
        <v>2896</v>
      </c>
      <c r="X1339" s="18"/>
      <c r="Y1339" s="15" t="s">
        <v>73</v>
      </c>
      <c r="Z1339" s="18" t="s">
        <v>2896</v>
      </c>
      <c r="AA1339" s="18" t="s">
        <v>96</v>
      </c>
      <c r="AB1339" s="18" t="s">
        <v>7073</v>
      </c>
      <c r="AC1339" s="67" t="str">
        <f>+VLOOKUP("*"&amp;L1339&amp;"*",'[2]REGISTROS SANITARIOS'!$D$1071:$E$1191,2,FALSE)</f>
        <v>SI</v>
      </c>
      <c r="AD1339" s="22" t="s">
        <v>1025</v>
      </c>
      <c r="AE1339" s="16">
        <v>46683</v>
      </c>
      <c r="AF1339" s="34" t="s">
        <v>73</v>
      </c>
      <c r="AG1339" s="24" t="s">
        <v>1049</v>
      </c>
      <c r="AH1339" s="18" t="s">
        <v>1049</v>
      </c>
      <c r="AI1339" s="18" t="s">
        <v>53</v>
      </c>
      <c r="AJ1339" s="17">
        <v>5.5</v>
      </c>
      <c r="AK1339" s="25">
        <v>5.5</v>
      </c>
      <c r="AL1339" s="25">
        <v>89700</v>
      </c>
      <c r="AM1339" s="35">
        <v>0.19</v>
      </c>
      <c r="AN1339" s="49">
        <f t="shared" si="202"/>
        <v>587086.5</v>
      </c>
      <c r="AO1339" s="18" t="s">
        <v>1049</v>
      </c>
      <c r="AP1339" s="15" t="s">
        <v>1049</v>
      </c>
      <c r="AQ1339" s="43" t="str">
        <f t="shared" si="203"/>
        <v>SI</v>
      </c>
      <c r="AR1339" s="44">
        <f t="shared" si="204"/>
        <v>587086.5</v>
      </c>
      <c r="AS1339" s="44">
        <f t="shared" si="205"/>
        <v>493350</v>
      </c>
      <c r="AT1339" s="44">
        <f t="shared" si="206"/>
        <v>493350</v>
      </c>
      <c r="AU1339" s="44">
        <f t="shared" si="207"/>
        <v>587086.5</v>
      </c>
      <c r="AV1339" s="45" t="b">
        <f t="shared" si="208"/>
        <v>1</v>
      </c>
      <c r="AW1339" s="45" t="b">
        <f t="shared" si="209"/>
        <v>0</v>
      </c>
      <c r="AX1339" s="45"/>
    </row>
    <row r="1340" spans="1:50" s="36" customFormat="1" ht="27.75" customHeight="1" x14ac:dyDescent="0.15">
      <c r="A1340" s="36" t="str">
        <f t="shared" si="201"/>
        <v>DENTAL NADER S.A.S.301063612</v>
      </c>
      <c r="B1340" s="36" t="b">
        <f>+A1340='[1]Anexo 9'!A1340</f>
        <v>1</v>
      </c>
      <c r="C1340" s="18" t="s">
        <v>1032</v>
      </c>
      <c r="D1340" s="18" t="s">
        <v>1033</v>
      </c>
      <c r="E1340" s="15" t="s">
        <v>800</v>
      </c>
      <c r="F1340" s="15" t="s">
        <v>3852</v>
      </c>
      <c r="G1340" s="15">
        <f>+VLOOKUP(F1340,[3]Sheet1!$E$3:$G$74,3,FALSE)</f>
        <v>3</v>
      </c>
      <c r="H1340" s="15">
        <f>+VLOOKUP(D1340&amp;F1340,'TD para paquetes'!$E$3:$I$441,5,FALSE)</f>
        <v>3</v>
      </c>
      <c r="I1340" s="15" t="s">
        <v>1025</v>
      </c>
      <c r="J1340" s="15">
        <v>4</v>
      </c>
      <c r="K1340" s="15">
        <v>4</v>
      </c>
      <c r="L1340" s="15">
        <v>301063612</v>
      </c>
      <c r="M1340" s="15" t="s">
        <v>3962</v>
      </c>
      <c r="N1340" s="15" t="s">
        <v>247</v>
      </c>
      <c r="O1340" s="18" t="s">
        <v>3962</v>
      </c>
      <c r="P1340" s="22" t="s">
        <v>73</v>
      </c>
      <c r="Q1340" s="15" t="s">
        <v>5584</v>
      </c>
      <c r="R1340" s="18" t="s">
        <v>5584</v>
      </c>
      <c r="S1340" s="22" t="s">
        <v>73</v>
      </c>
      <c r="T1340" s="18" t="s">
        <v>5584</v>
      </c>
      <c r="U1340" s="18" t="s">
        <v>5584</v>
      </c>
      <c r="V1340" s="15" t="s">
        <v>996</v>
      </c>
      <c r="W1340" s="18" t="s">
        <v>2896</v>
      </c>
      <c r="X1340" s="18"/>
      <c r="Y1340" s="15" t="s">
        <v>73</v>
      </c>
      <c r="Z1340" s="18" t="s">
        <v>2896</v>
      </c>
      <c r="AA1340" s="18" t="s">
        <v>96</v>
      </c>
      <c r="AB1340" s="18" t="s">
        <v>7073</v>
      </c>
      <c r="AC1340" s="67" t="str">
        <f>+VLOOKUP("*"&amp;L1340&amp;"*",'[2]REGISTROS SANITARIOS'!$D$1071:$E$1191,2,FALSE)</f>
        <v>SI</v>
      </c>
      <c r="AD1340" s="22" t="s">
        <v>1025</v>
      </c>
      <c r="AE1340" s="16">
        <v>46683</v>
      </c>
      <c r="AF1340" s="34" t="s">
        <v>73</v>
      </c>
      <c r="AG1340" s="24" t="s">
        <v>1049</v>
      </c>
      <c r="AH1340" s="18" t="s">
        <v>1049</v>
      </c>
      <c r="AI1340" s="18" t="s">
        <v>53</v>
      </c>
      <c r="AJ1340" s="17">
        <v>5.5</v>
      </c>
      <c r="AK1340" s="25">
        <v>5.5</v>
      </c>
      <c r="AL1340" s="25">
        <v>89700</v>
      </c>
      <c r="AM1340" s="35">
        <v>0.19</v>
      </c>
      <c r="AN1340" s="49">
        <f t="shared" si="202"/>
        <v>587086.5</v>
      </c>
      <c r="AO1340" s="18" t="s">
        <v>1049</v>
      </c>
      <c r="AP1340" s="15" t="s">
        <v>1049</v>
      </c>
      <c r="AQ1340" s="43" t="str">
        <f t="shared" si="203"/>
        <v>SI</v>
      </c>
      <c r="AR1340" s="44">
        <f t="shared" si="204"/>
        <v>587086.5</v>
      </c>
      <c r="AS1340" s="44">
        <f t="shared" si="205"/>
        <v>493350</v>
      </c>
      <c r="AT1340" s="44">
        <f t="shared" si="206"/>
        <v>493350</v>
      </c>
      <c r="AU1340" s="44">
        <f t="shared" si="207"/>
        <v>587086.5</v>
      </c>
      <c r="AV1340" s="45" t="b">
        <f t="shared" si="208"/>
        <v>1</v>
      </c>
      <c r="AW1340" s="45" t="b">
        <f t="shared" si="209"/>
        <v>0</v>
      </c>
      <c r="AX1340" s="45"/>
    </row>
    <row r="1341" spans="1:50" s="36" customFormat="1" ht="27.75" customHeight="1" x14ac:dyDescent="0.15">
      <c r="A1341" s="36" t="str">
        <f t="shared" si="201"/>
        <v>DENTAL NADER S.A.S.301063615</v>
      </c>
      <c r="B1341" s="36" t="b">
        <f>+A1341='[1]Anexo 9'!A1341</f>
        <v>1</v>
      </c>
      <c r="C1341" s="18" t="s">
        <v>1032</v>
      </c>
      <c r="D1341" s="18" t="s">
        <v>1033</v>
      </c>
      <c r="E1341" s="15" t="s">
        <v>800</v>
      </c>
      <c r="F1341" s="15" t="s">
        <v>3852</v>
      </c>
      <c r="G1341" s="15">
        <f>+VLOOKUP(F1341,[3]Sheet1!$E$3:$G$74,3,FALSE)</f>
        <v>3</v>
      </c>
      <c r="H1341" s="15">
        <f>+VLOOKUP(D1341&amp;F1341,'TD para paquetes'!$E$3:$I$441,5,FALSE)</f>
        <v>3</v>
      </c>
      <c r="I1341" s="15" t="s">
        <v>1025</v>
      </c>
      <c r="J1341" s="15">
        <v>4</v>
      </c>
      <c r="K1341" s="15">
        <v>4</v>
      </c>
      <c r="L1341" s="15">
        <v>301063615</v>
      </c>
      <c r="M1341" s="15" t="s">
        <v>3963</v>
      </c>
      <c r="N1341" s="15" t="s">
        <v>247</v>
      </c>
      <c r="O1341" s="18" t="s">
        <v>3963</v>
      </c>
      <c r="P1341" s="22" t="s">
        <v>73</v>
      </c>
      <c r="Q1341" s="15" t="s">
        <v>5584</v>
      </c>
      <c r="R1341" s="18" t="s">
        <v>5584</v>
      </c>
      <c r="S1341" s="22" t="s">
        <v>73</v>
      </c>
      <c r="T1341" s="18" t="s">
        <v>5584</v>
      </c>
      <c r="U1341" s="18" t="s">
        <v>5584</v>
      </c>
      <c r="V1341" s="15" t="s">
        <v>996</v>
      </c>
      <c r="W1341" s="18" t="s">
        <v>2896</v>
      </c>
      <c r="X1341" s="18"/>
      <c r="Y1341" s="15" t="s">
        <v>73</v>
      </c>
      <c r="Z1341" s="18" t="s">
        <v>2896</v>
      </c>
      <c r="AA1341" s="18" t="s">
        <v>96</v>
      </c>
      <c r="AB1341" s="18" t="s">
        <v>7073</v>
      </c>
      <c r="AC1341" s="67" t="str">
        <f>+VLOOKUP("*"&amp;L1341&amp;"*",'[2]REGISTROS SANITARIOS'!$D$1071:$E$1191,2,FALSE)</f>
        <v>SI</v>
      </c>
      <c r="AD1341" s="22" t="s">
        <v>1025</v>
      </c>
      <c r="AE1341" s="16">
        <v>46683</v>
      </c>
      <c r="AF1341" s="34" t="s">
        <v>73</v>
      </c>
      <c r="AG1341" s="24" t="s">
        <v>1049</v>
      </c>
      <c r="AH1341" s="18" t="s">
        <v>1049</v>
      </c>
      <c r="AI1341" s="18" t="s">
        <v>53</v>
      </c>
      <c r="AJ1341" s="17">
        <v>5.5</v>
      </c>
      <c r="AK1341" s="25">
        <v>5.5</v>
      </c>
      <c r="AL1341" s="25">
        <v>89700</v>
      </c>
      <c r="AM1341" s="35">
        <v>0.19</v>
      </c>
      <c r="AN1341" s="49">
        <f t="shared" si="202"/>
        <v>587086.5</v>
      </c>
      <c r="AO1341" s="18" t="s">
        <v>1049</v>
      </c>
      <c r="AP1341" s="15" t="s">
        <v>1049</v>
      </c>
      <c r="AQ1341" s="43" t="str">
        <f t="shared" si="203"/>
        <v>SI</v>
      </c>
      <c r="AR1341" s="44">
        <f t="shared" si="204"/>
        <v>587086.5</v>
      </c>
      <c r="AS1341" s="44">
        <f t="shared" si="205"/>
        <v>493350</v>
      </c>
      <c r="AT1341" s="44">
        <f t="shared" si="206"/>
        <v>493350</v>
      </c>
      <c r="AU1341" s="44">
        <f t="shared" si="207"/>
        <v>587086.5</v>
      </c>
      <c r="AV1341" s="45" t="b">
        <f t="shared" si="208"/>
        <v>1</v>
      </c>
      <c r="AW1341" s="45" t="b">
        <f t="shared" si="209"/>
        <v>0</v>
      </c>
      <c r="AX1341" s="45"/>
    </row>
    <row r="1342" spans="1:50" s="36" customFormat="1" ht="27.75" customHeight="1" x14ac:dyDescent="0.15">
      <c r="A1342" s="36" t="str">
        <f t="shared" si="201"/>
        <v>DENTAL NADER S.A.S.301063708</v>
      </c>
      <c r="B1342" s="36" t="b">
        <f>+A1342='[1]Anexo 9'!A1342</f>
        <v>1</v>
      </c>
      <c r="C1342" s="18" t="s">
        <v>1032</v>
      </c>
      <c r="D1342" s="18" t="s">
        <v>1033</v>
      </c>
      <c r="E1342" s="15" t="s">
        <v>800</v>
      </c>
      <c r="F1342" s="15" t="s">
        <v>3853</v>
      </c>
      <c r="G1342" s="15">
        <f>+VLOOKUP(F1342,[3]Sheet1!$E$3:$G$74,3,FALSE)</f>
        <v>3</v>
      </c>
      <c r="H1342" s="15">
        <f>+VLOOKUP(D1342&amp;F1342,'TD para paquetes'!$E$3:$I$441,5,FALSE)</f>
        <v>3</v>
      </c>
      <c r="I1342" s="15" t="s">
        <v>1025</v>
      </c>
      <c r="J1342" s="15">
        <v>4</v>
      </c>
      <c r="K1342" s="15">
        <v>4</v>
      </c>
      <c r="L1342" s="15">
        <v>301063708</v>
      </c>
      <c r="M1342" s="15" t="s">
        <v>3964</v>
      </c>
      <c r="N1342" s="15" t="s">
        <v>247</v>
      </c>
      <c r="O1342" s="18" t="s">
        <v>3964</v>
      </c>
      <c r="P1342" s="22" t="s">
        <v>73</v>
      </c>
      <c r="Q1342" s="15" t="s">
        <v>5584</v>
      </c>
      <c r="R1342" s="18" t="s">
        <v>5584</v>
      </c>
      <c r="S1342" s="22" t="s">
        <v>73</v>
      </c>
      <c r="T1342" s="18" t="s">
        <v>5584</v>
      </c>
      <c r="U1342" s="18" t="s">
        <v>5584</v>
      </c>
      <c r="V1342" s="15" t="s">
        <v>996</v>
      </c>
      <c r="W1342" s="18" t="s">
        <v>2896</v>
      </c>
      <c r="X1342" s="18"/>
      <c r="Y1342" s="15" t="s">
        <v>73</v>
      </c>
      <c r="Z1342" s="18" t="s">
        <v>2896</v>
      </c>
      <c r="AA1342" s="18" t="s">
        <v>96</v>
      </c>
      <c r="AB1342" s="18" t="s">
        <v>7073</v>
      </c>
      <c r="AC1342" s="67" t="str">
        <f>+VLOOKUP("*"&amp;L1342&amp;"*",'[2]REGISTROS SANITARIOS'!$D$1071:$E$1191,2,FALSE)</f>
        <v>SI</v>
      </c>
      <c r="AD1342" s="22" t="s">
        <v>1025</v>
      </c>
      <c r="AE1342" s="16">
        <v>46683</v>
      </c>
      <c r="AF1342" s="34" t="s">
        <v>73</v>
      </c>
      <c r="AG1342" s="24" t="s">
        <v>1049</v>
      </c>
      <c r="AH1342" s="18" t="s">
        <v>1049</v>
      </c>
      <c r="AI1342" s="18" t="s">
        <v>53</v>
      </c>
      <c r="AJ1342" s="17">
        <v>5.5</v>
      </c>
      <c r="AK1342" s="25">
        <v>5.5</v>
      </c>
      <c r="AL1342" s="25">
        <v>89700</v>
      </c>
      <c r="AM1342" s="35">
        <v>0.19</v>
      </c>
      <c r="AN1342" s="49">
        <f t="shared" si="202"/>
        <v>587086.5</v>
      </c>
      <c r="AO1342" s="18" t="s">
        <v>1049</v>
      </c>
      <c r="AP1342" s="15" t="s">
        <v>1049</v>
      </c>
      <c r="AQ1342" s="43" t="str">
        <f t="shared" si="203"/>
        <v>SI</v>
      </c>
      <c r="AR1342" s="44">
        <f t="shared" si="204"/>
        <v>587086.5</v>
      </c>
      <c r="AS1342" s="44">
        <f t="shared" si="205"/>
        <v>493350</v>
      </c>
      <c r="AT1342" s="44">
        <f t="shared" si="206"/>
        <v>493350</v>
      </c>
      <c r="AU1342" s="44">
        <f t="shared" si="207"/>
        <v>587086.5</v>
      </c>
      <c r="AV1342" s="45" t="b">
        <f t="shared" si="208"/>
        <v>1</v>
      </c>
      <c r="AW1342" s="45" t="b">
        <f t="shared" si="209"/>
        <v>0</v>
      </c>
      <c r="AX1342" s="45"/>
    </row>
    <row r="1343" spans="1:50" s="36" customFormat="1" ht="27.75" customHeight="1" x14ac:dyDescent="0.15">
      <c r="A1343" s="36" t="str">
        <f t="shared" si="201"/>
        <v>DENTAL NADER S.A.S.301063712</v>
      </c>
      <c r="B1343" s="36" t="b">
        <f>+A1343='[1]Anexo 9'!A1343</f>
        <v>1</v>
      </c>
      <c r="C1343" s="18" t="s">
        <v>1032</v>
      </c>
      <c r="D1343" s="18" t="s">
        <v>1033</v>
      </c>
      <c r="E1343" s="15" t="s">
        <v>800</v>
      </c>
      <c r="F1343" s="15" t="s">
        <v>3853</v>
      </c>
      <c r="G1343" s="15">
        <f>+VLOOKUP(F1343,[3]Sheet1!$E$3:$G$74,3,FALSE)</f>
        <v>3</v>
      </c>
      <c r="H1343" s="15">
        <f>+VLOOKUP(D1343&amp;F1343,'TD para paquetes'!$E$3:$I$441,5,FALSE)</f>
        <v>3</v>
      </c>
      <c r="I1343" s="15" t="s">
        <v>1025</v>
      </c>
      <c r="J1343" s="15">
        <v>4</v>
      </c>
      <c r="K1343" s="15">
        <v>4</v>
      </c>
      <c r="L1343" s="15">
        <v>301063712</v>
      </c>
      <c r="M1343" s="15" t="s">
        <v>3965</v>
      </c>
      <c r="N1343" s="15" t="s">
        <v>247</v>
      </c>
      <c r="O1343" s="18" t="s">
        <v>3965</v>
      </c>
      <c r="P1343" s="22" t="s">
        <v>73</v>
      </c>
      <c r="Q1343" s="15" t="s">
        <v>5584</v>
      </c>
      <c r="R1343" s="18" t="s">
        <v>5584</v>
      </c>
      <c r="S1343" s="22" t="s">
        <v>73</v>
      </c>
      <c r="T1343" s="18" t="s">
        <v>5584</v>
      </c>
      <c r="U1343" s="18" t="s">
        <v>5584</v>
      </c>
      <c r="V1343" s="15" t="s">
        <v>996</v>
      </c>
      <c r="W1343" s="18" t="s">
        <v>2896</v>
      </c>
      <c r="X1343" s="18"/>
      <c r="Y1343" s="15" t="s">
        <v>73</v>
      </c>
      <c r="Z1343" s="18" t="s">
        <v>2896</v>
      </c>
      <c r="AA1343" s="18" t="s">
        <v>96</v>
      </c>
      <c r="AB1343" s="18" t="s">
        <v>7073</v>
      </c>
      <c r="AC1343" s="67" t="str">
        <f>+VLOOKUP("*"&amp;L1343&amp;"*",'[2]REGISTROS SANITARIOS'!$D$1071:$E$1191,2,FALSE)</f>
        <v>SI</v>
      </c>
      <c r="AD1343" s="22" t="s">
        <v>1025</v>
      </c>
      <c r="AE1343" s="16">
        <v>46683</v>
      </c>
      <c r="AF1343" s="34" t="s">
        <v>73</v>
      </c>
      <c r="AG1343" s="24" t="s">
        <v>1049</v>
      </c>
      <c r="AH1343" s="18" t="s">
        <v>1049</v>
      </c>
      <c r="AI1343" s="18" t="s">
        <v>53</v>
      </c>
      <c r="AJ1343" s="17">
        <v>5.5</v>
      </c>
      <c r="AK1343" s="25">
        <v>5.5</v>
      </c>
      <c r="AL1343" s="25">
        <v>89700</v>
      </c>
      <c r="AM1343" s="35">
        <v>0.19</v>
      </c>
      <c r="AN1343" s="49">
        <f t="shared" si="202"/>
        <v>587086.5</v>
      </c>
      <c r="AO1343" s="18" t="s">
        <v>1049</v>
      </c>
      <c r="AP1343" s="15" t="s">
        <v>1049</v>
      </c>
      <c r="AQ1343" s="43" t="str">
        <f t="shared" si="203"/>
        <v>SI</v>
      </c>
      <c r="AR1343" s="44">
        <f t="shared" si="204"/>
        <v>587086.5</v>
      </c>
      <c r="AS1343" s="44">
        <f t="shared" si="205"/>
        <v>493350</v>
      </c>
      <c r="AT1343" s="44">
        <f t="shared" si="206"/>
        <v>493350</v>
      </c>
      <c r="AU1343" s="44">
        <f t="shared" si="207"/>
        <v>587086.5</v>
      </c>
      <c r="AV1343" s="45" t="b">
        <f t="shared" si="208"/>
        <v>1</v>
      </c>
      <c r="AW1343" s="45" t="b">
        <f t="shared" si="209"/>
        <v>0</v>
      </c>
      <c r="AX1343" s="45"/>
    </row>
    <row r="1344" spans="1:50" s="36" customFormat="1" ht="27.75" customHeight="1" x14ac:dyDescent="0.15">
      <c r="A1344" s="36" t="str">
        <f t="shared" si="201"/>
        <v>DENTAL NADER S.A.S.301063715</v>
      </c>
      <c r="B1344" s="36" t="b">
        <f>+A1344='[1]Anexo 9'!A1344</f>
        <v>1</v>
      </c>
      <c r="C1344" s="18" t="s">
        <v>1032</v>
      </c>
      <c r="D1344" s="18" t="s">
        <v>1033</v>
      </c>
      <c r="E1344" s="15" t="s">
        <v>800</v>
      </c>
      <c r="F1344" s="15" t="s">
        <v>3853</v>
      </c>
      <c r="G1344" s="15">
        <f>+VLOOKUP(F1344,[3]Sheet1!$E$3:$G$74,3,FALSE)</f>
        <v>3</v>
      </c>
      <c r="H1344" s="15">
        <f>+VLOOKUP(D1344&amp;F1344,'TD para paquetes'!$E$3:$I$441,5,FALSE)</f>
        <v>3</v>
      </c>
      <c r="I1344" s="15" t="s">
        <v>1025</v>
      </c>
      <c r="J1344" s="15">
        <v>4</v>
      </c>
      <c r="K1344" s="15">
        <v>4</v>
      </c>
      <c r="L1344" s="15">
        <v>301063715</v>
      </c>
      <c r="M1344" s="15" t="s">
        <v>3966</v>
      </c>
      <c r="N1344" s="15" t="s">
        <v>247</v>
      </c>
      <c r="O1344" s="18" t="s">
        <v>3966</v>
      </c>
      <c r="P1344" s="22" t="s">
        <v>73</v>
      </c>
      <c r="Q1344" s="15" t="s">
        <v>5584</v>
      </c>
      <c r="R1344" s="18" t="s">
        <v>5584</v>
      </c>
      <c r="S1344" s="22" t="s">
        <v>73</v>
      </c>
      <c r="T1344" s="18" t="s">
        <v>5584</v>
      </c>
      <c r="U1344" s="18" t="s">
        <v>5584</v>
      </c>
      <c r="V1344" s="15" t="s">
        <v>996</v>
      </c>
      <c r="W1344" s="18" t="s">
        <v>2896</v>
      </c>
      <c r="X1344" s="18"/>
      <c r="Y1344" s="15" t="s">
        <v>73</v>
      </c>
      <c r="Z1344" s="18" t="s">
        <v>2896</v>
      </c>
      <c r="AA1344" s="18" t="s">
        <v>96</v>
      </c>
      <c r="AB1344" s="18" t="s">
        <v>7073</v>
      </c>
      <c r="AC1344" s="67" t="str">
        <f>+VLOOKUP("*"&amp;L1344&amp;"*",'[2]REGISTROS SANITARIOS'!$D$1071:$E$1191,2,FALSE)</f>
        <v>SI</v>
      </c>
      <c r="AD1344" s="22" t="s">
        <v>1025</v>
      </c>
      <c r="AE1344" s="16">
        <v>46683</v>
      </c>
      <c r="AF1344" s="34" t="s">
        <v>73</v>
      </c>
      <c r="AG1344" s="24" t="s">
        <v>1049</v>
      </c>
      <c r="AH1344" s="18" t="s">
        <v>1049</v>
      </c>
      <c r="AI1344" s="18" t="s">
        <v>53</v>
      </c>
      <c r="AJ1344" s="17">
        <v>5.5</v>
      </c>
      <c r="AK1344" s="25">
        <v>5.5</v>
      </c>
      <c r="AL1344" s="25">
        <v>89700</v>
      </c>
      <c r="AM1344" s="35">
        <v>0.19</v>
      </c>
      <c r="AN1344" s="49">
        <f t="shared" si="202"/>
        <v>587086.5</v>
      </c>
      <c r="AO1344" s="18" t="s">
        <v>1049</v>
      </c>
      <c r="AP1344" s="15" t="s">
        <v>1049</v>
      </c>
      <c r="AQ1344" s="43" t="str">
        <f t="shared" si="203"/>
        <v>SI</v>
      </c>
      <c r="AR1344" s="44">
        <f t="shared" si="204"/>
        <v>587086.5</v>
      </c>
      <c r="AS1344" s="44">
        <f t="shared" si="205"/>
        <v>493350</v>
      </c>
      <c r="AT1344" s="44">
        <f t="shared" si="206"/>
        <v>493350</v>
      </c>
      <c r="AU1344" s="44">
        <f t="shared" si="207"/>
        <v>587086.5</v>
      </c>
      <c r="AV1344" s="45" t="b">
        <f t="shared" si="208"/>
        <v>1</v>
      </c>
      <c r="AW1344" s="45" t="b">
        <f t="shared" si="209"/>
        <v>0</v>
      </c>
      <c r="AX1344" s="45"/>
    </row>
    <row r="1345" spans="1:50" s="36" customFormat="1" ht="27.75" customHeight="1" x14ac:dyDescent="0.15">
      <c r="A1345" s="36" t="str">
        <f t="shared" si="201"/>
        <v>DENTAL NADER S.A.S.301070201</v>
      </c>
      <c r="B1345" s="36" t="b">
        <f>+A1345='[1]Anexo 9'!A1345</f>
        <v>1</v>
      </c>
      <c r="C1345" s="18" t="s">
        <v>1032</v>
      </c>
      <c r="D1345" s="18" t="s">
        <v>1033</v>
      </c>
      <c r="E1345" s="15" t="s">
        <v>800</v>
      </c>
      <c r="F1345" s="15" t="s">
        <v>62</v>
      </c>
      <c r="G1345" s="15" t="s">
        <v>3155</v>
      </c>
      <c r="H1345" s="15" t="s">
        <v>3155</v>
      </c>
      <c r="I1345" s="15" t="s">
        <v>3155</v>
      </c>
      <c r="J1345" s="15">
        <v>3</v>
      </c>
      <c r="K1345" s="15" t="s">
        <v>3155</v>
      </c>
      <c r="L1345" s="15">
        <v>301070201</v>
      </c>
      <c r="M1345" s="15" t="s">
        <v>1190</v>
      </c>
      <c r="N1345" s="15" t="s">
        <v>247</v>
      </c>
      <c r="O1345" s="18" t="s">
        <v>1190</v>
      </c>
      <c r="P1345" s="22" t="s">
        <v>73</v>
      </c>
      <c r="Q1345" s="15" t="s">
        <v>1191</v>
      </c>
      <c r="R1345" s="18" t="s">
        <v>1191</v>
      </c>
      <c r="S1345" s="22" t="s">
        <v>73</v>
      </c>
      <c r="T1345" s="18" t="s">
        <v>1191</v>
      </c>
      <c r="U1345" s="18" t="s">
        <v>1191</v>
      </c>
      <c r="V1345" s="15" t="s">
        <v>1193</v>
      </c>
      <c r="W1345" s="18" t="s">
        <v>2894</v>
      </c>
      <c r="X1345" s="18"/>
      <c r="Y1345" s="15" t="s">
        <v>73</v>
      </c>
      <c r="Z1345" s="18" t="s">
        <v>7074</v>
      </c>
      <c r="AA1345" s="18" t="s">
        <v>1146</v>
      </c>
      <c r="AB1345" s="18" t="s">
        <v>7075</v>
      </c>
      <c r="AC1345" s="67" t="str">
        <f>+VLOOKUP("*"&amp;L1345&amp;"*",'[2]REGISTROS SANITARIOS'!$D$1071:$E$1191,2,FALSE)</f>
        <v>SI</v>
      </c>
      <c r="AD1345" s="22" t="s">
        <v>1025</v>
      </c>
      <c r="AE1345" s="16">
        <v>47813</v>
      </c>
      <c r="AF1345" s="34" t="s">
        <v>73</v>
      </c>
      <c r="AG1345" s="24" t="s">
        <v>1049</v>
      </c>
      <c r="AH1345" s="18" t="s">
        <v>1049</v>
      </c>
      <c r="AI1345" s="18" t="s">
        <v>53</v>
      </c>
      <c r="AJ1345" s="17">
        <v>330</v>
      </c>
      <c r="AK1345" s="25">
        <v>330</v>
      </c>
      <c r="AL1345" s="25">
        <v>15200</v>
      </c>
      <c r="AM1345" s="35">
        <v>0.19</v>
      </c>
      <c r="AN1345" s="49">
        <f t="shared" si="202"/>
        <v>5969040</v>
      </c>
      <c r="AO1345" s="18" t="s">
        <v>1049</v>
      </c>
      <c r="AP1345" s="15" t="s">
        <v>1049</v>
      </c>
      <c r="AQ1345" s="43" t="str">
        <f t="shared" si="203"/>
        <v>SI</v>
      </c>
      <c r="AR1345" s="44">
        <f t="shared" si="204"/>
        <v>5969040</v>
      </c>
      <c r="AS1345" s="44">
        <f t="shared" si="205"/>
        <v>5016000</v>
      </c>
      <c r="AT1345" s="44">
        <f t="shared" si="206"/>
        <v>5016000</v>
      </c>
      <c r="AU1345" s="44">
        <f t="shared" si="207"/>
        <v>5969040</v>
      </c>
      <c r="AV1345" s="45" t="b">
        <f t="shared" si="208"/>
        <v>1</v>
      </c>
      <c r="AW1345" s="45" t="b">
        <f t="shared" si="209"/>
        <v>0</v>
      </c>
      <c r="AX1345" s="45"/>
    </row>
    <row r="1346" spans="1:50" s="36" customFormat="1" ht="27.75" customHeight="1" x14ac:dyDescent="0.15">
      <c r="A1346" s="36" t="str">
        <f t="shared" si="201"/>
        <v>DENTAL NADER S.A.S.301080103</v>
      </c>
      <c r="B1346" s="36" t="b">
        <f>+A1346='[1]Anexo 9'!A1346</f>
        <v>1</v>
      </c>
      <c r="C1346" s="18" t="s">
        <v>1032</v>
      </c>
      <c r="D1346" s="18" t="s">
        <v>1033</v>
      </c>
      <c r="E1346" s="15" t="s">
        <v>800</v>
      </c>
      <c r="F1346" s="15" t="s">
        <v>1056</v>
      </c>
      <c r="G1346" s="15">
        <f>+VLOOKUP(F1346,[3]Sheet1!$E$3:$G$74,3,FALSE)</f>
        <v>23</v>
      </c>
      <c r="H1346" s="15">
        <f>+VLOOKUP(D1346&amp;F1346,'TD para paquetes'!$E$3:$I$441,5,FALSE)</f>
        <v>23</v>
      </c>
      <c r="I1346" s="15" t="s">
        <v>1025</v>
      </c>
      <c r="J1346" s="15">
        <v>4</v>
      </c>
      <c r="K1346" s="15">
        <v>4</v>
      </c>
      <c r="L1346" s="15">
        <v>301080103</v>
      </c>
      <c r="M1346" s="15" t="s">
        <v>1088</v>
      </c>
      <c r="N1346" s="15" t="s">
        <v>995</v>
      </c>
      <c r="O1346" s="18" t="s">
        <v>1088</v>
      </c>
      <c r="P1346" s="22" t="s">
        <v>73</v>
      </c>
      <c r="Q1346" s="15" t="s">
        <v>1090</v>
      </c>
      <c r="R1346" s="18" t="s">
        <v>1090</v>
      </c>
      <c r="S1346" s="22" t="s">
        <v>73</v>
      </c>
      <c r="T1346" s="18" t="s">
        <v>1090</v>
      </c>
      <c r="U1346" s="18" t="s">
        <v>1090</v>
      </c>
      <c r="V1346" s="15"/>
      <c r="W1346" s="18" t="s">
        <v>2896</v>
      </c>
      <c r="X1346" s="18" t="s">
        <v>1061</v>
      </c>
      <c r="Y1346" s="15" t="s">
        <v>73</v>
      </c>
      <c r="Z1346" s="18" t="s">
        <v>2896</v>
      </c>
      <c r="AA1346" s="18" t="s">
        <v>96</v>
      </c>
      <c r="AB1346" s="18" t="s">
        <v>1096</v>
      </c>
      <c r="AC1346" s="67" t="str">
        <f>+VLOOKUP("*"&amp;L1346&amp;"*",'[2]REGISTROS SANITARIOS'!$D$1071:$E$1191,2,FALSE)</f>
        <v>SI</v>
      </c>
      <c r="AD1346" s="22" t="s">
        <v>1025</v>
      </c>
      <c r="AE1346" s="16">
        <v>45489</v>
      </c>
      <c r="AF1346" s="34" t="s">
        <v>73</v>
      </c>
      <c r="AG1346" s="24" t="s">
        <v>1049</v>
      </c>
      <c r="AH1346" s="18" t="s">
        <v>1049</v>
      </c>
      <c r="AI1346" s="18" t="s">
        <v>53</v>
      </c>
      <c r="AJ1346" s="17">
        <v>165</v>
      </c>
      <c r="AK1346" s="25">
        <v>165</v>
      </c>
      <c r="AL1346" s="25">
        <v>42700</v>
      </c>
      <c r="AM1346" s="35">
        <v>0.19</v>
      </c>
      <c r="AN1346" s="49">
        <f t="shared" si="202"/>
        <v>8384145</v>
      </c>
      <c r="AO1346" s="18" t="s">
        <v>1049</v>
      </c>
      <c r="AP1346" s="15" t="s">
        <v>1049</v>
      </c>
      <c r="AQ1346" s="43" t="str">
        <f t="shared" si="203"/>
        <v>SI</v>
      </c>
      <c r="AR1346" s="44">
        <f t="shared" si="204"/>
        <v>8384145</v>
      </c>
      <c r="AS1346" s="44">
        <f t="shared" si="205"/>
        <v>7045500</v>
      </c>
      <c r="AT1346" s="44">
        <f t="shared" si="206"/>
        <v>7045500</v>
      </c>
      <c r="AU1346" s="44">
        <f t="shared" si="207"/>
        <v>8384145</v>
      </c>
      <c r="AV1346" s="45" t="b">
        <f t="shared" si="208"/>
        <v>1</v>
      </c>
      <c r="AW1346" s="45" t="b">
        <f t="shared" si="209"/>
        <v>0</v>
      </c>
      <c r="AX1346" s="45"/>
    </row>
    <row r="1347" spans="1:50" s="36" customFormat="1" ht="27.75" customHeight="1" x14ac:dyDescent="0.15">
      <c r="A1347" s="36" t="str">
        <f t="shared" si="201"/>
        <v>DENTAL NADER S.A.S.301080203</v>
      </c>
      <c r="B1347" s="36" t="b">
        <f>+A1347='[1]Anexo 9'!A1347</f>
        <v>1</v>
      </c>
      <c r="C1347" s="18" t="s">
        <v>1032</v>
      </c>
      <c r="D1347" s="18" t="s">
        <v>1033</v>
      </c>
      <c r="E1347" s="15" t="s">
        <v>800</v>
      </c>
      <c r="F1347" s="15" t="s">
        <v>1056</v>
      </c>
      <c r="G1347" s="15">
        <f>+VLOOKUP(F1347,[3]Sheet1!$E$3:$G$74,3,FALSE)</f>
        <v>23</v>
      </c>
      <c r="H1347" s="15">
        <f>+VLOOKUP(D1347&amp;F1347,'TD para paquetes'!$E$3:$I$441,5,FALSE)</f>
        <v>23</v>
      </c>
      <c r="I1347" s="15" t="s">
        <v>1025</v>
      </c>
      <c r="J1347" s="15">
        <v>4</v>
      </c>
      <c r="K1347" s="15">
        <v>4</v>
      </c>
      <c r="L1347" s="15">
        <v>301080203</v>
      </c>
      <c r="M1347" s="15" t="s">
        <v>1097</v>
      </c>
      <c r="N1347" s="15" t="s">
        <v>995</v>
      </c>
      <c r="O1347" s="18" t="s">
        <v>1097</v>
      </c>
      <c r="P1347" s="22" t="s">
        <v>73</v>
      </c>
      <c r="Q1347" s="15" t="s">
        <v>1090</v>
      </c>
      <c r="R1347" s="18" t="s">
        <v>1090</v>
      </c>
      <c r="S1347" s="22" t="s">
        <v>73</v>
      </c>
      <c r="T1347" s="18" t="s">
        <v>1090</v>
      </c>
      <c r="U1347" s="18" t="s">
        <v>1090</v>
      </c>
      <c r="V1347" s="15"/>
      <c r="W1347" s="18" t="s">
        <v>2896</v>
      </c>
      <c r="X1347" s="18" t="s">
        <v>1061</v>
      </c>
      <c r="Y1347" s="15" t="s">
        <v>73</v>
      </c>
      <c r="Z1347" s="18" t="s">
        <v>2896</v>
      </c>
      <c r="AA1347" s="18" t="s">
        <v>96</v>
      </c>
      <c r="AB1347" s="18" t="s">
        <v>1096</v>
      </c>
      <c r="AC1347" s="67" t="str">
        <f>+VLOOKUP("*"&amp;L1347&amp;"*",'[2]REGISTROS SANITARIOS'!$D$1071:$E$1191,2,FALSE)</f>
        <v>SI</v>
      </c>
      <c r="AD1347" s="22" t="s">
        <v>1025</v>
      </c>
      <c r="AE1347" s="16">
        <v>45489</v>
      </c>
      <c r="AF1347" s="34" t="s">
        <v>73</v>
      </c>
      <c r="AG1347" s="24" t="s">
        <v>1049</v>
      </c>
      <c r="AH1347" s="18" t="s">
        <v>1049</v>
      </c>
      <c r="AI1347" s="18" t="s">
        <v>53</v>
      </c>
      <c r="AJ1347" s="17">
        <v>550</v>
      </c>
      <c r="AK1347" s="25">
        <v>550</v>
      </c>
      <c r="AL1347" s="25">
        <v>42700</v>
      </c>
      <c r="AM1347" s="35">
        <v>0.19</v>
      </c>
      <c r="AN1347" s="49">
        <f t="shared" si="202"/>
        <v>27947150</v>
      </c>
      <c r="AO1347" s="18" t="s">
        <v>1049</v>
      </c>
      <c r="AP1347" s="15" t="s">
        <v>1049</v>
      </c>
      <c r="AQ1347" s="43" t="str">
        <f t="shared" si="203"/>
        <v>SI</v>
      </c>
      <c r="AR1347" s="44">
        <f t="shared" si="204"/>
        <v>27947150</v>
      </c>
      <c r="AS1347" s="44">
        <f t="shared" si="205"/>
        <v>23485000</v>
      </c>
      <c r="AT1347" s="44">
        <f t="shared" si="206"/>
        <v>23485000</v>
      </c>
      <c r="AU1347" s="44">
        <f t="shared" si="207"/>
        <v>27947150</v>
      </c>
      <c r="AV1347" s="45" t="b">
        <f t="shared" si="208"/>
        <v>1</v>
      </c>
      <c r="AW1347" s="45" t="b">
        <f t="shared" si="209"/>
        <v>0</v>
      </c>
      <c r="AX1347" s="45"/>
    </row>
    <row r="1348" spans="1:50" s="36" customFormat="1" ht="27.75" customHeight="1" x14ac:dyDescent="0.15">
      <c r="A1348" s="36" t="str">
        <f t="shared" ref="A1348:A1411" si="210">+D1348&amp;L1348</f>
        <v>DENTAL NADER S.A.S.301080303</v>
      </c>
      <c r="B1348" s="36" t="b">
        <f>+A1348='[1]Anexo 9'!A1348</f>
        <v>1</v>
      </c>
      <c r="C1348" s="18" t="s">
        <v>1032</v>
      </c>
      <c r="D1348" s="18" t="s">
        <v>1033</v>
      </c>
      <c r="E1348" s="15" t="s">
        <v>800</v>
      </c>
      <c r="F1348" s="15" t="s">
        <v>1056</v>
      </c>
      <c r="G1348" s="15">
        <f>+VLOOKUP(F1348,[3]Sheet1!$E$3:$G$74,3,FALSE)</f>
        <v>23</v>
      </c>
      <c r="H1348" s="15">
        <f>+VLOOKUP(D1348&amp;F1348,'TD para paquetes'!$E$3:$I$441,5,FALSE)</f>
        <v>23</v>
      </c>
      <c r="I1348" s="15" t="s">
        <v>1025</v>
      </c>
      <c r="J1348" s="15">
        <v>4</v>
      </c>
      <c r="K1348" s="15">
        <v>4</v>
      </c>
      <c r="L1348" s="15">
        <v>301080303</v>
      </c>
      <c r="M1348" s="15" t="s">
        <v>1099</v>
      </c>
      <c r="N1348" s="15" t="s">
        <v>995</v>
      </c>
      <c r="O1348" s="18" t="s">
        <v>1099</v>
      </c>
      <c r="P1348" s="22" t="s">
        <v>73</v>
      </c>
      <c r="Q1348" s="15" t="s">
        <v>1090</v>
      </c>
      <c r="R1348" s="18" t="s">
        <v>1090</v>
      </c>
      <c r="S1348" s="22" t="s">
        <v>73</v>
      </c>
      <c r="T1348" s="18" t="s">
        <v>1090</v>
      </c>
      <c r="U1348" s="18" t="s">
        <v>1090</v>
      </c>
      <c r="V1348" s="15"/>
      <c r="W1348" s="18" t="s">
        <v>2896</v>
      </c>
      <c r="X1348" s="18" t="s">
        <v>1061</v>
      </c>
      <c r="Y1348" s="15" t="s">
        <v>73</v>
      </c>
      <c r="Z1348" s="18" t="s">
        <v>2896</v>
      </c>
      <c r="AA1348" s="18" t="s">
        <v>96</v>
      </c>
      <c r="AB1348" s="18" t="s">
        <v>1096</v>
      </c>
      <c r="AC1348" s="67" t="str">
        <f>+VLOOKUP("*"&amp;L1348&amp;"*",'[2]REGISTROS SANITARIOS'!$D$1071:$E$1191,2,FALSE)</f>
        <v>SI</v>
      </c>
      <c r="AD1348" s="22" t="s">
        <v>1025</v>
      </c>
      <c r="AE1348" s="16">
        <v>45489</v>
      </c>
      <c r="AF1348" s="34" t="s">
        <v>73</v>
      </c>
      <c r="AG1348" s="24" t="s">
        <v>1049</v>
      </c>
      <c r="AH1348" s="18" t="s">
        <v>1049</v>
      </c>
      <c r="AI1348" s="18" t="s">
        <v>53</v>
      </c>
      <c r="AJ1348" s="17">
        <v>357.5</v>
      </c>
      <c r="AK1348" s="25">
        <v>357.5</v>
      </c>
      <c r="AL1348" s="25">
        <v>42700</v>
      </c>
      <c r="AM1348" s="35">
        <v>0.19</v>
      </c>
      <c r="AN1348" s="49">
        <f t="shared" ref="AN1348:AN1411" si="211">+AL1348*((1+AM1348)*AK1348)</f>
        <v>18165647.499999996</v>
      </c>
      <c r="AO1348" s="18" t="s">
        <v>1049</v>
      </c>
      <c r="AP1348" s="15" t="s">
        <v>1049</v>
      </c>
      <c r="AQ1348" s="43" t="str">
        <f t="shared" ref="AQ1348:AQ1411" si="212">+IF(AK1348="","NO INDICA",IF(AJ1348=AK1348,"SI",IF(AK1348&gt;AJ1348,"MAYOR",IF(AK1348&lt;AJ1348,"MENOR"))))</f>
        <v>SI</v>
      </c>
      <c r="AR1348" s="44">
        <f t="shared" ref="AR1348:AR1411" si="213">+AJ1348*(AL1348*(1+AM1348))</f>
        <v>18165647.5</v>
      </c>
      <c r="AS1348" s="44">
        <f t="shared" ref="AS1348:AS1411" si="214">+AJ1348*AL1348</f>
        <v>15265250</v>
      </c>
      <c r="AT1348" s="44">
        <f t="shared" ref="AT1348:AT1411" si="215">+AL1348*AK1348</f>
        <v>15265250</v>
      </c>
      <c r="AU1348" s="44">
        <f t="shared" ref="AU1348:AU1411" si="216">+AK1348*(AL1348*(1+AM1348))</f>
        <v>18165647.5</v>
      </c>
      <c r="AV1348" s="45" t="b">
        <f t="shared" ref="AV1348:AV1411" si="217">+IFERROR(AU1348=AN1348,"FALSO")</f>
        <v>1</v>
      </c>
      <c r="AW1348" s="45" t="b">
        <f t="shared" ref="AW1348:AW1411" si="218">+AS1348=AN1348</f>
        <v>0</v>
      </c>
      <c r="AX1348" s="45"/>
    </row>
    <row r="1349" spans="1:50" s="36" customFormat="1" ht="27.75" customHeight="1" x14ac:dyDescent="0.15">
      <c r="A1349" s="36" t="str">
        <f t="shared" si="210"/>
        <v>DENTAL NADER S.A.S.301080403</v>
      </c>
      <c r="B1349" s="36" t="b">
        <f>+A1349='[1]Anexo 9'!A1349</f>
        <v>1</v>
      </c>
      <c r="C1349" s="18" t="s">
        <v>1032</v>
      </c>
      <c r="D1349" s="18" t="s">
        <v>1033</v>
      </c>
      <c r="E1349" s="15" t="s">
        <v>800</v>
      </c>
      <c r="F1349" s="15" t="s">
        <v>1056</v>
      </c>
      <c r="G1349" s="15">
        <f>+VLOOKUP(F1349,[3]Sheet1!$E$3:$G$74,3,FALSE)</f>
        <v>23</v>
      </c>
      <c r="H1349" s="15">
        <f>+VLOOKUP(D1349&amp;F1349,'TD para paquetes'!$E$3:$I$441,5,FALSE)</f>
        <v>23</v>
      </c>
      <c r="I1349" s="15" t="s">
        <v>1025</v>
      </c>
      <c r="J1349" s="15">
        <v>4</v>
      </c>
      <c r="K1349" s="15">
        <v>4</v>
      </c>
      <c r="L1349" s="15">
        <v>301080403</v>
      </c>
      <c r="M1349" s="15" t="s">
        <v>1101</v>
      </c>
      <c r="N1349" s="15" t="s">
        <v>995</v>
      </c>
      <c r="O1349" s="18" t="s">
        <v>1101</v>
      </c>
      <c r="P1349" s="22" t="s">
        <v>73</v>
      </c>
      <c r="Q1349" s="15" t="s">
        <v>1090</v>
      </c>
      <c r="R1349" s="18" t="s">
        <v>1090</v>
      </c>
      <c r="S1349" s="22" t="s">
        <v>73</v>
      </c>
      <c r="T1349" s="18" t="s">
        <v>1090</v>
      </c>
      <c r="U1349" s="18" t="s">
        <v>1090</v>
      </c>
      <c r="V1349" s="15"/>
      <c r="W1349" s="18" t="s">
        <v>2896</v>
      </c>
      <c r="X1349" s="18" t="s">
        <v>1061</v>
      </c>
      <c r="Y1349" s="15" t="s">
        <v>73</v>
      </c>
      <c r="Z1349" s="18" t="s">
        <v>2896</v>
      </c>
      <c r="AA1349" s="18" t="s">
        <v>96</v>
      </c>
      <c r="AB1349" s="18" t="s">
        <v>1096</v>
      </c>
      <c r="AC1349" s="67" t="str">
        <f>+VLOOKUP("*"&amp;L1349&amp;"*",'[2]REGISTROS SANITARIOS'!$D$1071:$E$1191,2,FALSE)</f>
        <v>SI</v>
      </c>
      <c r="AD1349" s="22" t="s">
        <v>1025</v>
      </c>
      <c r="AE1349" s="16">
        <v>45489</v>
      </c>
      <c r="AF1349" s="34" t="s">
        <v>73</v>
      </c>
      <c r="AG1349" s="24" t="s">
        <v>1049</v>
      </c>
      <c r="AH1349" s="18" t="s">
        <v>1049</v>
      </c>
      <c r="AI1349" s="18" t="s">
        <v>53</v>
      </c>
      <c r="AJ1349" s="17">
        <v>341</v>
      </c>
      <c r="AK1349" s="25">
        <v>341</v>
      </c>
      <c r="AL1349" s="25">
        <v>42700</v>
      </c>
      <c r="AM1349" s="35">
        <v>0.19</v>
      </c>
      <c r="AN1349" s="49">
        <f t="shared" si="211"/>
        <v>17327233</v>
      </c>
      <c r="AO1349" s="18" t="s">
        <v>1049</v>
      </c>
      <c r="AP1349" s="15" t="s">
        <v>1049</v>
      </c>
      <c r="AQ1349" s="43" t="str">
        <f t="shared" si="212"/>
        <v>SI</v>
      </c>
      <c r="AR1349" s="44">
        <f t="shared" si="213"/>
        <v>17327233</v>
      </c>
      <c r="AS1349" s="44">
        <f t="shared" si="214"/>
        <v>14560700</v>
      </c>
      <c r="AT1349" s="44">
        <f t="shared" si="215"/>
        <v>14560700</v>
      </c>
      <c r="AU1349" s="44">
        <f t="shared" si="216"/>
        <v>17327233</v>
      </c>
      <c r="AV1349" s="45" t="b">
        <f t="shared" si="217"/>
        <v>1</v>
      </c>
      <c r="AW1349" s="45" t="b">
        <f t="shared" si="218"/>
        <v>0</v>
      </c>
      <c r="AX1349" s="45"/>
    </row>
    <row r="1350" spans="1:50" s="36" customFormat="1" ht="27.75" customHeight="1" x14ac:dyDescent="0.15">
      <c r="A1350" s="36" t="str">
        <f t="shared" si="210"/>
        <v>DENTAL NADER S.A.S.301080503</v>
      </c>
      <c r="B1350" s="36" t="b">
        <f>+A1350='[1]Anexo 9'!A1350</f>
        <v>1</v>
      </c>
      <c r="C1350" s="18" t="s">
        <v>1032</v>
      </c>
      <c r="D1350" s="18" t="s">
        <v>1033</v>
      </c>
      <c r="E1350" s="15" t="s">
        <v>800</v>
      </c>
      <c r="F1350" s="15" t="s">
        <v>1056</v>
      </c>
      <c r="G1350" s="15">
        <f>+VLOOKUP(F1350,[3]Sheet1!$E$3:$G$74,3,FALSE)</f>
        <v>23</v>
      </c>
      <c r="H1350" s="15">
        <f>+VLOOKUP(D1350&amp;F1350,'TD para paquetes'!$E$3:$I$441,5,FALSE)</f>
        <v>23</v>
      </c>
      <c r="I1350" s="15" t="s">
        <v>1025</v>
      </c>
      <c r="J1350" s="15">
        <v>4</v>
      </c>
      <c r="K1350" s="15">
        <v>4</v>
      </c>
      <c r="L1350" s="15">
        <v>301080503</v>
      </c>
      <c r="M1350" s="15" t="s">
        <v>1103</v>
      </c>
      <c r="N1350" s="15" t="s">
        <v>995</v>
      </c>
      <c r="O1350" s="18" t="s">
        <v>1103</v>
      </c>
      <c r="P1350" s="22" t="s">
        <v>73</v>
      </c>
      <c r="Q1350" s="15" t="s">
        <v>1090</v>
      </c>
      <c r="R1350" s="18" t="s">
        <v>1090</v>
      </c>
      <c r="S1350" s="22" t="s">
        <v>73</v>
      </c>
      <c r="T1350" s="18" t="s">
        <v>1090</v>
      </c>
      <c r="U1350" s="18" t="s">
        <v>1090</v>
      </c>
      <c r="V1350" s="15"/>
      <c r="W1350" s="18" t="s">
        <v>2896</v>
      </c>
      <c r="X1350" s="18" t="s">
        <v>1061</v>
      </c>
      <c r="Y1350" s="15" t="s">
        <v>73</v>
      </c>
      <c r="Z1350" s="18" t="s">
        <v>2896</v>
      </c>
      <c r="AA1350" s="18" t="s">
        <v>96</v>
      </c>
      <c r="AB1350" s="18" t="s">
        <v>1096</v>
      </c>
      <c r="AC1350" s="67" t="str">
        <f>+VLOOKUP("*"&amp;L1350&amp;"*",'[2]REGISTROS SANITARIOS'!$D$1071:$E$1191,2,FALSE)</f>
        <v>SI</v>
      </c>
      <c r="AD1350" s="22" t="s">
        <v>1025</v>
      </c>
      <c r="AE1350" s="16">
        <v>45489</v>
      </c>
      <c r="AF1350" s="34" t="s">
        <v>73</v>
      </c>
      <c r="AG1350" s="24" t="s">
        <v>1049</v>
      </c>
      <c r="AH1350" s="18" t="s">
        <v>1049</v>
      </c>
      <c r="AI1350" s="18" t="s">
        <v>53</v>
      </c>
      <c r="AJ1350" s="17">
        <v>110</v>
      </c>
      <c r="AK1350" s="25">
        <v>110</v>
      </c>
      <c r="AL1350" s="25">
        <v>42700</v>
      </c>
      <c r="AM1350" s="35">
        <v>0.19</v>
      </c>
      <c r="AN1350" s="49">
        <f t="shared" si="211"/>
        <v>5589430</v>
      </c>
      <c r="AO1350" s="18" t="s">
        <v>1049</v>
      </c>
      <c r="AP1350" s="15" t="s">
        <v>1049</v>
      </c>
      <c r="AQ1350" s="43" t="str">
        <f t="shared" si="212"/>
        <v>SI</v>
      </c>
      <c r="AR1350" s="44">
        <f t="shared" si="213"/>
        <v>5589430</v>
      </c>
      <c r="AS1350" s="44">
        <f t="shared" si="214"/>
        <v>4697000</v>
      </c>
      <c r="AT1350" s="44">
        <f t="shared" si="215"/>
        <v>4697000</v>
      </c>
      <c r="AU1350" s="44">
        <f t="shared" si="216"/>
        <v>5589430</v>
      </c>
      <c r="AV1350" s="45" t="b">
        <f t="shared" si="217"/>
        <v>1</v>
      </c>
      <c r="AW1350" s="45" t="b">
        <f t="shared" si="218"/>
        <v>0</v>
      </c>
      <c r="AX1350" s="45"/>
    </row>
    <row r="1351" spans="1:50" s="36" customFormat="1" ht="27.75" customHeight="1" x14ac:dyDescent="0.15">
      <c r="A1351" s="36" t="str">
        <f t="shared" si="210"/>
        <v>DENTAL NADER S.A.S.301080603</v>
      </c>
      <c r="B1351" s="36" t="b">
        <f>+A1351='[1]Anexo 9'!A1351</f>
        <v>1</v>
      </c>
      <c r="C1351" s="18" t="s">
        <v>1032</v>
      </c>
      <c r="D1351" s="18" t="s">
        <v>1033</v>
      </c>
      <c r="E1351" s="15" t="s">
        <v>800</v>
      </c>
      <c r="F1351" s="15" t="s">
        <v>1056</v>
      </c>
      <c r="G1351" s="15">
        <f>+VLOOKUP(F1351,[3]Sheet1!$E$3:$G$74,3,FALSE)</f>
        <v>23</v>
      </c>
      <c r="H1351" s="15">
        <f>+VLOOKUP(D1351&amp;F1351,'TD para paquetes'!$E$3:$I$441,5,FALSE)</f>
        <v>23</v>
      </c>
      <c r="I1351" s="15" t="s">
        <v>1025</v>
      </c>
      <c r="J1351" s="15">
        <v>4</v>
      </c>
      <c r="K1351" s="15">
        <v>4</v>
      </c>
      <c r="L1351" s="15">
        <v>301080603</v>
      </c>
      <c r="M1351" s="15" t="s">
        <v>1105</v>
      </c>
      <c r="N1351" s="15" t="s">
        <v>995</v>
      </c>
      <c r="O1351" s="18" t="s">
        <v>1105</v>
      </c>
      <c r="P1351" s="22" t="s">
        <v>73</v>
      </c>
      <c r="Q1351" s="15" t="s">
        <v>1090</v>
      </c>
      <c r="R1351" s="18" t="s">
        <v>1090</v>
      </c>
      <c r="S1351" s="22" t="s">
        <v>73</v>
      </c>
      <c r="T1351" s="18" t="s">
        <v>1090</v>
      </c>
      <c r="U1351" s="18" t="s">
        <v>1090</v>
      </c>
      <c r="V1351" s="15"/>
      <c r="W1351" s="18" t="s">
        <v>2896</v>
      </c>
      <c r="X1351" s="18" t="s">
        <v>1061</v>
      </c>
      <c r="Y1351" s="15" t="s">
        <v>73</v>
      </c>
      <c r="Z1351" s="18" t="s">
        <v>2896</v>
      </c>
      <c r="AA1351" s="18" t="s">
        <v>96</v>
      </c>
      <c r="AB1351" s="18" t="s">
        <v>1096</v>
      </c>
      <c r="AC1351" s="67" t="str">
        <f>+VLOOKUP("*"&amp;L1351&amp;"*",'[2]REGISTROS SANITARIOS'!$D$1071:$E$1191,2,FALSE)</f>
        <v>SI</v>
      </c>
      <c r="AD1351" s="22" t="s">
        <v>1025</v>
      </c>
      <c r="AE1351" s="16">
        <v>45489</v>
      </c>
      <c r="AF1351" s="34" t="s">
        <v>73</v>
      </c>
      <c r="AG1351" s="24" t="s">
        <v>1049</v>
      </c>
      <c r="AH1351" s="18" t="s">
        <v>1049</v>
      </c>
      <c r="AI1351" s="18" t="s">
        <v>53</v>
      </c>
      <c r="AJ1351" s="17">
        <v>110</v>
      </c>
      <c r="AK1351" s="25">
        <v>110</v>
      </c>
      <c r="AL1351" s="25">
        <v>42700</v>
      </c>
      <c r="AM1351" s="35">
        <v>0.19</v>
      </c>
      <c r="AN1351" s="49">
        <f t="shared" si="211"/>
        <v>5589430</v>
      </c>
      <c r="AO1351" s="18" t="s">
        <v>1049</v>
      </c>
      <c r="AP1351" s="15" t="s">
        <v>1049</v>
      </c>
      <c r="AQ1351" s="43" t="str">
        <f t="shared" si="212"/>
        <v>SI</v>
      </c>
      <c r="AR1351" s="44">
        <f t="shared" si="213"/>
        <v>5589430</v>
      </c>
      <c r="AS1351" s="44">
        <f t="shared" si="214"/>
        <v>4697000</v>
      </c>
      <c r="AT1351" s="44">
        <f t="shared" si="215"/>
        <v>4697000</v>
      </c>
      <c r="AU1351" s="44">
        <f t="shared" si="216"/>
        <v>5589430</v>
      </c>
      <c r="AV1351" s="45" t="b">
        <f t="shared" si="217"/>
        <v>1</v>
      </c>
      <c r="AW1351" s="45" t="b">
        <f t="shared" si="218"/>
        <v>0</v>
      </c>
      <c r="AX1351" s="45"/>
    </row>
    <row r="1352" spans="1:50" s="36" customFormat="1" ht="27.75" customHeight="1" x14ac:dyDescent="0.15">
      <c r="A1352" s="36" t="str">
        <f t="shared" si="210"/>
        <v>DENTAL NADER S.A.S.301080703</v>
      </c>
      <c r="B1352" s="36" t="b">
        <f>+A1352='[1]Anexo 9'!A1352</f>
        <v>1</v>
      </c>
      <c r="C1352" s="18" t="s">
        <v>1032</v>
      </c>
      <c r="D1352" s="18" t="s">
        <v>1033</v>
      </c>
      <c r="E1352" s="15" t="s">
        <v>800</v>
      </c>
      <c r="F1352" s="15" t="s">
        <v>1056</v>
      </c>
      <c r="G1352" s="15">
        <f>+VLOOKUP(F1352,[3]Sheet1!$E$3:$G$74,3,FALSE)</f>
        <v>23</v>
      </c>
      <c r="H1352" s="15">
        <f>+VLOOKUP(D1352&amp;F1352,'TD para paquetes'!$E$3:$I$441,5,FALSE)</f>
        <v>23</v>
      </c>
      <c r="I1352" s="15" t="s">
        <v>1025</v>
      </c>
      <c r="J1352" s="15">
        <v>4</v>
      </c>
      <c r="K1352" s="15">
        <v>4</v>
      </c>
      <c r="L1352" s="15">
        <v>301080703</v>
      </c>
      <c r="M1352" s="15" t="s">
        <v>1107</v>
      </c>
      <c r="N1352" s="15" t="s">
        <v>995</v>
      </c>
      <c r="O1352" s="18" t="s">
        <v>1107</v>
      </c>
      <c r="P1352" s="22" t="s">
        <v>73</v>
      </c>
      <c r="Q1352" s="15" t="s">
        <v>1090</v>
      </c>
      <c r="R1352" s="18" t="s">
        <v>1090</v>
      </c>
      <c r="S1352" s="22" t="s">
        <v>73</v>
      </c>
      <c r="T1352" s="18" t="s">
        <v>1090</v>
      </c>
      <c r="U1352" s="18" t="s">
        <v>1090</v>
      </c>
      <c r="V1352" s="15"/>
      <c r="W1352" s="18" t="s">
        <v>2896</v>
      </c>
      <c r="X1352" s="18" t="s">
        <v>1061</v>
      </c>
      <c r="Y1352" s="15" t="s">
        <v>73</v>
      </c>
      <c r="Z1352" s="18" t="s">
        <v>2896</v>
      </c>
      <c r="AA1352" s="18" t="s">
        <v>96</v>
      </c>
      <c r="AB1352" s="18" t="s">
        <v>1096</v>
      </c>
      <c r="AC1352" s="67" t="str">
        <f>+VLOOKUP("*"&amp;L1352&amp;"*",'[2]REGISTROS SANITARIOS'!$D$1071:$E$1191,2,FALSE)</f>
        <v>SI</v>
      </c>
      <c r="AD1352" s="22" t="s">
        <v>1025</v>
      </c>
      <c r="AE1352" s="16">
        <v>45489</v>
      </c>
      <c r="AF1352" s="34" t="s">
        <v>73</v>
      </c>
      <c r="AG1352" s="24" t="s">
        <v>1049</v>
      </c>
      <c r="AH1352" s="18" t="s">
        <v>1049</v>
      </c>
      <c r="AI1352" s="18" t="s">
        <v>53</v>
      </c>
      <c r="AJ1352" s="17">
        <v>82.5</v>
      </c>
      <c r="AK1352" s="25">
        <v>82.5</v>
      </c>
      <c r="AL1352" s="25">
        <v>42700</v>
      </c>
      <c r="AM1352" s="35">
        <v>0.19</v>
      </c>
      <c r="AN1352" s="49">
        <f t="shared" si="211"/>
        <v>4192072.5</v>
      </c>
      <c r="AO1352" s="18" t="s">
        <v>1049</v>
      </c>
      <c r="AP1352" s="15" t="s">
        <v>1049</v>
      </c>
      <c r="AQ1352" s="43" t="str">
        <f t="shared" si="212"/>
        <v>SI</v>
      </c>
      <c r="AR1352" s="44">
        <f t="shared" si="213"/>
        <v>4192072.5</v>
      </c>
      <c r="AS1352" s="44">
        <f t="shared" si="214"/>
        <v>3522750</v>
      </c>
      <c r="AT1352" s="44">
        <f t="shared" si="215"/>
        <v>3522750</v>
      </c>
      <c r="AU1352" s="44">
        <f t="shared" si="216"/>
        <v>4192072.5</v>
      </c>
      <c r="AV1352" s="45" t="b">
        <f t="shared" si="217"/>
        <v>1</v>
      </c>
      <c r="AW1352" s="45" t="b">
        <f t="shared" si="218"/>
        <v>0</v>
      </c>
      <c r="AX1352" s="45"/>
    </row>
    <row r="1353" spans="1:50" s="36" customFormat="1" ht="27.75" customHeight="1" x14ac:dyDescent="0.15">
      <c r="A1353" s="36" t="str">
        <f t="shared" si="210"/>
        <v>DENTAL NADER S.A.S.301080803</v>
      </c>
      <c r="B1353" s="36" t="b">
        <f>+A1353='[1]Anexo 9'!A1353</f>
        <v>1</v>
      </c>
      <c r="C1353" s="18" t="s">
        <v>1032</v>
      </c>
      <c r="D1353" s="18" t="s">
        <v>1033</v>
      </c>
      <c r="E1353" s="15" t="s">
        <v>800</v>
      </c>
      <c r="F1353" s="15" t="s">
        <v>1056</v>
      </c>
      <c r="G1353" s="15">
        <f>+VLOOKUP(F1353,[3]Sheet1!$E$3:$G$74,3,FALSE)</f>
        <v>23</v>
      </c>
      <c r="H1353" s="15">
        <f>+VLOOKUP(D1353&amp;F1353,'TD para paquetes'!$E$3:$I$441,5,FALSE)</f>
        <v>23</v>
      </c>
      <c r="I1353" s="15" t="s">
        <v>1025</v>
      </c>
      <c r="J1353" s="15">
        <v>4</v>
      </c>
      <c r="K1353" s="15">
        <v>4</v>
      </c>
      <c r="L1353" s="15">
        <v>301080803</v>
      </c>
      <c r="M1353" s="15" t="s">
        <v>1109</v>
      </c>
      <c r="N1353" s="15" t="s">
        <v>995</v>
      </c>
      <c r="O1353" s="18" t="s">
        <v>1109</v>
      </c>
      <c r="P1353" s="22" t="s">
        <v>73</v>
      </c>
      <c r="Q1353" s="15" t="s">
        <v>1090</v>
      </c>
      <c r="R1353" s="18" t="s">
        <v>1090</v>
      </c>
      <c r="S1353" s="22" t="s">
        <v>73</v>
      </c>
      <c r="T1353" s="18" t="s">
        <v>1090</v>
      </c>
      <c r="U1353" s="18" t="s">
        <v>1090</v>
      </c>
      <c r="V1353" s="15"/>
      <c r="W1353" s="18" t="s">
        <v>2896</v>
      </c>
      <c r="X1353" s="18" t="s">
        <v>1061</v>
      </c>
      <c r="Y1353" s="15" t="s">
        <v>73</v>
      </c>
      <c r="Z1353" s="18" t="s">
        <v>2896</v>
      </c>
      <c r="AA1353" s="18" t="s">
        <v>96</v>
      </c>
      <c r="AB1353" s="18" t="s">
        <v>1096</v>
      </c>
      <c r="AC1353" s="67" t="str">
        <f>+VLOOKUP("*"&amp;L1353&amp;"*",'[2]REGISTROS SANITARIOS'!$D$1071:$E$1191,2,FALSE)</f>
        <v>SI</v>
      </c>
      <c r="AD1353" s="22" t="s">
        <v>1025</v>
      </c>
      <c r="AE1353" s="16">
        <v>45489</v>
      </c>
      <c r="AF1353" s="34" t="s">
        <v>73</v>
      </c>
      <c r="AG1353" s="24" t="s">
        <v>1049</v>
      </c>
      <c r="AH1353" s="18" t="s">
        <v>1049</v>
      </c>
      <c r="AI1353" s="18" t="s">
        <v>53</v>
      </c>
      <c r="AJ1353" s="17">
        <v>2.75</v>
      </c>
      <c r="AK1353" s="25">
        <v>2.75</v>
      </c>
      <c r="AL1353" s="25">
        <v>53200</v>
      </c>
      <c r="AM1353" s="35">
        <v>0.19</v>
      </c>
      <c r="AN1353" s="49">
        <f t="shared" si="211"/>
        <v>174097</v>
      </c>
      <c r="AO1353" s="18" t="s">
        <v>1049</v>
      </c>
      <c r="AP1353" s="15" t="s">
        <v>1049</v>
      </c>
      <c r="AQ1353" s="43" t="str">
        <f t="shared" si="212"/>
        <v>SI</v>
      </c>
      <c r="AR1353" s="44">
        <f t="shared" si="213"/>
        <v>174097</v>
      </c>
      <c r="AS1353" s="44">
        <f t="shared" si="214"/>
        <v>146300</v>
      </c>
      <c r="AT1353" s="44">
        <f t="shared" si="215"/>
        <v>146300</v>
      </c>
      <c r="AU1353" s="44">
        <f t="shared" si="216"/>
        <v>174097</v>
      </c>
      <c r="AV1353" s="45" t="b">
        <f t="shared" si="217"/>
        <v>1</v>
      </c>
      <c r="AW1353" s="45" t="b">
        <f t="shared" si="218"/>
        <v>0</v>
      </c>
      <c r="AX1353" s="45"/>
    </row>
    <row r="1354" spans="1:50" s="36" customFormat="1" ht="27.75" customHeight="1" x14ac:dyDescent="0.15">
      <c r="A1354" s="36" t="str">
        <f t="shared" si="210"/>
        <v>DENTAL NADER S.A.S.301081403</v>
      </c>
      <c r="B1354" s="36" t="b">
        <f>+A1354='[1]Anexo 9'!A1354</f>
        <v>1</v>
      </c>
      <c r="C1354" s="18" t="s">
        <v>1032</v>
      </c>
      <c r="D1354" s="18" t="s">
        <v>1033</v>
      </c>
      <c r="E1354" s="15" t="s">
        <v>800</v>
      </c>
      <c r="F1354" s="15" t="s">
        <v>1056</v>
      </c>
      <c r="G1354" s="15">
        <f>+VLOOKUP(F1354,[3]Sheet1!$E$3:$G$74,3,FALSE)</f>
        <v>23</v>
      </c>
      <c r="H1354" s="15">
        <f>+VLOOKUP(D1354&amp;F1354,'TD para paquetes'!$E$3:$I$441,5,FALSE)</f>
        <v>23</v>
      </c>
      <c r="I1354" s="15" t="s">
        <v>1025</v>
      </c>
      <c r="J1354" s="15">
        <v>4</v>
      </c>
      <c r="K1354" s="15">
        <v>4</v>
      </c>
      <c r="L1354" s="15">
        <v>301081403</v>
      </c>
      <c r="M1354" s="15" t="s">
        <v>1111</v>
      </c>
      <c r="N1354" s="15" t="s">
        <v>995</v>
      </c>
      <c r="O1354" s="18" t="s">
        <v>1111</v>
      </c>
      <c r="P1354" s="22" t="s">
        <v>73</v>
      </c>
      <c r="Q1354" s="15" t="s">
        <v>1090</v>
      </c>
      <c r="R1354" s="18" t="s">
        <v>1090</v>
      </c>
      <c r="S1354" s="22" t="s">
        <v>73</v>
      </c>
      <c r="T1354" s="18" t="s">
        <v>1090</v>
      </c>
      <c r="U1354" s="18" t="s">
        <v>1090</v>
      </c>
      <c r="V1354" s="15"/>
      <c r="W1354" s="18" t="s">
        <v>2896</v>
      </c>
      <c r="X1354" s="18" t="s">
        <v>1061</v>
      </c>
      <c r="Y1354" s="15" t="s">
        <v>73</v>
      </c>
      <c r="Z1354" s="18" t="s">
        <v>2896</v>
      </c>
      <c r="AA1354" s="18" t="s">
        <v>96</v>
      </c>
      <c r="AB1354" s="18" t="s">
        <v>1096</v>
      </c>
      <c r="AC1354" s="67" t="str">
        <f>+VLOOKUP("*"&amp;L1354&amp;"*",'[2]REGISTROS SANITARIOS'!$D$1071:$E$1191,2,FALSE)</f>
        <v>SI</v>
      </c>
      <c r="AD1354" s="22" t="s">
        <v>1025</v>
      </c>
      <c r="AE1354" s="16">
        <v>45489</v>
      </c>
      <c r="AF1354" s="34" t="s">
        <v>73</v>
      </c>
      <c r="AG1354" s="24" t="s">
        <v>1049</v>
      </c>
      <c r="AH1354" s="18" t="s">
        <v>1049</v>
      </c>
      <c r="AI1354" s="18" t="s">
        <v>53</v>
      </c>
      <c r="AJ1354" s="17">
        <v>82.5</v>
      </c>
      <c r="AK1354" s="25">
        <v>82.5</v>
      </c>
      <c r="AL1354" s="25">
        <v>42700</v>
      </c>
      <c r="AM1354" s="35">
        <v>0.19</v>
      </c>
      <c r="AN1354" s="49">
        <f t="shared" si="211"/>
        <v>4192072.5</v>
      </c>
      <c r="AO1354" s="18" t="s">
        <v>1049</v>
      </c>
      <c r="AP1354" s="15" t="s">
        <v>1049</v>
      </c>
      <c r="AQ1354" s="43" t="str">
        <f t="shared" si="212"/>
        <v>SI</v>
      </c>
      <c r="AR1354" s="44">
        <f t="shared" si="213"/>
        <v>4192072.5</v>
      </c>
      <c r="AS1354" s="44">
        <f t="shared" si="214"/>
        <v>3522750</v>
      </c>
      <c r="AT1354" s="44">
        <f t="shared" si="215"/>
        <v>3522750</v>
      </c>
      <c r="AU1354" s="44">
        <f t="shared" si="216"/>
        <v>4192072.5</v>
      </c>
      <c r="AV1354" s="45" t="b">
        <f t="shared" si="217"/>
        <v>1</v>
      </c>
      <c r="AW1354" s="45" t="b">
        <f t="shared" si="218"/>
        <v>0</v>
      </c>
      <c r="AX1354" s="45"/>
    </row>
    <row r="1355" spans="1:50" s="36" customFormat="1" ht="27.75" customHeight="1" x14ac:dyDescent="0.15">
      <c r="A1355" s="36" t="str">
        <f t="shared" si="210"/>
        <v>DENTAL NADER S.A.S.301081503</v>
      </c>
      <c r="B1355" s="36" t="b">
        <f>+A1355='[1]Anexo 9'!A1355</f>
        <v>1</v>
      </c>
      <c r="C1355" s="18" t="s">
        <v>1032</v>
      </c>
      <c r="D1355" s="18" t="s">
        <v>1033</v>
      </c>
      <c r="E1355" s="15" t="s">
        <v>800</v>
      </c>
      <c r="F1355" s="15" t="s">
        <v>1056</v>
      </c>
      <c r="G1355" s="15">
        <f>+VLOOKUP(F1355,[3]Sheet1!$E$3:$G$74,3,FALSE)</f>
        <v>23</v>
      </c>
      <c r="H1355" s="15">
        <f>+VLOOKUP(D1355&amp;F1355,'TD para paquetes'!$E$3:$I$441,5,FALSE)</f>
        <v>23</v>
      </c>
      <c r="I1355" s="15" t="s">
        <v>1025</v>
      </c>
      <c r="J1355" s="15">
        <v>4</v>
      </c>
      <c r="K1355" s="15">
        <v>4</v>
      </c>
      <c r="L1355" s="15">
        <v>301081503</v>
      </c>
      <c r="M1355" s="15" t="s">
        <v>1113</v>
      </c>
      <c r="N1355" s="15" t="s">
        <v>995</v>
      </c>
      <c r="O1355" s="18" t="s">
        <v>1113</v>
      </c>
      <c r="P1355" s="22" t="s">
        <v>73</v>
      </c>
      <c r="Q1355" s="15" t="s">
        <v>1090</v>
      </c>
      <c r="R1355" s="18" t="s">
        <v>1090</v>
      </c>
      <c r="S1355" s="22" t="s">
        <v>73</v>
      </c>
      <c r="T1355" s="18" t="s">
        <v>1090</v>
      </c>
      <c r="U1355" s="18" t="s">
        <v>1090</v>
      </c>
      <c r="V1355" s="15"/>
      <c r="W1355" s="18" t="s">
        <v>2896</v>
      </c>
      <c r="X1355" s="18" t="s">
        <v>1061</v>
      </c>
      <c r="Y1355" s="15" t="s">
        <v>73</v>
      </c>
      <c r="Z1355" s="18" t="s">
        <v>2896</v>
      </c>
      <c r="AA1355" s="18" t="s">
        <v>96</v>
      </c>
      <c r="AB1355" s="18" t="s">
        <v>1096</v>
      </c>
      <c r="AC1355" s="67" t="str">
        <f>+VLOOKUP("*"&amp;L1355&amp;"*",'[2]REGISTROS SANITARIOS'!$D$1071:$E$1191,2,FALSE)</f>
        <v>SI</v>
      </c>
      <c r="AD1355" s="22" t="s">
        <v>1025</v>
      </c>
      <c r="AE1355" s="16">
        <v>45489</v>
      </c>
      <c r="AF1355" s="34" t="s">
        <v>73</v>
      </c>
      <c r="AG1355" s="24" t="s">
        <v>1049</v>
      </c>
      <c r="AH1355" s="18" t="s">
        <v>1049</v>
      </c>
      <c r="AI1355" s="18" t="s">
        <v>53</v>
      </c>
      <c r="AJ1355" s="17">
        <v>16.5</v>
      </c>
      <c r="AK1355" s="25">
        <v>16.5</v>
      </c>
      <c r="AL1355" s="25">
        <v>42700</v>
      </c>
      <c r="AM1355" s="35">
        <v>0.19</v>
      </c>
      <c r="AN1355" s="49">
        <f t="shared" si="211"/>
        <v>838414.49999999988</v>
      </c>
      <c r="AO1355" s="18" t="s">
        <v>1049</v>
      </c>
      <c r="AP1355" s="15" t="s">
        <v>1049</v>
      </c>
      <c r="AQ1355" s="43" t="str">
        <f t="shared" si="212"/>
        <v>SI</v>
      </c>
      <c r="AR1355" s="44">
        <f t="shared" si="213"/>
        <v>838414.5</v>
      </c>
      <c r="AS1355" s="44">
        <f t="shared" si="214"/>
        <v>704550</v>
      </c>
      <c r="AT1355" s="44">
        <f t="shared" si="215"/>
        <v>704550</v>
      </c>
      <c r="AU1355" s="44">
        <f t="shared" si="216"/>
        <v>838414.5</v>
      </c>
      <c r="AV1355" s="45" t="b">
        <f t="shared" si="217"/>
        <v>1</v>
      </c>
      <c r="AW1355" s="45" t="b">
        <f t="shared" si="218"/>
        <v>0</v>
      </c>
      <c r="AX1355" s="45"/>
    </row>
    <row r="1356" spans="1:50" s="36" customFormat="1" ht="27.75" customHeight="1" x14ac:dyDescent="0.15">
      <c r="A1356" s="36" t="str">
        <f t="shared" si="210"/>
        <v>DENTAL NADER S.A.S.301081603</v>
      </c>
      <c r="B1356" s="36" t="b">
        <f>+A1356='[1]Anexo 9'!A1356</f>
        <v>1</v>
      </c>
      <c r="C1356" s="18" t="s">
        <v>1032</v>
      </c>
      <c r="D1356" s="18" t="s">
        <v>1033</v>
      </c>
      <c r="E1356" s="15" t="s">
        <v>800</v>
      </c>
      <c r="F1356" s="15" t="s">
        <v>1056</v>
      </c>
      <c r="G1356" s="15">
        <f>+VLOOKUP(F1356,[3]Sheet1!$E$3:$G$74,3,FALSE)</f>
        <v>23</v>
      </c>
      <c r="H1356" s="15">
        <f>+VLOOKUP(D1356&amp;F1356,'TD para paquetes'!$E$3:$I$441,5,FALSE)</f>
        <v>23</v>
      </c>
      <c r="I1356" s="15" t="s">
        <v>1025</v>
      </c>
      <c r="J1356" s="15">
        <v>4</v>
      </c>
      <c r="K1356" s="15">
        <v>4</v>
      </c>
      <c r="L1356" s="15">
        <v>301081603</v>
      </c>
      <c r="M1356" s="15" t="s">
        <v>1115</v>
      </c>
      <c r="N1356" s="15" t="s">
        <v>995</v>
      </c>
      <c r="O1356" s="18" t="s">
        <v>1115</v>
      </c>
      <c r="P1356" s="22" t="s">
        <v>73</v>
      </c>
      <c r="Q1356" s="15" t="s">
        <v>1090</v>
      </c>
      <c r="R1356" s="18" t="s">
        <v>1090</v>
      </c>
      <c r="S1356" s="22" t="s">
        <v>73</v>
      </c>
      <c r="T1356" s="18" t="s">
        <v>1090</v>
      </c>
      <c r="U1356" s="18" t="s">
        <v>1090</v>
      </c>
      <c r="V1356" s="15"/>
      <c r="W1356" s="18" t="s">
        <v>2896</v>
      </c>
      <c r="X1356" s="18" t="s">
        <v>1061</v>
      </c>
      <c r="Y1356" s="15" t="s">
        <v>73</v>
      </c>
      <c r="Z1356" s="18" t="s">
        <v>2896</v>
      </c>
      <c r="AA1356" s="18" t="s">
        <v>96</v>
      </c>
      <c r="AB1356" s="18" t="s">
        <v>1096</v>
      </c>
      <c r="AC1356" s="67" t="str">
        <f>+VLOOKUP("*"&amp;L1356&amp;"*",'[2]REGISTROS SANITARIOS'!$D$1071:$E$1191,2,FALSE)</f>
        <v>SI</v>
      </c>
      <c r="AD1356" s="22" t="s">
        <v>1025</v>
      </c>
      <c r="AE1356" s="16">
        <v>45489</v>
      </c>
      <c r="AF1356" s="34" t="s">
        <v>73</v>
      </c>
      <c r="AG1356" s="24" t="s">
        <v>1049</v>
      </c>
      <c r="AH1356" s="18" t="s">
        <v>1049</v>
      </c>
      <c r="AI1356" s="18" t="s">
        <v>53</v>
      </c>
      <c r="AJ1356" s="17">
        <v>11</v>
      </c>
      <c r="AK1356" s="25">
        <v>11</v>
      </c>
      <c r="AL1356" s="25">
        <v>53200</v>
      </c>
      <c r="AM1356" s="35">
        <v>0.19</v>
      </c>
      <c r="AN1356" s="49">
        <f t="shared" si="211"/>
        <v>696388</v>
      </c>
      <c r="AO1356" s="18" t="s">
        <v>1049</v>
      </c>
      <c r="AP1356" s="15" t="s">
        <v>1049</v>
      </c>
      <c r="AQ1356" s="43" t="str">
        <f t="shared" si="212"/>
        <v>SI</v>
      </c>
      <c r="AR1356" s="44">
        <f t="shared" si="213"/>
        <v>696388</v>
      </c>
      <c r="AS1356" s="44">
        <f t="shared" si="214"/>
        <v>585200</v>
      </c>
      <c r="AT1356" s="44">
        <f t="shared" si="215"/>
        <v>585200</v>
      </c>
      <c r="AU1356" s="44">
        <f t="shared" si="216"/>
        <v>696388</v>
      </c>
      <c r="AV1356" s="45" t="b">
        <f t="shared" si="217"/>
        <v>1</v>
      </c>
      <c r="AW1356" s="45" t="b">
        <f t="shared" si="218"/>
        <v>0</v>
      </c>
      <c r="AX1356" s="45"/>
    </row>
    <row r="1357" spans="1:50" s="36" customFormat="1" ht="27.75" customHeight="1" x14ac:dyDescent="0.15">
      <c r="A1357" s="36" t="str">
        <f t="shared" si="210"/>
        <v>DENTAL NADER S.A.S.301081903</v>
      </c>
      <c r="B1357" s="36" t="b">
        <f>+A1357='[1]Anexo 9'!A1357</f>
        <v>1</v>
      </c>
      <c r="C1357" s="18" t="s">
        <v>1032</v>
      </c>
      <c r="D1357" s="18" t="s">
        <v>1033</v>
      </c>
      <c r="E1357" s="15" t="s">
        <v>800</v>
      </c>
      <c r="F1357" s="15" t="s">
        <v>3854</v>
      </c>
      <c r="G1357" s="15">
        <f>+VLOOKUP(F1357,[3]Sheet1!$E$3:$G$74,3,FALSE)</f>
        <v>5</v>
      </c>
      <c r="H1357" s="15">
        <f>+VLOOKUP(D1357&amp;F1357,'TD para paquetes'!$E$3:$I$441,5,FALSE)</f>
        <v>5</v>
      </c>
      <c r="I1357" s="15" t="s">
        <v>1025</v>
      </c>
      <c r="J1357" s="15">
        <v>4</v>
      </c>
      <c r="K1357" s="15">
        <v>4</v>
      </c>
      <c r="L1357" s="15">
        <v>301081903</v>
      </c>
      <c r="M1357" s="15" t="s">
        <v>3967</v>
      </c>
      <c r="N1357" s="15" t="s">
        <v>995</v>
      </c>
      <c r="O1357" s="18" t="s">
        <v>3967</v>
      </c>
      <c r="P1357" s="22" t="s">
        <v>73</v>
      </c>
      <c r="Q1357" s="15" t="s">
        <v>5585</v>
      </c>
      <c r="R1357" s="18" t="s">
        <v>5585</v>
      </c>
      <c r="S1357" s="22" t="s">
        <v>73</v>
      </c>
      <c r="T1357" s="18" t="s">
        <v>5585</v>
      </c>
      <c r="U1357" s="18" t="s">
        <v>5585</v>
      </c>
      <c r="V1357" s="15" t="s">
        <v>996</v>
      </c>
      <c r="W1357" s="18" t="s">
        <v>2896</v>
      </c>
      <c r="X1357" s="18"/>
      <c r="Y1357" s="15" t="s">
        <v>73</v>
      </c>
      <c r="Z1357" s="18" t="s">
        <v>2896</v>
      </c>
      <c r="AA1357" s="18" t="s">
        <v>96</v>
      </c>
      <c r="AB1357" s="18" t="s">
        <v>1096</v>
      </c>
      <c r="AC1357" s="67" t="str">
        <f>+VLOOKUP("*"&amp;L1357&amp;"*",'[2]REGISTROS SANITARIOS'!$D$1071:$E$1191,2,FALSE)</f>
        <v>SI</v>
      </c>
      <c r="AD1357" s="22" t="s">
        <v>1025</v>
      </c>
      <c r="AE1357" s="16">
        <v>45489</v>
      </c>
      <c r="AF1357" s="34" t="s">
        <v>73</v>
      </c>
      <c r="AG1357" s="24" t="s">
        <v>1049</v>
      </c>
      <c r="AH1357" s="18" t="s">
        <v>1049</v>
      </c>
      <c r="AI1357" s="18" t="s">
        <v>53</v>
      </c>
      <c r="AJ1357" s="17">
        <v>5.5</v>
      </c>
      <c r="AK1357" s="25">
        <v>5.5</v>
      </c>
      <c r="AL1357" s="25">
        <v>42700</v>
      </c>
      <c r="AM1357" s="35">
        <v>0.19</v>
      </c>
      <c r="AN1357" s="49">
        <f t="shared" si="211"/>
        <v>279471.5</v>
      </c>
      <c r="AO1357" s="18" t="s">
        <v>1049</v>
      </c>
      <c r="AP1357" s="15" t="s">
        <v>1049</v>
      </c>
      <c r="AQ1357" s="43" t="str">
        <f t="shared" si="212"/>
        <v>SI</v>
      </c>
      <c r="AR1357" s="44">
        <f t="shared" si="213"/>
        <v>279471.5</v>
      </c>
      <c r="AS1357" s="44">
        <f t="shared" si="214"/>
        <v>234850</v>
      </c>
      <c r="AT1357" s="44">
        <f t="shared" si="215"/>
        <v>234850</v>
      </c>
      <c r="AU1357" s="44">
        <f t="shared" si="216"/>
        <v>279471.5</v>
      </c>
      <c r="AV1357" s="45" t="b">
        <f t="shared" si="217"/>
        <v>1</v>
      </c>
      <c r="AW1357" s="45" t="b">
        <f t="shared" si="218"/>
        <v>0</v>
      </c>
      <c r="AX1357" s="45"/>
    </row>
    <row r="1358" spans="1:50" s="36" customFormat="1" ht="27.75" customHeight="1" x14ac:dyDescent="0.15">
      <c r="A1358" s="36" t="str">
        <f t="shared" si="210"/>
        <v>DENTAL NADER S.A.S.301081905</v>
      </c>
      <c r="B1358" s="36" t="b">
        <f>+A1358='[1]Anexo 9'!A1358</f>
        <v>1</v>
      </c>
      <c r="C1358" s="18" t="s">
        <v>1032</v>
      </c>
      <c r="D1358" s="18" t="s">
        <v>1033</v>
      </c>
      <c r="E1358" s="15" t="s">
        <v>800</v>
      </c>
      <c r="F1358" s="15" t="s">
        <v>3854</v>
      </c>
      <c r="G1358" s="15">
        <f>+VLOOKUP(F1358,[3]Sheet1!$E$3:$G$74,3,FALSE)</f>
        <v>5</v>
      </c>
      <c r="H1358" s="15">
        <f>+VLOOKUP(D1358&amp;F1358,'TD para paquetes'!$E$3:$I$441,5,FALSE)</f>
        <v>5</v>
      </c>
      <c r="I1358" s="15" t="s">
        <v>1025</v>
      </c>
      <c r="J1358" s="15">
        <v>4</v>
      </c>
      <c r="K1358" s="15">
        <v>4</v>
      </c>
      <c r="L1358" s="15">
        <v>301081905</v>
      </c>
      <c r="M1358" s="15" t="s">
        <v>3968</v>
      </c>
      <c r="N1358" s="15" t="s">
        <v>995</v>
      </c>
      <c r="O1358" s="18" t="s">
        <v>3968</v>
      </c>
      <c r="P1358" s="22" t="s">
        <v>73</v>
      </c>
      <c r="Q1358" s="15" t="s">
        <v>5585</v>
      </c>
      <c r="R1358" s="18" t="s">
        <v>5585</v>
      </c>
      <c r="S1358" s="22" t="s">
        <v>73</v>
      </c>
      <c r="T1358" s="18" t="s">
        <v>5585</v>
      </c>
      <c r="U1358" s="18" t="s">
        <v>5585</v>
      </c>
      <c r="V1358" s="15" t="s">
        <v>996</v>
      </c>
      <c r="W1358" s="18" t="s">
        <v>2896</v>
      </c>
      <c r="X1358" s="18"/>
      <c r="Y1358" s="15" t="s">
        <v>73</v>
      </c>
      <c r="Z1358" s="18" t="s">
        <v>2896</v>
      </c>
      <c r="AA1358" s="18" t="s">
        <v>96</v>
      </c>
      <c r="AB1358" s="18" t="s">
        <v>1096</v>
      </c>
      <c r="AC1358" s="67" t="str">
        <f>+VLOOKUP("*"&amp;L1358&amp;"*",'[2]REGISTROS SANITARIOS'!$D$1071:$E$1191,2,FALSE)</f>
        <v>SI</v>
      </c>
      <c r="AD1358" s="22" t="s">
        <v>1025</v>
      </c>
      <c r="AE1358" s="16">
        <v>45489</v>
      </c>
      <c r="AF1358" s="34" t="s">
        <v>73</v>
      </c>
      <c r="AG1358" s="24" t="s">
        <v>1049</v>
      </c>
      <c r="AH1358" s="18" t="s">
        <v>1049</v>
      </c>
      <c r="AI1358" s="18" t="s">
        <v>53</v>
      </c>
      <c r="AJ1358" s="17">
        <v>5.5</v>
      </c>
      <c r="AK1358" s="25">
        <v>5.5</v>
      </c>
      <c r="AL1358" s="25">
        <v>42700</v>
      </c>
      <c r="AM1358" s="35">
        <v>0.19</v>
      </c>
      <c r="AN1358" s="49">
        <f t="shared" si="211"/>
        <v>279471.5</v>
      </c>
      <c r="AO1358" s="18" t="s">
        <v>1049</v>
      </c>
      <c r="AP1358" s="15" t="s">
        <v>1049</v>
      </c>
      <c r="AQ1358" s="43" t="str">
        <f t="shared" si="212"/>
        <v>SI</v>
      </c>
      <c r="AR1358" s="44">
        <f t="shared" si="213"/>
        <v>279471.5</v>
      </c>
      <c r="AS1358" s="44">
        <f t="shared" si="214"/>
        <v>234850</v>
      </c>
      <c r="AT1358" s="44">
        <f t="shared" si="215"/>
        <v>234850</v>
      </c>
      <c r="AU1358" s="44">
        <f t="shared" si="216"/>
        <v>279471.5</v>
      </c>
      <c r="AV1358" s="45" t="b">
        <f t="shared" si="217"/>
        <v>1</v>
      </c>
      <c r="AW1358" s="45" t="b">
        <f t="shared" si="218"/>
        <v>0</v>
      </c>
      <c r="AX1358" s="45"/>
    </row>
    <row r="1359" spans="1:50" s="36" customFormat="1" ht="27.75" customHeight="1" x14ac:dyDescent="0.15">
      <c r="A1359" s="36" t="str">
        <f t="shared" si="210"/>
        <v>DENTAL NADER S.A.S.301081907</v>
      </c>
      <c r="B1359" s="36" t="b">
        <f>+A1359='[1]Anexo 9'!A1359</f>
        <v>1</v>
      </c>
      <c r="C1359" s="18" t="s">
        <v>1032</v>
      </c>
      <c r="D1359" s="18" t="s">
        <v>1033</v>
      </c>
      <c r="E1359" s="15" t="s">
        <v>800</v>
      </c>
      <c r="F1359" s="15" t="s">
        <v>3854</v>
      </c>
      <c r="G1359" s="15">
        <f>+VLOOKUP(F1359,[3]Sheet1!$E$3:$G$74,3,FALSE)</f>
        <v>5</v>
      </c>
      <c r="H1359" s="15">
        <f>+VLOOKUP(D1359&amp;F1359,'TD para paquetes'!$E$3:$I$441,5,FALSE)</f>
        <v>5</v>
      </c>
      <c r="I1359" s="15" t="s">
        <v>1025</v>
      </c>
      <c r="J1359" s="15">
        <v>4</v>
      </c>
      <c r="K1359" s="15">
        <v>4</v>
      </c>
      <c r="L1359" s="15">
        <v>301081907</v>
      </c>
      <c r="M1359" s="15" t="s">
        <v>3969</v>
      </c>
      <c r="N1359" s="15" t="s">
        <v>995</v>
      </c>
      <c r="O1359" s="18" t="s">
        <v>3969</v>
      </c>
      <c r="P1359" s="22" t="s">
        <v>73</v>
      </c>
      <c r="Q1359" s="15" t="s">
        <v>5585</v>
      </c>
      <c r="R1359" s="18" t="s">
        <v>5585</v>
      </c>
      <c r="S1359" s="22" t="s">
        <v>73</v>
      </c>
      <c r="T1359" s="18" t="s">
        <v>5585</v>
      </c>
      <c r="U1359" s="18" t="s">
        <v>5585</v>
      </c>
      <c r="V1359" s="15" t="s">
        <v>996</v>
      </c>
      <c r="W1359" s="18" t="s">
        <v>2896</v>
      </c>
      <c r="X1359" s="18"/>
      <c r="Y1359" s="15" t="s">
        <v>73</v>
      </c>
      <c r="Z1359" s="18" t="s">
        <v>2896</v>
      </c>
      <c r="AA1359" s="18" t="s">
        <v>96</v>
      </c>
      <c r="AB1359" s="18" t="s">
        <v>1096</v>
      </c>
      <c r="AC1359" s="67" t="str">
        <f>+VLOOKUP("*"&amp;L1359&amp;"*",'[2]REGISTROS SANITARIOS'!$D$1071:$E$1191,2,FALSE)</f>
        <v>SI</v>
      </c>
      <c r="AD1359" s="22" t="s">
        <v>1025</v>
      </c>
      <c r="AE1359" s="16">
        <v>45489</v>
      </c>
      <c r="AF1359" s="34" t="s">
        <v>73</v>
      </c>
      <c r="AG1359" s="24" t="s">
        <v>1049</v>
      </c>
      <c r="AH1359" s="18" t="s">
        <v>1049</v>
      </c>
      <c r="AI1359" s="18" t="s">
        <v>53</v>
      </c>
      <c r="AJ1359" s="17">
        <v>5.5</v>
      </c>
      <c r="AK1359" s="25">
        <v>5.5</v>
      </c>
      <c r="AL1359" s="25">
        <v>42700</v>
      </c>
      <c r="AM1359" s="35">
        <v>0.19</v>
      </c>
      <c r="AN1359" s="49">
        <f t="shared" si="211"/>
        <v>279471.5</v>
      </c>
      <c r="AO1359" s="18" t="s">
        <v>1049</v>
      </c>
      <c r="AP1359" s="15" t="s">
        <v>1049</v>
      </c>
      <c r="AQ1359" s="43" t="str">
        <f t="shared" si="212"/>
        <v>SI</v>
      </c>
      <c r="AR1359" s="44">
        <f t="shared" si="213"/>
        <v>279471.5</v>
      </c>
      <c r="AS1359" s="44">
        <f t="shared" si="214"/>
        <v>234850</v>
      </c>
      <c r="AT1359" s="44">
        <f t="shared" si="215"/>
        <v>234850</v>
      </c>
      <c r="AU1359" s="44">
        <f t="shared" si="216"/>
        <v>279471.5</v>
      </c>
      <c r="AV1359" s="45" t="b">
        <f t="shared" si="217"/>
        <v>1</v>
      </c>
      <c r="AW1359" s="45" t="b">
        <f t="shared" si="218"/>
        <v>0</v>
      </c>
      <c r="AX1359" s="45"/>
    </row>
    <row r="1360" spans="1:50" s="36" customFormat="1" ht="27.75" customHeight="1" x14ac:dyDescent="0.15">
      <c r="A1360" s="36" t="str">
        <f t="shared" si="210"/>
        <v>DENTAL NADER S.A.S.301081909</v>
      </c>
      <c r="B1360" s="36" t="b">
        <f>+A1360='[1]Anexo 9'!A1360</f>
        <v>1</v>
      </c>
      <c r="C1360" s="18" t="s">
        <v>1032</v>
      </c>
      <c r="D1360" s="18" t="s">
        <v>1033</v>
      </c>
      <c r="E1360" s="15" t="s">
        <v>800</v>
      </c>
      <c r="F1360" s="15" t="s">
        <v>3854</v>
      </c>
      <c r="G1360" s="15">
        <f>+VLOOKUP(F1360,[3]Sheet1!$E$3:$G$74,3,FALSE)</f>
        <v>5</v>
      </c>
      <c r="H1360" s="15">
        <f>+VLOOKUP(D1360&amp;F1360,'TD para paquetes'!$E$3:$I$441,5,FALSE)</f>
        <v>5</v>
      </c>
      <c r="I1360" s="15" t="s">
        <v>1025</v>
      </c>
      <c r="J1360" s="15">
        <v>4</v>
      </c>
      <c r="K1360" s="15">
        <v>4</v>
      </c>
      <c r="L1360" s="15">
        <v>301081909</v>
      </c>
      <c r="M1360" s="15" t="s">
        <v>3970</v>
      </c>
      <c r="N1360" s="15" t="s">
        <v>995</v>
      </c>
      <c r="O1360" s="18" t="s">
        <v>3970</v>
      </c>
      <c r="P1360" s="22" t="s">
        <v>73</v>
      </c>
      <c r="Q1360" s="15" t="s">
        <v>5585</v>
      </c>
      <c r="R1360" s="18" t="s">
        <v>5585</v>
      </c>
      <c r="S1360" s="22" t="s">
        <v>73</v>
      </c>
      <c r="T1360" s="18" t="s">
        <v>5585</v>
      </c>
      <c r="U1360" s="18" t="s">
        <v>5585</v>
      </c>
      <c r="V1360" s="15" t="s">
        <v>996</v>
      </c>
      <c r="W1360" s="18" t="s">
        <v>2896</v>
      </c>
      <c r="X1360" s="18"/>
      <c r="Y1360" s="15" t="s">
        <v>73</v>
      </c>
      <c r="Z1360" s="18" t="s">
        <v>2896</v>
      </c>
      <c r="AA1360" s="18" t="s">
        <v>96</v>
      </c>
      <c r="AB1360" s="18" t="s">
        <v>1096</v>
      </c>
      <c r="AC1360" s="67" t="str">
        <f>+VLOOKUP("*"&amp;L1360&amp;"*",'[2]REGISTROS SANITARIOS'!$D$1071:$E$1191,2,FALSE)</f>
        <v>SI</v>
      </c>
      <c r="AD1360" s="22" t="s">
        <v>1025</v>
      </c>
      <c r="AE1360" s="16">
        <v>45489</v>
      </c>
      <c r="AF1360" s="34" t="s">
        <v>73</v>
      </c>
      <c r="AG1360" s="24" t="s">
        <v>1049</v>
      </c>
      <c r="AH1360" s="18" t="s">
        <v>1049</v>
      </c>
      <c r="AI1360" s="18" t="s">
        <v>53</v>
      </c>
      <c r="AJ1360" s="17">
        <v>5.5</v>
      </c>
      <c r="AK1360" s="25">
        <v>5.5</v>
      </c>
      <c r="AL1360" s="25">
        <v>42700</v>
      </c>
      <c r="AM1360" s="35">
        <v>0.19</v>
      </c>
      <c r="AN1360" s="49">
        <f t="shared" si="211"/>
        <v>279471.5</v>
      </c>
      <c r="AO1360" s="18" t="s">
        <v>1049</v>
      </c>
      <c r="AP1360" s="15" t="s">
        <v>1049</v>
      </c>
      <c r="AQ1360" s="43" t="str">
        <f t="shared" si="212"/>
        <v>SI</v>
      </c>
      <c r="AR1360" s="44">
        <f t="shared" si="213"/>
        <v>279471.5</v>
      </c>
      <c r="AS1360" s="44">
        <f t="shared" si="214"/>
        <v>234850</v>
      </c>
      <c r="AT1360" s="44">
        <f t="shared" si="215"/>
        <v>234850</v>
      </c>
      <c r="AU1360" s="44">
        <f t="shared" si="216"/>
        <v>279471.5</v>
      </c>
      <c r="AV1360" s="45" t="b">
        <f t="shared" si="217"/>
        <v>1</v>
      </c>
      <c r="AW1360" s="45" t="b">
        <f t="shared" si="218"/>
        <v>0</v>
      </c>
      <c r="AX1360" s="45"/>
    </row>
    <row r="1361" spans="1:51" s="36" customFormat="1" ht="27.75" customHeight="1" x14ac:dyDescent="0.15">
      <c r="A1361" s="36" t="str">
        <f t="shared" si="210"/>
        <v>DENTAL NADER S.A.S.301081912</v>
      </c>
      <c r="B1361" s="36" t="b">
        <f>+A1361='[1]Anexo 9'!A1361</f>
        <v>1</v>
      </c>
      <c r="C1361" s="18" t="s">
        <v>1032</v>
      </c>
      <c r="D1361" s="18" t="s">
        <v>1033</v>
      </c>
      <c r="E1361" s="15" t="s">
        <v>800</v>
      </c>
      <c r="F1361" s="15" t="s">
        <v>3854</v>
      </c>
      <c r="G1361" s="15">
        <f>+VLOOKUP(F1361,[3]Sheet1!$E$3:$G$74,3,FALSE)</f>
        <v>5</v>
      </c>
      <c r="H1361" s="15">
        <f>+VLOOKUP(D1361&amp;F1361,'TD para paquetes'!$E$3:$I$441,5,FALSE)</f>
        <v>5</v>
      </c>
      <c r="I1361" s="15" t="s">
        <v>1025</v>
      </c>
      <c r="J1361" s="15">
        <v>4</v>
      </c>
      <c r="K1361" s="15">
        <v>4</v>
      </c>
      <c r="L1361" s="15">
        <v>301081912</v>
      </c>
      <c r="M1361" s="15" t="s">
        <v>3971</v>
      </c>
      <c r="N1361" s="15" t="s">
        <v>995</v>
      </c>
      <c r="O1361" s="18" t="s">
        <v>3971</v>
      </c>
      <c r="P1361" s="22" t="s">
        <v>73</v>
      </c>
      <c r="Q1361" s="15" t="s">
        <v>5585</v>
      </c>
      <c r="R1361" s="18" t="s">
        <v>5585</v>
      </c>
      <c r="S1361" s="22" t="s">
        <v>73</v>
      </c>
      <c r="T1361" s="18" t="s">
        <v>5585</v>
      </c>
      <c r="U1361" s="18" t="s">
        <v>5585</v>
      </c>
      <c r="V1361" s="15" t="s">
        <v>996</v>
      </c>
      <c r="W1361" s="18" t="s">
        <v>2896</v>
      </c>
      <c r="X1361" s="18"/>
      <c r="Y1361" s="15" t="s">
        <v>73</v>
      </c>
      <c r="Z1361" s="18" t="s">
        <v>2896</v>
      </c>
      <c r="AA1361" s="18" t="s">
        <v>96</v>
      </c>
      <c r="AB1361" s="18" t="s">
        <v>1096</v>
      </c>
      <c r="AC1361" s="67" t="str">
        <f>+VLOOKUP("*"&amp;L1361&amp;"*",'[2]REGISTROS SANITARIOS'!$D$1071:$E$1191,2,FALSE)</f>
        <v>SI</v>
      </c>
      <c r="AD1361" s="22" t="s">
        <v>1025</v>
      </c>
      <c r="AE1361" s="16">
        <v>45489</v>
      </c>
      <c r="AF1361" s="34" t="s">
        <v>73</v>
      </c>
      <c r="AG1361" s="24" t="s">
        <v>1049</v>
      </c>
      <c r="AH1361" s="18" t="s">
        <v>1049</v>
      </c>
      <c r="AI1361" s="18" t="s">
        <v>53</v>
      </c>
      <c r="AJ1361" s="17">
        <v>5.5</v>
      </c>
      <c r="AK1361" s="25">
        <v>5.5</v>
      </c>
      <c r="AL1361" s="25">
        <v>42700</v>
      </c>
      <c r="AM1361" s="35">
        <v>0.19</v>
      </c>
      <c r="AN1361" s="49">
        <f t="shared" si="211"/>
        <v>279471.5</v>
      </c>
      <c r="AO1361" s="18" t="s">
        <v>1049</v>
      </c>
      <c r="AP1361" s="15" t="s">
        <v>1049</v>
      </c>
      <c r="AQ1361" s="43" t="str">
        <f t="shared" si="212"/>
        <v>SI</v>
      </c>
      <c r="AR1361" s="44">
        <f t="shared" si="213"/>
        <v>279471.5</v>
      </c>
      <c r="AS1361" s="44">
        <f t="shared" si="214"/>
        <v>234850</v>
      </c>
      <c r="AT1361" s="44">
        <f t="shared" si="215"/>
        <v>234850</v>
      </c>
      <c r="AU1361" s="44">
        <f t="shared" si="216"/>
        <v>279471.5</v>
      </c>
      <c r="AV1361" s="45" t="b">
        <f t="shared" si="217"/>
        <v>1</v>
      </c>
      <c r="AW1361" s="45" t="b">
        <f t="shared" si="218"/>
        <v>0</v>
      </c>
      <c r="AX1361" s="45"/>
    </row>
    <row r="1362" spans="1:51" s="36" customFormat="1" ht="27.75" customHeight="1" x14ac:dyDescent="0.15">
      <c r="A1362" s="36" t="str">
        <f t="shared" si="210"/>
        <v>DENTAL NADER S.A.S.301081930</v>
      </c>
      <c r="B1362" s="36" t="b">
        <f>+A1362='[1]Anexo 9'!A1362</f>
        <v>1</v>
      </c>
      <c r="C1362" s="18" t="s">
        <v>1032</v>
      </c>
      <c r="D1362" s="18" t="s">
        <v>1033</v>
      </c>
      <c r="E1362" s="15" t="s">
        <v>800</v>
      </c>
      <c r="F1362" s="15" t="s">
        <v>3851</v>
      </c>
      <c r="G1362" s="15">
        <f>+VLOOKUP(F1362,[3]Sheet1!$E$3:$G$74,3,FALSE)</f>
        <v>13</v>
      </c>
      <c r="H1362" s="15">
        <f>+VLOOKUP(D1362&amp;F1362,'TD para paquetes'!$E$3:$I$441,5,FALSE)</f>
        <v>13</v>
      </c>
      <c r="I1362" s="15" t="s">
        <v>1025</v>
      </c>
      <c r="J1362" s="15">
        <v>4</v>
      </c>
      <c r="K1362" s="15">
        <v>3</v>
      </c>
      <c r="L1362" s="15">
        <v>301081930</v>
      </c>
      <c r="M1362" s="15" t="s">
        <v>3972</v>
      </c>
      <c r="N1362" s="15" t="s">
        <v>995</v>
      </c>
      <c r="O1362" s="18" t="s">
        <v>3972</v>
      </c>
      <c r="P1362" s="22" t="s">
        <v>73</v>
      </c>
      <c r="Q1362" s="15" t="s">
        <v>5586</v>
      </c>
      <c r="R1362" s="18" t="s">
        <v>5586</v>
      </c>
      <c r="S1362" s="22" t="s">
        <v>73</v>
      </c>
      <c r="T1362" s="18" t="s">
        <v>5586</v>
      </c>
      <c r="U1362" s="18" t="s">
        <v>5586</v>
      </c>
      <c r="V1362" s="15" t="s">
        <v>996</v>
      </c>
      <c r="W1362" s="18" t="s">
        <v>2896</v>
      </c>
      <c r="X1362" s="18"/>
      <c r="Y1362" s="15" t="s">
        <v>73</v>
      </c>
      <c r="Z1362" s="18" t="s">
        <v>2896</v>
      </c>
      <c r="AA1362" s="18" t="s">
        <v>96</v>
      </c>
      <c r="AB1362" s="18" t="s">
        <v>7076</v>
      </c>
      <c r="AC1362" s="67" t="str">
        <f>+VLOOKUP("*"&amp;L1362&amp;"*",'[2]REGISTROS SANITARIOS'!$D$1071:$E$1191,2,FALSE)</f>
        <v>SI</v>
      </c>
      <c r="AD1362" s="22" t="s">
        <v>1025</v>
      </c>
      <c r="AE1362" s="16">
        <v>46685</v>
      </c>
      <c r="AF1362" s="34" t="s">
        <v>73</v>
      </c>
      <c r="AG1362" s="24" t="s">
        <v>1049</v>
      </c>
      <c r="AH1362" s="18" t="s">
        <v>1049</v>
      </c>
      <c r="AI1362" s="18" t="s">
        <v>53</v>
      </c>
      <c r="AJ1362" s="17">
        <v>5.5</v>
      </c>
      <c r="AK1362" s="25">
        <v>5.5</v>
      </c>
      <c r="AL1362" s="25">
        <v>166700</v>
      </c>
      <c r="AM1362" s="35">
        <v>0.19</v>
      </c>
      <c r="AN1362" s="49">
        <f t="shared" si="211"/>
        <v>1091051.5</v>
      </c>
      <c r="AO1362" s="18" t="s">
        <v>1049</v>
      </c>
      <c r="AP1362" s="15" t="s">
        <v>1049</v>
      </c>
      <c r="AQ1362" s="43" t="str">
        <f t="shared" si="212"/>
        <v>SI</v>
      </c>
      <c r="AR1362" s="44">
        <f t="shared" si="213"/>
        <v>1091051.5</v>
      </c>
      <c r="AS1362" s="44">
        <f t="shared" si="214"/>
        <v>916850</v>
      </c>
      <c r="AT1362" s="44">
        <f t="shared" si="215"/>
        <v>916850</v>
      </c>
      <c r="AU1362" s="44">
        <f t="shared" si="216"/>
        <v>1091051.5</v>
      </c>
      <c r="AV1362" s="45" t="b">
        <f t="shared" si="217"/>
        <v>1</v>
      </c>
      <c r="AW1362" s="45" t="b">
        <f t="shared" si="218"/>
        <v>0</v>
      </c>
      <c r="AX1362" s="45"/>
    </row>
    <row r="1363" spans="1:51" s="36" customFormat="1" ht="27.75" customHeight="1" x14ac:dyDescent="0.15">
      <c r="A1363" s="36" t="str">
        <f t="shared" si="210"/>
        <v>DENTAL NADER S.A.S.301081932</v>
      </c>
      <c r="B1363" s="36" t="b">
        <f>+A1363='[1]Anexo 9'!A1363</f>
        <v>1</v>
      </c>
      <c r="C1363" s="18" t="s">
        <v>1032</v>
      </c>
      <c r="D1363" s="18" t="s">
        <v>1033</v>
      </c>
      <c r="E1363" s="15" t="s">
        <v>800</v>
      </c>
      <c r="F1363" s="15" t="s">
        <v>3851</v>
      </c>
      <c r="G1363" s="15">
        <f>+VLOOKUP(F1363,[3]Sheet1!$E$3:$G$74,3,FALSE)</f>
        <v>13</v>
      </c>
      <c r="H1363" s="15">
        <f>+VLOOKUP(D1363&amp;F1363,'TD para paquetes'!$E$3:$I$441,5,FALSE)</f>
        <v>13</v>
      </c>
      <c r="I1363" s="15" t="s">
        <v>1025</v>
      </c>
      <c r="J1363" s="15">
        <v>4</v>
      </c>
      <c r="K1363" s="15">
        <v>3</v>
      </c>
      <c r="L1363" s="15">
        <v>301081932</v>
      </c>
      <c r="M1363" s="15" t="s">
        <v>3973</v>
      </c>
      <c r="N1363" s="15" t="s">
        <v>995</v>
      </c>
      <c r="O1363" s="18" t="s">
        <v>3973</v>
      </c>
      <c r="P1363" s="22" t="s">
        <v>73</v>
      </c>
      <c r="Q1363" s="15" t="s">
        <v>5586</v>
      </c>
      <c r="R1363" s="18" t="s">
        <v>5586</v>
      </c>
      <c r="S1363" s="22" t="s">
        <v>73</v>
      </c>
      <c r="T1363" s="18" t="s">
        <v>5586</v>
      </c>
      <c r="U1363" s="18" t="s">
        <v>5586</v>
      </c>
      <c r="V1363" s="15" t="s">
        <v>996</v>
      </c>
      <c r="W1363" s="18" t="s">
        <v>2896</v>
      </c>
      <c r="X1363" s="18"/>
      <c r="Y1363" s="15" t="s">
        <v>73</v>
      </c>
      <c r="Z1363" s="18" t="s">
        <v>2896</v>
      </c>
      <c r="AA1363" s="18" t="s">
        <v>96</v>
      </c>
      <c r="AB1363" s="18" t="s">
        <v>7076</v>
      </c>
      <c r="AC1363" s="67" t="str">
        <f>+VLOOKUP("*"&amp;L1363&amp;"*",'[2]REGISTROS SANITARIOS'!$D$1071:$E$1191,2,FALSE)</f>
        <v>SI</v>
      </c>
      <c r="AD1363" s="22" t="s">
        <v>1025</v>
      </c>
      <c r="AE1363" s="16">
        <v>46685</v>
      </c>
      <c r="AF1363" s="34" t="s">
        <v>73</v>
      </c>
      <c r="AG1363" s="24" t="s">
        <v>1049</v>
      </c>
      <c r="AH1363" s="18" t="s">
        <v>1049</v>
      </c>
      <c r="AI1363" s="18" t="s">
        <v>53</v>
      </c>
      <c r="AJ1363" s="17">
        <v>5.5</v>
      </c>
      <c r="AK1363" s="25">
        <v>5.5</v>
      </c>
      <c r="AL1363" s="25">
        <v>166700</v>
      </c>
      <c r="AM1363" s="35">
        <v>0.19</v>
      </c>
      <c r="AN1363" s="49">
        <f t="shared" si="211"/>
        <v>1091051.5</v>
      </c>
      <c r="AO1363" s="18" t="s">
        <v>1049</v>
      </c>
      <c r="AP1363" s="15" t="s">
        <v>1049</v>
      </c>
      <c r="AQ1363" s="43" t="str">
        <f t="shared" si="212"/>
        <v>SI</v>
      </c>
      <c r="AR1363" s="44">
        <f t="shared" si="213"/>
        <v>1091051.5</v>
      </c>
      <c r="AS1363" s="44">
        <f t="shared" si="214"/>
        <v>916850</v>
      </c>
      <c r="AT1363" s="44">
        <f t="shared" si="215"/>
        <v>916850</v>
      </c>
      <c r="AU1363" s="44">
        <f t="shared" si="216"/>
        <v>1091051.5</v>
      </c>
      <c r="AV1363" s="45" t="b">
        <f t="shared" si="217"/>
        <v>1</v>
      </c>
      <c r="AW1363" s="45" t="b">
        <f t="shared" si="218"/>
        <v>0</v>
      </c>
      <c r="AX1363" s="45"/>
    </row>
    <row r="1364" spans="1:51" s="36" customFormat="1" ht="27.75" customHeight="1" x14ac:dyDescent="0.15">
      <c r="A1364" s="36" t="str">
        <f t="shared" si="210"/>
        <v>DENTAL NADER S.A.S.301081935</v>
      </c>
      <c r="B1364" s="36" t="b">
        <f>+A1364='[1]Anexo 9'!A1364</f>
        <v>1</v>
      </c>
      <c r="C1364" s="18" t="s">
        <v>1032</v>
      </c>
      <c r="D1364" s="18" t="s">
        <v>1033</v>
      </c>
      <c r="E1364" s="15" t="s">
        <v>800</v>
      </c>
      <c r="F1364" s="15" t="s">
        <v>3851</v>
      </c>
      <c r="G1364" s="15">
        <f>+VLOOKUP(F1364,[3]Sheet1!$E$3:$G$74,3,FALSE)</f>
        <v>13</v>
      </c>
      <c r="H1364" s="15">
        <f>+VLOOKUP(D1364&amp;F1364,'TD para paquetes'!$E$3:$I$441,5,FALSE)</f>
        <v>13</v>
      </c>
      <c r="I1364" s="15" t="s">
        <v>1025</v>
      </c>
      <c r="J1364" s="15">
        <v>4</v>
      </c>
      <c r="K1364" s="15">
        <v>3</v>
      </c>
      <c r="L1364" s="15">
        <v>301081935</v>
      </c>
      <c r="M1364" s="15" t="s">
        <v>3974</v>
      </c>
      <c r="N1364" s="15" t="s">
        <v>995</v>
      </c>
      <c r="O1364" s="18" t="s">
        <v>3974</v>
      </c>
      <c r="P1364" s="22" t="s">
        <v>73</v>
      </c>
      <c r="Q1364" s="15" t="s">
        <v>5586</v>
      </c>
      <c r="R1364" s="18" t="s">
        <v>5586</v>
      </c>
      <c r="S1364" s="22" t="s">
        <v>73</v>
      </c>
      <c r="T1364" s="18" t="s">
        <v>5586</v>
      </c>
      <c r="U1364" s="18" t="s">
        <v>5586</v>
      </c>
      <c r="V1364" s="15" t="s">
        <v>996</v>
      </c>
      <c r="W1364" s="18" t="s">
        <v>2896</v>
      </c>
      <c r="X1364" s="18"/>
      <c r="Y1364" s="15" t="s">
        <v>73</v>
      </c>
      <c r="Z1364" s="18" t="s">
        <v>2896</v>
      </c>
      <c r="AA1364" s="18" t="s">
        <v>96</v>
      </c>
      <c r="AB1364" s="18" t="s">
        <v>7076</v>
      </c>
      <c r="AC1364" s="67" t="str">
        <f>+VLOOKUP("*"&amp;L1364&amp;"*",'[2]REGISTROS SANITARIOS'!$D$1071:$E$1191,2,FALSE)</f>
        <v>SI</v>
      </c>
      <c r="AD1364" s="22" t="s">
        <v>1025</v>
      </c>
      <c r="AE1364" s="16">
        <v>46685</v>
      </c>
      <c r="AF1364" s="34" t="s">
        <v>73</v>
      </c>
      <c r="AG1364" s="24" t="s">
        <v>1049</v>
      </c>
      <c r="AH1364" s="18" t="s">
        <v>1049</v>
      </c>
      <c r="AI1364" s="18" t="s">
        <v>53</v>
      </c>
      <c r="AJ1364" s="17">
        <v>5.5</v>
      </c>
      <c r="AK1364" s="25">
        <v>5.5</v>
      </c>
      <c r="AL1364" s="25">
        <v>166700</v>
      </c>
      <c r="AM1364" s="35">
        <v>0.19</v>
      </c>
      <c r="AN1364" s="49">
        <f t="shared" si="211"/>
        <v>1091051.5</v>
      </c>
      <c r="AO1364" s="18" t="s">
        <v>1049</v>
      </c>
      <c r="AP1364" s="15" t="s">
        <v>1049</v>
      </c>
      <c r="AQ1364" s="43" t="str">
        <f t="shared" si="212"/>
        <v>SI</v>
      </c>
      <c r="AR1364" s="44">
        <f t="shared" si="213"/>
        <v>1091051.5</v>
      </c>
      <c r="AS1364" s="44">
        <f t="shared" si="214"/>
        <v>916850</v>
      </c>
      <c r="AT1364" s="44">
        <f t="shared" si="215"/>
        <v>916850</v>
      </c>
      <c r="AU1364" s="44">
        <f t="shared" si="216"/>
        <v>1091051.5</v>
      </c>
      <c r="AV1364" s="45" t="b">
        <f t="shared" si="217"/>
        <v>1</v>
      </c>
      <c r="AW1364" s="45" t="b">
        <f t="shared" si="218"/>
        <v>0</v>
      </c>
      <c r="AX1364" s="45"/>
    </row>
    <row r="1365" spans="1:51" s="36" customFormat="1" ht="27.75" customHeight="1" x14ac:dyDescent="0.15">
      <c r="A1365" s="36" t="str">
        <f t="shared" si="210"/>
        <v>DENTAL NADER S.A.S.301081937</v>
      </c>
      <c r="B1365" s="36" t="b">
        <f>+A1365='[1]Anexo 9'!A1365</f>
        <v>1</v>
      </c>
      <c r="C1365" s="18" t="s">
        <v>1032</v>
      </c>
      <c r="D1365" s="18" t="s">
        <v>1033</v>
      </c>
      <c r="E1365" s="15" t="s">
        <v>800</v>
      </c>
      <c r="F1365" s="15" t="s">
        <v>3851</v>
      </c>
      <c r="G1365" s="15">
        <f>+VLOOKUP(F1365,[3]Sheet1!$E$3:$G$74,3,FALSE)</f>
        <v>13</v>
      </c>
      <c r="H1365" s="15">
        <f>+VLOOKUP(D1365&amp;F1365,'TD para paquetes'!$E$3:$I$441,5,FALSE)</f>
        <v>13</v>
      </c>
      <c r="I1365" s="15" t="s">
        <v>1025</v>
      </c>
      <c r="J1365" s="15">
        <v>4</v>
      </c>
      <c r="K1365" s="15">
        <v>3</v>
      </c>
      <c r="L1365" s="15">
        <v>301081937</v>
      </c>
      <c r="M1365" s="15" t="s">
        <v>3975</v>
      </c>
      <c r="N1365" s="15" t="s">
        <v>995</v>
      </c>
      <c r="O1365" s="18" t="s">
        <v>3975</v>
      </c>
      <c r="P1365" s="22" t="s">
        <v>73</v>
      </c>
      <c r="Q1365" s="15" t="s">
        <v>5586</v>
      </c>
      <c r="R1365" s="18" t="s">
        <v>5586</v>
      </c>
      <c r="S1365" s="22" t="s">
        <v>73</v>
      </c>
      <c r="T1365" s="18" t="s">
        <v>5586</v>
      </c>
      <c r="U1365" s="18" t="s">
        <v>5586</v>
      </c>
      <c r="V1365" s="15" t="s">
        <v>996</v>
      </c>
      <c r="W1365" s="18" t="s">
        <v>2896</v>
      </c>
      <c r="X1365" s="18"/>
      <c r="Y1365" s="15" t="s">
        <v>73</v>
      </c>
      <c r="Z1365" s="18" t="s">
        <v>2896</v>
      </c>
      <c r="AA1365" s="18" t="s">
        <v>96</v>
      </c>
      <c r="AB1365" s="18" t="s">
        <v>7076</v>
      </c>
      <c r="AC1365" s="67" t="str">
        <f>+VLOOKUP("*"&amp;L1365&amp;"*",'[2]REGISTROS SANITARIOS'!$D$1071:$E$1191,2,FALSE)</f>
        <v>SI</v>
      </c>
      <c r="AD1365" s="22" t="s">
        <v>1025</v>
      </c>
      <c r="AE1365" s="16">
        <v>46685</v>
      </c>
      <c r="AF1365" s="34" t="s">
        <v>73</v>
      </c>
      <c r="AG1365" s="24" t="s">
        <v>1049</v>
      </c>
      <c r="AH1365" s="18" t="s">
        <v>1049</v>
      </c>
      <c r="AI1365" s="18" t="s">
        <v>53</v>
      </c>
      <c r="AJ1365" s="17">
        <v>5.5</v>
      </c>
      <c r="AK1365" s="25">
        <v>5.5</v>
      </c>
      <c r="AL1365" s="25">
        <v>166700</v>
      </c>
      <c r="AM1365" s="35">
        <v>0.19</v>
      </c>
      <c r="AN1365" s="49">
        <f t="shared" si="211"/>
        <v>1091051.5</v>
      </c>
      <c r="AO1365" s="18" t="s">
        <v>1049</v>
      </c>
      <c r="AP1365" s="15" t="s">
        <v>1049</v>
      </c>
      <c r="AQ1365" s="43" t="str">
        <f t="shared" si="212"/>
        <v>SI</v>
      </c>
      <c r="AR1365" s="44">
        <f t="shared" si="213"/>
        <v>1091051.5</v>
      </c>
      <c r="AS1365" s="44">
        <f t="shared" si="214"/>
        <v>916850</v>
      </c>
      <c r="AT1365" s="44">
        <f t="shared" si="215"/>
        <v>916850</v>
      </c>
      <c r="AU1365" s="44">
        <f t="shared" si="216"/>
        <v>1091051.5</v>
      </c>
      <c r="AV1365" s="45" t="b">
        <f t="shared" si="217"/>
        <v>1</v>
      </c>
      <c r="AW1365" s="45" t="b">
        <f t="shared" si="218"/>
        <v>0</v>
      </c>
      <c r="AX1365" s="45"/>
    </row>
    <row r="1366" spans="1:51" s="36" customFormat="1" ht="27.75" customHeight="1" x14ac:dyDescent="0.15">
      <c r="A1366" s="36" t="str">
        <f t="shared" si="210"/>
        <v>DENTAL NADER S.A.S.301081939</v>
      </c>
      <c r="B1366" s="36" t="b">
        <f>+A1366='[1]Anexo 9'!A1366</f>
        <v>1</v>
      </c>
      <c r="C1366" s="18" t="s">
        <v>1032</v>
      </c>
      <c r="D1366" s="18" t="s">
        <v>1033</v>
      </c>
      <c r="E1366" s="15" t="s">
        <v>800</v>
      </c>
      <c r="F1366" s="15" t="s">
        <v>3851</v>
      </c>
      <c r="G1366" s="15">
        <f>+VLOOKUP(F1366,[3]Sheet1!$E$3:$G$74,3,FALSE)</f>
        <v>13</v>
      </c>
      <c r="H1366" s="15">
        <f>+VLOOKUP(D1366&amp;F1366,'TD para paquetes'!$E$3:$I$441,5,FALSE)</f>
        <v>13</v>
      </c>
      <c r="I1366" s="15" t="s">
        <v>1025</v>
      </c>
      <c r="J1366" s="15">
        <v>4</v>
      </c>
      <c r="K1366" s="15">
        <v>3</v>
      </c>
      <c r="L1366" s="15">
        <v>301081939</v>
      </c>
      <c r="M1366" s="15" t="s">
        <v>3976</v>
      </c>
      <c r="N1366" s="15" t="s">
        <v>995</v>
      </c>
      <c r="O1366" s="18" t="s">
        <v>3976</v>
      </c>
      <c r="P1366" s="22" t="s">
        <v>73</v>
      </c>
      <c r="Q1366" s="15" t="s">
        <v>5586</v>
      </c>
      <c r="R1366" s="18" t="s">
        <v>5586</v>
      </c>
      <c r="S1366" s="22" t="s">
        <v>73</v>
      </c>
      <c r="T1366" s="18" t="s">
        <v>5586</v>
      </c>
      <c r="U1366" s="18" t="s">
        <v>5586</v>
      </c>
      <c r="V1366" s="15" t="s">
        <v>996</v>
      </c>
      <c r="W1366" s="18" t="s">
        <v>2896</v>
      </c>
      <c r="X1366" s="18"/>
      <c r="Y1366" s="15" t="s">
        <v>73</v>
      </c>
      <c r="Z1366" s="18" t="s">
        <v>2896</v>
      </c>
      <c r="AA1366" s="18" t="s">
        <v>96</v>
      </c>
      <c r="AB1366" s="18" t="s">
        <v>7076</v>
      </c>
      <c r="AC1366" s="67" t="str">
        <f>+VLOOKUP("*"&amp;L1366&amp;"*",'[2]REGISTROS SANITARIOS'!$D$1071:$E$1191,2,FALSE)</f>
        <v>SI</v>
      </c>
      <c r="AD1366" s="22" t="s">
        <v>1025</v>
      </c>
      <c r="AE1366" s="16">
        <v>46685</v>
      </c>
      <c r="AF1366" s="34" t="s">
        <v>73</v>
      </c>
      <c r="AG1366" s="24" t="s">
        <v>1049</v>
      </c>
      <c r="AH1366" s="18" t="s">
        <v>1049</v>
      </c>
      <c r="AI1366" s="18" t="s">
        <v>53</v>
      </c>
      <c r="AJ1366" s="17">
        <v>5.5</v>
      </c>
      <c r="AK1366" s="25">
        <v>5.5</v>
      </c>
      <c r="AL1366" s="25">
        <v>166700</v>
      </c>
      <c r="AM1366" s="35">
        <v>0.19</v>
      </c>
      <c r="AN1366" s="49">
        <f t="shared" si="211"/>
        <v>1091051.5</v>
      </c>
      <c r="AO1366" s="18" t="s">
        <v>1049</v>
      </c>
      <c r="AP1366" s="15" t="s">
        <v>1049</v>
      </c>
      <c r="AQ1366" s="43" t="str">
        <f t="shared" si="212"/>
        <v>SI</v>
      </c>
      <c r="AR1366" s="44">
        <f t="shared" si="213"/>
        <v>1091051.5</v>
      </c>
      <c r="AS1366" s="44">
        <f t="shared" si="214"/>
        <v>916850</v>
      </c>
      <c r="AT1366" s="44">
        <f t="shared" si="215"/>
        <v>916850</v>
      </c>
      <c r="AU1366" s="44">
        <f t="shared" si="216"/>
        <v>1091051.5</v>
      </c>
      <c r="AV1366" s="45" t="b">
        <f t="shared" si="217"/>
        <v>1</v>
      </c>
      <c r="AW1366" s="45" t="b">
        <f t="shared" si="218"/>
        <v>0</v>
      </c>
      <c r="AX1366" s="45"/>
    </row>
    <row r="1367" spans="1:51" s="36" customFormat="1" ht="27.75" customHeight="1" x14ac:dyDescent="0.15">
      <c r="A1367" s="36" t="str">
        <f t="shared" si="210"/>
        <v>DENTAL NADER S.A.S.301081941</v>
      </c>
      <c r="B1367" s="36" t="b">
        <f>+A1367='[1]Anexo 9'!A1367</f>
        <v>1</v>
      </c>
      <c r="C1367" s="18" t="s">
        <v>1032</v>
      </c>
      <c r="D1367" s="18" t="s">
        <v>1033</v>
      </c>
      <c r="E1367" s="15" t="s">
        <v>800</v>
      </c>
      <c r="F1367" s="15" t="s">
        <v>3851</v>
      </c>
      <c r="G1367" s="15">
        <f>+VLOOKUP(F1367,[3]Sheet1!$E$3:$G$74,3,FALSE)</f>
        <v>13</v>
      </c>
      <c r="H1367" s="15">
        <f>+VLOOKUP(D1367&amp;F1367,'TD para paquetes'!$E$3:$I$441,5,FALSE)</f>
        <v>13</v>
      </c>
      <c r="I1367" s="15" t="s">
        <v>1025</v>
      </c>
      <c r="J1367" s="15">
        <v>4</v>
      </c>
      <c r="K1367" s="15">
        <v>3</v>
      </c>
      <c r="L1367" s="15">
        <v>301081941</v>
      </c>
      <c r="M1367" s="15" t="s">
        <v>3977</v>
      </c>
      <c r="N1367" s="15" t="s">
        <v>995</v>
      </c>
      <c r="O1367" s="18" t="s">
        <v>3977</v>
      </c>
      <c r="P1367" s="22" t="s">
        <v>73</v>
      </c>
      <c r="Q1367" s="15" t="s">
        <v>5586</v>
      </c>
      <c r="R1367" s="18" t="s">
        <v>5586</v>
      </c>
      <c r="S1367" s="22" t="s">
        <v>73</v>
      </c>
      <c r="T1367" s="18" t="s">
        <v>5586</v>
      </c>
      <c r="U1367" s="18" t="s">
        <v>5586</v>
      </c>
      <c r="V1367" s="15" t="s">
        <v>996</v>
      </c>
      <c r="W1367" s="18" t="s">
        <v>2896</v>
      </c>
      <c r="X1367" s="18"/>
      <c r="Y1367" s="15" t="s">
        <v>73</v>
      </c>
      <c r="Z1367" s="18" t="s">
        <v>2896</v>
      </c>
      <c r="AA1367" s="18" t="s">
        <v>96</v>
      </c>
      <c r="AB1367" s="18" t="s">
        <v>7076</v>
      </c>
      <c r="AC1367" s="67" t="str">
        <f>+VLOOKUP("*"&amp;L1367&amp;"*",'[2]REGISTROS SANITARIOS'!$D$1071:$E$1191,2,FALSE)</f>
        <v>SI</v>
      </c>
      <c r="AD1367" s="22" t="s">
        <v>1025</v>
      </c>
      <c r="AE1367" s="16">
        <v>46685</v>
      </c>
      <c r="AF1367" s="34" t="s">
        <v>73</v>
      </c>
      <c r="AG1367" s="24" t="s">
        <v>1049</v>
      </c>
      <c r="AH1367" s="18" t="s">
        <v>1049</v>
      </c>
      <c r="AI1367" s="18" t="s">
        <v>53</v>
      </c>
      <c r="AJ1367" s="17">
        <v>5.5</v>
      </c>
      <c r="AK1367" s="25">
        <v>5.5</v>
      </c>
      <c r="AL1367" s="25">
        <v>166700</v>
      </c>
      <c r="AM1367" s="35">
        <v>0.19</v>
      </c>
      <c r="AN1367" s="49">
        <f t="shared" si="211"/>
        <v>1091051.5</v>
      </c>
      <c r="AO1367" s="18" t="s">
        <v>1049</v>
      </c>
      <c r="AP1367" s="15" t="s">
        <v>1049</v>
      </c>
      <c r="AQ1367" s="43" t="str">
        <f t="shared" si="212"/>
        <v>SI</v>
      </c>
      <c r="AR1367" s="44">
        <f t="shared" si="213"/>
        <v>1091051.5</v>
      </c>
      <c r="AS1367" s="44">
        <f t="shared" si="214"/>
        <v>916850</v>
      </c>
      <c r="AT1367" s="44">
        <f t="shared" si="215"/>
        <v>916850</v>
      </c>
      <c r="AU1367" s="44">
        <f t="shared" si="216"/>
        <v>1091051.5</v>
      </c>
      <c r="AV1367" s="45" t="b">
        <f t="shared" si="217"/>
        <v>1</v>
      </c>
      <c r="AW1367" s="45" t="b">
        <f t="shared" si="218"/>
        <v>0</v>
      </c>
      <c r="AX1367" s="45"/>
    </row>
    <row r="1368" spans="1:51" s="36" customFormat="1" ht="27.75" customHeight="1" x14ac:dyDescent="0.15">
      <c r="A1368" s="36" t="str">
        <f t="shared" si="210"/>
        <v>DENTAL NADER S.A.S.301100108</v>
      </c>
      <c r="B1368" s="36" t="b">
        <f>+A1368='[1]Anexo 9'!A1368</f>
        <v>1</v>
      </c>
      <c r="C1368" s="18" t="s">
        <v>1032</v>
      </c>
      <c r="D1368" s="18" t="s">
        <v>1033</v>
      </c>
      <c r="E1368" s="15" t="s">
        <v>800</v>
      </c>
      <c r="F1368" s="15" t="s">
        <v>1369</v>
      </c>
      <c r="G1368" s="15">
        <f>+VLOOKUP(F1368,[3]Sheet1!$E$3:$G$74,3,FALSE)</f>
        <v>3</v>
      </c>
      <c r="H1368" s="15">
        <f>+VLOOKUP(D1368&amp;F1368,'TD para paquetes'!$E$3:$I$441,5,FALSE)</f>
        <v>3</v>
      </c>
      <c r="I1368" s="15" t="s">
        <v>1025</v>
      </c>
      <c r="J1368" s="15">
        <v>3</v>
      </c>
      <c r="K1368" s="15">
        <v>3</v>
      </c>
      <c r="L1368" s="15">
        <v>301100108</v>
      </c>
      <c r="M1368" s="15" t="s">
        <v>1370</v>
      </c>
      <c r="N1368" s="15" t="s">
        <v>101</v>
      </c>
      <c r="O1368" s="18" t="s">
        <v>1370</v>
      </c>
      <c r="P1368" s="22" t="s">
        <v>73</v>
      </c>
      <c r="Q1368" s="15" t="s">
        <v>525</v>
      </c>
      <c r="R1368" s="18" t="s">
        <v>525</v>
      </c>
      <c r="S1368" s="22" t="s">
        <v>73</v>
      </c>
      <c r="T1368" s="18" t="s">
        <v>525</v>
      </c>
      <c r="U1368" s="18" t="s">
        <v>525</v>
      </c>
      <c r="V1368" s="15" t="s">
        <v>6114</v>
      </c>
      <c r="W1368" s="18" t="s">
        <v>2949</v>
      </c>
      <c r="X1368" s="18"/>
      <c r="Y1368" s="15" t="s">
        <v>73</v>
      </c>
      <c r="Z1368" s="18" t="s">
        <v>2950</v>
      </c>
      <c r="AA1368" s="18" t="s">
        <v>119</v>
      </c>
      <c r="AB1368" s="18" t="s">
        <v>2951</v>
      </c>
      <c r="AC1368" s="67" t="str">
        <f>+VLOOKUP("*"&amp;L1368&amp;"*",'[2]REGISTROS SANITARIOS'!$D$1071:$E$1191,2,FALSE)</f>
        <v>SI</v>
      </c>
      <c r="AD1368" s="22" t="s">
        <v>1025</v>
      </c>
      <c r="AE1368" s="16">
        <v>45705</v>
      </c>
      <c r="AF1368" s="34" t="s">
        <v>73</v>
      </c>
      <c r="AG1368" s="24" t="s">
        <v>1049</v>
      </c>
      <c r="AH1368" s="18" t="s">
        <v>1049</v>
      </c>
      <c r="AI1368" s="18" t="s">
        <v>54</v>
      </c>
      <c r="AJ1368" s="17">
        <v>44</v>
      </c>
      <c r="AK1368" s="25">
        <v>44</v>
      </c>
      <c r="AL1368" s="25">
        <v>3000</v>
      </c>
      <c r="AM1368" s="35">
        <v>0.19</v>
      </c>
      <c r="AN1368" s="49">
        <f t="shared" si="211"/>
        <v>157080</v>
      </c>
      <c r="AO1368" s="18" t="s">
        <v>1049</v>
      </c>
      <c r="AP1368" s="15" t="s">
        <v>1049</v>
      </c>
      <c r="AQ1368" s="43" t="str">
        <f t="shared" si="212"/>
        <v>SI</v>
      </c>
      <c r="AR1368" s="44">
        <f t="shared" si="213"/>
        <v>157080</v>
      </c>
      <c r="AS1368" s="44">
        <f t="shared" si="214"/>
        <v>132000</v>
      </c>
      <c r="AT1368" s="44">
        <f t="shared" si="215"/>
        <v>132000</v>
      </c>
      <c r="AU1368" s="44">
        <f t="shared" si="216"/>
        <v>157080</v>
      </c>
      <c r="AV1368" s="45" t="b">
        <f t="shared" si="217"/>
        <v>1</v>
      </c>
      <c r="AW1368" s="45" t="b">
        <f t="shared" si="218"/>
        <v>0</v>
      </c>
      <c r="AX1368" s="45"/>
    </row>
    <row r="1369" spans="1:51" s="36" customFormat="1" ht="27.75" customHeight="1" x14ac:dyDescent="0.15">
      <c r="A1369" s="36" t="str">
        <f t="shared" si="210"/>
        <v>DENTAL NADER S.A.S.301100408</v>
      </c>
      <c r="B1369" s="36" t="b">
        <f>+A1369='[1]Anexo 9'!A1369</f>
        <v>1</v>
      </c>
      <c r="C1369" s="18" t="s">
        <v>1032</v>
      </c>
      <c r="D1369" s="18" t="s">
        <v>1033</v>
      </c>
      <c r="E1369" s="15" t="s">
        <v>800</v>
      </c>
      <c r="F1369" s="15" t="s">
        <v>1369</v>
      </c>
      <c r="G1369" s="15">
        <f>+VLOOKUP(F1369,[3]Sheet1!$E$3:$G$74,3,FALSE)</f>
        <v>3</v>
      </c>
      <c r="H1369" s="15">
        <f>+VLOOKUP(D1369&amp;F1369,'TD para paquetes'!$E$3:$I$441,5,FALSE)</f>
        <v>3</v>
      </c>
      <c r="I1369" s="15" t="s">
        <v>1025</v>
      </c>
      <c r="J1369" s="15">
        <v>3</v>
      </c>
      <c r="K1369" s="15">
        <v>3</v>
      </c>
      <c r="L1369" s="15">
        <v>301100408</v>
      </c>
      <c r="M1369" s="15" t="s">
        <v>1372</v>
      </c>
      <c r="N1369" s="15" t="s">
        <v>101</v>
      </c>
      <c r="O1369" s="18" t="s">
        <v>1372</v>
      </c>
      <c r="P1369" s="22" t="s">
        <v>73</v>
      </c>
      <c r="Q1369" s="15" t="s">
        <v>525</v>
      </c>
      <c r="R1369" s="18" t="s">
        <v>525</v>
      </c>
      <c r="S1369" s="22" t="s">
        <v>73</v>
      </c>
      <c r="T1369" s="18" t="s">
        <v>525</v>
      </c>
      <c r="U1369" s="18" t="s">
        <v>525</v>
      </c>
      <c r="V1369" s="15" t="s">
        <v>6114</v>
      </c>
      <c r="W1369" s="18" t="s">
        <v>2949</v>
      </c>
      <c r="X1369" s="18"/>
      <c r="Y1369" s="15" t="s">
        <v>73</v>
      </c>
      <c r="Z1369" s="18" t="s">
        <v>2950</v>
      </c>
      <c r="AA1369" s="18" t="s">
        <v>119</v>
      </c>
      <c r="AB1369" s="18" t="s">
        <v>2951</v>
      </c>
      <c r="AC1369" s="67" t="str">
        <f>+VLOOKUP("*"&amp;L1369&amp;"*",'[2]REGISTROS SANITARIOS'!$D$1071:$E$1191,2,FALSE)</f>
        <v>SI</v>
      </c>
      <c r="AD1369" s="22" t="s">
        <v>1025</v>
      </c>
      <c r="AE1369" s="16">
        <v>45705</v>
      </c>
      <c r="AF1369" s="34" t="s">
        <v>73</v>
      </c>
      <c r="AG1369" s="24" t="s">
        <v>1049</v>
      </c>
      <c r="AH1369" s="18" t="s">
        <v>1049</v>
      </c>
      <c r="AI1369" s="18" t="s">
        <v>54</v>
      </c>
      <c r="AJ1369" s="17">
        <v>66</v>
      </c>
      <c r="AK1369" s="25">
        <v>66</v>
      </c>
      <c r="AL1369" s="25">
        <v>3000</v>
      </c>
      <c r="AM1369" s="35">
        <v>0.19</v>
      </c>
      <c r="AN1369" s="49">
        <f t="shared" si="211"/>
        <v>235619.99999999997</v>
      </c>
      <c r="AO1369" s="18" t="s">
        <v>1049</v>
      </c>
      <c r="AP1369" s="15" t="s">
        <v>1049</v>
      </c>
      <c r="AQ1369" s="43" t="str">
        <f t="shared" si="212"/>
        <v>SI</v>
      </c>
      <c r="AR1369" s="44">
        <f t="shared" si="213"/>
        <v>235620</v>
      </c>
      <c r="AS1369" s="44">
        <f t="shared" si="214"/>
        <v>198000</v>
      </c>
      <c r="AT1369" s="44">
        <f t="shared" si="215"/>
        <v>198000</v>
      </c>
      <c r="AU1369" s="44">
        <f t="shared" si="216"/>
        <v>235620</v>
      </c>
      <c r="AV1369" s="45" t="b">
        <f t="shared" si="217"/>
        <v>1</v>
      </c>
      <c r="AW1369" s="45" t="b">
        <f t="shared" si="218"/>
        <v>0</v>
      </c>
      <c r="AX1369" s="45"/>
    </row>
    <row r="1370" spans="1:51" s="36" customFormat="1" ht="27.75" customHeight="1" x14ac:dyDescent="0.15">
      <c r="A1370" s="36" t="str">
        <f t="shared" si="210"/>
        <v>DENTAL NADER S.A.S.301100508</v>
      </c>
      <c r="B1370" s="36" t="b">
        <f>+A1370='[1]Anexo 9'!A1370</f>
        <v>1</v>
      </c>
      <c r="C1370" s="18" t="s">
        <v>1032</v>
      </c>
      <c r="D1370" s="18" t="s">
        <v>1033</v>
      </c>
      <c r="E1370" s="15" t="s">
        <v>800</v>
      </c>
      <c r="F1370" s="15" t="s">
        <v>1369</v>
      </c>
      <c r="G1370" s="15">
        <f>+VLOOKUP(F1370,[3]Sheet1!$E$3:$G$74,3,FALSE)</f>
        <v>3</v>
      </c>
      <c r="H1370" s="15">
        <f>+VLOOKUP(D1370&amp;F1370,'TD para paquetes'!$E$3:$I$441,5,FALSE)</f>
        <v>3</v>
      </c>
      <c r="I1370" s="15" t="s">
        <v>1025</v>
      </c>
      <c r="J1370" s="15">
        <v>3</v>
      </c>
      <c r="K1370" s="15">
        <v>3</v>
      </c>
      <c r="L1370" s="15">
        <v>301100508</v>
      </c>
      <c r="M1370" s="15" t="s">
        <v>1373</v>
      </c>
      <c r="N1370" s="15" t="s">
        <v>101</v>
      </c>
      <c r="O1370" s="18" t="s">
        <v>1373</v>
      </c>
      <c r="P1370" s="22" t="s">
        <v>73</v>
      </c>
      <c r="Q1370" s="15" t="s">
        <v>525</v>
      </c>
      <c r="R1370" s="18" t="s">
        <v>525</v>
      </c>
      <c r="S1370" s="22" t="s">
        <v>73</v>
      </c>
      <c r="T1370" s="18" t="s">
        <v>525</v>
      </c>
      <c r="U1370" s="18" t="s">
        <v>525</v>
      </c>
      <c r="V1370" s="15" t="s">
        <v>6114</v>
      </c>
      <c r="W1370" s="18" t="s">
        <v>2949</v>
      </c>
      <c r="X1370" s="18"/>
      <c r="Y1370" s="15" t="s">
        <v>73</v>
      </c>
      <c r="Z1370" s="18" t="s">
        <v>2950</v>
      </c>
      <c r="AA1370" s="18" t="s">
        <v>119</v>
      </c>
      <c r="AB1370" s="18" t="s">
        <v>2951</v>
      </c>
      <c r="AC1370" s="67" t="str">
        <f>+VLOOKUP("*"&amp;L1370&amp;"*",'[2]REGISTROS SANITARIOS'!$D$1071:$E$1191,2,FALSE)</f>
        <v>SI</v>
      </c>
      <c r="AD1370" s="22" t="s">
        <v>1025</v>
      </c>
      <c r="AE1370" s="16">
        <v>45705</v>
      </c>
      <c r="AF1370" s="34" t="s">
        <v>73</v>
      </c>
      <c r="AG1370" s="24" t="s">
        <v>1049</v>
      </c>
      <c r="AH1370" s="18" t="s">
        <v>1049</v>
      </c>
      <c r="AI1370" s="18" t="s">
        <v>54</v>
      </c>
      <c r="AJ1370" s="17">
        <v>82.5</v>
      </c>
      <c r="AK1370" s="25">
        <v>82.5</v>
      </c>
      <c r="AL1370" s="25">
        <v>3000</v>
      </c>
      <c r="AM1370" s="35">
        <v>0.19</v>
      </c>
      <c r="AN1370" s="49">
        <f t="shared" si="211"/>
        <v>294525</v>
      </c>
      <c r="AO1370" s="18" t="s">
        <v>1049</v>
      </c>
      <c r="AP1370" s="15" t="s">
        <v>1049</v>
      </c>
      <c r="AQ1370" s="43" t="str">
        <f t="shared" si="212"/>
        <v>SI</v>
      </c>
      <c r="AR1370" s="44">
        <f t="shared" si="213"/>
        <v>294525</v>
      </c>
      <c r="AS1370" s="44">
        <f t="shared" si="214"/>
        <v>247500</v>
      </c>
      <c r="AT1370" s="44">
        <f t="shared" si="215"/>
        <v>247500</v>
      </c>
      <c r="AU1370" s="44">
        <f t="shared" si="216"/>
        <v>294525</v>
      </c>
      <c r="AV1370" s="45" t="b">
        <f t="shared" si="217"/>
        <v>1</v>
      </c>
      <c r="AW1370" s="45" t="b">
        <f t="shared" si="218"/>
        <v>0</v>
      </c>
      <c r="AX1370" s="45"/>
    </row>
    <row r="1371" spans="1:51" s="36" customFormat="1" ht="27.75" customHeight="1" x14ac:dyDescent="0.15">
      <c r="A1371" s="36" t="str">
        <f t="shared" si="210"/>
        <v>DENTAL NADER S.A.S.302010101</v>
      </c>
      <c r="B1371" s="36" t="b">
        <f>+A1371='[1]Anexo 9'!A1371</f>
        <v>1</v>
      </c>
      <c r="C1371" s="18" t="s">
        <v>1032</v>
      </c>
      <c r="D1371" s="18" t="s">
        <v>1033</v>
      </c>
      <c r="E1371" s="15" t="s">
        <v>800</v>
      </c>
      <c r="F1371" s="15" t="s">
        <v>62</v>
      </c>
      <c r="G1371" s="15" t="s">
        <v>3155</v>
      </c>
      <c r="H1371" s="15" t="s">
        <v>3155</v>
      </c>
      <c r="I1371" s="15" t="s">
        <v>3155</v>
      </c>
      <c r="J1371" s="15">
        <v>4</v>
      </c>
      <c r="K1371" s="15" t="s">
        <v>3155</v>
      </c>
      <c r="L1371" s="15">
        <v>302010101</v>
      </c>
      <c r="M1371" s="15" t="s">
        <v>2904</v>
      </c>
      <c r="N1371" s="15" t="s">
        <v>247</v>
      </c>
      <c r="O1371" s="18" t="s">
        <v>2904</v>
      </c>
      <c r="P1371" s="22" t="s">
        <v>73</v>
      </c>
      <c r="Q1371" s="15" t="s">
        <v>2905</v>
      </c>
      <c r="R1371" s="18" t="s">
        <v>2905</v>
      </c>
      <c r="S1371" s="22" t="s">
        <v>73</v>
      </c>
      <c r="T1371" s="18" t="s">
        <v>2905</v>
      </c>
      <c r="U1371" s="18" t="s">
        <v>2905</v>
      </c>
      <c r="V1371" s="15" t="s">
        <v>2906</v>
      </c>
      <c r="W1371" s="18" t="s">
        <v>1291</v>
      </c>
      <c r="X1371" s="18"/>
      <c r="Y1371" s="15" t="s">
        <v>73</v>
      </c>
      <c r="Z1371" s="18" t="s">
        <v>1291</v>
      </c>
      <c r="AA1371" s="18" t="s">
        <v>71</v>
      </c>
      <c r="AB1371" s="18" t="s">
        <v>7077</v>
      </c>
      <c r="AC1371" s="67" t="str">
        <f>+VLOOKUP("*"&amp;L1371&amp;"*",'[2]REGISTROS SANITARIOS'!$D$1071:$E$1191,2,FALSE)</f>
        <v>SI</v>
      </c>
      <c r="AD1371" s="22" t="s">
        <v>1025</v>
      </c>
      <c r="AE1371" s="16">
        <v>45342</v>
      </c>
      <c r="AF1371" s="34" t="s">
        <v>73</v>
      </c>
      <c r="AG1371" s="24" t="s">
        <v>1049</v>
      </c>
      <c r="AH1371" s="18" t="s">
        <v>1049</v>
      </c>
      <c r="AI1371" s="18" t="s">
        <v>1049</v>
      </c>
      <c r="AJ1371" s="17">
        <v>825</v>
      </c>
      <c r="AK1371" s="25">
        <v>825</v>
      </c>
      <c r="AL1371" s="25">
        <v>34900</v>
      </c>
      <c r="AM1371" s="35">
        <v>0</v>
      </c>
      <c r="AN1371" s="49">
        <f t="shared" si="211"/>
        <v>28792500</v>
      </c>
      <c r="AO1371" s="18" t="s">
        <v>1049</v>
      </c>
      <c r="AP1371" s="15" t="s">
        <v>1049</v>
      </c>
      <c r="AQ1371" s="43" t="str">
        <f t="shared" si="212"/>
        <v>SI</v>
      </c>
      <c r="AR1371" s="44">
        <f t="shared" si="213"/>
        <v>28792500</v>
      </c>
      <c r="AS1371" s="44">
        <f t="shared" si="214"/>
        <v>28792500</v>
      </c>
      <c r="AT1371" s="44">
        <f t="shared" si="215"/>
        <v>28792500</v>
      </c>
      <c r="AU1371" s="44">
        <f t="shared" si="216"/>
        <v>28792500</v>
      </c>
      <c r="AV1371" s="45" t="b">
        <f t="shared" si="217"/>
        <v>1</v>
      </c>
      <c r="AW1371" s="45" t="b">
        <f t="shared" si="218"/>
        <v>1</v>
      </c>
      <c r="AX1371" s="45"/>
    </row>
    <row r="1372" spans="1:51" s="36" customFormat="1" ht="27.75" customHeight="1" x14ac:dyDescent="0.15">
      <c r="A1372" s="36" t="str">
        <f t="shared" si="210"/>
        <v>DENTAL NADER S.A.S.302010106</v>
      </c>
      <c r="B1372" s="36" t="b">
        <f>+A1372='[1]Anexo 9'!A1372</f>
        <v>1</v>
      </c>
      <c r="C1372" s="18" t="s">
        <v>1032</v>
      </c>
      <c r="D1372" s="18" t="s">
        <v>1033</v>
      </c>
      <c r="E1372" s="15" t="s">
        <v>800</v>
      </c>
      <c r="F1372" s="15" t="s">
        <v>62</v>
      </c>
      <c r="G1372" s="15" t="s">
        <v>3155</v>
      </c>
      <c r="H1372" s="15" t="s">
        <v>3155</v>
      </c>
      <c r="I1372" s="15" t="s">
        <v>3155</v>
      </c>
      <c r="J1372" s="15">
        <v>4</v>
      </c>
      <c r="K1372" s="15" t="s">
        <v>3155</v>
      </c>
      <c r="L1372" s="15">
        <v>302010106</v>
      </c>
      <c r="M1372" s="15" t="s">
        <v>2908</v>
      </c>
      <c r="N1372" s="15" t="s">
        <v>247</v>
      </c>
      <c r="O1372" s="18" t="s">
        <v>2908</v>
      </c>
      <c r="P1372" s="22" t="s">
        <v>73</v>
      </c>
      <c r="Q1372" s="15" t="s">
        <v>2905</v>
      </c>
      <c r="R1372" s="18" t="s">
        <v>2905</v>
      </c>
      <c r="S1372" s="22" t="s">
        <v>73</v>
      </c>
      <c r="T1372" s="18" t="s">
        <v>2905</v>
      </c>
      <c r="U1372" s="18" t="s">
        <v>2905</v>
      </c>
      <c r="V1372" s="15" t="s">
        <v>808</v>
      </c>
      <c r="W1372" s="18" t="s">
        <v>808</v>
      </c>
      <c r="X1372" s="18"/>
      <c r="Y1372" s="15" t="s">
        <v>73</v>
      </c>
      <c r="Z1372" s="18" t="s">
        <v>1291</v>
      </c>
      <c r="AA1372" s="18" t="s">
        <v>71</v>
      </c>
      <c r="AB1372" s="18" t="s">
        <v>7077</v>
      </c>
      <c r="AC1372" s="67" t="str">
        <f>+VLOOKUP("*"&amp;L1372&amp;"*",'[2]REGISTROS SANITARIOS'!$D$1071:$E$1191,2,FALSE)</f>
        <v>SI</v>
      </c>
      <c r="AD1372" s="22" t="s">
        <v>1025</v>
      </c>
      <c r="AE1372" s="16">
        <v>45342</v>
      </c>
      <c r="AF1372" s="34" t="s">
        <v>73</v>
      </c>
      <c r="AG1372" s="24" t="s">
        <v>1049</v>
      </c>
      <c r="AH1372" s="18" t="s">
        <v>1049</v>
      </c>
      <c r="AI1372" s="18" t="s">
        <v>1049</v>
      </c>
      <c r="AJ1372" s="17">
        <v>110</v>
      </c>
      <c r="AK1372" s="25">
        <v>110</v>
      </c>
      <c r="AL1372" s="25">
        <v>34900</v>
      </c>
      <c r="AM1372" s="35">
        <v>0</v>
      </c>
      <c r="AN1372" s="49">
        <f t="shared" si="211"/>
        <v>3839000</v>
      </c>
      <c r="AO1372" s="18" t="s">
        <v>1049</v>
      </c>
      <c r="AP1372" s="15" t="s">
        <v>1049</v>
      </c>
      <c r="AQ1372" s="43" t="str">
        <f t="shared" si="212"/>
        <v>SI</v>
      </c>
      <c r="AR1372" s="44">
        <f t="shared" si="213"/>
        <v>3839000</v>
      </c>
      <c r="AS1372" s="44">
        <f t="shared" si="214"/>
        <v>3839000</v>
      </c>
      <c r="AT1372" s="44">
        <f t="shared" si="215"/>
        <v>3839000</v>
      </c>
      <c r="AU1372" s="44">
        <f t="shared" si="216"/>
        <v>3839000</v>
      </c>
      <c r="AV1372" s="45" t="b">
        <f t="shared" si="217"/>
        <v>1</v>
      </c>
      <c r="AW1372" s="45" t="b">
        <f t="shared" si="218"/>
        <v>1</v>
      </c>
      <c r="AX1372" s="45"/>
    </row>
    <row r="1373" spans="1:51" s="36" customFormat="1" ht="27.75" customHeight="1" x14ac:dyDescent="0.15">
      <c r="A1373" s="36" t="str">
        <f t="shared" si="210"/>
        <v>DENTAL NADER S.A.S.302020612</v>
      </c>
      <c r="B1373" s="36" t="b">
        <f>+A1373='[1]Anexo 9'!A1373</f>
        <v>1</v>
      </c>
      <c r="C1373" s="18" t="s">
        <v>1032</v>
      </c>
      <c r="D1373" s="18" t="s">
        <v>1033</v>
      </c>
      <c r="E1373" s="15" t="s">
        <v>800</v>
      </c>
      <c r="F1373" s="15" t="s">
        <v>62</v>
      </c>
      <c r="G1373" s="15" t="s">
        <v>3155</v>
      </c>
      <c r="H1373" s="15" t="s">
        <v>3155</v>
      </c>
      <c r="I1373" s="15" t="s">
        <v>3155</v>
      </c>
      <c r="J1373" s="15">
        <v>4</v>
      </c>
      <c r="K1373" s="15" t="s">
        <v>3155</v>
      </c>
      <c r="L1373" s="15">
        <v>302020612</v>
      </c>
      <c r="M1373" s="15" t="s">
        <v>3979</v>
      </c>
      <c r="N1373" s="15" t="s">
        <v>3980</v>
      </c>
      <c r="O1373" s="18" t="s">
        <v>3979</v>
      </c>
      <c r="P1373" s="22" t="s">
        <v>73</v>
      </c>
      <c r="Q1373" s="15" t="s">
        <v>1195</v>
      </c>
      <c r="R1373" s="18" t="s">
        <v>1195</v>
      </c>
      <c r="S1373" s="22" t="s">
        <v>73</v>
      </c>
      <c r="T1373" s="18" t="s">
        <v>1195</v>
      </c>
      <c r="U1373" s="18" t="s">
        <v>1195</v>
      </c>
      <c r="V1373" s="15"/>
      <c r="W1373" s="18" t="s">
        <v>3332</v>
      </c>
      <c r="X1373" s="18"/>
      <c r="Y1373" s="15" t="s">
        <v>73</v>
      </c>
      <c r="Z1373" s="18" t="s">
        <v>3332</v>
      </c>
      <c r="AA1373" s="18" t="s">
        <v>86</v>
      </c>
      <c r="AB1373" s="18" t="s">
        <v>6701</v>
      </c>
      <c r="AC1373" s="67" t="str">
        <f>+VLOOKUP("*"&amp;L1373&amp;"*",'[2]REGISTROS SANITARIOS'!$D$1071:$E$1191,2,FALSE)</f>
        <v>SI</v>
      </c>
      <c r="AD1373" s="22" t="s">
        <v>1025</v>
      </c>
      <c r="AE1373" s="16">
        <v>46379</v>
      </c>
      <c r="AF1373" s="34" t="s">
        <v>73</v>
      </c>
      <c r="AG1373" s="24" t="s">
        <v>1049</v>
      </c>
      <c r="AH1373" s="18" t="s">
        <v>1049</v>
      </c>
      <c r="AI1373" s="18" t="s">
        <v>53</v>
      </c>
      <c r="AJ1373" s="17">
        <v>5.5</v>
      </c>
      <c r="AK1373" s="25">
        <v>5.5</v>
      </c>
      <c r="AL1373" s="25">
        <v>267800</v>
      </c>
      <c r="AM1373" s="35">
        <v>0</v>
      </c>
      <c r="AN1373" s="49">
        <f t="shared" si="211"/>
        <v>1472900</v>
      </c>
      <c r="AO1373" s="18" t="s">
        <v>1049</v>
      </c>
      <c r="AP1373" s="15" t="s">
        <v>1049</v>
      </c>
      <c r="AQ1373" s="43" t="str">
        <f t="shared" si="212"/>
        <v>SI</v>
      </c>
      <c r="AR1373" s="44">
        <f t="shared" si="213"/>
        <v>1472900</v>
      </c>
      <c r="AS1373" s="44">
        <f t="shared" si="214"/>
        <v>1472900</v>
      </c>
      <c r="AT1373" s="44">
        <f t="shared" si="215"/>
        <v>1472900</v>
      </c>
      <c r="AU1373" s="44">
        <f t="shared" si="216"/>
        <v>1472900</v>
      </c>
      <c r="AV1373" s="45" t="b">
        <f t="shared" si="217"/>
        <v>1</v>
      </c>
      <c r="AW1373" s="45" t="b">
        <f t="shared" si="218"/>
        <v>1</v>
      </c>
      <c r="AX1373" s="45"/>
    </row>
    <row r="1374" spans="1:51" s="36" customFormat="1" ht="27.75" customHeight="1" x14ac:dyDescent="0.15">
      <c r="A1374" s="36" t="str">
        <f t="shared" si="210"/>
        <v>DENTAL NADER S.A.S.302030403</v>
      </c>
      <c r="B1374" s="36" t="b">
        <f>+A1374='[1]Anexo 9'!A1374</f>
        <v>1</v>
      </c>
      <c r="C1374" s="18" t="s">
        <v>1032</v>
      </c>
      <c r="D1374" s="18" t="s">
        <v>1033</v>
      </c>
      <c r="E1374" s="15" t="s">
        <v>800</v>
      </c>
      <c r="F1374" s="15" t="s">
        <v>62</v>
      </c>
      <c r="G1374" s="15" t="s">
        <v>3155</v>
      </c>
      <c r="H1374" s="15" t="s">
        <v>3155</v>
      </c>
      <c r="I1374" s="15" t="s">
        <v>3155</v>
      </c>
      <c r="J1374" s="15">
        <v>4</v>
      </c>
      <c r="K1374" s="15" t="s">
        <v>3155</v>
      </c>
      <c r="L1374" s="15">
        <v>302030403</v>
      </c>
      <c r="M1374" s="15" t="s">
        <v>990</v>
      </c>
      <c r="N1374" s="15" t="s">
        <v>991</v>
      </c>
      <c r="O1374" s="18" t="s">
        <v>990</v>
      </c>
      <c r="P1374" s="22" t="s">
        <v>73</v>
      </c>
      <c r="Q1374" s="15" t="s">
        <v>1200</v>
      </c>
      <c r="R1374" s="18" t="s">
        <v>1200</v>
      </c>
      <c r="S1374" s="22" t="s">
        <v>73</v>
      </c>
      <c r="T1374" s="18" t="s">
        <v>1200</v>
      </c>
      <c r="U1374" s="18" t="s">
        <v>1200</v>
      </c>
      <c r="V1374" s="15" t="s">
        <v>992</v>
      </c>
      <c r="W1374" s="18" t="s">
        <v>3332</v>
      </c>
      <c r="X1374" s="18"/>
      <c r="Y1374" s="15" t="s">
        <v>73</v>
      </c>
      <c r="Z1374" s="18" t="s">
        <v>3332</v>
      </c>
      <c r="AA1374" s="18" t="s">
        <v>3021</v>
      </c>
      <c r="AB1374" s="18" t="s">
        <v>3243</v>
      </c>
      <c r="AC1374" s="67" t="str">
        <f>+VLOOKUP("*"&amp;L1374&amp;"*",'[2]REGISTROS SANITARIOS'!$D$1071:$E$1191,2,FALSE)</f>
        <v>SI</v>
      </c>
      <c r="AD1374" s="22" t="s">
        <v>1025</v>
      </c>
      <c r="AE1374" s="16">
        <v>44998</v>
      </c>
      <c r="AF1374" s="34" t="s">
        <v>73</v>
      </c>
      <c r="AG1374" s="24" t="s">
        <v>1049</v>
      </c>
      <c r="AH1374" s="18" t="s">
        <v>1049</v>
      </c>
      <c r="AI1374" s="18" t="s">
        <v>53</v>
      </c>
      <c r="AJ1374" s="17">
        <v>22</v>
      </c>
      <c r="AK1374" s="25">
        <v>22</v>
      </c>
      <c r="AL1374" s="25">
        <v>54900</v>
      </c>
      <c r="AM1374" s="35">
        <v>0</v>
      </c>
      <c r="AN1374" s="49">
        <f t="shared" si="211"/>
        <v>1207800</v>
      </c>
      <c r="AO1374" s="18" t="s">
        <v>1049</v>
      </c>
      <c r="AP1374" s="15" t="s">
        <v>1049</v>
      </c>
      <c r="AQ1374" s="43" t="str">
        <f t="shared" si="212"/>
        <v>SI</v>
      </c>
      <c r="AR1374" s="44">
        <f t="shared" si="213"/>
        <v>1207800</v>
      </c>
      <c r="AS1374" s="44">
        <f t="shared" si="214"/>
        <v>1207800</v>
      </c>
      <c r="AT1374" s="44">
        <f t="shared" si="215"/>
        <v>1207800</v>
      </c>
      <c r="AU1374" s="44">
        <f t="shared" si="216"/>
        <v>1207800</v>
      </c>
      <c r="AV1374" s="45" t="b">
        <f t="shared" si="217"/>
        <v>1</v>
      </c>
      <c r="AW1374" s="45" t="b">
        <f t="shared" si="218"/>
        <v>1</v>
      </c>
      <c r="AX1374" s="45"/>
    </row>
    <row r="1375" spans="1:51" s="36" customFormat="1" ht="27.75" customHeight="1" x14ac:dyDescent="0.15">
      <c r="A1375" s="36" t="str">
        <f t="shared" si="210"/>
        <v>DENTAL NADER S.A.S.302030704</v>
      </c>
      <c r="B1375" s="36" t="b">
        <f>+A1375='[1]Anexo 9'!A1375</f>
        <v>1</v>
      </c>
      <c r="C1375" s="18" t="s">
        <v>1032</v>
      </c>
      <c r="D1375" s="18" t="s">
        <v>1033</v>
      </c>
      <c r="E1375" s="15" t="s">
        <v>800</v>
      </c>
      <c r="F1375" s="15" t="s">
        <v>62</v>
      </c>
      <c r="G1375" s="15" t="s">
        <v>3155</v>
      </c>
      <c r="H1375" s="15" t="s">
        <v>3155</v>
      </c>
      <c r="I1375" s="15" t="s">
        <v>3155</v>
      </c>
      <c r="J1375" s="15">
        <v>4</v>
      </c>
      <c r="K1375" s="15" t="s">
        <v>3155</v>
      </c>
      <c r="L1375" s="15">
        <v>302030704</v>
      </c>
      <c r="M1375" s="15" t="s">
        <v>1206</v>
      </c>
      <c r="N1375" s="15" t="s">
        <v>91</v>
      </c>
      <c r="O1375" s="18" t="s">
        <v>1206</v>
      </c>
      <c r="P1375" s="22" t="s">
        <v>73</v>
      </c>
      <c r="Q1375" s="15" t="s">
        <v>822</v>
      </c>
      <c r="R1375" s="18" t="s">
        <v>822</v>
      </c>
      <c r="S1375" s="22" t="s">
        <v>73</v>
      </c>
      <c r="T1375" s="18" t="s">
        <v>822</v>
      </c>
      <c r="U1375" s="18" t="s">
        <v>822</v>
      </c>
      <c r="V1375" s="15" t="s">
        <v>1208</v>
      </c>
      <c r="W1375" s="18" t="s">
        <v>1235</v>
      </c>
      <c r="X1375" s="18"/>
      <c r="Y1375" s="15" t="s">
        <v>73</v>
      </c>
      <c r="Z1375" s="18" t="s">
        <v>1235</v>
      </c>
      <c r="AA1375" s="18" t="s">
        <v>71</v>
      </c>
      <c r="AB1375" s="18" t="s">
        <v>2912</v>
      </c>
      <c r="AC1375" s="67" t="str">
        <f>+VLOOKUP("*"&amp;L1375&amp;"*",'[2]REGISTROS SANITARIOS'!$D$1071:$E$1191,2,FALSE)</f>
        <v>SI</v>
      </c>
      <c r="AD1375" s="22" t="s">
        <v>1025</v>
      </c>
      <c r="AE1375" s="16">
        <v>47196</v>
      </c>
      <c r="AF1375" s="34" t="s">
        <v>73</v>
      </c>
      <c r="AG1375" s="24" t="s">
        <v>1049</v>
      </c>
      <c r="AH1375" s="18" t="s">
        <v>1049</v>
      </c>
      <c r="AI1375" s="18" t="s">
        <v>54</v>
      </c>
      <c r="AJ1375" s="17">
        <v>1925</v>
      </c>
      <c r="AK1375" s="25">
        <v>1925</v>
      </c>
      <c r="AL1375" s="25">
        <v>5800</v>
      </c>
      <c r="AM1375" s="35">
        <v>0.19</v>
      </c>
      <c r="AN1375" s="49">
        <f t="shared" si="211"/>
        <v>13286350</v>
      </c>
      <c r="AO1375" s="18" t="s">
        <v>1049</v>
      </c>
      <c r="AP1375" s="15" t="s">
        <v>1049</v>
      </c>
      <c r="AQ1375" s="43" t="str">
        <f t="shared" si="212"/>
        <v>SI</v>
      </c>
      <c r="AR1375" s="44">
        <f t="shared" si="213"/>
        <v>13286350</v>
      </c>
      <c r="AS1375" s="44">
        <f t="shared" si="214"/>
        <v>11165000</v>
      </c>
      <c r="AT1375" s="44">
        <f t="shared" si="215"/>
        <v>11165000</v>
      </c>
      <c r="AU1375" s="44">
        <f t="shared" si="216"/>
        <v>13286350</v>
      </c>
      <c r="AV1375" s="45" t="b">
        <f t="shared" si="217"/>
        <v>1</v>
      </c>
      <c r="AW1375" s="45" t="b">
        <f t="shared" si="218"/>
        <v>0</v>
      </c>
      <c r="AX1375" s="45"/>
    </row>
    <row r="1376" spans="1:51" s="36" customFormat="1" ht="27.75" customHeight="1" x14ac:dyDescent="0.15">
      <c r="A1376" s="36" t="str">
        <f t="shared" si="210"/>
        <v>DENTAL NADER S.A.S.302030807</v>
      </c>
      <c r="B1376" s="36" t="b">
        <f>+A1376='[1]Anexo 9'!A1376</f>
        <v>1</v>
      </c>
      <c r="C1376" s="18" t="s">
        <v>1032</v>
      </c>
      <c r="D1376" s="18" t="s">
        <v>1033</v>
      </c>
      <c r="E1376" s="15" t="s">
        <v>800</v>
      </c>
      <c r="F1376" s="15" t="s">
        <v>62</v>
      </c>
      <c r="G1376" s="15" t="s">
        <v>3155</v>
      </c>
      <c r="H1376" s="15" t="s">
        <v>3155</v>
      </c>
      <c r="I1376" s="15" t="s">
        <v>3155</v>
      </c>
      <c r="J1376" s="15">
        <v>3</v>
      </c>
      <c r="K1376" s="15" t="s">
        <v>3155</v>
      </c>
      <c r="L1376" s="15">
        <v>302030807</v>
      </c>
      <c r="M1376" s="15" t="s">
        <v>3981</v>
      </c>
      <c r="N1376" s="15" t="s">
        <v>940</v>
      </c>
      <c r="O1376" s="18" t="s">
        <v>3981</v>
      </c>
      <c r="P1376" s="22" t="s">
        <v>73</v>
      </c>
      <c r="Q1376" s="15" t="s">
        <v>1211</v>
      </c>
      <c r="R1376" s="18" t="s">
        <v>2913</v>
      </c>
      <c r="S1376" s="22" t="b">
        <f>+R1376=Q1376</f>
        <v>0</v>
      </c>
      <c r="T1376" s="18" t="s">
        <v>2913</v>
      </c>
      <c r="U1376" s="18" t="s">
        <v>2913</v>
      </c>
      <c r="V1376" s="15" t="s">
        <v>170</v>
      </c>
      <c r="W1376" s="18" t="s">
        <v>170</v>
      </c>
      <c r="X1376" s="18"/>
      <c r="Y1376" s="15" t="s">
        <v>73</v>
      </c>
      <c r="Z1376" s="18" t="s">
        <v>170</v>
      </c>
      <c r="AA1376" s="18" t="s">
        <v>2898</v>
      </c>
      <c r="AB1376" s="18" t="s">
        <v>2914</v>
      </c>
      <c r="AC1376" s="67" t="str">
        <f>+VLOOKUP("*"&amp;L1376&amp;"*",'[2]REGISTROS SANITARIOS'!$D$1071:$E$1191,2,FALSE)</f>
        <v>SI</v>
      </c>
      <c r="AD1376" s="22" t="s">
        <v>1025</v>
      </c>
      <c r="AE1376" s="16">
        <v>46461</v>
      </c>
      <c r="AF1376" s="34" t="s">
        <v>73</v>
      </c>
      <c r="AG1376" s="24" t="s">
        <v>1049</v>
      </c>
      <c r="AH1376" s="18" t="s">
        <v>1049</v>
      </c>
      <c r="AI1376" s="18" t="s">
        <v>53</v>
      </c>
      <c r="AJ1376" s="17">
        <v>60.5</v>
      </c>
      <c r="AK1376" s="25">
        <v>60.5</v>
      </c>
      <c r="AL1376" s="25">
        <v>130000</v>
      </c>
      <c r="AM1376" s="35">
        <v>0</v>
      </c>
      <c r="AN1376" s="49">
        <f t="shared" si="211"/>
        <v>7865000</v>
      </c>
      <c r="AO1376" s="18" t="s">
        <v>1049</v>
      </c>
      <c r="AP1376" s="15" t="s">
        <v>1049</v>
      </c>
      <c r="AQ1376" s="43" t="str">
        <f t="shared" si="212"/>
        <v>SI</v>
      </c>
      <c r="AR1376" s="44">
        <f t="shared" si="213"/>
        <v>7865000</v>
      </c>
      <c r="AS1376" s="44">
        <f t="shared" si="214"/>
        <v>7865000</v>
      </c>
      <c r="AT1376" s="44">
        <f t="shared" si="215"/>
        <v>7865000</v>
      </c>
      <c r="AU1376" s="44">
        <f t="shared" si="216"/>
        <v>7865000</v>
      </c>
      <c r="AV1376" s="45" t="b">
        <f t="shared" si="217"/>
        <v>1</v>
      </c>
      <c r="AW1376" s="45" t="b">
        <f t="shared" si="218"/>
        <v>1</v>
      </c>
      <c r="AX1376" s="45"/>
      <c r="AY1376" s="48" t="s">
        <v>8741</v>
      </c>
    </row>
    <row r="1377" spans="1:50" s="36" customFormat="1" ht="27.75" customHeight="1" x14ac:dyDescent="0.15">
      <c r="A1377" s="36" t="str">
        <f t="shared" si="210"/>
        <v>DENTAL NADER S.A.S.302031008</v>
      </c>
      <c r="B1377" s="36" t="b">
        <f>+A1377='[1]Anexo 9'!A1377</f>
        <v>1</v>
      </c>
      <c r="C1377" s="18" t="s">
        <v>1032</v>
      </c>
      <c r="D1377" s="18" t="s">
        <v>1033</v>
      </c>
      <c r="E1377" s="15" t="s">
        <v>800</v>
      </c>
      <c r="F1377" s="15" t="s">
        <v>62</v>
      </c>
      <c r="G1377" s="15" t="s">
        <v>3155</v>
      </c>
      <c r="H1377" s="15" t="s">
        <v>3155</v>
      </c>
      <c r="I1377" s="15" t="s">
        <v>3155</v>
      </c>
      <c r="J1377" s="15">
        <v>4</v>
      </c>
      <c r="K1377" s="15" t="s">
        <v>3155</v>
      </c>
      <c r="L1377" s="15">
        <v>302031008</v>
      </c>
      <c r="M1377" s="15" t="s">
        <v>1217</v>
      </c>
      <c r="N1377" s="15" t="s">
        <v>981</v>
      </c>
      <c r="O1377" s="18" t="s">
        <v>1217</v>
      </c>
      <c r="P1377" s="22" t="s">
        <v>73</v>
      </c>
      <c r="Q1377" s="15" t="s">
        <v>1218</v>
      </c>
      <c r="R1377" s="18" t="s">
        <v>1218</v>
      </c>
      <c r="S1377" s="22" t="s">
        <v>73</v>
      </c>
      <c r="T1377" s="18" t="s">
        <v>1218</v>
      </c>
      <c r="U1377" s="18" t="s">
        <v>1218</v>
      </c>
      <c r="V1377" s="15" t="s">
        <v>1220</v>
      </c>
      <c r="W1377" s="18" t="s">
        <v>1228</v>
      </c>
      <c r="X1377" s="18"/>
      <c r="Y1377" s="15" t="s">
        <v>73</v>
      </c>
      <c r="Z1377" s="18" t="s">
        <v>1230</v>
      </c>
      <c r="AA1377" s="18" t="s">
        <v>71</v>
      </c>
      <c r="AB1377" s="18" t="s">
        <v>2915</v>
      </c>
      <c r="AC1377" s="67" t="str">
        <f>+VLOOKUP("*"&amp;L1377&amp;"*",'[2]REGISTROS SANITARIOS'!$D$1071:$E$1191,2,FALSE)</f>
        <v>SI</v>
      </c>
      <c r="AD1377" s="22" t="s">
        <v>1025</v>
      </c>
      <c r="AE1377" s="16">
        <v>47329</v>
      </c>
      <c r="AF1377" s="34" t="s">
        <v>73</v>
      </c>
      <c r="AG1377" s="24" t="s">
        <v>1049</v>
      </c>
      <c r="AH1377" s="18" t="s">
        <v>1049</v>
      </c>
      <c r="AI1377" s="18" t="s">
        <v>53</v>
      </c>
      <c r="AJ1377" s="17">
        <v>440</v>
      </c>
      <c r="AK1377" s="25">
        <v>440</v>
      </c>
      <c r="AL1377" s="25">
        <v>9800</v>
      </c>
      <c r="AM1377" s="35">
        <v>0</v>
      </c>
      <c r="AN1377" s="49">
        <f t="shared" si="211"/>
        <v>4312000</v>
      </c>
      <c r="AO1377" s="18" t="s">
        <v>1049</v>
      </c>
      <c r="AP1377" s="15" t="s">
        <v>1049</v>
      </c>
      <c r="AQ1377" s="43" t="str">
        <f t="shared" si="212"/>
        <v>SI</v>
      </c>
      <c r="AR1377" s="44">
        <f t="shared" si="213"/>
        <v>4312000</v>
      </c>
      <c r="AS1377" s="44">
        <f t="shared" si="214"/>
        <v>4312000</v>
      </c>
      <c r="AT1377" s="44">
        <f t="shared" si="215"/>
        <v>4312000</v>
      </c>
      <c r="AU1377" s="44">
        <f t="shared" si="216"/>
        <v>4312000</v>
      </c>
      <c r="AV1377" s="45" t="b">
        <f t="shared" si="217"/>
        <v>1</v>
      </c>
      <c r="AW1377" s="45" t="b">
        <f t="shared" si="218"/>
        <v>1</v>
      </c>
      <c r="AX1377" s="45"/>
    </row>
    <row r="1378" spans="1:50" s="36" customFormat="1" ht="27.75" customHeight="1" x14ac:dyDescent="0.15">
      <c r="A1378" s="36" t="str">
        <f t="shared" si="210"/>
        <v>DENTAL NADER S.A.S.302031304</v>
      </c>
      <c r="B1378" s="36" t="b">
        <f>+A1378='[1]Anexo 9'!A1378</f>
        <v>1</v>
      </c>
      <c r="C1378" s="18" t="s">
        <v>1032</v>
      </c>
      <c r="D1378" s="18" t="s">
        <v>1033</v>
      </c>
      <c r="E1378" s="15" t="s">
        <v>800</v>
      </c>
      <c r="F1378" s="15" t="s">
        <v>62</v>
      </c>
      <c r="G1378" s="15" t="s">
        <v>3155</v>
      </c>
      <c r="H1378" s="15" t="s">
        <v>3155</v>
      </c>
      <c r="I1378" s="15" t="s">
        <v>3155</v>
      </c>
      <c r="J1378" s="15">
        <v>4</v>
      </c>
      <c r="K1378" s="15" t="s">
        <v>3155</v>
      </c>
      <c r="L1378" s="15">
        <v>302031304</v>
      </c>
      <c r="M1378" s="15" t="s">
        <v>993</v>
      </c>
      <c r="N1378" s="15" t="s">
        <v>91</v>
      </c>
      <c r="O1378" s="18" t="s">
        <v>4580</v>
      </c>
      <c r="P1378" s="22" t="s">
        <v>73</v>
      </c>
      <c r="Q1378" s="15" t="s">
        <v>1222</v>
      </c>
      <c r="R1378" s="18" t="s">
        <v>5750</v>
      </c>
      <c r="S1378" s="22" t="b">
        <f t="shared" ref="S1378:S1384" si="219">+R1378=Q1378</f>
        <v>0</v>
      </c>
      <c r="T1378" s="18" t="s">
        <v>5750</v>
      </c>
      <c r="U1378" s="18" t="s">
        <v>5750</v>
      </c>
      <c r="V1378" s="15" t="s">
        <v>982</v>
      </c>
      <c r="W1378" s="18" t="s">
        <v>3332</v>
      </c>
      <c r="X1378" s="18"/>
      <c r="Y1378" s="15" t="s">
        <v>73</v>
      </c>
      <c r="Z1378" s="18" t="s">
        <v>3332</v>
      </c>
      <c r="AA1378" s="18" t="s">
        <v>86</v>
      </c>
      <c r="AB1378" s="18" t="s">
        <v>1224</v>
      </c>
      <c r="AC1378" s="67" t="str">
        <f>+VLOOKUP("*"&amp;L1378&amp;"*",'[2]REGISTROS SANITARIOS'!$D$1071:$E$1191,2,FALSE)</f>
        <v>SI</v>
      </c>
      <c r="AD1378" s="22" t="s">
        <v>1025</v>
      </c>
      <c r="AE1378" s="16">
        <v>47034</v>
      </c>
      <c r="AF1378" s="34" t="s">
        <v>73</v>
      </c>
      <c r="AG1378" s="24" t="s">
        <v>1049</v>
      </c>
      <c r="AH1378" s="18" t="s">
        <v>1049</v>
      </c>
      <c r="AI1378" s="18" t="s">
        <v>53</v>
      </c>
      <c r="AJ1378" s="17">
        <v>121</v>
      </c>
      <c r="AK1378" s="25">
        <v>121</v>
      </c>
      <c r="AL1378" s="25">
        <v>100900</v>
      </c>
      <c r="AM1378" s="35">
        <v>0</v>
      </c>
      <c r="AN1378" s="49">
        <f t="shared" si="211"/>
        <v>12208900</v>
      </c>
      <c r="AO1378" s="18" t="s">
        <v>1049</v>
      </c>
      <c r="AP1378" s="15" t="s">
        <v>1049</v>
      </c>
      <c r="AQ1378" s="43" t="str">
        <f t="shared" si="212"/>
        <v>SI</v>
      </c>
      <c r="AR1378" s="44">
        <f t="shared" si="213"/>
        <v>12208900</v>
      </c>
      <c r="AS1378" s="44">
        <f t="shared" si="214"/>
        <v>12208900</v>
      </c>
      <c r="AT1378" s="44">
        <f t="shared" si="215"/>
        <v>12208900</v>
      </c>
      <c r="AU1378" s="44">
        <f t="shared" si="216"/>
        <v>12208900</v>
      </c>
      <c r="AV1378" s="45" t="b">
        <f t="shared" si="217"/>
        <v>1</v>
      </c>
      <c r="AW1378" s="45" t="b">
        <f t="shared" si="218"/>
        <v>1</v>
      </c>
      <c r="AX1378" s="45"/>
    </row>
    <row r="1379" spans="1:50" s="36" customFormat="1" ht="27.75" customHeight="1" x14ac:dyDescent="0.15">
      <c r="A1379" s="36" t="str">
        <f t="shared" si="210"/>
        <v>DENTAL NADER S.A.S.302031408</v>
      </c>
      <c r="B1379" s="36" t="b">
        <f>+A1379='[1]Anexo 9'!A1379</f>
        <v>1</v>
      </c>
      <c r="C1379" s="18" t="s">
        <v>1032</v>
      </c>
      <c r="D1379" s="18" t="s">
        <v>1033</v>
      </c>
      <c r="E1379" s="15" t="s">
        <v>800</v>
      </c>
      <c r="F1379" s="15" t="s">
        <v>1141</v>
      </c>
      <c r="G1379" s="15">
        <f>+VLOOKUP(F1379,[3]Sheet1!$E$3:$G$74,3,FALSE)</f>
        <v>6</v>
      </c>
      <c r="H1379" s="15">
        <f>+VLOOKUP(D1379&amp;F1379,'TD para paquetes'!$E$3:$I$441,5,FALSE)</f>
        <v>6</v>
      </c>
      <c r="I1379" s="15" t="s">
        <v>1025</v>
      </c>
      <c r="J1379" s="15">
        <v>4</v>
      </c>
      <c r="K1379" s="15">
        <v>4</v>
      </c>
      <c r="L1379" s="15">
        <v>302031408</v>
      </c>
      <c r="M1379" s="15" t="s">
        <v>1142</v>
      </c>
      <c r="N1379" s="15" t="s">
        <v>981</v>
      </c>
      <c r="O1379" s="18" t="s">
        <v>4581</v>
      </c>
      <c r="P1379" s="22" t="s">
        <v>73</v>
      </c>
      <c r="Q1379" s="15" t="s">
        <v>1143</v>
      </c>
      <c r="R1379" s="18" t="s">
        <v>5751</v>
      </c>
      <c r="S1379" s="22" t="b">
        <f t="shared" si="219"/>
        <v>0</v>
      </c>
      <c r="T1379" s="18" t="s">
        <v>5751</v>
      </c>
      <c r="U1379" s="18" t="s">
        <v>5751</v>
      </c>
      <c r="V1379" s="15" t="s">
        <v>982</v>
      </c>
      <c r="W1379" s="18" t="s">
        <v>3332</v>
      </c>
      <c r="X1379" s="18"/>
      <c r="Y1379" s="15" t="s">
        <v>73</v>
      </c>
      <c r="Z1379" s="18" t="s">
        <v>3332</v>
      </c>
      <c r="AA1379" s="18" t="s">
        <v>1146</v>
      </c>
      <c r="AB1379" s="18" t="s">
        <v>3242</v>
      </c>
      <c r="AC1379" s="67" t="str">
        <f>+VLOOKUP("*"&amp;L1379&amp;"*",'[2]REGISTROS SANITARIOS'!$D$1071:$E$1191,2,FALSE)</f>
        <v>SI</v>
      </c>
      <c r="AD1379" s="22" t="s">
        <v>1025</v>
      </c>
      <c r="AE1379" s="16">
        <v>46280</v>
      </c>
      <c r="AF1379" s="34" t="s">
        <v>73</v>
      </c>
      <c r="AG1379" s="24" t="s">
        <v>1049</v>
      </c>
      <c r="AH1379" s="18" t="s">
        <v>1049</v>
      </c>
      <c r="AI1379" s="18" t="s">
        <v>53</v>
      </c>
      <c r="AJ1379" s="17">
        <v>82.5</v>
      </c>
      <c r="AK1379" s="25">
        <v>82.5</v>
      </c>
      <c r="AL1379" s="25">
        <v>104100</v>
      </c>
      <c r="AM1379" s="35">
        <v>0</v>
      </c>
      <c r="AN1379" s="49">
        <f t="shared" si="211"/>
        <v>8588250</v>
      </c>
      <c r="AO1379" s="18" t="s">
        <v>1049</v>
      </c>
      <c r="AP1379" s="15" t="s">
        <v>1049</v>
      </c>
      <c r="AQ1379" s="43" t="str">
        <f t="shared" si="212"/>
        <v>SI</v>
      </c>
      <c r="AR1379" s="44">
        <f t="shared" si="213"/>
        <v>8588250</v>
      </c>
      <c r="AS1379" s="44">
        <f t="shared" si="214"/>
        <v>8588250</v>
      </c>
      <c r="AT1379" s="44">
        <f t="shared" si="215"/>
        <v>8588250</v>
      </c>
      <c r="AU1379" s="44">
        <f t="shared" si="216"/>
        <v>8588250</v>
      </c>
      <c r="AV1379" s="45" t="b">
        <f t="shared" si="217"/>
        <v>1</v>
      </c>
      <c r="AW1379" s="45" t="b">
        <f t="shared" si="218"/>
        <v>1</v>
      </c>
      <c r="AX1379" s="45"/>
    </row>
    <row r="1380" spans="1:50" s="36" customFormat="1" ht="27.75" customHeight="1" x14ac:dyDescent="0.15">
      <c r="A1380" s="36" t="str">
        <f t="shared" si="210"/>
        <v>DENTAL NADER S.A.S.302031508</v>
      </c>
      <c r="B1380" s="36" t="b">
        <f>+A1380='[1]Anexo 9'!A1380</f>
        <v>1</v>
      </c>
      <c r="C1380" s="18" t="s">
        <v>1032</v>
      </c>
      <c r="D1380" s="18" t="s">
        <v>1033</v>
      </c>
      <c r="E1380" s="15" t="s">
        <v>800</v>
      </c>
      <c r="F1380" s="15" t="s">
        <v>1141</v>
      </c>
      <c r="G1380" s="15">
        <f>+VLOOKUP(F1380,[3]Sheet1!$E$3:$G$74,3,FALSE)</f>
        <v>6</v>
      </c>
      <c r="H1380" s="15">
        <f>+VLOOKUP(D1380&amp;F1380,'TD para paquetes'!$E$3:$I$441,5,FALSE)</f>
        <v>6</v>
      </c>
      <c r="I1380" s="15" t="s">
        <v>1025</v>
      </c>
      <c r="J1380" s="15">
        <v>4</v>
      </c>
      <c r="K1380" s="15">
        <v>4</v>
      </c>
      <c r="L1380" s="15">
        <v>302031508</v>
      </c>
      <c r="M1380" s="15" t="s">
        <v>1147</v>
      </c>
      <c r="N1380" s="15" t="s">
        <v>981</v>
      </c>
      <c r="O1380" s="18" t="s">
        <v>1147</v>
      </c>
      <c r="P1380" s="22" t="s">
        <v>73</v>
      </c>
      <c r="Q1380" s="15" t="s">
        <v>1143</v>
      </c>
      <c r="R1380" s="18" t="s">
        <v>5751</v>
      </c>
      <c r="S1380" s="22" t="b">
        <f t="shared" si="219"/>
        <v>0</v>
      </c>
      <c r="T1380" s="18" t="s">
        <v>5751</v>
      </c>
      <c r="U1380" s="18" t="s">
        <v>5751</v>
      </c>
      <c r="V1380" s="15" t="s">
        <v>982</v>
      </c>
      <c r="W1380" s="18" t="s">
        <v>3332</v>
      </c>
      <c r="X1380" s="18"/>
      <c r="Y1380" s="15" t="s">
        <v>73</v>
      </c>
      <c r="Z1380" s="18" t="s">
        <v>3332</v>
      </c>
      <c r="AA1380" s="18" t="s">
        <v>1146</v>
      </c>
      <c r="AB1380" s="18" t="s">
        <v>3242</v>
      </c>
      <c r="AC1380" s="67" t="str">
        <f>+VLOOKUP("*"&amp;L1380&amp;"*",'[2]REGISTROS SANITARIOS'!$D$1071:$E$1191,2,FALSE)</f>
        <v>SI</v>
      </c>
      <c r="AD1380" s="22" t="s">
        <v>1025</v>
      </c>
      <c r="AE1380" s="16">
        <v>46280</v>
      </c>
      <c r="AF1380" s="34" t="s">
        <v>73</v>
      </c>
      <c r="AG1380" s="24" t="s">
        <v>1049</v>
      </c>
      <c r="AH1380" s="18" t="s">
        <v>1049</v>
      </c>
      <c r="AI1380" s="18" t="s">
        <v>53</v>
      </c>
      <c r="AJ1380" s="17">
        <v>154</v>
      </c>
      <c r="AK1380" s="25">
        <v>154</v>
      </c>
      <c r="AL1380" s="25">
        <v>104100</v>
      </c>
      <c r="AM1380" s="35">
        <v>0</v>
      </c>
      <c r="AN1380" s="49">
        <f t="shared" si="211"/>
        <v>16031400</v>
      </c>
      <c r="AO1380" s="18" t="s">
        <v>1049</v>
      </c>
      <c r="AP1380" s="15" t="s">
        <v>1049</v>
      </c>
      <c r="AQ1380" s="43" t="str">
        <f t="shared" si="212"/>
        <v>SI</v>
      </c>
      <c r="AR1380" s="44">
        <f t="shared" si="213"/>
        <v>16031400</v>
      </c>
      <c r="AS1380" s="44">
        <f t="shared" si="214"/>
        <v>16031400</v>
      </c>
      <c r="AT1380" s="44">
        <f t="shared" si="215"/>
        <v>16031400</v>
      </c>
      <c r="AU1380" s="44">
        <f t="shared" si="216"/>
        <v>16031400</v>
      </c>
      <c r="AV1380" s="45" t="b">
        <f t="shared" si="217"/>
        <v>1</v>
      </c>
      <c r="AW1380" s="45" t="b">
        <f t="shared" si="218"/>
        <v>1</v>
      </c>
      <c r="AX1380" s="45"/>
    </row>
    <row r="1381" spans="1:50" s="36" customFormat="1" ht="27.75" customHeight="1" x14ac:dyDescent="0.15">
      <c r="A1381" s="36" t="str">
        <f t="shared" si="210"/>
        <v>DENTAL NADER S.A.S.302031608</v>
      </c>
      <c r="B1381" s="36" t="b">
        <f>+A1381='[1]Anexo 9'!A1381</f>
        <v>1</v>
      </c>
      <c r="C1381" s="18" t="s">
        <v>1032</v>
      </c>
      <c r="D1381" s="18" t="s">
        <v>1033</v>
      </c>
      <c r="E1381" s="15" t="s">
        <v>800</v>
      </c>
      <c r="F1381" s="15" t="s">
        <v>1141</v>
      </c>
      <c r="G1381" s="15">
        <f>+VLOOKUP(F1381,[3]Sheet1!$E$3:$G$74,3,FALSE)</f>
        <v>6</v>
      </c>
      <c r="H1381" s="15">
        <f>+VLOOKUP(D1381&amp;F1381,'TD para paquetes'!$E$3:$I$441,5,FALSE)</f>
        <v>6</v>
      </c>
      <c r="I1381" s="15" t="s">
        <v>1025</v>
      </c>
      <c r="J1381" s="15">
        <v>4</v>
      </c>
      <c r="K1381" s="15">
        <v>4</v>
      </c>
      <c r="L1381" s="15">
        <v>302031608</v>
      </c>
      <c r="M1381" s="15" t="s">
        <v>1148</v>
      </c>
      <c r="N1381" s="15" t="s">
        <v>981</v>
      </c>
      <c r="O1381" s="18" t="s">
        <v>1148</v>
      </c>
      <c r="P1381" s="22" t="s">
        <v>73</v>
      </c>
      <c r="Q1381" s="15" t="s">
        <v>1143</v>
      </c>
      <c r="R1381" s="18" t="s">
        <v>5751</v>
      </c>
      <c r="S1381" s="22" t="b">
        <f t="shared" si="219"/>
        <v>0</v>
      </c>
      <c r="T1381" s="18" t="s">
        <v>5751</v>
      </c>
      <c r="U1381" s="18" t="s">
        <v>5751</v>
      </c>
      <c r="V1381" s="15" t="s">
        <v>982</v>
      </c>
      <c r="W1381" s="18" t="s">
        <v>3332</v>
      </c>
      <c r="X1381" s="18"/>
      <c r="Y1381" s="15" t="s">
        <v>73</v>
      </c>
      <c r="Z1381" s="18" t="s">
        <v>3332</v>
      </c>
      <c r="AA1381" s="18" t="s">
        <v>1146</v>
      </c>
      <c r="AB1381" s="18" t="s">
        <v>3242</v>
      </c>
      <c r="AC1381" s="67" t="str">
        <f>+VLOOKUP("*"&amp;L1381&amp;"*",'[2]REGISTROS SANITARIOS'!$D$1071:$E$1191,2,FALSE)</f>
        <v>SI</v>
      </c>
      <c r="AD1381" s="22" t="s">
        <v>1025</v>
      </c>
      <c r="AE1381" s="16">
        <v>46280</v>
      </c>
      <c r="AF1381" s="34" t="s">
        <v>73</v>
      </c>
      <c r="AG1381" s="24" t="s">
        <v>1049</v>
      </c>
      <c r="AH1381" s="18" t="s">
        <v>1049</v>
      </c>
      <c r="AI1381" s="18" t="s">
        <v>53</v>
      </c>
      <c r="AJ1381" s="17">
        <v>154</v>
      </c>
      <c r="AK1381" s="25">
        <v>154</v>
      </c>
      <c r="AL1381" s="25">
        <v>104100</v>
      </c>
      <c r="AM1381" s="35">
        <v>0</v>
      </c>
      <c r="AN1381" s="49">
        <f t="shared" si="211"/>
        <v>16031400</v>
      </c>
      <c r="AO1381" s="18" t="s">
        <v>1049</v>
      </c>
      <c r="AP1381" s="15" t="s">
        <v>1049</v>
      </c>
      <c r="AQ1381" s="43" t="str">
        <f t="shared" si="212"/>
        <v>SI</v>
      </c>
      <c r="AR1381" s="44">
        <f t="shared" si="213"/>
        <v>16031400</v>
      </c>
      <c r="AS1381" s="44">
        <f t="shared" si="214"/>
        <v>16031400</v>
      </c>
      <c r="AT1381" s="44">
        <f t="shared" si="215"/>
        <v>16031400</v>
      </c>
      <c r="AU1381" s="44">
        <f t="shared" si="216"/>
        <v>16031400</v>
      </c>
      <c r="AV1381" s="45" t="b">
        <f t="shared" si="217"/>
        <v>1</v>
      </c>
      <c r="AW1381" s="45" t="b">
        <f t="shared" si="218"/>
        <v>1</v>
      </c>
      <c r="AX1381" s="45"/>
    </row>
    <row r="1382" spans="1:50" s="36" customFormat="1" ht="27.75" customHeight="1" x14ac:dyDescent="0.15">
      <c r="A1382" s="36" t="str">
        <f t="shared" si="210"/>
        <v>DENTAL NADER S.A.S.302031808</v>
      </c>
      <c r="B1382" s="36" t="b">
        <f>+A1382='[1]Anexo 9'!A1382</f>
        <v>1</v>
      </c>
      <c r="C1382" s="18" t="s">
        <v>1032</v>
      </c>
      <c r="D1382" s="18" t="s">
        <v>1033</v>
      </c>
      <c r="E1382" s="15" t="s">
        <v>800</v>
      </c>
      <c r="F1382" s="15" t="s">
        <v>1141</v>
      </c>
      <c r="G1382" s="15">
        <f>+VLOOKUP(F1382,[3]Sheet1!$E$3:$G$74,3,FALSE)</f>
        <v>6</v>
      </c>
      <c r="H1382" s="15">
        <f>+VLOOKUP(D1382&amp;F1382,'TD para paquetes'!$E$3:$I$441,5,FALSE)</f>
        <v>6</v>
      </c>
      <c r="I1382" s="15" t="s">
        <v>1025</v>
      </c>
      <c r="J1382" s="15">
        <v>4</v>
      </c>
      <c r="K1382" s="15">
        <v>4</v>
      </c>
      <c r="L1382" s="15">
        <v>302031808</v>
      </c>
      <c r="M1382" s="15" t="s">
        <v>1149</v>
      </c>
      <c r="N1382" s="15" t="s">
        <v>981</v>
      </c>
      <c r="O1382" s="18" t="s">
        <v>1149</v>
      </c>
      <c r="P1382" s="22" t="s">
        <v>73</v>
      </c>
      <c r="Q1382" s="15" t="s">
        <v>1143</v>
      </c>
      <c r="R1382" s="18" t="s">
        <v>5751</v>
      </c>
      <c r="S1382" s="22" t="b">
        <f t="shared" si="219"/>
        <v>0</v>
      </c>
      <c r="T1382" s="18" t="s">
        <v>5751</v>
      </c>
      <c r="U1382" s="18" t="s">
        <v>5751</v>
      </c>
      <c r="V1382" s="15" t="s">
        <v>982</v>
      </c>
      <c r="W1382" s="18" t="s">
        <v>3332</v>
      </c>
      <c r="X1382" s="18"/>
      <c r="Y1382" s="15" t="s">
        <v>73</v>
      </c>
      <c r="Z1382" s="18" t="s">
        <v>3332</v>
      </c>
      <c r="AA1382" s="18" t="s">
        <v>1146</v>
      </c>
      <c r="AB1382" s="18" t="s">
        <v>3242</v>
      </c>
      <c r="AC1382" s="67" t="str">
        <f>+VLOOKUP("*"&amp;L1382&amp;"*",'[2]REGISTROS SANITARIOS'!$D$1071:$E$1191,2,FALSE)</f>
        <v>SI</v>
      </c>
      <c r="AD1382" s="22" t="s">
        <v>1025</v>
      </c>
      <c r="AE1382" s="16">
        <v>46280</v>
      </c>
      <c r="AF1382" s="34" t="s">
        <v>73</v>
      </c>
      <c r="AG1382" s="24" t="s">
        <v>1049</v>
      </c>
      <c r="AH1382" s="18" t="s">
        <v>1049</v>
      </c>
      <c r="AI1382" s="18" t="s">
        <v>53</v>
      </c>
      <c r="AJ1382" s="17">
        <v>66</v>
      </c>
      <c r="AK1382" s="25">
        <v>66</v>
      </c>
      <c r="AL1382" s="25">
        <v>104100</v>
      </c>
      <c r="AM1382" s="35">
        <v>0</v>
      </c>
      <c r="AN1382" s="49">
        <f t="shared" si="211"/>
        <v>6870600</v>
      </c>
      <c r="AO1382" s="18" t="s">
        <v>1049</v>
      </c>
      <c r="AP1382" s="15" t="s">
        <v>1049</v>
      </c>
      <c r="AQ1382" s="43" t="str">
        <f t="shared" si="212"/>
        <v>SI</v>
      </c>
      <c r="AR1382" s="44">
        <f t="shared" si="213"/>
        <v>6870600</v>
      </c>
      <c r="AS1382" s="44">
        <f t="shared" si="214"/>
        <v>6870600</v>
      </c>
      <c r="AT1382" s="44">
        <f t="shared" si="215"/>
        <v>6870600</v>
      </c>
      <c r="AU1382" s="44">
        <f t="shared" si="216"/>
        <v>6870600</v>
      </c>
      <c r="AV1382" s="45" t="b">
        <f t="shared" si="217"/>
        <v>1</v>
      </c>
      <c r="AW1382" s="45" t="b">
        <f t="shared" si="218"/>
        <v>1</v>
      </c>
      <c r="AX1382" s="45"/>
    </row>
    <row r="1383" spans="1:50" s="36" customFormat="1" ht="27.75" customHeight="1" x14ac:dyDescent="0.15">
      <c r="A1383" s="36" t="str">
        <f t="shared" si="210"/>
        <v>DENTAL NADER S.A.S.302032408</v>
      </c>
      <c r="B1383" s="36" t="b">
        <f>+A1383='[1]Anexo 9'!A1383</f>
        <v>1</v>
      </c>
      <c r="C1383" s="18" t="s">
        <v>1032</v>
      </c>
      <c r="D1383" s="18" t="s">
        <v>1033</v>
      </c>
      <c r="E1383" s="15" t="s">
        <v>800</v>
      </c>
      <c r="F1383" s="15" t="s">
        <v>1141</v>
      </c>
      <c r="G1383" s="15">
        <f>+VLOOKUP(F1383,[3]Sheet1!$E$3:$G$74,3,FALSE)</f>
        <v>6</v>
      </c>
      <c r="H1383" s="15">
        <f>+VLOOKUP(D1383&amp;F1383,'TD para paquetes'!$E$3:$I$441,5,FALSE)</f>
        <v>6</v>
      </c>
      <c r="I1383" s="15" t="s">
        <v>1025</v>
      </c>
      <c r="J1383" s="15">
        <v>4</v>
      </c>
      <c r="K1383" s="15">
        <v>4</v>
      </c>
      <c r="L1383" s="15">
        <v>302032408</v>
      </c>
      <c r="M1383" s="15" t="s">
        <v>1150</v>
      </c>
      <c r="N1383" s="15" t="s">
        <v>981</v>
      </c>
      <c r="O1383" s="18" t="s">
        <v>1150</v>
      </c>
      <c r="P1383" s="22" t="s">
        <v>73</v>
      </c>
      <c r="Q1383" s="15" t="s">
        <v>1143</v>
      </c>
      <c r="R1383" s="18" t="s">
        <v>5751</v>
      </c>
      <c r="S1383" s="22" t="b">
        <f t="shared" si="219"/>
        <v>0</v>
      </c>
      <c r="T1383" s="18" t="s">
        <v>5751</v>
      </c>
      <c r="U1383" s="18" t="s">
        <v>5751</v>
      </c>
      <c r="V1383" s="15" t="s">
        <v>982</v>
      </c>
      <c r="W1383" s="18" t="s">
        <v>3332</v>
      </c>
      <c r="X1383" s="18"/>
      <c r="Y1383" s="15" t="s">
        <v>73</v>
      </c>
      <c r="Z1383" s="18" t="s">
        <v>3332</v>
      </c>
      <c r="AA1383" s="18" t="s">
        <v>1146</v>
      </c>
      <c r="AB1383" s="18" t="s">
        <v>3242</v>
      </c>
      <c r="AC1383" s="67" t="str">
        <f>+VLOOKUP("*"&amp;L1383&amp;"*",'[2]REGISTROS SANITARIOS'!$D$1071:$E$1191,2,FALSE)</f>
        <v>SI</v>
      </c>
      <c r="AD1383" s="22" t="s">
        <v>1025</v>
      </c>
      <c r="AE1383" s="16">
        <v>46280</v>
      </c>
      <c r="AF1383" s="34" t="s">
        <v>73</v>
      </c>
      <c r="AG1383" s="24" t="s">
        <v>1049</v>
      </c>
      <c r="AH1383" s="18" t="s">
        <v>1049</v>
      </c>
      <c r="AI1383" s="18" t="s">
        <v>53</v>
      </c>
      <c r="AJ1383" s="17">
        <v>55</v>
      </c>
      <c r="AK1383" s="25">
        <v>55</v>
      </c>
      <c r="AL1383" s="25">
        <v>104100</v>
      </c>
      <c r="AM1383" s="35">
        <v>0</v>
      </c>
      <c r="AN1383" s="49">
        <f t="shared" si="211"/>
        <v>5725500</v>
      </c>
      <c r="AO1383" s="18" t="s">
        <v>1049</v>
      </c>
      <c r="AP1383" s="15" t="s">
        <v>1049</v>
      </c>
      <c r="AQ1383" s="43" t="str">
        <f t="shared" si="212"/>
        <v>SI</v>
      </c>
      <c r="AR1383" s="44">
        <f t="shared" si="213"/>
        <v>5725500</v>
      </c>
      <c r="AS1383" s="44">
        <f t="shared" si="214"/>
        <v>5725500</v>
      </c>
      <c r="AT1383" s="44">
        <f t="shared" si="215"/>
        <v>5725500</v>
      </c>
      <c r="AU1383" s="44">
        <f t="shared" si="216"/>
        <v>5725500</v>
      </c>
      <c r="AV1383" s="45" t="b">
        <f t="shared" si="217"/>
        <v>1</v>
      </c>
      <c r="AW1383" s="45" t="b">
        <f t="shared" si="218"/>
        <v>1</v>
      </c>
      <c r="AX1383" s="45"/>
    </row>
    <row r="1384" spans="1:50" s="36" customFormat="1" ht="27.75" customHeight="1" x14ac:dyDescent="0.15">
      <c r="A1384" s="36" t="str">
        <f t="shared" si="210"/>
        <v>DENTAL NADER S.A.S.302032908</v>
      </c>
      <c r="B1384" s="36" t="b">
        <f>+A1384='[1]Anexo 9'!A1384</f>
        <v>1</v>
      </c>
      <c r="C1384" s="18" t="s">
        <v>1032</v>
      </c>
      <c r="D1384" s="18" t="s">
        <v>1033</v>
      </c>
      <c r="E1384" s="15" t="s">
        <v>800</v>
      </c>
      <c r="F1384" s="15" t="s">
        <v>1141</v>
      </c>
      <c r="G1384" s="15">
        <f>+VLOOKUP(F1384,[3]Sheet1!$E$3:$G$74,3,FALSE)</f>
        <v>6</v>
      </c>
      <c r="H1384" s="15">
        <f>+VLOOKUP(D1384&amp;F1384,'TD para paquetes'!$E$3:$I$441,5,FALSE)</f>
        <v>6</v>
      </c>
      <c r="I1384" s="15" t="s">
        <v>1025</v>
      </c>
      <c r="J1384" s="15">
        <v>4</v>
      </c>
      <c r="K1384" s="15">
        <v>4</v>
      </c>
      <c r="L1384" s="15">
        <v>302032908</v>
      </c>
      <c r="M1384" s="15" t="s">
        <v>1151</v>
      </c>
      <c r="N1384" s="15" t="s">
        <v>981</v>
      </c>
      <c r="O1384" s="18" t="s">
        <v>1151</v>
      </c>
      <c r="P1384" s="22" t="s">
        <v>73</v>
      </c>
      <c r="Q1384" s="15" t="s">
        <v>1143</v>
      </c>
      <c r="R1384" s="18" t="s">
        <v>5751</v>
      </c>
      <c r="S1384" s="22" t="b">
        <f t="shared" si="219"/>
        <v>0</v>
      </c>
      <c r="T1384" s="18" t="s">
        <v>5751</v>
      </c>
      <c r="U1384" s="18" t="s">
        <v>5751</v>
      </c>
      <c r="V1384" s="15" t="s">
        <v>982</v>
      </c>
      <c r="W1384" s="18" t="s">
        <v>3332</v>
      </c>
      <c r="X1384" s="18"/>
      <c r="Y1384" s="15" t="s">
        <v>73</v>
      </c>
      <c r="Z1384" s="18" t="s">
        <v>3332</v>
      </c>
      <c r="AA1384" s="18" t="s">
        <v>1146</v>
      </c>
      <c r="AB1384" s="18" t="s">
        <v>3242</v>
      </c>
      <c r="AC1384" s="67" t="str">
        <f>+VLOOKUP("*"&amp;L1384&amp;"*",'[2]REGISTROS SANITARIOS'!$D$1071:$E$1191,2,FALSE)</f>
        <v>SI</v>
      </c>
      <c r="AD1384" s="22" t="s">
        <v>1025</v>
      </c>
      <c r="AE1384" s="16">
        <v>46280</v>
      </c>
      <c r="AF1384" s="34" t="s">
        <v>73</v>
      </c>
      <c r="AG1384" s="24" t="s">
        <v>1049</v>
      </c>
      <c r="AH1384" s="18" t="s">
        <v>1049</v>
      </c>
      <c r="AI1384" s="18" t="s">
        <v>53</v>
      </c>
      <c r="AJ1384" s="17">
        <v>16.5</v>
      </c>
      <c r="AK1384" s="25">
        <v>16.5</v>
      </c>
      <c r="AL1384" s="25">
        <v>104100</v>
      </c>
      <c r="AM1384" s="35">
        <v>0</v>
      </c>
      <c r="AN1384" s="49">
        <f t="shared" si="211"/>
        <v>1717650</v>
      </c>
      <c r="AO1384" s="18" t="s">
        <v>1049</v>
      </c>
      <c r="AP1384" s="15" t="s">
        <v>1049</v>
      </c>
      <c r="AQ1384" s="43" t="str">
        <f t="shared" si="212"/>
        <v>SI</v>
      </c>
      <c r="AR1384" s="44">
        <f t="shared" si="213"/>
        <v>1717650</v>
      </c>
      <c r="AS1384" s="44">
        <f t="shared" si="214"/>
        <v>1717650</v>
      </c>
      <c r="AT1384" s="44">
        <f t="shared" si="215"/>
        <v>1717650</v>
      </c>
      <c r="AU1384" s="44">
        <f t="shared" si="216"/>
        <v>1717650</v>
      </c>
      <c r="AV1384" s="45" t="b">
        <f t="shared" si="217"/>
        <v>1</v>
      </c>
      <c r="AW1384" s="45" t="b">
        <f t="shared" si="218"/>
        <v>1</v>
      </c>
      <c r="AX1384" s="45"/>
    </row>
    <row r="1385" spans="1:50" s="36" customFormat="1" ht="27.75" customHeight="1" x14ac:dyDescent="0.15">
      <c r="A1385" s="36" t="str">
        <f t="shared" si="210"/>
        <v>DENTAL NADER S.A.S.302033704</v>
      </c>
      <c r="B1385" s="36" t="b">
        <f>+A1385='[1]Anexo 9'!A1385</f>
        <v>1</v>
      </c>
      <c r="C1385" s="18" t="s">
        <v>1032</v>
      </c>
      <c r="D1385" s="18" t="s">
        <v>1033</v>
      </c>
      <c r="E1385" s="15" t="s">
        <v>800</v>
      </c>
      <c r="F1385" s="15" t="s">
        <v>62</v>
      </c>
      <c r="G1385" s="15" t="s">
        <v>3155</v>
      </c>
      <c r="H1385" s="15" t="s">
        <v>3155</v>
      </c>
      <c r="I1385" s="15" t="s">
        <v>3155</v>
      </c>
      <c r="J1385" s="15">
        <v>4</v>
      </c>
      <c r="K1385" s="15" t="s">
        <v>3155</v>
      </c>
      <c r="L1385" s="15">
        <v>302033704</v>
      </c>
      <c r="M1385" s="15" t="s">
        <v>1225</v>
      </c>
      <c r="N1385" s="15" t="s">
        <v>91</v>
      </c>
      <c r="O1385" s="18" t="s">
        <v>1225</v>
      </c>
      <c r="P1385" s="22" t="s">
        <v>73</v>
      </c>
      <c r="Q1385" s="15" t="s">
        <v>475</v>
      </c>
      <c r="R1385" s="18" t="s">
        <v>475</v>
      </c>
      <c r="S1385" s="22" t="s">
        <v>73</v>
      </c>
      <c r="T1385" s="18" t="s">
        <v>475</v>
      </c>
      <c r="U1385" s="18" t="s">
        <v>475</v>
      </c>
      <c r="V1385" s="15" t="s">
        <v>1228</v>
      </c>
      <c r="W1385" s="18" t="s">
        <v>1228</v>
      </c>
      <c r="X1385" s="18"/>
      <c r="Y1385" s="15" t="s">
        <v>73</v>
      </c>
      <c r="Z1385" s="18" t="s">
        <v>1230</v>
      </c>
      <c r="AA1385" s="18" t="s">
        <v>71</v>
      </c>
      <c r="AB1385" s="18" t="s">
        <v>2916</v>
      </c>
      <c r="AC1385" s="67" t="str">
        <f>+VLOOKUP("*"&amp;L1385&amp;"*",'[2]REGISTROS SANITARIOS'!$D$1071:$E$1191,2,FALSE)</f>
        <v>SI</v>
      </c>
      <c r="AD1385" s="22" t="s">
        <v>1025</v>
      </c>
      <c r="AE1385" s="16">
        <v>44671</v>
      </c>
      <c r="AF1385" s="34" t="s">
        <v>73</v>
      </c>
      <c r="AG1385" s="24" t="s">
        <v>1049</v>
      </c>
      <c r="AH1385" s="18" t="s">
        <v>1049</v>
      </c>
      <c r="AI1385" s="18" t="s">
        <v>53</v>
      </c>
      <c r="AJ1385" s="17">
        <v>11</v>
      </c>
      <c r="AK1385" s="25">
        <v>11</v>
      </c>
      <c r="AL1385" s="25">
        <v>38800</v>
      </c>
      <c r="AM1385" s="35">
        <v>0</v>
      </c>
      <c r="AN1385" s="49">
        <f t="shared" si="211"/>
        <v>426800</v>
      </c>
      <c r="AO1385" s="18" t="s">
        <v>1049</v>
      </c>
      <c r="AP1385" s="15" t="s">
        <v>1049</v>
      </c>
      <c r="AQ1385" s="43" t="str">
        <f t="shared" si="212"/>
        <v>SI</v>
      </c>
      <c r="AR1385" s="44">
        <f t="shared" si="213"/>
        <v>426800</v>
      </c>
      <c r="AS1385" s="44">
        <f t="shared" si="214"/>
        <v>426800</v>
      </c>
      <c r="AT1385" s="44">
        <f t="shared" si="215"/>
        <v>426800</v>
      </c>
      <c r="AU1385" s="44">
        <f t="shared" si="216"/>
        <v>426800</v>
      </c>
      <c r="AV1385" s="45" t="b">
        <f t="shared" si="217"/>
        <v>1</v>
      </c>
      <c r="AW1385" s="45" t="b">
        <f t="shared" si="218"/>
        <v>1</v>
      </c>
      <c r="AX1385" s="45"/>
    </row>
    <row r="1386" spans="1:50" s="36" customFormat="1" ht="27.75" customHeight="1" x14ac:dyDescent="0.15">
      <c r="A1386" s="36" t="str">
        <f t="shared" si="210"/>
        <v>DENTAL NADER S.A.S.302033706</v>
      </c>
      <c r="B1386" s="36" t="b">
        <f>+A1386='[1]Anexo 9'!A1386</f>
        <v>1</v>
      </c>
      <c r="C1386" s="18" t="s">
        <v>1032</v>
      </c>
      <c r="D1386" s="18" t="s">
        <v>1033</v>
      </c>
      <c r="E1386" s="15" t="s">
        <v>800</v>
      </c>
      <c r="F1386" s="15" t="s">
        <v>62</v>
      </c>
      <c r="G1386" s="15" t="s">
        <v>3155</v>
      </c>
      <c r="H1386" s="15" t="s">
        <v>3155</v>
      </c>
      <c r="I1386" s="15" t="s">
        <v>3155</v>
      </c>
      <c r="J1386" s="15">
        <v>3</v>
      </c>
      <c r="K1386" s="15" t="s">
        <v>3155</v>
      </c>
      <c r="L1386" s="15">
        <v>302033706</v>
      </c>
      <c r="M1386" s="15" t="s">
        <v>3982</v>
      </c>
      <c r="N1386" s="15" t="s">
        <v>3316</v>
      </c>
      <c r="O1386" s="18" t="s">
        <v>3982</v>
      </c>
      <c r="P1386" s="22" t="s">
        <v>73</v>
      </c>
      <c r="Q1386" s="15" t="s">
        <v>1195</v>
      </c>
      <c r="R1386" s="18" t="s">
        <v>1195</v>
      </c>
      <c r="S1386" s="22" t="s">
        <v>73</v>
      </c>
      <c r="T1386" s="18" t="s">
        <v>1195</v>
      </c>
      <c r="U1386" s="18" t="s">
        <v>1195</v>
      </c>
      <c r="V1386" s="15"/>
      <c r="W1386" s="18" t="s">
        <v>3332</v>
      </c>
      <c r="X1386" s="18"/>
      <c r="Y1386" s="15" t="s">
        <v>73</v>
      </c>
      <c r="Z1386" s="18" t="s">
        <v>3332</v>
      </c>
      <c r="AA1386" s="18" t="s">
        <v>1409</v>
      </c>
      <c r="AB1386" s="18" t="s">
        <v>6703</v>
      </c>
      <c r="AC1386" s="67" t="str">
        <f>+VLOOKUP("*"&amp;L1386&amp;"*",'[2]REGISTROS SANITARIOS'!$D$1071:$E$1191,2,FALSE)</f>
        <v>SI</v>
      </c>
      <c r="AD1386" s="22" t="s">
        <v>1025</v>
      </c>
      <c r="AE1386" s="16">
        <v>44747</v>
      </c>
      <c r="AF1386" s="34" t="s">
        <v>73</v>
      </c>
      <c r="AG1386" s="24" t="s">
        <v>1049</v>
      </c>
      <c r="AH1386" s="18" t="s">
        <v>1049</v>
      </c>
      <c r="AI1386" s="18" t="s">
        <v>53</v>
      </c>
      <c r="AJ1386" s="17">
        <v>5.5</v>
      </c>
      <c r="AK1386" s="25">
        <v>5.5</v>
      </c>
      <c r="AL1386" s="25">
        <v>171200</v>
      </c>
      <c r="AM1386" s="35">
        <v>0</v>
      </c>
      <c r="AN1386" s="49">
        <f t="shared" si="211"/>
        <v>941600</v>
      </c>
      <c r="AO1386" s="18" t="s">
        <v>1049</v>
      </c>
      <c r="AP1386" s="15" t="s">
        <v>1049</v>
      </c>
      <c r="AQ1386" s="43" t="str">
        <f t="shared" si="212"/>
        <v>SI</v>
      </c>
      <c r="AR1386" s="44">
        <f t="shared" si="213"/>
        <v>941600</v>
      </c>
      <c r="AS1386" s="44">
        <f t="shared" si="214"/>
        <v>941600</v>
      </c>
      <c r="AT1386" s="44">
        <f t="shared" si="215"/>
        <v>941600</v>
      </c>
      <c r="AU1386" s="44">
        <f t="shared" si="216"/>
        <v>941600</v>
      </c>
      <c r="AV1386" s="45" t="b">
        <f t="shared" si="217"/>
        <v>1</v>
      </c>
      <c r="AW1386" s="45" t="b">
        <f t="shared" si="218"/>
        <v>1</v>
      </c>
      <c r="AX1386" s="45"/>
    </row>
    <row r="1387" spans="1:50" s="36" customFormat="1" ht="27.75" customHeight="1" x14ac:dyDescent="0.15">
      <c r="A1387" s="36" t="str">
        <f t="shared" si="210"/>
        <v>DENTAL NADER S.A.S.302033930</v>
      </c>
      <c r="B1387" s="36" t="b">
        <f>+A1387='[1]Anexo 9'!A1387</f>
        <v>1</v>
      </c>
      <c r="C1387" s="18" t="s">
        <v>1032</v>
      </c>
      <c r="D1387" s="18" t="s">
        <v>1033</v>
      </c>
      <c r="E1387" s="15" t="s">
        <v>800</v>
      </c>
      <c r="F1387" s="15" t="s">
        <v>62</v>
      </c>
      <c r="G1387" s="15" t="s">
        <v>3155</v>
      </c>
      <c r="H1387" s="15" t="s">
        <v>3155</v>
      </c>
      <c r="I1387" s="15" t="s">
        <v>3155</v>
      </c>
      <c r="J1387" s="15">
        <v>4</v>
      </c>
      <c r="K1387" s="15" t="s">
        <v>3155</v>
      </c>
      <c r="L1387" s="15">
        <v>302033930</v>
      </c>
      <c r="M1387" s="15" t="s">
        <v>3983</v>
      </c>
      <c r="N1387" s="15" t="s">
        <v>1137</v>
      </c>
      <c r="O1387" s="18" t="s">
        <v>3983</v>
      </c>
      <c r="P1387" s="22" t="s">
        <v>73</v>
      </c>
      <c r="Q1387" s="15" t="s">
        <v>943</v>
      </c>
      <c r="R1387" s="18" t="s">
        <v>943</v>
      </c>
      <c r="S1387" s="22" t="s">
        <v>73</v>
      </c>
      <c r="T1387" s="18" t="s">
        <v>943</v>
      </c>
      <c r="U1387" s="18" t="s">
        <v>943</v>
      </c>
      <c r="V1387" s="15"/>
      <c r="W1387" s="18" t="s">
        <v>6335</v>
      </c>
      <c r="X1387" s="18"/>
      <c r="Y1387" s="15" t="s">
        <v>73</v>
      </c>
      <c r="Z1387" s="18" t="s">
        <v>6335</v>
      </c>
      <c r="AA1387" s="18" t="s">
        <v>1146</v>
      </c>
      <c r="AB1387" s="18" t="s">
        <v>7078</v>
      </c>
      <c r="AC1387" s="67" t="str">
        <f>+VLOOKUP("*"&amp;L1387&amp;"*",'[2]REGISTROS SANITARIOS'!$D$1071:$E$1191,2,FALSE)</f>
        <v>SI</v>
      </c>
      <c r="AD1387" s="22" t="s">
        <v>1025</v>
      </c>
      <c r="AE1387" s="16">
        <v>46741</v>
      </c>
      <c r="AF1387" s="34" t="s">
        <v>73</v>
      </c>
      <c r="AG1387" s="24" t="s">
        <v>1049</v>
      </c>
      <c r="AH1387" s="18" t="s">
        <v>1049</v>
      </c>
      <c r="AI1387" s="18" t="s">
        <v>54</v>
      </c>
      <c r="AJ1387" s="17">
        <v>5.5</v>
      </c>
      <c r="AK1387" s="25">
        <v>5.5</v>
      </c>
      <c r="AL1387" s="25">
        <v>50000</v>
      </c>
      <c r="AM1387" s="35">
        <v>0.19</v>
      </c>
      <c r="AN1387" s="49">
        <f t="shared" si="211"/>
        <v>327250</v>
      </c>
      <c r="AO1387" s="18" t="s">
        <v>1049</v>
      </c>
      <c r="AP1387" s="15" t="s">
        <v>1049</v>
      </c>
      <c r="AQ1387" s="43" t="str">
        <f t="shared" si="212"/>
        <v>SI</v>
      </c>
      <c r="AR1387" s="44">
        <f t="shared" si="213"/>
        <v>327250</v>
      </c>
      <c r="AS1387" s="44">
        <f t="shared" si="214"/>
        <v>275000</v>
      </c>
      <c r="AT1387" s="44">
        <f t="shared" si="215"/>
        <v>275000</v>
      </c>
      <c r="AU1387" s="44">
        <f t="shared" si="216"/>
        <v>327250</v>
      </c>
      <c r="AV1387" s="45" t="b">
        <f t="shared" si="217"/>
        <v>1</v>
      </c>
      <c r="AW1387" s="45" t="b">
        <f t="shared" si="218"/>
        <v>0</v>
      </c>
      <c r="AX1387" s="45"/>
    </row>
    <row r="1388" spans="1:50" s="36" customFormat="1" ht="27.75" customHeight="1" x14ac:dyDescent="0.15">
      <c r="A1388" s="36" t="str">
        <f t="shared" si="210"/>
        <v>DENTAL NADER S.A.S.303000308</v>
      </c>
      <c r="B1388" s="36" t="b">
        <f>+A1388='[1]Anexo 9'!A1388</f>
        <v>1</v>
      </c>
      <c r="C1388" s="18" t="s">
        <v>1032</v>
      </c>
      <c r="D1388" s="18" t="s">
        <v>1033</v>
      </c>
      <c r="E1388" s="15" t="s">
        <v>800</v>
      </c>
      <c r="F1388" s="15" t="s">
        <v>62</v>
      </c>
      <c r="G1388" s="15" t="s">
        <v>3155</v>
      </c>
      <c r="H1388" s="15" t="s">
        <v>3155</v>
      </c>
      <c r="I1388" s="15" t="s">
        <v>3155</v>
      </c>
      <c r="J1388" s="15">
        <v>4</v>
      </c>
      <c r="K1388" s="15" t="s">
        <v>3155</v>
      </c>
      <c r="L1388" s="15">
        <v>303000308</v>
      </c>
      <c r="M1388" s="15" t="s">
        <v>2917</v>
      </c>
      <c r="N1388" s="15" t="s">
        <v>247</v>
      </c>
      <c r="O1388" s="18" t="s">
        <v>2917</v>
      </c>
      <c r="P1388" s="22" t="s">
        <v>73</v>
      </c>
      <c r="Q1388" s="15" t="s">
        <v>2918</v>
      </c>
      <c r="R1388" s="18" t="s">
        <v>2918</v>
      </c>
      <c r="S1388" s="22" t="s">
        <v>73</v>
      </c>
      <c r="T1388" s="18" t="s">
        <v>2918</v>
      </c>
      <c r="U1388" s="18" t="s">
        <v>2918</v>
      </c>
      <c r="V1388" s="15" t="s">
        <v>2919</v>
      </c>
      <c r="W1388" s="18" t="s">
        <v>1291</v>
      </c>
      <c r="X1388" s="18"/>
      <c r="Y1388" s="15" t="s">
        <v>73</v>
      </c>
      <c r="Z1388" s="18" t="s">
        <v>1291</v>
      </c>
      <c r="AA1388" s="18" t="s">
        <v>71</v>
      </c>
      <c r="AB1388" s="18" t="s">
        <v>2920</v>
      </c>
      <c r="AC1388" s="67" t="str">
        <f>+VLOOKUP("*"&amp;L1388&amp;"*",'[2]REGISTROS SANITARIOS'!$D$1071:$E$1191,2,FALSE)</f>
        <v>SI</v>
      </c>
      <c r="AD1388" s="22" t="s">
        <v>1025</v>
      </c>
      <c r="AE1388" s="16">
        <v>46454</v>
      </c>
      <c r="AF1388" s="34" t="s">
        <v>73</v>
      </c>
      <c r="AG1388" s="24" t="s">
        <v>1049</v>
      </c>
      <c r="AH1388" s="18" t="s">
        <v>1049</v>
      </c>
      <c r="AI1388" s="18" t="s">
        <v>53</v>
      </c>
      <c r="AJ1388" s="17">
        <v>495</v>
      </c>
      <c r="AK1388" s="25">
        <v>495</v>
      </c>
      <c r="AL1388" s="25">
        <v>158000</v>
      </c>
      <c r="AM1388" s="35">
        <v>0</v>
      </c>
      <c r="AN1388" s="49">
        <f t="shared" si="211"/>
        <v>78210000</v>
      </c>
      <c r="AO1388" s="18" t="s">
        <v>1049</v>
      </c>
      <c r="AP1388" s="15" t="s">
        <v>1049</v>
      </c>
      <c r="AQ1388" s="43" t="str">
        <f t="shared" si="212"/>
        <v>SI</v>
      </c>
      <c r="AR1388" s="44">
        <f t="shared" si="213"/>
        <v>78210000</v>
      </c>
      <c r="AS1388" s="44">
        <f t="shared" si="214"/>
        <v>78210000</v>
      </c>
      <c r="AT1388" s="44">
        <f t="shared" si="215"/>
        <v>78210000</v>
      </c>
      <c r="AU1388" s="44">
        <f t="shared" si="216"/>
        <v>78210000</v>
      </c>
      <c r="AV1388" s="45" t="b">
        <f t="shared" si="217"/>
        <v>1</v>
      </c>
      <c r="AW1388" s="45" t="b">
        <f t="shared" si="218"/>
        <v>1</v>
      </c>
      <c r="AX1388" s="45"/>
    </row>
    <row r="1389" spans="1:50" s="36" customFormat="1" ht="27.75" customHeight="1" x14ac:dyDescent="0.15">
      <c r="A1389" s="36" t="str">
        <f t="shared" si="210"/>
        <v>DENTAL NADER S.A.S.303000404</v>
      </c>
      <c r="B1389" s="36" t="b">
        <f>+A1389='[1]Anexo 9'!A1389</f>
        <v>1</v>
      </c>
      <c r="C1389" s="18" t="s">
        <v>1032</v>
      </c>
      <c r="D1389" s="18" t="s">
        <v>1033</v>
      </c>
      <c r="E1389" s="15" t="s">
        <v>800</v>
      </c>
      <c r="F1389" s="15" t="s">
        <v>62</v>
      </c>
      <c r="G1389" s="15" t="s">
        <v>3155</v>
      </c>
      <c r="H1389" s="15" t="s">
        <v>3155</v>
      </c>
      <c r="I1389" s="15" t="s">
        <v>3155</v>
      </c>
      <c r="J1389" s="15">
        <v>4</v>
      </c>
      <c r="K1389" s="15" t="s">
        <v>3155</v>
      </c>
      <c r="L1389" s="15">
        <v>303000404</v>
      </c>
      <c r="M1389" s="15" t="s">
        <v>1232</v>
      </c>
      <c r="N1389" s="15" t="s">
        <v>91</v>
      </c>
      <c r="O1389" s="18" t="s">
        <v>1232</v>
      </c>
      <c r="P1389" s="22" t="s">
        <v>73</v>
      </c>
      <c r="Q1389" s="15" t="s">
        <v>1233</v>
      </c>
      <c r="R1389" s="18" t="s">
        <v>1233</v>
      </c>
      <c r="S1389" s="22" t="s">
        <v>73</v>
      </c>
      <c r="T1389" s="18" t="s">
        <v>1233</v>
      </c>
      <c r="U1389" s="18" t="s">
        <v>1233</v>
      </c>
      <c r="V1389" s="15" t="s">
        <v>1220</v>
      </c>
      <c r="W1389" s="18" t="s">
        <v>1228</v>
      </c>
      <c r="X1389" s="18"/>
      <c r="Y1389" s="15" t="s">
        <v>73</v>
      </c>
      <c r="Z1389" s="18" t="s">
        <v>1230</v>
      </c>
      <c r="AA1389" s="18" t="s">
        <v>71</v>
      </c>
      <c r="AB1389" s="18" t="s">
        <v>7079</v>
      </c>
      <c r="AC1389" s="67" t="str">
        <f>+VLOOKUP("*"&amp;L1389&amp;"*",'[2]REGISTROS SANITARIOS'!$D$1071:$E$1191,2,FALSE)</f>
        <v>SI</v>
      </c>
      <c r="AD1389" s="22" t="s">
        <v>1025</v>
      </c>
      <c r="AE1389" s="16">
        <v>47869</v>
      </c>
      <c r="AF1389" s="34" t="s">
        <v>73</v>
      </c>
      <c r="AG1389" s="24" t="s">
        <v>1049</v>
      </c>
      <c r="AH1389" s="18" t="s">
        <v>1049</v>
      </c>
      <c r="AI1389" s="18" t="s">
        <v>53</v>
      </c>
      <c r="AJ1389" s="17">
        <v>132</v>
      </c>
      <c r="AK1389" s="25">
        <v>132</v>
      </c>
      <c r="AL1389" s="25">
        <v>9000</v>
      </c>
      <c r="AM1389" s="35">
        <v>0</v>
      </c>
      <c r="AN1389" s="49">
        <f t="shared" si="211"/>
        <v>1188000</v>
      </c>
      <c r="AO1389" s="18" t="s">
        <v>1049</v>
      </c>
      <c r="AP1389" s="15" t="s">
        <v>1049</v>
      </c>
      <c r="AQ1389" s="43" t="str">
        <f t="shared" si="212"/>
        <v>SI</v>
      </c>
      <c r="AR1389" s="44">
        <f t="shared" si="213"/>
        <v>1188000</v>
      </c>
      <c r="AS1389" s="44">
        <f t="shared" si="214"/>
        <v>1188000</v>
      </c>
      <c r="AT1389" s="44">
        <f t="shared" si="215"/>
        <v>1188000</v>
      </c>
      <c r="AU1389" s="44">
        <f t="shared" si="216"/>
        <v>1188000</v>
      </c>
      <c r="AV1389" s="45" t="b">
        <f t="shared" si="217"/>
        <v>1</v>
      </c>
      <c r="AW1389" s="45" t="b">
        <f t="shared" si="218"/>
        <v>1</v>
      </c>
      <c r="AX1389" s="45"/>
    </row>
    <row r="1390" spans="1:50" s="36" customFormat="1" ht="27.75" customHeight="1" x14ac:dyDescent="0.15">
      <c r="A1390" s="36" t="str">
        <f t="shared" si="210"/>
        <v>DENTAL NADER S.A.S.303000504</v>
      </c>
      <c r="B1390" s="36" t="b">
        <f>+A1390='[1]Anexo 9'!A1390</f>
        <v>1</v>
      </c>
      <c r="C1390" s="18" t="s">
        <v>1032</v>
      </c>
      <c r="D1390" s="18" t="s">
        <v>1033</v>
      </c>
      <c r="E1390" s="15" t="s">
        <v>800</v>
      </c>
      <c r="F1390" s="15" t="s">
        <v>62</v>
      </c>
      <c r="G1390" s="15" t="s">
        <v>3155</v>
      </c>
      <c r="H1390" s="15" t="s">
        <v>3155</v>
      </c>
      <c r="I1390" s="15" t="s">
        <v>3155</v>
      </c>
      <c r="J1390" s="15">
        <v>4</v>
      </c>
      <c r="K1390" s="15" t="s">
        <v>3155</v>
      </c>
      <c r="L1390" s="15">
        <v>303000504</v>
      </c>
      <c r="M1390" s="15" t="s">
        <v>1237</v>
      </c>
      <c r="N1390" s="15" t="s">
        <v>91</v>
      </c>
      <c r="O1390" s="18" t="s">
        <v>1237</v>
      </c>
      <c r="P1390" s="22" t="s">
        <v>73</v>
      </c>
      <c r="Q1390" s="15" t="s">
        <v>1238</v>
      </c>
      <c r="R1390" s="18" t="s">
        <v>1238</v>
      </c>
      <c r="S1390" s="22" t="s">
        <v>73</v>
      </c>
      <c r="T1390" s="18" t="s">
        <v>1238</v>
      </c>
      <c r="U1390" s="18" t="s">
        <v>1238</v>
      </c>
      <c r="V1390" s="15" t="s">
        <v>1240</v>
      </c>
      <c r="W1390" s="18" t="s">
        <v>1228</v>
      </c>
      <c r="X1390" s="18"/>
      <c r="Y1390" s="15" t="s">
        <v>73</v>
      </c>
      <c r="Z1390" s="18" t="s">
        <v>1230</v>
      </c>
      <c r="AA1390" s="18" t="s">
        <v>71</v>
      </c>
      <c r="AB1390" s="18" t="s">
        <v>2921</v>
      </c>
      <c r="AC1390" s="67" t="str">
        <f>+VLOOKUP("*"&amp;L1390&amp;"*",'[2]REGISTROS SANITARIOS'!$D$1071:$E$1191,2,FALSE)</f>
        <v>SI</v>
      </c>
      <c r="AD1390" s="22" t="s">
        <v>1025</v>
      </c>
      <c r="AE1390" s="16">
        <v>44524</v>
      </c>
      <c r="AF1390" s="34" t="s">
        <v>73</v>
      </c>
      <c r="AG1390" s="24" t="s">
        <v>1049</v>
      </c>
      <c r="AH1390" s="18" t="s">
        <v>1049</v>
      </c>
      <c r="AI1390" s="18" t="s">
        <v>53</v>
      </c>
      <c r="AJ1390" s="17">
        <v>55</v>
      </c>
      <c r="AK1390" s="25">
        <v>55</v>
      </c>
      <c r="AL1390" s="25">
        <v>7000</v>
      </c>
      <c r="AM1390" s="35">
        <v>0</v>
      </c>
      <c r="AN1390" s="49">
        <f t="shared" si="211"/>
        <v>385000</v>
      </c>
      <c r="AO1390" s="18" t="s">
        <v>1049</v>
      </c>
      <c r="AP1390" s="15" t="s">
        <v>1049</v>
      </c>
      <c r="AQ1390" s="43" t="str">
        <f t="shared" si="212"/>
        <v>SI</v>
      </c>
      <c r="AR1390" s="44">
        <f t="shared" si="213"/>
        <v>385000</v>
      </c>
      <c r="AS1390" s="44">
        <f t="shared" si="214"/>
        <v>385000</v>
      </c>
      <c r="AT1390" s="44">
        <f t="shared" si="215"/>
        <v>385000</v>
      </c>
      <c r="AU1390" s="44">
        <f t="shared" si="216"/>
        <v>385000</v>
      </c>
      <c r="AV1390" s="45" t="b">
        <f t="shared" si="217"/>
        <v>1</v>
      </c>
      <c r="AW1390" s="45" t="b">
        <f t="shared" si="218"/>
        <v>1</v>
      </c>
      <c r="AX1390" s="45"/>
    </row>
    <row r="1391" spans="1:50" s="36" customFormat="1" ht="27.75" customHeight="1" x14ac:dyDescent="0.15">
      <c r="A1391" s="36" t="str">
        <f t="shared" si="210"/>
        <v>DENTAL NADER S.A.S.303000804</v>
      </c>
      <c r="B1391" s="36" t="b">
        <f>+A1391='[1]Anexo 9'!A1391</f>
        <v>1</v>
      </c>
      <c r="C1391" s="18" t="s">
        <v>1032</v>
      </c>
      <c r="D1391" s="18" t="s">
        <v>1033</v>
      </c>
      <c r="E1391" s="15" t="s">
        <v>800</v>
      </c>
      <c r="F1391" s="15" t="s">
        <v>62</v>
      </c>
      <c r="G1391" s="15" t="s">
        <v>3155</v>
      </c>
      <c r="H1391" s="15" t="s">
        <v>3155</v>
      </c>
      <c r="I1391" s="15" t="s">
        <v>3155</v>
      </c>
      <c r="J1391" s="15">
        <v>4</v>
      </c>
      <c r="K1391" s="15" t="s">
        <v>3155</v>
      </c>
      <c r="L1391" s="15">
        <v>303000804</v>
      </c>
      <c r="M1391" s="15" t="s">
        <v>1241</v>
      </c>
      <c r="N1391" s="15" t="s">
        <v>1242</v>
      </c>
      <c r="O1391" s="18" t="s">
        <v>1241</v>
      </c>
      <c r="P1391" s="22" t="s">
        <v>73</v>
      </c>
      <c r="Q1391" s="15" t="s">
        <v>1243</v>
      </c>
      <c r="R1391" s="18" t="s">
        <v>1243</v>
      </c>
      <c r="S1391" s="22" t="s">
        <v>73</v>
      </c>
      <c r="T1391" s="18" t="s">
        <v>1243</v>
      </c>
      <c r="U1391" s="18" t="s">
        <v>1243</v>
      </c>
      <c r="V1391" s="15" t="s">
        <v>1245</v>
      </c>
      <c r="W1391" s="18" t="s">
        <v>1228</v>
      </c>
      <c r="X1391" s="18"/>
      <c r="Y1391" s="15" t="s">
        <v>73</v>
      </c>
      <c r="Z1391" s="18" t="s">
        <v>1230</v>
      </c>
      <c r="AA1391" s="18" t="s">
        <v>71</v>
      </c>
      <c r="AB1391" s="18" t="s">
        <v>7079</v>
      </c>
      <c r="AC1391" s="67" t="str">
        <f>+VLOOKUP("*"&amp;L1391&amp;"*",'[2]REGISTROS SANITARIOS'!$D$1071:$E$1191,2,FALSE)</f>
        <v>SI</v>
      </c>
      <c r="AD1391" s="22" t="s">
        <v>1025</v>
      </c>
      <c r="AE1391" s="16">
        <v>47869</v>
      </c>
      <c r="AF1391" s="34" t="s">
        <v>73</v>
      </c>
      <c r="AG1391" s="24" t="s">
        <v>1049</v>
      </c>
      <c r="AH1391" s="18" t="s">
        <v>1049</v>
      </c>
      <c r="AI1391" s="18" t="s">
        <v>53</v>
      </c>
      <c r="AJ1391" s="17">
        <v>55</v>
      </c>
      <c r="AK1391" s="25">
        <v>55</v>
      </c>
      <c r="AL1391" s="25">
        <v>11000</v>
      </c>
      <c r="AM1391" s="35">
        <v>0</v>
      </c>
      <c r="AN1391" s="49">
        <f t="shared" si="211"/>
        <v>605000</v>
      </c>
      <c r="AO1391" s="18" t="s">
        <v>1049</v>
      </c>
      <c r="AP1391" s="15" t="s">
        <v>1049</v>
      </c>
      <c r="AQ1391" s="43" t="str">
        <f t="shared" si="212"/>
        <v>SI</v>
      </c>
      <c r="AR1391" s="44">
        <f t="shared" si="213"/>
        <v>605000</v>
      </c>
      <c r="AS1391" s="44">
        <f t="shared" si="214"/>
        <v>605000</v>
      </c>
      <c r="AT1391" s="44">
        <f t="shared" si="215"/>
        <v>605000</v>
      </c>
      <c r="AU1391" s="44">
        <f t="shared" si="216"/>
        <v>605000</v>
      </c>
      <c r="AV1391" s="45" t="b">
        <f t="shared" si="217"/>
        <v>1</v>
      </c>
      <c r="AW1391" s="45" t="b">
        <f t="shared" si="218"/>
        <v>1</v>
      </c>
      <c r="AX1391" s="45"/>
    </row>
    <row r="1392" spans="1:50" s="36" customFormat="1" ht="27.75" customHeight="1" x14ac:dyDescent="0.15">
      <c r="A1392" s="36" t="str">
        <f t="shared" si="210"/>
        <v>DENTAL NADER S.A.S.303001604</v>
      </c>
      <c r="B1392" s="36" t="b">
        <f>+A1392='[1]Anexo 9'!A1392</f>
        <v>1</v>
      </c>
      <c r="C1392" s="18" t="s">
        <v>1032</v>
      </c>
      <c r="D1392" s="18" t="s">
        <v>1033</v>
      </c>
      <c r="E1392" s="15" t="s">
        <v>800</v>
      </c>
      <c r="F1392" s="15" t="s">
        <v>62</v>
      </c>
      <c r="G1392" s="15" t="s">
        <v>3155</v>
      </c>
      <c r="H1392" s="15" t="s">
        <v>3155</v>
      </c>
      <c r="I1392" s="15" t="s">
        <v>3155</v>
      </c>
      <c r="J1392" s="15">
        <v>4</v>
      </c>
      <c r="K1392" s="15" t="s">
        <v>3155</v>
      </c>
      <c r="L1392" s="15">
        <v>303001604</v>
      </c>
      <c r="M1392" s="15" t="s">
        <v>1247</v>
      </c>
      <c r="N1392" s="15" t="s">
        <v>91</v>
      </c>
      <c r="O1392" s="18" t="s">
        <v>1247</v>
      </c>
      <c r="P1392" s="22" t="s">
        <v>73</v>
      </c>
      <c r="Q1392" s="15" t="s">
        <v>475</v>
      </c>
      <c r="R1392" s="18" t="s">
        <v>475</v>
      </c>
      <c r="S1392" s="22" t="s">
        <v>73</v>
      </c>
      <c r="T1392" s="18" t="s">
        <v>475</v>
      </c>
      <c r="U1392" s="18" t="s">
        <v>475</v>
      </c>
      <c r="V1392" s="15" t="s">
        <v>1249</v>
      </c>
      <c r="W1392" s="18" t="s">
        <v>1250</v>
      </c>
      <c r="X1392" s="18"/>
      <c r="Y1392" s="15" t="s">
        <v>73</v>
      </c>
      <c r="Z1392" s="18" t="s">
        <v>1250</v>
      </c>
      <c r="AA1392" s="18" t="s">
        <v>71</v>
      </c>
      <c r="AB1392" s="18" t="s">
        <v>1251</v>
      </c>
      <c r="AC1392" s="67" t="str">
        <f>+VLOOKUP("*"&amp;L1392&amp;"*",'[2]REGISTROS SANITARIOS'!$D$1071:$E$1191,2,FALSE)</f>
        <v>SI</v>
      </c>
      <c r="AD1392" s="22" t="s">
        <v>1025</v>
      </c>
      <c r="AE1392" s="16">
        <v>44460</v>
      </c>
      <c r="AF1392" s="34" t="s">
        <v>73</v>
      </c>
      <c r="AG1392" s="24" t="s">
        <v>1049</v>
      </c>
      <c r="AH1392" s="18" t="s">
        <v>1049</v>
      </c>
      <c r="AI1392" s="18" t="s">
        <v>53</v>
      </c>
      <c r="AJ1392" s="17">
        <v>385</v>
      </c>
      <c r="AK1392" s="25">
        <v>385</v>
      </c>
      <c r="AL1392" s="25">
        <v>6000</v>
      </c>
      <c r="AM1392" s="35">
        <v>0</v>
      </c>
      <c r="AN1392" s="49">
        <f t="shared" si="211"/>
        <v>2310000</v>
      </c>
      <c r="AO1392" s="18" t="s">
        <v>1049</v>
      </c>
      <c r="AP1392" s="15" t="s">
        <v>1049</v>
      </c>
      <c r="AQ1392" s="43" t="str">
        <f t="shared" si="212"/>
        <v>SI</v>
      </c>
      <c r="AR1392" s="44">
        <f t="shared" si="213"/>
        <v>2310000</v>
      </c>
      <c r="AS1392" s="44">
        <f t="shared" si="214"/>
        <v>2310000</v>
      </c>
      <c r="AT1392" s="44">
        <f t="shared" si="215"/>
        <v>2310000</v>
      </c>
      <c r="AU1392" s="44">
        <f t="shared" si="216"/>
        <v>2310000</v>
      </c>
      <c r="AV1392" s="45" t="b">
        <f t="shared" si="217"/>
        <v>1</v>
      </c>
      <c r="AW1392" s="45" t="b">
        <f t="shared" si="218"/>
        <v>1</v>
      </c>
      <c r="AX1392" s="45"/>
    </row>
    <row r="1393" spans="1:51" s="36" customFormat="1" ht="27.75" customHeight="1" x14ac:dyDescent="0.15">
      <c r="A1393" s="36" t="str">
        <f t="shared" si="210"/>
        <v>DENTAL NADER S.A.S.303001905</v>
      </c>
      <c r="B1393" s="36" t="b">
        <f>+A1393='[1]Anexo 9'!A1393</f>
        <v>1</v>
      </c>
      <c r="C1393" s="18" t="s">
        <v>1032</v>
      </c>
      <c r="D1393" s="18" t="s">
        <v>1033</v>
      </c>
      <c r="E1393" s="15" t="s">
        <v>800</v>
      </c>
      <c r="F1393" s="15" t="s">
        <v>62</v>
      </c>
      <c r="G1393" s="15" t="s">
        <v>3155</v>
      </c>
      <c r="H1393" s="15" t="s">
        <v>3155</v>
      </c>
      <c r="I1393" s="15" t="s">
        <v>3155</v>
      </c>
      <c r="J1393" s="15">
        <v>3</v>
      </c>
      <c r="K1393" s="15" t="s">
        <v>3155</v>
      </c>
      <c r="L1393" s="15">
        <v>303001905</v>
      </c>
      <c r="M1393" s="15" t="s">
        <v>4582</v>
      </c>
      <c r="N1393" s="15" t="s">
        <v>3985</v>
      </c>
      <c r="O1393" s="18" t="s">
        <v>3984</v>
      </c>
      <c r="P1393" s="22" t="s">
        <v>73</v>
      </c>
      <c r="Q1393" s="15" t="s">
        <v>1253</v>
      </c>
      <c r="R1393" s="18" t="s">
        <v>1195</v>
      </c>
      <c r="S1393" s="22" t="b">
        <f>+R1393=Q1393</f>
        <v>0</v>
      </c>
      <c r="T1393" s="18" t="s">
        <v>1195</v>
      </c>
      <c r="U1393" s="18" t="s">
        <v>1195</v>
      </c>
      <c r="V1393" s="15" t="s">
        <v>170</v>
      </c>
      <c r="W1393" s="18" t="s">
        <v>170</v>
      </c>
      <c r="X1393" s="18"/>
      <c r="Y1393" s="15" t="s">
        <v>73</v>
      </c>
      <c r="Z1393" s="18" t="s">
        <v>170</v>
      </c>
      <c r="AA1393" s="18" t="s">
        <v>1409</v>
      </c>
      <c r="AB1393" s="18" t="s">
        <v>7080</v>
      </c>
      <c r="AC1393" s="67" t="str">
        <f>+VLOOKUP("*"&amp;L1393&amp;"*",'[2]REGISTROS SANITARIOS'!$D$1071:$E$1191,2,FALSE)</f>
        <v>SI</v>
      </c>
      <c r="AD1393" s="22" t="s">
        <v>1025</v>
      </c>
      <c r="AE1393" s="16">
        <v>47813</v>
      </c>
      <c r="AF1393" s="34" t="s">
        <v>73</v>
      </c>
      <c r="AG1393" s="24" t="s">
        <v>1049</v>
      </c>
      <c r="AH1393" s="18" t="s">
        <v>1049</v>
      </c>
      <c r="AI1393" s="18" t="s">
        <v>53</v>
      </c>
      <c r="AJ1393" s="17">
        <v>385</v>
      </c>
      <c r="AK1393" s="25">
        <v>385</v>
      </c>
      <c r="AL1393" s="25">
        <v>313000</v>
      </c>
      <c r="AM1393" s="35">
        <v>0.19</v>
      </c>
      <c r="AN1393" s="49">
        <f t="shared" si="211"/>
        <v>143400950</v>
      </c>
      <c r="AO1393" s="18" t="s">
        <v>1049</v>
      </c>
      <c r="AP1393" s="15" t="s">
        <v>1049</v>
      </c>
      <c r="AQ1393" s="43" t="str">
        <f t="shared" si="212"/>
        <v>SI</v>
      </c>
      <c r="AR1393" s="44">
        <f t="shared" si="213"/>
        <v>143400950</v>
      </c>
      <c r="AS1393" s="44">
        <f t="shared" si="214"/>
        <v>120505000</v>
      </c>
      <c r="AT1393" s="44">
        <f t="shared" si="215"/>
        <v>120505000</v>
      </c>
      <c r="AU1393" s="44">
        <f t="shared" si="216"/>
        <v>143400950</v>
      </c>
      <c r="AV1393" s="45" t="b">
        <f t="shared" si="217"/>
        <v>1</v>
      </c>
      <c r="AW1393" s="45" t="b">
        <f t="shared" si="218"/>
        <v>0</v>
      </c>
      <c r="AX1393" s="45"/>
      <c r="AY1393" s="48" t="s">
        <v>8741</v>
      </c>
    </row>
    <row r="1394" spans="1:51" s="36" customFormat="1" ht="27.75" customHeight="1" x14ac:dyDescent="0.15">
      <c r="A1394" s="36" t="str">
        <f t="shared" si="210"/>
        <v>DENTAL NADER S.A.S.303002308</v>
      </c>
      <c r="B1394" s="36" t="b">
        <f>+A1394='[1]Anexo 9'!A1394</f>
        <v>1</v>
      </c>
      <c r="C1394" s="18" t="s">
        <v>1032</v>
      </c>
      <c r="D1394" s="18" t="s">
        <v>1033</v>
      </c>
      <c r="E1394" s="15" t="s">
        <v>800</v>
      </c>
      <c r="F1394" s="15" t="s">
        <v>62</v>
      </c>
      <c r="G1394" s="15" t="s">
        <v>3155</v>
      </c>
      <c r="H1394" s="15" t="s">
        <v>3155</v>
      </c>
      <c r="I1394" s="15" t="s">
        <v>3155</v>
      </c>
      <c r="J1394" s="15">
        <v>3</v>
      </c>
      <c r="K1394" s="15" t="s">
        <v>3155</v>
      </c>
      <c r="L1394" s="15">
        <v>303002308</v>
      </c>
      <c r="M1394" s="15" t="s">
        <v>1260</v>
      </c>
      <c r="N1394" s="15" t="s">
        <v>247</v>
      </c>
      <c r="O1394" s="18" t="s">
        <v>1260</v>
      </c>
      <c r="P1394" s="22" t="s">
        <v>73</v>
      </c>
      <c r="Q1394" s="15" t="s">
        <v>1261</v>
      </c>
      <c r="R1394" s="18" t="s">
        <v>1261</v>
      </c>
      <c r="S1394" s="22" t="s">
        <v>73</v>
      </c>
      <c r="T1394" s="18" t="s">
        <v>1261</v>
      </c>
      <c r="U1394" s="18" t="s">
        <v>1261</v>
      </c>
      <c r="V1394" s="15" t="s">
        <v>1264</v>
      </c>
      <c r="W1394" s="18" t="s">
        <v>2922</v>
      </c>
      <c r="X1394" s="18"/>
      <c r="Y1394" s="15" t="s">
        <v>73</v>
      </c>
      <c r="Z1394" s="18" t="s">
        <v>2922</v>
      </c>
      <c r="AA1394" s="18" t="s">
        <v>71</v>
      </c>
      <c r="AB1394" s="18" t="s">
        <v>2923</v>
      </c>
      <c r="AC1394" s="67" t="str">
        <f>+VLOOKUP("*"&amp;L1394&amp;"*",'[2]REGISTROS SANITARIOS'!$D$1071:$E$1191,2,FALSE)</f>
        <v>SI</v>
      </c>
      <c r="AD1394" s="22" t="s">
        <v>1025</v>
      </c>
      <c r="AE1394" s="16">
        <v>44509</v>
      </c>
      <c r="AF1394" s="34" t="s">
        <v>73</v>
      </c>
      <c r="AG1394" s="24" t="s">
        <v>1049</v>
      </c>
      <c r="AH1394" s="18" t="s">
        <v>1049</v>
      </c>
      <c r="AI1394" s="18" t="s">
        <v>54</v>
      </c>
      <c r="AJ1394" s="17">
        <v>275</v>
      </c>
      <c r="AK1394" s="25">
        <v>275</v>
      </c>
      <c r="AL1394" s="25">
        <v>6000</v>
      </c>
      <c r="AM1394" s="35">
        <v>0.19</v>
      </c>
      <c r="AN1394" s="49">
        <f t="shared" si="211"/>
        <v>1963500</v>
      </c>
      <c r="AO1394" s="18" t="s">
        <v>1049</v>
      </c>
      <c r="AP1394" s="15" t="s">
        <v>1049</v>
      </c>
      <c r="AQ1394" s="43" t="str">
        <f t="shared" si="212"/>
        <v>SI</v>
      </c>
      <c r="AR1394" s="44">
        <f t="shared" si="213"/>
        <v>1963500</v>
      </c>
      <c r="AS1394" s="44">
        <f t="shared" si="214"/>
        <v>1650000</v>
      </c>
      <c r="AT1394" s="44">
        <f t="shared" si="215"/>
        <v>1650000</v>
      </c>
      <c r="AU1394" s="44">
        <f t="shared" si="216"/>
        <v>1963500</v>
      </c>
      <c r="AV1394" s="45" t="b">
        <f t="shared" si="217"/>
        <v>1</v>
      </c>
      <c r="AW1394" s="45" t="b">
        <f t="shared" si="218"/>
        <v>0</v>
      </c>
      <c r="AX1394" s="45"/>
    </row>
    <row r="1395" spans="1:51" s="36" customFormat="1" ht="27.75" customHeight="1" x14ac:dyDescent="0.15">
      <c r="A1395" s="36" t="str">
        <f t="shared" si="210"/>
        <v>DENTAL NADER S.A.S.303002804</v>
      </c>
      <c r="B1395" s="36" t="b">
        <f>+A1395='[1]Anexo 9'!A1395</f>
        <v>1</v>
      </c>
      <c r="C1395" s="18" t="s">
        <v>1032</v>
      </c>
      <c r="D1395" s="18" t="s">
        <v>1033</v>
      </c>
      <c r="E1395" s="15" t="s">
        <v>800</v>
      </c>
      <c r="F1395" s="15" t="s">
        <v>62</v>
      </c>
      <c r="G1395" s="15" t="s">
        <v>3155</v>
      </c>
      <c r="H1395" s="15" t="s">
        <v>3155</v>
      </c>
      <c r="I1395" s="15" t="s">
        <v>3155</v>
      </c>
      <c r="J1395" s="15">
        <v>4</v>
      </c>
      <c r="K1395" s="15" t="s">
        <v>3155</v>
      </c>
      <c r="L1395" s="15">
        <v>303002804</v>
      </c>
      <c r="M1395" s="15" t="s">
        <v>1267</v>
      </c>
      <c r="N1395" s="15" t="s">
        <v>940</v>
      </c>
      <c r="O1395" s="18" t="s">
        <v>1267</v>
      </c>
      <c r="P1395" s="22" t="s">
        <v>73</v>
      </c>
      <c r="Q1395" s="15" t="s">
        <v>1233</v>
      </c>
      <c r="R1395" s="18" t="s">
        <v>1233</v>
      </c>
      <c r="S1395" s="22" t="s">
        <v>73</v>
      </c>
      <c r="T1395" s="18" t="s">
        <v>1233</v>
      </c>
      <c r="U1395" s="18" t="s">
        <v>1233</v>
      </c>
      <c r="V1395" s="15" t="s">
        <v>1269</v>
      </c>
      <c r="W1395" s="18" t="s">
        <v>1250</v>
      </c>
      <c r="X1395" s="18"/>
      <c r="Y1395" s="15" t="s">
        <v>73</v>
      </c>
      <c r="Z1395" s="18" t="s">
        <v>1250</v>
      </c>
      <c r="AA1395" s="18" t="s">
        <v>71</v>
      </c>
      <c r="AB1395" s="18" t="s">
        <v>2924</v>
      </c>
      <c r="AC1395" s="67" t="str">
        <f>+VLOOKUP("*"&amp;L1395&amp;"*",'[2]REGISTROS SANITARIOS'!$D$1071:$E$1191,2,FALSE)</f>
        <v>SI</v>
      </c>
      <c r="AD1395" s="22" t="s">
        <v>1025</v>
      </c>
      <c r="AE1395" s="16">
        <v>47034</v>
      </c>
      <c r="AF1395" s="34" t="s">
        <v>73</v>
      </c>
      <c r="AG1395" s="24" t="s">
        <v>1049</v>
      </c>
      <c r="AH1395" s="18" t="s">
        <v>1049</v>
      </c>
      <c r="AI1395" s="18" t="s">
        <v>54</v>
      </c>
      <c r="AJ1395" s="17">
        <v>2.75</v>
      </c>
      <c r="AK1395" s="25">
        <v>2.75</v>
      </c>
      <c r="AL1395" s="25">
        <v>5800</v>
      </c>
      <c r="AM1395" s="35">
        <v>0.19</v>
      </c>
      <c r="AN1395" s="49">
        <f t="shared" si="211"/>
        <v>18980.5</v>
      </c>
      <c r="AO1395" s="18" t="s">
        <v>1049</v>
      </c>
      <c r="AP1395" s="15" t="s">
        <v>1049</v>
      </c>
      <c r="AQ1395" s="43" t="str">
        <f t="shared" si="212"/>
        <v>SI</v>
      </c>
      <c r="AR1395" s="44">
        <f t="shared" si="213"/>
        <v>18980.5</v>
      </c>
      <c r="AS1395" s="44">
        <f t="shared" si="214"/>
        <v>15950</v>
      </c>
      <c r="AT1395" s="44">
        <f t="shared" si="215"/>
        <v>15950</v>
      </c>
      <c r="AU1395" s="44">
        <f t="shared" si="216"/>
        <v>18980.5</v>
      </c>
      <c r="AV1395" s="45" t="b">
        <f t="shared" si="217"/>
        <v>1</v>
      </c>
      <c r="AW1395" s="45" t="b">
        <f t="shared" si="218"/>
        <v>0</v>
      </c>
      <c r="AX1395" s="45"/>
    </row>
    <row r="1396" spans="1:51" s="36" customFormat="1" ht="27.75" customHeight="1" x14ac:dyDescent="0.15">
      <c r="A1396" s="36" t="str">
        <f t="shared" si="210"/>
        <v>DENTAL NADER S.A.S.303003004</v>
      </c>
      <c r="B1396" s="36" t="b">
        <f>+A1396='[1]Anexo 9'!A1396</f>
        <v>1</v>
      </c>
      <c r="C1396" s="18" t="s">
        <v>1032</v>
      </c>
      <c r="D1396" s="18" t="s">
        <v>1033</v>
      </c>
      <c r="E1396" s="15" t="s">
        <v>800</v>
      </c>
      <c r="F1396" s="15" t="s">
        <v>62</v>
      </c>
      <c r="G1396" s="15" t="s">
        <v>3155</v>
      </c>
      <c r="H1396" s="15" t="s">
        <v>3155</v>
      </c>
      <c r="I1396" s="15" t="s">
        <v>3155</v>
      </c>
      <c r="J1396" s="15">
        <v>3</v>
      </c>
      <c r="K1396" s="15" t="s">
        <v>3155</v>
      </c>
      <c r="L1396" s="15">
        <v>303003004</v>
      </c>
      <c r="M1396" s="15" t="s">
        <v>1271</v>
      </c>
      <c r="N1396" s="15" t="s">
        <v>940</v>
      </c>
      <c r="O1396" s="18" t="s">
        <v>1271</v>
      </c>
      <c r="P1396" s="22" t="s">
        <v>73</v>
      </c>
      <c r="Q1396" s="15" t="s">
        <v>1273</v>
      </c>
      <c r="R1396" s="18" t="s">
        <v>1273</v>
      </c>
      <c r="S1396" s="22" t="s">
        <v>73</v>
      </c>
      <c r="T1396" s="18" t="s">
        <v>1273</v>
      </c>
      <c r="U1396" s="18" t="s">
        <v>1273</v>
      </c>
      <c r="V1396" s="15" t="s">
        <v>1276</v>
      </c>
      <c r="W1396" s="18" t="s">
        <v>2925</v>
      </c>
      <c r="X1396" s="18"/>
      <c r="Y1396" s="15" t="s">
        <v>73</v>
      </c>
      <c r="Z1396" s="18" t="s">
        <v>2926</v>
      </c>
      <c r="AA1396" s="18" t="s">
        <v>71</v>
      </c>
      <c r="AB1396" s="18" t="s">
        <v>1277</v>
      </c>
      <c r="AC1396" s="67" t="str">
        <f>+VLOOKUP("*"&amp;L1396&amp;"*",'[2]REGISTROS SANITARIOS'!$D$1071:$E$1191,2,FALSE)</f>
        <v>SI</v>
      </c>
      <c r="AD1396" s="22" t="s">
        <v>1025</v>
      </c>
      <c r="AE1396" s="16">
        <v>44968</v>
      </c>
      <c r="AF1396" s="34" t="s">
        <v>73</v>
      </c>
      <c r="AG1396" s="24" t="s">
        <v>1049</v>
      </c>
      <c r="AH1396" s="18" t="s">
        <v>1049</v>
      </c>
      <c r="AI1396" s="18" t="s">
        <v>1049</v>
      </c>
      <c r="AJ1396" s="17">
        <v>11</v>
      </c>
      <c r="AK1396" s="25">
        <v>11</v>
      </c>
      <c r="AL1396" s="25">
        <v>24000</v>
      </c>
      <c r="AM1396" s="35">
        <v>0</v>
      </c>
      <c r="AN1396" s="49">
        <f t="shared" si="211"/>
        <v>264000</v>
      </c>
      <c r="AO1396" s="18" t="s">
        <v>1049</v>
      </c>
      <c r="AP1396" s="15" t="s">
        <v>1049</v>
      </c>
      <c r="AQ1396" s="43" t="str">
        <f t="shared" si="212"/>
        <v>SI</v>
      </c>
      <c r="AR1396" s="44">
        <f t="shared" si="213"/>
        <v>264000</v>
      </c>
      <c r="AS1396" s="44">
        <f t="shared" si="214"/>
        <v>264000</v>
      </c>
      <c r="AT1396" s="44">
        <f t="shared" si="215"/>
        <v>264000</v>
      </c>
      <c r="AU1396" s="44">
        <f t="shared" si="216"/>
        <v>264000</v>
      </c>
      <c r="AV1396" s="45" t="b">
        <f t="shared" si="217"/>
        <v>1</v>
      </c>
      <c r="AW1396" s="45" t="b">
        <f t="shared" si="218"/>
        <v>1</v>
      </c>
      <c r="AX1396" s="45"/>
    </row>
    <row r="1397" spans="1:51" s="36" customFormat="1" ht="27.75" customHeight="1" x14ac:dyDescent="0.15">
      <c r="A1397" s="36" t="str">
        <f t="shared" si="210"/>
        <v>DENTAL NADER S.A.S.303003104</v>
      </c>
      <c r="B1397" s="36" t="b">
        <f>+A1397='[1]Anexo 9'!A1397</f>
        <v>1</v>
      </c>
      <c r="C1397" s="18" t="s">
        <v>1032</v>
      </c>
      <c r="D1397" s="18" t="s">
        <v>1033</v>
      </c>
      <c r="E1397" s="15" t="s">
        <v>800</v>
      </c>
      <c r="F1397" s="15" t="s">
        <v>1134</v>
      </c>
      <c r="G1397" s="15">
        <f>+VLOOKUP(F1397,[3]Sheet1!$E$3:$G$74,3,FALSE)</f>
        <v>2</v>
      </c>
      <c r="H1397" s="15">
        <f>+VLOOKUP(D1397&amp;F1397,'TD para paquetes'!$E$3:$I$441,5,FALSE)</f>
        <v>2</v>
      </c>
      <c r="I1397" s="15" t="s">
        <v>1025</v>
      </c>
      <c r="J1397" s="15">
        <v>3</v>
      </c>
      <c r="K1397" s="15">
        <v>3</v>
      </c>
      <c r="L1397" s="15">
        <v>303003104</v>
      </c>
      <c r="M1397" s="15" t="s">
        <v>1135</v>
      </c>
      <c r="N1397" s="15" t="s">
        <v>91</v>
      </c>
      <c r="O1397" s="18" t="s">
        <v>1135</v>
      </c>
      <c r="P1397" s="22" t="s">
        <v>73</v>
      </c>
      <c r="Q1397" s="15" t="s">
        <v>93</v>
      </c>
      <c r="R1397" s="18" t="s">
        <v>93</v>
      </c>
      <c r="S1397" s="22" t="s">
        <v>73</v>
      </c>
      <c r="T1397" s="18" t="s">
        <v>93</v>
      </c>
      <c r="U1397" s="18" t="s">
        <v>93</v>
      </c>
      <c r="V1397" s="15" t="s">
        <v>1138</v>
      </c>
      <c r="W1397" s="18" t="s">
        <v>6336</v>
      </c>
      <c r="X1397" s="18"/>
      <c r="Y1397" s="15" t="s">
        <v>73</v>
      </c>
      <c r="Z1397" s="18" t="s">
        <v>7081</v>
      </c>
      <c r="AA1397" s="18" t="s">
        <v>71</v>
      </c>
      <c r="AB1397" s="18" t="s">
        <v>1049</v>
      </c>
      <c r="AC1397" s="67" t="str">
        <f>+VLOOKUP("*"&amp;L1397&amp;"*",'[2]REGISTROS SANITARIOS'!$D$1071:$E$1191,2,FALSE)</f>
        <v>SI</v>
      </c>
      <c r="AD1397" s="22" t="s">
        <v>1025</v>
      </c>
      <c r="AE1397" s="16" t="s">
        <v>1049</v>
      </c>
      <c r="AF1397" s="34" t="s">
        <v>8814</v>
      </c>
      <c r="AG1397" s="24" t="s">
        <v>1049</v>
      </c>
      <c r="AH1397" s="18" t="s">
        <v>1049</v>
      </c>
      <c r="AI1397" s="18" t="s">
        <v>1049</v>
      </c>
      <c r="AJ1397" s="17">
        <v>220</v>
      </c>
      <c r="AK1397" s="25">
        <v>220</v>
      </c>
      <c r="AL1397" s="25">
        <v>8000</v>
      </c>
      <c r="AM1397" s="35">
        <v>0.19</v>
      </c>
      <c r="AN1397" s="49">
        <f t="shared" si="211"/>
        <v>2094400</v>
      </c>
      <c r="AO1397" s="18" t="s">
        <v>1049</v>
      </c>
      <c r="AP1397" s="15" t="s">
        <v>1049</v>
      </c>
      <c r="AQ1397" s="43" t="str">
        <f t="shared" si="212"/>
        <v>SI</v>
      </c>
      <c r="AR1397" s="44">
        <f t="shared" si="213"/>
        <v>2094400</v>
      </c>
      <c r="AS1397" s="44">
        <f t="shared" si="214"/>
        <v>1760000</v>
      </c>
      <c r="AT1397" s="44">
        <f t="shared" si="215"/>
        <v>1760000</v>
      </c>
      <c r="AU1397" s="44">
        <f t="shared" si="216"/>
        <v>2094400</v>
      </c>
      <c r="AV1397" s="45" t="b">
        <f t="shared" si="217"/>
        <v>1</v>
      </c>
      <c r="AW1397" s="45" t="b">
        <f t="shared" si="218"/>
        <v>0</v>
      </c>
      <c r="AX1397" s="45"/>
    </row>
    <row r="1398" spans="1:51" s="36" customFormat="1" ht="27.75" customHeight="1" x14ac:dyDescent="0.15">
      <c r="A1398" s="36" t="str">
        <f t="shared" si="210"/>
        <v>DENTAL NADER S.A.S.303003204</v>
      </c>
      <c r="B1398" s="36" t="b">
        <f>+A1398='[1]Anexo 9'!A1398</f>
        <v>1</v>
      </c>
      <c r="C1398" s="18" t="s">
        <v>1032</v>
      </c>
      <c r="D1398" s="18" t="s">
        <v>1033</v>
      </c>
      <c r="E1398" s="15" t="s">
        <v>800</v>
      </c>
      <c r="F1398" s="15" t="s">
        <v>1134</v>
      </c>
      <c r="G1398" s="15">
        <f>+VLOOKUP(F1398,[3]Sheet1!$E$3:$G$74,3,FALSE)</f>
        <v>2</v>
      </c>
      <c r="H1398" s="15">
        <f>+VLOOKUP(D1398&amp;F1398,'TD para paquetes'!$E$3:$I$441,5,FALSE)</f>
        <v>2</v>
      </c>
      <c r="I1398" s="15" t="s">
        <v>1025</v>
      </c>
      <c r="J1398" s="15">
        <v>3</v>
      </c>
      <c r="K1398" s="15">
        <v>3</v>
      </c>
      <c r="L1398" s="15">
        <v>303003204</v>
      </c>
      <c r="M1398" s="15" t="s">
        <v>1140</v>
      </c>
      <c r="N1398" s="15" t="s">
        <v>91</v>
      </c>
      <c r="O1398" s="18" t="s">
        <v>1140</v>
      </c>
      <c r="P1398" s="22" t="s">
        <v>73</v>
      </c>
      <c r="Q1398" s="15" t="s">
        <v>93</v>
      </c>
      <c r="R1398" s="18" t="s">
        <v>93</v>
      </c>
      <c r="S1398" s="22" t="s">
        <v>73</v>
      </c>
      <c r="T1398" s="18" t="s">
        <v>93</v>
      </c>
      <c r="U1398" s="18" t="s">
        <v>93</v>
      </c>
      <c r="V1398" s="15" t="s">
        <v>1138</v>
      </c>
      <c r="W1398" s="18" t="s">
        <v>6336</v>
      </c>
      <c r="X1398" s="18"/>
      <c r="Y1398" s="15" t="s">
        <v>73</v>
      </c>
      <c r="Z1398" s="18" t="s">
        <v>7081</v>
      </c>
      <c r="AA1398" s="18" t="s">
        <v>71</v>
      </c>
      <c r="AB1398" s="18" t="s">
        <v>1049</v>
      </c>
      <c r="AC1398" s="67" t="str">
        <f>+VLOOKUP("*"&amp;L1398&amp;"*",'[2]REGISTROS SANITARIOS'!$D$1071:$E$1191,2,FALSE)</f>
        <v>SI</v>
      </c>
      <c r="AD1398" s="22" t="s">
        <v>1025</v>
      </c>
      <c r="AE1398" s="16" t="s">
        <v>1049</v>
      </c>
      <c r="AF1398" s="34" t="s">
        <v>8814</v>
      </c>
      <c r="AG1398" s="24" t="s">
        <v>1049</v>
      </c>
      <c r="AH1398" s="18" t="s">
        <v>1049</v>
      </c>
      <c r="AI1398" s="18" t="s">
        <v>1049</v>
      </c>
      <c r="AJ1398" s="17">
        <v>148.5</v>
      </c>
      <c r="AK1398" s="25">
        <v>148.5</v>
      </c>
      <c r="AL1398" s="25">
        <v>8000</v>
      </c>
      <c r="AM1398" s="35">
        <v>0.19</v>
      </c>
      <c r="AN1398" s="49">
        <f t="shared" si="211"/>
        <v>1413720</v>
      </c>
      <c r="AO1398" s="18" t="s">
        <v>1049</v>
      </c>
      <c r="AP1398" s="15" t="s">
        <v>1049</v>
      </c>
      <c r="AQ1398" s="43" t="str">
        <f t="shared" si="212"/>
        <v>SI</v>
      </c>
      <c r="AR1398" s="44">
        <f t="shared" si="213"/>
        <v>1413720</v>
      </c>
      <c r="AS1398" s="44">
        <f t="shared" si="214"/>
        <v>1188000</v>
      </c>
      <c r="AT1398" s="44">
        <f t="shared" si="215"/>
        <v>1188000</v>
      </c>
      <c r="AU1398" s="44">
        <f t="shared" si="216"/>
        <v>1413720</v>
      </c>
      <c r="AV1398" s="45" t="b">
        <f t="shared" si="217"/>
        <v>1</v>
      </c>
      <c r="AW1398" s="45" t="b">
        <f t="shared" si="218"/>
        <v>0</v>
      </c>
      <c r="AX1398" s="45"/>
    </row>
    <row r="1399" spans="1:51" s="36" customFormat="1" ht="27.75" customHeight="1" x14ac:dyDescent="0.15">
      <c r="A1399" s="36" t="str">
        <f t="shared" si="210"/>
        <v>DENTAL NADER S.A.S.303003308</v>
      </c>
      <c r="B1399" s="36" t="b">
        <f>+A1399='[1]Anexo 9'!A1399</f>
        <v>1</v>
      </c>
      <c r="C1399" s="18" t="s">
        <v>1032</v>
      </c>
      <c r="D1399" s="18" t="s">
        <v>1033</v>
      </c>
      <c r="E1399" s="15" t="s">
        <v>800</v>
      </c>
      <c r="F1399" s="15" t="s">
        <v>62</v>
      </c>
      <c r="G1399" s="15" t="s">
        <v>3155</v>
      </c>
      <c r="H1399" s="15" t="s">
        <v>3155</v>
      </c>
      <c r="I1399" s="15" t="s">
        <v>3155</v>
      </c>
      <c r="J1399" s="15">
        <v>4</v>
      </c>
      <c r="K1399" s="15" t="s">
        <v>3155</v>
      </c>
      <c r="L1399" s="15">
        <v>303003308</v>
      </c>
      <c r="M1399" s="15" t="s">
        <v>801</v>
      </c>
      <c r="N1399" s="15" t="s">
        <v>247</v>
      </c>
      <c r="O1399" s="18" t="s">
        <v>801</v>
      </c>
      <c r="P1399" s="22" t="s">
        <v>73</v>
      </c>
      <c r="Q1399" s="15" t="s">
        <v>802</v>
      </c>
      <c r="R1399" s="18" t="s">
        <v>802</v>
      </c>
      <c r="S1399" s="22" t="s">
        <v>73</v>
      </c>
      <c r="T1399" s="18" t="s">
        <v>802</v>
      </c>
      <c r="U1399" s="18" t="s">
        <v>802</v>
      </c>
      <c r="V1399" s="15" t="s">
        <v>6104</v>
      </c>
      <c r="W1399" s="18" t="s">
        <v>2927</v>
      </c>
      <c r="X1399" s="18"/>
      <c r="Y1399" s="15" t="s">
        <v>68</v>
      </c>
      <c r="Z1399" s="18" t="s">
        <v>2928</v>
      </c>
      <c r="AA1399" s="18" t="s">
        <v>86</v>
      </c>
      <c r="AB1399" s="18" t="s">
        <v>2929</v>
      </c>
      <c r="AC1399" s="67" t="str">
        <f>+VLOOKUP("*"&amp;L1399&amp;"*",'[2]REGISTROS SANITARIOS'!$D$1071:$E$1191,2,FALSE)</f>
        <v>SI</v>
      </c>
      <c r="AD1399" s="22" t="s">
        <v>1025</v>
      </c>
      <c r="AE1399" s="16">
        <v>44476</v>
      </c>
      <c r="AF1399" s="34" t="s">
        <v>73</v>
      </c>
      <c r="AG1399" s="24" t="s">
        <v>1049</v>
      </c>
      <c r="AH1399" s="18" t="s">
        <v>1049</v>
      </c>
      <c r="AI1399" s="18" t="s">
        <v>52</v>
      </c>
      <c r="AJ1399" s="17">
        <v>110</v>
      </c>
      <c r="AK1399" s="25">
        <v>110</v>
      </c>
      <c r="AL1399" s="25">
        <v>170000</v>
      </c>
      <c r="AM1399" s="35">
        <v>0</v>
      </c>
      <c r="AN1399" s="49">
        <f t="shared" si="211"/>
        <v>18700000</v>
      </c>
      <c r="AO1399" s="18" t="s">
        <v>1049</v>
      </c>
      <c r="AP1399" s="15" t="s">
        <v>1049</v>
      </c>
      <c r="AQ1399" s="43" t="str">
        <f t="shared" si="212"/>
        <v>SI</v>
      </c>
      <c r="AR1399" s="44">
        <f t="shared" si="213"/>
        <v>18700000</v>
      </c>
      <c r="AS1399" s="44">
        <f t="shared" si="214"/>
        <v>18700000</v>
      </c>
      <c r="AT1399" s="44">
        <f t="shared" si="215"/>
        <v>18700000</v>
      </c>
      <c r="AU1399" s="44">
        <f t="shared" si="216"/>
        <v>18700000</v>
      </c>
      <c r="AV1399" s="45" t="b">
        <f t="shared" si="217"/>
        <v>1</v>
      </c>
      <c r="AW1399" s="45" t="b">
        <f t="shared" si="218"/>
        <v>1</v>
      </c>
      <c r="AX1399" s="45"/>
    </row>
    <row r="1400" spans="1:51" s="36" customFormat="1" ht="27.75" customHeight="1" x14ac:dyDescent="0.15">
      <c r="A1400" s="36" t="str">
        <f t="shared" si="210"/>
        <v>DENTAL NADER S.A.S.304000001</v>
      </c>
      <c r="B1400" s="36" t="b">
        <f>+A1400='[1]Anexo 9'!A1400</f>
        <v>1</v>
      </c>
      <c r="C1400" s="18" t="s">
        <v>1032</v>
      </c>
      <c r="D1400" s="18" t="s">
        <v>1033</v>
      </c>
      <c r="E1400" s="15" t="s">
        <v>800</v>
      </c>
      <c r="F1400" s="15" t="s">
        <v>62</v>
      </c>
      <c r="G1400" s="15" t="s">
        <v>3155</v>
      </c>
      <c r="H1400" s="15" t="s">
        <v>3155</v>
      </c>
      <c r="I1400" s="15" t="s">
        <v>3155</v>
      </c>
      <c r="J1400" s="15">
        <v>3</v>
      </c>
      <c r="K1400" s="15" t="s">
        <v>3155</v>
      </c>
      <c r="L1400" s="15">
        <v>304000001</v>
      </c>
      <c r="M1400" s="15" t="s">
        <v>4583</v>
      </c>
      <c r="N1400" s="15" t="s">
        <v>940</v>
      </c>
      <c r="O1400" s="18" t="s">
        <v>4583</v>
      </c>
      <c r="P1400" s="22" t="s">
        <v>73</v>
      </c>
      <c r="Q1400" s="15" t="s">
        <v>475</v>
      </c>
      <c r="R1400" s="18" t="s">
        <v>475</v>
      </c>
      <c r="S1400" s="22" t="s">
        <v>73</v>
      </c>
      <c r="T1400" s="18" t="s">
        <v>475</v>
      </c>
      <c r="U1400" s="18" t="s">
        <v>475</v>
      </c>
      <c r="V1400" s="15"/>
      <c r="W1400" s="18" t="s">
        <v>2930</v>
      </c>
      <c r="X1400" s="18"/>
      <c r="Y1400" s="15" t="s">
        <v>73</v>
      </c>
      <c r="Z1400" s="18" t="s">
        <v>2931</v>
      </c>
      <c r="AA1400" s="18" t="s">
        <v>71</v>
      </c>
      <c r="AB1400" s="18" t="s">
        <v>7082</v>
      </c>
      <c r="AC1400" s="67" t="str">
        <f>+VLOOKUP("*"&amp;L1400&amp;"*",'[2]REGISTROS SANITARIOS'!$D$1071:$E$1191,2,FALSE)</f>
        <v>SI</v>
      </c>
      <c r="AD1400" s="22" t="s">
        <v>1025</v>
      </c>
      <c r="AE1400" s="16">
        <v>45747</v>
      </c>
      <c r="AF1400" s="34" t="s">
        <v>73</v>
      </c>
      <c r="AG1400" s="24" t="s">
        <v>1049</v>
      </c>
      <c r="AH1400" s="18" t="s">
        <v>1049</v>
      </c>
      <c r="AI1400" s="18" t="s">
        <v>1049</v>
      </c>
      <c r="AJ1400" s="17">
        <v>825</v>
      </c>
      <c r="AK1400" s="25">
        <v>825</v>
      </c>
      <c r="AL1400" s="25">
        <v>3700</v>
      </c>
      <c r="AM1400" s="35">
        <v>0</v>
      </c>
      <c r="AN1400" s="49">
        <f t="shared" si="211"/>
        <v>3052500</v>
      </c>
      <c r="AO1400" s="18" t="s">
        <v>1049</v>
      </c>
      <c r="AP1400" s="15" t="s">
        <v>1049</v>
      </c>
      <c r="AQ1400" s="43" t="str">
        <f t="shared" si="212"/>
        <v>SI</v>
      </c>
      <c r="AR1400" s="44">
        <f t="shared" si="213"/>
        <v>3052500</v>
      </c>
      <c r="AS1400" s="44">
        <f t="shared" si="214"/>
        <v>3052500</v>
      </c>
      <c r="AT1400" s="44">
        <f t="shared" si="215"/>
        <v>3052500</v>
      </c>
      <c r="AU1400" s="44">
        <f t="shared" si="216"/>
        <v>3052500</v>
      </c>
      <c r="AV1400" s="45" t="b">
        <f t="shared" si="217"/>
        <v>1</v>
      </c>
      <c r="AW1400" s="45" t="b">
        <f t="shared" si="218"/>
        <v>1</v>
      </c>
      <c r="AX1400" s="45"/>
    </row>
    <row r="1401" spans="1:51" s="36" customFormat="1" ht="27.75" customHeight="1" x14ac:dyDescent="0.15">
      <c r="A1401" s="36" t="str">
        <f t="shared" si="210"/>
        <v>DENTAL NADER S.A.S.304000105</v>
      </c>
      <c r="B1401" s="36" t="b">
        <f>+A1401='[1]Anexo 9'!A1401</f>
        <v>1</v>
      </c>
      <c r="C1401" s="18" t="s">
        <v>1032</v>
      </c>
      <c r="D1401" s="18" t="s">
        <v>1033</v>
      </c>
      <c r="E1401" s="15" t="s">
        <v>800</v>
      </c>
      <c r="F1401" s="15" t="s">
        <v>62</v>
      </c>
      <c r="G1401" s="15" t="s">
        <v>3155</v>
      </c>
      <c r="H1401" s="15" t="s">
        <v>3155</v>
      </c>
      <c r="I1401" s="15" t="s">
        <v>3155</v>
      </c>
      <c r="J1401" s="15">
        <v>5</v>
      </c>
      <c r="K1401" s="15" t="s">
        <v>3155</v>
      </c>
      <c r="L1401" s="15">
        <v>304000105</v>
      </c>
      <c r="M1401" s="15" t="s">
        <v>803</v>
      </c>
      <c r="N1401" s="15" t="s">
        <v>406</v>
      </c>
      <c r="O1401" s="18" t="s">
        <v>803</v>
      </c>
      <c r="P1401" s="22" t="s">
        <v>73</v>
      </c>
      <c r="Q1401" s="15" t="s">
        <v>805</v>
      </c>
      <c r="R1401" s="18" t="s">
        <v>805</v>
      </c>
      <c r="S1401" s="22" t="s">
        <v>73</v>
      </c>
      <c r="T1401" s="18" t="s">
        <v>805</v>
      </c>
      <c r="U1401" s="18" t="s">
        <v>805</v>
      </c>
      <c r="V1401" s="15" t="s">
        <v>808</v>
      </c>
      <c r="W1401" s="18" t="s">
        <v>1291</v>
      </c>
      <c r="X1401" s="18"/>
      <c r="Y1401" s="15" t="s">
        <v>73</v>
      </c>
      <c r="Z1401" s="18" t="s">
        <v>1291</v>
      </c>
      <c r="AA1401" s="18" t="s">
        <v>71</v>
      </c>
      <c r="AB1401" s="18" t="s">
        <v>1283</v>
      </c>
      <c r="AC1401" s="67" t="str">
        <f>+VLOOKUP("*"&amp;L1401&amp;"*",'[2]REGISTROS SANITARIOS'!$D$1071:$E$1191,2,FALSE)</f>
        <v>SI</v>
      </c>
      <c r="AD1401" s="22" t="s">
        <v>1025</v>
      </c>
      <c r="AE1401" s="16">
        <v>46834</v>
      </c>
      <c r="AF1401" s="34" t="s">
        <v>73</v>
      </c>
      <c r="AG1401" s="24" t="s">
        <v>1049</v>
      </c>
      <c r="AH1401" s="18" t="s">
        <v>1049</v>
      </c>
      <c r="AI1401" s="18" t="s">
        <v>54</v>
      </c>
      <c r="AJ1401" s="17">
        <v>605</v>
      </c>
      <c r="AK1401" s="25">
        <v>605</v>
      </c>
      <c r="AL1401" s="25">
        <v>17200</v>
      </c>
      <c r="AM1401" s="35">
        <v>0</v>
      </c>
      <c r="AN1401" s="49">
        <f t="shared" si="211"/>
        <v>10406000</v>
      </c>
      <c r="AO1401" s="18" t="s">
        <v>1049</v>
      </c>
      <c r="AP1401" s="15" t="s">
        <v>1049</v>
      </c>
      <c r="AQ1401" s="43" t="str">
        <f t="shared" si="212"/>
        <v>SI</v>
      </c>
      <c r="AR1401" s="44">
        <f t="shared" si="213"/>
        <v>10406000</v>
      </c>
      <c r="AS1401" s="44">
        <f t="shared" si="214"/>
        <v>10406000</v>
      </c>
      <c r="AT1401" s="44">
        <f t="shared" si="215"/>
        <v>10406000</v>
      </c>
      <c r="AU1401" s="44">
        <f t="shared" si="216"/>
        <v>10406000</v>
      </c>
      <c r="AV1401" s="45" t="b">
        <f t="shared" si="217"/>
        <v>1</v>
      </c>
      <c r="AW1401" s="45" t="b">
        <f t="shared" si="218"/>
        <v>1</v>
      </c>
      <c r="AX1401" s="45"/>
    </row>
    <row r="1402" spans="1:51" s="36" customFormat="1" ht="27.75" customHeight="1" x14ac:dyDescent="0.15">
      <c r="A1402" s="36" t="str">
        <f t="shared" si="210"/>
        <v>DENTAL NADER S.A.S.304000207</v>
      </c>
      <c r="B1402" s="36" t="b">
        <f>+A1402='[1]Anexo 9'!A1402</f>
        <v>1</v>
      </c>
      <c r="C1402" s="18" t="s">
        <v>1032</v>
      </c>
      <c r="D1402" s="18" t="s">
        <v>1033</v>
      </c>
      <c r="E1402" s="15" t="s">
        <v>800</v>
      </c>
      <c r="F1402" s="15" t="s">
        <v>62</v>
      </c>
      <c r="G1402" s="15" t="s">
        <v>3155</v>
      </c>
      <c r="H1402" s="15" t="s">
        <v>3155</v>
      </c>
      <c r="I1402" s="15" t="s">
        <v>3155</v>
      </c>
      <c r="J1402" s="15">
        <v>3</v>
      </c>
      <c r="K1402" s="15" t="s">
        <v>3155</v>
      </c>
      <c r="L1402" s="15">
        <v>304000207</v>
      </c>
      <c r="M1402" s="15" t="s">
        <v>3986</v>
      </c>
      <c r="N1402" s="15" t="s">
        <v>1192</v>
      </c>
      <c r="O1402" s="18" t="s">
        <v>3986</v>
      </c>
      <c r="P1402" s="22" t="s">
        <v>73</v>
      </c>
      <c r="Q1402" s="15" t="s">
        <v>5589</v>
      </c>
      <c r="R1402" s="18" t="s">
        <v>5589</v>
      </c>
      <c r="S1402" s="22" t="s">
        <v>73</v>
      </c>
      <c r="T1402" s="18" t="s">
        <v>5589</v>
      </c>
      <c r="U1402" s="18" t="s">
        <v>5589</v>
      </c>
      <c r="V1402" s="15"/>
      <c r="W1402" s="18" t="s">
        <v>3332</v>
      </c>
      <c r="X1402" s="18"/>
      <c r="Y1402" s="15" t="s">
        <v>73</v>
      </c>
      <c r="Z1402" s="18" t="s">
        <v>3332</v>
      </c>
      <c r="AA1402" s="18" t="s">
        <v>1409</v>
      </c>
      <c r="AB1402" s="18" t="s">
        <v>7083</v>
      </c>
      <c r="AC1402" s="67" t="str">
        <f>+VLOOKUP("*"&amp;L1402&amp;"*",'[2]REGISTROS SANITARIOS'!$D$1071:$E$1191,2,FALSE)</f>
        <v>SI</v>
      </c>
      <c r="AD1402" s="22" t="s">
        <v>1025</v>
      </c>
      <c r="AE1402" s="16">
        <v>44747</v>
      </c>
      <c r="AF1402" s="34" t="s">
        <v>73</v>
      </c>
      <c r="AG1402" s="24" t="s">
        <v>1049</v>
      </c>
      <c r="AH1402" s="18" t="s">
        <v>1049</v>
      </c>
      <c r="AI1402" s="18" t="s">
        <v>53</v>
      </c>
      <c r="AJ1402" s="17">
        <v>5.5</v>
      </c>
      <c r="AK1402" s="25">
        <v>5.5</v>
      </c>
      <c r="AL1402" s="25">
        <v>191440</v>
      </c>
      <c r="AM1402" s="35">
        <v>0</v>
      </c>
      <c r="AN1402" s="49">
        <f t="shared" si="211"/>
        <v>1052920</v>
      </c>
      <c r="AO1402" s="18" t="s">
        <v>1049</v>
      </c>
      <c r="AP1402" s="15" t="s">
        <v>1049</v>
      </c>
      <c r="AQ1402" s="43" t="str">
        <f t="shared" si="212"/>
        <v>SI</v>
      </c>
      <c r="AR1402" s="44">
        <f t="shared" si="213"/>
        <v>1052920</v>
      </c>
      <c r="AS1402" s="44">
        <f t="shared" si="214"/>
        <v>1052920</v>
      </c>
      <c r="AT1402" s="44">
        <f t="shared" si="215"/>
        <v>1052920</v>
      </c>
      <c r="AU1402" s="44">
        <f t="shared" si="216"/>
        <v>1052920</v>
      </c>
      <c r="AV1402" s="45" t="b">
        <f t="shared" si="217"/>
        <v>1</v>
      </c>
      <c r="AW1402" s="45" t="b">
        <f t="shared" si="218"/>
        <v>1</v>
      </c>
      <c r="AX1402" s="45"/>
    </row>
    <row r="1403" spans="1:51" s="36" customFormat="1" ht="27.75" customHeight="1" x14ac:dyDescent="0.15">
      <c r="A1403" s="36" t="str">
        <f t="shared" si="210"/>
        <v>DENTAL NADER S.A.S.304001308</v>
      </c>
      <c r="B1403" s="36" t="b">
        <f>+A1403='[1]Anexo 9'!A1403</f>
        <v>1</v>
      </c>
      <c r="C1403" s="18" t="s">
        <v>1032</v>
      </c>
      <c r="D1403" s="18" t="s">
        <v>1033</v>
      </c>
      <c r="E1403" s="15" t="s">
        <v>800</v>
      </c>
      <c r="F1403" s="15" t="s">
        <v>62</v>
      </c>
      <c r="G1403" s="15" t="s">
        <v>3155</v>
      </c>
      <c r="H1403" s="15" t="s">
        <v>3155</v>
      </c>
      <c r="I1403" s="15" t="s">
        <v>3155</v>
      </c>
      <c r="J1403" s="15">
        <v>4</v>
      </c>
      <c r="K1403" s="15" t="s">
        <v>3155</v>
      </c>
      <c r="L1403" s="15">
        <v>304001308</v>
      </c>
      <c r="M1403" s="15" t="s">
        <v>1010</v>
      </c>
      <c r="N1403" s="15" t="s">
        <v>101</v>
      </c>
      <c r="O1403" s="18" t="s">
        <v>1010</v>
      </c>
      <c r="P1403" s="22" t="s">
        <v>73</v>
      </c>
      <c r="Q1403" s="15" t="s">
        <v>490</v>
      </c>
      <c r="R1403" s="18" t="s">
        <v>490</v>
      </c>
      <c r="S1403" s="22" t="s">
        <v>73</v>
      </c>
      <c r="T1403" s="18" t="s">
        <v>490</v>
      </c>
      <c r="U1403" s="18" t="s">
        <v>490</v>
      </c>
      <c r="V1403" s="15" t="s">
        <v>1011</v>
      </c>
      <c r="W1403" s="18" t="s">
        <v>2932</v>
      </c>
      <c r="X1403" s="18"/>
      <c r="Y1403" s="15" t="s">
        <v>73</v>
      </c>
      <c r="Z1403" s="18" t="s">
        <v>2933</v>
      </c>
      <c r="AA1403" s="18" t="s">
        <v>1285</v>
      </c>
      <c r="AB1403" s="18" t="s">
        <v>2934</v>
      </c>
      <c r="AC1403" s="67" t="str">
        <f>+VLOOKUP("*"&amp;L1403&amp;"*",'[2]REGISTROS SANITARIOS'!$D$1071:$E$1191,2,FALSE)</f>
        <v>SI</v>
      </c>
      <c r="AD1403" s="22" t="s">
        <v>1025</v>
      </c>
      <c r="AE1403" s="16">
        <v>46454</v>
      </c>
      <c r="AF1403" s="34" t="s">
        <v>73</v>
      </c>
      <c r="AG1403" s="24" t="s">
        <v>1049</v>
      </c>
      <c r="AH1403" s="18" t="s">
        <v>1049</v>
      </c>
      <c r="AI1403" s="18" t="s">
        <v>54</v>
      </c>
      <c r="AJ1403" s="17">
        <v>715</v>
      </c>
      <c r="AK1403" s="25">
        <v>715</v>
      </c>
      <c r="AL1403" s="25">
        <v>2800</v>
      </c>
      <c r="AM1403" s="35">
        <v>0.19</v>
      </c>
      <c r="AN1403" s="49">
        <f t="shared" si="211"/>
        <v>2382379.9999999995</v>
      </c>
      <c r="AO1403" s="18" t="s">
        <v>1049</v>
      </c>
      <c r="AP1403" s="15" t="s">
        <v>1049</v>
      </c>
      <c r="AQ1403" s="43" t="str">
        <f t="shared" si="212"/>
        <v>SI</v>
      </c>
      <c r="AR1403" s="44">
        <f t="shared" si="213"/>
        <v>2382380</v>
      </c>
      <c r="AS1403" s="44">
        <f t="shared" si="214"/>
        <v>2002000</v>
      </c>
      <c r="AT1403" s="44">
        <f t="shared" si="215"/>
        <v>2002000</v>
      </c>
      <c r="AU1403" s="44">
        <f t="shared" si="216"/>
        <v>2382380</v>
      </c>
      <c r="AV1403" s="45" t="b">
        <f t="shared" si="217"/>
        <v>1</v>
      </c>
      <c r="AW1403" s="45" t="b">
        <f t="shared" si="218"/>
        <v>0</v>
      </c>
      <c r="AX1403" s="45"/>
    </row>
    <row r="1404" spans="1:51" s="36" customFormat="1" ht="27.75" customHeight="1" x14ac:dyDescent="0.15">
      <c r="A1404" s="36" t="str">
        <f t="shared" si="210"/>
        <v>DENTAL NADER S.A.S.304001408</v>
      </c>
      <c r="B1404" s="36" t="b">
        <f>+A1404='[1]Anexo 9'!A1404</f>
        <v>1</v>
      </c>
      <c r="C1404" s="18" t="s">
        <v>1032</v>
      </c>
      <c r="D1404" s="18" t="s">
        <v>1033</v>
      </c>
      <c r="E1404" s="15" t="s">
        <v>800</v>
      </c>
      <c r="F1404" s="15" t="s">
        <v>62</v>
      </c>
      <c r="G1404" s="15" t="s">
        <v>3155</v>
      </c>
      <c r="H1404" s="15" t="s">
        <v>3155</v>
      </c>
      <c r="I1404" s="15" t="s">
        <v>3155</v>
      </c>
      <c r="J1404" s="15">
        <v>4</v>
      </c>
      <c r="K1404" s="15" t="s">
        <v>3155</v>
      </c>
      <c r="L1404" s="15">
        <v>304001408</v>
      </c>
      <c r="M1404" s="15" t="s">
        <v>1288</v>
      </c>
      <c r="N1404" s="15" t="s">
        <v>101</v>
      </c>
      <c r="O1404" s="18" t="s">
        <v>1288</v>
      </c>
      <c r="P1404" s="22" t="s">
        <v>73</v>
      </c>
      <c r="Q1404" s="15" t="s">
        <v>439</v>
      </c>
      <c r="R1404" s="18" t="s">
        <v>439</v>
      </c>
      <c r="S1404" s="22" t="s">
        <v>73</v>
      </c>
      <c r="T1404" s="18" t="s">
        <v>439</v>
      </c>
      <c r="U1404" s="18" t="s">
        <v>439</v>
      </c>
      <c r="V1404" s="15" t="s">
        <v>1290</v>
      </c>
      <c r="W1404" s="18" t="s">
        <v>6337</v>
      </c>
      <c r="X1404" s="18"/>
      <c r="Y1404" s="15" t="s">
        <v>68</v>
      </c>
      <c r="Z1404" s="18" t="s">
        <v>6337</v>
      </c>
      <c r="AA1404" s="18" t="s">
        <v>1724</v>
      </c>
      <c r="AB1404" s="18" t="s">
        <v>7084</v>
      </c>
      <c r="AC1404" s="67" t="str">
        <f>+VLOOKUP("*"&amp;L1404&amp;"*",'[2]REGISTROS SANITARIOS'!$D$1071:$E$1191,2,FALSE)</f>
        <v>SI</v>
      </c>
      <c r="AD1404" s="22" t="s">
        <v>1025</v>
      </c>
      <c r="AE1404" s="16">
        <v>47811</v>
      </c>
      <c r="AF1404" s="34" t="s">
        <v>73</v>
      </c>
      <c r="AG1404" s="24" t="s">
        <v>1049</v>
      </c>
      <c r="AH1404" s="18" t="s">
        <v>1049</v>
      </c>
      <c r="AI1404" s="18" t="s">
        <v>54</v>
      </c>
      <c r="AJ1404" s="17">
        <v>99000</v>
      </c>
      <c r="AK1404" s="25">
        <v>99000</v>
      </c>
      <c r="AL1404" s="25">
        <v>150</v>
      </c>
      <c r="AM1404" s="35">
        <v>0.19</v>
      </c>
      <c r="AN1404" s="49">
        <f t="shared" si="211"/>
        <v>17671500</v>
      </c>
      <c r="AO1404" s="18" t="s">
        <v>1049</v>
      </c>
      <c r="AP1404" s="15" t="s">
        <v>1049</v>
      </c>
      <c r="AQ1404" s="43" t="str">
        <f t="shared" si="212"/>
        <v>SI</v>
      </c>
      <c r="AR1404" s="44">
        <f t="shared" si="213"/>
        <v>17671500</v>
      </c>
      <c r="AS1404" s="44">
        <f t="shared" si="214"/>
        <v>14850000</v>
      </c>
      <c r="AT1404" s="44">
        <f t="shared" si="215"/>
        <v>14850000</v>
      </c>
      <c r="AU1404" s="44">
        <f t="shared" si="216"/>
        <v>17671500</v>
      </c>
      <c r="AV1404" s="45" t="b">
        <f t="shared" si="217"/>
        <v>1</v>
      </c>
      <c r="AW1404" s="45" t="b">
        <f t="shared" si="218"/>
        <v>0</v>
      </c>
      <c r="AX1404" s="45"/>
    </row>
    <row r="1405" spans="1:51" s="36" customFormat="1" ht="27.75" customHeight="1" x14ac:dyDescent="0.15">
      <c r="A1405" s="36" t="str">
        <f t="shared" si="210"/>
        <v>DENTAL NADER S.A.S.304001603</v>
      </c>
      <c r="B1405" s="36" t="b">
        <f>+A1405='[1]Anexo 9'!A1405</f>
        <v>1</v>
      </c>
      <c r="C1405" s="18" t="s">
        <v>1032</v>
      </c>
      <c r="D1405" s="18" t="s">
        <v>1033</v>
      </c>
      <c r="E1405" s="15" t="s">
        <v>800</v>
      </c>
      <c r="F1405" s="15" t="s">
        <v>62</v>
      </c>
      <c r="G1405" s="15" t="s">
        <v>3155</v>
      </c>
      <c r="H1405" s="15" t="s">
        <v>3155</v>
      </c>
      <c r="I1405" s="15" t="s">
        <v>3155</v>
      </c>
      <c r="J1405" s="15">
        <v>4</v>
      </c>
      <c r="K1405" s="15" t="s">
        <v>3155</v>
      </c>
      <c r="L1405" s="15">
        <v>304001603</v>
      </c>
      <c r="M1405" s="15" t="s">
        <v>994</v>
      </c>
      <c r="N1405" s="15" t="s">
        <v>995</v>
      </c>
      <c r="O1405" s="18" t="s">
        <v>994</v>
      </c>
      <c r="P1405" s="22" t="s">
        <v>73</v>
      </c>
      <c r="Q1405" s="15" t="s">
        <v>1293</v>
      </c>
      <c r="R1405" s="18" t="s">
        <v>1293</v>
      </c>
      <c r="S1405" s="22" t="s">
        <v>73</v>
      </c>
      <c r="T1405" s="18" t="s">
        <v>1293</v>
      </c>
      <c r="U1405" s="18" t="s">
        <v>1293</v>
      </c>
      <c r="V1405" s="15" t="s">
        <v>996</v>
      </c>
      <c r="W1405" s="18" t="s">
        <v>2896</v>
      </c>
      <c r="X1405" s="18"/>
      <c r="Y1405" s="15" t="s">
        <v>73</v>
      </c>
      <c r="Z1405" s="18" t="s">
        <v>2896</v>
      </c>
      <c r="AA1405" s="18" t="s">
        <v>96</v>
      </c>
      <c r="AB1405" s="18" t="s">
        <v>2936</v>
      </c>
      <c r="AC1405" s="67" t="str">
        <f>+VLOOKUP("*"&amp;L1405&amp;"*",'[2]REGISTROS SANITARIOS'!$D$1071:$E$1191,2,FALSE)</f>
        <v>SI</v>
      </c>
      <c r="AD1405" s="22" t="s">
        <v>1025</v>
      </c>
      <c r="AE1405" s="16">
        <v>44675</v>
      </c>
      <c r="AF1405" s="34" t="s">
        <v>73</v>
      </c>
      <c r="AG1405" s="24" t="s">
        <v>1049</v>
      </c>
      <c r="AH1405" s="18" t="s">
        <v>1049</v>
      </c>
      <c r="AI1405" s="18" t="s">
        <v>53</v>
      </c>
      <c r="AJ1405" s="17">
        <v>27.5</v>
      </c>
      <c r="AK1405" s="25">
        <v>27.5</v>
      </c>
      <c r="AL1405" s="25">
        <v>50600</v>
      </c>
      <c r="AM1405" s="35">
        <v>0.19</v>
      </c>
      <c r="AN1405" s="49">
        <f t="shared" si="211"/>
        <v>1655885</v>
      </c>
      <c r="AO1405" s="18" t="s">
        <v>1049</v>
      </c>
      <c r="AP1405" s="15" t="s">
        <v>1049</v>
      </c>
      <c r="AQ1405" s="43" t="str">
        <f t="shared" si="212"/>
        <v>SI</v>
      </c>
      <c r="AR1405" s="44">
        <f t="shared" si="213"/>
        <v>1655885</v>
      </c>
      <c r="AS1405" s="44">
        <f t="shared" si="214"/>
        <v>1391500</v>
      </c>
      <c r="AT1405" s="44">
        <f t="shared" si="215"/>
        <v>1391500</v>
      </c>
      <c r="AU1405" s="44">
        <f t="shared" si="216"/>
        <v>1655885</v>
      </c>
      <c r="AV1405" s="45" t="b">
        <f t="shared" si="217"/>
        <v>1</v>
      </c>
      <c r="AW1405" s="45" t="b">
        <f t="shared" si="218"/>
        <v>0</v>
      </c>
      <c r="AX1405" s="45"/>
    </row>
    <row r="1406" spans="1:51" s="36" customFormat="1" ht="27.75" customHeight="1" x14ac:dyDescent="0.15">
      <c r="A1406" s="36" t="str">
        <f t="shared" si="210"/>
        <v>DENTAL NADER S.A.S.304001801</v>
      </c>
      <c r="B1406" s="36" t="b">
        <f>+A1406='[1]Anexo 9'!A1406</f>
        <v>1</v>
      </c>
      <c r="C1406" s="18" t="s">
        <v>1032</v>
      </c>
      <c r="D1406" s="18" t="s">
        <v>1033</v>
      </c>
      <c r="E1406" s="15" t="s">
        <v>800</v>
      </c>
      <c r="F1406" s="15" t="s">
        <v>1360</v>
      </c>
      <c r="G1406" s="15">
        <f>+VLOOKUP(F1406,[3]Sheet1!$E$3:$G$74,3,FALSE)</f>
        <v>2</v>
      </c>
      <c r="H1406" s="15">
        <f>+VLOOKUP(D1406&amp;F1406,'TD para paquetes'!$E$3:$I$441,5,FALSE)</f>
        <v>2</v>
      </c>
      <c r="I1406" s="15" t="s">
        <v>1025</v>
      </c>
      <c r="J1406" s="15">
        <v>4</v>
      </c>
      <c r="K1406" s="15">
        <v>4</v>
      </c>
      <c r="L1406" s="15">
        <v>304001801</v>
      </c>
      <c r="M1406" s="15" t="s">
        <v>1361</v>
      </c>
      <c r="N1406" s="15" t="s">
        <v>247</v>
      </c>
      <c r="O1406" s="18" t="s">
        <v>1361</v>
      </c>
      <c r="P1406" s="22" t="s">
        <v>73</v>
      </c>
      <c r="Q1406" s="15" t="s">
        <v>1362</v>
      </c>
      <c r="R1406" s="18" t="s">
        <v>1362</v>
      </c>
      <c r="S1406" s="22" t="s">
        <v>73</v>
      </c>
      <c r="T1406" s="18" t="s">
        <v>1362</v>
      </c>
      <c r="U1406" s="18" t="s">
        <v>1362</v>
      </c>
      <c r="V1406" s="15" t="s">
        <v>1001</v>
      </c>
      <c r="W1406" s="18" t="s">
        <v>2947</v>
      </c>
      <c r="X1406" s="18"/>
      <c r="Y1406" s="15" t="s">
        <v>73</v>
      </c>
      <c r="Z1406" s="18" t="s">
        <v>2947</v>
      </c>
      <c r="AA1406" s="18" t="s">
        <v>1409</v>
      </c>
      <c r="AB1406" s="18" t="s">
        <v>2948</v>
      </c>
      <c r="AC1406" s="67" t="str">
        <f>+VLOOKUP("*"&amp;L1406&amp;"*",'[2]REGISTROS SANITARIOS'!$D$1071:$E$1191,2,FALSE)</f>
        <v>SI</v>
      </c>
      <c r="AD1406" s="22" t="s">
        <v>1025</v>
      </c>
      <c r="AE1406" s="16">
        <v>46907</v>
      </c>
      <c r="AF1406" s="34" t="s">
        <v>73</v>
      </c>
      <c r="AG1406" s="24" t="s">
        <v>1049</v>
      </c>
      <c r="AH1406" s="18" t="s">
        <v>1049</v>
      </c>
      <c r="AI1406" s="18" t="s">
        <v>53</v>
      </c>
      <c r="AJ1406" s="17">
        <v>115.5</v>
      </c>
      <c r="AK1406" s="25">
        <v>115.5</v>
      </c>
      <c r="AL1406" s="25">
        <v>195000</v>
      </c>
      <c r="AM1406" s="35">
        <v>0.19</v>
      </c>
      <c r="AN1406" s="49">
        <f t="shared" si="211"/>
        <v>26801775</v>
      </c>
      <c r="AO1406" s="18" t="s">
        <v>1049</v>
      </c>
      <c r="AP1406" s="15" t="s">
        <v>1049</v>
      </c>
      <c r="AQ1406" s="43" t="str">
        <f t="shared" si="212"/>
        <v>SI</v>
      </c>
      <c r="AR1406" s="44">
        <f t="shared" si="213"/>
        <v>26801775</v>
      </c>
      <c r="AS1406" s="44">
        <f t="shared" si="214"/>
        <v>22522500</v>
      </c>
      <c r="AT1406" s="44">
        <f t="shared" si="215"/>
        <v>22522500</v>
      </c>
      <c r="AU1406" s="44">
        <f t="shared" si="216"/>
        <v>26801775</v>
      </c>
      <c r="AV1406" s="45" t="b">
        <f t="shared" si="217"/>
        <v>1</v>
      </c>
      <c r="AW1406" s="45" t="b">
        <f t="shared" si="218"/>
        <v>0</v>
      </c>
      <c r="AX1406" s="45"/>
    </row>
    <row r="1407" spans="1:51" s="36" customFormat="1" ht="27.75" customHeight="1" x14ac:dyDescent="0.15">
      <c r="A1407" s="36" t="str">
        <f t="shared" si="210"/>
        <v>DENTAL NADER S.A.S.304001901</v>
      </c>
      <c r="B1407" s="36" t="b">
        <f>+A1407='[1]Anexo 9'!A1407</f>
        <v>1</v>
      </c>
      <c r="C1407" s="18" t="s">
        <v>1032</v>
      </c>
      <c r="D1407" s="18" t="s">
        <v>1033</v>
      </c>
      <c r="E1407" s="15" t="s">
        <v>800</v>
      </c>
      <c r="F1407" s="15" t="s">
        <v>62</v>
      </c>
      <c r="G1407" s="15" t="s">
        <v>3155</v>
      </c>
      <c r="H1407" s="15" t="s">
        <v>3155</v>
      </c>
      <c r="I1407" s="15" t="s">
        <v>3155</v>
      </c>
      <c r="J1407" s="15">
        <v>4</v>
      </c>
      <c r="K1407" s="15" t="s">
        <v>3155</v>
      </c>
      <c r="L1407" s="15">
        <v>304001901</v>
      </c>
      <c r="M1407" s="15" t="s">
        <v>1295</v>
      </c>
      <c r="N1407" s="15" t="s">
        <v>247</v>
      </c>
      <c r="O1407" s="18" t="s">
        <v>1295</v>
      </c>
      <c r="P1407" s="22" t="s">
        <v>73</v>
      </c>
      <c r="Q1407" s="15" t="s">
        <v>1296</v>
      </c>
      <c r="R1407" s="18" t="s">
        <v>1296</v>
      </c>
      <c r="S1407" s="22" t="s">
        <v>73</v>
      </c>
      <c r="T1407" s="18" t="s">
        <v>1296</v>
      </c>
      <c r="U1407" s="18" t="s">
        <v>1296</v>
      </c>
      <c r="V1407" s="15" t="s">
        <v>1299</v>
      </c>
      <c r="W1407" s="18" t="s">
        <v>2922</v>
      </c>
      <c r="X1407" s="18"/>
      <c r="Y1407" s="15" t="s">
        <v>73</v>
      </c>
      <c r="Z1407" s="18" t="s">
        <v>2922</v>
      </c>
      <c r="AA1407" s="18" t="s">
        <v>71</v>
      </c>
      <c r="AB1407" s="18" t="s">
        <v>1300</v>
      </c>
      <c r="AC1407" s="67" t="str">
        <f>+VLOOKUP("*"&amp;L1407&amp;"*",'[2]REGISTROS SANITARIOS'!$D$1071:$E$1191,2,FALSE)</f>
        <v>SI</v>
      </c>
      <c r="AD1407" s="22" t="s">
        <v>1025</v>
      </c>
      <c r="AE1407" s="16">
        <v>44494</v>
      </c>
      <c r="AF1407" s="34" t="s">
        <v>73</v>
      </c>
      <c r="AG1407" s="24" t="s">
        <v>1049</v>
      </c>
      <c r="AH1407" s="18" t="s">
        <v>1049</v>
      </c>
      <c r="AI1407" s="18" t="s">
        <v>54</v>
      </c>
      <c r="AJ1407" s="17">
        <v>82.5</v>
      </c>
      <c r="AK1407" s="25">
        <v>82.5</v>
      </c>
      <c r="AL1407" s="25">
        <v>8000</v>
      </c>
      <c r="AM1407" s="35">
        <v>0</v>
      </c>
      <c r="AN1407" s="49">
        <f t="shared" si="211"/>
        <v>660000</v>
      </c>
      <c r="AO1407" s="18" t="s">
        <v>1049</v>
      </c>
      <c r="AP1407" s="15" t="s">
        <v>1049</v>
      </c>
      <c r="AQ1407" s="43" t="str">
        <f t="shared" si="212"/>
        <v>SI</v>
      </c>
      <c r="AR1407" s="44">
        <f t="shared" si="213"/>
        <v>660000</v>
      </c>
      <c r="AS1407" s="44">
        <f t="shared" si="214"/>
        <v>660000</v>
      </c>
      <c r="AT1407" s="44">
        <f t="shared" si="215"/>
        <v>660000</v>
      </c>
      <c r="AU1407" s="44">
        <f t="shared" si="216"/>
        <v>660000</v>
      </c>
      <c r="AV1407" s="45" t="b">
        <f t="shared" si="217"/>
        <v>1</v>
      </c>
      <c r="AW1407" s="45" t="b">
        <f t="shared" si="218"/>
        <v>1</v>
      </c>
      <c r="AX1407" s="45"/>
    </row>
    <row r="1408" spans="1:51" s="36" customFormat="1" ht="27.75" customHeight="1" x14ac:dyDescent="0.15">
      <c r="A1408" s="36" t="str">
        <f t="shared" si="210"/>
        <v>DENTAL NADER S.A.S.304001922</v>
      </c>
      <c r="B1408" s="36" t="b">
        <f>+A1408='[1]Anexo 9'!A1408</f>
        <v>1</v>
      </c>
      <c r="C1408" s="18" t="s">
        <v>1032</v>
      </c>
      <c r="D1408" s="18" t="s">
        <v>1033</v>
      </c>
      <c r="E1408" s="15" t="s">
        <v>800</v>
      </c>
      <c r="F1408" s="15" t="s">
        <v>3851</v>
      </c>
      <c r="G1408" s="15">
        <f>+VLOOKUP(F1408,[3]Sheet1!$E$3:$G$74,3,FALSE)</f>
        <v>13</v>
      </c>
      <c r="H1408" s="15">
        <f>+VLOOKUP(D1408&amp;F1408,'TD para paquetes'!$E$3:$I$441,5,FALSE)</f>
        <v>13</v>
      </c>
      <c r="I1408" s="15" t="s">
        <v>1025</v>
      </c>
      <c r="J1408" s="15">
        <v>4</v>
      </c>
      <c r="K1408" s="15">
        <v>3</v>
      </c>
      <c r="L1408" s="15">
        <v>304001922</v>
      </c>
      <c r="M1408" s="15" t="s">
        <v>3987</v>
      </c>
      <c r="N1408" s="15" t="s">
        <v>247</v>
      </c>
      <c r="O1408" s="18" t="s">
        <v>3987</v>
      </c>
      <c r="P1408" s="22" t="s">
        <v>73</v>
      </c>
      <c r="Q1408" s="15" t="s">
        <v>5590</v>
      </c>
      <c r="R1408" s="18" t="s">
        <v>5590</v>
      </c>
      <c r="S1408" s="22" t="s">
        <v>73</v>
      </c>
      <c r="T1408" s="18" t="s">
        <v>5590</v>
      </c>
      <c r="U1408" s="18" t="s">
        <v>5590</v>
      </c>
      <c r="V1408" s="15"/>
      <c r="W1408" s="18" t="s">
        <v>2896</v>
      </c>
      <c r="X1408" s="18"/>
      <c r="Y1408" s="15" t="s">
        <v>73</v>
      </c>
      <c r="Z1408" s="18" t="s">
        <v>3332</v>
      </c>
      <c r="AA1408" s="18" t="s">
        <v>1409</v>
      </c>
      <c r="AB1408" s="18" t="s">
        <v>6708</v>
      </c>
      <c r="AC1408" s="67" t="str">
        <f>+VLOOKUP("*"&amp;L1408&amp;"*",'[2]REGISTROS SANITARIOS'!$D$1071:$E$1191,2,FALSE)</f>
        <v>SI</v>
      </c>
      <c r="AD1408" s="22" t="s">
        <v>1025</v>
      </c>
      <c r="AE1408" s="16">
        <v>46379</v>
      </c>
      <c r="AF1408" s="34" t="s">
        <v>73</v>
      </c>
      <c r="AG1408" s="24" t="s">
        <v>1049</v>
      </c>
      <c r="AH1408" s="18" t="s">
        <v>1049</v>
      </c>
      <c r="AI1408" s="18" t="s">
        <v>54</v>
      </c>
      <c r="AJ1408" s="17">
        <v>5.5</v>
      </c>
      <c r="AK1408" s="25">
        <v>5.5</v>
      </c>
      <c r="AL1408" s="25">
        <v>64500</v>
      </c>
      <c r="AM1408" s="35">
        <v>0</v>
      </c>
      <c r="AN1408" s="49">
        <f t="shared" si="211"/>
        <v>354750</v>
      </c>
      <c r="AO1408" s="18" t="s">
        <v>1049</v>
      </c>
      <c r="AP1408" s="15" t="s">
        <v>1049</v>
      </c>
      <c r="AQ1408" s="43" t="str">
        <f t="shared" si="212"/>
        <v>SI</v>
      </c>
      <c r="AR1408" s="44">
        <f t="shared" si="213"/>
        <v>354750</v>
      </c>
      <c r="AS1408" s="44">
        <f t="shared" si="214"/>
        <v>354750</v>
      </c>
      <c r="AT1408" s="44">
        <f t="shared" si="215"/>
        <v>354750</v>
      </c>
      <c r="AU1408" s="44">
        <f t="shared" si="216"/>
        <v>354750</v>
      </c>
      <c r="AV1408" s="45" t="b">
        <f t="shared" si="217"/>
        <v>1</v>
      </c>
      <c r="AW1408" s="45" t="b">
        <f t="shared" si="218"/>
        <v>1</v>
      </c>
      <c r="AX1408" s="45"/>
    </row>
    <row r="1409" spans="1:50" s="36" customFormat="1" ht="27.75" customHeight="1" x14ac:dyDescent="0.15">
      <c r="A1409" s="36" t="str">
        <f t="shared" si="210"/>
        <v>DENTAL NADER S.A.S.304001925</v>
      </c>
      <c r="B1409" s="36" t="b">
        <f>+A1409='[1]Anexo 9'!A1409</f>
        <v>1</v>
      </c>
      <c r="C1409" s="18" t="s">
        <v>1032</v>
      </c>
      <c r="D1409" s="18" t="s">
        <v>1033</v>
      </c>
      <c r="E1409" s="15" t="s">
        <v>800</v>
      </c>
      <c r="F1409" s="15" t="s">
        <v>3851</v>
      </c>
      <c r="G1409" s="15">
        <f>+VLOOKUP(F1409,[3]Sheet1!$E$3:$G$74,3,FALSE)</f>
        <v>13</v>
      </c>
      <c r="H1409" s="15">
        <f>+VLOOKUP(D1409&amp;F1409,'TD para paquetes'!$E$3:$I$441,5,FALSE)</f>
        <v>13</v>
      </c>
      <c r="I1409" s="15" t="s">
        <v>1025</v>
      </c>
      <c r="J1409" s="15">
        <v>3</v>
      </c>
      <c r="K1409" s="15">
        <v>3</v>
      </c>
      <c r="L1409" s="15">
        <v>304001925</v>
      </c>
      <c r="M1409" s="15" t="s">
        <v>3988</v>
      </c>
      <c r="N1409" s="15" t="s">
        <v>247</v>
      </c>
      <c r="O1409" s="18" t="s">
        <v>3988</v>
      </c>
      <c r="P1409" s="22" t="s">
        <v>73</v>
      </c>
      <c r="Q1409" s="15" t="s">
        <v>5590</v>
      </c>
      <c r="R1409" s="18" t="s">
        <v>5590</v>
      </c>
      <c r="S1409" s="22" t="s">
        <v>73</v>
      </c>
      <c r="T1409" s="18" t="s">
        <v>5590</v>
      </c>
      <c r="U1409" s="18" t="s">
        <v>5590</v>
      </c>
      <c r="V1409" s="15"/>
      <c r="W1409" s="18" t="s">
        <v>2896</v>
      </c>
      <c r="X1409" s="18"/>
      <c r="Y1409" s="15" t="s">
        <v>73</v>
      </c>
      <c r="Z1409" s="18" t="s">
        <v>3332</v>
      </c>
      <c r="AA1409" s="18" t="s">
        <v>1409</v>
      </c>
      <c r="AB1409" s="18" t="s">
        <v>6708</v>
      </c>
      <c r="AC1409" s="67" t="str">
        <f>+VLOOKUP("*"&amp;L1409&amp;"*",'[2]REGISTROS SANITARIOS'!$D$1071:$E$1191,2,FALSE)</f>
        <v>SI</v>
      </c>
      <c r="AD1409" s="22" t="s">
        <v>1025</v>
      </c>
      <c r="AE1409" s="16">
        <v>46379</v>
      </c>
      <c r="AF1409" s="34" t="s">
        <v>73</v>
      </c>
      <c r="AG1409" s="24" t="s">
        <v>1049</v>
      </c>
      <c r="AH1409" s="18" t="s">
        <v>1049</v>
      </c>
      <c r="AI1409" s="18" t="s">
        <v>54</v>
      </c>
      <c r="AJ1409" s="17">
        <v>5.5</v>
      </c>
      <c r="AK1409" s="25">
        <v>5.5</v>
      </c>
      <c r="AL1409" s="25">
        <v>64500</v>
      </c>
      <c r="AM1409" s="35">
        <v>0</v>
      </c>
      <c r="AN1409" s="49">
        <f t="shared" si="211"/>
        <v>354750</v>
      </c>
      <c r="AO1409" s="18" t="s">
        <v>1049</v>
      </c>
      <c r="AP1409" s="15" t="s">
        <v>1049</v>
      </c>
      <c r="AQ1409" s="43" t="str">
        <f t="shared" si="212"/>
        <v>SI</v>
      </c>
      <c r="AR1409" s="44">
        <f t="shared" si="213"/>
        <v>354750</v>
      </c>
      <c r="AS1409" s="44">
        <f t="shared" si="214"/>
        <v>354750</v>
      </c>
      <c r="AT1409" s="44">
        <f t="shared" si="215"/>
        <v>354750</v>
      </c>
      <c r="AU1409" s="44">
        <f t="shared" si="216"/>
        <v>354750</v>
      </c>
      <c r="AV1409" s="45" t="b">
        <f t="shared" si="217"/>
        <v>1</v>
      </c>
      <c r="AW1409" s="45" t="b">
        <f t="shared" si="218"/>
        <v>1</v>
      </c>
      <c r="AX1409" s="45"/>
    </row>
    <row r="1410" spans="1:50" s="36" customFormat="1" ht="27.75" customHeight="1" x14ac:dyDescent="0.15">
      <c r="A1410" s="36" t="str">
        <f t="shared" si="210"/>
        <v>DENTAL NADER S.A.S.304001933</v>
      </c>
      <c r="B1410" s="36" t="b">
        <f>+A1410='[1]Anexo 9'!A1410</f>
        <v>1</v>
      </c>
      <c r="C1410" s="18" t="s">
        <v>1032</v>
      </c>
      <c r="D1410" s="18" t="s">
        <v>1033</v>
      </c>
      <c r="E1410" s="15" t="s">
        <v>800</v>
      </c>
      <c r="F1410" s="15" t="s">
        <v>3851</v>
      </c>
      <c r="G1410" s="15">
        <f>+VLOOKUP(F1410,[3]Sheet1!$E$3:$G$74,3,FALSE)</f>
        <v>13</v>
      </c>
      <c r="H1410" s="15">
        <f>+VLOOKUP(D1410&amp;F1410,'TD para paquetes'!$E$3:$I$441,5,FALSE)</f>
        <v>13</v>
      </c>
      <c r="I1410" s="15" t="s">
        <v>1025</v>
      </c>
      <c r="J1410" s="15">
        <v>4</v>
      </c>
      <c r="K1410" s="15">
        <v>3</v>
      </c>
      <c r="L1410" s="15">
        <v>304001933</v>
      </c>
      <c r="M1410" s="15" t="s">
        <v>3989</v>
      </c>
      <c r="N1410" s="15" t="s">
        <v>247</v>
      </c>
      <c r="O1410" s="18" t="s">
        <v>3989</v>
      </c>
      <c r="P1410" s="22" t="s">
        <v>73</v>
      </c>
      <c r="Q1410" s="15" t="s">
        <v>5590</v>
      </c>
      <c r="R1410" s="18" t="s">
        <v>5590</v>
      </c>
      <c r="S1410" s="22" t="s">
        <v>73</v>
      </c>
      <c r="T1410" s="18" t="s">
        <v>5590</v>
      </c>
      <c r="U1410" s="18" t="s">
        <v>5590</v>
      </c>
      <c r="V1410" s="15"/>
      <c r="W1410" s="18" t="s">
        <v>2896</v>
      </c>
      <c r="X1410" s="18"/>
      <c r="Y1410" s="15" t="s">
        <v>73</v>
      </c>
      <c r="Z1410" s="18" t="s">
        <v>3332</v>
      </c>
      <c r="AA1410" s="18" t="s">
        <v>1409</v>
      </c>
      <c r="AB1410" s="18" t="s">
        <v>6708</v>
      </c>
      <c r="AC1410" s="67" t="str">
        <f>+VLOOKUP("*"&amp;L1410&amp;"*",'[2]REGISTROS SANITARIOS'!$D$1071:$E$1191,2,FALSE)</f>
        <v>SI</v>
      </c>
      <c r="AD1410" s="22" t="s">
        <v>1025</v>
      </c>
      <c r="AE1410" s="16">
        <v>46379</v>
      </c>
      <c r="AF1410" s="34" t="s">
        <v>73</v>
      </c>
      <c r="AG1410" s="24" t="s">
        <v>1049</v>
      </c>
      <c r="AH1410" s="18" t="s">
        <v>1049</v>
      </c>
      <c r="AI1410" s="18" t="s">
        <v>54</v>
      </c>
      <c r="AJ1410" s="17">
        <v>5.5</v>
      </c>
      <c r="AK1410" s="25">
        <v>5.5</v>
      </c>
      <c r="AL1410" s="25">
        <v>64500</v>
      </c>
      <c r="AM1410" s="35">
        <v>0</v>
      </c>
      <c r="AN1410" s="49">
        <f t="shared" si="211"/>
        <v>354750</v>
      </c>
      <c r="AO1410" s="18" t="s">
        <v>1049</v>
      </c>
      <c r="AP1410" s="15" t="s">
        <v>1049</v>
      </c>
      <c r="AQ1410" s="43" t="str">
        <f t="shared" si="212"/>
        <v>SI</v>
      </c>
      <c r="AR1410" s="44">
        <f t="shared" si="213"/>
        <v>354750</v>
      </c>
      <c r="AS1410" s="44">
        <f t="shared" si="214"/>
        <v>354750</v>
      </c>
      <c r="AT1410" s="44">
        <f t="shared" si="215"/>
        <v>354750</v>
      </c>
      <c r="AU1410" s="44">
        <f t="shared" si="216"/>
        <v>354750</v>
      </c>
      <c r="AV1410" s="45" t="b">
        <f t="shared" si="217"/>
        <v>1</v>
      </c>
      <c r="AW1410" s="45" t="b">
        <f t="shared" si="218"/>
        <v>1</v>
      </c>
      <c r="AX1410" s="45"/>
    </row>
    <row r="1411" spans="1:50" s="36" customFormat="1" ht="27.75" customHeight="1" x14ac:dyDescent="0.15">
      <c r="A1411" s="36" t="str">
        <f t="shared" si="210"/>
        <v>DENTAL NADER S.A.S.304002002</v>
      </c>
      <c r="B1411" s="36" t="b">
        <f>+A1411='[1]Anexo 9'!A1411</f>
        <v>1</v>
      </c>
      <c r="C1411" s="18" t="s">
        <v>1032</v>
      </c>
      <c r="D1411" s="18" t="s">
        <v>1033</v>
      </c>
      <c r="E1411" s="15" t="s">
        <v>800</v>
      </c>
      <c r="F1411" s="15" t="s">
        <v>62</v>
      </c>
      <c r="G1411" s="15" t="s">
        <v>3155</v>
      </c>
      <c r="H1411" s="15" t="s">
        <v>3155</v>
      </c>
      <c r="I1411" s="15" t="s">
        <v>3155</v>
      </c>
      <c r="J1411" s="15">
        <v>4</v>
      </c>
      <c r="K1411" s="15" t="s">
        <v>3155</v>
      </c>
      <c r="L1411" s="15">
        <v>304002002</v>
      </c>
      <c r="M1411" s="15" t="s">
        <v>1301</v>
      </c>
      <c r="N1411" s="15" t="s">
        <v>165</v>
      </c>
      <c r="O1411" s="18" t="s">
        <v>1301</v>
      </c>
      <c r="P1411" s="22" t="s">
        <v>73</v>
      </c>
      <c r="Q1411" s="15" t="s">
        <v>1302</v>
      </c>
      <c r="R1411" s="18" t="s">
        <v>1302</v>
      </c>
      <c r="S1411" s="22" t="s">
        <v>73</v>
      </c>
      <c r="T1411" s="18" t="s">
        <v>1302</v>
      </c>
      <c r="U1411" s="18" t="s">
        <v>1302</v>
      </c>
      <c r="V1411" s="15" t="s">
        <v>1305</v>
      </c>
      <c r="W1411" s="18" t="s">
        <v>1306</v>
      </c>
      <c r="X1411" s="18"/>
      <c r="Y1411" s="15" t="s">
        <v>73</v>
      </c>
      <c r="Z1411" s="18" t="s">
        <v>1306</v>
      </c>
      <c r="AA1411" s="18" t="s">
        <v>71</v>
      </c>
      <c r="AB1411" s="18" t="s">
        <v>1308</v>
      </c>
      <c r="AC1411" s="67" t="str">
        <f>+VLOOKUP("*"&amp;L1411&amp;"*",'[2]REGISTROS SANITARIOS'!$D$1071:$E$1191,2,FALSE)</f>
        <v>SI</v>
      </c>
      <c r="AD1411" s="22" t="s">
        <v>1025</v>
      </c>
      <c r="AE1411" s="16">
        <v>46957</v>
      </c>
      <c r="AF1411" s="34" t="s">
        <v>73</v>
      </c>
      <c r="AG1411" s="24" t="s">
        <v>1049</v>
      </c>
      <c r="AH1411" s="18" t="s">
        <v>1049</v>
      </c>
      <c r="AI1411" s="18" t="s">
        <v>54</v>
      </c>
      <c r="AJ1411" s="17">
        <v>181.5</v>
      </c>
      <c r="AK1411" s="25">
        <v>181.5</v>
      </c>
      <c r="AL1411" s="25">
        <v>6000</v>
      </c>
      <c r="AM1411" s="35">
        <v>0.19</v>
      </c>
      <c r="AN1411" s="49">
        <f t="shared" si="211"/>
        <v>1295910</v>
      </c>
      <c r="AO1411" s="18" t="s">
        <v>1049</v>
      </c>
      <c r="AP1411" s="15" t="s">
        <v>1049</v>
      </c>
      <c r="AQ1411" s="43" t="str">
        <f t="shared" si="212"/>
        <v>SI</v>
      </c>
      <c r="AR1411" s="44">
        <f t="shared" si="213"/>
        <v>1295910</v>
      </c>
      <c r="AS1411" s="44">
        <f t="shared" si="214"/>
        <v>1089000</v>
      </c>
      <c r="AT1411" s="44">
        <f t="shared" si="215"/>
        <v>1089000</v>
      </c>
      <c r="AU1411" s="44">
        <f t="shared" si="216"/>
        <v>1295910</v>
      </c>
      <c r="AV1411" s="45" t="b">
        <f t="shared" si="217"/>
        <v>1</v>
      </c>
      <c r="AW1411" s="45" t="b">
        <f t="shared" si="218"/>
        <v>0</v>
      </c>
      <c r="AX1411" s="45"/>
    </row>
    <row r="1412" spans="1:50" s="36" customFormat="1" ht="27.75" customHeight="1" x14ac:dyDescent="0.15">
      <c r="A1412" s="36" t="str">
        <f t="shared" ref="A1412:A1475" si="220">+D1412&amp;L1412</f>
        <v>DENTAL NADER S.A.S.304002101</v>
      </c>
      <c r="B1412" s="36" t="b">
        <f>+A1412='[1]Anexo 9'!A1412</f>
        <v>1</v>
      </c>
      <c r="C1412" s="18" t="s">
        <v>1032</v>
      </c>
      <c r="D1412" s="18" t="s">
        <v>1033</v>
      </c>
      <c r="E1412" s="15" t="s">
        <v>800</v>
      </c>
      <c r="F1412" s="15" t="s">
        <v>62</v>
      </c>
      <c r="G1412" s="15" t="s">
        <v>3155</v>
      </c>
      <c r="H1412" s="15" t="s">
        <v>3155</v>
      </c>
      <c r="I1412" s="15" t="s">
        <v>3155</v>
      </c>
      <c r="J1412" s="15">
        <v>4</v>
      </c>
      <c r="K1412" s="15" t="s">
        <v>3155</v>
      </c>
      <c r="L1412" s="15">
        <v>304002101</v>
      </c>
      <c r="M1412" s="15" t="s">
        <v>1309</v>
      </c>
      <c r="N1412" s="15" t="s">
        <v>247</v>
      </c>
      <c r="O1412" s="18" t="s">
        <v>1309</v>
      </c>
      <c r="P1412" s="22" t="s">
        <v>73</v>
      </c>
      <c r="Q1412" s="15" t="s">
        <v>248</v>
      </c>
      <c r="R1412" s="18" t="s">
        <v>248</v>
      </c>
      <c r="S1412" s="22" t="s">
        <v>73</v>
      </c>
      <c r="T1412" s="18" t="s">
        <v>248</v>
      </c>
      <c r="U1412" s="18" t="s">
        <v>248</v>
      </c>
      <c r="V1412" s="15" t="s">
        <v>6119</v>
      </c>
      <c r="W1412" s="18" t="s">
        <v>2937</v>
      </c>
      <c r="X1412" s="18"/>
      <c r="Y1412" s="15" t="s">
        <v>73</v>
      </c>
      <c r="Z1412" s="18" t="s">
        <v>2937</v>
      </c>
      <c r="AA1412" s="18" t="s">
        <v>71</v>
      </c>
      <c r="AB1412" s="18" t="s">
        <v>1049</v>
      </c>
      <c r="AC1412" s="67" t="str">
        <f>+VLOOKUP("*"&amp;L1412&amp;"*",'[2]REGISTROS SANITARIOS'!$D$1071:$E$1191,2,FALSE)</f>
        <v>SI</v>
      </c>
      <c r="AD1412" s="22" t="s">
        <v>1025</v>
      </c>
      <c r="AE1412" s="16" t="s">
        <v>1049</v>
      </c>
      <c r="AF1412" s="34" t="s">
        <v>8814</v>
      </c>
      <c r="AG1412" s="24" t="s">
        <v>1049</v>
      </c>
      <c r="AH1412" s="18" t="s">
        <v>1049</v>
      </c>
      <c r="AI1412" s="18" t="s">
        <v>1049</v>
      </c>
      <c r="AJ1412" s="17">
        <v>82.5</v>
      </c>
      <c r="AK1412" s="25">
        <v>82.5</v>
      </c>
      <c r="AL1412" s="25">
        <v>3800</v>
      </c>
      <c r="AM1412" s="35">
        <v>0.19</v>
      </c>
      <c r="AN1412" s="49">
        <f t="shared" ref="AN1412:AN1475" si="221">+AL1412*((1+AM1412)*AK1412)</f>
        <v>373065</v>
      </c>
      <c r="AO1412" s="18" t="s">
        <v>1049</v>
      </c>
      <c r="AP1412" s="15" t="s">
        <v>1049</v>
      </c>
      <c r="AQ1412" s="43" t="str">
        <f t="shared" ref="AQ1412:AQ1475" si="222">+IF(AK1412="","NO INDICA",IF(AJ1412=AK1412,"SI",IF(AK1412&gt;AJ1412,"MAYOR",IF(AK1412&lt;AJ1412,"MENOR"))))</f>
        <v>SI</v>
      </c>
      <c r="AR1412" s="44">
        <f t="shared" ref="AR1412:AR1475" si="223">+AJ1412*(AL1412*(1+AM1412))</f>
        <v>373065</v>
      </c>
      <c r="AS1412" s="44">
        <f t="shared" ref="AS1412:AS1475" si="224">+AJ1412*AL1412</f>
        <v>313500</v>
      </c>
      <c r="AT1412" s="44">
        <f t="shared" ref="AT1412:AT1475" si="225">+AL1412*AK1412</f>
        <v>313500</v>
      </c>
      <c r="AU1412" s="44">
        <f t="shared" ref="AU1412:AU1475" si="226">+AK1412*(AL1412*(1+AM1412))</f>
        <v>373065</v>
      </c>
      <c r="AV1412" s="45" t="b">
        <f t="shared" ref="AV1412:AV1475" si="227">+IFERROR(AU1412=AN1412,"FALSO")</f>
        <v>1</v>
      </c>
      <c r="AW1412" s="45" t="b">
        <f t="shared" ref="AW1412:AW1475" si="228">+AS1412=AN1412</f>
        <v>0</v>
      </c>
      <c r="AX1412" s="45"/>
    </row>
    <row r="1413" spans="1:50" s="36" customFormat="1" ht="27.75" customHeight="1" x14ac:dyDescent="0.15">
      <c r="A1413" s="36" t="str">
        <f t="shared" si="220"/>
        <v>DENTAL NADER S.A.S.304002201</v>
      </c>
      <c r="B1413" s="36" t="b">
        <f>+A1413='[1]Anexo 9'!A1413</f>
        <v>1</v>
      </c>
      <c r="C1413" s="18" t="s">
        <v>1032</v>
      </c>
      <c r="D1413" s="18" t="s">
        <v>1033</v>
      </c>
      <c r="E1413" s="15" t="s">
        <v>800</v>
      </c>
      <c r="F1413" s="15" t="s">
        <v>62</v>
      </c>
      <c r="G1413" s="15" t="s">
        <v>3155</v>
      </c>
      <c r="H1413" s="15" t="s">
        <v>3155</v>
      </c>
      <c r="I1413" s="15" t="s">
        <v>3155</v>
      </c>
      <c r="J1413" s="15">
        <v>3</v>
      </c>
      <c r="K1413" s="15" t="s">
        <v>3155</v>
      </c>
      <c r="L1413" s="15">
        <v>304002201</v>
      </c>
      <c r="M1413" s="15" t="s">
        <v>997</v>
      </c>
      <c r="N1413" s="15" t="s">
        <v>998</v>
      </c>
      <c r="O1413" s="18" t="s">
        <v>997</v>
      </c>
      <c r="P1413" s="22" t="s">
        <v>73</v>
      </c>
      <c r="Q1413" s="15" t="s">
        <v>1314</v>
      </c>
      <c r="R1413" s="18" t="s">
        <v>1314</v>
      </c>
      <c r="S1413" s="22" t="s">
        <v>73</v>
      </c>
      <c r="T1413" s="18" t="s">
        <v>1314</v>
      </c>
      <c r="U1413" s="18" t="s">
        <v>1314</v>
      </c>
      <c r="V1413" s="15" t="s">
        <v>999</v>
      </c>
      <c r="W1413" s="18" t="s">
        <v>2938</v>
      </c>
      <c r="X1413" s="18"/>
      <c r="Y1413" s="15" t="s">
        <v>73</v>
      </c>
      <c r="Z1413" s="18" t="s">
        <v>2938</v>
      </c>
      <c r="AA1413" s="18" t="s">
        <v>71</v>
      </c>
      <c r="AB1413" s="18" t="s">
        <v>1049</v>
      </c>
      <c r="AC1413" s="67" t="str">
        <f>+VLOOKUP("*"&amp;L1413&amp;"*",'[2]REGISTROS SANITARIOS'!$D$1071:$E$1191,2,FALSE)</f>
        <v>SI</v>
      </c>
      <c r="AD1413" s="22" t="s">
        <v>1025</v>
      </c>
      <c r="AE1413" s="16" t="s">
        <v>1049</v>
      </c>
      <c r="AF1413" s="34" t="s">
        <v>8814</v>
      </c>
      <c r="AG1413" s="24" t="s">
        <v>1049</v>
      </c>
      <c r="AH1413" s="18" t="s">
        <v>1049</v>
      </c>
      <c r="AI1413" s="18" t="s">
        <v>1049</v>
      </c>
      <c r="AJ1413" s="17">
        <v>38.5</v>
      </c>
      <c r="AK1413" s="25">
        <v>38.5</v>
      </c>
      <c r="AL1413" s="25">
        <v>28000</v>
      </c>
      <c r="AM1413" s="35">
        <v>0.19</v>
      </c>
      <c r="AN1413" s="49">
        <f t="shared" si="221"/>
        <v>1282820</v>
      </c>
      <c r="AO1413" s="18" t="s">
        <v>1049</v>
      </c>
      <c r="AP1413" s="15" t="s">
        <v>1049</v>
      </c>
      <c r="AQ1413" s="43" t="str">
        <f t="shared" si="222"/>
        <v>SI</v>
      </c>
      <c r="AR1413" s="44">
        <f t="shared" si="223"/>
        <v>1282820</v>
      </c>
      <c r="AS1413" s="44">
        <f t="shared" si="224"/>
        <v>1078000</v>
      </c>
      <c r="AT1413" s="44">
        <f t="shared" si="225"/>
        <v>1078000</v>
      </c>
      <c r="AU1413" s="44">
        <f t="shared" si="226"/>
        <v>1282820</v>
      </c>
      <c r="AV1413" s="45" t="b">
        <f t="shared" si="227"/>
        <v>1</v>
      </c>
      <c r="AW1413" s="45" t="b">
        <f t="shared" si="228"/>
        <v>0</v>
      </c>
      <c r="AX1413" s="45"/>
    </row>
    <row r="1414" spans="1:50" s="36" customFormat="1" ht="27.75" customHeight="1" x14ac:dyDescent="0.15">
      <c r="A1414" s="36" t="str">
        <f t="shared" si="220"/>
        <v>DENTAL NADER S.A.S.304002320</v>
      </c>
      <c r="B1414" s="36" t="b">
        <f>+A1414='[1]Anexo 9'!A1414</f>
        <v>1</v>
      </c>
      <c r="C1414" s="18" t="s">
        <v>1032</v>
      </c>
      <c r="D1414" s="18" t="s">
        <v>1033</v>
      </c>
      <c r="E1414" s="15" t="s">
        <v>800</v>
      </c>
      <c r="F1414" s="15" t="s">
        <v>1126</v>
      </c>
      <c r="G1414" s="15">
        <f>+VLOOKUP(F1414,[3]Sheet1!$E$3:$G$74,3,FALSE)</f>
        <v>3</v>
      </c>
      <c r="H1414" s="15">
        <f>+VLOOKUP(D1414&amp;F1414,'TD para paquetes'!$E$3:$I$441,5,FALSE)</f>
        <v>3</v>
      </c>
      <c r="I1414" s="15" t="s">
        <v>1025</v>
      </c>
      <c r="J1414" s="15">
        <v>4</v>
      </c>
      <c r="K1414" s="15">
        <v>4</v>
      </c>
      <c r="L1414" s="15">
        <v>304002320</v>
      </c>
      <c r="M1414" s="15" t="s">
        <v>1127</v>
      </c>
      <c r="N1414" s="15" t="s">
        <v>247</v>
      </c>
      <c r="O1414" s="18" t="s">
        <v>1127</v>
      </c>
      <c r="P1414" s="22" t="s">
        <v>73</v>
      </c>
      <c r="Q1414" s="15" t="s">
        <v>1128</v>
      </c>
      <c r="R1414" s="18" t="s">
        <v>1293</v>
      </c>
      <c r="S1414" s="22" t="b">
        <f>+R1414=Q1414</f>
        <v>0</v>
      </c>
      <c r="T1414" s="18" t="s">
        <v>1293</v>
      </c>
      <c r="U1414" s="18" t="s">
        <v>1293</v>
      </c>
      <c r="V1414" s="15" t="s">
        <v>996</v>
      </c>
      <c r="W1414" s="18" t="s">
        <v>2896</v>
      </c>
      <c r="X1414" s="18"/>
      <c r="Y1414" s="15" t="s">
        <v>73</v>
      </c>
      <c r="Z1414" s="18" t="s">
        <v>2896</v>
      </c>
      <c r="AA1414" s="18" t="s">
        <v>96</v>
      </c>
      <c r="AB1414" s="18" t="s">
        <v>1096</v>
      </c>
      <c r="AC1414" s="67" t="str">
        <f>+VLOOKUP("*"&amp;L1414&amp;"*",'[2]REGISTROS SANITARIOS'!$D$1071:$E$1191,2,FALSE)</f>
        <v>SI</v>
      </c>
      <c r="AD1414" s="22" t="s">
        <v>1025</v>
      </c>
      <c r="AE1414" s="16">
        <v>45489</v>
      </c>
      <c r="AF1414" s="34" t="s">
        <v>73</v>
      </c>
      <c r="AG1414" s="24" t="s">
        <v>1049</v>
      </c>
      <c r="AH1414" s="18" t="s">
        <v>1049</v>
      </c>
      <c r="AI1414" s="18" t="s">
        <v>53</v>
      </c>
      <c r="AJ1414" s="17">
        <v>16.5</v>
      </c>
      <c r="AK1414" s="25">
        <v>16.5</v>
      </c>
      <c r="AL1414" s="25">
        <v>59900</v>
      </c>
      <c r="AM1414" s="35">
        <v>0.19</v>
      </c>
      <c r="AN1414" s="49">
        <f t="shared" si="221"/>
        <v>1176136.4999999998</v>
      </c>
      <c r="AO1414" s="18" t="s">
        <v>1049</v>
      </c>
      <c r="AP1414" s="15" t="s">
        <v>1049</v>
      </c>
      <c r="AQ1414" s="43" t="str">
        <f t="shared" si="222"/>
        <v>SI</v>
      </c>
      <c r="AR1414" s="44">
        <f t="shared" si="223"/>
        <v>1176136.5</v>
      </c>
      <c r="AS1414" s="44">
        <f t="shared" si="224"/>
        <v>988350</v>
      </c>
      <c r="AT1414" s="44">
        <f t="shared" si="225"/>
        <v>988350</v>
      </c>
      <c r="AU1414" s="44">
        <f t="shared" si="226"/>
        <v>1176136.5</v>
      </c>
      <c r="AV1414" s="45" t="b">
        <f t="shared" si="227"/>
        <v>1</v>
      </c>
      <c r="AW1414" s="45" t="b">
        <f t="shared" si="228"/>
        <v>0</v>
      </c>
      <c r="AX1414" s="45"/>
    </row>
    <row r="1415" spans="1:50" s="36" customFormat="1" ht="27.75" customHeight="1" x14ac:dyDescent="0.15">
      <c r="A1415" s="36" t="str">
        <f t="shared" si="220"/>
        <v>DENTAL NADER S.A.S.304002325</v>
      </c>
      <c r="B1415" s="36" t="b">
        <f>+A1415='[1]Anexo 9'!A1415</f>
        <v>1</v>
      </c>
      <c r="C1415" s="18" t="s">
        <v>1032</v>
      </c>
      <c r="D1415" s="18" t="s">
        <v>1033</v>
      </c>
      <c r="E1415" s="15" t="s">
        <v>800</v>
      </c>
      <c r="F1415" s="15" t="s">
        <v>1126</v>
      </c>
      <c r="G1415" s="15">
        <f>+VLOOKUP(F1415,[3]Sheet1!$E$3:$G$74,3,FALSE)</f>
        <v>3</v>
      </c>
      <c r="H1415" s="15">
        <f>+VLOOKUP(D1415&amp;F1415,'TD para paquetes'!$E$3:$I$441,5,FALSE)</f>
        <v>3</v>
      </c>
      <c r="I1415" s="15" t="s">
        <v>1025</v>
      </c>
      <c r="J1415" s="15">
        <v>4</v>
      </c>
      <c r="K1415" s="15">
        <v>4</v>
      </c>
      <c r="L1415" s="15">
        <v>304002325</v>
      </c>
      <c r="M1415" s="15" t="s">
        <v>1132</v>
      </c>
      <c r="N1415" s="15" t="s">
        <v>247</v>
      </c>
      <c r="O1415" s="18" t="s">
        <v>1132</v>
      </c>
      <c r="P1415" s="22" t="s">
        <v>73</v>
      </c>
      <c r="Q1415" s="15" t="s">
        <v>1128</v>
      </c>
      <c r="R1415" s="18" t="s">
        <v>1293</v>
      </c>
      <c r="S1415" s="22" t="b">
        <f>+R1415=Q1415</f>
        <v>0</v>
      </c>
      <c r="T1415" s="18" t="s">
        <v>1293</v>
      </c>
      <c r="U1415" s="18" t="s">
        <v>1293</v>
      </c>
      <c r="V1415" s="15" t="s">
        <v>996</v>
      </c>
      <c r="W1415" s="18" t="s">
        <v>2896</v>
      </c>
      <c r="X1415" s="18"/>
      <c r="Y1415" s="15" t="s">
        <v>73</v>
      </c>
      <c r="Z1415" s="18" t="s">
        <v>2896</v>
      </c>
      <c r="AA1415" s="18" t="s">
        <v>96</v>
      </c>
      <c r="AB1415" s="18" t="s">
        <v>1096</v>
      </c>
      <c r="AC1415" s="67" t="str">
        <f>+VLOOKUP("*"&amp;L1415&amp;"*",'[2]REGISTROS SANITARIOS'!$D$1071:$E$1191,2,FALSE)</f>
        <v>SI</v>
      </c>
      <c r="AD1415" s="22" t="s">
        <v>1025</v>
      </c>
      <c r="AE1415" s="16">
        <v>45489</v>
      </c>
      <c r="AF1415" s="34" t="s">
        <v>73</v>
      </c>
      <c r="AG1415" s="24" t="s">
        <v>1049</v>
      </c>
      <c r="AH1415" s="18" t="s">
        <v>1049</v>
      </c>
      <c r="AI1415" s="18" t="s">
        <v>53</v>
      </c>
      <c r="AJ1415" s="17">
        <v>11</v>
      </c>
      <c r="AK1415" s="25">
        <v>11</v>
      </c>
      <c r="AL1415" s="25">
        <v>59900</v>
      </c>
      <c r="AM1415" s="35">
        <v>0.19</v>
      </c>
      <c r="AN1415" s="49">
        <f t="shared" si="221"/>
        <v>784091</v>
      </c>
      <c r="AO1415" s="18" t="s">
        <v>1049</v>
      </c>
      <c r="AP1415" s="15" t="s">
        <v>1049</v>
      </c>
      <c r="AQ1415" s="43" t="str">
        <f t="shared" si="222"/>
        <v>SI</v>
      </c>
      <c r="AR1415" s="44">
        <f t="shared" si="223"/>
        <v>784091</v>
      </c>
      <c r="AS1415" s="44">
        <f t="shared" si="224"/>
        <v>658900</v>
      </c>
      <c r="AT1415" s="44">
        <f t="shared" si="225"/>
        <v>658900</v>
      </c>
      <c r="AU1415" s="44">
        <f t="shared" si="226"/>
        <v>784091</v>
      </c>
      <c r="AV1415" s="45" t="b">
        <f t="shared" si="227"/>
        <v>1</v>
      </c>
      <c r="AW1415" s="45" t="b">
        <f t="shared" si="228"/>
        <v>0</v>
      </c>
      <c r="AX1415" s="45"/>
    </row>
    <row r="1416" spans="1:50" s="36" customFormat="1" ht="27.75" customHeight="1" x14ac:dyDescent="0.15">
      <c r="A1416" s="36" t="str">
        <f t="shared" si="220"/>
        <v>DENTAL NADER S.A.S.304002330</v>
      </c>
      <c r="B1416" s="36" t="b">
        <f>+A1416='[1]Anexo 9'!A1416</f>
        <v>1</v>
      </c>
      <c r="C1416" s="18" t="s">
        <v>1032</v>
      </c>
      <c r="D1416" s="18" t="s">
        <v>1033</v>
      </c>
      <c r="E1416" s="15" t="s">
        <v>800</v>
      </c>
      <c r="F1416" s="15" t="s">
        <v>1126</v>
      </c>
      <c r="G1416" s="15">
        <f>+VLOOKUP(F1416,[3]Sheet1!$E$3:$G$74,3,FALSE)</f>
        <v>3</v>
      </c>
      <c r="H1416" s="15">
        <f>+VLOOKUP(D1416&amp;F1416,'TD para paquetes'!$E$3:$I$441,5,FALSE)</f>
        <v>3</v>
      </c>
      <c r="I1416" s="15" t="s">
        <v>1025</v>
      </c>
      <c r="J1416" s="15">
        <v>4</v>
      </c>
      <c r="K1416" s="15">
        <v>4</v>
      </c>
      <c r="L1416" s="15">
        <v>304002330</v>
      </c>
      <c r="M1416" s="15" t="s">
        <v>1133</v>
      </c>
      <c r="N1416" s="15" t="s">
        <v>247</v>
      </c>
      <c r="O1416" s="18" t="s">
        <v>1133</v>
      </c>
      <c r="P1416" s="22" t="s">
        <v>73</v>
      </c>
      <c r="Q1416" s="15" t="s">
        <v>1128</v>
      </c>
      <c r="R1416" s="18" t="s">
        <v>1293</v>
      </c>
      <c r="S1416" s="22" t="b">
        <f>+R1416=Q1416</f>
        <v>0</v>
      </c>
      <c r="T1416" s="18" t="s">
        <v>1293</v>
      </c>
      <c r="U1416" s="18" t="s">
        <v>1293</v>
      </c>
      <c r="V1416" s="15" t="s">
        <v>996</v>
      </c>
      <c r="W1416" s="18" t="s">
        <v>2896</v>
      </c>
      <c r="X1416" s="18"/>
      <c r="Y1416" s="15" t="s">
        <v>73</v>
      </c>
      <c r="Z1416" s="18" t="s">
        <v>2896</v>
      </c>
      <c r="AA1416" s="18" t="s">
        <v>96</v>
      </c>
      <c r="AB1416" s="18" t="s">
        <v>1096</v>
      </c>
      <c r="AC1416" s="67" t="str">
        <f>+VLOOKUP("*"&amp;L1416&amp;"*",'[2]REGISTROS SANITARIOS'!$D$1071:$E$1191,2,FALSE)</f>
        <v>SI</v>
      </c>
      <c r="AD1416" s="22" t="s">
        <v>1025</v>
      </c>
      <c r="AE1416" s="16">
        <v>45489</v>
      </c>
      <c r="AF1416" s="34" t="s">
        <v>73</v>
      </c>
      <c r="AG1416" s="24" t="s">
        <v>1049</v>
      </c>
      <c r="AH1416" s="18" t="s">
        <v>1049</v>
      </c>
      <c r="AI1416" s="18" t="s">
        <v>53</v>
      </c>
      <c r="AJ1416" s="17">
        <v>2.75</v>
      </c>
      <c r="AK1416" s="25">
        <v>2.75</v>
      </c>
      <c r="AL1416" s="25">
        <v>59900</v>
      </c>
      <c r="AM1416" s="35">
        <v>0.19</v>
      </c>
      <c r="AN1416" s="49">
        <f t="shared" si="221"/>
        <v>196022.75</v>
      </c>
      <c r="AO1416" s="18" t="s">
        <v>1049</v>
      </c>
      <c r="AP1416" s="15" t="s">
        <v>1049</v>
      </c>
      <c r="AQ1416" s="43" t="str">
        <f t="shared" si="222"/>
        <v>SI</v>
      </c>
      <c r="AR1416" s="44">
        <f t="shared" si="223"/>
        <v>196022.75</v>
      </c>
      <c r="AS1416" s="44">
        <f t="shared" si="224"/>
        <v>164725</v>
      </c>
      <c r="AT1416" s="44">
        <f t="shared" si="225"/>
        <v>164725</v>
      </c>
      <c r="AU1416" s="44">
        <f t="shared" si="226"/>
        <v>196022.75</v>
      </c>
      <c r="AV1416" s="45" t="b">
        <f t="shared" si="227"/>
        <v>1</v>
      </c>
      <c r="AW1416" s="45" t="b">
        <f t="shared" si="228"/>
        <v>0</v>
      </c>
      <c r="AX1416" s="45"/>
    </row>
    <row r="1417" spans="1:50" s="36" customFormat="1" ht="27.75" customHeight="1" x14ac:dyDescent="0.15">
      <c r="A1417" s="36" t="str">
        <f t="shared" si="220"/>
        <v>DENTAL NADER S.A.S.304002335</v>
      </c>
      <c r="B1417" s="36" t="b">
        <f>+A1417='[1]Anexo 9'!A1417</f>
        <v>1</v>
      </c>
      <c r="C1417" s="18" t="s">
        <v>1032</v>
      </c>
      <c r="D1417" s="18" t="s">
        <v>1033</v>
      </c>
      <c r="E1417" s="15" t="s">
        <v>800</v>
      </c>
      <c r="F1417" s="15" t="s">
        <v>62</v>
      </c>
      <c r="G1417" s="15" t="s">
        <v>3155</v>
      </c>
      <c r="H1417" s="15" t="s">
        <v>3155</v>
      </c>
      <c r="I1417" s="15" t="s">
        <v>3155</v>
      </c>
      <c r="J1417" s="15">
        <v>4</v>
      </c>
      <c r="K1417" s="15" t="s">
        <v>3155</v>
      </c>
      <c r="L1417" s="15">
        <v>304002335</v>
      </c>
      <c r="M1417" s="15" t="s">
        <v>3990</v>
      </c>
      <c r="N1417" s="15" t="s">
        <v>247</v>
      </c>
      <c r="O1417" s="18" t="s">
        <v>3990</v>
      </c>
      <c r="P1417" s="22" t="s">
        <v>73</v>
      </c>
      <c r="Q1417" s="15" t="s">
        <v>247</v>
      </c>
      <c r="R1417" s="18" t="s">
        <v>247</v>
      </c>
      <c r="S1417" s="22" t="s">
        <v>73</v>
      </c>
      <c r="T1417" s="18" t="s">
        <v>247</v>
      </c>
      <c r="U1417" s="18" t="s">
        <v>247</v>
      </c>
      <c r="V1417" s="15"/>
      <c r="W1417" s="18" t="s">
        <v>2896</v>
      </c>
      <c r="X1417" s="18"/>
      <c r="Y1417" s="15" t="s">
        <v>73</v>
      </c>
      <c r="Z1417" s="18" t="s">
        <v>2896</v>
      </c>
      <c r="AA1417" s="18" t="s">
        <v>96</v>
      </c>
      <c r="AB1417" s="18" t="s">
        <v>1096</v>
      </c>
      <c r="AC1417" s="67" t="str">
        <f>+VLOOKUP("*"&amp;L1417&amp;"*",'[2]REGISTROS SANITARIOS'!$D$1071:$E$1191,2,FALSE)</f>
        <v>SI</v>
      </c>
      <c r="AD1417" s="22" t="s">
        <v>1025</v>
      </c>
      <c r="AE1417" s="16">
        <v>45489</v>
      </c>
      <c r="AF1417" s="34" t="s">
        <v>73</v>
      </c>
      <c r="AG1417" s="24" t="s">
        <v>1049</v>
      </c>
      <c r="AH1417" s="18" t="s">
        <v>1049</v>
      </c>
      <c r="AI1417" s="18" t="s">
        <v>53</v>
      </c>
      <c r="AJ1417" s="17">
        <v>5.5</v>
      </c>
      <c r="AK1417" s="25">
        <v>5.5</v>
      </c>
      <c r="AL1417" s="25">
        <v>59900</v>
      </c>
      <c r="AM1417" s="35">
        <v>0.19</v>
      </c>
      <c r="AN1417" s="49">
        <f t="shared" si="221"/>
        <v>392045.5</v>
      </c>
      <c r="AO1417" s="18" t="s">
        <v>1049</v>
      </c>
      <c r="AP1417" s="15" t="s">
        <v>1049</v>
      </c>
      <c r="AQ1417" s="43" t="str">
        <f t="shared" si="222"/>
        <v>SI</v>
      </c>
      <c r="AR1417" s="44">
        <f t="shared" si="223"/>
        <v>392045.5</v>
      </c>
      <c r="AS1417" s="44">
        <f t="shared" si="224"/>
        <v>329450</v>
      </c>
      <c r="AT1417" s="44">
        <f t="shared" si="225"/>
        <v>329450</v>
      </c>
      <c r="AU1417" s="44">
        <f t="shared" si="226"/>
        <v>392045.5</v>
      </c>
      <c r="AV1417" s="45" t="b">
        <f t="shared" si="227"/>
        <v>1</v>
      </c>
      <c r="AW1417" s="45" t="b">
        <f t="shared" si="228"/>
        <v>0</v>
      </c>
      <c r="AX1417" s="45"/>
    </row>
    <row r="1418" spans="1:50" s="36" customFormat="1" ht="27.75" customHeight="1" x14ac:dyDescent="0.15">
      <c r="A1418" s="36" t="str">
        <f t="shared" si="220"/>
        <v>DENTAL NADER S.A.S.304002505</v>
      </c>
      <c r="B1418" s="36" t="b">
        <f>+A1418='[1]Anexo 9'!A1418</f>
        <v>1</v>
      </c>
      <c r="C1418" s="18" t="s">
        <v>1032</v>
      </c>
      <c r="D1418" s="18" t="s">
        <v>1033</v>
      </c>
      <c r="E1418" s="15" t="s">
        <v>800</v>
      </c>
      <c r="F1418" s="15" t="s">
        <v>62</v>
      </c>
      <c r="G1418" s="15" t="s">
        <v>3155</v>
      </c>
      <c r="H1418" s="15" t="s">
        <v>3155</v>
      </c>
      <c r="I1418" s="15" t="s">
        <v>3155</v>
      </c>
      <c r="J1418" s="15">
        <v>3</v>
      </c>
      <c r="K1418" s="15" t="s">
        <v>3155</v>
      </c>
      <c r="L1418" s="15">
        <v>304002505</v>
      </c>
      <c r="M1418" s="15" t="s">
        <v>1319</v>
      </c>
      <c r="N1418" s="15" t="s">
        <v>406</v>
      </c>
      <c r="O1418" s="18" t="s">
        <v>1319</v>
      </c>
      <c r="P1418" s="22" t="s">
        <v>73</v>
      </c>
      <c r="Q1418" s="15" t="s">
        <v>114</v>
      </c>
      <c r="R1418" s="18" t="s">
        <v>1296</v>
      </c>
      <c r="S1418" s="22" t="b">
        <f>+R1418=Q1418</f>
        <v>0</v>
      </c>
      <c r="T1418" s="18" t="s">
        <v>1296</v>
      </c>
      <c r="U1418" s="18" t="s">
        <v>1296</v>
      </c>
      <c r="V1418" s="15" t="s">
        <v>1321</v>
      </c>
      <c r="W1418" s="18" t="s">
        <v>1321</v>
      </c>
      <c r="X1418" s="18"/>
      <c r="Y1418" s="15" t="s">
        <v>73</v>
      </c>
      <c r="Z1418" s="18" t="s">
        <v>1321</v>
      </c>
      <c r="AA1418" s="18" t="s">
        <v>71</v>
      </c>
      <c r="AB1418" s="18" t="s">
        <v>1049</v>
      </c>
      <c r="AC1418" s="67" t="str">
        <f>+VLOOKUP("*"&amp;L1418&amp;"*",'[2]REGISTROS SANITARIOS'!$D$1071:$E$1191,2,FALSE)</f>
        <v>SI</v>
      </c>
      <c r="AD1418" s="22" t="s">
        <v>1025</v>
      </c>
      <c r="AE1418" s="16" t="s">
        <v>1049</v>
      </c>
      <c r="AF1418" s="34" t="s">
        <v>8814</v>
      </c>
      <c r="AG1418" s="24" t="s">
        <v>1049</v>
      </c>
      <c r="AH1418" s="18" t="s">
        <v>1049</v>
      </c>
      <c r="AI1418" s="18" t="s">
        <v>1049</v>
      </c>
      <c r="AJ1418" s="17">
        <v>49.5</v>
      </c>
      <c r="AK1418" s="25">
        <v>49.5</v>
      </c>
      <c r="AL1418" s="25">
        <v>30000</v>
      </c>
      <c r="AM1418" s="35">
        <v>0.19</v>
      </c>
      <c r="AN1418" s="49">
        <f t="shared" si="221"/>
        <v>1767149.9999999998</v>
      </c>
      <c r="AO1418" s="18" t="s">
        <v>1049</v>
      </c>
      <c r="AP1418" s="15" t="s">
        <v>1049</v>
      </c>
      <c r="AQ1418" s="43" t="str">
        <f t="shared" si="222"/>
        <v>SI</v>
      </c>
      <c r="AR1418" s="44">
        <f t="shared" si="223"/>
        <v>1767150</v>
      </c>
      <c r="AS1418" s="44">
        <f t="shared" si="224"/>
        <v>1485000</v>
      </c>
      <c r="AT1418" s="44">
        <f t="shared" si="225"/>
        <v>1485000</v>
      </c>
      <c r="AU1418" s="44">
        <f t="shared" si="226"/>
        <v>1767150</v>
      </c>
      <c r="AV1418" s="45" t="b">
        <f t="shared" si="227"/>
        <v>1</v>
      </c>
      <c r="AW1418" s="45" t="b">
        <f t="shared" si="228"/>
        <v>0</v>
      </c>
      <c r="AX1418" s="45"/>
    </row>
    <row r="1419" spans="1:50" s="36" customFormat="1" ht="27.75" customHeight="1" x14ac:dyDescent="0.15">
      <c r="A1419" s="36" t="str">
        <f t="shared" si="220"/>
        <v>DENTAL NADER S.A.S.304003504</v>
      </c>
      <c r="B1419" s="36" t="b">
        <f>+A1419='[1]Anexo 9'!A1419</f>
        <v>1</v>
      </c>
      <c r="C1419" s="18" t="s">
        <v>1032</v>
      </c>
      <c r="D1419" s="18" t="s">
        <v>1033</v>
      </c>
      <c r="E1419" s="15" t="s">
        <v>800</v>
      </c>
      <c r="F1419" s="15" t="s">
        <v>62</v>
      </c>
      <c r="G1419" s="15" t="s">
        <v>3155</v>
      </c>
      <c r="H1419" s="15" t="s">
        <v>3155</v>
      </c>
      <c r="I1419" s="15" t="s">
        <v>3155</v>
      </c>
      <c r="J1419" s="15">
        <v>4</v>
      </c>
      <c r="K1419" s="15" t="s">
        <v>3155</v>
      </c>
      <c r="L1419" s="15">
        <v>304003504</v>
      </c>
      <c r="M1419" s="15" t="s">
        <v>1323</v>
      </c>
      <c r="N1419" s="15" t="s">
        <v>91</v>
      </c>
      <c r="O1419" s="18" t="s">
        <v>1323</v>
      </c>
      <c r="P1419" s="22" t="s">
        <v>73</v>
      </c>
      <c r="Q1419" s="15" t="s">
        <v>1324</v>
      </c>
      <c r="R1419" s="18" t="s">
        <v>1324</v>
      </c>
      <c r="S1419" s="22" t="s">
        <v>73</v>
      </c>
      <c r="T1419" s="18" t="s">
        <v>1324</v>
      </c>
      <c r="U1419" s="18" t="s">
        <v>1324</v>
      </c>
      <c r="V1419" s="15" t="s">
        <v>1326</v>
      </c>
      <c r="W1419" s="18" t="s">
        <v>1230</v>
      </c>
      <c r="X1419" s="18"/>
      <c r="Y1419" s="15" t="s">
        <v>73</v>
      </c>
      <c r="Z1419" s="18" t="s">
        <v>1230</v>
      </c>
      <c r="AA1419" s="18" t="s">
        <v>71</v>
      </c>
      <c r="AB1419" s="18" t="s">
        <v>1327</v>
      </c>
      <c r="AC1419" s="67" t="str">
        <f>+VLOOKUP("*"&amp;L1419&amp;"*",'[2]REGISTROS SANITARIOS'!$D$1071:$E$1191,2,FALSE)</f>
        <v>SI</v>
      </c>
      <c r="AD1419" s="22" t="s">
        <v>1025</v>
      </c>
      <c r="AE1419" s="16">
        <v>44787</v>
      </c>
      <c r="AF1419" s="34" t="s">
        <v>73</v>
      </c>
      <c r="AG1419" s="24" t="s">
        <v>1049</v>
      </c>
      <c r="AH1419" s="18" t="s">
        <v>1049</v>
      </c>
      <c r="AI1419" s="18" t="s">
        <v>53</v>
      </c>
      <c r="AJ1419" s="17">
        <v>33</v>
      </c>
      <c r="AK1419" s="25">
        <v>33</v>
      </c>
      <c r="AL1419" s="25">
        <v>22000</v>
      </c>
      <c r="AM1419" s="35">
        <v>0</v>
      </c>
      <c r="AN1419" s="49">
        <f t="shared" si="221"/>
        <v>726000</v>
      </c>
      <c r="AO1419" s="18" t="s">
        <v>1049</v>
      </c>
      <c r="AP1419" s="15" t="s">
        <v>1049</v>
      </c>
      <c r="AQ1419" s="43" t="str">
        <f t="shared" si="222"/>
        <v>SI</v>
      </c>
      <c r="AR1419" s="44">
        <f t="shared" si="223"/>
        <v>726000</v>
      </c>
      <c r="AS1419" s="44">
        <f t="shared" si="224"/>
        <v>726000</v>
      </c>
      <c r="AT1419" s="44">
        <f t="shared" si="225"/>
        <v>726000</v>
      </c>
      <c r="AU1419" s="44">
        <f t="shared" si="226"/>
        <v>726000</v>
      </c>
      <c r="AV1419" s="45" t="b">
        <f t="shared" si="227"/>
        <v>1</v>
      </c>
      <c r="AW1419" s="45" t="b">
        <f t="shared" si="228"/>
        <v>1</v>
      </c>
      <c r="AX1419" s="45"/>
    </row>
    <row r="1420" spans="1:50" s="36" customFormat="1" ht="27.75" customHeight="1" x14ac:dyDescent="0.15">
      <c r="A1420" s="36" t="str">
        <f t="shared" si="220"/>
        <v>DENTAL NADER S.A.S.304003708</v>
      </c>
      <c r="B1420" s="36" t="b">
        <f>+A1420='[1]Anexo 9'!A1420</f>
        <v>1</v>
      </c>
      <c r="C1420" s="18" t="s">
        <v>1032</v>
      </c>
      <c r="D1420" s="18" t="s">
        <v>1033</v>
      </c>
      <c r="E1420" s="15" t="s">
        <v>800</v>
      </c>
      <c r="F1420" s="15" t="s">
        <v>62</v>
      </c>
      <c r="G1420" s="15" t="s">
        <v>3155</v>
      </c>
      <c r="H1420" s="15" t="s">
        <v>3155</v>
      </c>
      <c r="I1420" s="15" t="s">
        <v>3155</v>
      </c>
      <c r="J1420" s="15">
        <v>1</v>
      </c>
      <c r="K1420" s="15" t="s">
        <v>3155</v>
      </c>
      <c r="L1420" s="15">
        <v>304003708</v>
      </c>
      <c r="M1420" s="15" t="s">
        <v>4584</v>
      </c>
      <c r="N1420" s="15" t="s">
        <v>2509</v>
      </c>
      <c r="O1420" s="18" t="s">
        <v>4584</v>
      </c>
      <c r="P1420" s="22" t="s">
        <v>73</v>
      </c>
      <c r="Q1420" s="15" t="s">
        <v>5752</v>
      </c>
      <c r="R1420" s="18" t="s">
        <v>5752</v>
      </c>
      <c r="S1420" s="22" t="s">
        <v>73</v>
      </c>
      <c r="T1420" s="18" t="s">
        <v>5752</v>
      </c>
      <c r="U1420" s="18" t="s">
        <v>5752</v>
      </c>
      <c r="V1420" s="15"/>
      <c r="W1420" s="18" t="s">
        <v>1346</v>
      </c>
      <c r="X1420" s="18"/>
      <c r="Y1420" s="15" t="s">
        <v>73</v>
      </c>
      <c r="Z1420" s="18" t="s">
        <v>7085</v>
      </c>
      <c r="AA1420" s="18" t="s">
        <v>119</v>
      </c>
      <c r="AB1420" s="18" t="s">
        <v>7086</v>
      </c>
      <c r="AC1420" s="67" t="str">
        <f>+VLOOKUP("*"&amp;L1420&amp;"*",'[2]REGISTROS SANITARIOS'!$D$1071:$E$1191,2,FALSE)</f>
        <v>SI</v>
      </c>
      <c r="AD1420" s="22" t="s">
        <v>1025</v>
      </c>
      <c r="AE1420" s="16">
        <v>45378</v>
      </c>
      <c r="AF1420" s="34" t="s">
        <v>73</v>
      </c>
      <c r="AG1420" s="24" t="s">
        <v>1049</v>
      </c>
      <c r="AH1420" s="18" t="s">
        <v>1049</v>
      </c>
      <c r="AI1420" s="18" t="s">
        <v>53</v>
      </c>
      <c r="AJ1420" s="17">
        <v>5.5</v>
      </c>
      <c r="AK1420" s="25">
        <v>5.5</v>
      </c>
      <c r="AL1420" s="25">
        <v>370000</v>
      </c>
      <c r="AM1420" s="35">
        <v>0.19</v>
      </c>
      <c r="AN1420" s="49">
        <f t="shared" si="221"/>
        <v>2421650</v>
      </c>
      <c r="AO1420" s="18" t="s">
        <v>1049</v>
      </c>
      <c r="AP1420" s="15" t="s">
        <v>1049</v>
      </c>
      <c r="AQ1420" s="43" t="str">
        <f t="shared" si="222"/>
        <v>SI</v>
      </c>
      <c r="AR1420" s="44">
        <f t="shared" si="223"/>
        <v>2421650</v>
      </c>
      <c r="AS1420" s="44">
        <f t="shared" si="224"/>
        <v>2035000</v>
      </c>
      <c r="AT1420" s="44">
        <f t="shared" si="225"/>
        <v>2035000</v>
      </c>
      <c r="AU1420" s="44">
        <f t="shared" si="226"/>
        <v>2421650</v>
      </c>
      <c r="AV1420" s="45" t="b">
        <f t="shared" si="227"/>
        <v>1</v>
      </c>
      <c r="AW1420" s="45" t="b">
        <f t="shared" si="228"/>
        <v>0</v>
      </c>
      <c r="AX1420" s="45"/>
    </row>
    <row r="1421" spans="1:50" s="36" customFormat="1" ht="27.75" customHeight="1" x14ac:dyDescent="0.15">
      <c r="A1421" s="36" t="str">
        <f t="shared" si="220"/>
        <v>DENTAL NADER S.A.S.304004503</v>
      </c>
      <c r="B1421" s="36" t="b">
        <f>+A1421='[1]Anexo 9'!A1421</f>
        <v>1</v>
      </c>
      <c r="C1421" s="18" t="s">
        <v>1032</v>
      </c>
      <c r="D1421" s="18" t="s">
        <v>1033</v>
      </c>
      <c r="E1421" s="15" t="s">
        <v>800</v>
      </c>
      <c r="F1421" s="15" t="s">
        <v>62</v>
      </c>
      <c r="G1421" s="15" t="s">
        <v>3155</v>
      </c>
      <c r="H1421" s="15" t="s">
        <v>3155</v>
      </c>
      <c r="I1421" s="15" t="s">
        <v>3155</v>
      </c>
      <c r="J1421" s="15">
        <v>4</v>
      </c>
      <c r="K1421" s="15" t="s">
        <v>3155</v>
      </c>
      <c r="L1421" s="15">
        <v>304004503</v>
      </c>
      <c r="M1421" s="15" t="s">
        <v>1328</v>
      </c>
      <c r="N1421" s="15" t="s">
        <v>247</v>
      </c>
      <c r="O1421" s="18" t="s">
        <v>1328</v>
      </c>
      <c r="P1421" s="22" t="s">
        <v>73</v>
      </c>
      <c r="Q1421" s="15" t="s">
        <v>1329</v>
      </c>
      <c r="R1421" s="18" t="s">
        <v>1329</v>
      </c>
      <c r="S1421" s="22" t="s">
        <v>73</v>
      </c>
      <c r="T1421" s="18" t="s">
        <v>1329</v>
      </c>
      <c r="U1421" s="18" t="s">
        <v>1329</v>
      </c>
      <c r="V1421" s="15" t="s">
        <v>1333</v>
      </c>
      <c r="W1421" s="18" t="s">
        <v>1333</v>
      </c>
      <c r="X1421" s="18"/>
      <c r="Y1421" s="15" t="s">
        <v>73</v>
      </c>
      <c r="Z1421" s="18" t="s">
        <v>2939</v>
      </c>
      <c r="AA1421" s="18" t="s">
        <v>86</v>
      </c>
      <c r="AB1421" s="18" t="s">
        <v>2940</v>
      </c>
      <c r="AC1421" s="67" t="str">
        <f>+VLOOKUP("*"&amp;L1421&amp;"*",'[2]REGISTROS SANITARIOS'!$D$1071:$E$1191,2,FALSE)</f>
        <v>SI</v>
      </c>
      <c r="AD1421" s="22" t="s">
        <v>1025</v>
      </c>
      <c r="AE1421" s="16">
        <v>47259</v>
      </c>
      <c r="AF1421" s="34" t="s">
        <v>73</v>
      </c>
      <c r="AG1421" s="24" t="s">
        <v>1049</v>
      </c>
      <c r="AH1421" s="18" t="s">
        <v>1049</v>
      </c>
      <c r="AI1421" s="18" t="s">
        <v>53</v>
      </c>
      <c r="AJ1421" s="17">
        <v>55</v>
      </c>
      <c r="AK1421" s="25">
        <v>55</v>
      </c>
      <c r="AL1421" s="25">
        <v>30000</v>
      </c>
      <c r="AM1421" s="35">
        <v>0.19</v>
      </c>
      <c r="AN1421" s="49">
        <f t="shared" si="221"/>
        <v>1963500</v>
      </c>
      <c r="AO1421" s="18" t="s">
        <v>1049</v>
      </c>
      <c r="AP1421" s="15" t="s">
        <v>1049</v>
      </c>
      <c r="AQ1421" s="43" t="str">
        <f t="shared" si="222"/>
        <v>SI</v>
      </c>
      <c r="AR1421" s="44">
        <f t="shared" si="223"/>
        <v>1963500</v>
      </c>
      <c r="AS1421" s="44">
        <f t="shared" si="224"/>
        <v>1650000</v>
      </c>
      <c r="AT1421" s="44">
        <f t="shared" si="225"/>
        <v>1650000</v>
      </c>
      <c r="AU1421" s="44">
        <f t="shared" si="226"/>
        <v>1963500</v>
      </c>
      <c r="AV1421" s="45" t="b">
        <f t="shared" si="227"/>
        <v>1</v>
      </c>
      <c r="AW1421" s="45" t="b">
        <f t="shared" si="228"/>
        <v>0</v>
      </c>
      <c r="AX1421" s="45"/>
    </row>
    <row r="1422" spans="1:50" s="36" customFormat="1" ht="27.75" customHeight="1" x14ac:dyDescent="0.15">
      <c r="A1422" s="36" t="str">
        <f t="shared" si="220"/>
        <v>DENTAL NADER S.A.S.304004601</v>
      </c>
      <c r="B1422" s="36" t="b">
        <f>+A1422='[1]Anexo 9'!A1422</f>
        <v>1</v>
      </c>
      <c r="C1422" s="18" t="s">
        <v>1032</v>
      </c>
      <c r="D1422" s="18" t="s">
        <v>1033</v>
      </c>
      <c r="E1422" s="15" t="s">
        <v>800</v>
      </c>
      <c r="F1422" s="15" t="s">
        <v>1360</v>
      </c>
      <c r="G1422" s="15">
        <f>+VLOOKUP(F1422,[3]Sheet1!$E$3:$G$74,3,FALSE)</f>
        <v>2</v>
      </c>
      <c r="H1422" s="15">
        <f>+VLOOKUP(D1422&amp;F1422,'TD para paquetes'!$E$3:$I$441,5,FALSE)</f>
        <v>2</v>
      </c>
      <c r="I1422" s="15" t="s">
        <v>1025</v>
      </c>
      <c r="J1422" s="15">
        <v>4</v>
      </c>
      <c r="K1422" s="15">
        <v>4</v>
      </c>
      <c r="L1422" s="15">
        <v>304004601</v>
      </c>
      <c r="M1422" s="15" t="s">
        <v>1000</v>
      </c>
      <c r="N1422" s="15" t="s">
        <v>247</v>
      </c>
      <c r="O1422" s="18" t="s">
        <v>1000</v>
      </c>
      <c r="P1422" s="22" t="s">
        <v>73</v>
      </c>
      <c r="Q1422" s="15" t="s">
        <v>114</v>
      </c>
      <c r="R1422" s="18" t="s">
        <v>114</v>
      </c>
      <c r="S1422" s="22" t="s">
        <v>73</v>
      </c>
      <c r="T1422" s="18" t="s">
        <v>114</v>
      </c>
      <c r="U1422" s="18" t="s">
        <v>114</v>
      </c>
      <c r="V1422" s="15" t="s">
        <v>1001</v>
      </c>
      <c r="W1422" s="18" t="s">
        <v>2947</v>
      </c>
      <c r="X1422" s="18"/>
      <c r="Y1422" s="15" t="s">
        <v>73</v>
      </c>
      <c r="Z1422" s="18" t="s">
        <v>2947</v>
      </c>
      <c r="AA1422" s="18" t="s">
        <v>1409</v>
      </c>
      <c r="AB1422" s="18" t="s">
        <v>2948</v>
      </c>
      <c r="AC1422" s="67" t="str">
        <f>+VLOOKUP("*"&amp;L1422&amp;"*",'[2]REGISTROS SANITARIOS'!$D$1071:$E$1191,2,FALSE)</f>
        <v>SI</v>
      </c>
      <c r="AD1422" s="22" t="s">
        <v>1025</v>
      </c>
      <c r="AE1422" s="16">
        <v>46907</v>
      </c>
      <c r="AF1422" s="34" t="s">
        <v>73</v>
      </c>
      <c r="AG1422" s="24" t="s">
        <v>1049</v>
      </c>
      <c r="AH1422" s="18" t="s">
        <v>1049</v>
      </c>
      <c r="AI1422" s="18" t="s">
        <v>53</v>
      </c>
      <c r="AJ1422" s="17">
        <v>22</v>
      </c>
      <c r="AK1422" s="25">
        <v>22</v>
      </c>
      <c r="AL1422" s="25">
        <v>200700</v>
      </c>
      <c r="AM1422" s="35">
        <v>0.19</v>
      </c>
      <c r="AN1422" s="49">
        <f t="shared" si="221"/>
        <v>5254326</v>
      </c>
      <c r="AO1422" s="18" t="s">
        <v>1049</v>
      </c>
      <c r="AP1422" s="15" t="s">
        <v>1049</v>
      </c>
      <c r="AQ1422" s="43" t="str">
        <f t="shared" si="222"/>
        <v>SI</v>
      </c>
      <c r="AR1422" s="44">
        <f t="shared" si="223"/>
        <v>5254326</v>
      </c>
      <c r="AS1422" s="44">
        <f t="shared" si="224"/>
        <v>4415400</v>
      </c>
      <c r="AT1422" s="44">
        <f t="shared" si="225"/>
        <v>4415400</v>
      </c>
      <c r="AU1422" s="44">
        <f t="shared" si="226"/>
        <v>5254326</v>
      </c>
      <c r="AV1422" s="45" t="b">
        <f t="shared" si="227"/>
        <v>1</v>
      </c>
      <c r="AW1422" s="45" t="b">
        <f t="shared" si="228"/>
        <v>0</v>
      </c>
      <c r="AX1422" s="45"/>
    </row>
    <row r="1423" spans="1:50" s="36" customFormat="1" ht="27.75" customHeight="1" x14ac:dyDescent="0.15">
      <c r="A1423" s="36" t="str">
        <f t="shared" si="220"/>
        <v>DENTAL NADER S.A.S.304004608</v>
      </c>
      <c r="B1423" s="36" t="b">
        <f>+A1423='[1]Anexo 9'!A1423</f>
        <v>1</v>
      </c>
      <c r="C1423" s="18" t="s">
        <v>1032</v>
      </c>
      <c r="D1423" s="18" t="s">
        <v>1033</v>
      </c>
      <c r="E1423" s="15" t="s">
        <v>800</v>
      </c>
      <c r="F1423" s="15" t="s">
        <v>62</v>
      </c>
      <c r="G1423" s="15" t="s">
        <v>3155</v>
      </c>
      <c r="H1423" s="15" t="s">
        <v>3155</v>
      </c>
      <c r="I1423" s="15" t="s">
        <v>3155</v>
      </c>
      <c r="J1423" s="15">
        <v>4</v>
      </c>
      <c r="K1423" s="15" t="s">
        <v>3155</v>
      </c>
      <c r="L1423" s="15">
        <v>304004608</v>
      </c>
      <c r="M1423" s="15" t="s">
        <v>1023</v>
      </c>
      <c r="N1423" s="15" t="s">
        <v>101</v>
      </c>
      <c r="O1423" s="18" t="s">
        <v>1023</v>
      </c>
      <c r="P1423" s="22" t="s">
        <v>73</v>
      </c>
      <c r="Q1423" s="15" t="s">
        <v>1337</v>
      </c>
      <c r="R1423" s="18" t="s">
        <v>1337</v>
      </c>
      <c r="S1423" s="22" t="s">
        <v>73</v>
      </c>
      <c r="T1423" s="18" t="s">
        <v>1337</v>
      </c>
      <c r="U1423" s="18" t="s">
        <v>1337</v>
      </c>
      <c r="V1423" s="15" t="s">
        <v>1024</v>
      </c>
      <c r="W1423" s="18" t="s">
        <v>1341</v>
      </c>
      <c r="X1423" s="18"/>
      <c r="Y1423" s="15" t="s">
        <v>73</v>
      </c>
      <c r="Z1423" s="18" t="s">
        <v>2941</v>
      </c>
      <c r="AA1423" s="18" t="s">
        <v>71</v>
      </c>
      <c r="AB1423" s="18" t="s">
        <v>2942</v>
      </c>
      <c r="AC1423" s="67" t="str">
        <f>+VLOOKUP("*"&amp;L1423&amp;"*",'[2]REGISTROS SANITARIOS'!$D$1071:$E$1191,2,FALSE)</f>
        <v>SI</v>
      </c>
      <c r="AD1423" s="22" t="s">
        <v>1025</v>
      </c>
      <c r="AE1423" s="16">
        <v>47204</v>
      </c>
      <c r="AF1423" s="34" t="s">
        <v>73</v>
      </c>
      <c r="AG1423" s="24" t="s">
        <v>1049</v>
      </c>
      <c r="AH1423" s="18" t="s">
        <v>1049</v>
      </c>
      <c r="AI1423" s="18" t="s">
        <v>54</v>
      </c>
      <c r="AJ1423" s="17">
        <v>52250</v>
      </c>
      <c r="AK1423" s="25">
        <v>52250</v>
      </c>
      <c r="AL1423" s="25">
        <v>250</v>
      </c>
      <c r="AM1423" s="35">
        <v>0.19</v>
      </c>
      <c r="AN1423" s="49">
        <f t="shared" si="221"/>
        <v>15544375</v>
      </c>
      <c r="AO1423" s="18" t="s">
        <v>1049</v>
      </c>
      <c r="AP1423" s="15" t="s">
        <v>1049</v>
      </c>
      <c r="AQ1423" s="43" t="str">
        <f t="shared" si="222"/>
        <v>SI</v>
      </c>
      <c r="AR1423" s="44">
        <f t="shared" si="223"/>
        <v>15544375</v>
      </c>
      <c r="AS1423" s="44">
        <f t="shared" si="224"/>
        <v>13062500</v>
      </c>
      <c r="AT1423" s="44">
        <f t="shared" si="225"/>
        <v>13062500</v>
      </c>
      <c r="AU1423" s="44">
        <f t="shared" si="226"/>
        <v>15544375</v>
      </c>
      <c r="AV1423" s="45" t="b">
        <f t="shared" si="227"/>
        <v>1</v>
      </c>
      <c r="AW1423" s="45" t="b">
        <f t="shared" si="228"/>
        <v>0</v>
      </c>
      <c r="AX1423" s="45"/>
    </row>
    <row r="1424" spans="1:50" s="36" customFormat="1" ht="27.75" customHeight="1" x14ac:dyDescent="0.15">
      <c r="A1424" s="36" t="str">
        <f t="shared" si="220"/>
        <v>DENTAL NADER S.A.S.304004708</v>
      </c>
      <c r="B1424" s="36" t="b">
        <f>+A1424='[1]Anexo 9'!A1424</f>
        <v>1</v>
      </c>
      <c r="C1424" s="18" t="s">
        <v>1032</v>
      </c>
      <c r="D1424" s="18" t="s">
        <v>1033</v>
      </c>
      <c r="E1424" s="15" t="s">
        <v>800</v>
      </c>
      <c r="F1424" s="15" t="s">
        <v>1183</v>
      </c>
      <c r="G1424" s="15">
        <f>+VLOOKUP(F1424,[3]Sheet1!$E$3:$G$74,3,FALSE)</f>
        <v>2</v>
      </c>
      <c r="H1424" s="15">
        <f>+VLOOKUP(D1424&amp;F1424,'TD para paquetes'!$E$3:$I$441,5,FALSE)</f>
        <v>2</v>
      </c>
      <c r="I1424" s="15" t="s">
        <v>1025</v>
      </c>
      <c r="J1424" s="15">
        <v>3</v>
      </c>
      <c r="K1424" s="15">
        <v>3</v>
      </c>
      <c r="L1424" s="15">
        <v>304004708</v>
      </c>
      <c r="M1424" s="15" t="s">
        <v>988</v>
      </c>
      <c r="N1424" s="15" t="s">
        <v>101</v>
      </c>
      <c r="O1424" s="18" t="s">
        <v>988</v>
      </c>
      <c r="P1424" s="22" t="s">
        <v>73</v>
      </c>
      <c r="Q1424" s="15" t="s">
        <v>1184</v>
      </c>
      <c r="R1424" s="18" t="s">
        <v>1184</v>
      </c>
      <c r="S1424" s="22" t="s">
        <v>73</v>
      </c>
      <c r="T1424" s="18" t="s">
        <v>1184</v>
      </c>
      <c r="U1424" s="18" t="s">
        <v>1184</v>
      </c>
      <c r="V1424" s="15" t="s">
        <v>170</v>
      </c>
      <c r="W1424" s="18" t="s">
        <v>170</v>
      </c>
      <c r="X1424" s="18"/>
      <c r="Y1424" s="15" t="s">
        <v>73</v>
      </c>
      <c r="Z1424" s="18" t="s">
        <v>170</v>
      </c>
      <c r="AA1424" s="18" t="s">
        <v>1409</v>
      </c>
      <c r="AB1424" s="18" t="s">
        <v>2903</v>
      </c>
      <c r="AC1424" s="67" t="str">
        <f>+VLOOKUP("*"&amp;L1424&amp;"*",'[2]REGISTROS SANITARIOS'!$D$1071:$E$1191,2,FALSE)</f>
        <v>SI</v>
      </c>
      <c r="AD1424" s="22" t="s">
        <v>1025</v>
      </c>
      <c r="AE1424" s="16">
        <v>46494</v>
      </c>
      <c r="AF1424" s="34" t="s">
        <v>73</v>
      </c>
      <c r="AG1424" s="24" t="s">
        <v>1049</v>
      </c>
      <c r="AH1424" s="18" t="s">
        <v>1049</v>
      </c>
      <c r="AI1424" s="18" t="s">
        <v>53</v>
      </c>
      <c r="AJ1424" s="17">
        <v>181.5</v>
      </c>
      <c r="AK1424" s="25">
        <v>181.5</v>
      </c>
      <c r="AL1424" s="25">
        <v>190000</v>
      </c>
      <c r="AM1424" s="35">
        <v>0</v>
      </c>
      <c r="AN1424" s="49">
        <f t="shared" si="221"/>
        <v>34485000</v>
      </c>
      <c r="AO1424" s="18" t="s">
        <v>1049</v>
      </c>
      <c r="AP1424" s="15" t="s">
        <v>1049</v>
      </c>
      <c r="AQ1424" s="43" t="str">
        <f t="shared" si="222"/>
        <v>SI</v>
      </c>
      <c r="AR1424" s="44">
        <f t="shared" si="223"/>
        <v>34485000</v>
      </c>
      <c r="AS1424" s="44">
        <f t="shared" si="224"/>
        <v>34485000</v>
      </c>
      <c r="AT1424" s="44">
        <f t="shared" si="225"/>
        <v>34485000</v>
      </c>
      <c r="AU1424" s="44">
        <f t="shared" si="226"/>
        <v>34485000</v>
      </c>
      <c r="AV1424" s="45" t="b">
        <f t="shared" si="227"/>
        <v>1</v>
      </c>
      <c r="AW1424" s="45" t="b">
        <f t="shared" si="228"/>
        <v>1</v>
      </c>
      <c r="AX1424" s="45"/>
    </row>
    <row r="1425" spans="1:50" s="36" customFormat="1" ht="27.75" customHeight="1" x14ac:dyDescent="0.15">
      <c r="A1425" s="36" t="str">
        <f t="shared" si="220"/>
        <v>DENTAL NADER S.A.S.304004728</v>
      </c>
      <c r="B1425" s="36" t="b">
        <f>+A1425='[1]Anexo 9'!A1425</f>
        <v>1</v>
      </c>
      <c r="C1425" s="18" t="s">
        <v>1032</v>
      </c>
      <c r="D1425" s="18" t="s">
        <v>1033</v>
      </c>
      <c r="E1425" s="15" t="s">
        <v>800</v>
      </c>
      <c r="F1425" s="15" t="s">
        <v>1183</v>
      </c>
      <c r="G1425" s="15">
        <f>+VLOOKUP(F1425,[3]Sheet1!$E$3:$G$74,3,FALSE)</f>
        <v>2</v>
      </c>
      <c r="H1425" s="15">
        <f>+VLOOKUP(D1425&amp;F1425,'TD para paquetes'!$E$3:$I$441,5,FALSE)</f>
        <v>2</v>
      </c>
      <c r="I1425" s="15" t="s">
        <v>1025</v>
      </c>
      <c r="J1425" s="15">
        <v>3</v>
      </c>
      <c r="K1425" s="15">
        <v>3</v>
      </c>
      <c r="L1425" s="15">
        <v>304004728</v>
      </c>
      <c r="M1425" s="15" t="s">
        <v>989</v>
      </c>
      <c r="N1425" s="15" t="s">
        <v>101</v>
      </c>
      <c r="O1425" s="18" t="s">
        <v>989</v>
      </c>
      <c r="P1425" s="22" t="s">
        <v>73</v>
      </c>
      <c r="Q1425" s="15" t="s">
        <v>1184</v>
      </c>
      <c r="R1425" s="18" t="s">
        <v>1184</v>
      </c>
      <c r="S1425" s="22" t="s">
        <v>73</v>
      </c>
      <c r="T1425" s="18" t="s">
        <v>1184</v>
      </c>
      <c r="U1425" s="18" t="s">
        <v>1184</v>
      </c>
      <c r="V1425" s="15" t="s">
        <v>170</v>
      </c>
      <c r="W1425" s="18" t="s">
        <v>170</v>
      </c>
      <c r="X1425" s="18"/>
      <c r="Y1425" s="15" t="s">
        <v>73</v>
      </c>
      <c r="Z1425" s="18" t="s">
        <v>170</v>
      </c>
      <c r="AA1425" s="18" t="s">
        <v>86</v>
      </c>
      <c r="AB1425" s="18" t="s">
        <v>7087</v>
      </c>
      <c r="AC1425" s="67" t="str">
        <f>+VLOOKUP("*"&amp;L1425&amp;"*",'[2]REGISTROS SANITARIOS'!$D$1071:$E$1191,2,FALSE)</f>
        <v>SI</v>
      </c>
      <c r="AD1425" s="22" t="s">
        <v>1025</v>
      </c>
      <c r="AE1425" s="16">
        <v>47824</v>
      </c>
      <c r="AF1425" s="34" t="s">
        <v>73</v>
      </c>
      <c r="AG1425" s="24" t="s">
        <v>1049</v>
      </c>
      <c r="AH1425" s="18" t="s">
        <v>1049</v>
      </c>
      <c r="AI1425" s="18" t="s">
        <v>53</v>
      </c>
      <c r="AJ1425" s="17">
        <v>33</v>
      </c>
      <c r="AK1425" s="25">
        <v>33</v>
      </c>
      <c r="AL1425" s="25">
        <v>157000</v>
      </c>
      <c r="AM1425" s="35">
        <v>0</v>
      </c>
      <c r="AN1425" s="49">
        <f t="shared" si="221"/>
        <v>5181000</v>
      </c>
      <c r="AO1425" s="18" t="s">
        <v>1049</v>
      </c>
      <c r="AP1425" s="15" t="s">
        <v>1049</v>
      </c>
      <c r="AQ1425" s="43" t="str">
        <f t="shared" si="222"/>
        <v>SI</v>
      </c>
      <c r="AR1425" s="44">
        <f t="shared" si="223"/>
        <v>5181000</v>
      </c>
      <c r="AS1425" s="44">
        <f t="shared" si="224"/>
        <v>5181000</v>
      </c>
      <c r="AT1425" s="44">
        <f t="shared" si="225"/>
        <v>5181000</v>
      </c>
      <c r="AU1425" s="44">
        <f t="shared" si="226"/>
        <v>5181000</v>
      </c>
      <c r="AV1425" s="45" t="b">
        <f t="shared" si="227"/>
        <v>1</v>
      </c>
      <c r="AW1425" s="45" t="b">
        <f t="shared" si="228"/>
        <v>1</v>
      </c>
      <c r="AX1425" s="45"/>
    </row>
    <row r="1426" spans="1:50" s="36" customFormat="1" ht="27.75" customHeight="1" x14ac:dyDescent="0.15">
      <c r="A1426" s="36" t="str">
        <f t="shared" si="220"/>
        <v>DENTAL NADER S.A.S.304005008</v>
      </c>
      <c r="B1426" s="36" t="b">
        <f>+A1426='[1]Anexo 9'!A1426</f>
        <v>1</v>
      </c>
      <c r="C1426" s="18" t="s">
        <v>1032</v>
      </c>
      <c r="D1426" s="18" t="s">
        <v>1033</v>
      </c>
      <c r="E1426" s="15" t="s">
        <v>800</v>
      </c>
      <c r="F1426" s="15" t="s">
        <v>62</v>
      </c>
      <c r="G1426" s="15" t="s">
        <v>3155</v>
      </c>
      <c r="H1426" s="15" t="s">
        <v>3155</v>
      </c>
      <c r="I1426" s="15" t="s">
        <v>3155</v>
      </c>
      <c r="J1426" s="15">
        <v>4</v>
      </c>
      <c r="K1426" s="15" t="s">
        <v>3155</v>
      </c>
      <c r="L1426" s="15">
        <v>304005008</v>
      </c>
      <c r="M1426" s="15" t="s">
        <v>1343</v>
      </c>
      <c r="N1426" s="15" t="s">
        <v>101</v>
      </c>
      <c r="O1426" s="18" t="s">
        <v>1343</v>
      </c>
      <c r="P1426" s="22" t="s">
        <v>73</v>
      </c>
      <c r="Q1426" s="15" t="s">
        <v>439</v>
      </c>
      <c r="R1426" s="18" t="s">
        <v>439</v>
      </c>
      <c r="S1426" s="22" t="s">
        <v>73</v>
      </c>
      <c r="T1426" s="18" t="s">
        <v>439</v>
      </c>
      <c r="U1426" s="18" t="s">
        <v>439</v>
      </c>
      <c r="V1426" s="15" t="s">
        <v>1345</v>
      </c>
      <c r="W1426" s="18" t="s">
        <v>2943</v>
      </c>
      <c r="X1426" s="18"/>
      <c r="Y1426" s="15" t="s">
        <v>73</v>
      </c>
      <c r="Z1426" s="18" t="s">
        <v>2944</v>
      </c>
      <c r="AA1426" s="18" t="s">
        <v>119</v>
      </c>
      <c r="AB1426" s="18" t="s">
        <v>2945</v>
      </c>
      <c r="AC1426" s="67" t="str">
        <f>+VLOOKUP("*"&amp;L1426&amp;"*",'[2]REGISTROS SANITARIOS'!$D$1071:$E$1191,2,FALSE)</f>
        <v>SI</v>
      </c>
      <c r="AD1426" s="22" t="s">
        <v>1025</v>
      </c>
      <c r="AE1426" s="16">
        <v>45222</v>
      </c>
      <c r="AF1426" s="34" t="s">
        <v>73</v>
      </c>
      <c r="AG1426" s="24" t="s">
        <v>1049</v>
      </c>
      <c r="AH1426" s="18" t="s">
        <v>1049</v>
      </c>
      <c r="AI1426" s="18" t="s">
        <v>54</v>
      </c>
      <c r="AJ1426" s="17">
        <v>33000</v>
      </c>
      <c r="AK1426" s="25">
        <v>33000</v>
      </c>
      <c r="AL1426" s="25">
        <v>100</v>
      </c>
      <c r="AM1426" s="35">
        <v>0.19</v>
      </c>
      <c r="AN1426" s="49">
        <f t="shared" si="221"/>
        <v>3927000</v>
      </c>
      <c r="AO1426" s="18" t="s">
        <v>1049</v>
      </c>
      <c r="AP1426" s="15" t="s">
        <v>1049</v>
      </c>
      <c r="AQ1426" s="43" t="str">
        <f t="shared" si="222"/>
        <v>SI</v>
      </c>
      <c r="AR1426" s="44">
        <f t="shared" si="223"/>
        <v>3927000</v>
      </c>
      <c r="AS1426" s="44">
        <f t="shared" si="224"/>
        <v>3300000</v>
      </c>
      <c r="AT1426" s="44">
        <f t="shared" si="225"/>
        <v>3300000</v>
      </c>
      <c r="AU1426" s="44">
        <f t="shared" si="226"/>
        <v>3927000</v>
      </c>
      <c r="AV1426" s="45" t="b">
        <f t="shared" si="227"/>
        <v>1</v>
      </c>
      <c r="AW1426" s="45" t="b">
        <f t="shared" si="228"/>
        <v>0</v>
      </c>
      <c r="AX1426" s="45"/>
    </row>
    <row r="1427" spans="1:50" s="36" customFormat="1" ht="27.75" customHeight="1" x14ac:dyDescent="0.15">
      <c r="A1427" s="36" t="str">
        <f t="shared" si="220"/>
        <v>DENTAL NADER S.A.S.304005608</v>
      </c>
      <c r="B1427" s="36" t="b">
        <f>+A1427='[1]Anexo 9'!A1427</f>
        <v>1</v>
      </c>
      <c r="C1427" s="18" t="s">
        <v>1032</v>
      </c>
      <c r="D1427" s="18" t="s">
        <v>1033</v>
      </c>
      <c r="E1427" s="15" t="s">
        <v>800</v>
      </c>
      <c r="F1427" s="15" t="s">
        <v>62</v>
      </c>
      <c r="G1427" s="15" t="s">
        <v>3155</v>
      </c>
      <c r="H1427" s="15" t="s">
        <v>3155</v>
      </c>
      <c r="I1427" s="15" t="s">
        <v>3155</v>
      </c>
      <c r="J1427" s="15">
        <v>4</v>
      </c>
      <c r="K1427" s="15" t="s">
        <v>3155</v>
      </c>
      <c r="L1427" s="15">
        <v>304005608</v>
      </c>
      <c r="M1427" s="15" t="s">
        <v>1347</v>
      </c>
      <c r="N1427" s="15" t="s">
        <v>101</v>
      </c>
      <c r="O1427" s="18" t="s">
        <v>1347</v>
      </c>
      <c r="P1427" s="22" t="s">
        <v>73</v>
      </c>
      <c r="Q1427" s="15" t="s">
        <v>101</v>
      </c>
      <c r="R1427" s="18" t="s">
        <v>101</v>
      </c>
      <c r="S1427" s="22" t="s">
        <v>73</v>
      </c>
      <c r="T1427" s="18" t="s">
        <v>101</v>
      </c>
      <c r="U1427" s="18" t="s">
        <v>101</v>
      </c>
      <c r="V1427" s="15" t="s">
        <v>1350</v>
      </c>
      <c r="W1427" s="18" t="s">
        <v>2935</v>
      </c>
      <c r="X1427" s="18"/>
      <c r="Y1427" s="15" t="s">
        <v>73</v>
      </c>
      <c r="Z1427" s="18" t="s">
        <v>2935</v>
      </c>
      <c r="AA1427" s="18" t="s">
        <v>71</v>
      </c>
      <c r="AB1427" s="18" t="s">
        <v>1049</v>
      </c>
      <c r="AC1427" s="67" t="str">
        <f>+VLOOKUP("*"&amp;L1427&amp;"*",'[2]REGISTROS SANITARIOS'!$D$1071:$E$1191,2,FALSE)</f>
        <v>SI</v>
      </c>
      <c r="AD1427" s="22" t="s">
        <v>1025</v>
      </c>
      <c r="AE1427" s="16" t="s">
        <v>1049</v>
      </c>
      <c r="AF1427" s="34" t="s">
        <v>8814</v>
      </c>
      <c r="AG1427" s="24" t="s">
        <v>1049</v>
      </c>
      <c r="AH1427" s="18" t="s">
        <v>1049</v>
      </c>
      <c r="AI1427" s="18" t="s">
        <v>1049</v>
      </c>
      <c r="AJ1427" s="17">
        <v>165</v>
      </c>
      <c r="AK1427" s="25">
        <v>165</v>
      </c>
      <c r="AL1427" s="25">
        <v>550</v>
      </c>
      <c r="AM1427" s="35">
        <v>0.19</v>
      </c>
      <c r="AN1427" s="49">
        <f t="shared" si="221"/>
        <v>107992.5</v>
      </c>
      <c r="AO1427" s="18" t="s">
        <v>1049</v>
      </c>
      <c r="AP1427" s="15" t="s">
        <v>1049</v>
      </c>
      <c r="AQ1427" s="43" t="str">
        <f t="shared" si="222"/>
        <v>SI</v>
      </c>
      <c r="AR1427" s="44">
        <f t="shared" si="223"/>
        <v>107992.5</v>
      </c>
      <c r="AS1427" s="44">
        <f t="shared" si="224"/>
        <v>90750</v>
      </c>
      <c r="AT1427" s="44">
        <f t="shared" si="225"/>
        <v>90750</v>
      </c>
      <c r="AU1427" s="44">
        <f t="shared" si="226"/>
        <v>107992.5</v>
      </c>
      <c r="AV1427" s="45" t="b">
        <f t="shared" si="227"/>
        <v>1</v>
      </c>
      <c r="AW1427" s="45" t="b">
        <f t="shared" si="228"/>
        <v>0</v>
      </c>
      <c r="AX1427" s="45"/>
    </row>
    <row r="1428" spans="1:50" s="36" customFormat="1" ht="27.75" customHeight="1" x14ac:dyDescent="0.15">
      <c r="A1428" s="36" t="str">
        <f t="shared" si="220"/>
        <v>DENTAL NADER S.A.S.304013200</v>
      </c>
      <c r="B1428" s="36" t="b">
        <f>+A1428='[1]Anexo 9'!A1428</f>
        <v>1</v>
      </c>
      <c r="C1428" s="18" t="s">
        <v>1032</v>
      </c>
      <c r="D1428" s="18" t="s">
        <v>1033</v>
      </c>
      <c r="E1428" s="15" t="s">
        <v>800</v>
      </c>
      <c r="F1428" s="15" t="s">
        <v>62</v>
      </c>
      <c r="G1428" s="15" t="s">
        <v>3155</v>
      </c>
      <c r="H1428" s="15" t="s">
        <v>3155</v>
      </c>
      <c r="I1428" s="15" t="s">
        <v>3155</v>
      </c>
      <c r="J1428" s="15">
        <v>4</v>
      </c>
      <c r="K1428" s="15" t="s">
        <v>3155</v>
      </c>
      <c r="L1428" s="15">
        <v>304013200</v>
      </c>
      <c r="M1428" s="15" t="s">
        <v>1354</v>
      </c>
      <c r="N1428" s="15" t="s">
        <v>91</v>
      </c>
      <c r="O1428" s="18" t="s">
        <v>1354</v>
      </c>
      <c r="P1428" s="22" t="s">
        <v>73</v>
      </c>
      <c r="Q1428" s="15" t="s">
        <v>462</v>
      </c>
      <c r="R1428" s="18" t="s">
        <v>462</v>
      </c>
      <c r="S1428" s="22" t="s">
        <v>73</v>
      </c>
      <c r="T1428" s="18" t="s">
        <v>462</v>
      </c>
      <c r="U1428" s="18" t="s">
        <v>462</v>
      </c>
      <c r="V1428" s="15" t="s">
        <v>1357</v>
      </c>
      <c r="W1428" s="18" t="s">
        <v>1257</v>
      </c>
      <c r="X1428" s="18"/>
      <c r="Y1428" s="15" t="s">
        <v>73</v>
      </c>
      <c r="Z1428" s="18" t="s">
        <v>1257</v>
      </c>
      <c r="AA1428" s="18" t="s">
        <v>1146</v>
      </c>
      <c r="AB1428" s="18" t="s">
        <v>2946</v>
      </c>
      <c r="AC1428" s="67" t="str">
        <f>+VLOOKUP("*"&amp;L1428&amp;"*",'[2]REGISTROS SANITARIOS'!$D$1071:$E$1191,2,FALSE)</f>
        <v>SI</v>
      </c>
      <c r="AD1428" s="22" t="s">
        <v>1025</v>
      </c>
      <c r="AE1428" s="16">
        <v>44882</v>
      </c>
      <c r="AF1428" s="34" t="s">
        <v>73</v>
      </c>
      <c r="AG1428" s="24" t="s">
        <v>1049</v>
      </c>
      <c r="AH1428" s="18" t="s">
        <v>1049</v>
      </c>
      <c r="AI1428" s="18" t="s">
        <v>1049</v>
      </c>
      <c r="AJ1428" s="17">
        <v>192.5</v>
      </c>
      <c r="AK1428" s="25">
        <v>192.5</v>
      </c>
      <c r="AL1428" s="25">
        <v>22000</v>
      </c>
      <c r="AM1428" s="35">
        <v>0.19</v>
      </c>
      <c r="AN1428" s="49">
        <f t="shared" si="221"/>
        <v>5039650</v>
      </c>
      <c r="AO1428" s="18" t="s">
        <v>1049</v>
      </c>
      <c r="AP1428" s="15" t="s">
        <v>1049</v>
      </c>
      <c r="AQ1428" s="43" t="str">
        <f t="shared" si="222"/>
        <v>SI</v>
      </c>
      <c r="AR1428" s="44">
        <f t="shared" si="223"/>
        <v>5039650</v>
      </c>
      <c r="AS1428" s="44">
        <f t="shared" si="224"/>
        <v>4235000</v>
      </c>
      <c r="AT1428" s="44">
        <f t="shared" si="225"/>
        <v>4235000</v>
      </c>
      <c r="AU1428" s="44">
        <f t="shared" si="226"/>
        <v>5039650</v>
      </c>
      <c r="AV1428" s="45" t="b">
        <f t="shared" si="227"/>
        <v>1</v>
      </c>
      <c r="AW1428" s="45" t="b">
        <f t="shared" si="228"/>
        <v>0</v>
      </c>
      <c r="AX1428" s="45"/>
    </row>
    <row r="1429" spans="1:50" s="36" customFormat="1" ht="27.75" customHeight="1" x14ac:dyDescent="0.15">
      <c r="A1429" s="36" t="str">
        <f t="shared" si="220"/>
        <v>DENTAL NADER S.A.S.302020403</v>
      </c>
      <c r="B1429" s="36" t="b">
        <f>+A1429='[1]Anexo 9'!A1429</f>
        <v>1</v>
      </c>
      <c r="C1429" s="18" t="s">
        <v>1032</v>
      </c>
      <c r="D1429" s="18" t="s">
        <v>1033</v>
      </c>
      <c r="E1429" s="15" t="s">
        <v>800</v>
      </c>
      <c r="F1429" s="15" t="s">
        <v>62</v>
      </c>
      <c r="G1429" s="15" t="s">
        <v>3155</v>
      </c>
      <c r="H1429" s="15" t="s">
        <v>3155</v>
      </c>
      <c r="I1429" s="15" t="s">
        <v>3155</v>
      </c>
      <c r="J1429" s="15">
        <v>4</v>
      </c>
      <c r="K1429" s="15" t="s">
        <v>3155</v>
      </c>
      <c r="L1429" s="15">
        <v>302020403</v>
      </c>
      <c r="M1429" s="15" t="s">
        <v>1194</v>
      </c>
      <c r="N1429" s="15" t="s">
        <v>1195</v>
      </c>
      <c r="O1429" s="18" t="s">
        <v>1194</v>
      </c>
      <c r="P1429" s="22" t="s">
        <v>73</v>
      </c>
      <c r="Q1429" s="15" t="s">
        <v>995</v>
      </c>
      <c r="R1429" s="18" t="s">
        <v>995</v>
      </c>
      <c r="S1429" s="22" t="s">
        <v>73</v>
      </c>
      <c r="T1429" s="18" t="s">
        <v>995</v>
      </c>
      <c r="U1429" s="18" t="s">
        <v>995</v>
      </c>
      <c r="V1429" s="15"/>
      <c r="W1429" s="18" t="s">
        <v>2909</v>
      </c>
      <c r="X1429" s="18"/>
      <c r="Y1429" s="15" t="s">
        <v>73</v>
      </c>
      <c r="Z1429" s="18" t="s">
        <v>2910</v>
      </c>
      <c r="AA1429" s="18" t="s">
        <v>71</v>
      </c>
      <c r="AB1429" s="18" t="s">
        <v>2911</v>
      </c>
      <c r="AC1429" s="67" t="str">
        <f>+VLOOKUP("*"&amp;L1429&amp;"*",'[2]REGISTROS SANITARIOS'!$D$1071:$E$1191,2,FALSE)</f>
        <v>SI</v>
      </c>
      <c r="AD1429" s="22" t="s">
        <v>1025</v>
      </c>
      <c r="AE1429" s="16">
        <v>44402</v>
      </c>
      <c r="AF1429" s="34" t="s">
        <v>73</v>
      </c>
      <c r="AG1429" s="24" t="s">
        <v>1049</v>
      </c>
      <c r="AH1429" s="18" t="s">
        <v>1049</v>
      </c>
      <c r="AI1429" s="18" t="s">
        <v>53</v>
      </c>
      <c r="AJ1429" s="17">
        <v>11</v>
      </c>
      <c r="AK1429" s="25">
        <v>11</v>
      </c>
      <c r="AL1429" s="25">
        <v>28000</v>
      </c>
      <c r="AM1429" s="35">
        <v>0</v>
      </c>
      <c r="AN1429" s="49">
        <f t="shared" si="221"/>
        <v>308000</v>
      </c>
      <c r="AO1429" s="18" t="s">
        <v>1049</v>
      </c>
      <c r="AP1429" s="15" t="s">
        <v>1049</v>
      </c>
      <c r="AQ1429" s="43" t="str">
        <f t="shared" si="222"/>
        <v>SI</v>
      </c>
      <c r="AR1429" s="44">
        <f t="shared" si="223"/>
        <v>308000</v>
      </c>
      <c r="AS1429" s="44">
        <f t="shared" si="224"/>
        <v>308000</v>
      </c>
      <c r="AT1429" s="44">
        <f t="shared" si="225"/>
        <v>308000</v>
      </c>
      <c r="AU1429" s="44">
        <f t="shared" si="226"/>
        <v>308000</v>
      </c>
      <c r="AV1429" s="45" t="b">
        <f t="shared" si="227"/>
        <v>1</v>
      </c>
      <c r="AW1429" s="45" t="b">
        <f t="shared" si="228"/>
        <v>1</v>
      </c>
      <c r="AX1429" s="45"/>
    </row>
    <row r="1430" spans="1:50" s="36" customFormat="1" ht="27.75" customHeight="1" x14ac:dyDescent="0.15">
      <c r="A1430" s="36" t="str">
        <f t="shared" si="220"/>
        <v>DISTRIMEDICAL SAS201154211</v>
      </c>
      <c r="B1430" s="36" t="b">
        <f>+A1430='[1]Anexo 9'!A1430</f>
        <v>0</v>
      </c>
      <c r="C1430" s="18">
        <v>811028725</v>
      </c>
      <c r="D1430" s="18" t="s">
        <v>8795</v>
      </c>
      <c r="E1430" s="15" t="s">
        <v>98</v>
      </c>
      <c r="F1430" s="15" t="s">
        <v>62</v>
      </c>
      <c r="G1430" s="15" t="s">
        <v>3155</v>
      </c>
      <c r="H1430" s="15" t="s">
        <v>3155</v>
      </c>
      <c r="I1430" s="15" t="s">
        <v>3155</v>
      </c>
      <c r="J1430" s="15">
        <v>10</v>
      </c>
      <c r="K1430" s="15" t="s">
        <v>3155</v>
      </c>
      <c r="L1430" s="15">
        <v>201154211</v>
      </c>
      <c r="M1430" s="15" t="s">
        <v>524</v>
      </c>
      <c r="N1430" s="15" t="s">
        <v>525</v>
      </c>
      <c r="O1430" s="18" t="s">
        <v>3065</v>
      </c>
      <c r="P1430" s="22" t="s">
        <v>3841</v>
      </c>
      <c r="Q1430" s="15" t="s">
        <v>114</v>
      </c>
      <c r="R1430" s="18" t="s">
        <v>103</v>
      </c>
      <c r="S1430" s="22" t="b">
        <f t="shared" ref="S1430:S1436" si="229">+R1430=Q1430</f>
        <v>0</v>
      </c>
      <c r="T1430" s="18"/>
      <c r="U1430" s="18" t="s">
        <v>103</v>
      </c>
      <c r="V1430" s="15"/>
      <c r="W1430" s="18" t="s">
        <v>117</v>
      </c>
      <c r="X1430" s="18" t="s">
        <v>8774</v>
      </c>
      <c r="Y1430" s="15" t="s">
        <v>73</v>
      </c>
      <c r="Z1430" s="18" t="s">
        <v>7088</v>
      </c>
      <c r="AA1430" s="18" t="s">
        <v>119</v>
      </c>
      <c r="AB1430" s="18" t="s">
        <v>3066</v>
      </c>
      <c r="AC1430" s="67" t="str">
        <f>+VLOOKUP("*"&amp;L1430&amp;"*",'[2]REGISTROS SANITARIOS'!$D$1192:$E$1303,2,FALSE)</f>
        <v>SI</v>
      </c>
      <c r="AD1430" s="22" t="s">
        <v>1025</v>
      </c>
      <c r="AE1430" s="16">
        <v>46852</v>
      </c>
      <c r="AF1430" s="34" t="s">
        <v>73</v>
      </c>
      <c r="AG1430" s="24"/>
      <c r="AH1430" s="18"/>
      <c r="AI1430" s="18" t="s">
        <v>53</v>
      </c>
      <c r="AJ1430" s="17">
        <v>34650</v>
      </c>
      <c r="AK1430" s="25">
        <v>34650</v>
      </c>
      <c r="AL1430" s="25">
        <v>2208</v>
      </c>
      <c r="AM1430" s="35">
        <v>0.19</v>
      </c>
      <c r="AN1430" s="49">
        <f t="shared" si="221"/>
        <v>91043568</v>
      </c>
      <c r="AO1430" s="18"/>
      <c r="AP1430" s="15"/>
      <c r="AQ1430" s="43" t="str">
        <f t="shared" si="222"/>
        <v>SI</v>
      </c>
      <c r="AR1430" s="44">
        <f t="shared" si="223"/>
        <v>91043568</v>
      </c>
      <c r="AS1430" s="44">
        <f t="shared" si="224"/>
        <v>76507200</v>
      </c>
      <c r="AT1430" s="44">
        <f t="shared" si="225"/>
        <v>76507200</v>
      </c>
      <c r="AU1430" s="44">
        <f t="shared" si="226"/>
        <v>91043568</v>
      </c>
      <c r="AV1430" s="45" t="b">
        <f t="shared" si="227"/>
        <v>1</v>
      </c>
      <c r="AW1430" s="45" t="b">
        <f t="shared" si="228"/>
        <v>0</v>
      </c>
      <c r="AX1430" s="45"/>
    </row>
    <row r="1431" spans="1:50" s="36" customFormat="1" ht="27.75" customHeight="1" x14ac:dyDescent="0.15">
      <c r="A1431" s="36" t="str">
        <f t="shared" si="220"/>
        <v>DISTRIMEDICAL SAS201010110</v>
      </c>
      <c r="B1431" s="36" t="b">
        <f>+A1431='[1]Anexo 9'!A1431</f>
        <v>0</v>
      </c>
      <c r="C1431" s="18">
        <v>811028725</v>
      </c>
      <c r="D1431" s="18" t="s">
        <v>8795</v>
      </c>
      <c r="E1431" s="15" t="s">
        <v>98</v>
      </c>
      <c r="F1431" s="15" t="s">
        <v>111</v>
      </c>
      <c r="G1431" s="15">
        <f>+VLOOKUP(F1431,[3]Sheet1!$E$3:$G$74,3,FALSE)</f>
        <v>6</v>
      </c>
      <c r="H1431" s="15">
        <f>+VLOOKUP(D1431&amp;F1431,'TD para paquetes'!$E$3:$I$441,5,FALSE)</f>
        <v>6</v>
      </c>
      <c r="I1431" s="15" t="s">
        <v>1025</v>
      </c>
      <c r="J1431" s="15">
        <v>9</v>
      </c>
      <c r="K1431" s="15">
        <v>9</v>
      </c>
      <c r="L1431" s="15">
        <v>201010110</v>
      </c>
      <c r="M1431" s="15" t="s">
        <v>112</v>
      </c>
      <c r="N1431" s="15" t="s">
        <v>101</v>
      </c>
      <c r="O1431" s="18" t="s">
        <v>4585</v>
      </c>
      <c r="P1431" s="22" t="s">
        <v>73</v>
      </c>
      <c r="Q1431" s="15" t="s">
        <v>114</v>
      </c>
      <c r="R1431" s="18" t="s">
        <v>3158</v>
      </c>
      <c r="S1431" s="22" t="b">
        <f t="shared" si="229"/>
        <v>0</v>
      </c>
      <c r="T1431" s="18"/>
      <c r="U1431" s="18" t="s">
        <v>3158</v>
      </c>
      <c r="V1431" s="15" t="s">
        <v>116</v>
      </c>
      <c r="W1431" s="18" t="s">
        <v>117</v>
      </c>
      <c r="X1431" s="18"/>
      <c r="Y1431" s="15" t="s">
        <v>73</v>
      </c>
      <c r="Z1431" s="18" t="s">
        <v>7088</v>
      </c>
      <c r="AA1431" s="18" t="s">
        <v>119</v>
      </c>
      <c r="AB1431" s="18" t="s">
        <v>120</v>
      </c>
      <c r="AC1431" s="67" t="str">
        <f>+VLOOKUP("*"&amp;L1431&amp;"*",'[2]REGISTROS SANITARIOS'!$D$1192:$E$1303,2,FALSE)</f>
        <v>SI</v>
      </c>
      <c r="AD1431" s="22" t="s">
        <v>1025</v>
      </c>
      <c r="AE1431" s="16">
        <v>45291</v>
      </c>
      <c r="AF1431" s="34" t="s">
        <v>73</v>
      </c>
      <c r="AG1431" s="24"/>
      <c r="AH1431" s="18"/>
      <c r="AI1431" s="18" t="s">
        <v>53</v>
      </c>
      <c r="AJ1431" s="17">
        <v>24200</v>
      </c>
      <c r="AK1431" s="25">
        <v>24200</v>
      </c>
      <c r="AL1431" s="25">
        <v>59</v>
      </c>
      <c r="AM1431" s="35">
        <v>0.19</v>
      </c>
      <c r="AN1431" s="49">
        <f t="shared" si="221"/>
        <v>1699082</v>
      </c>
      <c r="AO1431" s="18"/>
      <c r="AP1431" s="15"/>
      <c r="AQ1431" s="43" t="str">
        <f t="shared" si="222"/>
        <v>SI</v>
      </c>
      <c r="AR1431" s="44">
        <f t="shared" si="223"/>
        <v>1699081.9999999998</v>
      </c>
      <c r="AS1431" s="44">
        <f t="shared" si="224"/>
        <v>1427800</v>
      </c>
      <c r="AT1431" s="44">
        <f t="shared" si="225"/>
        <v>1427800</v>
      </c>
      <c r="AU1431" s="44">
        <f t="shared" si="226"/>
        <v>1699081.9999999998</v>
      </c>
      <c r="AV1431" s="45" t="b">
        <f t="shared" si="227"/>
        <v>1</v>
      </c>
      <c r="AW1431" s="45" t="b">
        <f t="shared" si="228"/>
        <v>0</v>
      </c>
      <c r="AX1431" s="45"/>
    </row>
    <row r="1432" spans="1:50" s="36" customFormat="1" ht="27.75" customHeight="1" x14ac:dyDescent="0.15">
      <c r="A1432" s="36" t="str">
        <f t="shared" si="220"/>
        <v>DISTRIMEDICAL SAS201010210</v>
      </c>
      <c r="B1432" s="36" t="b">
        <f>+A1432='[1]Anexo 9'!A1432</f>
        <v>0</v>
      </c>
      <c r="C1432" s="18">
        <v>811028725</v>
      </c>
      <c r="D1432" s="18" t="s">
        <v>8795</v>
      </c>
      <c r="E1432" s="15" t="s">
        <v>98</v>
      </c>
      <c r="F1432" s="15" t="s">
        <v>111</v>
      </c>
      <c r="G1432" s="15">
        <f>+VLOOKUP(F1432,[3]Sheet1!$E$3:$G$74,3,FALSE)</f>
        <v>6</v>
      </c>
      <c r="H1432" s="15">
        <f>+VLOOKUP(D1432&amp;F1432,'TD para paquetes'!$E$3:$I$441,5,FALSE)</f>
        <v>6</v>
      </c>
      <c r="I1432" s="15" t="s">
        <v>1025</v>
      </c>
      <c r="J1432" s="15">
        <v>9</v>
      </c>
      <c r="K1432" s="15">
        <v>9</v>
      </c>
      <c r="L1432" s="15">
        <v>201010210</v>
      </c>
      <c r="M1432" s="15" t="s">
        <v>121</v>
      </c>
      <c r="N1432" s="15" t="s">
        <v>101</v>
      </c>
      <c r="O1432" s="18" t="s">
        <v>4586</v>
      </c>
      <c r="P1432" s="22" t="s">
        <v>73</v>
      </c>
      <c r="Q1432" s="15" t="s">
        <v>114</v>
      </c>
      <c r="R1432" s="18" t="s">
        <v>3158</v>
      </c>
      <c r="S1432" s="22" t="b">
        <f t="shared" si="229"/>
        <v>0</v>
      </c>
      <c r="T1432" s="18"/>
      <c r="U1432" s="18" t="s">
        <v>3158</v>
      </c>
      <c r="V1432" s="15" t="s">
        <v>116</v>
      </c>
      <c r="W1432" s="18" t="s">
        <v>117</v>
      </c>
      <c r="X1432" s="18"/>
      <c r="Y1432" s="15" t="s">
        <v>73</v>
      </c>
      <c r="Z1432" s="18" t="s">
        <v>7088</v>
      </c>
      <c r="AA1432" s="18" t="s">
        <v>119</v>
      </c>
      <c r="AB1432" s="18" t="s">
        <v>120</v>
      </c>
      <c r="AC1432" s="67" t="str">
        <f>+VLOOKUP("*"&amp;L1432&amp;"*",'[2]REGISTROS SANITARIOS'!$D$1192:$E$1303,2,FALSE)</f>
        <v>SI</v>
      </c>
      <c r="AD1432" s="22" t="s">
        <v>1025</v>
      </c>
      <c r="AE1432" s="16">
        <v>45291</v>
      </c>
      <c r="AF1432" s="34" t="s">
        <v>73</v>
      </c>
      <c r="AG1432" s="24"/>
      <c r="AH1432" s="18"/>
      <c r="AI1432" s="18" t="s">
        <v>53</v>
      </c>
      <c r="AJ1432" s="17">
        <v>184250</v>
      </c>
      <c r="AK1432" s="25">
        <v>184200</v>
      </c>
      <c r="AL1432" s="25">
        <v>52</v>
      </c>
      <c r="AM1432" s="35">
        <v>0.19</v>
      </c>
      <c r="AN1432" s="49">
        <f t="shared" si="221"/>
        <v>11398296</v>
      </c>
      <c r="AO1432" s="18"/>
      <c r="AP1432" s="15"/>
      <c r="AQ1432" s="43" t="str">
        <f t="shared" si="222"/>
        <v>MENOR</v>
      </c>
      <c r="AR1432" s="44">
        <f t="shared" si="223"/>
        <v>11401390</v>
      </c>
      <c r="AS1432" s="44">
        <f t="shared" si="224"/>
        <v>9581000</v>
      </c>
      <c r="AT1432" s="44">
        <f t="shared" si="225"/>
        <v>9578400</v>
      </c>
      <c r="AU1432" s="44">
        <f t="shared" si="226"/>
        <v>11398296</v>
      </c>
      <c r="AV1432" s="45" t="b">
        <f t="shared" si="227"/>
        <v>1</v>
      </c>
      <c r="AW1432" s="45" t="b">
        <f t="shared" si="228"/>
        <v>0</v>
      </c>
      <c r="AX1432" s="45"/>
    </row>
    <row r="1433" spans="1:50" s="36" customFormat="1" ht="27.75" customHeight="1" x14ac:dyDescent="0.15">
      <c r="A1433" s="36" t="str">
        <f t="shared" si="220"/>
        <v>DISTRIMEDICAL SAS201010310</v>
      </c>
      <c r="B1433" s="36" t="b">
        <f>+A1433='[1]Anexo 9'!A1433</f>
        <v>0</v>
      </c>
      <c r="C1433" s="18">
        <v>811028725</v>
      </c>
      <c r="D1433" s="18" t="s">
        <v>8795</v>
      </c>
      <c r="E1433" s="15" t="s">
        <v>98</v>
      </c>
      <c r="F1433" s="15" t="s">
        <v>111</v>
      </c>
      <c r="G1433" s="15">
        <f>+VLOOKUP(F1433,[3]Sheet1!$E$3:$G$74,3,FALSE)</f>
        <v>6</v>
      </c>
      <c r="H1433" s="15">
        <f>+VLOOKUP(D1433&amp;F1433,'TD para paquetes'!$E$3:$I$441,5,FALSE)</f>
        <v>6</v>
      </c>
      <c r="I1433" s="15" t="s">
        <v>1025</v>
      </c>
      <c r="J1433" s="15">
        <v>9</v>
      </c>
      <c r="K1433" s="15">
        <v>9</v>
      </c>
      <c r="L1433" s="15">
        <v>201010310</v>
      </c>
      <c r="M1433" s="15" t="s">
        <v>123</v>
      </c>
      <c r="N1433" s="15" t="s">
        <v>101</v>
      </c>
      <c r="O1433" s="18" t="s">
        <v>3007</v>
      </c>
      <c r="P1433" s="22" t="s">
        <v>73</v>
      </c>
      <c r="Q1433" s="15" t="s">
        <v>114</v>
      </c>
      <c r="R1433" s="18" t="s">
        <v>3158</v>
      </c>
      <c r="S1433" s="22" t="b">
        <f t="shared" si="229"/>
        <v>0</v>
      </c>
      <c r="T1433" s="18"/>
      <c r="U1433" s="18" t="s">
        <v>3158</v>
      </c>
      <c r="V1433" s="15" t="s">
        <v>116</v>
      </c>
      <c r="W1433" s="18" t="s">
        <v>117</v>
      </c>
      <c r="X1433" s="18"/>
      <c r="Y1433" s="15" t="s">
        <v>73</v>
      </c>
      <c r="Z1433" s="18" t="s">
        <v>7088</v>
      </c>
      <c r="AA1433" s="18" t="s">
        <v>119</v>
      </c>
      <c r="AB1433" s="18" t="s">
        <v>120</v>
      </c>
      <c r="AC1433" s="67" t="str">
        <f>+VLOOKUP("*"&amp;L1433&amp;"*",'[2]REGISTROS SANITARIOS'!$D$1192:$E$1303,2,FALSE)</f>
        <v>SI</v>
      </c>
      <c r="AD1433" s="22" t="s">
        <v>1025</v>
      </c>
      <c r="AE1433" s="16">
        <v>45291</v>
      </c>
      <c r="AF1433" s="34" t="s">
        <v>73</v>
      </c>
      <c r="AG1433" s="24"/>
      <c r="AH1433" s="18"/>
      <c r="AI1433" s="18" t="s">
        <v>53</v>
      </c>
      <c r="AJ1433" s="17">
        <v>5500</v>
      </c>
      <c r="AK1433" s="25">
        <v>5500</v>
      </c>
      <c r="AL1433" s="25">
        <v>52</v>
      </c>
      <c r="AM1433" s="35">
        <v>0.19</v>
      </c>
      <c r="AN1433" s="49">
        <f t="shared" si="221"/>
        <v>340340</v>
      </c>
      <c r="AO1433" s="18"/>
      <c r="AP1433" s="15"/>
      <c r="AQ1433" s="43" t="str">
        <f t="shared" si="222"/>
        <v>SI</v>
      </c>
      <c r="AR1433" s="44">
        <f t="shared" si="223"/>
        <v>340340</v>
      </c>
      <c r="AS1433" s="44">
        <f t="shared" si="224"/>
        <v>286000</v>
      </c>
      <c r="AT1433" s="44">
        <f t="shared" si="225"/>
        <v>286000</v>
      </c>
      <c r="AU1433" s="44">
        <f t="shared" si="226"/>
        <v>340340</v>
      </c>
      <c r="AV1433" s="45" t="b">
        <f t="shared" si="227"/>
        <v>1</v>
      </c>
      <c r="AW1433" s="45" t="b">
        <f t="shared" si="228"/>
        <v>0</v>
      </c>
      <c r="AX1433" s="45"/>
    </row>
    <row r="1434" spans="1:50" s="36" customFormat="1" ht="27.75" customHeight="1" x14ac:dyDescent="0.15">
      <c r="A1434" s="36" t="str">
        <f t="shared" si="220"/>
        <v>DISTRIMEDICAL SAS201010410</v>
      </c>
      <c r="B1434" s="36" t="b">
        <f>+A1434='[1]Anexo 9'!A1434</f>
        <v>0</v>
      </c>
      <c r="C1434" s="18">
        <v>811028725</v>
      </c>
      <c r="D1434" s="18" t="s">
        <v>8795</v>
      </c>
      <c r="E1434" s="15" t="s">
        <v>98</v>
      </c>
      <c r="F1434" s="15" t="s">
        <v>111</v>
      </c>
      <c r="G1434" s="15">
        <f>+VLOOKUP(F1434,[3]Sheet1!$E$3:$G$74,3,FALSE)</f>
        <v>6</v>
      </c>
      <c r="H1434" s="15">
        <f>+VLOOKUP(D1434&amp;F1434,'TD para paquetes'!$E$3:$I$441,5,FALSE)</f>
        <v>6</v>
      </c>
      <c r="I1434" s="15" t="s">
        <v>1025</v>
      </c>
      <c r="J1434" s="15">
        <v>9</v>
      </c>
      <c r="K1434" s="15">
        <v>9</v>
      </c>
      <c r="L1434" s="15">
        <v>201010410</v>
      </c>
      <c r="M1434" s="15" t="s">
        <v>125</v>
      </c>
      <c r="N1434" s="15" t="s">
        <v>101</v>
      </c>
      <c r="O1434" s="18" t="s">
        <v>4587</v>
      </c>
      <c r="P1434" s="22" t="s">
        <v>73</v>
      </c>
      <c r="Q1434" s="15" t="s">
        <v>114</v>
      </c>
      <c r="R1434" s="18" t="s">
        <v>3158</v>
      </c>
      <c r="S1434" s="22" t="b">
        <f t="shared" si="229"/>
        <v>0</v>
      </c>
      <c r="T1434" s="18"/>
      <c r="U1434" s="18" t="s">
        <v>3158</v>
      </c>
      <c r="V1434" s="15" t="s">
        <v>116</v>
      </c>
      <c r="W1434" s="18" t="s">
        <v>117</v>
      </c>
      <c r="X1434" s="18"/>
      <c r="Y1434" s="15" t="s">
        <v>73</v>
      </c>
      <c r="Z1434" s="18" t="s">
        <v>7088</v>
      </c>
      <c r="AA1434" s="18" t="s">
        <v>119</v>
      </c>
      <c r="AB1434" s="18" t="s">
        <v>120</v>
      </c>
      <c r="AC1434" s="67" t="str">
        <f>+VLOOKUP("*"&amp;L1434&amp;"*",'[2]REGISTROS SANITARIOS'!$D$1192:$E$1303,2,FALSE)</f>
        <v>SI</v>
      </c>
      <c r="AD1434" s="22" t="s">
        <v>1025</v>
      </c>
      <c r="AE1434" s="16">
        <v>45291</v>
      </c>
      <c r="AF1434" s="34" t="s">
        <v>73</v>
      </c>
      <c r="AG1434" s="24"/>
      <c r="AH1434" s="18"/>
      <c r="AI1434" s="18" t="s">
        <v>53</v>
      </c>
      <c r="AJ1434" s="17">
        <v>15125</v>
      </c>
      <c r="AK1434" s="25">
        <v>15100</v>
      </c>
      <c r="AL1434" s="25">
        <v>52</v>
      </c>
      <c r="AM1434" s="35">
        <v>0.19</v>
      </c>
      <c r="AN1434" s="49">
        <f t="shared" si="221"/>
        <v>934388</v>
      </c>
      <c r="AO1434" s="18"/>
      <c r="AP1434" s="15"/>
      <c r="AQ1434" s="43" t="str">
        <f t="shared" si="222"/>
        <v>MENOR</v>
      </c>
      <c r="AR1434" s="44">
        <f t="shared" si="223"/>
        <v>935934.99999999988</v>
      </c>
      <c r="AS1434" s="44">
        <f t="shared" si="224"/>
        <v>786500</v>
      </c>
      <c r="AT1434" s="44">
        <f t="shared" si="225"/>
        <v>785200</v>
      </c>
      <c r="AU1434" s="44">
        <f t="shared" si="226"/>
        <v>934387.99999999988</v>
      </c>
      <c r="AV1434" s="45" t="b">
        <f t="shared" si="227"/>
        <v>1</v>
      </c>
      <c r="AW1434" s="45" t="b">
        <f t="shared" si="228"/>
        <v>0</v>
      </c>
      <c r="AX1434" s="45"/>
    </row>
    <row r="1435" spans="1:50" s="36" customFormat="1" ht="27.75" customHeight="1" x14ac:dyDescent="0.15">
      <c r="A1435" s="36" t="str">
        <f t="shared" si="220"/>
        <v>DISTRIMEDICAL SAS201010510</v>
      </c>
      <c r="B1435" s="36" t="b">
        <f>+A1435='[1]Anexo 9'!A1435</f>
        <v>0</v>
      </c>
      <c r="C1435" s="18">
        <v>811028725</v>
      </c>
      <c r="D1435" s="18" t="s">
        <v>8795</v>
      </c>
      <c r="E1435" s="15" t="s">
        <v>98</v>
      </c>
      <c r="F1435" s="15" t="s">
        <v>111</v>
      </c>
      <c r="G1435" s="15">
        <f>+VLOOKUP(F1435,[3]Sheet1!$E$3:$G$74,3,FALSE)</f>
        <v>6</v>
      </c>
      <c r="H1435" s="15">
        <f>+VLOOKUP(D1435&amp;F1435,'TD para paquetes'!$E$3:$I$441,5,FALSE)</f>
        <v>6</v>
      </c>
      <c r="I1435" s="15" t="s">
        <v>1025</v>
      </c>
      <c r="J1435" s="15">
        <v>9</v>
      </c>
      <c r="K1435" s="15">
        <v>9</v>
      </c>
      <c r="L1435" s="15">
        <v>201010510</v>
      </c>
      <c r="M1435" s="15" t="s">
        <v>127</v>
      </c>
      <c r="N1435" s="15" t="s">
        <v>101</v>
      </c>
      <c r="O1435" s="18" t="s">
        <v>4588</v>
      </c>
      <c r="P1435" s="22" t="s">
        <v>73</v>
      </c>
      <c r="Q1435" s="15" t="s">
        <v>114</v>
      </c>
      <c r="R1435" s="18" t="s">
        <v>3158</v>
      </c>
      <c r="S1435" s="22" t="b">
        <f t="shared" si="229"/>
        <v>0</v>
      </c>
      <c r="T1435" s="18"/>
      <c r="U1435" s="18" t="s">
        <v>3158</v>
      </c>
      <c r="V1435" s="15" t="s">
        <v>116</v>
      </c>
      <c r="W1435" s="18" t="s">
        <v>117</v>
      </c>
      <c r="X1435" s="18"/>
      <c r="Y1435" s="15" t="s">
        <v>73</v>
      </c>
      <c r="Z1435" s="18" t="s">
        <v>7088</v>
      </c>
      <c r="AA1435" s="18" t="s">
        <v>119</v>
      </c>
      <c r="AB1435" s="18" t="s">
        <v>120</v>
      </c>
      <c r="AC1435" s="67" t="str">
        <f>+VLOOKUP("*"&amp;L1435&amp;"*",'[2]REGISTROS SANITARIOS'!$D$1192:$E$1303,2,FALSE)</f>
        <v>SI</v>
      </c>
      <c r="AD1435" s="22" t="s">
        <v>1025</v>
      </c>
      <c r="AE1435" s="16">
        <v>45291</v>
      </c>
      <c r="AF1435" s="34" t="s">
        <v>73</v>
      </c>
      <c r="AG1435" s="24"/>
      <c r="AH1435" s="18"/>
      <c r="AI1435" s="18" t="s">
        <v>53</v>
      </c>
      <c r="AJ1435" s="17">
        <v>2750</v>
      </c>
      <c r="AK1435" s="25">
        <v>2700</v>
      </c>
      <c r="AL1435" s="25">
        <v>52</v>
      </c>
      <c r="AM1435" s="35">
        <v>0.19</v>
      </c>
      <c r="AN1435" s="49">
        <f t="shared" si="221"/>
        <v>167076</v>
      </c>
      <c r="AO1435" s="18"/>
      <c r="AP1435" s="15"/>
      <c r="AQ1435" s="43" t="str">
        <f t="shared" si="222"/>
        <v>MENOR</v>
      </c>
      <c r="AR1435" s="44">
        <f t="shared" si="223"/>
        <v>170170</v>
      </c>
      <c r="AS1435" s="44">
        <f t="shared" si="224"/>
        <v>143000</v>
      </c>
      <c r="AT1435" s="44">
        <f t="shared" si="225"/>
        <v>140400</v>
      </c>
      <c r="AU1435" s="44">
        <f t="shared" si="226"/>
        <v>167076</v>
      </c>
      <c r="AV1435" s="45" t="b">
        <f t="shared" si="227"/>
        <v>1</v>
      </c>
      <c r="AW1435" s="45" t="b">
        <f t="shared" si="228"/>
        <v>0</v>
      </c>
      <c r="AX1435" s="45"/>
    </row>
    <row r="1436" spans="1:50" s="36" customFormat="1" ht="27.75" customHeight="1" x14ac:dyDescent="0.15">
      <c r="A1436" s="36" t="str">
        <f t="shared" si="220"/>
        <v>DISTRIMEDICAL SAS201010610</v>
      </c>
      <c r="B1436" s="36" t="b">
        <f>+A1436='[1]Anexo 9'!A1436</f>
        <v>0</v>
      </c>
      <c r="C1436" s="18">
        <v>811028725</v>
      </c>
      <c r="D1436" s="18" t="s">
        <v>8795</v>
      </c>
      <c r="E1436" s="15" t="s">
        <v>98</v>
      </c>
      <c r="F1436" s="15" t="s">
        <v>111</v>
      </c>
      <c r="G1436" s="15">
        <f>+VLOOKUP(F1436,[3]Sheet1!$E$3:$G$74,3,FALSE)</f>
        <v>6</v>
      </c>
      <c r="H1436" s="15">
        <f>+VLOOKUP(D1436&amp;F1436,'TD para paquetes'!$E$3:$I$441,5,FALSE)</f>
        <v>6</v>
      </c>
      <c r="I1436" s="15" t="s">
        <v>1025</v>
      </c>
      <c r="J1436" s="15">
        <v>9</v>
      </c>
      <c r="K1436" s="15">
        <v>9</v>
      </c>
      <c r="L1436" s="15">
        <v>201010610</v>
      </c>
      <c r="M1436" s="15" t="s">
        <v>129</v>
      </c>
      <c r="N1436" s="15" t="s">
        <v>101</v>
      </c>
      <c r="O1436" s="18" t="s">
        <v>3008</v>
      </c>
      <c r="P1436" s="22" t="s">
        <v>73</v>
      </c>
      <c r="Q1436" s="15" t="s">
        <v>114</v>
      </c>
      <c r="R1436" s="18" t="s">
        <v>3158</v>
      </c>
      <c r="S1436" s="22" t="b">
        <f t="shared" si="229"/>
        <v>0</v>
      </c>
      <c r="T1436" s="18"/>
      <c r="U1436" s="18" t="s">
        <v>3158</v>
      </c>
      <c r="V1436" s="15" t="s">
        <v>116</v>
      </c>
      <c r="W1436" s="18" t="s">
        <v>117</v>
      </c>
      <c r="X1436" s="18"/>
      <c r="Y1436" s="15" t="s">
        <v>73</v>
      </c>
      <c r="Z1436" s="18" t="s">
        <v>7088</v>
      </c>
      <c r="AA1436" s="18" t="s">
        <v>119</v>
      </c>
      <c r="AB1436" s="18" t="s">
        <v>120</v>
      </c>
      <c r="AC1436" s="67" t="str">
        <f>+VLOOKUP("*"&amp;L1436&amp;"*",'[2]REGISTROS SANITARIOS'!$D$1192:$E$1303,2,FALSE)</f>
        <v>SI</v>
      </c>
      <c r="AD1436" s="22" t="s">
        <v>1025</v>
      </c>
      <c r="AE1436" s="16">
        <v>45291</v>
      </c>
      <c r="AF1436" s="34" t="s">
        <v>73</v>
      </c>
      <c r="AG1436" s="24"/>
      <c r="AH1436" s="18"/>
      <c r="AI1436" s="18" t="s">
        <v>53</v>
      </c>
      <c r="AJ1436" s="17">
        <v>2200</v>
      </c>
      <c r="AK1436" s="25">
        <v>2200</v>
      </c>
      <c r="AL1436" s="25">
        <v>52</v>
      </c>
      <c r="AM1436" s="35">
        <v>0.19</v>
      </c>
      <c r="AN1436" s="49">
        <f t="shared" si="221"/>
        <v>136136</v>
      </c>
      <c r="AO1436" s="18"/>
      <c r="AP1436" s="15"/>
      <c r="AQ1436" s="43" t="str">
        <f t="shared" si="222"/>
        <v>SI</v>
      </c>
      <c r="AR1436" s="44">
        <f t="shared" si="223"/>
        <v>136136</v>
      </c>
      <c r="AS1436" s="44">
        <f t="shared" si="224"/>
        <v>114400</v>
      </c>
      <c r="AT1436" s="44">
        <f t="shared" si="225"/>
        <v>114400</v>
      </c>
      <c r="AU1436" s="44">
        <f t="shared" si="226"/>
        <v>136136</v>
      </c>
      <c r="AV1436" s="45" t="b">
        <f t="shared" si="227"/>
        <v>1</v>
      </c>
      <c r="AW1436" s="45" t="b">
        <f t="shared" si="228"/>
        <v>0</v>
      </c>
      <c r="AX1436" s="45"/>
    </row>
    <row r="1437" spans="1:50" s="36" customFormat="1" ht="27.75" customHeight="1" x14ac:dyDescent="0.15">
      <c r="A1437" s="36" t="str">
        <f t="shared" si="220"/>
        <v>DISTRIMEDICAL SAS201011610</v>
      </c>
      <c r="B1437" s="36" t="b">
        <f>+A1437='[1]Anexo 9'!A1437</f>
        <v>0</v>
      </c>
      <c r="C1437" s="18">
        <v>811028725</v>
      </c>
      <c r="D1437" s="18" t="s">
        <v>8795</v>
      </c>
      <c r="E1437" s="15" t="s">
        <v>98</v>
      </c>
      <c r="F1437" s="15" t="s">
        <v>62</v>
      </c>
      <c r="G1437" s="15" t="s">
        <v>3155</v>
      </c>
      <c r="H1437" s="15" t="s">
        <v>3155</v>
      </c>
      <c r="I1437" s="15" t="s">
        <v>3155</v>
      </c>
      <c r="J1437" s="15">
        <v>6</v>
      </c>
      <c r="K1437" s="15" t="s">
        <v>3155</v>
      </c>
      <c r="L1437" s="15">
        <v>201011610</v>
      </c>
      <c r="M1437" s="15" t="s">
        <v>3885</v>
      </c>
      <c r="N1437" s="15" t="s">
        <v>101</v>
      </c>
      <c r="O1437" s="18" t="s">
        <v>4589</v>
      </c>
      <c r="P1437" s="22" t="s">
        <v>73</v>
      </c>
      <c r="Q1437" s="15" t="s">
        <v>101</v>
      </c>
      <c r="R1437" s="18" t="s">
        <v>103</v>
      </c>
      <c r="S1437" s="22" t="s">
        <v>73</v>
      </c>
      <c r="T1437" s="18"/>
      <c r="U1437" s="18" t="s">
        <v>103</v>
      </c>
      <c r="V1437" s="15" t="s">
        <v>6057</v>
      </c>
      <c r="W1437" s="18" t="s">
        <v>6331</v>
      </c>
      <c r="X1437" s="18"/>
      <c r="Y1437" s="15" t="s">
        <v>73</v>
      </c>
      <c r="Z1437" s="18" t="s">
        <v>3781</v>
      </c>
      <c r="AA1437" s="18" t="s">
        <v>7089</v>
      </c>
      <c r="AB1437" s="18" t="s">
        <v>7090</v>
      </c>
      <c r="AC1437" s="67" t="str">
        <f>+VLOOKUP("*"&amp;L1437&amp;"*",'[2]REGISTROS SANITARIOS'!$D$1192:$E$1303,2,FALSE)</f>
        <v>SI</v>
      </c>
      <c r="AD1437" s="22" t="s">
        <v>1025</v>
      </c>
      <c r="AE1437" s="16">
        <v>44244</v>
      </c>
      <c r="AF1437" s="34" t="s">
        <v>68</v>
      </c>
      <c r="AG1437" s="24"/>
      <c r="AH1437" s="18"/>
      <c r="AI1437" s="18" t="s">
        <v>52</v>
      </c>
      <c r="AJ1437" s="17">
        <v>2.75</v>
      </c>
      <c r="AK1437" s="25">
        <v>3</v>
      </c>
      <c r="AL1437" s="25">
        <v>9624</v>
      </c>
      <c r="AM1437" s="35">
        <v>0.19</v>
      </c>
      <c r="AN1437" s="49">
        <f t="shared" si="221"/>
        <v>34357.68</v>
      </c>
      <c r="AO1437" s="18"/>
      <c r="AP1437" s="15"/>
      <c r="AQ1437" s="43" t="str">
        <f t="shared" si="222"/>
        <v>MAYOR</v>
      </c>
      <c r="AR1437" s="44">
        <f t="shared" si="223"/>
        <v>31494.539999999997</v>
      </c>
      <c r="AS1437" s="44">
        <f t="shared" si="224"/>
        <v>26466</v>
      </c>
      <c r="AT1437" s="44">
        <f t="shared" si="225"/>
        <v>28872</v>
      </c>
      <c r="AU1437" s="44">
        <f t="shared" si="226"/>
        <v>34357.68</v>
      </c>
      <c r="AV1437" s="45" t="b">
        <f t="shared" si="227"/>
        <v>1</v>
      </c>
      <c r="AW1437" s="45" t="b">
        <f t="shared" si="228"/>
        <v>0</v>
      </c>
      <c r="AX1437" s="45"/>
    </row>
    <row r="1438" spans="1:50" s="36" customFormat="1" ht="27.75" customHeight="1" x14ac:dyDescent="0.15">
      <c r="A1438" s="36" t="str">
        <f t="shared" si="220"/>
        <v>DISTRIMEDICAL SAS201011510</v>
      </c>
      <c r="B1438" s="36" t="b">
        <f>+A1438='[1]Anexo 9'!A1438</f>
        <v>0</v>
      </c>
      <c r="C1438" s="18">
        <v>811028725</v>
      </c>
      <c r="D1438" s="18" t="s">
        <v>8795</v>
      </c>
      <c r="E1438" s="15" t="s">
        <v>98</v>
      </c>
      <c r="F1438" s="15" t="s">
        <v>99</v>
      </c>
      <c r="G1438" s="15">
        <f>+VLOOKUP(F1438,[3]Sheet1!$E$3:$G$74,3,FALSE)</f>
        <v>2</v>
      </c>
      <c r="H1438" s="15">
        <f>+VLOOKUP(D1438&amp;F1438,'TD para paquetes'!$E$3:$I$441,5,FALSE)</f>
        <v>2</v>
      </c>
      <c r="I1438" s="15" t="s">
        <v>1025</v>
      </c>
      <c r="J1438" s="15">
        <v>7</v>
      </c>
      <c r="K1438" s="15">
        <v>7</v>
      </c>
      <c r="L1438" s="15">
        <v>201011510</v>
      </c>
      <c r="M1438" s="15" t="s">
        <v>109</v>
      </c>
      <c r="N1438" s="15" t="s">
        <v>101</v>
      </c>
      <c r="O1438" s="18" t="s">
        <v>3004</v>
      </c>
      <c r="P1438" s="22" t="s">
        <v>3841</v>
      </c>
      <c r="Q1438" s="15" t="s">
        <v>101</v>
      </c>
      <c r="R1438" s="18" t="s">
        <v>103</v>
      </c>
      <c r="S1438" s="22" t="s">
        <v>73</v>
      </c>
      <c r="T1438" s="18"/>
      <c r="U1438" s="18" t="s">
        <v>103</v>
      </c>
      <c r="V1438" s="15" t="s">
        <v>105</v>
      </c>
      <c r="W1438" s="18" t="s">
        <v>6331</v>
      </c>
      <c r="X1438" s="18"/>
      <c r="Y1438" s="15" t="s">
        <v>73</v>
      </c>
      <c r="Z1438" s="18" t="s">
        <v>3781</v>
      </c>
      <c r="AA1438" s="18" t="s">
        <v>7089</v>
      </c>
      <c r="AB1438" s="18" t="s">
        <v>108</v>
      </c>
      <c r="AC1438" s="67" t="str">
        <f>+VLOOKUP("*"&amp;L1438&amp;"*",'[2]REGISTROS SANITARIOS'!$D$1192:$E$1303,2,FALSE)</f>
        <v>SI</v>
      </c>
      <c r="AD1438" s="22" t="s">
        <v>1025</v>
      </c>
      <c r="AE1438" s="16">
        <v>46242</v>
      </c>
      <c r="AF1438" s="34" t="s">
        <v>73</v>
      </c>
      <c r="AG1438" s="24"/>
      <c r="AH1438" s="18"/>
      <c r="AI1438" s="18" t="s">
        <v>52</v>
      </c>
      <c r="AJ1438" s="17">
        <v>1870</v>
      </c>
      <c r="AK1438" s="25">
        <v>1870</v>
      </c>
      <c r="AL1438" s="25">
        <v>20780</v>
      </c>
      <c r="AM1438" s="35">
        <v>0.19</v>
      </c>
      <c r="AN1438" s="49">
        <f t="shared" si="221"/>
        <v>46241733.999999993</v>
      </c>
      <c r="AO1438" s="18"/>
      <c r="AP1438" s="15"/>
      <c r="AQ1438" s="43" t="str">
        <f t="shared" si="222"/>
        <v>SI</v>
      </c>
      <c r="AR1438" s="44">
        <f t="shared" si="223"/>
        <v>46241733.999999993</v>
      </c>
      <c r="AS1438" s="44">
        <f t="shared" si="224"/>
        <v>38858600</v>
      </c>
      <c r="AT1438" s="44">
        <f t="shared" si="225"/>
        <v>38858600</v>
      </c>
      <c r="AU1438" s="44">
        <f t="shared" si="226"/>
        <v>46241733.999999993</v>
      </c>
      <c r="AV1438" s="45" t="b">
        <f t="shared" si="227"/>
        <v>1</v>
      </c>
      <c r="AW1438" s="45" t="b">
        <f t="shared" si="228"/>
        <v>0</v>
      </c>
      <c r="AX1438" s="45"/>
    </row>
    <row r="1439" spans="1:50" s="36" customFormat="1" ht="27.75" customHeight="1" x14ac:dyDescent="0.15">
      <c r="A1439" s="36" t="str">
        <f t="shared" si="220"/>
        <v>DISTRIMEDICAL SAS201010910</v>
      </c>
      <c r="B1439" s="36" t="b">
        <f>+A1439='[1]Anexo 9'!A1439</f>
        <v>0</v>
      </c>
      <c r="C1439" s="18">
        <v>811028725</v>
      </c>
      <c r="D1439" s="18" t="s">
        <v>8795</v>
      </c>
      <c r="E1439" s="15" t="s">
        <v>98</v>
      </c>
      <c r="F1439" s="15" t="s">
        <v>99</v>
      </c>
      <c r="G1439" s="15">
        <f>+VLOOKUP(F1439,[3]Sheet1!$E$3:$G$74,3,FALSE)</f>
        <v>2</v>
      </c>
      <c r="H1439" s="15">
        <f>+VLOOKUP(D1439&amp;F1439,'TD para paquetes'!$E$3:$I$441,5,FALSE)</f>
        <v>2</v>
      </c>
      <c r="I1439" s="15" t="s">
        <v>1025</v>
      </c>
      <c r="J1439" s="15">
        <v>7</v>
      </c>
      <c r="K1439" s="15">
        <v>7</v>
      </c>
      <c r="L1439" s="15">
        <v>201010910</v>
      </c>
      <c r="M1439" s="15" t="s">
        <v>100</v>
      </c>
      <c r="N1439" s="15" t="s">
        <v>101</v>
      </c>
      <c r="O1439" s="18" t="s">
        <v>3003</v>
      </c>
      <c r="P1439" s="22" t="s">
        <v>3841</v>
      </c>
      <c r="Q1439" s="15" t="s">
        <v>101</v>
      </c>
      <c r="R1439" s="18" t="s">
        <v>103</v>
      </c>
      <c r="S1439" s="22" t="s">
        <v>73</v>
      </c>
      <c r="T1439" s="18"/>
      <c r="U1439" s="18" t="s">
        <v>103</v>
      </c>
      <c r="V1439" s="15" t="s">
        <v>105</v>
      </c>
      <c r="W1439" s="18" t="s">
        <v>6331</v>
      </c>
      <c r="X1439" s="18"/>
      <c r="Y1439" s="15" t="s">
        <v>73</v>
      </c>
      <c r="Z1439" s="18" t="s">
        <v>3781</v>
      </c>
      <c r="AA1439" s="18" t="s">
        <v>7089</v>
      </c>
      <c r="AB1439" s="18" t="s">
        <v>108</v>
      </c>
      <c r="AC1439" s="67" t="str">
        <f>+VLOOKUP("*"&amp;L1439&amp;"*",'[2]REGISTROS SANITARIOS'!$D$1192:$E$1303,2,FALSE)</f>
        <v>SI</v>
      </c>
      <c r="AD1439" s="22" t="s">
        <v>1025</v>
      </c>
      <c r="AE1439" s="16">
        <v>46242</v>
      </c>
      <c r="AF1439" s="34" t="s">
        <v>73</v>
      </c>
      <c r="AG1439" s="24"/>
      <c r="AH1439" s="18"/>
      <c r="AI1439" s="18" t="s">
        <v>52</v>
      </c>
      <c r="AJ1439" s="17">
        <v>137.5</v>
      </c>
      <c r="AK1439" s="25">
        <v>138</v>
      </c>
      <c r="AL1439" s="25">
        <v>21741</v>
      </c>
      <c r="AM1439" s="35">
        <v>0.19</v>
      </c>
      <c r="AN1439" s="49">
        <f t="shared" si="221"/>
        <v>3570307.02</v>
      </c>
      <c r="AO1439" s="18"/>
      <c r="AP1439" s="15"/>
      <c r="AQ1439" s="43" t="str">
        <f t="shared" si="222"/>
        <v>MAYOR</v>
      </c>
      <c r="AR1439" s="44">
        <f t="shared" si="223"/>
        <v>3557371.1249999995</v>
      </c>
      <c r="AS1439" s="44">
        <f t="shared" si="224"/>
        <v>2989387.5</v>
      </c>
      <c r="AT1439" s="44">
        <f t="shared" si="225"/>
        <v>3000258</v>
      </c>
      <c r="AU1439" s="44">
        <f t="shared" si="226"/>
        <v>3570307.0199999996</v>
      </c>
      <c r="AV1439" s="45" t="b">
        <f t="shared" si="227"/>
        <v>1</v>
      </c>
      <c r="AW1439" s="45" t="b">
        <f t="shared" si="228"/>
        <v>0</v>
      </c>
      <c r="AX1439" s="45"/>
    </row>
    <row r="1440" spans="1:50" s="36" customFormat="1" ht="27.75" customHeight="1" x14ac:dyDescent="0.15">
      <c r="A1440" s="36" t="str">
        <f t="shared" si="220"/>
        <v>DISTRIMEDICAL SAS201136710</v>
      </c>
      <c r="B1440" s="36" t="b">
        <f>+A1440='[1]Anexo 9'!A1440</f>
        <v>0</v>
      </c>
      <c r="C1440" s="18">
        <v>811028725</v>
      </c>
      <c r="D1440" s="18" t="s">
        <v>8795</v>
      </c>
      <c r="E1440" s="15" t="s">
        <v>98</v>
      </c>
      <c r="F1440" s="15" t="s">
        <v>2684</v>
      </c>
      <c r="G1440" s="15">
        <f>+VLOOKUP(F1440,[3]Sheet1!$E$3:$G$74,3,FALSE)</f>
        <v>2</v>
      </c>
      <c r="H1440" s="15">
        <f>+VLOOKUP(D1440&amp;F1440,'TD para paquetes'!$E$3:$I$441,5,FALSE)</f>
        <v>2</v>
      </c>
      <c r="I1440" s="15" t="s">
        <v>1025</v>
      </c>
      <c r="J1440" s="15">
        <v>3</v>
      </c>
      <c r="K1440" s="15">
        <v>3</v>
      </c>
      <c r="L1440" s="15">
        <v>201136710</v>
      </c>
      <c r="M1440" s="15" t="s">
        <v>1012</v>
      </c>
      <c r="N1440" s="15" t="s">
        <v>101</v>
      </c>
      <c r="O1440" s="18" t="s">
        <v>3011</v>
      </c>
      <c r="P1440" s="22" t="s">
        <v>3841</v>
      </c>
      <c r="Q1440" s="15" t="s">
        <v>101</v>
      </c>
      <c r="R1440" s="18" t="s">
        <v>103</v>
      </c>
      <c r="S1440" s="22" t="s">
        <v>73</v>
      </c>
      <c r="T1440" s="18"/>
      <c r="U1440" s="18" t="s">
        <v>103</v>
      </c>
      <c r="V1440" s="15" t="s">
        <v>6075</v>
      </c>
      <c r="W1440" s="18" t="s">
        <v>6310</v>
      </c>
      <c r="X1440" s="18"/>
      <c r="Y1440" s="15" t="s">
        <v>73</v>
      </c>
      <c r="Z1440" s="18" t="s">
        <v>7091</v>
      </c>
      <c r="AA1440" s="18" t="s">
        <v>7092</v>
      </c>
      <c r="AB1440" s="18" t="s">
        <v>3010</v>
      </c>
      <c r="AC1440" s="67" t="str">
        <f>+VLOOKUP("*"&amp;L1440&amp;"*",'[2]REGISTROS SANITARIOS'!$D$1192:$E$1303,2,FALSE)</f>
        <v>SI</v>
      </c>
      <c r="AD1440" s="22" t="s">
        <v>1025</v>
      </c>
      <c r="AE1440" s="16">
        <v>46838</v>
      </c>
      <c r="AF1440" s="34" t="s">
        <v>73</v>
      </c>
      <c r="AG1440" s="24"/>
      <c r="AH1440" s="18"/>
      <c r="AI1440" s="18" t="s">
        <v>53</v>
      </c>
      <c r="AJ1440" s="17">
        <v>16.5</v>
      </c>
      <c r="AK1440" s="25">
        <v>17</v>
      </c>
      <c r="AL1440" s="25">
        <v>51343</v>
      </c>
      <c r="AM1440" s="35">
        <v>0.19</v>
      </c>
      <c r="AN1440" s="49">
        <f t="shared" si="221"/>
        <v>1038668.89</v>
      </c>
      <c r="AO1440" s="18"/>
      <c r="AP1440" s="15"/>
      <c r="AQ1440" s="43" t="str">
        <f t="shared" si="222"/>
        <v>MAYOR</v>
      </c>
      <c r="AR1440" s="44">
        <f t="shared" si="223"/>
        <v>1008119.8049999999</v>
      </c>
      <c r="AS1440" s="44">
        <f t="shared" si="224"/>
        <v>847159.5</v>
      </c>
      <c r="AT1440" s="44">
        <f t="shared" si="225"/>
        <v>872831</v>
      </c>
      <c r="AU1440" s="44">
        <f t="shared" si="226"/>
        <v>1038668.89</v>
      </c>
      <c r="AV1440" s="45" t="b">
        <f t="shared" si="227"/>
        <v>1</v>
      </c>
      <c r="AW1440" s="45" t="b">
        <f t="shared" si="228"/>
        <v>0</v>
      </c>
      <c r="AX1440" s="45"/>
    </row>
    <row r="1441" spans="1:50" s="36" customFormat="1" ht="27.75" customHeight="1" x14ac:dyDescent="0.15">
      <c r="A1441" s="36" t="str">
        <f t="shared" si="220"/>
        <v>DISTRIMEDICAL SAS201136610</v>
      </c>
      <c r="B1441" s="36" t="b">
        <f>+A1441='[1]Anexo 9'!A1441</f>
        <v>0</v>
      </c>
      <c r="C1441" s="18">
        <v>811028725</v>
      </c>
      <c r="D1441" s="18" t="s">
        <v>8795</v>
      </c>
      <c r="E1441" s="15" t="s">
        <v>98</v>
      </c>
      <c r="F1441" s="15" t="s">
        <v>2684</v>
      </c>
      <c r="G1441" s="15">
        <f>+VLOOKUP(F1441,[3]Sheet1!$E$3:$G$74,3,FALSE)</f>
        <v>2</v>
      </c>
      <c r="H1441" s="15">
        <f>+VLOOKUP(D1441&amp;F1441,'TD para paquetes'!$E$3:$I$441,5,FALSE)</f>
        <v>2</v>
      </c>
      <c r="I1441" s="15" t="s">
        <v>1025</v>
      </c>
      <c r="J1441" s="15">
        <v>3</v>
      </c>
      <c r="K1441" s="15">
        <v>3</v>
      </c>
      <c r="L1441" s="15">
        <v>201136610</v>
      </c>
      <c r="M1441" s="15" t="s">
        <v>1003</v>
      </c>
      <c r="N1441" s="15" t="s">
        <v>101</v>
      </c>
      <c r="O1441" s="18" t="s">
        <v>3009</v>
      </c>
      <c r="P1441" s="22" t="s">
        <v>3841</v>
      </c>
      <c r="Q1441" s="15" t="s">
        <v>101</v>
      </c>
      <c r="R1441" s="18" t="s">
        <v>103</v>
      </c>
      <c r="S1441" s="22" t="s">
        <v>73</v>
      </c>
      <c r="T1441" s="18"/>
      <c r="U1441" s="18" t="s">
        <v>103</v>
      </c>
      <c r="V1441" s="15" t="s">
        <v>6075</v>
      </c>
      <c r="W1441" s="18" t="s">
        <v>6310</v>
      </c>
      <c r="X1441" s="18"/>
      <c r="Y1441" s="15" t="s">
        <v>73</v>
      </c>
      <c r="Z1441" s="18" t="s">
        <v>7091</v>
      </c>
      <c r="AA1441" s="18" t="s">
        <v>7092</v>
      </c>
      <c r="AB1441" s="18" t="s">
        <v>3010</v>
      </c>
      <c r="AC1441" s="67" t="str">
        <f>+VLOOKUP("*"&amp;L1441&amp;"*",'[2]REGISTROS SANITARIOS'!$D$1192:$E$1303,2,FALSE)</f>
        <v>SI</v>
      </c>
      <c r="AD1441" s="22" t="s">
        <v>1025</v>
      </c>
      <c r="AE1441" s="16">
        <v>46838</v>
      </c>
      <c r="AF1441" s="34" t="s">
        <v>73</v>
      </c>
      <c r="AG1441" s="24"/>
      <c r="AH1441" s="18"/>
      <c r="AI1441" s="18" t="s">
        <v>53</v>
      </c>
      <c r="AJ1441" s="17">
        <v>82.5</v>
      </c>
      <c r="AK1441" s="25">
        <v>83</v>
      </c>
      <c r="AL1441" s="25">
        <v>47092</v>
      </c>
      <c r="AM1441" s="35">
        <v>0.19</v>
      </c>
      <c r="AN1441" s="49">
        <f t="shared" si="221"/>
        <v>4651276.84</v>
      </c>
      <c r="AO1441" s="18"/>
      <c r="AP1441" s="15"/>
      <c r="AQ1441" s="43" t="str">
        <f t="shared" si="222"/>
        <v>MAYOR</v>
      </c>
      <c r="AR1441" s="44">
        <f t="shared" si="223"/>
        <v>4623257.0999999996</v>
      </c>
      <c r="AS1441" s="44">
        <f t="shared" si="224"/>
        <v>3885090</v>
      </c>
      <c r="AT1441" s="44">
        <f t="shared" si="225"/>
        <v>3908636</v>
      </c>
      <c r="AU1441" s="44">
        <f t="shared" si="226"/>
        <v>4651276.84</v>
      </c>
      <c r="AV1441" s="45" t="b">
        <f t="shared" si="227"/>
        <v>1</v>
      </c>
      <c r="AW1441" s="45" t="b">
        <f t="shared" si="228"/>
        <v>0</v>
      </c>
      <c r="AX1441" s="45"/>
    </row>
    <row r="1442" spans="1:50" s="36" customFormat="1" ht="27.75" customHeight="1" x14ac:dyDescent="0.15">
      <c r="A1442" s="36" t="str">
        <f t="shared" si="220"/>
        <v>DISTRIMEDICAL SAS116050103</v>
      </c>
      <c r="B1442" s="36" t="b">
        <f>+A1442='[1]Anexo 9'!A1442</f>
        <v>0</v>
      </c>
      <c r="C1442" s="18">
        <v>811028725</v>
      </c>
      <c r="D1442" s="18" t="s">
        <v>8795</v>
      </c>
      <c r="E1442" s="15" t="s">
        <v>61</v>
      </c>
      <c r="F1442" s="15" t="s">
        <v>62</v>
      </c>
      <c r="G1442" s="15" t="s">
        <v>3155</v>
      </c>
      <c r="H1442" s="15" t="s">
        <v>3155</v>
      </c>
      <c r="I1442" s="15" t="s">
        <v>3155</v>
      </c>
      <c r="J1442" s="15">
        <v>7</v>
      </c>
      <c r="K1442" s="15" t="s">
        <v>3155</v>
      </c>
      <c r="L1442" s="15">
        <v>116050103</v>
      </c>
      <c r="M1442" s="15" t="s">
        <v>1476</v>
      </c>
      <c r="N1442" s="15" t="s">
        <v>499</v>
      </c>
      <c r="O1442" s="18" t="s">
        <v>4590</v>
      </c>
      <c r="P1442" s="22" t="s">
        <v>3841</v>
      </c>
      <c r="Q1442" s="15" t="s">
        <v>1478</v>
      </c>
      <c r="R1442" s="18" t="s">
        <v>3249</v>
      </c>
      <c r="S1442" s="22" t="b">
        <f>+R1442=Q1442</f>
        <v>0</v>
      </c>
      <c r="T1442" s="18"/>
      <c r="U1442" s="18" t="s">
        <v>3249</v>
      </c>
      <c r="V1442" s="15"/>
      <c r="W1442" s="18" t="s">
        <v>6213</v>
      </c>
      <c r="X1442" s="18"/>
      <c r="Y1442" s="15" t="s">
        <v>73</v>
      </c>
      <c r="Z1442" s="18" t="s">
        <v>7002</v>
      </c>
      <c r="AA1442" s="18" t="s">
        <v>1409</v>
      </c>
      <c r="AB1442" s="18" t="s">
        <v>3741</v>
      </c>
      <c r="AC1442" s="67" t="str">
        <f>+VLOOKUP("*"&amp;L1442&amp;"*",'[2]REGISTROS SANITARIOS'!$D$1192:$E$1303,2,FALSE)</f>
        <v>SI</v>
      </c>
      <c r="AD1442" s="22" t="s">
        <v>1025</v>
      </c>
      <c r="AE1442" s="16">
        <v>45586</v>
      </c>
      <c r="AF1442" s="34" t="s">
        <v>73</v>
      </c>
      <c r="AG1442" s="24">
        <v>19968918</v>
      </c>
      <c r="AH1442" s="18">
        <v>1</v>
      </c>
      <c r="AI1442" s="18">
        <v>0</v>
      </c>
      <c r="AJ1442" s="17">
        <v>192.5</v>
      </c>
      <c r="AK1442" s="25">
        <v>192</v>
      </c>
      <c r="AL1442" s="25">
        <v>111000</v>
      </c>
      <c r="AM1442" s="35">
        <v>0</v>
      </c>
      <c r="AN1442" s="49">
        <f t="shared" si="221"/>
        <v>21312000</v>
      </c>
      <c r="AO1442" s="18"/>
      <c r="AP1442" s="15"/>
      <c r="AQ1442" s="43" t="str">
        <f t="shared" si="222"/>
        <v>MENOR</v>
      </c>
      <c r="AR1442" s="44">
        <f t="shared" si="223"/>
        <v>21367500</v>
      </c>
      <c r="AS1442" s="44">
        <f t="shared" si="224"/>
        <v>21367500</v>
      </c>
      <c r="AT1442" s="44">
        <f t="shared" si="225"/>
        <v>21312000</v>
      </c>
      <c r="AU1442" s="44">
        <f t="shared" si="226"/>
        <v>21312000</v>
      </c>
      <c r="AV1442" s="45" t="b">
        <f t="shared" si="227"/>
        <v>1</v>
      </c>
      <c r="AW1442" s="45" t="b">
        <f t="shared" si="228"/>
        <v>0</v>
      </c>
      <c r="AX1442" s="45"/>
    </row>
    <row r="1443" spans="1:50" s="36" customFormat="1" ht="27.75" customHeight="1" x14ac:dyDescent="0.15">
      <c r="A1443" s="36" t="str">
        <f t="shared" si="220"/>
        <v>DISTRIMEDICAL SAS201152501</v>
      </c>
      <c r="B1443" s="36" t="b">
        <f>+A1443='[1]Anexo 9'!A1443</f>
        <v>0</v>
      </c>
      <c r="C1443" s="18">
        <v>811028725</v>
      </c>
      <c r="D1443" s="18" t="s">
        <v>8795</v>
      </c>
      <c r="E1443" s="15" t="s">
        <v>98</v>
      </c>
      <c r="F1443" s="15" t="s">
        <v>62</v>
      </c>
      <c r="G1443" s="15" t="s">
        <v>3155</v>
      </c>
      <c r="H1443" s="15" t="s">
        <v>3155</v>
      </c>
      <c r="I1443" s="15" t="s">
        <v>3155</v>
      </c>
      <c r="J1443" s="15">
        <v>9</v>
      </c>
      <c r="K1443" s="15" t="s">
        <v>3155</v>
      </c>
      <c r="L1443" s="15">
        <v>201152501</v>
      </c>
      <c r="M1443" s="15" t="s">
        <v>2796</v>
      </c>
      <c r="N1443" s="15" t="s">
        <v>2797</v>
      </c>
      <c r="O1443" s="18" t="s">
        <v>3061</v>
      </c>
      <c r="P1443" s="22" t="s">
        <v>3841</v>
      </c>
      <c r="Q1443" s="15" t="s">
        <v>2799</v>
      </c>
      <c r="R1443" s="18" t="s">
        <v>103</v>
      </c>
      <c r="S1443" s="22" t="b">
        <f>+R1443=Q1443</f>
        <v>0</v>
      </c>
      <c r="T1443" s="18"/>
      <c r="U1443" s="18" t="s">
        <v>103</v>
      </c>
      <c r="V1443" s="15" t="s">
        <v>2800</v>
      </c>
      <c r="W1443" s="18" t="s">
        <v>3163</v>
      </c>
      <c r="X1443" s="18"/>
      <c r="Y1443" s="15" t="s">
        <v>73</v>
      </c>
      <c r="Z1443" s="18" t="s">
        <v>7093</v>
      </c>
      <c r="AA1443" s="18" t="s">
        <v>7094</v>
      </c>
      <c r="AB1443" s="18" t="s">
        <v>7095</v>
      </c>
      <c r="AC1443" s="67" t="str">
        <f>+VLOOKUP("*"&amp;L1443&amp;"*",'[2]REGISTROS SANITARIOS'!$D$1192:$E$1303,2,FALSE)</f>
        <v>SI</v>
      </c>
      <c r="AD1443" s="22" t="s">
        <v>1025</v>
      </c>
      <c r="AE1443" s="16">
        <v>45782</v>
      </c>
      <c r="AF1443" s="34" t="s">
        <v>73</v>
      </c>
      <c r="AG1443" s="24">
        <v>30321</v>
      </c>
      <c r="AH1443" s="18">
        <v>7</v>
      </c>
      <c r="AI1443" s="18" t="s">
        <v>54</v>
      </c>
      <c r="AJ1443" s="17">
        <v>8250</v>
      </c>
      <c r="AK1443" s="25">
        <v>8250</v>
      </c>
      <c r="AL1443" s="25">
        <v>3808</v>
      </c>
      <c r="AM1443" s="35">
        <v>0</v>
      </c>
      <c r="AN1443" s="49">
        <f t="shared" si="221"/>
        <v>31416000</v>
      </c>
      <c r="AO1443" s="18"/>
      <c r="AP1443" s="15"/>
      <c r="AQ1443" s="43" t="str">
        <f t="shared" si="222"/>
        <v>SI</v>
      </c>
      <c r="AR1443" s="44">
        <f t="shared" si="223"/>
        <v>31416000</v>
      </c>
      <c r="AS1443" s="44">
        <f t="shared" si="224"/>
        <v>31416000</v>
      </c>
      <c r="AT1443" s="44">
        <f t="shared" si="225"/>
        <v>31416000</v>
      </c>
      <c r="AU1443" s="44">
        <f t="shared" si="226"/>
        <v>31416000</v>
      </c>
      <c r="AV1443" s="45" t="b">
        <f t="shared" si="227"/>
        <v>1</v>
      </c>
      <c r="AW1443" s="45" t="b">
        <f t="shared" si="228"/>
        <v>1</v>
      </c>
      <c r="AX1443" s="45"/>
    </row>
    <row r="1444" spans="1:50" s="36" customFormat="1" ht="27.75" customHeight="1" x14ac:dyDescent="0.15">
      <c r="A1444" s="36" t="str">
        <f t="shared" si="220"/>
        <v>DISTRIMEDICAL SAS204040610</v>
      </c>
      <c r="B1444" s="36" t="b">
        <f>+A1444='[1]Anexo 9'!A1444</f>
        <v>0</v>
      </c>
      <c r="C1444" s="18">
        <v>811028725</v>
      </c>
      <c r="D1444" s="18" t="s">
        <v>8795</v>
      </c>
      <c r="E1444" s="15" t="s">
        <v>98</v>
      </c>
      <c r="F1444" s="15" t="s">
        <v>62</v>
      </c>
      <c r="G1444" s="15" t="s">
        <v>3155</v>
      </c>
      <c r="H1444" s="15" t="s">
        <v>3155</v>
      </c>
      <c r="I1444" s="15" t="s">
        <v>3155</v>
      </c>
      <c r="J1444" s="15">
        <v>2</v>
      </c>
      <c r="K1444" s="15" t="s">
        <v>3155</v>
      </c>
      <c r="L1444" s="15">
        <v>204040610</v>
      </c>
      <c r="M1444" s="15" t="s">
        <v>2843</v>
      </c>
      <c r="N1444" s="15" t="s">
        <v>101</v>
      </c>
      <c r="O1444" s="18" t="s">
        <v>4591</v>
      </c>
      <c r="P1444" s="22" t="s">
        <v>3841</v>
      </c>
      <c r="Q1444" s="15" t="s">
        <v>248</v>
      </c>
      <c r="R1444" s="18" t="s">
        <v>3245</v>
      </c>
      <c r="S1444" s="22" t="b">
        <f>+R1444=Q1444</f>
        <v>0</v>
      </c>
      <c r="T1444" s="18"/>
      <c r="U1444" s="18" t="s">
        <v>3245</v>
      </c>
      <c r="V1444" s="15" t="s">
        <v>2845</v>
      </c>
      <c r="W1444" s="18" t="s">
        <v>2779</v>
      </c>
      <c r="X1444" s="18"/>
      <c r="Y1444" s="15" t="s">
        <v>73</v>
      </c>
      <c r="Z1444" s="18" t="s">
        <v>7096</v>
      </c>
      <c r="AA1444" s="18" t="s">
        <v>1402</v>
      </c>
      <c r="AB1444" s="18" t="s">
        <v>7097</v>
      </c>
      <c r="AC1444" s="67" t="str">
        <f>+VLOOKUP("*"&amp;L1444&amp;"*",'[2]REGISTROS SANITARIOS'!$D$1192:$E$1303,2,FALSE)</f>
        <v>SI</v>
      </c>
      <c r="AD1444" s="22" t="s">
        <v>1025</v>
      </c>
      <c r="AE1444" s="16">
        <v>46424</v>
      </c>
      <c r="AF1444" s="34" t="s">
        <v>73</v>
      </c>
      <c r="AG1444" s="24"/>
      <c r="AH1444" s="18"/>
      <c r="AI1444" s="18" t="s">
        <v>54</v>
      </c>
      <c r="AJ1444" s="17">
        <v>385</v>
      </c>
      <c r="AK1444" s="25">
        <v>360</v>
      </c>
      <c r="AL1444" s="25">
        <v>650</v>
      </c>
      <c r="AM1444" s="35">
        <v>0</v>
      </c>
      <c r="AN1444" s="49">
        <f t="shared" si="221"/>
        <v>234000</v>
      </c>
      <c r="AO1444" s="18"/>
      <c r="AP1444" s="15"/>
      <c r="AQ1444" s="43" t="str">
        <f t="shared" si="222"/>
        <v>MENOR</v>
      </c>
      <c r="AR1444" s="44">
        <f t="shared" si="223"/>
        <v>250250</v>
      </c>
      <c r="AS1444" s="44">
        <f t="shared" si="224"/>
        <v>250250</v>
      </c>
      <c r="AT1444" s="44">
        <f t="shared" si="225"/>
        <v>234000</v>
      </c>
      <c r="AU1444" s="44">
        <f t="shared" si="226"/>
        <v>234000</v>
      </c>
      <c r="AV1444" s="45" t="b">
        <f t="shared" si="227"/>
        <v>1</v>
      </c>
      <c r="AW1444" s="45" t="b">
        <f t="shared" si="228"/>
        <v>0</v>
      </c>
      <c r="AX1444" s="45"/>
    </row>
    <row r="1445" spans="1:50" s="36" customFormat="1" ht="27.75" customHeight="1" x14ac:dyDescent="0.15">
      <c r="A1445" s="36" t="str">
        <f t="shared" si="220"/>
        <v>DISTRIMEDICAL SAS201020310</v>
      </c>
      <c r="B1445" s="36" t="b">
        <f>+A1445='[1]Anexo 9'!A1445</f>
        <v>0</v>
      </c>
      <c r="C1445" s="18">
        <v>811028725</v>
      </c>
      <c r="D1445" s="18" t="s">
        <v>8795</v>
      </c>
      <c r="E1445" s="15" t="s">
        <v>98</v>
      </c>
      <c r="F1445" s="15" t="s">
        <v>62</v>
      </c>
      <c r="G1445" s="15" t="s">
        <v>3155</v>
      </c>
      <c r="H1445" s="15" t="s">
        <v>3155</v>
      </c>
      <c r="I1445" s="15" t="s">
        <v>3155</v>
      </c>
      <c r="J1445" s="15">
        <v>12</v>
      </c>
      <c r="K1445" s="15" t="s">
        <v>3155</v>
      </c>
      <c r="L1445" s="15">
        <v>201020310</v>
      </c>
      <c r="M1445" s="15" t="s">
        <v>368</v>
      </c>
      <c r="N1445" s="15" t="s">
        <v>101</v>
      </c>
      <c r="O1445" s="18" t="s">
        <v>3039</v>
      </c>
      <c r="P1445" s="22" t="s">
        <v>3841</v>
      </c>
      <c r="Q1445" s="15" t="s">
        <v>101</v>
      </c>
      <c r="R1445" s="18" t="s">
        <v>103</v>
      </c>
      <c r="S1445" s="22" t="s">
        <v>73</v>
      </c>
      <c r="T1445" s="18"/>
      <c r="U1445" s="18" t="s">
        <v>103</v>
      </c>
      <c r="V1445" s="15" t="s">
        <v>6058</v>
      </c>
      <c r="W1445" s="18" t="s">
        <v>2757</v>
      </c>
      <c r="X1445" s="18"/>
      <c r="Y1445" s="15" t="s">
        <v>73</v>
      </c>
      <c r="Z1445" s="18" t="s">
        <v>2757</v>
      </c>
      <c r="AA1445" s="18" t="s">
        <v>7098</v>
      </c>
      <c r="AB1445" s="18" t="s">
        <v>3038</v>
      </c>
      <c r="AC1445" s="67" t="str">
        <f>+VLOOKUP("*"&amp;L1445&amp;"*",'[2]REGISTROS SANITARIOS'!$D$1192:$E$1303,2,FALSE)</f>
        <v>SI</v>
      </c>
      <c r="AD1445" s="22" t="s">
        <v>1025</v>
      </c>
      <c r="AE1445" s="16">
        <v>47111</v>
      </c>
      <c r="AF1445" s="34" t="s">
        <v>73</v>
      </c>
      <c r="AG1445" s="24"/>
      <c r="AH1445" s="18"/>
      <c r="AI1445" s="18" t="s">
        <v>54</v>
      </c>
      <c r="AJ1445" s="17">
        <v>5500</v>
      </c>
      <c r="AK1445" s="25">
        <v>5500</v>
      </c>
      <c r="AL1445" s="25">
        <v>7546</v>
      </c>
      <c r="AM1445" s="35">
        <v>0.19</v>
      </c>
      <c r="AN1445" s="49">
        <f t="shared" si="221"/>
        <v>49388570</v>
      </c>
      <c r="AO1445" s="18"/>
      <c r="AP1445" s="15"/>
      <c r="AQ1445" s="43" t="str">
        <f t="shared" si="222"/>
        <v>SI</v>
      </c>
      <c r="AR1445" s="44">
        <f t="shared" si="223"/>
        <v>49388570</v>
      </c>
      <c r="AS1445" s="44">
        <f t="shared" si="224"/>
        <v>41503000</v>
      </c>
      <c r="AT1445" s="44">
        <f t="shared" si="225"/>
        <v>41503000</v>
      </c>
      <c r="AU1445" s="44">
        <f t="shared" si="226"/>
        <v>49388570</v>
      </c>
      <c r="AV1445" s="45" t="b">
        <f t="shared" si="227"/>
        <v>1</v>
      </c>
      <c r="AW1445" s="45" t="b">
        <f t="shared" si="228"/>
        <v>0</v>
      </c>
      <c r="AX1445" s="45"/>
    </row>
    <row r="1446" spans="1:50" s="36" customFormat="1" ht="27.75" customHeight="1" x14ac:dyDescent="0.15">
      <c r="A1446" s="36" t="str">
        <f t="shared" si="220"/>
        <v>DISTRIMEDICAL SAS201020710</v>
      </c>
      <c r="B1446" s="36" t="b">
        <f>+A1446='[1]Anexo 9'!A1446</f>
        <v>0</v>
      </c>
      <c r="C1446" s="18">
        <v>811028725</v>
      </c>
      <c r="D1446" s="18" t="s">
        <v>8795</v>
      </c>
      <c r="E1446" s="15" t="s">
        <v>98</v>
      </c>
      <c r="F1446" s="15" t="s">
        <v>62</v>
      </c>
      <c r="G1446" s="15" t="s">
        <v>3155</v>
      </c>
      <c r="H1446" s="15" t="s">
        <v>3155</v>
      </c>
      <c r="I1446" s="15" t="s">
        <v>3155</v>
      </c>
      <c r="J1446" s="15">
        <v>5</v>
      </c>
      <c r="K1446" s="15" t="s">
        <v>3155</v>
      </c>
      <c r="L1446" s="15">
        <v>201020710</v>
      </c>
      <c r="M1446" s="15" t="s">
        <v>2754</v>
      </c>
      <c r="N1446" s="15" t="s">
        <v>101</v>
      </c>
      <c r="O1446" s="18" t="s">
        <v>3040</v>
      </c>
      <c r="P1446" s="22" t="s">
        <v>73</v>
      </c>
      <c r="Q1446" s="15" t="s">
        <v>101</v>
      </c>
      <c r="R1446" s="18" t="s">
        <v>103</v>
      </c>
      <c r="S1446" s="22" t="s">
        <v>73</v>
      </c>
      <c r="T1446" s="18"/>
      <c r="U1446" s="18" t="s">
        <v>103</v>
      </c>
      <c r="V1446" s="15" t="s">
        <v>2756</v>
      </c>
      <c r="W1446" s="18" t="s">
        <v>2757</v>
      </c>
      <c r="X1446" s="18"/>
      <c r="Y1446" s="15" t="s">
        <v>73</v>
      </c>
      <c r="Z1446" s="18" t="s">
        <v>2757</v>
      </c>
      <c r="AA1446" s="18" t="s">
        <v>7098</v>
      </c>
      <c r="AB1446" s="18" t="s">
        <v>2759</v>
      </c>
      <c r="AC1446" s="67" t="str">
        <f>+VLOOKUP("*"&amp;L1446&amp;"*",'[2]REGISTROS SANITARIOS'!$D$1192:$E$1303,2,FALSE)</f>
        <v>SI</v>
      </c>
      <c r="AD1446" s="22" t="s">
        <v>1025</v>
      </c>
      <c r="AE1446" s="16">
        <v>46511</v>
      </c>
      <c r="AF1446" s="34" t="s">
        <v>73</v>
      </c>
      <c r="AG1446" s="24"/>
      <c r="AH1446" s="18"/>
      <c r="AI1446" s="18" t="s">
        <v>54</v>
      </c>
      <c r="AJ1446" s="17">
        <v>110</v>
      </c>
      <c r="AK1446" s="25">
        <v>110</v>
      </c>
      <c r="AL1446" s="25">
        <v>13430</v>
      </c>
      <c r="AM1446" s="35">
        <v>0.19</v>
      </c>
      <c r="AN1446" s="49">
        <f t="shared" si="221"/>
        <v>1757987</v>
      </c>
      <c r="AO1446" s="18"/>
      <c r="AP1446" s="15"/>
      <c r="AQ1446" s="43" t="str">
        <f t="shared" si="222"/>
        <v>SI</v>
      </c>
      <c r="AR1446" s="44">
        <f t="shared" si="223"/>
        <v>1757986.9999999998</v>
      </c>
      <c r="AS1446" s="44">
        <f t="shared" si="224"/>
        <v>1477300</v>
      </c>
      <c r="AT1446" s="44">
        <f t="shared" si="225"/>
        <v>1477300</v>
      </c>
      <c r="AU1446" s="44">
        <f t="shared" si="226"/>
        <v>1757986.9999999998</v>
      </c>
      <c r="AV1446" s="45" t="b">
        <f t="shared" si="227"/>
        <v>1</v>
      </c>
      <c r="AW1446" s="45" t="b">
        <f t="shared" si="228"/>
        <v>0</v>
      </c>
      <c r="AX1446" s="45"/>
    </row>
    <row r="1447" spans="1:50" s="36" customFormat="1" ht="27.75" customHeight="1" x14ac:dyDescent="0.15">
      <c r="A1447" s="36" t="str">
        <f t="shared" si="220"/>
        <v>DISTRIMEDICAL SAS201020110</v>
      </c>
      <c r="B1447" s="36" t="b">
        <f>+A1447='[1]Anexo 9'!A1447</f>
        <v>0</v>
      </c>
      <c r="C1447" s="18">
        <v>811028725</v>
      </c>
      <c r="D1447" s="18" t="s">
        <v>8795</v>
      </c>
      <c r="E1447" s="15" t="s">
        <v>98</v>
      </c>
      <c r="F1447" s="15" t="s">
        <v>62</v>
      </c>
      <c r="G1447" s="15" t="s">
        <v>3155</v>
      </c>
      <c r="H1447" s="15" t="s">
        <v>3155</v>
      </c>
      <c r="I1447" s="15" t="s">
        <v>3155</v>
      </c>
      <c r="J1447" s="15">
        <v>2</v>
      </c>
      <c r="K1447" s="15" t="s">
        <v>3155</v>
      </c>
      <c r="L1447" s="15">
        <v>201020110</v>
      </c>
      <c r="M1447" s="15" t="s">
        <v>2747</v>
      </c>
      <c r="N1447" s="15" t="s">
        <v>101</v>
      </c>
      <c r="O1447" s="18" t="s">
        <v>3037</v>
      </c>
      <c r="P1447" s="22" t="s">
        <v>73</v>
      </c>
      <c r="Q1447" s="15" t="s">
        <v>101</v>
      </c>
      <c r="R1447" s="18" t="s">
        <v>5753</v>
      </c>
      <c r="S1447" s="22" t="b">
        <f>+R1447=Q1447</f>
        <v>0</v>
      </c>
      <c r="T1447" s="18"/>
      <c r="U1447" s="18" t="s">
        <v>5753</v>
      </c>
      <c r="V1447" s="15" t="s">
        <v>2750</v>
      </c>
      <c r="W1447" s="18" t="s">
        <v>1738</v>
      </c>
      <c r="X1447" s="18"/>
      <c r="Y1447" s="15" t="s">
        <v>73</v>
      </c>
      <c r="Z1447" s="18" t="s">
        <v>1738</v>
      </c>
      <c r="AA1447" s="18" t="s">
        <v>119</v>
      </c>
      <c r="AB1447" s="18" t="s">
        <v>7099</v>
      </c>
      <c r="AC1447" s="67" t="str">
        <f>+VLOOKUP("*"&amp;L1447&amp;"*",'[2]REGISTROS SANITARIOS'!$D$1192:$E$1303,2,FALSE)</f>
        <v>SI</v>
      </c>
      <c r="AD1447" s="22" t="s">
        <v>1025</v>
      </c>
      <c r="AE1447" s="16">
        <v>47698</v>
      </c>
      <c r="AF1447" s="34" t="s">
        <v>73</v>
      </c>
      <c r="AG1447" s="24"/>
      <c r="AH1447" s="18"/>
      <c r="AI1447" s="18" t="s">
        <v>57</v>
      </c>
      <c r="AJ1447" s="17">
        <v>110</v>
      </c>
      <c r="AK1447" s="25">
        <v>96</v>
      </c>
      <c r="AL1447" s="25">
        <v>12629</v>
      </c>
      <c r="AM1447" s="35">
        <v>0</v>
      </c>
      <c r="AN1447" s="49">
        <f t="shared" si="221"/>
        <v>1212384</v>
      </c>
      <c r="AO1447" s="18"/>
      <c r="AP1447" s="15"/>
      <c r="AQ1447" s="43" t="str">
        <f t="shared" si="222"/>
        <v>MENOR</v>
      </c>
      <c r="AR1447" s="44">
        <f t="shared" si="223"/>
        <v>1389190</v>
      </c>
      <c r="AS1447" s="44">
        <f t="shared" si="224"/>
        <v>1389190</v>
      </c>
      <c r="AT1447" s="44">
        <f t="shared" si="225"/>
        <v>1212384</v>
      </c>
      <c r="AU1447" s="44">
        <f t="shared" si="226"/>
        <v>1212384</v>
      </c>
      <c r="AV1447" s="45" t="b">
        <f t="shared" si="227"/>
        <v>1</v>
      </c>
      <c r="AW1447" s="45" t="b">
        <f t="shared" si="228"/>
        <v>0</v>
      </c>
      <c r="AX1447" s="45"/>
    </row>
    <row r="1448" spans="1:50" s="36" customFormat="1" ht="27.75" customHeight="1" x14ac:dyDescent="0.15">
      <c r="A1448" s="36" t="str">
        <f t="shared" si="220"/>
        <v>DISTRIMEDICAL SAS201181001</v>
      </c>
      <c r="B1448" s="36" t="b">
        <f>+A1448='[1]Anexo 9'!A1448</f>
        <v>0</v>
      </c>
      <c r="C1448" s="18">
        <v>811028725</v>
      </c>
      <c r="D1448" s="18" t="s">
        <v>8795</v>
      </c>
      <c r="E1448" s="15" t="s">
        <v>98</v>
      </c>
      <c r="F1448" s="15" t="s">
        <v>62</v>
      </c>
      <c r="G1448" s="15" t="s">
        <v>3155</v>
      </c>
      <c r="H1448" s="15" t="s">
        <v>3155</v>
      </c>
      <c r="I1448" s="15" t="s">
        <v>3155</v>
      </c>
      <c r="J1448" s="15">
        <v>3</v>
      </c>
      <c r="K1448" s="15" t="s">
        <v>3155</v>
      </c>
      <c r="L1448" s="15">
        <v>201181001</v>
      </c>
      <c r="M1448" s="15" t="s">
        <v>2837</v>
      </c>
      <c r="N1448" s="15" t="s">
        <v>101</v>
      </c>
      <c r="O1448" s="18" t="s">
        <v>3071</v>
      </c>
      <c r="P1448" s="22" t="s">
        <v>3841</v>
      </c>
      <c r="Q1448" s="15" t="s">
        <v>101</v>
      </c>
      <c r="R1448" s="18" t="s">
        <v>103</v>
      </c>
      <c r="S1448" s="22" t="s">
        <v>73</v>
      </c>
      <c r="T1448" s="18"/>
      <c r="U1448" s="18" t="s">
        <v>103</v>
      </c>
      <c r="V1448" s="15" t="s">
        <v>2839</v>
      </c>
      <c r="W1448" s="18" t="s">
        <v>6310</v>
      </c>
      <c r="X1448" s="18"/>
      <c r="Y1448" s="15" t="s">
        <v>68</v>
      </c>
      <c r="Z1448" s="18" t="s">
        <v>7100</v>
      </c>
      <c r="AA1448" s="18" t="s">
        <v>7101</v>
      </c>
      <c r="AB1448" s="18" t="s">
        <v>2842</v>
      </c>
      <c r="AC1448" s="67" t="str">
        <f>+VLOOKUP("*"&amp;L1448&amp;"*",'[2]REGISTROS SANITARIOS'!$D$1192:$E$1303,2,FALSE)</f>
        <v>SI</v>
      </c>
      <c r="AD1448" s="22" t="s">
        <v>1025</v>
      </c>
      <c r="AE1448" s="16">
        <v>46726</v>
      </c>
      <c r="AF1448" s="34" t="s">
        <v>73</v>
      </c>
      <c r="AG1448" s="24"/>
      <c r="AH1448" s="18"/>
      <c r="AI1448" s="18" t="s">
        <v>53</v>
      </c>
      <c r="AJ1448" s="17">
        <v>44</v>
      </c>
      <c r="AK1448" s="25">
        <v>44</v>
      </c>
      <c r="AL1448" s="25">
        <v>73934</v>
      </c>
      <c r="AM1448" s="35">
        <v>0.19</v>
      </c>
      <c r="AN1448" s="49">
        <f t="shared" si="221"/>
        <v>3871184.2399999998</v>
      </c>
      <c r="AO1448" s="18"/>
      <c r="AP1448" s="15"/>
      <c r="AQ1448" s="43" t="str">
        <f t="shared" si="222"/>
        <v>SI</v>
      </c>
      <c r="AR1448" s="44">
        <f t="shared" si="223"/>
        <v>3871184.2399999998</v>
      </c>
      <c r="AS1448" s="44">
        <f t="shared" si="224"/>
        <v>3253096</v>
      </c>
      <c r="AT1448" s="44">
        <f t="shared" si="225"/>
        <v>3253096</v>
      </c>
      <c r="AU1448" s="44">
        <f t="shared" si="226"/>
        <v>3871184.2399999998</v>
      </c>
      <c r="AV1448" s="45" t="b">
        <f t="shared" si="227"/>
        <v>1</v>
      </c>
      <c r="AW1448" s="45" t="b">
        <f t="shared" si="228"/>
        <v>0</v>
      </c>
      <c r="AX1448" s="45"/>
    </row>
    <row r="1449" spans="1:50" s="36" customFormat="1" ht="27.75" customHeight="1" x14ac:dyDescent="0.15">
      <c r="A1449" s="36" t="str">
        <f t="shared" si="220"/>
        <v>DISTRIMEDICAL SAS201150610</v>
      </c>
      <c r="B1449" s="36" t="b">
        <f>+A1449='[1]Anexo 9'!A1449</f>
        <v>0</v>
      </c>
      <c r="C1449" s="18">
        <v>811028725</v>
      </c>
      <c r="D1449" s="18" t="s">
        <v>8795</v>
      </c>
      <c r="E1449" s="15" t="s">
        <v>98</v>
      </c>
      <c r="F1449" s="15" t="s">
        <v>62</v>
      </c>
      <c r="G1449" s="15" t="s">
        <v>3155</v>
      </c>
      <c r="H1449" s="15" t="s">
        <v>3155</v>
      </c>
      <c r="I1449" s="15" t="s">
        <v>3155</v>
      </c>
      <c r="J1449" s="15">
        <v>9</v>
      </c>
      <c r="K1449" s="15" t="s">
        <v>3155</v>
      </c>
      <c r="L1449" s="15">
        <v>201150610</v>
      </c>
      <c r="M1449" s="15" t="s">
        <v>442</v>
      </c>
      <c r="N1449" s="15" t="s">
        <v>101</v>
      </c>
      <c r="O1449" s="18" t="s">
        <v>3057</v>
      </c>
      <c r="P1449" s="22" t="s">
        <v>73</v>
      </c>
      <c r="Q1449" s="15" t="s">
        <v>444</v>
      </c>
      <c r="R1449" s="18" t="s">
        <v>5602</v>
      </c>
      <c r="S1449" s="22" t="b">
        <f>+R1449=Q1449</f>
        <v>0</v>
      </c>
      <c r="T1449" s="18"/>
      <c r="U1449" s="18" t="s">
        <v>5602</v>
      </c>
      <c r="V1449" s="15" t="s">
        <v>6079</v>
      </c>
      <c r="W1449" s="18" t="s">
        <v>2775</v>
      </c>
      <c r="X1449" s="18"/>
      <c r="Y1449" s="15" t="s">
        <v>73</v>
      </c>
      <c r="Z1449" s="18" t="s">
        <v>7102</v>
      </c>
      <c r="AA1449" s="18" t="s">
        <v>7103</v>
      </c>
      <c r="AB1449" s="18" t="s">
        <v>2776</v>
      </c>
      <c r="AC1449" s="67" t="str">
        <f>+VLOOKUP("*"&amp;L1449&amp;"*",'[2]REGISTROS SANITARIOS'!$D$1192:$E$1303,2,FALSE)</f>
        <v>SI</v>
      </c>
      <c r="AD1449" s="22" t="s">
        <v>1025</v>
      </c>
      <c r="AE1449" s="16">
        <v>46645</v>
      </c>
      <c r="AF1449" s="34" t="s">
        <v>73</v>
      </c>
      <c r="AG1449" s="24"/>
      <c r="AH1449" s="18"/>
      <c r="AI1449" s="18" t="s">
        <v>53</v>
      </c>
      <c r="AJ1449" s="17">
        <v>16500</v>
      </c>
      <c r="AK1449" s="25">
        <v>16500</v>
      </c>
      <c r="AL1449" s="25">
        <v>2728</v>
      </c>
      <c r="AM1449" s="35">
        <v>0</v>
      </c>
      <c r="AN1449" s="49">
        <f t="shared" si="221"/>
        <v>45012000</v>
      </c>
      <c r="AO1449" s="18"/>
      <c r="AP1449" s="15"/>
      <c r="AQ1449" s="43" t="str">
        <f t="shared" si="222"/>
        <v>SI</v>
      </c>
      <c r="AR1449" s="44">
        <f t="shared" si="223"/>
        <v>45012000</v>
      </c>
      <c r="AS1449" s="44">
        <f t="shared" si="224"/>
        <v>45012000</v>
      </c>
      <c r="AT1449" s="44">
        <f t="shared" si="225"/>
        <v>45012000</v>
      </c>
      <c r="AU1449" s="44">
        <f t="shared" si="226"/>
        <v>45012000</v>
      </c>
      <c r="AV1449" s="45" t="b">
        <f t="shared" si="227"/>
        <v>1</v>
      </c>
      <c r="AW1449" s="45" t="b">
        <f t="shared" si="228"/>
        <v>1</v>
      </c>
      <c r="AX1449" s="45"/>
    </row>
    <row r="1450" spans="1:50" s="36" customFormat="1" ht="27.75" customHeight="1" x14ac:dyDescent="0.15">
      <c r="A1450" s="36" t="str">
        <f t="shared" si="220"/>
        <v>DISTRIMEDICAL SAS201035102</v>
      </c>
      <c r="B1450" s="36" t="b">
        <f>+A1450='[1]Anexo 9'!A1450</f>
        <v>0</v>
      </c>
      <c r="C1450" s="18">
        <v>811028725</v>
      </c>
      <c r="D1450" s="18" t="s">
        <v>8795</v>
      </c>
      <c r="E1450" s="15" t="s">
        <v>98</v>
      </c>
      <c r="F1450" s="15" t="s">
        <v>62</v>
      </c>
      <c r="G1450" s="15" t="s">
        <v>3155</v>
      </c>
      <c r="H1450" s="15" t="s">
        <v>3155</v>
      </c>
      <c r="I1450" s="15" t="s">
        <v>3155</v>
      </c>
      <c r="J1450" s="15">
        <v>6</v>
      </c>
      <c r="K1450" s="15" t="s">
        <v>3155</v>
      </c>
      <c r="L1450" s="15">
        <v>201035102</v>
      </c>
      <c r="M1450" s="15" t="s">
        <v>2761</v>
      </c>
      <c r="N1450" s="15" t="s">
        <v>101</v>
      </c>
      <c r="O1450" s="18" t="s">
        <v>3041</v>
      </c>
      <c r="P1450" s="22" t="s">
        <v>3841</v>
      </c>
      <c r="Q1450" s="15" t="s">
        <v>101</v>
      </c>
      <c r="R1450" s="18" t="s">
        <v>103</v>
      </c>
      <c r="S1450" s="22" t="s">
        <v>73</v>
      </c>
      <c r="T1450" s="18"/>
      <c r="U1450" s="18" t="s">
        <v>103</v>
      </c>
      <c r="V1450" s="15" t="s">
        <v>2762</v>
      </c>
      <c r="W1450" s="18" t="s">
        <v>6310</v>
      </c>
      <c r="X1450" s="18"/>
      <c r="Y1450" s="15" t="s">
        <v>73</v>
      </c>
      <c r="Z1450" s="18" t="s">
        <v>7104</v>
      </c>
      <c r="AA1450" s="18" t="s">
        <v>7105</v>
      </c>
      <c r="AB1450" s="18" t="s">
        <v>3042</v>
      </c>
      <c r="AC1450" s="67" t="str">
        <f>+VLOOKUP("*"&amp;L1450&amp;"*",'[2]REGISTROS SANITARIOS'!$D$1192:$E$1303,2,FALSE)</f>
        <v>SI</v>
      </c>
      <c r="AD1450" s="22" t="s">
        <v>1025</v>
      </c>
      <c r="AE1450" s="16">
        <v>47051</v>
      </c>
      <c r="AF1450" s="34" t="s">
        <v>73</v>
      </c>
      <c r="AG1450" s="24"/>
      <c r="AH1450" s="18"/>
      <c r="AI1450" s="18" t="s">
        <v>53</v>
      </c>
      <c r="AJ1450" s="17">
        <v>82.5</v>
      </c>
      <c r="AK1450" s="25">
        <v>83</v>
      </c>
      <c r="AL1450" s="25">
        <v>1976</v>
      </c>
      <c r="AM1450" s="35">
        <v>0.19</v>
      </c>
      <c r="AN1450" s="49">
        <f t="shared" si="221"/>
        <v>195169.52</v>
      </c>
      <c r="AO1450" s="18"/>
      <c r="AP1450" s="15"/>
      <c r="AQ1450" s="43" t="str">
        <f t="shared" si="222"/>
        <v>MAYOR</v>
      </c>
      <c r="AR1450" s="44">
        <f t="shared" si="223"/>
        <v>193993.80000000002</v>
      </c>
      <c r="AS1450" s="44">
        <f t="shared" si="224"/>
        <v>163020</v>
      </c>
      <c r="AT1450" s="44">
        <f t="shared" si="225"/>
        <v>164008</v>
      </c>
      <c r="AU1450" s="44">
        <f t="shared" si="226"/>
        <v>195169.52000000002</v>
      </c>
      <c r="AV1450" s="45" t="b">
        <f t="shared" si="227"/>
        <v>1</v>
      </c>
      <c r="AW1450" s="45" t="b">
        <f t="shared" si="228"/>
        <v>0</v>
      </c>
      <c r="AX1450" s="45"/>
    </row>
    <row r="1451" spans="1:50" s="36" customFormat="1" ht="27.75" customHeight="1" x14ac:dyDescent="0.15">
      <c r="A1451" s="36" t="str">
        <f t="shared" si="220"/>
        <v>DISTRIMEDICAL SAS201044019</v>
      </c>
      <c r="B1451" s="36" t="b">
        <f>+A1451='[1]Anexo 9'!A1451</f>
        <v>0</v>
      </c>
      <c r="C1451" s="18">
        <v>811028725</v>
      </c>
      <c r="D1451" s="18" t="s">
        <v>8795</v>
      </c>
      <c r="E1451" s="15" t="s">
        <v>98</v>
      </c>
      <c r="F1451" s="15" t="s">
        <v>62</v>
      </c>
      <c r="G1451" s="15" t="s">
        <v>3155</v>
      </c>
      <c r="H1451" s="15" t="s">
        <v>3155</v>
      </c>
      <c r="I1451" s="15" t="s">
        <v>3155</v>
      </c>
      <c r="J1451" s="15">
        <v>6</v>
      </c>
      <c r="K1451" s="15" t="s">
        <v>3155</v>
      </c>
      <c r="L1451" s="15">
        <v>201044019</v>
      </c>
      <c r="M1451" s="15" t="s">
        <v>380</v>
      </c>
      <c r="N1451" s="15" t="s">
        <v>101</v>
      </c>
      <c r="O1451" s="18" t="s">
        <v>3047</v>
      </c>
      <c r="P1451" s="22" t="s">
        <v>3841</v>
      </c>
      <c r="Q1451" s="15" t="s">
        <v>382</v>
      </c>
      <c r="R1451" s="18" t="s">
        <v>103</v>
      </c>
      <c r="S1451" s="22" t="b">
        <f t="shared" ref="S1451:S1460" si="230">+R1451=Q1451</f>
        <v>0</v>
      </c>
      <c r="T1451" s="18"/>
      <c r="U1451" s="18" t="s">
        <v>103</v>
      </c>
      <c r="V1451" s="15" t="s">
        <v>6062</v>
      </c>
      <c r="W1451" s="18" t="s">
        <v>386</v>
      </c>
      <c r="X1451" s="18"/>
      <c r="Y1451" s="15" t="s">
        <v>73</v>
      </c>
      <c r="Z1451" s="18" t="s">
        <v>386</v>
      </c>
      <c r="AA1451" s="18" t="s">
        <v>387</v>
      </c>
      <c r="AB1451" s="18" t="s">
        <v>2773</v>
      </c>
      <c r="AC1451" s="67" t="str">
        <f>+VLOOKUP("*"&amp;L1451&amp;"*",'[2]REGISTROS SANITARIOS'!$D$1192:$E$1303,2,FALSE)</f>
        <v>SI</v>
      </c>
      <c r="AD1451" s="22" t="s">
        <v>1025</v>
      </c>
      <c r="AE1451" s="16">
        <v>44926</v>
      </c>
      <c r="AF1451" s="34" t="s">
        <v>73</v>
      </c>
      <c r="AG1451" s="24"/>
      <c r="AH1451" s="18"/>
      <c r="AI1451" s="18" t="s">
        <v>56</v>
      </c>
      <c r="AJ1451" s="17">
        <v>247.5</v>
      </c>
      <c r="AK1451" s="25">
        <v>248</v>
      </c>
      <c r="AL1451" s="25">
        <v>38962</v>
      </c>
      <c r="AM1451" s="35">
        <v>0</v>
      </c>
      <c r="AN1451" s="49">
        <f t="shared" si="221"/>
        <v>9662576</v>
      </c>
      <c r="AO1451" s="18"/>
      <c r="AP1451" s="15"/>
      <c r="AQ1451" s="43" t="str">
        <f t="shared" si="222"/>
        <v>MAYOR</v>
      </c>
      <c r="AR1451" s="44">
        <f t="shared" si="223"/>
        <v>9643095</v>
      </c>
      <c r="AS1451" s="44">
        <f t="shared" si="224"/>
        <v>9643095</v>
      </c>
      <c r="AT1451" s="44">
        <f t="shared" si="225"/>
        <v>9662576</v>
      </c>
      <c r="AU1451" s="44">
        <f t="shared" si="226"/>
        <v>9662576</v>
      </c>
      <c r="AV1451" s="45" t="b">
        <f t="shared" si="227"/>
        <v>1</v>
      </c>
      <c r="AW1451" s="45" t="b">
        <f t="shared" si="228"/>
        <v>0</v>
      </c>
      <c r="AX1451" s="45"/>
    </row>
    <row r="1452" spans="1:50" s="36" customFormat="1" ht="27.75" customHeight="1" x14ac:dyDescent="0.15">
      <c r="A1452" s="36" t="str">
        <f t="shared" si="220"/>
        <v>DISTRIMEDICAL SAS201043510</v>
      </c>
      <c r="B1452" s="36" t="b">
        <f>+A1452='[1]Anexo 9'!A1452</f>
        <v>0</v>
      </c>
      <c r="C1452" s="18">
        <v>811028725</v>
      </c>
      <c r="D1452" s="18" t="s">
        <v>8795</v>
      </c>
      <c r="E1452" s="15" t="s">
        <v>98</v>
      </c>
      <c r="F1452" s="15" t="s">
        <v>62</v>
      </c>
      <c r="G1452" s="15" t="s">
        <v>3155</v>
      </c>
      <c r="H1452" s="15" t="s">
        <v>3155</v>
      </c>
      <c r="I1452" s="15" t="s">
        <v>3155</v>
      </c>
      <c r="J1452" s="15">
        <v>2</v>
      </c>
      <c r="K1452" s="15" t="s">
        <v>3155</v>
      </c>
      <c r="L1452" s="15">
        <v>201043510</v>
      </c>
      <c r="M1452" s="15" t="s">
        <v>2769</v>
      </c>
      <c r="N1452" s="15" t="s">
        <v>525</v>
      </c>
      <c r="O1452" s="18" t="s">
        <v>3045</v>
      </c>
      <c r="P1452" s="22" t="s">
        <v>3841</v>
      </c>
      <c r="Q1452" s="15" t="s">
        <v>382</v>
      </c>
      <c r="R1452" s="18" t="s">
        <v>103</v>
      </c>
      <c r="S1452" s="22" t="b">
        <f t="shared" si="230"/>
        <v>0</v>
      </c>
      <c r="T1452" s="18"/>
      <c r="U1452" s="18" t="s">
        <v>103</v>
      </c>
      <c r="V1452" s="15" t="s">
        <v>6311</v>
      </c>
      <c r="W1452" s="18" t="s">
        <v>6310</v>
      </c>
      <c r="X1452" s="18"/>
      <c r="Y1452" s="15" t="s">
        <v>73</v>
      </c>
      <c r="Z1452" s="18" t="s">
        <v>7106</v>
      </c>
      <c r="AA1452" s="18" t="s">
        <v>7107</v>
      </c>
      <c r="AB1452" s="18" t="s">
        <v>3046</v>
      </c>
      <c r="AC1452" s="67" t="str">
        <f>+VLOOKUP("*"&amp;L1452&amp;"*",'[2]REGISTROS SANITARIOS'!$D$1192:$E$1303,2,FALSE)</f>
        <v>SI</v>
      </c>
      <c r="AD1452" s="22" t="s">
        <v>1025</v>
      </c>
      <c r="AE1452" s="16">
        <v>46971</v>
      </c>
      <c r="AF1452" s="34" t="s">
        <v>73</v>
      </c>
      <c r="AG1452" s="24"/>
      <c r="AH1452" s="18"/>
      <c r="AI1452" s="18" t="s">
        <v>56</v>
      </c>
      <c r="AJ1452" s="17">
        <v>0.55000000000000004</v>
      </c>
      <c r="AK1452" s="25">
        <v>1</v>
      </c>
      <c r="AL1452" s="25">
        <v>873621</v>
      </c>
      <c r="AM1452" s="35">
        <v>0.19</v>
      </c>
      <c r="AN1452" s="49">
        <f t="shared" si="221"/>
        <v>1039608.99</v>
      </c>
      <c r="AO1452" s="18"/>
      <c r="AP1452" s="15"/>
      <c r="AQ1452" s="43" t="str">
        <f t="shared" si="222"/>
        <v>MAYOR</v>
      </c>
      <c r="AR1452" s="44">
        <f t="shared" si="223"/>
        <v>571784.94449999998</v>
      </c>
      <c r="AS1452" s="44">
        <f t="shared" si="224"/>
        <v>480491.55000000005</v>
      </c>
      <c r="AT1452" s="44">
        <f t="shared" si="225"/>
        <v>873621</v>
      </c>
      <c r="AU1452" s="44">
        <f t="shared" si="226"/>
        <v>1039608.99</v>
      </c>
      <c r="AV1452" s="45" t="b">
        <f t="shared" si="227"/>
        <v>1</v>
      </c>
      <c r="AW1452" s="45" t="b">
        <f t="shared" si="228"/>
        <v>0</v>
      </c>
      <c r="AX1452" s="45"/>
    </row>
    <row r="1453" spans="1:50" s="36" customFormat="1" ht="27.75" customHeight="1" x14ac:dyDescent="0.15">
      <c r="A1453" s="36" t="str">
        <f t="shared" si="220"/>
        <v>DISTRIMEDICAL SAS201040610</v>
      </c>
      <c r="B1453" s="36" t="b">
        <f>+A1453='[1]Anexo 9'!A1453</f>
        <v>0</v>
      </c>
      <c r="C1453" s="18">
        <v>811028725</v>
      </c>
      <c r="D1453" s="18" t="s">
        <v>8795</v>
      </c>
      <c r="E1453" s="15" t="s">
        <v>98</v>
      </c>
      <c r="F1453" s="15" t="s">
        <v>150</v>
      </c>
      <c r="G1453" s="15">
        <f>+VLOOKUP(F1453,[3]Sheet1!$E$3:$G$74,3,FALSE)</f>
        <v>4</v>
      </c>
      <c r="H1453" s="15">
        <f>+VLOOKUP(D1453&amp;F1453,'TD para paquetes'!$E$3:$I$441,5,FALSE)</f>
        <v>4</v>
      </c>
      <c r="I1453" s="15" t="s">
        <v>1025</v>
      </c>
      <c r="J1453" s="15">
        <v>9</v>
      </c>
      <c r="K1453" s="15">
        <v>9</v>
      </c>
      <c r="L1453" s="15">
        <v>201040610</v>
      </c>
      <c r="M1453" s="15" t="s">
        <v>151</v>
      </c>
      <c r="N1453" s="15" t="s">
        <v>101</v>
      </c>
      <c r="O1453" s="18" t="s">
        <v>3012</v>
      </c>
      <c r="P1453" s="22" t="s">
        <v>73</v>
      </c>
      <c r="Q1453" s="15" t="s">
        <v>248</v>
      </c>
      <c r="R1453" s="18" t="s">
        <v>3026</v>
      </c>
      <c r="S1453" s="22" t="b">
        <f t="shared" si="230"/>
        <v>0</v>
      </c>
      <c r="T1453" s="18"/>
      <c r="U1453" s="18" t="s">
        <v>3026</v>
      </c>
      <c r="V1453" s="15"/>
      <c r="W1453" s="18" t="s">
        <v>6331</v>
      </c>
      <c r="X1453" s="18" t="s">
        <v>8755</v>
      </c>
      <c r="Y1453" s="15" t="s">
        <v>68</v>
      </c>
      <c r="Z1453" s="18" t="s">
        <v>3781</v>
      </c>
      <c r="AA1453" s="18" t="s">
        <v>86</v>
      </c>
      <c r="AB1453" s="18" t="s">
        <v>156</v>
      </c>
      <c r="AC1453" s="67" t="str">
        <f>+VLOOKUP("*"&amp;L1453&amp;"*",'[2]REGISTROS SANITARIOS'!$D$1192:$E$1303,2,FALSE)</f>
        <v>SI</v>
      </c>
      <c r="AD1453" s="22" t="s">
        <v>1025</v>
      </c>
      <c r="AE1453" s="16">
        <v>46252</v>
      </c>
      <c r="AF1453" s="34" t="s">
        <v>73</v>
      </c>
      <c r="AG1453" s="24"/>
      <c r="AH1453" s="18"/>
      <c r="AI1453" s="18" t="s">
        <v>52</v>
      </c>
      <c r="AJ1453" s="17">
        <v>18425</v>
      </c>
      <c r="AK1453" s="25">
        <v>18400</v>
      </c>
      <c r="AL1453" s="25">
        <v>1290</v>
      </c>
      <c r="AM1453" s="35">
        <v>0</v>
      </c>
      <c r="AN1453" s="49">
        <f t="shared" si="221"/>
        <v>23736000</v>
      </c>
      <c r="AO1453" s="18"/>
      <c r="AP1453" s="15"/>
      <c r="AQ1453" s="43" t="str">
        <f t="shared" si="222"/>
        <v>MENOR</v>
      </c>
      <c r="AR1453" s="44">
        <f t="shared" si="223"/>
        <v>23768250</v>
      </c>
      <c r="AS1453" s="44">
        <f t="shared" si="224"/>
        <v>23768250</v>
      </c>
      <c r="AT1453" s="44">
        <f t="shared" si="225"/>
        <v>23736000</v>
      </c>
      <c r="AU1453" s="44">
        <f t="shared" si="226"/>
        <v>23736000</v>
      </c>
      <c r="AV1453" s="45" t="b">
        <f t="shared" si="227"/>
        <v>1</v>
      </c>
      <c r="AW1453" s="45" t="b">
        <f t="shared" si="228"/>
        <v>0</v>
      </c>
      <c r="AX1453" s="45"/>
    </row>
    <row r="1454" spans="1:50" s="36" customFormat="1" ht="27.75" customHeight="1" x14ac:dyDescent="0.15">
      <c r="A1454" s="36" t="str">
        <f t="shared" si="220"/>
        <v>DISTRIMEDICAL SAS201040710</v>
      </c>
      <c r="B1454" s="36" t="b">
        <f>+A1454='[1]Anexo 9'!A1454</f>
        <v>0</v>
      </c>
      <c r="C1454" s="18">
        <v>811028725</v>
      </c>
      <c r="D1454" s="18" t="s">
        <v>8795</v>
      </c>
      <c r="E1454" s="15" t="s">
        <v>98</v>
      </c>
      <c r="F1454" s="15" t="s">
        <v>150</v>
      </c>
      <c r="G1454" s="15">
        <f>+VLOOKUP(F1454,[3]Sheet1!$E$3:$G$74,3,FALSE)</f>
        <v>4</v>
      </c>
      <c r="H1454" s="15">
        <f>+VLOOKUP(D1454&amp;F1454,'TD para paquetes'!$E$3:$I$441,5,FALSE)</f>
        <v>4</v>
      </c>
      <c r="I1454" s="15" t="s">
        <v>1025</v>
      </c>
      <c r="J1454" s="15">
        <v>9</v>
      </c>
      <c r="K1454" s="15">
        <v>9</v>
      </c>
      <c r="L1454" s="15">
        <v>201040710</v>
      </c>
      <c r="M1454" s="15" t="s">
        <v>157</v>
      </c>
      <c r="N1454" s="15" t="s">
        <v>101</v>
      </c>
      <c r="O1454" s="18" t="s">
        <v>3013</v>
      </c>
      <c r="P1454" s="22" t="s">
        <v>73</v>
      </c>
      <c r="Q1454" s="15" t="s">
        <v>248</v>
      </c>
      <c r="R1454" s="18" t="s">
        <v>3026</v>
      </c>
      <c r="S1454" s="22" t="b">
        <f t="shared" si="230"/>
        <v>0</v>
      </c>
      <c r="T1454" s="18"/>
      <c r="U1454" s="18" t="s">
        <v>3026</v>
      </c>
      <c r="V1454" s="15"/>
      <c r="W1454" s="18" t="s">
        <v>6331</v>
      </c>
      <c r="X1454" s="18" t="s">
        <v>8756</v>
      </c>
      <c r="Y1454" s="15" t="s">
        <v>68</v>
      </c>
      <c r="Z1454" s="18" t="s">
        <v>3781</v>
      </c>
      <c r="AA1454" s="18" t="s">
        <v>86</v>
      </c>
      <c r="AB1454" s="18" t="s">
        <v>156</v>
      </c>
      <c r="AC1454" s="67" t="str">
        <f>+VLOOKUP("*"&amp;L1454&amp;"*",'[2]REGISTROS SANITARIOS'!$D$1192:$E$1303,2,FALSE)</f>
        <v>SI</v>
      </c>
      <c r="AD1454" s="22" t="s">
        <v>1025</v>
      </c>
      <c r="AE1454" s="16">
        <v>46252</v>
      </c>
      <c r="AF1454" s="34" t="s">
        <v>73</v>
      </c>
      <c r="AG1454" s="24"/>
      <c r="AH1454" s="18"/>
      <c r="AI1454" s="18" t="s">
        <v>52</v>
      </c>
      <c r="AJ1454" s="17">
        <v>27500</v>
      </c>
      <c r="AK1454" s="25">
        <v>27500</v>
      </c>
      <c r="AL1454" s="25">
        <v>1290</v>
      </c>
      <c r="AM1454" s="35">
        <v>0</v>
      </c>
      <c r="AN1454" s="49">
        <f t="shared" si="221"/>
        <v>35475000</v>
      </c>
      <c r="AO1454" s="18"/>
      <c r="AP1454" s="15"/>
      <c r="AQ1454" s="43" t="str">
        <f t="shared" si="222"/>
        <v>SI</v>
      </c>
      <c r="AR1454" s="44">
        <f t="shared" si="223"/>
        <v>35475000</v>
      </c>
      <c r="AS1454" s="44">
        <f t="shared" si="224"/>
        <v>35475000</v>
      </c>
      <c r="AT1454" s="44">
        <f t="shared" si="225"/>
        <v>35475000</v>
      </c>
      <c r="AU1454" s="44">
        <f t="shared" si="226"/>
        <v>35475000</v>
      </c>
      <c r="AV1454" s="45" t="b">
        <f t="shared" si="227"/>
        <v>1</v>
      </c>
      <c r="AW1454" s="45" t="b">
        <f t="shared" si="228"/>
        <v>1</v>
      </c>
      <c r="AX1454" s="45"/>
    </row>
    <row r="1455" spans="1:50" s="36" customFormat="1" ht="27.75" customHeight="1" x14ac:dyDescent="0.15">
      <c r="A1455" s="36" t="str">
        <f t="shared" si="220"/>
        <v>DISTRIMEDICAL SAS201040810</v>
      </c>
      <c r="B1455" s="36" t="b">
        <f>+A1455='[1]Anexo 9'!A1455</f>
        <v>0</v>
      </c>
      <c r="C1455" s="18">
        <v>811028725</v>
      </c>
      <c r="D1455" s="18" t="s">
        <v>8795</v>
      </c>
      <c r="E1455" s="15" t="s">
        <v>98</v>
      </c>
      <c r="F1455" s="15" t="s">
        <v>150</v>
      </c>
      <c r="G1455" s="15">
        <f>+VLOOKUP(F1455,[3]Sheet1!$E$3:$G$74,3,FALSE)</f>
        <v>4</v>
      </c>
      <c r="H1455" s="15">
        <f>+VLOOKUP(D1455&amp;F1455,'TD para paquetes'!$E$3:$I$441,5,FALSE)</f>
        <v>4</v>
      </c>
      <c r="I1455" s="15" t="s">
        <v>1025</v>
      </c>
      <c r="J1455" s="15">
        <v>9</v>
      </c>
      <c r="K1455" s="15">
        <v>9</v>
      </c>
      <c r="L1455" s="15">
        <v>201040810</v>
      </c>
      <c r="M1455" s="15" t="s">
        <v>159</v>
      </c>
      <c r="N1455" s="15" t="s">
        <v>101</v>
      </c>
      <c r="O1455" s="18" t="s">
        <v>3014</v>
      </c>
      <c r="P1455" s="22" t="s">
        <v>73</v>
      </c>
      <c r="Q1455" s="15" t="s">
        <v>248</v>
      </c>
      <c r="R1455" s="18" t="s">
        <v>3026</v>
      </c>
      <c r="S1455" s="22" t="b">
        <f t="shared" si="230"/>
        <v>0</v>
      </c>
      <c r="T1455" s="18"/>
      <c r="U1455" s="18" t="s">
        <v>3026</v>
      </c>
      <c r="V1455" s="15"/>
      <c r="W1455" s="18" t="s">
        <v>6331</v>
      </c>
      <c r="X1455" s="18" t="s">
        <v>8756</v>
      </c>
      <c r="Y1455" s="15" t="s">
        <v>68</v>
      </c>
      <c r="Z1455" s="18" t="s">
        <v>3781</v>
      </c>
      <c r="AA1455" s="18" t="s">
        <v>86</v>
      </c>
      <c r="AB1455" s="18" t="s">
        <v>156</v>
      </c>
      <c r="AC1455" s="67" t="str">
        <f>+VLOOKUP("*"&amp;L1455&amp;"*",'[2]REGISTROS SANITARIOS'!$D$1192:$E$1303,2,FALSE)</f>
        <v>SI</v>
      </c>
      <c r="AD1455" s="22" t="s">
        <v>1025</v>
      </c>
      <c r="AE1455" s="16">
        <v>46252</v>
      </c>
      <c r="AF1455" s="34" t="s">
        <v>73</v>
      </c>
      <c r="AG1455" s="24"/>
      <c r="AH1455" s="18"/>
      <c r="AI1455" s="18" t="s">
        <v>52</v>
      </c>
      <c r="AJ1455" s="17">
        <v>44550</v>
      </c>
      <c r="AK1455" s="25">
        <v>44550</v>
      </c>
      <c r="AL1455" s="25">
        <v>1290</v>
      </c>
      <c r="AM1455" s="35">
        <v>0</v>
      </c>
      <c r="AN1455" s="49">
        <f t="shared" si="221"/>
        <v>57469500</v>
      </c>
      <c r="AO1455" s="18"/>
      <c r="AP1455" s="15"/>
      <c r="AQ1455" s="43" t="str">
        <f t="shared" si="222"/>
        <v>SI</v>
      </c>
      <c r="AR1455" s="44">
        <f t="shared" si="223"/>
        <v>57469500</v>
      </c>
      <c r="AS1455" s="44">
        <f t="shared" si="224"/>
        <v>57469500</v>
      </c>
      <c r="AT1455" s="44">
        <f t="shared" si="225"/>
        <v>57469500</v>
      </c>
      <c r="AU1455" s="44">
        <f t="shared" si="226"/>
        <v>57469500</v>
      </c>
      <c r="AV1455" s="45" t="b">
        <f t="shared" si="227"/>
        <v>1</v>
      </c>
      <c r="AW1455" s="45" t="b">
        <f t="shared" si="228"/>
        <v>1</v>
      </c>
      <c r="AX1455" s="45"/>
    </row>
    <row r="1456" spans="1:50" s="36" customFormat="1" ht="27.75" customHeight="1" x14ac:dyDescent="0.15">
      <c r="A1456" s="36" t="str">
        <f t="shared" si="220"/>
        <v>DISTRIMEDICAL SAS201041510</v>
      </c>
      <c r="B1456" s="36" t="b">
        <f>+A1456='[1]Anexo 9'!A1456</f>
        <v>0</v>
      </c>
      <c r="C1456" s="18">
        <v>811028725</v>
      </c>
      <c r="D1456" s="18" t="s">
        <v>8795</v>
      </c>
      <c r="E1456" s="15" t="s">
        <v>98</v>
      </c>
      <c r="F1456" s="15" t="s">
        <v>150</v>
      </c>
      <c r="G1456" s="15">
        <f>+VLOOKUP(F1456,[3]Sheet1!$E$3:$G$74,3,FALSE)</f>
        <v>4</v>
      </c>
      <c r="H1456" s="15">
        <f>+VLOOKUP(D1456&amp;F1456,'TD para paquetes'!$E$3:$I$441,5,FALSE)</f>
        <v>4</v>
      </c>
      <c r="I1456" s="15" t="s">
        <v>1025</v>
      </c>
      <c r="J1456" s="15">
        <v>9</v>
      </c>
      <c r="K1456" s="15">
        <v>9</v>
      </c>
      <c r="L1456" s="15">
        <v>201041510</v>
      </c>
      <c r="M1456" s="15" t="s">
        <v>161</v>
      </c>
      <c r="N1456" s="15" t="s">
        <v>101</v>
      </c>
      <c r="O1456" s="18" t="s">
        <v>3015</v>
      </c>
      <c r="P1456" s="22" t="s">
        <v>73</v>
      </c>
      <c r="Q1456" s="15" t="s">
        <v>248</v>
      </c>
      <c r="R1456" s="18" t="s">
        <v>3026</v>
      </c>
      <c r="S1456" s="22" t="b">
        <f t="shared" si="230"/>
        <v>0</v>
      </c>
      <c r="T1456" s="18"/>
      <c r="U1456" s="18" t="s">
        <v>3026</v>
      </c>
      <c r="V1456" s="15"/>
      <c r="W1456" s="18" t="s">
        <v>6331</v>
      </c>
      <c r="X1456" s="18" t="s">
        <v>8756</v>
      </c>
      <c r="Y1456" s="15" t="s">
        <v>68</v>
      </c>
      <c r="Z1456" s="18" t="s">
        <v>3781</v>
      </c>
      <c r="AA1456" s="18" t="s">
        <v>86</v>
      </c>
      <c r="AB1456" s="18" t="s">
        <v>156</v>
      </c>
      <c r="AC1456" s="67" t="str">
        <f>+VLOOKUP("*"&amp;L1456&amp;"*",'[2]REGISTROS SANITARIOS'!$D$1192:$E$1303,2,FALSE)</f>
        <v>SI</v>
      </c>
      <c r="AD1456" s="22" t="s">
        <v>1025</v>
      </c>
      <c r="AE1456" s="16">
        <v>46252</v>
      </c>
      <c r="AF1456" s="34" t="s">
        <v>73</v>
      </c>
      <c r="AG1456" s="24"/>
      <c r="AH1456" s="18"/>
      <c r="AI1456" s="18" t="s">
        <v>52</v>
      </c>
      <c r="AJ1456" s="17">
        <v>5500</v>
      </c>
      <c r="AK1456" s="25">
        <v>5500</v>
      </c>
      <c r="AL1456" s="25">
        <v>1290</v>
      </c>
      <c r="AM1456" s="35">
        <v>0</v>
      </c>
      <c r="AN1456" s="49">
        <f t="shared" si="221"/>
        <v>7095000</v>
      </c>
      <c r="AO1456" s="18"/>
      <c r="AP1456" s="15"/>
      <c r="AQ1456" s="43" t="str">
        <f t="shared" si="222"/>
        <v>SI</v>
      </c>
      <c r="AR1456" s="44">
        <f t="shared" si="223"/>
        <v>7095000</v>
      </c>
      <c r="AS1456" s="44">
        <f t="shared" si="224"/>
        <v>7095000</v>
      </c>
      <c r="AT1456" s="44">
        <f t="shared" si="225"/>
        <v>7095000</v>
      </c>
      <c r="AU1456" s="44">
        <f t="shared" si="226"/>
        <v>7095000</v>
      </c>
      <c r="AV1456" s="45" t="b">
        <f t="shared" si="227"/>
        <v>1</v>
      </c>
      <c r="AW1456" s="45" t="b">
        <f t="shared" si="228"/>
        <v>1</v>
      </c>
      <c r="AX1456" s="45"/>
    </row>
    <row r="1457" spans="1:50" s="36" customFormat="1" ht="27.75" customHeight="1" x14ac:dyDescent="0.15">
      <c r="A1457" s="36" t="str">
        <f t="shared" si="220"/>
        <v>DISTRIMEDICAL SAS201040913</v>
      </c>
      <c r="B1457" s="36" t="b">
        <f>+A1457='[1]Anexo 9'!A1457</f>
        <v>0</v>
      </c>
      <c r="C1457" s="18">
        <v>811028725</v>
      </c>
      <c r="D1457" s="18" t="s">
        <v>8795</v>
      </c>
      <c r="E1457" s="15" t="s">
        <v>98</v>
      </c>
      <c r="F1457" s="15" t="s">
        <v>62</v>
      </c>
      <c r="G1457" s="15" t="s">
        <v>3155</v>
      </c>
      <c r="H1457" s="15" t="s">
        <v>3155</v>
      </c>
      <c r="I1457" s="15" t="s">
        <v>3155</v>
      </c>
      <c r="J1457" s="15">
        <v>5</v>
      </c>
      <c r="K1457" s="15" t="s">
        <v>3155</v>
      </c>
      <c r="L1457" s="15">
        <v>201040913</v>
      </c>
      <c r="M1457" s="15" t="s">
        <v>375</v>
      </c>
      <c r="N1457" s="15" t="s">
        <v>101</v>
      </c>
      <c r="O1457" s="18" t="s">
        <v>3043</v>
      </c>
      <c r="P1457" s="22" t="s">
        <v>73</v>
      </c>
      <c r="Q1457" s="15" t="s">
        <v>101</v>
      </c>
      <c r="R1457" s="18" t="s">
        <v>5754</v>
      </c>
      <c r="S1457" s="22" t="b">
        <f t="shared" si="230"/>
        <v>0</v>
      </c>
      <c r="T1457" s="18"/>
      <c r="U1457" s="18" t="s">
        <v>5754</v>
      </c>
      <c r="V1457" s="15" t="s">
        <v>6061</v>
      </c>
      <c r="W1457" s="18" t="s">
        <v>386</v>
      </c>
      <c r="X1457" s="18"/>
      <c r="Y1457" s="15" t="s">
        <v>73</v>
      </c>
      <c r="Z1457" s="18" t="s">
        <v>386</v>
      </c>
      <c r="AA1457" s="18" t="s">
        <v>387</v>
      </c>
      <c r="AB1457" s="18" t="s">
        <v>3044</v>
      </c>
      <c r="AC1457" s="67" t="str">
        <f>+VLOOKUP("*"&amp;L1457&amp;"*",'[2]REGISTROS SANITARIOS'!$D$1192:$E$1303,2,FALSE)</f>
        <v>SI</v>
      </c>
      <c r="AD1457" s="22" t="s">
        <v>1025</v>
      </c>
      <c r="AE1457" s="16">
        <v>45853</v>
      </c>
      <c r="AF1457" s="34" t="s">
        <v>73</v>
      </c>
      <c r="AG1457" s="24"/>
      <c r="AH1457" s="18"/>
      <c r="AI1457" s="18">
        <v>0</v>
      </c>
      <c r="AJ1457" s="17">
        <v>11</v>
      </c>
      <c r="AK1457" s="25">
        <v>10</v>
      </c>
      <c r="AL1457" s="25">
        <v>95864</v>
      </c>
      <c r="AM1457" s="35">
        <v>0</v>
      </c>
      <c r="AN1457" s="49">
        <f t="shared" si="221"/>
        <v>958640</v>
      </c>
      <c r="AO1457" s="18"/>
      <c r="AP1457" s="15"/>
      <c r="AQ1457" s="43" t="str">
        <f t="shared" si="222"/>
        <v>MENOR</v>
      </c>
      <c r="AR1457" s="44">
        <f t="shared" si="223"/>
        <v>1054504</v>
      </c>
      <c r="AS1457" s="44">
        <f t="shared" si="224"/>
        <v>1054504</v>
      </c>
      <c r="AT1457" s="44">
        <f t="shared" si="225"/>
        <v>958640</v>
      </c>
      <c r="AU1457" s="44">
        <f t="shared" si="226"/>
        <v>958640</v>
      </c>
      <c r="AV1457" s="45" t="b">
        <f t="shared" si="227"/>
        <v>1</v>
      </c>
      <c r="AW1457" s="45" t="b">
        <f t="shared" si="228"/>
        <v>0</v>
      </c>
      <c r="AX1457" s="45"/>
    </row>
    <row r="1458" spans="1:50" s="36" customFormat="1" ht="27.75" customHeight="1" x14ac:dyDescent="0.15">
      <c r="A1458" s="36" t="str">
        <f t="shared" si="220"/>
        <v>DISTRIMEDICAL SAS201100202</v>
      </c>
      <c r="B1458" s="36" t="b">
        <f>+A1458='[1]Anexo 9'!A1458</f>
        <v>0</v>
      </c>
      <c r="C1458" s="18">
        <v>811028725</v>
      </c>
      <c r="D1458" s="18" t="s">
        <v>8795</v>
      </c>
      <c r="E1458" s="15" t="s">
        <v>98</v>
      </c>
      <c r="F1458" s="15" t="s">
        <v>163</v>
      </c>
      <c r="G1458" s="15">
        <f>+VLOOKUP(F1458,[3]Sheet1!$E$3:$G$74,3,FALSE)</f>
        <v>3</v>
      </c>
      <c r="H1458" s="15">
        <f>+VLOOKUP(D1458&amp;F1458,'TD para paquetes'!$E$3:$I$441,5,FALSE)</f>
        <v>3</v>
      </c>
      <c r="I1458" s="15" t="s">
        <v>1025</v>
      </c>
      <c r="J1458" s="15">
        <v>11</v>
      </c>
      <c r="K1458" s="15">
        <v>11</v>
      </c>
      <c r="L1458" s="15">
        <v>201100202</v>
      </c>
      <c r="M1458" s="15" t="s">
        <v>164</v>
      </c>
      <c r="N1458" s="15" t="s">
        <v>165</v>
      </c>
      <c r="O1458" s="18" t="s">
        <v>3016</v>
      </c>
      <c r="P1458" s="22" t="s">
        <v>3841</v>
      </c>
      <c r="Q1458" s="15" t="s">
        <v>167</v>
      </c>
      <c r="R1458" s="18" t="s">
        <v>3264</v>
      </c>
      <c r="S1458" s="22" t="b">
        <f t="shared" si="230"/>
        <v>0</v>
      </c>
      <c r="T1458" s="18"/>
      <c r="U1458" s="18" t="s">
        <v>3264</v>
      </c>
      <c r="V1458" s="15" t="s">
        <v>169</v>
      </c>
      <c r="W1458" s="18" t="s">
        <v>2775</v>
      </c>
      <c r="X1458" s="18"/>
      <c r="Y1458" s="15" t="s">
        <v>73</v>
      </c>
      <c r="Z1458" s="18" t="s">
        <v>7102</v>
      </c>
      <c r="AA1458" s="18" t="s">
        <v>7103</v>
      </c>
      <c r="AB1458" s="18" t="s">
        <v>3017</v>
      </c>
      <c r="AC1458" s="67" t="str">
        <f>+VLOOKUP("*"&amp;L1458&amp;"*",'[2]REGISTROS SANITARIOS'!$D$1192:$E$1303,2,FALSE)</f>
        <v>SI</v>
      </c>
      <c r="AD1458" s="22" t="s">
        <v>1025</v>
      </c>
      <c r="AE1458" s="16">
        <v>47083</v>
      </c>
      <c r="AF1458" s="34" t="s">
        <v>73</v>
      </c>
      <c r="AG1458" s="24"/>
      <c r="AH1458" s="18"/>
      <c r="AI1458" s="18" t="s">
        <v>53</v>
      </c>
      <c r="AJ1458" s="17">
        <v>55</v>
      </c>
      <c r="AK1458" s="25">
        <v>48</v>
      </c>
      <c r="AL1458" s="25">
        <v>962</v>
      </c>
      <c r="AM1458" s="35">
        <v>0</v>
      </c>
      <c r="AN1458" s="49">
        <f t="shared" si="221"/>
        <v>46176</v>
      </c>
      <c r="AO1458" s="18"/>
      <c r="AP1458" s="15"/>
      <c r="AQ1458" s="43" t="str">
        <f t="shared" si="222"/>
        <v>MENOR</v>
      </c>
      <c r="AR1458" s="44">
        <f t="shared" si="223"/>
        <v>52910</v>
      </c>
      <c r="AS1458" s="44">
        <f t="shared" si="224"/>
        <v>52910</v>
      </c>
      <c r="AT1458" s="44">
        <f t="shared" si="225"/>
        <v>46176</v>
      </c>
      <c r="AU1458" s="44">
        <f t="shared" si="226"/>
        <v>46176</v>
      </c>
      <c r="AV1458" s="45" t="b">
        <f t="shared" si="227"/>
        <v>1</v>
      </c>
      <c r="AW1458" s="45" t="b">
        <f t="shared" si="228"/>
        <v>0</v>
      </c>
      <c r="AX1458" s="45"/>
    </row>
    <row r="1459" spans="1:50" s="36" customFormat="1" ht="27.75" customHeight="1" x14ac:dyDescent="0.15">
      <c r="A1459" s="36" t="str">
        <f t="shared" si="220"/>
        <v>DISTRIMEDICAL SAS201100203</v>
      </c>
      <c r="B1459" s="36" t="b">
        <f>+A1459='[1]Anexo 9'!A1459</f>
        <v>0</v>
      </c>
      <c r="C1459" s="18">
        <v>811028725</v>
      </c>
      <c r="D1459" s="18" t="s">
        <v>8795</v>
      </c>
      <c r="E1459" s="15" t="s">
        <v>98</v>
      </c>
      <c r="F1459" s="15" t="s">
        <v>163</v>
      </c>
      <c r="G1459" s="15">
        <f>+VLOOKUP(F1459,[3]Sheet1!$E$3:$G$74,3,FALSE)</f>
        <v>3</v>
      </c>
      <c r="H1459" s="15">
        <f>+VLOOKUP(D1459&amp;F1459,'TD para paquetes'!$E$3:$I$441,5,FALSE)</f>
        <v>3</v>
      </c>
      <c r="I1459" s="15" t="s">
        <v>1025</v>
      </c>
      <c r="J1459" s="15">
        <v>11</v>
      </c>
      <c r="K1459" s="15">
        <v>11</v>
      </c>
      <c r="L1459" s="15">
        <v>201100203</v>
      </c>
      <c r="M1459" s="15" t="s">
        <v>174</v>
      </c>
      <c r="N1459" s="15" t="s">
        <v>165</v>
      </c>
      <c r="O1459" s="18" t="s">
        <v>3018</v>
      </c>
      <c r="P1459" s="22" t="s">
        <v>3841</v>
      </c>
      <c r="Q1459" s="15" t="s">
        <v>176</v>
      </c>
      <c r="R1459" s="18" t="s">
        <v>3249</v>
      </c>
      <c r="S1459" s="22" t="b">
        <f t="shared" si="230"/>
        <v>0</v>
      </c>
      <c r="T1459" s="18"/>
      <c r="U1459" s="18" t="s">
        <v>3249</v>
      </c>
      <c r="V1459" s="15" t="s">
        <v>169</v>
      </c>
      <c r="W1459" s="18" t="s">
        <v>2775</v>
      </c>
      <c r="X1459" s="18"/>
      <c r="Y1459" s="15" t="s">
        <v>73</v>
      </c>
      <c r="Z1459" s="18" t="s">
        <v>7102</v>
      </c>
      <c r="AA1459" s="18" t="s">
        <v>7103</v>
      </c>
      <c r="AB1459" s="18" t="s">
        <v>3017</v>
      </c>
      <c r="AC1459" s="67" t="str">
        <f>+VLOOKUP("*"&amp;L1459&amp;"*",'[2]REGISTROS SANITARIOS'!$D$1192:$E$1303,2,FALSE)</f>
        <v>SI</v>
      </c>
      <c r="AD1459" s="22" t="s">
        <v>1025</v>
      </c>
      <c r="AE1459" s="16">
        <v>47083</v>
      </c>
      <c r="AF1459" s="34" t="s">
        <v>73</v>
      </c>
      <c r="AG1459" s="24"/>
      <c r="AH1459" s="18"/>
      <c r="AI1459" s="18" t="s">
        <v>53</v>
      </c>
      <c r="AJ1459" s="17">
        <v>6325</v>
      </c>
      <c r="AK1459" s="25">
        <v>6324</v>
      </c>
      <c r="AL1459" s="25">
        <v>1793</v>
      </c>
      <c r="AM1459" s="35">
        <v>0</v>
      </c>
      <c r="AN1459" s="49">
        <f t="shared" si="221"/>
        <v>11338932</v>
      </c>
      <c r="AO1459" s="18"/>
      <c r="AP1459" s="15"/>
      <c r="AQ1459" s="43" t="str">
        <f t="shared" si="222"/>
        <v>MENOR</v>
      </c>
      <c r="AR1459" s="44">
        <f t="shared" si="223"/>
        <v>11340725</v>
      </c>
      <c r="AS1459" s="44">
        <f t="shared" si="224"/>
        <v>11340725</v>
      </c>
      <c r="AT1459" s="44">
        <f t="shared" si="225"/>
        <v>11338932</v>
      </c>
      <c r="AU1459" s="44">
        <f t="shared" si="226"/>
        <v>11338932</v>
      </c>
      <c r="AV1459" s="45" t="b">
        <f t="shared" si="227"/>
        <v>1</v>
      </c>
      <c r="AW1459" s="45" t="b">
        <f t="shared" si="228"/>
        <v>0</v>
      </c>
      <c r="AX1459" s="45"/>
    </row>
    <row r="1460" spans="1:50" s="36" customFormat="1" ht="27.75" customHeight="1" x14ac:dyDescent="0.15">
      <c r="A1460" s="36" t="str">
        <f t="shared" si="220"/>
        <v>DISTRIMEDICAL SAS201100303</v>
      </c>
      <c r="B1460" s="36" t="b">
        <f>+A1460='[1]Anexo 9'!A1460</f>
        <v>0</v>
      </c>
      <c r="C1460" s="18">
        <v>811028725</v>
      </c>
      <c r="D1460" s="18" t="s">
        <v>8795</v>
      </c>
      <c r="E1460" s="15" t="s">
        <v>98</v>
      </c>
      <c r="F1460" s="15" t="s">
        <v>163</v>
      </c>
      <c r="G1460" s="15">
        <f>+VLOOKUP(F1460,[3]Sheet1!$E$3:$G$74,3,FALSE)</f>
        <v>3</v>
      </c>
      <c r="H1460" s="15">
        <f>+VLOOKUP(D1460&amp;F1460,'TD para paquetes'!$E$3:$I$441,5,FALSE)</f>
        <v>3</v>
      </c>
      <c r="I1460" s="15" t="s">
        <v>1025</v>
      </c>
      <c r="J1460" s="15">
        <v>11</v>
      </c>
      <c r="K1460" s="15">
        <v>11</v>
      </c>
      <c r="L1460" s="15">
        <v>201100303</v>
      </c>
      <c r="M1460" s="15" t="s">
        <v>178</v>
      </c>
      <c r="N1460" s="15" t="s">
        <v>165</v>
      </c>
      <c r="O1460" s="18" t="s">
        <v>3019</v>
      </c>
      <c r="P1460" s="22" t="s">
        <v>3841</v>
      </c>
      <c r="Q1460" s="15" t="s">
        <v>180</v>
      </c>
      <c r="R1460" s="18" t="s">
        <v>5755</v>
      </c>
      <c r="S1460" s="22" t="b">
        <f t="shared" si="230"/>
        <v>0</v>
      </c>
      <c r="T1460" s="18"/>
      <c r="U1460" s="18" t="s">
        <v>5755</v>
      </c>
      <c r="V1460" s="15" t="s">
        <v>169</v>
      </c>
      <c r="W1460" s="18" t="s">
        <v>2775</v>
      </c>
      <c r="X1460" s="18"/>
      <c r="Y1460" s="15" t="s">
        <v>73</v>
      </c>
      <c r="Z1460" s="18" t="s">
        <v>7102</v>
      </c>
      <c r="AA1460" s="18" t="s">
        <v>7103</v>
      </c>
      <c r="AB1460" s="18" t="s">
        <v>3017</v>
      </c>
      <c r="AC1460" s="67" t="str">
        <f>+VLOOKUP("*"&amp;L1460&amp;"*",'[2]REGISTROS SANITARIOS'!$D$1192:$E$1303,2,FALSE)</f>
        <v>SI</v>
      </c>
      <c r="AD1460" s="22" t="s">
        <v>1025</v>
      </c>
      <c r="AE1460" s="16">
        <v>47083</v>
      </c>
      <c r="AF1460" s="34" t="s">
        <v>73</v>
      </c>
      <c r="AG1460" s="24"/>
      <c r="AH1460" s="18"/>
      <c r="AI1460" s="18" t="s">
        <v>53</v>
      </c>
      <c r="AJ1460" s="17">
        <v>6600</v>
      </c>
      <c r="AK1460" s="25">
        <v>6600</v>
      </c>
      <c r="AL1460" s="25">
        <v>3585</v>
      </c>
      <c r="AM1460" s="35">
        <v>0</v>
      </c>
      <c r="AN1460" s="49">
        <f t="shared" si="221"/>
        <v>23661000</v>
      </c>
      <c r="AO1460" s="18"/>
      <c r="AP1460" s="15"/>
      <c r="AQ1460" s="43" t="str">
        <f t="shared" si="222"/>
        <v>SI</v>
      </c>
      <c r="AR1460" s="44">
        <f t="shared" si="223"/>
        <v>23661000</v>
      </c>
      <c r="AS1460" s="44">
        <f t="shared" si="224"/>
        <v>23661000</v>
      </c>
      <c r="AT1460" s="44">
        <f t="shared" si="225"/>
        <v>23661000</v>
      </c>
      <c r="AU1460" s="44">
        <f t="shared" si="226"/>
        <v>23661000</v>
      </c>
      <c r="AV1460" s="45" t="b">
        <f t="shared" si="227"/>
        <v>1</v>
      </c>
      <c r="AW1460" s="45" t="b">
        <f t="shared" si="228"/>
        <v>1</v>
      </c>
      <c r="AX1460" s="45"/>
    </row>
    <row r="1461" spans="1:50" s="36" customFormat="1" ht="27.75" customHeight="1" x14ac:dyDescent="0.15">
      <c r="A1461" s="36" t="str">
        <f t="shared" si="220"/>
        <v>DISTRIMEDICAL SAS201135310</v>
      </c>
      <c r="B1461" s="36" t="b">
        <f>+A1461='[1]Anexo 9'!A1461</f>
        <v>0</v>
      </c>
      <c r="C1461" s="18">
        <v>811028725</v>
      </c>
      <c r="D1461" s="18" t="s">
        <v>8795</v>
      </c>
      <c r="E1461" s="15" t="s">
        <v>98</v>
      </c>
      <c r="F1461" s="15" t="s">
        <v>182</v>
      </c>
      <c r="G1461" s="15">
        <f>+VLOOKUP(F1461,[3]Sheet1!$E$3:$G$74,3,FALSE)</f>
        <v>2</v>
      </c>
      <c r="H1461" s="15">
        <f>+VLOOKUP(D1461&amp;F1461,'TD para paquetes'!$E$3:$I$441,5,FALSE)</f>
        <v>2</v>
      </c>
      <c r="I1461" s="15" t="s">
        <v>1025</v>
      </c>
      <c r="J1461" s="15">
        <v>11</v>
      </c>
      <c r="K1461" s="15">
        <v>10</v>
      </c>
      <c r="L1461" s="15">
        <v>201135310</v>
      </c>
      <c r="M1461" s="15" t="s">
        <v>189</v>
      </c>
      <c r="N1461" s="15" t="s">
        <v>101</v>
      </c>
      <c r="O1461" s="18" t="s">
        <v>3020</v>
      </c>
      <c r="P1461" s="22" t="s">
        <v>3841</v>
      </c>
      <c r="Q1461" s="15" t="s">
        <v>101</v>
      </c>
      <c r="R1461" s="18" t="s">
        <v>103</v>
      </c>
      <c r="S1461" s="22" t="s">
        <v>73</v>
      </c>
      <c r="T1461" s="18"/>
      <c r="U1461" s="18" t="s">
        <v>103</v>
      </c>
      <c r="V1461" s="15" t="s">
        <v>6074</v>
      </c>
      <c r="W1461" s="18" t="s">
        <v>6310</v>
      </c>
      <c r="X1461" s="18"/>
      <c r="Y1461" s="15" t="s">
        <v>73</v>
      </c>
      <c r="Z1461" s="18" t="s">
        <v>7106</v>
      </c>
      <c r="AA1461" s="18" t="s">
        <v>7107</v>
      </c>
      <c r="AB1461" s="18" t="s">
        <v>3022</v>
      </c>
      <c r="AC1461" s="67" t="str">
        <f>+VLOOKUP("*"&amp;L1461&amp;"*",'[2]REGISTROS SANITARIOS'!$D$1192:$E$1303,2,FALSE)</f>
        <v>SI</v>
      </c>
      <c r="AD1461" s="22" t="s">
        <v>1025</v>
      </c>
      <c r="AE1461" s="16">
        <v>46253</v>
      </c>
      <c r="AF1461" s="34" t="s">
        <v>73</v>
      </c>
      <c r="AG1461" s="24"/>
      <c r="AH1461" s="18"/>
      <c r="AI1461" s="18" t="s">
        <v>53</v>
      </c>
      <c r="AJ1461" s="17">
        <v>880</v>
      </c>
      <c r="AK1461" s="25">
        <v>880</v>
      </c>
      <c r="AL1461" s="25">
        <v>30382</v>
      </c>
      <c r="AM1461" s="35">
        <v>0.19</v>
      </c>
      <c r="AN1461" s="49">
        <f t="shared" si="221"/>
        <v>31816030.400000002</v>
      </c>
      <c r="AO1461" s="18"/>
      <c r="AP1461" s="15"/>
      <c r="AQ1461" s="43" t="str">
        <f t="shared" si="222"/>
        <v>SI</v>
      </c>
      <c r="AR1461" s="44">
        <f t="shared" si="223"/>
        <v>31816030.400000002</v>
      </c>
      <c r="AS1461" s="44">
        <f t="shared" si="224"/>
        <v>26736160</v>
      </c>
      <c r="AT1461" s="44">
        <f t="shared" si="225"/>
        <v>26736160</v>
      </c>
      <c r="AU1461" s="44">
        <f t="shared" si="226"/>
        <v>31816030.400000002</v>
      </c>
      <c r="AV1461" s="45" t="b">
        <f t="shared" si="227"/>
        <v>1</v>
      </c>
      <c r="AW1461" s="45" t="b">
        <f t="shared" si="228"/>
        <v>0</v>
      </c>
      <c r="AX1461" s="45"/>
    </row>
    <row r="1462" spans="1:50" s="36" customFormat="1" ht="27.75" customHeight="1" x14ac:dyDescent="0.15">
      <c r="A1462" s="36" t="str">
        <f t="shared" si="220"/>
        <v>DISTRIMEDICAL SAS201135210</v>
      </c>
      <c r="B1462" s="36" t="b">
        <f>+A1462='[1]Anexo 9'!A1462</f>
        <v>0</v>
      </c>
      <c r="C1462" s="18">
        <v>811028725</v>
      </c>
      <c r="D1462" s="18" t="s">
        <v>8795</v>
      </c>
      <c r="E1462" s="15" t="s">
        <v>98</v>
      </c>
      <c r="F1462" s="15" t="s">
        <v>182</v>
      </c>
      <c r="G1462" s="15">
        <f>+VLOOKUP(F1462,[3]Sheet1!$E$3:$G$74,3,FALSE)</f>
        <v>2</v>
      </c>
      <c r="H1462" s="15">
        <f>+VLOOKUP(D1462&amp;F1462,'TD para paquetes'!$E$3:$I$441,5,FALSE)</f>
        <v>2</v>
      </c>
      <c r="I1462" s="15" t="s">
        <v>1025</v>
      </c>
      <c r="J1462" s="15">
        <v>10</v>
      </c>
      <c r="K1462" s="15">
        <v>10</v>
      </c>
      <c r="L1462" s="15">
        <v>201135210</v>
      </c>
      <c r="M1462" s="15" t="s">
        <v>183</v>
      </c>
      <c r="N1462" s="15" t="s">
        <v>101</v>
      </c>
      <c r="O1462" s="18" t="s">
        <v>4592</v>
      </c>
      <c r="P1462" s="22" t="s">
        <v>3841</v>
      </c>
      <c r="Q1462" s="15" t="s">
        <v>101</v>
      </c>
      <c r="R1462" s="18" t="s">
        <v>103</v>
      </c>
      <c r="S1462" s="22" t="s">
        <v>73</v>
      </c>
      <c r="T1462" s="18"/>
      <c r="U1462" s="18" t="s">
        <v>103</v>
      </c>
      <c r="V1462" s="15" t="s">
        <v>6074</v>
      </c>
      <c r="W1462" s="18" t="s">
        <v>6310</v>
      </c>
      <c r="X1462" s="18"/>
      <c r="Y1462" s="15" t="s">
        <v>73</v>
      </c>
      <c r="Z1462" s="18" t="s">
        <v>7091</v>
      </c>
      <c r="AA1462" s="18" t="s">
        <v>7092</v>
      </c>
      <c r="AB1462" s="18" t="s">
        <v>3244</v>
      </c>
      <c r="AC1462" s="67" t="str">
        <f>+VLOOKUP("*"&amp;L1462&amp;"*",'[2]REGISTROS SANITARIOS'!$D$1192:$E$1303,2,FALSE)</f>
        <v>SI</v>
      </c>
      <c r="AD1462" s="22" t="s">
        <v>1025</v>
      </c>
      <c r="AE1462" s="16">
        <v>46838</v>
      </c>
      <c r="AF1462" s="34" t="s">
        <v>73</v>
      </c>
      <c r="AG1462" s="24"/>
      <c r="AH1462" s="18"/>
      <c r="AI1462" s="18" t="s">
        <v>53</v>
      </c>
      <c r="AJ1462" s="17">
        <v>11</v>
      </c>
      <c r="AK1462" s="25">
        <v>11</v>
      </c>
      <c r="AL1462" s="25">
        <v>7793</v>
      </c>
      <c r="AM1462" s="35">
        <v>0</v>
      </c>
      <c r="AN1462" s="49">
        <f t="shared" si="221"/>
        <v>85723</v>
      </c>
      <c r="AO1462" s="18"/>
      <c r="AP1462" s="15"/>
      <c r="AQ1462" s="43" t="str">
        <f t="shared" si="222"/>
        <v>SI</v>
      </c>
      <c r="AR1462" s="44">
        <f t="shared" si="223"/>
        <v>85723</v>
      </c>
      <c r="AS1462" s="44">
        <f t="shared" si="224"/>
        <v>85723</v>
      </c>
      <c r="AT1462" s="44">
        <f t="shared" si="225"/>
        <v>85723</v>
      </c>
      <c r="AU1462" s="44">
        <f t="shared" si="226"/>
        <v>85723</v>
      </c>
      <c r="AV1462" s="45" t="b">
        <f t="shared" si="227"/>
        <v>1</v>
      </c>
      <c r="AW1462" s="45" t="b">
        <f t="shared" si="228"/>
        <v>1</v>
      </c>
      <c r="AX1462" s="45"/>
    </row>
    <row r="1463" spans="1:50" s="36" customFormat="1" ht="27.75" customHeight="1" x14ac:dyDescent="0.15">
      <c r="A1463" s="36" t="str">
        <f t="shared" si="220"/>
        <v>DISTRIMEDICAL SAS115051720</v>
      </c>
      <c r="B1463" s="36" t="b">
        <f>+A1463='[1]Anexo 9'!A1463</f>
        <v>0</v>
      </c>
      <c r="C1463" s="18">
        <v>811028725</v>
      </c>
      <c r="D1463" s="18" t="s">
        <v>8795</v>
      </c>
      <c r="E1463" s="15" t="s">
        <v>61</v>
      </c>
      <c r="F1463" s="15" t="s">
        <v>62</v>
      </c>
      <c r="G1463" s="15" t="s">
        <v>3155</v>
      </c>
      <c r="H1463" s="15" t="s">
        <v>3155</v>
      </c>
      <c r="I1463" s="15" t="s">
        <v>3155</v>
      </c>
      <c r="J1463" s="15">
        <v>3</v>
      </c>
      <c r="K1463" s="15" t="s">
        <v>3155</v>
      </c>
      <c r="L1463" s="15">
        <v>115051720</v>
      </c>
      <c r="M1463" s="15" t="s">
        <v>4475</v>
      </c>
      <c r="N1463" s="15" t="s">
        <v>2509</v>
      </c>
      <c r="O1463" s="18" t="s">
        <v>4593</v>
      </c>
      <c r="P1463" s="22" t="s">
        <v>3841</v>
      </c>
      <c r="Q1463" s="15" t="s">
        <v>632</v>
      </c>
      <c r="R1463" s="18" t="s">
        <v>3026</v>
      </c>
      <c r="S1463" s="22" t="b">
        <f t="shared" ref="S1463:S1468" si="231">+R1463=Q1463</f>
        <v>0</v>
      </c>
      <c r="T1463" s="18"/>
      <c r="U1463" s="18" t="s">
        <v>3026</v>
      </c>
      <c r="V1463" s="15" t="s">
        <v>228</v>
      </c>
      <c r="W1463" s="18" t="s">
        <v>228</v>
      </c>
      <c r="X1463" s="18"/>
      <c r="Y1463" s="15" t="s">
        <v>73</v>
      </c>
      <c r="Z1463" s="18" t="s">
        <v>7108</v>
      </c>
      <c r="AA1463" s="18" t="s">
        <v>7109</v>
      </c>
      <c r="AB1463" s="18" t="s">
        <v>7009</v>
      </c>
      <c r="AC1463" s="67" t="str">
        <f>+VLOOKUP("*"&amp;L1463&amp;"*",'[2]REGISTROS SANITARIOS'!$D$1192:$E$1303,2,FALSE)</f>
        <v>SI</v>
      </c>
      <c r="AD1463" s="22" t="s">
        <v>1025</v>
      </c>
      <c r="AE1463" s="16">
        <v>44579</v>
      </c>
      <c r="AF1463" s="34" t="s">
        <v>73</v>
      </c>
      <c r="AG1463" s="24">
        <v>227035</v>
      </c>
      <c r="AH1463" s="18">
        <v>0</v>
      </c>
      <c r="AI1463" s="18">
        <v>0</v>
      </c>
      <c r="AJ1463" s="17">
        <v>22</v>
      </c>
      <c r="AK1463" s="25">
        <v>22</v>
      </c>
      <c r="AL1463" s="25">
        <v>5357</v>
      </c>
      <c r="AM1463" s="35">
        <v>0</v>
      </c>
      <c r="AN1463" s="49">
        <f t="shared" si="221"/>
        <v>117854</v>
      </c>
      <c r="AO1463" s="18"/>
      <c r="AP1463" s="15"/>
      <c r="AQ1463" s="43" t="str">
        <f t="shared" si="222"/>
        <v>SI</v>
      </c>
      <c r="AR1463" s="44">
        <f t="shared" si="223"/>
        <v>117854</v>
      </c>
      <c r="AS1463" s="44">
        <f t="shared" si="224"/>
        <v>117854</v>
      </c>
      <c r="AT1463" s="44">
        <f t="shared" si="225"/>
        <v>117854</v>
      </c>
      <c r="AU1463" s="44">
        <f t="shared" si="226"/>
        <v>117854</v>
      </c>
      <c r="AV1463" s="45" t="b">
        <f t="shared" si="227"/>
        <v>1</v>
      </c>
      <c r="AW1463" s="45" t="b">
        <f t="shared" si="228"/>
        <v>1</v>
      </c>
      <c r="AX1463" s="45"/>
    </row>
    <row r="1464" spans="1:50" s="36" customFormat="1" ht="27.75" customHeight="1" x14ac:dyDescent="0.15">
      <c r="A1464" s="36" t="str">
        <f t="shared" si="220"/>
        <v>DISTRIMEDICAL SAS115051721</v>
      </c>
      <c r="B1464" s="36" t="b">
        <f>+A1464='[1]Anexo 9'!A1464</f>
        <v>0</v>
      </c>
      <c r="C1464" s="18">
        <v>811028725</v>
      </c>
      <c r="D1464" s="18" t="s">
        <v>8795</v>
      </c>
      <c r="E1464" s="15" t="s">
        <v>61</v>
      </c>
      <c r="F1464" s="15" t="s">
        <v>62</v>
      </c>
      <c r="G1464" s="15" t="s">
        <v>3155</v>
      </c>
      <c r="H1464" s="15" t="s">
        <v>3155</v>
      </c>
      <c r="I1464" s="15" t="s">
        <v>3155</v>
      </c>
      <c r="J1464" s="15">
        <v>2</v>
      </c>
      <c r="K1464" s="15" t="s">
        <v>3155</v>
      </c>
      <c r="L1464" s="15">
        <v>115051721</v>
      </c>
      <c r="M1464" s="15" t="s">
        <v>4594</v>
      </c>
      <c r="N1464" s="15" t="s">
        <v>2509</v>
      </c>
      <c r="O1464" s="18" t="s">
        <v>4595</v>
      </c>
      <c r="P1464" s="22" t="s">
        <v>3841</v>
      </c>
      <c r="Q1464" s="15" t="s">
        <v>5756</v>
      </c>
      <c r="R1464" s="18" t="s">
        <v>3026</v>
      </c>
      <c r="S1464" s="22" t="b">
        <f t="shared" si="231"/>
        <v>0</v>
      </c>
      <c r="T1464" s="18"/>
      <c r="U1464" s="18" t="s">
        <v>3026</v>
      </c>
      <c r="V1464" s="15" t="s">
        <v>228</v>
      </c>
      <c r="W1464" s="18" t="s">
        <v>228</v>
      </c>
      <c r="X1464" s="18"/>
      <c r="Y1464" s="15" t="s">
        <v>73</v>
      </c>
      <c r="Z1464" s="18" t="s">
        <v>7108</v>
      </c>
      <c r="AA1464" s="18" t="s">
        <v>7109</v>
      </c>
      <c r="AB1464" s="18" t="s">
        <v>7009</v>
      </c>
      <c r="AC1464" s="67" t="str">
        <f>+VLOOKUP("*"&amp;L1464&amp;"*",'[2]REGISTROS SANITARIOS'!$D$1192:$E$1303,2,FALSE)</f>
        <v>SI</v>
      </c>
      <c r="AD1464" s="22" t="s">
        <v>1025</v>
      </c>
      <c r="AE1464" s="16" t="s">
        <v>7906</v>
      </c>
      <c r="AF1464" s="34" t="s">
        <v>8814</v>
      </c>
      <c r="AG1464" s="24"/>
      <c r="AH1464" s="18"/>
      <c r="AI1464" s="18">
        <v>0</v>
      </c>
      <c r="AJ1464" s="17">
        <v>22</v>
      </c>
      <c r="AK1464" s="25">
        <v>22</v>
      </c>
      <c r="AL1464" s="25">
        <v>3026</v>
      </c>
      <c r="AM1464" s="35">
        <v>0</v>
      </c>
      <c r="AN1464" s="49">
        <f t="shared" si="221"/>
        <v>66572</v>
      </c>
      <c r="AO1464" s="18"/>
      <c r="AP1464" s="15"/>
      <c r="AQ1464" s="43" t="str">
        <f t="shared" si="222"/>
        <v>SI</v>
      </c>
      <c r="AR1464" s="44">
        <f t="shared" si="223"/>
        <v>66572</v>
      </c>
      <c r="AS1464" s="44">
        <f t="shared" si="224"/>
        <v>66572</v>
      </c>
      <c r="AT1464" s="44">
        <f t="shared" si="225"/>
        <v>66572</v>
      </c>
      <c r="AU1464" s="44">
        <f t="shared" si="226"/>
        <v>66572</v>
      </c>
      <c r="AV1464" s="45" t="b">
        <f t="shared" si="227"/>
        <v>1</v>
      </c>
      <c r="AW1464" s="45" t="b">
        <f t="shared" si="228"/>
        <v>1</v>
      </c>
      <c r="AX1464" s="45"/>
    </row>
    <row r="1465" spans="1:50" s="36" customFormat="1" ht="27.75" customHeight="1" x14ac:dyDescent="0.15">
      <c r="A1465" s="36" t="str">
        <f t="shared" si="220"/>
        <v>DISTRIMEDICAL SAS201102110</v>
      </c>
      <c r="B1465" s="36" t="b">
        <f>+A1465='[1]Anexo 9'!A1465</f>
        <v>0</v>
      </c>
      <c r="C1465" s="18">
        <v>811028725</v>
      </c>
      <c r="D1465" s="18" t="s">
        <v>8795</v>
      </c>
      <c r="E1465" s="15" t="s">
        <v>98</v>
      </c>
      <c r="F1465" s="15" t="s">
        <v>62</v>
      </c>
      <c r="G1465" s="15" t="s">
        <v>3155</v>
      </c>
      <c r="H1465" s="15" t="s">
        <v>3155</v>
      </c>
      <c r="I1465" s="15" t="s">
        <v>3155</v>
      </c>
      <c r="J1465" s="15">
        <v>9</v>
      </c>
      <c r="K1465" s="15" t="s">
        <v>3155</v>
      </c>
      <c r="L1465" s="15">
        <v>201102110</v>
      </c>
      <c r="M1465" s="15" t="s">
        <v>428</v>
      </c>
      <c r="N1465" s="15" t="s">
        <v>101</v>
      </c>
      <c r="O1465" s="18" t="s">
        <v>3054</v>
      </c>
      <c r="P1465" s="22" t="s">
        <v>73</v>
      </c>
      <c r="Q1465" s="15" t="s">
        <v>114</v>
      </c>
      <c r="R1465" s="18" t="s">
        <v>3158</v>
      </c>
      <c r="S1465" s="22" t="b">
        <f t="shared" si="231"/>
        <v>0</v>
      </c>
      <c r="T1465" s="18"/>
      <c r="U1465" s="18" t="s">
        <v>3158</v>
      </c>
      <c r="V1465" s="15" t="s">
        <v>430</v>
      </c>
      <c r="W1465" s="18" t="s">
        <v>2779</v>
      </c>
      <c r="X1465" s="18"/>
      <c r="Y1465" s="15" t="s">
        <v>73</v>
      </c>
      <c r="Z1465" s="18" t="s">
        <v>7110</v>
      </c>
      <c r="AA1465" s="18" t="s">
        <v>1402</v>
      </c>
      <c r="AB1465" s="18" t="s">
        <v>2785</v>
      </c>
      <c r="AC1465" s="67" t="str">
        <f>+VLOOKUP("*"&amp;L1465&amp;"*",'[2]REGISTROS SANITARIOS'!$D$1192:$E$1303,2,FALSE)</f>
        <v>SI</v>
      </c>
      <c r="AD1465" s="22" t="s">
        <v>1025</v>
      </c>
      <c r="AE1465" s="16">
        <v>46263</v>
      </c>
      <c r="AF1465" s="34" t="s">
        <v>73</v>
      </c>
      <c r="AG1465" s="24"/>
      <c r="AH1465" s="18"/>
      <c r="AI1465" s="18" t="s">
        <v>54</v>
      </c>
      <c r="AJ1465" s="17">
        <v>85250</v>
      </c>
      <c r="AK1465" s="25">
        <v>85200</v>
      </c>
      <c r="AL1465" s="25">
        <v>47</v>
      </c>
      <c r="AM1465" s="35">
        <v>0</v>
      </c>
      <c r="AN1465" s="49">
        <f t="shared" si="221"/>
        <v>4004400</v>
      </c>
      <c r="AO1465" s="18"/>
      <c r="AP1465" s="15"/>
      <c r="AQ1465" s="43" t="str">
        <f t="shared" si="222"/>
        <v>MENOR</v>
      </c>
      <c r="AR1465" s="44">
        <f t="shared" si="223"/>
        <v>4006750</v>
      </c>
      <c r="AS1465" s="44">
        <f t="shared" si="224"/>
        <v>4006750</v>
      </c>
      <c r="AT1465" s="44">
        <f t="shared" si="225"/>
        <v>4004400</v>
      </c>
      <c r="AU1465" s="44">
        <f t="shared" si="226"/>
        <v>4004400</v>
      </c>
      <c r="AV1465" s="45" t="b">
        <f t="shared" si="227"/>
        <v>1</v>
      </c>
      <c r="AW1465" s="45" t="b">
        <f t="shared" si="228"/>
        <v>0</v>
      </c>
      <c r="AX1465" s="45"/>
    </row>
    <row r="1466" spans="1:50" s="36" customFormat="1" ht="27.75" customHeight="1" x14ac:dyDescent="0.15">
      <c r="A1466" s="36" t="str">
        <f t="shared" si="220"/>
        <v>DISTRIMEDICAL SAS201157705</v>
      </c>
      <c r="B1466" s="36" t="b">
        <f>+A1466='[1]Anexo 9'!A1466</f>
        <v>0</v>
      </c>
      <c r="C1466" s="18">
        <v>811028725</v>
      </c>
      <c r="D1466" s="18" t="s">
        <v>8795</v>
      </c>
      <c r="E1466" s="15" t="s">
        <v>98</v>
      </c>
      <c r="F1466" s="15" t="s">
        <v>220</v>
      </c>
      <c r="G1466" s="15">
        <f>+VLOOKUP(F1466,[3]Sheet1!$E$3:$G$74,3,FALSE)</f>
        <v>2</v>
      </c>
      <c r="H1466" s="15">
        <f>+VLOOKUP(D1466&amp;F1466,'TD para paquetes'!$E$3:$I$441,5,FALSE)</f>
        <v>2</v>
      </c>
      <c r="I1466" s="15" t="s">
        <v>1025</v>
      </c>
      <c r="J1466" s="15">
        <v>4</v>
      </c>
      <c r="K1466" s="15">
        <v>4</v>
      </c>
      <c r="L1466" s="15">
        <v>201157705</v>
      </c>
      <c r="M1466" s="15" t="s">
        <v>231</v>
      </c>
      <c r="N1466" s="15" t="s">
        <v>91</v>
      </c>
      <c r="O1466" s="18" t="s">
        <v>4596</v>
      </c>
      <c r="P1466" s="22" t="s">
        <v>3841</v>
      </c>
      <c r="Q1466" s="15" t="s">
        <v>233</v>
      </c>
      <c r="R1466" s="18" t="s">
        <v>5755</v>
      </c>
      <c r="S1466" s="22" t="b">
        <f t="shared" si="231"/>
        <v>0</v>
      </c>
      <c r="T1466" s="18"/>
      <c r="U1466" s="18" t="s">
        <v>5755</v>
      </c>
      <c r="V1466" s="15" t="s">
        <v>227</v>
      </c>
      <c r="W1466" s="18" t="s">
        <v>228</v>
      </c>
      <c r="X1466" s="18"/>
      <c r="Y1466" s="15" t="s">
        <v>73</v>
      </c>
      <c r="Z1466" s="18" t="s">
        <v>7108</v>
      </c>
      <c r="AA1466" s="18" t="s">
        <v>7109</v>
      </c>
      <c r="AB1466" s="18" t="s">
        <v>7111</v>
      </c>
      <c r="AC1466" s="67" t="str">
        <f>+VLOOKUP("*"&amp;L1466&amp;"*",'[2]REGISTROS SANITARIOS'!$D$1192:$E$1303,2,FALSE)</f>
        <v>SI</v>
      </c>
      <c r="AD1466" s="22" t="s">
        <v>1025</v>
      </c>
      <c r="AE1466" s="16" t="s">
        <v>7907</v>
      </c>
      <c r="AF1466" s="34" t="s">
        <v>8814</v>
      </c>
      <c r="AG1466" s="24"/>
      <c r="AH1466" s="18"/>
      <c r="AI1466" s="18">
        <v>0</v>
      </c>
      <c r="AJ1466" s="17">
        <v>275</v>
      </c>
      <c r="AK1466" s="25">
        <v>270</v>
      </c>
      <c r="AL1466" s="25">
        <v>40968</v>
      </c>
      <c r="AM1466" s="35">
        <v>0.19</v>
      </c>
      <c r="AN1466" s="49">
        <f t="shared" si="221"/>
        <v>13163018.4</v>
      </c>
      <c r="AO1466" s="18"/>
      <c r="AP1466" s="15"/>
      <c r="AQ1466" s="43" t="str">
        <f t="shared" si="222"/>
        <v>MENOR</v>
      </c>
      <c r="AR1466" s="44">
        <f t="shared" si="223"/>
        <v>13406778</v>
      </c>
      <c r="AS1466" s="44">
        <f t="shared" si="224"/>
        <v>11266200</v>
      </c>
      <c r="AT1466" s="44">
        <f t="shared" si="225"/>
        <v>11061360</v>
      </c>
      <c r="AU1466" s="44">
        <f t="shared" si="226"/>
        <v>13163018.4</v>
      </c>
      <c r="AV1466" s="45" t="b">
        <f t="shared" si="227"/>
        <v>1</v>
      </c>
      <c r="AW1466" s="45" t="b">
        <f t="shared" si="228"/>
        <v>0</v>
      </c>
      <c r="AX1466" s="45"/>
    </row>
    <row r="1467" spans="1:50" s="36" customFormat="1" ht="27.75" customHeight="1" x14ac:dyDescent="0.15">
      <c r="A1467" s="36" t="str">
        <f t="shared" si="220"/>
        <v>DISTRIMEDICAL SAS201155506</v>
      </c>
      <c r="B1467" s="36" t="b">
        <f>+A1467='[1]Anexo 9'!A1467</f>
        <v>0</v>
      </c>
      <c r="C1467" s="18">
        <v>811028725</v>
      </c>
      <c r="D1467" s="18" t="s">
        <v>8795</v>
      </c>
      <c r="E1467" s="15" t="s">
        <v>98</v>
      </c>
      <c r="F1467" s="15" t="s">
        <v>220</v>
      </c>
      <c r="G1467" s="15">
        <f>+VLOOKUP(F1467,[3]Sheet1!$E$3:$G$74,3,FALSE)</f>
        <v>2</v>
      </c>
      <c r="H1467" s="15">
        <f>+VLOOKUP(D1467&amp;F1467,'TD para paquetes'!$E$3:$I$441,5,FALSE)</f>
        <v>2</v>
      </c>
      <c r="I1467" s="15" t="s">
        <v>1025</v>
      </c>
      <c r="J1467" s="15">
        <v>6</v>
      </c>
      <c r="K1467" s="15">
        <v>4</v>
      </c>
      <c r="L1467" s="15">
        <v>201155506</v>
      </c>
      <c r="M1467" s="15" t="s">
        <v>221</v>
      </c>
      <c r="N1467" s="15" t="s">
        <v>222</v>
      </c>
      <c r="O1467" s="18" t="s">
        <v>4597</v>
      </c>
      <c r="P1467" s="22" t="s">
        <v>3841</v>
      </c>
      <c r="Q1467" s="15" t="s">
        <v>224</v>
      </c>
      <c r="R1467" s="18" t="s">
        <v>3249</v>
      </c>
      <c r="S1467" s="22" t="b">
        <f t="shared" si="231"/>
        <v>0</v>
      </c>
      <c r="T1467" s="18"/>
      <c r="U1467" s="18" t="s">
        <v>3249</v>
      </c>
      <c r="V1467" s="15" t="s">
        <v>6093</v>
      </c>
      <c r="W1467" s="18" t="s">
        <v>228</v>
      </c>
      <c r="X1467" s="18"/>
      <c r="Y1467" s="15" t="s">
        <v>73</v>
      </c>
      <c r="Z1467" s="18" t="s">
        <v>7108</v>
      </c>
      <c r="AA1467" s="18" t="s">
        <v>7109</v>
      </c>
      <c r="AB1467" s="18" t="s">
        <v>7111</v>
      </c>
      <c r="AC1467" s="67" t="str">
        <f>+VLOOKUP("*"&amp;L1467&amp;"*",'[2]REGISTROS SANITARIOS'!$D$1192:$E$1303,2,FALSE)</f>
        <v>SI</v>
      </c>
      <c r="AD1467" s="22" t="s">
        <v>1025</v>
      </c>
      <c r="AE1467" s="16" t="s">
        <v>7907</v>
      </c>
      <c r="AF1467" s="34" t="s">
        <v>8814</v>
      </c>
      <c r="AG1467" s="24"/>
      <c r="AH1467" s="18"/>
      <c r="AI1467" s="18">
        <v>0</v>
      </c>
      <c r="AJ1467" s="17">
        <v>165</v>
      </c>
      <c r="AK1467" s="25">
        <v>156</v>
      </c>
      <c r="AL1467" s="25">
        <v>131756</v>
      </c>
      <c r="AM1467" s="35">
        <v>0.19</v>
      </c>
      <c r="AN1467" s="49">
        <f t="shared" si="221"/>
        <v>24459183.84</v>
      </c>
      <c r="AO1467" s="18"/>
      <c r="AP1467" s="15"/>
      <c r="AQ1467" s="43" t="str">
        <f t="shared" si="222"/>
        <v>MENOR</v>
      </c>
      <c r="AR1467" s="44">
        <f t="shared" si="223"/>
        <v>25870290.599999998</v>
      </c>
      <c r="AS1467" s="44">
        <f t="shared" si="224"/>
        <v>21739740</v>
      </c>
      <c r="AT1467" s="44">
        <f t="shared" si="225"/>
        <v>20553936</v>
      </c>
      <c r="AU1467" s="44">
        <f t="shared" si="226"/>
        <v>24459183.839999996</v>
      </c>
      <c r="AV1467" s="45" t="b">
        <f t="shared" si="227"/>
        <v>1</v>
      </c>
      <c r="AW1467" s="45" t="b">
        <f t="shared" si="228"/>
        <v>0</v>
      </c>
      <c r="AX1467" s="45"/>
    </row>
    <row r="1468" spans="1:50" s="36" customFormat="1" ht="27.75" customHeight="1" x14ac:dyDescent="0.15">
      <c r="A1468" s="36" t="str">
        <f t="shared" si="220"/>
        <v>DISTRIMEDICAL SAS201100350</v>
      </c>
      <c r="B1468" s="36" t="b">
        <f>+A1468='[1]Anexo 9'!A1468</f>
        <v>0</v>
      </c>
      <c r="C1468" s="18">
        <v>811028725</v>
      </c>
      <c r="D1468" s="18" t="s">
        <v>8795</v>
      </c>
      <c r="E1468" s="15" t="s">
        <v>98</v>
      </c>
      <c r="F1468" s="15" t="s">
        <v>62</v>
      </c>
      <c r="G1468" s="15" t="s">
        <v>3155</v>
      </c>
      <c r="H1468" s="15" t="s">
        <v>3155</v>
      </c>
      <c r="I1468" s="15" t="s">
        <v>3155</v>
      </c>
      <c r="J1468" s="15">
        <v>6</v>
      </c>
      <c r="K1468" s="15" t="s">
        <v>3155</v>
      </c>
      <c r="L1468" s="15">
        <v>201100350</v>
      </c>
      <c r="M1468" s="15" t="s">
        <v>417</v>
      </c>
      <c r="N1468" s="15" t="s">
        <v>101</v>
      </c>
      <c r="O1468" s="18" t="s">
        <v>3052</v>
      </c>
      <c r="P1468" s="22" t="s">
        <v>3841</v>
      </c>
      <c r="Q1468" s="15" t="s">
        <v>101</v>
      </c>
      <c r="R1468" s="18" t="s">
        <v>3026</v>
      </c>
      <c r="S1468" s="22" t="b">
        <f t="shared" si="231"/>
        <v>0</v>
      </c>
      <c r="T1468" s="18"/>
      <c r="U1468" s="18" t="s">
        <v>3026</v>
      </c>
      <c r="V1468" s="15"/>
      <c r="W1468" s="18" t="s">
        <v>2779</v>
      </c>
      <c r="X1468" s="18" t="s">
        <v>1020</v>
      </c>
      <c r="Y1468" s="15" t="s">
        <v>73</v>
      </c>
      <c r="Z1468" s="18" t="s">
        <v>7096</v>
      </c>
      <c r="AA1468" s="18" t="s">
        <v>1402</v>
      </c>
      <c r="AB1468" s="18" t="s">
        <v>2781</v>
      </c>
      <c r="AC1468" s="67" t="str">
        <f>+VLOOKUP("*"&amp;L1468&amp;"*",'[2]REGISTROS SANITARIOS'!$D$1192:$E$1303,2,FALSE)</f>
        <v>SI</v>
      </c>
      <c r="AD1468" s="22" t="s">
        <v>1025</v>
      </c>
      <c r="AE1468" s="16">
        <v>45993</v>
      </c>
      <c r="AF1468" s="34" t="s">
        <v>73</v>
      </c>
      <c r="AG1468" s="24"/>
      <c r="AH1468" s="18"/>
      <c r="AI1468" s="18" t="s">
        <v>54</v>
      </c>
      <c r="AJ1468" s="17">
        <v>8800</v>
      </c>
      <c r="AK1468" s="25">
        <v>8800</v>
      </c>
      <c r="AL1468" s="25">
        <v>1949</v>
      </c>
      <c r="AM1468" s="35">
        <v>0</v>
      </c>
      <c r="AN1468" s="49">
        <f t="shared" si="221"/>
        <v>17151200</v>
      </c>
      <c r="AO1468" s="18"/>
      <c r="AP1468" s="15"/>
      <c r="AQ1468" s="43" t="str">
        <f t="shared" si="222"/>
        <v>SI</v>
      </c>
      <c r="AR1468" s="44">
        <f t="shared" si="223"/>
        <v>17151200</v>
      </c>
      <c r="AS1468" s="44">
        <f t="shared" si="224"/>
        <v>17151200</v>
      </c>
      <c r="AT1468" s="44">
        <f t="shared" si="225"/>
        <v>17151200</v>
      </c>
      <c r="AU1468" s="44">
        <f t="shared" si="226"/>
        <v>17151200</v>
      </c>
      <c r="AV1468" s="45" t="b">
        <f t="shared" si="227"/>
        <v>1</v>
      </c>
      <c r="AW1468" s="45" t="b">
        <f t="shared" si="228"/>
        <v>1</v>
      </c>
      <c r="AX1468" s="45"/>
    </row>
    <row r="1469" spans="1:50" s="36" customFormat="1" ht="27.75" customHeight="1" x14ac:dyDescent="0.15">
      <c r="A1469" s="36" t="str">
        <f t="shared" si="220"/>
        <v>DISTRIMEDICAL SAS201050910</v>
      </c>
      <c r="B1469" s="36" t="b">
        <f>+A1469='[1]Anexo 9'!A1469</f>
        <v>0</v>
      </c>
      <c r="C1469" s="18">
        <v>811028725</v>
      </c>
      <c r="D1469" s="18" t="s">
        <v>8795</v>
      </c>
      <c r="E1469" s="15" t="s">
        <v>98</v>
      </c>
      <c r="F1469" s="15" t="s">
        <v>395</v>
      </c>
      <c r="G1469" s="15">
        <f>+VLOOKUP(F1469,[3]Sheet1!$E$3:$G$74,3,FALSE)</f>
        <v>2</v>
      </c>
      <c r="H1469" s="15">
        <f>+VLOOKUP(D1469&amp;F1469,'TD para paquetes'!$E$3:$I$441,5,FALSE)</f>
        <v>2</v>
      </c>
      <c r="I1469" s="15" t="s">
        <v>1025</v>
      </c>
      <c r="J1469" s="15">
        <v>5</v>
      </c>
      <c r="K1469" s="15">
        <v>5</v>
      </c>
      <c r="L1469" s="15">
        <v>201050910</v>
      </c>
      <c r="M1469" s="15" t="s">
        <v>3889</v>
      </c>
      <c r="N1469" s="15" t="s">
        <v>101</v>
      </c>
      <c r="O1469" s="18" t="s">
        <v>4598</v>
      </c>
      <c r="P1469" s="22" t="s">
        <v>3841</v>
      </c>
      <c r="Q1469" s="15" t="s">
        <v>101</v>
      </c>
      <c r="R1469" s="18" t="s">
        <v>103</v>
      </c>
      <c r="S1469" s="22" t="s">
        <v>73</v>
      </c>
      <c r="T1469" s="18"/>
      <c r="U1469" s="18" t="s">
        <v>103</v>
      </c>
      <c r="V1469" s="15"/>
      <c r="W1469" s="18" t="s">
        <v>6338</v>
      </c>
      <c r="X1469" s="18" t="s">
        <v>8770</v>
      </c>
      <c r="Y1469" s="15" t="s">
        <v>73</v>
      </c>
      <c r="Z1469" s="18" t="s">
        <v>7112</v>
      </c>
      <c r="AA1469" s="18" t="s">
        <v>119</v>
      </c>
      <c r="AB1469" s="18" t="s">
        <v>7113</v>
      </c>
      <c r="AC1469" s="67" t="str">
        <f>+VLOOKUP("*"&amp;L1469&amp;"*",'[2]REGISTROS SANITARIOS'!$D$1192:$E$1303,2,FALSE)</f>
        <v>SI</v>
      </c>
      <c r="AD1469" s="22" t="s">
        <v>1025</v>
      </c>
      <c r="AE1469" s="16">
        <v>45698</v>
      </c>
      <c r="AF1469" s="34" t="s">
        <v>73</v>
      </c>
      <c r="AG1469" s="24"/>
      <c r="AH1469" s="18"/>
      <c r="AI1469" s="18" t="s">
        <v>53</v>
      </c>
      <c r="AJ1469" s="17">
        <v>84150</v>
      </c>
      <c r="AK1469" s="25">
        <v>84150</v>
      </c>
      <c r="AL1469" s="25">
        <v>988</v>
      </c>
      <c r="AM1469" s="35">
        <v>0</v>
      </c>
      <c r="AN1469" s="49">
        <f t="shared" si="221"/>
        <v>83140200</v>
      </c>
      <c r="AO1469" s="18"/>
      <c r="AP1469" s="15"/>
      <c r="AQ1469" s="43" t="str">
        <f t="shared" si="222"/>
        <v>SI</v>
      </c>
      <c r="AR1469" s="44">
        <f t="shared" si="223"/>
        <v>83140200</v>
      </c>
      <c r="AS1469" s="44">
        <f t="shared" si="224"/>
        <v>83140200</v>
      </c>
      <c r="AT1469" s="44">
        <f t="shared" si="225"/>
        <v>83140200</v>
      </c>
      <c r="AU1469" s="44">
        <f t="shared" si="226"/>
        <v>83140200</v>
      </c>
      <c r="AV1469" s="45" t="b">
        <f t="shared" si="227"/>
        <v>1</v>
      </c>
      <c r="AW1469" s="45" t="b">
        <f t="shared" si="228"/>
        <v>1</v>
      </c>
      <c r="AX1469" s="45"/>
    </row>
    <row r="1470" spans="1:50" s="36" customFormat="1" ht="27.75" customHeight="1" x14ac:dyDescent="0.15">
      <c r="A1470" s="36" t="str">
        <f t="shared" si="220"/>
        <v>DISTRIMEDICAL SAS201051010</v>
      </c>
      <c r="B1470" s="36" t="b">
        <f>+A1470='[1]Anexo 9'!A1470</f>
        <v>0</v>
      </c>
      <c r="C1470" s="18">
        <v>811028725</v>
      </c>
      <c r="D1470" s="18" t="s">
        <v>8795</v>
      </c>
      <c r="E1470" s="15" t="s">
        <v>98</v>
      </c>
      <c r="F1470" s="15" t="s">
        <v>395</v>
      </c>
      <c r="G1470" s="15">
        <f>+VLOOKUP(F1470,[3]Sheet1!$E$3:$G$74,3,FALSE)</f>
        <v>2</v>
      </c>
      <c r="H1470" s="15">
        <f>+VLOOKUP(D1470&amp;F1470,'TD para paquetes'!$E$3:$I$441,5,FALSE)</f>
        <v>2</v>
      </c>
      <c r="I1470" s="15" t="s">
        <v>1025</v>
      </c>
      <c r="J1470" s="15">
        <v>5</v>
      </c>
      <c r="K1470" s="15">
        <v>5</v>
      </c>
      <c r="L1470" s="15">
        <v>201051010</v>
      </c>
      <c r="M1470" s="15" t="s">
        <v>3890</v>
      </c>
      <c r="N1470" s="15" t="s">
        <v>101</v>
      </c>
      <c r="O1470" s="18" t="s">
        <v>3049</v>
      </c>
      <c r="P1470" s="22" t="s">
        <v>3841</v>
      </c>
      <c r="Q1470" s="15" t="s">
        <v>101</v>
      </c>
      <c r="R1470" s="18" t="s">
        <v>103</v>
      </c>
      <c r="S1470" s="22" t="s">
        <v>73</v>
      </c>
      <c r="T1470" s="18"/>
      <c r="U1470" s="18" t="s">
        <v>103</v>
      </c>
      <c r="V1470" s="15"/>
      <c r="W1470" s="18" t="s">
        <v>305</v>
      </c>
      <c r="X1470" s="18" t="s">
        <v>8770</v>
      </c>
      <c r="Y1470" s="15" t="s">
        <v>73</v>
      </c>
      <c r="Z1470" s="18" t="s">
        <v>305</v>
      </c>
      <c r="AA1470" s="18" t="s">
        <v>71</v>
      </c>
      <c r="AB1470" s="18" t="s">
        <v>397</v>
      </c>
      <c r="AC1470" s="67" t="str">
        <f>+VLOOKUP("*"&amp;L1470&amp;"*",'[2]REGISTROS SANITARIOS'!$D$1192:$E$1303,2,FALSE)</f>
        <v>SI</v>
      </c>
      <c r="AD1470" s="22" t="s">
        <v>1025</v>
      </c>
      <c r="AE1470" s="16">
        <v>46306</v>
      </c>
      <c r="AF1470" s="34" t="s">
        <v>73</v>
      </c>
      <c r="AG1470" s="24"/>
      <c r="AH1470" s="18"/>
      <c r="AI1470" s="18" t="s">
        <v>54</v>
      </c>
      <c r="AJ1470" s="17">
        <v>522.5</v>
      </c>
      <c r="AK1470" s="25">
        <v>523</v>
      </c>
      <c r="AL1470" s="25">
        <v>1411</v>
      </c>
      <c r="AM1470" s="35">
        <v>0</v>
      </c>
      <c r="AN1470" s="49">
        <f t="shared" si="221"/>
        <v>737953</v>
      </c>
      <c r="AO1470" s="18"/>
      <c r="AP1470" s="15"/>
      <c r="AQ1470" s="43" t="str">
        <f t="shared" si="222"/>
        <v>MAYOR</v>
      </c>
      <c r="AR1470" s="44">
        <f t="shared" si="223"/>
        <v>737247.5</v>
      </c>
      <c r="AS1470" s="44">
        <f t="shared" si="224"/>
        <v>737247.5</v>
      </c>
      <c r="AT1470" s="44">
        <f t="shared" si="225"/>
        <v>737953</v>
      </c>
      <c r="AU1470" s="44">
        <f t="shared" si="226"/>
        <v>737953</v>
      </c>
      <c r="AV1470" s="45" t="b">
        <f t="shared" si="227"/>
        <v>1</v>
      </c>
      <c r="AW1470" s="45" t="b">
        <f t="shared" si="228"/>
        <v>0</v>
      </c>
      <c r="AX1470" s="45"/>
    </row>
    <row r="1471" spans="1:50" s="36" customFormat="1" ht="27.75" customHeight="1" x14ac:dyDescent="0.15">
      <c r="A1471" s="36" t="str">
        <f t="shared" si="220"/>
        <v>DISTRIMEDICAL SAS201100802</v>
      </c>
      <c r="B1471" s="36" t="b">
        <f>+A1471='[1]Anexo 9'!A1471</f>
        <v>0</v>
      </c>
      <c r="C1471" s="18">
        <v>811028725</v>
      </c>
      <c r="D1471" s="18" t="s">
        <v>8795</v>
      </c>
      <c r="E1471" s="15" t="s">
        <v>98</v>
      </c>
      <c r="F1471" s="15" t="s">
        <v>62</v>
      </c>
      <c r="G1471" s="15" t="s">
        <v>3155</v>
      </c>
      <c r="H1471" s="15" t="s">
        <v>3155</v>
      </c>
      <c r="I1471" s="15" t="s">
        <v>3155</v>
      </c>
      <c r="J1471" s="15">
        <v>5</v>
      </c>
      <c r="K1471" s="15" t="s">
        <v>3155</v>
      </c>
      <c r="L1471" s="15">
        <v>201100802</v>
      </c>
      <c r="M1471" s="15" t="s">
        <v>421</v>
      </c>
      <c r="N1471" s="15" t="s">
        <v>422</v>
      </c>
      <c r="O1471" s="18" t="s">
        <v>4599</v>
      </c>
      <c r="P1471" s="22" t="s">
        <v>3841</v>
      </c>
      <c r="Q1471" s="15" t="s">
        <v>424</v>
      </c>
      <c r="R1471" s="18" t="s">
        <v>5757</v>
      </c>
      <c r="S1471" s="22" t="b">
        <f>+R1471=Q1471</f>
        <v>0</v>
      </c>
      <c r="T1471" s="18"/>
      <c r="U1471" s="18" t="s">
        <v>5757</v>
      </c>
      <c r="V1471" s="15" t="s">
        <v>425</v>
      </c>
      <c r="W1471" s="18" t="s">
        <v>2779</v>
      </c>
      <c r="X1471" s="18"/>
      <c r="Y1471" s="15" t="s">
        <v>73</v>
      </c>
      <c r="Z1471" s="18" t="s">
        <v>7096</v>
      </c>
      <c r="AA1471" s="18" t="s">
        <v>1402</v>
      </c>
      <c r="AB1471" s="18" t="s">
        <v>2784</v>
      </c>
      <c r="AC1471" s="67" t="str">
        <f>+VLOOKUP("*"&amp;L1471&amp;"*",'[2]REGISTROS SANITARIOS'!$D$1192:$E$1303,2,FALSE)</f>
        <v>SI</v>
      </c>
      <c r="AD1471" s="22" t="s">
        <v>1025</v>
      </c>
      <c r="AE1471" s="16">
        <v>45355</v>
      </c>
      <c r="AF1471" s="34" t="s">
        <v>73</v>
      </c>
      <c r="AG1471" s="24"/>
      <c r="AH1471" s="18"/>
      <c r="AI1471" s="18" t="s">
        <v>54</v>
      </c>
      <c r="AJ1471" s="17">
        <v>66</v>
      </c>
      <c r="AK1471" s="25">
        <v>66</v>
      </c>
      <c r="AL1471" s="25">
        <v>47572</v>
      </c>
      <c r="AM1471" s="35">
        <v>0</v>
      </c>
      <c r="AN1471" s="49">
        <f t="shared" si="221"/>
        <v>3139752</v>
      </c>
      <c r="AO1471" s="18"/>
      <c r="AP1471" s="15"/>
      <c r="AQ1471" s="43" t="str">
        <f t="shared" si="222"/>
        <v>SI</v>
      </c>
      <c r="AR1471" s="44">
        <f t="shared" si="223"/>
        <v>3139752</v>
      </c>
      <c r="AS1471" s="44">
        <f t="shared" si="224"/>
        <v>3139752</v>
      </c>
      <c r="AT1471" s="44">
        <f t="shared" si="225"/>
        <v>3139752</v>
      </c>
      <c r="AU1471" s="44">
        <f t="shared" si="226"/>
        <v>3139752</v>
      </c>
      <c r="AV1471" s="45" t="b">
        <f t="shared" si="227"/>
        <v>1</v>
      </c>
      <c r="AW1471" s="45" t="b">
        <f t="shared" si="228"/>
        <v>1</v>
      </c>
      <c r="AX1471" s="45"/>
    </row>
    <row r="1472" spans="1:50" s="36" customFormat="1" ht="27.75" customHeight="1" x14ac:dyDescent="0.15">
      <c r="A1472" s="36" t="str">
        <f t="shared" si="220"/>
        <v>DISTRIMEDICAL SAS201051250</v>
      </c>
      <c r="B1472" s="36" t="b">
        <f>+A1472='[1]Anexo 9'!A1472</f>
        <v>0</v>
      </c>
      <c r="C1472" s="18">
        <v>811028725</v>
      </c>
      <c r="D1472" s="18" t="s">
        <v>8795</v>
      </c>
      <c r="E1472" s="15" t="s">
        <v>98</v>
      </c>
      <c r="F1472" s="15" t="s">
        <v>62</v>
      </c>
      <c r="G1472" s="15" t="s">
        <v>3155</v>
      </c>
      <c r="H1472" s="15" t="s">
        <v>3155</v>
      </c>
      <c r="I1472" s="15" t="s">
        <v>3155</v>
      </c>
      <c r="J1472" s="15">
        <v>2</v>
      </c>
      <c r="K1472" s="15" t="s">
        <v>3155</v>
      </c>
      <c r="L1472" s="15">
        <v>201051250</v>
      </c>
      <c r="M1472" s="15" t="s">
        <v>399</v>
      </c>
      <c r="N1472" s="15" t="s">
        <v>101</v>
      </c>
      <c r="O1472" s="18" t="s">
        <v>3050</v>
      </c>
      <c r="P1472" s="22" t="s">
        <v>3841</v>
      </c>
      <c r="Q1472" s="15" t="s">
        <v>101</v>
      </c>
      <c r="R1472" s="18" t="s">
        <v>3158</v>
      </c>
      <c r="S1472" s="22" t="b">
        <f>+R1472=Q1472</f>
        <v>0</v>
      </c>
      <c r="T1472" s="18"/>
      <c r="U1472" s="18" t="s">
        <v>3158</v>
      </c>
      <c r="V1472" s="15" t="s">
        <v>401</v>
      </c>
      <c r="W1472" s="18" t="s">
        <v>6331</v>
      </c>
      <c r="X1472" s="18"/>
      <c r="Y1472" s="15" t="s">
        <v>73</v>
      </c>
      <c r="Z1472" s="18" t="s">
        <v>3781</v>
      </c>
      <c r="AA1472" s="18" t="s">
        <v>86</v>
      </c>
      <c r="AB1472" s="18" t="s">
        <v>404</v>
      </c>
      <c r="AC1472" s="67" t="str">
        <f>+VLOOKUP("*"&amp;L1472&amp;"*",'[2]REGISTROS SANITARIOS'!$D$1192:$E$1303,2,FALSE)</f>
        <v>SI</v>
      </c>
      <c r="AD1472" s="22" t="s">
        <v>1025</v>
      </c>
      <c r="AE1472" s="16">
        <v>44825</v>
      </c>
      <c r="AF1472" s="34" t="s">
        <v>73</v>
      </c>
      <c r="AG1472" s="24"/>
      <c r="AH1472" s="18"/>
      <c r="AI1472" s="18" t="s">
        <v>53</v>
      </c>
      <c r="AJ1472" s="17">
        <v>275</v>
      </c>
      <c r="AK1472" s="25">
        <v>200</v>
      </c>
      <c r="AL1472" s="25">
        <v>4325</v>
      </c>
      <c r="AM1472" s="35">
        <v>0</v>
      </c>
      <c r="AN1472" s="49">
        <f t="shared" si="221"/>
        <v>865000</v>
      </c>
      <c r="AO1472" s="18"/>
      <c r="AP1472" s="15"/>
      <c r="AQ1472" s="43" t="str">
        <f t="shared" si="222"/>
        <v>MENOR</v>
      </c>
      <c r="AR1472" s="44">
        <f t="shared" si="223"/>
        <v>1189375</v>
      </c>
      <c r="AS1472" s="44">
        <f t="shared" si="224"/>
        <v>1189375</v>
      </c>
      <c r="AT1472" s="44">
        <f t="shared" si="225"/>
        <v>865000</v>
      </c>
      <c r="AU1472" s="44">
        <f t="shared" si="226"/>
        <v>865000</v>
      </c>
      <c r="AV1472" s="45" t="b">
        <f t="shared" si="227"/>
        <v>1</v>
      </c>
      <c r="AW1472" s="45" t="b">
        <f t="shared" si="228"/>
        <v>0</v>
      </c>
      <c r="AX1472" s="45"/>
    </row>
    <row r="1473" spans="1:50" s="36" customFormat="1" ht="27.75" customHeight="1" x14ac:dyDescent="0.15">
      <c r="A1473" s="36" t="str">
        <f t="shared" si="220"/>
        <v>DISTRIMEDICAL SAS206060701</v>
      </c>
      <c r="B1473" s="36" t="b">
        <f>+A1473='[1]Anexo 9'!A1473</f>
        <v>0</v>
      </c>
      <c r="C1473" s="18">
        <v>811028725</v>
      </c>
      <c r="D1473" s="18" t="s">
        <v>8795</v>
      </c>
      <c r="E1473" s="15" t="s">
        <v>98</v>
      </c>
      <c r="F1473" s="15" t="s">
        <v>62</v>
      </c>
      <c r="G1473" s="15" t="s">
        <v>3155</v>
      </c>
      <c r="H1473" s="15" t="s">
        <v>3155</v>
      </c>
      <c r="I1473" s="15" t="s">
        <v>3155</v>
      </c>
      <c r="J1473" s="15">
        <v>6</v>
      </c>
      <c r="K1473" s="15" t="s">
        <v>3155</v>
      </c>
      <c r="L1473" s="15">
        <v>206060701</v>
      </c>
      <c r="M1473" s="15" t="s">
        <v>624</v>
      </c>
      <c r="N1473" s="15" t="s">
        <v>101</v>
      </c>
      <c r="O1473" s="18" t="s">
        <v>3074</v>
      </c>
      <c r="P1473" s="22" t="s">
        <v>3841</v>
      </c>
      <c r="Q1473" s="15" t="s">
        <v>101</v>
      </c>
      <c r="R1473" s="18" t="s">
        <v>103</v>
      </c>
      <c r="S1473" s="22" t="s">
        <v>73</v>
      </c>
      <c r="T1473" s="18"/>
      <c r="U1473" s="18" t="s">
        <v>103</v>
      </c>
      <c r="V1473" s="15" t="s">
        <v>626</v>
      </c>
      <c r="W1473" s="18" t="s">
        <v>6310</v>
      </c>
      <c r="X1473" s="18"/>
      <c r="Y1473" s="15" t="s">
        <v>68</v>
      </c>
      <c r="Z1473" s="18" t="s">
        <v>7091</v>
      </c>
      <c r="AA1473" s="18" t="s">
        <v>7114</v>
      </c>
      <c r="AB1473" s="18" t="s">
        <v>3075</v>
      </c>
      <c r="AC1473" s="67" t="str">
        <f>+VLOOKUP("*"&amp;L1473&amp;"*",'[2]REGISTROS SANITARIOS'!$D$1192:$E$1303,2,FALSE)</f>
        <v>SI</v>
      </c>
      <c r="AD1473" s="22" t="s">
        <v>1025</v>
      </c>
      <c r="AE1473" s="16">
        <v>46866</v>
      </c>
      <c r="AF1473" s="34" t="s">
        <v>73</v>
      </c>
      <c r="AG1473" s="24"/>
      <c r="AH1473" s="18"/>
      <c r="AI1473" s="18" t="s">
        <v>53</v>
      </c>
      <c r="AJ1473" s="17">
        <v>2200</v>
      </c>
      <c r="AK1473" s="25">
        <v>2200</v>
      </c>
      <c r="AL1473" s="25">
        <v>7228</v>
      </c>
      <c r="AM1473" s="35">
        <v>0</v>
      </c>
      <c r="AN1473" s="49">
        <f t="shared" si="221"/>
        <v>15901600</v>
      </c>
      <c r="AO1473" s="18"/>
      <c r="AP1473" s="15"/>
      <c r="AQ1473" s="43" t="str">
        <f t="shared" si="222"/>
        <v>SI</v>
      </c>
      <c r="AR1473" s="44">
        <f t="shared" si="223"/>
        <v>15901600</v>
      </c>
      <c r="AS1473" s="44">
        <f t="shared" si="224"/>
        <v>15901600</v>
      </c>
      <c r="AT1473" s="44">
        <f t="shared" si="225"/>
        <v>15901600</v>
      </c>
      <c r="AU1473" s="44">
        <f t="shared" si="226"/>
        <v>15901600</v>
      </c>
      <c r="AV1473" s="45" t="b">
        <f t="shared" si="227"/>
        <v>1</v>
      </c>
      <c r="AW1473" s="45" t="b">
        <f t="shared" si="228"/>
        <v>1</v>
      </c>
      <c r="AX1473" s="45"/>
    </row>
    <row r="1474" spans="1:50" s="36" customFormat="1" ht="27.75" customHeight="1" x14ac:dyDescent="0.15">
      <c r="A1474" s="36" t="str">
        <f t="shared" si="220"/>
        <v>DISTRIMEDICAL SAS116040107</v>
      </c>
      <c r="B1474" s="36" t="b">
        <f>+A1474='[1]Anexo 9'!A1474</f>
        <v>0</v>
      </c>
      <c r="C1474" s="18">
        <v>811028725</v>
      </c>
      <c r="D1474" s="18" t="s">
        <v>8795</v>
      </c>
      <c r="E1474" s="15" t="s">
        <v>61</v>
      </c>
      <c r="F1474" s="15" t="s">
        <v>62</v>
      </c>
      <c r="G1474" s="15" t="s">
        <v>3155</v>
      </c>
      <c r="H1474" s="15" t="s">
        <v>3155</v>
      </c>
      <c r="I1474" s="15" t="s">
        <v>3155</v>
      </c>
      <c r="J1474" s="15">
        <v>4</v>
      </c>
      <c r="K1474" s="15" t="s">
        <v>3155</v>
      </c>
      <c r="L1474" s="15">
        <v>116040107</v>
      </c>
      <c r="M1474" s="15" t="s">
        <v>90</v>
      </c>
      <c r="N1474" s="15" t="s">
        <v>91</v>
      </c>
      <c r="O1474" s="18" t="s">
        <v>3001</v>
      </c>
      <c r="P1474" s="22" t="s">
        <v>3841</v>
      </c>
      <c r="Q1474" s="15" t="s">
        <v>93</v>
      </c>
      <c r="R1474" s="18" t="s">
        <v>103</v>
      </c>
      <c r="S1474" s="22" t="b">
        <f t="shared" ref="S1474:S1479" si="232">+R1474=Q1474</f>
        <v>0</v>
      </c>
      <c r="T1474" s="18"/>
      <c r="U1474" s="18" t="s">
        <v>103</v>
      </c>
      <c r="V1474" s="15"/>
      <c r="W1474" s="18" t="s">
        <v>6331</v>
      </c>
      <c r="X1474" s="18"/>
      <c r="Y1474" s="15" t="s">
        <v>73</v>
      </c>
      <c r="Z1474" s="18" t="s">
        <v>7115</v>
      </c>
      <c r="AA1474" s="18" t="s">
        <v>7116</v>
      </c>
      <c r="AB1474" s="18" t="s">
        <v>97</v>
      </c>
      <c r="AC1474" s="67" t="str">
        <f>+VLOOKUP("*"&amp;L1474&amp;"*",'[2]REGISTROS SANITARIOS'!$D$1192:$E$1303,2,FALSE)</f>
        <v>SI</v>
      </c>
      <c r="AD1474" s="22" t="s">
        <v>1025</v>
      </c>
      <c r="AE1474" s="16">
        <v>44810</v>
      </c>
      <c r="AF1474" s="34" t="s">
        <v>73</v>
      </c>
      <c r="AG1474" s="24">
        <v>20029994</v>
      </c>
      <c r="AH1474" s="18">
        <v>1</v>
      </c>
      <c r="AI1474" s="18" t="s">
        <v>54</v>
      </c>
      <c r="AJ1474" s="17">
        <v>44</v>
      </c>
      <c r="AK1474" s="25">
        <v>44</v>
      </c>
      <c r="AL1474" s="25">
        <v>31061</v>
      </c>
      <c r="AM1474" s="35">
        <v>0</v>
      </c>
      <c r="AN1474" s="49">
        <f t="shared" si="221"/>
        <v>1366684</v>
      </c>
      <c r="AO1474" s="18"/>
      <c r="AP1474" s="15"/>
      <c r="AQ1474" s="43" t="str">
        <f t="shared" si="222"/>
        <v>SI</v>
      </c>
      <c r="AR1474" s="44">
        <f t="shared" si="223"/>
        <v>1366684</v>
      </c>
      <c r="AS1474" s="44">
        <f t="shared" si="224"/>
        <v>1366684</v>
      </c>
      <c r="AT1474" s="44">
        <f t="shared" si="225"/>
        <v>1366684</v>
      </c>
      <c r="AU1474" s="44">
        <f t="shared" si="226"/>
        <v>1366684</v>
      </c>
      <c r="AV1474" s="45" t="b">
        <f t="shared" si="227"/>
        <v>1</v>
      </c>
      <c r="AW1474" s="45" t="b">
        <f t="shared" si="228"/>
        <v>1</v>
      </c>
      <c r="AX1474" s="45"/>
    </row>
    <row r="1475" spans="1:50" s="36" customFormat="1" ht="27.75" customHeight="1" x14ac:dyDescent="0.15">
      <c r="A1475" s="36" t="str">
        <f t="shared" si="220"/>
        <v>DISTRIMEDICAL SAS201071108</v>
      </c>
      <c r="B1475" s="36" t="b">
        <f>+A1475='[1]Anexo 9'!A1475</f>
        <v>0</v>
      </c>
      <c r="C1475" s="18">
        <v>811028725</v>
      </c>
      <c r="D1475" s="18" t="s">
        <v>8795</v>
      </c>
      <c r="E1475" s="15" t="s">
        <v>98</v>
      </c>
      <c r="F1475" s="15" t="s">
        <v>277</v>
      </c>
      <c r="G1475" s="15">
        <f>+VLOOKUP(F1475,[3]Sheet1!$E$3:$G$74,3,FALSE)</f>
        <v>4</v>
      </c>
      <c r="H1475" s="15">
        <f>+VLOOKUP(D1475&amp;F1475,'TD para paquetes'!$E$3:$I$441,5,FALSE)</f>
        <v>4</v>
      </c>
      <c r="I1475" s="15" t="s">
        <v>1025</v>
      </c>
      <c r="J1475" s="15">
        <v>3</v>
      </c>
      <c r="K1475" s="15">
        <v>3</v>
      </c>
      <c r="L1475" s="15">
        <v>201071108</v>
      </c>
      <c r="M1475" s="15" t="s">
        <v>278</v>
      </c>
      <c r="N1475" s="15" t="s">
        <v>254</v>
      </c>
      <c r="O1475" s="18" t="s">
        <v>4600</v>
      </c>
      <c r="P1475" s="22" t="s">
        <v>73</v>
      </c>
      <c r="Q1475" s="15" t="s">
        <v>256</v>
      </c>
      <c r="R1475" s="18" t="s">
        <v>3026</v>
      </c>
      <c r="S1475" s="22" t="b">
        <f t="shared" si="232"/>
        <v>0</v>
      </c>
      <c r="T1475" s="18"/>
      <c r="U1475" s="18" t="s">
        <v>3026</v>
      </c>
      <c r="V1475" s="15" t="s">
        <v>281</v>
      </c>
      <c r="W1475" s="18" t="s">
        <v>6339</v>
      </c>
      <c r="X1475" s="18"/>
      <c r="Y1475" s="15" t="s">
        <v>68</v>
      </c>
      <c r="Z1475" s="18" t="s">
        <v>7117</v>
      </c>
      <c r="AA1475" s="18" t="s">
        <v>7107</v>
      </c>
      <c r="AB1475" s="18" t="s">
        <v>7118</v>
      </c>
      <c r="AC1475" s="67" t="str">
        <f>+VLOOKUP("*"&amp;L1475&amp;"*",'[2]REGISTROS SANITARIOS'!$D$1192:$E$1303,2,FALSE)</f>
        <v>SI</v>
      </c>
      <c r="AD1475" s="22" t="s">
        <v>1025</v>
      </c>
      <c r="AE1475" s="16">
        <v>46270</v>
      </c>
      <c r="AF1475" s="34" t="s">
        <v>73</v>
      </c>
      <c r="AG1475" s="24"/>
      <c r="AH1475" s="18"/>
      <c r="AI1475" s="18" t="s">
        <v>53</v>
      </c>
      <c r="AJ1475" s="17">
        <v>37400</v>
      </c>
      <c r="AK1475" s="25">
        <v>37400</v>
      </c>
      <c r="AL1475" s="25">
        <v>1450</v>
      </c>
      <c r="AM1475" s="35">
        <v>0.19</v>
      </c>
      <c r="AN1475" s="49">
        <f t="shared" si="221"/>
        <v>64533700</v>
      </c>
      <c r="AO1475" s="18"/>
      <c r="AP1475" s="15"/>
      <c r="AQ1475" s="43" t="str">
        <f t="shared" si="222"/>
        <v>SI</v>
      </c>
      <c r="AR1475" s="44">
        <f t="shared" si="223"/>
        <v>64533700</v>
      </c>
      <c r="AS1475" s="44">
        <f t="shared" si="224"/>
        <v>54230000</v>
      </c>
      <c r="AT1475" s="44">
        <f t="shared" si="225"/>
        <v>54230000</v>
      </c>
      <c r="AU1475" s="44">
        <f t="shared" si="226"/>
        <v>64533700</v>
      </c>
      <c r="AV1475" s="45" t="b">
        <f t="shared" si="227"/>
        <v>1</v>
      </c>
      <c r="AW1475" s="45" t="b">
        <f t="shared" si="228"/>
        <v>0</v>
      </c>
      <c r="AX1475" s="45"/>
    </row>
    <row r="1476" spans="1:50" s="36" customFormat="1" ht="27.75" customHeight="1" x14ac:dyDescent="0.15">
      <c r="A1476" s="36" t="str">
        <f t="shared" ref="A1476:A1539" si="233">+D1476&amp;L1476</f>
        <v>DISTRIMEDICAL SAS201071208</v>
      </c>
      <c r="B1476" s="36" t="b">
        <f>+A1476='[1]Anexo 9'!A1476</f>
        <v>0</v>
      </c>
      <c r="C1476" s="18">
        <v>811028725</v>
      </c>
      <c r="D1476" s="18" t="s">
        <v>8795</v>
      </c>
      <c r="E1476" s="15" t="s">
        <v>98</v>
      </c>
      <c r="F1476" s="15" t="s">
        <v>277</v>
      </c>
      <c r="G1476" s="15">
        <f>+VLOOKUP(F1476,[3]Sheet1!$E$3:$G$74,3,FALSE)</f>
        <v>4</v>
      </c>
      <c r="H1476" s="15">
        <f>+VLOOKUP(D1476&amp;F1476,'TD para paquetes'!$E$3:$I$441,5,FALSE)</f>
        <v>4</v>
      </c>
      <c r="I1476" s="15" t="s">
        <v>1025</v>
      </c>
      <c r="J1476" s="15">
        <v>3</v>
      </c>
      <c r="K1476" s="15">
        <v>3</v>
      </c>
      <c r="L1476" s="15">
        <v>201071208</v>
      </c>
      <c r="M1476" s="15" t="s">
        <v>285</v>
      </c>
      <c r="N1476" s="15" t="s">
        <v>254</v>
      </c>
      <c r="O1476" s="18" t="s">
        <v>4601</v>
      </c>
      <c r="P1476" s="22" t="s">
        <v>73</v>
      </c>
      <c r="Q1476" s="15" t="s">
        <v>256</v>
      </c>
      <c r="R1476" s="18" t="s">
        <v>3026</v>
      </c>
      <c r="S1476" s="22" t="b">
        <f t="shared" si="232"/>
        <v>0</v>
      </c>
      <c r="T1476" s="18"/>
      <c r="U1476" s="18" t="s">
        <v>3026</v>
      </c>
      <c r="V1476" s="15" t="s">
        <v>281</v>
      </c>
      <c r="W1476" s="18" t="s">
        <v>6339</v>
      </c>
      <c r="X1476" s="18"/>
      <c r="Y1476" s="15" t="s">
        <v>68</v>
      </c>
      <c r="Z1476" s="18" t="s">
        <v>7117</v>
      </c>
      <c r="AA1476" s="18" t="s">
        <v>7107</v>
      </c>
      <c r="AB1476" s="18" t="s">
        <v>7118</v>
      </c>
      <c r="AC1476" s="67" t="str">
        <f>+VLOOKUP("*"&amp;L1476&amp;"*",'[2]REGISTROS SANITARIOS'!$D$1192:$E$1303,2,FALSE)</f>
        <v>SI</v>
      </c>
      <c r="AD1476" s="22" t="s">
        <v>1025</v>
      </c>
      <c r="AE1476" s="16">
        <v>46270</v>
      </c>
      <c r="AF1476" s="34" t="s">
        <v>73</v>
      </c>
      <c r="AG1476" s="24"/>
      <c r="AH1476" s="18"/>
      <c r="AI1476" s="18" t="s">
        <v>53</v>
      </c>
      <c r="AJ1476" s="17">
        <v>38500</v>
      </c>
      <c r="AK1476" s="25">
        <v>38500</v>
      </c>
      <c r="AL1476" s="25">
        <v>1450</v>
      </c>
      <c r="AM1476" s="35">
        <v>0.19</v>
      </c>
      <c r="AN1476" s="49">
        <f t="shared" ref="AN1476:AN1539" si="234">+AL1476*((1+AM1476)*AK1476)</f>
        <v>66431750</v>
      </c>
      <c r="AO1476" s="18"/>
      <c r="AP1476" s="15"/>
      <c r="AQ1476" s="43" t="str">
        <f t="shared" ref="AQ1476:AQ1539" si="235">+IF(AK1476="","NO INDICA",IF(AJ1476=AK1476,"SI",IF(AK1476&gt;AJ1476,"MAYOR",IF(AK1476&lt;AJ1476,"MENOR"))))</f>
        <v>SI</v>
      </c>
      <c r="AR1476" s="44">
        <f t="shared" ref="AR1476:AR1539" si="236">+AJ1476*(AL1476*(1+AM1476))</f>
        <v>66431750</v>
      </c>
      <c r="AS1476" s="44">
        <f t="shared" ref="AS1476:AS1539" si="237">+AJ1476*AL1476</f>
        <v>55825000</v>
      </c>
      <c r="AT1476" s="44">
        <f t="shared" ref="AT1476:AT1539" si="238">+AL1476*AK1476</f>
        <v>55825000</v>
      </c>
      <c r="AU1476" s="44">
        <f t="shared" ref="AU1476:AU1539" si="239">+AK1476*(AL1476*(1+AM1476))</f>
        <v>66431750</v>
      </c>
      <c r="AV1476" s="45" t="b">
        <f t="shared" ref="AV1476:AV1539" si="240">+IFERROR(AU1476=AN1476,"FALSO")</f>
        <v>1</v>
      </c>
      <c r="AW1476" s="45" t="b">
        <f t="shared" ref="AW1476:AW1539" si="241">+AS1476=AN1476</f>
        <v>0</v>
      </c>
      <c r="AX1476" s="45"/>
    </row>
    <row r="1477" spans="1:50" s="36" customFormat="1" ht="27.75" customHeight="1" x14ac:dyDescent="0.15">
      <c r="A1477" s="36" t="str">
        <f t="shared" si="233"/>
        <v>DISTRIMEDICAL SAS201071308</v>
      </c>
      <c r="B1477" s="36" t="b">
        <f>+A1477='[1]Anexo 9'!A1477</f>
        <v>0</v>
      </c>
      <c r="C1477" s="18">
        <v>811028725</v>
      </c>
      <c r="D1477" s="18" t="s">
        <v>8795</v>
      </c>
      <c r="E1477" s="15" t="s">
        <v>98</v>
      </c>
      <c r="F1477" s="15" t="s">
        <v>277</v>
      </c>
      <c r="G1477" s="15">
        <f>+VLOOKUP(F1477,[3]Sheet1!$E$3:$G$74,3,FALSE)</f>
        <v>4</v>
      </c>
      <c r="H1477" s="15">
        <f>+VLOOKUP(D1477&amp;F1477,'TD para paquetes'!$E$3:$I$441,5,FALSE)</f>
        <v>4</v>
      </c>
      <c r="I1477" s="15" t="s">
        <v>1025</v>
      </c>
      <c r="J1477" s="15">
        <v>3</v>
      </c>
      <c r="K1477" s="15">
        <v>3</v>
      </c>
      <c r="L1477" s="15">
        <v>201071308</v>
      </c>
      <c r="M1477" s="15" t="s">
        <v>288</v>
      </c>
      <c r="N1477" s="15" t="s">
        <v>254</v>
      </c>
      <c r="O1477" s="18" t="s">
        <v>4602</v>
      </c>
      <c r="P1477" s="22" t="s">
        <v>73</v>
      </c>
      <c r="Q1477" s="15" t="s">
        <v>256</v>
      </c>
      <c r="R1477" s="18" t="s">
        <v>3026</v>
      </c>
      <c r="S1477" s="22" t="b">
        <f t="shared" si="232"/>
        <v>0</v>
      </c>
      <c r="T1477" s="18"/>
      <c r="U1477" s="18" t="s">
        <v>3026</v>
      </c>
      <c r="V1477" s="15" t="s">
        <v>281</v>
      </c>
      <c r="W1477" s="18" t="s">
        <v>6339</v>
      </c>
      <c r="X1477" s="18"/>
      <c r="Y1477" s="15" t="s">
        <v>68</v>
      </c>
      <c r="Z1477" s="18" t="s">
        <v>7117</v>
      </c>
      <c r="AA1477" s="18" t="s">
        <v>7107</v>
      </c>
      <c r="AB1477" s="18" t="s">
        <v>7118</v>
      </c>
      <c r="AC1477" s="67" t="str">
        <f>+VLOOKUP("*"&amp;L1477&amp;"*",'[2]REGISTROS SANITARIOS'!$D$1192:$E$1303,2,FALSE)</f>
        <v>SI</v>
      </c>
      <c r="AD1477" s="22" t="s">
        <v>1025</v>
      </c>
      <c r="AE1477" s="16">
        <v>46270</v>
      </c>
      <c r="AF1477" s="34" t="s">
        <v>73</v>
      </c>
      <c r="AG1477" s="24"/>
      <c r="AH1477" s="18"/>
      <c r="AI1477" s="18" t="s">
        <v>53</v>
      </c>
      <c r="AJ1477" s="17">
        <v>16500</v>
      </c>
      <c r="AK1477" s="25">
        <v>16500</v>
      </c>
      <c r="AL1477" s="25">
        <v>1450</v>
      </c>
      <c r="AM1477" s="35">
        <v>0.19</v>
      </c>
      <c r="AN1477" s="49">
        <f t="shared" si="234"/>
        <v>28470750</v>
      </c>
      <c r="AO1477" s="18"/>
      <c r="AP1477" s="15"/>
      <c r="AQ1477" s="43" t="str">
        <f t="shared" si="235"/>
        <v>SI</v>
      </c>
      <c r="AR1477" s="44">
        <f t="shared" si="236"/>
        <v>28470750</v>
      </c>
      <c r="AS1477" s="44">
        <f t="shared" si="237"/>
        <v>23925000</v>
      </c>
      <c r="AT1477" s="44">
        <f t="shared" si="238"/>
        <v>23925000</v>
      </c>
      <c r="AU1477" s="44">
        <f t="shared" si="239"/>
        <v>28470750</v>
      </c>
      <c r="AV1477" s="45" t="b">
        <f t="shared" si="240"/>
        <v>1</v>
      </c>
      <c r="AW1477" s="45" t="b">
        <f t="shared" si="241"/>
        <v>0</v>
      </c>
      <c r="AX1477" s="45"/>
    </row>
    <row r="1478" spans="1:50" s="36" customFormat="1" ht="27.75" customHeight="1" x14ac:dyDescent="0.15">
      <c r="A1478" s="36" t="str">
        <f t="shared" si="233"/>
        <v>DISTRIMEDICAL SAS201071408</v>
      </c>
      <c r="B1478" s="36" t="b">
        <f>+A1478='[1]Anexo 9'!A1478</f>
        <v>0</v>
      </c>
      <c r="C1478" s="18">
        <v>811028725</v>
      </c>
      <c r="D1478" s="18" t="s">
        <v>8795</v>
      </c>
      <c r="E1478" s="15" t="s">
        <v>98</v>
      </c>
      <c r="F1478" s="15" t="s">
        <v>277</v>
      </c>
      <c r="G1478" s="15">
        <f>+VLOOKUP(F1478,[3]Sheet1!$E$3:$G$74,3,FALSE)</f>
        <v>4</v>
      </c>
      <c r="H1478" s="15">
        <f>+VLOOKUP(D1478&amp;F1478,'TD para paquetes'!$E$3:$I$441,5,FALSE)</f>
        <v>4</v>
      </c>
      <c r="I1478" s="15" t="s">
        <v>1025</v>
      </c>
      <c r="J1478" s="15">
        <v>3</v>
      </c>
      <c r="K1478" s="15">
        <v>3</v>
      </c>
      <c r="L1478" s="15">
        <v>201071408</v>
      </c>
      <c r="M1478" s="15" t="s">
        <v>290</v>
      </c>
      <c r="N1478" s="15" t="s">
        <v>254</v>
      </c>
      <c r="O1478" s="18" t="s">
        <v>4603</v>
      </c>
      <c r="P1478" s="22" t="s">
        <v>73</v>
      </c>
      <c r="Q1478" s="15" t="s">
        <v>256</v>
      </c>
      <c r="R1478" s="18" t="s">
        <v>3026</v>
      </c>
      <c r="S1478" s="22" t="b">
        <f t="shared" si="232"/>
        <v>0</v>
      </c>
      <c r="T1478" s="18"/>
      <c r="U1478" s="18" t="s">
        <v>3026</v>
      </c>
      <c r="V1478" s="15" t="s">
        <v>281</v>
      </c>
      <c r="W1478" s="18" t="s">
        <v>6339</v>
      </c>
      <c r="X1478" s="18"/>
      <c r="Y1478" s="15" t="s">
        <v>68</v>
      </c>
      <c r="Z1478" s="18" t="s">
        <v>7117</v>
      </c>
      <c r="AA1478" s="18" t="s">
        <v>7107</v>
      </c>
      <c r="AB1478" s="18" t="s">
        <v>7118</v>
      </c>
      <c r="AC1478" s="67" t="str">
        <f>+VLOOKUP("*"&amp;L1478&amp;"*",'[2]REGISTROS SANITARIOS'!$D$1192:$E$1303,2,FALSE)</f>
        <v>SI</v>
      </c>
      <c r="AD1478" s="22" t="s">
        <v>1025</v>
      </c>
      <c r="AE1478" s="16">
        <v>46270</v>
      </c>
      <c r="AF1478" s="34" t="s">
        <v>73</v>
      </c>
      <c r="AG1478" s="24"/>
      <c r="AH1478" s="18"/>
      <c r="AI1478" s="18" t="s">
        <v>53</v>
      </c>
      <c r="AJ1478" s="17">
        <v>7150</v>
      </c>
      <c r="AK1478" s="25">
        <v>7150</v>
      </c>
      <c r="AL1478" s="25">
        <v>1450</v>
      </c>
      <c r="AM1478" s="35">
        <v>0.19</v>
      </c>
      <c r="AN1478" s="49">
        <f t="shared" si="234"/>
        <v>12337325</v>
      </c>
      <c r="AO1478" s="18"/>
      <c r="AP1478" s="15"/>
      <c r="AQ1478" s="43" t="str">
        <f t="shared" si="235"/>
        <v>SI</v>
      </c>
      <c r="AR1478" s="44">
        <f t="shared" si="236"/>
        <v>12337325</v>
      </c>
      <c r="AS1478" s="44">
        <f t="shared" si="237"/>
        <v>10367500</v>
      </c>
      <c r="AT1478" s="44">
        <f t="shared" si="238"/>
        <v>10367500</v>
      </c>
      <c r="AU1478" s="44">
        <f t="shared" si="239"/>
        <v>12337325</v>
      </c>
      <c r="AV1478" s="45" t="b">
        <f t="shared" si="240"/>
        <v>1</v>
      </c>
      <c r="AW1478" s="45" t="b">
        <f t="shared" si="241"/>
        <v>0</v>
      </c>
      <c r="AX1478" s="45"/>
    </row>
    <row r="1479" spans="1:50" s="36" customFormat="1" ht="27.75" customHeight="1" x14ac:dyDescent="0.15">
      <c r="A1479" s="36" t="str">
        <f t="shared" si="233"/>
        <v>DISTRIMEDICAL SAS116020103</v>
      </c>
      <c r="B1479" s="36" t="b">
        <f>+A1479='[1]Anexo 9'!A1479</f>
        <v>0</v>
      </c>
      <c r="C1479" s="18">
        <v>811028725</v>
      </c>
      <c r="D1479" s="18" t="s">
        <v>8795</v>
      </c>
      <c r="E1479" s="15" t="s">
        <v>61</v>
      </c>
      <c r="F1479" s="15" t="s">
        <v>62</v>
      </c>
      <c r="G1479" s="15" t="s">
        <v>3155</v>
      </c>
      <c r="H1479" s="15" t="s">
        <v>3155</v>
      </c>
      <c r="I1479" s="15" t="s">
        <v>3155</v>
      </c>
      <c r="J1479" s="15">
        <v>6</v>
      </c>
      <c r="K1479" s="15" t="s">
        <v>3155</v>
      </c>
      <c r="L1479" s="15">
        <v>116020103</v>
      </c>
      <c r="M1479" s="15" t="s">
        <v>88</v>
      </c>
      <c r="N1479" s="15" t="s">
        <v>80</v>
      </c>
      <c r="O1479" s="18" t="s">
        <v>2999</v>
      </c>
      <c r="P1479" s="22" t="s">
        <v>3841</v>
      </c>
      <c r="Q1479" s="15" t="s">
        <v>89</v>
      </c>
      <c r="R1479" s="18" t="s">
        <v>3026</v>
      </c>
      <c r="S1479" s="22" t="b">
        <f t="shared" si="232"/>
        <v>0</v>
      </c>
      <c r="T1479" s="18"/>
      <c r="U1479" s="18" t="s">
        <v>3026</v>
      </c>
      <c r="V1479" s="15"/>
      <c r="W1479" s="18" t="s">
        <v>1738</v>
      </c>
      <c r="X1479" s="18"/>
      <c r="Y1479" s="15" t="s">
        <v>73</v>
      </c>
      <c r="Z1479" s="18" t="s">
        <v>7119</v>
      </c>
      <c r="AA1479" s="18" t="s">
        <v>513</v>
      </c>
      <c r="AB1479" s="18" t="s">
        <v>3000</v>
      </c>
      <c r="AC1479" s="67" t="str">
        <f>+VLOOKUP("*"&amp;L1479&amp;"*",'[2]REGISTROS SANITARIOS'!$D$1192:$E$1303,2,FALSE)</f>
        <v>SI</v>
      </c>
      <c r="AD1479" s="22" t="s">
        <v>1025</v>
      </c>
      <c r="AE1479" s="16">
        <v>43534</v>
      </c>
      <c r="AF1479" s="34" t="s">
        <v>68</v>
      </c>
      <c r="AG1479" s="24">
        <v>19995297</v>
      </c>
      <c r="AH1479" s="18">
        <v>1</v>
      </c>
      <c r="AI1479" s="18" t="s">
        <v>3155</v>
      </c>
      <c r="AJ1479" s="17">
        <v>385</v>
      </c>
      <c r="AK1479" s="25">
        <v>350</v>
      </c>
      <c r="AL1479" s="25">
        <v>17521</v>
      </c>
      <c r="AM1479" s="35">
        <v>0</v>
      </c>
      <c r="AN1479" s="49">
        <f t="shared" si="234"/>
        <v>6132350</v>
      </c>
      <c r="AO1479" s="18"/>
      <c r="AP1479" s="15"/>
      <c r="AQ1479" s="43" t="str">
        <f t="shared" si="235"/>
        <v>MENOR</v>
      </c>
      <c r="AR1479" s="44">
        <f t="shared" si="236"/>
        <v>6745585</v>
      </c>
      <c r="AS1479" s="44">
        <f t="shared" si="237"/>
        <v>6745585</v>
      </c>
      <c r="AT1479" s="44">
        <f t="shared" si="238"/>
        <v>6132350</v>
      </c>
      <c r="AU1479" s="44">
        <f t="shared" si="239"/>
        <v>6132350</v>
      </c>
      <c r="AV1479" s="45" t="b">
        <f t="shared" si="240"/>
        <v>1</v>
      </c>
      <c r="AW1479" s="45" t="b">
        <f t="shared" si="241"/>
        <v>0</v>
      </c>
      <c r="AX1479" s="45"/>
    </row>
    <row r="1480" spans="1:50" s="36" customFormat="1" ht="27.75" customHeight="1" x14ac:dyDescent="0.15">
      <c r="A1480" s="36" t="str">
        <f t="shared" si="233"/>
        <v>DISTRIMEDICAL SAS201151410</v>
      </c>
      <c r="B1480" s="36" t="b">
        <f>+A1480='[1]Anexo 9'!A1480</f>
        <v>0</v>
      </c>
      <c r="C1480" s="18">
        <v>811028725</v>
      </c>
      <c r="D1480" s="18" t="s">
        <v>8795</v>
      </c>
      <c r="E1480" s="15" t="s">
        <v>98</v>
      </c>
      <c r="F1480" s="15" t="s">
        <v>62</v>
      </c>
      <c r="G1480" s="15" t="s">
        <v>3155</v>
      </c>
      <c r="H1480" s="15" t="s">
        <v>3155</v>
      </c>
      <c r="I1480" s="15" t="s">
        <v>3155</v>
      </c>
      <c r="J1480" s="15">
        <v>7</v>
      </c>
      <c r="K1480" s="15" t="s">
        <v>3155</v>
      </c>
      <c r="L1480" s="15">
        <v>201151410</v>
      </c>
      <c r="M1480" s="15" t="s">
        <v>467</v>
      </c>
      <c r="N1480" s="15" t="s">
        <v>101</v>
      </c>
      <c r="O1480" s="18" t="s">
        <v>3058</v>
      </c>
      <c r="P1480" s="22" t="s">
        <v>3841</v>
      </c>
      <c r="Q1480" s="15" t="s">
        <v>101</v>
      </c>
      <c r="R1480" s="18" t="s">
        <v>103</v>
      </c>
      <c r="S1480" s="22" t="s">
        <v>73</v>
      </c>
      <c r="T1480" s="18"/>
      <c r="U1480" s="18" t="s">
        <v>103</v>
      </c>
      <c r="V1480" s="15" t="s">
        <v>469</v>
      </c>
      <c r="W1480" s="18" t="s">
        <v>470</v>
      </c>
      <c r="X1480" s="18"/>
      <c r="Y1480" s="15" t="s">
        <v>73</v>
      </c>
      <c r="Z1480" s="18" t="s">
        <v>7120</v>
      </c>
      <c r="AA1480" s="18" t="s">
        <v>7109</v>
      </c>
      <c r="AB1480" s="18" t="s">
        <v>472</v>
      </c>
      <c r="AC1480" s="67" t="str">
        <f>+VLOOKUP("*"&amp;L1480&amp;"*",'[2]REGISTROS SANITARIOS'!$D$1192:$E$1303,2,FALSE)</f>
        <v>SI</v>
      </c>
      <c r="AD1480" s="22" t="s">
        <v>1025</v>
      </c>
      <c r="AE1480" s="16">
        <v>45901</v>
      </c>
      <c r="AF1480" s="34" t="s">
        <v>73</v>
      </c>
      <c r="AG1480" s="24"/>
      <c r="AH1480" s="18"/>
      <c r="AI1480" s="18" t="s">
        <v>53</v>
      </c>
      <c r="AJ1480" s="17">
        <v>4675</v>
      </c>
      <c r="AK1480" s="25">
        <v>4675</v>
      </c>
      <c r="AL1480" s="25">
        <v>3903</v>
      </c>
      <c r="AM1480" s="35">
        <v>0.19</v>
      </c>
      <c r="AN1480" s="49">
        <f t="shared" si="234"/>
        <v>21713364.75</v>
      </c>
      <c r="AO1480" s="18"/>
      <c r="AP1480" s="15"/>
      <c r="AQ1480" s="43" t="str">
        <f t="shared" si="235"/>
        <v>SI</v>
      </c>
      <c r="AR1480" s="44">
        <f t="shared" si="236"/>
        <v>21713364.75</v>
      </c>
      <c r="AS1480" s="44">
        <f t="shared" si="237"/>
        <v>18246525</v>
      </c>
      <c r="AT1480" s="44">
        <f t="shared" si="238"/>
        <v>18246525</v>
      </c>
      <c r="AU1480" s="44">
        <f t="shared" si="239"/>
        <v>21713364.75</v>
      </c>
      <c r="AV1480" s="45" t="b">
        <f t="shared" si="240"/>
        <v>1</v>
      </c>
      <c r="AW1480" s="45" t="b">
        <f t="shared" si="241"/>
        <v>0</v>
      </c>
      <c r="AX1480" s="45"/>
    </row>
    <row r="1481" spans="1:50" s="36" customFormat="1" ht="27.75" customHeight="1" x14ac:dyDescent="0.15">
      <c r="A1481" s="36" t="str">
        <f t="shared" si="233"/>
        <v>DISTRIMEDICAL SAS201157410</v>
      </c>
      <c r="B1481" s="36" t="b">
        <f>+A1481='[1]Anexo 9'!A1481</f>
        <v>0</v>
      </c>
      <c r="C1481" s="18">
        <v>811028725</v>
      </c>
      <c r="D1481" s="18" t="s">
        <v>8795</v>
      </c>
      <c r="E1481" s="15" t="s">
        <v>98</v>
      </c>
      <c r="F1481" s="15" t="s">
        <v>62</v>
      </c>
      <c r="G1481" s="15" t="s">
        <v>3155</v>
      </c>
      <c r="H1481" s="15" t="s">
        <v>3155</v>
      </c>
      <c r="I1481" s="15" t="s">
        <v>3155</v>
      </c>
      <c r="J1481" s="15">
        <v>9</v>
      </c>
      <c r="K1481" s="15" t="s">
        <v>3155</v>
      </c>
      <c r="L1481" s="15">
        <v>201157410</v>
      </c>
      <c r="M1481" s="15" t="s">
        <v>564</v>
      </c>
      <c r="N1481" s="15" t="s">
        <v>101</v>
      </c>
      <c r="O1481" s="18" t="s">
        <v>3069</v>
      </c>
      <c r="P1481" s="22" t="s">
        <v>73</v>
      </c>
      <c r="Q1481" s="15" t="s">
        <v>101</v>
      </c>
      <c r="R1481" s="18" t="s">
        <v>103</v>
      </c>
      <c r="S1481" s="22" t="s">
        <v>73</v>
      </c>
      <c r="T1481" s="18"/>
      <c r="U1481" s="18" t="s">
        <v>103</v>
      </c>
      <c r="V1481" s="15" t="s">
        <v>6094</v>
      </c>
      <c r="W1481" s="18" t="s">
        <v>117</v>
      </c>
      <c r="X1481" s="18"/>
      <c r="Y1481" s="15" t="s">
        <v>73</v>
      </c>
      <c r="Z1481" s="18" t="s">
        <v>7088</v>
      </c>
      <c r="AA1481" s="18" t="s">
        <v>119</v>
      </c>
      <c r="AB1481" s="18" t="s">
        <v>7121</v>
      </c>
      <c r="AC1481" s="67" t="str">
        <f>+VLOOKUP("*"&amp;L1481&amp;"*",'[2]REGISTROS SANITARIOS'!$D$1192:$E$1303,2,FALSE)</f>
        <v>SI</v>
      </c>
      <c r="AD1481" s="22" t="s">
        <v>1025</v>
      </c>
      <c r="AE1481" s="16">
        <v>45074</v>
      </c>
      <c r="AF1481" s="34" t="s">
        <v>73</v>
      </c>
      <c r="AG1481" s="24"/>
      <c r="AH1481" s="18"/>
      <c r="AI1481" s="18" t="s">
        <v>53</v>
      </c>
      <c r="AJ1481" s="17">
        <v>2750</v>
      </c>
      <c r="AK1481" s="25">
        <v>2750</v>
      </c>
      <c r="AL1481" s="25">
        <v>5585</v>
      </c>
      <c r="AM1481" s="35">
        <v>0.19</v>
      </c>
      <c r="AN1481" s="49">
        <f t="shared" si="234"/>
        <v>18276912.5</v>
      </c>
      <c r="AO1481" s="18"/>
      <c r="AP1481" s="15"/>
      <c r="AQ1481" s="43" t="str">
        <f t="shared" si="235"/>
        <v>SI</v>
      </c>
      <c r="AR1481" s="44">
        <f t="shared" si="236"/>
        <v>18276912.5</v>
      </c>
      <c r="AS1481" s="44">
        <f t="shared" si="237"/>
        <v>15358750</v>
      </c>
      <c r="AT1481" s="44">
        <f t="shared" si="238"/>
        <v>15358750</v>
      </c>
      <c r="AU1481" s="44">
        <f t="shared" si="239"/>
        <v>18276912.5</v>
      </c>
      <c r="AV1481" s="45" t="b">
        <f t="shared" si="240"/>
        <v>1</v>
      </c>
      <c r="AW1481" s="45" t="b">
        <f t="shared" si="241"/>
        <v>0</v>
      </c>
      <c r="AX1481" s="45"/>
    </row>
    <row r="1482" spans="1:50" s="36" customFormat="1" ht="27.75" customHeight="1" x14ac:dyDescent="0.15">
      <c r="A1482" s="36" t="str">
        <f t="shared" si="233"/>
        <v>DISTRIMEDICAL SAS201134910</v>
      </c>
      <c r="B1482" s="36" t="b">
        <f>+A1482='[1]Anexo 9'!A1482</f>
        <v>0</v>
      </c>
      <c r="C1482" s="18">
        <v>811028725</v>
      </c>
      <c r="D1482" s="18" t="s">
        <v>8795</v>
      </c>
      <c r="E1482" s="15" t="s">
        <v>98</v>
      </c>
      <c r="F1482" s="15" t="s">
        <v>350</v>
      </c>
      <c r="G1482" s="15">
        <f>+VLOOKUP(F1482,[3]Sheet1!$E$3:$G$74,3,FALSE)</f>
        <v>2</v>
      </c>
      <c r="H1482" s="15">
        <f>+VLOOKUP(D1482&amp;F1482,'TD para paquetes'!$E$3:$I$441,5,FALSE)</f>
        <v>2</v>
      </c>
      <c r="I1482" s="15" t="s">
        <v>1025</v>
      </c>
      <c r="J1482" s="15">
        <v>10</v>
      </c>
      <c r="K1482" s="15">
        <v>10</v>
      </c>
      <c r="L1482" s="15">
        <v>201134910</v>
      </c>
      <c r="M1482" s="15" t="s">
        <v>354</v>
      </c>
      <c r="N1482" s="15" t="s">
        <v>101</v>
      </c>
      <c r="O1482" s="18" t="s">
        <v>3032</v>
      </c>
      <c r="P1482" s="22" t="s">
        <v>73</v>
      </c>
      <c r="Q1482" s="15" t="s">
        <v>101</v>
      </c>
      <c r="R1482" s="18" t="s">
        <v>103</v>
      </c>
      <c r="S1482" s="22" t="s">
        <v>73</v>
      </c>
      <c r="T1482" s="18"/>
      <c r="U1482" s="18" t="s">
        <v>103</v>
      </c>
      <c r="V1482" s="15" t="s">
        <v>6073</v>
      </c>
      <c r="W1482" s="18" t="s">
        <v>2775</v>
      </c>
      <c r="X1482" s="18"/>
      <c r="Y1482" s="15" t="s">
        <v>8789</v>
      </c>
      <c r="Z1482" s="18" t="s">
        <v>7102</v>
      </c>
      <c r="AA1482" s="18" t="s">
        <v>7103</v>
      </c>
      <c r="AB1482" s="18" t="s">
        <v>3027</v>
      </c>
      <c r="AC1482" s="67" t="str">
        <f>+VLOOKUP("*"&amp;L1482&amp;"*",'[2]REGISTROS SANITARIOS'!$D$1192:$E$1303,2,FALSE)</f>
        <v>SI</v>
      </c>
      <c r="AD1482" s="22" t="s">
        <v>1025</v>
      </c>
      <c r="AE1482" s="16">
        <v>46648</v>
      </c>
      <c r="AF1482" s="34" t="s">
        <v>73</v>
      </c>
      <c r="AG1482" s="24"/>
      <c r="AH1482" s="18"/>
      <c r="AI1482" s="18" t="s">
        <v>53</v>
      </c>
      <c r="AJ1482" s="17">
        <v>880</v>
      </c>
      <c r="AK1482" s="25">
        <v>880</v>
      </c>
      <c r="AL1482" s="25">
        <v>3813</v>
      </c>
      <c r="AM1482" s="35">
        <v>0.19</v>
      </c>
      <c r="AN1482" s="49">
        <f t="shared" si="234"/>
        <v>3992973.6</v>
      </c>
      <c r="AO1482" s="18"/>
      <c r="AP1482" s="15"/>
      <c r="AQ1482" s="43" t="str">
        <f t="shared" si="235"/>
        <v>SI</v>
      </c>
      <c r="AR1482" s="44">
        <f t="shared" si="236"/>
        <v>3992973.5999999996</v>
      </c>
      <c r="AS1482" s="44">
        <f t="shared" si="237"/>
        <v>3355440</v>
      </c>
      <c r="AT1482" s="44">
        <f t="shared" si="238"/>
        <v>3355440</v>
      </c>
      <c r="AU1482" s="44">
        <f t="shared" si="239"/>
        <v>3992973.5999999996</v>
      </c>
      <c r="AV1482" s="45" t="b">
        <f t="shared" si="240"/>
        <v>1</v>
      </c>
      <c r="AW1482" s="45" t="b">
        <f t="shared" si="241"/>
        <v>0</v>
      </c>
      <c r="AX1482" s="45"/>
    </row>
    <row r="1483" spans="1:50" s="36" customFormat="1" ht="27.75" customHeight="1" x14ac:dyDescent="0.15">
      <c r="A1483" s="36" t="str">
        <f t="shared" si="233"/>
        <v>DISTRIMEDICAL SAS201134810</v>
      </c>
      <c r="B1483" s="36" t="b">
        <f>+A1483='[1]Anexo 9'!A1483</f>
        <v>0</v>
      </c>
      <c r="C1483" s="18">
        <v>811028725</v>
      </c>
      <c r="D1483" s="18" t="s">
        <v>8795</v>
      </c>
      <c r="E1483" s="15" t="s">
        <v>98</v>
      </c>
      <c r="F1483" s="15" t="s">
        <v>350</v>
      </c>
      <c r="G1483" s="15">
        <f>+VLOOKUP(F1483,[3]Sheet1!$E$3:$G$74,3,FALSE)</f>
        <v>2</v>
      </c>
      <c r="H1483" s="15">
        <f>+VLOOKUP(D1483&amp;F1483,'TD para paquetes'!$E$3:$I$441,5,FALSE)</f>
        <v>2</v>
      </c>
      <c r="I1483" s="15" t="s">
        <v>1025</v>
      </c>
      <c r="J1483" s="15">
        <v>10</v>
      </c>
      <c r="K1483" s="15">
        <v>10</v>
      </c>
      <c r="L1483" s="15">
        <v>201134810</v>
      </c>
      <c r="M1483" s="15" t="s">
        <v>351</v>
      </c>
      <c r="N1483" s="15" t="s">
        <v>101</v>
      </c>
      <c r="O1483" s="18" t="s">
        <v>3031</v>
      </c>
      <c r="P1483" s="22" t="s">
        <v>73</v>
      </c>
      <c r="Q1483" s="15" t="s">
        <v>101</v>
      </c>
      <c r="R1483" s="18" t="s">
        <v>103</v>
      </c>
      <c r="S1483" s="22" t="s">
        <v>73</v>
      </c>
      <c r="T1483" s="18"/>
      <c r="U1483" s="18" t="s">
        <v>103</v>
      </c>
      <c r="V1483" s="15" t="s">
        <v>6073</v>
      </c>
      <c r="W1483" s="18" t="s">
        <v>2775</v>
      </c>
      <c r="X1483" s="18"/>
      <c r="Y1483" s="15" t="s">
        <v>8789</v>
      </c>
      <c r="Z1483" s="18" t="s">
        <v>7102</v>
      </c>
      <c r="AA1483" s="18" t="s">
        <v>7103</v>
      </c>
      <c r="AB1483" s="18" t="s">
        <v>3027</v>
      </c>
      <c r="AC1483" s="67" t="str">
        <f>+VLOOKUP("*"&amp;L1483&amp;"*",'[2]REGISTROS SANITARIOS'!$D$1192:$E$1303,2,FALSE)</f>
        <v>SI</v>
      </c>
      <c r="AD1483" s="22" t="s">
        <v>1025</v>
      </c>
      <c r="AE1483" s="16">
        <v>46648</v>
      </c>
      <c r="AF1483" s="34" t="s">
        <v>73</v>
      </c>
      <c r="AG1483" s="24"/>
      <c r="AH1483" s="18"/>
      <c r="AI1483" s="18" t="s">
        <v>53</v>
      </c>
      <c r="AJ1483" s="17">
        <v>55</v>
      </c>
      <c r="AK1483" s="25">
        <v>55</v>
      </c>
      <c r="AL1483" s="25">
        <v>3897</v>
      </c>
      <c r="AM1483" s="35">
        <v>0.19</v>
      </c>
      <c r="AN1483" s="49">
        <f t="shared" si="234"/>
        <v>255058.65000000002</v>
      </c>
      <c r="AO1483" s="18"/>
      <c r="AP1483" s="15"/>
      <c r="AQ1483" s="43" t="str">
        <f t="shared" si="235"/>
        <v>SI</v>
      </c>
      <c r="AR1483" s="44">
        <f t="shared" si="236"/>
        <v>255058.64999999997</v>
      </c>
      <c r="AS1483" s="44">
        <f t="shared" si="237"/>
        <v>214335</v>
      </c>
      <c r="AT1483" s="44">
        <f t="shared" si="238"/>
        <v>214335</v>
      </c>
      <c r="AU1483" s="44">
        <f t="shared" si="239"/>
        <v>255058.64999999997</v>
      </c>
      <c r="AV1483" s="45" t="b">
        <f t="shared" si="240"/>
        <v>1</v>
      </c>
      <c r="AW1483" s="45" t="b">
        <f t="shared" si="241"/>
        <v>0</v>
      </c>
      <c r="AX1483" s="45"/>
    </row>
    <row r="1484" spans="1:50" s="36" customFormat="1" ht="27.75" customHeight="1" x14ac:dyDescent="0.15">
      <c r="A1484" s="36" t="str">
        <f t="shared" si="233"/>
        <v>DISTRIMEDICAL SAS201132010</v>
      </c>
      <c r="B1484" s="36" t="b">
        <f>+A1484='[1]Anexo 9'!A1484</f>
        <v>0</v>
      </c>
      <c r="C1484" s="18">
        <v>811028725</v>
      </c>
      <c r="D1484" s="18" t="s">
        <v>8795</v>
      </c>
      <c r="E1484" s="15" t="s">
        <v>98</v>
      </c>
      <c r="F1484" s="15" t="s">
        <v>337</v>
      </c>
      <c r="G1484" s="15">
        <f>+VLOOKUP(F1484,[3]Sheet1!$E$3:$G$74,3,FALSE)</f>
        <v>5</v>
      </c>
      <c r="H1484" s="15">
        <f>+VLOOKUP(D1484&amp;F1484,'TD para paquetes'!$E$3:$I$441,5,FALSE)</f>
        <v>5</v>
      </c>
      <c r="I1484" s="15" t="s">
        <v>1025</v>
      </c>
      <c r="J1484" s="15">
        <v>10</v>
      </c>
      <c r="K1484" s="15">
        <v>9</v>
      </c>
      <c r="L1484" s="15">
        <v>201132010</v>
      </c>
      <c r="M1484" s="15" t="s">
        <v>338</v>
      </c>
      <c r="N1484" s="15" t="s">
        <v>101</v>
      </c>
      <c r="O1484" s="18" t="s">
        <v>4604</v>
      </c>
      <c r="P1484" s="22" t="s">
        <v>3841</v>
      </c>
      <c r="Q1484" s="15" t="s">
        <v>101</v>
      </c>
      <c r="R1484" s="18" t="s">
        <v>103</v>
      </c>
      <c r="S1484" s="22" t="s">
        <v>73</v>
      </c>
      <c r="T1484" s="18"/>
      <c r="U1484" s="18" t="s">
        <v>103</v>
      </c>
      <c r="V1484" s="15" t="s">
        <v>340</v>
      </c>
      <c r="W1484" s="18" t="s">
        <v>2775</v>
      </c>
      <c r="X1484" s="18"/>
      <c r="Y1484" s="15" t="s">
        <v>73</v>
      </c>
      <c r="Z1484" s="18" t="s">
        <v>7102</v>
      </c>
      <c r="AA1484" s="18" t="s">
        <v>7103</v>
      </c>
      <c r="AB1484" s="18" t="s">
        <v>3792</v>
      </c>
      <c r="AC1484" s="67" t="str">
        <f>+VLOOKUP("*"&amp;L1484&amp;"*",'[2]REGISTROS SANITARIOS'!$D$1192:$E$1303,2,FALSE)</f>
        <v>SI</v>
      </c>
      <c r="AD1484" s="22" t="s">
        <v>1025</v>
      </c>
      <c r="AE1484" s="16">
        <v>45082</v>
      </c>
      <c r="AF1484" s="34" t="s">
        <v>73</v>
      </c>
      <c r="AG1484" s="24"/>
      <c r="AH1484" s="18"/>
      <c r="AI1484" s="18" t="s">
        <v>53</v>
      </c>
      <c r="AJ1484" s="17">
        <v>5.5</v>
      </c>
      <c r="AK1484" s="25">
        <v>6</v>
      </c>
      <c r="AL1484" s="25">
        <v>72273</v>
      </c>
      <c r="AM1484" s="35">
        <v>0.19</v>
      </c>
      <c r="AN1484" s="49">
        <f t="shared" si="234"/>
        <v>516029.22</v>
      </c>
      <c r="AO1484" s="18"/>
      <c r="AP1484" s="15"/>
      <c r="AQ1484" s="43" t="str">
        <f t="shared" si="235"/>
        <v>MAYOR</v>
      </c>
      <c r="AR1484" s="44">
        <f t="shared" si="236"/>
        <v>473026.78499999997</v>
      </c>
      <c r="AS1484" s="44">
        <f t="shared" si="237"/>
        <v>397501.5</v>
      </c>
      <c r="AT1484" s="44">
        <f t="shared" si="238"/>
        <v>433638</v>
      </c>
      <c r="AU1484" s="44">
        <f t="shared" si="239"/>
        <v>516029.22</v>
      </c>
      <c r="AV1484" s="45" t="b">
        <f t="shared" si="240"/>
        <v>1</v>
      </c>
      <c r="AW1484" s="45" t="b">
        <f t="shared" si="241"/>
        <v>0</v>
      </c>
      <c r="AX1484" s="45"/>
    </row>
    <row r="1485" spans="1:50" s="36" customFormat="1" ht="27.75" customHeight="1" x14ac:dyDescent="0.15">
      <c r="A1485" s="36" t="str">
        <f t="shared" si="233"/>
        <v>DISTRIMEDICAL SAS201132210</v>
      </c>
      <c r="B1485" s="36" t="b">
        <f>+A1485='[1]Anexo 9'!A1485</f>
        <v>0</v>
      </c>
      <c r="C1485" s="18">
        <v>811028725</v>
      </c>
      <c r="D1485" s="18" t="s">
        <v>8795</v>
      </c>
      <c r="E1485" s="15" t="s">
        <v>98</v>
      </c>
      <c r="F1485" s="15" t="s">
        <v>337</v>
      </c>
      <c r="G1485" s="15">
        <f>+VLOOKUP(F1485,[3]Sheet1!$E$3:$G$74,3,FALSE)</f>
        <v>5</v>
      </c>
      <c r="H1485" s="15">
        <f>+VLOOKUP(D1485&amp;F1485,'TD para paquetes'!$E$3:$I$441,5,FALSE)</f>
        <v>5</v>
      </c>
      <c r="I1485" s="15" t="s">
        <v>1025</v>
      </c>
      <c r="J1485" s="15">
        <v>10</v>
      </c>
      <c r="K1485" s="15">
        <v>9</v>
      </c>
      <c r="L1485" s="15">
        <v>201132210</v>
      </c>
      <c r="M1485" s="15" t="s">
        <v>342</v>
      </c>
      <c r="N1485" s="15" t="s">
        <v>101</v>
      </c>
      <c r="O1485" s="18" t="s">
        <v>4605</v>
      </c>
      <c r="P1485" s="22" t="s">
        <v>3841</v>
      </c>
      <c r="Q1485" s="15" t="s">
        <v>101</v>
      </c>
      <c r="R1485" s="18" t="s">
        <v>103</v>
      </c>
      <c r="S1485" s="22" t="s">
        <v>73</v>
      </c>
      <c r="T1485" s="18"/>
      <c r="U1485" s="18" t="s">
        <v>103</v>
      </c>
      <c r="V1485" s="15" t="s">
        <v>340</v>
      </c>
      <c r="W1485" s="18" t="s">
        <v>2775</v>
      </c>
      <c r="X1485" s="18"/>
      <c r="Y1485" s="15" t="s">
        <v>73</v>
      </c>
      <c r="Z1485" s="18" t="s">
        <v>7102</v>
      </c>
      <c r="AA1485" s="18" t="s">
        <v>7103</v>
      </c>
      <c r="AB1485" s="18" t="s">
        <v>3792</v>
      </c>
      <c r="AC1485" s="67" t="str">
        <f>+VLOOKUP("*"&amp;L1485&amp;"*",'[2]REGISTROS SANITARIOS'!$D$1192:$E$1303,2,FALSE)</f>
        <v>SI</v>
      </c>
      <c r="AD1485" s="22" t="s">
        <v>1025</v>
      </c>
      <c r="AE1485" s="16">
        <v>45082</v>
      </c>
      <c r="AF1485" s="34" t="s">
        <v>73</v>
      </c>
      <c r="AG1485" s="24"/>
      <c r="AH1485" s="18"/>
      <c r="AI1485" s="18" t="s">
        <v>53</v>
      </c>
      <c r="AJ1485" s="17">
        <v>2.75</v>
      </c>
      <c r="AK1485" s="25">
        <v>3</v>
      </c>
      <c r="AL1485" s="25">
        <v>72273</v>
      </c>
      <c r="AM1485" s="35">
        <v>0.19</v>
      </c>
      <c r="AN1485" s="49">
        <f t="shared" si="234"/>
        <v>258014.61</v>
      </c>
      <c r="AO1485" s="18"/>
      <c r="AP1485" s="15"/>
      <c r="AQ1485" s="43" t="str">
        <f t="shared" si="235"/>
        <v>MAYOR</v>
      </c>
      <c r="AR1485" s="44">
        <f t="shared" si="236"/>
        <v>236513.39249999999</v>
      </c>
      <c r="AS1485" s="44">
        <f t="shared" si="237"/>
        <v>198750.75</v>
      </c>
      <c r="AT1485" s="44">
        <f t="shared" si="238"/>
        <v>216819</v>
      </c>
      <c r="AU1485" s="44">
        <f t="shared" si="239"/>
        <v>258014.61</v>
      </c>
      <c r="AV1485" s="45" t="b">
        <f t="shared" si="240"/>
        <v>1</v>
      </c>
      <c r="AW1485" s="45" t="b">
        <f t="shared" si="241"/>
        <v>0</v>
      </c>
      <c r="AX1485" s="45"/>
    </row>
    <row r="1486" spans="1:50" s="36" customFormat="1" ht="27.75" customHeight="1" x14ac:dyDescent="0.15">
      <c r="A1486" s="36" t="str">
        <f t="shared" si="233"/>
        <v>DISTRIMEDICAL SAS201132410</v>
      </c>
      <c r="B1486" s="36" t="b">
        <f>+A1486='[1]Anexo 9'!A1486</f>
        <v>0</v>
      </c>
      <c r="C1486" s="18">
        <v>811028725</v>
      </c>
      <c r="D1486" s="18" t="s">
        <v>8795</v>
      </c>
      <c r="E1486" s="15" t="s">
        <v>98</v>
      </c>
      <c r="F1486" s="15" t="s">
        <v>337</v>
      </c>
      <c r="G1486" s="15">
        <f>+VLOOKUP(F1486,[3]Sheet1!$E$3:$G$74,3,FALSE)</f>
        <v>5</v>
      </c>
      <c r="H1486" s="15">
        <f>+VLOOKUP(D1486&amp;F1486,'TD para paquetes'!$E$3:$I$441,5,FALSE)</f>
        <v>5</v>
      </c>
      <c r="I1486" s="15" t="s">
        <v>1025</v>
      </c>
      <c r="J1486" s="15">
        <v>10</v>
      </c>
      <c r="K1486" s="15">
        <v>9</v>
      </c>
      <c r="L1486" s="15">
        <v>201132410</v>
      </c>
      <c r="M1486" s="15" t="s">
        <v>344</v>
      </c>
      <c r="N1486" s="15" t="s">
        <v>101</v>
      </c>
      <c r="O1486" s="18" t="s">
        <v>4606</v>
      </c>
      <c r="P1486" s="22" t="s">
        <v>3841</v>
      </c>
      <c r="Q1486" s="15" t="s">
        <v>101</v>
      </c>
      <c r="R1486" s="18" t="s">
        <v>103</v>
      </c>
      <c r="S1486" s="22" t="s">
        <v>73</v>
      </c>
      <c r="T1486" s="18"/>
      <c r="U1486" s="18" t="s">
        <v>103</v>
      </c>
      <c r="V1486" s="15" t="s">
        <v>340</v>
      </c>
      <c r="W1486" s="18" t="s">
        <v>2775</v>
      </c>
      <c r="X1486" s="18"/>
      <c r="Y1486" s="15" t="s">
        <v>73</v>
      </c>
      <c r="Z1486" s="18" t="s">
        <v>7102</v>
      </c>
      <c r="AA1486" s="18" t="s">
        <v>7103</v>
      </c>
      <c r="AB1486" s="18" t="s">
        <v>3792</v>
      </c>
      <c r="AC1486" s="67" t="str">
        <f>+VLOOKUP("*"&amp;L1486&amp;"*",'[2]REGISTROS SANITARIOS'!$D$1192:$E$1303,2,FALSE)</f>
        <v>SI</v>
      </c>
      <c r="AD1486" s="22" t="s">
        <v>1025</v>
      </c>
      <c r="AE1486" s="16">
        <v>45082</v>
      </c>
      <c r="AF1486" s="34" t="s">
        <v>73</v>
      </c>
      <c r="AG1486" s="24"/>
      <c r="AH1486" s="18"/>
      <c r="AI1486" s="18" t="s">
        <v>53</v>
      </c>
      <c r="AJ1486" s="17">
        <v>11</v>
      </c>
      <c r="AK1486" s="25">
        <v>11</v>
      </c>
      <c r="AL1486" s="25">
        <v>72273</v>
      </c>
      <c r="AM1486" s="35">
        <v>0.19</v>
      </c>
      <c r="AN1486" s="49">
        <f t="shared" si="234"/>
        <v>946053.57</v>
      </c>
      <c r="AO1486" s="18"/>
      <c r="AP1486" s="15"/>
      <c r="AQ1486" s="43" t="str">
        <f t="shared" si="235"/>
        <v>SI</v>
      </c>
      <c r="AR1486" s="44">
        <f t="shared" si="236"/>
        <v>946053.57</v>
      </c>
      <c r="AS1486" s="44">
        <f t="shared" si="237"/>
        <v>795003</v>
      </c>
      <c r="AT1486" s="44">
        <f t="shared" si="238"/>
        <v>795003</v>
      </c>
      <c r="AU1486" s="44">
        <f t="shared" si="239"/>
        <v>946053.57</v>
      </c>
      <c r="AV1486" s="45" t="b">
        <f t="shared" si="240"/>
        <v>1</v>
      </c>
      <c r="AW1486" s="45" t="b">
        <f t="shared" si="241"/>
        <v>0</v>
      </c>
      <c r="AX1486" s="45"/>
    </row>
    <row r="1487" spans="1:50" s="36" customFormat="1" ht="27.75" customHeight="1" x14ac:dyDescent="0.15">
      <c r="A1487" s="36" t="str">
        <f t="shared" si="233"/>
        <v>DISTRIMEDICAL SAS201132510</v>
      </c>
      <c r="B1487" s="36" t="b">
        <f>+A1487='[1]Anexo 9'!A1487</f>
        <v>0</v>
      </c>
      <c r="C1487" s="18">
        <v>811028725</v>
      </c>
      <c r="D1487" s="18" t="s">
        <v>8795</v>
      </c>
      <c r="E1487" s="15" t="s">
        <v>98</v>
      </c>
      <c r="F1487" s="15" t="s">
        <v>337</v>
      </c>
      <c r="G1487" s="15">
        <f>+VLOOKUP(F1487,[3]Sheet1!$E$3:$G$74,3,FALSE)</f>
        <v>5</v>
      </c>
      <c r="H1487" s="15">
        <f>+VLOOKUP(D1487&amp;F1487,'TD para paquetes'!$E$3:$I$441,5,FALSE)</f>
        <v>5</v>
      </c>
      <c r="I1487" s="15" t="s">
        <v>1025</v>
      </c>
      <c r="J1487" s="15">
        <v>10</v>
      </c>
      <c r="K1487" s="15">
        <v>9</v>
      </c>
      <c r="L1487" s="15">
        <v>201132510</v>
      </c>
      <c r="M1487" s="15" t="s">
        <v>346</v>
      </c>
      <c r="N1487" s="15" t="s">
        <v>101</v>
      </c>
      <c r="O1487" s="18" t="s">
        <v>4607</v>
      </c>
      <c r="P1487" s="22" t="s">
        <v>3841</v>
      </c>
      <c r="Q1487" s="15" t="s">
        <v>101</v>
      </c>
      <c r="R1487" s="18" t="s">
        <v>103</v>
      </c>
      <c r="S1487" s="22" t="s">
        <v>73</v>
      </c>
      <c r="T1487" s="18"/>
      <c r="U1487" s="18" t="s">
        <v>103</v>
      </c>
      <c r="V1487" s="15" t="s">
        <v>340</v>
      </c>
      <c r="W1487" s="18" t="s">
        <v>2775</v>
      </c>
      <c r="X1487" s="18"/>
      <c r="Y1487" s="15" t="s">
        <v>73</v>
      </c>
      <c r="Z1487" s="18" t="s">
        <v>7102</v>
      </c>
      <c r="AA1487" s="18" t="s">
        <v>7103</v>
      </c>
      <c r="AB1487" s="18" t="s">
        <v>3792</v>
      </c>
      <c r="AC1487" s="67" t="str">
        <f>+VLOOKUP("*"&amp;L1487&amp;"*",'[2]REGISTROS SANITARIOS'!$D$1192:$E$1303,2,FALSE)</f>
        <v>SI</v>
      </c>
      <c r="AD1487" s="22" t="s">
        <v>1025</v>
      </c>
      <c r="AE1487" s="16">
        <v>45082</v>
      </c>
      <c r="AF1487" s="34" t="s">
        <v>73</v>
      </c>
      <c r="AG1487" s="24"/>
      <c r="AH1487" s="18"/>
      <c r="AI1487" s="18" t="s">
        <v>53</v>
      </c>
      <c r="AJ1487" s="17">
        <v>11</v>
      </c>
      <c r="AK1487" s="25">
        <v>11</v>
      </c>
      <c r="AL1487" s="25">
        <v>72273</v>
      </c>
      <c r="AM1487" s="35">
        <v>0.19</v>
      </c>
      <c r="AN1487" s="49">
        <f t="shared" si="234"/>
        <v>946053.57</v>
      </c>
      <c r="AO1487" s="18"/>
      <c r="AP1487" s="15"/>
      <c r="AQ1487" s="43" t="str">
        <f t="shared" si="235"/>
        <v>SI</v>
      </c>
      <c r="AR1487" s="44">
        <f t="shared" si="236"/>
        <v>946053.57</v>
      </c>
      <c r="AS1487" s="44">
        <f t="shared" si="237"/>
        <v>795003</v>
      </c>
      <c r="AT1487" s="44">
        <f t="shared" si="238"/>
        <v>795003</v>
      </c>
      <c r="AU1487" s="44">
        <f t="shared" si="239"/>
        <v>946053.57</v>
      </c>
      <c r="AV1487" s="45" t="b">
        <f t="shared" si="240"/>
        <v>1</v>
      </c>
      <c r="AW1487" s="45" t="b">
        <f t="shared" si="241"/>
        <v>0</v>
      </c>
      <c r="AX1487" s="45"/>
    </row>
    <row r="1488" spans="1:50" s="36" customFormat="1" ht="27.75" customHeight="1" x14ac:dyDescent="0.15">
      <c r="A1488" s="36" t="str">
        <f t="shared" si="233"/>
        <v>DISTRIMEDICAL SAS201132610</v>
      </c>
      <c r="B1488" s="36" t="b">
        <f>+A1488='[1]Anexo 9'!A1488</f>
        <v>0</v>
      </c>
      <c r="C1488" s="18">
        <v>811028725</v>
      </c>
      <c r="D1488" s="18" t="s">
        <v>8795</v>
      </c>
      <c r="E1488" s="15" t="s">
        <v>98</v>
      </c>
      <c r="F1488" s="15" t="s">
        <v>337</v>
      </c>
      <c r="G1488" s="15">
        <f>+VLOOKUP(F1488,[3]Sheet1!$E$3:$G$74,3,FALSE)</f>
        <v>5</v>
      </c>
      <c r="H1488" s="15">
        <f>+VLOOKUP(D1488&amp;F1488,'TD para paquetes'!$E$3:$I$441,5,FALSE)</f>
        <v>5</v>
      </c>
      <c r="I1488" s="15" t="s">
        <v>1025</v>
      </c>
      <c r="J1488" s="15">
        <v>9</v>
      </c>
      <c r="K1488" s="15">
        <v>9</v>
      </c>
      <c r="L1488" s="15">
        <v>201132610</v>
      </c>
      <c r="M1488" s="15" t="s">
        <v>348</v>
      </c>
      <c r="N1488" s="15" t="s">
        <v>101</v>
      </c>
      <c r="O1488" s="18" t="s">
        <v>4608</v>
      </c>
      <c r="P1488" s="22" t="s">
        <v>3841</v>
      </c>
      <c r="Q1488" s="15" t="s">
        <v>101</v>
      </c>
      <c r="R1488" s="18" t="s">
        <v>103</v>
      </c>
      <c r="S1488" s="22" t="s">
        <v>73</v>
      </c>
      <c r="T1488" s="18"/>
      <c r="U1488" s="18" t="s">
        <v>103</v>
      </c>
      <c r="V1488" s="15" t="s">
        <v>340</v>
      </c>
      <c r="W1488" s="18" t="s">
        <v>2775</v>
      </c>
      <c r="X1488" s="18"/>
      <c r="Y1488" s="15" t="s">
        <v>73</v>
      </c>
      <c r="Z1488" s="18" t="s">
        <v>7102</v>
      </c>
      <c r="AA1488" s="18" t="s">
        <v>7103</v>
      </c>
      <c r="AB1488" s="18" t="s">
        <v>3792</v>
      </c>
      <c r="AC1488" s="67" t="str">
        <f>+VLOOKUP("*"&amp;L1488&amp;"*",'[2]REGISTROS SANITARIOS'!$D$1192:$E$1303,2,FALSE)</f>
        <v>SI</v>
      </c>
      <c r="AD1488" s="22" t="s">
        <v>1025</v>
      </c>
      <c r="AE1488" s="16">
        <v>45082</v>
      </c>
      <c r="AF1488" s="34" t="s">
        <v>73</v>
      </c>
      <c r="AG1488" s="24"/>
      <c r="AH1488" s="18"/>
      <c r="AI1488" s="18" t="s">
        <v>53</v>
      </c>
      <c r="AJ1488" s="17">
        <v>11</v>
      </c>
      <c r="AK1488" s="25">
        <v>11</v>
      </c>
      <c r="AL1488" s="25">
        <v>72273</v>
      </c>
      <c r="AM1488" s="35">
        <v>0.19</v>
      </c>
      <c r="AN1488" s="49">
        <f t="shared" si="234"/>
        <v>946053.57</v>
      </c>
      <c r="AO1488" s="18"/>
      <c r="AP1488" s="15"/>
      <c r="AQ1488" s="43" t="str">
        <f t="shared" si="235"/>
        <v>SI</v>
      </c>
      <c r="AR1488" s="44">
        <f t="shared" si="236"/>
        <v>946053.57</v>
      </c>
      <c r="AS1488" s="44">
        <f t="shared" si="237"/>
        <v>795003</v>
      </c>
      <c r="AT1488" s="44">
        <f t="shared" si="238"/>
        <v>795003</v>
      </c>
      <c r="AU1488" s="44">
        <f t="shared" si="239"/>
        <v>946053.57</v>
      </c>
      <c r="AV1488" s="45" t="b">
        <f t="shared" si="240"/>
        <v>1</v>
      </c>
      <c r="AW1488" s="45" t="b">
        <f t="shared" si="241"/>
        <v>0</v>
      </c>
      <c r="AX1488" s="45"/>
    </row>
    <row r="1489" spans="1:50" s="36" customFormat="1" ht="27.75" customHeight="1" x14ac:dyDescent="0.15">
      <c r="A1489" s="36" t="str">
        <f t="shared" si="233"/>
        <v>DISTRIMEDICAL SAS201132320</v>
      </c>
      <c r="B1489" s="36" t="b">
        <f>+A1489='[1]Anexo 9'!A1489</f>
        <v>0</v>
      </c>
      <c r="C1489" s="18">
        <v>811028725</v>
      </c>
      <c r="D1489" s="18" t="s">
        <v>8795</v>
      </c>
      <c r="E1489" s="15" t="s">
        <v>98</v>
      </c>
      <c r="F1489" s="15" t="s">
        <v>326</v>
      </c>
      <c r="G1489" s="15">
        <f>+VLOOKUP(F1489,[3]Sheet1!$E$3:$G$74,3,FALSE)</f>
        <v>4</v>
      </c>
      <c r="H1489" s="15">
        <f>+VLOOKUP(D1489&amp;F1489,'TD para paquetes'!$E$3:$I$441,5,FALSE)</f>
        <v>4</v>
      </c>
      <c r="I1489" s="15" t="s">
        <v>1025</v>
      </c>
      <c r="J1489" s="15">
        <v>10</v>
      </c>
      <c r="K1489" s="15">
        <v>10</v>
      </c>
      <c r="L1489" s="15">
        <v>201132320</v>
      </c>
      <c r="M1489" s="15" t="s">
        <v>327</v>
      </c>
      <c r="N1489" s="15" t="s">
        <v>101</v>
      </c>
      <c r="O1489" s="18" t="s">
        <v>3028</v>
      </c>
      <c r="P1489" s="22" t="s">
        <v>73</v>
      </c>
      <c r="Q1489" s="15" t="s">
        <v>101</v>
      </c>
      <c r="R1489" s="18" t="s">
        <v>103</v>
      </c>
      <c r="S1489" s="22" t="s">
        <v>73</v>
      </c>
      <c r="T1489" s="18"/>
      <c r="U1489" s="18" t="s">
        <v>103</v>
      </c>
      <c r="V1489" s="15"/>
      <c r="W1489" s="18" t="s">
        <v>6310</v>
      </c>
      <c r="X1489" s="18"/>
      <c r="Y1489" s="15" t="s">
        <v>73</v>
      </c>
      <c r="Z1489" s="18" t="s">
        <v>7106</v>
      </c>
      <c r="AA1489" s="18" t="s">
        <v>7107</v>
      </c>
      <c r="AB1489" s="18" t="s">
        <v>3030</v>
      </c>
      <c r="AC1489" s="67" t="str">
        <f>+VLOOKUP("*"&amp;L1489&amp;"*",'[2]REGISTROS SANITARIOS'!$D$1192:$E$1303,2,FALSE)</f>
        <v>SI</v>
      </c>
      <c r="AD1489" s="22" t="s">
        <v>1025</v>
      </c>
      <c r="AE1489" s="16">
        <v>46009</v>
      </c>
      <c r="AF1489" s="34" t="s">
        <v>73</v>
      </c>
      <c r="AG1489" s="24"/>
      <c r="AH1489" s="18"/>
      <c r="AI1489" s="18" t="s">
        <v>52</v>
      </c>
      <c r="AJ1489" s="17">
        <v>5.5</v>
      </c>
      <c r="AK1489" s="25">
        <v>6</v>
      </c>
      <c r="AL1489" s="25">
        <v>72273</v>
      </c>
      <c r="AM1489" s="35">
        <v>0.19</v>
      </c>
      <c r="AN1489" s="49">
        <f t="shared" si="234"/>
        <v>516029.22</v>
      </c>
      <c r="AO1489" s="18"/>
      <c r="AP1489" s="15"/>
      <c r="AQ1489" s="43" t="str">
        <f t="shared" si="235"/>
        <v>MAYOR</v>
      </c>
      <c r="AR1489" s="44">
        <f t="shared" si="236"/>
        <v>473026.78499999997</v>
      </c>
      <c r="AS1489" s="44">
        <f t="shared" si="237"/>
        <v>397501.5</v>
      </c>
      <c r="AT1489" s="44">
        <f t="shared" si="238"/>
        <v>433638</v>
      </c>
      <c r="AU1489" s="44">
        <f t="shared" si="239"/>
        <v>516029.22</v>
      </c>
      <c r="AV1489" s="45" t="b">
        <f t="shared" si="240"/>
        <v>1</v>
      </c>
      <c r="AW1489" s="45" t="b">
        <f t="shared" si="241"/>
        <v>0</v>
      </c>
      <c r="AX1489" s="45"/>
    </row>
    <row r="1490" spans="1:50" s="36" customFormat="1" ht="27.75" customHeight="1" x14ac:dyDescent="0.15">
      <c r="A1490" s="36" t="str">
        <f t="shared" si="233"/>
        <v>DISTRIMEDICAL SAS201132330</v>
      </c>
      <c r="B1490" s="36" t="b">
        <f>+A1490='[1]Anexo 9'!A1490</f>
        <v>0</v>
      </c>
      <c r="C1490" s="18">
        <v>811028725</v>
      </c>
      <c r="D1490" s="18" t="s">
        <v>8795</v>
      </c>
      <c r="E1490" s="15" t="s">
        <v>98</v>
      </c>
      <c r="F1490" s="15" t="s">
        <v>326</v>
      </c>
      <c r="G1490" s="15">
        <f>+VLOOKUP(F1490,[3]Sheet1!$E$3:$G$74,3,FALSE)</f>
        <v>4</v>
      </c>
      <c r="H1490" s="15">
        <f>+VLOOKUP(D1490&amp;F1490,'TD para paquetes'!$E$3:$I$441,5,FALSE)</f>
        <v>4</v>
      </c>
      <c r="I1490" s="15" t="s">
        <v>1025</v>
      </c>
      <c r="J1490" s="15">
        <v>10</v>
      </c>
      <c r="K1490" s="15">
        <v>10</v>
      </c>
      <c r="L1490" s="15">
        <v>201132330</v>
      </c>
      <c r="M1490" s="15" t="s">
        <v>331</v>
      </c>
      <c r="N1490" s="15" t="s">
        <v>101</v>
      </c>
      <c r="O1490" s="18" t="s">
        <v>4609</v>
      </c>
      <c r="P1490" s="59" t="s">
        <v>73</v>
      </c>
      <c r="Q1490" s="15" t="s">
        <v>101</v>
      </c>
      <c r="R1490" s="18" t="s">
        <v>103</v>
      </c>
      <c r="S1490" s="22" t="s">
        <v>73</v>
      </c>
      <c r="T1490" s="18"/>
      <c r="U1490" s="18" t="s">
        <v>103</v>
      </c>
      <c r="V1490" s="15"/>
      <c r="W1490" s="18" t="s">
        <v>6310</v>
      </c>
      <c r="X1490" s="18"/>
      <c r="Y1490" s="15" t="s">
        <v>73</v>
      </c>
      <c r="Z1490" s="18" t="s">
        <v>7106</v>
      </c>
      <c r="AA1490" s="18" t="s">
        <v>7107</v>
      </c>
      <c r="AB1490" s="18" t="s">
        <v>3030</v>
      </c>
      <c r="AC1490" s="67" t="str">
        <f>+VLOOKUP("*"&amp;L1490&amp;"*",'[2]REGISTROS SANITARIOS'!$D$1192:$E$1303,2,FALSE)</f>
        <v>SI</v>
      </c>
      <c r="AD1490" s="22" t="s">
        <v>1025</v>
      </c>
      <c r="AE1490" s="16">
        <v>46009</v>
      </c>
      <c r="AF1490" s="34" t="s">
        <v>73</v>
      </c>
      <c r="AG1490" s="24"/>
      <c r="AH1490" s="18"/>
      <c r="AI1490" s="18" t="s">
        <v>52</v>
      </c>
      <c r="AJ1490" s="17">
        <v>11</v>
      </c>
      <c r="AK1490" s="25">
        <v>11</v>
      </c>
      <c r="AL1490" s="25">
        <v>72273</v>
      </c>
      <c r="AM1490" s="35">
        <v>0.19</v>
      </c>
      <c r="AN1490" s="49">
        <f t="shared" si="234"/>
        <v>946053.57</v>
      </c>
      <c r="AO1490" s="18"/>
      <c r="AP1490" s="15"/>
      <c r="AQ1490" s="43" t="str">
        <f t="shared" si="235"/>
        <v>SI</v>
      </c>
      <c r="AR1490" s="44">
        <f t="shared" si="236"/>
        <v>946053.57</v>
      </c>
      <c r="AS1490" s="44">
        <f t="shared" si="237"/>
        <v>795003</v>
      </c>
      <c r="AT1490" s="44">
        <f t="shared" si="238"/>
        <v>795003</v>
      </c>
      <c r="AU1490" s="44">
        <f t="shared" si="239"/>
        <v>946053.57</v>
      </c>
      <c r="AV1490" s="45" t="b">
        <f t="shared" si="240"/>
        <v>1</v>
      </c>
      <c r="AW1490" s="45" t="b">
        <f t="shared" si="241"/>
        <v>0</v>
      </c>
      <c r="AX1490" s="45"/>
    </row>
    <row r="1491" spans="1:50" s="36" customFormat="1" ht="27.75" customHeight="1" x14ac:dyDescent="0.15">
      <c r="A1491" s="36" t="str">
        <f t="shared" si="233"/>
        <v>DISTRIMEDICAL SAS201132340</v>
      </c>
      <c r="B1491" s="36" t="b">
        <f>+A1491='[1]Anexo 9'!A1491</f>
        <v>0</v>
      </c>
      <c r="C1491" s="18">
        <v>811028725</v>
      </c>
      <c r="D1491" s="18" t="s">
        <v>8795</v>
      </c>
      <c r="E1491" s="15" t="s">
        <v>98</v>
      </c>
      <c r="F1491" s="15" t="s">
        <v>326</v>
      </c>
      <c r="G1491" s="15">
        <f>+VLOOKUP(F1491,[3]Sheet1!$E$3:$G$74,3,FALSE)</f>
        <v>4</v>
      </c>
      <c r="H1491" s="15">
        <f>+VLOOKUP(D1491&amp;F1491,'TD para paquetes'!$E$3:$I$441,5,FALSE)</f>
        <v>4</v>
      </c>
      <c r="I1491" s="15" t="s">
        <v>1025</v>
      </c>
      <c r="J1491" s="15">
        <v>10</v>
      </c>
      <c r="K1491" s="15">
        <v>10</v>
      </c>
      <c r="L1491" s="15">
        <v>201132340</v>
      </c>
      <c r="M1491" s="15" t="s">
        <v>333</v>
      </c>
      <c r="N1491" s="15" t="s">
        <v>101</v>
      </c>
      <c r="O1491" s="18" t="s">
        <v>4610</v>
      </c>
      <c r="P1491" s="22" t="s">
        <v>73</v>
      </c>
      <c r="Q1491" s="15" t="s">
        <v>101</v>
      </c>
      <c r="R1491" s="18" t="s">
        <v>103</v>
      </c>
      <c r="S1491" s="22" t="s">
        <v>73</v>
      </c>
      <c r="T1491" s="18"/>
      <c r="U1491" s="18" t="s">
        <v>103</v>
      </c>
      <c r="V1491" s="15"/>
      <c r="W1491" s="18" t="s">
        <v>6310</v>
      </c>
      <c r="X1491" s="18"/>
      <c r="Y1491" s="15" t="s">
        <v>73</v>
      </c>
      <c r="Z1491" s="18" t="s">
        <v>7122</v>
      </c>
      <c r="AA1491" s="18" t="s">
        <v>7123</v>
      </c>
      <c r="AB1491" s="18" t="s">
        <v>3030</v>
      </c>
      <c r="AC1491" s="67" t="str">
        <f>+VLOOKUP("*"&amp;L1491&amp;"*",'[2]REGISTROS SANITARIOS'!$D$1192:$E$1303,2,FALSE)</f>
        <v>SI</v>
      </c>
      <c r="AD1491" s="22" t="s">
        <v>1025</v>
      </c>
      <c r="AE1491" s="16">
        <v>46009</v>
      </c>
      <c r="AF1491" s="34" t="s">
        <v>73</v>
      </c>
      <c r="AG1491" s="24"/>
      <c r="AH1491" s="18"/>
      <c r="AI1491" s="18" t="s">
        <v>53</v>
      </c>
      <c r="AJ1491" s="17">
        <v>11</v>
      </c>
      <c r="AK1491" s="25">
        <v>11</v>
      </c>
      <c r="AL1491" s="25">
        <v>63572</v>
      </c>
      <c r="AM1491" s="35">
        <v>0.19</v>
      </c>
      <c r="AN1491" s="49">
        <f t="shared" si="234"/>
        <v>832157.48</v>
      </c>
      <c r="AO1491" s="18"/>
      <c r="AP1491" s="15"/>
      <c r="AQ1491" s="43" t="str">
        <f t="shared" si="235"/>
        <v>SI</v>
      </c>
      <c r="AR1491" s="44">
        <f t="shared" si="236"/>
        <v>832157.48</v>
      </c>
      <c r="AS1491" s="44">
        <f t="shared" si="237"/>
        <v>699292</v>
      </c>
      <c r="AT1491" s="44">
        <f t="shared" si="238"/>
        <v>699292</v>
      </c>
      <c r="AU1491" s="44">
        <f t="shared" si="239"/>
        <v>832157.48</v>
      </c>
      <c r="AV1491" s="45" t="b">
        <f t="shared" si="240"/>
        <v>1</v>
      </c>
      <c r="AW1491" s="45" t="b">
        <f t="shared" si="241"/>
        <v>0</v>
      </c>
      <c r="AX1491" s="45"/>
    </row>
    <row r="1492" spans="1:50" s="36" customFormat="1" ht="27.75" customHeight="1" x14ac:dyDescent="0.15">
      <c r="A1492" s="36" t="str">
        <f t="shared" si="233"/>
        <v>DISTRIMEDICAL SAS201132350</v>
      </c>
      <c r="B1492" s="36" t="b">
        <f>+A1492='[1]Anexo 9'!A1492</f>
        <v>0</v>
      </c>
      <c r="C1492" s="18">
        <v>811028725</v>
      </c>
      <c r="D1492" s="18" t="s">
        <v>8795</v>
      </c>
      <c r="E1492" s="15" t="s">
        <v>98</v>
      </c>
      <c r="F1492" s="15" t="s">
        <v>326</v>
      </c>
      <c r="G1492" s="15">
        <f>+VLOOKUP(F1492,[3]Sheet1!$E$3:$G$74,3,FALSE)</f>
        <v>4</v>
      </c>
      <c r="H1492" s="15">
        <f>+VLOOKUP(D1492&amp;F1492,'TD para paquetes'!$E$3:$I$441,5,FALSE)</f>
        <v>4</v>
      </c>
      <c r="I1492" s="15" t="s">
        <v>1025</v>
      </c>
      <c r="J1492" s="15">
        <v>10</v>
      </c>
      <c r="K1492" s="15">
        <v>10</v>
      </c>
      <c r="L1492" s="15">
        <v>201132350</v>
      </c>
      <c r="M1492" s="15" t="s">
        <v>335</v>
      </c>
      <c r="N1492" s="15" t="s">
        <v>101</v>
      </c>
      <c r="O1492" s="18" t="s">
        <v>4611</v>
      </c>
      <c r="P1492" s="22" t="s">
        <v>73</v>
      </c>
      <c r="Q1492" s="15" t="s">
        <v>101</v>
      </c>
      <c r="R1492" s="18" t="s">
        <v>103</v>
      </c>
      <c r="S1492" s="22" t="s">
        <v>73</v>
      </c>
      <c r="T1492" s="18"/>
      <c r="U1492" s="18" t="s">
        <v>103</v>
      </c>
      <c r="V1492" s="15"/>
      <c r="W1492" s="18" t="s">
        <v>6310</v>
      </c>
      <c r="X1492" s="18"/>
      <c r="Y1492" s="15" t="s">
        <v>73</v>
      </c>
      <c r="Z1492" s="18" t="s">
        <v>7106</v>
      </c>
      <c r="AA1492" s="18" t="s">
        <v>7107</v>
      </c>
      <c r="AB1492" s="18" t="s">
        <v>3030</v>
      </c>
      <c r="AC1492" s="67" t="str">
        <f>+VLOOKUP("*"&amp;L1492&amp;"*",'[2]REGISTROS SANITARIOS'!$D$1192:$E$1303,2,FALSE)</f>
        <v>SI</v>
      </c>
      <c r="AD1492" s="22" t="s">
        <v>1025</v>
      </c>
      <c r="AE1492" s="16">
        <v>46009</v>
      </c>
      <c r="AF1492" s="34" t="s">
        <v>73</v>
      </c>
      <c r="AG1492" s="24"/>
      <c r="AH1492" s="18"/>
      <c r="AI1492" s="18" t="s">
        <v>52</v>
      </c>
      <c r="AJ1492" s="17">
        <v>5.5</v>
      </c>
      <c r="AK1492" s="25">
        <v>6</v>
      </c>
      <c r="AL1492" s="25">
        <v>72273</v>
      </c>
      <c r="AM1492" s="35">
        <v>0.19</v>
      </c>
      <c r="AN1492" s="49">
        <f t="shared" si="234"/>
        <v>516029.22</v>
      </c>
      <c r="AO1492" s="18"/>
      <c r="AP1492" s="15"/>
      <c r="AQ1492" s="43" t="str">
        <f t="shared" si="235"/>
        <v>MAYOR</v>
      </c>
      <c r="AR1492" s="44">
        <f t="shared" si="236"/>
        <v>473026.78499999997</v>
      </c>
      <c r="AS1492" s="44">
        <f t="shared" si="237"/>
        <v>397501.5</v>
      </c>
      <c r="AT1492" s="44">
        <f t="shared" si="238"/>
        <v>433638</v>
      </c>
      <c r="AU1492" s="44">
        <f t="shared" si="239"/>
        <v>516029.22</v>
      </c>
      <c r="AV1492" s="45" t="b">
        <f t="shared" si="240"/>
        <v>1</v>
      </c>
      <c r="AW1492" s="45" t="b">
        <f t="shared" si="241"/>
        <v>0</v>
      </c>
      <c r="AX1492" s="45"/>
    </row>
    <row r="1493" spans="1:50" s="36" customFormat="1" ht="27.75" customHeight="1" x14ac:dyDescent="0.15">
      <c r="A1493" s="36" t="str">
        <f t="shared" si="233"/>
        <v>DISTRIMEDICAL SAS201135150</v>
      </c>
      <c r="B1493" s="36" t="b">
        <f>+A1493='[1]Anexo 9'!A1493</f>
        <v>0</v>
      </c>
      <c r="C1493" s="18">
        <v>811028725</v>
      </c>
      <c r="D1493" s="18" t="s">
        <v>8795</v>
      </c>
      <c r="E1493" s="15" t="s">
        <v>98</v>
      </c>
      <c r="F1493" s="15" t="s">
        <v>62</v>
      </c>
      <c r="G1493" s="15" t="s">
        <v>3155</v>
      </c>
      <c r="H1493" s="15" t="s">
        <v>3155</v>
      </c>
      <c r="I1493" s="15" t="s">
        <v>3155</v>
      </c>
      <c r="J1493" s="15">
        <v>7</v>
      </c>
      <c r="K1493" s="15" t="s">
        <v>3155</v>
      </c>
      <c r="L1493" s="15">
        <v>201135150</v>
      </c>
      <c r="M1493" s="15" t="s">
        <v>433</v>
      </c>
      <c r="N1493" s="15" t="s">
        <v>101</v>
      </c>
      <c r="O1493" s="18" t="s">
        <v>3055</v>
      </c>
      <c r="P1493" s="22" t="s">
        <v>3841</v>
      </c>
      <c r="Q1493" s="15" t="s">
        <v>101</v>
      </c>
      <c r="R1493" s="18" t="s">
        <v>103</v>
      </c>
      <c r="S1493" s="22" t="s">
        <v>73</v>
      </c>
      <c r="T1493" s="18"/>
      <c r="U1493" s="18" t="s">
        <v>103</v>
      </c>
      <c r="V1493" s="15"/>
      <c r="W1493" s="18" t="s">
        <v>2775</v>
      </c>
      <c r="X1493" s="18"/>
      <c r="Y1493" s="15" t="s">
        <v>73</v>
      </c>
      <c r="Z1493" s="18" t="s">
        <v>7102</v>
      </c>
      <c r="AA1493" s="18" t="s">
        <v>7103</v>
      </c>
      <c r="AB1493" s="18" t="s">
        <v>3027</v>
      </c>
      <c r="AC1493" s="67" t="str">
        <f>+VLOOKUP("*"&amp;L1493&amp;"*",'[2]REGISTROS SANITARIOS'!$D$1192:$E$1303,2,FALSE)</f>
        <v>SI</v>
      </c>
      <c r="AD1493" s="22" t="s">
        <v>1025</v>
      </c>
      <c r="AE1493" s="16">
        <v>46648</v>
      </c>
      <c r="AF1493" s="34" t="s">
        <v>73</v>
      </c>
      <c r="AG1493" s="24"/>
      <c r="AH1493" s="18"/>
      <c r="AI1493" s="18" t="s">
        <v>53</v>
      </c>
      <c r="AJ1493" s="17">
        <v>165</v>
      </c>
      <c r="AK1493" s="25">
        <v>165</v>
      </c>
      <c r="AL1493" s="25">
        <v>2676</v>
      </c>
      <c r="AM1493" s="35" t="s">
        <v>8259</v>
      </c>
      <c r="AN1493" s="49">
        <f t="shared" si="234"/>
        <v>525432.6</v>
      </c>
      <c r="AO1493" s="18"/>
      <c r="AP1493" s="15"/>
      <c r="AQ1493" s="43" t="str">
        <f t="shared" si="235"/>
        <v>SI</v>
      </c>
      <c r="AR1493" s="44">
        <f t="shared" si="236"/>
        <v>525432.6</v>
      </c>
      <c r="AS1493" s="44">
        <f t="shared" si="237"/>
        <v>441540</v>
      </c>
      <c r="AT1493" s="44">
        <f t="shared" si="238"/>
        <v>441540</v>
      </c>
      <c r="AU1493" s="44">
        <f t="shared" si="239"/>
        <v>525432.6</v>
      </c>
      <c r="AV1493" s="45" t="b">
        <f t="shared" si="240"/>
        <v>1</v>
      </c>
      <c r="AW1493" s="45" t="b">
        <f t="shared" si="241"/>
        <v>0</v>
      </c>
      <c r="AX1493" s="45"/>
    </row>
    <row r="1494" spans="1:50" s="36" customFormat="1" ht="27.75" customHeight="1" x14ac:dyDescent="0.15">
      <c r="A1494" s="36" t="str">
        <f t="shared" si="233"/>
        <v>DISTRIMEDICAL SAS103012115</v>
      </c>
      <c r="B1494" s="36" t="b">
        <f>+A1494='[1]Anexo 9'!A1494</f>
        <v>0</v>
      </c>
      <c r="C1494" s="18">
        <v>811028725</v>
      </c>
      <c r="D1494" s="18" t="s">
        <v>8795</v>
      </c>
      <c r="E1494" s="15" t="s">
        <v>61</v>
      </c>
      <c r="F1494" s="15" t="s">
        <v>62</v>
      </c>
      <c r="G1494" s="15" t="s">
        <v>3155</v>
      </c>
      <c r="H1494" s="15" t="s">
        <v>3155</v>
      </c>
      <c r="I1494" s="15" t="s">
        <v>3155</v>
      </c>
      <c r="J1494" s="15">
        <v>6</v>
      </c>
      <c r="K1494" s="15" t="s">
        <v>3155</v>
      </c>
      <c r="L1494" s="15">
        <v>103012115</v>
      </c>
      <c r="M1494" s="15" t="s">
        <v>1888</v>
      </c>
      <c r="N1494" s="15" t="s">
        <v>80</v>
      </c>
      <c r="O1494" s="18" t="s">
        <v>2990</v>
      </c>
      <c r="P1494" s="22" t="s">
        <v>3841</v>
      </c>
      <c r="Q1494" s="15" t="s">
        <v>1604</v>
      </c>
      <c r="R1494" s="18" t="s">
        <v>5602</v>
      </c>
      <c r="S1494" s="22" t="b">
        <f>+R1494=Q1494</f>
        <v>0</v>
      </c>
      <c r="T1494" s="18"/>
      <c r="U1494" s="18" t="s">
        <v>5602</v>
      </c>
      <c r="V1494" s="15"/>
      <c r="W1494" s="18" t="s">
        <v>1738</v>
      </c>
      <c r="X1494" s="18"/>
      <c r="Y1494" s="15" t="s">
        <v>73</v>
      </c>
      <c r="Z1494" s="18" t="s">
        <v>1738</v>
      </c>
      <c r="AA1494" s="18" t="s">
        <v>882</v>
      </c>
      <c r="AB1494" s="18" t="s">
        <v>2991</v>
      </c>
      <c r="AC1494" s="67" t="str">
        <f>+VLOOKUP("*"&amp;L1494&amp;"*",'[2]REGISTROS SANITARIOS'!$D$1192:$E$1303,2,FALSE)</f>
        <v>SI</v>
      </c>
      <c r="AD1494" s="22" t="s">
        <v>1025</v>
      </c>
      <c r="AE1494" s="16">
        <v>44548</v>
      </c>
      <c r="AF1494" s="34" t="s">
        <v>73</v>
      </c>
      <c r="AG1494" s="24"/>
      <c r="AH1494" s="18"/>
      <c r="AI1494" s="18">
        <v>0</v>
      </c>
      <c r="AJ1494" s="17">
        <v>7700</v>
      </c>
      <c r="AK1494" s="25">
        <v>7700</v>
      </c>
      <c r="AL1494" s="25">
        <v>21952</v>
      </c>
      <c r="AM1494" s="35">
        <v>0</v>
      </c>
      <c r="AN1494" s="49">
        <f t="shared" si="234"/>
        <v>169030400</v>
      </c>
      <c r="AO1494" s="18"/>
      <c r="AP1494" s="15"/>
      <c r="AQ1494" s="43" t="str">
        <f t="shared" si="235"/>
        <v>SI</v>
      </c>
      <c r="AR1494" s="44">
        <f t="shared" si="236"/>
        <v>169030400</v>
      </c>
      <c r="AS1494" s="44">
        <f t="shared" si="237"/>
        <v>169030400</v>
      </c>
      <c r="AT1494" s="44">
        <f t="shared" si="238"/>
        <v>169030400</v>
      </c>
      <c r="AU1494" s="44">
        <f t="shared" si="239"/>
        <v>169030400</v>
      </c>
      <c r="AV1494" s="45" t="b">
        <f t="shared" si="240"/>
        <v>1</v>
      </c>
      <c r="AW1494" s="45" t="b">
        <f t="shared" si="241"/>
        <v>1</v>
      </c>
      <c r="AX1494" s="45"/>
    </row>
    <row r="1495" spans="1:50" s="36" customFormat="1" ht="27.75" customHeight="1" x14ac:dyDescent="0.15">
      <c r="A1495" s="36" t="str">
        <f t="shared" si="233"/>
        <v>DISTRIMEDICAL SAS103070303</v>
      </c>
      <c r="B1495" s="36" t="b">
        <f>+A1495='[1]Anexo 9'!A1495</f>
        <v>0</v>
      </c>
      <c r="C1495" s="18">
        <v>811028725</v>
      </c>
      <c r="D1495" s="18" t="s">
        <v>8795</v>
      </c>
      <c r="E1495" s="15" t="s">
        <v>61</v>
      </c>
      <c r="F1495" s="15" t="s">
        <v>62</v>
      </c>
      <c r="G1495" s="15" t="s">
        <v>3155</v>
      </c>
      <c r="H1495" s="15" t="s">
        <v>3155</v>
      </c>
      <c r="I1495" s="15" t="s">
        <v>3155</v>
      </c>
      <c r="J1495" s="15">
        <v>6</v>
      </c>
      <c r="K1495" s="15" t="s">
        <v>3155</v>
      </c>
      <c r="L1495" s="15">
        <v>103070303</v>
      </c>
      <c r="M1495" s="15" t="s">
        <v>1971</v>
      </c>
      <c r="N1495" s="15" t="s">
        <v>499</v>
      </c>
      <c r="O1495" s="18" t="s">
        <v>4612</v>
      </c>
      <c r="P1495" s="22" t="s">
        <v>73</v>
      </c>
      <c r="Q1495" s="15" t="s">
        <v>1972</v>
      </c>
      <c r="R1495" s="18" t="s">
        <v>5758</v>
      </c>
      <c r="S1495" s="22" t="b">
        <f>+R1495=Q1495</f>
        <v>0</v>
      </c>
      <c r="T1495" s="18"/>
      <c r="U1495" s="18" t="s">
        <v>5758</v>
      </c>
      <c r="V1495" s="15"/>
      <c r="W1495" s="18" t="s">
        <v>2757</v>
      </c>
      <c r="X1495" s="18"/>
      <c r="Y1495" s="15" t="s">
        <v>73</v>
      </c>
      <c r="Z1495" s="18" t="s">
        <v>2757</v>
      </c>
      <c r="AA1495" s="18" t="s">
        <v>7098</v>
      </c>
      <c r="AB1495" s="18" t="s">
        <v>7124</v>
      </c>
      <c r="AC1495" s="67" t="str">
        <f>+VLOOKUP("*"&amp;L1495&amp;"*",'[2]REGISTROS SANITARIOS'!$D$1192:$E$1303,2,FALSE)</f>
        <v>SI</v>
      </c>
      <c r="AD1495" s="22" t="s">
        <v>1025</v>
      </c>
      <c r="AE1495" s="16">
        <v>44253</v>
      </c>
      <c r="AF1495" s="34" t="s">
        <v>68</v>
      </c>
      <c r="AG1495" s="24">
        <v>19946535</v>
      </c>
      <c r="AH1495" s="18">
        <v>1</v>
      </c>
      <c r="AI1495" s="18">
        <v>0</v>
      </c>
      <c r="AJ1495" s="17">
        <v>3300</v>
      </c>
      <c r="AK1495" s="25">
        <v>3290</v>
      </c>
      <c r="AL1495" s="25">
        <v>4391</v>
      </c>
      <c r="AM1495" s="35">
        <v>0</v>
      </c>
      <c r="AN1495" s="49">
        <f t="shared" si="234"/>
        <v>14446390</v>
      </c>
      <c r="AO1495" s="18"/>
      <c r="AP1495" s="15"/>
      <c r="AQ1495" s="43" t="str">
        <f t="shared" si="235"/>
        <v>MENOR</v>
      </c>
      <c r="AR1495" s="44">
        <f t="shared" si="236"/>
        <v>14490300</v>
      </c>
      <c r="AS1495" s="44">
        <f t="shared" si="237"/>
        <v>14490300</v>
      </c>
      <c r="AT1495" s="44">
        <f t="shared" si="238"/>
        <v>14446390</v>
      </c>
      <c r="AU1495" s="44">
        <f t="shared" si="239"/>
        <v>14446390</v>
      </c>
      <c r="AV1495" s="45" t="b">
        <f t="shared" si="240"/>
        <v>1</v>
      </c>
      <c r="AW1495" s="45" t="b">
        <f t="shared" si="241"/>
        <v>0</v>
      </c>
      <c r="AX1495" s="45"/>
    </row>
    <row r="1496" spans="1:50" s="36" customFormat="1" ht="27.75" customHeight="1" x14ac:dyDescent="0.15">
      <c r="A1496" s="36" t="str">
        <f t="shared" si="233"/>
        <v>DISTRIMEDICAL SAS201151810</v>
      </c>
      <c r="B1496" s="36" t="b">
        <f>+A1496='[1]Anexo 9'!A1496</f>
        <v>0</v>
      </c>
      <c r="C1496" s="18">
        <v>811028725</v>
      </c>
      <c r="D1496" s="18" t="s">
        <v>8795</v>
      </c>
      <c r="E1496" s="15" t="s">
        <v>98</v>
      </c>
      <c r="F1496" s="15" t="s">
        <v>355</v>
      </c>
      <c r="G1496" s="15">
        <f>+VLOOKUP(F1496,[3]Sheet1!$E$3:$G$74,3,FALSE)</f>
        <v>2</v>
      </c>
      <c r="H1496" s="15">
        <f>+VLOOKUP(D1496&amp;F1496,'TD para paquetes'!$E$3:$I$441,5,FALSE)</f>
        <v>2</v>
      </c>
      <c r="I1496" s="15" t="s">
        <v>1025</v>
      </c>
      <c r="J1496" s="15">
        <v>12</v>
      </c>
      <c r="K1496" s="15">
        <v>12</v>
      </c>
      <c r="L1496" s="15">
        <v>201151810</v>
      </c>
      <c r="M1496" s="15" t="s">
        <v>356</v>
      </c>
      <c r="N1496" s="15" t="s">
        <v>101</v>
      </c>
      <c r="O1496" s="18" t="s">
        <v>3033</v>
      </c>
      <c r="P1496" s="22" t="s">
        <v>3841</v>
      </c>
      <c r="Q1496" s="15" t="s">
        <v>101</v>
      </c>
      <c r="R1496" s="18" t="s">
        <v>103</v>
      </c>
      <c r="S1496" s="22" t="s">
        <v>73</v>
      </c>
      <c r="T1496" s="18"/>
      <c r="U1496" s="18" t="s">
        <v>103</v>
      </c>
      <c r="V1496" s="15" t="s">
        <v>6083</v>
      </c>
      <c r="W1496" s="18" t="s">
        <v>2775</v>
      </c>
      <c r="X1496" s="18"/>
      <c r="Y1496" s="15" t="s">
        <v>73</v>
      </c>
      <c r="Z1496" s="18" t="s">
        <v>7102</v>
      </c>
      <c r="AA1496" s="18" t="s">
        <v>7103</v>
      </c>
      <c r="AB1496" s="18" t="s">
        <v>3035</v>
      </c>
      <c r="AC1496" s="67" t="str">
        <f>+VLOOKUP("*"&amp;L1496&amp;"*",'[2]REGISTROS SANITARIOS'!$D$1192:$E$1303,2,FALSE)</f>
        <v>SI</v>
      </c>
      <c r="AD1496" s="22" t="s">
        <v>1025</v>
      </c>
      <c r="AE1496" s="16">
        <v>46648</v>
      </c>
      <c r="AF1496" s="34" t="s">
        <v>73</v>
      </c>
      <c r="AG1496" s="24"/>
      <c r="AH1496" s="18"/>
      <c r="AI1496" s="18" t="s">
        <v>53</v>
      </c>
      <c r="AJ1496" s="17">
        <v>7150</v>
      </c>
      <c r="AK1496" s="25">
        <v>7150</v>
      </c>
      <c r="AL1496" s="25">
        <v>3247</v>
      </c>
      <c r="AM1496" s="35" t="s">
        <v>8259</v>
      </c>
      <c r="AN1496" s="49">
        <f t="shared" si="234"/>
        <v>27627099.5</v>
      </c>
      <c r="AO1496" s="18"/>
      <c r="AP1496" s="15"/>
      <c r="AQ1496" s="43" t="str">
        <f t="shared" si="235"/>
        <v>SI</v>
      </c>
      <c r="AR1496" s="44">
        <f t="shared" si="236"/>
        <v>27627099.5</v>
      </c>
      <c r="AS1496" s="44">
        <f t="shared" si="237"/>
        <v>23216050</v>
      </c>
      <c r="AT1496" s="44">
        <f t="shared" si="238"/>
        <v>23216050</v>
      </c>
      <c r="AU1496" s="44">
        <f t="shared" si="239"/>
        <v>27627099.5</v>
      </c>
      <c r="AV1496" s="45" t="b">
        <f t="shared" si="240"/>
        <v>1</v>
      </c>
      <c r="AW1496" s="45" t="b">
        <f t="shared" si="241"/>
        <v>0</v>
      </c>
      <c r="AX1496" s="45"/>
    </row>
    <row r="1497" spans="1:50" s="36" customFormat="1" ht="27.75" customHeight="1" x14ac:dyDescent="0.15">
      <c r="A1497" s="36" t="str">
        <f t="shared" si="233"/>
        <v>DISTRIMEDICAL SAS201151910</v>
      </c>
      <c r="B1497" s="36" t="b">
        <f>+A1497='[1]Anexo 9'!A1497</f>
        <v>0</v>
      </c>
      <c r="C1497" s="18">
        <v>811028725</v>
      </c>
      <c r="D1497" s="18" t="s">
        <v>8795</v>
      </c>
      <c r="E1497" s="15" t="s">
        <v>98</v>
      </c>
      <c r="F1497" s="15" t="s">
        <v>355</v>
      </c>
      <c r="G1497" s="15">
        <f>+VLOOKUP(F1497,[3]Sheet1!$E$3:$G$74,3,FALSE)</f>
        <v>2</v>
      </c>
      <c r="H1497" s="15">
        <f>+VLOOKUP(D1497&amp;F1497,'TD para paquetes'!$E$3:$I$441,5,FALSE)</f>
        <v>2</v>
      </c>
      <c r="I1497" s="15" t="s">
        <v>1025</v>
      </c>
      <c r="J1497" s="15">
        <v>12</v>
      </c>
      <c r="K1497" s="15">
        <v>12</v>
      </c>
      <c r="L1497" s="15">
        <v>201151910</v>
      </c>
      <c r="M1497" s="15" t="s">
        <v>360</v>
      </c>
      <c r="N1497" s="15" t="s">
        <v>101</v>
      </c>
      <c r="O1497" s="18" t="s">
        <v>3036</v>
      </c>
      <c r="P1497" s="22" t="s">
        <v>3841</v>
      </c>
      <c r="Q1497" s="15" t="s">
        <v>101</v>
      </c>
      <c r="R1497" s="18" t="s">
        <v>103</v>
      </c>
      <c r="S1497" s="22" t="s">
        <v>73</v>
      </c>
      <c r="T1497" s="18"/>
      <c r="U1497" s="18" t="s">
        <v>103</v>
      </c>
      <c r="V1497" s="15" t="s">
        <v>6083</v>
      </c>
      <c r="W1497" s="18" t="s">
        <v>2775</v>
      </c>
      <c r="X1497" s="18"/>
      <c r="Y1497" s="15" t="s">
        <v>73</v>
      </c>
      <c r="Z1497" s="18" t="s">
        <v>7102</v>
      </c>
      <c r="AA1497" s="18" t="s">
        <v>7103</v>
      </c>
      <c r="AB1497" s="18" t="s">
        <v>3035</v>
      </c>
      <c r="AC1497" s="67" t="str">
        <f>+VLOOKUP("*"&amp;L1497&amp;"*",'[2]REGISTROS SANITARIOS'!$D$1192:$E$1303,2,FALSE)</f>
        <v>SI</v>
      </c>
      <c r="AD1497" s="22" t="s">
        <v>1025</v>
      </c>
      <c r="AE1497" s="16">
        <v>46648</v>
      </c>
      <c r="AF1497" s="34" t="s">
        <v>73</v>
      </c>
      <c r="AG1497" s="24"/>
      <c r="AH1497" s="18"/>
      <c r="AI1497" s="18" t="s">
        <v>53</v>
      </c>
      <c r="AJ1497" s="17">
        <v>1375</v>
      </c>
      <c r="AK1497" s="25">
        <v>1375</v>
      </c>
      <c r="AL1497" s="25">
        <v>3247</v>
      </c>
      <c r="AM1497" s="35" t="s">
        <v>8259</v>
      </c>
      <c r="AN1497" s="49">
        <f t="shared" si="234"/>
        <v>5312903.75</v>
      </c>
      <c r="AO1497" s="18"/>
      <c r="AP1497" s="15"/>
      <c r="AQ1497" s="43" t="str">
        <f t="shared" si="235"/>
        <v>SI</v>
      </c>
      <c r="AR1497" s="44">
        <f t="shared" si="236"/>
        <v>5312903.75</v>
      </c>
      <c r="AS1497" s="44">
        <f t="shared" si="237"/>
        <v>4464625</v>
      </c>
      <c r="AT1497" s="44">
        <f t="shared" si="238"/>
        <v>4464625</v>
      </c>
      <c r="AU1497" s="44">
        <f t="shared" si="239"/>
        <v>5312903.75</v>
      </c>
      <c r="AV1497" s="45" t="b">
        <f t="shared" si="240"/>
        <v>1</v>
      </c>
      <c r="AW1497" s="45" t="b">
        <f t="shared" si="241"/>
        <v>0</v>
      </c>
      <c r="AX1497" s="45"/>
    </row>
    <row r="1498" spans="1:50" s="36" customFormat="1" ht="27.75" customHeight="1" x14ac:dyDescent="0.15">
      <c r="A1498" s="36" t="str">
        <f t="shared" si="233"/>
        <v>DISTRIMEDICAL SAS201156610</v>
      </c>
      <c r="B1498" s="36" t="b">
        <f>+A1498='[1]Anexo 9'!A1498</f>
        <v>0</v>
      </c>
      <c r="C1498" s="18">
        <v>811028725</v>
      </c>
      <c r="D1498" s="18" t="s">
        <v>8795</v>
      </c>
      <c r="E1498" s="15" t="s">
        <v>98</v>
      </c>
      <c r="F1498" s="15" t="s">
        <v>62</v>
      </c>
      <c r="G1498" s="15" t="s">
        <v>3155</v>
      </c>
      <c r="H1498" s="15" t="s">
        <v>3155</v>
      </c>
      <c r="I1498" s="15" t="s">
        <v>3155</v>
      </c>
      <c r="J1498" s="15">
        <v>5</v>
      </c>
      <c r="K1498" s="15" t="s">
        <v>3155</v>
      </c>
      <c r="L1498" s="15">
        <v>201156610</v>
      </c>
      <c r="M1498" s="15" t="s">
        <v>1532</v>
      </c>
      <c r="N1498" s="15" t="s">
        <v>101</v>
      </c>
      <c r="O1498" s="18" t="s">
        <v>3067</v>
      </c>
      <c r="P1498" s="22" t="s">
        <v>3841</v>
      </c>
      <c r="Q1498" s="15" t="s">
        <v>101</v>
      </c>
      <c r="R1498" s="18" t="s">
        <v>103</v>
      </c>
      <c r="S1498" s="22" t="s">
        <v>73</v>
      </c>
      <c r="T1498" s="18"/>
      <c r="U1498" s="18" t="s">
        <v>103</v>
      </c>
      <c r="V1498" s="15" t="s">
        <v>352</v>
      </c>
      <c r="W1498" s="18" t="s">
        <v>2775</v>
      </c>
      <c r="X1498" s="18"/>
      <c r="Y1498" s="15" t="s">
        <v>8789</v>
      </c>
      <c r="Z1498" s="18" t="s">
        <v>7102</v>
      </c>
      <c r="AA1498" s="18" t="s">
        <v>7103</v>
      </c>
      <c r="AB1498" s="18" t="s">
        <v>3068</v>
      </c>
      <c r="AC1498" s="67" t="str">
        <f>+VLOOKUP("*"&amp;L1498&amp;"*",'[2]REGISTROS SANITARIOS'!$D$1192:$E$1303,2,FALSE)</f>
        <v>SI</v>
      </c>
      <c r="AD1498" s="22" t="s">
        <v>1025</v>
      </c>
      <c r="AE1498" s="16">
        <v>46648</v>
      </c>
      <c r="AF1498" s="34" t="s">
        <v>73</v>
      </c>
      <c r="AG1498" s="24"/>
      <c r="AH1498" s="18"/>
      <c r="AI1498" s="18" t="s">
        <v>53</v>
      </c>
      <c r="AJ1498" s="17">
        <v>55</v>
      </c>
      <c r="AK1498" s="25">
        <v>55</v>
      </c>
      <c r="AL1498" s="25">
        <v>11378</v>
      </c>
      <c r="AM1498" s="35" t="s">
        <v>8259</v>
      </c>
      <c r="AN1498" s="49">
        <f t="shared" si="234"/>
        <v>744690.1</v>
      </c>
      <c r="AO1498" s="18"/>
      <c r="AP1498" s="15"/>
      <c r="AQ1498" s="43" t="str">
        <f t="shared" si="235"/>
        <v>SI</v>
      </c>
      <c r="AR1498" s="44">
        <f t="shared" si="236"/>
        <v>744690.1</v>
      </c>
      <c r="AS1498" s="44">
        <f t="shared" si="237"/>
        <v>625790</v>
      </c>
      <c r="AT1498" s="44">
        <f t="shared" si="238"/>
        <v>625790</v>
      </c>
      <c r="AU1498" s="44">
        <f t="shared" si="239"/>
        <v>744690.1</v>
      </c>
      <c r="AV1498" s="45" t="b">
        <f t="shared" si="240"/>
        <v>1</v>
      </c>
      <c r="AW1498" s="45" t="b">
        <f t="shared" si="241"/>
        <v>0</v>
      </c>
      <c r="AX1498" s="45"/>
    </row>
    <row r="1499" spans="1:50" s="36" customFormat="1" ht="27.75" customHeight="1" x14ac:dyDescent="0.15">
      <c r="A1499" s="36" t="str">
        <f t="shared" si="233"/>
        <v>DISTRIMEDICAL SAS206060310</v>
      </c>
      <c r="B1499" s="36" t="b">
        <f>+A1499='[1]Anexo 9'!A1499</f>
        <v>0</v>
      </c>
      <c r="C1499" s="18">
        <v>811028725</v>
      </c>
      <c r="D1499" s="18" t="s">
        <v>8795</v>
      </c>
      <c r="E1499" s="15" t="s">
        <v>98</v>
      </c>
      <c r="F1499" s="15" t="s">
        <v>62</v>
      </c>
      <c r="G1499" s="15" t="s">
        <v>3155</v>
      </c>
      <c r="H1499" s="15" t="s">
        <v>3155</v>
      </c>
      <c r="I1499" s="15" t="s">
        <v>3155</v>
      </c>
      <c r="J1499" s="15">
        <v>8</v>
      </c>
      <c r="K1499" s="15" t="s">
        <v>3155</v>
      </c>
      <c r="L1499" s="15">
        <v>206060310</v>
      </c>
      <c r="M1499" s="15" t="s">
        <v>622</v>
      </c>
      <c r="N1499" s="15" t="s">
        <v>101</v>
      </c>
      <c r="O1499" s="18" t="s">
        <v>3072</v>
      </c>
      <c r="P1499" s="22" t="s">
        <v>3841</v>
      </c>
      <c r="Q1499" s="15" t="s">
        <v>101</v>
      </c>
      <c r="R1499" s="18" t="s">
        <v>103</v>
      </c>
      <c r="S1499" s="22" t="s">
        <v>73</v>
      </c>
      <c r="T1499" s="18"/>
      <c r="U1499" s="18" t="s">
        <v>103</v>
      </c>
      <c r="V1499" s="15"/>
      <c r="W1499" s="18" t="s">
        <v>2775</v>
      </c>
      <c r="X1499" s="18"/>
      <c r="Y1499" s="15" t="s">
        <v>73</v>
      </c>
      <c r="Z1499" s="18" t="s">
        <v>7102</v>
      </c>
      <c r="AA1499" s="18" t="s">
        <v>7103</v>
      </c>
      <c r="AB1499" s="18" t="s">
        <v>3027</v>
      </c>
      <c r="AC1499" s="67" t="str">
        <f>+VLOOKUP("*"&amp;L1499&amp;"*",'[2]REGISTROS SANITARIOS'!$D$1192:$E$1303,2,FALSE)</f>
        <v>SI</v>
      </c>
      <c r="AD1499" s="22" t="s">
        <v>1025</v>
      </c>
      <c r="AE1499" s="16">
        <v>46648</v>
      </c>
      <c r="AF1499" s="34" t="s">
        <v>73</v>
      </c>
      <c r="AG1499" s="24"/>
      <c r="AH1499" s="18"/>
      <c r="AI1499" s="18" t="s">
        <v>53</v>
      </c>
      <c r="AJ1499" s="17">
        <v>165</v>
      </c>
      <c r="AK1499" s="25">
        <v>165</v>
      </c>
      <c r="AL1499" s="25">
        <v>1179</v>
      </c>
      <c r="AM1499" s="35" t="s">
        <v>8259</v>
      </c>
      <c r="AN1499" s="49">
        <f t="shared" si="234"/>
        <v>231496.65</v>
      </c>
      <c r="AO1499" s="18"/>
      <c r="AP1499" s="15"/>
      <c r="AQ1499" s="43" t="str">
        <f t="shared" si="235"/>
        <v>SI</v>
      </c>
      <c r="AR1499" s="44">
        <f t="shared" si="236"/>
        <v>231496.65</v>
      </c>
      <c r="AS1499" s="44">
        <f t="shared" si="237"/>
        <v>194535</v>
      </c>
      <c r="AT1499" s="44">
        <f t="shared" si="238"/>
        <v>194535</v>
      </c>
      <c r="AU1499" s="44">
        <f t="shared" si="239"/>
        <v>231496.65</v>
      </c>
      <c r="AV1499" s="45" t="b">
        <f t="shared" si="240"/>
        <v>1</v>
      </c>
      <c r="AW1499" s="45" t="b">
        <f t="shared" si="241"/>
        <v>0</v>
      </c>
      <c r="AX1499" s="45"/>
    </row>
    <row r="1500" spans="1:50" s="36" customFormat="1" ht="27.75" customHeight="1" x14ac:dyDescent="0.15">
      <c r="A1500" s="36" t="str">
        <f t="shared" si="233"/>
        <v>DISTRIMEDICAL SAS103012110</v>
      </c>
      <c r="B1500" s="36" t="b">
        <f>+A1500='[1]Anexo 9'!A1500</f>
        <v>0</v>
      </c>
      <c r="C1500" s="18">
        <v>811028725</v>
      </c>
      <c r="D1500" s="18" t="s">
        <v>8795</v>
      </c>
      <c r="E1500" s="15" t="s">
        <v>61</v>
      </c>
      <c r="F1500" s="15" t="s">
        <v>62</v>
      </c>
      <c r="G1500" s="15" t="s">
        <v>3155</v>
      </c>
      <c r="H1500" s="15" t="s">
        <v>3155</v>
      </c>
      <c r="I1500" s="15" t="s">
        <v>3155</v>
      </c>
      <c r="J1500" s="15">
        <v>8</v>
      </c>
      <c r="K1500" s="15" t="s">
        <v>3155</v>
      </c>
      <c r="L1500" s="15">
        <v>103012110</v>
      </c>
      <c r="M1500" s="15" t="s">
        <v>1602</v>
      </c>
      <c r="N1500" s="15" t="s">
        <v>80</v>
      </c>
      <c r="O1500" s="18" t="s">
        <v>2986</v>
      </c>
      <c r="P1500" s="22" t="s">
        <v>3841</v>
      </c>
      <c r="Q1500" s="15" t="s">
        <v>1604</v>
      </c>
      <c r="R1500" s="18" t="s">
        <v>5602</v>
      </c>
      <c r="S1500" s="22" t="b">
        <f t="shared" ref="S1500:S1506" si="242">+R1500=Q1500</f>
        <v>0</v>
      </c>
      <c r="T1500" s="18"/>
      <c r="U1500" s="18" t="s">
        <v>5602</v>
      </c>
      <c r="V1500" s="15"/>
      <c r="W1500" s="18" t="s">
        <v>1738</v>
      </c>
      <c r="X1500" s="18"/>
      <c r="Y1500" s="15" t="s">
        <v>73</v>
      </c>
      <c r="Z1500" s="18" t="s">
        <v>1738</v>
      </c>
      <c r="AA1500" s="18" t="s">
        <v>882</v>
      </c>
      <c r="AB1500" s="18" t="s">
        <v>2989</v>
      </c>
      <c r="AC1500" s="67" t="str">
        <f>+VLOOKUP("*"&amp;L1500&amp;"*",'[2]REGISTROS SANITARIOS'!$D$1192:$E$1303,2,FALSE)</f>
        <v>SI</v>
      </c>
      <c r="AD1500" s="22" t="s">
        <v>1025</v>
      </c>
      <c r="AE1500" s="16">
        <v>44406</v>
      </c>
      <c r="AF1500" s="34" t="s">
        <v>73</v>
      </c>
      <c r="AG1500" s="24"/>
      <c r="AH1500" s="18"/>
      <c r="AI1500" s="18">
        <v>0</v>
      </c>
      <c r="AJ1500" s="17">
        <v>10450</v>
      </c>
      <c r="AK1500" s="25">
        <v>10450</v>
      </c>
      <c r="AL1500" s="25">
        <v>21952</v>
      </c>
      <c r="AM1500" s="35">
        <v>0</v>
      </c>
      <c r="AN1500" s="49">
        <f t="shared" si="234"/>
        <v>229398400</v>
      </c>
      <c r="AO1500" s="18"/>
      <c r="AP1500" s="15"/>
      <c r="AQ1500" s="43" t="str">
        <f t="shared" si="235"/>
        <v>SI</v>
      </c>
      <c r="AR1500" s="44">
        <f t="shared" si="236"/>
        <v>229398400</v>
      </c>
      <c r="AS1500" s="44">
        <f t="shared" si="237"/>
        <v>229398400</v>
      </c>
      <c r="AT1500" s="44">
        <f t="shared" si="238"/>
        <v>229398400</v>
      </c>
      <c r="AU1500" s="44">
        <f t="shared" si="239"/>
        <v>229398400</v>
      </c>
      <c r="AV1500" s="45" t="b">
        <f t="shared" si="240"/>
        <v>1</v>
      </c>
      <c r="AW1500" s="45" t="b">
        <f t="shared" si="241"/>
        <v>1</v>
      </c>
      <c r="AX1500" s="45"/>
    </row>
    <row r="1501" spans="1:50" s="36" customFormat="1" ht="27.75" customHeight="1" x14ac:dyDescent="0.15">
      <c r="A1501" s="36" t="str">
        <f t="shared" si="233"/>
        <v>DISTRIMEDICAL SAS201151550</v>
      </c>
      <c r="B1501" s="36" t="b">
        <f>+A1501='[1]Anexo 9'!A1501</f>
        <v>0</v>
      </c>
      <c r="C1501" s="18">
        <v>811028725</v>
      </c>
      <c r="D1501" s="18" t="s">
        <v>8795</v>
      </c>
      <c r="E1501" s="15" t="s">
        <v>98</v>
      </c>
      <c r="F1501" s="15" t="s">
        <v>62</v>
      </c>
      <c r="G1501" s="15" t="s">
        <v>3155</v>
      </c>
      <c r="H1501" s="15" t="s">
        <v>3155</v>
      </c>
      <c r="I1501" s="15" t="s">
        <v>3155</v>
      </c>
      <c r="J1501" s="15">
        <v>4</v>
      </c>
      <c r="K1501" s="15" t="s">
        <v>3155</v>
      </c>
      <c r="L1501" s="15">
        <v>201151550</v>
      </c>
      <c r="M1501" s="15" t="s">
        <v>473</v>
      </c>
      <c r="N1501" s="15" t="s">
        <v>91</v>
      </c>
      <c r="O1501" s="18" t="s">
        <v>3059</v>
      </c>
      <c r="P1501" s="22" t="s">
        <v>3841</v>
      </c>
      <c r="Q1501" s="15" t="s">
        <v>475</v>
      </c>
      <c r="R1501" s="18" t="s">
        <v>3249</v>
      </c>
      <c r="S1501" s="22" t="b">
        <f t="shared" si="242"/>
        <v>0</v>
      </c>
      <c r="T1501" s="18"/>
      <c r="U1501" s="18" t="s">
        <v>3249</v>
      </c>
      <c r="V1501" s="15" t="s">
        <v>478</v>
      </c>
      <c r="W1501" s="18" t="s">
        <v>228</v>
      </c>
      <c r="X1501" s="18"/>
      <c r="Y1501" s="15" t="s">
        <v>73</v>
      </c>
      <c r="Z1501" s="18" t="s">
        <v>7108</v>
      </c>
      <c r="AA1501" s="18" t="s">
        <v>7109</v>
      </c>
      <c r="AB1501" s="18" t="s">
        <v>480</v>
      </c>
      <c r="AC1501" s="67" t="str">
        <f>+VLOOKUP("*"&amp;L1501&amp;"*",'[2]REGISTROS SANITARIOS'!$D$1192:$E$1303,2,FALSE)</f>
        <v>SI</v>
      </c>
      <c r="AD1501" s="22" t="s">
        <v>1025</v>
      </c>
      <c r="AE1501" s="16">
        <v>45541</v>
      </c>
      <c r="AF1501" s="34" t="s">
        <v>73</v>
      </c>
      <c r="AG1501" s="24">
        <v>39170</v>
      </c>
      <c r="AH1501" s="18">
        <v>6</v>
      </c>
      <c r="AI1501" s="18">
        <v>0</v>
      </c>
      <c r="AJ1501" s="17">
        <v>825</v>
      </c>
      <c r="AK1501" s="25">
        <v>816</v>
      </c>
      <c r="AL1501" s="25">
        <v>4750</v>
      </c>
      <c r="AM1501" s="35">
        <v>0</v>
      </c>
      <c r="AN1501" s="49">
        <f t="shared" si="234"/>
        <v>3876000</v>
      </c>
      <c r="AO1501" s="18"/>
      <c r="AP1501" s="15"/>
      <c r="AQ1501" s="43" t="str">
        <f t="shared" si="235"/>
        <v>MENOR</v>
      </c>
      <c r="AR1501" s="44">
        <f t="shared" si="236"/>
        <v>3918750</v>
      </c>
      <c r="AS1501" s="44">
        <f t="shared" si="237"/>
        <v>3918750</v>
      </c>
      <c r="AT1501" s="44">
        <f t="shared" si="238"/>
        <v>3876000</v>
      </c>
      <c r="AU1501" s="44">
        <f t="shared" si="239"/>
        <v>3876000</v>
      </c>
      <c r="AV1501" s="45" t="b">
        <f t="shared" si="240"/>
        <v>1</v>
      </c>
      <c r="AW1501" s="45" t="b">
        <f t="shared" si="241"/>
        <v>0</v>
      </c>
      <c r="AX1501" s="45"/>
    </row>
    <row r="1502" spans="1:50" s="36" customFormat="1" ht="27.75" customHeight="1" x14ac:dyDescent="0.15">
      <c r="A1502" s="36" t="str">
        <f t="shared" si="233"/>
        <v>DISTRIMEDICAL SAS201151508</v>
      </c>
      <c r="B1502" s="36" t="b">
        <f>+A1502='[1]Anexo 9'!A1502</f>
        <v>0</v>
      </c>
      <c r="C1502" s="18">
        <v>811028725</v>
      </c>
      <c r="D1502" s="18" t="s">
        <v>8795</v>
      </c>
      <c r="E1502" s="15" t="s">
        <v>98</v>
      </c>
      <c r="F1502" s="15" t="s">
        <v>628</v>
      </c>
      <c r="G1502" s="15">
        <f>+VLOOKUP(F1502,[3]Sheet1!$E$3:$G$74,3,FALSE)</f>
        <v>2</v>
      </c>
      <c r="H1502" s="15">
        <f>+VLOOKUP(D1502&amp;F1502,'TD para paquetes'!$E$3:$I$441,5,FALSE)</f>
        <v>2</v>
      </c>
      <c r="I1502" s="15" t="s">
        <v>1025</v>
      </c>
      <c r="J1502" s="15">
        <v>4</v>
      </c>
      <c r="K1502" s="15">
        <v>4</v>
      </c>
      <c r="L1502" s="15">
        <v>201151508</v>
      </c>
      <c r="M1502" s="15" t="s">
        <v>629</v>
      </c>
      <c r="N1502" s="15" t="s">
        <v>630</v>
      </c>
      <c r="O1502" s="18" t="s">
        <v>3076</v>
      </c>
      <c r="P1502" s="22" t="s">
        <v>3841</v>
      </c>
      <c r="Q1502" s="15" t="s">
        <v>632</v>
      </c>
      <c r="R1502" s="18" t="s">
        <v>103</v>
      </c>
      <c r="S1502" s="22" t="b">
        <f t="shared" si="242"/>
        <v>0</v>
      </c>
      <c r="T1502" s="18"/>
      <c r="U1502" s="18" t="s">
        <v>103</v>
      </c>
      <c r="V1502" s="15"/>
      <c r="W1502" s="18" t="s">
        <v>228</v>
      </c>
      <c r="X1502" s="18" t="s">
        <v>8773</v>
      </c>
      <c r="Y1502" s="15" t="s">
        <v>73</v>
      </c>
      <c r="Z1502" s="18" t="s">
        <v>7108</v>
      </c>
      <c r="AA1502" s="18" t="s">
        <v>7109</v>
      </c>
      <c r="AB1502" s="18" t="s">
        <v>633</v>
      </c>
      <c r="AC1502" s="67" t="str">
        <f>+VLOOKUP("*"&amp;L1502&amp;"*",'[2]REGISTROS SANITARIOS'!$D$1192:$E$1303,2,FALSE)</f>
        <v>SI</v>
      </c>
      <c r="AD1502" s="22" t="s">
        <v>1025</v>
      </c>
      <c r="AE1502" s="16">
        <v>44318</v>
      </c>
      <c r="AF1502" s="34" t="s">
        <v>73</v>
      </c>
      <c r="AG1502" s="24">
        <v>38457</v>
      </c>
      <c r="AH1502" s="18">
        <v>14</v>
      </c>
      <c r="AI1502" s="18" t="s">
        <v>3155</v>
      </c>
      <c r="AJ1502" s="17">
        <v>7425</v>
      </c>
      <c r="AK1502" s="25">
        <v>7425</v>
      </c>
      <c r="AL1502" s="25">
        <v>5916</v>
      </c>
      <c r="AM1502" s="35">
        <v>0</v>
      </c>
      <c r="AN1502" s="49">
        <f t="shared" si="234"/>
        <v>43926300</v>
      </c>
      <c r="AO1502" s="18"/>
      <c r="AP1502" s="15"/>
      <c r="AQ1502" s="43" t="str">
        <f t="shared" si="235"/>
        <v>SI</v>
      </c>
      <c r="AR1502" s="44">
        <f t="shared" si="236"/>
        <v>43926300</v>
      </c>
      <c r="AS1502" s="44">
        <f t="shared" si="237"/>
        <v>43926300</v>
      </c>
      <c r="AT1502" s="44">
        <f t="shared" si="238"/>
        <v>43926300</v>
      </c>
      <c r="AU1502" s="44">
        <f t="shared" si="239"/>
        <v>43926300</v>
      </c>
      <c r="AV1502" s="45" t="b">
        <f t="shared" si="240"/>
        <v>1</v>
      </c>
      <c r="AW1502" s="45" t="b">
        <f t="shared" si="241"/>
        <v>1</v>
      </c>
      <c r="AX1502" s="45"/>
    </row>
    <row r="1503" spans="1:50" s="36" customFormat="1" ht="27.75" customHeight="1" x14ac:dyDescent="0.15">
      <c r="A1503" s="36" t="str">
        <f t="shared" si="233"/>
        <v>DISTRIMEDICAL SAS201151509</v>
      </c>
      <c r="B1503" s="36" t="b">
        <f>+A1503='[1]Anexo 9'!A1503</f>
        <v>0</v>
      </c>
      <c r="C1503" s="18">
        <v>811028725</v>
      </c>
      <c r="D1503" s="18" t="s">
        <v>8795</v>
      </c>
      <c r="E1503" s="15" t="s">
        <v>98</v>
      </c>
      <c r="F1503" s="15" t="s">
        <v>628</v>
      </c>
      <c r="G1503" s="15">
        <f>+VLOOKUP(F1503,[3]Sheet1!$E$3:$G$74,3,FALSE)</f>
        <v>2</v>
      </c>
      <c r="H1503" s="15">
        <f>+VLOOKUP(D1503&amp;F1503,'TD para paquetes'!$E$3:$I$441,5,FALSE)</f>
        <v>2</v>
      </c>
      <c r="I1503" s="15" t="s">
        <v>1025</v>
      </c>
      <c r="J1503" s="15">
        <v>4</v>
      </c>
      <c r="K1503" s="15">
        <v>4</v>
      </c>
      <c r="L1503" s="15">
        <v>201151509</v>
      </c>
      <c r="M1503" s="15" t="s">
        <v>634</v>
      </c>
      <c r="N1503" s="15" t="s">
        <v>630</v>
      </c>
      <c r="O1503" s="18" t="s">
        <v>3077</v>
      </c>
      <c r="P1503" s="22" t="s">
        <v>3841</v>
      </c>
      <c r="Q1503" s="15" t="s">
        <v>636</v>
      </c>
      <c r="R1503" s="18" t="s">
        <v>3249</v>
      </c>
      <c r="S1503" s="22" t="b">
        <f t="shared" si="242"/>
        <v>0</v>
      </c>
      <c r="T1503" s="18"/>
      <c r="U1503" s="18" t="s">
        <v>3249</v>
      </c>
      <c r="V1503" s="15"/>
      <c r="W1503" s="18" t="s">
        <v>228</v>
      </c>
      <c r="X1503" s="18" t="s">
        <v>8773</v>
      </c>
      <c r="Y1503" s="15" t="s">
        <v>73</v>
      </c>
      <c r="Z1503" s="18" t="s">
        <v>7108</v>
      </c>
      <c r="AA1503" s="18" t="s">
        <v>7109</v>
      </c>
      <c r="AB1503" s="18" t="s">
        <v>7125</v>
      </c>
      <c r="AC1503" s="67" t="str">
        <f>+VLOOKUP("*"&amp;L1503&amp;"*",'[2]REGISTROS SANITARIOS'!$D$1192:$E$1303,2,FALSE)</f>
        <v>SI</v>
      </c>
      <c r="AD1503" s="22" t="s">
        <v>1025</v>
      </c>
      <c r="AE1503" s="16">
        <v>44318</v>
      </c>
      <c r="AF1503" s="34" t="s">
        <v>73</v>
      </c>
      <c r="AG1503" s="24">
        <v>38457</v>
      </c>
      <c r="AH1503" s="18">
        <v>15</v>
      </c>
      <c r="AI1503" s="18" t="s">
        <v>3155</v>
      </c>
      <c r="AJ1503" s="17">
        <v>209</v>
      </c>
      <c r="AK1503" s="25">
        <v>204</v>
      </c>
      <c r="AL1503" s="25">
        <v>28519</v>
      </c>
      <c r="AM1503" s="35">
        <v>0</v>
      </c>
      <c r="AN1503" s="49">
        <f t="shared" si="234"/>
        <v>5817876</v>
      </c>
      <c r="AO1503" s="18"/>
      <c r="AP1503" s="15"/>
      <c r="AQ1503" s="43" t="str">
        <f t="shared" si="235"/>
        <v>MENOR</v>
      </c>
      <c r="AR1503" s="44">
        <f t="shared" si="236"/>
        <v>5960471</v>
      </c>
      <c r="AS1503" s="44">
        <f t="shared" si="237"/>
        <v>5960471</v>
      </c>
      <c r="AT1503" s="44">
        <f t="shared" si="238"/>
        <v>5817876</v>
      </c>
      <c r="AU1503" s="44">
        <f t="shared" si="239"/>
        <v>5817876</v>
      </c>
      <c r="AV1503" s="45" t="b">
        <f t="shared" si="240"/>
        <v>1</v>
      </c>
      <c r="AW1503" s="45" t="b">
        <f t="shared" si="241"/>
        <v>0</v>
      </c>
      <c r="AX1503" s="45"/>
    </row>
    <row r="1504" spans="1:50" s="36" customFormat="1" ht="27.75" customHeight="1" x14ac:dyDescent="0.15">
      <c r="A1504" s="36" t="str">
        <f t="shared" si="233"/>
        <v>DISTRIMEDICAL SAS114030903</v>
      </c>
      <c r="B1504" s="36" t="b">
        <f>+A1504='[1]Anexo 9'!A1504</f>
        <v>0</v>
      </c>
      <c r="C1504" s="18">
        <v>811028725</v>
      </c>
      <c r="D1504" s="18" t="s">
        <v>8795</v>
      </c>
      <c r="E1504" s="15" t="s">
        <v>61</v>
      </c>
      <c r="F1504" s="15" t="s">
        <v>62</v>
      </c>
      <c r="G1504" s="15" t="s">
        <v>3155</v>
      </c>
      <c r="H1504" s="15" t="s">
        <v>3155</v>
      </c>
      <c r="I1504" s="15" t="s">
        <v>3155</v>
      </c>
      <c r="J1504" s="15">
        <v>3</v>
      </c>
      <c r="K1504" s="15" t="s">
        <v>3155</v>
      </c>
      <c r="L1504" s="15">
        <v>114030903</v>
      </c>
      <c r="M1504" s="15" t="s">
        <v>79</v>
      </c>
      <c r="N1504" s="15" t="s">
        <v>80</v>
      </c>
      <c r="O1504" s="18" t="s">
        <v>4613</v>
      </c>
      <c r="P1504" s="22" t="s">
        <v>3841</v>
      </c>
      <c r="Q1504" s="15" t="s">
        <v>82</v>
      </c>
      <c r="R1504" s="18" t="s">
        <v>5602</v>
      </c>
      <c r="S1504" s="22" t="b">
        <f t="shared" si="242"/>
        <v>0</v>
      </c>
      <c r="T1504" s="18"/>
      <c r="U1504" s="18" t="s">
        <v>5602</v>
      </c>
      <c r="V1504" s="15"/>
      <c r="W1504" s="18" t="s">
        <v>2757</v>
      </c>
      <c r="X1504" s="18"/>
      <c r="Y1504" s="15" t="s">
        <v>73</v>
      </c>
      <c r="Z1504" s="18" t="s">
        <v>2757</v>
      </c>
      <c r="AA1504" s="18" t="s">
        <v>7098</v>
      </c>
      <c r="AB1504" s="18" t="s">
        <v>2996</v>
      </c>
      <c r="AC1504" s="67" t="str">
        <f>+VLOOKUP("*"&amp;L1504&amp;"*",'[2]REGISTROS SANITARIOS'!$D$1192:$E$1303,2,FALSE)</f>
        <v>SI</v>
      </c>
      <c r="AD1504" s="22" t="s">
        <v>1025</v>
      </c>
      <c r="AE1504" s="16">
        <v>43898</v>
      </c>
      <c r="AF1504" s="34" t="s">
        <v>68</v>
      </c>
      <c r="AG1504" s="24">
        <v>20007502</v>
      </c>
      <c r="AH1504" s="18">
        <v>4</v>
      </c>
      <c r="AI1504" s="18">
        <v>0</v>
      </c>
      <c r="AJ1504" s="17">
        <v>2475</v>
      </c>
      <c r="AK1504" s="25">
        <v>2470</v>
      </c>
      <c r="AL1504" s="25">
        <v>5900</v>
      </c>
      <c r="AM1504" s="35">
        <v>0</v>
      </c>
      <c r="AN1504" s="49">
        <f t="shared" si="234"/>
        <v>14573000</v>
      </c>
      <c r="AO1504" s="18"/>
      <c r="AP1504" s="15"/>
      <c r="AQ1504" s="43" t="str">
        <f t="shared" si="235"/>
        <v>MENOR</v>
      </c>
      <c r="AR1504" s="44">
        <f t="shared" si="236"/>
        <v>14602500</v>
      </c>
      <c r="AS1504" s="44">
        <f t="shared" si="237"/>
        <v>14602500</v>
      </c>
      <c r="AT1504" s="44">
        <f t="shared" si="238"/>
        <v>14573000</v>
      </c>
      <c r="AU1504" s="44">
        <f t="shared" si="239"/>
        <v>14573000</v>
      </c>
      <c r="AV1504" s="45" t="b">
        <f t="shared" si="240"/>
        <v>1</v>
      </c>
      <c r="AW1504" s="45" t="b">
        <f t="shared" si="241"/>
        <v>0</v>
      </c>
      <c r="AX1504" s="45"/>
    </row>
    <row r="1505" spans="1:50" s="36" customFormat="1" ht="27.75" customHeight="1" x14ac:dyDescent="0.15">
      <c r="A1505" s="36" t="str">
        <f t="shared" si="233"/>
        <v>DISTRIMEDICAL SAS109030603</v>
      </c>
      <c r="B1505" s="36" t="b">
        <f>+A1505='[1]Anexo 9'!A1505</f>
        <v>0</v>
      </c>
      <c r="C1505" s="18">
        <v>811028725</v>
      </c>
      <c r="D1505" s="18" t="s">
        <v>8795</v>
      </c>
      <c r="E1505" s="15" t="s">
        <v>61</v>
      </c>
      <c r="F1505" s="15" t="s">
        <v>62</v>
      </c>
      <c r="G1505" s="15" t="s">
        <v>3155</v>
      </c>
      <c r="H1505" s="15" t="s">
        <v>3155</v>
      </c>
      <c r="I1505" s="15" t="s">
        <v>3155</v>
      </c>
      <c r="J1505" s="15">
        <v>7</v>
      </c>
      <c r="K1505" s="15" t="s">
        <v>3155</v>
      </c>
      <c r="L1505" s="15">
        <v>109030603</v>
      </c>
      <c r="M1505" s="15" t="s">
        <v>2249</v>
      </c>
      <c r="N1505" s="15" t="s">
        <v>80</v>
      </c>
      <c r="O1505" s="18" t="s">
        <v>2995</v>
      </c>
      <c r="P1505" s="22" t="s">
        <v>3841</v>
      </c>
      <c r="Q1505" s="15" t="s">
        <v>2250</v>
      </c>
      <c r="R1505" s="18" t="s">
        <v>5602</v>
      </c>
      <c r="S1505" s="22" t="b">
        <f t="shared" si="242"/>
        <v>0</v>
      </c>
      <c r="T1505" s="18"/>
      <c r="U1505" s="18" t="s">
        <v>5602</v>
      </c>
      <c r="V1505" s="15"/>
      <c r="W1505" s="18" t="s">
        <v>1738</v>
      </c>
      <c r="X1505" s="18"/>
      <c r="Y1505" s="15" t="s">
        <v>73</v>
      </c>
      <c r="Z1505" s="18" t="s">
        <v>1738</v>
      </c>
      <c r="AA1505" s="18" t="s">
        <v>882</v>
      </c>
      <c r="AB1505" s="18" t="s">
        <v>7126</v>
      </c>
      <c r="AC1505" s="67" t="str">
        <f>+VLOOKUP("*"&amp;L1505&amp;"*",'[2]REGISTROS SANITARIOS'!$D$1192:$E$1303,2,FALSE)</f>
        <v>SI</v>
      </c>
      <c r="AD1505" s="22" t="s">
        <v>1025</v>
      </c>
      <c r="AE1505" s="16">
        <v>51122</v>
      </c>
      <c r="AF1505" s="34" t="s">
        <v>73</v>
      </c>
      <c r="AG1505" s="24"/>
      <c r="AH1505" s="18"/>
      <c r="AI1505" s="18">
        <v>0</v>
      </c>
      <c r="AJ1505" s="17">
        <v>880</v>
      </c>
      <c r="AK1505" s="25">
        <v>880</v>
      </c>
      <c r="AL1505" s="25">
        <v>22598</v>
      </c>
      <c r="AM1505" s="35">
        <v>0</v>
      </c>
      <c r="AN1505" s="49">
        <f t="shared" si="234"/>
        <v>19886240</v>
      </c>
      <c r="AO1505" s="18"/>
      <c r="AP1505" s="15"/>
      <c r="AQ1505" s="43" t="str">
        <f t="shared" si="235"/>
        <v>SI</v>
      </c>
      <c r="AR1505" s="44">
        <f t="shared" si="236"/>
        <v>19886240</v>
      </c>
      <c r="AS1505" s="44">
        <f t="shared" si="237"/>
        <v>19886240</v>
      </c>
      <c r="AT1505" s="44">
        <f t="shared" si="238"/>
        <v>19886240</v>
      </c>
      <c r="AU1505" s="44">
        <f t="shared" si="239"/>
        <v>19886240</v>
      </c>
      <c r="AV1505" s="45" t="b">
        <f t="shared" si="240"/>
        <v>1</v>
      </c>
      <c r="AW1505" s="45" t="b">
        <f t="shared" si="241"/>
        <v>1</v>
      </c>
      <c r="AX1505" s="45"/>
    </row>
    <row r="1506" spans="1:50" s="36" customFormat="1" ht="27.75" customHeight="1" x14ac:dyDescent="0.15">
      <c r="A1506" s="36" t="str">
        <f t="shared" si="233"/>
        <v>DISTRIMEDICAL SAS114031001</v>
      </c>
      <c r="B1506" s="36" t="b">
        <f>+A1506='[1]Anexo 9'!A1506</f>
        <v>0</v>
      </c>
      <c r="C1506" s="18">
        <v>811028725</v>
      </c>
      <c r="D1506" s="18" t="s">
        <v>8795</v>
      </c>
      <c r="E1506" s="15" t="s">
        <v>61</v>
      </c>
      <c r="F1506" s="15" t="s">
        <v>62</v>
      </c>
      <c r="G1506" s="15" t="s">
        <v>3155</v>
      </c>
      <c r="H1506" s="15" t="s">
        <v>3155</v>
      </c>
      <c r="I1506" s="15" t="s">
        <v>3155</v>
      </c>
      <c r="J1506" s="15">
        <v>5</v>
      </c>
      <c r="K1506" s="15" t="s">
        <v>3155</v>
      </c>
      <c r="L1506" s="15">
        <v>114031001</v>
      </c>
      <c r="M1506" s="15" t="s">
        <v>4278</v>
      </c>
      <c r="N1506" s="15" t="s">
        <v>91</v>
      </c>
      <c r="O1506" s="18" t="s">
        <v>2997</v>
      </c>
      <c r="P1506" s="22" t="s">
        <v>73</v>
      </c>
      <c r="Q1506" s="15" t="s">
        <v>462</v>
      </c>
      <c r="R1506" s="18" t="s">
        <v>103</v>
      </c>
      <c r="S1506" s="22" t="b">
        <f t="shared" si="242"/>
        <v>0</v>
      </c>
      <c r="T1506" s="18"/>
      <c r="U1506" s="18" t="s">
        <v>103</v>
      </c>
      <c r="V1506" s="15"/>
      <c r="W1506" s="18" t="s">
        <v>2757</v>
      </c>
      <c r="X1506" s="18" t="s">
        <v>2756</v>
      </c>
      <c r="Y1506" s="15" t="s">
        <v>73</v>
      </c>
      <c r="Z1506" s="18" t="s">
        <v>2757</v>
      </c>
      <c r="AA1506" s="18" t="s">
        <v>7098</v>
      </c>
      <c r="AB1506" s="18" t="s">
        <v>2998</v>
      </c>
      <c r="AC1506" s="67" t="str">
        <f>+VLOOKUP("*"&amp;L1506&amp;"*",'[2]REGISTROS SANITARIOS'!$D$1192:$E$1303,2,FALSE)</f>
        <v>SI</v>
      </c>
      <c r="AD1506" s="22" t="s">
        <v>1025</v>
      </c>
      <c r="AE1506" s="16">
        <v>43454</v>
      </c>
      <c r="AF1506" s="34" t="s">
        <v>68</v>
      </c>
      <c r="AG1506" s="24">
        <v>19975402</v>
      </c>
      <c r="AH1506" s="18">
        <v>1</v>
      </c>
      <c r="AI1506" s="18">
        <v>0</v>
      </c>
      <c r="AJ1506" s="17">
        <v>165</v>
      </c>
      <c r="AK1506" s="25">
        <v>165</v>
      </c>
      <c r="AL1506" s="25">
        <v>304000</v>
      </c>
      <c r="AM1506" s="35">
        <v>0</v>
      </c>
      <c r="AN1506" s="49">
        <f t="shared" si="234"/>
        <v>50160000</v>
      </c>
      <c r="AO1506" s="18"/>
      <c r="AP1506" s="15"/>
      <c r="AQ1506" s="43" t="str">
        <f t="shared" si="235"/>
        <v>SI</v>
      </c>
      <c r="AR1506" s="44">
        <f t="shared" si="236"/>
        <v>50160000</v>
      </c>
      <c r="AS1506" s="44">
        <f t="shared" si="237"/>
        <v>50160000</v>
      </c>
      <c r="AT1506" s="44">
        <f t="shared" si="238"/>
        <v>50160000</v>
      </c>
      <c r="AU1506" s="44">
        <f t="shared" si="239"/>
        <v>50160000</v>
      </c>
      <c r="AV1506" s="45" t="b">
        <f t="shared" si="240"/>
        <v>1</v>
      </c>
      <c r="AW1506" s="45" t="b">
        <f t="shared" si="241"/>
        <v>1</v>
      </c>
      <c r="AX1506" s="45"/>
    </row>
    <row r="1507" spans="1:50" s="36" customFormat="1" ht="27.75" customHeight="1" x14ac:dyDescent="0.15">
      <c r="A1507" s="36" t="str">
        <f t="shared" si="233"/>
        <v>DISTRIMEDICAL SAS201133407</v>
      </c>
      <c r="B1507" s="36" t="b">
        <f>+A1507='[1]Anexo 9'!A1507</f>
        <v>0</v>
      </c>
      <c r="C1507" s="18">
        <v>811028725</v>
      </c>
      <c r="D1507" s="18" t="s">
        <v>8795</v>
      </c>
      <c r="E1507" s="15" t="s">
        <v>98</v>
      </c>
      <c r="F1507" s="15" t="s">
        <v>796</v>
      </c>
      <c r="G1507" s="15">
        <f>+VLOOKUP(F1507,[3]Sheet1!$E$3:$G$74,3,FALSE)</f>
        <v>2</v>
      </c>
      <c r="H1507" s="15">
        <f>+VLOOKUP(D1507&amp;F1507,'TD para paquetes'!$E$3:$I$441,5,FALSE)</f>
        <v>2</v>
      </c>
      <c r="I1507" s="15" t="s">
        <v>1025</v>
      </c>
      <c r="J1507" s="15">
        <v>10</v>
      </c>
      <c r="K1507" s="15">
        <v>10</v>
      </c>
      <c r="L1507" s="15">
        <v>201133407</v>
      </c>
      <c r="M1507" s="15" t="s">
        <v>797</v>
      </c>
      <c r="N1507" s="15" t="s">
        <v>101</v>
      </c>
      <c r="O1507" s="18" t="s">
        <v>3106</v>
      </c>
      <c r="P1507" s="22" t="s">
        <v>3841</v>
      </c>
      <c r="Q1507" s="15" t="s">
        <v>101</v>
      </c>
      <c r="R1507" s="18" t="s">
        <v>103</v>
      </c>
      <c r="S1507" s="22" t="s">
        <v>73</v>
      </c>
      <c r="T1507" s="18"/>
      <c r="U1507" s="18" t="s">
        <v>103</v>
      </c>
      <c r="V1507" s="15" t="s">
        <v>6072</v>
      </c>
      <c r="W1507" s="18" t="s">
        <v>2775</v>
      </c>
      <c r="X1507" s="18"/>
      <c r="Y1507" s="15" t="s">
        <v>73</v>
      </c>
      <c r="Z1507" s="18" t="s">
        <v>7102</v>
      </c>
      <c r="AA1507" s="18" t="s">
        <v>7103</v>
      </c>
      <c r="AB1507" s="18" t="s">
        <v>3027</v>
      </c>
      <c r="AC1507" s="67" t="str">
        <f>+VLOOKUP("*"&amp;L1507&amp;"*",'[2]REGISTROS SANITARIOS'!$D$1192:$E$1303,2,FALSE)</f>
        <v>SI</v>
      </c>
      <c r="AD1507" s="22" t="s">
        <v>1025</v>
      </c>
      <c r="AE1507" s="16">
        <v>46648</v>
      </c>
      <c r="AF1507" s="34" t="s">
        <v>73</v>
      </c>
      <c r="AG1507" s="24"/>
      <c r="AH1507" s="18"/>
      <c r="AI1507" s="18" t="s">
        <v>53</v>
      </c>
      <c r="AJ1507" s="17">
        <v>2255</v>
      </c>
      <c r="AK1507" s="25">
        <v>2255</v>
      </c>
      <c r="AL1507" s="25">
        <v>3877</v>
      </c>
      <c r="AM1507" s="35" t="s">
        <v>8259</v>
      </c>
      <c r="AN1507" s="49">
        <f t="shared" si="234"/>
        <v>10403735.649999999</v>
      </c>
      <c r="AO1507" s="18"/>
      <c r="AP1507" s="15"/>
      <c r="AQ1507" s="43" t="str">
        <f t="shared" si="235"/>
        <v>SI</v>
      </c>
      <c r="AR1507" s="44">
        <f t="shared" si="236"/>
        <v>10403735.65</v>
      </c>
      <c r="AS1507" s="44">
        <f t="shared" si="237"/>
        <v>8742635</v>
      </c>
      <c r="AT1507" s="44">
        <f t="shared" si="238"/>
        <v>8742635</v>
      </c>
      <c r="AU1507" s="44">
        <f t="shared" si="239"/>
        <v>10403735.65</v>
      </c>
      <c r="AV1507" s="45" t="b">
        <f t="shared" si="240"/>
        <v>1</v>
      </c>
      <c r="AW1507" s="45" t="b">
        <f t="shared" si="241"/>
        <v>0</v>
      </c>
      <c r="AX1507" s="45"/>
    </row>
    <row r="1508" spans="1:50" s="36" customFormat="1" ht="27.75" customHeight="1" x14ac:dyDescent="0.15">
      <c r="A1508" s="36" t="str">
        <f t="shared" si="233"/>
        <v>DISTRIMEDICAL SAS201133507</v>
      </c>
      <c r="B1508" s="36" t="b">
        <f>+A1508='[1]Anexo 9'!A1508</f>
        <v>0</v>
      </c>
      <c r="C1508" s="18">
        <v>811028725</v>
      </c>
      <c r="D1508" s="18" t="s">
        <v>8795</v>
      </c>
      <c r="E1508" s="15" t="s">
        <v>98</v>
      </c>
      <c r="F1508" s="15" t="s">
        <v>796</v>
      </c>
      <c r="G1508" s="15">
        <f>+VLOOKUP(F1508,[3]Sheet1!$E$3:$G$74,3,FALSE)</f>
        <v>2</v>
      </c>
      <c r="H1508" s="15">
        <f>+VLOOKUP(D1508&amp;F1508,'TD para paquetes'!$E$3:$I$441,5,FALSE)</f>
        <v>2</v>
      </c>
      <c r="I1508" s="15" t="s">
        <v>1025</v>
      </c>
      <c r="J1508" s="15">
        <v>10</v>
      </c>
      <c r="K1508" s="15">
        <v>10</v>
      </c>
      <c r="L1508" s="15">
        <v>201133507</v>
      </c>
      <c r="M1508" s="15" t="s">
        <v>799</v>
      </c>
      <c r="N1508" s="15" t="s">
        <v>101</v>
      </c>
      <c r="O1508" s="18" t="s">
        <v>3107</v>
      </c>
      <c r="P1508" s="22" t="s">
        <v>3841</v>
      </c>
      <c r="Q1508" s="15" t="s">
        <v>101</v>
      </c>
      <c r="R1508" s="18" t="s">
        <v>103</v>
      </c>
      <c r="S1508" s="22" t="s">
        <v>73</v>
      </c>
      <c r="T1508" s="18"/>
      <c r="U1508" s="18" t="s">
        <v>103</v>
      </c>
      <c r="V1508" s="15" t="s">
        <v>6072</v>
      </c>
      <c r="W1508" s="18" t="s">
        <v>2775</v>
      </c>
      <c r="X1508" s="18"/>
      <c r="Y1508" s="15" t="s">
        <v>73</v>
      </c>
      <c r="Z1508" s="18" t="s">
        <v>7102</v>
      </c>
      <c r="AA1508" s="18" t="s">
        <v>7103</v>
      </c>
      <c r="AB1508" s="18" t="s">
        <v>3027</v>
      </c>
      <c r="AC1508" s="67" t="str">
        <f>+VLOOKUP("*"&amp;L1508&amp;"*",'[2]REGISTROS SANITARIOS'!$D$1192:$E$1303,2,FALSE)</f>
        <v>SI</v>
      </c>
      <c r="AD1508" s="22" t="s">
        <v>1025</v>
      </c>
      <c r="AE1508" s="16">
        <v>46648</v>
      </c>
      <c r="AF1508" s="34" t="s">
        <v>73</v>
      </c>
      <c r="AG1508" s="24"/>
      <c r="AH1508" s="18"/>
      <c r="AI1508" s="18" t="s">
        <v>53</v>
      </c>
      <c r="AJ1508" s="17">
        <v>66</v>
      </c>
      <c r="AK1508" s="25">
        <v>66</v>
      </c>
      <c r="AL1508" s="25">
        <v>4026</v>
      </c>
      <c r="AM1508" s="35" t="s">
        <v>8259</v>
      </c>
      <c r="AN1508" s="49">
        <f t="shared" si="234"/>
        <v>316202.03999999998</v>
      </c>
      <c r="AO1508" s="18"/>
      <c r="AP1508" s="15"/>
      <c r="AQ1508" s="43" t="str">
        <f t="shared" si="235"/>
        <v>SI</v>
      </c>
      <c r="AR1508" s="44">
        <f t="shared" si="236"/>
        <v>316202.03999999998</v>
      </c>
      <c r="AS1508" s="44">
        <f t="shared" si="237"/>
        <v>265716</v>
      </c>
      <c r="AT1508" s="44">
        <f t="shared" si="238"/>
        <v>265716</v>
      </c>
      <c r="AU1508" s="44">
        <f t="shared" si="239"/>
        <v>316202.03999999998</v>
      </c>
      <c r="AV1508" s="45" t="b">
        <f t="shared" si="240"/>
        <v>1</v>
      </c>
      <c r="AW1508" s="45" t="b">
        <f t="shared" si="241"/>
        <v>0</v>
      </c>
      <c r="AX1508" s="45"/>
    </row>
    <row r="1509" spans="1:50" s="36" customFormat="1" ht="27.75" customHeight="1" x14ac:dyDescent="0.15">
      <c r="A1509" s="36" t="str">
        <f t="shared" si="233"/>
        <v>DISTRIMEDICAL SAS201154111</v>
      </c>
      <c r="B1509" s="36" t="b">
        <f>+A1509='[1]Anexo 9'!A1509</f>
        <v>0</v>
      </c>
      <c r="C1509" s="18">
        <v>811028725</v>
      </c>
      <c r="D1509" s="18" t="s">
        <v>8795</v>
      </c>
      <c r="E1509" s="15" t="s">
        <v>98</v>
      </c>
      <c r="F1509" s="15" t="s">
        <v>62</v>
      </c>
      <c r="G1509" s="15" t="s">
        <v>3155</v>
      </c>
      <c r="H1509" s="15" t="s">
        <v>3155</v>
      </c>
      <c r="I1509" s="15" t="s">
        <v>3155</v>
      </c>
      <c r="J1509" s="15">
        <v>4</v>
      </c>
      <c r="K1509" s="15" t="s">
        <v>3155</v>
      </c>
      <c r="L1509" s="15">
        <v>201154111</v>
      </c>
      <c r="M1509" s="15" t="s">
        <v>520</v>
      </c>
      <c r="N1509" s="15" t="s">
        <v>521</v>
      </c>
      <c r="O1509" s="18" t="s">
        <v>3063</v>
      </c>
      <c r="P1509" s="22" t="s">
        <v>3841</v>
      </c>
      <c r="Q1509" s="15" t="s">
        <v>522</v>
      </c>
      <c r="R1509" s="18" t="s">
        <v>103</v>
      </c>
      <c r="S1509" s="22" t="b">
        <f>+R1509=Q1509</f>
        <v>0</v>
      </c>
      <c r="T1509" s="18"/>
      <c r="U1509" s="18" t="s">
        <v>103</v>
      </c>
      <c r="V1509" s="15" t="s">
        <v>6088</v>
      </c>
      <c r="W1509" s="18" t="s">
        <v>6310</v>
      </c>
      <c r="X1509" s="18"/>
      <c r="Y1509" s="15" t="s">
        <v>73</v>
      </c>
      <c r="Z1509" s="18" t="s">
        <v>7127</v>
      </c>
      <c r="AA1509" s="18" t="s">
        <v>7128</v>
      </c>
      <c r="AB1509" s="18" t="s">
        <v>3064</v>
      </c>
      <c r="AC1509" s="67" t="str">
        <f>+VLOOKUP("*"&amp;L1509&amp;"*",'[2]REGISTROS SANITARIOS'!$D$1192:$E$1303,2,FALSE)</f>
        <v>SI</v>
      </c>
      <c r="AD1509" s="22" t="s">
        <v>1025</v>
      </c>
      <c r="AE1509" s="16">
        <v>45803</v>
      </c>
      <c r="AF1509" s="34" t="s">
        <v>73</v>
      </c>
      <c r="AG1509" s="24"/>
      <c r="AH1509" s="18"/>
      <c r="AI1509" s="18" t="s">
        <v>54</v>
      </c>
      <c r="AJ1509" s="17">
        <v>2.75</v>
      </c>
      <c r="AK1509" s="25">
        <v>3</v>
      </c>
      <c r="AL1509" s="25">
        <v>319910</v>
      </c>
      <c r="AM1509" s="35">
        <v>0.19</v>
      </c>
      <c r="AN1509" s="49">
        <f t="shared" si="234"/>
        <v>1142078.7</v>
      </c>
      <c r="AO1509" s="18"/>
      <c r="AP1509" s="15"/>
      <c r="AQ1509" s="43" t="str">
        <f t="shared" si="235"/>
        <v>MAYOR</v>
      </c>
      <c r="AR1509" s="44">
        <f t="shared" si="236"/>
        <v>1046905.4749999999</v>
      </c>
      <c r="AS1509" s="44">
        <f t="shared" si="237"/>
        <v>879752.5</v>
      </c>
      <c r="AT1509" s="44">
        <f t="shared" si="238"/>
        <v>959730</v>
      </c>
      <c r="AU1509" s="44">
        <f t="shared" si="239"/>
        <v>1142078.7</v>
      </c>
      <c r="AV1509" s="45" t="b">
        <f t="shared" si="240"/>
        <v>1</v>
      </c>
      <c r="AW1509" s="45" t="b">
        <f t="shared" si="241"/>
        <v>0</v>
      </c>
      <c r="AX1509" s="45"/>
    </row>
    <row r="1510" spans="1:50" s="36" customFormat="1" ht="27.75" customHeight="1" x14ac:dyDescent="0.15">
      <c r="A1510" s="36" t="str">
        <f t="shared" si="233"/>
        <v>DISTRIMEDICAL SAS201110710</v>
      </c>
      <c r="B1510" s="36" t="b">
        <f>+A1510='[1]Anexo 9'!A1510</f>
        <v>0</v>
      </c>
      <c r="C1510" s="18">
        <v>811028725</v>
      </c>
      <c r="D1510" s="18" t="s">
        <v>8795</v>
      </c>
      <c r="E1510" s="15" t="s">
        <v>98</v>
      </c>
      <c r="F1510" s="15" t="s">
        <v>709</v>
      </c>
      <c r="G1510" s="15">
        <f>+VLOOKUP(F1510,[3]Sheet1!$E$3:$G$74,3,FALSE)</f>
        <v>3</v>
      </c>
      <c r="H1510" s="15">
        <f>+VLOOKUP(D1510&amp;F1510,'TD para paquetes'!$E$3:$I$441,5,FALSE)</f>
        <v>3</v>
      </c>
      <c r="I1510" s="15" t="s">
        <v>1025</v>
      </c>
      <c r="J1510" s="15">
        <v>7</v>
      </c>
      <c r="K1510" s="15">
        <v>7</v>
      </c>
      <c r="L1510" s="15">
        <v>201110710</v>
      </c>
      <c r="M1510" s="15" t="s">
        <v>710</v>
      </c>
      <c r="N1510" s="15" t="s">
        <v>101</v>
      </c>
      <c r="O1510" s="18" t="s">
        <v>3096</v>
      </c>
      <c r="P1510" s="22" t="s">
        <v>73</v>
      </c>
      <c r="Q1510" s="15" t="s">
        <v>101</v>
      </c>
      <c r="R1510" s="18" t="s">
        <v>103</v>
      </c>
      <c r="S1510" s="22" t="s">
        <v>73</v>
      </c>
      <c r="T1510" s="18"/>
      <c r="U1510" s="18" t="s">
        <v>103</v>
      </c>
      <c r="V1510" s="15" t="s">
        <v>712</v>
      </c>
      <c r="W1510" s="18" t="s">
        <v>1043</v>
      </c>
      <c r="X1510" s="18"/>
      <c r="Y1510" s="15" t="s">
        <v>73</v>
      </c>
      <c r="Z1510" s="18" t="s">
        <v>1043</v>
      </c>
      <c r="AA1510" s="18" t="s">
        <v>7129</v>
      </c>
      <c r="AB1510" s="18" t="s">
        <v>2864</v>
      </c>
      <c r="AC1510" s="67" t="str">
        <f>+VLOOKUP("*"&amp;L1510&amp;"*",'[2]REGISTROS SANITARIOS'!$D$1192:$E$1303,2,FALSE)</f>
        <v>SI</v>
      </c>
      <c r="AD1510" s="22" t="s">
        <v>1025</v>
      </c>
      <c r="AE1510" s="16">
        <v>46210</v>
      </c>
      <c r="AF1510" s="34" t="s">
        <v>73</v>
      </c>
      <c r="AG1510" s="24"/>
      <c r="AH1510" s="18"/>
      <c r="AI1510" s="18">
        <v>0</v>
      </c>
      <c r="AJ1510" s="17">
        <v>5.5</v>
      </c>
      <c r="AK1510" s="25">
        <v>6</v>
      </c>
      <c r="AL1510" s="25">
        <v>6220</v>
      </c>
      <c r="AM1510" s="35">
        <v>0</v>
      </c>
      <c r="AN1510" s="49">
        <f t="shared" si="234"/>
        <v>37320</v>
      </c>
      <c r="AO1510" s="18"/>
      <c r="AP1510" s="15"/>
      <c r="AQ1510" s="43" t="str">
        <f t="shared" si="235"/>
        <v>MAYOR</v>
      </c>
      <c r="AR1510" s="44">
        <f t="shared" si="236"/>
        <v>34210</v>
      </c>
      <c r="AS1510" s="44">
        <f t="shared" si="237"/>
        <v>34210</v>
      </c>
      <c r="AT1510" s="44">
        <f t="shared" si="238"/>
        <v>37320</v>
      </c>
      <c r="AU1510" s="44">
        <f t="shared" si="239"/>
        <v>37320</v>
      </c>
      <c r="AV1510" s="45" t="b">
        <f t="shared" si="240"/>
        <v>1</v>
      </c>
      <c r="AW1510" s="45" t="b">
        <f t="shared" si="241"/>
        <v>0</v>
      </c>
      <c r="AX1510" s="45"/>
    </row>
    <row r="1511" spans="1:50" s="36" customFormat="1" ht="27.75" customHeight="1" x14ac:dyDescent="0.15">
      <c r="A1511" s="36" t="str">
        <f t="shared" si="233"/>
        <v>DISTRIMEDICAL SAS201110910</v>
      </c>
      <c r="B1511" s="36" t="b">
        <f>+A1511='[1]Anexo 9'!A1511</f>
        <v>0</v>
      </c>
      <c r="C1511" s="18">
        <v>811028725</v>
      </c>
      <c r="D1511" s="18" t="s">
        <v>8795</v>
      </c>
      <c r="E1511" s="15" t="s">
        <v>98</v>
      </c>
      <c r="F1511" s="15" t="s">
        <v>709</v>
      </c>
      <c r="G1511" s="15">
        <f>+VLOOKUP(F1511,[3]Sheet1!$E$3:$G$74,3,FALSE)</f>
        <v>3</v>
      </c>
      <c r="H1511" s="15">
        <f>+VLOOKUP(D1511&amp;F1511,'TD para paquetes'!$E$3:$I$441,5,FALSE)</f>
        <v>3</v>
      </c>
      <c r="I1511" s="15" t="s">
        <v>1025</v>
      </c>
      <c r="J1511" s="15">
        <v>7</v>
      </c>
      <c r="K1511" s="15">
        <v>7</v>
      </c>
      <c r="L1511" s="15">
        <v>201110910</v>
      </c>
      <c r="M1511" s="15" t="s">
        <v>714</v>
      </c>
      <c r="N1511" s="15" t="s">
        <v>101</v>
      </c>
      <c r="O1511" s="18" t="s">
        <v>3097</v>
      </c>
      <c r="P1511" s="22" t="s">
        <v>73</v>
      </c>
      <c r="Q1511" s="15" t="s">
        <v>101</v>
      </c>
      <c r="R1511" s="18" t="s">
        <v>103</v>
      </c>
      <c r="S1511" s="22" t="s">
        <v>73</v>
      </c>
      <c r="T1511" s="18"/>
      <c r="U1511" s="18" t="s">
        <v>103</v>
      </c>
      <c r="V1511" s="15" t="s">
        <v>712</v>
      </c>
      <c r="W1511" s="18" t="s">
        <v>1043</v>
      </c>
      <c r="X1511" s="18"/>
      <c r="Y1511" s="15" t="s">
        <v>73</v>
      </c>
      <c r="Z1511" s="18" t="s">
        <v>1043</v>
      </c>
      <c r="AA1511" s="18" t="s">
        <v>7129</v>
      </c>
      <c r="AB1511" s="18" t="s">
        <v>2864</v>
      </c>
      <c r="AC1511" s="67" t="str">
        <f>+VLOOKUP("*"&amp;L1511&amp;"*",'[2]REGISTROS SANITARIOS'!$D$1192:$E$1303,2,FALSE)</f>
        <v>SI</v>
      </c>
      <c r="AD1511" s="22" t="s">
        <v>1025</v>
      </c>
      <c r="AE1511" s="16">
        <v>46210</v>
      </c>
      <c r="AF1511" s="34" t="s">
        <v>73</v>
      </c>
      <c r="AG1511" s="24"/>
      <c r="AH1511" s="18"/>
      <c r="AI1511" s="18">
        <v>0</v>
      </c>
      <c r="AJ1511" s="17">
        <v>27.5</v>
      </c>
      <c r="AK1511" s="25">
        <v>28</v>
      </c>
      <c r="AL1511" s="25">
        <v>6220</v>
      </c>
      <c r="AM1511" s="35">
        <v>0</v>
      </c>
      <c r="AN1511" s="49">
        <f t="shared" si="234"/>
        <v>174160</v>
      </c>
      <c r="AO1511" s="18"/>
      <c r="AP1511" s="15"/>
      <c r="AQ1511" s="43" t="str">
        <f t="shared" si="235"/>
        <v>MAYOR</v>
      </c>
      <c r="AR1511" s="44">
        <f t="shared" si="236"/>
        <v>171050</v>
      </c>
      <c r="AS1511" s="44">
        <f t="shared" si="237"/>
        <v>171050</v>
      </c>
      <c r="AT1511" s="44">
        <f t="shared" si="238"/>
        <v>174160</v>
      </c>
      <c r="AU1511" s="44">
        <f t="shared" si="239"/>
        <v>174160</v>
      </c>
      <c r="AV1511" s="45" t="b">
        <f t="shared" si="240"/>
        <v>1</v>
      </c>
      <c r="AW1511" s="45" t="b">
        <f t="shared" si="241"/>
        <v>0</v>
      </c>
      <c r="AX1511" s="45"/>
    </row>
    <row r="1512" spans="1:50" s="36" customFormat="1" ht="27.75" customHeight="1" x14ac:dyDescent="0.15">
      <c r="A1512" s="36" t="str">
        <f t="shared" si="233"/>
        <v>DISTRIMEDICAL SAS201111010</v>
      </c>
      <c r="B1512" s="36" t="b">
        <f>+A1512='[1]Anexo 9'!A1512</f>
        <v>0</v>
      </c>
      <c r="C1512" s="18">
        <v>811028725</v>
      </c>
      <c r="D1512" s="18" t="s">
        <v>8795</v>
      </c>
      <c r="E1512" s="15" t="s">
        <v>98</v>
      </c>
      <c r="F1512" s="15" t="s">
        <v>709</v>
      </c>
      <c r="G1512" s="15">
        <f>+VLOOKUP(F1512,[3]Sheet1!$E$3:$G$74,3,FALSE)</f>
        <v>3</v>
      </c>
      <c r="H1512" s="15">
        <f>+VLOOKUP(D1512&amp;F1512,'TD para paquetes'!$E$3:$I$441,5,FALSE)</f>
        <v>3</v>
      </c>
      <c r="I1512" s="15" t="s">
        <v>1025</v>
      </c>
      <c r="J1512" s="15">
        <v>7</v>
      </c>
      <c r="K1512" s="15">
        <v>7</v>
      </c>
      <c r="L1512" s="15">
        <v>201111010</v>
      </c>
      <c r="M1512" s="15" t="s">
        <v>716</v>
      </c>
      <c r="N1512" s="15" t="s">
        <v>101</v>
      </c>
      <c r="O1512" s="18" t="s">
        <v>3098</v>
      </c>
      <c r="P1512" s="22" t="s">
        <v>73</v>
      </c>
      <c r="Q1512" s="15" t="s">
        <v>101</v>
      </c>
      <c r="R1512" s="18" t="s">
        <v>103</v>
      </c>
      <c r="S1512" s="22" t="s">
        <v>73</v>
      </c>
      <c r="T1512" s="18"/>
      <c r="U1512" s="18" t="s">
        <v>103</v>
      </c>
      <c r="V1512" s="15" t="s">
        <v>712</v>
      </c>
      <c r="W1512" s="18" t="s">
        <v>1043</v>
      </c>
      <c r="X1512" s="18"/>
      <c r="Y1512" s="15" t="s">
        <v>73</v>
      </c>
      <c r="Z1512" s="18" t="s">
        <v>1043</v>
      </c>
      <c r="AA1512" s="18" t="s">
        <v>7129</v>
      </c>
      <c r="AB1512" s="18" t="s">
        <v>2864</v>
      </c>
      <c r="AC1512" s="67" t="str">
        <f>+VLOOKUP("*"&amp;L1512&amp;"*",'[2]REGISTROS SANITARIOS'!$D$1192:$E$1303,2,FALSE)</f>
        <v>SI</v>
      </c>
      <c r="AD1512" s="22" t="s">
        <v>1025</v>
      </c>
      <c r="AE1512" s="16">
        <v>46210</v>
      </c>
      <c r="AF1512" s="34" t="s">
        <v>73</v>
      </c>
      <c r="AG1512" s="24"/>
      <c r="AH1512" s="18"/>
      <c r="AI1512" s="18">
        <v>0</v>
      </c>
      <c r="AJ1512" s="17">
        <v>5.5</v>
      </c>
      <c r="AK1512" s="25">
        <v>6</v>
      </c>
      <c r="AL1512" s="25">
        <v>6220</v>
      </c>
      <c r="AM1512" s="35">
        <v>0</v>
      </c>
      <c r="AN1512" s="49">
        <f t="shared" si="234"/>
        <v>37320</v>
      </c>
      <c r="AO1512" s="18"/>
      <c r="AP1512" s="15"/>
      <c r="AQ1512" s="43" t="str">
        <f t="shared" si="235"/>
        <v>MAYOR</v>
      </c>
      <c r="AR1512" s="44">
        <f t="shared" si="236"/>
        <v>34210</v>
      </c>
      <c r="AS1512" s="44">
        <f t="shared" si="237"/>
        <v>34210</v>
      </c>
      <c r="AT1512" s="44">
        <f t="shared" si="238"/>
        <v>37320</v>
      </c>
      <c r="AU1512" s="44">
        <f t="shared" si="239"/>
        <v>37320</v>
      </c>
      <c r="AV1512" s="45" t="b">
        <f t="shared" si="240"/>
        <v>1</v>
      </c>
      <c r="AW1512" s="45" t="b">
        <f t="shared" si="241"/>
        <v>0</v>
      </c>
      <c r="AX1512" s="45"/>
    </row>
    <row r="1513" spans="1:50" s="36" customFormat="1" ht="27.75" customHeight="1" x14ac:dyDescent="0.15">
      <c r="A1513" s="36" t="str">
        <f t="shared" si="233"/>
        <v>DISTRIMEDICAL SAS201112710</v>
      </c>
      <c r="B1513" s="36" t="b">
        <f>+A1513='[1]Anexo 9'!A1513</f>
        <v>0</v>
      </c>
      <c r="C1513" s="18">
        <v>811028725</v>
      </c>
      <c r="D1513" s="18" t="s">
        <v>8795</v>
      </c>
      <c r="E1513" s="15" t="s">
        <v>98</v>
      </c>
      <c r="F1513" s="15" t="s">
        <v>666</v>
      </c>
      <c r="G1513" s="15">
        <f>+VLOOKUP(F1513,[3]Sheet1!$E$3:$G$74,3,FALSE)</f>
        <v>7</v>
      </c>
      <c r="H1513" s="15">
        <f>+VLOOKUP(D1513&amp;F1513,'TD para paquetes'!$E$3:$I$441,5,FALSE)</f>
        <v>7</v>
      </c>
      <c r="I1513" s="15" t="s">
        <v>1025</v>
      </c>
      <c r="J1513" s="15">
        <v>8</v>
      </c>
      <c r="K1513" s="15">
        <v>8</v>
      </c>
      <c r="L1513" s="15">
        <v>201112710</v>
      </c>
      <c r="M1513" s="15" t="s">
        <v>673</v>
      </c>
      <c r="N1513" s="15" t="s">
        <v>101</v>
      </c>
      <c r="O1513" s="18" t="s">
        <v>3080</v>
      </c>
      <c r="P1513" s="22" t="s">
        <v>3841</v>
      </c>
      <c r="Q1513" s="15" t="s">
        <v>101</v>
      </c>
      <c r="R1513" s="18" t="s">
        <v>103</v>
      </c>
      <c r="S1513" s="22" t="s">
        <v>73</v>
      </c>
      <c r="T1513" s="18"/>
      <c r="U1513" s="18" t="s">
        <v>103</v>
      </c>
      <c r="V1513" s="15" t="s">
        <v>6066</v>
      </c>
      <c r="W1513" s="18" t="s">
        <v>1043</v>
      </c>
      <c r="X1513" s="18"/>
      <c r="Y1513" s="15" t="s">
        <v>73</v>
      </c>
      <c r="Z1513" s="18" t="s">
        <v>1043</v>
      </c>
      <c r="AA1513" s="18" t="s">
        <v>7129</v>
      </c>
      <c r="AB1513" s="18" t="s">
        <v>3085</v>
      </c>
      <c r="AC1513" s="67" t="str">
        <f>+VLOOKUP("*"&amp;L1513&amp;"*",'[2]REGISTROS SANITARIOS'!$D$1192:$E$1303,2,FALSE)</f>
        <v>SI</v>
      </c>
      <c r="AD1513" s="22" t="s">
        <v>1025</v>
      </c>
      <c r="AE1513" s="16">
        <v>46158</v>
      </c>
      <c r="AF1513" s="34" t="s">
        <v>73</v>
      </c>
      <c r="AG1513" s="24"/>
      <c r="AH1513" s="18"/>
      <c r="AI1513" s="18" t="s">
        <v>53</v>
      </c>
      <c r="AJ1513" s="17">
        <v>33</v>
      </c>
      <c r="AK1513" s="25">
        <v>33</v>
      </c>
      <c r="AL1513" s="25">
        <v>977</v>
      </c>
      <c r="AM1513" s="35">
        <v>0</v>
      </c>
      <c r="AN1513" s="49">
        <f t="shared" si="234"/>
        <v>32241</v>
      </c>
      <c r="AO1513" s="18"/>
      <c r="AP1513" s="15"/>
      <c r="AQ1513" s="43" t="str">
        <f t="shared" si="235"/>
        <v>SI</v>
      </c>
      <c r="AR1513" s="44">
        <f t="shared" si="236"/>
        <v>32241</v>
      </c>
      <c r="AS1513" s="44">
        <f t="shared" si="237"/>
        <v>32241</v>
      </c>
      <c r="AT1513" s="44">
        <f t="shared" si="238"/>
        <v>32241</v>
      </c>
      <c r="AU1513" s="44">
        <f t="shared" si="239"/>
        <v>32241</v>
      </c>
      <c r="AV1513" s="45" t="b">
        <f t="shared" si="240"/>
        <v>1</v>
      </c>
      <c r="AW1513" s="45" t="b">
        <f t="shared" si="241"/>
        <v>1</v>
      </c>
      <c r="AX1513" s="45"/>
    </row>
    <row r="1514" spans="1:50" s="36" customFormat="1" ht="27.75" customHeight="1" x14ac:dyDescent="0.15">
      <c r="A1514" s="36" t="str">
        <f t="shared" si="233"/>
        <v>DISTRIMEDICAL SAS201112810</v>
      </c>
      <c r="B1514" s="36" t="b">
        <f>+A1514='[1]Anexo 9'!A1514</f>
        <v>0</v>
      </c>
      <c r="C1514" s="18">
        <v>811028725</v>
      </c>
      <c r="D1514" s="18" t="s">
        <v>8795</v>
      </c>
      <c r="E1514" s="15" t="s">
        <v>98</v>
      </c>
      <c r="F1514" s="15" t="s">
        <v>666</v>
      </c>
      <c r="G1514" s="15">
        <f>+VLOOKUP(F1514,[3]Sheet1!$E$3:$G$74,3,FALSE)</f>
        <v>7</v>
      </c>
      <c r="H1514" s="15">
        <f>+VLOOKUP(D1514&amp;F1514,'TD para paquetes'!$E$3:$I$441,5,FALSE)</f>
        <v>7</v>
      </c>
      <c r="I1514" s="15" t="s">
        <v>1025</v>
      </c>
      <c r="J1514" s="15">
        <v>8</v>
      </c>
      <c r="K1514" s="15">
        <v>8</v>
      </c>
      <c r="L1514" s="15">
        <v>201112810</v>
      </c>
      <c r="M1514" s="15" t="s">
        <v>675</v>
      </c>
      <c r="N1514" s="15" t="s">
        <v>101</v>
      </c>
      <c r="O1514" s="18" t="s">
        <v>3081</v>
      </c>
      <c r="P1514" s="22" t="s">
        <v>3841</v>
      </c>
      <c r="Q1514" s="15" t="s">
        <v>101</v>
      </c>
      <c r="R1514" s="18" t="s">
        <v>103</v>
      </c>
      <c r="S1514" s="22" t="s">
        <v>73</v>
      </c>
      <c r="T1514" s="18"/>
      <c r="U1514" s="18" t="s">
        <v>103</v>
      </c>
      <c r="V1514" s="15" t="s">
        <v>6066</v>
      </c>
      <c r="W1514" s="18" t="s">
        <v>1043</v>
      </c>
      <c r="X1514" s="18"/>
      <c r="Y1514" s="15" t="s">
        <v>73</v>
      </c>
      <c r="Z1514" s="18" t="s">
        <v>1043</v>
      </c>
      <c r="AA1514" s="18" t="s">
        <v>7129</v>
      </c>
      <c r="AB1514" s="18" t="s">
        <v>3085</v>
      </c>
      <c r="AC1514" s="67" t="str">
        <f>+VLOOKUP("*"&amp;L1514&amp;"*",'[2]REGISTROS SANITARIOS'!$D$1192:$E$1303,2,FALSE)</f>
        <v>SI</v>
      </c>
      <c r="AD1514" s="22" t="s">
        <v>1025</v>
      </c>
      <c r="AE1514" s="16">
        <v>46158</v>
      </c>
      <c r="AF1514" s="34" t="s">
        <v>73</v>
      </c>
      <c r="AG1514" s="24"/>
      <c r="AH1514" s="18"/>
      <c r="AI1514" s="18" t="s">
        <v>53</v>
      </c>
      <c r="AJ1514" s="17">
        <v>11</v>
      </c>
      <c r="AK1514" s="25">
        <v>11</v>
      </c>
      <c r="AL1514" s="25">
        <v>984</v>
      </c>
      <c r="AM1514" s="35">
        <v>0</v>
      </c>
      <c r="AN1514" s="49">
        <f t="shared" si="234"/>
        <v>10824</v>
      </c>
      <c r="AO1514" s="18"/>
      <c r="AP1514" s="15"/>
      <c r="AQ1514" s="43" t="str">
        <f t="shared" si="235"/>
        <v>SI</v>
      </c>
      <c r="AR1514" s="44">
        <f t="shared" si="236"/>
        <v>10824</v>
      </c>
      <c r="AS1514" s="44">
        <f t="shared" si="237"/>
        <v>10824</v>
      </c>
      <c r="AT1514" s="44">
        <f t="shared" si="238"/>
        <v>10824</v>
      </c>
      <c r="AU1514" s="44">
        <f t="shared" si="239"/>
        <v>10824</v>
      </c>
      <c r="AV1514" s="45" t="b">
        <f t="shared" si="240"/>
        <v>1</v>
      </c>
      <c r="AW1514" s="45" t="b">
        <f t="shared" si="241"/>
        <v>1</v>
      </c>
      <c r="AX1514" s="45"/>
    </row>
    <row r="1515" spans="1:50" s="36" customFormat="1" ht="27.75" customHeight="1" x14ac:dyDescent="0.15">
      <c r="A1515" s="36" t="str">
        <f t="shared" si="233"/>
        <v>DISTRIMEDICAL SAS201112910</v>
      </c>
      <c r="B1515" s="36" t="b">
        <f>+A1515='[1]Anexo 9'!A1515</f>
        <v>0</v>
      </c>
      <c r="C1515" s="18">
        <v>811028725</v>
      </c>
      <c r="D1515" s="18" t="s">
        <v>8795</v>
      </c>
      <c r="E1515" s="15" t="s">
        <v>98</v>
      </c>
      <c r="F1515" s="15" t="s">
        <v>666</v>
      </c>
      <c r="G1515" s="15">
        <f>+VLOOKUP(F1515,[3]Sheet1!$E$3:$G$74,3,FALSE)</f>
        <v>7</v>
      </c>
      <c r="H1515" s="15">
        <f>+VLOOKUP(D1515&amp;F1515,'TD para paquetes'!$E$3:$I$441,5,FALSE)</f>
        <v>7</v>
      </c>
      <c r="I1515" s="15" t="s">
        <v>1025</v>
      </c>
      <c r="J1515" s="15">
        <v>8</v>
      </c>
      <c r="K1515" s="15">
        <v>8</v>
      </c>
      <c r="L1515" s="15">
        <v>201112910</v>
      </c>
      <c r="M1515" s="15" t="s">
        <v>677</v>
      </c>
      <c r="N1515" s="15" t="s">
        <v>101</v>
      </c>
      <c r="O1515" s="18" t="s">
        <v>3082</v>
      </c>
      <c r="P1515" s="22" t="s">
        <v>3841</v>
      </c>
      <c r="Q1515" s="15" t="s">
        <v>101</v>
      </c>
      <c r="R1515" s="18" t="s">
        <v>103</v>
      </c>
      <c r="S1515" s="22" t="s">
        <v>73</v>
      </c>
      <c r="T1515" s="18"/>
      <c r="U1515" s="18" t="s">
        <v>103</v>
      </c>
      <c r="V1515" s="15" t="s">
        <v>6066</v>
      </c>
      <c r="W1515" s="18" t="s">
        <v>1043</v>
      </c>
      <c r="X1515" s="18"/>
      <c r="Y1515" s="15" t="s">
        <v>73</v>
      </c>
      <c r="Z1515" s="18" t="s">
        <v>1043</v>
      </c>
      <c r="AA1515" s="18" t="s">
        <v>7129</v>
      </c>
      <c r="AB1515" s="18" t="s">
        <v>3085</v>
      </c>
      <c r="AC1515" s="67" t="str">
        <f>+VLOOKUP("*"&amp;L1515&amp;"*",'[2]REGISTROS SANITARIOS'!$D$1192:$E$1303,2,FALSE)</f>
        <v>SI</v>
      </c>
      <c r="AD1515" s="22" t="s">
        <v>1025</v>
      </c>
      <c r="AE1515" s="16">
        <v>46158</v>
      </c>
      <c r="AF1515" s="34" t="s">
        <v>73</v>
      </c>
      <c r="AG1515" s="24"/>
      <c r="AH1515" s="18"/>
      <c r="AI1515" s="18" t="s">
        <v>53</v>
      </c>
      <c r="AJ1515" s="17">
        <v>60.5</v>
      </c>
      <c r="AK1515" s="25">
        <v>61</v>
      </c>
      <c r="AL1515" s="25">
        <v>1111</v>
      </c>
      <c r="AM1515" s="35">
        <v>0</v>
      </c>
      <c r="AN1515" s="49">
        <f t="shared" si="234"/>
        <v>67771</v>
      </c>
      <c r="AO1515" s="18"/>
      <c r="AP1515" s="15"/>
      <c r="AQ1515" s="43" t="str">
        <f t="shared" si="235"/>
        <v>MAYOR</v>
      </c>
      <c r="AR1515" s="44">
        <f t="shared" si="236"/>
        <v>67215.5</v>
      </c>
      <c r="AS1515" s="44">
        <f t="shared" si="237"/>
        <v>67215.5</v>
      </c>
      <c r="AT1515" s="44">
        <f t="shared" si="238"/>
        <v>67771</v>
      </c>
      <c r="AU1515" s="44">
        <f t="shared" si="239"/>
        <v>67771</v>
      </c>
      <c r="AV1515" s="45" t="b">
        <f t="shared" si="240"/>
        <v>1</v>
      </c>
      <c r="AW1515" s="45" t="b">
        <f t="shared" si="241"/>
        <v>0</v>
      </c>
      <c r="AX1515" s="45"/>
    </row>
    <row r="1516" spans="1:50" s="36" customFormat="1" ht="27.75" customHeight="1" x14ac:dyDescent="0.15">
      <c r="A1516" s="36" t="str">
        <f t="shared" si="233"/>
        <v>DISTRIMEDICAL SAS201113010</v>
      </c>
      <c r="B1516" s="36" t="b">
        <f>+A1516='[1]Anexo 9'!A1516</f>
        <v>0</v>
      </c>
      <c r="C1516" s="18">
        <v>811028725</v>
      </c>
      <c r="D1516" s="18" t="s">
        <v>8795</v>
      </c>
      <c r="E1516" s="15" t="s">
        <v>98</v>
      </c>
      <c r="F1516" s="15" t="s">
        <v>666</v>
      </c>
      <c r="G1516" s="15">
        <f>+VLOOKUP(F1516,[3]Sheet1!$E$3:$G$74,3,FALSE)</f>
        <v>7</v>
      </c>
      <c r="H1516" s="15">
        <f>+VLOOKUP(D1516&amp;F1516,'TD para paquetes'!$E$3:$I$441,5,FALSE)</f>
        <v>7</v>
      </c>
      <c r="I1516" s="15" t="s">
        <v>1025</v>
      </c>
      <c r="J1516" s="15">
        <v>8</v>
      </c>
      <c r="K1516" s="15">
        <v>8</v>
      </c>
      <c r="L1516" s="15">
        <v>201113010</v>
      </c>
      <c r="M1516" s="15" t="s">
        <v>679</v>
      </c>
      <c r="N1516" s="15" t="s">
        <v>101</v>
      </c>
      <c r="O1516" s="18" t="s">
        <v>3083</v>
      </c>
      <c r="P1516" s="22" t="s">
        <v>3841</v>
      </c>
      <c r="Q1516" s="15" t="s">
        <v>101</v>
      </c>
      <c r="R1516" s="18" t="s">
        <v>103</v>
      </c>
      <c r="S1516" s="22" t="s">
        <v>73</v>
      </c>
      <c r="T1516" s="18"/>
      <c r="U1516" s="18" t="s">
        <v>103</v>
      </c>
      <c r="V1516" s="15" t="s">
        <v>6066</v>
      </c>
      <c r="W1516" s="18" t="s">
        <v>1043</v>
      </c>
      <c r="X1516" s="18"/>
      <c r="Y1516" s="15" t="s">
        <v>73</v>
      </c>
      <c r="Z1516" s="18" t="s">
        <v>1043</v>
      </c>
      <c r="AA1516" s="18" t="s">
        <v>7129</v>
      </c>
      <c r="AB1516" s="18" t="s">
        <v>3085</v>
      </c>
      <c r="AC1516" s="67" t="str">
        <f>+VLOOKUP("*"&amp;L1516&amp;"*",'[2]REGISTROS SANITARIOS'!$D$1192:$E$1303,2,FALSE)</f>
        <v>SI</v>
      </c>
      <c r="AD1516" s="22" t="s">
        <v>1025</v>
      </c>
      <c r="AE1516" s="16">
        <v>46158</v>
      </c>
      <c r="AF1516" s="34" t="s">
        <v>73</v>
      </c>
      <c r="AG1516" s="24"/>
      <c r="AH1516" s="18"/>
      <c r="AI1516" s="18" t="s">
        <v>53</v>
      </c>
      <c r="AJ1516" s="17">
        <v>192.5</v>
      </c>
      <c r="AK1516" s="25">
        <v>193</v>
      </c>
      <c r="AL1516" s="25">
        <v>1210</v>
      </c>
      <c r="AM1516" s="35">
        <v>0</v>
      </c>
      <c r="AN1516" s="49">
        <f t="shared" si="234"/>
        <v>233530</v>
      </c>
      <c r="AO1516" s="18"/>
      <c r="AP1516" s="15"/>
      <c r="AQ1516" s="43" t="str">
        <f t="shared" si="235"/>
        <v>MAYOR</v>
      </c>
      <c r="AR1516" s="44">
        <f t="shared" si="236"/>
        <v>232925</v>
      </c>
      <c r="AS1516" s="44">
        <f t="shared" si="237"/>
        <v>232925</v>
      </c>
      <c r="AT1516" s="44">
        <f t="shared" si="238"/>
        <v>233530</v>
      </c>
      <c r="AU1516" s="44">
        <f t="shared" si="239"/>
        <v>233530</v>
      </c>
      <c r="AV1516" s="45" t="b">
        <f t="shared" si="240"/>
        <v>1</v>
      </c>
      <c r="AW1516" s="45" t="b">
        <f t="shared" si="241"/>
        <v>0</v>
      </c>
      <c r="AX1516" s="45"/>
    </row>
    <row r="1517" spans="1:50" s="36" customFormat="1" ht="27.75" customHeight="1" x14ac:dyDescent="0.15">
      <c r="A1517" s="36" t="str">
        <f t="shared" si="233"/>
        <v>DISTRIMEDICAL SAS201113110</v>
      </c>
      <c r="B1517" s="36" t="b">
        <f>+A1517='[1]Anexo 9'!A1517</f>
        <v>0</v>
      </c>
      <c r="C1517" s="18">
        <v>811028725</v>
      </c>
      <c r="D1517" s="18" t="s">
        <v>8795</v>
      </c>
      <c r="E1517" s="15" t="s">
        <v>98</v>
      </c>
      <c r="F1517" s="15" t="s">
        <v>666</v>
      </c>
      <c r="G1517" s="15">
        <f>+VLOOKUP(F1517,[3]Sheet1!$E$3:$G$74,3,FALSE)</f>
        <v>7</v>
      </c>
      <c r="H1517" s="15">
        <f>+VLOOKUP(D1517&amp;F1517,'TD para paquetes'!$E$3:$I$441,5,FALSE)</f>
        <v>7</v>
      </c>
      <c r="I1517" s="15" t="s">
        <v>1025</v>
      </c>
      <c r="J1517" s="15">
        <v>8</v>
      </c>
      <c r="K1517" s="15">
        <v>8</v>
      </c>
      <c r="L1517" s="15">
        <v>201113110</v>
      </c>
      <c r="M1517" s="15" t="s">
        <v>681</v>
      </c>
      <c r="N1517" s="15" t="s">
        <v>101</v>
      </c>
      <c r="O1517" s="18" t="s">
        <v>3084</v>
      </c>
      <c r="P1517" s="22" t="s">
        <v>3841</v>
      </c>
      <c r="Q1517" s="15" t="s">
        <v>101</v>
      </c>
      <c r="R1517" s="18" t="s">
        <v>103</v>
      </c>
      <c r="S1517" s="22" t="s">
        <v>73</v>
      </c>
      <c r="T1517" s="18"/>
      <c r="U1517" s="18" t="s">
        <v>103</v>
      </c>
      <c r="V1517" s="15" t="s">
        <v>6066</v>
      </c>
      <c r="W1517" s="18" t="s">
        <v>1043</v>
      </c>
      <c r="X1517" s="18"/>
      <c r="Y1517" s="15" t="s">
        <v>73</v>
      </c>
      <c r="Z1517" s="18" t="s">
        <v>1043</v>
      </c>
      <c r="AA1517" s="18" t="s">
        <v>7129</v>
      </c>
      <c r="AB1517" s="18" t="s">
        <v>3085</v>
      </c>
      <c r="AC1517" s="67" t="str">
        <f>+VLOOKUP("*"&amp;L1517&amp;"*",'[2]REGISTROS SANITARIOS'!$D$1192:$E$1303,2,FALSE)</f>
        <v>SI</v>
      </c>
      <c r="AD1517" s="22" t="s">
        <v>1025</v>
      </c>
      <c r="AE1517" s="16">
        <v>46158</v>
      </c>
      <c r="AF1517" s="34" t="s">
        <v>73</v>
      </c>
      <c r="AG1517" s="24"/>
      <c r="AH1517" s="18"/>
      <c r="AI1517" s="18" t="s">
        <v>53</v>
      </c>
      <c r="AJ1517" s="17">
        <v>275</v>
      </c>
      <c r="AK1517" s="25">
        <v>275</v>
      </c>
      <c r="AL1517" s="25">
        <v>1351</v>
      </c>
      <c r="AM1517" s="35">
        <v>0</v>
      </c>
      <c r="AN1517" s="49">
        <f t="shared" si="234"/>
        <v>371525</v>
      </c>
      <c r="AO1517" s="18"/>
      <c r="AP1517" s="15"/>
      <c r="AQ1517" s="43" t="str">
        <f t="shared" si="235"/>
        <v>SI</v>
      </c>
      <c r="AR1517" s="44">
        <f t="shared" si="236"/>
        <v>371525</v>
      </c>
      <c r="AS1517" s="44">
        <f t="shared" si="237"/>
        <v>371525</v>
      </c>
      <c r="AT1517" s="44">
        <f t="shared" si="238"/>
        <v>371525</v>
      </c>
      <c r="AU1517" s="44">
        <f t="shared" si="239"/>
        <v>371525</v>
      </c>
      <c r="AV1517" s="45" t="b">
        <f t="shared" si="240"/>
        <v>1</v>
      </c>
      <c r="AW1517" s="45" t="b">
        <f t="shared" si="241"/>
        <v>1</v>
      </c>
      <c r="AX1517" s="45"/>
    </row>
    <row r="1518" spans="1:50" s="36" customFormat="1" ht="27.75" customHeight="1" x14ac:dyDescent="0.15">
      <c r="A1518" s="36" t="str">
        <f t="shared" si="233"/>
        <v>DISTRIMEDICAL SAS201112510</v>
      </c>
      <c r="B1518" s="36" t="b">
        <f>+A1518='[1]Anexo 9'!A1518</f>
        <v>0</v>
      </c>
      <c r="C1518" s="18">
        <v>811028725</v>
      </c>
      <c r="D1518" s="18" t="s">
        <v>8795</v>
      </c>
      <c r="E1518" s="15" t="s">
        <v>98</v>
      </c>
      <c r="F1518" s="15" t="s">
        <v>666</v>
      </c>
      <c r="G1518" s="15">
        <f>+VLOOKUP(F1518,[3]Sheet1!$E$3:$G$74,3,FALSE)</f>
        <v>7</v>
      </c>
      <c r="H1518" s="15">
        <f>+VLOOKUP(D1518&amp;F1518,'TD para paquetes'!$E$3:$I$441,5,FALSE)</f>
        <v>7</v>
      </c>
      <c r="I1518" s="15" t="s">
        <v>1025</v>
      </c>
      <c r="J1518" s="15">
        <v>8</v>
      </c>
      <c r="K1518" s="15">
        <v>8</v>
      </c>
      <c r="L1518" s="15">
        <v>201112510</v>
      </c>
      <c r="M1518" s="15" t="s">
        <v>667</v>
      </c>
      <c r="N1518" s="15" t="s">
        <v>101</v>
      </c>
      <c r="O1518" s="18" t="s">
        <v>3078</v>
      </c>
      <c r="P1518" s="22" t="s">
        <v>3841</v>
      </c>
      <c r="Q1518" s="15" t="s">
        <v>101</v>
      </c>
      <c r="R1518" s="18" t="s">
        <v>103</v>
      </c>
      <c r="S1518" s="22" t="s">
        <v>73</v>
      </c>
      <c r="T1518" s="18"/>
      <c r="U1518" s="18" t="s">
        <v>103</v>
      </c>
      <c r="V1518" s="15" t="s">
        <v>6066</v>
      </c>
      <c r="W1518" s="18" t="s">
        <v>1043</v>
      </c>
      <c r="X1518" s="18"/>
      <c r="Y1518" s="15" t="s">
        <v>73</v>
      </c>
      <c r="Z1518" s="18" t="s">
        <v>1043</v>
      </c>
      <c r="AA1518" s="18" t="s">
        <v>7129</v>
      </c>
      <c r="AB1518" s="18" t="s">
        <v>3085</v>
      </c>
      <c r="AC1518" s="67" t="str">
        <f>+VLOOKUP("*"&amp;L1518&amp;"*",'[2]REGISTROS SANITARIOS'!$D$1192:$E$1303,2,FALSE)</f>
        <v>SI</v>
      </c>
      <c r="AD1518" s="22" t="s">
        <v>1025</v>
      </c>
      <c r="AE1518" s="16">
        <v>46158</v>
      </c>
      <c r="AF1518" s="34" t="s">
        <v>73</v>
      </c>
      <c r="AG1518" s="24"/>
      <c r="AH1518" s="18"/>
      <c r="AI1518" s="18" t="s">
        <v>53</v>
      </c>
      <c r="AJ1518" s="17">
        <v>38.5</v>
      </c>
      <c r="AK1518" s="25">
        <v>39</v>
      </c>
      <c r="AL1518" s="25">
        <v>637</v>
      </c>
      <c r="AM1518" s="35">
        <v>0</v>
      </c>
      <c r="AN1518" s="49">
        <f t="shared" si="234"/>
        <v>24843</v>
      </c>
      <c r="AO1518" s="18"/>
      <c r="AP1518" s="15"/>
      <c r="AQ1518" s="43" t="str">
        <f t="shared" si="235"/>
        <v>MAYOR</v>
      </c>
      <c r="AR1518" s="44">
        <f t="shared" si="236"/>
        <v>24524.5</v>
      </c>
      <c r="AS1518" s="44">
        <f t="shared" si="237"/>
        <v>24524.5</v>
      </c>
      <c r="AT1518" s="44">
        <f t="shared" si="238"/>
        <v>24843</v>
      </c>
      <c r="AU1518" s="44">
        <f t="shared" si="239"/>
        <v>24843</v>
      </c>
      <c r="AV1518" s="45" t="b">
        <f t="shared" si="240"/>
        <v>1</v>
      </c>
      <c r="AW1518" s="45" t="b">
        <f t="shared" si="241"/>
        <v>0</v>
      </c>
      <c r="AX1518" s="45"/>
    </row>
    <row r="1519" spans="1:50" s="36" customFormat="1" ht="27.75" customHeight="1" x14ac:dyDescent="0.15">
      <c r="A1519" s="36" t="str">
        <f t="shared" si="233"/>
        <v>DISTRIMEDICAL SAS201112610</v>
      </c>
      <c r="B1519" s="36" t="b">
        <f>+A1519='[1]Anexo 9'!A1519</f>
        <v>0</v>
      </c>
      <c r="C1519" s="18">
        <v>811028725</v>
      </c>
      <c r="D1519" s="18" t="s">
        <v>8795</v>
      </c>
      <c r="E1519" s="15" t="s">
        <v>98</v>
      </c>
      <c r="F1519" s="15" t="s">
        <v>666</v>
      </c>
      <c r="G1519" s="15">
        <f>+VLOOKUP(F1519,[3]Sheet1!$E$3:$G$74,3,FALSE)</f>
        <v>7</v>
      </c>
      <c r="H1519" s="15">
        <f>+VLOOKUP(D1519&amp;F1519,'TD para paquetes'!$E$3:$I$441,5,FALSE)</f>
        <v>7</v>
      </c>
      <c r="I1519" s="15" t="s">
        <v>1025</v>
      </c>
      <c r="J1519" s="15">
        <v>8</v>
      </c>
      <c r="K1519" s="15">
        <v>8</v>
      </c>
      <c r="L1519" s="15">
        <v>201112610</v>
      </c>
      <c r="M1519" s="15" t="s">
        <v>671</v>
      </c>
      <c r="N1519" s="15" t="s">
        <v>101</v>
      </c>
      <c r="O1519" s="18" t="s">
        <v>3079</v>
      </c>
      <c r="P1519" s="22" t="s">
        <v>3841</v>
      </c>
      <c r="Q1519" s="15" t="s">
        <v>101</v>
      </c>
      <c r="R1519" s="18" t="s">
        <v>103</v>
      </c>
      <c r="S1519" s="22" t="s">
        <v>73</v>
      </c>
      <c r="T1519" s="18"/>
      <c r="U1519" s="18" t="s">
        <v>103</v>
      </c>
      <c r="V1519" s="15" t="s">
        <v>6066</v>
      </c>
      <c r="W1519" s="18" t="s">
        <v>1043</v>
      </c>
      <c r="X1519" s="18"/>
      <c r="Y1519" s="15" t="s">
        <v>73</v>
      </c>
      <c r="Z1519" s="18" t="s">
        <v>1043</v>
      </c>
      <c r="AA1519" s="18" t="s">
        <v>7129</v>
      </c>
      <c r="AB1519" s="18" t="s">
        <v>3085</v>
      </c>
      <c r="AC1519" s="67" t="str">
        <f>+VLOOKUP("*"&amp;L1519&amp;"*",'[2]REGISTROS SANITARIOS'!$D$1192:$E$1303,2,FALSE)</f>
        <v>SI</v>
      </c>
      <c r="AD1519" s="22" t="s">
        <v>1025</v>
      </c>
      <c r="AE1519" s="16">
        <v>46158</v>
      </c>
      <c r="AF1519" s="34" t="s">
        <v>73</v>
      </c>
      <c r="AG1519" s="24"/>
      <c r="AH1519" s="18"/>
      <c r="AI1519" s="18" t="s">
        <v>53</v>
      </c>
      <c r="AJ1519" s="17">
        <v>55</v>
      </c>
      <c r="AK1519" s="25">
        <v>55</v>
      </c>
      <c r="AL1519" s="25">
        <v>660</v>
      </c>
      <c r="AM1519" s="35">
        <v>0</v>
      </c>
      <c r="AN1519" s="49">
        <f t="shared" si="234"/>
        <v>36300</v>
      </c>
      <c r="AO1519" s="18"/>
      <c r="AP1519" s="15"/>
      <c r="AQ1519" s="43" t="str">
        <f t="shared" si="235"/>
        <v>SI</v>
      </c>
      <c r="AR1519" s="44">
        <f t="shared" si="236"/>
        <v>36300</v>
      </c>
      <c r="AS1519" s="44">
        <f t="shared" si="237"/>
        <v>36300</v>
      </c>
      <c r="AT1519" s="44">
        <f t="shared" si="238"/>
        <v>36300</v>
      </c>
      <c r="AU1519" s="44">
        <f t="shared" si="239"/>
        <v>36300</v>
      </c>
      <c r="AV1519" s="45" t="b">
        <f t="shared" si="240"/>
        <v>1</v>
      </c>
      <c r="AW1519" s="45" t="b">
        <f t="shared" si="241"/>
        <v>1</v>
      </c>
      <c r="AX1519" s="45"/>
    </row>
    <row r="1520" spans="1:50" s="36" customFormat="1" ht="27.75" customHeight="1" x14ac:dyDescent="0.15">
      <c r="A1520" s="36" t="str">
        <f t="shared" si="233"/>
        <v>DISTRIMEDICAL SAS201113510</v>
      </c>
      <c r="B1520" s="36" t="b">
        <f>+A1520='[1]Anexo 9'!A1520</f>
        <v>0</v>
      </c>
      <c r="C1520" s="18">
        <v>811028725</v>
      </c>
      <c r="D1520" s="18" t="s">
        <v>8795</v>
      </c>
      <c r="E1520" s="15" t="s">
        <v>98</v>
      </c>
      <c r="F1520" s="15" t="s">
        <v>683</v>
      </c>
      <c r="G1520" s="15">
        <f>+VLOOKUP(F1520,[3]Sheet1!$E$3:$G$74,3,FALSE)</f>
        <v>7</v>
      </c>
      <c r="H1520" s="15">
        <f>+VLOOKUP(D1520&amp;F1520,'TD para paquetes'!$E$3:$I$441,5,FALSE)</f>
        <v>7</v>
      </c>
      <c r="I1520" s="15" t="s">
        <v>1025</v>
      </c>
      <c r="J1520" s="15">
        <v>10</v>
      </c>
      <c r="K1520" s="15">
        <v>10</v>
      </c>
      <c r="L1520" s="15">
        <v>201113510</v>
      </c>
      <c r="M1520" s="15" t="s">
        <v>690</v>
      </c>
      <c r="N1520" s="15" t="s">
        <v>101</v>
      </c>
      <c r="O1520" s="18" t="s">
        <v>3088</v>
      </c>
      <c r="P1520" s="22" t="s">
        <v>73</v>
      </c>
      <c r="Q1520" s="15" t="s">
        <v>101</v>
      </c>
      <c r="R1520" s="18" t="s">
        <v>103</v>
      </c>
      <c r="S1520" s="22" t="s">
        <v>73</v>
      </c>
      <c r="T1520" s="18"/>
      <c r="U1520" s="18" t="s">
        <v>103</v>
      </c>
      <c r="V1520" s="15" t="s">
        <v>686</v>
      </c>
      <c r="W1520" s="18" t="s">
        <v>1043</v>
      </c>
      <c r="X1520" s="18"/>
      <c r="Y1520" s="15" t="s">
        <v>73</v>
      </c>
      <c r="Z1520" s="18" t="s">
        <v>1043</v>
      </c>
      <c r="AA1520" s="18" t="s">
        <v>3099</v>
      </c>
      <c r="AB1520" s="18" t="s">
        <v>2861</v>
      </c>
      <c r="AC1520" s="67" t="str">
        <f>+VLOOKUP("*"&amp;L1520&amp;"*",'[2]REGISTROS SANITARIOS'!$D$1192:$E$1303,2,FALSE)</f>
        <v>SI</v>
      </c>
      <c r="AD1520" s="22" t="s">
        <v>1025</v>
      </c>
      <c r="AE1520" s="16">
        <v>46214</v>
      </c>
      <c r="AF1520" s="34" t="s">
        <v>73</v>
      </c>
      <c r="AG1520" s="24"/>
      <c r="AH1520" s="18"/>
      <c r="AI1520" s="18" t="s">
        <v>53</v>
      </c>
      <c r="AJ1520" s="17">
        <v>1171.5</v>
      </c>
      <c r="AK1520" s="25">
        <v>1172</v>
      </c>
      <c r="AL1520" s="25">
        <v>482</v>
      </c>
      <c r="AM1520" s="35">
        <v>0</v>
      </c>
      <c r="AN1520" s="49">
        <f t="shared" si="234"/>
        <v>564904</v>
      </c>
      <c r="AO1520" s="18"/>
      <c r="AP1520" s="15"/>
      <c r="AQ1520" s="43" t="str">
        <f t="shared" si="235"/>
        <v>MAYOR</v>
      </c>
      <c r="AR1520" s="44">
        <f t="shared" si="236"/>
        <v>564663</v>
      </c>
      <c r="AS1520" s="44">
        <f t="shared" si="237"/>
        <v>564663</v>
      </c>
      <c r="AT1520" s="44">
        <f t="shared" si="238"/>
        <v>564904</v>
      </c>
      <c r="AU1520" s="44">
        <f t="shared" si="239"/>
        <v>564904</v>
      </c>
      <c r="AV1520" s="45" t="b">
        <f t="shared" si="240"/>
        <v>1</v>
      </c>
      <c r="AW1520" s="45" t="b">
        <f t="shared" si="241"/>
        <v>0</v>
      </c>
      <c r="AX1520" s="45"/>
    </row>
    <row r="1521" spans="1:50" s="36" customFormat="1" ht="27.75" customHeight="1" x14ac:dyDescent="0.15">
      <c r="A1521" s="36" t="str">
        <f t="shared" si="233"/>
        <v>DISTRIMEDICAL SAS201113610</v>
      </c>
      <c r="B1521" s="36" t="b">
        <f>+A1521='[1]Anexo 9'!A1521</f>
        <v>0</v>
      </c>
      <c r="C1521" s="18">
        <v>811028725</v>
      </c>
      <c r="D1521" s="18" t="s">
        <v>8795</v>
      </c>
      <c r="E1521" s="15" t="s">
        <v>98</v>
      </c>
      <c r="F1521" s="15" t="s">
        <v>683</v>
      </c>
      <c r="G1521" s="15">
        <f>+VLOOKUP(F1521,[3]Sheet1!$E$3:$G$74,3,FALSE)</f>
        <v>7</v>
      </c>
      <c r="H1521" s="15">
        <f>+VLOOKUP(D1521&amp;F1521,'TD para paquetes'!$E$3:$I$441,5,FALSE)</f>
        <v>7</v>
      </c>
      <c r="I1521" s="15" t="s">
        <v>1025</v>
      </c>
      <c r="J1521" s="15">
        <v>10</v>
      </c>
      <c r="K1521" s="15">
        <v>10</v>
      </c>
      <c r="L1521" s="15">
        <v>201113610</v>
      </c>
      <c r="M1521" s="15" t="s">
        <v>692</v>
      </c>
      <c r="N1521" s="15" t="s">
        <v>101</v>
      </c>
      <c r="O1521" s="18" t="s">
        <v>3089</v>
      </c>
      <c r="P1521" s="22" t="s">
        <v>73</v>
      </c>
      <c r="Q1521" s="15" t="s">
        <v>101</v>
      </c>
      <c r="R1521" s="18" t="s">
        <v>103</v>
      </c>
      <c r="S1521" s="22" t="s">
        <v>73</v>
      </c>
      <c r="T1521" s="18"/>
      <c r="U1521" s="18" t="s">
        <v>103</v>
      </c>
      <c r="V1521" s="15" t="s">
        <v>686</v>
      </c>
      <c r="W1521" s="18" t="s">
        <v>1043</v>
      </c>
      <c r="X1521" s="18"/>
      <c r="Y1521" s="15" t="s">
        <v>73</v>
      </c>
      <c r="Z1521" s="18" t="s">
        <v>1043</v>
      </c>
      <c r="AA1521" s="18" t="s">
        <v>3099</v>
      </c>
      <c r="AB1521" s="18" t="s">
        <v>2861</v>
      </c>
      <c r="AC1521" s="67" t="str">
        <f>+VLOOKUP("*"&amp;L1521&amp;"*",'[2]REGISTROS SANITARIOS'!$D$1192:$E$1303,2,FALSE)</f>
        <v>SI</v>
      </c>
      <c r="AD1521" s="22" t="s">
        <v>1025</v>
      </c>
      <c r="AE1521" s="16">
        <v>46214</v>
      </c>
      <c r="AF1521" s="34" t="s">
        <v>73</v>
      </c>
      <c r="AG1521" s="24"/>
      <c r="AH1521" s="18"/>
      <c r="AI1521" s="18" t="s">
        <v>53</v>
      </c>
      <c r="AJ1521" s="17">
        <v>605</v>
      </c>
      <c r="AK1521" s="25">
        <v>605</v>
      </c>
      <c r="AL1521" s="25">
        <v>512</v>
      </c>
      <c r="AM1521" s="35">
        <v>0</v>
      </c>
      <c r="AN1521" s="49">
        <f t="shared" si="234"/>
        <v>309760</v>
      </c>
      <c r="AO1521" s="18"/>
      <c r="AP1521" s="15"/>
      <c r="AQ1521" s="43" t="str">
        <f t="shared" si="235"/>
        <v>SI</v>
      </c>
      <c r="AR1521" s="44">
        <f t="shared" si="236"/>
        <v>309760</v>
      </c>
      <c r="AS1521" s="44">
        <f t="shared" si="237"/>
        <v>309760</v>
      </c>
      <c r="AT1521" s="44">
        <f t="shared" si="238"/>
        <v>309760</v>
      </c>
      <c r="AU1521" s="44">
        <f t="shared" si="239"/>
        <v>309760</v>
      </c>
      <c r="AV1521" s="45" t="b">
        <f t="shared" si="240"/>
        <v>1</v>
      </c>
      <c r="AW1521" s="45" t="b">
        <f t="shared" si="241"/>
        <v>1</v>
      </c>
      <c r="AX1521" s="45"/>
    </row>
    <row r="1522" spans="1:50" s="36" customFormat="1" ht="27.75" customHeight="1" x14ac:dyDescent="0.15">
      <c r="A1522" s="36" t="str">
        <f t="shared" si="233"/>
        <v>DISTRIMEDICAL SAS201113710</v>
      </c>
      <c r="B1522" s="36" t="b">
        <f>+A1522='[1]Anexo 9'!A1522</f>
        <v>0</v>
      </c>
      <c r="C1522" s="18">
        <v>811028725</v>
      </c>
      <c r="D1522" s="18" t="s">
        <v>8795</v>
      </c>
      <c r="E1522" s="15" t="s">
        <v>98</v>
      </c>
      <c r="F1522" s="15" t="s">
        <v>683</v>
      </c>
      <c r="G1522" s="15">
        <f>+VLOOKUP(F1522,[3]Sheet1!$E$3:$G$74,3,FALSE)</f>
        <v>7</v>
      </c>
      <c r="H1522" s="15">
        <f>+VLOOKUP(D1522&amp;F1522,'TD para paquetes'!$E$3:$I$441,5,FALSE)</f>
        <v>7</v>
      </c>
      <c r="I1522" s="15" t="s">
        <v>1025</v>
      </c>
      <c r="J1522" s="15">
        <v>10</v>
      </c>
      <c r="K1522" s="15">
        <v>10</v>
      </c>
      <c r="L1522" s="15">
        <v>201113710</v>
      </c>
      <c r="M1522" s="15" t="s">
        <v>694</v>
      </c>
      <c r="N1522" s="15" t="s">
        <v>101</v>
      </c>
      <c r="O1522" s="18" t="s">
        <v>3090</v>
      </c>
      <c r="P1522" s="22" t="s">
        <v>73</v>
      </c>
      <c r="Q1522" s="15" t="s">
        <v>101</v>
      </c>
      <c r="R1522" s="18" t="s">
        <v>103</v>
      </c>
      <c r="S1522" s="22" t="s">
        <v>73</v>
      </c>
      <c r="T1522" s="18"/>
      <c r="U1522" s="18" t="s">
        <v>103</v>
      </c>
      <c r="V1522" s="15" t="s">
        <v>686</v>
      </c>
      <c r="W1522" s="18" t="s">
        <v>1043</v>
      </c>
      <c r="X1522" s="18"/>
      <c r="Y1522" s="15" t="s">
        <v>73</v>
      </c>
      <c r="Z1522" s="18" t="s">
        <v>1043</v>
      </c>
      <c r="AA1522" s="18" t="s">
        <v>3099</v>
      </c>
      <c r="AB1522" s="18" t="s">
        <v>2861</v>
      </c>
      <c r="AC1522" s="67" t="str">
        <f>+VLOOKUP("*"&amp;L1522&amp;"*",'[2]REGISTROS SANITARIOS'!$D$1192:$E$1303,2,FALSE)</f>
        <v>SI</v>
      </c>
      <c r="AD1522" s="22" t="s">
        <v>1025</v>
      </c>
      <c r="AE1522" s="16">
        <v>46214</v>
      </c>
      <c r="AF1522" s="34" t="s">
        <v>73</v>
      </c>
      <c r="AG1522" s="24"/>
      <c r="AH1522" s="18"/>
      <c r="AI1522" s="18" t="s">
        <v>53</v>
      </c>
      <c r="AJ1522" s="17">
        <v>550</v>
      </c>
      <c r="AK1522" s="25">
        <v>550</v>
      </c>
      <c r="AL1522" s="25">
        <v>530</v>
      </c>
      <c r="AM1522" s="35">
        <v>0</v>
      </c>
      <c r="AN1522" s="49">
        <f t="shared" si="234"/>
        <v>291500</v>
      </c>
      <c r="AO1522" s="18"/>
      <c r="AP1522" s="15"/>
      <c r="AQ1522" s="43" t="str">
        <f t="shared" si="235"/>
        <v>SI</v>
      </c>
      <c r="AR1522" s="44">
        <f t="shared" si="236"/>
        <v>291500</v>
      </c>
      <c r="AS1522" s="44">
        <f t="shared" si="237"/>
        <v>291500</v>
      </c>
      <c r="AT1522" s="44">
        <f t="shared" si="238"/>
        <v>291500</v>
      </c>
      <c r="AU1522" s="44">
        <f t="shared" si="239"/>
        <v>291500</v>
      </c>
      <c r="AV1522" s="45" t="b">
        <f t="shared" si="240"/>
        <v>1</v>
      </c>
      <c r="AW1522" s="45" t="b">
        <f t="shared" si="241"/>
        <v>1</v>
      </c>
      <c r="AX1522" s="45"/>
    </row>
    <row r="1523" spans="1:50" s="36" customFormat="1" ht="27.75" customHeight="1" x14ac:dyDescent="0.15">
      <c r="A1523" s="36" t="str">
        <f t="shared" si="233"/>
        <v>DISTRIMEDICAL SAS201113810</v>
      </c>
      <c r="B1523" s="36" t="b">
        <f>+A1523='[1]Anexo 9'!A1523</f>
        <v>0</v>
      </c>
      <c r="C1523" s="18">
        <v>811028725</v>
      </c>
      <c r="D1523" s="18" t="s">
        <v>8795</v>
      </c>
      <c r="E1523" s="15" t="s">
        <v>98</v>
      </c>
      <c r="F1523" s="15" t="s">
        <v>683</v>
      </c>
      <c r="G1523" s="15">
        <f>+VLOOKUP(F1523,[3]Sheet1!$E$3:$G$74,3,FALSE)</f>
        <v>7</v>
      </c>
      <c r="H1523" s="15">
        <f>+VLOOKUP(D1523&amp;F1523,'TD para paquetes'!$E$3:$I$441,5,FALSE)</f>
        <v>7</v>
      </c>
      <c r="I1523" s="15" t="s">
        <v>1025</v>
      </c>
      <c r="J1523" s="15">
        <v>10</v>
      </c>
      <c r="K1523" s="15">
        <v>10</v>
      </c>
      <c r="L1523" s="15">
        <v>201113810</v>
      </c>
      <c r="M1523" s="15" t="s">
        <v>696</v>
      </c>
      <c r="N1523" s="15" t="s">
        <v>101</v>
      </c>
      <c r="O1523" s="18" t="s">
        <v>3091</v>
      </c>
      <c r="P1523" s="22" t="s">
        <v>73</v>
      </c>
      <c r="Q1523" s="15" t="s">
        <v>101</v>
      </c>
      <c r="R1523" s="18" t="s">
        <v>103</v>
      </c>
      <c r="S1523" s="22" t="s">
        <v>73</v>
      </c>
      <c r="T1523" s="18"/>
      <c r="U1523" s="18" t="s">
        <v>103</v>
      </c>
      <c r="V1523" s="15" t="s">
        <v>686</v>
      </c>
      <c r="W1523" s="18" t="s">
        <v>1043</v>
      </c>
      <c r="X1523" s="18"/>
      <c r="Y1523" s="15" t="s">
        <v>73</v>
      </c>
      <c r="Z1523" s="18" t="s">
        <v>1043</v>
      </c>
      <c r="AA1523" s="18" t="s">
        <v>3099</v>
      </c>
      <c r="AB1523" s="18" t="s">
        <v>2861</v>
      </c>
      <c r="AC1523" s="67" t="str">
        <f>+VLOOKUP("*"&amp;L1523&amp;"*",'[2]REGISTROS SANITARIOS'!$D$1192:$E$1303,2,FALSE)</f>
        <v>SI</v>
      </c>
      <c r="AD1523" s="22" t="s">
        <v>1025</v>
      </c>
      <c r="AE1523" s="16">
        <v>46214</v>
      </c>
      <c r="AF1523" s="34" t="s">
        <v>73</v>
      </c>
      <c r="AG1523" s="24"/>
      <c r="AH1523" s="18"/>
      <c r="AI1523" s="18" t="s">
        <v>53</v>
      </c>
      <c r="AJ1523" s="17">
        <v>550</v>
      </c>
      <c r="AK1523" s="25">
        <v>550</v>
      </c>
      <c r="AL1523" s="25">
        <v>537</v>
      </c>
      <c r="AM1523" s="35">
        <v>0</v>
      </c>
      <c r="AN1523" s="49">
        <f t="shared" si="234"/>
        <v>295350</v>
      </c>
      <c r="AO1523" s="18"/>
      <c r="AP1523" s="15"/>
      <c r="AQ1523" s="43" t="str">
        <f t="shared" si="235"/>
        <v>SI</v>
      </c>
      <c r="AR1523" s="44">
        <f t="shared" si="236"/>
        <v>295350</v>
      </c>
      <c r="AS1523" s="44">
        <f t="shared" si="237"/>
        <v>295350</v>
      </c>
      <c r="AT1523" s="44">
        <f t="shared" si="238"/>
        <v>295350</v>
      </c>
      <c r="AU1523" s="44">
        <f t="shared" si="239"/>
        <v>295350</v>
      </c>
      <c r="AV1523" s="45" t="b">
        <f t="shared" si="240"/>
        <v>1</v>
      </c>
      <c r="AW1523" s="45" t="b">
        <f t="shared" si="241"/>
        <v>1</v>
      </c>
      <c r="AX1523" s="45"/>
    </row>
    <row r="1524" spans="1:50" s="36" customFormat="1" ht="27.75" customHeight="1" x14ac:dyDescent="0.15">
      <c r="A1524" s="36" t="str">
        <f t="shared" si="233"/>
        <v>DISTRIMEDICAL SAS201113910</v>
      </c>
      <c r="B1524" s="36" t="b">
        <f>+A1524='[1]Anexo 9'!A1524</f>
        <v>0</v>
      </c>
      <c r="C1524" s="18">
        <v>811028725</v>
      </c>
      <c r="D1524" s="18" t="s">
        <v>8795</v>
      </c>
      <c r="E1524" s="15" t="s">
        <v>98</v>
      </c>
      <c r="F1524" s="15" t="s">
        <v>683</v>
      </c>
      <c r="G1524" s="15">
        <f>+VLOOKUP(F1524,[3]Sheet1!$E$3:$G$74,3,FALSE)</f>
        <v>7</v>
      </c>
      <c r="H1524" s="15">
        <f>+VLOOKUP(D1524&amp;F1524,'TD para paquetes'!$E$3:$I$441,5,FALSE)</f>
        <v>7</v>
      </c>
      <c r="I1524" s="15" t="s">
        <v>1025</v>
      </c>
      <c r="J1524" s="15">
        <v>10</v>
      </c>
      <c r="K1524" s="15">
        <v>10</v>
      </c>
      <c r="L1524" s="15">
        <v>201113910</v>
      </c>
      <c r="M1524" s="15" t="s">
        <v>698</v>
      </c>
      <c r="N1524" s="15" t="s">
        <v>101</v>
      </c>
      <c r="O1524" s="18" t="s">
        <v>3092</v>
      </c>
      <c r="P1524" s="22" t="s">
        <v>73</v>
      </c>
      <c r="Q1524" s="15" t="s">
        <v>101</v>
      </c>
      <c r="R1524" s="18" t="s">
        <v>103</v>
      </c>
      <c r="S1524" s="22" t="s">
        <v>73</v>
      </c>
      <c r="T1524" s="18"/>
      <c r="U1524" s="18" t="s">
        <v>103</v>
      </c>
      <c r="V1524" s="15" t="s">
        <v>686</v>
      </c>
      <c r="W1524" s="18" t="s">
        <v>1043</v>
      </c>
      <c r="X1524" s="18"/>
      <c r="Y1524" s="15" t="s">
        <v>73</v>
      </c>
      <c r="Z1524" s="18" t="s">
        <v>1043</v>
      </c>
      <c r="AA1524" s="18" t="s">
        <v>3099</v>
      </c>
      <c r="AB1524" s="18" t="s">
        <v>2861</v>
      </c>
      <c r="AC1524" s="67" t="str">
        <f>+VLOOKUP("*"&amp;L1524&amp;"*",'[2]REGISTROS SANITARIOS'!$D$1192:$E$1303,2,FALSE)</f>
        <v>SI</v>
      </c>
      <c r="AD1524" s="22" t="s">
        <v>1025</v>
      </c>
      <c r="AE1524" s="16">
        <v>46214</v>
      </c>
      <c r="AF1524" s="34" t="s">
        <v>73</v>
      </c>
      <c r="AG1524" s="24"/>
      <c r="AH1524" s="18"/>
      <c r="AI1524" s="18" t="s">
        <v>53</v>
      </c>
      <c r="AJ1524" s="17">
        <v>275</v>
      </c>
      <c r="AK1524" s="25">
        <v>275</v>
      </c>
      <c r="AL1524" s="25">
        <v>558</v>
      </c>
      <c r="AM1524" s="35">
        <v>0</v>
      </c>
      <c r="AN1524" s="49">
        <f t="shared" si="234"/>
        <v>153450</v>
      </c>
      <c r="AO1524" s="18"/>
      <c r="AP1524" s="15"/>
      <c r="AQ1524" s="43" t="str">
        <f t="shared" si="235"/>
        <v>SI</v>
      </c>
      <c r="AR1524" s="44">
        <f t="shared" si="236"/>
        <v>153450</v>
      </c>
      <c r="AS1524" s="44">
        <f t="shared" si="237"/>
        <v>153450</v>
      </c>
      <c r="AT1524" s="44">
        <f t="shared" si="238"/>
        <v>153450</v>
      </c>
      <c r="AU1524" s="44">
        <f t="shared" si="239"/>
        <v>153450</v>
      </c>
      <c r="AV1524" s="45" t="b">
        <f t="shared" si="240"/>
        <v>1</v>
      </c>
      <c r="AW1524" s="45" t="b">
        <f t="shared" si="241"/>
        <v>1</v>
      </c>
      <c r="AX1524" s="45"/>
    </row>
    <row r="1525" spans="1:50" s="36" customFormat="1" ht="27.75" customHeight="1" x14ac:dyDescent="0.15">
      <c r="A1525" s="36" t="str">
        <f t="shared" si="233"/>
        <v>DISTRIMEDICAL SAS201113310</v>
      </c>
      <c r="B1525" s="36" t="b">
        <f>+A1525='[1]Anexo 9'!A1525</f>
        <v>0</v>
      </c>
      <c r="C1525" s="18">
        <v>811028725</v>
      </c>
      <c r="D1525" s="18" t="s">
        <v>8795</v>
      </c>
      <c r="E1525" s="15" t="s">
        <v>98</v>
      </c>
      <c r="F1525" s="15" t="s">
        <v>683</v>
      </c>
      <c r="G1525" s="15">
        <f>+VLOOKUP(F1525,[3]Sheet1!$E$3:$G$74,3,FALSE)</f>
        <v>7</v>
      </c>
      <c r="H1525" s="15">
        <f>+VLOOKUP(D1525&amp;F1525,'TD para paquetes'!$E$3:$I$441,5,FALSE)</f>
        <v>7</v>
      </c>
      <c r="I1525" s="15" t="s">
        <v>1025</v>
      </c>
      <c r="J1525" s="15">
        <v>10</v>
      </c>
      <c r="K1525" s="15">
        <v>10</v>
      </c>
      <c r="L1525" s="15">
        <v>201113310</v>
      </c>
      <c r="M1525" s="15" t="s">
        <v>684</v>
      </c>
      <c r="N1525" s="15" t="s">
        <v>101</v>
      </c>
      <c r="O1525" s="18" t="s">
        <v>3086</v>
      </c>
      <c r="P1525" s="22" t="s">
        <v>73</v>
      </c>
      <c r="Q1525" s="15" t="s">
        <v>101</v>
      </c>
      <c r="R1525" s="18" t="s">
        <v>103</v>
      </c>
      <c r="S1525" s="22" t="s">
        <v>73</v>
      </c>
      <c r="T1525" s="18"/>
      <c r="U1525" s="18" t="s">
        <v>103</v>
      </c>
      <c r="V1525" s="15" t="s">
        <v>686</v>
      </c>
      <c r="W1525" s="18" t="s">
        <v>1043</v>
      </c>
      <c r="X1525" s="18"/>
      <c r="Y1525" s="15" t="s">
        <v>73</v>
      </c>
      <c r="Z1525" s="18" t="s">
        <v>1043</v>
      </c>
      <c r="AA1525" s="18" t="s">
        <v>3099</v>
      </c>
      <c r="AB1525" s="18" t="s">
        <v>2861</v>
      </c>
      <c r="AC1525" s="67" t="str">
        <f>+VLOOKUP("*"&amp;L1525&amp;"*",'[2]REGISTROS SANITARIOS'!$D$1192:$E$1303,2,FALSE)</f>
        <v>SI</v>
      </c>
      <c r="AD1525" s="22" t="s">
        <v>1025</v>
      </c>
      <c r="AE1525" s="16">
        <v>46214</v>
      </c>
      <c r="AF1525" s="34" t="s">
        <v>73</v>
      </c>
      <c r="AG1525" s="24"/>
      <c r="AH1525" s="18"/>
      <c r="AI1525" s="18" t="s">
        <v>53</v>
      </c>
      <c r="AJ1525" s="17">
        <v>605</v>
      </c>
      <c r="AK1525" s="25">
        <v>605</v>
      </c>
      <c r="AL1525" s="25">
        <v>468</v>
      </c>
      <c r="AM1525" s="35">
        <v>0</v>
      </c>
      <c r="AN1525" s="49">
        <f t="shared" si="234"/>
        <v>283140</v>
      </c>
      <c r="AO1525" s="18"/>
      <c r="AP1525" s="15"/>
      <c r="AQ1525" s="43" t="str">
        <f t="shared" si="235"/>
        <v>SI</v>
      </c>
      <c r="AR1525" s="44">
        <f t="shared" si="236"/>
        <v>283140</v>
      </c>
      <c r="AS1525" s="44">
        <f t="shared" si="237"/>
        <v>283140</v>
      </c>
      <c r="AT1525" s="44">
        <f t="shared" si="238"/>
        <v>283140</v>
      </c>
      <c r="AU1525" s="44">
        <f t="shared" si="239"/>
        <v>283140</v>
      </c>
      <c r="AV1525" s="45" t="b">
        <f t="shared" si="240"/>
        <v>1</v>
      </c>
      <c r="AW1525" s="45" t="b">
        <f t="shared" si="241"/>
        <v>1</v>
      </c>
      <c r="AX1525" s="45"/>
    </row>
    <row r="1526" spans="1:50" s="36" customFormat="1" ht="27.75" customHeight="1" x14ac:dyDescent="0.15">
      <c r="A1526" s="36" t="str">
        <f t="shared" si="233"/>
        <v>DISTRIMEDICAL SAS201113410</v>
      </c>
      <c r="B1526" s="36" t="b">
        <f>+A1526='[1]Anexo 9'!A1526</f>
        <v>0</v>
      </c>
      <c r="C1526" s="18">
        <v>811028725</v>
      </c>
      <c r="D1526" s="18" t="s">
        <v>8795</v>
      </c>
      <c r="E1526" s="15" t="s">
        <v>98</v>
      </c>
      <c r="F1526" s="15" t="s">
        <v>683</v>
      </c>
      <c r="G1526" s="15">
        <f>+VLOOKUP(F1526,[3]Sheet1!$E$3:$G$74,3,FALSE)</f>
        <v>7</v>
      </c>
      <c r="H1526" s="15">
        <f>+VLOOKUP(D1526&amp;F1526,'TD para paquetes'!$E$3:$I$441,5,FALSE)</f>
        <v>7</v>
      </c>
      <c r="I1526" s="15" t="s">
        <v>1025</v>
      </c>
      <c r="J1526" s="15">
        <v>10</v>
      </c>
      <c r="K1526" s="15">
        <v>10</v>
      </c>
      <c r="L1526" s="15">
        <v>201113410</v>
      </c>
      <c r="M1526" s="15" t="s">
        <v>688</v>
      </c>
      <c r="N1526" s="15" t="s">
        <v>101</v>
      </c>
      <c r="O1526" s="18" t="s">
        <v>3087</v>
      </c>
      <c r="P1526" s="22" t="s">
        <v>73</v>
      </c>
      <c r="Q1526" s="15" t="s">
        <v>101</v>
      </c>
      <c r="R1526" s="18" t="s">
        <v>103</v>
      </c>
      <c r="S1526" s="22" t="s">
        <v>73</v>
      </c>
      <c r="T1526" s="18"/>
      <c r="U1526" s="18" t="s">
        <v>103</v>
      </c>
      <c r="V1526" s="15" t="s">
        <v>686</v>
      </c>
      <c r="W1526" s="18" t="s">
        <v>1043</v>
      </c>
      <c r="X1526" s="18"/>
      <c r="Y1526" s="15" t="s">
        <v>73</v>
      </c>
      <c r="Z1526" s="18" t="s">
        <v>1043</v>
      </c>
      <c r="AA1526" s="18" t="s">
        <v>3099</v>
      </c>
      <c r="AB1526" s="18" t="s">
        <v>2861</v>
      </c>
      <c r="AC1526" s="67" t="str">
        <f>+VLOOKUP("*"&amp;L1526&amp;"*",'[2]REGISTROS SANITARIOS'!$D$1192:$E$1303,2,FALSE)</f>
        <v>SI</v>
      </c>
      <c r="AD1526" s="22" t="s">
        <v>1025</v>
      </c>
      <c r="AE1526" s="16">
        <v>46214</v>
      </c>
      <c r="AF1526" s="34" t="s">
        <v>73</v>
      </c>
      <c r="AG1526" s="24"/>
      <c r="AH1526" s="18"/>
      <c r="AI1526" s="18" t="s">
        <v>53</v>
      </c>
      <c r="AJ1526" s="17">
        <v>1650</v>
      </c>
      <c r="AK1526" s="25">
        <v>1650</v>
      </c>
      <c r="AL1526" s="25">
        <v>468</v>
      </c>
      <c r="AM1526" s="35">
        <v>0</v>
      </c>
      <c r="AN1526" s="49">
        <f t="shared" si="234"/>
        <v>772200</v>
      </c>
      <c r="AO1526" s="18"/>
      <c r="AP1526" s="15"/>
      <c r="AQ1526" s="43" t="str">
        <f t="shared" si="235"/>
        <v>SI</v>
      </c>
      <c r="AR1526" s="44">
        <f t="shared" si="236"/>
        <v>772200</v>
      </c>
      <c r="AS1526" s="44">
        <f t="shared" si="237"/>
        <v>772200</v>
      </c>
      <c r="AT1526" s="44">
        <f t="shared" si="238"/>
        <v>772200</v>
      </c>
      <c r="AU1526" s="44">
        <f t="shared" si="239"/>
        <v>772200</v>
      </c>
      <c r="AV1526" s="45" t="b">
        <f t="shared" si="240"/>
        <v>1</v>
      </c>
      <c r="AW1526" s="45" t="b">
        <f t="shared" si="241"/>
        <v>1</v>
      </c>
      <c r="AX1526" s="45"/>
    </row>
    <row r="1527" spans="1:50" s="36" customFormat="1" ht="27.75" customHeight="1" x14ac:dyDescent="0.15">
      <c r="A1527" s="36" t="str">
        <f t="shared" si="233"/>
        <v>DISTRIMEDICAL SAS201114110</v>
      </c>
      <c r="B1527" s="36" t="b">
        <f>+A1527='[1]Anexo 9'!A1527</f>
        <v>0</v>
      </c>
      <c r="C1527" s="18">
        <v>811028725</v>
      </c>
      <c r="D1527" s="18" t="s">
        <v>8795</v>
      </c>
      <c r="E1527" s="15" t="s">
        <v>98</v>
      </c>
      <c r="F1527" s="15" t="s">
        <v>700</v>
      </c>
      <c r="G1527" s="15">
        <f>+VLOOKUP(F1527,[3]Sheet1!$E$3:$G$74,3,FALSE)</f>
        <v>3</v>
      </c>
      <c r="H1527" s="15">
        <f>+VLOOKUP(D1527&amp;F1527,'TD para paquetes'!$E$3:$I$441,5,FALSE)</f>
        <v>3</v>
      </c>
      <c r="I1527" s="15" t="s">
        <v>1025</v>
      </c>
      <c r="J1527" s="15">
        <v>7</v>
      </c>
      <c r="K1527" s="15">
        <v>6</v>
      </c>
      <c r="L1527" s="15">
        <v>201114110</v>
      </c>
      <c r="M1527" s="15" t="s">
        <v>701</v>
      </c>
      <c r="N1527" s="15" t="s">
        <v>101</v>
      </c>
      <c r="O1527" s="18" t="s">
        <v>3093</v>
      </c>
      <c r="P1527" s="22" t="s">
        <v>73</v>
      </c>
      <c r="Q1527" s="15" t="s">
        <v>101</v>
      </c>
      <c r="R1527" s="18" t="s">
        <v>103</v>
      </c>
      <c r="S1527" s="22" t="s">
        <v>73</v>
      </c>
      <c r="T1527" s="18"/>
      <c r="U1527" s="18" t="s">
        <v>103</v>
      </c>
      <c r="V1527" s="15" t="s">
        <v>6067</v>
      </c>
      <c r="W1527" s="18" t="s">
        <v>2775</v>
      </c>
      <c r="X1527" s="18"/>
      <c r="Y1527" s="15" t="s">
        <v>73</v>
      </c>
      <c r="Z1527" s="18" t="s">
        <v>7102</v>
      </c>
      <c r="AA1527" s="18" t="s">
        <v>7103</v>
      </c>
      <c r="AB1527" s="18" t="s">
        <v>3027</v>
      </c>
      <c r="AC1527" s="67" t="str">
        <f>+VLOOKUP("*"&amp;L1527&amp;"*",'[2]REGISTROS SANITARIOS'!$D$1192:$E$1303,2,FALSE)</f>
        <v>SI</v>
      </c>
      <c r="AD1527" s="22" t="s">
        <v>1025</v>
      </c>
      <c r="AE1527" s="16">
        <v>46648</v>
      </c>
      <c r="AF1527" s="34" t="s">
        <v>73</v>
      </c>
      <c r="AG1527" s="24"/>
      <c r="AH1527" s="18"/>
      <c r="AI1527" s="18" t="s">
        <v>53</v>
      </c>
      <c r="AJ1527" s="17">
        <v>7150</v>
      </c>
      <c r="AK1527" s="25">
        <v>7150</v>
      </c>
      <c r="AL1527" s="25">
        <v>1286</v>
      </c>
      <c r="AM1527" s="35" t="s">
        <v>8259</v>
      </c>
      <c r="AN1527" s="49">
        <f t="shared" si="234"/>
        <v>10941931</v>
      </c>
      <c r="AO1527" s="18"/>
      <c r="AP1527" s="15"/>
      <c r="AQ1527" s="43" t="str">
        <f t="shared" si="235"/>
        <v>SI</v>
      </c>
      <c r="AR1527" s="44">
        <f t="shared" si="236"/>
        <v>10941931</v>
      </c>
      <c r="AS1527" s="44">
        <f t="shared" si="237"/>
        <v>9194900</v>
      </c>
      <c r="AT1527" s="44">
        <f t="shared" si="238"/>
        <v>9194900</v>
      </c>
      <c r="AU1527" s="44">
        <f t="shared" si="239"/>
        <v>10941931</v>
      </c>
      <c r="AV1527" s="45" t="b">
        <f t="shared" si="240"/>
        <v>1</v>
      </c>
      <c r="AW1527" s="45" t="b">
        <f t="shared" si="241"/>
        <v>0</v>
      </c>
      <c r="AX1527" s="45"/>
    </row>
    <row r="1528" spans="1:50" s="36" customFormat="1" ht="27.75" customHeight="1" x14ac:dyDescent="0.15">
      <c r="A1528" s="36" t="str">
        <f t="shared" si="233"/>
        <v>DISTRIMEDICAL SAS201114410</v>
      </c>
      <c r="B1528" s="36" t="b">
        <f>+A1528='[1]Anexo 9'!A1528</f>
        <v>0</v>
      </c>
      <c r="C1528" s="18">
        <v>811028725</v>
      </c>
      <c r="D1528" s="18" t="s">
        <v>8795</v>
      </c>
      <c r="E1528" s="15" t="s">
        <v>98</v>
      </c>
      <c r="F1528" s="15" t="s">
        <v>700</v>
      </c>
      <c r="G1528" s="15">
        <f>+VLOOKUP(F1528,[3]Sheet1!$E$3:$G$74,3,FALSE)</f>
        <v>3</v>
      </c>
      <c r="H1528" s="15">
        <f>+VLOOKUP(D1528&amp;F1528,'TD para paquetes'!$E$3:$I$441,5,FALSE)</f>
        <v>3</v>
      </c>
      <c r="I1528" s="15" t="s">
        <v>1025</v>
      </c>
      <c r="J1528" s="15">
        <v>6</v>
      </c>
      <c r="K1528" s="15">
        <v>6</v>
      </c>
      <c r="L1528" s="15">
        <v>201114410</v>
      </c>
      <c r="M1528" s="15" t="s">
        <v>706</v>
      </c>
      <c r="N1528" s="15" t="s">
        <v>101</v>
      </c>
      <c r="O1528" s="18" t="s">
        <v>3095</v>
      </c>
      <c r="P1528" s="22" t="s">
        <v>3841</v>
      </c>
      <c r="Q1528" s="15" t="s">
        <v>101</v>
      </c>
      <c r="R1528" s="18" t="s">
        <v>103</v>
      </c>
      <c r="S1528" s="22" t="s">
        <v>73</v>
      </c>
      <c r="T1528" s="18"/>
      <c r="U1528" s="18" t="s">
        <v>103</v>
      </c>
      <c r="V1528" s="15" t="s">
        <v>6067</v>
      </c>
      <c r="W1528" s="18" t="s">
        <v>2775</v>
      </c>
      <c r="X1528" s="18"/>
      <c r="Y1528" s="15" t="s">
        <v>73</v>
      </c>
      <c r="Z1528" s="18" t="s">
        <v>7102</v>
      </c>
      <c r="AA1528" s="18" t="s">
        <v>7103</v>
      </c>
      <c r="AB1528" s="18" t="s">
        <v>3027</v>
      </c>
      <c r="AC1528" s="67" t="str">
        <f>+VLOOKUP("*"&amp;L1528&amp;"*",'[2]REGISTROS SANITARIOS'!$D$1192:$E$1303,2,FALSE)</f>
        <v>SI</v>
      </c>
      <c r="AD1528" s="22" t="s">
        <v>1025</v>
      </c>
      <c r="AE1528" s="16">
        <v>46648</v>
      </c>
      <c r="AF1528" s="34" t="s">
        <v>73</v>
      </c>
      <c r="AG1528" s="24"/>
      <c r="AH1528" s="18"/>
      <c r="AI1528" s="18" t="s">
        <v>53</v>
      </c>
      <c r="AJ1528" s="17">
        <v>132</v>
      </c>
      <c r="AK1528" s="25">
        <v>132</v>
      </c>
      <c r="AL1528" s="25">
        <v>1445</v>
      </c>
      <c r="AM1528" s="35" t="s">
        <v>8259</v>
      </c>
      <c r="AN1528" s="49">
        <f t="shared" si="234"/>
        <v>226980.59999999998</v>
      </c>
      <c r="AO1528" s="18"/>
      <c r="AP1528" s="15"/>
      <c r="AQ1528" s="43" t="str">
        <f t="shared" si="235"/>
        <v>SI</v>
      </c>
      <c r="AR1528" s="44">
        <f t="shared" si="236"/>
        <v>226980.6</v>
      </c>
      <c r="AS1528" s="44">
        <f t="shared" si="237"/>
        <v>190740</v>
      </c>
      <c r="AT1528" s="44">
        <f t="shared" si="238"/>
        <v>190740</v>
      </c>
      <c r="AU1528" s="44">
        <f t="shared" si="239"/>
        <v>226980.6</v>
      </c>
      <c r="AV1528" s="45" t="b">
        <f t="shared" si="240"/>
        <v>1</v>
      </c>
      <c r="AW1528" s="45" t="b">
        <f t="shared" si="241"/>
        <v>0</v>
      </c>
      <c r="AX1528" s="45"/>
    </row>
    <row r="1529" spans="1:50" s="36" customFormat="1" ht="27.75" customHeight="1" x14ac:dyDescent="0.15">
      <c r="A1529" s="36" t="str">
        <f t="shared" si="233"/>
        <v>DISTRIMEDICAL SAS201114310</v>
      </c>
      <c r="B1529" s="36" t="b">
        <f>+A1529='[1]Anexo 9'!A1529</f>
        <v>0</v>
      </c>
      <c r="C1529" s="18">
        <v>811028725</v>
      </c>
      <c r="D1529" s="18" t="s">
        <v>8795</v>
      </c>
      <c r="E1529" s="15" t="s">
        <v>98</v>
      </c>
      <c r="F1529" s="15" t="s">
        <v>700</v>
      </c>
      <c r="G1529" s="15">
        <f>+VLOOKUP(F1529,[3]Sheet1!$E$3:$G$74,3,FALSE)</f>
        <v>3</v>
      </c>
      <c r="H1529" s="15">
        <f>+VLOOKUP(D1529&amp;F1529,'TD para paquetes'!$E$3:$I$441,5,FALSE)</f>
        <v>3</v>
      </c>
      <c r="I1529" s="15" t="s">
        <v>1025</v>
      </c>
      <c r="J1529" s="15">
        <v>7</v>
      </c>
      <c r="K1529" s="15">
        <v>6</v>
      </c>
      <c r="L1529" s="15">
        <v>201114310</v>
      </c>
      <c r="M1529" s="15" t="s">
        <v>704</v>
      </c>
      <c r="N1529" s="15" t="s">
        <v>101</v>
      </c>
      <c r="O1529" s="18" t="s">
        <v>3094</v>
      </c>
      <c r="P1529" s="22" t="s">
        <v>3841</v>
      </c>
      <c r="Q1529" s="15" t="s">
        <v>101</v>
      </c>
      <c r="R1529" s="18" t="s">
        <v>103</v>
      </c>
      <c r="S1529" s="22" t="s">
        <v>73</v>
      </c>
      <c r="T1529" s="18"/>
      <c r="U1529" s="18" t="s">
        <v>103</v>
      </c>
      <c r="V1529" s="15" t="s">
        <v>6067</v>
      </c>
      <c r="W1529" s="18" t="s">
        <v>2775</v>
      </c>
      <c r="X1529" s="18"/>
      <c r="Y1529" s="15" t="s">
        <v>73</v>
      </c>
      <c r="Z1529" s="18" t="s">
        <v>7102</v>
      </c>
      <c r="AA1529" s="18" t="s">
        <v>7103</v>
      </c>
      <c r="AB1529" s="18" t="s">
        <v>3027</v>
      </c>
      <c r="AC1529" s="67" t="str">
        <f>+VLOOKUP("*"&amp;L1529&amp;"*",'[2]REGISTROS SANITARIOS'!$D$1192:$E$1303,2,FALSE)</f>
        <v>SI</v>
      </c>
      <c r="AD1529" s="22" t="s">
        <v>1025</v>
      </c>
      <c r="AE1529" s="16">
        <v>46648</v>
      </c>
      <c r="AF1529" s="34" t="s">
        <v>73</v>
      </c>
      <c r="AG1529" s="24"/>
      <c r="AH1529" s="18"/>
      <c r="AI1529" s="18" t="s">
        <v>53</v>
      </c>
      <c r="AJ1529" s="17">
        <v>605</v>
      </c>
      <c r="AK1529" s="25">
        <v>605</v>
      </c>
      <c r="AL1529" s="25">
        <v>1312</v>
      </c>
      <c r="AM1529" s="35" t="s">
        <v>8259</v>
      </c>
      <c r="AN1529" s="49">
        <f t="shared" si="234"/>
        <v>944574.39999999991</v>
      </c>
      <c r="AO1529" s="18"/>
      <c r="AP1529" s="15"/>
      <c r="AQ1529" s="43" t="str">
        <f t="shared" si="235"/>
        <v>SI</v>
      </c>
      <c r="AR1529" s="44">
        <f t="shared" si="236"/>
        <v>944574.4</v>
      </c>
      <c r="AS1529" s="44">
        <f t="shared" si="237"/>
        <v>793760</v>
      </c>
      <c r="AT1529" s="44">
        <f t="shared" si="238"/>
        <v>793760</v>
      </c>
      <c r="AU1529" s="44">
        <f t="shared" si="239"/>
        <v>944574.4</v>
      </c>
      <c r="AV1529" s="45" t="b">
        <f t="shared" si="240"/>
        <v>1</v>
      </c>
      <c r="AW1529" s="45" t="b">
        <f t="shared" si="241"/>
        <v>0</v>
      </c>
      <c r="AX1529" s="45"/>
    </row>
    <row r="1530" spans="1:50" s="36" customFormat="1" ht="27.75" customHeight="1" x14ac:dyDescent="0.15">
      <c r="A1530" s="36" t="str">
        <f t="shared" si="233"/>
        <v>DISTRIMEDICAL SAS201152915</v>
      </c>
      <c r="B1530" s="36" t="b">
        <f>+A1530='[1]Anexo 9'!A1530</f>
        <v>0</v>
      </c>
      <c r="C1530" s="18">
        <v>811028725</v>
      </c>
      <c r="D1530" s="18" t="s">
        <v>8795</v>
      </c>
      <c r="E1530" s="15" t="s">
        <v>98</v>
      </c>
      <c r="F1530" s="15" t="s">
        <v>62</v>
      </c>
      <c r="G1530" s="15" t="s">
        <v>3155</v>
      </c>
      <c r="H1530" s="15" t="s">
        <v>3155</v>
      </c>
      <c r="I1530" s="15" t="s">
        <v>3155</v>
      </c>
      <c r="J1530" s="15">
        <v>7</v>
      </c>
      <c r="K1530" s="15" t="s">
        <v>3155</v>
      </c>
      <c r="L1530" s="15">
        <v>201152915</v>
      </c>
      <c r="M1530" s="15" t="s">
        <v>1014</v>
      </c>
      <c r="N1530" s="15" t="s">
        <v>101</v>
      </c>
      <c r="O1530" s="18" t="s">
        <v>3062</v>
      </c>
      <c r="P1530" s="22" t="s">
        <v>3841</v>
      </c>
      <c r="Q1530" s="15" t="s">
        <v>101</v>
      </c>
      <c r="R1530" s="18" t="s">
        <v>103</v>
      </c>
      <c r="S1530" s="22" t="s">
        <v>73</v>
      </c>
      <c r="T1530" s="18"/>
      <c r="U1530" s="18" t="s">
        <v>103</v>
      </c>
      <c r="V1530" s="15" t="s">
        <v>6087</v>
      </c>
      <c r="W1530" s="18" t="s">
        <v>6340</v>
      </c>
      <c r="X1530" s="18"/>
      <c r="Y1530" s="15" t="s">
        <v>68</v>
      </c>
      <c r="Z1530" s="18" t="s">
        <v>6340</v>
      </c>
      <c r="AA1530" s="18" t="s">
        <v>1409</v>
      </c>
      <c r="AB1530" s="18" t="s">
        <v>2864</v>
      </c>
      <c r="AC1530" s="67" t="str">
        <f>+VLOOKUP("*"&amp;L1530&amp;"*",'[2]REGISTROS SANITARIOS'!$D$1192:$E$1303,2,FALSE)</f>
        <v>SI</v>
      </c>
      <c r="AD1530" s="22" t="s">
        <v>1025</v>
      </c>
      <c r="AE1530" s="16">
        <v>46210</v>
      </c>
      <c r="AF1530" s="34" t="s">
        <v>73</v>
      </c>
      <c r="AG1530" s="24"/>
      <c r="AH1530" s="18"/>
      <c r="AI1530" s="18" t="s">
        <v>52</v>
      </c>
      <c r="AJ1530" s="17">
        <v>2200</v>
      </c>
      <c r="AK1530" s="25">
        <v>2200</v>
      </c>
      <c r="AL1530" s="25">
        <v>4091</v>
      </c>
      <c r="AM1530" s="35">
        <v>0.19</v>
      </c>
      <c r="AN1530" s="49">
        <f t="shared" si="234"/>
        <v>10710238</v>
      </c>
      <c r="AO1530" s="18"/>
      <c r="AP1530" s="15"/>
      <c r="AQ1530" s="43" t="str">
        <f t="shared" si="235"/>
        <v>SI</v>
      </c>
      <c r="AR1530" s="44">
        <f t="shared" si="236"/>
        <v>10710238</v>
      </c>
      <c r="AS1530" s="44">
        <f t="shared" si="237"/>
        <v>9000200</v>
      </c>
      <c r="AT1530" s="44">
        <f t="shared" si="238"/>
        <v>9000200</v>
      </c>
      <c r="AU1530" s="44">
        <f t="shared" si="239"/>
        <v>10710238</v>
      </c>
      <c r="AV1530" s="45" t="b">
        <f t="shared" si="240"/>
        <v>1</v>
      </c>
      <c r="AW1530" s="45" t="b">
        <f t="shared" si="241"/>
        <v>0</v>
      </c>
      <c r="AX1530" s="45"/>
    </row>
    <row r="1531" spans="1:50" s="36" customFormat="1" ht="27.75" customHeight="1" x14ac:dyDescent="0.15">
      <c r="A1531" s="36" t="str">
        <f t="shared" si="233"/>
        <v>DISTRIMEDICAL SAS103015803</v>
      </c>
      <c r="B1531" s="36" t="b">
        <f>+A1531='[1]Anexo 9'!A1531</f>
        <v>0</v>
      </c>
      <c r="C1531" s="18">
        <v>811028725</v>
      </c>
      <c r="D1531" s="18" t="s">
        <v>8795</v>
      </c>
      <c r="E1531" s="15" t="s">
        <v>61</v>
      </c>
      <c r="F1531" s="15" t="s">
        <v>62</v>
      </c>
      <c r="G1531" s="15" t="s">
        <v>3155</v>
      </c>
      <c r="H1531" s="15" t="s">
        <v>3155</v>
      </c>
      <c r="I1531" s="15" t="s">
        <v>3155</v>
      </c>
      <c r="J1531" s="15">
        <v>6</v>
      </c>
      <c r="K1531" s="15" t="s">
        <v>3155</v>
      </c>
      <c r="L1531" s="15">
        <v>103015803</v>
      </c>
      <c r="M1531" s="15" t="s">
        <v>1618</v>
      </c>
      <c r="N1531" s="15" t="s">
        <v>80</v>
      </c>
      <c r="O1531" s="18" t="s">
        <v>2992</v>
      </c>
      <c r="P1531" s="22" t="s">
        <v>3841</v>
      </c>
      <c r="Q1531" s="15" t="s">
        <v>1604</v>
      </c>
      <c r="R1531" s="18" t="s">
        <v>103</v>
      </c>
      <c r="S1531" s="22" t="b">
        <f>+R1531=Q1531</f>
        <v>0</v>
      </c>
      <c r="T1531" s="18"/>
      <c r="U1531" s="18" t="s">
        <v>103</v>
      </c>
      <c r="V1531" s="15"/>
      <c r="W1531" s="18" t="s">
        <v>2757</v>
      </c>
      <c r="X1531" s="18"/>
      <c r="Y1531" s="15" t="s">
        <v>73</v>
      </c>
      <c r="Z1531" s="18" t="s">
        <v>7130</v>
      </c>
      <c r="AA1531" s="18" t="s">
        <v>1146</v>
      </c>
      <c r="AB1531" s="18" t="s">
        <v>2993</v>
      </c>
      <c r="AC1531" s="67" t="str">
        <f>+VLOOKUP("*"&amp;L1531&amp;"*",'[2]REGISTROS SANITARIOS'!$D$1192:$E$1303,2,FALSE)</f>
        <v>SI</v>
      </c>
      <c r="AD1531" s="22" t="s">
        <v>1025</v>
      </c>
      <c r="AE1531" s="16">
        <v>43286</v>
      </c>
      <c r="AF1531" s="34" t="s">
        <v>68</v>
      </c>
      <c r="AG1531" s="24">
        <v>19931764</v>
      </c>
      <c r="AH1531" s="18">
        <v>1</v>
      </c>
      <c r="AI1531" s="18">
        <v>0</v>
      </c>
      <c r="AJ1531" s="17">
        <v>2750</v>
      </c>
      <c r="AK1531" s="25">
        <v>2750</v>
      </c>
      <c r="AL1531" s="25">
        <v>24871</v>
      </c>
      <c r="AM1531" s="35">
        <v>0</v>
      </c>
      <c r="AN1531" s="49">
        <f t="shared" si="234"/>
        <v>68395250</v>
      </c>
      <c r="AO1531" s="18"/>
      <c r="AP1531" s="15"/>
      <c r="AQ1531" s="43" t="str">
        <f t="shared" si="235"/>
        <v>SI</v>
      </c>
      <c r="AR1531" s="44">
        <f t="shared" si="236"/>
        <v>68395250</v>
      </c>
      <c r="AS1531" s="44">
        <f t="shared" si="237"/>
        <v>68395250</v>
      </c>
      <c r="AT1531" s="44">
        <f t="shared" si="238"/>
        <v>68395250</v>
      </c>
      <c r="AU1531" s="44">
        <f t="shared" si="239"/>
        <v>68395250</v>
      </c>
      <c r="AV1531" s="45" t="b">
        <f t="shared" si="240"/>
        <v>1</v>
      </c>
      <c r="AW1531" s="45" t="b">
        <f t="shared" si="241"/>
        <v>1</v>
      </c>
      <c r="AX1531" s="45"/>
    </row>
    <row r="1532" spans="1:50" s="36" customFormat="1" ht="27.75" customHeight="1" x14ac:dyDescent="0.15">
      <c r="A1532" s="36" t="str">
        <f t="shared" si="233"/>
        <v>DISTRIMEDICAL SAS201140509</v>
      </c>
      <c r="B1532" s="36" t="b">
        <f>+A1532='[1]Anexo 9'!A1532</f>
        <v>0</v>
      </c>
      <c r="C1532" s="18">
        <v>811028725</v>
      </c>
      <c r="D1532" s="18" t="s">
        <v>8795</v>
      </c>
      <c r="E1532" s="15" t="s">
        <v>98</v>
      </c>
      <c r="F1532" s="15" t="s">
        <v>780</v>
      </c>
      <c r="G1532" s="15">
        <f>+VLOOKUP(F1532,[3]Sheet1!$E$3:$G$74,3,FALSE)</f>
        <v>2</v>
      </c>
      <c r="H1532" s="15">
        <f>+VLOOKUP(D1532&amp;F1532,'TD para paquetes'!$E$3:$I$441,5,FALSE)</f>
        <v>2</v>
      </c>
      <c r="I1532" s="15" t="s">
        <v>1025</v>
      </c>
      <c r="J1532" s="15">
        <v>10</v>
      </c>
      <c r="K1532" s="15">
        <v>10</v>
      </c>
      <c r="L1532" s="15">
        <v>201140509</v>
      </c>
      <c r="M1532" s="15" t="s">
        <v>781</v>
      </c>
      <c r="N1532" s="15" t="s">
        <v>452</v>
      </c>
      <c r="O1532" s="18" t="s">
        <v>4614</v>
      </c>
      <c r="P1532" s="22" t="s">
        <v>73</v>
      </c>
      <c r="Q1532" s="15" t="s">
        <v>101</v>
      </c>
      <c r="R1532" s="18" t="s">
        <v>103</v>
      </c>
      <c r="S1532" s="22" t="s">
        <v>73</v>
      </c>
      <c r="T1532" s="18"/>
      <c r="U1532" s="18" t="s">
        <v>103</v>
      </c>
      <c r="V1532" s="15" t="s">
        <v>783</v>
      </c>
      <c r="W1532" s="18" t="s">
        <v>1043</v>
      </c>
      <c r="X1532" s="18"/>
      <c r="Y1532" s="15" t="s">
        <v>73</v>
      </c>
      <c r="Z1532" s="18" t="s">
        <v>1043</v>
      </c>
      <c r="AA1532" s="18" t="s">
        <v>7129</v>
      </c>
      <c r="AB1532" s="18" t="s">
        <v>2882</v>
      </c>
      <c r="AC1532" s="67" t="str">
        <f>+VLOOKUP("*"&amp;L1532&amp;"*",'[2]REGISTROS SANITARIOS'!$D$1192:$E$1303,2,FALSE)</f>
        <v>SI</v>
      </c>
      <c r="AD1532" s="22" t="s">
        <v>1025</v>
      </c>
      <c r="AE1532" s="16">
        <v>46447</v>
      </c>
      <c r="AF1532" s="34" t="s">
        <v>73</v>
      </c>
      <c r="AG1532" s="24"/>
      <c r="AH1532" s="18"/>
      <c r="AI1532" s="18" t="s">
        <v>54</v>
      </c>
      <c r="AJ1532" s="17">
        <v>550</v>
      </c>
      <c r="AK1532" s="25">
        <v>550</v>
      </c>
      <c r="AL1532" s="25">
        <v>2306</v>
      </c>
      <c r="AM1532" s="35">
        <v>0</v>
      </c>
      <c r="AN1532" s="49">
        <f t="shared" si="234"/>
        <v>1268300</v>
      </c>
      <c r="AO1532" s="18"/>
      <c r="AP1532" s="15"/>
      <c r="AQ1532" s="43" t="str">
        <f t="shared" si="235"/>
        <v>SI</v>
      </c>
      <c r="AR1532" s="44">
        <f t="shared" si="236"/>
        <v>1268300</v>
      </c>
      <c r="AS1532" s="44">
        <f t="shared" si="237"/>
        <v>1268300</v>
      </c>
      <c r="AT1532" s="44">
        <f t="shared" si="238"/>
        <v>1268300</v>
      </c>
      <c r="AU1532" s="44">
        <f t="shared" si="239"/>
        <v>1268300</v>
      </c>
      <c r="AV1532" s="45" t="b">
        <f t="shared" si="240"/>
        <v>1</v>
      </c>
      <c r="AW1532" s="45" t="b">
        <f t="shared" si="241"/>
        <v>1</v>
      </c>
      <c r="AX1532" s="45"/>
    </row>
    <row r="1533" spans="1:50" s="36" customFormat="1" ht="27.75" customHeight="1" x14ac:dyDescent="0.15">
      <c r="A1533" s="36" t="str">
        <f t="shared" si="233"/>
        <v>DISTRIMEDICAL SAS201140609</v>
      </c>
      <c r="B1533" s="36" t="b">
        <f>+A1533='[1]Anexo 9'!A1533</f>
        <v>0</v>
      </c>
      <c r="C1533" s="18">
        <v>811028725</v>
      </c>
      <c r="D1533" s="18" t="s">
        <v>8795</v>
      </c>
      <c r="E1533" s="15" t="s">
        <v>98</v>
      </c>
      <c r="F1533" s="15" t="s">
        <v>780</v>
      </c>
      <c r="G1533" s="15">
        <f>+VLOOKUP(F1533,[3]Sheet1!$E$3:$G$74,3,FALSE)</f>
        <v>2</v>
      </c>
      <c r="H1533" s="15">
        <f>+VLOOKUP(D1533&amp;F1533,'TD para paquetes'!$E$3:$I$441,5,FALSE)</f>
        <v>2</v>
      </c>
      <c r="I1533" s="15" t="s">
        <v>1025</v>
      </c>
      <c r="J1533" s="15">
        <v>10</v>
      </c>
      <c r="K1533" s="15">
        <v>10</v>
      </c>
      <c r="L1533" s="15">
        <v>201140609</v>
      </c>
      <c r="M1533" s="15" t="s">
        <v>786</v>
      </c>
      <c r="N1533" s="15" t="s">
        <v>452</v>
      </c>
      <c r="O1533" s="18" t="s">
        <v>4615</v>
      </c>
      <c r="P1533" s="22" t="s">
        <v>73</v>
      </c>
      <c r="Q1533" s="15" t="s">
        <v>101</v>
      </c>
      <c r="R1533" s="18" t="s">
        <v>103</v>
      </c>
      <c r="S1533" s="22" t="s">
        <v>73</v>
      </c>
      <c r="T1533" s="18"/>
      <c r="U1533" s="18" t="s">
        <v>103</v>
      </c>
      <c r="V1533" s="15" t="s">
        <v>783</v>
      </c>
      <c r="W1533" s="18" t="s">
        <v>1043</v>
      </c>
      <c r="X1533" s="18"/>
      <c r="Y1533" s="15" t="s">
        <v>73</v>
      </c>
      <c r="Z1533" s="18" t="s">
        <v>1043</v>
      </c>
      <c r="AA1533" s="18" t="s">
        <v>7129</v>
      </c>
      <c r="AB1533" s="18" t="s">
        <v>2882</v>
      </c>
      <c r="AC1533" s="67" t="str">
        <f>+VLOOKUP("*"&amp;L1533&amp;"*",'[2]REGISTROS SANITARIOS'!$D$1192:$E$1303,2,FALSE)</f>
        <v>SI</v>
      </c>
      <c r="AD1533" s="22" t="s">
        <v>1025</v>
      </c>
      <c r="AE1533" s="16">
        <v>46447</v>
      </c>
      <c r="AF1533" s="34" t="s">
        <v>73</v>
      </c>
      <c r="AG1533" s="24"/>
      <c r="AH1533" s="18"/>
      <c r="AI1533" s="18" t="s">
        <v>54</v>
      </c>
      <c r="AJ1533" s="17">
        <v>1100</v>
      </c>
      <c r="AK1533" s="25">
        <v>1100</v>
      </c>
      <c r="AL1533" s="25">
        <v>2780</v>
      </c>
      <c r="AM1533" s="35">
        <v>0</v>
      </c>
      <c r="AN1533" s="49">
        <f t="shared" si="234"/>
        <v>3058000</v>
      </c>
      <c r="AO1533" s="18"/>
      <c r="AP1533" s="15"/>
      <c r="AQ1533" s="43" t="str">
        <f t="shared" si="235"/>
        <v>SI</v>
      </c>
      <c r="AR1533" s="44">
        <f t="shared" si="236"/>
        <v>3058000</v>
      </c>
      <c r="AS1533" s="44">
        <f t="shared" si="237"/>
        <v>3058000</v>
      </c>
      <c r="AT1533" s="44">
        <f t="shared" si="238"/>
        <v>3058000</v>
      </c>
      <c r="AU1533" s="44">
        <f t="shared" si="239"/>
        <v>3058000</v>
      </c>
      <c r="AV1533" s="45" t="b">
        <f t="shared" si="240"/>
        <v>1</v>
      </c>
      <c r="AW1533" s="45" t="b">
        <f t="shared" si="241"/>
        <v>1</v>
      </c>
      <c r="AX1533" s="45"/>
    </row>
    <row r="1534" spans="1:50" s="36" customFormat="1" ht="27.75" customHeight="1" x14ac:dyDescent="0.15">
      <c r="A1534" s="36" t="str">
        <f t="shared" si="233"/>
        <v>DISTRIMEDICAL SAS201140809</v>
      </c>
      <c r="B1534" s="36" t="b">
        <f>+A1534='[1]Anexo 9'!A1534</f>
        <v>0</v>
      </c>
      <c r="C1534" s="18">
        <v>811028725</v>
      </c>
      <c r="D1534" s="18" t="s">
        <v>8795</v>
      </c>
      <c r="E1534" s="15" t="s">
        <v>98</v>
      </c>
      <c r="F1534" s="15" t="s">
        <v>788</v>
      </c>
      <c r="G1534" s="15">
        <f>+VLOOKUP(F1534,[3]Sheet1!$E$3:$G$74,3,FALSE)</f>
        <v>2</v>
      </c>
      <c r="H1534" s="15">
        <f>+VLOOKUP(D1534&amp;F1534,'TD para paquetes'!$E$3:$I$441,5,FALSE)</f>
        <v>2</v>
      </c>
      <c r="I1534" s="15" t="s">
        <v>1025</v>
      </c>
      <c r="J1534" s="15">
        <v>8</v>
      </c>
      <c r="K1534" s="15">
        <v>8</v>
      </c>
      <c r="L1534" s="15">
        <v>201140809</v>
      </c>
      <c r="M1534" s="15" t="s">
        <v>789</v>
      </c>
      <c r="N1534" s="15" t="s">
        <v>452</v>
      </c>
      <c r="O1534" s="18" t="s">
        <v>3103</v>
      </c>
      <c r="P1534" s="22" t="s">
        <v>73</v>
      </c>
      <c r="Q1534" s="15" t="s">
        <v>101</v>
      </c>
      <c r="R1534" s="18" t="s">
        <v>5759</v>
      </c>
      <c r="S1534" s="22" t="b">
        <f t="shared" ref="S1534:S1549" si="243">+R1534=Q1534</f>
        <v>0</v>
      </c>
      <c r="T1534" s="18"/>
      <c r="U1534" s="18" t="s">
        <v>5759</v>
      </c>
      <c r="V1534" s="15" t="s">
        <v>6076</v>
      </c>
      <c r="W1534" s="18" t="s">
        <v>774</v>
      </c>
      <c r="X1534" s="18"/>
      <c r="Y1534" s="15" t="s">
        <v>73</v>
      </c>
      <c r="Z1534" s="18" t="s">
        <v>774</v>
      </c>
      <c r="AA1534" s="18" t="s">
        <v>71</v>
      </c>
      <c r="AB1534" s="18" t="s">
        <v>793</v>
      </c>
      <c r="AC1534" s="67" t="str">
        <f>+VLOOKUP("*"&amp;L1534&amp;"*",'[2]REGISTROS SANITARIOS'!$D$1192:$E$1303,2,FALSE)</f>
        <v>SI</v>
      </c>
      <c r="AD1534" s="22" t="s">
        <v>1025</v>
      </c>
      <c r="AE1534" s="16">
        <v>46355</v>
      </c>
      <c r="AF1534" s="34" t="s">
        <v>73</v>
      </c>
      <c r="AG1534" s="24"/>
      <c r="AH1534" s="18"/>
      <c r="AI1534" s="18" t="s">
        <v>54</v>
      </c>
      <c r="AJ1534" s="17">
        <v>12100</v>
      </c>
      <c r="AK1534" s="25">
        <v>12100</v>
      </c>
      <c r="AL1534" s="25">
        <v>1923</v>
      </c>
      <c r="AM1534" s="35">
        <v>0</v>
      </c>
      <c r="AN1534" s="49">
        <f t="shared" si="234"/>
        <v>23268300</v>
      </c>
      <c r="AO1534" s="18"/>
      <c r="AP1534" s="15"/>
      <c r="AQ1534" s="43" t="str">
        <f t="shared" si="235"/>
        <v>SI</v>
      </c>
      <c r="AR1534" s="44">
        <f t="shared" si="236"/>
        <v>23268300</v>
      </c>
      <c r="AS1534" s="44">
        <f t="shared" si="237"/>
        <v>23268300</v>
      </c>
      <c r="AT1534" s="44">
        <f t="shared" si="238"/>
        <v>23268300</v>
      </c>
      <c r="AU1534" s="44">
        <f t="shared" si="239"/>
        <v>23268300</v>
      </c>
      <c r="AV1534" s="45" t="b">
        <f t="shared" si="240"/>
        <v>1</v>
      </c>
      <c r="AW1534" s="45" t="b">
        <f t="shared" si="241"/>
        <v>1</v>
      </c>
      <c r="AX1534" s="45"/>
    </row>
    <row r="1535" spans="1:50" s="36" customFormat="1" ht="27.75" customHeight="1" x14ac:dyDescent="0.15">
      <c r="A1535" s="36" t="str">
        <f t="shared" si="233"/>
        <v>DISTRIMEDICAL SAS201141009</v>
      </c>
      <c r="B1535" s="36" t="b">
        <f>+A1535='[1]Anexo 9'!A1535</f>
        <v>0</v>
      </c>
      <c r="C1535" s="18">
        <v>811028725</v>
      </c>
      <c r="D1535" s="18" t="s">
        <v>8795</v>
      </c>
      <c r="E1535" s="15" t="s">
        <v>98</v>
      </c>
      <c r="F1535" s="15" t="s">
        <v>788</v>
      </c>
      <c r="G1535" s="15">
        <f>+VLOOKUP(F1535,[3]Sheet1!$E$3:$G$74,3,FALSE)</f>
        <v>2</v>
      </c>
      <c r="H1535" s="15">
        <f>+VLOOKUP(D1535&amp;F1535,'TD para paquetes'!$E$3:$I$441,5,FALSE)</f>
        <v>2</v>
      </c>
      <c r="I1535" s="15" t="s">
        <v>1025</v>
      </c>
      <c r="J1535" s="15">
        <v>8</v>
      </c>
      <c r="K1535" s="15">
        <v>8</v>
      </c>
      <c r="L1535" s="15">
        <v>201141009</v>
      </c>
      <c r="M1535" s="15" t="s">
        <v>794</v>
      </c>
      <c r="N1535" s="15" t="s">
        <v>452</v>
      </c>
      <c r="O1535" s="18" t="s">
        <v>3105</v>
      </c>
      <c r="P1535" s="22" t="s">
        <v>73</v>
      </c>
      <c r="Q1535" s="15" t="s">
        <v>101</v>
      </c>
      <c r="R1535" s="18" t="s">
        <v>5759</v>
      </c>
      <c r="S1535" s="22" t="b">
        <f t="shared" si="243"/>
        <v>0</v>
      </c>
      <c r="T1535" s="18"/>
      <c r="U1535" s="18" t="s">
        <v>5759</v>
      </c>
      <c r="V1535" s="15" t="s">
        <v>6076</v>
      </c>
      <c r="W1535" s="18" t="s">
        <v>774</v>
      </c>
      <c r="X1535" s="18"/>
      <c r="Y1535" s="15" t="s">
        <v>73</v>
      </c>
      <c r="Z1535" s="18" t="s">
        <v>774</v>
      </c>
      <c r="AA1535" s="18" t="s">
        <v>71</v>
      </c>
      <c r="AB1535" s="18" t="s">
        <v>793</v>
      </c>
      <c r="AC1535" s="67" t="str">
        <f>+VLOOKUP("*"&amp;L1535&amp;"*",'[2]REGISTROS SANITARIOS'!$D$1192:$E$1303,2,FALSE)</f>
        <v>SI</v>
      </c>
      <c r="AD1535" s="22" t="s">
        <v>1025</v>
      </c>
      <c r="AE1535" s="16">
        <v>46355</v>
      </c>
      <c r="AF1535" s="34" t="s">
        <v>73</v>
      </c>
      <c r="AG1535" s="24"/>
      <c r="AH1535" s="18"/>
      <c r="AI1535" s="18" t="s">
        <v>54</v>
      </c>
      <c r="AJ1535" s="17">
        <v>4400</v>
      </c>
      <c r="AK1535" s="25">
        <v>4400</v>
      </c>
      <c r="AL1535" s="25">
        <v>2884</v>
      </c>
      <c r="AM1535" s="35">
        <v>0</v>
      </c>
      <c r="AN1535" s="49">
        <f t="shared" si="234"/>
        <v>12689600</v>
      </c>
      <c r="AO1535" s="18"/>
      <c r="AP1535" s="15"/>
      <c r="AQ1535" s="43" t="str">
        <f t="shared" si="235"/>
        <v>SI</v>
      </c>
      <c r="AR1535" s="44">
        <f t="shared" si="236"/>
        <v>12689600</v>
      </c>
      <c r="AS1535" s="44">
        <f t="shared" si="237"/>
        <v>12689600</v>
      </c>
      <c r="AT1535" s="44">
        <f t="shared" si="238"/>
        <v>12689600</v>
      </c>
      <c r="AU1535" s="44">
        <f t="shared" si="239"/>
        <v>12689600</v>
      </c>
      <c r="AV1535" s="45" t="b">
        <f t="shared" si="240"/>
        <v>1</v>
      </c>
      <c r="AW1535" s="45" t="b">
        <f t="shared" si="241"/>
        <v>1</v>
      </c>
      <c r="AX1535" s="45"/>
    </row>
    <row r="1536" spans="1:50" s="36" customFormat="1" ht="27.75" customHeight="1" x14ac:dyDescent="0.15">
      <c r="A1536" s="36" t="str">
        <f t="shared" si="233"/>
        <v>DISTRIMEDICAL SAS201141109</v>
      </c>
      <c r="B1536" s="36" t="b">
        <f>+A1536='[1]Anexo 9'!A1536</f>
        <v>0</v>
      </c>
      <c r="C1536" s="18">
        <v>811028725</v>
      </c>
      <c r="D1536" s="18" t="s">
        <v>8795</v>
      </c>
      <c r="E1536" s="15" t="s">
        <v>98</v>
      </c>
      <c r="F1536" s="15" t="s">
        <v>1545</v>
      </c>
      <c r="G1536" s="15">
        <f>+VLOOKUP(F1536,[3]Sheet1!$E$3:$G$74,3,FALSE)</f>
        <v>2</v>
      </c>
      <c r="H1536" s="15">
        <f>+VLOOKUP(D1536&amp;F1536,'TD para paquetes'!$E$3:$I$441,5,FALSE)</f>
        <v>2</v>
      </c>
      <c r="I1536" s="15" t="s">
        <v>1025</v>
      </c>
      <c r="J1536" s="15">
        <v>8</v>
      </c>
      <c r="K1536" s="15">
        <v>8</v>
      </c>
      <c r="L1536" s="15">
        <v>201141109</v>
      </c>
      <c r="M1536" s="15" t="s">
        <v>1546</v>
      </c>
      <c r="N1536" s="15" t="s">
        <v>452</v>
      </c>
      <c r="O1536" s="18" t="s">
        <v>3100</v>
      </c>
      <c r="P1536" s="22" t="s">
        <v>73</v>
      </c>
      <c r="Q1536" s="15" t="s">
        <v>101</v>
      </c>
      <c r="R1536" s="18" t="s">
        <v>5760</v>
      </c>
      <c r="S1536" s="22" t="b">
        <f t="shared" si="243"/>
        <v>0</v>
      </c>
      <c r="T1536" s="18"/>
      <c r="U1536" s="18" t="s">
        <v>5760</v>
      </c>
      <c r="V1536" s="15"/>
      <c r="W1536" s="18" t="s">
        <v>2779</v>
      </c>
      <c r="X1536" s="18" t="s">
        <v>8771</v>
      </c>
      <c r="Y1536" s="15" t="s">
        <v>68</v>
      </c>
      <c r="Z1536" s="18" t="s">
        <v>7110</v>
      </c>
      <c r="AA1536" s="18" t="s">
        <v>1402</v>
      </c>
      <c r="AB1536" s="18" t="s">
        <v>3101</v>
      </c>
      <c r="AC1536" s="67" t="str">
        <f>+VLOOKUP("*"&amp;L1536&amp;"*",'[2]REGISTROS SANITARIOS'!$D$1192:$E$1303,2,FALSE)</f>
        <v>SI</v>
      </c>
      <c r="AD1536" s="22" t="s">
        <v>1025</v>
      </c>
      <c r="AE1536" s="16">
        <v>47154</v>
      </c>
      <c r="AF1536" s="34" t="s">
        <v>73</v>
      </c>
      <c r="AG1536" s="24"/>
      <c r="AH1536" s="18"/>
      <c r="AI1536" s="18" t="s">
        <v>54</v>
      </c>
      <c r="AJ1536" s="17">
        <v>2750</v>
      </c>
      <c r="AK1536" s="25">
        <v>2748</v>
      </c>
      <c r="AL1536" s="25">
        <v>5994</v>
      </c>
      <c r="AM1536" s="35">
        <v>0</v>
      </c>
      <c r="AN1536" s="49">
        <f t="shared" si="234"/>
        <v>16471512</v>
      </c>
      <c r="AO1536" s="18"/>
      <c r="AP1536" s="15"/>
      <c r="AQ1536" s="43" t="str">
        <f t="shared" si="235"/>
        <v>MENOR</v>
      </c>
      <c r="AR1536" s="44">
        <f t="shared" si="236"/>
        <v>16483500</v>
      </c>
      <c r="AS1536" s="44">
        <f t="shared" si="237"/>
        <v>16483500</v>
      </c>
      <c r="AT1536" s="44">
        <f t="shared" si="238"/>
        <v>16471512</v>
      </c>
      <c r="AU1536" s="44">
        <f t="shared" si="239"/>
        <v>16471512</v>
      </c>
      <c r="AV1536" s="45" t="b">
        <f t="shared" si="240"/>
        <v>1</v>
      </c>
      <c r="AW1536" s="45" t="b">
        <f t="shared" si="241"/>
        <v>0</v>
      </c>
      <c r="AX1536" s="45"/>
    </row>
    <row r="1537" spans="1:50" s="36" customFormat="1" ht="27.75" customHeight="1" x14ac:dyDescent="0.15">
      <c r="A1537" s="36" t="str">
        <f t="shared" si="233"/>
        <v>DISTRIMEDICAL SAS201141209</v>
      </c>
      <c r="B1537" s="36" t="b">
        <f>+A1537='[1]Anexo 9'!A1537</f>
        <v>0</v>
      </c>
      <c r="C1537" s="18">
        <v>811028725</v>
      </c>
      <c r="D1537" s="18" t="s">
        <v>8795</v>
      </c>
      <c r="E1537" s="15" t="s">
        <v>98</v>
      </c>
      <c r="F1537" s="15" t="s">
        <v>1545</v>
      </c>
      <c r="G1537" s="15">
        <f>+VLOOKUP(F1537,[3]Sheet1!$E$3:$G$74,3,FALSE)</f>
        <v>2</v>
      </c>
      <c r="H1537" s="15">
        <f>+VLOOKUP(D1537&amp;F1537,'TD para paquetes'!$E$3:$I$441,5,FALSE)</f>
        <v>2</v>
      </c>
      <c r="I1537" s="15" t="s">
        <v>1025</v>
      </c>
      <c r="J1537" s="15">
        <v>8</v>
      </c>
      <c r="K1537" s="15">
        <v>8</v>
      </c>
      <c r="L1537" s="15">
        <v>201141209</v>
      </c>
      <c r="M1537" s="15" t="s">
        <v>1547</v>
      </c>
      <c r="N1537" s="15" t="s">
        <v>452</v>
      </c>
      <c r="O1537" s="18" t="s">
        <v>3102</v>
      </c>
      <c r="P1537" s="22" t="s">
        <v>73</v>
      </c>
      <c r="Q1537" s="15" t="s">
        <v>101</v>
      </c>
      <c r="R1537" s="18" t="s">
        <v>3249</v>
      </c>
      <c r="S1537" s="22" t="b">
        <f t="shared" si="243"/>
        <v>0</v>
      </c>
      <c r="T1537" s="18"/>
      <c r="U1537" s="18" t="s">
        <v>3249</v>
      </c>
      <c r="V1537" s="15"/>
      <c r="W1537" s="18" t="s">
        <v>2779</v>
      </c>
      <c r="X1537" s="18" t="s">
        <v>8771</v>
      </c>
      <c r="Y1537" s="15" t="s">
        <v>68</v>
      </c>
      <c r="Z1537" s="18" t="s">
        <v>7110</v>
      </c>
      <c r="AA1537" s="18" t="s">
        <v>1402</v>
      </c>
      <c r="AB1537" s="18" t="s">
        <v>3101</v>
      </c>
      <c r="AC1537" s="67" t="str">
        <f>+VLOOKUP("*"&amp;L1537&amp;"*",'[2]REGISTROS SANITARIOS'!$D$1192:$E$1303,2,FALSE)</f>
        <v>SI</v>
      </c>
      <c r="AD1537" s="22" t="s">
        <v>1025</v>
      </c>
      <c r="AE1537" s="16">
        <v>47154</v>
      </c>
      <c r="AF1537" s="34" t="s">
        <v>73</v>
      </c>
      <c r="AG1537" s="24"/>
      <c r="AH1537" s="18"/>
      <c r="AI1537" s="18" t="s">
        <v>54</v>
      </c>
      <c r="AJ1537" s="17">
        <v>2585</v>
      </c>
      <c r="AK1537" s="25">
        <v>2580</v>
      </c>
      <c r="AL1537" s="25">
        <v>8364</v>
      </c>
      <c r="AM1537" s="35">
        <v>0</v>
      </c>
      <c r="AN1537" s="49">
        <f t="shared" si="234"/>
        <v>21579120</v>
      </c>
      <c r="AO1537" s="18"/>
      <c r="AP1537" s="15"/>
      <c r="AQ1537" s="43" t="str">
        <f t="shared" si="235"/>
        <v>MENOR</v>
      </c>
      <c r="AR1537" s="44">
        <f t="shared" si="236"/>
        <v>21620940</v>
      </c>
      <c r="AS1537" s="44">
        <f t="shared" si="237"/>
        <v>21620940</v>
      </c>
      <c r="AT1537" s="44">
        <f t="shared" si="238"/>
        <v>21579120</v>
      </c>
      <c r="AU1537" s="44">
        <f t="shared" si="239"/>
        <v>21579120</v>
      </c>
      <c r="AV1537" s="45" t="b">
        <f t="shared" si="240"/>
        <v>1</v>
      </c>
      <c r="AW1537" s="45" t="b">
        <f t="shared" si="241"/>
        <v>0</v>
      </c>
      <c r="AX1537" s="45"/>
    </row>
    <row r="1538" spans="1:50" s="36" customFormat="1" ht="27.75" customHeight="1" x14ac:dyDescent="0.15">
      <c r="A1538" s="36" t="str">
        <f t="shared" si="233"/>
        <v>DISWIFARMA103012003</v>
      </c>
      <c r="B1538" s="36" t="b">
        <f>+A1538='[1]Anexo 9'!A1538</f>
        <v>1</v>
      </c>
      <c r="C1538" s="18">
        <v>900928616</v>
      </c>
      <c r="D1538" s="18" t="s">
        <v>3861</v>
      </c>
      <c r="E1538" s="15" t="s">
        <v>61</v>
      </c>
      <c r="F1538" s="15" t="s">
        <v>62</v>
      </c>
      <c r="G1538" s="15" t="s">
        <v>3155</v>
      </c>
      <c r="H1538" s="15" t="s">
        <v>3155</v>
      </c>
      <c r="I1538" s="15" t="s">
        <v>3155</v>
      </c>
      <c r="J1538" s="15">
        <v>7</v>
      </c>
      <c r="K1538" s="15" t="s">
        <v>3155</v>
      </c>
      <c r="L1538" s="15">
        <v>103012003</v>
      </c>
      <c r="M1538" s="15" t="s">
        <v>1885</v>
      </c>
      <c r="N1538" s="15" t="s">
        <v>64</v>
      </c>
      <c r="O1538" s="18" t="s">
        <v>1885</v>
      </c>
      <c r="P1538" s="22" t="s">
        <v>73</v>
      </c>
      <c r="Q1538" s="15" t="s">
        <v>76</v>
      </c>
      <c r="R1538" s="18" t="s">
        <v>5761</v>
      </c>
      <c r="S1538" s="22" t="b">
        <f t="shared" si="243"/>
        <v>0</v>
      </c>
      <c r="T1538" s="18" t="s">
        <v>1049</v>
      </c>
      <c r="U1538" s="18" t="s">
        <v>5761</v>
      </c>
      <c r="V1538" s="15"/>
      <c r="W1538" s="18" t="s">
        <v>3625</v>
      </c>
      <c r="X1538" s="18"/>
      <c r="Y1538" s="15" t="s">
        <v>73</v>
      </c>
      <c r="Z1538" s="18" t="s">
        <v>6349</v>
      </c>
      <c r="AA1538" s="18" t="s">
        <v>71</v>
      </c>
      <c r="AB1538" s="18" t="s">
        <v>6767</v>
      </c>
      <c r="AC1538" s="67" t="str">
        <f>+VLOOKUP("*"&amp;L1538&amp;"*",'[2]REGISTROS SANITARIOS'!$D$1304:$E$1344,2,FALSE)</f>
        <v>SI</v>
      </c>
      <c r="AD1538" s="22" t="s">
        <v>1025</v>
      </c>
      <c r="AE1538" s="16" t="s">
        <v>7908</v>
      </c>
      <c r="AF1538" s="34" t="s">
        <v>8814</v>
      </c>
      <c r="AG1538" s="24">
        <v>19988939</v>
      </c>
      <c r="AH1538" s="18">
        <v>4</v>
      </c>
      <c r="AI1538" s="18" t="s">
        <v>1049</v>
      </c>
      <c r="AJ1538" s="17">
        <v>7975</v>
      </c>
      <c r="AK1538" s="25">
        <v>7970</v>
      </c>
      <c r="AL1538" s="25">
        <v>455</v>
      </c>
      <c r="AM1538" s="35">
        <v>0</v>
      </c>
      <c r="AN1538" s="49">
        <f t="shared" si="234"/>
        <v>3626350</v>
      </c>
      <c r="AO1538" s="18"/>
      <c r="AP1538" s="15"/>
      <c r="AQ1538" s="43" t="str">
        <f t="shared" si="235"/>
        <v>MENOR</v>
      </c>
      <c r="AR1538" s="44">
        <f t="shared" si="236"/>
        <v>3628625</v>
      </c>
      <c r="AS1538" s="44">
        <f t="shared" si="237"/>
        <v>3628625</v>
      </c>
      <c r="AT1538" s="44">
        <f t="shared" si="238"/>
        <v>3626350</v>
      </c>
      <c r="AU1538" s="44">
        <f t="shared" si="239"/>
        <v>3626350</v>
      </c>
      <c r="AV1538" s="45" t="b">
        <f t="shared" si="240"/>
        <v>1</v>
      </c>
      <c r="AW1538" s="45" t="b">
        <f t="shared" si="241"/>
        <v>0</v>
      </c>
      <c r="AX1538" s="45"/>
    </row>
    <row r="1539" spans="1:50" s="36" customFormat="1" ht="27.75" customHeight="1" x14ac:dyDescent="0.15">
      <c r="A1539" s="36" t="str">
        <f t="shared" si="233"/>
        <v>DISWIFARMA103040409</v>
      </c>
      <c r="B1539" s="36" t="b">
        <f>+A1539='[1]Anexo 9'!A1539</f>
        <v>1</v>
      </c>
      <c r="C1539" s="18">
        <v>900928616</v>
      </c>
      <c r="D1539" s="18" t="s">
        <v>3861</v>
      </c>
      <c r="E1539" s="15" t="s">
        <v>61</v>
      </c>
      <c r="F1539" s="15" t="s">
        <v>62</v>
      </c>
      <c r="G1539" s="15" t="s">
        <v>3155</v>
      </c>
      <c r="H1539" s="15" t="s">
        <v>3155</v>
      </c>
      <c r="I1539" s="15" t="s">
        <v>3155</v>
      </c>
      <c r="J1539" s="15">
        <v>5</v>
      </c>
      <c r="K1539" s="15" t="s">
        <v>3155</v>
      </c>
      <c r="L1539" s="15">
        <v>103040409</v>
      </c>
      <c r="M1539" s="15" t="s">
        <v>1959</v>
      </c>
      <c r="N1539" s="15" t="s">
        <v>1411</v>
      </c>
      <c r="O1539" s="18" t="s">
        <v>1959</v>
      </c>
      <c r="P1539" s="22" t="s">
        <v>73</v>
      </c>
      <c r="Q1539" s="15" t="s">
        <v>1961</v>
      </c>
      <c r="R1539" s="18" t="s">
        <v>5762</v>
      </c>
      <c r="S1539" s="22" t="b">
        <f t="shared" si="243"/>
        <v>0</v>
      </c>
      <c r="T1539" s="18" t="s">
        <v>6341</v>
      </c>
      <c r="U1539" s="18" t="s">
        <v>5762</v>
      </c>
      <c r="V1539" s="15"/>
      <c r="W1539" s="18" t="s">
        <v>6342</v>
      </c>
      <c r="X1539" s="18"/>
      <c r="Y1539" s="15" t="s">
        <v>73</v>
      </c>
      <c r="Z1539" s="18" t="s">
        <v>1983</v>
      </c>
      <c r="AA1539" s="18" t="s">
        <v>71</v>
      </c>
      <c r="AB1539" s="18" t="s">
        <v>7131</v>
      </c>
      <c r="AC1539" s="67" t="str">
        <f>+VLOOKUP("*"&amp;L1539&amp;"*",'[2]REGISTROS SANITARIOS'!$D$1304:$E$1344,2,FALSE)</f>
        <v>SI</v>
      </c>
      <c r="AD1539" s="22" t="s">
        <v>1025</v>
      </c>
      <c r="AE1539" s="16">
        <v>45746</v>
      </c>
      <c r="AF1539" s="34" t="s">
        <v>73</v>
      </c>
      <c r="AG1539" s="24" t="s">
        <v>8260</v>
      </c>
      <c r="AH1539" s="18">
        <v>4</v>
      </c>
      <c r="AI1539" s="18" t="s">
        <v>1049</v>
      </c>
      <c r="AJ1539" s="17">
        <v>14850</v>
      </c>
      <c r="AK1539" s="25">
        <v>14750</v>
      </c>
      <c r="AL1539" s="25">
        <v>221</v>
      </c>
      <c r="AM1539" s="35">
        <v>0</v>
      </c>
      <c r="AN1539" s="49">
        <f t="shared" si="234"/>
        <v>3259750</v>
      </c>
      <c r="AO1539" s="18"/>
      <c r="AP1539" s="15"/>
      <c r="AQ1539" s="43" t="str">
        <f t="shared" si="235"/>
        <v>MENOR</v>
      </c>
      <c r="AR1539" s="44">
        <f t="shared" si="236"/>
        <v>3281850</v>
      </c>
      <c r="AS1539" s="44">
        <f t="shared" si="237"/>
        <v>3281850</v>
      </c>
      <c r="AT1539" s="44">
        <f t="shared" si="238"/>
        <v>3259750</v>
      </c>
      <c r="AU1539" s="44">
        <f t="shared" si="239"/>
        <v>3259750</v>
      </c>
      <c r="AV1539" s="45" t="b">
        <f t="shared" si="240"/>
        <v>1</v>
      </c>
      <c r="AW1539" s="45" t="b">
        <f t="shared" si="241"/>
        <v>0</v>
      </c>
      <c r="AX1539" s="45"/>
    </row>
    <row r="1540" spans="1:50" s="36" customFormat="1" ht="27.75" customHeight="1" x14ac:dyDescent="0.15">
      <c r="A1540" s="36" t="str">
        <f t="shared" ref="A1540:A1603" si="244">+D1540&amp;L1540</f>
        <v>DISWIFARMA104030109</v>
      </c>
      <c r="B1540" s="36" t="b">
        <f>+A1540='[1]Anexo 9'!A1540</f>
        <v>1</v>
      </c>
      <c r="C1540" s="18">
        <v>900928616</v>
      </c>
      <c r="D1540" s="18" t="s">
        <v>3861</v>
      </c>
      <c r="E1540" s="15" t="s">
        <v>61</v>
      </c>
      <c r="F1540" s="15" t="s">
        <v>62</v>
      </c>
      <c r="G1540" s="15" t="s">
        <v>3155</v>
      </c>
      <c r="H1540" s="15" t="s">
        <v>3155</v>
      </c>
      <c r="I1540" s="15" t="s">
        <v>3155</v>
      </c>
      <c r="J1540" s="15">
        <v>3</v>
      </c>
      <c r="K1540" s="15" t="s">
        <v>3155</v>
      </c>
      <c r="L1540" s="15">
        <v>104030109</v>
      </c>
      <c r="M1540" s="15" t="s">
        <v>4141</v>
      </c>
      <c r="N1540" s="15" t="s">
        <v>1436</v>
      </c>
      <c r="O1540" s="18" t="s">
        <v>4141</v>
      </c>
      <c r="P1540" s="22" t="s">
        <v>73</v>
      </c>
      <c r="Q1540" s="15" t="s">
        <v>5643</v>
      </c>
      <c r="R1540" s="18" t="s">
        <v>5763</v>
      </c>
      <c r="S1540" s="22" t="b">
        <f t="shared" si="243"/>
        <v>0</v>
      </c>
      <c r="T1540" s="18" t="s">
        <v>6343</v>
      </c>
      <c r="U1540" s="18" t="s">
        <v>5763</v>
      </c>
      <c r="V1540" s="15"/>
      <c r="W1540" s="18" t="s">
        <v>2464</v>
      </c>
      <c r="X1540" s="18"/>
      <c r="Y1540" s="15" t="s">
        <v>73</v>
      </c>
      <c r="Z1540" s="18" t="s">
        <v>2381</v>
      </c>
      <c r="AA1540" s="18" t="s">
        <v>71</v>
      </c>
      <c r="AB1540" s="18" t="s">
        <v>6784</v>
      </c>
      <c r="AC1540" s="67" t="str">
        <f>+VLOOKUP("*"&amp;L1540&amp;"*",'[2]REGISTROS SANITARIOS'!$D$1304:$E$1344,2,FALSE)</f>
        <v>SI</v>
      </c>
      <c r="AD1540" s="22" t="s">
        <v>1025</v>
      </c>
      <c r="AE1540" s="16">
        <v>45273</v>
      </c>
      <c r="AF1540" s="34" t="s">
        <v>73</v>
      </c>
      <c r="AG1540" s="24">
        <v>19973372</v>
      </c>
      <c r="AH1540" s="18">
        <v>3</v>
      </c>
      <c r="AI1540" s="18" t="s">
        <v>1049</v>
      </c>
      <c r="AJ1540" s="17">
        <v>2200</v>
      </c>
      <c r="AK1540" s="25">
        <v>2000</v>
      </c>
      <c r="AL1540" s="25">
        <v>141</v>
      </c>
      <c r="AM1540" s="35">
        <v>0</v>
      </c>
      <c r="AN1540" s="49">
        <f t="shared" ref="AN1540:AN1603" si="245">+AL1540*((1+AM1540)*AK1540)</f>
        <v>282000</v>
      </c>
      <c r="AO1540" s="18" t="s">
        <v>45</v>
      </c>
      <c r="AP1540" s="15"/>
      <c r="AQ1540" s="43" t="str">
        <f t="shared" ref="AQ1540:AQ1603" si="246">+IF(AK1540="","NO INDICA",IF(AJ1540=AK1540,"SI",IF(AK1540&gt;AJ1540,"MAYOR",IF(AK1540&lt;AJ1540,"MENOR"))))</f>
        <v>MENOR</v>
      </c>
      <c r="AR1540" s="44">
        <f t="shared" ref="AR1540:AR1603" si="247">+AJ1540*(AL1540*(1+AM1540))</f>
        <v>310200</v>
      </c>
      <c r="AS1540" s="44">
        <f t="shared" ref="AS1540:AS1603" si="248">+AJ1540*AL1540</f>
        <v>310200</v>
      </c>
      <c r="AT1540" s="44">
        <f t="shared" ref="AT1540:AT1603" si="249">+AL1540*AK1540</f>
        <v>282000</v>
      </c>
      <c r="AU1540" s="44">
        <f t="shared" ref="AU1540:AU1603" si="250">+AK1540*(AL1540*(1+AM1540))</f>
        <v>282000</v>
      </c>
      <c r="AV1540" s="45" t="b">
        <f t="shared" ref="AV1540:AV1603" si="251">+IFERROR(AU1540=AN1540,"FALSO")</f>
        <v>1</v>
      </c>
      <c r="AW1540" s="45" t="b">
        <f t="shared" ref="AW1540:AW1603" si="252">+AS1540=AN1540</f>
        <v>0</v>
      </c>
      <c r="AX1540" s="45"/>
    </row>
    <row r="1541" spans="1:50" s="36" customFormat="1" ht="27.75" customHeight="1" x14ac:dyDescent="0.15">
      <c r="A1541" s="36" t="str">
        <f t="shared" si="244"/>
        <v>DISWIFARMA105010609</v>
      </c>
      <c r="B1541" s="36" t="b">
        <f>+A1541='[1]Anexo 9'!A1541</f>
        <v>1</v>
      </c>
      <c r="C1541" s="18">
        <v>900928616</v>
      </c>
      <c r="D1541" s="18" t="s">
        <v>3861</v>
      </c>
      <c r="E1541" s="15" t="s">
        <v>61</v>
      </c>
      <c r="F1541" s="15" t="s">
        <v>62</v>
      </c>
      <c r="G1541" s="15" t="s">
        <v>3155</v>
      </c>
      <c r="H1541" s="15" t="s">
        <v>3155</v>
      </c>
      <c r="I1541" s="15" t="s">
        <v>3155</v>
      </c>
      <c r="J1541" s="15">
        <v>6</v>
      </c>
      <c r="K1541" s="15" t="s">
        <v>3155</v>
      </c>
      <c r="L1541" s="15">
        <v>105010609</v>
      </c>
      <c r="M1541" s="15" t="s">
        <v>2026</v>
      </c>
      <c r="N1541" s="15" t="s">
        <v>1411</v>
      </c>
      <c r="O1541" s="18" t="s">
        <v>2026</v>
      </c>
      <c r="P1541" s="22" t="s">
        <v>73</v>
      </c>
      <c r="Q1541" s="15" t="s">
        <v>1413</v>
      </c>
      <c r="R1541" s="18" t="s">
        <v>5764</v>
      </c>
      <c r="S1541" s="22" t="b">
        <f t="shared" si="243"/>
        <v>0</v>
      </c>
      <c r="T1541" s="18" t="s">
        <v>6344</v>
      </c>
      <c r="U1541" s="18" t="s">
        <v>5764</v>
      </c>
      <c r="V1541" s="15"/>
      <c r="W1541" s="18" t="s">
        <v>6345</v>
      </c>
      <c r="X1541" s="18"/>
      <c r="Y1541" s="15" t="s">
        <v>73</v>
      </c>
      <c r="Z1541" s="18" t="s">
        <v>7132</v>
      </c>
      <c r="AA1541" s="18" t="s">
        <v>71</v>
      </c>
      <c r="AB1541" s="18" t="s">
        <v>3495</v>
      </c>
      <c r="AC1541" s="67" t="str">
        <f>+VLOOKUP("*"&amp;L1541&amp;"*",'[2]REGISTROS SANITARIOS'!$D$1304:$E$1344,2,FALSE)</f>
        <v>SI</v>
      </c>
      <c r="AD1541" s="22" t="s">
        <v>1025</v>
      </c>
      <c r="AE1541" s="16">
        <v>45131</v>
      </c>
      <c r="AF1541" s="34" t="s">
        <v>73</v>
      </c>
      <c r="AG1541" s="24">
        <v>20025310</v>
      </c>
      <c r="AH1541" s="18">
        <v>9</v>
      </c>
      <c r="AI1541" s="18" t="s">
        <v>1049</v>
      </c>
      <c r="AJ1541" s="17">
        <v>550000</v>
      </c>
      <c r="AK1541" s="25">
        <v>549900</v>
      </c>
      <c r="AL1541" s="25">
        <v>122</v>
      </c>
      <c r="AM1541" s="35">
        <v>0</v>
      </c>
      <c r="AN1541" s="49">
        <f t="shared" si="245"/>
        <v>67087800</v>
      </c>
      <c r="AO1541" s="18"/>
      <c r="AP1541" s="15"/>
      <c r="AQ1541" s="43" t="str">
        <f t="shared" si="246"/>
        <v>MENOR</v>
      </c>
      <c r="AR1541" s="44">
        <f t="shared" si="247"/>
        <v>67100000</v>
      </c>
      <c r="AS1541" s="44">
        <f t="shared" si="248"/>
        <v>67100000</v>
      </c>
      <c r="AT1541" s="44">
        <f t="shared" si="249"/>
        <v>67087800</v>
      </c>
      <c r="AU1541" s="44">
        <f t="shared" si="250"/>
        <v>67087800</v>
      </c>
      <c r="AV1541" s="45" t="b">
        <f t="shared" si="251"/>
        <v>1</v>
      </c>
      <c r="AW1541" s="45" t="b">
        <f t="shared" si="252"/>
        <v>0</v>
      </c>
      <c r="AX1541" s="45"/>
    </row>
    <row r="1542" spans="1:50" s="36" customFormat="1" ht="27.75" customHeight="1" x14ac:dyDescent="0.15">
      <c r="A1542" s="36" t="str">
        <f t="shared" si="244"/>
        <v>DISWIFARMA105010709</v>
      </c>
      <c r="B1542" s="36" t="b">
        <f>+A1542='[1]Anexo 9'!A1542</f>
        <v>1</v>
      </c>
      <c r="C1542" s="18">
        <v>900928616</v>
      </c>
      <c r="D1542" s="18" t="s">
        <v>3861</v>
      </c>
      <c r="E1542" s="15" t="s">
        <v>61</v>
      </c>
      <c r="F1542" s="15" t="s">
        <v>62</v>
      </c>
      <c r="G1542" s="15" t="s">
        <v>3155</v>
      </c>
      <c r="H1542" s="15" t="s">
        <v>3155</v>
      </c>
      <c r="I1542" s="15" t="s">
        <v>3155</v>
      </c>
      <c r="J1542" s="15">
        <v>7</v>
      </c>
      <c r="K1542" s="15" t="s">
        <v>3155</v>
      </c>
      <c r="L1542" s="15">
        <v>105010709</v>
      </c>
      <c r="M1542" s="15" t="s">
        <v>2029</v>
      </c>
      <c r="N1542" s="15" t="s">
        <v>1436</v>
      </c>
      <c r="O1542" s="18" t="s">
        <v>2029</v>
      </c>
      <c r="P1542" s="22" t="s">
        <v>73</v>
      </c>
      <c r="Q1542" s="15" t="s">
        <v>1822</v>
      </c>
      <c r="R1542" s="18" t="s">
        <v>5765</v>
      </c>
      <c r="S1542" s="22" t="b">
        <f t="shared" si="243"/>
        <v>0</v>
      </c>
      <c r="T1542" s="18" t="s">
        <v>6343</v>
      </c>
      <c r="U1542" s="18" t="s">
        <v>5765</v>
      </c>
      <c r="V1542" s="15"/>
      <c r="W1542" s="18" t="s">
        <v>1707</v>
      </c>
      <c r="X1542" s="18"/>
      <c r="Y1542" s="15" t="s">
        <v>73</v>
      </c>
      <c r="Z1542" s="18" t="s">
        <v>3449</v>
      </c>
      <c r="AA1542" s="18" t="s">
        <v>71</v>
      </c>
      <c r="AB1542" s="18" t="s">
        <v>2031</v>
      </c>
      <c r="AC1542" s="67" t="str">
        <f>+VLOOKUP("*"&amp;L1542&amp;"*",'[2]REGISTROS SANITARIOS'!$D$1304:$E$1344,2,FALSE)</f>
        <v>SI</v>
      </c>
      <c r="AD1542" s="22" t="s">
        <v>1025</v>
      </c>
      <c r="AE1542" s="16">
        <v>44964</v>
      </c>
      <c r="AF1542" s="34" t="s">
        <v>73</v>
      </c>
      <c r="AG1542" s="24">
        <v>55895</v>
      </c>
      <c r="AH1542" s="18">
        <v>6</v>
      </c>
      <c r="AI1542" s="18" t="s">
        <v>1049</v>
      </c>
      <c r="AJ1542" s="17">
        <v>3410000</v>
      </c>
      <c r="AK1542" s="25">
        <v>3409800</v>
      </c>
      <c r="AL1542" s="25">
        <v>16</v>
      </c>
      <c r="AM1542" s="35">
        <v>0</v>
      </c>
      <c r="AN1542" s="49">
        <f t="shared" si="245"/>
        <v>54556800</v>
      </c>
      <c r="AO1542" s="18"/>
      <c r="AP1542" s="15"/>
      <c r="AQ1542" s="43" t="str">
        <f t="shared" si="246"/>
        <v>MENOR</v>
      </c>
      <c r="AR1542" s="44">
        <f t="shared" si="247"/>
        <v>54560000</v>
      </c>
      <c r="AS1542" s="44">
        <f t="shared" si="248"/>
        <v>54560000</v>
      </c>
      <c r="AT1542" s="44">
        <f t="shared" si="249"/>
        <v>54556800</v>
      </c>
      <c r="AU1542" s="44">
        <f t="shared" si="250"/>
        <v>54556800</v>
      </c>
      <c r="AV1542" s="45" t="b">
        <f t="shared" si="251"/>
        <v>1</v>
      </c>
      <c r="AW1542" s="45" t="b">
        <f t="shared" si="252"/>
        <v>0</v>
      </c>
      <c r="AX1542" s="45"/>
    </row>
    <row r="1543" spans="1:50" s="36" customFormat="1" ht="27.75" customHeight="1" x14ac:dyDescent="0.15">
      <c r="A1543" s="36" t="str">
        <f t="shared" si="244"/>
        <v>DISWIFARMA105021609</v>
      </c>
      <c r="B1543" s="36" t="b">
        <f>+A1543='[1]Anexo 9'!A1543</f>
        <v>1</v>
      </c>
      <c r="C1543" s="18">
        <v>900928616</v>
      </c>
      <c r="D1543" s="18" t="s">
        <v>3861</v>
      </c>
      <c r="E1543" s="15" t="s">
        <v>61</v>
      </c>
      <c r="F1543" s="15" t="s">
        <v>62</v>
      </c>
      <c r="G1543" s="15" t="s">
        <v>3155</v>
      </c>
      <c r="H1543" s="15" t="s">
        <v>3155</v>
      </c>
      <c r="I1543" s="15" t="s">
        <v>3155</v>
      </c>
      <c r="J1543" s="15">
        <v>7</v>
      </c>
      <c r="K1543" s="15" t="s">
        <v>3155</v>
      </c>
      <c r="L1543" s="15">
        <v>105021609</v>
      </c>
      <c r="M1543" s="15" t="s">
        <v>2046</v>
      </c>
      <c r="N1543" s="15" t="s">
        <v>1436</v>
      </c>
      <c r="O1543" s="18" t="s">
        <v>2046</v>
      </c>
      <c r="P1543" s="22" t="s">
        <v>73</v>
      </c>
      <c r="Q1543" s="15" t="s">
        <v>1822</v>
      </c>
      <c r="R1543" s="18" t="s">
        <v>5765</v>
      </c>
      <c r="S1543" s="22" t="b">
        <f t="shared" si="243"/>
        <v>0</v>
      </c>
      <c r="T1543" s="18" t="s">
        <v>6343</v>
      </c>
      <c r="U1543" s="18" t="s">
        <v>5765</v>
      </c>
      <c r="V1543" s="15"/>
      <c r="W1543" s="18" t="s">
        <v>2048</v>
      </c>
      <c r="X1543" s="18"/>
      <c r="Y1543" s="15" t="s">
        <v>73</v>
      </c>
      <c r="Z1543" s="18" t="s">
        <v>6192</v>
      </c>
      <c r="AA1543" s="18" t="s">
        <v>71</v>
      </c>
      <c r="AB1543" s="18" t="s">
        <v>6786</v>
      </c>
      <c r="AC1543" s="67" t="str">
        <f>+VLOOKUP("*"&amp;L1543&amp;"*",'[2]REGISTROS SANITARIOS'!$D$1304:$E$1344,2,FALSE)</f>
        <v>SI</v>
      </c>
      <c r="AD1543" s="22" t="s">
        <v>1025</v>
      </c>
      <c r="AE1543" s="16" t="s">
        <v>7908</v>
      </c>
      <c r="AF1543" s="34" t="s">
        <v>8814</v>
      </c>
      <c r="AG1543" s="24">
        <v>19976470</v>
      </c>
      <c r="AH1543" s="18">
        <v>3</v>
      </c>
      <c r="AI1543" s="18" t="s">
        <v>1049</v>
      </c>
      <c r="AJ1543" s="17">
        <v>1842500</v>
      </c>
      <c r="AK1543" s="25">
        <v>1842300</v>
      </c>
      <c r="AL1543" s="25">
        <v>30</v>
      </c>
      <c r="AM1543" s="35">
        <v>0</v>
      </c>
      <c r="AN1543" s="49">
        <f t="shared" si="245"/>
        <v>55269000</v>
      </c>
      <c r="AO1543" s="18"/>
      <c r="AP1543" s="15"/>
      <c r="AQ1543" s="43" t="str">
        <f t="shared" si="246"/>
        <v>MENOR</v>
      </c>
      <c r="AR1543" s="44">
        <f t="shared" si="247"/>
        <v>55275000</v>
      </c>
      <c r="AS1543" s="44">
        <f t="shared" si="248"/>
        <v>55275000</v>
      </c>
      <c r="AT1543" s="44">
        <f t="shared" si="249"/>
        <v>55269000</v>
      </c>
      <c r="AU1543" s="44">
        <f t="shared" si="250"/>
        <v>55269000</v>
      </c>
      <c r="AV1543" s="45" t="b">
        <f t="shared" si="251"/>
        <v>1</v>
      </c>
      <c r="AW1543" s="45" t="b">
        <f t="shared" si="252"/>
        <v>0</v>
      </c>
      <c r="AX1543" s="45"/>
    </row>
    <row r="1544" spans="1:50" s="36" customFormat="1" ht="27.75" customHeight="1" x14ac:dyDescent="0.15">
      <c r="A1544" s="36" t="str">
        <f t="shared" si="244"/>
        <v>DISWIFARMA105031809</v>
      </c>
      <c r="B1544" s="36" t="b">
        <f>+A1544='[1]Anexo 9'!A1544</f>
        <v>1</v>
      </c>
      <c r="C1544" s="18">
        <v>900928616</v>
      </c>
      <c r="D1544" s="18" t="s">
        <v>3861</v>
      </c>
      <c r="E1544" s="15" t="s">
        <v>61</v>
      </c>
      <c r="F1544" s="15" t="s">
        <v>62</v>
      </c>
      <c r="G1544" s="15" t="s">
        <v>3155</v>
      </c>
      <c r="H1544" s="15" t="s">
        <v>3155</v>
      </c>
      <c r="I1544" s="15" t="s">
        <v>3155</v>
      </c>
      <c r="J1544" s="15">
        <v>6</v>
      </c>
      <c r="K1544" s="15" t="s">
        <v>3155</v>
      </c>
      <c r="L1544" s="15">
        <v>105031809</v>
      </c>
      <c r="M1544" s="15" t="s">
        <v>2079</v>
      </c>
      <c r="N1544" s="15" t="s">
        <v>1436</v>
      </c>
      <c r="O1544" s="18" t="s">
        <v>2079</v>
      </c>
      <c r="P1544" s="22" t="s">
        <v>73</v>
      </c>
      <c r="Q1544" s="15" t="s">
        <v>2081</v>
      </c>
      <c r="R1544" s="18" t="s">
        <v>5766</v>
      </c>
      <c r="S1544" s="22" t="b">
        <f t="shared" si="243"/>
        <v>0</v>
      </c>
      <c r="T1544" s="18" t="s">
        <v>6346</v>
      </c>
      <c r="U1544" s="18" t="s">
        <v>5766</v>
      </c>
      <c r="V1544" s="15"/>
      <c r="W1544" s="18" t="s">
        <v>6192</v>
      </c>
      <c r="X1544" s="18"/>
      <c r="Y1544" s="15" t="s">
        <v>73</v>
      </c>
      <c r="Z1544" s="18" t="s">
        <v>6192</v>
      </c>
      <c r="AA1544" s="18" t="s">
        <v>71</v>
      </c>
      <c r="AB1544" s="18" t="s">
        <v>2082</v>
      </c>
      <c r="AC1544" s="67" t="str">
        <f>+VLOOKUP("*"&amp;L1544&amp;"*",'[2]REGISTROS SANITARIOS'!$D$1304:$E$1344,2,FALSE)</f>
        <v>SI</v>
      </c>
      <c r="AD1544" s="22" t="s">
        <v>1025</v>
      </c>
      <c r="AE1544" s="16">
        <v>44767</v>
      </c>
      <c r="AF1544" s="34" t="s">
        <v>73</v>
      </c>
      <c r="AG1544" s="24">
        <v>19965499</v>
      </c>
      <c r="AH1544" s="18">
        <v>11</v>
      </c>
      <c r="AI1544" s="18" t="s">
        <v>1049</v>
      </c>
      <c r="AJ1544" s="17">
        <v>6600000</v>
      </c>
      <c r="AK1544" s="25">
        <v>6599700</v>
      </c>
      <c r="AL1544" s="25">
        <v>42</v>
      </c>
      <c r="AM1544" s="35">
        <v>0</v>
      </c>
      <c r="AN1544" s="49">
        <f t="shared" si="245"/>
        <v>277187400</v>
      </c>
      <c r="AO1544" s="18"/>
      <c r="AP1544" s="15"/>
      <c r="AQ1544" s="43" t="str">
        <f t="shared" si="246"/>
        <v>MENOR</v>
      </c>
      <c r="AR1544" s="44">
        <f t="shared" si="247"/>
        <v>277200000</v>
      </c>
      <c r="AS1544" s="44">
        <f t="shared" si="248"/>
        <v>277200000</v>
      </c>
      <c r="AT1544" s="44">
        <f t="shared" si="249"/>
        <v>277187400</v>
      </c>
      <c r="AU1544" s="44">
        <f t="shared" si="250"/>
        <v>277187400</v>
      </c>
      <c r="AV1544" s="45" t="b">
        <f t="shared" si="251"/>
        <v>1</v>
      </c>
      <c r="AW1544" s="45" t="b">
        <f t="shared" si="252"/>
        <v>0</v>
      </c>
      <c r="AX1544" s="45"/>
    </row>
    <row r="1545" spans="1:50" s="36" customFormat="1" ht="27.75" customHeight="1" x14ac:dyDescent="0.15">
      <c r="A1545" s="36" t="str">
        <f t="shared" si="244"/>
        <v>DISWIFARMA105040203</v>
      </c>
      <c r="B1545" s="36" t="b">
        <f>+A1545='[1]Anexo 9'!A1545</f>
        <v>1</v>
      </c>
      <c r="C1545" s="18">
        <v>900928616</v>
      </c>
      <c r="D1545" s="18" t="s">
        <v>3861</v>
      </c>
      <c r="E1545" s="15" t="s">
        <v>61</v>
      </c>
      <c r="F1545" s="15" t="s">
        <v>62</v>
      </c>
      <c r="G1545" s="15" t="s">
        <v>3155</v>
      </c>
      <c r="H1545" s="15" t="s">
        <v>3155</v>
      </c>
      <c r="I1545" s="15" t="s">
        <v>3155</v>
      </c>
      <c r="J1545" s="15">
        <v>6</v>
      </c>
      <c r="K1545" s="15" t="s">
        <v>3155</v>
      </c>
      <c r="L1545" s="15">
        <v>105040203</v>
      </c>
      <c r="M1545" s="15" t="s">
        <v>2087</v>
      </c>
      <c r="N1545" s="15" t="s">
        <v>64</v>
      </c>
      <c r="O1545" s="18" t="s">
        <v>2087</v>
      </c>
      <c r="P1545" s="22" t="s">
        <v>73</v>
      </c>
      <c r="Q1545" s="15" t="s">
        <v>76</v>
      </c>
      <c r="R1545" s="18" t="s">
        <v>2390</v>
      </c>
      <c r="S1545" s="22" t="b">
        <f t="shared" si="243"/>
        <v>0</v>
      </c>
      <c r="T1545" s="18" t="s">
        <v>1049</v>
      </c>
      <c r="U1545" s="18" t="s">
        <v>6347</v>
      </c>
      <c r="V1545" s="15"/>
      <c r="W1545" s="18" t="s">
        <v>2269</v>
      </c>
      <c r="X1545" s="18"/>
      <c r="Y1545" s="15" t="s">
        <v>73</v>
      </c>
      <c r="Z1545" s="18" t="s">
        <v>6349</v>
      </c>
      <c r="AA1545" s="18" t="s">
        <v>71</v>
      </c>
      <c r="AB1545" s="18" t="s">
        <v>6788</v>
      </c>
      <c r="AC1545" s="67" t="str">
        <f>+VLOOKUP("*"&amp;L1545&amp;"*",'[2]REGISTROS SANITARIOS'!$D$1304:$E$1344,2,FALSE)</f>
        <v>SI</v>
      </c>
      <c r="AD1545" s="22" t="s">
        <v>1025</v>
      </c>
      <c r="AE1545" s="16">
        <v>45019</v>
      </c>
      <c r="AF1545" s="34" t="s">
        <v>73</v>
      </c>
      <c r="AG1545" s="24">
        <v>19914227</v>
      </c>
      <c r="AH1545" s="18">
        <v>5</v>
      </c>
      <c r="AI1545" s="18" t="s">
        <v>1049</v>
      </c>
      <c r="AJ1545" s="17">
        <v>22000</v>
      </c>
      <c r="AK1545" s="25">
        <v>22000</v>
      </c>
      <c r="AL1545" s="25">
        <v>259</v>
      </c>
      <c r="AM1545" s="35">
        <v>0</v>
      </c>
      <c r="AN1545" s="49">
        <f t="shared" si="245"/>
        <v>5698000</v>
      </c>
      <c r="AO1545" s="18"/>
      <c r="AP1545" s="15"/>
      <c r="AQ1545" s="43" t="str">
        <f t="shared" si="246"/>
        <v>SI</v>
      </c>
      <c r="AR1545" s="44">
        <f t="shared" si="247"/>
        <v>5698000</v>
      </c>
      <c r="AS1545" s="44">
        <f t="shared" si="248"/>
        <v>5698000</v>
      </c>
      <c r="AT1545" s="44">
        <f t="shared" si="249"/>
        <v>5698000</v>
      </c>
      <c r="AU1545" s="44">
        <f t="shared" si="250"/>
        <v>5698000</v>
      </c>
      <c r="AV1545" s="45" t="b">
        <f t="shared" si="251"/>
        <v>1</v>
      </c>
      <c r="AW1545" s="45" t="b">
        <f t="shared" si="252"/>
        <v>1</v>
      </c>
      <c r="AX1545" s="45"/>
    </row>
    <row r="1546" spans="1:50" s="36" customFormat="1" ht="27.75" customHeight="1" x14ac:dyDescent="0.15">
      <c r="A1546" s="36" t="str">
        <f t="shared" si="244"/>
        <v>DISWIFARMA105040309</v>
      </c>
      <c r="B1546" s="36" t="b">
        <f>+A1546='[1]Anexo 9'!A1546</f>
        <v>1</v>
      </c>
      <c r="C1546" s="18">
        <v>900928616</v>
      </c>
      <c r="D1546" s="18" t="s">
        <v>3861</v>
      </c>
      <c r="E1546" s="15" t="s">
        <v>61</v>
      </c>
      <c r="F1546" s="15" t="s">
        <v>62</v>
      </c>
      <c r="G1546" s="15" t="s">
        <v>3155</v>
      </c>
      <c r="H1546" s="15" t="s">
        <v>3155</v>
      </c>
      <c r="I1546" s="15" t="s">
        <v>3155</v>
      </c>
      <c r="J1546" s="15">
        <v>7</v>
      </c>
      <c r="K1546" s="15" t="s">
        <v>3155</v>
      </c>
      <c r="L1546" s="15">
        <v>105040309</v>
      </c>
      <c r="M1546" s="15" t="s">
        <v>2089</v>
      </c>
      <c r="N1546" s="15" t="s">
        <v>1436</v>
      </c>
      <c r="O1546" s="18" t="s">
        <v>2089</v>
      </c>
      <c r="P1546" s="22" t="s">
        <v>73</v>
      </c>
      <c r="Q1546" s="15" t="s">
        <v>1822</v>
      </c>
      <c r="R1546" s="18" t="s">
        <v>5765</v>
      </c>
      <c r="S1546" s="22" t="b">
        <f t="shared" si="243"/>
        <v>0</v>
      </c>
      <c r="T1546" s="18" t="s">
        <v>6346</v>
      </c>
      <c r="U1546" s="18" t="s">
        <v>5765</v>
      </c>
      <c r="V1546" s="15"/>
      <c r="W1546" s="18" t="s">
        <v>1707</v>
      </c>
      <c r="X1546" s="18"/>
      <c r="Y1546" s="15" t="s">
        <v>73</v>
      </c>
      <c r="Z1546" s="18" t="s">
        <v>3449</v>
      </c>
      <c r="AA1546" s="18" t="s">
        <v>71</v>
      </c>
      <c r="AB1546" s="18" t="s">
        <v>2091</v>
      </c>
      <c r="AC1546" s="67" t="str">
        <f>+VLOOKUP("*"&amp;L1546&amp;"*",'[2]REGISTROS SANITARIOS'!$D$1304:$E$1344,2,FALSE)</f>
        <v>SI</v>
      </c>
      <c r="AD1546" s="22" t="s">
        <v>1025</v>
      </c>
      <c r="AE1546" s="16">
        <v>45611</v>
      </c>
      <c r="AF1546" s="34" t="s">
        <v>73</v>
      </c>
      <c r="AG1546" s="24">
        <v>42216</v>
      </c>
      <c r="AH1546" s="18">
        <v>13</v>
      </c>
      <c r="AI1546" s="18" t="s">
        <v>1049</v>
      </c>
      <c r="AJ1546" s="17">
        <v>1523500</v>
      </c>
      <c r="AK1546" s="25">
        <v>1523400</v>
      </c>
      <c r="AL1546" s="25">
        <v>32</v>
      </c>
      <c r="AM1546" s="35">
        <v>0</v>
      </c>
      <c r="AN1546" s="49">
        <f t="shared" si="245"/>
        <v>48748800</v>
      </c>
      <c r="AO1546" s="18"/>
      <c r="AP1546" s="15"/>
      <c r="AQ1546" s="43" t="str">
        <f t="shared" si="246"/>
        <v>MENOR</v>
      </c>
      <c r="AR1546" s="44">
        <f t="shared" si="247"/>
        <v>48752000</v>
      </c>
      <c r="AS1546" s="44">
        <f t="shared" si="248"/>
        <v>48752000</v>
      </c>
      <c r="AT1546" s="44">
        <f t="shared" si="249"/>
        <v>48748800</v>
      </c>
      <c r="AU1546" s="44">
        <f t="shared" si="250"/>
        <v>48748800</v>
      </c>
      <c r="AV1546" s="45" t="b">
        <f t="shared" si="251"/>
        <v>1</v>
      </c>
      <c r="AW1546" s="45" t="b">
        <f t="shared" si="252"/>
        <v>0</v>
      </c>
      <c r="AX1546" s="45"/>
    </row>
    <row r="1547" spans="1:50" s="36" customFormat="1" ht="27.75" customHeight="1" x14ac:dyDescent="0.15">
      <c r="A1547" s="36" t="str">
        <f t="shared" si="244"/>
        <v>DISWIFARMA105040509</v>
      </c>
      <c r="B1547" s="36" t="b">
        <f>+A1547='[1]Anexo 9'!A1547</f>
        <v>1</v>
      </c>
      <c r="C1547" s="18">
        <v>900928616</v>
      </c>
      <c r="D1547" s="18" t="s">
        <v>3861</v>
      </c>
      <c r="E1547" s="15" t="s">
        <v>61</v>
      </c>
      <c r="F1547" s="15" t="s">
        <v>62</v>
      </c>
      <c r="G1547" s="15" t="s">
        <v>3155</v>
      </c>
      <c r="H1547" s="15" t="s">
        <v>3155</v>
      </c>
      <c r="I1547" s="15" t="s">
        <v>3155</v>
      </c>
      <c r="J1547" s="15">
        <v>7</v>
      </c>
      <c r="K1547" s="15" t="s">
        <v>3155</v>
      </c>
      <c r="L1547" s="15">
        <v>105040509</v>
      </c>
      <c r="M1547" s="15" t="s">
        <v>2092</v>
      </c>
      <c r="N1547" s="15" t="s">
        <v>1436</v>
      </c>
      <c r="O1547" s="18" t="s">
        <v>2092</v>
      </c>
      <c r="P1547" s="22" t="s">
        <v>73</v>
      </c>
      <c r="Q1547" s="15" t="s">
        <v>1822</v>
      </c>
      <c r="R1547" s="18" t="s">
        <v>5765</v>
      </c>
      <c r="S1547" s="22" t="b">
        <f t="shared" si="243"/>
        <v>0</v>
      </c>
      <c r="T1547" s="18" t="s">
        <v>6346</v>
      </c>
      <c r="U1547" s="18" t="s">
        <v>5765</v>
      </c>
      <c r="V1547" s="15"/>
      <c r="W1547" s="18" t="s">
        <v>1707</v>
      </c>
      <c r="X1547" s="18"/>
      <c r="Y1547" s="15" t="s">
        <v>73</v>
      </c>
      <c r="Z1547" s="18" t="s">
        <v>3449</v>
      </c>
      <c r="AA1547" s="18" t="s">
        <v>71</v>
      </c>
      <c r="AB1547" s="18" t="s">
        <v>7133</v>
      </c>
      <c r="AC1547" s="67" t="str">
        <f>+VLOOKUP("*"&amp;L1547&amp;"*",'[2]REGISTROS SANITARIOS'!$D$1304:$E$1344,2,FALSE)</f>
        <v>SI</v>
      </c>
      <c r="AD1547" s="22" t="s">
        <v>1025</v>
      </c>
      <c r="AE1547" s="16" t="s">
        <v>7908</v>
      </c>
      <c r="AF1547" s="34" t="s">
        <v>8814</v>
      </c>
      <c r="AG1547" s="24">
        <v>212764</v>
      </c>
      <c r="AH1547" s="18">
        <v>10</v>
      </c>
      <c r="AI1547" s="18" t="s">
        <v>1049</v>
      </c>
      <c r="AJ1547" s="17">
        <v>2915000</v>
      </c>
      <c r="AK1547" s="25">
        <v>2914800</v>
      </c>
      <c r="AL1547" s="25">
        <v>18</v>
      </c>
      <c r="AM1547" s="35">
        <v>0</v>
      </c>
      <c r="AN1547" s="49">
        <f t="shared" si="245"/>
        <v>52466400</v>
      </c>
      <c r="AO1547" s="18"/>
      <c r="AP1547" s="15"/>
      <c r="AQ1547" s="43" t="str">
        <f t="shared" si="246"/>
        <v>MENOR</v>
      </c>
      <c r="AR1547" s="44">
        <f t="shared" si="247"/>
        <v>52470000</v>
      </c>
      <c r="AS1547" s="44">
        <f t="shared" si="248"/>
        <v>52470000</v>
      </c>
      <c r="AT1547" s="44">
        <f t="shared" si="249"/>
        <v>52466400</v>
      </c>
      <c r="AU1547" s="44">
        <f t="shared" si="250"/>
        <v>52466400</v>
      </c>
      <c r="AV1547" s="45" t="b">
        <f t="shared" si="251"/>
        <v>1</v>
      </c>
      <c r="AW1547" s="45" t="b">
        <f t="shared" si="252"/>
        <v>0</v>
      </c>
      <c r="AX1547" s="45"/>
    </row>
    <row r="1548" spans="1:50" s="36" customFormat="1" ht="27.75" customHeight="1" x14ac:dyDescent="0.15">
      <c r="A1548" s="36" t="str">
        <f t="shared" si="244"/>
        <v>DISWIFARMA106030103</v>
      </c>
      <c r="B1548" s="36" t="b">
        <f>+A1548='[1]Anexo 9'!A1548</f>
        <v>1</v>
      </c>
      <c r="C1548" s="18">
        <v>900928616</v>
      </c>
      <c r="D1548" s="18" t="s">
        <v>3861</v>
      </c>
      <c r="E1548" s="15" t="s">
        <v>61</v>
      </c>
      <c r="F1548" s="15" t="s">
        <v>62</v>
      </c>
      <c r="G1548" s="15" t="s">
        <v>3155</v>
      </c>
      <c r="H1548" s="15" t="s">
        <v>3155</v>
      </c>
      <c r="I1548" s="15" t="s">
        <v>3155</v>
      </c>
      <c r="J1548" s="15">
        <v>8</v>
      </c>
      <c r="K1548" s="15" t="s">
        <v>3155</v>
      </c>
      <c r="L1548" s="15">
        <v>106030103</v>
      </c>
      <c r="M1548" s="15" t="s">
        <v>63</v>
      </c>
      <c r="N1548" s="15" t="s">
        <v>64</v>
      </c>
      <c r="O1548" s="18" t="s">
        <v>63</v>
      </c>
      <c r="P1548" s="22" t="s">
        <v>73</v>
      </c>
      <c r="Q1548" s="15" t="s">
        <v>66</v>
      </c>
      <c r="R1548" s="18" t="s">
        <v>2390</v>
      </c>
      <c r="S1548" s="22" t="b">
        <f t="shared" si="243"/>
        <v>0</v>
      </c>
      <c r="T1548" s="18" t="s">
        <v>1049</v>
      </c>
      <c r="U1548" s="18" t="s">
        <v>6347</v>
      </c>
      <c r="V1548" s="15"/>
      <c r="W1548" s="18" t="s">
        <v>2269</v>
      </c>
      <c r="X1548" s="18"/>
      <c r="Y1548" s="15" t="s">
        <v>73</v>
      </c>
      <c r="Z1548" s="18" t="s">
        <v>6349</v>
      </c>
      <c r="AA1548" s="18" t="s">
        <v>71</v>
      </c>
      <c r="AB1548" s="18" t="s">
        <v>7134</v>
      </c>
      <c r="AC1548" s="67" t="str">
        <f>+VLOOKUP("*"&amp;L1548&amp;"*",'[2]REGISTROS SANITARIOS'!$D$1304:$E$1344,2,FALSE)</f>
        <v>SI</v>
      </c>
      <c r="AD1548" s="22" t="s">
        <v>1025</v>
      </c>
      <c r="AE1548" s="16">
        <v>45883</v>
      </c>
      <c r="AF1548" s="34" t="s">
        <v>73</v>
      </c>
      <c r="AG1548" s="24">
        <v>19993923</v>
      </c>
      <c r="AH1548" s="18">
        <v>6</v>
      </c>
      <c r="AI1548" s="18" t="s">
        <v>1049</v>
      </c>
      <c r="AJ1548" s="17">
        <v>23100</v>
      </c>
      <c r="AK1548" s="25">
        <v>23100</v>
      </c>
      <c r="AL1548" s="25">
        <v>318</v>
      </c>
      <c r="AM1548" s="35">
        <v>0</v>
      </c>
      <c r="AN1548" s="49">
        <f t="shared" si="245"/>
        <v>7345800</v>
      </c>
      <c r="AO1548" s="18"/>
      <c r="AP1548" s="15"/>
      <c r="AQ1548" s="43" t="str">
        <f t="shared" si="246"/>
        <v>SI</v>
      </c>
      <c r="AR1548" s="44">
        <f t="shared" si="247"/>
        <v>7345800</v>
      </c>
      <c r="AS1548" s="44">
        <f t="shared" si="248"/>
        <v>7345800</v>
      </c>
      <c r="AT1548" s="44">
        <f t="shared" si="249"/>
        <v>7345800</v>
      </c>
      <c r="AU1548" s="44">
        <f t="shared" si="250"/>
        <v>7345800</v>
      </c>
      <c r="AV1548" s="45" t="b">
        <f t="shared" si="251"/>
        <v>1</v>
      </c>
      <c r="AW1548" s="45" t="b">
        <f t="shared" si="252"/>
        <v>1</v>
      </c>
      <c r="AX1548" s="45"/>
    </row>
    <row r="1549" spans="1:50" s="36" customFormat="1" ht="27.75" customHeight="1" x14ac:dyDescent="0.15">
      <c r="A1549" s="36" t="str">
        <f t="shared" si="244"/>
        <v>DISWIFARMA106040103</v>
      </c>
      <c r="B1549" s="36" t="b">
        <f>+A1549='[1]Anexo 9'!A1549</f>
        <v>1</v>
      </c>
      <c r="C1549" s="18">
        <v>900928616</v>
      </c>
      <c r="D1549" s="18" t="s">
        <v>3861</v>
      </c>
      <c r="E1549" s="15" t="s">
        <v>61</v>
      </c>
      <c r="F1549" s="15" t="s">
        <v>62</v>
      </c>
      <c r="G1549" s="15" t="s">
        <v>3155</v>
      </c>
      <c r="H1549" s="15" t="s">
        <v>3155</v>
      </c>
      <c r="I1549" s="15" t="s">
        <v>3155</v>
      </c>
      <c r="J1549" s="15">
        <v>6</v>
      </c>
      <c r="K1549" s="15" t="s">
        <v>3155</v>
      </c>
      <c r="L1549" s="15">
        <v>106040103</v>
      </c>
      <c r="M1549" s="15" t="s">
        <v>2146</v>
      </c>
      <c r="N1549" s="15" t="s">
        <v>64</v>
      </c>
      <c r="O1549" s="18" t="s">
        <v>2146</v>
      </c>
      <c r="P1549" s="22" t="s">
        <v>73</v>
      </c>
      <c r="Q1549" s="15" t="s">
        <v>66</v>
      </c>
      <c r="R1549" s="18" t="s">
        <v>2390</v>
      </c>
      <c r="S1549" s="22" t="b">
        <f t="shared" si="243"/>
        <v>0</v>
      </c>
      <c r="T1549" s="18" t="s">
        <v>1049</v>
      </c>
      <c r="U1549" s="18" t="s">
        <v>6347</v>
      </c>
      <c r="V1549" s="15"/>
      <c r="W1549" s="18" t="s">
        <v>2269</v>
      </c>
      <c r="X1549" s="18"/>
      <c r="Y1549" s="15" t="s">
        <v>73</v>
      </c>
      <c r="Z1549" s="18" t="s">
        <v>6349</v>
      </c>
      <c r="AA1549" s="18" t="s">
        <v>71</v>
      </c>
      <c r="AB1549" s="18" t="s">
        <v>7135</v>
      </c>
      <c r="AC1549" s="67" t="str">
        <f>+VLOOKUP("*"&amp;L1549&amp;"*",'[2]REGISTROS SANITARIOS'!$D$1304:$E$1344,2,FALSE)</f>
        <v>SI</v>
      </c>
      <c r="AD1549" s="22" t="s">
        <v>1025</v>
      </c>
      <c r="AE1549" s="16">
        <v>45323</v>
      </c>
      <c r="AF1549" s="34" t="s">
        <v>73</v>
      </c>
      <c r="AG1549" s="24">
        <v>19997616</v>
      </c>
      <c r="AH1549" s="18">
        <v>7</v>
      </c>
      <c r="AI1549" s="18" t="s">
        <v>1049</v>
      </c>
      <c r="AJ1549" s="17">
        <v>8250</v>
      </c>
      <c r="AK1549" s="25">
        <v>8200</v>
      </c>
      <c r="AL1549" s="25">
        <v>820</v>
      </c>
      <c r="AM1549" s="35">
        <v>0</v>
      </c>
      <c r="AN1549" s="49">
        <f t="shared" si="245"/>
        <v>6724000</v>
      </c>
      <c r="AO1549" s="18"/>
      <c r="AP1549" s="15"/>
      <c r="AQ1549" s="43" t="str">
        <f t="shared" si="246"/>
        <v>MENOR</v>
      </c>
      <c r="AR1549" s="44">
        <f t="shared" si="247"/>
        <v>6765000</v>
      </c>
      <c r="AS1549" s="44">
        <f t="shared" si="248"/>
        <v>6765000</v>
      </c>
      <c r="AT1549" s="44">
        <f t="shared" si="249"/>
        <v>6724000</v>
      </c>
      <c r="AU1549" s="44">
        <f t="shared" si="250"/>
        <v>6724000</v>
      </c>
      <c r="AV1549" s="45" t="b">
        <f t="shared" si="251"/>
        <v>1</v>
      </c>
      <c r="AW1549" s="45" t="b">
        <f t="shared" si="252"/>
        <v>0</v>
      </c>
      <c r="AX1549" s="45"/>
    </row>
    <row r="1550" spans="1:50" s="36" customFormat="1" ht="27.75" customHeight="1" x14ac:dyDescent="0.15">
      <c r="A1550" s="36" t="str">
        <f t="shared" si="244"/>
        <v>DISWIFARMA106070503</v>
      </c>
      <c r="B1550" s="36" t="b">
        <f>+A1550='[1]Anexo 9'!A1550</f>
        <v>1</v>
      </c>
      <c r="C1550" s="18">
        <v>900928616</v>
      </c>
      <c r="D1550" s="18" t="s">
        <v>3861</v>
      </c>
      <c r="E1550" s="15" t="s">
        <v>61</v>
      </c>
      <c r="F1550" s="15" t="s">
        <v>1795</v>
      </c>
      <c r="G1550" s="15">
        <f>+VLOOKUP(F1550,[3]Sheet1!$E$3:$G$74,3,FALSE)</f>
        <v>4</v>
      </c>
      <c r="H1550" s="15">
        <f>+VLOOKUP(D1550&amp;F1550,'TD para paquetes'!$E$3:$I$441,5,FALSE)</f>
        <v>2</v>
      </c>
      <c r="I1550" s="15" t="s">
        <v>44</v>
      </c>
      <c r="J1550" s="15">
        <v>6</v>
      </c>
      <c r="K1550" s="15">
        <v>4</v>
      </c>
      <c r="L1550" s="15">
        <v>106070503</v>
      </c>
      <c r="M1550" s="15" t="s">
        <v>1804</v>
      </c>
      <c r="N1550" s="15" t="s">
        <v>80</v>
      </c>
      <c r="O1550" s="18" t="s">
        <v>1804</v>
      </c>
      <c r="P1550" s="22" t="s">
        <v>73</v>
      </c>
      <c r="Q1550" s="15" t="s">
        <v>1798</v>
      </c>
      <c r="R1550" s="18" t="s">
        <v>1798</v>
      </c>
      <c r="S1550" s="22" t="s">
        <v>73</v>
      </c>
      <c r="T1550" s="18" t="s">
        <v>1049</v>
      </c>
      <c r="U1550" s="18" t="s">
        <v>1798</v>
      </c>
      <c r="V1550" s="15"/>
      <c r="W1550" s="18" t="s">
        <v>1806</v>
      </c>
      <c r="X1550" s="18"/>
      <c r="Y1550" s="15" t="s">
        <v>73</v>
      </c>
      <c r="Z1550" s="18" t="s">
        <v>6192</v>
      </c>
      <c r="AA1550" s="18" t="s">
        <v>71</v>
      </c>
      <c r="AB1550" s="18" t="s">
        <v>1808</v>
      </c>
      <c r="AC1550" s="67" t="str">
        <f>+VLOOKUP("*"&amp;L1550&amp;"*",'[2]REGISTROS SANITARIOS'!$D$1304:$E$1344,2,FALSE)</f>
        <v>SI</v>
      </c>
      <c r="AD1550" s="22" t="s">
        <v>1025</v>
      </c>
      <c r="AE1550" s="16" t="s">
        <v>7908</v>
      </c>
      <c r="AF1550" s="34" t="s">
        <v>8814</v>
      </c>
      <c r="AG1550" s="24">
        <v>19914262</v>
      </c>
      <c r="AH1550" s="18">
        <v>4</v>
      </c>
      <c r="AI1550" s="18" t="s">
        <v>1049</v>
      </c>
      <c r="AJ1550" s="17">
        <v>203.5</v>
      </c>
      <c r="AK1550" s="25">
        <v>204</v>
      </c>
      <c r="AL1550" s="25">
        <v>68000</v>
      </c>
      <c r="AM1550" s="35">
        <v>0</v>
      </c>
      <c r="AN1550" s="49">
        <f t="shared" si="245"/>
        <v>13872000</v>
      </c>
      <c r="AO1550" s="18" t="s">
        <v>45</v>
      </c>
      <c r="AP1550" s="15"/>
      <c r="AQ1550" s="43" t="str">
        <f t="shared" si="246"/>
        <v>MAYOR</v>
      </c>
      <c r="AR1550" s="44">
        <f t="shared" si="247"/>
        <v>13838000</v>
      </c>
      <c r="AS1550" s="44">
        <f t="shared" si="248"/>
        <v>13838000</v>
      </c>
      <c r="AT1550" s="44">
        <f t="shared" si="249"/>
        <v>13872000</v>
      </c>
      <c r="AU1550" s="44">
        <f t="shared" si="250"/>
        <v>13872000</v>
      </c>
      <c r="AV1550" s="45" t="b">
        <f t="shared" si="251"/>
        <v>1</v>
      </c>
      <c r="AW1550" s="45" t="b">
        <f t="shared" si="252"/>
        <v>0</v>
      </c>
      <c r="AX1550" s="45"/>
    </row>
    <row r="1551" spans="1:50" s="36" customFormat="1" ht="27.75" customHeight="1" x14ac:dyDescent="0.15">
      <c r="A1551" s="36" t="str">
        <f t="shared" si="244"/>
        <v>DISWIFARMA106070903</v>
      </c>
      <c r="B1551" s="36" t="b">
        <f>+A1551='[1]Anexo 9'!A1551</f>
        <v>1</v>
      </c>
      <c r="C1551" s="18">
        <v>900928616</v>
      </c>
      <c r="D1551" s="18" t="s">
        <v>3861</v>
      </c>
      <c r="E1551" s="15" t="s">
        <v>61</v>
      </c>
      <c r="F1551" s="15" t="s">
        <v>1795</v>
      </c>
      <c r="G1551" s="15">
        <f>+VLOOKUP(F1551,[3]Sheet1!$E$3:$G$74,3,FALSE)</f>
        <v>4</v>
      </c>
      <c r="H1551" s="15">
        <f>+VLOOKUP(D1551&amp;F1551,'TD para paquetes'!$E$3:$I$441,5,FALSE)</f>
        <v>2</v>
      </c>
      <c r="I1551" s="15" t="s">
        <v>44</v>
      </c>
      <c r="J1551" s="15">
        <v>6</v>
      </c>
      <c r="K1551" s="15">
        <v>4</v>
      </c>
      <c r="L1551" s="15">
        <v>106070903</v>
      </c>
      <c r="M1551" s="15" t="s">
        <v>1809</v>
      </c>
      <c r="N1551" s="15" t="s">
        <v>80</v>
      </c>
      <c r="O1551" s="18" t="s">
        <v>1809</v>
      </c>
      <c r="P1551" s="22" t="s">
        <v>73</v>
      </c>
      <c r="Q1551" s="15" t="s">
        <v>1798</v>
      </c>
      <c r="R1551" s="18" t="s">
        <v>1798</v>
      </c>
      <c r="S1551" s="22" t="s">
        <v>73</v>
      </c>
      <c r="T1551" s="18" t="s">
        <v>1049</v>
      </c>
      <c r="U1551" s="18" t="s">
        <v>1798</v>
      </c>
      <c r="V1551" s="15"/>
      <c r="W1551" s="18" t="s">
        <v>1812</v>
      </c>
      <c r="X1551" s="18"/>
      <c r="Y1551" s="15" t="s">
        <v>73</v>
      </c>
      <c r="Z1551" s="18" t="s">
        <v>6192</v>
      </c>
      <c r="AA1551" s="18" t="s">
        <v>71</v>
      </c>
      <c r="AB1551" s="18" t="s">
        <v>7136</v>
      </c>
      <c r="AC1551" s="67" t="str">
        <f>+VLOOKUP("*"&amp;L1551&amp;"*",'[2]REGISTROS SANITARIOS'!$D$1304:$E$1344,2,FALSE)</f>
        <v>SI</v>
      </c>
      <c r="AD1551" s="22" t="s">
        <v>1025</v>
      </c>
      <c r="AE1551" s="16" t="s">
        <v>7908</v>
      </c>
      <c r="AF1551" s="34" t="s">
        <v>8814</v>
      </c>
      <c r="AG1551" s="24">
        <v>19950478</v>
      </c>
      <c r="AH1551" s="18">
        <v>1</v>
      </c>
      <c r="AI1551" s="18" t="s">
        <v>1049</v>
      </c>
      <c r="AJ1551" s="17">
        <v>137.5</v>
      </c>
      <c r="AK1551" s="25">
        <v>138</v>
      </c>
      <c r="AL1551" s="25">
        <v>69150</v>
      </c>
      <c r="AM1551" s="35">
        <v>0</v>
      </c>
      <c r="AN1551" s="49">
        <f t="shared" si="245"/>
        <v>9542700</v>
      </c>
      <c r="AO1551" s="18" t="s">
        <v>45</v>
      </c>
      <c r="AP1551" s="15"/>
      <c r="AQ1551" s="43" t="str">
        <f t="shared" si="246"/>
        <v>MAYOR</v>
      </c>
      <c r="AR1551" s="44">
        <f t="shared" si="247"/>
        <v>9508125</v>
      </c>
      <c r="AS1551" s="44">
        <f t="shared" si="248"/>
        <v>9508125</v>
      </c>
      <c r="AT1551" s="44">
        <f t="shared" si="249"/>
        <v>9542700</v>
      </c>
      <c r="AU1551" s="44">
        <f t="shared" si="250"/>
        <v>9542700</v>
      </c>
      <c r="AV1551" s="45" t="b">
        <f t="shared" si="251"/>
        <v>1</v>
      </c>
      <c r="AW1551" s="45" t="b">
        <f t="shared" si="252"/>
        <v>0</v>
      </c>
      <c r="AX1551" s="45"/>
    </row>
    <row r="1552" spans="1:50" s="36" customFormat="1" ht="27.75" customHeight="1" x14ac:dyDescent="0.15">
      <c r="A1552" s="36" t="str">
        <f t="shared" si="244"/>
        <v>DISWIFARMA106080509</v>
      </c>
      <c r="B1552" s="36" t="b">
        <f>+A1552='[1]Anexo 9'!A1552</f>
        <v>1</v>
      </c>
      <c r="C1552" s="18">
        <v>900928616</v>
      </c>
      <c r="D1552" s="18" t="s">
        <v>3861</v>
      </c>
      <c r="E1552" s="15" t="s">
        <v>61</v>
      </c>
      <c r="F1552" s="15" t="s">
        <v>62</v>
      </c>
      <c r="G1552" s="15" t="s">
        <v>3155</v>
      </c>
      <c r="H1552" s="15" t="s">
        <v>3155</v>
      </c>
      <c r="I1552" s="15" t="s">
        <v>3155</v>
      </c>
      <c r="J1552" s="15">
        <v>6</v>
      </c>
      <c r="K1552" s="15" t="s">
        <v>3155</v>
      </c>
      <c r="L1552" s="15">
        <v>106080509</v>
      </c>
      <c r="M1552" s="15" t="s">
        <v>2173</v>
      </c>
      <c r="N1552" s="15" t="s">
        <v>1436</v>
      </c>
      <c r="O1552" s="18" t="s">
        <v>2173</v>
      </c>
      <c r="P1552" s="22" t="s">
        <v>73</v>
      </c>
      <c r="Q1552" s="15" t="s">
        <v>2175</v>
      </c>
      <c r="R1552" s="18" t="s">
        <v>5766</v>
      </c>
      <c r="S1552" s="22" t="b">
        <f t="shared" ref="S1552:S1604" si="253">+R1552=Q1552</f>
        <v>0</v>
      </c>
      <c r="T1552" s="18" t="s">
        <v>6348</v>
      </c>
      <c r="U1552" s="18" t="s">
        <v>5766</v>
      </c>
      <c r="V1552" s="15"/>
      <c r="W1552" s="18" t="s">
        <v>2048</v>
      </c>
      <c r="X1552" s="18"/>
      <c r="Y1552" s="15" t="s">
        <v>73</v>
      </c>
      <c r="Z1552" s="18" t="s">
        <v>6192</v>
      </c>
      <c r="AA1552" s="18" t="s">
        <v>71</v>
      </c>
      <c r="AB1552" s="18" t="s">
        <v>7137</v>
      </c>
      <c r="AC1552" s="67" t="str">
        <f>+VLOOKUP("*"&amp;L1552&amp;"*",'[2]REGISTROS SANITARIOS'!$D$1304:$E$1344,2,FALSE)</f>
        <v>SI</v>
      </c>
      <c r="AD1552" s="22" t="s">
        <v>1025</v>
      </c>
      <c r="AE1552" s="16" t="s">
        <v>7908</v>
      </c>
      <c r="AF1552" s="34" t="s">
        <v>8814</v>
      </c>
      <c r="AG1552" s="24">
        <v>19905554</v>
      </c>
      <c r="AH1552" s="18">
        <v>12</v>
      </c>
      <c r="AI1552" s="18" t="s">
        <v>1049</v>
      </c>
      <c r="AJ1552" s="17">
        <v>3685000</v>
      </c>
      <c r="AK1552" s="25">
        <v>3684600</v>
      </c>
      <c r="AL1552" s="25">
        <v>59</v>
      </c>
      <c r="AM1552" s="35">
        <v>0</v>
      </c>
      <c r="AN1552" s="49">
        <f t="shared" si="245"/>
        <v>217391400</v>
      </c>
      <c r="AO1552" s="18"/>
      <c r="AP1552" s="15"/>
      <c r="AQ1552" s="43" t="str">
        <f t="shared" si="246"/>
        <v>MENOR</v>
      </c>
      <c r="AR1552" s="44">
        <f t="shared" si="247"/>
        <v>217415000</v>
      </c>
      <c r="AS1552" s="44">
        <f t="shared" si="248"/>
        <v>217415000</v>
      </c>
      <c r="AT1552" s="44">
        <f t="shared" si="249"/>
        <v>217391400</v>
      </c>
      <c r="AU1552" s="44">
        <f t="shared" si="250"/>
        <v>217391400</v>
      </c>
      <c r="AV1552" s="45" t="b">
        <f t="shared" si="251"/>
        <v>1</v>
      </c>
      <c r="AW1552" s="45" t="b">
        <f t="shared" si="252"/>
        <v>0</v>
      </c>
      <c r="AX1552" s="45"/>
    </row>
    <row r="1553" spans="1:50" s="36" customFormat="1" ht="27.75" customHeight="1" x14ac:dyDescent="0.15">
      <c r="A1553" s="36" t="str">
        <f t="shared" si="244"/>
        <v>DISWIFARMA106090109</v>
      </c>
      <c r="B1553" s="36" t="b">
        <f>+A1553='[1]Anexo 9'!A1553</f>
        <v>1</v>
      </c>
      <c r="C1553" s="18">
        <v>900928616</v>
      </c>
      <c r="D1553" s="18" t="s">
        <v>3861</v>
      </c>
      <c r="E1553" s="15" t="s">
        <v>61</v>
      </c>
      <c r="F1553" s="15" t="s">
        <v>62</v>
      </c>
      <c r="G1553" s="15" t="s">
        <v>3155</v>
      </c>
      <c r="H1553" s="15" t="s">
        <v>3155</v>
      </c>
      <c r="I1553" s="15" t="s">
        <v>3155</v>
      </c>
      <c r="J1553" s="15">
        <v>6</v>
      </c>
      <c r="K1553" s="15" t="s">
        <v>3155</v>
      </c>
      <c r="L1553" s="15">
        <v>106090109</v>
      </c>
      <c r="M1553" s="15" t="s">
        <v>2179</v>
      </c>
      <c r="N1553" s="15" t="s">
        <v>1436</v>
      </c>
      <c r="O1553" s="18" t="s">
        <v>2179</v>
      </c>
      <c r="P1553" s="22" t="s">
        <v>73</v>
      </c>
      <c r="Q1553" s="15" t="s">
        <v>1822</v>
      </c>
      <c r="R1553" s="18" t="s">
        <v>5765</v>
      </c>
      <c r="S1553" s="22" t="b">
        <f t="shared" si="253"/>
        <v>0</v>
      </c>
      <c r="T1553" s="18" t="s">
        <v>6343</v>
      </c>
      <c r="U1553" s="18" t="s">
        <v>5765</v>
      </c>
      <c r="V1553" s="15"/>
      <c r="W1553" s="18" t="s">
        <v>2556</v>
      </c>
      <c r="X1553" s="18"/>
      <c r="Y1553" s="15" t="s">
        <v>73</v>
      </c>
      <c r="Z1553" s="18" t="s">
        <v>7138</v>
      </c>
      <c r="AA1553" s="18" t="s">
        <v>71</v>
      </c>
      <c r="AB1553" s="18" t="s">
        <v>7139</v>
      </c>
      <c r="AC1553" s="67" t="str">
        <f>+VLOOKUP("*"&amp;L1553&amp;"*",'[2]REGISTROS SANITARIOS'!$D$1304:$E$1344,2,FALSE)</f>
        <v>SI</v>
      </c>
      <c r="AD1553" s="22" t="s">
        <v>1025</v>
      </c>
      <c r="AE1553" s="16" t="s">
        <v>7908</v>
      </c>
      <c r="AF1553" s="34" t="s">
        <v>8814</v>
      </c>
      <c r="AG1553" s="24">
        <v>19981959</v>
      </c>
      <c r="AH1553" s="18">
        <v>2</v>
      </c>
      <c r="AI1553" s="18" t="s">
        <v>1049</v>
      </c>
      <c r="AJ1553" s="17">
        <v>2640000</v>
      </c>
      <c r="AK1553" s="25">
        <v>2640000</v>
      </c>
      <c r="AL1553" s="25">
        <v>25</v>
      </c>
      <c r="AM1553" s="35">
        <v>0</v>
      </c>
      <c r="AN1553" s="49">
        <f t="shared" si="245"/>
        <v>66000000</v>
      </c>
      <c r="AO1553" s="18"/>
      <c r="AP1553" s="15"/>
      <c r="AQ1553" s="43" t="str">
        <f t="shared" si="246"/>
        <v>SI</v>
      </c>
      <c r="AR1553" s="44">
        <f t="shared" si="247"/>
        <v>66000000</v>
      </c>
      <c r="AS1553" s="44">
        <f t="shared" si="248"/>
        <v>66000000</v>
      </c>
      <c r="AT1553" s="44">
        <f t="shared" si="249"/>
        <v>66000000</v>
      </c>
      <c r="AU1553" s="44">
        <f t="shared" si="250"/>
        <v>66000000</v>
      </c>
      <c r="AV1553" s="45" t="b">
        <f t="shared" si="251"/>
        <v>1</v>
      </c>
      <c r="AW1553" s="45" t="b">
        <f t="shared" si="252"/>
        <v>1</v>
      </c>
      <c r="AX1553" s="45"/>
    </row>
    <row r="1554" spans="1:50" s="36" customFormat="1" ht="27.75" customHeight="1" x14ac:dyDescent="0.15">
      <c r="A1554" s="36" t="str">
        <f t="shared" si="244"/>
        <v>DISWIFARMA109030603</v>
      </c>
      <c r="B1554" s="36" t="b">
        <f>+A1554='[1]Anexo 9'!A1554</f>
        <v>1</v>
      </c>
      <c r="C1554" s="18">
        <v>900928616</v>
      </c>
      <c r="D1554" s="18" t="s">
        <v>3861</v>
      </c>
      <c r="E1554" s="15" t="s">
        <v>61</v>
      </c>
      <c r="F1554" s="15" t="s">
        <v>62</v>
      </c>
      <c r="G1554" s="15" t="s">
        <v>3155</v>
      </c>
      <c r="H1554" s="15" t="s">
        <v>3155</v>
      </c>
      <c r="I1554" s="15" t="s">
        <v>3155</v>
      </c>
      <c r="J1554" s="15">
        <v>7</v>
      </c>
      <c r="K1554" s="15" t="s">
        <v>3155</v>
      </c>
      <c r="L1554" s="15">
        <v>109030603</v>
      </c>
      <c r="M1554" s="15" t="s">
        <v>2249</v>
      </c>
      <c r="N1554" s="15" t="s">
        <v>80</v>
      </c>
      <c r="O1554" s="18" t="s">
        <v>2249</v>
      </c>
      <c r="P1554" s="22" t="s">
        <v>73</v>
      </c>
      <c r="Q1554" s="15" t="s">
        <v>2250</v>
      </c>
      <c r="R1554" s="18" t="s">
        <v>5761</v>
      </c>
      <c r="S1554" s="22" t="b">
        <f t="shared" si="253"/>
        <v>0</v>
      </c>
      <c r="T1554" s="18" t="s">
        <v>1049</v>
      </c>
      <c r="U1554" s="18" t="s">
        <v>5761</v>
      </c>
      <c r="V1554" s="15"/>
      <c r="W1554" s="18" t="s">
        <v>6349</v>
      </c>
      <c r="X1554" s="18"/>
      <c r="Y1554" s="15" t="s">
        <v>73</v>
      </c>
      <c r="Z1554" s="18" t="s">
        <v>6349</v>
      </c>
      <c r="AA1554" s="18" t="s">
        <v>71</v>
      </c>
      <c r="AB1554" s="18" t="s">
        <v>7140</v>
      </c>
      <c r="AC1554" s="67" t="str">
        <f>+VLOOKUP("*"&amp;L1554&amp;"*",'[2]REGISTROS SANITARIOS'!$D$1304:$E$1344,2,FALSE)</f>
        <v>SI</v>
      </c>
      <c r="AD1554" s="22" t="s">
        <v>1025</v>
      </c>
      <c r="AE1554" s="16" t="s">
        <v>7908</v>
      </c>
      <c r="AF1554" s="34" t="s">
        <v>8814</v>
      </c>
      <c r="AG1554" s="24">
        <v>19995241</v>
      </c>
      <c r="AH1554" s="18">
        <v>2</v>
      </c>
      <c r="AI1554" s="18" t="s">
        <v>1049</v>
      </c>
      <c r="AJ1554" s="17">
        <v>880</v>
      </c>
      <c r="AK1554" s="25">
        <v>880</v>
      </c>
      <c r="AL1554" s="25">
        <v>9875</v>
      </c>
      <c r="AM1554" s="35">
        <v>0</v>
      </c>
      <c r="AN1554" s="49">
        <f t="shared" si="245"/>
        <v>8690000</v>
      </c>
      <c r="AO1554" s="18"/>
      <c r="AP1554" s="15"/>
      <c r="AQ1554" s="43" t="str">
        <f t="shared" si="246"/>
        <v>SI</v>
      </c>
      <c r="AR1554" s="44">
        <f t="shared" si="247"/>
        <v>8690000</v>
      </c>
      <c r="AS1554" s="44">
        <f t="shared" si="248"/>
        <v>8690000</v>
      </c>
      <c r="AT1554" s="44">
        <f t="shared" si="249"/>
        <v>8690000</v>
      </c>
      <c r="AU1554" s="44">
        <f t="shared" si="250"/>
        <v>8690000</v>
      </c>
      <c r="AV1554" s="45" t="b">
        <f t="shared" si="251"/>
        <v>1</v>
      </c>
      <c r="AW1554" s="45" t="b">
        <f t="shared" si="252"/>
        <v>1</v>
      </c>
      <c r="AX1554" s="45"/>
    </row>
    <row r="1555" spans="1:50" s="36" customFormat="1" ht="27.75" customHeight="1" x14ac:dyDescent="0.15">
      <c r="A1555" s="36" t="str">
        <f t="shared" si="244"/>
        <v>DISWIFARMA114010803</v>
      </c>
      <c r="B1555" s="36" t="b">
        <f>+A1555='[1]Anexo 9'!A1555</f>
        <v>1</v>
      </c>
      <c r="C1555" s="18">
        <v>900928616</v>
      </c>
      <c r="D1555" s="18" t="s">
        <v>3861</v>
      </c>
      <c r="E1555" s="15" t="s">
        <v>61</v>
      </c>
      <c r="F1555" s="15" t="s">
        <v>62</v>
      </c>
      <c r="G1555" s="15" t="s">
        <v>3155</v>
      </c>
      <c r="H1555" s="15" t="s">
        <v>3155</v>
      </c>
      <c r="I1555" s="15" t="s">
        <v>3155</v>
      </c>
      <c r="J1555" s="15">
        <v>8</v>
      </c>
      <c r="K1555" s="15" t="s">
        <v>3155</v>
      </c>
      <c r="L1555" s="15">
        <v>114010803</v>
      </c>
      <c r="M1555" s="15" t="s">
        <v>74</v>
      </c>
      <c r="N1555" s="15" t="s">
        <v>64</v>
      </c>
      <c r="O1555" s="18" t="s">
        <v>74</v>
      </c>
      <c r="P1555" s="22" t="s">
        <v>73</v>
      </c>
      <c r="Q1555" s="15" t="s">
        <v>76</v>
      </c>
      <c r="R1555" s="18" t="s">
        <v>5761</v>
      </c>
      <c r="S1555" s="22" t="b">
        <f t="shared" si="253"/>
        <v>0</v>
      </c>
      <c r="T1555" s="18" t="s">
        <v>1049</v>
      </c>
      <c r="U1555" s="18" t="s">
        <v>5761</v>
      </c>
      <c r="V1555" s="15"/>
      <c r="W1555" s="18" t="s">
        <v>2269</v>
      </c>
      <c r="X1555" s="18"/>
      <c r="Y1555" s="15" t="s">
        <v>73</v>
      </c>
      <c r="Z1555" s="18" t="s">
        <v>6349</v>
      </c>
      <c r="AA1555" s="18" t="s">
        <v>71</v>
      </c>
      <c r="AB1555" s="18" t="s">
        <v>7141</v>
      </c>
      <c r="AC1555" s="67" t="str">
        <f>+VLOOKUP("*"&amp;L1555&amp;"*",'[2]REGISTROS SANITARIOS'!$D$1304:$E$1344,2,FALSE)</f>
        <v>SI</v>
      </c>
      <c r="AD1555" s="22" t="s">
        <v>1025</v>
      </c>
      <c r="AE1555" s="16">
        <v>45337</v>
      </c>
      <c r="AF1555" s="34" t="s">
        <v>73</v>
      </c>
      <c r="AG1555" s="24" t="s">
        <v>8261</v>
      </c>
      <c r="AH1555" s="18">
        <v>2</v>
      </c>
      <c r="AI1555" s="18" t="s">
        <v>1049</v>
      </c>
      <c r="AJ1555" s="17">
        <v>33000</v>
      </c>
      <c r="AK1555" s="25">
        <v>33000</v>
      </c>
      <c r="AL1555" s="25">
        <v>318</v>
      </c>
      <c r="AM1555" s="35">
        <v>0</v>
      </c>
      <c r="AN1555" s="49">
        <f t="shared" si="245"/>
        <v>10494000</v>
      </c>
      <c r="AO1555" s="18"/>
      <c r="AP1555" s="15"/>
      <c r="AQ1555" s="43" t="str">
        <f t="shared" si="246"/>
        <v>SI</v>
      </c>
      <c r="AR1555" s="44">
        <f t="shared" si="247"/>
        <v>10494000</v>
      </c>
      <c r="AS1555" s="44">
        <f t="shared" si="248"/>
        <v>10494000</v>
      </c>
      <c r="AT1555" s="44">
        <f t="shared" si="249"/>
        <v>10494000</v>
      </c>
      <c r="AU1555" s="44">
        <f t="shared" si="250"/>
        <v>10494000</v>
      </c>
      <c r="AV1555" s="45" t="b">
        <f t="shared" si="251"/>
        <v>1</v>
      </c>
      <c r="AW1555" s="45" t="b">
        <f t="shared" si="252"/>
        <v>1</v>
      </c>
      <c r="AX1555" s="45"/>
    </row>
    <row r="1556" spans="1:50" s="36" customFormat="1" ht="27.75" customHeight="1" x14ac:dyDescent="0.15">
      <c r="A1556" s="36" t="str">
        <f t="shared" si="244"/>
        <v>DISWIFARMA114020409</v>
      </c>
      <c r="B1556" s="36" t="b">
        <f>+A1556='[1]Anexo 9'!A1556</f>
        <v>1</v>
      </c>
      <c r="C1556" s="18">
        <v>900928616</v>
      </c>
      <c r="D1556" s="18" t="s">
        <v>3861</v>
      </c>
      <c r="E1556" s="15" t="s">
        <v>61</v>
      </c>
      <c r="F1556" s="15" t="s">
        <v>62</v>
      </c>
      <c r="G1556" s="15" t="s">
        <v>3155</v>
      </c>
      <c r="H1556" s="15" t="s">
        <v>3155</v>
      </c>
      <c r="I1556" s="15" t="s">
        <v>3155</v>
      </c>
      <c r="J1556" s="15">
        <v>6</v>
      </c>
      <c r="K1556" s="15" t="s">
        <v>3155</v>
      </c>
      <c r="L1556" s="15">
        <v>114020409</v>
      </c>
      <c r="M1556" s="15" t="s">
        <v>2402</v>
      </c>
      <c r="N1556" s="15" t="s">
        <v>1436</v>
      </c>
      <c r="O1556" s="18" t="s">
        <v>2402</v>
      </c>
      <c r="P1556" s="22" t="s">
        <v>73</v>
      </c>
      <c r="Q1556" s="15" t="s">
        <v>2081</v>
      </c>
      <c r="R1556" s="18" t="s">
        <v>5766</v>
      </c>
      <c r="S1556" s="22" t="b">
        <f t="shared" si="253"/>
        <v>0</v>
      </c>
      <c r="T1556" s="18" t="s">
        <v>6346</v>
      </c>
      <c r="U1556" s="18" t="s">
        <v>5766</v>
      </c>
      <c r="V1556" s="15"/>
      <c r="W1556" s="18" t="s">
        <v>2048</v>
      </c>
      <c r="X1556" s="18"/>
      <c r="Y1556" s="15" t="s">
        <v>73</v>
      </c>
      <c r="Z1556" s="18" t="s">
        <v>6192</v>
      </c>
      <c r="AA1556" s="18" t="s">
        <v>71</v>
      </c>
      <c r="AB1556" s="18" t="s">
        <v>3659</v>
      </c>
      <c r="AC1556" s="67" t="str">
        <f>+VLOOKUP("*"&amp;L1556&amp;"*",'[2]REGISTROS SANITARIOS'!$D$1304:$E$1344,2,FALSE)</f>
        <v>SI</v>
      </c>
      <c r="AD1556" s="22" t="s">
        <v>1025</v>
      </c>
      <c r="AE1556" s="16" t="s">
        <v>7908</v>
      </c>
      <c r="AF1556" s="34" t="s">
        <v>8814</v>
      </c>
      <c r="AG1556" s="24">
        <v>19936296</v>
      </c>
      <c r="AH1556" s="18">
        <v>8</v>
      </c>
      <c r="AI1556" s="18" t="s">
        <v>1049</v>
      </c>
      <c r="AJ1556" s="17">
        <v>3217500</v>
      </c>
      <c r="AK1556" s="25">
        <v>3217500</v>
      </c>
      <c r="AL1556" s="25">
        <v>18</v>
      </c>
      <c r="AM1556" s="35">
        <v>0</v>
      </c>
      <c r="AN1556" s="49">
        <f t="shared" si="245"/>
        <v>57915000</v>
      </c>
      <c r="AO1556" s="18"/>
      <c r="AP1556" s="15"/>
      <c r="AQ1556" s="43" t="str">
        <f t="shared" si="246"/>
        <v>SI</v>
      </c>
      <c r="AR1556" s="44">
        <f t="shared" si="247"/>
        <v>57915000</v>
      </c>
      <c r="AS1556" s="44">
        <f t="shared" si="248"/>
        <v>57915000</v>
      </c>
      <c r="AT1556" s="44">
        <f t="shared" si="249"/>
        <v>57915000</v>
      </c>
      <c r="AU1556" s="44">
        <f t="shared" si="250"/>
        <v>57915000</v>
      </c>
      <c r="AV1556" s="45" t="b">
        <f t="shared" si="251"/>
        <v>1</v>
      </c>
      <c r="AW1556" s="45" t="b">
        <f t="shared" si="252"/>
        <v>1</v>
      </c>
      <c r="AX1556" s="45"/>
    </row>
    <row r="1557" spans="1:50" s="36" customFormat="1" ht="27.75" customHeight="1" x14ac:dyDescent="0.15">
      <c r="A1557" s="36" t="str">
        <f t="shared" si="244"/>
        <v>DISWIFARMA114020703</v>
      </c>
      <c r="B1557" s="36" t="b">
        <f>+A1557='[1]Anexo 9'!A1557</f>
        <v>1</v>
      </c>
      <c r="C1557" s="18">
        <v>900928616</v>
      </c>
      <c r="D1557" s="18" t="s">
        <v>3861</v>
      </c>
      <c r="E1557" s="15" t="s">
        <v>61</v>
      </c>
      <c r="F1557" s="15" t="s">
        <v>62</v>
      </c>
      <c r="G1557" s="15" t="s">
        <v>3155</v>
      </c>
      <c r="H1557" s="15" t="s">
        <v>3155</v>
      </c>
      <c r="I1557" s="15" t="s">
        <v>3155</v>
      </c>
      <c r="J1557" s="15">
        <v>5</v>
      </c>
      <c r="K1557" s="15" t="s">
        <v>3155</v>
      </c>
      <c r="L1557" s="15">
        <v>114020703</v>
      </c>
      <c r="M1557" s="15" t="s">
        <v>2404</v>
      </c>
      <c r="N1557" s="15" t="s">
        <v>64</v>
      </c>
      <c r="O1557" s="18" t="s">
        <v>2404</v>
      </c>
      <c r="P1557" s="22" t="s">
        <v>73</v>
      </c>
      <c r="Q1557" s="15" t="s">
        <v>66</v>
      </c>
      <c r="R1557" s="18" t="s">
        <v>2390</v>
      </c>
      <c r="S1557" s="22" t="b">
        <f t="shared" si="253"/>
        <v>0</v>
      </c>
      <c r="T1557" s="18" t="s">
        <v>1049</v>
      </c>
      <c r="U1557" s="18" t="s">
        <v>6347</v>
      </c>
      <c r="V1557" s="15"/>
      <c r="W1557" s="18" t="s">
        <v>2269</v>
      </c>
      <c r="X1557" s="18"/>
      <c r="Y1557" s="15" t="s">
        <v>73</v>
      </c>
      <c r="Z1557" s="18" t="s">
        <v>6349</v>
      </c>
      <c r="AA1557" s="18" t="s">
        <v>71</v>
      </c>
      <c r="AB1557" s="18" t="s">
        <v>7142</v>
      </c>
      <c r="AC1557" s="67" t="str">
        <f>+VLOOKUP("*"&amp;L1557&amp;"*",'[2]REGISTROS SANITARIOS'!$D$1304:$E$1344,2,FALSE)</f>
        <v>SI</v>
      </c>
      <c r="AD1557" s="22" t="s">
        <v>1025</v>
      </c>
      <c r="AE1557" s="16" t="s">
        <v>7908</v>
      </c>
      <c r="AF1557" s="34" t="s">
        <v>8814</v>
      </c>
      <c r="AG1557" s="24">
        <v>19993036</v>
      </c>
      <c r="AH1557" s="18">
        <v>8</v>
      </c>
      <c r="AI1557" s="18" t="s">
        <v>1049</v>
      </c>
      <c r="AJ1557" s="17">
        <v>55000</v>
      </c>
      <c r="AK1557" s="25">
        <v>55000</v>
      </c>
      <c r="AL1557" s="25">
        <v>200</v>
      </c>
      <c r="AM1557" s="35">
        <v>0</v>
      </c>
      <c r="AN1557" s="49">
        <f t="shared" si="245"/>
        <v>11000000</v>
      </c>
      <c r="AO1557" s="18"/>
      <c r="AP1557" s="15"/>
      <c r="AQ1557" s="43" t="str">
        <f t="shared" si="246"/>
        <v>SI</v>
      </c>
      <c r="AR1557" s="44">
        <f t="shared" si="247"/>
        <v>11000000</v>
      </c>
      <c r="AS1557" s="44">
        <f t="shared" si="248"/>
        <v>11000000</v>
      </c>
      <c r="AT1557" s="44">
        <f t="shared" si="249"/>
        <v>11000000</v>
      </c>
      <c r="AU1557" s="44">
        <f t="shared" si="250"/>
        <v>11000000</v>
      </c>
      <c r="AV1557" s="45" t="b">
        <f t="shared" si="251"/>
        <v>1</v>
      </c>
      <c r="AW1557" s="45" t="b">
        <f t="shared" si="252"/>
        <v>1</v>
      </c>
      <c r="AX1557" s="45"/>
    </row>
    <row r="1558" spans="1:50" s="36" customFormat="1" ht="27.75" customHeight="1" x14ac:dyDescent="0.15">
      <c r="A1558" s="36" t="str">
        <f t="shared" si="244"/>
        <v>DISWIFARMA114051009</v>
      </c>
      <c r="B1558" s="36" t="b">
        <f>+A1558='[1]Anexo 9'!A1558</f>
        <v>1</v>
      </c>
      <c r="C1558" s="18">
        <v>900928616</v>
      </c>
      <c r="D1558" s="18" t="s">
        <v>3861</v>
      </c>
      <c r="E1558" s="15" t="s">
        <v>61</v>
      </c>
      <c r="F1558" s="15" t="s">
        <v>62</v>
      </c>
      <c r="G1558" s="15" t="s">
        <v>3155</v>
      </c>
      <c r="H1558" s="15" t="s">
        <v>3155</v>
      </c>
      <c r="I1558" s="15" t="s">
        <v>3155</v>
      </c>
      <c r="J1558" s="15">
        <v>6</v>
      </c>
      <c r="K1558" s="15" t="s">
        <v>3155</v>
      </c>
      <c r="L1558" s="15">
        <v>114051009</v>
      </c>
      <c r="M1558" s="15" t="s">
        <v>4286</v>
      </c>
      <c r="N1558" s="15" t="s">
        <v>1411</v>
      </c>
      <c r="O1558" s="18" t="s">
        <v>4616</v>
      </c>
      <c r="P1558" s="22" t="s">
        <v>73</v>
      </c>
      <c r="Q1558" s="15" t="s">
        <v>1413</v>
      </c>
      <c r="R1558" s="18" t="s">
        <v>5764</v>
      </c>
      <c r="S1558" s="22" t="b">
        <f t="shared" si="253"/>
        <v>0</v>
      </c>
      <c r="T1558" s="18" t="s">
        <v>6350</v>
      </c>
      <c r="U1558" s="18" t="s">
        <v>6351</v>
      </c>
      <c r="V1558" s="15"/>
      <c r="W1558" s="18" t="s">
        <v>2431</v>
      </c>
      <c r="X1558" s="18" t="s">
        <v>8766</v>
      </c>
      <c r="Y1558" s="15" t="s">
        <v>73</v>
      </c>
      <c r="Z1558" s="18" t="s">
        <v>2269</v>
      </c>
      <c r="AA1558" s="18" t="s">
        <v>71</v>
      </c>
      <c r="AB1558" s="18" t="s">
        <v>3684</v>
      </c>
      <c r="AC1558" s="67" t="str">
        <f>+VLOOKUP("*"&amp;L1558&amp;"*",'[2]REGISTROS SANITARIOS'!$D$1304:$E$1344,2,FALSE)</f>
        <v>SI</v>
      </c>
      <c r="AD1558" s="22" t="s">
        <v>1025</v>
      </c>
      <c r="AE1558" s="16" t="s">
        <v>7908</v>
      </c>
      <c r="AF1558" s="34" t="s">
        <v>8814</v>
      </c>
      <c r="AG1558" s="24">
        <v>47792</v>
      </c>
      <c r="AH1558" s="18">
        <v>1</v>
      </c>
      <c r="AI1558" s="18" t="s">
        <v>1049</v>
      </c>
      <c r="AJ1558" s="17">
        <v>885500</v>
      </c>
      <c r="AK1558" s="25">
        <v>885300</v>
      </c>
      <c r="AL1558" s="25">
        <v>122</v>
      </c>
      <c r="AM1558" s="35">
        <v>0</v>
      </c>
      <c r="AN1558" s="49">
        <f t="shared" si="245"/>
        <v>108006600</v>
      </c>
      <c r="AO1558" s="18"/>
      <c r="AP1558" s="15"/>
      <c r="AQ1558" s="43" t="str">
        <f t="shared" si="246"/>
        <v>MENOR</v>
      </c>
      <c r="AR1558" s="44">
        <f t="shared" si="247"/>
        <v>108031000</v>
      </c>
      <c r="AS1558" s="44">
        <f t="shared" si="248"/>
        <v>108031000</v>
      </c>
      <c r="AT1558" s="44">
        <f t="shared" si="249"/>
        <v>108006600</v>
      </c>
      <c r="AU1558" s="44">
        <f t="shared" si="250"/>
        <v>108006600</v>
      </c>
      <c r="AV1558" s="45" t="b">
        <f t="shared" si="251"/>
        <v>1</v>
      </c>
      <c r="AW1558" s="45" t="b">
        <f t="shared" si="252"/>
        <v>0</v>
      </c>
      <c r="AX1558" s="45"/>
    </row>
    <row r="1559" spans="1:50" s="36" customFormat="1" ht="27.75" customHeight="1" x14ac:dyDescent="0.15">
      <c r="A1559" s="36" t="str">
        <f t="shared" si="244"/>
        <v>DISWIFARMA114080402</v>
      </c>
      <c r="B1559" s="36" t="b">
        <f>+A1559='[1]Anexo 9'!A1559</f>
        <v>1</v>
      </c>
      <c r="C1559" s="18">
        <v>900928616</v>
      </c>
      <c r="D1559" s="18" t="s">
        <v>3861</v>
      </c>
      <c r="E1559" s="15" t="s">
        <v>61</v>
      </c>
      <c r="F1559" s="15" t="s">
        <v>62</v>
      </c>
      <c r="G1559" s="15" t="s">
        <v>3155</v>
      </c>
      <c r="H1559" s="15" t="s">
        <v>3155</v>
      </c>
      <c r="I1559" s="15" t="s">
        <v>3155</v>
      </c>
      <c r="J1559" s="15">
        <v>6</v>
      </c>
      <c r="K1559" s="15" t="s">
        <v>3155</v>
      </c>
      <c r="L1559" s="15">
        <v>114080402</v>
      </c>
      <c r="M1559" s="15" t="s">
        <v>2443</v>
      </c>
      <c r="N1559" s="15" t="s">
        <v>91</v>
      </c>
      <c r="O1559" s="18" t="s">
        <v>2443</v>
      </c>
      <c r="P1559" s="22" t="s">
        <v>73</v>
      </c>
      <c r="Q1559" s="15" t="s">
        <v>2445</v>
      </c>
      <c r="R1559" s="18" t="s">
        <v>5767</v>
      </c>
      <c r="S1559" s="22" t="b">
        <f t="shared" si="253"/>
        <v>0</v>
      </c>
      <c r="T1559" s="18" t="s">
        <v>1049</v>
      </c>
      <c r="U1559" s="18" t="s">
        <v>5767</v>
      </c>
      <c r="V1559" s="15"/>
      <c r="W1559" s="18" t="s">
        <v>2464</v>
      </c>
      <c r="X1559" s="18"/>
      <c r="Y1559" s="15" t="s">
        <v>73</v>
      </c>
      <c r="Z1559" s="18" t="s">
        <v>2381</v>
      </c>
      <c r="AA1559" s="18" t="s">
        <v>71</v>
      </c>
      <c r="AB1559" s="18" t="s">
        <v>2977</v>
      </c>
      <c r="AC1559" s="67" t="str">
        <f>+VLOOKUP("*"&amp;L1559&amp;"*",'[2]REGISTROS SANITARIOS'!$D$1304:$E$1344,2,FALSE)</f>
        <v>SI</v>
      </c>
      <c r="AD1559" s="22" t="s">
        <v>1025</v>
      </c>
      <c r="AE1559" s="16" t="s">
        <v>7908</v>
      </c>
      <c r="AF1559" s="34" t="s">
        <v>8814</v>
      </c>
      <c r="AG1559" s="24">
        <v>19977387</v>
      </c>
      <c r="AH1559" s="18">
        <v>2</v>
      </c>
      <c r="AI1559" s="18" t="s">
        <v>1049</v>
      </c>
      <c r="AJ1559" s="17">
        <v>1144</v>
      </c>
      <c r="AK1559" s="25">
        <v>1144</v>
      </c>
      <c r="AL1559" s="25">
        <v>7500</v>
      </c>
      <c r="AM1559" s="35">
        <v>0</v>
      </c>
      <c r="AN1559" s="49">
        <f t="shared" si="245"/>
        <v>8580000</v>
      </c>
      <c r="AO1559" s="18"/>
      <c r="AP1559" s="15"/>
      <c r="AQ1559" s="43" t="str">
        <f t="shared" si="246"/>
        <v>SI</v>
      </c>
      <c r="AR1559" s="44">
        <f t="shared" si="247"/>
        <v>8580000</v>
      </c>
      <c r="AS1559" s="44">
        <f t="shared" si="248"/>
        <v>8580000</v>
      </c>
      <c r="AT1559" s="44">
        <f t="shared" si="249"/>
        <v>8580000</v>
      </c>
      <c r="AU1559" s="44">
        <f t="shared" si="250"/>
        <v>8580000</v>
      </c>
      <c r="AV1559" s="45" t="b">
        <f t="shared" si="251"/>
        <v>1</v>
      </c>
      <c r="AW1559" s="45" t="b">
        <f t="shared" si="252"/>
        <v>1</v>
      </c>
      <c r="AX1559" s="45"/>
    </row>
    <row r="1560" spans="1:50" s="36" customFormat="1" ht="27.75" customHeight="1" x14ac:dyDescent="0.15">
      <c r="A1560" s="36" t="str">
        <f t="shared" si="244"/>
        <v>DISWIFARMA114080609</v>
      </c>
      <c r="B1560" s="36" t="b">
        <f>+A1560='[1]Anexo 9'!A1560</f>
        <v>1</v>
      </c>
      <c r="C1560" s="18">
        <v>900928616</v>
      </c>
      <c r="D1560" s="18" t="s">
        <v>3861</v>
      </c>
      <c r="E1560" s="15" t="s">
        <v>61</v>
      </c>
      <c r="F1560" s="15" t="s">
        <v>62</v>
      </c>
      <c r="G1560" s="15" t="s">
        <v>3155</v>
      </c>
      <c r="H1560" s="15" t="s">
        <v>3155</v>
      </c>
      <c r="I1560" s="15" t="s">
        <v>3155</v>
      </c>
      <c r="J1560" s="15">
        <v>6</v>
      </c>
      <c r="K1560" s="15" t="s">
        <v>3155</v>
      </c>
      <c r="L1560" s="15">
        <v>114080609</v>
      </c>
      <c r="M1560" s="15" t="s">
        <v>2449</v>
      </c>
      <c r="N1560" s="15" t="s">
        <v>1436</v>
      </c>
      <c r="O1560" s="18" t="s">
        <v>2449</v>
      </c>
      <c r="P1560" s="22" t="s">
        <v>73</v>
      </c>
      <c r="Q1560" s="15" t="s">
        <v>1428</v>
      </c>
      <c r="R1560" s="18" t="s">
        <v>5768</v>
      </c>
      <c r="S1560" s="22" t="b">
        <f t="shared" si="253"/>
        <v>0</v>
      </c>
      <c r="T1560" s="18" t="s">
        <v>6343</v>
      </c>
      <c r="U1560" s="18" t="s">
        <v>5768</v>
      </c>
      <c r="V1560" s="15"/>
      <c r="W1560" s="18" t="s">
        <v>2464</v>
      </c>
      <c r="X1560" s="18"/>
      <c r="Y1560" s="15" t="s">
        <v>73</v>
      </c>
      <c r="Z1560" s="18" t="s">
        <v>7143</v>
      </c>
      <c r="AA1560" s="18" t="s">
        <v>71</v>
      </c>
      <c r="AB1560" s="18" t="s">
        <v>6970</v>
      </c>
      <c r="AC1560" s="67" t="str">
        <f>+VLOOKUP("*"&amp;L1560&amp;"*",'[2]REGISTROS SANITARIOS'!$D$1304:$E$1344,2,FALSE)</f>
        <v>SI</v>
      </c>
      <c r="AD1560" s="22" t="s">
        <v>1025</v>
      </c>
      <c r="AE1560" s="16">
        <v>46030</v>
      </c>
      <c r="AF1560" s="34" t="s">
        <v>73</v>
      </c>
      <c r="AG1560" s="24">
        <v>19940401</v>
      </c>
      <c r="AH1560" s="18">
        <v>3</v>
      </c>
      <c r="AI1560" s="18" t="s">
        <v>1049</v>
      </c>
      <c r="AJ1560" s="17">
        <v>4675</v>
      </c>
      <c r="AK1560" s="25">
        <v>4600</v>
      </c>
      <c r="AL1560" s="25">
        <v>136</v>
      </c>
      <c r="AM1560" s="35">
        <v>0</v>
      </c>
      <c r="AN1560" s="49">
        <f t="shared" si="245"/>
        <v>625600</v>
      </c>
      <c r="AO1560" s="18"/>
      <c r="AP1560" s="15"/>
      <c r="AQ1560" s="43" t="str">
        <f t="shared" si="246"/>
        <v>MENOR</v>
      </c>
      <c r="AR1560" s="44">
        <f t="shared" si="247"/>
        <v>635800</v>
      </c>
      <c r="AS1560" s="44">
        <f t="shared" si="248"/>
        <v>635800</v>
      </c>
      <c r="AT1560" s="44">
        <f t="shared" si="249"/>
        <v>625600</v>
      </c>
      <c r="AU1560" s="44">
        <f t="shared" si="250"/>
        <v>625600</v>
      </c>
      <c r="AV1560" s="45" t="b">
        <f t="shared" si="251"/>
        <v>1</v>
      </c>
      <c r="AW1560" s="45" t="b">
        <f t="shared" si="252"/>
        <v>0</v>
      </c>
      <c r="AX1560" s="45"/>
    </row>
    <row r="1561" spans="1:50" s="36" customFormat="1" ht="27.75" customHeight="1" x14ac:dyDescent="0.15">
      <c r="A1561" s="36" t="str">
        <f t="shared" si="244"/>
        <v>DISWIFARMA114080709</v>
      </c>
      <c r="B1561" s="36" t="b">
        <f>+A1561='[1]Anexo 9'!A1561</f>
        <v>1</v>
      </c>
      <c r="C1561" s="18">
        <v>900928616</v>
      </c>
      <c r="D1561" s="18" t="s">
        <v>3861</v>
      </c>
      <c r="E1561" s="15" t="s">
        <v>61</v>
      </c>
      <c r="F1561" s="15" t="s">
        <v>62</v>
      </c>
      <c r="G1561" s="15" t="s">
        <v>3155</v>
      </c>
      <c r="H1561" s="15" t="s">
        <v>3155</v>
      </c>
      <c r="I1561" s="15" t="s">
        <v>3155</v>
      </c>
      <c r="J1561" s="15">
        <v>6</v>
      </c>
      <c r="K1561" s="15" t="s">
        <v>3155</v>
      </c>
      <c r="L1561" s="15">
        <v>114080709</v>
      </c>
      <c r="M1561" s="15" t="s">
        <v>2453</v>
      </c>
      <c r="N1561" s="15" t="s">
        <v>1436</v>
      </c>
      <c r="O1561" s="18" t="s">
        <v>2453</v>
      </c>
      <c r="P1561" s="22" t="s">
        <v>73</v>
      </c>
      <c r="Q1561" s="15" t="s">
        <v>1428</v>
      </c>
      <c r="R1561" s="18" t="s">
        <v>5768</v>
      </c>
      <c r="S1561" s="22" t="b">
        <f t="shared" si="253"/>
        <v>0</v>
      </c>
      <c r="T1561" s="18" t="s">
        <v>6343</v>
      </c>
      <c r="U1561" s="18" t="s">
        <v>5768</v>
      </c>
      <c r="V1561" s="15"/>
      <c r="W1561" s="18" t="s">
        <v>2464</v>
      </c>
      <c r="X1561" s="18"/>
      <c r="Y1561" s="15" t="s">
        <v>73</v>
      </c>
      <c r="Z1561" s="18" t="s">
        <v>2381</v>
      </c>
      <c r="AA1561" s="18" t="s">
        <v>71</v>
      </c>
      <c r="AB1561" s="18" t="s">
        <v>7144</v>
      </c>
      <c r="AC1561" s="67" t="str">
        <f>+VLOOKUP("*"&amp;L1561&amp;"*",'[2]REGISTROS SANITARIOS'!$D$1304:$E$1344,2,FALSE)</f>
        <v>SI</v>
      </c>
      <c r="AD1561" s="22" t="s">
        <v>1025</v>
      </c>
      <c r="AE1561" s="16" t="s">
        <v>7908</v>
      </c>
      <c r="AF1561" s="34" t="s">
        <v>8814</v>
      </c>
      <c r="AG1561" s="24">
        <v>19943590</v>
      </c>
      <c r="AH1561" s="18">
        <v>2</v>
      </c>
      <c r="AI1561" s="18" t="s">
        <v>1049</v>
      </c>
      <c r="AJ1561" s="17">
        <v>13750</v>
      </c>
      <c r="AK1561" s="25">
        <v>13700</v>
      </c>
      <c r="AL1561" s="25">
        <v>375</v>
      </c>
      <c r="AM1561" s="35">
        <v>0</v>
      </c>
      <c r="AN1561" s="49">
        <f t="shared" si="245"/>
        <v>5137500</v>
      </c>
      <c r="AO1561" s="18"/>
      <c r="AP1561" s="15"/>
      <c r="AQ1561" s="43" t="str">
        <f t="shared" si="246"/>
        <v>MENOR</v>
      </c>
      <c r="AR1561" s="44">
        <f t="shared" si="247"/>
        <v>5156250</v>
      </c>
      <c r="AS1561" s="44">
        <f t="shared" si="248"/>
        <v>5156250</v>
      </c>
      <c r="AT1561" s="44">
        <f t="shared" si="249"/>
        <v>5137500</v>
      </c>
      <c r="AU1561" s="44">
        <f t="shared" si="250"/>
        <v>5137500</v>
      </c>
      <c r="AV1561" s="45" t="b">
        <f t="shared" si="251"/>
        <v>1</v>
      </c>
      <c r="AW1561" s="45" t="b">
        <f t="shared" si="252"/>
        <v>0</v>
      </c>
      <c r="AX1561" s="45"/>
    </row>
    <row r="1562" spans="1:50" s="36" customFormat="1" ht="27.75" customHeight="1" x14ac:dyDescent="0.15">
      <c r="A1562" s="36" t="str">
        <f t="shared" si="244"/>
        <v>DISWIFARMA114081109</v>
      </c>
      <c r="B1562" s="36" t="b">
        <f>+A1562='[1]Anexo 9'!A1562</f>
        <v>1</v>
      </c>
      <c r="C1562" s="18">
        <v>900928616</v>
      </c>
      <c r="D1562" s="18" t="s">
        <v>3861</v>
      </c>
      <c r="E1562" s="15" t="s">
        <v>61</v>
      </c>
      <c r="F1562" s="15" t="s">
        <v>62</v>
      </c>
      <c r="G1562" s="15" t="s">
        <v>3155</v>
      </c>
      <c r="H1562" s="15" t="s">
        <v>3155</v>
      </c>
      <c r="I1562" s="15" t="s">
        <v>3155</v>
      </c>
      <c r="J1562" s="15">
        <v>6</v>
      </c>
      <c r="K1562" s="15" t="s">
        <v>3155</v>
      </c>
      <c r="L1562" s="15">
        <v>114081109</v>
      </c>
      <c r="M1562" s="15" t="s">
        <v>2462</v>
      </c>
      <c r="N1562" s="15" t="s">
        <v>1436</v>
      </c>
      <c r="O1562" s="18" t="s">
        <v>2462</v>
      </c>
      <c r="P1562" s="22" t="s">
        <v>73</v>
      </c>
      <c r="Q1562" s="15" t="s">
        <v>1428</v>
      </c>
      <c r="R1562" s="18" t="s">
        <v>5768</v>
      </c>
      <c r="S1562" s="22" t="b">
        <f t="shared" si="253"/>
        <v>0</v>
      </c>
      <c r="T1562" s="18"/>
      <c r="U1562" s="18" t="s">
        <v>5768</v>
      </c>
      <c r="V1562" s="15"/>
      <c r="W1562" s="18" t="s">
        <v>2464</v>
      </c>
      <c r="X1562" s="18"/>
      <c r="Y1562" s="15" t="s">
        <v>73</v>
      </c>
      <c r="Z1562" s="18" t="s">
        <v>7143</v>
      </c>
      <c r="AA1562" s="18" t="s">
        <v>71</v>
      </c>
      <c r="AB1562" s="18" t="s">
        <v>3696</v>
      </c>
      <c r="AC1562" s="67" t="str">
        <f>+VLOOKUP("*"&amp;L1562&amp;"*",'[2]REGISTROS SANITARIOS'!$D$1304:$E$1344,2,FALSE)</f>
        <v>SI</v>
      </c>
      <c r="AD1562" s="22" t="s">
        <v>1025</v>
      </c>
      <c r="AE1562" s="16" t="s">
        <v>7908</v>
      </c>
      <c r="AF1562" s="34" t="s">
        <v>8814</v>
      </c>
      <c r="AG1562" s="24">
        <v>19940398</v>
      </c>
      <c r="AH1562" s="18">
        <v>2</v>
      </c>
      <c r="AI1562" s="18" t="s">
        <v>1049</v>
      </c>
      <c r="AJ1562" s="17">
        <v>19250</v>
      </c>
      <c r="AK1562" s="25">
        <v>19200</v>
      </c>
      <c r="AL1562" s="25">
        <v>102</v>
      </c>
      <c r="AM1562" s="35">
        <v>0</v>
      </c>
      <c r="AN1562" s="49">
        <f t="shared" si="245"/>
        <v>1958400</v>
      </c>
      <c r="AO1562" s="18"/>
      <c r="AP1562" s="15"/>
      <c r="AQ1562" s="43" t="str">
        <f t="shared" si="246"/>
        <v>MENOR</v>
      </c>
      <c r="AR1562" s="44">
        <f t="shared" si="247"/>
        <v>1963500</v>
      </c>
      <c r="AS1562" s="44">
        <f t="shared" si="248"/>
        <v>1963500</v>
      </c>
      <c r="AT1562" s="44">
        <f t="shared" si="249"/>
        <v>1958400</v>
      </c>
      <c r="AU1562" s="44">
        <f t="shared" si="250"/>
        <v>1958400</v>
      </c>
      <c r="AV1562" s="45" t="b">
        <f t="shared" si="251"/>
        <v>1</v>
      </c>
      <c r="AW1562" s="45" t="b">
        <f t="shared" si="252"/>
        <v>0</v>
      </c>
      <c r="AX1562" s="45"/>
    </row>
    <row r="1563" spans="1:50" s="36" customFormat="1" ht="27.75" customHeight="1" x14ac:dyDescent="0.15">
      <c r="A1563" s="36" t="str">
        <f t="shared" si="244"/>
        <v>DISWIFARMA114081409</v>
      </c>
      <c r="B1563" s="36" t="b">
        <f>+A1563='[1]Anexo 9'!A1563</f>
        <v>1</v>
      </c>
      <c r="C1563" s="18">
        <v>900928616</v>
      </c>
      <c r="D1563" s="18" t="s">
        <v>3861</v>
      </c>
      <c r="E1563" s="15" t="s">
        <v>61</v>
      </c>
      <c r="F1563" s="15" t="s">
        <v>62</v>
      </c>
      <c r="G1563" s="15" t="s">
        <v>3155</v>
      </c>
      <c r="H1563" s="15" t="s">
        <v>3155</v>
      </c>
      <c r="I1563" s="15" t="s">
        <v>3155</v>
      </c>
      <c r="J1563" s="15">
        <v>6</v>
      </c>
      <c r="K1563" s="15" t="s">
        <v>3155</v>
      </c>
      <c r="L1563" s="15">
        <v>114081409</v>
      </c>
      <c r="M1563" s="15" t="s">
        <v>2467</v>
      </c>
      <c r="N1563" s="15" t="s">
        <v>1436</v>
      </c>
      <c r="O1563" s="18" t="s">
        <v>2467</v>
      </c>
      <c r="P1563" s="22" t="s">
        <v>73</v>
      </c>
      <c r="Q1563" s="15" t="s">
        <v>1654</v>
      </c>
      <c r="R1563" s="18" t="s">
        <v>5768</v>
      </c>
      <c r="S1563" s="22" t="b">
        <f t="shared" si="253"/>
        <v>0</v>
      </c>
      <c r="T1563" s="18" t="s">
        <v>6343</v>
      </c>
      <c r="U1563" s="18" t="s">
        <v>5768</v>
      </c>
      <c r="V1563" s="15"/>
      <c r="W1563" s="18" t="s">
        <v>2464</v>
      </c>
      <c r="X1563" s="18"/>
      <c r="Y1563" s="15" t="s">
        <v>73</v>
      </c>
      <c r="Z1563" s="18" t="s">
        <v>2381</v>
      </c>
      <c r="AA1563" s="18" t="s">
        <v>71</v>
      </c>
      <c r="AB1563" s="18" t="s">
        <v>2978</v>
      </c>
      <c r="AC1563" s="67" t="str">
        <f>+VLOOKUP("*"&amp;L1563&amp;"*",'[2]REGISTROS SANITARIOS'!$D$1304:$E$1344,2,FALSE)</f>
        <v>SI</v>
      </c>
      <c r="AD1563" s="22" t="s">
        <v>1025</v>
      </c>
      <c r="AE1563" s="16" t="s">
        <v>7908</v>
      </c>
      <c r="AF1563" s="34" t="s">
        <v>8814</v>
      </c>
      <c r="AG1563" s="24">
        <v>19973772</v>
      </c>
      <c r="AH1563" s="18">
        <v>5</v>
      </c>
      <c r="AI1563" s="18" t="s">
        <v>1049</v>
      </c>
      <c r="AJ1563" s="17">
        <v>41250</v>
      </c>
      <c r="AK1563" s="25">
        <v>41200</v>
      </c>
      <c r="AL1563" s="25">
        <v>111</v>
      </c>
      <c r="AM1563" s="35">
        <v>0</v>
      </c>
      <c r="AN1563" s="49">
        <f t="shared" si="245"/>
        <v>4573200</v>
      </c>
      <c r="AO1563" s="18"/>
      <c r="AP1563" s="15"/>
      <c r="AQ1563" s="43" t="str">
        <f t="shared" si="246"/>
        <v>MENOR</v>
      </c>
      <c r="AR1563" s="44">
        <f t="shared" si="247"/>
        <v>4578750</v>
      </c>
      <c r="AS1563" s="44">
        <f t="shared" si="248"/>
        <v>4578750</v>
      </c>
      <c r="AT1563" s="44">
        <f t="shared" si="249"/>
        <v>4573200</v>
      </c>
      <c r="AU1563" s="44">
        <f t="shared" si="250"/>
        <v>4573200</v>
      </c>
      <c r="AV1563" s="45" t="b">
        <f t="shared" si="251"/>
        <v>1</v>
      </c>
      <c r="AW1563" s="45" t="b">
        <f t="shared" si="252"/>
        <v>0</v>
      </c>
      <c r="AX1563" s="45"/>
    </row>
    <row r="1564" spans="1:50" s="36" customFormat="1" ht="27.75" customHeight="1" x14ac:dyDescent="0.15">
      <c r="A1564" s="36" t="str">
        <f t="shared" si="244"/>
        <v>DISWIFARMA114082210</v>
      </c>
      <c r="B1564" s="36" t="b">
        <f>+A1564='[1]Anexo 9'!A1564</f>
        <v>1</v>
      </c>
      <c r="C1564" s="18">
        <v>900928616</v>
      </c>
      <c r="D1564" s="18" t="s">
        <v>3861</v>
      </c>
      <c r="E1564" s="15" t="s">
        <v>61</v>
      </c>
      <c r="F1564" s="15" t="s">
        <v>1652</v>
      </c>
      <c r="G1564" s="15">
        <f>+VLOOKUP(F1564,[3]Sheet1!$E$3:$G$74,3,FALSE)</f>
        <v>19</v>
      </c>
      <c r="H1564" s="15">
        <f>+VLOOKUP(D1564&amp;F1564,'TD para paquetes'!$E$3:$I$441,5,FALSE)</f>
        <v>7</v>
      </c>
      <c r="I1564" s="15" t="s">
        <v>44</v>
      </c>
      <c r="J1564" s="15">
        <v>6</v>
      </c>
      <c r="K1564" s="15">
        <v>2</v>
      </c>
      <c r="L1564" s="15">
        <v>114082210</v>
      </c>
      <c r="M1564" s="15" t="s">
        <v>1653</v>
      </c>
      <c r="N1564" s="15" t="s">
        <v>1436</v>
      </c>
      <c r="O1564" s="18" t="s">
        <v>1653</v>
      </c>
      <c r="P1564" s="22" t="s">
        <v>73</v>
      </c>
      <c r="Q1564" s="15" t="s">
        <v>1654</v>
      </c>
      <c r="R1564" s="18" t="s">
        <v>1761</v>
      </c>
      <c r="S1564" s="22" t="b">
        <f t="shared" si="253"/>
        <v>0</v>
      </c>
      <c r="T1564" s="18" t="s">
        <v>6343</v>
      </c>
      <c r="U1564" s="18" t="s">
        <v>1761</v>
      </c>
      <c r="V1564" s="15"/>
      <c r="W1564" s="18" t="s">
        <v>3625</v>
      </c>
      <c r="X1564" s="18"/>
      <c r="Y1564" s="15" t="s">
        <v>73</v>
      </c>
      <c r="Z1564" s="18" t="s">
        <v>2269</v>
      </c>
      <c r="AA1564" s="18" t="s">
        <v>71</v>
      </c>
      <c r="AB1564" s="18" t="s">
        <v>7145</v>
      </c>
      <c r="AC1564" s="67" t="str">
        <f>+VLOOKUP("*"&amp;L1564&amp;"*",'[2]REGISTROS SANITARIOS'!$D$1304:$E$1344,2,FALSE)</f>
        <v>SI</v>
      </c>
      <c r="AD1564" s="22" t="s">
        <v>1025</v>
      </c>
      <c r="AE1564" s="16" t="s">
        <v>7908</v>
      </c>
      <c r="AF1564" s="34" t="s">
        <v>8814</v>
      </c>
      <c r="AG1564" s="24">
        <v>19990978</v>
      </c>
      <c r="AH1564" s="18">
        <v>3</v>
      </c>
      <c r="AI1564" s="18" t="s">
        <v>1049</v>
      </c>
      <c r="AJ1564" s="17">
        <v>38.5</v>
      </c>
      <c r="AK1564" s="25">
        <v>30</v>
      </c>
      <c r="AL1564" s="25">
        <v>335</v>
      </c>
      <c r="AM1564" s="35">
        <v>0</v>
      </c>
      <c r="AN1564" s="49">
        <f t="shared" si="245"/>
        <v>10050</v>
      </c>
      <c r="AO1564" s="18" t="s">
        <v>45</v>
      </c>
      <c r="AP1564" s="15"/>
      <c r="AQ1564" s="43" t="str">
        <f t="shared" si="246"/>
        <v>MENOR</v>
      </c>
      <c r="AR1564" s="44">
        <f t="shared" si="247"/>
        <v>12897.5</v>
      </c>
      <c r="AS1564" s="44">
        <f t="shared" si="248"/>
        <v>12897.5</v>
      </c>
      <c r="AT1564" s="44">
        <f t="shared" si="249"/>
        <v>10050</v>
      </c>
      <c r="AU1564" s="44">
        <f t="shared" si="250"/>
        <v>10050</v>
      </c>
      <c r="AV1564" s="45" t="b">
        <f t="shared" si="251"/>
        <v>1</v>
      </c>
      <c r="AW1564" s="45" t="b">
        <f t="shared" si="252"/>
        <v>0</v>
      </c>
      <c r="AX1564" s="45"/>
    </row>
    <row r="1565" spans="1:50" s="36" customFormat="1" ht="27.75" customHeight="1" x14ac:dyDescent="0.15">
      <c r="A1565" s="36" t="str">
        <f t="shared" si="244"/>
        <v>DISWIFARMA114082250</v>
      </c>
      <c r="B1565" s="36" t="b">
        <f>+A1565='[1]Anexo 9'!A1565</f>
        <v>1</v>
      </c>
      <c r="C1565" s="18">
        <v>900928616</v>
      </c>
      <c r="D1565" s="18" t="s">
        <v>3861</v>
      </c>
      <c r="E1565" s="15" t="s">
        <v>61</v>
      </c>
      <c r="F1565" s="15" t="s">
        <v>1652</v>
      </c>
      <c r="G1565" s="15">
        <f>+VLOOKUP(F1565,[3]Sheet1!$E$3:$G$74,3,FALSE)</f>
        <v>19</v>
      </c>
      <c r="H1565" s="15">
        <f>+VLOOKUP(D1565&amp;F1565,'TD para paquetes'!$E$3:$I$441,5,FALSE)</f>
        <v>7</v>
      </c>
      <c r="I1565" s="15" t="s">
        <v>44</v>
      </c>
      <c r="J1565" s="15">
        <v>6</v>
      </c>
      <c r="K1565" s="15">
        <v>2</v>
      </c>
      <c r="L1565" s="15">
        <v>114082250</v>
      </c>
      <c r="M1565" s="15" t="s">
        <v>1660</v>
      </c>
      <c r="N1565" s="15" t="s">
        <v>1436</v>
      </c>
      <c r="O1565" s="18" t="s">
        <v>1660</v>
      </c>
      <c r="P1565" s="22" t="s">
        <v>73</v>
      </c>
      <c r="Q1565" s="15" t="s">
        <v>1654</v>
      </c>
      <c r="R1565" s="18" t="s">
        <v>1761</v>
      </c>
      <c r="S1565" s="22" t="b">
        <f t="shared" si="253"/>
        <v>0</v>
      </c>
      <c r="T1565" s="18" t="s">
        <v>6343</v>
      </c>
      <c r="U1565" s="18" t="s">
        <v>1761</v>
      </c>
      <c r="V1565" s="15"/>
      <c r="W1565" s="18" t="s">
        <v>6272</v>
      </c>
      <c r="X1565" s="18"/>
      <c r="Y1565" s="15" t="s">
        <v>73</v>
      </c>
      <c r="Z1565" s="18" t="s">
        <v>2269</v>
      </c>
      <c r="AA1565" s="18" t="s">
        <v>71</v>
      </c>
      <c r="AB1565" s="18" t="s">
        <v>7146</v>
      </c>
      <c r="AC1565" s="67" t="str">
        <f>+VLOOKUP("*"&amp;L1565&amp;"*",'[2]REGISTROS SANITARIOS'!$D$1304:$E$1344,2,FALSE)</f>
        <v>SI</v>
      </c>
      <c r="AD1565" s="22" t="s">
        <v>1025</v>
      </c>
      <c r="AE1565" s="16" t="s">
        <v>7908</v>
      </c>
      <c r="AF1565" s="34" t="s">
        <v>8814</v>
      </c>
      <c r="AG1565" s="24" t="s">
        <v>8262</v>
      </c>
      <c r="AH1565" s="18">
        <v>10</v>
      </c>
      <c r="AI1565" s="18" t="s">
        <v>1049</v>
      </c>
      <c r="AJ1565" s="17">
        <v>49.5</v>
      </c>
      <c r="AK1565" s="25">
        <v>30</v>
      </c>
      <c r="AL1565" s="25">
        <v>682</v>
      </c>
      <c r="AM1565" s="35">
        <v>0</v>
      </c>
      <c r="AN1565" s="49">
        <f t="shared" si="245"/>
        <v>20460</v>
      </c>
      <c r="AO1565" s="18" t="s">
        <v>45</v>
      </c>
      <c r="AP1565" s="15"/>
      <c r="AQ1565" s="43" t="str">
        <f t="shared" si="246"/>
        <v>MENOR</v>
      </c>
      <c r="AR1565" s="44">
        <f t="shared" si="247"/>
        <v>33759</v>
      </c>
      <c r="AS1565" s="44">
        <f t="shared" si="248"/>
        <v>33759</v>
      </c>
      <c r="AT1565" s="44">
        <f t="shared" si="249"/>
        <v>20460</v>
      </c>
      <c r="AU1565" s="44">
        <f t="shared" si="250"/>
        <v>20460</v>
      </c>
      <c r="AV1565" s="45" t="b">
        <f t="shared" si="251"/>
        <v>1</v>
      </c>
      <c r="AW1565" s="45" t="b">
        <f t="shared" si="252"/>
        <v>0</v>
      </c>
      <c r="AX1565" s="45"/>
    </row>
    <row r="1566" spans="1:50" s="36" customFormat="1" ht="27.75" customHeight="1" x14ac:dyDescent="0.15">
      <c r="A1566" s="36" t="str">
        <f t="shared" si="244"/>
        <v>DISWIFARMA114082260</v>
      </c>
      <c r="B1566" s="36" t="b">
        <f>+A1566='[1]Anexo 9'!A1566</f>
        <v>1</v>
      </c>
      <c r="C1566" s="18">
        <v>900928616</v>
      </c>
      <c r="D1566" s="18" t="s">
        <v>3861</v>
      </c>
      <c r="E1566" s="15" t="s">
        <v>61</v>
      </c>
      <c r="F1566" s="15" t="s">
        <v>1652</v>
      </c>
      <c r="G1566" s="15">
        <f>+VLOOKUP(F1566,[3]Sheet1!$E$3:$G$74,3,FALSE)</f>
        <v>19</v>
      </c>
      <c r="H1566" s="15">
        <f>+VLOOKUP(D1566&amp;F1566,'TD para paquetes'!$E$3:$I$441,5,FALSE)</f>
        <v>7</v>
      </c>
      <c r="I1566" s="15" t="s">
        <v>44</v>
      </c>
      <c r="J1566" s="15">
        <v>6</v>
      </c>
      <c r="K1566" s="15">
        <v>2</v>
      </c>
      <c r="L1566" s="15">
        <v>114082260</v>
      </c>
      <c r="M1566" s="15" t="s">
        <v>1664</v>
      </c>
      <c r="N1566" s="15" t="s">
        <v>1436</v>
      </c>
      <c r="O1566" s="18" t="s">
        <v>1664</v>
      </c>
      <c r="P1566" s="22" t="s">
        <v>73</v>
      </c>
      <c r="Q1566" s="15" t="s">
        <v>1654</v>
      </c>
      <c r="R1566" s="18" t="s">
        <v>1761</v>
      </c>
      <c r="S1566" s="22" t="b">
        <f t="shared" si="253"/>
        <v>0</v>
      </c>
      <c r="T1566" s="18" t="s">
        <v>6343</v>
      </c>
      <c r="U1566" s="18" t="s">
        <v>1761</v>
      </c>
      <c r="V1566" s="15"/>
      <c r="W1566" s="18" t="s">
        <v>6272</v>
      </c>
      <c r="X1566" s="18"/>
      <c r="Y1566" s="15" t="s">
        <v>73</v>
      </c>
      <c r="Z1566" s="18" t="s">
        <v>2269</v>
      </c>
      <c r="AA1566" s="18" t="s">
        <v>71</v>
      </c>
      <c r="AB1566" s="18" t="s">
        <v>7147</v>
      </c>
      <c r="AC1566" s="67" t="str">
        <f>+VLOOKUP("*"&amp;L1566&amp;"*",'[2]REGISTROS SANITARIOS'!$D$1304:$E$1344,2,FALSE)</f>
        <v>SI</v>
      </c>
      <c r="AD1566" s="22" t="s">
        <v>1025</v>
      </c>
      <c r="AE1566" s="16" t="s">
        <v>7908</v>
      </c>
      <c r="AF1566" s="34" t="s">
        <v>8814</v>
      </c>
      <c r="AG1566" s="24">
        <v>20043691</v>
      </c>
      <c r="AH1566" s="18">
        <v>10</v>
      </c>
      <c r="AI1566" s="18" t="s">
        <v>1049</v>
      </c>
      <c r="AJ1566" s="17">
        <v>66</v>
      </c>
      <c r="AK1566" s="25">
        <v>60</v>
      </c>
      <c r="AL1566" s="25">
        <v>1215</v>
      </c>
      <c r="AM1566" s="35">
        <v>0</v>
      </c>
      <c r="AN1566" s="49">
        <f t="shared" si="245"/>
        <v>72900</v>
      </c>
      <c r="AO1566" s="18" t="s">
        <v>45</v>
      </c>
      <c r="AP1566" s="15"/>
      <c r="AQ1566" s="43" t="str">
        <f t="shared" si="246"/>
        <v>MENOR</v>
      </c>
      <c r="AR1566" s="44">
        <f t="shared" si="247"/>
        <v>80190</v>
      </c>
      <c r="AS1566" s="44">
        <f t="shared" si="248"/>
        <v>80190</v>
      </c>
      <c r="AT1566" s="44">
        <f t="shared" si="249"/>
        <v>72900</v>
      </c>
      <c r="AU1566" s="44">
        <f t="shared" si="250"/>
        <v>72900</v>
      </c>
      <c r="AV1566" s="45" t="b">
        <f t="shared" si="251"/>
        <v>1</v>
      </c>
      <c r="AW1566" s="45" t="b">
        <f t="shared" si="252"/>
        <v>0</v>
      </c>
      <c r="AX1566" s="45"/>
    </row>
    <row r="1567" spans="1:50" s="36" customFormat="1" ht="27.75" customHeight="1" x14ac:dyDescent="0.15">
      <c r="A1567" s="36" t="str">
        <f t="shared" si="244"/>
        <v>DISWIFARMA114082270</v>
      </c>
      <c r="B1567" s="36" t="b">
        <f>+A1567='[1]Anexo 9'!A1567</f>
        <v>1</v>
      </c>
      <c r="C1567" s="18">
        <v>900928616</v>
      </c>
      <c r="D1567" s="18" t="s">
        <v>3861</v>
      </c>
      <c r="E1567" s="15" t="s">
        <v>61</v>
      </c>
      <c r="F1567" s="15" t="s">
        <v>1652</v>
      </c>
      <c r="G1567" s="15">
        <f>+VLOOKUP(F1567,[3]Sheet1!$E$3:$G$74,3,FALSE)</f>
        <v>19</v>
      </c>
      <c r="H1567" s="15">
        <f>+VLOOKUP(D1567&amp;F1567,'TD para paquetes'!$E$3:$I$441,5,FALSE)</f>
        <v>7</v>
      </c>
      <c r="I1567" s="15" t="s">
        <v>44</v>
      </c>
      <c r="J1567" s="15">
        <v>6</v>
      </c>
      <c r="K1567" s="15">
        <v>2</v>
      </c>
      <c r="L1567" s="15">
        <v>114082270</v>
      </c>
      <c r="M1567" s="15" t="s">
        <v>1665</v>
      </c>
      <c r="N1567" s="15" t="s">
        <v>1436</v>
      </c>
      <c r="O1567" s="18" t="s">
        <v>1665</v>
      </c>
      <c r="P1567" s="22" t="s">
        <v>73</v>
      </c>
      <c r="Q1567" s="15" t="s">
        <v>1654</v>
      </c>
      <c r="R1567" s="18" t="s">
        <v>1761</v>
      </c>
      <c r="S1567" s="22" t="b">
        <f t="shared" si="253"/>
        <v>0</v>
      </c>
      <c r="T1567" s="18" t="s">
        <v>6343</v>
      </c>
      <c r="U1567" s="18" t="s">
        <v>1761</v>
      </c>
      <c r="V1567" s="15"/>
      <c r="W1567" s="18" t="s">
        <v>6272</v>
      </c>
      <c r="X1567" s="18"/>
      <c r="Y1567" s="15" t="s">
        <v>73</v>
      </c>
      <c r="Z1567" s="18" t="s">
        <v>2269</v>
      </c>
      <c r="AA1567" s="18" t="s">
        <v>71</v>
      </c>
      <c r="AB1567" s="18" t="s">
        <v>7148</v>
      </c>
      <c r="AC1567" s="67" t="str">
        <f>+VLOOKUP("*"&amp;L1567&amp;"*",'[2]REGISTROS SANITARIOS'!$D$1304:$E$1344,2,FALSE)</f>
        <v>SI</v>
      </c>
      <c r="AD1567" s="22" t="s">
        <v>1025</v>
      </c>
      <c r="AE1567" s="16" t="s">
        <v>7908</v>
      </c>
      <c r="AF1567" s="34" t="s">
        <v>8814</v>
      </c>
      <c r="AG1567" s="24">
        <v>20043686</v>
      </c>
      <c r="AH1567" s="18">
        <v>11</v>
      </c>
      <c r="AI1567" s="18" t="s">
        <v>1049</v>
      </c>
      <c r="AJ1567" s="17">
        <v>132</v>
      </c>
      <c r="AK1567" s="25">
        <v>120</v>
      </c>
      <c r="AL1567" s="25">
        <v>1515</v>
      </c>
      <c r="AM1567" s="35">
        <v>0</v>
      </c>
      <c r="AN1567" s="49">
        <f t="shared" si="245"/>
        <v>181800</v>
      </c>
      <c r="AO1567" s="18" t="s">
        <v>45</v>
      </c>
      <c r="AP1567" s="15"/>
      <c r="AQ1567" s="43" t="str">
        <f t="shared" si="246"/>
        <v>MENOR</v>
      </c>
      <c r="AR1567" s="44">
        <f t="shared" si="247"/>
        <v>199980</v>
      </c>
      <c r="AS1567" s="44">
        <f t="shared" si="248"/>
        <v>199980</v>
      </c>
      <c r="AT1567" s="44">
        <f t="shared" si="249"/>
        <v>181800</v>
      </c>
      <c r="AU1567" s="44">
        <f t="shared" si="250"/>
        <v>181800</v>
      </c>
      <c r="AV1567" s="45" t="b">
        <f t="shared" si="251"/>
        <v>1</v>
      </c>
      <c r="AW1567" s="45" t="b">
        <f t="shared" si="252"/>
        <v>0</v>
      </c>
      <c r="AX1567" s="45"/>
    </row>
    <row r="1568" spans="1:50" s="36" customFormat="1" ht="27.75" customHeight="1" x14ac:dyDescent="0.15">
      <c r="A1568" s="36" t="str">
        <f t="shared" si="244"/>
        <v>DISWIFARMA114082315</v>
      </c>
      <c r="B1568" s="36" t="b">
        <f>+A1568='[1]Anexo 9'!A1568</f>
        <v>1</v>
      </c>
      <c r="C1568" s="18">
        <v>900928616</v>
      </c>
      <c r="D1568" s="18" t="s">
        <v>3861</v>
      </c>
      <c r="E1568" s="15" t="s">
        <v>61</v>
      </c>
      <c r="F1568" s="15" t="s">
        <v>1652</v>
      </c>
      <c r="G1568" s="15">
        <f>+VLOOKUP(F1568,[3]Sheet1!$E$3:$G$74,3,FALSE)</f>
        <v>19</v>
      </c>
      <c r="H1568" s="15">
        <f>+VLOOKUP(D1568&amp;F1568,'TD para paquetes'!$E$3:$I$441,5,FALSE)</f>
        <v>7</v>
      </c>
      <c r="I1568" s="15" t="s">
        <v>44</v>
      </c>
      <c r="J1568" s="15">
        <v>4</v>
      </c>
      <c r="K1568" s="15">
        <v>2</v>
      </c>
      <c r="L1568" s="15">
        <v>114082315</v>
      </c>
      <c r="M1568" s="15" t="s">
        <v>1666</v>
      </c>
      <c r="N1568" s="15" t="s">
        <v>1436</v>
      </c>
      <c r="O1568" s="18" t="s">
        <v>4617</v>
      </c>
      <c r="P1568" s="22" t="s">
        <v>73</v>
      </c>
      <c r="Q1568" s="15" t="s">
        <v>1668</v>
      </c>
      <c r="R1568" s="18" t="s">
        <v>5769</v>
      </c>
      <c r="S1568" s="22" t="b">
        <f t="shared" si="253"/>
        <v>0</v>
      </c>
      <c r="T1568" s="18" t="s">
        <v>6352</v>
      </c>
      <c r="U1568" s="18" t="s">
        <v>5769</v>
      </c>
      <c r="V1568" s="15"/>
      <c r="W1568" s="18" t="s">
        <v>1670</v>
      </c>
      <c r="X1568" s="18" t="s">
        <v>8763</v>
      </c>
      <c r="Y1568" s="15" t="s">
        <v>73</v>
      </c>
      <c r="Z1568" s="18" t="s">
        <v>2269</v>
      </c>
      <c r="AA1568" s="18" t="s">
        <v>71</v>
      </c>
      <c r="AB1568" s="18" t="s">
        <v>1672</v>
      </c>
      <c r="AC1568" s="67" t="str">
        <f>+VLOOKUP("*"&amp;L1568&amp;"*",'[2]REGISTROS SANITARIOS'!$D$1304:$E$1344,2,FALSE)</f>
        <v>SI</v>
      </c>
      <c r="AD1568" s="22" t="s">
        <v>1025</v>
      </c>
      <c r="AE1568" s="16" t="s">
        <v>7908</v>
      </c>
      <c r="AF1568" s="34" t="s">
        <v>8814</v>
      </c>
      <c r="AG1568" s="24">
        <v>19945677</v>
      </c>
      <c r="AH1568" s="18">
        <v>5</v>
      </c>
      <c r="AI1568" s="18" t="s">
        <v>1049</v>
      </c>
      <c r="AJ1568" s="17">
        <v>1947</v>
      </c>
      <c r="AK1568" s="25">
        <v>1932</v>
      </c>
      <c r="AL1568" s="25">
        <v>318</v>
      </c>
      <c r="AM1568" s="35">
        <v>0</v>
      </c>
      <c r="AN1568" s="49">
        <f t="shared" si="245"/>
        <v>614376</v>
      </c>
      <c r="AO1568" s="18" t="s">
        <v>45</v>
      </c>
      <c r="AP1568" s="15"/>
      <c r="AQ1568" s="43" t="str">
        <f t="shared" si="246"/>
        <v>MENOR</v>
      </c>
      <c r="AR1568" s="44">
        <f t="shared" si="247"/>
        <v>619146</v>
      </c>
      <c r="AS1568" s="44">
        <f t="shared" si="248"/>
        <v>619146</v>
      </c>
      <c r="AT1568" s="44">
        <f t="shared" si="249"/>
        <v>614376</v>
      </c>
      <c r="AU1568" s="44">
        <f t="shared" si="250"/>
        <v>614376</v>
      </c>
      <c r="AV1568" s="45" t="b">
        <f t="shared" si="251"/>
        <v>1</v>
      </c>
      <c r="AW1568" s="45" t="b">
        <f t="shared" si="252"/>
        <v>0</v>
      </c>
      <c r="AX1568" s="45"/>
    </row>
    <row r="1569" spans="1:51" s="36" customFormat="1" ht="27.75" customHeight="1" x14ac:dyDescent="0.15">
      <c r="A1569" s="36" t="str">
        <f t="shared" si="244"/>
        <v>DISWIFARMA114082320</v>
      </c>
      <c r="B1569" s="36" t="b">
        <f>+A1569='[1]Anexo 9'!A1569</f>
        <v>1</v>
      </c>
      <c r="C1569" s="18">
        <v>900928616</v>
      </c>
      <c r="D1569" s="18" t="s">
        <v>3861</v>
      </c>
      <c r="E1569" s="15" t="s">
        <v>61</v>
      </c>
      <c r="F1569" s="15" t="s">
        <v>1652</v>
      </c>
      <c r="G1569" s="15">
        <f>+VLOOKUP(F1569,[3]Sheet1!$E$3:$G$74,3,FALSE)</f>
        <v>19</v>
      </c>
      <c r="H1569" s="15">
        <f>+VLOOKUP(D1569&amp;F1569,'TD para paquetes'!$E$3:$I$441,5,FALSE)</f>
        <v>7</v>
      </c>
      <c r="I1569" s="15" t="s">
        <v>44</v>
      </c>
      <c r="J1569" s="15">
        <v>4</v>
      </c>
      <c r="K1569" s="15">
        <v>2</v>
      </c>
      <c r="L1569" s="15">
        <v>114082320</v>
      </c>
      <c r="M1569" s="15" t="s">
        <v>1673</v>
      </c>
      <c r="N1569" s="15" t="s">
        <v>1436</v>
      </c>
      <c r="O1569" s="18" t="s">
        <v>4618</v>
      </c>
      <c r="P1569" s="22" t="s">
        <v>73</v>
      </c>
      <c r="Q1569" s="15" t="s">
        <v>1668</v>
      </c>
      <c r="R1569" s="18" t="s">
        <v>5769</v>
      </c>
      <c r="S1569" s="22" t="b">
        <f t="shared" si="253"/>
        <v>0</v>
      </c>
      <c r="T1569" s="18" t="s">
        <v>6352</v>
      </c>
      <c r="U1569" s="18" t="s">
        <v>5769</v>
      </c>
      <c r="V1569" s="15"/>
      <c r="W1569" s="18" t="s">
        <v>1670</v>
      </c>
      <c r="X1569" s="18" t="s">
        <v>8763</v>
      </c>
      <c r="Y1569" s="15" t="s">
        <v>73</v>
      </c>
      <c r="Z1569" s="18" t="s">
        <v>2269</v>
      </c>
      <c r="AA1569" s="18" t="s">
        <v>71</v>
      </c>
      <c r="AB1569" s="18" t="s">
        <v>1675</v>
      </c>
      <c r="AC1569" s="67" t="str">
        <f>+VLOOKUP("*"&amp;L1569&amp;"*",'[2]REGISTROS SANITARIOS'!$D$1304:$E$1344,2,FALSE)</f>
        <v>SI</v>
      </c>
      <c r="AD1569" s="22" t="s">
        <v>1025</v>
      </c>
      <c r="AE1569" s="16">
        <v>45019</v>
      </c>
      <c r="AF1569" s="34" t="s">
        <v>73</v>
      </c>
      <c r="AG1569" s="24">
        <v>19963294</v>
      </c>
      <c r="AH1569" s="18">
        <v>3</v>
      </c>
      <c r="AI1569" s="18" t="s">
        <v>1049</v>
      </c>
      <c r="AJ1569" s="17">
        <v>770</v>
      </c>
      <c r="AK1569" s="25">
        <v>756</v>
      </c>
      <c r="AL1569" s="25">
        <v>335</v>
      </c>
      <c r="AM1569" s="35">
        <v>0</v>
      </c>
      <c r="AN1569" s="49">
        <f t="shared" si="245"/>
        <v>253260</v>
      </c>
      <c r="AO1569" s="18" t="s">
        <v>45</v>
      </c>
      <c r="AP1569" s="15"/>
      <c r="AQ1569" s="43" t="str">
        <f t="shared" si="246"/>
        <v>MENOR</v>
      </c>
      <c r="AR1569" s="44">
        <f t="shared" si="247"/>
        <v>257950</v>
      </c>
      <c r="AS1569" s="44">
        <f t="shared" si="248"/>
        <v>257950</v>
      </c>
      <c r="AT1569" s="44">
        <f t="shared" si="249"/>
        <v>253260</v>
      </c>
      <c r="AU1569" s="44">
        <f t="shared" si="250"/>
        <v>253260</v>
      </c>
      <c r="AV1569" s="45" t="b">
        <f t="shared" si="251"/>
        <v>1</v>
      </c>
      <c r="AW1569" s="45" t="b">
        <f t="shared" si="252"/>
        <v>0</v>
      </c>
      <c r="AX1569" s="45"/>
    </row>
    <row r="1570" spans="1:51" s="36" customFormat="1" ht="27.75" customHeight="1" x14ac:dyDescent="0.15">
      <c r="A1570" s="36" t="str">
        <f t="shared" si="244"/>
        <v>DISWIFARMA114092509</v>
      </c>
      <c r="B1570" s="36" t="b">
        <f>+A1570='[1]Anexo 9'!A1570</f>
        <v>1</v>
      </c>
      <c r="C1570" s="18">
        <v>900928616</v>
      </c>
      <c r="D1570" s="18" t="s">
        <v>3861</v>
      </c>
      <c r="E1570" s="15" t="s">
        <v>61</v>
      </c>
      <c r="F1570" s="15" t="s">
        <v>1652</v>
      </c>
      <c r="G1570" s="15">
        <f>+VLOOKUP(F1570,[3]Sheet1!$E$3:$G$74,3,FALSE)</f>
        <v>19</v>
      </c>
      <c r="H1570" s="15">
        <f>+VLOOKUP(D1570&amp;F1570,'TD para paquetes'!$E$3:$I$441,5,FALSE)</f>
        <v>7</v>
      </c>
      <c r="I1570" s="15" t="s">
        <v>44</v>
      </c>
      <c r="J1570" s="15">
        <v>4</v>
      </c>
      <c r="K1570" s="15">
        <v>2</v>
      </c>
      <c r="L1570" s="15">
        <v>114092509</v>
      </c>
      <c r="M1570" s="15" t="s">
        <v>1690</v>
      </c>
      <c r="N1570" s="15" t="s">
        <v>1436</v>
      </c>
      <c r="O1570" s="18" t="s">
        <v>4619</v>
      </c>
      <c r="P1570" s="22" t="s">
        <v>73</v>
      </c>
      <c r="Q1570" s="15" t="s">
        <v>1692</v>
      </c>
      <c r="R1570" s="18" t="s">
        <v>5770</v>
      </c>
      <c r="S1570" s="22" t="b">
        <f t="shared" si="253"/>
        <v>0</v>
      </c>
      <c r="T1570" s="18" t="s">
        <v>6352</v>
      </c>
      <c r="U1570" s="18" t="s">
        <v>5770</v>
      </c>
      <c r="V1570" s="15"/>
      <c r="W1570" s="18" t="s">
        <v>1694</v>
      </c>
      <c r="X1570" s="18" t="s">
        <v>8764</v>
      </c>
      <c r="Y1570" s="15" t="s">
        <v>73</v>
      </c>
      <c r="Z1570" s="18" t="s">
        <v>2269</v>
      </c>
      <c r="AA1570" s="18" t="s">
        <v>71</v>
      </c>
      <c r="AB1570" s="18" t="s">
        <v>1695</v>
      </c>
      <c r="AC1570" s="67" t="str">
        <f>+VLOOKUP("*"&amp;L1570&amp;"*",'[2]REGISTROS SANITARIOS'!$D$1304:$E$1344,2,FALSE)</f>
        <v>SI</v>
      </c>
      <c r="AD1570" s="22" t="s">
        <v>1025</v>
      </c>
      <c r="AE1570" s="16" t="s">
        <v>7908</v>
      </c>
      <c r="AF1570" s="34" t="s">
        <v>8814</v>
      </c>
      <c r="AG1570" s="24" t="s">
        <v>8263</v>
      </c>
      <c r="AH1570" s="18">
        <v>2</v>
      </c>
      <c r="AI1570" s="18" t="s">
        <v>1049</v>
      </c>
      <c r="AJ1570" s="17">
        <v>1985.5</v>
      </c>
      <c r="AK1570" s="25">
        <v>1974</v>
      </c>
      <c r="AL1570" s="25">
        <v>344</v>
      </c>
      <c r="AM1570" s="35">
        <v>0</v>
      </c>
      <c r="AN1570" s="49">
        <f t="shared" si="245"/>
        <v>679056</v>
      </c>
      <c r="AO1570" s="18"/>
      <c r="AP1570" s="15"/>
      <c r="AQ1570" s="43" t="str">
        <f t="shared" si="246"/>
        <v>MENOR</v>
      </c>
      <c r="AR1570" s="44">
        <f t="shared" si="247"/>
        <v>683012</v>
      </c>
      <c r="AS1570" s="44">
        <f t="shared" si="248"/>
        <v>683012</v>
      </c>
      <c r="AT1570" s="44">
        <f t="shared" si="249"/>
        <v>679056</v>
      </c>
      <c r="AU1570" s="44">
        <f t="shared" si="250"/>
        <v>679056</v>
      </c>
      <c r="AV1570" s="45" t="b">
        <f t="shared" si="251"/>
        <v>1</v>
      </c>
      <c r="AW1570" s="45" t="b">
        <f t="shared" si="252"/>
        <v>0</v>
      </c>
      <c r="AX1570" s="45"/>
    </row>
    <row r="1571" spans="1:51" s="36" customFormat="1" ht="27.75" customHeight="1" x14ac:dyDescent="0.15">
      <c r="A1571" s="36" t="str">
        <f t="shared" si="244"/>
        <v>DISWIFARMA114101109</v>
      </c>
      <c r="B1571" s="36" t="b">
        <f>+A1571='[1]Anexo 9'!A1571</f>
        <v>1</v>
      </c>
      <c r="C1571" s="18">
        <v>900928616</v>
      </c>
      <c r="D1571" s="18" t="s">
        <v>3861</v>
      </c>
      <c r="E1571" s="15" t="s">
        <v>61</v>
      </c>
      <c r="F1571" s="15" t="s">
        <v>62</v>
      </c>
      <c r="G1571" s="15" t="s">
        <v>3155</v>
      </c>
      <c r="H1571" s="15" t="s">
        <v>3155</v>
      </c>
      <c r="I1571" s="15" t="s">
        <v>3155</v>
      </c>
      <c r="J1571" s="15">
        <v>6</v>
      </c>
      <c r="K1571" s="15" t="s">
        <v>3155</v>
      </c>
      <c r="L1571" s="15">
        <v>114101109</v>
      </c>
      <c r="M1571" s="15" t="s">
        <v>2484</v>
      </c>
      <c r="N1571" s="15" t="s">
        <v>1436</v>
      </c>
      <c r="O1571" s="18" t="s">
        <v>2484</v>
      </c>
      <c r="P1571" s="22" t="s">
        <v>73</v>
      </c>
      <c r="Q1571" s="15" t="s">
        <v>1720</v>
      </c>
      <c r="R1571" s="18" t="s">
        <v>5768</v>
      </c>
      <c r="S1571" s="22" t="b">
        <f t="shared" si="253"/>
        <v>0</v>
      </c>
      <c r="T1571" s="18" t="s">
        <v>6343</v>
      </c>
      <c r="U1571" s="18" t="s">
        <v>5768</v>
      </c>
      <c r="V1571" s="15"/>
      <c r="W1571" s="18" t="s">
        <v>2464</v>
      </c>
      <c r="X1571" s="18"/>
      <c r="Y1571" s="15" t="s">
        <v>73</v>
      </c>
      <c r="Z1571" s="18" t="s">
        <v>2381</v>
      </c>
      <c r="AA1571" s="18" t="s">
        <v>71</v>
      </c>
      <c r="AB1571" s="18" t="s">
        <v>2486</v>
      </c>
      <c r="AC1571" s="67" t="str">
        <f>+VLOOKUP("*"&amp;L1571&amp;"*",'[2]REGISTROS SANITARIOS'!$D$1304:$E$1344,2,FALSE)</f>
        <v>SI</v>
      </c>
      <c r="AD1571" s="22" t="s">
        <v>1025</v>
      </c>
      <c r="AE1571" s="16">
        <v>45215</v>
      </c>
      <c r="AF1571" s="34" t="s">
        <v>73</v>
      </c>
      <c r="AG1571" s="24">
        <v>20030724</v>
      </c>
      <c r="AH1571" s="18">
        <v>4</v>
      </c>
      <c r="AI1571" s="18" t="s">
        <v>1049</v>
      </c>
      <c r="AJ1571" s="17">
        <v>22000</v>
      </c>
      <c r="AK1571" s="25">
        <v>22000</v>
      </c>
      <c r="AL1571" s="25">
        <v>341</v>
      </c>
      <c r="AM1571" s="35">
        <v>0</v>
      </c>
      <c r="AN1571" s="49">
        <f t="shared" si="245"/>
        <v>7502000</v>
      </c>
      <c r="AO1571" s="18"/>
      <c r="AP1571" s="15"/>
      <c r="AQ1571" s="43" t="str">
        <f t="shared" si="246"/>
        <v>SI</v>
      </c>
      <c r="AR1571" s="44">
        <f t="shared" si="247"/>
        <v>7502000</v>
      </c>
      <c r="AS1571" s="44">
        <f t="shared" si="248"/>
        <v>7502000</v>
      </c>
      <c r="AT1571" s="44">
        <f t="shared" si="249"/>
        <v>7502000</v>
      </c>
      <c r="AU1571" s="44">
        <f t="shared" si="250"/>
        <v>7502000</v>
      </c>
      <c r="AV1571" s="45" t="b">
        <f t="shared" si="251"/>
        <v>1</v>
      </c>
      <c r="AW1571" s="45" t="b">
        <f t="shared" si="252"/>
        <v>1</v>
      </c>
      <c r="AX1571" s="45"/>
    </row>
    <row r="1572" spans="1:51" s="36" customFormat="1" ht="27.75" customHeight="1" x14ac:dyDescent="0.15">
      <c r="A1572" s="36" t="str">
        <f t="shared" si="244"/>
        <v>DISWIFARMA114101209</v>
      </c>
      <c r="B1572" s="36" t="b">
        <f>+A1572='[1]Anexo 9'!A1572</f>
        <v>1</v>
      </c>
      <c r="C1572" s="18">
        <v>900928616</v>
      </c>
      <c r="D1572" s="18" t="s">
        <v>3861</v>
      </c>
      <c r="E1572" s="15" t="s">
        <v>61</v>
      </c>
      <c r="F1572" s="15" t="s">
        <v>62</v>
      </c>
      <c r="G1572" s="15" t="s">
        <v>3155</v>
      </c>
      <c r="H1572" s="15" t="s">
        <v>3155</v>
      </c>
      <c r="I1572" s="15" t="s">
        <v>3155</v>
      </c>
      <c r="J1572" s="15">
        <v>6</v>
      </c>
      <c r="K1572" s="15" t="s">
        <v>3155</v>
      </c>
      <c r="L1572" s="15">
        <v>114101209</v>
      </c>
      <c r="M1572" s="15" t="s">
        <v>2487</v>
      </c>
      <c r="N1572" s="15" t="s">
        <v>1436</v>
      </c>
      <c r="O1572" s="18" t="s">
        <v>2487</v>
      </c>
      <c r="P1572" s="22" t="s">
        <v>73</v>
      </c>
      <c r="Q1572" s="15" t="s">
        <v>1428</v>
      </c>
      <c r="R1572" s="18" t="s">
        <v>5768</v>
      </c>
      <c r="S1572" s="22" t="b">
        <f t="shared" si="253"/>
        <v>0</v>
      </c>
      <c r="T1572" s="18" t="s">
        <v>6343</v>
      </c>
      <c r="U1572" s="18" t="s">
        <v>5768</v>
      </c>
      <c r="V1572" s="15"/>
      <c r="W1572" s="18" t="s">
        <v>2464</v>
      </c>
      <c r="X1572" s="18"/>
      <c r="Y1572" s="15" t="s">
        <v>73</v>
      </c>
      <c r="Z1572" s="18" t="s">
        <v>2381</v>
      </c>
      <c r="AA1572" s="18" t="s">
        <v>71</v>
      </c>
      <c r="AB1572" s="18" t="s">
        <v>2489</v>
      </c>
      <c r="AC1572" s="67" t="str">
        <f>+VLOOKUP("*"&amp;L1572&amp;"*",'[2]REGISTROS SANITARIOS'!$D$1304:$E$1344,2,FALSE)</f>
        <v>SI</v>
      </c>
      <c r="AD1572" s="22" t="s">
        <v>1025</v>
      </c>
      <c r="AE1572" s="16" t="s">
        <v>7908</v>
      </c>
      <c r="AF1572" s="34" t="s">
        <v>8814</v>
      </c>
      <c r="AG1572" s="24">
        <v>19940399</v>
      </c>
      <c r="AH1572" s="18">
        <v>2</v>
      </c>
      <c r="AI1572" s="18" t="s">
        <v>1049</v>
      </c>
      <c r="AJ1572" s="17">
        <v>104500</v>
      </c>
      <c r="AK1572" s="25">
        <v>104500</v>
      </c>
      <c r="AL1572" s="25">
        <v>51</v>
      </c>
      <c r="AM1572" s="35">
        <v>0</v>
      </c>
      <c r="AN1572" s="49">
        <f t="shared" si="245"/>
        <v>5329500</v>
      </c>
      <c r="AO1572" s="18"/>
      <c r="AP1572" s="15"/>
      <c r="AQ1572" s="43" t="str">
        <f t="shared" si="246"/>
        <v>SI</v>
      </c>
      <c r="AR1572" s="44">
        <f t="shared" si="247"/>
        <v>5329500</v>
      </c>
      <c r="AS1572" s="44">
        <f t="shared" si="248"/>
        <v>5329500</v>
      </c>
      <c r="AT1572" s="44">
        <f t="shared" si="249"/>
        <v>5329500</v>
      </c>
      <c r="AU1572" s="44">
        <f t="shared" si="250"/>
        <v>5329500</v>
      </c>
      <c r="AV1572" s="45" t="b">
        <f t="shared" si="251"/>
        <v>1</v>
      </c>
      <c r="AW1572" s="45" t="b">
        <f t="shared" si="252"/>
        <v>1</v>
      </c>
      <c r="AX1572" s="45"/>
    </row>
    <row r="1573" spans="1:51" s="36" customFormat="1" ht="27.75" customHeight="1" x14ac:dyDescent="0.15">
      <c r="A1573" s="36" t="str">
        <f t="shared" si="244"/>
        <v>DISWIFARMA114110509</v>
      </c>
      <c r="B1573" s="36" t="b">
        <f>+A1573='[1]Anexo 9'!A1573</f>
        <v>1</v>
      </c>
      <c r="C1573" s="18">
        <v>900928616</v>
      </c>
      <c r="D1573" s="18" t="s">
        <v>3861</v>
      </c>
      <c r="E1573" s="15" t="s">
        <v>61</v>
      </c>
      <c r="F1573" s="15" t="s">
        <v>62</v>
      </c>
      <c r="G1573" s="15" t="s">
        <v>3155</v>
      </c>
      <c r="H1573" s="15" t="s">
        <v>3155</v>
      </c>
      <c r="I1573" s="15" t="s">
        <v>3155</v>
      </c>
      <c r="J1573" s="15">
        <v>5</v>
      </c>
      <c r="K1573" s="15" t="s">
        <v>3155</v>
      </c>
      <c r="L1573" s="15">
        <v>114110509</v>
      </c>
      <c r="M1573" s="15" t="s">
        <v>2496</v>
      </c>
      <c r="N1573" s="15" t="s">
        <v>1426</v>
      </c>
      <c r="O1573" s="18" t="s">
        <v>2496</v>
      </c>
      <c r="P1573" s="22" t="s">
        <v>73</v>
      </c>
      <c r="Q1573" s="15" t="s">
        <v>1822</v>
      </c>
      <c r="R1573" s="18" t="s">
        <v>5764</v>
      </c>
      <c r="S1573" s="22" t="b">
        <f t="shared" si="253"/>
        <v>0</v>
      </c>
      <c r="T1573" s="18" t="s">
        <v>6344</v>
      </c>
      <c r="U1573" s="18" t="s">
        <v>5764</v>
      </c>
      <c r="V1573" s="15"/>
      <c r="W1573" s="18" t="s">
        <v>2498</v>
      </c>
      <c r="X1573" s="18"/>
      <c r="Y1573" s="15" t="s">
        <v>73</v>
      </c>
      <c r="Z1573" s="18" t="s">
        <v>7132</v>
      </c>
      <c r="AA1573" s="18" t="s">
        <v>71</v>
      </c>
      <c r="AB1573" s="18" t="s">
        <v>2500</v>
      </c>
      <c r="AC1573" s="67" t="str">
        <f>+VLOOKUP("*"&amp;L1573&amp;"*",'[2]REGISTROS SANITARIOS'!$D$1304:$E$1344,2,FALSE)</f>
        <v>SI</v>
      </c>
      <c r="AD1573" s="22" t="s">
        <v>1025</v>
      </c>
      <c r="AE1573" s="16">
        <v>44643</v>
      </c>
      <c r="AF1573" s="34" t="s">
        <v>73</v>
      </c>
      <c r="AG1573" s="24">
        <v>19931778</v>
      </c>
      <c r="AH1573" s="18">
        <v>13</v>
      </c>
      <c r="AI1573" s="18" t="s">
        <v>1049</v>
      </c>
      <c r="AJ1573" s="17">
        <v>27500</v>
      </c>
      <c r="AK1573" s="25">
        <v>27300</v>
      </c>
      <c r="AL1573" s="25">
        <v>795</v>
      </c>
      <c r="AM1573" s="35">
        <v>0</v>
      </c>
      <c r="AN1573" s="49">
        <f t="shared" si="245"/>
        <v>21703500</v>
      </c>
      <c r="AO1573" s="18"/>
      <c r="AP1573" s="15"/>
      <c r="AQ1573" s="43" t="str">
        <f t="shared" si="246"/>
        <v>MENOR</v>
      </c>
      <c r="AR1573" s="44">
        <f t="shared" si="247"/>
        <v>21862500</v>
      </c>
      <c r="AS1573" s="44">
        <f t="shared" si="248"/>
        <v>21862500</v>
      </c>
      <c r="AT1573" s="44">
        <f t="shared" si="249"/>
        <v>21703500</v>
      </c>
      <c r="AU1573" s="44">
        <f t="shared" si="250"/>
        <v>21703500</v>
      </c>
      <c r="AV1573" s="45" t="b">
        <f t="shared" si="251"/>
        <v>1</v>
      </c>
      <c r="AW1573" s="45" t="b">
        <f t="shared" si="252"/>
        <v>0</v>
      </c>
      <c r="AX1573" s="45"/>
    </row>
    <row r="1574" spans="1:51" s="36" customFormat="1" ht="27.75" customHeight="1" x14ac:dyDescent="0.15">
      <c r="A1574" s="36" t="str">
        <f t="shared" si="244"/>
        <v>DISWIFARMA116020440</v>
      </c>
      <c r="B1574" s="36" t="b">
        <f>+A1574='[1]Anexo 9'!A1574</f>
        <v>1</v>
      </c>
      <c r="C1574" s="18">
        <v>900928616</v>
      </c>
      <c r="D1574" s="18" t="s">
        <v>3861</v>
      </c>
      <c r="E1574" s="15" t="s">
        <v>61</v>
      </c>
      <c r="F1574" s="15" t="s">
        <v>1788</v>
      </c>
      <c r="G1574" s="15">
        <f>+VLOOKUP(F1574,[3]Sheet1!$E$3:$G$74,3,FALSE)</f>
        <v>2</v>
      </c>
      <c r="H1574" s="15">
        <f>+VLOOKUP(D1574&amp;F1574,'TD para paquetes'!$E$3:$I$441,5,FALSE)</f>
        <v>2</v>
      </c>
      <c r="I1574" s="15" t="s">
        <v>1025</v>
      </c>
      <c r="J1574" s="15">
        <v>6</v>
      </c>
      <c r="K1574" s="15">
        <v>6</v>
      </c>
      <c r="L1574" s="15">
        <v>116020440</v>
      </c>
      <c r="M1574" s="15" t="s">
        <v>1789</v>
      </c>
      <c r="N1574" s="15" t="s">
        <v>1790</v>
      </c>
      <c r="O1574" s="18" t="s">
        <v>4620</v>
      </c>
      <c r="P1574" s="22" t="s">
        <v>73</v>
      </c>
      <c r="Q1574" s="15" t="s">
        <v>1791</v>
      </c>
      <c r="R1574" s="18" t="s">
        <v>5771</v>
      </c>
      <c r="S1574" s="22" t="b">
        <f t="shared" si="253"/>
        <v>0</v>
      </c>
      <c r="T1574" s="18" t="s">
        <v>1049</v>
      </c>
      <c r="U1574" s="18" t="s">
        <v>6353</v>
      </c>
      <c r="V1574" s="15"/>
      <c r="W1574" s="18" t="s">
        <v>1793</v>
      </c>
      <c r="X1574" s="18"/>
      <c r="Y1574" s="15" t="s">
        <v>73</v>
      </c>
      <c r="Z1574" s="18" t="s">
        <v>6349</v>
      </c>
      <c r="AA1574" s="18" t="s">
        <v>71</v>
      </c>
      <c r="AB1574" s="18" t="s">
        <v>7149</v>
      </c>
      <c r="AC1574" s="67" t="str">
        <f>+VLOOKUP("*"&amp;L1574&amp;"*",'[2]REGISTROS SANITARIOS'!$D$1304:$E$1344,2,FALSE)</f>
        <v>SI</v>
      </c>
      <c r="AD1574" s="22" t="s">
        <v>1025</v>
      </c>
      <c r="AE1574" s="16">
        <v>44287</v>
      </c>
      <c r="AF1574" s="34" t="s">
        <v>73</v>
      </c>
      <c r="AG1574" s="24">
        <v>19950452</v>
      </c>
      <c r="AH1574" s="18">
        <v>109</v>
      </c>
      <c r="AI1574" s="18" t="s">
        <v>1049</v>
      </c>
      <c r="AJ1574" s="17">
        <v>22000</v>
      </c>
      <c r="AK1574" s="25">
        <v>22000</v>
      </c>
      <c r="AL1574" s="25">
        <v>14545</v>
      </c>
      <c r="AM1574" s="35">
        <v>0</v>
      </c>
      <c r="AN1574" s="49">
        <f t="shared" si="245"/>
        <v>319990000</v>
      </c>
      <c r="AO1574" s="18"/>
      <c r="AP1574" s="15"/>
      <c r="AQ1574" s="43" t="str">
        <f t="shared" si="246"/>
        <v>SI</v>
      </c>
      <c r="AR1574" s="44">
        <f t="shared" si="247"/>
        <v>319990000</v>
      </c>
      <c r="AS1574" s="44">
        <f t="shared" si="248"/>
        <v>319990000</v>
      </c>
      <c r="AT1574" s="44">
        <f t="shared" si="249"/>
        <v>319990000</v>
      </c>
      <c r="AU1574" s="44">
        <f t="shared" si="250"/>
        <v>319990000</v>
      </c>
      <c r="AV1574" s="45" t="b">
        <f t="shared" si="251"/>
        <v>1</v>
      </c>
      <c r="AW1574" s="45" t="b">
        <f t="shared" si="252"/>
        <v>1</v>
      </c>
      <c r="AX1574" s="45"/>
    </row>
    <row r="1575" spans="1:51" s="36" customFormat="1" ht="27.75" customHeight="1" x14ac:dyDescent="0.15">
      <c r="A1575" s="36" t="str">
        <f t="shared" si="244"/>
        <v>DISWIFARMA116020460</v>
      </c>
      <c r="B1575" s="36" t="b">
        <f>+A1575='[1]Anexo 9'!A1575</f>
        <v>1</v>
      </c>
      <c r="C1575" s="18">
        <v>900928616</v>
      </c>
      <c r="D1575" s="18" t="s">
        <v>3861</v>
      </c>
      <c r="E1575" s="15" t="s">
        <v>61</v>
      </c>
      <c r="F1575" s="15" t="s">
        <v>1788</v>
      </c>
      <c r="G1575" s="15">
        <f>+VLOOKUP(F1575,[3]Sheet1!$E$3:$G$74,3,FALSE)</f>
        <v>2</v>
      </c>
      <c r="H1575" s="15">
        <f>+VLOOKUP(D1575&amp;F1575,'TD para paquetes'!$E$3:$I$441,5,FALSE)</f>
        <v>2</v>
      </c>
      <c r="I1575" s="15" t="s">
        <v>1025</v>
      </c>
      <c r="J1575" s="15">
        <v>6</v>
      </c>
      <c r="K1575" s="15">
        <v>6</v>
      </c>
      <c r="L1575" s="15">
        <v>116020460</v>
      </c>
      <c r="M1575" s="15" t="s">
        <v>1794</v>
      </c>
      <c r="N1575" s="15" t="s">
        <v>1790</v>
      </c>
      <c r="O1575" s="18" t="s">
        <v>4621</v>
      </c>
      <c r="P1575" s="22" t="s">
        <v>73</v>
      </c>
      <c r="Q1575" s="15" t="s">
        <v>1791</v>
      </c>
      <c r="R1575" s="18" t="s">
        <v>5771</v>
      </c>
      <c r="S1575" s="22" t="b">
        <f t="shared" si="253"/>
        <v>0</v>
      </c>
      <c r="T1575" s="18" t="s">
        <v>1049</v>
      </c>
      <c r="U1575" s="18" t="s">
        <v>6353</v>
      </c>
      <c r="V1575" s="15"/>
      <c r="W1575" s="18" t="s">
        <v>1793</v>
      </c>
      <c r="X1575" s="18"/>
      <c r="Y1575" s="15" t="s">
        <v>73</v>
      </c>
      <c r="Z1575" s="18" t="s">
        <v>6349</v>
      </c>
      <c r="AA1575" s="18" t="s">
        <v>71</v>
      </c>
      <c r="AB1575" s="18" t="s">
        <v>7149</v>
      </c>
      <c r="AC1575" s="67" t="str">
        <f>+VLOOKUP("*"&amp;L1575&amp;"*",'[2]REGISTROS SANITARIOS'!$D$1304:$E$1344,2,FALSE)</f>
        <v>SI</v>
      </c>
      <c r="AD1575" s="22" t="s">
        <v>1025</v>
      </c>
      <c r="AE1575" s="16">
        <v>44287</v>
      </c>
      <c r="AF1575" s="34" t="s">
        <v>73</v>
      </c>
      <c r="AG1575" s="24">
        <v>19950452</v>
      </c>
      <c r="AH1575" s="18">
        <v>73</v>
      </c>
      <c r="AI1575" s="18" t="s">
        <v>1049</v>
      </c>
      <c r="AJ1575" s="17">
        <v>6600</v>
      </c>
      <c r="AK1575" s="25">
        <v>6600</v>
      </c>
      <c r="AL1575" s="25">
        <v>19318</v>
      </c>
      <c r="AM1575" s="35">
        <v>0</v>
      </c>
      <c r="AN1575" s="49">
        <f t="shared" si="245"/>
        <v>127498800</v>
      </c>
      <c r="AO1575" s="18"/>
      <c r="AP1575" s="15"/>
      <c r="AQ1575" s="43" t="str">
        <f t="shared" si="246"/>
        <v>SI</v>
      </c>
      <c r="AR1575" s="44">
        <f t="shared" si="247"/>
        <v>127498800</v>
      </c>
      <c r="AS1575" s="44">
        <f t="shared" si="248"/>
        <v>127498800</v>
      </c>
      <c r="AT1575" s="44">
        <f t="shared" si="249"/>
        <v>127498800</v>
      </c>
      <c r="AU1575" s="44">
        <f t="shared" si="250"/>
        <v>127498800</v>
      </c>
      <c r="AV1575" s="45" t="b">
        <f t="shared" si="251"/>
        <v>1</v>
      </c>
      <c r="AW1575" s="45" t="b">
        <f t="shared" si="252"/>
        <v>1</v>
      </c>
      <c r="AX1575" s="45"/>
    </row>
    <row r="1576" spans="1:51" s="36" customFormat="1" ht="27.75" customHeight="1" x14ac:dyDescent="0.15">
      <c r="A1576" s="36" t="str">
        <f t="shared" si="244"/>
        <v>DISWIFARMA118000303</v>
      </c>
      <c r="B1576" s="36" t="b">
        <f>+A1576='[1]Anexo 9'!A1576</f>
        <v>1</v>
      </c>
      <c r="C1576" s="18">
        <v>900928616</v>
      </c>
      <c r="D1576" s="18" t="s">
        <v>3861</v>
      </c>
      <c r="E1576" s="15" t="s">
        <v>61</v>
      </c>
      <c r="F1576" s="15" t="s">
        <v>62</v>
      </c>
      <c r="G1576" s="15" t="s">
        <v>3155</v>
      </c>
      <c r="H1576" s="15" t="s">
        <v>3155</v>
      </c>
      <c r="I1576" s="15" t="s">
        <v>3155</v>
      </c>
      <c r="J1576" s="15">
        <v>3</v>
      </c>
      <c r="K1576" s="15" t="s">
        <v>3155</v>
      </c>
      <c r="L1576" s="15">
        <v>118000303</v>
      </c>
      <c r="M1576" s="15" t="s">
        <v>2572</v>
      </c>
      <c r="N1576" s="15" t="s">
        <v>80</v>
      </c>
      <c r="O1576" s="18" t="s">
        <v>2572</v>
      </c>
      <c r="P1576" s="22" t="s">
        <v>73</v>
      </c>
      <c r="Q1576" s="15" t="s">
        <v>1798</v>
      </c>
      <c r="R1576" s="18" t="s">
        <v>5771</v>
      </c>
      <c r="S1576" s="22" t="b">
        <f t="shared" si="253"/>
        <v>0</v>
      </c>
      <c r="T1576" s="18" t="s">
        <v>1049</v>
      </c>
      <c r="U1576" s="18" t="s">
        <v>5771</v>
      </c>
      <c r="V1576" s="15"/>
      <c r="W1576" s="18" t="s">
        <v>6298</v>
      </c>
      <c r="X1576" s="18"/>
      <c r="Y1576" s="15" t="s">
        <v>73</v>
      </c>
      <c r="Z1576" s="18" t="s">
        <v>7005</v>
      </c>
      <c r="AA1576" s="18" t="s">
        <v>7150</v>
      </c>
      <c r="AB1576" s="18" t="s">
        <v>7151</v>
      </c>
      <c r="AC1576" s="67" t="e">
        <f>+VLOOKUP("*"&amp;L1576&amp;"*",'[2]REGISTROS SANITARIOS'!$D$1304:$E$1344,2,FALSE)</f>
        <v>#N/A</v>
      </c>
      <c r="AD1576" s="22" t="s">
        <v>44</v>
      </c>
      <c r="AE1576" s="16" t="s">
        <v>7908</v>
      </c>
      <c r="AF1576" s="34" t="s">
        <v>8814</v>
      </c>
      <c r="AG1576" s="24">
        <v>19975089</v>
      </c>
      <c r="AH1576" s="18">
        <v>1</v>
      </c>
      <c r="AI1576" s="18" t="s">
        <v>1049</v>
      </c>
      <c r="AJ1576" s="17">
        <v>302.5</v>
      </c>
      <c r="AK1576" s="25">
        <v>303</v>
      </c>
      <c r="AL1576" s="25">
        <v>164125</v>
      </c>
      <c r="AM1576" s="35">
        <v>0</v>
      </c>
      <c r="AN1576" s="49">
        <f t="shared" si="245"/>
        <v>49729875</v>
      </c>
      <c r="AO1576" s="18" t="s">
        <v>45</v>
      </c>
      <c r="AP1576" s="15"/>
      <c r="AQ1576" s="43" t="str">
        <f t="shared" si="246"/>
        <v>MAYOR</v>
      </c>
      <c r="AR1576" s="44">
        <f t="shared" si="247"/>
        <v>49647812.5</v>
      </c>
      <c r="AS1576" s="44">
        <f t="shared" si="248"/>
        <v>49647812.5</v>
      </c>
      <c r="AT1576" s="44">
        <f t="shared" si="249"/>
        <v>49729875</v>
      </c>
      <c r="AU1576" s="44">
        <f t="shared" si="250"/>
        <v>49729875</v>
      </c>
      <c r="AV1576" s="45" t="b">
        <f t="shared" si="251"/>
        <v>1</v>
      </c>
      <c r="AW1576" s="45" t="b">
        <f t="shared" si="252"/>
        <v>0</v>
      </c>
      <c r="AX1576" s="45"/>
    </row>
    <row r="1577" spans="1:51" s="36" customFormat="1" ht="27.75" customHeight="1" x14ac:dyDescent="0.15">
      <c r="A1577" s="36" t="str">
        <f t="shared" si="244"/>
        <v>FARMACERES S A103012003</v>
      </c>
      <c r="B1577" s="36" t="b">
        <f>+A1577='[1]Anexo 9'!A1577</f>
        <v>1</v>
      </c>
      <c r="C1577" s="18">
        <v>900231137</v>
      </c>
      <c r="D1577" s="18" t="s">
        <v>1034</v>
      </c>
      <c r="E1577" s="15" t="s">
        <v>61</v>
      </c>
      <c r="F1577" s="15" t="s">
        <v>62</v>
      </c>
      <c r="G1577" s="15" t="s">
        <v>3155</v>
      </c>
      <c r="H1577" s="15" t="s">
        <v>3155</v>
      </c>
      <c r="I1577" s="15" t="s">
        <v>3155</v>
      </c>
      <c r="J1577" s="15">
        <v>7</v>
      </c>
      <c r="K1577" s="15" t="s">
        <v>3155</v>
      </c>
      <c r="L1577" s="15">
        <v>103012003</v>
      </c>
      <c r="M1577" s="15" t="s">
        <v>1885</v>
      </c>
      <c r="N1577" s="15" t="s">
        <v>64</v>
      </c>
      <c r="O1577" s="18" t="s">
        <v>4622</v>
      </c>
      <c r="P1577" s="22" t="s">
        <v>3841</v>
      </c>
      <c r="Q1577" s="15" t="s">
        <v>76</v>
      </c>
      <c r="R1577" s="18" t="s">
        <v>3136</v>
      </c>
      <c r="S1577" s="22" t="b">
        <f t="shared" si="253"/>
        <v>0</v>
      </c>
      <c r="T1577" s="18" t="s">
        <v>5772</v>
      </c>
      <c r="U1577" s="18" t="s">
        <v>3133</v>
      </c>
      <c r="V1577" s="15"/>
      <c r="W1577" s="18" t="s">
        <v>1882</v>
      </c>
      <c r="X1577" s="18"/>
      <c r="Y1577" s="15" t="s">
        <v>73</v>
      </c>
      <c r="Z1577" s="18" t="s">
        <v>7152</v>
      </c>
      <c r="AA1577" s="18" t="s">
        <v>71</v>
      </c>
      <c r="AB1577" s="18" t="s">
        <v>7153</v>
      </c>
      <c r="AC1577" s="67" t="str">
        <f>+VLOOKUP("*"&amp;L1577&amp;"*",'[2]REGISTROS SANITARIOS'!$D$1345:$E$1381,2,FALSE)</f>
        <v>SI</v>
      </c>
      <c r="AD1577" s="22" t="s">
        <v>1025</v>
      </c>
      <c r="AE1577" s="16" t="s">
        <v>7153</v>
      </c>
      <c r="AF1577" s="34" t="s">
        <v>8814</v>
      </c>
      <c r="AG1577" s="24">
        <v>19946813</v>
      </c>
      <c r="AH1577" s="18">
        <v>5</v>
      </c>
      <c r="AI1577" s="18" t="s">
        <v>1049</v>
      </c>
      <c r="AJ1577" s="17">
        <v>7975</v>
      </c>
      <c r="AK1577" s="25">
        <v>7975</v>
      </c>
      <c r="AL1577" s="25">
        <v>545</v>
      </c>
      <c r="AM1577" s="35">
        <v>0</v>
      </c>
      <c r="AN1577" s="49">
        <f t="shared" si="245"/>
        <v>4346375</v>
      </c>
      <c r="AO1577" s="18" t="s">
        <v>8264</v>
      </c>
      <c r="AP1577" s="15" t="s">
        <v>1049</v>
      </c>
      <c r="AQ1577" s="43" t="str">
        <f t="shared" si="246"/>
        <v>SI</v>
      </c>
      <c r="AR1577" s="44">
        <f t="shared" si="247"/>
        <v>4346375</v>
      </c>
      <c r="AS1577" s="44">
        <f t="shared" si="248"/>
        <v>4346375</v>
      </c>
      <c r="AT1577" s="44">
        <f t="shared" si="249"/>
        <v>4346375</v>
      </c>
      <c r="AU1577" s="44">
        <f t="shared" si="250"/>
        <v>4346375</v>
      </c>
      <c r="AV1577" s="45" t="b">
        <f t="shared" si="251"/>
        <v>1</v>
      </c>
      <c r="AW1577" s="45" t="b">
        <f t="shared" si="252"/>
        <v>1</v>
      </c>
      <c r="AX1577" s="45"/>
      <c r="AY1577" s="36" t="s">
        <v>8743</v>
      </c>
    </row>
    <row r="1578" spans="1:51" s="36" customFormat="1" ht="27.75" customHeight="1" x14ac:dyDescent="0.15">
      <c r="A1578" s="36" t="str">
        <f t="shared" si="244"/>
        <v>FARMACERES S A103012110</v>
      </c>
      <c r="B1578" s="36" t="b">
        <f>+A1578='[1]Anexo 9'!A1578</f>
        <v>1</v>
      </c>
      <c r="C1578" s="18">
        <v>900231137</v>
      </c>
      <c r="D1578" s="18" t="s">
        <v>1034</v>
      </c>
      <c r="E1578" s="15" t="s">
        <v>61</v>
      </c>
      <c r="F1578" s="15" t="s">
        <v>62</v>
      </c>
      <c r="G1578" s="15" t="s">
        <v>3155</v>
      </c>
      <c r="H1578" s="15" t="s">
        <v>3155</v>
      </c>
      <c r="I1578" s="15" t="s">
        <v>3155</v>
      </c>
      <c r="J1578" s="15">
        <v>8</v>
      </c>
      <c r="K1578" s="15" t="s">
        <v>3155</v>
      </c>
      <c r="L1578" s="15">
        <v>103012110</v>
      </c>
      <c r="M1578" s="15" t="s">
        <v>1602</v>
      </c>
      <c r="N1578" s="15" t="s">
        <v>80</v>
      </c>
      <c r="O1578" s="18" t="s">
        <v>4623</v>
      </c>
      <c r="P1578" s="22" t="s">
        <v>3841</v>
      </c>
      <c r="Q1578" s="15" t="s">
        <v>1604</v>
      </c>
      <c r="R1578" s="18" t="s">
        <v>3128</v>
      </c>
      <c r="S1578" s="22" t="b">
        <f t="shared" si="253"/>
        <v>0</v>
      </c>
      <c r="T1578" s="18" t="s">
        <v>3128</v>
      </c>
      <c r="U1578" s="18" t="s">
        <v>3127</v>
      </c>
      <c r="V1578" s="15"/>
      <c r="W1578" s="18" t="s">
        <v>1882</v>
      </c>
      <c r="X1578" s="18"/>
      <c r="Y1578" s="15" t="s">
        <v>73</v>
      </c>
      <c r="Z1578" s="18" t="s">
        <v>7152</v>
      </c>
      <c r="AA1578" s="18" t="s">
        <v>71</v>
      </c>
      <c r="AB1578" s="18" t="s">
        <v>7154</v>
      </c>
      <c r="AC1578" s="67" t="str">
        <f>+VLOOKUP("*"&amp;L1578&amp;"*",'[2]REGISTROS SANITARIOS'!$D$1345:$E$1381,2,FALSE)</f>
        <v>SI</v>
      </c>
      <c r="AD1578" s="22" t="s">
        <v>1025</v>
      </c>
      <c r="AE1578" s="16" t="s">
        <v>7909</v>
      </c>
      <c r="AF1578" s="34" t="s">
        <v>8814</v>
      </c>
      <c r="AG1578" s="24">
        <v>19969105</v>
      </c>
      <c r="AH1578" s="18">
        <v>1</v>
      </c>
      <c r="AI1578" s="18" t="s">
        <v>1049</v>
      </c>
      <c r="AJ1578" s="17">
        <v>10450</v>
      </c>
      <c r="AK1578" s="25">
        <v>10450</v>
      </c>
      <c r="AL1578" s="25">
        <v>8400</v>
      </c>
      <c r="AM1578" s="35">
        <v>0</v>
      </c>
      <c r="AN1578" s="49">
        <f t="shared" si="245"/>
        <v>87780000</v>
      </c>
      <c r="AO1578" s="18" t="s">
        <v>8264</v>
      </c>
      <c r="AP1578" s="15" t="s">
        <v>1049</v>
      </c>
      <c r="AQ1578" s="43" t="str">
        <f t="shared" si="246"/>
        <v>SI</v>
      </c>
      <c r="AR1578" s="44">
        <f t="shared" si="247"/>
        <v>87780000</v>
      </c>
      <c r="AS1578" s="44">
        <f t="shared" si="248"/>
        <v>87780000</v>
      </c>
      <c r="AT1578" s="44">
        <f t="shared" si="249"/>
        <v>87780000</v>
      </c>
      <c r="AU1578" s="44">
        <f t="shared" si="250"/>
        <v>87780000</v>
      </c>
      <c r="AV1578" s="45" t="b">
        <f t="shared" si="251"/>
        <v>1</v>
      </c>
      <c r="AW1578" s="45" t="b">
        <f t="shared" si="252"/>
        <v>1</v>
      </c>
      <c r="AX1578" s="45"/>
      <c r="AY1578" s="36" t="s">
        <v>8743</v>
      </c>
    </row>
    <row r="1579" spans="1:51" s="36" customFormat="1" ht="27.75" customHeight="1" x14ac:dyDescent="0.15">
      <c r="A1579" s="36" t="str">
        <f t="shared" si="244"/>
        <v>FARMACERES S A103012303</v>
      </c>
      <c r="B1579" s="36" t="b">
        <f>+A1579='[1]Anexo 9'!A1579</f>
        <v>1</v>
      </c>
      <c r="C1579" s="18">
        <v>900231137</v>
      </c>
      <c r="D1579" s="18" t="s">
        <v>1034</v>
      </c>
      <c r="E1579" s="15" t="s">
        <v>61</v>
      </c>
      <c r="F1579" s="15" t="s">
        <v>62</v>
      </c>
      <c r="G1579" s="15" t="s">
        <v>3155</v>
      </c>
      <c r="H1579" s="15" t="s">
        <v>3155</v>
      </c>
      <c r="I1579" s="15" t="s">
        <v>3155</v>
      </c>
      <c r="J1579" s="15">
        <v>7</v>
      </c>
      <c r="K1579" s="15" t="s">
        <v>3155</v>
      </c>
      <c r="L1579" s="15">
        <v>103012303</v>
      </c>
      <c r="M1579" s="15" t="s">
        <v>1893</v>
      </c>
      <c r="N1579" s="15" t="s">
        <v>80</v>
      </c>
      <c r="O1579" s="18" t="s">
        <v>4624</v>
      </c>
      <c r="P1579" s="22" t="s">
        <v>3841</v>
      </c>
      <c r="Q1579" s="15" t="s">
        <v>1616</v>
      </c>
      <c r="R1579" s="18" t="s">
        <v>1186</v>
      </c>
      <c r="S1579" s="22" t="b">
        <f t="shared" si="253"/>
        <v>0</v>
      </c>
      <c r="T1579" s="18" t="s">
        <v>5772</v>
      </c>
      <c r="U1579" s="18" t="s">
        <v>3133</v>
      </c>
      <c r="V1579" s="15"/>
      <c r="W1579" s="18" t="s">
        <v>1882</v>
      </c>
      <c r="X1579" s="18"/>
      <c r="Y1579" s="15" t="s">
        <v>73</v>
      </c>
      <c r="Z1579" s="18" t="s">
        <v>7155</v>
      </c>
      <c r="AA1579" s="18" t="s">
        <v>71</v>
      </c>
      <c r="AB1579" s="18" t="s">
        <v>7156</v>
      </c>
      <c r="AC1579" s="67" t="str">
        <f>+VLOOKUP("*"&amp;L1579&amp;"*",'[2]REGISTROS SANITARIOS'!$D$1345:$E$1381,2,FALSE)</f>
        <v>SI</v>
      </c>
      <c r="AD1579" s="22" t="s">
        <v>1025</v>
      </c>
      <c r="AE1579" s="16">
        <v>45241</v>
      </c>
      <c r="AF1579" s="34" t="s">
        <v>73</v>
      </c>
      <c r="AG1579" s="24">
        <v>222155</v>
      </c>
      <c r="AH1579" s="18">
        <v>2</v>
      </c>
      <c r="AI1579" s="18" t="s">
        <v>1049</v>
      </c>
      <c r="AJ1579" s="17">
        <v>16500</v>
      </c>
      <c r="AK1579" s="25">
        <v>16500</v>
      </c>
      <c r="AL1579" s="25">
        <v>1960</v>
      </c>
      <c r="AM1579" s="35">
        <v>0</v>
      </c>
      <c r="AN1579" s="49">
        <f t="shared" si="245"/>
        <v>32340000</v>
      </c>
      <c r="AO1579" s="18" t="s">
        <v>8264</v>
      </c>
      <c r="AP1579" s="15" t="s">
        <v>1049</v>
      </c>
      <c r="AQ1579" s="43" t="str">
        <f t="shared" si="246"/>
        <v>SI</v>
      </c>
      <c r="AR1579" s="44">
        <f t="shared" si="247"/>
        <v>32340000</v>
      </c>
      <c r="AS1579" s="44">
        <f t="shared" si="248"/>
        <v>32340000</v>
      </c>
      <c r="AT1579" s="44">
        <f t="shared" si="249"/>
        <v>32340000</v>
      </c>
      <c r="AU1579" s="44">
        <f t="shared" si="250"/>
        <v>32340000</v>
      </c>
      <c r="AV1579" s="45" t="b">
        <f t="shared" si="251"/>
        <v>1</v>
      </c>
      <c r="AW1579" s="45" t="b">
        <f t="shared" si="252"/>
        <v>1</v>
      </c>
      <c r="AX1579" s="45"/>
      <c r="AY1579" s="36" t="s">
        <v>8743</v>
      </c>
    </row>
    <row r="1580" spans="1:51" s="36" customFormat="1" ht="27.75" customHeight="1" x14ac:dyDescent="0.15">
      <c r="A1580" s="36" t="str">
        <f t="shared" si="244"/>
        <v>FARMACERES S A103012403</v>
      </c>
      <c r="B1580" s="36" t="b">
        <f>+A1580='[1]Anexo 9'!A1580</f>
        <v>1</v>
      </c>
      <c r="C1580" s="18">
        <v>900231137</v>
      </c>
      <c r="D1580" s="18" t="s">
        <v>1034</v>
      </c>
      <c r="E1580" s="15" t="s">
        <v>61</v>
      </c>
      <c r="F1580" s="15" t="s">
        <v>62</v>
      </c>
      <c r="G1580" s="15" t="s">
        <v>3155</v>
      </c>
      <c r="H1580" s="15" t="s">
        <v>3155</v>
      </c>
      <c r="I1580" s="15" t="s">
        <v>3155</v>
      </c>
      <c r="J1580" s="15">
        <v>7</v>
      </c>
      <c r="K1580" s="15" t="s">
        <v>3155</v>
      </c>
      <c r="L1580" s="15">
        <v>103012403</v>
      </c>
      <c r="M1580" s="15" t="s">
        <v>1896</v>
      </c>
      <c r="N1580" s="15" t="s">
        <v>80</v>
      </c>
      <c r="O1580" s="18" t="s">
        <v>4625</v>
      </c>
      <c r="P1580" s="22" t="s">
        <v>3841</v>
      </c>
      <c r="Q1580" s="15" t="s">
        <v>82</v>
      </c>
      <c r="R1580" s="18" t="s">
        <v>1186</v>
      </c>
      <c r="S1580" s="22" t="b">
        <f t="shared" si="253"/>
        <v>0</v>
      </c>
      <c r="T1580" s="18" t="s">
        <v>5772</v>
      </c>
      <c r="U1580" s="18" t="s">
        <v>3133</v>
      </c>
      <c r="V1580" s="15"/>
      <c r="W1580" s="18" t="s">
        <v>1882</v>
      </c>
      <c r="X1580" s="18"/>
      <c r="Y1580" s="15" t="s">
        <v>73</v>
      </c>
      <c r="Z1580" s="18" t="s">
        <v>7155</v>
      </c>
      <c r="AA1580" s="18" t="s">
        <v>71</v>
      </c>
      <c r="AB1580" s="18" t="s">
        <v>7157</v>
      </c>
      <c r="AC1580" s="67" t="str">
        <f>+VLOOKUP("*"&amp;L1580&amp;"*",'[2]REGISTROS SANITARIOS'!$D$1345:$E$1381,2,FALSE)</f>
        <v>SI</v>
      </c>
      <c r="AD1580" s="22" t="s">
        <v>1025</v>
      </c>
      <c r="AE1580" s="16">
        <v>45900</v>
      </c>
      <c r="AF1580" s="34" t="s">
        <v>73</v>
      </c>
      <c r="AG1580" s="24">
        <v>219603</v>
      </c>
      <c r="AH1580" s="18">
        <v>3</v>
      </c>
      <c r="AI1580" s="18" t="s">
        <v>1049</v>
      </c>
      <c r="AJ1580" s="17">
        <v>2090</v>
      </c>
      <c r="AK1580" s="25">
        <v>2090</v>
      </c>
      <c r="AL1580" s="25">
        <v>1454</v>
      </c>
      <c r="AM1580" s="35">
        <v>0</v>
      </c>
      <c r="AN1580" s="49">
        <f t="shared" si="245"/>
        <v>3038860</v>
      </c>
      <c r="AO1580" s="18" t="s">
        <v>8264</v>
      </c>
      <c r="AP1580" s="15" t="s">
        <v>1049</v>
      </c>
      <c r="AQ1580" s="43" t="str">
        <f t="shared" si="246"/>
        <v>SI</v>
      </c>
      <c r="AR1580" s="44">
        <f t="shared" si="247"/>
        <v>3038860</v>
      </c>
      <c r="AS1580" s="44">
        <f t="shared" si="248"/>
        <v>3038860</v>
      </c>
      <c r="AT1580" s="44">
        <f t="shared" si="249"/>
        <v>3038860</v>
      </c>
      <c r="AU1580" s="44">
        <f t="shared" si="250"/>
        <v>3038860</v>
      </c>
      <c r="AV1580" s="45" t="b">
        <f t="shared" si="251"/>
        <v>1</v>
      </c>
      <c r="AW1580" s="45" t="b">
        <f t="shared" si="252"/>
        <v>1</v>
      </c>
      <c r="AX1580" s="45"/>
      <c r="AY1580" s="36" t="s">
        <v>8743</v>
      </c>
    </row>
    <row r="1581" spans="1:51" s="36" customFormat="1" ht="27.75" customHeight="1" x14ac:dyDescent="0.15">
      <c r="A1581" s="36" t="str">
        <f t="shared" si="244"/>
        <v>FARMACERES S A103012503</v>
      </c>
      <c r="B1581" s="36" t="b">
        <f>+A1581='[1]Anexo 9'!A1581</f>
        <v>1</v>
      </c>
      <c r="C1581" s="18">
        <v>900231137</v>
      </c>
      <c r="D1581" s="18" t="s">
        <v>1034</v>
      </c>
      <c r="E1581" s="15" t="s">
        <v>61</v>
      </c>
      <c r="F1581" s="15" t="s">
        <v>62</v>
      </c>
      <c r="G1581" s="15" t="s">
        <v>3155</v>
      </c>
      <c r="H1581" s="15" t="s">
        <v>3155</v>
      </c>
      <c r="I1581" s="15" t="s">
        <v>3155</v>
      </c>
      <c r="J1581" s="15">
        <v>7</v>
      </c>
      <c r="K1581" s="15" t="s">
        <v>3155</v>
      </c>
      <c r="L1581" s="15">
        <v>103012503</v>
      </c>
      <c r="M1581" s="15" t="s">
        <v>1899</v>
      </c>
      <c r="N1581" s="15" t="s">
        <v>80</v>
      </c>
      <c r="O1581" s="18" t="s">
        <v>4626</v>
      </c>
      <c r="P1581" s="22" t="s">
        <v>3841</v>
      </c>
      <c r="Q1581" s="15" t="s">
        <v>82</v>
      </c>
      <c r="R1581" s="18" t="s">
        <v>1186</v>
      </c>
      <c r="S1581" s="22" t="b">
        <f t="shared" si="253"/>
        <v>0</v>
      </c>
      <c r="T1581" s="18" t="s">
        <v>5772</v>
      </c>
      <c r="U1581" s="18" t="s">
        <v>3133</v>
      </c>
      <c r="V1581" s="15"/>
      <c r="W1581" s="18" t="s">
        <v>1882</v>
      </c>
      <c r="X1581" s="18"/>
      <c r="Y1581" s="15" t="s">
        <v>73</v>
      </c>
      <c r="Z1581" s="18" t="s">
        <v>7155</v>
      </c>
      <c r="AA1581" s="18" t="s">
        <v>71</v>
      </c>
      <c r="AB1581" s="18" t="s">
        <v>7158</v>
      </c>
      <c r="AC1581" s="67" t="str">
        <f>+VLOOKUP("*"&amp;L1581&amp;"*",'[2]REGISTROS SANITARIOS'!$D$1345:$E$1381,2,FALSE)</f>
        <v>SI</v>
      </c>
      <c r="AD1581" s="22" t="s">
        <v>1025</v>
      </c>
      <c r="AE1581" s="16">
        <v>45867</v>
      </c>
      <c r="AF1581" s="34" t="s">
        <v>73</v>
      </c>
      <c r="AG1581" s="24">
        <v>218006</v>
      </c>
      <c r="AH1581" s="18">
        <v>3</v>
      </c>
      <c r="AI1581" s="18" t="s">
        <v>1049</v>
      </c>
      <c r="AJ1581" s="17">
        <v>1375</v>
      </c>
      <c r="AK1581" s="25">
        <v>1375</v>
      </c>
      <c r="AL1581" s="25">
        <v>2200</v>
      </c>
      <c r="AM1581" s="35">
        <v>0</v>
      </c>
      <c r="AN1581" s="49">
        <f t="shared" si="245"/>
        <v>3025000</v>
      </c>
      <c r="AO1581" s="18" t="s">
        <v>8264</v>
      </c>
      <c r="AP1581" s="15" t="s">
        <v>1049</v>
      </c>
      <c r="AQ1581" s="43" t="str">
        <f t="shared" si="246"/>
        <v>SI</v>
      </c>
      <c r="AR1581" s="44">
        <f t="shared" si="247"/>
        <v>3025000</v>
      </c>
      <c r="AS1581" s="44">
        <f t="shared" si="248"/>
        <v>3025000</v>
      </c>
      <c r="AT1581" s="44">
        <f t="shared" si="249"/>
        <v>3025000</v>
      </c>
      <c r="AU1581" s="44">
        <f t="shared" si="250"/>
        <v>3025000</v>
      </c>
      <c r="AV1581" s="45" t="b">
        <f t="shared" si="251"/>
        <v>1</v>
      </c>
      <c r="AW1581" s="45" t="b">
        <f t="shared" si="252"/>
        <v>1</v>
      </c>
      <c r="AX1581" s="45"/>
      <c r="AY1581" s="36" t="s">
        <v>8743</v>
      </c>
    </row>
    <row r="1582" spans="1:51" s="36" customFormat="1" ht="27.75" customHeight="1" x14ac:dyDescent="0.15">
      <c r="A1582" s="36" t="str">
        <f t="shared" si="244"/>
        <v>FARMACERES S A103012603</v>
      </c>
      <c r="B1582" s="36" t="b">
        <f>+A1582='[1]Anexo 9'!A1582</f>
        <v>1</v>
      </c>
      <c r="C1582" s="18">
        <v>900231137</v>
      </c>
      <c r="D1582" s="18" t="s">
        <v>1034</v>
      </c>
      <c r="E1582" s="15" t="s">
        <v>61</v>
      </c>
      <c r="F1582" s="15" t="s">
        <v>62</v>
      </c>
      <c r="G1582" s="15" t="s">
        <v>3155</v>
      </c>
      <c r="H1582" s="15" t="s">
        <v>3155</v>
      </c>
      <c r="I1582" s="15" t="s">
        <v>3155</v>
      </c>
      <c r="J1582" s="15">
        <v>7</v>
      </c>
      <c r="K1582" s="15" t="s">
        <v>3155</v>
      </c>
      <c r="L1582" s="15">
        <v>103012603</v>
      </c>
      <c r="M1582" s="15" t="s">
        <v>1902</v>
      </c>
      <c r="N1582" s="15" t="s">
        <v>80</v>
      </c>
      <c r="O1582" s="18" t="s">
        <v>4627</v>
      </c>
      <c r="P1582" s="22" t="s">
        <v>3841</v>
      </c>
      <c r="Q1582" s="15" t="s">
        <v>82</v>
      </c>
      <c r="R1582" s="18" t="s">
        <v>1186</v>
      </c>
      <c r="S1582" s="22" t="b">
        <f t="shared" si="253"/>
        <v>0</v>
      </c>
      <c r="T1582" s="18" t="s">
        <v>5772</v>
      </c>
      <c r="U1582" s="18" t="s">
        <v>3133</v>
      </c>
      <c r="V1582" s="15"/>
      <c r="W1582" s="18" t="s">
        <v>1882</v>
      </c>
      <c r="X1582" s="18"/>
      <c r="Y1582" s="15" t="s">
        <v>73</v>
      </c>
      <c r="Z1582" s="18" t="s">
        <v>7155</v>
      </c>
      <c r="AA1582" s="18" t="s">
        <v>71</v>
      </c>
      <c r="AB1582" s="18" t="s">
        <v>3457</v>
      </c>
      <c r="AC1582" s="67" t="str">
        <f>+VLOOKUP("*"&amp;L1582&amp;"*",'[2]REGISTROS SANITARIOS'!$D$1345:$E$1381,2,FALSE)</f>
        <v>SI</v>
      </c>
      <c r="AD1582" s="22" t="s">
        <v>1025</v>
      </c>
      <c r="AE1582" s="16" t="s">
        <v>7153</v>
      </c>
      <c r="AF1582" s="34" t="s">
        <v>8814</v>
      </c>
      <c r="AG1582" s="24">
        <v>220027</v>
      </c>
      <c r="AH1582" s="18">
        <v>13</v>
      </c>
      <c r="AI1582" s="18" t="s">
        <v>1049</v>
      </c>
      <c r="AJ1582" s="17">
        <v>660</v>
      </c>
      <c r="AK1582" s="25">
        <v>660</v>
      </c>
      <c r="AL1582" s="25">
        <v>1340</v>
      </c>
      <c r="AM1582" s="35">
        <v>0</v>
      </c>
      <c r="AN1582" s="49">
        <f t="shared" si="245"/>
        <v>884400</v>
      </c>
      <c r="AO1582" s="18" t="s">
        <v>8264</v>
      </c>
      <c r="AP1582" s="15" t="s">
        <v>1049</v>
      </c>
      <c r="AQ1582" s="43" t="str">
        <f t="shared" si="246"/>
        <v>SI</v>
      </c>
      <c r="AR1582" s="44">
        <f t="shared" si="247"/>
        <v>884400</v>
      </c>
      <c r="AS1582" s="44">
        <f t="shared" si="248"/>
        <v>884400</v>
      </c>
      <c r="AT1582" s="44">
        <f t="shared" si="249"/>
        <v>884400</v>
      </c>
      <c r="AU1582" s="44">
        <f t="shared" si="250"/>
        <v>884400</v>
      </c>
      <c r="AV1582" s="45" t="b">
        <f t="shared" si="251"/>
        <v>1</v>
      </c>
      <c r="AW1582" s="45" t="b">
        <f t="shared" si="252"/>
        <v>1</v>
      </c>
      <c r="AX1582" s="45"/>
      <c r="AY1582" s="36" t="s">
        <v>8743</v>
      </c>
    </row>
    <row r="1583" spans="1:51" s="36" customFormat="1" ht="27.75" customHeight="1" x14ac:dyDescent="0.15">
      <c r="A1583" s="36" t="str">
        <f t="shared" si="244"/>
        <v>FARMACERES S A103012703</v>
      </c>
      <c r="B1583" s="36" t="b">
        <f>+A1583='[1]Anexo 9'!A1583</f>
        <v>1</v>
      </c>
      <c r="C1583" s="18">
        <v>900231137</v>
      </c>
      <c r="D1583" s="18" t="s">
        <v>1034</v>
      </c>
      <c r="E1583" s="15" t="s">
        <v>61</v>
      </c>
      <c r="F1583" s="15" t="s">
        <v>62</v>
      </c>
      <c r="G1583" s="15" t="s">
        <v>3155</v>
      </c>
      <c r="H1583" s="15" t="s">
        <v>3155</v>
      </c>
      <c r="I1583" s="15" t="s">
        <v>3155</v>
      </c>
      <c r="J1583" s="15">
        <v>7</v>
      </c>
      <c r="K1583" s="15" t="s">
        <v>3155</v>
      </c>
      <c r="L1583" s="15">
        <v>103012703</v>
      </c>
      <c r="M1583" s="15" t="s">
        <v>1904</v>
      </c>
      <c r="N1583" s="15" t="s">
        <v>80</v>
      </c>
      <c r="O1583" s="18" t="s">
        <v>4628</v>
      </c>
      <c r="P1583" s="22" t="s">
        <v>3841</v>
      </c>
      <c r="Q1583" s="15" t="s">
        <v>82</v>
      </c>
      <c r="R1583" s="18" t="s">
        <v>1186</v>
      </c>
      <c r="S1583" s="22" t="b">
        <f t="shared" si="253"/>
        <v>0</v>
      </c>
      <c r="T1583" s="18" t="s">
        <v>5772</v>
      </c>
      <c r="U1583" s="18" t="s">
        <v>3133</v>
      </c>
      <c r="V1583" s="15"/>
      <c r="W1583" s="18" t="s">
        <v>1882</v>
      </c>
      <c r="X1583" s="18"/>
      <c r="Y1583" s="15" t="s">
        <v>73</v>
      </c>
      <c r="Z1583" s="18" t="s">
        <v>7155</v>
      </c>
      <c r="AA1583" s="18" t="s">
        <v>71</v>
      </c>
      <c r="AB1583" s="18" t="s">
        <v>3458</v>
      </c>
      <c r="AC1583" s="67" t="str">
        <f>+VLOOKUP("*"&amp;L1583&amp;"*",'[2]REGISTROS SANITARIOS'!$D$1345:$E$1381,2,FALSE)</f>
        <v>SI</v>
      </c>
      <c r="AD1583" s="22" t="s">
        <v>1025</v>
      </c>
      <c r="AE1583" s="16" t="s">
        <v>7153</v>
      </c>
      <c r="AF1583" s="34" t="s">
        <v>8814</v>
      </c>
      <c r="AG1583" s="24">
        <v>218000</v>
      </c>
      <c r="AH1583" s="18">
        <v>9</v>
      </c>
      <c r="AI1583" s="18" t="s">
        <v>1049</v>
      </c>
      <c r="AJ1583" s="17">
        <v>3410</v>
      </c>
      <c r="AK1583" s="25">
        <v>3410</v>
      </c>
      <c r="AL1583" s="25">
        <v>2424</v>
      </c>
      <c r="AM1583" s="35">
        <v>0</v>
      </c>
      <c r="AN1583" s="49">
        <f t="shared" si="245"/>
        <v>8265840</v>
      </c>
      <c r="AO1583" s="18" t="s">
        <v>8264</v>
      </c>
      <c r="AP1583" s="15" t="s">
        <v>1049</v>
      </c>
      <c r="AQ1583" s="43" t="str">
        <f t="shared" si="246"/>
        <v>SI</v>
      </c>
      <c r="AR1583" s="44">
        <f t="shared" si="247"/>
        <v>8265840</v>
      </c>
      <c r="AS1583" s="44">
        <f t="shared" si="248"/>
        <v>8265840</v>
      </c>
      <c r="AT1583" s="44">
        <f t="shared" si="249"/>
        <v>8265840</v>
      </c>
      <c r="AU1583" s="44">
        <f t="shared" si="250"/>
        <v>8265840</v>
      </c>
      <c r="AV1583" s="45" t="b">
        <f t="shared" si="251"/>
        <v>1</v>
      </c>
      <c r="AW1583" s="45" t="b">
        <f t="shared" si="252"/>
        <v>1</v>
      </c>
      <c r="AX1583" s="45"/>
      <c r="AY1583" s="36" t="s">
        <v>8743</v>
      </c>
    </row>
    <row r="1584" spans="1:51" s="36" customFormat="1" ht="27.75" customHeight="1" x14ac:dyDescent="0.15">
      <c r="A1584" s="36" t="str">
        <f t="shared" si="244"/>
        <v>FARMACERES S A103013903</v>
      </c>
      <c r="B1584" s="36" t="b">
        <f>+A1584='[1]Anexo 9'!A1584</f>
        <v>1</v>
      </c>
      <c r="C1584" s="18">
        <v>900231137</v>
      </c>
      <c r="D1584" s="18" t="s">
        <v>1034</v>
      </c>
      <c r="E1584" s="15" t="s">
        <v>61</v>
      </c>
      <c r="F1584" s="15" t="s">
        <v>3424</v>
      </c>
      <c r="G1584" s="15" t="s">
        <v>3155</v>
      </c>
      <c r="H1584" s="15" t="s">
        <v>3155</v>
      </c>
      <c r="I1584" s="15" t="s">
        <v>3155</v>
      </c>
      <c r="J1584" s="15">
        <v>8</v>
      </c>
      <c r="K1584" s="15" t="s">
        <v>3155</v>
      </c>
      <c r="L1584" s="15">
        <v>103013903</v>
      </c>
      <c r="M1584" s="15" t="s">
        <v>3871</v>
      </c>
      <c r="N1584" s="15" t="s">
        <v>64</v>
      </c>
      <c r="O1584" s="18" t="s">
        <v>4629</v>
      </c>
      <c r="P1584" s="22" t="s">
        <v>73</v>
      </c>
      <c r="Q1584" s="15" t="s">
        <v>5560</v>
      </c>
      <c r="R1584" s="18" t="s">
        <v>1186</v>
      </c>
      <c r="S1584" s="22" t="b">
        <f t="shared" si="253"/>
        <v>0</v>
      </c>
      <c r="T1584" s="18" t="s">
        <v>5772</v>
      </c>
      <c r="U1584" s="18" t="s">
        <v>3133</v>
      </c>
      <c r="V1584" s="15"/>
      <c r="W1584" s="18" t="s">
        <v>1882</v>
      </c>
      <c r="X1584" s="18"/>
      <c r="Y1584" s="15" t="s">
        <v>73</v>
      </c>
      <c r="Z1584" s="18" t="s">
        <v>7152</v>
      </c>
      <c r="AA1584" s="18" t="s">
        <v>71</v>
      </c>
      <c r="AB1584" s="18" t="s">
        <v>7159</v>
      </c>
      <c r="AC1584" s="67" t="str">
        <f>+VLOOKUP("*"&amp;L1584&amp;"*",'[2]REGISTROS SANITARIOS'!$D$1345:$E$1381,2,FALSE)</f>
        <v>SI</v>
      </c>
      <c r="AD1584" s="22" t="s">
        <v>1025</v>
      </c>
      <c r="AE1584" s="16" t="s">
        <v>7153</v>
      </c>
      <c r="AF1584" s="34" t="s">
        <v>8814</v>
      </c>
      <c r="AG1584" s="24">
        <v>19954690</v>
      </c>
      <c r="AH1584" s="18">
        <v>10</v>
      </c>
      <c r="AI1584" s="18" t="s">
        <v>1049</v>
      </c>
      <c r="AJ1584" s="17">
        <v>33000</v>
      </c>
      <c r="AK1584" s="25">
        <v>33000</v>
      </c>
      <c r="AL1584" s="25">
        <v>1750</v>
      </c>
      <c r="AM1584" s="35">
        <v>0</v>
      </c>
      <c r="AN1584" s="49">
        <f t="shared" si="245"/>
        <v>57750000</v>
      </c>
      <c r="AO1584" s="18" t="s">
        <v>8264</v>
      </c>
      <c r="AP1584" s="15" t="s">
        <v>1049</v>
      </c>
      <c r="AQ1584" s="43" t="str">
        <f t="shared" si="246"/>
        <v>SI</v>
      </c>
      <c r="AR1584" s="44">
        <f t="shared" si="247"/>
        <v>57750000</v>
      </c>
      <c r="AS1584" s="44">
        <f t="shared" si="248"/>
        <v>57750000</v>
      </c>
      <c r="AT1584" s="44">
        <f t="shared" si="249"/>
        <v>57750000</v>
      </c>
      <c r="AU1584" s="44">
        <f t="shared" si="250"/>
        <v>57750000</v>
      </c>
      <c r="AV1584" s="45" t="b">
        <f t="shared" si="251"/>
        <v>1</v>
      </c>
      <c r="AW1584" s="45" t="b">
        <f t="shared" si="252"/>
        <v>1</v>
      </c>
      <c r="AX1584" s="45"/>
      <c r="AY1584" s="36" t="s">
        <v>8743</v>
      </c>
    </row>
    <row r="1585" spans="1:51" s="36" customFormat="1" ht="27.75" customHeight="1" x14ac:dyDescent="0.15">
      <c r="A1585" s="36" t="str">
        <f t="shared" si="244"/>
        <v>FARMACERES S A103014203</v>
      </c>
      <c r="B1585" s="36" t="b">
        <f>+A1585='[1]Anexo 9'!A1585</f>
        <v>1</v>
      </c>
      <c r="C1585" s="18">
        <v>900231137</v>
      </c>
      <c r="D1585" s="18" t="s">
        <v>1034</v>
      </c>
      <c r="E1585" s="15" t="s">
        <v>61</v>
      </c>
      <c r="F1585" s="15" t="s">
        <v>3424</v>
      </c>
      <c r="G1585" s="15" t="s">
        <v>3155</v>
      </c>
      <c r="H1585" s="15" t="s">
        <v>3155</v>
      </c>
      <c r="I1585" s="15" t="s">
        <v>3155</v>
      </c>
      <c r="J1585" s="15">
        <v>7</v>
      </c>
      <c r="K1585" s="15" t="s">
        <v>3155</v>
      </c>
      <c r="L1585" s="15">
        <v>103014203</v>
      </c>
      <c r="M1585" s="15" t="s">
        <v>4118</v>
      </c>
      <c r="N1585" s="15" t="s">
        <v>64</v>
      </c>
      <c r="O1585" s="18" t="s">
        <v>4630</v>
      </c>
      <c r="P1585" s="22" t="s">
        <v>73</v>
      </c>
      <c r="Q1585" s="15" t="s">
        <v>76</v>
      </c>
      <c r="R1585" s="18" t="s">
        <v>1186</v>
      </c>
      <c r="S1585" s="22" t="b">
        <f t="shared" si="253"/>
        <v>0</v>
      </c>
      <c r="T1585" s="18" t="s">
        <v>5772</v>
      </c>
      <c r="U1585" s="18" t="s">
        <v>3133</v>
      </c>
      <c r="V1585" s="15"/>
      <c r="W1585" s="18" t="s">
        <v>1882</v>
      </c>
      <c r="X1585" s="18"/>
      <c r="Y1585" s="15" t="s">
        <v>73</v>
      </c>
      <c r="Z1585" s="18" t="s">
        <v>7152</v>
      </c>
      <c r="AA1585" s="18" t="s">
        <v>71</v>
      </c>
      <c r="AB1585" s="18" t="s">
        <v>7160</v>
      </c>
      <c r="AC1585" s="67" t="str">
        <f>+VLOOKUP("*"&amp;L1585&amp;"*",'[2]REGISTROS SANITARIOS'!$D$1345:$E$1381,2,FALSE)</f>
        <v>SI</v>
      </c>
      <c r="AD1585" s="22" t="s">
        <v>1025</v>
      </c>
      <c r="AE1585" s="16" t="s">
        <v>7153</v>
      </c>
      <c r="AF1585" s="34" t="s">
        <v>8814</v>
      </c>
      <c r="AG1585" s="24"/>
      <c r="AH1585" s="18"/>
      <c r="AI1585" s="18" t="s">
        <v>1049</v>
      </c>
      <c r="AJ1585" s="17">
        <v>18700</v>
      </c>
      <c r="AK1585" s="25">
        <v>18700</v>
      </c>
      <c r="AL1585" s="25">
        <v>1600</v>
      </c>
      <c r="AM1585" s="35">
        <v>0</v>
      </c>
      <c r="AN1585" s="49">
        <f t="shared" si="245"/>
        <v>29920000</v>
      </c>
      <c r="AO1585" s="18" t="s">
        <v>8264</v>
      </c>
      <c r="AP1585" s="15" t="s">
        <v>1049</v>
      </c>
      <c r="AQ1585" s="43" t="str">
        <f t="shared" si="246"/>
        <v>SI</v>
      </c>
      <c r="AR1585" s="44">
        <f t="shared" si="247"/>
        <v>29920000</v>
      </c>
      <c r="AS1585" s="44">
        <f t="shared" si="248"/>
        <v>29920000</v>
      </c>
      <c r="AT1585" s="44">
        <f t="shared" si="249"/>
        <v>29920000</v>
      </c>
      <c r="AU1585" s="44">
        <f t="shared" si="250"/>
        <v>29920000</v>
      </c>
      <c r="AV1585" s="45" t="b">
        <f t="shared" si="251"/>
        <v>1</v>
      </c>
      <c r="AW1585" s="45" t="b">
        <f t="shared" si="252"/>
        <v>1</v>
      </c>
      <c r="AX1585" s="45"/>
      <c r="AY1585" s="36" t="s">
        <v>8743</v>
      </c>
    </row>
    <row r="1586" spans="1:51" s="36" customFormat="1" ht="27.75" customHeight="1" x14ac:dyDescent="0.15">
      <c r="A1586" s="36" t="str">
        <f t="shared" si="244"/>
        <v>FARMACERES S A103014803</v>
      </c>
      <c r="B1586" s="36" t="b">
        <f>+A1586='[1]Anexo 9'!A1586</f>
        <v>1</v>
      </c>
      <c r="C1586" s="18">
        <v>900231137</v>
      </c>
      <c r="D1586" s="18" t="s">
        <v>1034</v>
      </c>
      <c r="E1586" s="15" t="s">
        <v>61</v>
      </c>
      <c r="F1586" s="15" t="s">
        <v>62</v>
      </c>
      <c r="G1586" s="15" t="s">
        <v>3155</v>
      </c>
      <c r="H1586" s="15" t="s">
        <v>3155</v>
      </c>
      <c r="I1586" s="15" t="s">
        <v>3155</v>
      </c>
      <c r="J1586" s="15">
        <v>7</v>
      </c>
      <c r="K1586" s="15" t="s">
        <v>3155</v>
      </c>
      <c r="L1586" s="15">
        <v>103014803</v>
      </c>
      <c r="M1586" s="15" t="s">
        <v>1912</v>
      </c>
      <c r="N1586" s="15" t="s">
        <v>64</v>
      </c>
      <c r="O1586" s="18" t="s">
        <v>4631</v>
      </c>
      <c r="P1586" s="22" t="s">
        <v>3841</v>
      </c>
      <c r="Q1586" s="15" t="s">
        <v>1914</v>
      </c>
      <c r="R1586" s="18" t="s">
        <v>1186</v>
      </c>
      <c r="S1586" s="22" t="b">
        <f t="shared" si="253"/>
        <v>0</v>
      </c>
      <c r="T1586" s="18" t="s">
        <v>5772</v>
      </c>
      <c r="U1586" s="18" t="s">
        <v>3133</v>
      </c>
      <c r="V1586" s="15"/>
      <c r="W1586" s="18" t="s">
        <v>1882</v>
      </c>
      <c r="X1586" s="18"/>
      <c r="Y1586" s="15" t="s">
        <v>73</v>
      </c>
      <c r="Z1586" s="18" t="s">
        <v>7152</v>
      </c>
      <c r="AA1586" s="18" t="s">
        <v>71</v>
      </c>
      <c r="AB1586" s="18" t="s">
        <v>1916</v>
      </c>
      <c r="AC1586" s="67" t="str">
        <f>+VLOOKUP("*"&amp;L1586&amp;"*",'[2]REGISTROS SANITARIOS'!$D$1345:$E$1381,2,FALSE)</f>
        <v>SI</v>
      </c>
      <c r="AD1586" s="22" t="s">
        <v>1025</v>
      </c>
      <c r="AE1586" s="16">
        <v>45070</v>
      </c>
      <c r="AF1586" s="34" t="s">
        <v>73</v>
      </c>
      <c r="AG1586" s="24">
        <v>19908236</v>
      </c>
      <c r="AH1586" s="18">
        <v>7</v>
      </c>
      <c r="AI1586" s="18" t="s">
        <v>1049</v>
      </c>
      <c r="AJ1586" s="17">
        <v>2200</v>
      </c>
      <c r="AK1586" s="25">
        <v>2200</v>
      </c>
      <c r="AL1586" s="25">
        <v>1220</v>
      </c>
      <c r="AM1586" s="35">
        <v>0</v>
      </c>
      <c r="AN1586" s="49">
        <f t="shared" si="245"/>
        <v>2684000</v>
      </c>
      <c r="AO1586" s="18" t="s">
        <v>8264</v>
      </c>
      <c r="AP1586" s="15" t="s">
        <v>1049</v>
      </c>
      <c r="AQ1586" s="43" t="str">
        <f t="shared" si="246"/>
        <v>SI</v>
      </c>
      <c r="AR1586" s="44">
        <f t="shared" si="247"/>
        <v>2684000</v>
      </c>
      <c r="AS1586" s="44">
        <f t="shared" si="248"/>
        <v>2684000</v>
      </c>
      <c r="AT1586" s="44">
        <f t="shared" si="249"/>
        <v>2684000</v>
      </c>
      <c r="AU1586" s="44">
        <f t="shared" si="250"/>
        <v>2684000</v>
      </c>
      <c r="AV1586" s="45" t="b">
        <f t="shared" si="251"/>
        <v>1</v>
      </c>
      <c r="AW1586" s="45" t="b">
        <f t="shared" si="252"/>
        <v>1</v>
      </c>
      <c r="AX1586" s="45"/>
      <c r="AY1586" s="36" t="s">
        <v>8743</v>
      </c>
    </row>
    <row r="1587" spans="1:51" s="36" customFormat="1" ht="27.75" customHeight="1" x14ac:dyDescent="0.15">
      <c r="A1587" s="36" t="str">
        <f t="shared" si="244"/>
        <v>FARMACERES S A103016803</v>
      </c>
      <c r="B1587" s="36" t="b">
        <f>+A1587='[1]Anexo 9'!A1587</f>
        <v>1</v>
      </c>
      <c r="C1587" s="18">
        <v>900231137</v>
      </c>
      <c r="D1587" s="18" t="s">
        <v>1034</v>
      </c>
      <c r="E1587" s="15" t="s">
        <v>61</v>
      </c>
      <c r="F1587" s="15" t="s">
        <v>62</v>
      </c>
      <c r="G1587" s="15" t="s">
        <v>3155</v>
      </c>
      <c r="H1587" s="15" t="s">
        <v>3155</v>
      </c>
      <c r="I1587" s="15" t="s">
        <v>3155</v>
      </c>
      <c r="J1587" s="15">
        <v>6</v>
      </c>
      <c r="K1587" s="15" t="s">
        <v>3155</v>
      </c>
      <c r="L1587" s="15">
        <v>103016803</v>
      </c>
      <c r="M1587" s="15" t="s">
        <v>1933</v>
      </c>
      <c r="N1587" s="15" t="s">
        <v>80</v>
      </c>
      <c r="O1587" s="18" t="s">
        <v>4632</v>
      </c>
      <c r="P1587" s="22" t="s">
        <v>3841</v>
      </c>
      <c r="Q1587" s="15" t="s">
        <v>1604</v>
      </c>
      <c r="R1587" s="18" t="s">
        <v>1186</v>
      </c>
      <c r="S1587" s="22" t="b">
        <f t="shared" si="253"/>
        <v>0</v>
      </c>
      <c r="T1587" s="18" t="s">
        <v>5772</v>
      </c>
      <c r="U1587" s="18" t="s">
        <v>3133</v>
      </c>
      <c r="V1587" s="15"/>
      <c r="W1587" s="18" t="s">
        <v>1882</v>
      </c>
      <c r="X1587" s="18"/>
      <c r="Y1587" s="15" t="s">
        <v>73</v>
      </c>
      <c r="Z1587" s="18" t="s">
        <v>1882</v>
      </c>
      <c r="AA1587" s="18" t="s">
        <v>71</v>
      </c>
      <c r="AB1587" s="18" t="s">
        <v>2959</v>
      </c>
      <c r="AC1587" s="67" t="str">
        <f>+VLOOKUP("*"&amp;L1587&amp;"*",'[2]REGISTROS SANITARIOS'!$D$1345:$E$1381,2,FALSE)</f>
        <v>SI</v>
      </c>
      <c r="AD1587" s="22" t="s">
        <v>1025</v>
      </c>
      <c r="AE1587" s="16" t="s">
        <v>7153</v>
      </c>
      <c r="AF1587" s="34" t="s">
        <v>8814</v>
      </c>
      <c r="AG1587" s="24">
        <v>19937565</v>
      </c>
      <c r="AH1587" s="18">
        <v>3</v>
      </c>
      <c r="AI1587" s="18" t="s">
        <v>1049</v>
      </c>
      <c r="AJ1587" s="17">
        <v>1210</v>
      </c>
      <c r="AK1587" s="25">
        <v>1210</v>
      </c>
      <c r="AL1587" s="25">
        <v>11400</v>
      </c>
      <c r="AM1587" s="35">
        <v>0</v>
      </c>
      <c r="AN1587" s="49">
        <f t="shared" si="245"/>
        <v>13794000</v>
      </c>
      <c r="AO1587" s="18" t="s">
        <v>8264</v>
      </c>
      <c r="AP1587" s="15" t="s">
        <v>1049</v>
      </c>
      <c r="AQ1587" s="43" t="str">
        <f t="shared" si="246"/>
        <v>SI</v>
      </c>
      <c r="AR1587" s="44">
        <f t="shared" si="247"/>
        <v>13794000</v>
      </c>
      <c r="AS1587" s="44">
        <f t="shared" si="248"/>
        <v>13794000</v>
      </c>
      <c r="AT1587" s="44">
        <f t="shared" si="249"/>
        <v>13794000</v>
      </c>
      <c r="AU1587" s="44">
        <f t="shared" si="250"/>
        <v>13794000</v>
      </c>
      <c r="AV1587" s="45" t="b">
        <f t="shared" si="251"/>
        <v>1</v>
      </c>
      <c r="AW1587" s="45" t="b">
        <f t="shared" si="252"/>
        <v>1</v>
      </c>
      <c r="AX1587" s="45"/>
      <c r="AY1587" s="36" t="s">
        <v>8743</v>
      </c>
    </row>
    <row r="1588" spans="1:51" s="36" customFormat="1" ht="27.75" customHeight="1" x14ac:dyDescent="0.15">
      <c r="A1588" s="36" t="str">
        <f t="shared" si="244"/>
        <v>FARMACERES S A106040203</v>
      </c>
      <c r="B1588" s="36" t="b">
        <f>+A1588='[1]Anexo 9'!A1588</f>
        <v>1</v>
      </c>
      <c r="C1588" s="18">
        <v>900231137</v>
      </c>
      <c r="D1588" s="18" t="s">
        <v>1034</v>
      </c>
      <c r="E1588" s="15" t="s">
        <v>61</v>
      </c>
      <c r="F1588" s="15" t="s">
        <v>62</v>
      </c>
      <c r="G1588" s="15" t="s">
        <v>3155</v>
      </c>
      <c r="H1588" s="15" t="s">
        <v>3155</v>
      </c>
      <c r="I1588" s="15" t="s">
        <v>3155</v>
      </c>
      <c r="J1588" s="15">
        <v>7</v>
      </c>
      <c r="K1588" s="15" t="s">
        <v>3155</v>
      </c>
      <c r="L1588" s="15">
        <v>106040203</v>
      </c>
      <c r="M1588" s="15" t="s">
        <v>2149</v>
      </c>
      <c r="N1588" s="15" t="s">
        <v>64</v>
      </c>
      <c r="O1588" s="18" t="s">
        <v>4633</v>
      </c>
      <c r="P1588" s="22" t="s">
        <v>3841</v>
      </c>
      <c r="Q1588" s="15" t="s">
        <v>66</v>
      </c>
      <c r="R1588" s="18" t="s">
        <v>1186</v>
      </c>
      <c r="S1588" s="22" t="b">
        <f t="shared" si="253"/>
        <v>0</v>
      </c>
      <c r="T1588" s="18" t="s">
        <v>5772</v>
      </c>
      <c r="U1588" s="18" t="s">
        <v>3133</v>
      </c>
      <c r="V1588" s="15"/>
      <c r="W1588" s="18" t="s">
        <v>1882</v>
      </c>
      <c r="X1588" s="18"/>
      <c r="Y1588" s="15" t="s">
        <v>73</v>
      </c>
      <c r="Z1588" s="18" t="s">
        <v>7152</v>
      </c>
      <c r="AA1588" s="18" t="s">
        <v>71</v>
      </c>
      <c r="AB1588" s="18" t="s">
        <v>7161</v>
      </c>
      <c r="AC1588" s="67" t="str">
        <f>+VLOOKUP("*"&amp;L1588&amp;"*",'[2]REGISTROS SANITARIOS'!$D$1345:$E$1381,2,FALSE)</f>
        <v>SI</v>
      </c>
      <c r="AD1588" s="22" t="s">
        <v>1025</v>
      </c>
      <c r="AE1588" s="16">
        <v>44631</v>
      </c>
      <c r="AF1588" s="34" t="s">
        <v>73</v>
      </c>
      <c r="AG1588" s="24">
        <v>19926478</v>
      </c>
      <c r="AH1588" s="18">
        <v>1</v>
      </c>
      <c r="AI1588" s="18" t="s">
        <v>1049</v>
      </c>
      <c r="AJ1588" s="17">
        <v>18150</v>
      </c>
      <c r="AK1588" s="25">
        <v>18150</v>
      </c>
      <c r="AL1588" s="25">
        <v>1550</v>
      </c>
      <c r="AM1588" s="35">
        <v>0</v>
      </c>
      <c r="AN1588" s="49">
        <f t="shared" si="245"/>
        <v>28132500</v>
      </c>
      <c r="AO1588" s="18" t="s">
        <v>8264</v>
      </c>
      <c r="AP1588" s="15" t="s">
        <v>1049</v>
      </c>
      <c r="AQ1588" s="43" t="str">
        <f t="shared" si="246"/>
        <v>SI</v>
      </c>
      <c r="AR1588" s="44">
        <f t="shared" si="247"/>
        <v>28132500</v>
      </c>
      <c r="AS1588" s="44">
        <f t="shared" si="248"/>
        <v>28132500</v>
      </c>
      <c r="AT1588" s="44">
        <f t="shared" si="249"/>
        <v>28132500</v>
      </c>
      <c r="AU1588" s="44">
        <f t="shared" si="250"/>
        <v>28132500</v>
      </c>
      <c r="AV1588" s="45" t="b">
        <f t="shared" si="251"/>
        <v>1</v>
      </c>
      <c r="AW1588" s="45" t="b">
        <f t="shared" si="252"/>
        <v>1</v>
      </c>
      <c r="AX1588" s="45"/>
      <c r="AY1588" s="36" t="s">
        <v>8743</v>
      </c>
    </row>
    <row r="1589" spans="1:51" s="36" customFormat="1" ht="27.75" customHeight="1" x14ac:dyDescent="0.15">
      <c r="A1589" s="36" t="str">
        <f t="shared" si="244"/>
        <v>FARMACERES S A107010203</v>
      </c>
      <c r="B1589" s="36" t="b">
        <f>+A1589='[1]Anexo 9'!A1589</f>
        <v>1</v>
      </c>
      <c r="C1589" s="18">
        <v>900231137</v>
      </c>
      <c r="D1589" s="18" t="s">
        <v>1034</v>
      </c>
      <c r="E1589" s="15" t="s">
        <v>61</v>
      </c>
      <c r="F1589" s="15" t="s">
        <v>62</v>
      </c>
      <c r="G1589" s="15" t="s">
        <v>3155</v>
      </c>
      <c r="H1589" s="15" t="s">
        <v>3155</v>
      </c>
      <c r="I1589" s="15" t="s">
        <v>3155</v>
      </c>
      <c r="J1589" s="15">
        <v>7</v>
      </c>
      <c r="K1589" s="15" t="s">
        <v>3155</v>
      </c>
      <c r="L1589" s="15">
        <v>107010203</v>
      </c>
      <c r="M1589" s="15" t="s">
        <v>1627</v>
      </c>
      <c r="N1589" s="15" t="s">
        <v>80</v>
      </c>
      <c r="O1589" s="18" t="s">
        <v>3141</v>
      </c>
      <c r="P1589" s="22" t="s">
        <v>3841</v>
      </c>
      <c r="Q1589" s="15" t="s">
        <v>1616</v>
      </c>
      <c r="R1589" s="18" t="s">
        <v>1186</v>
      </c>
      <c r="S1589" s="22" t="b">
        <f t="shared" si="253"/>
        <v>0</v>
      </c>
      <c r="T1589" s="18" t="s">
        <v>5772</v>
      </c>
      <c r="U1589" s="18" t="s">
        <v>3133</v>
      </c>
      <c r="V1589" s="15"/>
      <c r="W1589" s="18" t="s">
        <v>1882</v>
      </c>
      <c r="X1589" s="18"/>
      <c r="Y1589" s="15" t="s">
        <v>73</v>
      </c>
      <c r="Z1589" s="18" t="s">
        <v>7152</v>
      </c>
      <c r="AA1589" s="18" t="s">
        <v>71</v>
      </c>
      <c r="AB1589" s="18" t="s">
        <v>3142</v>
      </c>
      <c r="AC1589" s="67" t="str">
        <f>+VLOOKUP("*"&amp;L1589&amp;"*",'[2]REGISTROS SANITARIOS'!$D$1345:$E$1381,2,FALSE)</f>
        <v>SI</v>
      </c>
      <c r="AD1589" s="22" t="s">
        <v>1025</v>
      </c>
      <c r="AE1589" s="16" t="s">
        <v>7153</v>
      </c>
      <c r="AF1589" s="34" t="s">
        <v>8814</v>
      </c>
      <c r="AG1589" s="24">
        <v>19990590</v>
      </c>
      <c r="AH1589" s="18">
        <v>1</v>
      </c>
      <c r="AI1589" s="18" t="s">
        <v>1049</v>
      </c>
      <c r="AJ1589" s="17">
        <v>16500</v>
      </c>
      <c r="AK1589" s="25">
        <v>16500</v>
      </c>
      <c r="AL1589" s="25">
        <v>1800</v>
      </c>
      <c r="AM1589" s="35">
        <v>0</v>
      </c>
      <c r="AN1589" s="49">
        <f t="shared" si="245"/>
        <v>29700000</v>
      </c>
      <c r="AO1589" s="18" t="s">
        <v>8264</v>
      </c>
      <c r="AP1589" s="15" t="s">
        <v>1049</v>
      </c>
      <c r="AQ1589" s="43" t="str">
        <f t="shared" si="246"/>
        <v>SI</v>
      </c>
      <c r="AR1589" s="44">
        <f t="shared" si="247"/>
        <v>29700000</v>
      </c>
      <c r="AS1589" s="44">
        <f t="shared" si="248"/>
        <v>29700000</v>
      </c>
      <c r="AT1589" s="44">
        <f t="shared" si="249"/>
        <v>29700000</v>
      </c>
      <c r="AU1589" s="44">
        <f t="shared" si="250"/>
        <v>29700000</v>
      </c>
      <c r="AV1589" s="45" t="b">
        <f t="shared" si="251"/>
        <v>1</v>
      </c>
      <c r="AW1589" s="45" t="b">
        <f t="shared" si="252"/>
        <v>1</v>
      </c>
      <c r="AX1589" s="45"/>
      <c r="AY1589" s="36" t="s">
        <v>8743</v>
      </c>
    </row>
    <row r="1590" spans="1:51" s="36" customFormat="1" ht="27.75" customHeight="1" x14ac:dyDescent="0.15">
      <c r="A1590" s="36" t="str">
        <f t="shared" si="244"/>
        <v>FARMACERES S A107010903</v>
      </c>
      <c r="B1590" s="36" t="b">
        <f>+A1590='[1]Anexo 9'!A1590</f>
        <v>1</v>
      </c>
      <c r="C1590" s="18">
        <v>900231137</v>
      </c>
      <c r="D1590" s="18" t="s">
        <v>1034</v>
      </c>
      <c r="E1590" s="15" t="s">
        <v>61</v>
      </c>
      <c r="F1590" s="15" t="s">
        <v>62</v>
      </c>
      <c r="G1590" s="15" t="s">
        <v>3155</v>
      </c>
      <c r="H1590" s="15" t="s">
        <v>3155</v>
      </c>
      <c r="I1590" s="15" t="s">
        <v>3155</v>
      </c>
      <c r="J1590" s="15">
        <v>7</v>
      </c>
      <c r="K1590" s="15" t="s">
        <v>3155</v>
      </c>
      <c r="L1590" s="15">
        <v>107010903</v>
      </c>
      <c r="M1590" s="15" t="s">
        <v>2202</v>
      </c>
      <c r="N1590" s="15" t="s">
        <v>64</v>
      </c>
      <c r="O1590" s="18" t="s">
        <v>4634</v>
      </c>
      <c r="P1590" s="22" t="s">
        <v>73</v>
      </c>
      <c r="Q1590" s="15" t="s">
        <v>76</v>
      </c>
      <c r="R1590" s="18" t="s">
        <v>3133</v>
      </c>
      <c r="S1590" s="22" t="b">
        <f t="shared" si="253"/>
        <v>0</v>
      </c>
      <c r="T1590" s="18" t="s">
        <v>5772</v>
      </c>
      <c r="U1590" s="18" t="s">
        <v>3133</v>
      </c>
      <c r="V1590" s="15"/>
      <c r="W1590" s="18" t="s">
        <v>1882</v>
      </c>
      <c r="X1590" s="18"/>
      <c r="Y1590" s="15" t="s">
        <v>73</v>
      </c>
      <c r="Z1590" s="18" t="s">
        <v>7152</v>
      </c>
      <c r="AA1590" s="18" t="s">
        <v>71</v>
      </c>
      <c r="AB1590" s="18" t="s">
        <v>2203</v>
      </c>
      <c r="AC1590" s="67" t="str">
        <f>+VLOOKUP("*"&amp;L1590&amp;"*",'[2]REGISTROS SANITARIOS'!$D$1345:$E$1381,2,FALSE)</f>
        <v>SI</v>
      </c>
      <c r="AD1590" s="22" t="s">
        <v>1025</v>
      </c>
      <c r="AE1590" s="16">
        <v>44641</v>
      </c>
      <c r="AF1590" s="34" t="s">
        <v>73</v>
      </c>
      <c r="AG1590" s="24">
        <v>20019105</v>
      </c>
      <c r="AH1590" s="18">
        <v>1</v>
      </c>
      <c r="AI1590" s="18" t="s">
        <v>1049</v>
      </c>
      <c r="AJ1590" s="17">
        <v>20900</v>
      </c>
      <c r="AK1590" s="25">
        <v>20900</v>
      </c>
      <c r="AL1590" s="25">
        <v>365</v>
      </c>
      <c r="AM1590" s="35">
        <v>0</v>
      </c>
      <c r="AN1590" s="49">
        <f t="shared" si="245"/>
        <v>7628500</v>
      </c>
      <c r="AO1590" s="18" t="s">
        <v>8264</v>
      </c>
      <c r="AP1590" s="15" t="s">
        <v>1049</v>
      </c>
      <c r="AQ1590" s="43" t="str">
        <f t="shared" si="246"/>
        <v>SI</v>
      </c>
      <c r="AR1590" s="44">
        <f t="shared" si="247"/>
        <v>7628500</v>
      </c>
      <c r="AS1590" s="44">
        <f t="shared" si="248"/>
        <v>7628500</v>
      </c>
      <c r="AT1590" s="44">
        <f t="shared" si="249"/>
        <v>7628500</v>
      </c>
      <c r="AU1590" s="44">
        <f t="shared" si="250"/>
        <v>7628500</v>
      </c>
      <c r="AV1590" s="45" t="b">
        <f t="shared" si="251"/>
        <v>1</v>
      </c>
      <c r="AW1590" s="45" t="b">
        <f t="shared" si="252"/>
        <v>1</v>
      </c>
      <c r="AX1590" s="45"/>
      <c r="AY1590" s="36" t="s">
        <v>8743</v>
      </c>
    </row>
    <row r="1591" spans="1:51" s="36" customFormat="1" ht="27.75" customHeight="1" x14ac:dyDescent="0.15">
      <c r="A1591" s="36" t="str">
        <f t="shared" si="244"/>
        <v>FARMACERES S A107011303</v>
      </c>
      <c r="B1591" s="36" t="b">
        <f>+A1591='[1]Anexo 9'!A1591</f>
        <v>1</v>
      </c>
      <c r="C1591" s="18">
        <v>900231137</v>
      </c>
      <c r="D1591" s="18" t="s">
        <v>1034</v>
      </c>
      <c r="E1591" s="15" t="s">
        <v>61</v>
      </c>
      <c r="F1591" s="15" t="s">
        <v>62</v>
      </c>
      <c r="G1591" s="15" t="s">
        <v>3155</v>
      </c>
      <c r="H1591" s="15" t="s">
        <v>3155</v>
      </c>
      <c r="I1591" s="15" t="s">
        <v>3155</v>
      </c>
      <c r="J1591" s="15">
        <v>7</v>
      </c>
      <c r="K1591" s="15" t="s">
        <v>3155</v>
      </c>
      <c r="L1591" s="15">
        <v>107011303</v>
      </c>
      <c r="M1591" s="15" t="s">
        <v>1631</v>
      </c>
      <c r="N1591" s="15" t="s">
        <v>80</v>
      </c>
      <c r="O1591" s="18" t="s">
        <v>4635</v>
      </c>
      <c r="P1591" s="22" t="s">
        <v>3841</v>
      </c>
      <c r="Q1591" s="15" t="s">
        <v>1633</v>
      </c>
      <c r="R1591" s="18" t="s">
        <v>3133</v>
      </c>
      <c r="S1591" s="22" t="b">
        <f t="shared" si="253"/>
        <v>0</v>
      </c>
      <c r="T1591" s="18" t="s">
        <v>5772</v>
      </c>
      <c r="U1591" s="18" t="s">
        <v>3133</v>
      </c>
      <c r="V1591" s="15"/>
      <c r="W1591" s="18" t="s">
        <v>1882</v>
      </c>
      <c r="X1591" s="18"/>
      <c r="Y1591" s="15" t="s">
        <v>73</v>
      </c>
      <c r="Z1591" s="18" t="s">
        <v>7152</v>
      </c>
      <c r="AA1591" s="18" t="s">
        <v>71</v>
      </c>
      <c r="AB1591" s="18" t="s">
        <v>6900</v>
      </c>
      <c r="AC1591" s="67" t="str">
        <f>+VLOOKUP("*"&amp;L1591&amp;"*",'[2]REGISTROS SANITARIOS'!$D$1345:$E$1381,2,FALSE)</f>
        <v>SI</v>
      </c>
      <c r="AD1591" s="22" t="s">
        <v>1025</v>
      </c>
      <c r="AE1591" s="16">
        <v>45909</v>
      </c>
      <c r="AF1591" s="34" t="s">
        <v>73</v>
      </c>
      <c r="AG1591" s="24">
        <v>19990590</v>
      </c>
      <c r="AH1591" s="18">
        <v>1</v>
      </c>
      <c r="AI1591" s="18" t="s">
        <v>1049</v>
      </c>
      <c r="AJ1591" s="17">
        <v>385</v>
      </c>
      <c r="AK1591" s="25">
        <v>385</v>
      </c>
      <c r="AL1591" s="25">
        <v>11200</v>
      </c>
      <c r="AM1591" s="35">
        <v>0</v>
      </c>
      <c r="AN1591" s="49">
        <f t="shared" si="245"/>
        <v>4312000</v>
      </c>
      <c r="AO1591" s="18" t="s">
        <v>8264</v>
      </c>
      <c r="AP1591" s="15" t="s">
        <v>1049</v>
      </c>
      <c r="AQ1591" s="43" t="str">
        <f t="shared" si="246"/>
        <v>SI</v>
      </c>
      <c r="AR1591" s="44">
        <f t="shared" si="247"/>
        <v>4312000</v>
      </c>
      <c r="AS1591" s="44">
        <f t="shared" si="248"/>
        <v>4312000</v>
      </c>
      <c r="AT1591" s="44">
        <f t="shared" si="249"/>
        <v>4312000</v>
      </c>
      <c r="AU1591" s="44">
        <f t="shared" si="250"/>
        <v>4312000</v>
      </c>
      <c r="AV1591" s="45" t="b">
        <f t="shared" si="251"/>
        <v>1</v>
      </c>
      <c r="AW1591" s="45" t="b">
        <f t="shared" si="252"/>
        <v>1</v>
      </c>
      <c r="AX1591" s="45"/>
      <c r="AY1591" s="36" t="s">
        <v>8743</v>
      </c>
    </row>
    <row r="1592" spans="1:51" s="36" customFormat="1" ht="27.75" customHeight="1" x14ac:dyDescent="0.15">
      <c r="A1592" s="36" t="str">
        <f t="shared" si="244"/>
        <v>FARMACERES S A114010703</v>
      </c>
      <c r="B1592" s="36" t="b">
        <f>+A1592='[1]Anexo 9'!A1592</f>
        <v>1</v>
      </c>
      <c r="C1592" s="18">
        <v>900231137</v>
      </c>
      <c r="D1592" s="18" t="s">
        <v>1034</v>
      </c>
      <c r="E1592" s="15" t="s">
        <v>61</v>
      </c>
      <c r="F1592" s="15" t="s">
        <v>62</v>
      </c>
      <c r="G1592" s="15" t="s">
        <v>3155</v>
      </c>
      <c r="H1592" s="15" t="s">
        <v>3155</v>
      </c>
      <c r="I1592" s="15" t="s">
        <v>3155</v>
      </c>
      <c r="J1592" s="15">
        <v>6</v>
      </c>
      <c r="K1592" s="15" t="s">
        <v>3155</v>
      </c>
      <c r="L1592" s="15">
        <v>114010703</v>
      </c>
      <c r="M1592" s="15" t="s">
        <v>2389</v>
      </c>
      <c r="N1592" s="15" t="s">
        <v>64</v>
      </c>
      <c r="O1592" s="18" t="s">
        <v>4636</v>
      </c>
      <c r="P1592" s="22" t="s">
        <v>3841</v>
      </c>
      <c r="Q1592" s="15" t="s">
        <v>2390</v>
      </c>
      <c r="R1592" s="18" t="s">
        <v>5772</v>
      </c>
      <c r="S1592" s="22" t="b">
        <f t="shared" si="253"/>
        <v>0</v>
      </c>
      <c r="T1592" s="18" t="s">
        <v>5772</v>
      </c>
      <c r="U1592" s="18" t="s">
        <v>6354</v>
      </c>
      <c r="V1592" s="15"/>
      <c r="W1592" s="18" t="s">
        <v>1882</v>
      </c>
      <c r="X1592" s="18"/>
      <c r="Y1592" s="15" t="s">
        <v>73</v>
      </c>
      <c r="Z1592" s="18" t="s">
        <v>7152</v>
      </c>
      <c r="AA1592" s="18" t="s">
        <v>71</v>
      </c>
      <c r="AB1592" s="18" t="s">
        <v>2391</v>
      </c>
      <c r="AC1592" s="67" t="str">
        <f>+VLOOKUP("*"&amp;L1592&amp;"*",'[2]REGISTROS SANITARIOS'!$D$1345:$E$1381,2,FALSE)</f>
        <v>SI</v>
      </c>
      <c r="AD1592" s="22" t="s">
        <v>1025</v>
      </c>
      <c r="AE1592" s="16">
        <v>45436</v>
      </c>
      <c r="AF1592" s="34" t="s">
        <v>73</v>
      </c>
      <c r="AG1592" s="24">
        <v>20001610</v>
      </c>
      <c r="AH1592" s="18">
        <v>2</v>
      </c>
      <c r="AI1592" s="18" t="s">
        <v>1049</v>
      </c>
      <c r="AJ1592" s="17">
        <v>13750</v>
      </c>
      <c r="AK1592" s="25">
        <v>13750</v>
      </c>
      <c r="AL1592" s="25">
        <v>450</v>
      </c>
      <c r="AM1592" s="35">
        <v>0</v>
      </c>
      <c r="AN1592" s="49">
        <f t="shared" si="245"/>
        <v>6187500</v>
      </c>
      <c r="AO1592" s="18" t="s">
        <v>8264</v>
      </c>
      <c r="AP1592" s="15" t="s">
        <v>1049</v>
      </c>
      <c r="AQ1592" s="43" t="str">
        <f t="shared" si="246"/>
        <v>SI</v>
      </c>
      <c r="AR1592" s="44">
        <f t="shared" si="247"/>
        <v>6187500</v>
      </c>
      <c r="AS1592" s="44">
        <f t="shared" si="248"/>
        <v>6187500</v>
      </c>
      <c r="AT1592" s="44">
        <f t="shared" si="249"/>
        <v>6187500</v>
      </c>
      <c r="AU1592" s="44">
        <f t="shared" si="250"/>
        <v>6187500</v>
      </c>
      <c r="AV1592" s="45" t="b">
        <f t="shared" si="251"/>
        <v>1</v>
      </c>
      <c r="AW1592" s="45" t="b">
        <f t="shared" si="252"/>
        <v>1</v>
      </c>
      <c r="AX1592" s="45"/>
      <c r="AY1592" s="36" t="s">
        <v>8743</v>
      </c>
    </row>
    <row r="1593" spans="1:51" s="36" customFormat="1" ht="27.75" customHeight="1" x14ac:dyDescent="0.15">
      <c r="A1593" s="36" t="str">
        <f t="shared" si="244"/>
        <v>FARMACERES S A114010803</v>
      </c>
      <c r="B1593" s="36" t="b">
        <f>+A1593='[1]Anexo 9'!A1593</f>
        <v>1</v>
      </c>
      <c r="C1593" s="18">
        <v>900231137</v>
      </c>
      <c r="D1593" s="18" t="s">
        <v>1034</v>
      </c>
      <c r="E1593" s="15" t="s">
        <v>61</v>
      </c>
      <c r="F1593" s="15" t="s">
        <v>62</v>
      </c>
      <c r="G1593" s="15" t="s">
        <v>3155</v>
      </c>
      <c r="H1593" s="15" t="s">
        <v>3155</v>
      </c>
      <c r="I1593" s="15" t="s">
        <v>3155</v>
      </c>
      <c r="J1593" s="15">
        <v>8</v>
      </c>
      <c r="K1593" s="15" t="s">
        <v>3155</v>
      </c>
      <c r="L1593" s="15">
        <v>114010803</v>
      </c>
      <c r="M1593" s="15" t="s">
        <v>74</v>
      </c>
      <c r="N1593" s="15" t="s">
        <v>64</v>
      </c>
      <c r="O1593" s="18" t="s">
        <v>4637</v>
      </c>
      <c r="P1593" s="22" t="s">
        <v>73</v>
      </c>
      <c r="Q1593" s="15" t="s">
        <v>76</v>
      </c>
      <c r="R1593" s="18" t="s">
        <v>5772</v>
      </c>
      <c r="S1593" s="22" t="b">
        <f t="shared" si="253"/>
        <v>0</v>
      </c>
      <c r="T1593" s="18" t="s">
        <v>5772</v>
      </c>
      <c r="U1593" s="18" t="s">
        <v>6354</v>
      </c>
      <c r="V1593" s="15"/>
      <c r="W1593" s="18" t="s">
        <v>1882</v>
      </c>
      <c r="X1593" s="18"/>
      <c r="Y1593" s="15" t="s">
        <v>73</v>
      </c>
      <c r="Z1593" s="18" t="s">
        <v>7152</v>
      </c>
      <c r="AA1593" s="18" t="s">
        <v>71</v>
      </c>
      <c r="AB1593" s="18" t="s">
        <v>2967</v>
      </c>
      <c r="AC1593" s="67" t="str">
        <f>+VLOOKUP("*"&amp;L1593&amp;"*",'[2]REGISTROS SANITARIOS'!$D$1345:$E$1381,2,FALSE)</f>
        <v>SI</v>
      </c>
      <c r="AD1593" s="22" t="s">
        <v>1025</v>
      </c>
      <c r="AE1593" s="16" t="s">
        <v>7153</v>
      </c>
      <c r="AF1593" s="34" t="s">
        <v>8814</v>
      </c>
      <c r="AG1593" s="24">
        <v>19924286</v>
      </c>
      <c r="AH1593" s="18">
        <v>10</v>
      </c>
      <c r="AI1593" s="18" t="s">
        <v>1049</v>
      </c>
      <c r="AJ1593" s="17">
        <v>33000</v>
      </c>
      <c r="AK1593" s="25">
        <v>33000</v>
      </c>
      <c r="AL1593" s="25">
        <v>400</v>
      </c>
      <c r="AM1593" s="35">
        <v>0</v>
      </c>
      <c r="AN1593" s="49">
        <f t="shared" si="245"/>
        <v>13200000</v>
      </c>
      <c r="AO1593" s="18" t="s">
        <v>8264</v>
      </c>
      <c r="AP1593" s="15" t="s">
        <v>1049</v>
      </c>
      <c r="AQ1593" s="43" t="str">
        <f t="shared" si="246"/>
        <v>SI</v>
      </c>
      <c r="AR1593" s="44">
        <f t="shared" si="247"/>
        <v>13200000</v>
      </c>
      <c r="AS1593" s="44">
        <f t="shared" si="248"/>
        <v>13200000</v>
      </c>
      <c r="AT1593" s="44">
        <f t="shared" si="249"/>
        <v>13200000</v>
      </c>
      <c r="AU1593" s="44">
        <f t="shared" si="250"/>
        <v>13200000</v>
      </c>
      <c r="AV1593" s="45" t="b">
        <f t="shared" si="251"/>
        <v>1</v>
      </c>
      <c r="AW1593" s="45" t="b">
        <f t="shared" si="252"/>
        <v>1</v>
      </c>
      <c r="AX1593" s="45"/>
      <c r="AY1593" s="36" t="s">
        <v>8743</v>
      </c>
    </row>
    <row r="1594" spans="1:51" s="36" customFormat="1" ht="27.75" customHeight="1" x14ac:dyDescent="0.15">
      <c r="A1594" s="36" t="str">
        <f t="shared" si="244"/>
        <v>FARMACERES S A114070103</v>
      </c>
      <c r="B1594" s="36" t="b">
        <f>+A1594='[1]Anexo 9'!A1594</f>
        <v>1</v>
      </c>
      <c r="C1594" s="18">
        <v>900231137</v>
      </c>
      <c r="D1594" s="18" t="s">
        <v>1034</v>
      </c>
      <c r="E1594" s="15" t="s">
        <v>61</v>
      </c>
      <c r="F1594" s="15" t="s">
        <v>62</v>
      </c>
      <c r="G1594" s="15" t="s">
        <v>3155</v>
      </c>
      <c r="H1594" s="15" t="s">
        <v>3155</v>
      </c>
      <c r="I1594" s="15" t="s">
        <v>3155</v>
      </c>
      <c r="J1594" s="15">
        <v>6</v>
      </c>
      <c r="K1594" s="15" t="s">
        <v>3155</v>
      </c>
      <c r="L1594" s="15">
        <v>114070103</v>
      </c>
      <c r="M1594" s="15" t="s">
        <v>2440</v>
      </c>
      <c r="N1594" s="15" t="s">
        <v>64</v>
      </c>
      <c r="O1594" s="18" t="s">
        <v>4638</v>
      </c>
      <c r="P1594" s="22" t="s">
        <v>3841</v>
      </c>
      <c r="Q1594" s="15" t="s">
        <v>2407</v>
      </c>
      <c r="R1594" s="18" t="s">
        <v>1186</v>
      </c>
      <c r="S1594" s="22" t="b">
        <f t="shared" si="253"/>
        <v>0</v>
      </c>
      <c r="T1594" s="18" t="s">
        <v>5772</v>
      </c>
      <c r="U1594" s="18" t="s">
        <v>3133</v>
      </c>
      <c r="V1594" s="15"/>
      <c r="W1594" s="18" t="s">
        <v>1882</v>
      </c>
      <c r="X1594" s="18"/>
      <c r="Y1594" s="15" t="s">
        <v>73</v>
      </c>
      <c r="Z1594" s="18" t="s">
        <v>7152</v>
      </c>
      <c r="AA1594" s="18" t="s">
        <v>71</v>
      </c>
      <c r="AB1594" s="18" t="s">
        <v>3688</v>
      </c>
      <c r="AC1594" s="67" t="str">
        <f>+VLOOKUP("*"&amp;L1594&amp;"*",'[2]REGISTROS SANITARIOS'!$D$1345:$E$1381,2,FALSE)</f>
        <v>SI</v>
      </c>
      <c r="AD1594" s="22" t="s">
        <v>1025</v>
      </c>
      <c r="AE1594" s="16" t="s">
        <v>7153</v>
      </c>
      <c r="AF1594" s="34" t="s">
        <v>8814</v>
      </c>
      <c r="AG1594" s="24">
        <v>19976553</v>
      </c>
      <c r="AH1594" s="18">
        <v>6</v>
      </c>
      <c r="AI1594" s="18" t="s">
        <v>1049</v>
      </c>
      <c r="AJ1594" s="17">
        <v>3850</v>
      </c>
      <c r="AK1594" s="25">
        <v>3850</v>
      </c>
      <c r="AL1594" s="25">
        <v>769</v>
      </c>
      <c r="AM1594" s="35">
        <v>0</v>
      </c>
      <c r="AN1594" s="49">
        <f t="shared" si="245"/>
        <v>2960650</v>
      </c>
      <c r="AO1594" s="18" t="s">
        <v>8264</v>
      </c>
      <c r="AP1594" s="15" t="s">
        <v>1049</v>
      </c>
      <c r="AQ1594" s="43" t="str">
        <f t="shared" si="246"/>
        <v>SI</v>
      </c>
      <c r="AR1594" s="44">
        <f t="shared" si="247"/>
        <v>2960650</v>
      </c>
      <c r="AS1594" s="44">
        <f t="shared" si="248"/>
        <v>2960650</v>
      </c>
      <c r="AT1594" s="44">
        <f t="shared" si="249"/>
        <v>2960650</v>
      </c>
      <c r="AU1594" s="44">
        <f t="shared" si="250"/>
        <v>2960650</v>
      </c>
      <c r="AV1594" s="45" t="b">
        <f t="shared" si="251"/>
        <v>1</v>
      </c>
      <c r="AW1594" s="45" t="b">
        <f t="shared" si="252"/>
        <v>1</v>
      </c>
      <c r="AX1594" s="45"/>
      <c r="AY1594" s="36" t="s">
        <v>8743</v>
      </c>
    </row>
    <row r="1595" spans="1:51" s="36" customFormat="1" ht="27.75" customHeight="1" x14ac:dyDescent="0.15">
      <c r="A1595" s="36" t="str">
        <f t="shared" si="244"/>
        <v>FARMACERES S A201100202</v>
      </c>
      <c r="B1595" s="36" t="b">
        <f>+A1595='[1]Anexo 9'!A1595</f>
        <v>1</v>
      </c>
      <c r="C1595" s="18">
        <v>900231137</v>
      </c>
      <c r="D1595" s="18" t="s">
        <v>1034</v>
      </c>
      <c r="E1595" s="15" t="s">
        <v>98</v>
      </c>
      <c r="F1595" s="15" t="s">
        <v>163</v>
      </c>
      <c r="G1595" s="15">
        <f>+VLOOKUP(F1595,[3]Sheet1!$E$3:$G$74,3,FALSE)</f>
        <v>3</v>
      </c>
      <c r="H1595" s="15">
        <f>+VLOOKUP(D1595&amp;F1595,'TD para paquetes'!$E$3:$I$441,5,FALSE)</f>
        <v>3</v>
      </c>
      <c r="I1595" s="15" t="s">
        <v>1025</v>
      </c>
      <c r="J1595" s="15">
        <v>11</v>
      </c>
      <c r="K1595" s="15">
        <v>11</v>
      </c>
      <c r="L1595" s="15">
        <v>201100202</v>
      </c>
      <c r="M1595" s="15" t="s">
        <v>164</v>
      </c>
      <c r="N1595" s="15" t="s">
        <v>165</v>
      </c>
      <c r="O1595" s="18" t="s">
        <v>4639</v>
      </c>
      <c r="P1595" s="22" t="s">
        <v>73</v>
      </c>
      <c r="Q1595" s="15" t="s">
        <v>167</v>
      </c>
      <c r="R1595" s="18" t="s">
        <v>1186</v>
      </c>
      <c r="S1595" s="22" t="b">
        <f t="shared" si="253"/>
        <v>0</v>
      </c>
      <c r="T1595" s="18" t="s">
        <v>1054</v>
      </c>
      <c r="U1595" s="18" t="s">
        <v>2705</v>
      </c>
      <c r="V1595" s="15" t="s">
        <v>169</v>
      </c>
      <c r="W1595" s="18" t="s">
        <v>6355</v>
      </c>
      <c r="X1595" s="18"/>
      <c r="Y1595" s="15" t="s">
        <v>73</v>
      </c>
      <c r="Z1595" s="18" t="s">
        <v>6355</v>
      </c>
      <c r="AA1595" s="18" t="s">
        <v>71</v>
      </c>
      <c r="AB1595" s="18" t="s">
        <v>3017</v>
      </c>
      <c r="AC1595" s="67" t="str">
        <f>+VLOOKUP("*"&amp;L1595&amp;"*",'[2]REGISTROS SANITARIOS'!$D$1345:$E$1381,2,FALSE)</f>
        <v>SI</v>
      </c>
      <c r="AD1595" s="22" t="s">
        <v>1025</v>
      </c>
      <c r="AE1595" s="16">
        <v>47083</v>
      </c>
      <c r="AF1595" s="34" t="s">
        <v>73</v>
      </c>
      <c r="AG1595" s="24" t="s">
        <v>1049</v>
      </c>
      <c r="AH1595" s="18" t="s">
        <v>1049</v>
      </c>
      <c r="AI1595" s="18" t="s">
        <v>53</v>
      </c>
      <c r="AJ1595" s="17">
        <v>55</v>
      </c>
      <c r="AK1595" s="25">
        <v>55</v>
      </c>
      <c r="AL1595" s="25">
        <v>974</v>
      </c>
      <c r="AM1595" s="35">
        <v>0</v>
      </c>
      <c r="AN1595" s="49">
        <f t="shared" si="245"/>
        <v>53570</v>
      </c>
      <c r="AO1595" s="18" t="s">
        <v>8264</v>
      </c>
      <c r="AP1595" s="15" t="s">
        <v>1049</v>
      </c>
      <c r="AQ1595" s="43" t="str">
        <f t="shared" si="246"/>
        <v>SI</v>
      </c>
      <c r="AR1595" s="44">
        <f t="shared" si="247"/>
        <v>53570</v>
      </c>
      <c r="AS1595" s="44">
        <f t="shared" si="248"/>
        <v>53570</v>
      </c>
      <c r="AT1595" s="44">
        <f t="shared" si="249"/>
        <v>53570</v>
      </c>
      <c r="AU1595" s="44">
        <f t="shared" si="250"/>
        <v>53570</v>
      </c>
      <c r="AV1595" s="45" t="b">
        <f t="shared" si="251"/>
        <v>1</v>
      </c>
      <c r="AW1595" s="45" t="b">
        <f t="shared" si="252"/>
        <v>1</v>
      </c>
      <c r="AX1595" s="45"/>
    </row>
    <row r="1596" spans="1:51" s="36" customFormat="1" ht="27.75" customHeight="1" x14ac:dyDescent="0.15">
      <c r="A1596" s="36" t="str">
        <f t="shared" si="244"/>
        <v>FARMACERES S A201100203</v>
      </c>
      <c r="B1596" s="36" t="b">
        <f>+A1596='[1]Anexo 9'!A1596</f>
        <v>1</v>
      </c>
      <c r="C1596" s="18">
        <v>900231137</v>
      </c>
      <c r="D1596" s="18" t="s">
        <v>1034</v>
      </c>
      <c r="E1596" s="15" t="s">
        <v>98</v>
      </c>
      <c r="F1596" s="15" t="s">
        <v>163</v>
      </c>
      <c r="G1596" s="15">
        <f>+VLOOKUP(F1596,[3]Sheet1!$E$3:$G$74,3,FALSE)</f>
        <v>3</v>
      </c>
      <c r="H1596" s="15">
        <f>+VLOOKUP(D1596&amp;F1596,'TD para paquetes'!$E$3:$I$441,5,FALSE)</f>
        <v>3</v>
      </c>
      <c r="I1596" s="15" t="s">
        <v>1025</v>
      </c>
      <c r="J1596" s="15">
        <v>11</v>
      </c>
      <c r="K1596" s="15">
        <v>11</v>
      </c>
      <c r="L1596" s="15">
        <v>201100203</v>
      </c>
      <c r="M1596" s="15" t="s">
        <v>174</v>
      </c>
      <c r="N1596" s="15" t="s">
        <v>165</v>
      </c>
      <c r="O1596" s="18" t="s">
        <v>4640</v>
      </c>
      <c r="P1596" s="22" t="s">
        <v>3841</v>
      </c>
      <c r="Q1596" s="15" t="s">
        <v>176</v>
      </c>
      <c r="R1596" s="18" t="s">
        <v>1186</v>
      </c>
      <c r="S1596" s="22" t="b">
        <f t="shared" si="253"/>
        <v>0</v>
      </c>
      <c r="T1596" s="18" t="s">
        <v>1054</v>
      </c>
      <c r="U1596" s="18" t="s">
        <v>2709</v>
      </c>
      <c r="V1596" s="15" t="s">
        <v>169</v>
      </c>
      <c r="W1596" s="18" t="s">
        <v>6355</v>
      </c>
      <c r="X1596" s="18"/>
      <c r="Y1596" s="15" t="s">
        <v>73</v>
      </c>
      <c r="Z1596" s="18" t="s">
        <v>6355</v>
      </c>
      <c r="AA1596" s="18" t="s">
        <v>71</v>
      </c>
      <c r="AB1596" s="18" t="s">
        <v>3017</v>
      </c>
      <c r="AC1596" s="67" t="str">
        <f>+VLOOKUP("*"&amp;L1596&amp;"*",'[2]REGISTROS SANITARIOS'!$D$1345:$E$1381,2,FALSE)</f>
        <v>SI</v>
      </c>
      <c r="AD1596" s="22" t="s">
        <v>1025</v>
      </c>
      <c r="AE1596" s="16">
        <v>47083</v>
      </c>
      <c r="AF1596" s="34" t="s">
        <v>73</v>
      </c>
      <c r="AG1596" s="24" t="s">
        <v>1049</v>
      </c>
      <c r="AH1596" s="18" t="s">
        <v>1049</v>
      </c>
      <c r="AI1596" s="18" t="s">
        <v>53</v>
      </c>
      <c r="AJ1596" s="17">
        <v>6325</v>
      </c>
      <c r="AK1596" s="25">
        <v>6325</v>
      </c>
      <c r="AL1596" s="25">
        <v>1820</v>
      </c>
      <c r="AM1596" s="35">
        <v>0</v>
      </c>
      <c r="AN1596" s="49">
        <f t="shared" si="245"/>
        <v>11511500</v>
      </c>
      <c r="AO1596" s="18" t="s">
        <v>8264</v>
      </c>
      <c r="AP1596" s="15" t="s">
        <v>1049</v>
      </c>
      <c r="AQ1596" s="43" t="str">
        <f t="shared" si="246"/>
        <v>SI</v>
      </c>
      <c r="AR1596" s="44">
        <f t="shared" si="247"/>
        <v>11511500</v>
      </c>
      <c r="AS1596" s="44">
        <f t="shared" si="248"/>
        <v>11511500</v>
      </c>
      <c r="AT1596" s="44">
        <f t="shared" si="249"/>
        <v>11511500</v>
      </c>
      <c r="AU1596" s="44">
        <f t="shared" si="250"/>
        <v>11511500</v>
      </c>
      <c r="AV1596" s="45" t="b">
        <f t="shared" si="251"/>
        <v>1</v>
      </c>
      <c r="AW1596" s="45" t="b">
        <f t="shared" si="252"/>
        <v>1</v>
      </c>
      <c r="AX1596" s="45"/>
    </row>
    <row r="1597" spans="1:51" s="36" customFormat="1" ht="27.75" customHeight="1" x14ac:dyDescent="0.15">
      <c r="A1597" s="36" t="str">
        <f t="shared" si="244"/>
        <v>FARMACERES S A201100303</v>
      </c>
      <c r="B1597" s="36" t="b">
        <f>+A1597='[1]Anexo 9'!A1597</f>
        <v>1</v>
      </c>
      <c r="C1597" s="18">
        <v>900231137</v>
      </c>
      <c r="D1597" s="18" t="s">
        <v>1034</v>
      </c>
      <c r="E1597" s="15" t="s">
        <v>98</v>
      </c>
      <c r="F1597" s="15" t="s">
        <v>163</v>
      </c>
      <c r="G1597" s="15">
        <f>+VLOOKUP(F1597,[3]Sheet1!$E$3:$G$74,3,FALSE)</f>
        <v>3</v>
      </c>
      <c r="H1597" s="15">
        <f>+VLOOKUP(D1597&amp;F1597,'TD para paquetes'!$E$3:$I$441,5,FALSE)</f>
        <v>3</v>
      </c>
      <c r="I1597" s="15" t="s">
        <v>1025</v>
      </c>
      <c r="J1597" s="15">
        <v>11</v>
      </c>
      <c r="K1597" s="15">
        <v>11</v>
      </c>
      <c r="L1597" s="15">
        <v>201100303</v>
      </c>
      <c r="M1597" s="15" t="s">
        <v>178</v>
      </c>
      <c r="N1597" s="15" t="s">
        <v>165</v>
      </c>
      <c r="O1597" s="18" t="s">
        <v>4641</v>
      </c>
      <c r="P1597" s="22" t="s">
        <v>3841</v>
      </c>
      <c r="Q1597" s="15" t="s">
        <v>180</v>
      </c>
      <c r="R1597" s="18" t="s">
        <v>1186</v>
      </c>
      <c r="S1597" s="22" t="b">
        <f t="shared" si="253"/>
        <v>0</v>
      </c>
      <c r="T1597" s="18" t="s">
        <v>1054</v>
      </c>
      <c r="U1597" s="18" t="s">
        <v>2712</v>
      </c>
      <c r="V1597" s="15" t="s">
        <v>169</v>
      </c>
      <c r="W1597" s="18" t="s">
        <v>6355</v>
      </c>
      <c r="X1597" s="18"/>
      <c r="Y1597" s="15" t="s">
        <v>73</v>
      </c>
      <c r="Z1597" s="18" t="s">
        <v>6355</v>
      </c>
      <c r="AA1597" s="18" t="s">
        <v>71</v>
      </c>
      <c r="AB1597" s="18" t="s">
        <v>3017</v>
      </c>
      <c r="AC1597" s="67" t="str">
        <f>+VLOOKUP("*"&amp;L1597&amp;"*",'[2]REGISTROS SANITARIOS'!$D$1345:$E$1381,2,FALSE)</f>
        <v>SI</v>
      </c>
      <c r="AD1597" s="22" t="s">
        <v>1025</v>
      </c>
      <c r="AE1597" s="16">
        <v>47083</v>
      </c>
      <c r="AF1597" s="34" t="s">
        <v>73</v>
      </c>
      <c r="AG1597" s="24" t="s">
        <v>1049</v>
      </c>
      <c r="AH1597" s="18" t="s">
        <v>1049</v>
      </c>
      <c r="AI1597" s="18" t="s">
        <v>53</v>
      </c>
      <c r="AJ1597" s="17">
        <v>6600</v>
      </c>
      <c r="AK1597" s="25">
        <v>6600</v>
      </c>
      <c r="AL1597" s="25">
        <v>3550</v>
      </c>
      <c r="AM1597" s="35">
        <v>0</v>
      </c>
      <c r="AN1597" s="49">
        <f t="shared" si="245"/>
        <v>23430000</v>
      </c>
      <c r="AO1597" s="18" t="s">
        <v>8264</v>
      </c>
      <c r="AP1597" s="15" t="s">
        <v>1049</v>
      </c>
      <c r="AQ1597" s="43" t="str">
        <f t="shared" si="246"/>
        <v>SI</v>
      </c>
      <c r="AR1597" s="44">
        <f t="shared" si="247"/>
        <v>23430000</v>
      </c>
      <c r="AS1597" s="44">
        <f t="shared" si="248"/>
        <v>23430000</v>
      </c>
      <c r="AT1597" s="44">
        <f t="shared" si="249"/>
        <v>23430000</v>
      </c>
      <c r="AU1597" s="44">
        <f t="shared" si="250"/>
        <v>23430000</v>
      </c>
      <c r="AV1597" s="45" t="b">
        <f t="shared" si="251"/>
        <v>1</v>
      </c>
      <c r="AW1597" s="45" t="b">
        <f t="shared" si="252"/>
        <v>1</v>
      </c>
      <c r="AX1597" s="45"/>
    </row>
    <row r="1598" spans="1:51" s="36" customFormat="1" ht="27.75" customHeight="1" x14ac:dyDescent="0.15">
      <c r="A1598" s="36" t="str">
        <f t="shared" si="244"/>
        <v>FARMACERES S A201132010</v>
      </c>
      <c r="B1598" s="36" t="b">
        <f>+A1598='[1]Anexo 9'!A1598</f>
        <v>1</v>
      </c>
      <c r="C1598" s="18">
        <v>900231137</v>
      </c>
      <c r="D1598" s="18" t="s">
        <v>1034</v>
      </c>
      <c r="E1598" s="15" t="s">
        <v>98</v>
      </c>
      <c r="F1598" s="15" t="s">
        <v>337</v>
      </c>
      <c r="G1598" s="15">
        <f>+VLOOKUP(F1598,[3]Sheet1!$E$3:$G$74,3,FALSE)</f>
        <v>5</v>
      </c>
      <c r="H1598" s="15">
        <f>+VLOOKUP(D1598&amp;F1598,'TD para paquetes'!$E$3:$I$441,5,FALSE)</f>
        <v>4</v>
      </c>
      <c r="I1598" s="15" t="s">
        <v>44</v>
      </c>
      <c r="J1598" s="15">
        <v>10</v>
      </c>
      <c r="K1598" s="15">
        <v>9</v>
      </c>
      <c r="L1598" s="15">
        <v>201132010</v>
      </c>
      <c r="M1598" s="15" t="s">
        <v>338</v>
      </c>
      <c r="N1598" s="15" t="s">
        <v>101</v>
      </c>
      <c r="O1598" s="18" t="s">
        <v>4642</v>
      </c>
      <c r="P1598" s="22" t="s">
        <v>3841</v>
      </c>
      <c r="Q1598" s="15" t="s">
        <v>101</v>
      </c>
      <c r="R1598" s="18" t="s">
        <v>3153</v>
      </c>
      <c r="S1598" s="22" t="b">
        <f t="shared" si="253"/>
        <v>0</v>
      </c>
      <c r="T1598" s="18">
        <v>1</v>
      </c>
      <c r="U1598" s="18" t="s">
        <v>3153</v>
      </c>
      <c r="V1598" s="15" t="s">
        <v>340</v>
      </c>
      <c r="W1598" s="18" t="s">
        <v>6355</v>
      </c>
      <c r="X1598" s="18"/>
      <c r="Y1598" s="15" t="s">
        <v>73</v>
      </c>
      <c r="Z1598" s="18" t="s">
        <v>6355</v>
      </c>
      <c r="AA1598" s="18" t="s">
        <v>71</v>
      </c>
      <c r="AB1598" s="18" t="s">
        <v>3792</v>
      </c>
      <c r="AC1598" s="67" t="str">
        <f>+VLOOKUP("*"&amp;L1598&amp;"*",'[2]REGISTROS SANITARIOS'!$D$1345:$E$1381,2,FALSE)</f>
        <v>SI</v>
      </c>
      <c r="AD1598" s="22" t="s">
        <v>1025</v>
      </c>
      <c r="AE1598" s="16">
        <v>45082</v>
      </c>
      <c r="AF1598" s="34" t="s">
        <v>73</v>
      </c>
      <c r="AG1598" s="24" t="s">
        <v>1049</v>
      </c>
      <c r="AH1598" s="18" t="s">
        <v>1049</v>
      </c>
      <c r="AI1598" s="18" t="s">
        <v>53</v>
      </c>
      <c r="AJ1598" s="17">
        <v>5.5</v>
      </c>
      <c r="AK1598" s="25">
        <v>6</v>
      </c>
      <c r="AL1598" s="25">
        <v>65000</v>
      </c>
      <c r="AM1598" s="35">
        <v>0.19</v>
      </c>
      <c r="AN1598" s="49">
        <f t="shared" si="245"/>
        <v>464100</v>
      </c>
      <c r="AO1598" s="18" t="s">
        <v>8264</v>
      </c>
      <c r="AP1598" s="15" t="s">
        <v>1049</v>
      </c>
      <c r="AQ1598" s="43" t="str">
        <f t="shared" si="246"/>
        <v>MAYOR</v>
      </c>
      <c r="AR1598" s="44">
        <f t="shared" si="247"/>
        <v>425425</v>
      </c>
      <c r="AS1598" s="44">
        <f t="shared" si="248"/>
        <v>357500</v>
      </c>
      <c r="AT1598" s="44">
        <f t="shared" si="249"/>
        <v>390000</v>
      </c>
      <c r="AU1598" s="44">
        <f t="shared" si="250"/>
        <v>464100</v>
      </c>
      <c r="AV1598" s="45" t="b">
        <f t="shared" si="251"/>
        <v>1</v>
      </c>
      <c r="AW1598" s="45" t="b">
        <f t="shared" si="252"/>
        <v>0</v>
      </c>
      <c r="AX1598" s="45"/>
    </row>
    <row r="1599" spans="1:51" s="36" customFormat="1" ht="27.75" customHeight="1" x14ac:dyDescent="0.15">
      <c r="A1599" s="36" t="str">
        <f t="shared" si="244"/>
        <v>FARMACERES S A201132210</v>
      </c>
      <c r="B1599" s="36" t="b">
        <f>+A1599='[1]Anexo 9'!A1599</f>
        <v>1</v>
      </c>
      <c r="C1599" s="18">
        <v>900231137</v>
      </c>
      <c r="D1599" s="18" t="s">
        <v>1034</v>
      </c>
      <c r="E1599" s="15" t="s">
        <v>98</v>
      </c>
      <c r="F1599" s="15" t="s">
        <v>337</v>
      </c>
      <c r="G1599" s="15">
        <f>+VLOOKUP(F1599,[3]Sheet1!$E$3:$G$74,3,FALSE)</f>
        <v>5</v>
      </c>
      <c r="H1599" s="15">
        <f>+VLOOKUP(D1599&amp;F1599,'TD para paquetes'!$E$3:$I$441,5,FALSE)</f>
        <v>4</v>
      </c>
      <c r="I1599" s="15" t="s">
        <v>44</v>
      </c>
      <c r="J1599" s="15">
        <v>10</v>
      </c>
      <c r="K1599" s="15">
        <v>9</v>
      </c>
      <c r="L1599" s="15">
        <v>201132210</v>
      </c>
      <c r="M1599" s="15" t="s">
        <v>342</v>
      </c>
      <c r="N1599" s="15" t="s">
        <v>101</v>
      </c>
      <c r="O1599" s="18" t="s">
        <v>4643</v>
      </c>
      <c r="P1599" s="22" t="s">
        <v>3841</v>
      </c>
      <c r="Q1599" s="15" t="s">
        <v>101</v>
      </c>
      <c r="R1599" s="18" t="s">
        <v>3153</v>
      </c>
      <c r="S1599" s="22" t="b">
        <f t="shared" si="253"/>
        <v>0</v>
      </c>
      <c r="T1599" s="18">
        <v>1</v>
      </c>
      <c r="U1599" s="18" t="s">
        <v>3153</v>
      </c>
      <c r="V1599" s="15" t="s">
        <v>340</v>
      </c>
      <c r="W1599" s="18" t="s">
        <v>6355</v>
      </c>
      <c r="X1599" s="18"/>
      <c r="Y1599" s="15" t="s">
        <v>73</v>
      </c>
      <c r="Z1599" s="18" t="s">
        <v>6355</v>
      </c>
      <c r="AA1599" s="18" t="s">
        <v>71</v>
      </c>
      <c r="AB1599" s="18" t="s">
        <v>3792</v>
      </c>
      <c r="AC1599" s="67" t="str">
        <f>+VLOOKUP("*"&amp;L1599&amp;"*",'[2]REGISTROS SANITARIOS'!$D$1345:$E$1381,2,FALSE)</f>
        <v>SI</v>
      </c>
      <c r="AD1599" s="22" t="s">
        <v>1025</v>
      </c>
      <c r="AE1599" s="16">
        <v>45082</v>
      </c>
      <c r="AF1599" s="34" t="s">
        <v>73</v>
      </c>
      <c r="AG1599" s="24" t="s">
        <v>1049</v>
      </c>
      <c r="AH1599" s="18" t="s">
        <v>1049</v>
      </c>
      <c r="AI1599" s="18" t="s">
        <v>53</v>
      </c>
      <c r="AJ1599" s="17">
        <v>2.75</v>
      </c>
      <c r="AK1599" s="25">
        <v>3</v>
      </c>
      <c r="AL1599" s="25">
        <v>65000</v>
      </c>
      <c r="AM1599" s="35">
        <v>0.19</v>
      </c>
      <c r="AN1599" s="49">
        <f t="shared" si="245"/>
        <v>232050</v>
      </c>
      <c r="AO1599" s="18" t="s">
        <v>8264</v>
      </c>
      <c r="AP1599" s="15" t="s">
        <v>1049</v>
      </c>
      <c r="AQ1599" s="43" t="str">
        <f t="shared" si="246"/>
        <v>MAYOR</v>
      </c>
      <c r="AR1599" s="44">
        <f t="shared" si="247"/>
        <v>212712.5</v>
      </c>
      <c r="AS1599" s="44">
        <f t="shared" si="248"/>
        <v>178750</v>
      </c>
      <c r="AT1599" s="44">
        <f t="shared" si="249"/>
        <v>195000</v>
      </c>
      <c r="AU1599" s="44">
        <f t="shared" si="250"/>
        <v>232050</v>
      </c>
      <c r="AV1599" s="45" t="b">
        <f t="shared" si="251"/>
        <v>1</v>
      </c>
      <c r="AW1599" s="45" t="b">
        <f t="shared" si="252"/>
        <v>0</v>
      </c>
      <c r="AX1599" s="45"/>
    </row>
    <row r="1600" spans="1:51" s="36" customFormat="1" ht="27.75" customHeight="1" x14ac:dyDescent="0.15">
      <c r="A1600" s="36" t="str">
        <f t="shared" si="244"/>
        <v>FARMACERES S A201132410</v>
      </c>
      <c r="B1600" s="36" t="b">
        <f>+A1600='[1]Anexo 9'!A1600</f>
        <v>1</v>
      </c>
      <c r="C1600" s="18">
        <v>900231137</v>
      </c>
      <c r="D1600" s="18" t="s">
        <v>1034</v>
      </c>
      <c r="E1600" s="15" t="s">
        <v>98</v>
      </c>
      <c r="F1600" s="15" t="s">
        <v>337</v>
      </c>
      <c r="G1600" s="15">
        <f>+VLOOKUP(F1600,[3]Sheet1!$E$3:$G$74,3,FALSE)</f>
        <v>5</v>
      </c>
      <c r="H1600" s="15">
        <f>+VLOOKUP(D1600&amp;F1600,'TD para paquetes'!$E$3:$I$441,5,FALSE)</f>
        <v>4</v>
      </c>
      <c r="I1600" s="15" t="s">
        <v>44</v>
      </c>
      <c r="J1600" s="15">
        <v>10</v>
      </c>
      <c r="K1600" s="15">
        <v>9</v>
      </c>
      <c r="L1600" s="15">
        <v>201132410</v>
      </c>
      <c r="M1600" s="15" t="s">
        <v>344</v>
      </c>
      <c r="N1600" s="15" t="s">
        <v>101</v>
      </c>
      <c r="O1600" s="18" t="s">
        <v>4644</v>
      </c>
      <c r="P1600" s="22" t="s">
        <v>3841</v>
      </c>
      <c r="Q1600" s="15" t="s">
        <v>101</v>
      </c>
      <c r="R1600" s="18" t="s">
        <v>3153</v>
      </c>
      <c r="S1600" s="22" t="b">
        <f t="shared" si="253"/>
        <v>0</v>
      </c>
      <c r="T1600" s="18">
        <v>1</v>
      </c>
      <c r="U1600" s="18" t="s">
        <v>3153</v>
      </c>
      <c r="V1600" s="15" t="s">
        <v>340</v>
      </c>
      <c r="W1600" s="18" t="s">
        <v>6355</v>
      </c>
      <c r="X1600" s="18"/>
      <c r="Y1600" s="15" t="s">
        <v>73</v>
      </c>
      <c r="Z1600" s="18" t="s">
        <v>6355</v>
      </c>
      <c r="AA1600" s="18" t="s">
        <v>71</v>
      </c>
      <c r="AB1600" s="18" t="s">
        <v>3792</v>
      </c>
      <c r="AC1600" s="67" t="str">
        <f>+VLOOKUP("*"&amp;L1600&amp;"*",'[2]REGISTROS SANITARIOS'!$D$1345:$E$1381,2,FALSE)</f>
        <v>SI</v>
      </c>
      <c r="AD1600" s="22" t="s">
        <v>1025</v>
      </c>
      <c r="AE1600" s="16">
        <v>45082</v>
      </c>
      <c r="AF1600" s="34" t="s">
        <v>73</v>
      </c>
      <c r="AG1600" s="24" t="s">
        <v>1049</v>
      </c>
      <c r="AH1600" s="18" t="s">
        <v>1049</v>
      </c>
      <c r="AI1600" s="18" t="s">
        <v>53</v>
      </c>
      <c r="AJ1600" s="17">
        <v>11</v>
      </c>
      <c r="AK1600" s="25">
        <v>11</v>
      </c>
      <c r="AL1600" s="25">
        <v>65000</v>
      </c>
      <c r="AM1600" s="35">
        <v>0.19</v>
      </c>
      <c r="AN1600" s="49">
        <f t="shared" si="245"/>
        <v>850850</v>
      </c>
      <c r="AO1600" s="18" t="s">
        <v>8264</v>
      </c>
      <c r="AP1600" s="15" t="s">
        <v>1049</v>
      </c>
      <c r="AQ1600" s="43" t="str">
        <f t="shared" si="246"/>
        <v>SI</v>
      </c>
      <c r="AR1600" s="44">
        <f t="shared" si="247"/>
        <v>850850</v>
      </c>
      <c r="AS1600" s="44">
        <f t="shared" si="248"/>
        <v>715000</v>
      </c>
      <c r="AT1600" s="44">
        <f t="shared" si="249"/>
        <v>715000</v>
      </c>
      <c r="AU1600" s="44">
        <f t="shared" si="250"/>
        <v>850850</v>
      </c>
      <c r="AV1600" s="45" t="b">
        <f t="shared" si="251"/>
        <v>1</v>
      </c>
      <c r="AW1600" s="45" t="b">
        <f t="shared" si="252"/>
        <v>0</v>
      </c>
      <c r="AX1600" s="45"/>
    </row>
    <row r="1601" spans="1:51" s="36" customFormat="1" ht="27.75" customHeight="1" x14ac:dyDescent="0.15">
      <c r="A1601" s="36" t="str">
        <f t="shared" si="244"/>
        <v>FARMACERES S A201132510</v>
      </c>
      <c r="B1601" s="36" t="b">
        <f>+A1601='[1]Anexo 9'!A1601</f>
        <v>1</v>
      </c>
      <c r="C1601" s="18">
        <v>900231137</v>
      </c>
      <c r="D1601" s="18" t="s">
        <v>1034</v>
      </c>
      <c r="E1601" s="15" t="s">
        <v>98</v>
      </c>
      <c r="F1601" s="15" t="s">
        <v>337</v>
      </c>
      <c r="G1601" s="15">
        <f>+VLOOKUP(F1601,[3]Sheet1!$E$3:$G$74,3,FALSE)</f>
        <v>5</v>
      </c>
      <c r="H1601" s="15">
        <f>+VLOOKUP(D1601&amp;F1601,'TD para paquetes'!$E$3:$I$441,5,FALSE)</f>
        <v>4</v>
      </c>
      <c r="I1601" s="15" t="s">
        <v>44</v>
      </c>
      <c r="J1601" s="15">
        <v>10</v>
      </c>
      <c r="K1601" s="15">
        <v>9</v>
      </c>
      <c r="L1601" s="15">
        <v>201132510</v>
      </c>
      <c r="M1601" s="15" t="s">
        <v>346</v>
      </c>
      <c r="N1601" s="15" t="s">
        <v>101</v>
      </c>
      <c r="O1601" s="18" t="s">
        <v>4645</v>
      </c>
      <c r="P1601" s="22" t="s">
        <v>3841</v>
      </c>
      <c r="Q1601" s="15" t="s">
        <v>101</v>
      </c>
      <c r="R1601" s="18" t="s">
        <v>3153</v>
      </c>
      <c r="S1601" s="22" t="b">
        <f t="shared" si="253"/>
        <v>0</v>
      </c>
      <c r="T1601" s="18">
        <v>1</v>
      </c>
      <c r="U1601" s="18" t="s">
        <v>3153</v>
      </c>
      <c r="V1601" s="15" t="s">
        <v>340</v>
      </c>
      <c r="W1601" s="18" t="s">
        <v>6355</v>
      </c>
      <c r="X1601" s="18"/>
      <c r="Y1601" s="15" t="s">
        <v>73</v>
      </c>
      <c r="Z1601" s="18" t="s">
        <v>6355</v>
      </c>
      <c r="AA1601" s="18" t="s">
        <v>71</v>
      </c>
      <c r="AB1601" s="18" t="s">
        <v>3792</v>
      </c>
      <c r="AC1601" s="67" t="str">
        <f>+VLOOKUP("*"&amp;L1601&amp;"*",'[2]REGISTROS SANITARIOS'!$D$1345:$E$1381,2,FALSE)</f>
        <v>SI</v>
      </c>
      <c r="AD1601" s="22" t="s">
        <v>1025</v>
      </c>
      <c r="AE1601" s="16">
        <v>45082</v>
      </c>
      <c r="AF1601" s="34" t="s">
        <v>73</v>
      </c>
      <c r="AG1601" s="24" t="s">
        <v>1049</v>
      </c>
      <c r="AH1601" s="18" t="s">
        <v>1049</v>
      </c>
      <c r="AI1601" s="18" t="s">
        <v>53</v>
      </c>
      <c r="AJ1601" s="17">
        <v>11</v>
      </c>
      <c r="AK1601" s="25">
        <v>11</v>
      </c>
      <c r="AL1601" s="25">
        <v>65000</v>
      </c>
      <c r="AM1601" s="35">
        <v>0.19</v>
      </c>
      <c r="AN1601" s="49">
        <f t="shared" si="245"/>
        <v>850850</v>
      </c>
      <c r="AO1601" s="18" t="s">
        <v>8264</v>
      </c>
      <c r="AP1601" s="15" t="s">
        <v>1049</v>
      </c>
      <c r="AQ1601" s="43" t="str">
        <f t="shared" si="246"/>
        <v>SI</v>
      </c>
      <c r="AR1601" s="44">
        <f t="shared" si="247"/>
        <v>850850</v>
      </c>
      <c r="AS1601" s="44">
        <f t="shared" si="248"/>
        <v>715000</v>
      </c>
      <c r="AT1601" s="44">
        <f t="shared" si="249"/>
        <v>715000</v>
      </c>
      <c r="AU1601" s="44">
        <f t="shared" si="250"/>
        <v>850850</v>
      </c>
      <c r="AV1601" s="45" t="b">
        <f t="shared" si="251"/>
        <v>1</v>
      </c>
      <c r="AW1601" s="45" t="b">
        <f t="shared" si="252"/>
        <v>0</v>
      </c>
      <c r="AX1601" s="45"/>
    </row>
    <row r="1602" spans="1:51" s="36" customFormat="1" ht="27.75" customHeight="1" x14ac:dyDescent="0.15">
      <c r="A1602" s="36" t="str">
        <f t="shared" si="244"/>
        <v>FARMACERES S A201133407</v>
      </c>
      <c r="B1602" s="36" t="b">
        <f>+A1602='[1]Anexo 9'!A1602</f>
        <v>1</v>
      </c>
      <c r="C1602" s="18">
        <v>900231137</v>
      </c>
      <c r="D1602" s="18" t="s">
        <v>1034</v>
      </c>
      <c r="E1602" s="15" t="s">
        <v>98</v>
      </c>
      <c r="F1602" s="15" t="s">
        <v>796</v>
      </c>
      <c r="G1602" s="15">
        <f>+VLOOKUP(F1602,[3]Sheet1!$E$3:$G$74,3,FALSE)</f>
        <v>2</v>
      </c>
      <c r="H1602" s="15">
        <f>+VLOOKUP(D1602&amp;F1602,'TD para paquetes'!$E$3:$I$441,5,FALSE)</f>
        <v>2</v>
      </c>
      <c r="I1602" s="15" t="s">
        <v>1025</v>
      </c>
      <c r="J1602" s="15">
        <v>10</v>
      </c>
      <c r="K1602" s="15">
        <v>10</v>
      </c>
      <c r="L1602" s="15">
        <v>201133407</v>
      </c>
      <c r="M1602" s="15" t="s">
        <v>797</v>
      </c>
      <c r="N1602" s="15" t="s">
        <v>101</v>
      </c>
      <c r="O1602" s="18" t="s">
        <v>4646</v>
      </c>
      <c r="P1602" s="22" t="s">
        <v>3841</v>
      </c>
      <c r="Q1602" s="15" t="s">
        <v>101</v>
      </c>
      <c r="R1602" s="18" t="s">
        <v>3153</v>
      </c>
      <c r="S1602" s="22" t="b">
        <f t="shared" si="253"/>
        <v>0</v>
      </c>
      <c r="T1602" s="18">
        <v>1</v>
      </c>
      <c r="U1602" s="18" t="s">
        <v>3153</v>
      </c>
      <c r="V1602" s="15" t="s">
        <v>6072</v>
      </c>
      <c r="W1602" s="18" t="s">
        <v>6355</v>
      </c>
      <c r="X1602" s="18"/>
      <c r="Y1602" s="15" t="s">
        <v>73</v>
      </c>
      <c r="Z1602" s="18" t="s">
        <v>6355</v>
      </c>
      <c r="AA1602" s="18" t="s">
        <v>71</v>
      </c>
      <c r="AB1602" s="18" t="s">
        <v>7162</v>
      </c>
      <c r="AC1602" s="67" t="e">
        <f>+VLOOKUP("*"&amp;L1602&amp;"*",'[2]REGISTROS SANITARIOS'!$D$1345:$E$1381,2,FALSE)</f>
        <v>#N/A</v>
      </c>
      <c r="AD1602" s="22" t="s">
        <v>44</v>
      </c>
      <c r="AE1602" s="16">
        <v>46648</v>
      </c>
      <c r="AF1602" s="34" t="s">
        <v>73</v>
      </c>
      <c r="AG1602" s="24" t="s">
        <v>1049</v>
      </c>
      <c r="AH1602" s="18" t="s">
        <v>1049</v>
      </c>
      <c r="AI1602" s="18" t="s">
        <v>53</v>
      </c>
      <c r="AJ1602" s="17">
        <v>2255</v>
      </c>
      <c r="AK1602" s="25">
        <v>2255</v>
      </c>
      <c r="AL1602" s="25">
        <v>4000</v>
      </c>
      <c r="AM1602" s="35">
        <v>0.19</v>
      </c>
      <c r="AN1602" s="49">
        <f t="shared" si="245"/>
        <v>10733800</v>
      </c>
      <c r="AO1602" s="18" t="s">
        <v>8264</v>
      </c>
      <c r="AP1602" s="15" t="s">
        <v>1049</v>
      </c>
      <c r="AQ1602" s="43" t="str">
        <f t="shared" si="246"/>
        <v>SI</v>
      </c>
      <c r="AR1602" s="44">
        <f t="shared" si="247"/>
        <v>10733800</v>
      </c>
      <c r="AS1602" s="44">
        <f t="shared" si="248"/>
        <v>9020000</v>
      </c>
      <c r="AT1602" s="44">
        <f t="shared" si="249"/>
        <v>9020000</v>
      </c>
      <c r="AU1602" s="44">
        <f t="shared" si="250"/>
        <v>10733800</v>
      </c>
      <c r="AV1602" s="45" t="b">
        <f t="shared" si="251"/>
        <v>1</v>
      </c>
      <c r="AW1602" s="45" t="b">
        <f t="shared" si="252"/>
        <v>0</v>
      </c>
      <c r="AX1602" s="45"/>
      <c r="AY1602" s="36" t="s">
        <v>8743</v>
      </c>
    </row>
    <row r="1603" spans="1:51" s="36" customFormat="1" ht="27.75" customHeight="1" x14ac:dyDescent="0.15">
      <c r="A1603" s="36" t="str">
        <f t="shared" si="244"/>
        <v>FARMACERES S A201133507</v>
      </c>
      <c r="B1603" s="36" t="b">
        <f>+A1603='[1]Anexo 9'!A1603</f>
        <v>1</v>
      </c>
      <c r="C1603" s="18">
        <v>900231137</v>
      </c>
      <c r="D1603" s="18" t="s">
        <v>1034</v>
      </c>
      <c r="E1603" s="15" t="s">
        <v>98</v>
      </c>
      <c r="F1603" s="15" t="s">
        <v>796</v>
      </c>
      <c r="G1603" s="15">
        <f>+VLOOKUP(F1603,[3]Sheet1!$E$3:$G$74,3,FALSE)</f>
        <v>2</v>
      </c>
      <c r="H1603" s="15">
        <f>+VLOOKUP(D1603&amp;F1603,'TD para paquetes'!$E$3:$I$441,5,FALSE)</f>
        <v>2</v>
      </c>
      <c r="I1603" s="15" t="s">
        <v>1025</v>
      </c>
      <c r="J1603" s="15">
        <v>10</v>
      </c>
      <c r="K1603" s="15">
        <v>10</v>
      </c>
      <c r="L1603" s="15">
        <v>201133507</v>
      </c>
      <c r="M1603" s="15" t="s">
        <v>799</v>
      </c>
      <c r="N1603" s="15" t="s">
        <v>101</v>
      </c>
      <c r="O1603" s="18" t="s">
        <v>4647</v>
      </c>
      <c r="P1603" s="22" t="s">
        <v>3841</v>
      </c>
      <c r="Q1603" s="15" t="s">
        <v>101</v>
      </c>
      <c r="R1603" s="18" t="s">
        <v>3153</v>
      </c>
      <c r="S1603" s="22" t="b">
        <f t="shared" si="253"/>
        <v>0</v>
      </c>
      <c r="T1603" s="18">
        <v>1</v>
      </c>
      <c r="U1603" s="18" t="s">
        <v>3153</v>
      </c>
      <c r="V1603" s="15" t="s">
        <v>6072</v>
      </c>
      <c r="W1603" s="18" t="s">
        <v>6355</v>
      </c>
      <c r="X1603" s="18"/>
      <c r="Y1603" s="15" t="s">
        <v>73</v>
      </c>
      <c r="Z1603" s="18" t="s">
        <v>6355</v>
      </c>
      <c r="AA1603" s="18" t="s">
        <v>71</v>
      </c>
      <c r="AB1603" s="18" t="s">
        <v>7162</v>
      </c>
      <c r="AC1603" s="67" t="e">
        <f>+VLOOKUP("*"&amp;L1603&amp;"*",'[2]REGISTROS SANITARIOS'!$D$1345:$E$1381,2,FALSE)</f>
        <v>#N/A</v>
      </c>
      <c r="AD1603" s="22" t="s">
        <v>44</v>
      </c>
      <c r="AE1603" s="16">
        <v>46648</v>
      </c>
      <c r="AF1603" s="34" t="s">
        <v>73</v>
      </c>
      <c r="AG1603" s="24" t="s">
        <v>1049</v>
      </c>
      <c r="AH1603" s="18" t="s">
        <v>1049</v>
      </c>
      <c r="AI1603" s="18" t="s">
        <v>53</v>
      </c>
      <c r="AJ1603" s="17">
        <v>66</v>
      </c>
      <c r="AK1603" s="25">
        <v>66</v>
      </c>
      <c r="AL1603" s="25">
        <v>4000</v>
      </c>
      <c r="AM1603" s="35">
        <v>0.19</v>
      </c>
      <c r="AN1603" s="49">
        <f t="shared" si="245"/>
        <v>314159.99999999994</v>
      </c>
      <c r="AO1603" s="18" t="s">
        <v>8264</v>
      </c>
      <c r="AP1603" s="15" t="s">
        <v>1049</v>
      </c>
      <c r="AQ1603" s="43" t="str">
        <f t="shared" si="246"/>
        <v>SI</v>
      </c>
      <c r="AR1603" s="44">
        <f t="shared" si="247"/>
        <v>314160</v>
      </c>
      <c r="AS1603" s="44">
        <f t="shared" si="248"/>
        <v>264000</v>
      </c>
      <c r="AT1603" s="44">
        <f t="shared" si="249"/>
        <v>264000</v>
      </c>
      <c r="AU1603" s="44">
        <f t="shared" si="250"/>
        <v>314160</v>
      </c>
      <c r="AV1603" s="45" t="b">
        <f t="shared" si="251"/>
        <v>1</v>
      </c>
      <c r="AW1603" s="45" t="b">
        <f t="shared" si="252"/>
        <v>0</v>
      </c>
      <c r="AX1603" s="45"/>
      <c r="AY1603" s="36" t="s">
        <v>8743</v>
      </c>
    </row>
    <row r="1604" spans="1:51" s="36" customFormat="1" ht="27.75" customHeight="1" x14ac:dyDescent="0.15">
      <c r="A1604" s="36" t="str">
        <f t="shared" ref="A1604:A1667" si="254">+D1604&amp;L1604</f>
        <v>FARMACERES S A201134810</v>
      </c>
      <c r="B1604" s="36" t="b">
        <f>+A1604='[1]Anexo 9'!A1604</f>
        <v>1</v>
      </c>
      <c r="C1604" s="18">
        <v>900231137</v>
      </c>
      <c r="D1604" s="18" t="s">
        <v>1034</v>
      </c>
      <c r="E1604" s="15" t="s">
        <v>98</v>
      </c>
      <c r="F1604" s="15" t="s">
        <v>350</v>
      </c>
      <c r="G1604" s="15">
        <f>+VLOOKUP(F1604,[3]Sheet1!$E$3:$G$74,3,FALSE)</f>
        <v>2</v>
      </c>
      <c r="H1604" s="15">
        <f>+VLOOKUP(D1604&amp;F1604,'TD para paquetes'!$E$3:$I$441,5,FALSE)</f>
        <v>2</v>
      </c>
      <c r="I1604" s="15" t="s">
        <v>1025</v>
      </c>
      <c r="J1604" s="15">
        <v>10</v>
      </c>
      <c r="K1604" s="15">
        <v>10</v>
      </c>
      <c r="L1604" s="15">
        <v>201134810</v>
      </c>
      <c r="M1604" s="15" t="s">
        <v>351</v>
      </c>
      <c r="N1604" s="15" t="s">
        <v>101</v>
      </c>
      <c r="O1604" s="18" t="s">
        <v>4648</v>
      </c>
      <c r="P1604" s="22" t="s">
        <v>73</v>
      </c>
      <c r="Q1604" s="15" t="s">
        <v>101</v>
      </c>
      <c r="R1604" s="18" t="s">
        <v>1186</v>
      </c>
      <c r="S1604" s="22" t="b">
        <f t="shared" si="253"/>
        <v>0</v>
      </c>
      <c r="T1604" s="18" t="s">
        <v>103</v>
      </c>
      <c r="U1604" s="18" t="s">
        <v>3153</v>
      </c>
      <c r="V1604" s="15" t="s">
        <v>6073</v>
      </c>
      <c r="W1604" s="18" t="s">
        <v>6355</v>
      </c>
      <c r="X1604" s="18"/>
      <c r="Y1604" s="15" t="s">
        <v>73</v>
      </c>
      <c r="Z1604" s="18" t="s">
        <v>6355</v>
      </c>
      <c r="AA1604" s="18" t="s">
        <v>71</v>
      </c>
      <c r="AB1604" s="18" t="s">
        <v>3027</v>
      </c>
      <c r="AC1604" s="67" t="str">
        <f>+VLOOKUP("*"&amp;L1604&amp;"*",'[2]REGISTROS SANITARIOS'!$D$1345:$E$1381,2,FALSE)</f>
        <v>SI</v>
      </c>
      <c r="AD1604" s="22" t="s">
        <v>1025</v>
      </c>
      <c r="AE1604" s="16">
        <v>46648</v>
      </c>
      <c r="AF1604" s="34" t="s">
        <v>73</v>
      </c>
      <c r="AG1604" s="24" t="s">
        <v>1049</v>
      </c>
      <c r="AH1604" s="18" t="s">
        <v>1049</v>
      </c>
      <c r="AI1604" s="18" t="s">
        <v>53</v>
      </c>
      <c r="AJ1604" s="17">
        <v>55</v>
      </c>
      <c r="AK1604" s="25">
        <v>55</v>
      </c>
      <c r="AL1604" s="25">
        <v>3800</v>
      </c>
      <c r="AM1604" s="35">
        <v>0.19</v>
      </c>
      <c r="AN1604" s="49">
        <f t="shared" ref="AN1604:AN1667" si="255">+AL1604*((1+AM1604)*AK1604)</f>
        <v>248710</v>
      </c>
      <c r="AO1604" s="18" t="s">
        <v>8264</v>
      </c>
      <c r="AP1604" s="15" t="s">
        <v>1049</v>
      </c>
      <c r="AQ1604" s="43" t="str">
        <f t="shared" ref="AQ1604:AQ1667" si="256">+IF(AK1604="","NO INDICA",IF(AJ1604=AK1604,"SI",IF(AK1604&gt;AJ1604,"MAYOR",IF(AK1604&lt;AJ1604,"MENOR"))))</f>
        <v>SI</v>
      </c>
      <c r="AR1604" s="44">
        <f t="shared" ref="AR1604:AR1667" si="257">+AJ1604*(AL1604*(1+AM1604))</f>
        <v>248710</v>
      </c>
      <c r="AS1604" s="44">
        <f t="shared" ref="AS1604:AS1667" si="258">+AJ1604*AL1604</f>
        <v>209000</v>
      </c>
      <c r="AT1604" s="44">
        <f t="shared" ref="AT1604:AT1667" si="259">+AL1604*AK1604</f>
        <v>209000</v>
      </c>
      <c r="AU1604" s="44">
        <f t="shared" ref="AU1604:AU1667" si="260">+AK1604*(AL1604*(1+AM1604))</f>
        <v>248710</v>
      </c>
      <c r="AV1604" s="45" t="b">
        <f t="shared" ref="AV1604:AV1667" si="261">+IFERROR(AU1604=AN1604,"FALSO")</f>
        <v>1</v>
      </c>
      <c r="AW1604" s="45" t="b">
        <f t="shared" ref="AW1604:AW1667" si="262">+AS1604=AN1604</f>
        <v>0</v>
      </c>
      <c r="AX1604" s="45"/>
      <c r="AY1604" s="36" t="s">
        <v>8743</v>
      </c>
    </row>
    <row r="1605" spans="1:51" s="36" customFormat="1" ht="27.75" customHeight="1" x14ac:dyDescent="0.15">
      <c r="A1605" s="36" t="str">
        <f t="shared" si="254"/>
        <v>FARMACERES S A201134910</v>
      </c>
      <c r="B1605" s="36" t="b">
        <f>+A1605='[1]Anexo 9'!A1605</f>
        <v>1</v>
      </c>
      <c r="C1605" s="18">
        <v>900231137</v>
      </c>
      <c r="D1605" s="18" t="s">
        <v>1034</v>
      </c>
      <c r="E1605" s="15" t="s">
        <v>98</v>
      </c>
      <c r="F1605" s="15" t="s">
        <v>350</v>
      </c>
      <c r="G1605" s="15">
        <f>+VLOOKUP(F1605,[3]Sheet1!$E$3:$G$74,3,FALSE)</f>
        <v>2</v>
      </c>
      <c r="H1605" s="15">
        <f>+VLOOKUP(D1605&amp;F1605,'TD para paquetes'!$E$3:$I$441,5,FALSE)</f>
        <v>2</v>
      </c>
      <c r="I1605" s="15" t="s">
        <v>1025</v>
      </c>
      <c r="J1605" s="15">
        <v>10</v>
      </c>
      <c r="K1605" s="15">
        <v>10</v>
      </c>
      <c r="L1605" s="15">
        <v>201134910</v>
      </c>
      <c r="M1605" s="15" t="s">
        <v>354</v>
      </c>
      <c r="N1605" s="15" t="s">
        <v>101</v>
      </c>
      <c r="O1605" s="18" t="s">
        <v>4649</v>
      </c>
      <c r="P1605" s="22" t="s">
        <v>3841</v>
      </c>
      <c r="Q1605" s="15" t="s">
        <v>101</v>
      </c>
      <c r="R1605" s="18" t="s">
        <v>101</v>
      </c>
      <c r="S1605" s="22" t="s">
        <v>73</v>
      </c>
      <c r="T1605" s="18" t="s">
        <v>1186</v>
      </c>
      <c r="U1605" s="18" t="s">
        <v>103</v>
      </c>
      <c r="V1605" s="15" t="s">
        <v>6073</v>
      </c>
      <c r="W1605" s="18" t="s">
        <v>6355</v>
      </c>
      <c r="X1605" s="18"/>
      <c r="Y1605" s="15" t="s">
        <v>73</v>
      </c>
      <c r="Z1605" s="18" t="s">
        <v>6355</v>
      </c>
      <c r="AA1605" s="18" t="s">
        <v>71</v>
      </c>
      <c r="AB1605" s="18" t="s">
        <v>3027</v>
      </c>
      <c r="AC1605" s="67" t="str">
        <f>+VLOOKUP("*"&amp;L1605&amp;"*",'[2]REGISTROS SANITARIOS'!$D$1345:$E$1381,2,FALSE)</f>
        <v>SI</v>
      </c>
      <c r="AD1605" s="22" t="s">
        <v>1025</v>
      </c>
      <c r="AE1605" s="16">
        <v>46648</v>
      </c>
      <c r="AF1605" s="34" t="s">
        <v>73</v>
      </c>
      <c r="AG1605" s="24" t="s">
        <v>1049</v>
      </c>
      <c r="AH1605" s="18" t="s">
        <v>1049</v>
      </c>
      <c r="AI1605" s="18" t="s">
        <v>53</v>
      </c>
      <c r="AJ1605" s="17">
        <v>880</v>
      </c>
      <c r="AK1605" s="25">
        <v>880</v>
      </c>
      <c r="AL1605" s="25">
        <v>3800</v>
      </c>
      <c r="AM1605" s="35">
        <v>0.19</v>
      </c>
      <c r="AN1605" s="49">
        <f t="shared" si="255"/>
        <v>3979360</v>
      </c>
      <c r="AO1605" s="18" t="s">
        <v>8264</v>
      </c>
      <c r="AP1605" s="15" t="s">
        <v>1049</v>
      </c>
      <c r="AQ1605" s="43" t="str">
        <f t="shared" si="256"/>
        <v>SI</v>
      </c>
      <c r="AR1605" s="44">
        <f t="shared" si="257"/>
        <v>3979360</v>
      </c>
      <c r="AS1605" s="44">
        <f t="shared" si="258"/>
        <v>3344000</v>
      </c>
      <c r="AT1605" s="44">
        <f t="shared" si="259"/>
        <v>3344000</v>
      </c>
      <c r="AU1605" s="44">
        <f t="shared" si="260"/>
        <v>3979360</v>
      </c>
      <c r="AV1605" s="45" t="b">
        <f t="shared" si="261"/>
        <v>1</v>
      </c>
      <c r="AW1605" s="45" t="b">
        <f t="shared" si="262"/>
        <v>0</v>
      </c>
      <c r="AX1605" s="45"/>
      <c r="AY1605" s="36" t="s">
        <v>8743</v>
      </c>
    </row>
    <row r="1606" spans="1:51" s="36" customFormat="1" ht="27.75" customHeight="1" x14ac:dyDescent="0.15">
      <c r="A1606" s="36" t="str">
        <f t="shared" si="254"/>
        <v>FARMACERES S A201151810</v>
      </c>
      <c r="B1606" s="36" t="b">
        <f>+A1606='[1]Anexo 9'!A1606</f>
        <v>1</v>
      </c>
      <c r="C1606" s="18">
        <v>900231137</v>
      </c>
      <c r="D1606" s="18" t="s">
        <v>1034</v>
      </c>
      <c r="E1606" s="15" t="s">
        <v>98</v>
      </c>
      <c r="F1606" s="15" t="s">
        <v>355</v>
      </c>
      <c r="G1606" s="15">
        <f>+VLOOKUP(F1606,[3]Sheet1!$E$3:$G$74,3,FALSE)</f>
        <v>2</v>
      </c>
      <c r="H1606" s="15">
        <f>+VLOOKUP(D1606&amp;F1606,'TD para paquetes'!$E$3:$I$441,5,FALSE)</f>
        <v>2</v>
      </c>
      <c r="I1606" s="15" t="s">
        <v>1025</v>
      </c>
      <c r="J1606" s="15">
        <v>12</v>
      </c>
      <c r="K1606" s="15">
        <v>12</v>
      </c>
      <c r="L1606" s="15">
        <v>201151810</v>
      </c>
      <c r="M1606" s="15" t="s">
        <v>356</v>
      </c>
      <c r="N1606" s="15" t="s">
        <v>101</v>
      </c>
      <c r="O1606" s="18" t="s">
        <v>4650</v>
      </c>
      <c r="P1606" s="22" t="s">
        <v>3841</v>
      </c>
      <c r="Q1606" s="15" t="s">
        <v>101</v>
      </c>
      <c r="R1606" s="18" t="s">
        <v>101</v>
      </c>
      <c r="S1606" s="22" t="s">
        <v>73</v>
      </c>
      <c r="T1606" s="18" t="s">
        <v>1186</v>
      </c>
      <c r="U1606" s="18" t="s">
        <v>103</v>
      </c>
      <c r="V1606" s="15" t="s">
        <v>6083</v>
      </c>
      <c r="W1606" s="18" t="s">
        <v>6355</v>
      </c>
      <c r="X1606" s="18"/>
      <c r="Y1606" s="15" t="s">
        <v>73</v>
      </c>
      <c r="Z1606" s="18" t="s">
        <v>6355</v>
      </c>
      <c r="AA1606" s="18" t="s">
        <v>71</v>
      </c>
      <c r="AB1606" s="18" t="s">
        <v>7163</v>
      </c>
      <c r="AC1606" s="67" t="str">
        <f>+VLOOKUP("*"&amp;L1606&amp;"*",'[2]REGISTROS SANITARIOS'!$D$1345:$E$1381,2,FALSE)</f>
        <v>SI</v>
      </c>
      <c r="AD1606" s="22" t="s">
        <v>1025</v>
      </c>
      <c r="AE1606" s="16">
        <v>46648</v>
      </c>
      <c r="AF1606" s="34" t="s">
        <v>73</v>
      </c>
      <c r="AG1606" s="24" t="s">
        <v>1049</v>
      </c>
      <c r="AH1606" s="18" t="s">
        <v>1049</v>
      </c>
      <c r="AI1606" s="18" t="s">
        <v>53</v>
      </c>
      <c r="AJ1606" s="17">
        <v>7150</v>
      </c>
      <c r="AK1606" s="25">
        <v>7150</v>
      </c>
      <c r="AL1606" s="25">
        <v>3400</v>
      </c>
      <c r="AM1606" s="35">
        <v>0.19</v>
      </c>
      <c r="AN1606" s="49">
        <f t="shared" si="255"/>
        <v>28928900</v>
      </c>
      <c r="AO1606" s="18" t="s">
        <v>8264</v>
      </c>
      <c r="AP1606" s="15" t="s">
        <v>1049</v>
      </c>
      <c r="AQ1606" s="43" t="str">
        <f t="shared" si="256"/>
        <v>SI</v>
      </c>
      <c r="AR1606" s="44">
        <f t="shared" si="257"/>
        <v>28928900</v>
      </c>
      <c r="AS1606" s="44">
        <f t="shared" si="258"/>
        <v>24310000</v>
      </c>
      <c r="AT1606" s="44">
        <f t="shared" si="259"/>
        <v>24310000</v>
      </c>
      <c r="AU1606" s="44">
        <f t="shared" si="260"/>
        <v>28928900</v>
      </c>
      <c r="AV1606" s="45" t="b">
        <f t="shared" si="261"/>
        <v>1</v>
      </c>
      <c r="AW1606" s="45" t="b">
        <f t="shared" si="262"/>
        <v>0</v>
      </c>
      <c r="AX1606" s="45"/>
      <c r="AY1606" s="36" t="s">
        <v>8743</v>
      </c>
    </row>
    <row r="1607" spans="1:51" s="36" customFormat="1" ht="27.75" customHeight="1" x14ac:dyDescent="0.15">
      <c r="A1607" s="36" t="str">
        <f t="shared" si="254"/>
        <v>FARMACERES S A201151910</v>
      </c>
      <c r="B1607" s="36" t="b">
        <f>+A1607='[1]Anexo 9'!A1607</f>
        <v>1</v>
      </c>
      <c r="C1607" s="18">
        <v>900231137</v>
      </c>
      <c r="D1607" s="18" t="s">
        <v>1034</v>
      </c>
      <c r="E1607" s="15" t="s">
        <v>98</v>
      </c>
      <c r="F1607" s="15" t="s">
        <v>355</v>
      </c>
      <c r="G1607" s="15">
        <f>+VLOOKUP(F1607,[3]Sheet1!$E$3:$G$74,3,FALSE)</f>
        <v>2</v>
      </c>
      <c r="H1607" s="15">
        <f>+VLOOKUP(D1607&amp;F1607,'TD para paquetes'!$E$3:$I$441,5,FALSE)</f>
        <v>2</v>
      </c>
      <c r="I1607" s="15" t="s">
        <v>1025</v>
      </c>
      <c r="J1607" s="15">
        <v>12</v>
      </c>
      <c r="K1607" s="15">
        <v>12</v>
      </c>
      <c r="L1607" s="15">
        <v>201151910</v>
      </c>
      <c r="M1607" s="15" t="s">
        <v>360</v>
      </c>
      <c r="N1607" s="15" t="s">
        <v>101</v>
      </c>
      <c r="O1607" s="18" t="s">
        <v>4651</v>
      </c>
      <c r="P1607" s="22" t="s">
        <v>3841</v>
      </c>
      <c r="Q1607" s="15" t="s">
        <v>101</v>
      </c>
      <c r="R1607" s="18" t="s">
        <v>101</v>
      </c>
      <c r="S1607" s="22" t="s">
        <v>73</v>
      </c>
      <c r="T1607" s="18" t="s">
        <v>1186</v>
      </c>
      <c r="U1607" s="18" t="s">
        <v>103</v>
      </c>
      <c r="V1607" s="15" t="s">
        <v>6083</v>
      </c>
      <c r="W1607" s="18" t="s">
        <v>6355</v>
      </c>
      <c r="X1607" s="18"/>
      <c r="Y1607" s="15" t="s">
        <v>73</v>
      </c>
      <c r="Z1607" s="18" t="s">
        <v>6355</v>
      </c>
      <c r="AA1607" s="18" t="s">
        <v>71</v>
      </c>
      <c r="AB1607" s="18" t="s">
        <v>7163</v>
      </c>
      <c r="AC1607" s="67" t="str">
        <f>+VLOOKUP("*"&amp;L1607&amp;"*",'[2]REGISTROS SANITARIOS'!$D$1345:$E$1381,2,FALSE)</f>
        <v>SI</v>
      </c>
      <c r="AD1607" s="22" t="s">
        <v>1025</v>
      </c>
      <c r="AE1607" s="16">
        <v>46648</v>
      </c>
      <c r="AF1607" s="34" t="s">
        <v>73</v>
      </c>
      <c r="AG1607" s="24" t="s">
        <v>1049</v>
      </c>
      <c r="AH1607" s="18" t="s">
        <v>1049</v>
      </c>
      <c r="AI1607" s="18" t="s">
        <v>53</v>
      </c>
      <c r="AJ1607" s="17">
        <v>1375</v>
      </c>
      <c r="AK1607" s="25">
        <v>1375</v>
      </c>
      <c r="AL1607" s="25">
        <v>3400</v>
      </c>
      <c r="AM1607" s="35">
        <v>0.19</v>
      </c>
      <c r="AN1607" s="49">
        <f t="shared" si="255"/>
        <v>5563250</v>
      </c>
      <c r="AO1607" s="18" t="s">
        <v>8264</v>
      </c>
      <c r="AP1607" s="15" t="s">
        <v>1049</v>
      </c>
      <c r="AQ1607" s="43" t="str">
        <f t="shared" si="256"/>
        <v>SI</v>
      </c>
      <c r="AR1607" s="44">
        <f t="shared" si="257"/>
        <v>5563250</v>
      </c>
      <c r="AS1607" s="44">
        <f t="shared" si="258"/>
        <v>4675000</v>
      </c>
      <c r="AT1607" s="44">
        <f t="shared" si="259"/>
        <v>4675000</v>
      </c>
      <c r="AU1607" s="44">
        <f t="shared" si="260"/>
        <v>5563250</v>
      </c>
      <c r="AV1607" s="45" t="b">
        <f t="shared" si="261"/>
        <v>1</v>
      </c>
      <c r="AW1607" s="45" t="b">
        <f t="shared" si="262"/>
        <v>0</v>
      </c>
      <c r="AX1607" s="45"/>
      <c r="AY1607" s="36" t="s">
        <v>8743</v>
      </c>
    </row>
    <row r="1608" spans="1:51" s="36" customFormat="1" ht="27.75" customHeight="1" x14ac:dyDescent="0.15">
      <c r="A1608" s="36" t="str">
        <f t="shared" si="254"/>
        <v>FARMACERES S A102000703</v>
      </c>
      <c r="B1608" s="36" t="b">
        <f>+A1608='[1]Anexo 9'!A1608</f>
        <v>1</v>
      </c>
      <c r="C1608" s="18">
        <v>900231137</v>
      </c>
      <c r="D1608" s="18" t="s">
        <v>1034</v>
      </c>
      <c r="E1608" s="15" t="s">
        <v>61</v>
      </c>
      <c r="F1608" s="15" t="s">
        <v>62</v>
      </c>
      <c r="G1608" s="15" t="s">
        <v>3155</v>
      </c>
      <c r="H1608" s="15" t="s">
        <v>3155</v>
      </c>
      <c r="I1608" s="15" t="s">
        <v>3155</v>
      </c>
      <c r="J1608" s="15">
        <v>5</v>
      </c>
      <c r="K1608" s="15" t="s">
        <v>3155</v>
      </c>
      <c r="L1608" s="15">
        <v>102000703</v>
      </c>
      <c r="M1608" s="15" t="s">
        <v>4088</v>
      </c>
      <c r="N1608" s="15" t="s">
        <v>64</v>
      </c>
      <c r="O1608" s="18" t="s">
        <v>4652</v>
      </c>
      <c r="P1608" s="22" t="s">
        <v>3841</v>
      </c>
      <c r="Q1608" s="15" t="s">
        <v>5625</v>
      </c>
      <c r="R1608" s="18" t="s">
        <v>1186</v>
      </c>
      <c r="S1608" s="22" t="b">
        <f t="shared" ref="S1608:S1617" si="263">+R1608=Q1608</f>
        <v>0</v>
      </c>
      <c r="T1608" s="18" t="s">
        <v>5772</v>
      </c>
      <c r="U1608" s="18" t="s">
        <v>3137</v>
      </c>
      <c r="V1608" s="15"/>
      <c r="W1608" s="18" t="s">
        <v>6181</v>
      </c>
      <c r="X1608" s="18"/>
      <c r="Y1608" s="15" t="s">
        <v>73</v>
      </c>
      <c r="Z1608" s="18" t="s">
        <v>6181</v>
      </c>
      <c r="AA1608" s="18" t="s">
        <v>71</v>
      </c>
      <c r="AB1608" s="18" t="s">
        <v>6759</v>
      </c>
      <c r="AC1608" s="67" t="e">
        <f>+VLOOKUP("*"&amp;L1608&amp;"*",'[2]REGISTROS SANITARIOS'!$D$1345:$E$1381,2,FALSE)</f>
        <v>#N/A</v>
      </c>
      <c r="AD1608" s="22" t="s">
        <v>44</v>
      </c>
      <c r="AE1608" s="16">
        <v>44603</v>
      </c>
      <c r="AF1608" s="34" t="s">
        <v>73</v>
      </c>
      <c r="AG1608" s="24">
        <v>19962547</v>
      </c>
      <c r="AH1608" s="18">
        <v>2</v>
      </c>
      <c r="AI1608" s="18" t="s">
        <v>1049</v>
      </c>
      <c r="AJ1608" s="17">
        <v>1650</v>
      </c>
      <c r="AK1608" s="25">
        <v>1650</v>
      </c>
      <c r="AL1608" s="25">
        <v>4500</v>
      </c>
      <c r="AM1608" s="35">
        <v>0</v>
      </c>
      <c r="AN1608" s="49">
        <f t="shared" si="255"/>
        <v>7425000</v>
      </c>
      <c r="AO1608" s="18"/>
      <c r="AP1608" s="15" t="s">
        <v>1049</v>
      </c>
      <c r="AQ1608" s="43" t="str">
        <f t="shared" si="256"/>
        <v>SI</v>
      </c>
      <c r="AR1608" s="44">
        <f t="shared" si="257"/>
        <v>7425000</v>
      </c>
      <c r="AS1608" s="44">
        <f t="shared" si="258"/>
        <v>7425000</v>
      </c>
      <c r="AT1608" s="44">
        <f t="shared" si="259"/>
        <v>7425000</v>
      </c>
      <c r="AU1608" s="44">
        <f t="shared" si="260"/>
        <v>7425000</v>
      </c>
      <c r="AV1608" s="45" t="b">
        <f t="shared" si="261"/>
        <v>1</v>
      </c>
      <c r="AW1608" s="45" t="b">
        <f t="shared" si="262"/>
        <v>1</v>
      </c>
      <c r="AX1608" s="45"/>
      <c r="AY1608" s="36" t="s">
        <v>8743</v>
      </c>
    </row>
    <row r="1609" spans="1:51" s="36" customFormat="1" ht="27.75" customHeight="1" x14ac:dyDescent="0.15">
      <c r="A1609" s="36" t="str">
        <f t="shared" si="254"/>
        <v>FARMACERES S A107030109</v>
      </c>
      <c r="B1609" s="36" t="b">
        <f>+A1609='[1]Anexo 9'!A1609</f>
        <v>1</v>
      </c>
      <c r="C1609" s="18">
        <v>900231137</v>
      </c>
      <c r="D1609" s="18" t="s">
        <v>1034</v>
      </c>
      <c r="E1609" s="15" t="s">
        <v>61</v>
      </c>
      <c r="F1609" s="15" t="s">
        <v>2661</v>
      </c>
      <c r="G1609" s="15">
        <f>+VLOOKUP(F1609,[3]Sheet1!$E$3:$G$74,3,FALSE)</f>
        <v>2</v>
      </c>
      <c r="H1609" s="15">
        <f>+VLOOKUP(D1609&amp;F1609,'TD para paquetes'!$E$3:$I$441,5,FALSE)</f>
        <v>2</v>
      </c>
      <c r="I1609" s="15" t="s">
        <v>1025</v>
      </c>
      <c r="J1609" s="15">
        <v>6</v>
      </c>
      <c r="K1609" s="15">
        <v>6</v>
      </c>
      <c r="L1609" s="15">
        <v>107030109</v>
      </c>
      <c r="M1609" s="15" t="s">
        <v>2662</v>
      </c>
      <c r="N1609" s="15" t="s">
        <v>1436</v>
      </c>
      <c r="O1609" s="18" t="s">
        <v>4653</v>
      </c>
      <c r="P1609" s="22" t="s">
        <v>73</v>
      </c>
      <c r="Q1609" s="15" t="s">
        <v>1822</v>
      </c>
      <c r="R1609" s="18" t="s">
        <v>5773</v>
      </c>
      <c r="S1609" s="22" t="b">
        <f t="shared" si="263"/>
        <v>0</v>
      </c>
      <c r="T1609" s="18" t="s">
        <v>3148</v>
      </c>
      <c r="U1609" s="18" t="s">
        <v>5773</v>
      </c>
      <c r="V1609" s="15"/>
      <c r="W1609" s="18" t="s">
        <v>2665</v>
      </c>
      <c r="X1609" s="18" t="s">
        <v>8761</v>
      </c>
      <c r="Y1609" s="15" t="s">
        <v>68</v>
      </c>
      <c r="Z1609" s="18" t="s">
        <v>3774</v>
      </c>
      <c r="AA1609" s="18" t="s">
        <v>86</v>
      </c>
      <c r="AB1609" s="18" t="s">
        <v>7164</v>
      </c>
      <c r="AC1609" s="67" t="e">
        <f>+VLOOKUP("*"&amp;L1609&amp;"*",'[2]REGISTROS SANITARIOS'!$D$1345:$E$1381,2,FALSE)</f>
        <v>#N/A</v>
      </c>
      <c r="AD1609" s="22" t="s">
        <v>44</v>
      </c>
      <c r="AE1609" s="16">
        <v>45504</v>
      </c>
      <c r="AF1609" s="34" t="s">
        <v>73</v>
      </c>
      <c r="AG1609" s="24">
        <v>32602</v>
      </c>
      <c r="AH1609" s="18">
        <v>1</v>
      </c>
      <c r="AI1609" s="18" t="s">
        <v>1049</v>
      </c>
      <c r="AJ1609" s="17">
        <v>1540000</v>
      </c>
      <c r="AK1609" s="25">
        <v>1540000</v>
      </c>
      <c r="AL1609" s="25">
        <v>145</v>
      </c>
      <c r="AM1609" s="35">
        <v>0</v>
      </c>
      <c r="AN1609" s="49">
        <f t="shared" si="255"/>
        <v>223300000</v>
      </c>
      <c r="AO1609" s="18" t="s">
        <v>8264</v>
      </c>
      <c r="AP1609" s="15" t="s">
        <v>1049</v>
      </c>
      <c r="AQ1609" s="43" t="str">
        <f t="shared" si="256"/>
        <v>SI</v>
      </c>
      <c r="AR1609" s="44">
        <f t="shared" si="257"/>
        <v>223300000</v>
      </c>
      <c r="AS1609" s="44">
        <f t="shared" si="258"/>
        <v>223300000</v>
      </c>
      <c r="AT1609" s="44">
        <f t="shared" si="259"/>
        <v>223300000</v>
      </c>
      <c r="AU1609" s="44">
        <f t="shared" si="260"/>
        <v>223300000</v>
      </c>
      <c r="AV1609" s="45" t="b">
        <f t="shared" si="261"/>
        <v>1</v>
      </c>
      <c r="AW1609" s="45" t="b">
        <f t="shared" si="262"/>
        <v>1</v>
      </c>
      <c r="AX1609" s="45"/>
      <c r="AY1609" s="36" t="s">
        <v>8743</v>
      </c>
    </row>
    <row r="1610" spans="1:51" s="36" customFormat="1" ht="27.75" customHeight="1" x14ac:dyDescent="0.15">
      <c r="A1610" s="36" t="str">
        <f t="shared" si="254"/>
        <v>FARMACERES S A107030409</v>
      </c>
      <c r="B1610" s="36" t="b">
        <f>+A1610='[1]Anexo 9'!A1610</f>
        <v>1</v>
      </c>
      <c r="C1610" s="18">
        <v>900231137</v>
      </c>
      <c r="D1610" s="18" t="s">
        <v>1034</v>
      </c>
      <c r="E1610" s="15" t="s">
        <v>61</v>
      </c>
      <c r="F1610" s="15" t="s">
        <v>2661</v>
      </c>
      <c r="G1610" s="15">
        <f>+VLOOKUP(F1610,[3]Sheet1!$E$3:$G$74,3,FALSE)</f>
        <v>2</v>
      </c>
      <c r="H1610" s="15">
        <f>+VLOOKUP(D1610&amp;F1610,'TD para paquetes'!$E$3:$I$441,5,FALSE)</f>
        <v>2</v>
      </c>
      <c r="I1610" s="15" t="s">
        <v>1025</v>
      </c>
      <c r="J1610" s="15">
        <v>6</v>
      </c>
      <c r="K1610" s="15">
        <v>6</v>
      </c>
      <c r="L1610" s="15">
        <v>107030409</v>
      </c>
      <c r="M1610" s="15" t="s">
        <v>2668</v>
      </c>
      <c r="N1610" s="15" t="s">
        <v>1436</v>
      </c>
      <c r="O1610" s="18" t="s">
        <v>4654</v>
      </c>
      <c r="P1610" s="22" t="s">
        <v>73</v>
      </c>
      <c r="Q1610" s="15" t="s">
        <v>1822</v>
      </c>
      <c r="R1610" s="18" t="s">
        <v>5773</v>
      </c>
      <c r="S1610" s="22" t="b">
        <f t="shared" si="263"/>
        <v>0</v>
      </c>
      <c r="T1610" s="18" t="s">
        <v>3148</v>
      </c>
      <c r="U1610" s="18" t="s">
        <v>5773</v>
      </c>
      <c r="V1610" s="15"/>
      <c r="W1610" s="18" t="s">
        <v>2665</v>
      </c>
      <c r="X1610" s="18" t="s">
        <v>8761</v>
      </c>
      <c r="Y1610" s="15" t="s">
        <v>68</v>
      </c>
      <c r="Z1610" s="18" t="s">
        <v>3774</v>
      </c>
      <c r="AA1610" s="18" t="s">
        <v>86</v>
      </c>
      <c r="AB1610" s="18" t="s">
        <v>2670</v>
      </c>
      <c r="AC1610" s="67" t="str">
        <f>+VLOOKUP("*"&amp;L1610&amp;"*",'[2]REGISTROS SANITARIOS'!$D$1345:$E$1381,2,FALSE)</f>
        <v>SI</v>
      </c>
      <c r="AD1610" s="22" t="s">
        <v>1025</v>
      </c>
      <c r="AE1610" s="16">
        <v>45502</v>
      </c>
      <c r="AF1610" s="34" t="s">
        <v>73</v>
      </c>
      <c r="AG1610" s="24">
        <v>32602</v>
      </c>
      <c r="AH1610" s="18">
        <v>2</v>
      </c>
      <c r="AI1610" s="18" t="s">
        <v>1049</v>
      </c>
      <c r="AJ1610" s="17">
        <v>715000</v>
      </c>
      <c r="AK1610" s="25">
        <v>715000</v>
      </c>
      <c r="AL1610" s="25">
        <v>120</v>
      </c>
      <c r="AM1610" s="35">
        <v>0</v>
      </c>
      <c r="AN1610" s="49">
        <f t="shared" si="255"/>
        <v>85800000</v>
      </c>
      <c r="AO1610" s="18" t="s">
        <v>8264</v>
      </c>
      <c r="AP1610" s="15" t="s">
        <v>1049</v>
      </c>
      <c r="AQ1610" s="43" t="str">
        <f t="shared" si="256"/>
        <v>SI</v>
      </c>
      <c r="AR1610" s="44">
        <f t="shared" si="257"/>
        <v>85800000</v>
      </c>
      <c r="AS1610" s="44">
        <f t="shared" si="258"/>
        <v>85800000</v>
      </c>
      <c r="AT1610" s="44">
        <f t="shared" si="259"/>
        <v>85800000</v>
      </c>
      <c r="AU1610" s="44">
        <f t="shared" si="260"/>
        <v>85800000</v>
      </c>
      <c r="AV1610" s="45" t="b">
        <f t="shared" si="261"/>
        <v>1</v>
      </c>
      <c r="AW1610" s="45" t="b">
        <f t="shared" si="262"/>
        <v>1</v>
      </c>
      <c r="AX1610" s="45"/>
      <c r="AY1610" s="36" t="s">
        <v>8743</v>
      </c>
    </row>
    <row r="1611" spans="1:51" s="36" customFormat="1" ht="27.75" customHeight="1" x14ac:dyDescent="0.15">
      <c r="A1611" s="36" t="str">
        <f t="shared" si="254"/>
        <v>FARMACERES S A201113310</v>
      </c>
      <c r="B1611" s="36" t="b">
        <f>+A1611='[1]Anexo 9'!A1611</f>
        <v>1</v>
      </c>
      <c r="C1611" s="18">
        <v>900231137</v>
      </c>
      <c r="D1611" s="18" t="s">
        <v>1034</v>
      </c>
      <c r="E1611" s="15" t="s">
        <v>98</v>
      </c>
      <c r="F1611" s="15" t="s">
        <v>683</v>
      </c>
      <c r="G1611" s="15">
        <f>+VLOOKUP(F1611,[3]Sheet1!$E$3:$G$74,3,FALSE)</f>
        <v>7</v>
      </c>
      <c r="H1611" s="15">
        <f>+VLOOKUP(D1611&amp;F1611,'TD para paquetes'!$E$3:$I$441,5,FALSE)</f>
        <v>7</v>
      </c>
      <c r="I1611" s="15" t="s">
        <v>1025</v>
      </c>
      <c r="J1611" s="15">
        <v>10</v>
      </c>
      <c r="K1611" s="15">
        <v>10</v>
      </c>
      <c r="L1611" s="15">
        <v>201113310</v>
      </c>
      <c r="M1611" s="15" t="s">
        <v>684</v>
      </c>
      <c r="N1611" s="15" t="s">
        <v>101</v>
      </c>
      <c r="O1611" s="18" t="s">
        <v>4655</v>
      </c>
      <c r="P1611" s="22" t="s">
        <v>73</v>
      </c>
      <c r="Q1611" s="15" t="s">
        <v>101</v>
      </c>
      <c r="R1611" s="18" t="s">
        <v>1281</v>
      </c>
      <c r="S1611" s="22" t="b">
        <f t="shared" si="263"/>
        <v>0</v>
      </c>
      <c r="T1611" s="18" t="s">
        <v>103</v>
      </c>
      <c r="U1611" s="18" t="s">
        <v>3154</v>
      </c>
      <c r="V1611" s="15" t="s">
        <v>686</v>
      </c>
      <c r="W1611" s="18" t="s">
        <v>1043</v>
      </c>
      <c r="X1611" s="18"/>
      <c r="Y1611" s="15" t="s">
        <v>73</v>
      </c>
      <c r="Z1611" s="18" t="s">
        <v>1043</v>
      </c>
      <c r="AA1611" s="18" t="s">
        <v>71</v>
      </c>
      <c r="AB1611" s="18" t="s">
        <v>7165</v>
      </c>
      <c r="AC1611" s="67" t="e">
        <f>+VLOOKUP("*"&amp;L1611&amp;"*",'[2]REGISTROS SANITARIOS'!$D$1345:$E$1381,2,FALSE)</f>
        <v>#N/A</v>
      </c>
      <c r="AD1611" s="22" t="s">
        <v>44</v>
      </c>
      <c r="AE1611" s="16">
        <v>44560</v>
      </c>
      <c r="AF1611" s="34" t="s">
        <v>73</v>
      </c>
      <c r="AG1611" s="24" t="s">
        <v>1049</v>
      </c>
      <c r="AH1611" s="18" t="s">
        <v>1049</v>
      </c>
      <c r="AI1611" s="18" t="s">
        <v>53</v>
      </c>
      <c r="AJ1611" s="17">
        <v>605</v>
      </c>
      <c r="AK1611" s="25">
        <v>605</v>
      </c>
      <c r="AL1611" s="25">
        <v>526</v>
      </c>
      <c r="AM1611" s="35">
        <v>0</v>
      </c>
      <c r="AN1611" s="49">
        <f t="shared" si="255"/>
        <v>318230</v>
      </c>
      <c r="AO1611" s="18" t="s">
        <v>8264</v>
      </c>
      <c r="AP1611" s="15" t="s">
        <v>1049</v>
      </c>
      <c r="AQ1611" s="43" t="str">
        <f t="shared" si="256"/>
        <v>SI</v>
      </c>
      <c r="AR1611" s="44">
        <f t="shared" si="257"/>
        <v>318230</v>
      </c>
      <c r="AS1611" s="44">
        <f t="shared" si="258"/>
        <v>318230</v>
      </c>
      <c r="AT1611" s="44">
        <f t="shared" si="259"/>
        <v>318230</v>
      </c>
      <c r="AU1611" s="44">
        <f t="shared" si="260"/>
        <v>318230</v>
      </c>
      <c r="AV1611" s="45" t="b">
        <f t="shared" si="261"/>
        <v>1</v>
      </c>
      <c r="AW1611" s="45" t="b">
        <f t="shared" si="262"/>
        <v>1</v>
      </c>
      <c r="AX1611" s="45"/>
    </row>
    <row r="1612" spans="1:51" s="36" customFormat="1" ht="27.75" customHeight="1" x14ac:dyDescent="0.15">
      <c r="A1612" s="36" t="str">
        <f t="shared" si="254"/>
        <v>FARMACERES S A201113410</v>
      </c>
      <c r="B1612" s="36" t="b">
        <f>+A1612='[1]Anexo 9'!A1612</f>
        <v>1</v>
      </c>
      <c r="C1612" s="18">
        <v>900231137</v>
      </c>
      <c r="D1612" s="18" t="s">
        <v>1034</v>
      </c>
      <c r="E1612" s="15" t="s">
        <v>98</v>
      </c>
      <c r="F1612" s="15" t="s">
        <v>683</v>
      </c>
      <c r="G1612" s="15">
        <f>+VLOOKUP(F1612,[3]Sheet1!$E$3:$G$74,3,FALSE)</f>
        <v>7</v>
      </c>
      <c r="H1612" s="15">
        <f>+VLOOKUP(D1612&amp;F1612,'TD para paquetes'!$E$3:$I$441,5,FALSE)</f>
        <v>7</v>
      </c>
      <c r="I1612" s="15" t="s">
        <v>1025</v>
      </c>
      <c r="J1612" s="15">
        <v>10</v>
      </c>
      <c r="K1612" s="15">
        <v>10</v>
      </c>
      <c r="L1612" s="15">
        <v>201113410</v>
      </c>
      <c r="M1612" s="15" t="s">
        <v>688</v>
      </c>
      <c r="N1612" s="15" t="s">
        <v>101</v>
      </c>
      <c r="O1612" s="18" t="s">
        <v>4656</v>
      </c>
      <c r="P1612" s="22" t="s">
        <v>73</v>
      </c>
      <c r="Q1612" s="15" t="s">
        <v>101</v>
      </c>
      <c r="R1612" s="18" t="s">
        <v>1281</v>
      </c>
      <c r="S1612" s="22" t="b">
        <f t="shared" si="263"/>
        <v>0</v>
      </c>
      <c r="T1612" s="18" t="s">
        <v>103</v>
      </c>
      <c r="U1612" s="18" t="s">
        <v>3154</v>
      </c>
      <c r="V1612" s="15" t="s">
        <v>686</v>
      </c>
      <c r="W1612" s="18" t="s">
        <v>1043</v>
      </c>
      <c r="X1612" s="18"/>
      <c r="Y1612" s="15" t="s">
        <v>73</v>
      </c>
      <c r="Z1612" s="18" t="s">
        <v>1043</v>
      </c>
      <c r="AA1612" s="18" t="s">
        <v>71</v>
      </c>
      <c r="AB1612" s="18" t="s">
        <v>7165</v>
      </c>
      <c r="AC1612" s="67" t="e">
        <f>+VLOOKUP("*"&amp;L1612&amp;"*",'[2]REGISTROS SANITARIOS'!$D$1345:$E$1381,2,FALSE)</f>
        <v>#N/A</v>
      </c>
      <c r="AD1612" s="22" t="s">
        <v>44</v>
      </c>
      <c r="AE1612" s="16">
        <v>44560</v>
      </c>
      <c r="AF1612" s="34" t="s">
        <v>73</v>
      </c>
      <c r="AG1612" s="24" t="s">
        <v>1049</v>
      </c>
      <c r="AH1612" s="18" t="s">
        <v>1049</v>
      </c>
      <c r="AI1612" s="18" t="s">
        <v>53</v>
      </c>
      <c r="AJ1612" s="17">
        <v>1650</v>
      </c>
      <c r="AK1612" s="25">
        <v>1650</v>
      </c>
      <c r="AL1612" s="25">
        <v>526</v>
      </c>
      <c r="AM1612" s="35">
        <v>0</v>
      </c>
      <c r="AN1612" s="49">
        <f t="shared" si="255"/>
        <v>867900</v>
      </c>
      <c r="AO1612" s="18" t="s">
        <v>8264</v>
      </c>
      <c r="AP1612" s="15" t="s">
        <v>1049</v>
      </c>
      <c r="AQ1612" s="43" t="str">
        <f t="shared" si="256"/>
        <v>SI</v>
      </c>
      <c r="AR1612" s="44">
        <f t="shared" si="257"/>
        <v>867900</v>
      </c>
      <c r="AS1612" s="44">
        <f t="shared" si="258"/>
        <v>867900</v>
      </c>
      <c r="AT1612" s="44">
        <f t="shared" si="259"/>
        <v>867900</v>
      </c>
      <c r="AU1612" s="44">
        <f t="shared" si="260"/>
        <v>867900</v>
      </c>
      <c r="AV1612" s="45" t="b">
        <f t="shared" si="261"/>
        <v>1</v>
      </c>
      <c r="AW1612" s="45" t="b">
        <f t="shared" si="262"/>
        <v>1</v>
      </c>
      <c r="AX1612" s="45"/>
    </row>
    <row r="1613" spans="1:51" s="36" customFormat="1" ht="27.75" customHeight="1" x14ac:dyDescent="0.15">
      <c r="A1613" s="36" t="str">
        <f t="shared" si="254"/>
        <v>FARMACERES S A201113510</v>
      </c>
      <c r="B1613" s="36" t="b">
        <f>+A1613='[1]Anexo 9'!A1613</f>
        <v>1</v>
      </c>
      <c r="C1613" s="18">
        <v>900231137</v>
      </c>
      <c r="D1613" s="18" t="s">
        <v>1034</v>
      </c>
      <c r="E1613" s="15" t="s">
        <v>98</v>
      </c>
      <c r="F1613" s="15" t="s">
        <v>683</v>
      </c>
      <c r="G1613" s="15">
        <f>+VLOOKUP(F1613,[3]Sheet1!$E$3:$G$74,3,FALSE)</f>
        <v>7</v>
      </c>
      <c r="H1613" s="15">
        <f>+VLOOKUP(D1613&amp;F1613,'TD para paquetes'!$E$3:$I$441,5,FALSE)</f>
        <v>7</v>
      </c>
      <c r="I1613" s="15" t="s">
        <v>1025</v>
      </c>
      <c r="J1613" s="15">
        <v>10</v>
      </c>
      <c r="K1613" s="15">
        <v>10</v>
      </c>
      <c r="L1613" s="15">
        <v>201113510</v>
      </c>
      <c r="M1613" s="15" t="s">
        <v>690</v>
      </c>
      <c r="N1613" s="15" t="s">
        <v>101</v>
      </c>
      <c r="O1613" s="18" t="s">
        <v>4657</v>
      </c>
      <c r="P1613" s="22" t="s">
        <v>73</v>
      </c>
      <c r="Q1613" s="15" t="s">
        <v>101</v>
      </c>
      <c r="R1613" s="18" t="s">
        <v>1281</v>
      </c>
      <c r="S1613" s="22" t="b">
        <f t="shared" si="263"/>
        <v>0</v>
      </c>
      <c r="T1613" s="18" t="s">
        <v>103</v>
      </c>
      <c r="U1613" s="18" t="s">
        <v>3154</v>
      </c>
      <c r="V1613" s="15" t="s">
        <v>686</v>
      </c>
      <c r="W1613" s="18" t="s">
        <v>1043</v>
      </c>
      <c r="X1613" s="18"/>
      <c r="Y1613" s="15" t="s">
        <v>73</v>
      </c>
      <c r="Z1613" s="18" t="s">
        <v>1043</v>
      </c>
      <c r="AA1613" s="18" t="s">
        <v>71</v>
      </c>
      <c r="AB1613" s="18" t="s">
        <v>7165</v>
      </c>
      <c r="AC1613" s="67" t="str">
        <f>+VLOOKUP("*"&amp;L1613&amp;"*",'[2]REGISTROS SANITARIOS'!$D$1345:$E$1381,2,FALSE)</f>
        <v>SI</v>
      </c>
      <c r="AD1613" s="22" t="s">
        <v>1025</v>
      </c>
      <c r="AE1613" s="16">
        <v>44560</v>
      </c>
      <c r="AF1613" s="34" t="s">
        <v>73</v>
      </c>
      <c r="AG1613" s="24" t="s">
        <v>1049</v>
      </c>
      <c r="AH1613" s="18" t="s">
        <v>1049</v>
      </c>
      <c r="AI1613" s="18" t="s">
        <v>53</v>
      </c>
      <c r="AJ1613" s="17">
        <v>1171.5</v>
      </c>
      <c r="AK1613" s="25">
        <v>1172</v>
      </c>
      <c r="AL1613" s="25">
        <v>526</v>
      </c>
      <c r="AM1613" s="35">
        <v>0</v>
      </c>
      <c r="AN1613" s="49">
        <f t="shared" si="255"/>
        <v>616472</v>
      </c>
      <c r="AO1613" s="18" t="s">
        <v>8264</v>
      </c>
      <c r="AP1613" s="15" t="s">
        <v>1049</v>
      </c>
      <c r="AQ1613" s="43" t="str">
        <f t="shared" si="256"/>
        <v>MAYOR</v>
      </c>
      <c r="AR1613" s="44">
        <f t="shared" si="257"/>
        <v>616209</v>
      </c>
      <c r="AS1613" s="44">
        <f t="shared" si="258"/>
        <v>616209</v>
      </c>
      <c r="AT1613" s="44">
        <f t="shared" si="259"/>
        <v>616472</v>
      </c>
      <c r="AU1613" s="44">
        <f t="shared" si="260"/>
        <v>616472</v>
      </c>
      <c r="AV1613" s="45" t="b">
        <f t="shared" si="261"/>
        <v>1</v>
      </c>
      <c r="AW1613" s="45" t="b">
        <f t="shared" si="262"/>
        <v>0</v>
      </c>
      <c r="AX1613" s="45"/>
    </row>
    <row r="1614" spans="1:51" s="36" customFormat="1" ht="27.75" customHeight="1" x14ac:dyDescent="0.15">
      <c r="A1614" s="36" t="str">
        <f t="shared" si="254"/>
        <v>FARMACERES S A201113610</v>
      </c>
      <c r="B1614" s="36" t="b">
        <f>+A1614='[1]Anexo 9'!A1614</f>
        <v>1</v>
      </c>
      <c r="C1614" s="18">
        <v>900231137</v>
      </c>
      <c r="D1614" s="18" t="s">
        <v>1034</v>
      </c>
      <c r="E1614" s="15" t="s">
        <v>98</v>
      </c>
      <c r="F1614" s="15" t="s">
        <v>683</v>
      </c>
      <c r="G1614" s="15">
        <f>+VLOOKUP(F1614,[3]Sheet1!$E$3:$G$74,3,FALSE)</f>
        <v>7</v>
      </c>
      <c r="H1614" s="15">
        <f>+VLOOKUP(D1614&amp;F1614,'TD para paquetes'!$E$3:$I$441,5,FALSE)</f>
        <v>7</v>
      </c>
      <c r="I1614" s="15" t="s">
        <v>1025</v>
      </c>
      <c r="J1614" s="15">
        <v>10</v>
      </c>
      <c r="K1614" s="15">
        <v>10</v>
      </c>
      <c r="L1614" s="15">
        <v>201113610</v>
      </c>
      <c r="M1614" s="15" t="s">
        <v>692</v>
      </c>
      <c r="N1614" s="15" t="s">
        <v>101</v>
      </c>
      <c r="O1614" s="18" t="s">
        <v>4658</v>
      </c>
      <c r="P1614" s="22" t="s">
        <v>73</v>
      </c>
      <c r="Q1614" s="15" t="s">
        <v>101</v>
      </c>
      <c r="R1614" s="18" t="s">
        <v>1281</v>
      </c>
      <c r="S1614" s="22" t="b">
        <f t="shared" si="263"/>
        <v>0</v>
      </c>
      <c r="T1614" s="18" t="s">
        <v>103</v>
      </c>
      <c r="U1614" s="18" t="s">
        <v>3154</v>
      </c>
      <c r="V1614" s="15" t="s">
        <v>686</v>
      </c>
      <c r="W1614" s="18" t="s">
        <v>1043</v>
      </c>
      <c r="X1614" s="18"/>
      <c r="Y1614" s="15" t="s">
        <v>73</v>
      </c>
      <c r="Z1614" s="18" t="s">
        <v>1043</v>
      </c>
      <c r="AA1614" s="18" t="s">
        <v>71</v>
      </c>
      <c r="AB1614" s="18" t="s">
        <v>7165</v>
      </c>
      <c r="AC1614" s="67" t="str">
        <f>+VLOOKUP("*"&amp;L1614&amp;"*",'[2]REGISTROS SANITARIOS'!$D$1345:$E$1381,2,FALSE)</f>
        <v>SI</v>
      </c>
      <c r="AD1614" s="22" t="s">
        <v>1025</v>
      </c>
      <c r="AE1614" s="16">
        <v>44560</v>
      </c>
      <c r="AF1614" s="34" t="s">
        <v>73</v>
      </c>
      <c r="AG1614" s="24" t="s">
        <v>1049</v>
      </c>
      <c r="AH1614" s="18" t="s">
        <v>1049</v>
      </c>
      <c r="AI1614" s="18" t="s">
        <v>53</v>
      </c>
      <c r="AJ1614" s="17">
        <v>605</v>
      </c>
      <c r="AK1614" s="25">
        <v>605</v>
      </c>
      <c r="AL1614" s="25">
        <v>526</v>
      </c>
      <c r="AM1614" s="35">
        <v>0</v>
      </c>
      <c r="AN1614" s="49">
        <f t="shared" si="255"/>
        <v>318230</v>
      </c>
      <c r="AO1614" s="18" t="s">
        <v>8264</v>
      </c>
      <c r="AP1614" s="15" t="s">
        <v>1049</v>
      </c>
      <c r="AQ1614" s="43" t="str">
        <f t="shared" si="256"/>
        <v>SI</v>
      </c>
      <c r="AR1614" s="44">
        <f t="shared" si="257"/>
        <v>318230</v>
      </c>
      <c r="AS1614" s="44">
        <f t="shared" si="258"/>
        <v>318230</v>
      </c>
      <c r="AT1614" s="44">
        <f t="shared" si="259"/>
        <v>318230</v>
      </c>
      <c r="AU1614" s="44">
        <f t="shared" si="260"/>
        <v>318230</v>
      </c>
      <c r="AV1614" s="45" t="b">
        <f t="shared" si="261"/>
        <v>1</v>
      </c>
      <c r="AW1614" s="45" t="b">
        <f t="shared" si="262"/>
        <v>1</v>
      </c>
      <c r="AX1614" s="45"/>
    </row>
    <row r="1615" spans="1:51" s="36" customFormat="1" ht="27.75" customHeight="1" x14ac:dyDescent="0.15">
      <c r="A1615" s="36" t="str">
        <f t="shared" si="254"/>
        <v>FARMACERES S A201113710</v>
      </c>
      <c r="B1615" s="36" t="b">
        <f>+A1615='[1]Anexo 9'!A1615</f>
        <v>1</v>
      </c>
      <c r="C1615" s="18">
        <v>900231137</v>
      </c>
      <c r="D1615" s="18" t="s">
        <v>1034</v>
      </c>
      <c r="E1615" s="15" t="s">
        <v>98</v>
      </c>
      <c r="F1615" s="15" t="s">
        <v>683</v>
      </c>
      <c r="G1615" s="15">
        <f>+VLOOKUP(F1615,[3]Sheet1!$E$3:$G$74,3,FALSE)</f>
        <v>7</v>
      </c>
      <c r="H1615" s="15">
        <f>+VLOOKUP(D1615&amp;F1615,'TD para paquetes'!$E$3:$I$441,5,FALSE)</f>
        <v>7</v>
      </c>
      <c r="I1615" s="15" t="s">
        <v>1025</v>
      </c>
      <c r="J1615" s="15">
        <v>10</v>
      </c>
      <c r="K1615" s="15">
        <v>10</v>
      </c>
      <c r="L1615" s="15">
        <v>201113710</v>
      </c>
      <c r="M1615" s="15" t="s">
        <v>694</v>
      </c>
      <c r="N1615" s="15" t="s">
        <v>101</v>
      </c>
      <c r="O1615" s="18" t="s">
        <v>4659</v>
      </c>
      <c r="P1615" s="22" t="s">
        <v>73</v>
      </c>
      <c r="Q1615" s="15" t="s">
        <v>101</v>
      </c>
      <c r="R1615" s="18" t="s">
        <v>1281</v>
      </c>
      <c r="S1615" s="22" t="b">
        <f t="shared" si="263"/>
        <v>0</v>
      </c>
      <c r="T1615" s="18" t="s">
        <v>103</v>
      </c>
      <c r="U1615" s="18" t="s">
        <v>3154</v>
      </c>
      <c r="V1615" s="15" t="s">
        <v>686</v>
      </c>
      <c r="W1615" s="18" t="s">
        <v>1043</v>
      </c>
      <c r="X1615" s="18"/>
      <c r="Y1615" s="15" t="s">
        <v>73</v>
      </c>
      <c r="Z1615" s="18" t="s">
        <v>1043</v>
      </c>
      <c r="AA1615" s="18" t="s">
        <v>71</v>
      </c>
      <c r="AB1615" s="18" t="s">
        <v>7165</v>
      </c>
      <c r="AC1615" s="67" t="str">
        <f>+VLOOKUP("*"&amp;L1615&amp;"*",'[2]REGISTROS SANITARIOS'!$D$1345:$E$1381,2,FALSE)</f>
        <v>SI</v>
      </c>
      <c r="AD1615" s="22" t="s">
        <v>1025</v>
      </c>
      <c r="AE1615" s="16">
        <v>44560</v>
      </c>
      <c r="AF1615" s="34" t="s">
        <v>73</v>
      </c>
      <c r="AG1615" s="24" t="s">
        <v>1049</v>
      </c>
      <c r="AH1615" s="18" t="s">
        <v>1049</v>
      </c>
      <c r="AI1615" s="18" t="s">
        <v>53</v>
      </c>
      <c r="AJ1615" s="17">
        <v>550</v>
      </c>
      <c r="AK1615" s="25">
        <v>550</v>
      </c>
      <c r="AL1615" s="25">
        <v>570</v>
      </c>
      <c r="AM1615" s="35">
        <v>0</v>
      </c>
      <c r="AN1615" s="49">
        <f t="shared" si="255"/>
        <v>313500</v>
      </c>
      <c r="AO1615" s="18" t="s">
        <v>8264</v>
      </c>
      <c r="AP1615" s="15" t="s">
        <v>1049</v>
      </c>
      <c r="AQ1615" s="43" t="str">
        <f t="shared" si="256"/>
        <v>SI</v>
      </c>
      <c r="AR1615" s="44">
        <f t="shared" si="257"/>
        <v>313500</v>
      </c>
      <c r="AS1615" s="44">
        <f t="shared" si="258"/>
        <v>313500</v>
      </c>
      <c r="AT1615" s="44">
        <f t="shared" si="259"/>
        <v>313500</v>
      </c>
      <c r="AU1615" s="44">
        <f t="shared" si="260"/>
        <v>313500</v>
      </c>
      <c r="AV1615" s="45" t="b">
        <f t="shared" si="261"/>
        <v>1</v>
      </c>
      <c r="AW1615" s="45" t="b">
        <f t="shared" si="262"/>
        <v>1</v>
      </c>
      <c r="AX1615" s="45"/>
    </row>
    <row r="1616" spans="1:51" s="36" customFormat="1" ht="27.75" customHeight="1" x14ac:dyDescent="0.15">
      <c r="A1616" s="36" t="str">
        <f t="shared" si="254"/>
        <v>FARMACERES S A201113810</v>
      </c>
      <c r="B1616" s="36" t="b">
        <f>+A1616='[1]Anexo 9'!A1616</f>
        <v>1</v>
      </c>
      <c r="C1616" s="18">
        <v>900231137</v>
      </c>
      <c r="D1616" s="18" t="s">
        <v>1034</v>
      </c>
      <c r="E1616" s="15" t="s">
        <v>98</v>
      </c>
      <c r="F1616" s="15" t="s">
        <v>683</v>
      </c>
      <c r="G1616" s="15">
        <f>+VLOOKUP(F1616,[3]Sheet1!$E$3:$G$74,3,FALSE)</f>
        <v>7</v>
      </c>
      <c r="H1616" s="15">
        <f>+VLOOKUP(D1616&amp;F1616,'TD para paquetes'!$E$3:$I$441,5,FALSE)</f>
        <v>7</v>
      </c>
      <c r="I1616" s="15" t="s">
        <v>1025</v>
      </c>
      <c r="J1616" s="15">
        <v>10</v>
      </c>
      <c r="K1616" s="15">
        <v>10</v>
      </c>
      <c r="L1616" s="15">
        <v>201113810</v>
      </c>
      <c r="M1616" s="15" t="s">
        <v>696</v>
      </c>
      <c r="N1616" s="15" t="s">
        <v>101</v>
      </c>
      <c r="O1616" s="18" t="s">
        <v>4660</v>
      </c>
      <c r="P1616" s="22" t="s">
        <v>73</v>
      </c>
      <c r="Q1616" s="15" t="s">
        <v>101</v>
      </c>
      <c r="R1616" s="18" t="s">
        <v>1281</v>
      </c>
      <c r="S1616" s="22" t="b">
        <f t="shared" si="263"/>
        <v>0</v>
      </c>
      <c r="T1616" s="18" t="s">
        <v>103</v>
      </c>
      <c r="U1616" s="18" t="s">
        <v>3154</v>
      </c>
      <c r="V1616" s="15" t="s">
        <v>686</v>
      </c>
      <c r="W1616" s="18" t="s">
        <v>1043</v>
      </c>
      <c r="X1616" s="18"/>
      <c r="Y1616" s="15" t="s">
        <v>73</v>
      </c>
      <c r="Z1616" s="18" t="s">
        <v>1043</v>
      </c>
      <c r="AA1616" s="18" t="s">
        <v>71</v>
      </c>
      <c r="AB1616" s="18" t="s">
        <v>7165</v>
      </c>
      <c r="AC1616" s="67" t="str">
        <f>+VLOOKUP("*"&amp;L1616&amp;"*",'[2]REGISTROS SANITARIOS'!$D$1345:$E$1381,2,FALSE)</f>
        <v>SI</v>
      </c>
      <c r="AD1616" s="22" t="s">
        <v>1025</v>
      </c>
      <c r="AE1616" s="16">
        <v>44560</v>
      </c>
      <c r="AF1616" s="34" t="s">
        <v>73</v>
      </c>
      <c r="AG1616" s="24" t="s">
        <v>1049</v>
      </c>
      <c r="AH1616" s="18" t="s">
        <v>1049</v>
      </c>
      <c r="AI1616" s="18" t="s">
        <v>53</v>
      </c>
      <c r="AJ1616" s="17">
        <v>550</v>
      </c>
      <c r="AK1616" s="25">
        <v>550</v>
      </c>
      <c r="AL1616" s="25">
        <v>572</v>
      </c>
      <c r="AM1616" s="35">
        <v>0</v>
      </c>
      <c r="AN1616" s="49">
        <f t="shared" si="255"/>
        <v>314600</v>
      </c>
      <c r="AO1616" s="18" t="s">
        <v>8264</v>
      </c>
      <c r="AP1616" s="15" t="s">
        <v>1049</v>
      </c>
      <c r="AQ1616" s="43" t="str">
        <f t="shared" si="256"/>
        <v>SI</v>
      </c>
      <c r="AR1616" s="44">
        <f t="shared" si="257"/>
        <v>314600</v>
      </c>
      <c r="AS1616" s="44">
        <f t="shared" si="258"/>
        <v>314600</v>
      </c>
      <c r="AT1616" s="44">
        <f t="shared" si="259"/>
        <v>314600</v>
      </c>
      <c r="AU1616" s="44">
        <f t="shared" si="260"/>
        <v>314600</v>
      </c>
      <c r="AV1616" s="45" t="b">
        <f t="shared" si="261"/>
        <v>1</v>
      </c>
      <c r="AW1616" s="45" t="b">
        <f t="shared" si="262"/>
        <v>1</v>
      </c>
      <c r="AX1616" s="45"/>
    </row>
    <row r="1617" spans="1:51" s="36" customFormat="1" ht="27.75" customHeight="1" x14ac:dyDescent="0.15">
      <c r="A1617" s="36" t="str">
        <f t="shared" si="254"/>
        <v>FARMACERES S A201113910</v>
      </c>
      <c r="B1617" s="36" t="b">
        <f>+A1617='[1]Anexo 9'!A1617</f>
        <v>1</v>
      </c>
      <c r="C1617" s="18">
        <v>900231137</v>
      </c>
      <c r="D1617" s="18" t="s">
        <v>1034</v>
      </c>
      <c r="E1617" s="15" t="s">
        <v>98</v>
      </c>
      <c r="F1617" s="15" t="s">
        <v>683</v>
      </c>
      <c r="G1617" s="15">
        <f>+VLOOKUP(F1617,[3]Sheet1!$E$3:$G$74,3,FALSE)</f>
        <v>7</v>
      </c>
      <c r="H1617" s="15">
        <f>+VLOOKUP(D1617&amp;F1617,'TD para paquetes'!$E$3:$I$441,5,FALSE)</f>
        <v>7</v>
      </c>
      <c r="I1617" s="15" t="s">
        <v>1025</v>
      </c>
      <c r="J1617" s="15">
        <v>10</v>
      </c>
      <c r="K1617" s="15">
        <v>10</v>
      </c>
      <c r="L1617" s="15">
        <v>201113910</v>
      </c>
      <c r="M1617" s="15" t="s">
        <v>698</v>
      </c>
      <c r="N1617" s="15" t="s">
        <v>101</v>
      </c>
      <c r="O1617" s="18" t="s">
        <v>4661</v>
      </c>
      <c r="P1617" s="22" t="s">
        <v>73</v>
      </c>
      <c r="Q1617" s="15" t="s">
        <v>101</v>
      </c>
      <c r="R1617" s="18" t="s">
        <v>1281</v>
      </c>
      <c r="S1617" s="22" t="b">
        <f t="shared" si="263"/>
        <v>0</v>
      </c>
      <c r="T1617" s="18" t="s">
        <v>103</v>
      </c>
      <c r="U1617" s="18" t="s">
        <v>3154</v>
      </c>
      <c r="V1617" s="15" t="s">
        <v>686</v>
      </c>
      <c r="W1617" s="18" t="s">
        <v>1043</v>
      </c>
      <c r="X1617" s="18"/>
      <c r="Y1617" s="15" t="s">
        <v>73</v>
      </c>
      <c r="Z1617" s="18" t="s">
        <v>1043</v>
      </c>
      <c r="AA1617" s="18" t="s">
        <v>71</v>
      </c>
      <c r="AB1617" s="18" t="s">
        <v>7165</v>
      </c>
      <c r="AC1617" s="67" t="str">
        <f>+VLOOKUP("*"&amp;L1617&amp;"*",'[2]REGISTROS SANITARIOS'!$D$1345:$E$1381,2,FALSE)</f>
        <v>SI</v>
      </c>
      <c r="AD1617" s="22" t="s">
        <v>1025</v>
      </c>
      <c r="AE1617" s="16">
        <v>44560</v>
      </c>
      <c r="AF1617" s="34" t="s">
        <v>73</v>
      </c>
      <c r="AG1617" s="24" t="s">
        <v>1049</v>
      </c>
      <c r="AH1617" s="18" t="s">
        <v>1049</v>
      </c>
      <c r="AI1617" s="18" t="s">
        <v>53</v>
      </c>
      <c r="AJ1617" s="17">
        <v>275</v>
      </c>
      <c r="AK1617" s="25">
        <v>275</v>
      </c>
      <c r="AL1617" s="25">
        <v>600</v>
      </c>
      <c r="AM1617" s="35">
        <v>0</v>
      </c>
      <c r="AN1617" s="49">
        <f t="shared" si="255"/>
        <v>165000</v>
      </c>
      <c r="AO1617" s="18" t="s">
        <v>8264</v>
      </c>
      <c r="AP1617" s="15" t="s">
        <v>1049</v>
      </c>
      <c r="AQ1617" s="43" t="str">
        <f t="shared" si="256"/>
        <v>SI</v>
      </c>
      <c r="AR1617" s="44">
        <f t="shared" si="257"/>
        <v>165000</v>
      </c>
      <c r="AS1617" s="44">
        <f t="shared" si="258"/>
        <v>165000</v>
      </c>
      <c r="AT1617" s="44">
        <f t="shared" si="259"/>
        <v>165000</v>
      </c>
      <c r="AU1617" s="44">
        <f t="shared" si="260"/>
        <v>165000</v>
      </c>
      <c r="AV1617" s="45" t="b">
        <f t="shared" si="261"/>
        <v>1</v>
      </c>
      <c r="AW1617" s="45" t="b">
        <f t="shared" si="262"/>
        <v>1</v>
      </c>
      <c r="AX1617" s="45"/>
    </row>
    <row r="1618" spans="1:51" s="36" customFormat="1" ht="27.75" customHeight="1" x14ac:dyDescent="0.15">
      <c r="A1618" s="36" t="str">
        <f t="shared" si="254"/>
        <v>GEOMETRIAS PLASTICAS201070708</v>
      </c>
      <c r="B1618" s="36" t="b">
        <f>+A1618='[1]Anexo 9'!A1618</f>
        <v>1</v>
      </c>
      <c r="C1618" s="18">
        <v>900975383</v>
      </c>
      <c r="D1618" s="18" t="s">
        <v>3862</v>
      </c>
      <c r="E1618" s="15" t="s">
        <v>98</v>
      </c>
      <c r="F1618" s="15" t="s">
        <v>252</v>
      </c>
      <c r="G1618" s="15">
        <f>+VLOOKUP(F1618,[3]Sheet1!$E$3:$G$74,3,FALSE)</f>
        <v>4</v>
      </c>
      <c r="H1618" s="15">
        <f>+VLOOKUP(D1618&amp;F1618,'TD para paquetes'!$E$3:$I$441,5,FALSE)</f>
        <v>4</v>
      </c>
      <c r="I1618" s="15" t="s">
        <v>1025</v>
      </c>
      <c r="J1618" s="15">
        <v>3</v>
      </c>
      <c r="K1618" s="15">
        <v>3</v>
      </c>
      <c r="L1618" s="15">
        <v>201070708</v>
      </c>
      <c r="M1618" s="15" t="s">
        <v>253</v>
      </c>
      <c r="N1618" s="15" t="s">
        <v>254</v>
      </c>
      <c r="O1618" s="18" t="s">
        <v>4662</v>
      </c>
      <c r="P1618" s="22" t="s">
        <v>3841</v>
      </c>
      <c r="Q1618" s="15" t="s">
        <v>256</v>
      </c>
      <c r="R1618" s="18" t="s">
        <v>3023</v>
      </c>
      <c r="S1618" s="22" t="s">
        <v>73</v>
      </c>
      <c r="T1618" s="18"/>
      <c r="U1618" s="18" t="s">
        <v>3025</v>
      </c>
      <c r="V1618" s="15" t="s">
        <v>257</v>
      </c>
      <c r="W1618" s="18" t="s">
        <v>312</v>
      </c>
      <c r="X1618" s="18"/>
      <c r="Y1618" s="15" t="s">
        <v>73</v>
      </c>
      <c r="Z1618" s="18" t="s">
        <v>7166</v>
      </c>
      <c r="AA1618" s="18"/>
      <c r="AB1618" s="18" t="s">
        <v>7167</v>
      </c>
      <c r="AC1618" s="67" t="str">
        <f>+VLOOKUP("*"&amp;L1618&amp;"*",'[2]REGISTROS SANITARIOS'!$D$1382:$E$1383,2,FALSE)</f>
        <v>SI</v>
      </c>
      <c r="AD1618" s="22" t="s">
        <v>1025</v>
      </c>
      <c r="AE1618" s="16">
        <v>45369</v>
      </c>
      <c r="AF1618" s="34" t="s">
        <v>73</v>
      </c>
      <c r="AG1618" s="24"/>
      <c r="AH1618" s="18"/>
      <c r="AI1618" s="18"/>
      <c r="AJ1618" s="17">
        <v>495000</v>
      </c>
      <c r="AK1618" s="25">
        <v>495000</v>
      </c>
      <c r="AL1618" s="25">
        <v>1180</v>
      </c>
      <c r="AM1618" s="35">
        <v>0.19</v>
      </c>
      <c r="AN1618" s="49">
        <f t="shared" si="255"/>
        <v>695079000</v>
      </c>
      <c r="AO1618" s="18"/>
      <c r="AP1618" s="15"/>
      <c r="AQ1618" s="43" t="str">
        <f t="shared" si="256"/>
        <v>SI</v>
      </c>
      <c r="AR1618" s="44">
        <f t="shared" si="257"/>
        <v>695079000</v>
      </c>
      <c r="AS1618" s="44">
        <f t="shared" si="258"/>
        <v>584100000</v>
      </c>
      <c r="AT1618" s="44">
        <f t="shared" si="259"/>
        <v>584100000</v>
      </c>
      <c r="AU1618" s="44">
        <f t="shared" si="260"/>
        <v>695079000</v>
      </c>
      <c r="AV1618" s="45" t="b">
        <f t="shared" si="261"/>
        <v>1</v>
      </c>
      <c r="AW1618" s="45" t="b">
        <f t="shared" si="262"/>
        <v>0</v>
      </c>
      <c r="AX1618" s="45"/>
    </row>
    <row r="1619" spans="1:51" s="36" customFormat="1" ht="27.75" customHeight="1" x14ac:dyDescent="0.15">
      <c r="A1619" s="36" t="str">
        <f t="shared" si="254"/>
        <v>GEOMETRIAS PLASTICAS201070808</v>
      </c>
      <c r="B1619" s="36" t="b">
        <f>+A1619='[1]Anexo 9'!A1619</f>
        <v>1</v>
      </c>
      <c r="C1619" s="18">
        <v>900975383</v>
      </c>
      <c r="D1619" s="18" t="s">
        <v>3862</v>
      </c>
      <c r="E1619" s="15" t="s">
        <v>98</v>
      </c>
      <c r="F1619" s="15" t="s">
        <v>252</v>
      </c>
      <c r="G1619" s="15">
        <f>+VLOOKUP(F1619,[3]Sheet1!$E$3:$G$74,3,FALSE)</f>
        <v>4</v>
      </c>
      <c r="H1619" s="15">
        <f>+VLOOKUP(D1619&amp;F1619,'TD para paquetes'!$E$3:$I$441,5,FALSE)</f>
        <v>4</v>
      </c>
      <c r="I1619" s="15" t="s">
        <v>1025</v>
      </c>
      <c r="J1619" s="15">
        <v>3</v>
      </c>
      <c r="K1619" s="15">
        <v>3</v>
      </c>
      <c r="L1619" s="15">
        <v>201070808</v>
      </c>
      <c r="M1619" s="15" t="s">
        <v>262</v>
      </c>
      <c r="N1619" s="15" t="s">
        <v>254</v>
      </c>
      <c r="O1619" s="18" t="s">
        <v>4662</v>
      </c>
      <c r="P1619" s="22" t="s">
        <v>3841</v>
      </c>
      <c r="Q1619" s="15" t="s">
        <v>256</v>
      </c>
      <c r="R1619" s="18" t="s">
        <v>3023</v>
      </c>
      <c r="S1619" s="22" t="s">
        <v>73</v>
      </c>
      <c r="T1619" s="18"/>
      <c r="U1619" s="18" t="s">
        <v>3025</v>
      </c>
      <c r="V1619" s="15" t="s">
        <v>257</v>
      </c>
      <c r="W1619" s="18" t="s">
        <v>312</v>
      </c>
      <c r="X1619" s="18"/>
      <c r="Y1619" s="15" t="s">
        <v>73</v>
      </c>
      <c r="Z1619" s="18" t="s">
        <v>7166</v>
      </c>
      <c r="AA1619" s="18"/>
      <c r="AB1619" s="18" t="s">
        <v>7167</v>
      </c>
      <c r="AC1619" s="67" t="e">
        <f>+VLOOKUP("*"&amp;L1619&amp;"*",'[2]REGISTROS SANITARIOS'!$D$1382:$E$1383,2,FALSE)</f>
        <v>#N/A</v>
      </c>
      <c r="AD1619" s="22" t="s">
        <v>44</v>
      </c>
      <c r="AE1619" s="16">
        <v>45369</v>
      </c>
      <c r="AF1619" s="34" t="s">
        <v>73</v>
      </c>
      <c r="AG1619" s="24"/>
      <c r="AH1619" s="18"/>
      <c r="AI1619" s="18"/>
      <c r="AJ1619" s="17">
        <v>286000</v>
      </c>
      <c r="AK1619" s="25">
        <v>286000</v>
      </c>
      <c r="AL1619" s="25">
        <v>1180</v>
      </c>
      <c r="AM1619" s="35">
        <v>0.19</v>
      </c>
      <c r="AN1619" s="49">
        <f t="shared" si="255"/>
        <v>401601200</v>
      </c>
      <c r="AO1619" s="18"/>
      <c r="AP1619" s="15"/>
      <c r="AQ1619" s="43" t="str">
        <f t="shared" si="256"/>
        <v>SI</v>
      </c>
      <c r="AR1619" s="44">
        <f t="shared" si="257"/>
        <v>401601200</v>
      </c>
      <c r="AS1619" s="44">
        <f t="shared" si="258"/>
        <v>337480000</v>
      </c>
      <c r="AT1619" s="44">
        <f t="shared" si="259"/>
        <v>337480000</v>
      </c>
      <c r="AU1619" s="44">
        <f t="shared" si="260"/>
        <v>401601200</v>
      </c>
      <c r="AV1619" s="45" t="b">
        <f t="shared" si="261"/>
        <v>1</v>
      </c>
      <c r="AW1619" s="45" t="b">
        <f t="shared" si="262"/>
        <v>0</v>
      </c>
      <c r="AX1619" s="45"/>
    </row>
    <row r="1620" spans="1:51" s="36" customFormat="1" ht="27.75" customHeight="1" x14ac:dyDescent="0.15">
      <c r="A1620" s="36" t="str">
        <f t="shared" si="254"/>
        <v>GEOMETRIAS PLASTICAS201070908</v>
      </c>
      <c r="B1620" s="36" t="b">
        <f>+A1620='[1]Anexo 9'!A1620</f>
        <v>1</v>
      </c>
      <c r="C1620" s="18">
        <v>900975383</v>
      </c>
      <c r="D1620" s="18" t="s">
        <v>3862</v>
      </c>
      <c r="E1620" s="15" t="s">
        <v>98</v>
      </c>
      <c r="F1620" s="15" t="s">
        <v>252</v>
      </c>
      <c r="G1620" s="15">
        <f>+VLOOKUP(F1620,[3]Sheet1!$E$3:$G$74,3,FALSE)</f>
        <v>4</v>
      </c>
      <c r="H1620" s="15">
        <f>+VLOOKUP(D1620&amp;F1620,'TD para paquetes'!$E$3:$I$441,5,FALSE)</f>
        <v>4</v>
      </c>
      <c r="I1620" s="15" t="s">
        <v>1025</v>
      </c>
      <c r="J1620" s="15">
        <v>3</v>
      </c>
      <c r="K1620" s="15">
        <v>3</v>
      </c>
      <c r="L1620" s="15">
        <v>201070908</v>
      </c>
      <c r="M1620" s="15" t="s">
        <v>264</v>
      </c>
      <c r="N1620" s="15" t="s">
        <v>254</v>
      </c>
      <c r="O1620" s="18" t="s">
        <v>4662</v>
      </c>
      <c r="P1620" s="22" t="s">
        <v>3841</v>
      </c>
      <c r="Q1620" s="15" t="s">
        <v>256</v>
      </c>
      <c r="R1620" s="18" t="s">
        <v>3023</v>
      </c>
      <c r="S1620" s="22" t="s">
        <v>73</v>
      </c>
      <c r="T1620" s="18"/>
      <c r="U1620" s="18" t="s">
        <v>3025</v>
      </c>
      <c r="V1620" s="15" t="s">
        <v>257</v>
      </c>
      <c r="W1620" s="18" t="s">
        <v>312</v>
      </c>
      <c r="X1620" s="18"/>
      <c r="Y1620" s="15" t="s">
        <v>73</v>
      </c>
      <c r="Z1620" s="18" t="s">
        <v>7166</v>
      </c>
      <c r="AA1620" s="18"/>
      <c r="AB1620" s="18" t="s">
        <v>7167</v>
      </c>
      <c r="AC1620" s="67" t="e">
        <f>+VLOOKUP("*"&amp;L1620&amp;"*",'[2]REGISTROS SANITARIOS'!$D$1382:$E$1383,2,FALSE)</f>
        <v>#N/A</v>
      </c>
      <c r="AD1620" s="22" t="s">
        <v>44</v>
      </c>
      <c r="AE1620" s="16">
        <v>45369</v>
      </c>
      <c r="AF1620" s="34" t="s">
        <v>73</v>
      </c>
      <c r="AG1620" s="24"/>
      <c r="AH1620" s="18"/>
      <c r="AI1620" s="18"/>
      <c r="AJ1620" s="17">
        <v>38500</v>
      </c>
      <c r="AK1620" s="25">
        <v>38500</v>
      </c>
      <c r="AL1620" s="25">
        <v>1180</v>
      </c>
      <c r="AM1620" s="35">
        <v>0.19</v>
      </c>
      <c r="AN1620" s="49">
        <f t="shared" si="255"/>
        <v>54061700</v>
      </c>
      <c r="AO1620" s="18"/>
      <c r="AP1620" s="15"/>
      <c r="AQ1620" s="43" t="str">
        <f t="shared" si="256"/>
        <v>SI</v>
      </c>
      <c r="AR1620" s="44">
        <f t="shared" si="257"/>
        <v>54061700</v>
      </c>
      <c r="AS1620" s="44">
        <f t="shared" si="258"/>
        <v>45430000</v>
      </c>
      <c r="AT1620" s="44">
        <f t="shared" si="259"/>
        <v>45430000</v>
      </c>
      <c r="AU1620" s="44">
        <f t="shared" si="260"/>
        <v>54061700</v>
      </c>
      <c r="AV1620" s="45" t="b">
        <f t="shared" si="261"/>
        <v>1</v>
      </c>
      <c r="AW1620" s="45" t="b">
        <f t="shared" si="262"/>
        <v>0</v>
      </c>
      <c r="AX1620" s="45"/>
    </row>
    <row r="1621" spans="1:51" s="36" customFormat="1" ht="27.75" customHeight="1" x14ac:dyDescent="0.15">
      <c r="A1621" s="36" t="str">
        <f t="shared" si="254"/>
        <v>GEOMETRIAS PLASTICAS201071608</v>
      </c>
      <c r="B1621" s="36" t="b">
        <f>+A1621='[1]Anexo 9'!A1621</f>
        <v>1</v>
      </c>
      <c r="C1621" s="18">
        <v>900975383</v>
      </c>
      <c r="D1621" s="18" t="s">
        <v>3862</v>
      </c>
      <c r="E1621" s="15" t="s">
        <v>98</v>
      </c>
      <c r="F1621" s="15" t="s">
        <v>252</v>
      </c>
      <c r="G1621" s="15">
        <f>+VLOOKUP(F1621,[3]Sheet1!$E$3:$G$74,3,FALSE)</f>
        <v>4</v>
      </c>
      <c r="H1621" s="15">
        <f>+VLOOKUP(D1621&amp;F1621,'TD para paquetes'!$E$3:$I$441,5,FALSE)</f>
        <v>4</v>
      </c>
      <c r="I1621" s="15" t="s">
        <v>1025</v>
      </c>
      <c r="J1621" s="15">
        <v>3</v>
      </c>
      <c r="K1621" s="15">
        <v>3</v>
      </c>
      <c r="L1621" s="15">
        <v>201071608</v>
      </c>
      <c r="M1621" s="15" t="s">
        <v>266</v>
      </c>
      <c r="N1621" s="15" t="s">
        <v>254</v>
      </c>
      <c r="O1621" s="18" t="s">
        <v>4662</v>
      </c>
      <c r="P1621" s="22" t="s">
        <v>3841</v>
      </c>
      <c r="Q1621" s="15" t="s">
        <v>256</v>
      </c>
      <c r="R1621" s="18" t="s">
        <v>3023</v>
      </c>
      <c r="S1621" s="22" t="s">
        <v>73</v>
      </c>
      <c r="T1621" s="18"/>
      <c r="U1621" s="18" t="s">
        <v>3025</v>
      </c>
      <c r="V1621" s="15" t="s">
        <v>257</v>
      </c>
      <c r="W1621" s="18" t="s">
        <v>312</v>
      </c>
      <c r="X1621" s="18"/>
      <c r="Y1621" s="15" t="s">
        <v>73</v>
      </c>
      <c r="Z1621" s="18" t="s">
        <v>7166</v>
      </c>
      <c r="AA1621" s="18"/>
      <c r="AB1621" s="18" t="s">
        <v>7167</v>
      </c>
      <c r="AC1621" s="67" t="e">
        <f>+VLOOKUP("*"&amp;L1621&amp;"*",'[2]REGISTROS SANITARIOS'!$D$1382:$E$1383,2,FALSE)</f>
        <v>#N/A</v>
      </c>
      <c r="AD1621" s="22" t="s">
        <v>44</v>
      </c>
      <c r="AE1621" s="16">
        <v>45369</v>
      </c>
      <c r="AF1621" s="34" t="s">
        <v>73</v>
      </c>
      <c r="AG1621" s="24"/>
      <c r="AH1621" s="18"/>
      <c r="AI1621" s="18"/>
      <c r="AJ1621" s="17">
        <v>132000</v>
      </c>
      <c r="AK1621" s="25">
        <v>132000</v>
      </c>
      <c r="AL1621" s="25">
        <v>1180</v>
      </c>
      <c r="AM1621" s="35">
        <v>0.19</v>
      </c>
      <c r="AN1621" s="49">
        <f t="shared" si="255"/>
        <v>185354400</v>
      </c>
      <c r="AO1621" s="18"/>
      <c r="AP1621" s="15"/>
      <c r="AQ1621" s="43" t="str">
        <f t="shared" si="256"/>
        <v>SI</v>
      </c>
      <c r="AR1621" s="44">
        <f t="shared" si="257"/>
        <v>185354400</v>
      </c>
      <c r="AS1621" s="44">
        <f t="shared" si="258"/>
        <v>155760000</v>
      </c>
      <c r="AT1621" s="44">
        <f t="shared" si="259"/>
        <v>155760000</v>
      </c>
      <c r="AU1621" s="44">
        <f t="shared" si="260"/>
        <v>185354400</v>
      </c>
      <c r="AV1621" s="45" t="b">
        <f t="shared" si="261"/>
        <v>1</v>
      </c>
      <c r="AW1621" s="45" t="b">
        <f t="shared" si="262"/>
        <v>0</v>
      </c>
      <c r="AX1621" s="45"/>
    </row>
    <row r="1622" spans="1:51" s="36" customFormat="1" ht="27.75" customHeight="1" x14ac:dyDescent="0.15">
      <c r="A1622" s="36" t="str">
        <f t="shared" si="254"/>
        <v>HOSPITECNICA SAS201132010</v>
      </c>
      <c r="B1622" s="36" t="b">
        <f>+A1622='[1]Anexo 9'!A1622</f>
        <v>1</v>
      </c>
      <c r="C1622" s="18">
        <v>830131869</v>
      </c>
      <c r="D1622" s="18" t="s">
        <v>8313</v>
      </c>
      <c r="E1622" s="15" t="s">
        <v>98</v>
      </c>
      <c r="F1622" s="15" t="s">
        <v>337</v>
      </c>
      <c r="G1622" s="15">
        <f>+VLOOKUP(F1622,[3]Sheet1!$E$3:$G$74,3,FALSE)</f>
        <v>5</v>
      </c>
      <c r="H1622" s="15">
        <f>+VLOOKUP(D1622&amp;F1622,'TD para paquetes'!$E$3:$I$441,5,FALSE)</f>
        <v>5</v>
      </c>
      <c r="I1622" s="15" t="s">
        <v>1025</v>
      </c>
      <c r="J1622" s="15">
        <v>10</v>
      </c>
      <c r="K1622" s="15">
        <v>9</v>
      </c>
      <c r="L1622" s="15">
        <v>201132010</v>
      </c>
      <c r="M1622" s="15" t="s">
        <v>338</v>
      </c>
      <c r="N1622" s="15" t="s">
        <v>101</v>
      </c>
      <c r="O1622" s="18" t="s">
        <v>8318</v>
      </c>
      <c r="P1622" s="22" t="s">
        <v>3841</v>
      </c>
      <c r="Q1622" s="15" t="s">
        <v>101</v>
      </c>
      <c r="R1622" s="18" t="s">
        <v>103</v>
      </c>
      <c r="S1622" s="22" t="s">
        <v>73</v>
      </c>
      <c r="T1622" s="18" t="s">
        <v>1049</v>
      </c>
      <c r="U1622" s="18" t="s">
        <v>103</v>
      </c>
      <c r="V1622" s="15" t="s">
        <v>340</v>
      </c>
      <c r="W1622" s="18" t="s">
        <v>8613</v>
      </c>
      <c r="X1622" s="18"/>
      <c r="Y1622" s="15" t="s">
        <v>68</v>
      </c>
      <c r="Z1622" s="18" t="s">
        <v>8647</v>
      </c>
      <c r="AA1622" s="18" t="s">
        <v>119</v>
      </c>
      <c r="AB1622" s="18" t="s">
        <v>8648</v>
      </c>
      <c r="AC1622" s="67" t="str">
        <f>+VLOOKUP("*"&amp;L1622&amp;"*",'[2]REGISTROS SANITARIOS'!$D$1384:$E$1419,2,FALSE)</f>
        <v>SI</v>
      </c>
      <c r="AD1622" s="22" t="s">
        <v>1025</v>
      </c>
      <c r="AE1622" s="16">
        <v>46651</v>
      </c>
      <c r="AF1622" s="34" t="s">
        <v>73</v>
      </c>
      <c r="AG1622" s="24" t="s">
        <v>1049</v>
      </c>
      <c r="AH1622" s="18" t="s">
        <v>1049</v>
      </c>
      <c r="AI1622" s="18" t="s">
        <v>1405</v>
      </c>
      <c r="AJ1622" s="17">
        <v>5.5</v>
      </c>
      <c r="AK1622" s="25">
        <v>6</v>
      </c>
      <c r="AL1622" s="25">
        <v>63000</v>
      </c>
      <c r="AM1622" s="35">
        <v>0.19</v>
      </c>
      <c r="AN1622" s="49">
        <f t="shared" si="255"/>
        <v>449820</v>
      </c>
      <c r="AO1622" s="18" t="s">
        <v>1049</v>
      </c>
      <c r="AP1622" s="15" t="s">
        <v>1049</v>
      </c>
      <c r="AQ1622" s="43" t="str">
        <f t="shared" si="256"/>
        <v>MAYOR</v>
      </c>
      <c r="AR1622" s="44">
        <f t="shared" si="257"/>
        <v>412335</v>
      </c>
      <c r="AS1622" s="44">
        <f t="shared" si="258"/>
        <v>346500</v>
      </c>
      <c r="AT1622" s="44">
        <f t="shared" si="259"/>
        <v>378000</v>
      </c>
      <c r="AU1622" s="44">
        <f t="shared" si="260"/>
        <v>449820</v>
      </c>
      <c r="AV1622" s="45" t="b">
        <f t="shared" si="261"/>
        <v>1</v>
      </c>
      <c r="AW1622" s="45" t="b">
        <f t="shared" si="262"/>
        <v>0</v>
      </c>
      <c r="AX1622" s="45"/>
    </row>
    <row r="1623" spans="1:51" s="36" customFormat="1" ht="27.75" customHeight="1" x14ac:dyDescent="0.15">
      <c r="A1623" s="36" t="str">
        <f t="shared" si="254"/>
        <v>HOSPITECNICA SAS201132210</v>
      </c>
      <c r="B1623" s="36" t="b">
        <f>+A1623='[1]Anexo 9'!A1623</f>
        <v>1</v>
      </c>
      <c r="C1623" s="18">
        <v>830131869</v>
      </c>
      <c r="D1623" s="18" t="s">
        <v>8313</v>
      </c>
      <c r="E1623" s="15" t="s">
        <v>98</v>
      </c>
      <c r="F1623" s="15" t="s">
        <v>337</v>
      </c>
      <c r="G1623" s="15">
        <f>+VLOOKUP(F1623,[3]Sheet1!$E$3:$G$74,3,FALSE)</f>
        <v>5</v>
      </c>
      <c r="H1623" s="15">
        <f>+VLOOKUP(D1623&amp;F1623,'TD para paquetes'!$E$3:$I$441,5,FALSE)</f>
        <v>5</v>
      </c>
      <c r="I1623" s="15" t="s">
        <v>1025</v>
      </c>
      <c r="J1623" s="15">
        <v>10</v>
      </c>
      <c r="K1623" s="15">
        <v>9</v>
      </c>
      <c r="L1623" s="15">
        <v>201132210</v>
      </c>
      <c r="M1623" s="15" t="s">
        <v>342</v>
      </c>
      <c r="N1623" s="15" t="s">
        <v>101</v>
      </c>
      <c r="O1623" s="18" t="s">
        <v>8319</v>
      </c>
      <c r="P1623" s="22" t="s">
        <v>3841</v>
      </c>
      <c r="Q1623" s="15" t="s">
        <v>101</v>
      </c>
      <c r="R1623" s="18" t="s">
        <v>103</v>
      </c>
      <c r="S1623" s="22" t="s">
        <v>73</v>
      </c>
      <c r="T1623" s="18" t="s">
        <v>43</v>
      </c>
      <c r="U1623" s="18" t="s">
        <v>103</v>
      </c>
      <c r="V1623" s="15" t="s">
        <v>340</v>
      </c>
      <c r="W1623" s="18" t="s">
        <v>8613</v>
      </c>
      <c r="X1623" s="18"/>
      <c r="Y1623" s="15" t="s">
        <v>68</v>
      </c>
      <c r="Z1623" s="18" t="s">
        <v>8647</v>
      </c>
      <c r="AA1623" s="18" t="s">
        <v>119</v>
      </c>
      <c r="AB1623" s="18" t="s">
        <v>8648</v>
      </c>
      <c r="AC1623" s="67" t="str">
        <f>+VLOOKUP("*"&amp;L1623&amp;"*",'[2]REGISTROS SANITARIOS'!$D$1384:$E$1419,2,FALSE)</f>
        <v>SI</v>
      </c>
      <c r="AD1623" s="22" t="s">
        <v>1025</v>
      </c>
      <c r="AE1623" s="16">
        <v>46651</v>
      </c>
      <c r="AF1623" s="34" t="s">
        <v>73</v>
      </c>
      <c r="AG1623" s="24" t="s">
        <v>1049</v>
      </c>
      <c r="AH1623" s="18" t="s">
        <v>1049</v>
      </c>
      <c r="AI1623" s="18" t="s">
        <v>1405</v>
      </c>
      <c r="AJ1623" s="17">
        <v>2.75</v>
      </c>
      <c r="AK1623" s="25">
        <v>3</v>
      </c>
      <c r="AL1623" s="25">
        <v>63000</v>
      </c>
      <c r="AM1623" s="35">
        <v>0.19</v>
      </c>
      <c r="AN1623" s="49">
        <f t="shared" si="255"/>
        <v>224910</v>
      </c>
      <c r="AO1623" s="18" t="s">
        <v>1049</v>
      </c>
      <c r="AP1623" s="15"/>
      <c r="AQ1623" s="43" t="str">
        <f t="shared" si="256"/>
        <v>MAYOR</v>
      </c>
      <c r="AR1623" s="44">
        <f t="shared" si="257"/>
        <v>206167.5</v>
      </c>
      <c r="AS1623" s="44">
        <f t="shared" si="258"/>
        <v>173250</v>
      </c>
      <c r="AT1623" s="44">
        <f t="shared" si="259"/>
        <v>189000</v>
      </c>
      <c r="AU1623" s="44">
        <f t="shared" si="260"/>
        <v>224910</v>
      </c>
      <c r="AV1623" s="45" t="b">
        <f t="shared" si="261"/>
        <v>1</v>
      </c>
      <c r="AW1623" s="45" t="b">
        <f t="shared" si="262"/>
        <v>0</v>
      </c>
      <c r="AX1623" s="45"/>
    </row>
    <row r="1624" spans="1:51" s="36" customFormat="1" ht="27.75" customHeight="1" x14ac:dyDescent="0.15">
      <c r="A1624" s="36" t="str">
        <f t="shared" si="254"/>
        <v>HOSPITECNICA SAS201132320</v>
      </c>
      <c r="B1624" s="36" t="b">
        <f>+A1624='[1]Anexo 9'!A1624</f>
        <v>1</v>
      </c>
      <c r="C1624" s="18">
        <v>830131869</v>
      </c>
      <c r="D1624" s="18" t="s">
        <v>8313</v>
      </c>
      <c r="E1624" s="15" t="s">
        <v>98</v>
      </c>
      <c r="F1624" s="15" t="s">
        <v>326</v>
      </c>
      <c r="G1624" s="15">
        <f>+VLOOKUP(F1624,[3]Sheet1!$E$3:$G$74,3,FALSE)</f>
        <v>4</v>
      </c>
      <c r="H1624" s="15">
        <f>+VLOOKUP(D1624&amp;F1624,'TD para paquetes'!$E$3:$I$441,5,FALSE)</f>
        <v>4</v>
      </c>
      <c r="I1624" s="15" t="s">
        <v>1025</v>
      </c>
      <c r="J1624" s="15">
        <v>10</v>
      </c>
      <c r="K1624" s="15">
        <v>10</v>
      </c>
      <c r="L1624" s="15">
        <v>201132320</v>
      </c>
      <c r="M1624" s="15" t="s">
        <v>327</v>
      </c>
      <c r="N1624" s="15" t="s">
        <v>101</v>
      </c>
      <c r="O1624" s="18" t="s">
        <v>8320</v>
      </c>
      <c r="P1624" s="22" t="s">
        <v>73</v>
      </c>
      <c r="Q1624" s="15" t="s">
        <v>101</v>
      </c>
      <c r="R1624" s="18" t="s">
        <v>103</v>
      </c>
      <c r="S1624" s="22" t="s">
        <v>73</v>
      </c>
      <c r="T1624" s="18" t="s">
        <v>43</v>
      </c>
      <c r="U1624" s="18" t="s">
        <v>103</v>
      </c>
      <c r="V1624" s="15"/>
      <c r="W1624" s="18" t="s">
        <v>8613</v>
      </c>
      <c r="X1624" s="18"/>
      <c r="Y1624" s="15" t="s">
        <v>73</v>
      </c>
      <c r="Z1624" s="18" t="s">
        <v>8647</v>
      </c>
      <c r="AA1624" s="18" t="s">
        <v>119</v>
      </c>
      <c r="AB1624" s="18" t="s">
        <v>8648</v>
      </c>
      <c r="AC1624" s="67" t="str">
        <f>+VLOOKUP("*"&amp;L1624&amp;"*",'[2]REGISTROS SANITARIOS'!$D$1384:$E$1419,2,FALSE)</f>
        <v>SI</v>
      </c>
      <c r="AD1624" s="22" t="s">
        <v>1025</v>
      </c>
      <c r="AE1624" s="16">
        <v>46651</v>
      </c>
      <c r="AF1624" s="34" t="s">
        <v>73</v>
      </c>
      <c r="AG1624" s="24" t="s">
        <v>1049</v>
      </c>
      <c r="AH1624" s="18" t="s">
        <v>1049</v>
      </c>
      <c r="AI1624" s="18" t="s">
        <v>1405</v>
      </c>
      <c r="AJ1624" s="17">
        <v>5.5</v>
      </c>
      <c r="AK1624" s="25">
        <v>6</v>
      </c>
      <c r="AL1624" s="25">
        <v>19500</v>
      </c>
      <c r="AM1624" s="35">
        <v>0.19</v>
      </c>
      <c r="AN1624" s="49">
        <f t="shared" si="255"/>
        <v>139230</v>
      </c>
      <c r="AO1624" s="18" t="s">
        <v>1049</v>
      </c>
      <c r="AP1624" s="15"/>
      <c r="AQ1624" s="43" t="str">
        <f t="shared" si="256"/>
        <v>MAYOR</v>
      </c>
      <c r="AR1624" s="44">
        <f t="shared" si="257"/>
        <v>127627.5</v>
      </c>
      <c r="AS1624" s="44">
        <f t="shared" si="258"/>
        <v>107250</v>
      </c>
      <c r="AT1624" s="44">
        <f t="shared" si="259"/>
        <v>117000</v>
      </c>
      <c r="AU1624" s="44">
        <f t="shared" si="260"/>
        <v>139230</v>
      </c>
      <c r="AV1624" s="45" t="b">
        <f t="shared" si="261"/>
        <v>1</v>
      </c>
      <c r="AW1624" s="45" t="b">
        <f t="shared" si="262"/>
        <v>0</v>
      </c>
      <c r="AX1624" s="45"/>
    </row>
    <row r="1625" spans="1:51" s="36" customFormat="1" ht="27.75" customHeight="1" x14ac:dyDescent="0.15">
      <c r="A1625" s="36" t="str">
        <f t="shared" si="254"/>
        <v>HOSPITECNICA SAS201132330</v>
      </c>
      <c r="B1625" s="36" t="b">
        <f>+A1625='[1]Anexo 9'!A1625</f>
        <v>1</v>
      </c>
      <c r="C1625" s="18">
        <v>830131869</v>
      </c>
      <c r="D1625" s="18" t="s">
        <v>8313</v>
      </c>
      <c r="E1625" s="15" t="s">
        <v>98</v>
      </c>
      <c r="F1625" s="15" t="s">
        <v>326</v>
      </c>
      <c r="G1625" s="15">
        <f>+VLOOKUP(F1625,[3]Sheet1!$E$3:$G$74,3,FALSE)</f>
        <v>4</v>
      </c>
      <c r="H1625" s="15">
        <f>+VLOOKUP(D1625&amp;F1625,'TD para paquetes'!$E$3:$I$441,5,FALSE)</f>
        <v>4</v>
      </c>
      <c r="I1625" s="15" t="s">
        <v>1025</v>
      </c>
      <c r="J1625" s="15">
        <v>10</v>
      </c>
      <c r="K1625" s="15">
        <v>10</v>
      </c>
      <c r="L1625" s="15">
        <v>201132330</v>
      </c>
      <c r="M1625" s="15" t="s">
        <v>331</v>
      </c>
      <c r="N1625" s="15" t="s">
        <v>101</v>
      </c>
      <c r="O1625" s="18" t="s">
        <v>8321</v>
      </c>
      <c r="P1625" s="22" t="s">
        <v>73</v>
      </c>
      <c r="Q1625" s="15" t="s">
        <v>101</v>
      </c>
      <c r="R1625" s="18" t="s">
        <v>103</v>
      </c>
      <c r="S1625" s="22" t="s">
        <v>73</v>
      </c>
      <c r="T1625" s="18" t="s">
        <v>1049</v>
      </c>
      <c r="U1625" s="18" t="s">
        <v>103</v>
      </c>
      <c r="V1625" s="15"/>
      <c r="W1625" s="18" t="s">
        <v>8613</v>
      </c>
      <c r="X1625" s="18"/>
      <c r="Y1625" s="15" t="s">
        <v>73</v>
      </c>
      <c r="Z1625" s="18" t="s">
        <v>8647</v>
      </c>
      <c r="AA1625" s="18" t="s">
        <v>119</v>
      </c>
      <c r="AB1625" s="18" t="s">
        <v>8648</v>
      </c>
      <c r="AC1625" s="67" t="str">
        <f>+VLOOKUP("*"&amp;L1625&amp;"*",'[2]REGISTROS SANITARIOS'!$D$1384:$E$1419,2,FALSE)</f>
        <v>SI</v>
      </c>
      <c r="AD1625" s="22" t="s">
        <v>1025</v>
      </c>
      <c r="AE1625" s="16">
        <v>46651</v>
      </c>
      <c r="AF1625" s="34" t="s">
        <v>73</v>
      </c>
      <c r="AG1625" s="24" t="s">
        <v>1049</v>
      </c>
      <c r="AH1625" s="18" t="s">
        <v>1049</v>
      </c>
      <c r="AI1625" s="18" t="s">
        <v>1405</v>
      </c>
      <c r="AJ1625" s="17">
        <v>11</v>
      </c>
      <c r="AK1625" s="25">
        <v>11</v>
      </c>
      <c r="AL1625" s="25">
        <v>19500</v>
      </c>
      <c r="AM1625" s="35">
        <v>0.19</v>
      </c>
      <c r="AN1625" s="49">
        <f t="shared" si="255"/>
        <v>255255</v>
      </c>
      <c r="AO1625" s="18" t="s">
        <v>1049</v>
      </c>
      <c r="AP1625" s="15"/>
      <c r="AQ1625" s="43" t="str">
        <f t="shared" si="256"/>
        <v>SI</v>
      </c>
      <c r="AR1625" s="44">
        <f t="shared" si="257"/>
        <v>255255</v>
      </c>
      <c r="AS1625" s="44">
        <f t="shared" si="258"/>
        <v>214500</v>
      </c>
      <c r="AT1625" s="44">
        <f t="shared" si="259"/>
        <v>214500</v>
      </c>
      <c r="AU1625" s="44">
        <f t="shared" si="260"/>
        <v>255255</v>
      </c>
      <c r="AV1625" s="45" t="b">
        <f t="shared" si="261"/>
        <v>1</v>
      </c>
      <c r="AW1625" s="45" t="b">
        <f t="shared" si="262"/>
        <v>0</v>
      </c>
      <c r="AX1625" s="45"/>
    </row>
    <row r="1626" spans="1:51" s="36" customFormat="1" ht="27.75" customHeight="1" x14ac:dyDescent="0.15">
      <c r="A1626" s="36" t="str">
        <f t="shared" si="254"/>
        <v>HOSPITECNICA SAS201132340</v>
      </c>
      <c r="B1626" s="36" t="b">
        <f>+A1626='[1]Anexo 9'!A1626</f>
        <v>1</v>
      </c>
      <c r="C1626" s="18">
        <v>830131869</v>
      </c>
      <c r="D1626" s="18" t="s">
        <v>8313</v>
      </c>
      <c r="E1626" s="15" t="s">
        <v>98</v>
      </c>
      <c r="F1626" s="15" t="s">
        <v>326</v>
      </c>
      <c r="G1626" s="15">
        <f>+VLOOKUP(F1626,[3]Sheet1!$E$3:$G$74,3,FALSE)</f>
        <v>4</v>
      </c>
      <c r="H1626" s="15">
        <f>+VLOOKUP(D1626&amp;F1626,'TD para paquetes'!$E$3:$I$441,5,FALSE)</f>
        <v>4</v>
      </c>
      <c r="I1626" s="15" t="s">
        <v>1025</v>
      </c>
      <c r="J1626" s="15">
        <v>10</v>
      </c>
      <c r="K1626" s="15">
        <v>10</v>
      </c>
      <c r="L1626" s="15">
        <v>201132340</v>
      </c>
      <c r="M1626" s="15" t="s">
        <v>333</v>
      </c>
      <c r="N1626" s="15" t="s">
        <v>101</v>
      </c>
      <c r="O1626" s="18" t="s">
        <v>8322</v>
      </c>
      <c r="P1626" s="22" t="s">
        <v>73</v>
      </c>
      <c r="Q1626" s="15" t="s">
        <v>101</v>
      </c>
      <c r="R1626" s="18" t="s">
        <v>103</v>
      </c>
      <c r="S1626" s="22" t="s">
        <v>73</v>
      </c>
      <c r="T1626" s="18" t="s">
        <v>1049</v>
      </c>
      <c r="U1626" s="18" t="s">
        <v>103</v>
      </c>
      <c r="V1626" s="15"/>
      <c r="W1626" s="18" t="s">
        <v>8613</v>
      </c>
      <c r="X1626" s="18"/>
      <c r="Y1626" s="15" t="s">
        <v>73</v>
      </c>
      <c r="Z1626" s="18" t="s">
        <v>8647</v>
      </c>
      <c r="AA1626" s="18" t="s">
        <v>119</v>
      </c>
      <c r="AB1626" s="18" t="s">
        <v>8648</v>
      </c>
      <c r="AC1626" s="67" t="str">
        <f>+VLOOKUP("*"&amp;L1626&amp;"*",'[2]REGISTROS SANITARIOS'!$D$1384:$E$1419,2,FALSE)</f>
        <v>SI</v>
      </c>
      <c r="AD1626" s="22" t="s">
        <v>1025</v>
      </c>
      <c r="AE1626" s="16">
        <v>46651</v>
      </c>
      <c r="AF1626" s="34" t="s">
        <v>73</v>
      </c>
      <c r="AG1626" s="24" t="s">
        <v>1049</v>
      </c>
      <c r="AH1626" s="18" t="s">
        <v>1049</v>
      </c>
      <c r="AI1626" s="18" t="s">
        <v>1405</v>
      </c>
      <c r="AJ1626" s="17">
        <v>11</v>
      </c>
      <c r="AK1626" s="25">
        <v>11</v>
      </c>
      <c r="AL1626" s="25">
        <v>19500</v>
      </c>
      <c r="AM1626" s="35">
        <v>0.19</v>
      </c>
      <c r="AN1626" s="49">
        <f t="shared" si="255"/>
        <v>255255</v>
      </c>
      <c r="AO1626" s="18" t="s">
        <v>1049</v>
      </c>
      <c r="AP1626" s="15"/>
      <c r="AQ1626" s="43" t="str">
        <f t="shared" si="256"/>
        <v>SI</v>
      </c>
      <c r="AR1626" s="44">
        <f t="shared" si="257"/>
        <v>255255</v>
      </c>
      <c r="AS1626" s="44">
        <f t="shared" si="258"/>
        <v>214500</v>
      </c>
      <c r="AT1626" s="44">
        <f t="shared" si="259"/>
        <v>214500</v>
      </c>
      <c r="AU1626" s="44">
        <f t="shared" si="260"/>
        <v>255255</v>
      </c>
      <c r="AV1626" s="45" t="b">
        <f t="shared" si="261"/>
        <v>1</v>
      </c>
      <c r="AW1626" s="45" t="b">
        <f t="shared" si="262"/>
        <v>0</v>
      </c>
      <c r="AX1626" s="45"/>
    </row>
    <row r="1627" spans="1:51" s="36" customFormat="1" ht="27.75" customHeight="1" x14ac:dyDescent="0.15">
      <c r="A1627" s="36" t="str">
        <f t="shared" si="254"/>
        <v>HOSPITECNICA SAS201132350</v>
      </c>
      <c r="B1627" s="36" t="b">
        <f>+A1627='[1]Anexo 9'!A1627</f>
        <v>1</v>
      </c>
      <c r="C1627" s="18">
        <v>830131869</v>
      </c>
      <c r="D1627" s="18" t="s">
        <v>8313</v>
      </c>
      <c r="E1627" s="15" t="s">
        <v>98</v>
      </c>
      <c r="F1627" s="15" t="s">
        <v>326</v>
      </c>
      <c r="G1627" s="15">
        <f>+VLOOKUP(F1627,[3]Sheet1!$E$3:$G$74,3,FALSE)</f>
        <v>4</v>
      </c>
      <c r="H1627" s="15">
        <f>+VLOOKUP(D1627&amp;F1627,'TD para paquetes'!$E$3:$I$441,5,FALSE)</f>
        <v>4</v>
      </c>
      <c r="I1627" s="15" t="s">
        <v>1025</v>
      </c>
      <c r="J1627" s="15">
        <v>10</v>
      </c>
      <c r="K1627" s="15">
        <v>10</v>
      </c>
      <c r="L1627" s="15">
        <v>201132350</v>
      </c>
      <c r="M1627" s="15" t="s">
        <v>335</v>
      </c>
      <c r="N1627" s="15" t="s">
        <v>101</v>
      </c>
      <c r="O1627" s="18" t="s">
        <v>8323</v>
      </c>
      <c r="P1627" s="22" t="s">
        <v>73</v>
      </c>
      <c r="Q1627" s="15" t="s">
        <v>101</v>
      </c>
      <c r="R1627" s="18" t="s">
        <v>103</v>
      </c>
      <c r="S1627" s="22" t="s">
        <v>73</v>
      </c>
      <c r="T1627" s="18" t="s">
        <v>1049</v>
      </c>
      <c r="U1627" s="18" t="s">
        <v>103</v>
      </c>
      <c r="V1627" s="15"/>
      <c r="W1627" s="18" t="s">
        <v>8613</v>
      </c>
      <c r="X1627" s="18"/>
      <c r="Y1627" s="15" t="s">
        <v>73</v>
      </c>
      <c r="Z1627" s="18" t="s">
        <v>8647</v>
      </c>
      <c r="AA1627" s="18" t="s">
        <v>119</v>
      </c>
      <c r="AB1627" s="18" t="s">
        <v>8648</v>
      </c>
      <c r="AC1627" s="67" t="str">
        <f>+VLOOKUP("*"&amp;L1627&amp;"*",'[2]REGISTROS SANITARIOS'!$D$1384:$E$1419,2,FALSE)</f>
        <v>SI</v>
      </c>
      <c r="AD1627" s="22" t="s">
        <v>1025</v>
      </c>
      <c r="AE1627" s="16">
        <v>46651</v>
      </c>
      <c r="AF1627" s="34" t="s">
        <v>73</v>
      </c>
      <c r="AG1627" s="24" t="s">
        <v>1049</v>
      </c>
      <c r="AH1627" s="18" t="s">
        <v>1049</v>
      </c>
      <c r="AI1627" s="18" t="s">
        <v>1405</v>
      </c>
      <c r="AJ1627" s="17">
        <v>5.5</v>
      </c>
      <c r="AK1627" s="25">
        <v>6</v>
      </c>
      <c r="AL1627" s="25">
        <v>19600</v>
      </c>
      <c r="AM1627" s="35">
        <v>0.19</v>
      </c>
      <c r="AN1627" s="49">
        <f t="shared" si="255"/>
        <v>139944</v>
      </c>
      <c r="AO1627" s="18" t="s">
        <v>1049</v>
      </c>
      <c r="AP1627" s="15"/>
      <c r="AQ1627" s="43" t="str">
        <f t="shared" si="256"/>
        <v>MAYOR</v>
      </c>
      <c r="AR1627" s="44">
        <f t="shared" si="257"/>
        <v>128282</v>
      </c>
      <c r="AS1627" s="44">
        <f t="shared" si="258"/>
        <v>107800</v>
      </c>
      <c r="AT1627" s="44">
        <f t="shared" si="259"/>
        <v>117600</v>
      </c>
      <c r="AU1627" s="44">
        <f t="shared" si="260"/>
        <v>139944</v>
      </c>
      <c r="AV1627" s="45" t="b">
        <f t="shared" si="261"/>
        <v>1</v>
      </c>
      <c r="AW1627" s="45" t="b">
        <f t="shared" si="262"/>
        <v>0</v>
      </c>
      <c r="AX1627" s="45"/>
    </row>
    <row r="1628" spans="1:51" s="36" customFormat="1" ht="27.75" customHeight="1" x14ac:dyDescent="0.15">
      <c r="A1628" s="36" t="str">
        <f t="shared" si="254"/>
        <v>HOSPITECNICA SAS201132410</v>
      </c>
      <c r="B1628" s="36" t="b">
        <f>+A1628='[1]Anexo 9'!A1628</f>
        <v>1</v>
      </c>
      <c r="C1628" s="18">
        <v>830131869</v>
      </c>
      <c r="D1628" s="18" t="s">
        <v>8313</v>
      </c>
      <c r="E1628" s="15" t="s">
        <v>98</v>
      </c>
      <c r="F1628" s="15" t="s">
        <v>337</v>
      </c>
      <c r="G1628" s="15">
        <f>+VLOOKUP(F1628,[3]Sheet1!$E$3:$G$74,3,FALSE)</f>
        <v>5</v>
      </c>
      <c r="H1628" s="15">
        <f>+VLOOKUP(D1628&amp;F1628,'TD para paquetes'!$E$3:$I$441,5,FALSE)</f>
        <v>5</v>
      </c>
      <c r="I1628" s="15" t="s">
        <v>1025</v>
      </c>
      <c r="J1628" s="15">
        <v>10</v>
      </c>
      <c r="K1628" s="15">
        <v>9</v>
      </c>
      <c r="L1628" s="15">
        <v>201132410</v>
      </c>
      <c r="M1628" s="15" t="s">
        <v>344</v>
      </c>
      <c r="N1628" s="15" t="s">
        <v>101</v>
      </c>
      <c r="O1628" s="18" t="s">
        <v>8324</v>
      </c>
      <c r="P1628" s="22" t="s">
        <v>3841</v>
      </c>
      <c r="Q1628" s="15" t="s">
        <v>101</v>
      </c>
      <c r="R1628" s="18" t="s">
        <v>103</v>
      </c>
      <c r="S1628" s="22" t="s">
        <v>73</v>
      </c>
      <c r="T1628" s="18" t="s">
        <v>1049</v>
      </c>
      <c r="U1628" s="18" t="s">
        <v>103</v>
      </c>
      <c r="V1628" s="15" t="s">
        <v>340</v>
      </c>
      <c r="W1628" s="18" t="s">
        <v>8613</v>
      </c>
      <c r="X1628" s="18"/>
      <c r="Y1628" s="15" t="s">
        <v>68</v>
      </c>
      <c r="Z1628" s="18" t="s">
        <v>8647</v>
      </c>
      <c r="AA1628" s="18" t="s">
        <v>119</v>
      </c>
      <c r="AB1628" s="18" t="s">
        <v>8648</v>
      </c>
      <c r="AC1628" s="67" t="str">
        <f>+VLOOKUP("*"&amp;L1628&amp;"*",'[2]REGISTROS SANITARIOS'!$D$1384:$E$1419,2,FALSE)</f>
        <v>SI</v>
      </c>
      <c r="AD1628" s="22" t="s">
        <v>1025</v>
      </c>
      <c r="AE1628" s="16">
        <v>46651</v>
      </c>
      <c r="AF1628" s="34" t="s">
        <v>73</v>
      </c>
      <c r="AG1628" s="24" t="s">
        <v>1049</v>
      </c>
      <c r="AH1628" s="18" t="s">
        <v>1049</v>
      </c>
      <c r="AI1628" s="18" t="s">
        <v>1405</v>
      </c>
      <c r="AJ1628" s="17">
        <v>11</v>
      </c>
      <c r="AK1628" s="25">
        <v>11</v>
      </c>
      <c r="AL1628" s="25">
        <v>62000</v>
      </c>
      <c r="AM1628" s="35">
        <v>0.19</v>
      </c>
      <c r="AN1628" s="49">
        <f t="shared" si="255"/>
        <v>811580</v>
      </c>
      <c r="AO1628" s="18" t="s">
        <v>1049</v>
      </c>
      <c r="AP1628" s="15"/>
      <c r="AQ1628" s="43" t="str">
        <f t="shared" si="256"/>
        <v>SI</v>
      </c>
      <c r="AR1628" s="44">
        <f t="shared" si="257"/>
        <v>811580</v>
      </c>
      <c r="AS1628" s="44">
        <f t="shared" si="258"/>
        <v>682000</v>
      </c>
      <c r="AT1628" s="44">
        <f t="shared" si="259"/>
        <v>682000</v>
      </c>
      <c r="AU1628" s="44">
        <f t="shared" si="260"/>
        <v>811580</v>
      </c>
      <c r="AV1628" s="45" t="b">
        <f t="shared" si="261"/>
        <v>1</v>
      </c>
      <c r="AW1628" s="45" t="b">
        <f t="shared" si="262"/>
        <v>0</v>
      </c>
      <c r="AX1628" s="45"/>
    </row>
    <row r="1629" spans="1:51" s="36" customFormat="1" ht="27.75" customHeight="1" x14ac:dyDescent="0.15">
      <c r="A1629" s="36" t="str">
        <f t="shared" si="254"/>
        <v>HOSPITECNICA SAS201132510</v>
      </c>
      <c r="B1629" s="36" t="b">
        <f>+A1629='[1]Anexo 9'!A1629</f>
        <v>1</v>
      </c>
      <c r="C1629" s="18">
        <v>830131869</v>
      </c>
      <c r="D1629" s="18" t="s">
        <v>8313</v>
      </c>
      <c r="E1629" s="15" t="s">
        <v>98</v>
      </c>
      <c r="F1629" s="15" t="s">
        <v>337</v>
      </c>
      <c r="G1629" s="15">
        <f>+VLOOKUP(F1629,[3]Sheet1!$E$3:$G$74,3,FALSE)</f>
        <v>5</v>
      </c>
      <c r="H1629" s="15">
        <f>+VLOOKUP(D1629&amp;F1629,'TD para paquetes'!$E$3:$I$441,5,FALSE)</f>
        <v>5</v>
      </c>
      <c r="I1629" s="15" t="s">
        <v>1025</v>
      </c>
      <c r="J1629" s="15">
        <v>10</v>
      </c>
      <c r="K1629" s="15">
        <v>9</v>
      </c>
      <c r="L1629" s="15">
        <v>201132510</v>
      </c>
      <c r="M1629" s="15" t="s">
        <v>346</v>
      </c>
      <c r="N1629" s="15" t="s">
        <v>101</v>
      </c>
      <c r="O1629" s="18" t="s">
        <v>8325</v>
      </c>
      <c r="P1629" s="22" t="s">
        <v>3841</v>
      </c>
      <c r="Q1629" s="15" t="s">
        <v>101</v>
      </c>
      <c r="R1629" s="18" t="s">
        <v>103</v>
      </c>
      <c r="S1629" s="22" t="s">
        <v>73</v>
      </c>
      <c r="T1629" s="18" t="s">
        <v>1049</v>
      </c>
      <c r="U1629" s="18" t="s">
        <v>103</v>
      </c>
      <c r="V1629" s="15" t="s">
        <v>340</v>
      </c>
      <c r="W1629" s="18" t="s">
        <v>8613</v>
      </c>
      <c r="X1629" s="18"/>
      <c r="Y1629" s="15" t="s">
        <v>68</v>
      </c>
      <c r="Z1629" s="18" t="s">
        <v>8649</v>
      </c>
      <c r="AA1629" s="18" t="s">
        <v>119</v>
      </c>
      <c r="AB1629" s="18" t="s">
        <v>8648</v>
      </c>
      <c r="AC1629" s="67" t="str">
        <f>+VLOOKUP("*"&amp;L1629&amp;"*",'[2]REGISTROS SANITARIOS'!$D$1384:$E$1419,2,FALSE)</f>
        <v>SI</v>
      </c>
      <c r="AD1629" s="22" t="s">
        <v>1025</v>
      </c>
      <c r="AE1629" s="16">
        <v>46651</v>
      </c>
      <c r="AF1629" s="34" t="s">
        <v>73</v>
      </c>
      <c r="AG1629" s="24" t="s">
        <v>1049</v>
      </c>
      <c r="AH1629" s="18" t="s">
        <v>1049</v>
      </c>
      <c r="AI1629" s="18" t="s">
        <v>1405</v>
      </c>
      <c r="AJ1629" s="17">
        <v>11</v>
      </c>
      <c r="AK1629" s="25">
        <v>11</v>
      </c>
      <c r="AL1629" s="25">
        <v>62000</v>
      </c>
      <c r="AM1629" s="35">
        <v>0.19</v>
      </c>
      <c r="AN1629" s="49">
        <f t="shared" si="255"/>
        <v>811580</v>
      </c>
      <c r="AO1629" s="18" t="s">
        <v>1049</v>
      </c>
      <c r="AP1629" s="15"/>
      <c r="AQ1629" s="43" t="str">
        <f t="shared" si="256"/>
        <v>SI</v>
      </c>
      <c r="AR1629" s="44">
        <f t="shared" si="257"/>
        <v>811580</v>
      </c>
      <c r="AS1629" s="44">
        <f t="shared" si="258"/>
        <v>682000</v>
      </c>
      <c r="AT1629" s="44">
        <f t="shared" si="259"/>
        <v>682000</v>
      </c>
      <c r="AU1629" s="44">
        <f t="shared" si="260"/>
        <v>811580</v>
      </c>
      <c r="AV1629" s="45" t="b">
        <f t="shared" si="261"/>
        <v>1</v>
      </c>
      <c r="AW1629" s="45" t="b">
        <f t="shared" si="262"/>
        <v>0</v>
      </c>
      <c r="AX1629" s="45"/>
    </row>
    <row r="1630" spans="1:51" s="36" customFormat="1" ht="27.75" customHeight="1" x14ac:dyDescent="0.15">
      <c r="A1630" s="36" t="str">
        <f t="shared" si="254"/>
        <v>HOSPITECNICA SAS201132610</v>
      </c>
      <c r="B1630" s="36" t="b">
        <f>+A1630='[1]Anexo 9'!A1630</f>
        <v>1</v>
      </c>
      <c r="C1630" s="18">
        <v>830131869</v>
      </c>
      <c r="D1630" s="18" t="s">
        <v>8313</v>
      </c>
      <c r="E1630" s="15" t="s">
        <v>98</v>
      </c>
      <c r="F1630" s="15" t="s">
        <v>337</v>
      </c>
      <c r="G1630" s="15">
        <f>+VLOOKUP(F1630,[3]Sheet1!$E$3:$G$74,3,FALSE)</f>
        <v>5</v>
      </c>
      <c r="H1630" s="15">
        <f>+VLOOKUP(D1630&amp;F1630,'TD para paquetes'!$E$3:$I$441,5,FALSE)</f>
        <v>5</v>
      </c>
      <c r="I1630" s="15" t="s">
        <v>1025</v>
      </c>
      <c r="J1630" s="15">
        <v>9</v>
      </c>
      <c r="K1630" s="15">
        <v>9</v>
      </c>
      <c r="L1630" s="15">
        <v>201132610</v>
      </c>
      <c r="M1630" s="15" t="s">
        <v>348</v>
      </c>
      <c r="N1630" s="15" t="s">
        <v>101</v>
      </c>
      <c r="O1630" s="18" t="s">
        <v>8326</v>
      </c>
      <c r="P1630" s="22" t="s">
        <v>3841</v>
      </c>
      <c r="Q1630" s="15" t="s">
        <v>101</v>
      </c>
      <c r="R1630" s="18" t="s">
        <v>103</v>
      </c>
      <c r="S1630" s="22" t="s">
        <v>73</v>
      </c>
      <c r="T1630" s="18" t="s">
        <v>1049</v>
      </c>
      <c r="U1630" s="18" t="s">
        <v>103</v>
      </c>
      <c r="V1630" s="15" t="s">
        <v>340</v>
      </c>
      <c r="W1630" s="18" t="s">
        <v>8613</v>
      </c>
      <c r="X1630" s="18"/>
      <c r="Y1630" s="15" t="s">
        <v>68</v>
      </c>
      <c r="Z1630" s="18" t="s">
        <v>8650</v>
      </c>
      <c r="AA1630" s="18" t="s">
        <v>119</v>
      </c>
      <c r="AB1630" s="18" t="s">
        <v>8648</v>
      </c>
      <c r="AC1630" s="67" t="str">
        <f>+VLOOKUP("*"&amp;L1630&amp;"*",'[2]REGISTROS SANITARIOS'!$D$1384:$E$1419,2,FALSE)</f>
        <v>SI</v>
      </c>
      <c r="AD1630" s="22" t="s">
        <v>1025</v>
      </c>
      <c r="AE1630" s="16">
        <v>46651</v>
      </c>
      <c r="AF1630" s="34" t="s">
        <v>73</v>
      </c>
      <c r="AG1630" s="24" t="s">
        <v>1049</v>
      </c>
      <c r="AH1630" s="18" t="s">
        <v>1049</v>
      </c>
      <c r="AI1630" s="18" t="s">
        <v>1405</v>
      </c>
      <c r="AJ1630" s="17">
        <v>11</v>
      </c>
      <c r="AK1630" s="25">
        <v>11</v>
      </c>
      <c r="AL1630" s="25">
        <v>62000</v>
      </c>
      <c r="AM1630" s="35">
        <v>0.19</v>
      </c>
      <c r="AN1630" s="49">
        <f t="shared" si="255"/>
        <v>811580</v>
      </c>
      <c r="AO1630" s="18" t="s">
        <v>1049</v>
      </c>
      <c r="AP1630" s="15"/>
      <c r="AQ1630" s="43" t="str">
        <f t="shared" si="256"/>
        <v>SI</v>
      </c>
      <c r="AR1630" s="44">
        <f t="shared" si="257"/>
        <v>811580</v>
      </c>
      <c r="AS1630" s="44">
        <f t="shared" si="258"/>
        <v>682000</v>
      </c>
      <c r="AT1630" s="44">
        <f t="shared" si="259"/>
        <v>682000</v>
      </c>
      <c r="AU1630" s="44">
        <f t="shared" si="260"/>
        <v>811580</v>
      </c>
      <c r="AV1630" s="45" t="b">
        <f t="shared" si="261"/>
        <v>1</v>
      </c>
      <c r="AW1630" s="45" t="b">
        <f t="shared" si="262"/>
        <v>0</v>
      </c>
      <c r="AX1630" s="45"/>
    </row>
    <row r="1631" spans="1:51" s="36" customFormat="1" ht="27.75" customHeight="1" x14ac:dyDescent="0.15">
      <c r="A1631" s="36" t="str">
        <f t="shared" si="254"/>
        <v>HOSPITECNICA SAS201132710</v>
      </c>
      <c r="B1631" s="36" t="b">
        <f>+A1631='[1]Anexo 9'!A1631</f>
        <v>1</v>
      </c>
      <c r="C1631" s="18">
        <v>830131869</v>
      </c>
      <c r="D1631" s="18" t="s">
        <v>8313</v>
      </c>
      <c r="E1631" s="15" t="s">
        <v>98</v>
      </c>
      <c r="F1631" s="15" t="s">
        <v>320</v>
      </c>
      <c r="G1631" s="15">
        <f>+VLOOKUP(F1631,[3]Sheet1!$E$3:$G$74,3,FALSE)</f>
        <v>4</v>
      </c>
      <c r="H1631" s="15">
        <f>+VLOOKUP(D1631&amp;F1631,'TD para paquetes'!$E$3:$I$441,5,FALSE)</f>
        <v>4</v>
      </c>
      <c r="I1631" s="15" t="s">
        <v>1025</v>
      </c>
      <c r="J1631" s="15">
        <v>8</v>
      </c>
      <c r="K1631" s="15">
        <v>8</v>
      </c>
      <c r="L1631" s="15">
        <v>201132710</v>
      </c>
      <c r="M1631" s="15" t="s">
        <v>321</v>
      </c>
      <c r="N1631" s="15" t="s">
        <v>101</v>
      </c>
      <c r="O1631" s="18" t="s">
        <v>8327</v>
      </c>
      <c r="P1631" s="22" t="s">
        <v>3841</v>
      </c>
      <c r="Q1631" s="15" t="s">
        <v>101</v>
      </c>
      <c r="R1631" s="18" t="s">
        <v>103</v>
      </c>
      <c r="S1631" s="22" t="s">
        <v>73</v>
      </c>
      <c r="T1631" s="18" t="s">
        <v>1049</v>
      </c>
      <c r="U1631" s="18" t="s">
        <v>103</v>
      </c>
      <c r="V1631" s="15" t="s">
        <v>6070</v>
      </c>
      <c r="W1631" s="18" t="s">
        <v>8614</v>
      </c>
      <c r="X1631" s="18"/>
      <c r="Y1631" s="15" t="s">
        <v>68</v>
      </c>
      <c r="Z1631" s="18" t="s">
        <v>8651</v>
      </c>
      <c r="AA1631" s="18" t="s">
        <v>8652</v>
      </c>
      <c r="AB1631" s="18" t="s">
        <v>8653</v>
      </c>
      <c r="AC1631" s="67" t="str">
        <f>+VLOOKUP("*"&amp;L1631&amp;"*",'[2]REGISTROS SANITARIOS'!$D$1384:$E$1419,2,FALSE)</f>
        <v>SI</v>
      </c>
      <c r="AD1631" s="22" t="s">
        <v>1025</v>
      </c>
      <c r="AE1631" s="16">
        <v>45313</v>
      </c>
      <c r="AF1631" s="34" t="s">
        <v>73</v>
      </c>
      <c r="AG1631" s="24" t="s">
        <v>1049</v>
      </c>
      <c r="AH1631" s="18" t="s">
        <v>1049</v>
      </c>
      <c r="AI1631" s="18" t="s">
        <v>1489</v>
      </c>
      <c r="AJ1631" s="17">
        <v>2073.5</v>
      </c>
      <c r="AK1631" s="25">
        <v>2074</v>
      </c>
      <c r="AL1631" s="25">
        <v>4200</v>
      </c>
      <c r="AM1631" s="35">
        <v>0.19</v>
      </c>
      <c r="AN1631" s="49">
        <f t="shared" si="255"/>
        <v>10365852</v>
      </c>
      <c r="AO1631" s="18" t="s">
        <v>1049</v>
      </c>
      <c r="AP1631" s="15"/>
      <c r="AQ1631" s="43" t="str">
        <f t="shared" si="256"/>
        <v>MAYOR</v>
      </c>
      <c r="AR1631" s="44">
        <f t="shared" si="257"/>
        <v>10363353</v>
      </c>
      <c r="AS1631" s="44">
        <f t="shared" si="258"/>
        <v>8708700</v>
      </c>
      <c r="AT1631" s="44">
        <f t="shared" si="259"/>
        <v>8710800</v>
      </c>
      <c r="AU1631" s="44">
        <f t="shared" si="260"/>
        <v>10365852</v>
      </c>
      <c r="AV1631" s="45" t="b">
        <f t="shared" si="261"/>
        <v>1</v>
      </c>
      <c r="AW1631" s="45" t="b">
        <f t="shared" si="262"/>
        <v>0</v>
      </c>
      <c r="AX1631" s="45"/>
      <c r="AY1631" s="36" t="s">
        <v>8743</v>
      </c>
    </row>
    <row r="1632" spans="1:51" s="36" customFormat="1" ht="27.75" customHeight="1" x14ac:dyDescent="0.15">
      <c r="A1632" s="36" t="str">
        <f t="shared" si="254"/>
        <v>HOSPITECNICA SAS201132810</v>
      </c>
      <c r="B1632" s="36" t="b">
        <f>+A1632='[1]Anexo 9'!A1632</f>
        <v>1</v>
      </c>
      <c r="C1632" s="18">
        <v>830131869</v>
      </c>
      <c r="D1632" s="18" t="s">
        <v>8313</v>
      </c>
      <c r="E1632" s="15" t="s">
        <v>98</v>
      </c>
      <c r="F1632" s="15" t="s">
        <v>320</v>
      </c>
      <c r="G1632" s="15">
        <f>+VLOOKUP(F1632,[3]Sheet1!$E$3:$G$74,3,FALSE)</f>
        <v>4</v>
      </c>
      <c r="H1632" s="15">
        <f>+VLOOKUP(D1632&amp;F1632,'TD para paquetes'!$E$3:$I$441,5,FALSE)</f>
        <v>4</v>
      </c>
      <c r="I1632" s="15" t="s">
        <v>1025</v>
      </c>
      <c r="J1632" s="15">
        <v>8</v>
      </c>
      <c r="K1632" s="15">
        <v>8</v>
      </c>
      <c r="L1632" s="15">
        <v>201132810</v>
      </c>
      <c r="M1632" s="15" t="s">
        <v>323</v>
      </c>
      <c r="N1632" s="15" t="s">
        <v>101</v>
      </c>
      <c r="O1632" s="18" t="s">
        <v>8328</v>
      </c>
      <c r="P1632" s="22" t="s">
        <v>3841</v>
      </c>
      <c r="Q1632" s="15" t="s">
        <v>101</v>
      </c>
      <c r="R1632" s="18" t="s">
        <v>103</v>
      </c>
      <c r="S1632" s="22" t="s">
        <v>73</v>
      </c>
      <c r="T1632" s="18" t="s">
        <v>1049</v>
      </c>
      <c r="U1632" s="18" t="s">
        <v>103</v>
      </c>
      <c r="V1632" s="15" t="s">
        <v>6070</v>
      </c>
      <c r="W1632" s="18" t="s">
        <v>8614</v>
      </c>
      <c r="X1632" s="18"/>
      <c r="Y1632" s="15" t="s">
        <v>68</v>
      </c>
      <c r="Z1632" s="18" t="s">
        <v>8654</v>
      </c>
      <c r="AA1632" s="18" t="s">
        <v>8652</v>
      </c>
      <c r="AB1632" s="18" t="s">
        <v>8653</v>
      </c>
      <c r="AC1632" s="67" t="str">
        <f>+VLOOKUP("*"&amp;L1632&amp;"*",'[2]REGISTROS SANITARIOS'!$D$1384:$E$1419,2,FALSE)</f>
        <v>SI</v>
      </c>
      <c r="AD1632" s="22" t="s">
        <v>1025</v>
      </c>
      <c r="AE1632" s="16">
        <v>45313</v>
      </c>
      <c r="AF1632" s="34" t="s">
        <v>73</v>
      </c>
      <c r="AG1632" s="24" t="s">
        <v>1049</v>
      </c>
      <c r="AH1632" s="18" t="s">
        <v>1049</v>
      </c>
      <c r="AI1632" s="18" t="s">
        <v>1489</v>
      </c>
      <c r="AJ1632" s="17">
        <v>16.5</v>
      </c>
      <c r="AK1632" s="25">
        <v>17</v>
      </c>
      <c r="AL1632" s="25">
        <v>4200</v>
      </c>
      <c r="AM1632" s="35">
        <v>0.19</v>
      </c>
      <c r="AN1632" s="49">
        <f t="shared" si="255"/>
        <v>84966</v>
      </c>
      <c r="AO1632" s="18" t="s">
        <v>1049</v>
      </c>
      <c r="AP1632" s="15"/>
      <c r="AQ1632" s="43" t="str">
        <f t="shared" si="256"/>
        <v>MAYOR</v>
      </c>
      <c r="AR1632" s="44">
        <f t="shared" si="257"/>
        <v>82467</v>
      </c>
      <c r="AS1632" s="44">
        <f t="shared" si="258"/>
        <v>69300</v>
      </c>
      <c r="AT1632" s="44">
        <f t="shared" si="259"/>
        <v>71400</v>
      </c>
      <c r="AU1632" s="44">
        <f t="shared" si="260"/>
        <v>84966</v>
      </c>
      <c r="AV1632" s="45" t="b">
        <f t="shared" si="261"/>
        <v>1</v>
      </c>
      <c r="AW1632" s="45" t="b">
        <f t="shared" si="262"/>
        <v>0</v>
      </c>
      <c r="AX1632" s="45"/>
      <c r="AY1632" s="36" t="s">
        <v>8743</v>
      </c>
    </row>
    <row r="1633" spans="1:51" s="36" customFormat="1" ht="27.75" customHeight="1" x14ac:dyDescent="0.15">
      <c r="A1633" s="36" t="str">
        <f t="shared" si="254"/>
        <v>HOSPITECNICA SAS201132910</v>
      </c>
      <c r="B1633" s="36" t="b">
        <f>+A1633='[1]Anexo 9'!A1633</f>
        <v>1</v>
      </c>
      <c r="C1633" s="18">
        <v>830131869</v>
      </c>
      <c r="D1633" s="18" t="s">
        <v>8313</v>
      </c>
      <c r="E1633" s="15" t="s">
        <v>98</v>
      </c>
      <c r="F1633" s="15" t="s">
        <v>320</v>
      </c>
      <c r="G1633" s="15">
        <f>+VLOOKUP(F1633,[3]Sheet1!$E$3:$G$74,3,FALSE)</f>
        <v>4</v>
      </c>
      <c r="H1633" s="15">
        <f>+VLOOKUP(D1633&amp;F1633,'TD para paquetes'!$E$3:$I$441,5,FALSE)</f>
        <v>4</v>
      </c>
      <c r="I1633" s="15" t="s">
        <v>1025</v>
      </c>
      <c r="J1633" s="15">
        <v>8</v>
      </c>
      <c r="K1633" s="15">
        <v>8</v>
      </c>
      <c r="L1633" s="15">
        <v>201132910</v>
      </c>
      <c r="M1633" s="15" t="s">
        <v>324</v>
      </c>
      <c r="N1633" s="15" t="s">
        <v>101</v>
      </c>
      <c r="O1633" s="18" t="s">
        <v>8329</v>
      </c>
      <c r="P1633" s="22" t="s">
        <v>3841</v>
      </c>
      <c r="Q1633" s="15" t="s">
        <v>101</v>
      </c>
      <c r="R1633" s="18" t="s">
        <v>103</v>
      </c>
      <c r="S1633" s="22" t="s">
        <v>73</v>
      </c>
      <c r="T1633" s="18" t="s">
        <v>1049</v>
      </c>
      <c r="U1633" s="18" t="s">
        <v>103</v>
      </c>
      <c r="V1633" s="15" t="s">
        <v>6070</v>
      </c>
      <c r="W1633" s="18" t="s">
        <v>8614</v>
      </c>
      <c r="X1633" s="18"/>
      <c r="Y1633" s="15" t="s">
        <v>68</v>
      </c>
      <c r="Z1633" s="18" t="s">
        <v>8654</v>
      </c>
      <c r="AA1633" s="18" t="s">
        <v>8652</v>
      </c>
      <c r="AB1633" s="18" t="s">
        <v>8653</v>
      </c>
      <c r="AC1633" s="67" t="str">
        <f>+VLOOKUP("*"&amp;L1633&amp;"*",'[2]REGISTROS SANITARIOS'!$D$1384:$E$1419,2,FALSE)</f>
        <v>SI</v>
      </c>
      <c r="AD1633" s="22" t="s">
        <v>1025</v>
      </c>
      <c r="AE1633" s="16">
        <v>45313</v>
      </c>
      <c r="AF1633" s="34" t="s">
        <v>73</v>
      </c>
      <c r="AG1633" s="24" t="s">
        <v>1049</v>
      </c>
      <c r="AH1633" s="18" t="s">
        <v>1049</v>
      </c>
      <c r="AI1633" s="18" t="s">
        <v>1489</v>
      </c>
      <c r="AJ1633" s="17">
        <v>16.5</v>
      </c>
      <c r="AK1633" s="25">
        <v>17</v>
      </c>
      <c r="AL1633" s="25">
        <v>4400</v>
      </c>
      <c r="AM1633" s="35">
        <v>0.19</v>
      </c>
      <c r="AN1633" s="49">
        <f t="shared" si="255"/>
        <v>89012</v>
      </c>
      <c r="AO1633" s="18" t="s">
        <v>1049</v>
      </c>
      <c r="AP1633" s="15"/>
      <c r="AQ1633" s="43" t="str">
        <f t="shared" si="256"/>
        <v>MAYOR</v>
      </c>
      <c r="AR1633" s="44">
        <f t="shared" si="257"/>
        <v>86394</v>
      </c>
      <c r="AS1633" s="44">
        <f t="shared" si="258"/>
        <v>72600</v>
      </c>
      <c r="AT1633" s="44">
        <f t="shared" si="259"/>
        <v>74800</v>
      </c>
      <c r="AU1633" s="44">
        <f t="shared" si="260"/>
        <v>89012</v>
      </c>
      <c r="AV1633" s="45" t="b">
        <f t="shared" si="261"/>
        <v>1</v>
      </c>
      <c r="AW1633" s="45" t="b">
        <f t="shared" si="262"/>
        <v>0</v>
      </c>
      <c r="AX1633" s="45"/>
      <c r="AY1633" s="36" t="s">
        <v>8743</v>
      </c>
    </row>
    <row r="1634" spans="1:51" s="36" customFormat="1" ht="27.75" customHeight="1" x14ac:dyDescent="0.15">
      <c r="A1634" s="36" t="str">
        <f t="shared" si="254"/>
        <v>HOSPITECNICA SAS201133110</v>
      </c>
      <c r="B1634" s="36" t="b">
        <f>+A1634='[1]Anexo 9'!A1634</f>
        <v>1</v>
      </c>
      <c r="C1634" s="18">
        <v>830131869</v>
      </c>
      <c r="D1634" s="18" t="s">
        <v>8313</v>
      </c>
      <c r="E1634" s="15" t="s">
        <v>98</v>
      </c>
      <c r="F1634" s="15" t="s">
        <v>320</v>
      </c>
      <c r="G1634" s="15">
        <f>+VLOOKUP(F1634,[3]Sheet1!$E$3:$G$74,3,FALSE)</f>
        <v>4</v>
      </c>
      <c r="H1634" s="15">
        <f>+VLOOKUP(D1634&amp;F1634,'TD para paquetes'!$E$3:$I$441,5,FALSE)</f>
        <v>4</v>
      </c>
      <c r="I1634" s="15" t="s">
        <v>1025</v>
      </c>
      <c r="J1634" s="15">
        <v>8</v>
      </c>
      <c r="K1634" s="15">
        <v>8</v>
      </c>
      <c r="L1634" s="15">
        <v>201133110</v>
      </c>
      <c r="M1634" s="15" t="s">
        <v>325</v>
      </c>
      <c r="N1634" s="15" t="s">
        <v>101</v>
      </c>
      <c r="O1634" s="18" t="s">
        <v>8330</v>
      </c>
      <c r="P1634" s="22" t="s">
        <v>3841</v>
      </c>
      <c r="Q1634" s="15" t="s">
        <v>101</v>
      </c>
      <c r="R1634" s="18" t="s">
        <v>103</v>
      </c>
      <c r="S1634" s="22" t="s">
        <v>73</v>
      </c>
      <c r="T1634" s="18" t="s">
        <v>1049</v>
      </c>
      <c r="U1634" s="18" t="s">
        <v>103</v>
      </c>
      <c r="V1634" s="15" t="s">
        <v>6070</v>
      </c>
      <c r="W1634" s="18" t="s">
        <v>8614</v>
      </c>
      <c r="X1634" s="18"/>
      <c r="Y1634" s="15" t="s">
        <v>68</v>
      </c>
      <c r="Z1634" s="18" t="s">
        <v>8654</v>
      </c>
      <c r="AA1634" s="18" t="s">
        <v>8652</v>
      </c>
      <c r="AB1634" s="18" t="s">
        <v>8653</v>
      </c>
      <c r="AC1634" s="67" t="str">
        <f>+VLOOKUP("*"&amp;L1634&amp;"*",'[2]REGISTROS SANITARIOS'!$D$1384:$E$1419,2,FALSE)</f>
        <v>SI</v>
      </c>
      <c r="AD1634" s="22" t="s">
        <v>1025</v>
      </c>
      <c r="AE1634" s="16">
        <v>45313</v>
      </c>
      <c r="AF1634" s="34" t="s">
        <v>73</v>
      </c>
      <c r="AG1634" s="24" t="s">
        <v>1049</v>
      </c>
      <c r="AH1634" s="18" t="s">
        <v>1049</v>
      </c>
      <c r="AI1634" s="18" t="s">
        <v>1489</v>
      </c>
      <c r="AJ1634" s="17">
        <v>71.5</v>
      </c>
      <c r="AK1634" s="25">
        <v>72</v>
      </c>
      <c r="AL1634" s="25">
        <v>4400</v>
      </c>
      <c r="AM1634" s="35">
        <v>0.19</v>
      </c>
      <c r="AN1634" s="49">
        <f t="shared" si="255"/>
        <v>376991.99999999994</v>
      </c>
      <c r="AO1634" s="18" t="s">
        <v>1049</v>
      </c>
      <c r="AP1634" s="15"/>
      <c r="AQ1634" s="43" t="str">
        <f t="shared" si="256"/>
        <v>MAYOR</v>
      </c>
      <c r="AR1634" s="44">
        <f t="shared" si="257"/>
        <v>374374</v>
      </c>
      <c r="AS1634" s="44">
        <f t="shared" si="258"/>
        <v>314600</v>
      </c>
      <c r="AT1634" s="44">
        <f t="shared" si="259"/>
        <v>316800</v>
      </c>
      <c r="AU1634" s="44">
        <f t="shared" si="260"/>
        <v>376992</v>
      </c>
      <c r="AV1634" s="45" t="b">
        <f t="shared" si="261"/>
        <v>1</v>
      </c>
      <c r="AW1634" s="45" t="b">
        <f t="shared" si="262"/>
        <v>0</v>
      </c>
      <c r="AX1634" s="45"/>
      <c r="AY1634" s="36" t="s">
        <v>8743</v>
      </c>
    </row>
    <row r="1635" spans="1:51" s="36" customFormat="1" ht="27.75" customHeight="1" x14ac:dyDescent="0.15">
      <c r="A1635" s="36" t="str">
        <f t="shared" si="254"/>
        <v>HOSPITECNICA SAS201135210</v>
      </c>
      <c r="B1635" s="36" t="b">
        <f>+A1635='[1]Anexo 9'!A1635</f>
        <v>1</v>
      </c>
      <c r="C1635" s="18">
        <v>830131869</v>
      </c>
      <c r="D1635" s="18" t="s">
        <v>8313</v>
      </c>
      <c r="E1635" s="15" t="s">
        <v>98</v>
      </c>
      <c r="F1635" s="15" t="s">
        <v>182</v>
      </c>
      <c r="G1635" s="15">
        <f>+VLOOKUP(F1635,[3]Sheet1!$E$3:$G$74,3,FALSE)</f>
        <v>2</v>
      </c>
      <c r="H1635" s="15">
        <f>+VLOOKUP(D1635&amp;F1635,'TD para paquetes'!$E$3:$I$441,5,FALSE)</f>
        <v>2</v>
      </c>
      <c r="I1635" s="15" t="s">
        <v>1025</v>
      </c>
      <c r="J1635" s="15">
        <v>10</v>
      </c>
      <c r="K1635" s="15">
        <v>10</v>
      </c>
      <c r="L1635" s="15">
        <v>201135210</v>
      </c>
      <c r="M1635" s="15" t="s">
        <v>183</v>
      </c>
      <c r="N1635" s="15" t="s">
        <v>101</v>
      </c>
      <c r="O1635" s="18" t="s">
        <v>8331</v>
      </c>
      <c r="P1635" s="22" t="s">
        <v>3841</v>
      </c>
      <c r="Q1635" s="15" t="s">
        <v>101</v>
      </c>
      <c r="R1635" s="18" t="s">
        <v>103</v>
      </c>
      <c r="S1635" s="22" t="s">
        <v>73</v>
      </c>
      <c r="T1635" s="18" t="s">
        <v>1049</v>
      </c>
      <c r="U1635" s="18" t="s">
        <v>103</v>
      </c>
      <c r="V1635" s="15" t="s">
        <v>6074</v>
      </c>
      <c r="W1635" s="18" t="s">
        <v>8614</v>
      </c>
      <c r="X1635" s="18"/>
      <c r="Y1635" s="15" t="s">
        <v>68</v>
      </c>
      <c r="Z1635" s="18" t="s">
        <v>8654</v>
      </c>
      <c r="AA1635" s="18" t="s">
        <v>8652</v>
      </c>
      <c r="AB1635" s="18" t="s">
        <v>8653</v>
      </c>
      <c r="AC1635" s="67" t="str">
        <f>+VLOOKUP("*"&amp;L1635&amp;"*",'[2]REGISTROS SANITARIOS'!$D$1384:$E$1419,2,FALSE)</f>
        <v>SI</v>
      </c>
      <c r="AD1635" s="22" t="s">
        <v>1025</v>
      </c>
      <c r="AE1635" s="16">
        <v>45313</v>
      </c>
      <c r="AF1635" s="34" t="s">
        <v>73</v>
      </c>
      <c r="AG1635" s="24" t="s">
        <v>1049</v>
      </c>
      <c r="AH1635" s="18" t="s">
        <v>1049</v>
      </c>
      <c r="AI1635" s="18" t="s">
        <v>1489</v>
      </c>
      <c r="AJ1635" s="17">
        <v>11</v>
      </c>
      <c r="AK1635" s="25">
        <v>11</v>
      </c>
      <c r="AL1635" s="25">
        <v>14200</v>
      </c>
      <c r="AM1635" s="35">
        <v>0.19</v>
      </c>
      <c r="AN1635" s="49">
        <f t="shared" si="255"/>
        <v>185878</v>
      </c>
      <c r="AO1635" s="18" t="s">
        <v>1049</v>
      </c>
      <c r="AP1635" s="15"/>
      <c r="AQ1635" s="43" t="str">
        <f t="shared" si="256"/>
        <v>SI</v>
      </c>
      <c r="AR1635" s="44">
        <f t="shared" si="257"/>
        <v>185878</v>
      </c>
      <c r="AS1635" s="44">
        <f t="shared" si="258"/>
        <v>156200</v>
      </c>
      <c r="AT1635" s="44">
        <f t="shared" si="259"/>
        <v>156200</v>
      </c>
      <c r="AU1635" s="44">
        <f t="shared" si="260"/>
        <v>185878</v>
      </c>
      <c r="AV1635" s="45" t="b">
        <f t="shared" si="261"/>
        <v>1</v>
      </c>
      <c r="AW1635" s="45" t="b">
        <f t="shared" si="262"/>
        <v>0</v>
      </c>
      <c r="AX1635" s="45"/>
      <c r="AY1635" s="36" t="s">
        <v>8743</v>
      </c>
    </row>
    <row r="1636" spans="1:51" s="36" customFormat="1" ht="27.75" customHeight="1" x14ac:dyDescent="0.15">
      <c r="A1636" s="36" t="str">
        <f t="shared" si="254"/>
        <v>HOSPITECNICA SAS201135310</v>
      </c>
      <c r="B1636" s="36" t="b">
        <f>+A1636='[1]Anexo 9'!A1636</f>
        <v>1</v>
      </c>
      <c r="C1636" s="18">
        <v>830131869</v>
      </c>
      <c r="D1636" s="18" t="s">
        <v>8313</v>
      </c>
      <c r="E1636" s="15" t="s">
        <v>98</v>
      </c>
      <c r="F1636" s="15" t="s">
        <v>182</v>
      </c>
      <c r="G1636" s="15">
        <f>+VLOOKUP(F1636,[3]Sheet1!$E$3:$G$74,3,FALSE)</f>
        <v>2</v>
      </c>
      <c r="H1636" s="15">
        <f>+VLOOKUP(D1636&amp;F1636,'TD para paquetes'!$E$3:$I$441,5,FALSE)</f>
        <v>2</v>
      </c>
      <c r="I1636" s="15" t="s">
        <v>1025</v>
      </c>
      <c r="J1636" s="15">
        <v>11</v>
      </c>
      <c r="K1636" s="15">
        <v>10</v>
      </c>
      <c r="L1636" s="15">
        <v>201135310</v>
      </c>
      <c r="M1636" s="15" t="s">
        <v>189</v>
      </c>
      <c r="N1636" s="15" t="s">
        <v>101</v>
      </c>
      <c r="O1636" s="18" t="s">
        <v>8332</v>
      </c>
      <c r="P1636" s="22" t="s">
        <v>3841</v>
      </c>
      <c r="Q1636" s="15" t="s">
        <v>101</v>
      </c>
      <c r="R1636" s="18" t="s">
        <v>103</v>
      </c>
      <c r="S1636" s="22" t="s">
        <v>73</v>
      </c>
      <c r="T1636" s="18" t="s">
        <v>1049</v>
      </c>
      <c r="U1636" s="18"/>
      <c r="V1636" s="15" t="s">
        <v>6074</v>
      </c>
      <c r="W1636" s="18" t="s">
        <v>8614</v>
      </c>
      <c r="X1636" s="18"/>
      <c r="Y1636" s="15" t="s">
        <v>68</v>
      </c>
      <c r="Z1636" s="18" t="s">
        <v>8654</v>
      </c>
      <c r="AA1636" s="18" t="s">
        <v>119</v>
      </c>
      <c r="AB1636" s="18" t="s">
        <v>8653</v>
      </c>
      <c r="AC1636" s="67" t="str">
        <f>+VLOOKUP("*"&amp;L1636&amp;"*",'[2]REGISTROS SANITARIOS'!$D$1384:$E$1419,2,FALSE)</f>
        <v>SI</v>
      </c>
      <c r="AD1636" s="22" t="s">
        <v>1025</v>
      </c>
      <c r="AE1636" s="16">
        <v>45313</v>
      </c>
      <c r="AF1636" s="34" t="s">
        <v>73</v>
      </c>
      <c r="AG1636" s="24" t="s">
        <v>1049</v>
      </c>
      <c r="AH1636" s="18" t="s">
        <v>1049</v>
      </c>
      <c r="AI1636" s="18" t="s">
        <v>1489</v>
      </c>
      <c r="AJ1636" s="17">
        <v>880</v>
      </c>
      <c r="AK1636" s="25">
        <v>2750</v>
      </c>
      <c r="AL1636" s="25">
        <v>12800</v>
      </c>
      <c r="AM1636" s="35">
        <v>0.19</v>
      </c>
      <c r="AN1636" s="49">
        <f t="shared" si="255"/>
        <v>41888000</v>
      </c>
      <c r="AO1636" s="18" t="s">
        <v>1049</v>
      </c>
      <c r="AP1636" s="15" t="s">
        <v>1049</v>
      </c>
      <c r="AQ1636" s="43" t="str">
        <f t="shared" si="256"/>
        <v>MAYOR</v>
      </c>
      <c r="AR1636" s="44">
        <f t="shared" si="257"/>
        <v>13404160</v>
      </c>
      <c r="AS1636" s="44">
        <f t="shared" si="258"/>
        <v>11264000</v>
      </c>
      <c r="AT1636" s="44">
        <f t="shared" si="259"/>
        <v>35200000</v>
      </c>
      <c r="AU1636" s="44">
        <f t="shared" si="260"/>
        <v>41888000</v>
      </c>
      <c r="AV1636" s="45" t="b">
        <f t="shared" si="261"/>
        <v>1</v>
      </c>
      <c r="AW1636" s="45" t="b">
        <f t="shared" si="262"/>
        <v>0</v>
      </c>
      <c r="AX1636" s="45"/>
      <c r="AY1636" s="36" t="s">
        <v>8744</v>
      </c>
    </row>
    <row r="1637" spans="1:51" s="36" customFormat="1" ht="27.75" customHeight="1" x14ac:dyDescent="0.15">
      <c r="A1637" s="36" t="str">
        <f t="shared" si="254"/>
        <v>HOSPITECNICA SAS201155110</v>
      </c>
      <c r="B1637" s="36" t="b">
        <f>+A1637='[1]Anexo 9'!A1637</f>
        <v>1</v>
      </c>
      <c r="C1637" s="18">
        <v>830131869</v>
      </c>
      <c r="D1637" s="18" t="s">
        <v>8313</v>
      </c>
      <c r="E1637" s="15" t="s">
        <v>98</v>
      </c>
      <c r="F1637" s="15" t="s">
        <v>62</v>
      </c>
      <c r="G1637" s="15" t="s">
        <v>3155</v>
      </c>
      <c r="H1637" s="15" t="s">
        <v>3155</v>
      </c>
      <c r="I1637" s="15" t="s">
        <v>3155</v>
      </c>
      <c r="J1637" s="15">
        <v>8</v>
      </c>
      <c r="K1637" s="15" t="s">
        <v>3155</v>
      </c>
      <c r="L1637" s="15">
        <v>201155110</v>
      </c>
      <c r="M1637" s="15" t="s">
        <v>535</v>
      </c>
      <c r="N1637" s="15" t="s">
        <v>101</v>
      </c>
      <c r="O1637" s="18" t="s">
        <v>8333</v>
      </c>
      <c r="P1637" s="22" t="s">
        <v>3841</v>
      </c>
      <c r="Q1637" s="15" t="s">
        <v>536</v>
      </c>
      <c r="R1637" s="18" t="s">
        <v>439</v>
      </c>
      <c r="S1637" s="22" t="b">
        <f>+R1637=Q1637</f>
        <v>0</v>
      </c>
      <c r="T1637" s="18" t="s">
        <v>1049</v>
      </c>
      <c r="U1637" s="18" t="s">
        <v>439</v>
      </c>
      <c r="V1637" s="15" t="s">
        <v>538</v>
      </c>
      <c r="W1637" s="18" t="s">
        <v>8615</v>
      </c>
      <c r="X1637" s="18"/>
      <c r="Y1637" s="15" t="s">
        <v>68</v>
      </c>
      <c r="Z1637" s="18" t="s">
        <v>8655</v>
      </c>
      <c r="AA1637" s="18" t="s">
        <v>119</v>
      </c>
      <c r="AB1637" s="18" t="s">
        <v>8656</v>
      </c>
      <c r="AC1637" s="67" t="str">
        <f>+VLOOKUP("*"&amp;L1637&amp;"*",'[2]REGISTROS SANITARIOS'!$D$1384:$E$1419,2,FALSE)</f>
        <v>SI</v>
      </c>
      <c r="AD1637" s="22" t="s">
        <v>1025</v>
      </c>
      <c r="AE1637" s="16">
        <v>47756</v>
      </c>
      <c r="AF1637" s="34" t="s">
        <v>73</v>
      </c>
      <c r="AG1637" s="24" t="s">
        <v>1049</v>
      </c>
      <c r="AH1637" s="18" t="s">
        <v>1049</v>
      </c>
      <c r="AI1637" s="18" t="s">
        <v>1405</v>
      </c>
      <c r="AJ1637" s="17">
        <v>11550</v>
      </c>
      <c r="AK1637" s="25">
        <v>11500</v>
      </c>
      <c r="AL1637" s="25">
        <v>235</v>
      </c>
      <c r="AM1637" s="35">
        <v>0.19</v>
      </c>
      <c r="AN1637" s="49">
        <f t="shared" si="255"/>
        <v>3215975</v>
      </c>
      <c r="AO1637" s="18" t="s">
        <v>1049</v>
      </c>
      <c r="AP1637" s="15" t="s">
        <v>1049</v>
      </c>
      <c r="AQ1637" s="43" t="str">
        <f t="shared" si="256"/>
        <v>MENOR</v>
      </c>
      <c r="AR1637" s="44">
        <f t="shared" si="257"/>
        <v>3229957.4999999995</v>
      </c>
      <c r="AS1637" s="44">
        <f t="shared" si="258"/>
        <v>2714250</v>
      </c>
      <c r="AT1637" s="44">
        <f t="shared" si="259"/>
        <v>2702500</v>
      </c>
      <c r="AU1637" s="44">
        <f t="shared" si="260"/>
        <v>3215974.9999999995</v>
      </c>
      <c r="AV1637" s="45" t="b">
        <f t="shared" si="261"/>
        <v>1</v>
      </c>
      <c r="AW1637" s="45" t="b">
        <f t="shared" si="262"/>
        <v>0</v>
      </c>
      <c r="AX1637" s="45"/>
    </row>
    <row r="1638" spans="1:51" s="36" customFormat="1" ht="27.75" customHeight="1" x14ac:dyDescent="0.15">
      <c r="A1638" s="36" t="str">
        <f t="shared" si="254"/>
        <v>HOSPITECNICA SAS201157410</v>
      </c>
      <c r="B1638" s="36" t="b">
        <f>+A1638='[1]Anexo 9'!A1638</f>
        <v>1</v>
      </c>
      <c r="C1638" s="18">
        <v>830131869</v>
      </c>
      <c r="D1638" s="18" t="s">
        <v>8313</v>
      </c>
      <c r="E1638" s="15" t="s">
        <v>98</v>
      </c>
      <c r="F1638" s="15" t="s">
        <v>62</v>
      </c>
      <c r="G1638" s="15" t="s">
        <v>3155</v>
      </c>
      <c r="H1638" s="15" t="s">
        <v>3155</v>
      </c>
      <c r="I1638" s="15" t="s">
        <v>3155</v>
      </c>
      <c r="J1638" s="15">
        <v>9</v>
      </c>
      <c r="K1638" s="15" t="s">
        <v>3155</v>
      </c>
      <c r="L1638" s="15">
        <v>201157410</v>
      </c>
      <c r="M1638" s="15" t="s">
        <v>564</v>
      </c>
      <c r="N1638" s="15" t="s">
        <v>101</v>
      </c>
      <c r="O1638" s="18" t="s">
        <v>8334</v>
      </c>
      <c r="P1638" s="22" t="s">
        <v>3841</v>
      </c>
      <c r="Q1638" s="15" t="s">
        <v>101</v>
      </c>
      <c r="R1638" s="18" t="s">
        <v>103</v>
      </c>
      <c r="S1638" s="22" t="s">
        <v>73</v>
      </c>
      <c r="T1638" s="18" t="s">
        <v>1049</v>
      </c>
      <c r="U1638" s="18" t="s">
        <v>103</v>
      </c>
      <c r="V1638" s="15" t="s">
        <v>6094</v>
      </c>
      <c r="W1638" s="18" t="s">
        <v>8615</v>
      </c>
      <c r="X1638" s="18"/>
      <c r="Y1638" s="15" t="s">
        <v>68</v>
      </c>
      <c r="Z1638" s="18" t="s">
        <v>8657</v>
      </c>
      <c r="AA1638" s="18" t="s">
        <v>119</v>
      </c>
      <c r="AB1638" s="18" t="s">
        <v>8658</v>
      </c>
      <c r="AC1638" s="67" t="str">
        <f>+VLOOKUP("*"&amp;L1638&amp;"*",'[2]REGISTROS SANITARIOS'!$D$1384:$E$1419,2,FALSE)</f>
        <v>SI</v>
      </c>
      <c r="AD1638" s="22" t="s">
        <v>1025</v>
      </c>
      <c r="AE1638" s="16">
        <v>47392</v>
      </c>
      <c r="AF1638" s="34" t="s">
        <v>73</v>
      </c>
      <c r="AG1638" s="24" t="s">
        <v>1049</v>
      </c>
      <c r="AH1638" s="18" t="s">
        <v>1049</v>
      </c>
      <c r="AI1638" s="18" t="s">
        <v>8720</v>
      </c>
      <c r="AJ1638" s="17">
        <v>2750</v>
      </c>
      <c r="AK1638" s="25">
        <v>2750</v>
      </c>
      <c r="AL1638" s="25">
        <v>4500</v>
      </c>
      <c r="AM1638" s="35">
        <v>0.19</v>
      </c>
      <c r="AN1638" s="49">
        <f t="shared" si="255"/>
        <v>14726250</v>
      </c>
      <c r="AO1638" s="18" t="s">
        <v>1049</v>
      </c>
      <c r="AP1638" s="15"/>
      <c r="AQ1638" s="43" t="str">
        <f t="shared" si="256"/>
        <v>SI</v>
      </c>
      <c r="AR1638" s="44">
        <f t="shared" si="257"/>
        <v>14726250</v>
      </c>
      <c r="AS1638" s="44">
        <f t="shared" si="258"/>
        <v>12375000</v>
      </c>
      <c r="AT1638" s="44">
        <f t="shared" si="259"/>
        <v>12375000</v>
      </c>
      <c r="AU1638" s="44">
        <f t="shared" si="260"/>
        <v>14726250</v>
      </c>
      <c r="AV1638" s="45" t="b">
        <f t="shared" si="261"/>
        <v>1</v>
      </c>
      <c r="AW1638" s="45" t="b">
        <f t="shared" si="262"/>
        <v>0</v>
      </c>
      <c r="AX1638" s="45"/>
    </row>
    <row r="1639" spans="1:51" s="36" customFormat="1" ht="27.75" customHeight="1" x14ac:dyDescent="0.15">
      <c r="A1639" s="36" t="str">
        <f t="shared" si="254"/>
        <v>HOSPITECNICA SAS201157910</v>
      </c>
      <c r="B1639" s="36" t="b">
        <f>+A1639='[1]Anexo 9'!A1639</f>
        <v>1</v>
      </c>
      <c r="C1639" s="18">
        <v>830131869</v>
      </c>
      <c r="D1639" s="18" t="s">
        <v>8313</v>
      </c>
      <c r="E1639" s="15" t="s">
        <v>98</v>
      </c>
      <c r="F1639" s="15" t="s">
        <v>62</v>
      </c>
      <c r="G1639" s="15" t="s">
        <v>3155</v>
      </c>
      <c r="H1639" s="15" t="s">
        <v>3155</v>
      </c>
      <c r="I1639" s="15" t="s">
        <v>3155</v>
      </c>
      <c r="J1639" s="15">
        <v>5</v>
      </c>
      <c r="K1639" s="15" t="s">
        <v>3155</v>
      </c>
      <c r="L1639" s="15">
        <v>201157910</v>
      </c>
      <c r="M1639" s="15" t="s">
        <v>573</v>
      </c>
      <c r="N1639" s="15" t="s">
        <v>101</v>
      </c>
      <c r="O1639" s="18" t="s">
        <v>8335</v>
      </c>
      <c r="P1639" s="22" t="s">
        <v>3841</v>
      </c>
      <c r="Q1639" s="15" t="s">
        <v>101</v>
      </c>
      <c r="R1639" s="18" t="s">
        <v>103</v>
      </c>
      <c r="S1639" s="22" t="s">
        <v>73</v>
      </c>
      <c r="T1639" s="18" t="s">
        <v>1049</v>
      </c>
      <c r="U1639" s="18" t="s">
        <v>103</v>
      </c>
      <c r="V1639" s="15" t="s">
        <v>6095</v>
      </c>
      <c r="W1639" s="18" t="s">
        <v>8615</v>
      </c>
      <c r="X1639" s="18"/>
      <c r="Y1639" s="15" t="s">
        <v>68</v>
      </c>
      <c r="Z1639" s="18" t="s">
        <v>8657</v>
      </c>
      <c r="AA1639" s="18" t="s">
        <v>119</v>
      </c>
      <c r="AB1639" s="18" t="s">
        <v>8658</v>
      </c>
      <c r="AC1639" s="67" t="str">
        <f>+VLOOKUP("*"&amp;L1639&amp;"*",'[2]REGISTROS SANITARIOS'!$D$1384:$E$1419,2,FALSE)</f>
        <v>SI</v>
      </c>
      <c r="AD1639" s="22" t="s">
        <v>1025</v>
      </c>
      <c r="AE1639" s="16">
        <v>47392</v>
      </c>
      <c r="AF1639" s="34" t="s">
        <v>73</v>
      </c>
      <c r="AG1639" s="24" t="s">
        <v>1049</v>
      </c>
      <c r="AH1639" s="18" t="s">
        <v>1049</v>
      </c>
      <c r="AI1639" s="18" t="s">
        <v>8720</v>
      </c>
      <c r="AJ1639" s="17">
        <v>935</v>
      </c>
      <c r="AK1639" s="25">
        <v>935</v>
      </c>
      <c r="AL1639" s="25">
        <v>6800</v>
      </c>
      <c r="AM1639" s="35">
        <v>0.19</v>
      </c>
      <c r="AN1639" s="49">
        <f t="shared" si="255"/>
        <v>7566019.9999999991</v>
      </c>
      <c r="AO1639" s="18" t="s">
        <v>1049</v>
      </c>
      <c r="AP1639" s="15"/>
      <c r="AQ1639" s="43" t="str">
        <f t="shared" si="256"/>
        <v>SI</v>
      </c>
      <c r="AR1639" s="44">
        <f t="shared" si="257"/>
        <v>7566020</v>
      </c>
      <c r="AS1639" s="44">
        <f t="shared" si="258"/>
        <v>6358000</v>
      </c>
      <c r="AT1639" s="44">
        <f t="shared" si="259"/>
        <v>6358000</v>
      </c>
      <c r="AU1639" s="44">
        <f t="shared" si="260"/>
        <v>7566020</v>
      </c>
      <c r="AV1639" s="45" t="b">
        <f t="shared" si="261"/>
        <v>1</v>
      </c>
      <c r="AW1639" s="45" t="b">
        <f t="shared" si="262"/>
        <v>0</v>
      </c>
      <c r="AX1639" s="45"/>
    </row>
    <row r="1640" spans="1:51" s="36" customFormat="1" ht="27.75" customHeight="1" x14ac:dyDescent="0.15">
      <c r="A1640" s="36" t="str">
        <f t="shared" si="254"/>
        <v>HOSPITECNICA SAS201160109</v>
      </c>
      <c r="B1640" s="36" t="b">
        <f>+A1640='[1]Anexo 9'!A1640</f>
        <v>1</v>
      </c>
      <c r="C1640" s="18">
        <v>830131869</v>
      </c>
      <c r="D1640" s="18" t="s">
        <v>8313</v>
      </c>
      <c r="E1640" s="15" t="s">
        <v>98</v>
      </c>
      <c r="F1640" s="15" t="s">
        <v>62</v>
      </c>
      <c r="G1640" s="15" t="s">
        <v>3155</v>
      </c>
      <c r="H1640" s="15" t="s">
        <v>3155</v>
      </c>
      <c r="I1640" s="15" t="s">
        <v>3155</v>
      </c>
      <c r="J1640" s="15">
        <v>3</v>
      </c>
      <c r="K1640" s="15" t="s">
        <v>3155</v>
      </c>
      <c r="L1640" s="15">
        <v>201160109</v>
      </c>
      <c r="M1640" s="15" t="s">
        <v>3923</v>
      </c>
      <c r="N1640" s="15" t="s">
        <v>101</v>
      </c>
      <c r="O1640" s="18" t="s">
        <v>8336</v>
      </c>
      <c r="P1640" s="22" t="s">
        <v>3841</v>
      </c>
      <c r="Q1640" s="15" t="s">
        <v>101</v>
      </c>
      <c r="R1640" s="18" t="s">
        <v>103</v>
      </c>
      <c r="S1640" s="22" t="s">
        <v>73</v>
      </c>
      <c r="T1640" s="18" t="s">
        <v>1049</v>
      </c>
      <c r="U1640" s="18" t="s">
        <v>103</v>
      </c>
      <c r="V1640" s="15" t="s">
        <v>6097</v>
      </c>
      <c r="W1640" s="18" t="s">
        <v>8616</v>
      </c>
      <c r="X1640" s="18"/>
      <c r="Y1640" s="15" t="s">
        <v>68</v>
      </c>
      <c r="Z1640" s="18" t="s">
        <v>8616</v>
      </c>
      <c r="AA1640" s="18" t="s">
        <v>2994</v>
      </c>
      <c r="AB1640" s="18" t="s">
        <v>1049</v>
      </c>
      <c r="AC1640" s="67" t="str">
        <f>+VLOOKUP("*"&amp;L1640&amp;"*",'[2]REGISTROS SANITARIOS'!$D$1384:$E$1419,2,FALSE)</f>
        <v>SI</v>
      </c>
      <c r="AD1640" s="22" t="s">
        <v>1025</v>
      </c>
      <c r="AE1640" s="16" t="s">
        <v>1049</v>
      </c>
      <c r="AF1640" s="34" t="s">
        <v>8814</v>
      </c>
      <c r="AG1640" s="24" t="s">
        <v>1049</v>
      </c>
      <c r="AH1640" s="18" t="s">
        <v>1049</v>
      </c>
      <c r="AI1640" s="18" t="s">
        <v>1049</v>
      </c>
      <c r="AJ1640" s="17">
        <v>220</v>
      </c>
      <c r="AK1640" s="25">
        <v>220</v>
      </c>
      <c r="AL1640" s="25">
        <v>3600</v>
      </c>
      <c r="AM1640" s="35">
        <v>0.19</v>
      </c>
      <c r="AN1640" s="49">
        <f t="shared" si="255"/>
        <v>942480</v>
      </c>
      <c r="AO1640" s="18" t="s">
        <v>1049</v>
      </c>
      <c r="AP1640" s="15" t="s">
        <v>1049</v>
      </c>
      <c r="AQ1640" s="43" t="str">
        <f t="shared" si="256"/>
        <v>SI</v>
      </c>
      <c r="AR1640" s="44">
        <f t="shared" si="257"/>
        <v>942480</v>
      </c>
      <c r="AS1640" s="44">
        <f t="shared" si="258"/>
        <v>792000</v>
      </c>
      <c r="AT1640" s="44">
        <f t="shared" si="259"/>
        <v>792000</v>
      </c>
      <c r="AU1640" s="44">
        <f t="shared" si="260"/>
        <v>942480</v>
      </c>
      <c r="AV1640" s="45" t="b">
        <f t="shared" si="261"/>
        <v>1</v>
      </c>
      <c r="AW1640" s="45" t="b">
        <f t="shared" si="262"/>
        <v>0</v>
      </c>
      <c r="AX1640" s="45"/>
    </row>
    <row r="1641" spans="1:51" s="36" customFormat="1" ht="27.75" customHeight="1" x14ac:dyDescent="0.15">
      <c r="A1641" s="36" t="str">
        <f t="shared" si="254"/>
        <v>HOSPITECNICA SAS201160110</v>
      </c>
      <c r="B1641" s="36" t="b">
        <f>+A1641='[1]Anexo 9'!A1641</f>
        <v>1</v>
      </c>
      <c r="C1641" s="18">
        <v>830131869</v>
      </c>
      <c r="D1641" s="18" t="s">
        <v>8313</v>
      </c>
      <c r="E1641" s="15" t="s">
        <v>98</v>
      </c>
      <c r="F1641" s="15" t="s">
        <v>62</v>
      </c>
      <c r="G1641" s="15" t="s">
        <v>3155</v>
      </c>
      <c r="H1641" s="15" t="s">
        <v>3155</v>
      </c>
      <c r="I1641" s="15" t="s">
        <v>3155</v>
      </c>
      <c r="J1641" s="15">
        <v>2</v>
      </c>
      <c r="K1641" s="15" t="s">
        <v>3155</v>
      </c>
      <c r="L1641" s="15">
        <v>201160110</v>
      </c>
      <c r="M1641" s="15" t="s">
        <v>8337</v>
      </c>
      <c r="N1641" s="15" t="s">
        <v>101</v>
      </c>
      <c r="O1641" s="18" t="s">
        <v>8338</v>
      </c>
      <c r="P1641" s="22" t="s">
        <v>3841</v>
      </c>
      <c r="Q1641" s="15" t="s">
        <v>101</v>
      </c>
      <c r="R1641" s="18" t="s">
        <v>103</v>
      </c>
      <c r="S1641" s="22" t="s">
        <v>73</v>
      </c>
      <c r="T1641" s="18" t="s">
        <v>1049</v>
      </c>
      <c r="U1641" s="18" t="s">
        <v>103</v>
      </c>
      <c r="V1641" s="15"/>
      <c r="W1641" s="18" t="s">
        <v>8617</v>
      </c>
      <c r="X1641" s="18"/>
      <c r="Y1641" s="15" t="s">
        <v>73</v>
      </c>
      <c r="Z1641" s="18" t="s">
        <v>8616</v>
      </c>
      <c r="AA1641" s="18" t="s">
        <v>2994</v>
      </c>
      <c r="AB1641" s="18" t="s">
        <v>1049</v>
      </c>
      <c r="AC1641" s="67" t="str">
        <f>+VLOOKUP("*"&amp;L1641&amp;"*",'[2]REGISTROS SANITARIOS'!$D$1384:$E$1419,2,FALSE)</f>
        <v>SI</v>
      </c>
      <c r="AD1641" s="22" t="s">
        <v>1025</v>
      </c>
      <c r="AE1641" s="16" t="s">
        <v>1049</v>
      </c>
      <c r="AF1641" s="34" t="s">
        <v>8814</v>
      </c>
      <c r="AG1641" s="24" t="s">
        <v>1049</v>
      </c>
      <c r="AH1641" s="18" t="s">
        <v>1049</v>
      </c>
      <c r="AI1641" s="18" t="s">
        <v>1049</v>
      </c>
      <c r="AJ1641" s="17">
        <v>66</v>
      </c>
      <c r="AK1641" s="25">
        <v>66</v>
      </c>
      <c r="AL1641" s="25">
        <v>11600</v>
      </c>
      <c r="AM1641" s="35">
        <v>0.19</v>
      </c>
      <c r="AN1641" s="49">
        <f t="shared" si="255"/>
        <v>911063.99999999988</v>
      </c>
      <c r="AO1641" s="18" t="s">
        <v>1049</v>
      </c>
      <c r="AP1641" s="15"/>
      <c r="AQ1641" s="43" t="str">
        <f t="shared" si="256"/>
        <v>SI</v>
      </c>
      <c r="AR1641" s="44">
        <f t="shared" si="257"/>
        <v>911064</v>
      </c>
      <c r="AS1641" s="44">
        <f t="shared" si="258"/>
        <v>765600</v>
      </c>
      <c r="AT1641" s="44">
        <f t="shared" si="259"/>
        <v>765600</v>
      </c>
      <c r="AU1641" s="44">
        <f t="shared" si="260"/>
        <v>911064</v>
      </c>
      <c r="AV1641" s="45" t="b">
        <f t="shared" si="261"/>
        <v>1</v>
      </c>
      <c r="AW1641" s="45" t="b">
        <f t="shared" si="262"/>
        <v>0</v>
      </c>
      <c r="AX1641" s="45"/>
    </row>
    <row r="1642" spans="1:51" s="36" customFormat="1" ht="27.75" customHeight="1" x14ac:dyDescent="0.15">
      <c r="A1642" s="36" t="str">
        <f t="shared" si="254"/>
        <v>HOSPITECNICA SAS201160115</v>
      </c>
      <c r="B1642" s="36" t="b">
        <f>+A1642='[1]Anexo 9'!A1642</f>
        <v>1</v>
      </c>
      <c r="C1642" s="18">
        <v>830131869</v>
      </c>
      <c r="D1642" s="18" t="s">
        <v>8313</v>
      </c>
      <c r="E1642" s="15" t="s">
        <v>98</v>
      </c>
      <c r="F1642" s="15" t="s">
        <v>62</v>
      </c>
      <c r="G1642" s="15" t="s">
        <v>3155</v>
      </c>
      <c r="H1642" s="15" t="s">
        <v>3155</v>
      </c>
      <c r="I1642" s="15" t="s">
        <v>3155</v>
      </c>
      <c r="J1642" s="15">
        <v>2</v>
      </c>
      <c r="K1642" s="15" t="s">
        <v>3155</v>
      </c>
      <c r="L1642" s="15">
        <v>201160115</v>
      </c>
      <c r="M1642" s="15" t="s">
        <v>8339</v>
      </c>
      <c r="N1642" s="15" t="s">
        <v>101</v>
      </c>
      <c r="O1642" s="18" t="s">
        <v>8340</v>
      </c>
      <c r="P1642" s="22" t="s">
        <v>3841</v>
      </c>
      <c r="Q1642" s="15" t="s">
        <v>101</v>
      </c>
      <c r="R1642" s="18" t="s">
        <v>103</v>
      </c>
      <c r="S1642" s="22" t="s">
        <v>73</v>
      </c>
      <c r="T1642" s="18" t="s">
        <v>1049</v>
      </c>
      <c r="U1642" s="18" t="s">
        <v>103</v>
      </c>
      <c r="V1642" s="15" t="s">
        <v>8618</v>
      </c>
      <c r="W1642" s="18" t="s">
        <v>8617</v>
      </c>
      <c r="X1642" s="18"/>
      <c r="Y1642" s="15" t="s">
        <v>68</v>
      </c>
      <c r="Z1642" s="18" t="s">
        <v>8616</v>
      </c>
      <c r="AA1642" s="18" t="s">
        <v>2994</v>
      </c>
      <c r="AB1642" s="18" t="s">
        <v>1049</v>
      </c>
      <c r="AC1642" s="67" t="str">
        <f>+VLOOKUP("*"&amp;L1642&amp;"*",'[2]REGISTROS SANITARIOS'!$D$1384:$E$1419,2,FALSE)</f>
        <v>SI</v>
      </c>
      <c r="AD1642" s="22" t="s">
        <v>1025</v>
      </c>
      <c r="AE1642" s="16" t="s">
        <v>1049</v>
      </c>
      <c r="AF1642" s="34" t="s">
        <v>8814</v>
      </c>
      <c r="AG1642" s="24" t="s">
        <v>1049</v>
      </c>
      <c r="AH1642" s="18" t="s">
        <v>1049</v>
      </c>
      <c r="AI1642" s="18" t="s">
        <v>1049</v>
      </c>
      <c r="AJ1642" s="17">
        <v>385</v>
      </c>
      <c r="AK1642" s="25">
        <v>385</v>
      </c>
      <c r="AL1642" s="25">
        <v>13950</v>
      </c>
      <c r="AM1642" s="35">
        <v>0.19</v>
      </c>
      <c r="AN1642" s="49">
        <f t="shared" si="255"/>
        <v>6391192.5</v>
      </c>
      <c r="AO1642" s="18" t="s">
        <v>1049</v>
      </c>
      <c r="AP1642" s="15"/>
      <c r="AQ1642" s="43" t="str">
        <f t="shared" si="256"/>
        <v>SI</v>
      </c>
      <c r="AR1642" s="44">
        <f t="shared" si="257"/>
        <v>6391192.5</v>
      </c>
      <c r="AS1642" s="44">
        <f t="shared" si="258"/>
        <v>5370750</v>
      </c>
      <c r="AT1642" s="44">
        <f t="shared" si="259"/>
        <v>5370750</v>
      </c>
      <c r="AU1642" s="44">
        <f t="shared" si="260"/>
        <v>6391192.5</v>
      </c>
      <c r="AV1642" s="45" t="b">
        <f t="shared" si="261"/>
        <v>1</v>
      </c>
      <c r="AW1642" s="45" t="b">
        <f t="shared" si="262"/>
        <v>0</v>
      </c>
      <c r="AX1642" s="45"/>
    </row>
    <row r="1643" spans="1:51" s="36" customFormat="1" ht="27.75" customHeight="1" x14ac:dyDescent="0.15">
      <c r="A1643" s="36" t="str">
        <f t="shared" si="254"/>
        <v>HOSPITECNICA SAS201160210</v>
      </c>
      <c r="B1643" s="36" t="b">
        <f>+A1643='[1]Anexo 9'!A1643</f>
        <v>1</v>
      </c>
      <c r="C1643" s="18">
        <v>830131869</v>
      </c>
      <c r="D1643" s="18" t="s">
        <v>8313</v>
      </c>
      <c r="E1643" s="15" t="s">
        <v>98</v>
      </c>
      <c r="F1643" s="15" t="s">
        <v>62</v>
      </c>
      <c r="G1643" s="15" t="s">
        <v>3155</v>
      </c>
      <c r="H1643" s="15" t="s">
        <v>3155</v>
      </c>
      <c r="I1643" s="15" t="s">
        <v>3155</v>
      </c>
      <c r="J1643" s="15">
        <v>3</v>
      </c>
      <c r="K1643" s="15" t="s">
        <v>3155</v>
      </c>
      <c r="L1643" s="15">
        <v>201160210</v>
      </c>
      <c r="M1643" s="15" t="s">
        <v>968</v>
      </c>
      <c r="N1643" s="15" t="s">
        <v>101</v>
      </c>
      <c r="O1643" s="18" t="s">
        <v>8341</v>
      </c>
      <c r="P1643" s="22" t="s">
        <v>3841</v>
      </c>
      <c r="Q1643" s="15" t="s">
        <v>101</v>
      </c>
      <c r="R1643" s="18" t="s">
        <v>103</v>
      </c>
      <c r="S1643" s="22" t="s">
        <v>73</v>
      </c>
      <c r="T1643" s="18" t="s">
        <v>1049</v>
      </c>
      <c r="U1643" s="18" t="s">
        <v>103</v>
      </c>
      <c r="V1643" s="15" t="s">
        <v>6099</v>
      </c>
      <c r="W1643" s="18" t="s">
        <v>8617</v>
      </c>
      <c r="X1643" s="18"/>
      <c r="Y1643" s="15" t="s">
        <v>68</v>
      </c>
      <c r="Z1643" s="18" t="s">
        <v>8616</v>
      </c>
      <c r="AA1643" s="18" t="s">
        <v>2994</v>
      </c>
      <c r="AB1643" s="18" t="s">
        <v>1049</v>
      </c>
      <c r="AC1643" s="67" t="str">
        <f>+VLOOKUP("*"&amp;L1643&amp;"*",'[2]REGISTROS SANITARIOS'!$D$1384:$E$1419,2,FALSE)</f>
        <v>SI</v>
      </c>
      <c r="AD1643" s="22" t="s">
        <v>1025</v>
      </c>
      <c r="AE1643" s="16" t="s">
        <v>1049</v>
      </c>
      <c r="AF1643" s="34" t="s">
        <v>8814</v>
      </c>
      <c r="AG1643" s="24" t="s">
        <v>1049</v>
      </c>
      <c r="AH1643" s="18" t="s">
        <v>1049</v>
      </c>
      <c r="AI1643" s="18" t="s">
        <v>1049</v>
      </c>
      <c r="AJ1643" s="17">
        <v>33</v>
      </c>
      <c r="AK1643" s="25">
        <v>33</v>
      </c>
      <c r="AL1643" s="25">
        <v>7500</v>
      </c>
      <c r="AM1643" s="35">
        <v>0.19</v>
      </c>
      <c r="AN1643" s="49">
        <f t="shared" si="255"/>
        <v>294524.99999999994</v>
      </c>
      <c r="AO1643" s="18" t="s">
        <v>1049</v>
      </c>
      <c r="AP1643" s="15"/>
      <c r="AQ1643" s="43" t="str">
        <f t="shared" si="256"/>
        <v>SI</v>
      </c>
      <c r="AR1643" s="44">
        <f t="shared" si="257"/>
        <v>294525</v>
      </c>
      <c r="AS1643" s="44">
        <f t="shared" si="258"/>
        <v>247500</v>
      </c>
      <c r="AT1643" s="44">
        <f t="shared" si="259"/>
        <v>247500</v>
      </c>
      <c r="AU1643" s="44">
        <f t="shared" si="260"/>
        <v>294525</v>
      </c>
      <c r="AV1643" s="45" t="b">
        <f t="shared" si="261"/>
        <v>1</v>
      </c>
      <c r="AW1643" s="45" t="b">
        <f t="shared" si="262"/>
        <v>0</v>
      </c>
      <c r="AX1643" s="45"/>
    </row>
    <row r="1644" spans="1:51" s="36" customFormat="1" ht="27.75" customHeight="1" x14ac:dyDescent="0.15">
      <c r="A1644" s="36" t="str">
        <f t="shared" si="254"/>
        <v>HOSPITECNICA SAS201160215</v>
      </c>
      <c r="B1644" s="36" t="b">
        <f>+A1644='[1]Anexo 9'!A1644</f>
        <v>1</v>
      </c>
      <c r="C1644" s="18">
        <v>830131869</v>
      </c>
      <c r="D1644" s="18" t="s">
        <v>8313</v>
      </c>
      <c r="E1644" s="15" t="s">
        <v>98</v>
      </c>
      <c r="F1644" s="15" t="s">
        <v>62</v>
      </c>
      <c r="G1644" s="15" t="s">
        <v>3155</v>
      </c>
      <c r="H1644" s="15" t="s">
        <v>3155</v>
      </c>
      <c r="I1644" s="15" t="s">
        <v>3155</v>
      </c>
      <c r="J1644" s="15">
        <v>3</v>
      </c>
      <c r="K1644" s="15" t="s">
        <v>3155</v>
      </c>
      <c r="L1644" s="15">
        <v>201160215</v>
      </c>
      <c r="M1644" s="15" t="s">
        <v>969</v>
      </c>
      <c r="N1644" s="15" t="s">
        <v>101</v>
      </c>
      <c r="O1644" s="18" t="s">
        <v>8342</v>
      </c>
      <c r="P1644" s="22" t="s">
        <v>3841</v>
      </c>
      <c r="Q1644" s="15" t="s">
        <v>101</v>
      </c>
      <c r="R1644" s="18" t="s">
        <v>103</v>
      </c>
      <c r="S1644" s="22" t="s">
        <v>73</v>
      </c>
      <c r="T1644" s="18" t="s">
        <v>1049</v>
      </c>
      <c r="U1644" s="18" t="s">
        <v>103</v>
      </c>
      <c r="V1644" s="15" t="s">
        <v>970</v>
      </c>
      <c r="W1644" s="18" t="s">
        <v>8617</v>
      </c>
      <c r="X1644" s="18"/>
      <c r="Y1644" s="15" t="s">
        <v>68</v>
      </c>
      <c r="Z1644" s="18" t="s">
        <v>8616</v>
      </c>
      <c r="AA1644" s="18" t="s">
        <v>2994</v>
      </c>
      <c r="AB1644" s="18" t="s">
        <v>1049</v>
      </c>
      <c r="AC1644" s="67" t="str">
        <f>+VLOOKUP("*"&amp;L1644&amp;"*",'[2]REGISTROS SANITARIOS'!$D$1384:$E$1419,2,FALSE)</f>
        <v>SI</v>
      </c>
      <c r="AD1644" s="22" t="s">
        <v>1025</v>
      </c>
      <c r="AE1644" s="16" t="s">
        <v>1049</v>
      </c>
      <c r="AF1644" s="34" t="s">
        <v>8814</v>
      </c>
      <c r="AG1644" s="24" t="s">
        <v>1049</v>
      </c>
      <c r="AH1644" s="18" t="s">
        <v>1049</v>
      </c>
      <c r="AI1644" s="18" t="s">
        <v>1049</v>
      </c>
      <c r="AJ1644" s="17">
        <v>467.5</v>
      </c>
      <c r="AK1644" s="25">
        <v>468</v>
      </c>
      <c r="AL1644" s="25">
        <v>8900</v>
      </c>
      <c r="AM1644" s="35">
        <v>0.19</v>
      </c>
      <c r="AN1644" s="49">
        <f t="shared" si="255"/>
        <v>4956588</v>
      </c>
      <c r="AO1644" s="18" t="s">
        <v>1049</v>
      </c>
      <c r="AP1644" s="15"/>
      <c r="AQ1644" s="43" t="str">
        <f t="shared" si="256"/>
        <v>MAYOR</v>
      </c>
      <c r="AR1644" s="44">
        <f t="shared" si="257"/>
        <v>4951292.5</v>
      </c>
      <c r="AS1644" s="44">
        <f t="shared" si="258"/>
        <v>4160750</v>
      </c>
      <c r="AT1644" s="44">
        <f t="shared" si="259"/>
        <v>4165200</v>
      </c>
      <c r="AU1644" s="44">
        <f t="shared" si="260"/>
        <v>4956588</v>
      </c>
      <c r="AV1644" s="45" t="b">
        <f t="shared" si="261"/>
        <v>1</v>
      </c>
      <c r="AW1644" s="45" t="b">
        <f t="shared" si="262"/>
        <v>0</v>
      </c>
      <c r="AX1644" s="45"/>
    </row>
    <row r="1645" spans="1:51" s="36" customFormat="1" ht="27.75" customHeight="1" x14ac:dyDescent="0.15">
      <c r="A1645" s="36" t="str">
        <f t="shared" si="254"/>
        <v>HOSPITECNICA SAS201160310</v>
      </c>
      <c r="B1645" s="36" t="b">
        <f>+A1645='[1]Anexo 9'!A1645</f>
        <v>1</v>
      </c>
      <c r="C1645" s="18">
        <v>830131869</v>
      </c>
      <c r="D1645" s="18" t="s">
        <v>8313</v>
      </c>
      <c r="E1645" s="15" t="s">
        <v>98</v>
      </c>
      <c r="F1645" s="15" t="s">
        <v>62</v>
      </c>
      <c r="G1645" s="15" t="s">
        <v>3155</v>
      </c>
      <c r="H1645" s="15" t="s">
        <v>3155</v>
      </c>
      <c r="I1645" s="15" t="s">
        <v>3155</v>
      </c>
      <c r="J1645" s="15">
        <v>3</v>
      </c>
      <c r="K1645" s="15" t="s">
        <v>3155</v>
      </c>
      <c r="L1645" s="15">
        <v>201160310</v>
      </c>
      <c r="M1645" s="15" t="s">
        <v>3927</v>
      </c>
      <c r="N1645" s="15" t="s">
        <v>101</v>
      </c>
      <c r="O1645" s="18" t="s">
        <v>8343</v>
      </c>
      <c r="P1645" s="22" t="s">
        <v>3841</v>
      </c>
      <c r="Q1645" s="15" t="s">
        <v>101</v>
      </c>
      <c r="R1645" s="18" t="s">
        <v>103</v>
      </c>
      <c r="S1645" s="22" t="s">
        <v>73</v>
      </c>
      <c r="T1645" s="18" t="s">
        <v>1049</v>
      </c>
      <c r="U1645" s="18" t="s">
        <v>103</v>
      </c>
      <c r="V1645" s="15"/>
      <c r="W1645" s="18" t="s">
        <v>8617</v>
      </c>
      <c r="X1645" s="18"/>
      <c r="Y1645" s="15" t="s">
        <v>73</v>
      </c>
      <c r="Z1645" s="18" t="s">
        <v>8616</v>
      </c>
      <c r="AA1645" s="18" t="s">
        <v>2994</v>
      </c>
      <c r="AB1645" s="18" t="s">
        <v>1049</v>
      </c>
      <c r="AC1645" s="67" t="str">
        <f>+VLOOKUP("*"&amp;L1645&amp;"*",'[2]REGISTROS SANITARIOS'!$D$1384:$E$1419,2,FALSE)</f>
        <v>SI</v>
      </c>
      <c r="AD1645" s="22" t="s">
        <v>1025</v>
      </c>
      <c r="AE1645" s="16" t="s">
        <v>1049</v>
      </c>
      <c r="AF1645" s="34" t="s">
        <v>8814</v>
      </c>
      <c r="AG1645" s="24" t="s">
        <v>1049</v>
      </c>
      <c r="AH1645" s="18" t="s">
        <v>1049</v>
      </c>
      <c r="AI1645" s="18" t="s">
        <v>1049</v>
      </c>
      <c r="AJ1645" s="17">
        <v>5.5</v>
      </c>
      <c r="AK1645" s="25">
        <v>6</v>
      </c>
      <c r="AL1645" s="25">
        <v>10700</v>
      </c>
      <c r="AM1645" s="35">
        <v>0.19</v>
      </c>
      <c r="AN1645" s="49">
        <f t="shared" si="255"/>
        <v>76398</v>
      </c>
      <c r="AO1645" s="18" t="s">
        <v>1049</v>
      </c>
      <c r="AP1645" s="15"/>
      <c r="AQ1645" s="43" t="str">
        <f t="shared" si="256"/>
        <v>MAYOR</v>
      </c>
      <c r="AR1645" s="44">
        <f t="shared" si="257"/>
        <v>70031.5</v>
      </c>
      <c r="AS1645" s="44">
        <f t="shared" si="258"/>
        <v>58850</v>
      </c>
      <c r="AT1645" s="44">
        <f t="shared" si="259"/>
        <v>64200</v>
      </c>
      <c r="AU1645" s="44">
        <f t="shared" si="260"/>
        <v>76398</v>
      </c>
      <c r="AV1645" s="45" t="b">
        <f t="shared" si="261"/>
        <v>1</v>
      </c>
      <c r="AW1645" s="45" t="b">
        <f t="shared" si="262"/>
        <v>0</v>
      </c>
      <c r="AX1645" s="45"/>
    </row>
    <row r="1646" spans="1:51" s="36" customFormat="1" ht="27.75" customHeight="1" x14ac:dyDescent="0.15">
      <c r="A1646" s="36" t="str">
        <f t="shared" si="254"/>
        <v>HOSPITECNICA SAS201160350</v>
      </c>
      <c r="B1646" s="36" t="b">
        <f>+A1646='[1]Anexo 9'!A1646</f>
        <v>1</v>
      </c>
      <c r="C1646" s="18">
        <v>830131869</v>
      </c>
      <c r="D1646" s="18" t="s">
        <v>8313</v>
      </c>
      <c r="E1646" s="15" t="s">
        <v>98</v>
      </c>
      <c r="F1646" s="15" t="s">
        <v>62</v>
      </c>
      <c r="G1646" s="15" t="s">
        <v>3155</v>
      </c>
      <c r="H1646" s="15" t="s">
        <v>3155</v>
      </c>
      <c r="I1646" s="15" t="s">
        <v>3155</v>
      </c>
      <c r="J1646" s="15">
        <v>2</v>
      </c>
      <c r="K1646" s="15" t="s">
        <v>3155</v>
      </c>
      <c r="L1646" s="15">
        <v>201160350</v>
      </c>
      <c r="M1646" s="15" t="s">
        <v>971</v>
      </c>
      <c r="N1646" s="15" t="s">
        <v>101</v>
      </c>
      <c r="O1646" s="18" t="s">
        <v>8344</v>
      </c>
      <c r="P1646" s="22" t="s">
        <v>3841</v>
      </c>
      <c r="Q1646" s="15" t="s">
        <v>101</v>
      </c>
      <c r="R1646" s="18" t="s">
        <v>103</v>
      </c>
      <c r="S1646" s="22" t="s">
        <v>73</v>
      </c>
      <c r="T1646" s="18" t="s">
        <v>1049</v>
      </c>
      <c r="U1646" s="18" t="s">
        <v>103</v>
      </c>
      <c r="V1646" s="15" t="s">
        <v>8618</v>
      </c>
      <c r="W1646" s="18" t="s">
        <v>8617</v>
      </c>
      <c r="X1646" s="18"/>
      <c r="Y1646" s="15" t="s">
        <v>68</v>
      </c>
      <c r="Z1646" s="18" t="s">
        <v>8616</v>
      </c>
      <c r="AA1646" s="18" t="s">
        <v>2994</v>
      </c>
      <c r="AB1646" s="18" t="s">
        <v>1049</v>
      </c>
      <c r="AC1646" s="67" t="str">
        <f>+VLOOKUP("*"&amp;L1646&amp;"*",'[2]REGISTROS SANITARIOS'!$D$1384:$E$1419,2,FALSE)</f>
        <v>SI</v>
      </c>
      <c r="AD1646" s="22" t="s">
        <v>1025</v>
      </c>
      <c r="AE1646" s="16" t="s">
        <v>1049</v>
      </c>
      <c r="AF1646" s="34" t="s">
        <v>8814</v>
      </c>
      <c r="AG1646" s="24" t="s">
        <v>1049</v>
      </c>
      <c r="AH1646" s="18" t="s">
        <v>1049</v>
      </c>
      <c r="AI1646" s="18" t="s">
        <v>1049</v>
      </c>
      <c r="AJ1646" s="17">
        <v>16.5</v>
      </c>
      <c r="AK1646" s="25">
        <v>17</v>
      </c>
      <c r="AL1646" s="25">
        <v>2800</v>
      </c>
      <c r="AM1646" s="35">
        <v>0.19</v>
      </c>
      <c r="AN1646" s="49">
        <f t="shared" si="255"/>
        <v>56644</v>
      </c>
      <c r="AO1646" s="18" t="s">
        <v>1049</v>
      </c>
      <c r="AP1646" s="15"/>
      <c r="AQ1646" s="43" t="str">
        <f t="shared" si="256"/>
        <v>MAYOR</v>
      </c>
      <c r="AR1646" s="44">
        <f t="shared" si="257"/>
        <v>54978</v>
      </c>
      <c r="AS1646" s="44">
        <f t="shared" si="258"/>
        <v>46200</v>
      </c>
      <c r="AT1646" s="44">
        <f t="shared" si="259"/>
        <v>47600</v>
      </c>
      <c r="AU1646" s="44">
        <f t="shared" si="260"/>
        <v>56644</v>
      </c>
      <c r="AV1646" s="45" t="b">
        <f t="shared" si="261"/>
        <v>1</v>
      </c>
      <c r="AW1646" s="45" t="b">
        <f t="shared" si="262"/>
        <v>0</v>
      </c>
      <c r="AX1646" s="45"/>
    </row>
    <row r="1647" spans="1:51" s="36" customFormat="1" ht="27.75" customHeight="1" x14ac:dyDescent="0.15">
      <c r="A1647" s="36" t="str">
        <f t="shared" si="254"/>
        <v>HOSPITECNICA SAS201160351</v>
      </c>
      <c r="B1647" s="36" t="b">
        <f>+A1647='[1]Anexo 9'!A1647</f>
        <v>1</v>
      </c>
      <c r="C1647" s="18">
        <v>830131869</v>
      </c>
      <c r="D1647" s="18" t="s">
        <v>8313</v>
      </c>
      <c r="E1647" s="15" t="s">
        <v>98</v>
      </c>
      <c r="F1647" s="15" t="s">
        <v>62</v>
      </c>
      <c r="G1647" s="15" t="s">
        <v>3155</v>
      </c>
      <c r="H1647" s="15" t="s">
        <v>3155</v>
      </c>
      <c r="I1647" s="15" t="s">
        <v>3155</v>
      </c>
      <c r="J1647" s="15">
        <v>2</v>
      </c>
      <c r="K1647" s="15" t="s">
        <v>3155</v>
      </c>
      <c r="L1647" s="15">
        <v>201160351</v>
      </c>
      <c r="M1647" s="15" t="s">
        <v>8345</v>
      </c>
      <c r="N1647" s="15" t="s">
        <v>101</v>
      </c>
      <c r="O1647" s="18" t="s">
        <v>8346</v>
      </c>
      <c r="P1647" s="22" t="s">
        <v>3841</v>
      </c>
      <c r="Q1647" s="15" t="s">
        <v>101</v>
      </c>
      <c r="R1647" s="18" t="s">
        <v>103</v>
      </c>
      <c r="S1647" s="22" t="s">
        <v>73</v>
      </c>
      <c r="T1647" s="18" t="s">
        <v>1049</v>
      </c>
      <c r="U1647" s="18" t="s">
        <v>103</v>
      </c>
      <c r="V1647" s="15" t="s">
        <v>8618</v>
      </c>
      <c r="W1647" s="18" t="s">
        <v>8617</v>
      </c>
      <c r="X1647" s="18"/>
      <c r="Y1647" s="15" t="s">
        <v>68</v>
      </c>
      <c r="Z1647" s="18" t="s">
        <v>8616</v>
      </c>
      <c r="AA1647" s="18" t="s">
        <v>2994</v>
      </c>
      <c r="AB1647" s="18" t="s">
        <v>1049</v>
      </c>
      <c r="AC1647" s="67" t="str">
        <f>+VLOOKUP("*"&amp;L1647&amp;"*",'[2]REGISTROS SANITARIOS'!$D$1384:$E$1419,2,FALSE)</f>
        <v>SI</v>
      </c>
      <c r="AD1647" s="22" t="s">
        <v>1025</v>
      </c>
      <c r="AE1647" s="16" t="s">
        <v>1049</v>
      </c>
      <c r="AF1647" s="34" t="s">
        <v>8814</v>
      </c>
      <c r="AG1647" s="24" t="s">
        <v>1049</v>
      </c>
      <c r="AH1647" s="18" t="s">
        <v>1049</v>
      </c>
      <c r="AI1647" s="18" t="s">
        <v>1049</v>
      </c>
      <c r="AJ1647" s="17">
        <v>16.5</v>
      </c>
      <c r="AK1647" s="25">
        <v>17</v>
      </c>
      <c r="AL1647" s="25">
        <v>2800</v>
      </c>
      <c r="AM1647" s="35">
        <v>0.19</v>
      </c>
      <c r="AN1647" s="49">
        <f t="shared" si="255"/>
        <v>56644</v>
      </c>
      <c r="AO1647" s="18" t="s">
        <v>1049</v>
      </c>
      <c r="AP1647" s="15"/>
      <c r="AQ1647" s="43" t="str">
        <f t="shared" si="256"/>
        <v>MAYOR</v>
      </c>
      <c r="AR1647" s="44">
        <f t="shared" si="257"/>
        <v>54978</v>
      </c>
      <c r="AS1647" s="44">
        <f t="shared" si="258"/>
        <v>46200</v>
      </c>
      <c r="AT1647" s="44">
        <f t="shared" si="259"/>
        <v>47600</v>
      </c>
      <c r="AU1647" s="44">
        <f t="shared" si="260"/>
        <v>56644</v>
      </c>
      <c r="AV1647" s="45" t="b">
        <f t="shared" si="261"/>
        <v>1</v>
      </c>
      <c r="AW1647" s="45" t="b">
        <f t="shared" si="262"/>
        <v>0</v>
      </c>
      <c r="AX1647" s="45"/>
    </row>
    <row r="1648" spans="1:51" s="36" customFormat="1" ht="27.75" customHeight="1" x14ac:dyDescent="0.15">
      <c r="A1648" s="36" t="str">
        <f t="shared" si="254"/>
        <v>HOSPITECNICA SAS201160352</v>
      </c>
      <c r="B1648" s="36" t="b">
        <f>+A1648='[1]Anexo 9'!A1648</f>
        <v>1</v>
      </c>
      <c r="C1648" s="18">
        <v>830131869</v>
      </c>
      <c r="D1648" s="18" t="s">
        <v>8313</v>
      </c>
      <c r="E1648" s="15" t="s">
        <v>98</v>
      </c>
      <c r="F1648" s="15" t="s">
        <v>62</v>
      </c>
      <c r="G1648" s="15" t="s">
        <v>3155</v>
      </c>
      <c r="H1648" s="15" t="s">
        <v>3155</v>
      </c>
      <c r="I1648" s="15" t="s">
        <v>3155</v>
      </c>
      <c r="J1648" s="15">
        <v>2</v>
      </c>
      <c r="K1648" s="15" t="s">
        <v>3155</v>
      </c>
      <c r="L1648" s="15">
        <v>201160352</v>
      </c>
      <c r="M1648" s="15" t="s">
        <v>8347</v>
      </c>
      <c r="N1648" s="15" t="s">
        <v>452</v>
      </c>
      <c r="O1648" s="18" t="s">
        <v>8344</v>
      </c>
      <c r="P1648" s="22" t="s">
        <v>3841</v>
      </c>
      <c r="Q1648" s="15" t="s">
        <v>101</v>
      </c>
      <c r="R1648" s="18" t="s">
        <v>103</v>
      </c>
      <c r="S1648" s="22" t="s">
        <v>73</v>
      </c>
      <c r="T1648" s="18" t="s">
        <v>1049</v>
      </c>
      <c r="U1648" s="18" t="s">
        <v>103</v>
      </c>
      <c r="V1648" s="15"/>
      <c r="W1648" s="18" t="s">
        <v>8617</v>
      </c>
      <c r="X1648" s="18"/>
      <c r="Y1648" s="15" t="s">
        <v>73</v>
      </c>
      <c r="Z1648" s="18" t="s">
        <v>8616</v>
      </c>
      <c r="AA1648" s="18" t="s">
        <v>2994</v>
      </c>
      <c r="AB1648" s="18" t="s">
        <v>1049</v>
      </c>
      <c r="AC1648" s="67" t="str">
        <f>+VLOOKUP("*"&amp;L1648&amp;"*",'[2]REGISTROS SANITARIOS'!$D$1384:$E$1419,2,FALSE)</f>
        <v>SI</v>
      </c>
      <c r="AD1648" s="22" t="s">
        <v>1025</v>
      </c>
      <c r="AE1648" s="16" t="s">
        <v>1049</v>
      </c>
      <c r="AF1648" s="34" t="s">
        <v>8814</v>
      </c>
      <c r="AG1648" s="24" t="s">
        <v>1049</v>
      </c>
      <c r="AH1648" s="18" t="s">
        <v>1049</v>
      </c>
      <c r="AI1648" s="18" t="s">
        <v>1049</v>
      </c>
      <c r="AJ1648" s="17">
        <v>5.5</v>
      </c>
      <c r="AK1648" s="25">
        <v>6</v>
      </c>
      <c r="AL1648" s="25">
        <v>2800</v>
      </c>
      <c r="AM1648" s="35">
        <v>0.19</v>
      </c>
      <c r="AN1648" s="49">
        <f t="shared" si="255"/>
        <v>19992</v>
      </c>
      <c r="AO1648" s="18" t="s">
        <v>1049</v>
      </c>
      <c r="AP1648" s="15"/>
      <c r="AQ1648" s="43" t="str">
        <f t="shared" si="256"/>
        <v>MAYOR</v>
      </c>
      <c r="AR1648" s="44">
        <f t="shared" si="257"/>
        <v>18326</v>
      </c>
      <c r="AS1648" s="44">
        <f t="shared" si="258"/>
        <v>15400</v>
      </c>
      <c r="AT1648" s="44">
        <f t="shared" si="259"/>
        <v>16800</v>
      </c>
      <c r="AU1648" s="44">
        <f t="shared" si="260"/>
        <v>19992</v>
      </c>
      <c r="AV1648" s="45" t="b">
        <f t="shared" si="261"/>
        <v>1</v>
      </c>
      <c r="AW1648" s="45" t="b">
        <f t="shared" si="262"/>
        <v>0</v>
      </c>
      <c r="AX1648" s="45"/>
    </row>
    <row r="1649" spans="1:51" s="36" customFormat="1" ht="27.75" customHeight="1" x14ac:dyDescent="0.15">
      <c r="A1649" s="36" t="str">
        <f t="shared" si="254"/>
        <v>HOSPITECNICA SAS201160429</v>
      </c>
      <c r="B1649" s="36" t="b">
        <f>+A1649='[1]Anexo 9'!A1649</f>
        <v>1</v>
      </c>
      <c r="C1649" s="18">
        <v>830131869</v>
      </c>
      <c r="D1649" s="18" t="s">
        <v>8313</v>
      </c>
      <c r="E1649" s="15" t="s">
        <v>98</v>
      </c>
      <c r="F1649" s="15" t="s">
        <v>62</v>
      </c>
      <c r="G1649" s="15" t="s">
        <v>3155</v>
      </c>
      <c r="H1649" s="15" t="s">
        <v>3155</v>
      </c>
      <c r="I1649" s="15" t="s">
        <v>3155</v>
      </c>
      <c r="J1649" s="15">
        <v>3</v>
      </c>
      <c r="K1649" s="15" t="s">
        <v>3155</v>
      </c>
      <c r="L1649" s="15">
        <v>201160429</v>
      </c>
      <c r="M1649" s="15" t="s">
        <v>972</v>
      </c>
      <c r="N1649" s="15" t="s">
        <v>452</v>
      </c>
      <c r="O1649" s="18" t="s">
        <v>8348</v>
      </c>
      <c r="P1649" s="22" t="s">
        <v>3841</v>
      </c>
      <c r="Q1649" s="15" t="s">
        <v>101</v>
      </c>
      <c r="R1649" s="18" t="s">
        <v>103</v>
      </c>
      <c r="S1649" s="22" t="s">
        <v>73</v>
      </c>
      <c r="T1649" s="18" t="s">
        <v>1049</v>
      </c>
      <c r="U1649" s="18" t="s">
        <v>103</v>
      </c>
      <c r="V1649" s="15"/>
      <c r="W1649" s="18" t="s">
        <v>8617</v>
      </c>
      <c r="X1649" s="18"/>
      <c r="Y1649" s="15" t="s">
        <v>73</v>
      </c>
      <c r="Z1649" s="18" t="s">
        <v>8616</v>
      </c>
      <c r="AA1649" s="18" t="s">
        <v>2994</v>
      </c>
      <c r="AB1649" s="18" t="s">
        <v>1049</v>
      </c>
      <c r="AC1649" s="67" t="str">
        <f>+VLOOKUP("*"&amp;L1649&amp;"*",'[2]REGISTROS SANITARIOS'!$D$1384:$E$1419,2,FALSE)</f>
        <v>SI</v>
      </c>
      <c r="AD1649" s="22" t="s">
        <v>1025</v>
      </c>
      <c r="AE1649" s="16" t="s">
        <v>1049</v>
      </c>
      <c r="AF1649" s="34" t="s">
        <v>8814</v>
      </c>
      <c r="AG1649" s="24" t="s">
        <v>1049</v>
      </c>
      <c r="AH1649" s="18" t="s">
        <v>1049</v>
      </c>
      <c r="AI1649" s="18" t="s">
        <v>1049</v>
      </c>
      <c r="AJ1649" s="17">
        <v>5.5</v>
      </c>
      <c r="AK1649" s="25">
        <v>6</v>
      </c>
      <c r="AL1649" s="25">
        <v>3300</v>
      </c>
      <c r="AM1649" s="35">
        <v>0.19</v>
      </c>
      <c r="AN1649" s="49">
        <f t="shared" si="255"/>
        <v>23562</v>
      </c>
      <c r="AO1649" s="18" t="s">
        <v>1049</v>
      </c>
      <c r="AP1649" s="15"/>
      <c r="AQ1649" s="43" t="str">
        <f t="shared" si="256"/>
        <v>MAYOR</v>
      </c>
      <c r="AR1649" s="44">
        <f t="shared" si="257"/>
        <v>21598.5</v>
      </c>
      <c r="AS1649" s="44">
        <f t="shared" si="258"/>
        <v>18150</v>
      </c>
      <c r="AT1649" s="44">
        <f t="shared" si="259"/>
        <v>19800</v>
      </c>
      <c r="AU1649" s="44">
        <f t="shared" si="260"/>
        <v>23562</v>
      </c>
      <c r="AV1649" s="45" t="b">
        <f t="shared" si="261"/>
        <v>1</v>
      </c>
      <c r="AW1649" s="45" t="b">
        <f t="shared" si="262"/>
        <v>0</v>
      </c>
      <c r="AX1649" s="45"/>
    </row>
    <row r="1650" spans="1:51" s="36" customFormat="1" ht="27.75" customHeight="1" x14ac:dyDescent="0.15">
      <c r="A1650" s="36" t="str">
        <f t="shared" si="254"/>
        <v>HOSPITECNICA SAS201160620</v>
      </c>
      <c r="B1650" s="36" t="b">
        <f>+A1650='[1]Anexo 9'!A1650</f>
        <v>1</v>
      </c>
      <c r="C1650" s="18">
        <v>830131869</v>
      </c>
      <c r="D1650" s="18" t="s">
        <v>8313</v>
      </c>
      <c r="E1650" s="15" t="s">
        <v>98</v>
      </c>
      <c r="F1650" s="15" t="s">
        <v>62</v>
      </c>
      <c r="G1650" s="15" t="s">
        <v>3155</v>
      </c>
      <c r="H1650" s="15" t="s">
        <v>3155</v>
      </c>
      <c r="I1650" s="15" t="s">
        <v>3155</v>
      </c>
      <c r="J1650" s="15">
        <v>1</v>
      </c>
      <c r="K1650" s="15" t="s">
        <v>3155</v>
      </c>
      <c r="L1650" s="15">
        <v>201160620</v>
      </c>
      <c r="M1650" s="15" t="s">
        <v>973</v>
      </c>
      <c r="N1650" s="15" t="s">
        <v>101</v>
      </c>
      <c r="O1650" s="18" t="s">
        <v>8349</v>
      </c>
      <c r="P1650" s="22" t="s">
        <v>3841</v>
      </c>
      <c r="Q1650" s="15" t="s">
        <v>101</v>
      </c>
      <c r="R1650" s="18" t="s">
        <v>103</v>
      </c>
      <c r="S1650" s="22" t="s">
        <v>73</v>
      </c>
      <c r="T1650" s="18" t="s">
        <v>1049</v>
      </c>
      <c r="U1650" s="18" t="s">
        <v>103</v>
      </c>
      <c r="V1650" s="15" t="s">
        <v>8618</v>
      </c>
      <c r="W1650" s="18" t="s">
        <v>8617</v>
      </c>
      <c r="X1650" s="18"/>
      <c r="Y1650" s="15" t="s">
        <v>68</v>
      </c>
      <c r="Z1650" s="18" t="s">
        <v>8616</v>
      </c>
      <c r="AA1650" s="18" t="s">
        <v>2994</v>
      </c>
      <c r="AB1650" s="18" t="s">
        <v>1049</v>
      </c>
      <c r="AC1650" s="67" t="str">
        <f>+VLOOKUP("*"&amp;L1650&amp;"*",'[2]REGISTROS SANITARIOS'!$D$1384:$E$1419,2,FALSE)</f>
        <v>SI</v>
      </c>
      <c r="AD1650" s="22" t="s">
        <v>1025</v>
      </c>
      <c r="AE1650" s="16" t="s">
        <v>1049</v>
      </c>
      <c r="AF1650" s="34" t="s">
        <v>8814</v>
      </c>
      <c r="AG1650" s="24" t="s">
        <v>1049</v>
      </c>
      <c r="AH1650" s="18" t="s">
        <v>1049</v>
      </c>
      <c r="AI1650" s="18" t="s">
        <v>1049</v>
      </c>
      <c r="AJ1650" s="17">
        <v>16.5</v>
      </c>
      <c r="AK1650" s="25">
        <v>17</v>
      </c>
      <c r="AL1650" s="25">
        <v>14900</v>
      </c>
      <c r="AM1650" s="35">
        <v>0.19</v>
      </c>
      <c r="AN1650" s="49">
        <f t="shared" si="255"/>
        <v>301427</v>
      </c>
      <c r="AO1650" s="18" t="s">
        <v>1049</v>
      </c>
      <c r="AP1650" s="15"/>
      <c r="AQ1650" s="43" t="str">
        <f t="shared" si="256"/>
        <v>MAYOR</v>
      </c>
      <c r="AR1650" s="44">
        <f t="shared" si="257"/>
        <v>292561.5</v>
      </c>
      <c r="AS1650" s="44">
        <f t="shared" si="258"/>
        <v>245850</v>
      </c>
      <c r="AT1650" s="44">
        <f t="shared" si="259"/>
        <v>253300</v>
      </c>
      <c r="AU1650" s="44">
        <f t="shared" si="260"/>
        <v>301427</v>
      </c>
      <c r="AV1650" s="45" t="b">
        <f t="shared" si="261"/>
        <v>1</v>
      </c>
      <c r="AW1650" s="45" t="b">
        <f t="shared" si="262"/>
        <v>0</v>
      </c>
      <c r="AX1650" s="45"/>
    </row>
    <row r="1651" spans="1:51" s="36" customFormat="1" ht="27.75" customHeight="1" x14ac:dyDescent="0.15">
      <c r="A1651" s="36" t="str">
        <f t="shared" si="254"/>
        <v>HOSPITECNICA SAS201161510</v>
      </c>
      <c r="B1651" s="36" t="b">
        <f>+A1651='[1]Anexo 9'!A1651</f>
        <v>1</v>
      </c>
      <c r="C1651" s="18">
        <v>830131869</v>
      </c>
      <c r="D1651" s="18" t="s">
        <v>8313</v>
      </c>
      <c r="E1651" s="15" t="s">
        <v>98</v>
      </c>
      <c r="F1651" s="15" t="s">
        <v>62</v>
      </c>
      <c r="G1651" s="15" t="s">
        <v>3155</v>
      </c>
      <c r="H1651" s="15" t="s">
        <v>3155</v>
      </c>
      <c r="I1651" s="15" t="s">
        <v>3155</v>
      </c>
      <c r="J1651" s="15">
        <v>4</v>
      </c>
      <c r="K1651" s="15" t="s">
        <v>3155</v>
      </c>
      <c r="L1651" s="15">
        <v>201161510</v>
      </c>
      <c r="M1651" s="15" t="s">
        <v>3929</v>
      </c>
      <c r="N1651" s="15" t="s">
        <v>101</v>
      </c>
      <c r="O1651" s="18" t="s">
        <v>8350</v>
      </c>
      <c r="P1651" s="22" t="s">
        <v>3841</v>
      </c>
      <c r="Q1651" s="15" t="s">
        <v>101</v>
      </c>
      <c r="R1651" s="18" t="s">
        <v>103</v>
      </c>
      <c r="S1651" s="22" t="s">
        <v>73</v>
      </c>
      <c r="T1651" s="18" t="s">
        <v>1049</v>
      </c>
      <c r="U1651" s="18" t="s">
        <v>103</v>
      </c>
      <c r="V1651" s="15"/>
      <c r="W1651" s="18" t="s">
        <v>8617</v>
      </c>
      <c r="X1651" s="18"/>
      <c r="Y1651" s="15" t="s">
        <v>73</v>
      </c>
      <c r="Z1651" s="18" t="s">
        <v>8616</v>
      </c>
      <c r="AA1651" s="18" t="s">
        <v>2994</v>
      </c>
      <c r="AB1651" s="18" t="s">
        <v>1049</v>
      </c>
      <c r="AC1651" s="67" t="str">
        <f>+VLOOKUP("*"&amp;L1651&amp;"*",'[2]REGISTROS SANITARIOS'!$D$1384:$E$1419,2,FALSE)</f>
        <v>SI</v>
      </c>
      <c r="AD1651" s="22" t="s">
        <v>1025</v>
      </c>
      <c r="AE1651" s="16" t="s">
        <v>1049</v>
      </c>
      <c r="AF1651" s="34" t="s">
        <v>8814</v>
      </c>
      <c r="AG1651" s="24" t="s">
        <v>1049</v>
      </c>
      <c r="AH1651" s="18" t="s">
        <v>1049</v>
      </c>
      <c r="AI1651" s="18" t="s">
        <v>1049</v>
      </c>
      <c r="AJ1651" s="17">
        <v>220</v>
      </c>
      <c r="AK1651" s="25">
        <v>220</v>
      </c>
      <c r="AL1651" s="25">
        <v>6300</v>
      </c>
      <c r="AM1651" s="35">
        <v>0.19</v>
      </c>
      <c r="AN1651" s="49">
        <f t="shared" si="255"/>
        <v>1649340</v>
      </c>
      <c r="AO1651" s="18" t="s">
        <v>1049</v>
      </c>
      <c r="AP1651" s="15"/>
      <c r="AQ1651" s="43" t="str">
        <f t="shared" si="256"/>
        <v>SI</v>
      </c>
      <c r="AR1651" s="44">
        <f t="shared" si="257"/>
        <v>1649340</v>
      </c>
      <c r="AS1651" s="44">
        <f t="shared" si="258"/>
        <v>1386000</v>
      </c>
      <c r="AT1651" s="44">
        <f t="shared" si="259"/>
        <v>1386000</v>
      </c>
      <c r="AU1651" s="44">
        <f t="shared" si="260"/>
        <v>1649340</v>
      </c>
      <c r="AV1651" s="45" t="b">
        <f t="shared" si="261"/>
        <v>1</v>
      </c>
      <c r="AW1651" s="45" t="b">
        <f t="shared" si="262"/>
        <v>0</v>
      </c>
      <c r="AX1651" s="45"/>
    </row>
    <row r="1652" spans="1:51" s="36" customFormat="1" ht="27.75" customHeight="1" x14ac:dyDescent="0.15">
      <c r="A1652" s="36" t="str">
        <f t="shared" si="254"/>
        <v>HOSPITECNICA SAS201161511</v>
      </c>
      <c r="B1652" s="36" t="b">
        <f>+A1652='[1]Anexo 9'!A1652</f>
        <v>1</v>
      </c>
      <c r="C1652" s="18">
        <v>830131869</v>
      </c>
      <c r="D1652" s="18" t="s">
        <v>8313</v>
      </c>
      <c r="E1652" s="15" t="s">
        <v>98</v>
      </c>
      <c r="F1652" s="15" t="s">
        <v>62</v>
      </c>
      <c r="G1652" s="15" t="s">
        <v>3155</v>
      </c>
      <c r="H1652" s="15" t="s">
        <v>3155</v>
      </c>
      <c r="I1652" s="15" t="s">
        <v>3155</v>
      </c>
      <c r="J1652" s="15">
        <v>2</v>
      </c>
      <c r="K1652" s="15" t="s">
        <v>3155</v>
      </c>
      <c r="L1652" s="15">
        <v>201161511</v>
      </c>
      <c r="M1652" s="15" t="s">
        <v>8351</v>
      </c>
      <c r="N1652" s="15" t="s">
        <v>101</v>
      </c>
      <c r="O1652" s="18" t="s">
        <v>8352</v>
      </c>
      <c r="P1652" s="22" t="s">
        <v>3841</v>
      </c>
      <c r="Q1652" s="15" t="s">
        <v>101</v>
      </c>
      <c r="R1652" s="18" t="s">
        <v>103</v>
      </c>
      <c r="S1652" s="22" t="s">
        <v>73</v>
      </c>
      <c r="T1652" s="18" t="s">
        <v>1049</v>
      </c>
      <c r="U1652" s="18" t="s">
        <v>103</v>
      </c>
      <c r="V1652" s="15"/>
      <c r="W1652" s="18" t="s">
        <v>8617</v>
      </c>
      <c r="X1652" s="18"/>
      <c r="Y1652" s="15" t="s">
        <v>73</v>
      </c>
      <c r="Z1652" s="18" t="s">
        <v>8616</v>
      </c>
      <c r="AA1652" s="18" t="s">
        <v>2994</v>
      </c>
      <c r="AB1652" s="18" t="s">
        <v>1049</v>
      </c>
      <c r="AC1652" s="67" t="str">
        <f>+VLOOKUP("*"&amp;L1652&amp;"*",'[2]REGISTROS SANITARIOS'!$D$1384:$E$1419,2,FALSE)</f>
        <v>SI</v>
      </c>
      <c r="AD1652" s="22" t="s">
        <v>1025</v>
      </c>
      <c r="AE1652" s="16" t="s">
        <v>1049</v>
      </c>
      <c r="AF1652" s="34" t="s">
        <v>8814</v>
      </c>
      <c r="AG1652" s="24" t="s">
        <v>1049</v>
      </c>
      <c r="AH1652" s="18" t="s">
        <v>1049</v>
      </c>
      <c r="AI1652" s="18" t="s">
        <v>1049</v>
      </c>
      <c r="AJ1652" s="17">
        <v>5.5</v>
      </c>
      <c r="AK1652" s="25">
        <v>6</v>
      </c>
      <c r="AL1652" s="25">
        <v>15800</v>
      </c>
      <c r="AM1652" s="35">
        <v>0.19</v>
      </c>
      <c r="AN1652" s="49">
        <f t="shared" si="255"/>
        <v>112812</v>
      </c>
      <c r="AO1652" s="18" t="s">
        <v>1049</v>
      </c>
      <c r="AP1652" s="15"/>
      <c r="AQ1652" s="43" t="str">
        <f t="shared" si="256"/>
        <v>MAYOR</v>
      </c>
      <c r="AR1652" s="44">
        <f t="shared" si="257"/>
        <v>103411</v>
      </c>
      <c r="AS1652" s="44">
        <f t="shared" si="258"/>
        <v>86900</v>
      </c>
      <c r="AT1652" s="44">
        <f t="shared" si="259"/>
        <v>94800</v>
      </c>
      <c r="AU1652" s="44">
        <f t="shared" si="260"/>
        <v>112812</v>
      </c>
      <c r="AV1652" s="45" t="b">
        <f t="shared" si="261"/>
        <v>1</v>
      </c>
      <c r="AW1652" s="45" t="b">
        <f t="shared" si="262"/>
        <v>0</v>
      </c>
      <c r="AX1652" s="45"/>
    </row>
    <row r="1653" spans="1:51" s="36" customFormat="1" ht="27.75" customHeight="1" x14ac:dyDescent="0.15">
      <c r="A1653" s="36" t="str">
        <f t="shared" si="254"/>
        <v>HOSPITECNICA SAS201161809</v>
      </c>
      <c r="B1653" s="36" t="b">
        <f>+A1653='[1]Anexo 9'!A1653</f>
        <v>1</v>
      </c>
      <c r="C1653" s="18">
        <v>830131869</v>
      </c>
      <c r="D1653" s="18" t="s">
        <v>8313</v>
      </c>
      <c r="E1653" s="15" t="s">
        <v>98</v>
      </c>
      <c r="F1653" s="15" t="s">
        <v>62</v>
      </c>
      <c r="G1653" s="15" t="s">
        <v>3155</v>
      </c>
      <c r="H1653" s="15" t="s">
        <v>3155</v>
      </c>
      <c r="I1653" s="15" t="s">
        <v>3155</v>
      </c>
      <c r="J1653" s="15">
        <v>5</v>
      </c>
      <c r="K1653" s="15" t="s">
        <v>3155</v>
      </c>
      <c r="L1653" s="15">
        <v>201161809</v>
      </c>
      <c r="M1653" s="15" t="s">
        <v>592</v>
      </c>
      <c r="N1653" s="15" t="s">
        <v>101</v>
      </c>
      <c r="O1653" s="18" t="s">
        <v>8353</v>
      </c>
      <c r="P1653" s="22" t="s">
        <v>3841</v>
      </c>
      <c r="Q1653" s="15" t="s">
        <v>101</v>
      </c>
      <c r="R1653" s="18" t="s">
        <v>103</v>
      </c>
      <c r="S1653" s="22" t="s">
        <v>73</v>
      </c>
      <c r="T1653" s="18" t="s">
        <v>1049</v>
      </c>
      <c r="U1653" s="18" t="s">
        <v>103</v>
      </c>
      <c r="V1653" s="15" t="s">
        <v>6100</v>
      </c>
      <c r="W1653" s="18" t="s">
        <v>8617</v>
      </c>
      <c r="X1653" s="18"/>
      <c r="Y1653" s="15" t="s">
        <v>68</v>
      </c>
      <c r="Z1653" s="18" t="s">
        <v>8616</v>
      </c>
      <c r="AA1653" s="18" t="s">
        <v>2994</v>
      </c>
      <c r="AB1653" s="18" t="s">
        <v>1049</v>
      </c>
      <c r="AC1653" s="67" t="str">
        <f>+VLOOKUP("*"&amp;L1653&amp;"*",'[2]REGISTROS SANITARIOS'!$D$1384:$E$1419,2,FALSE)</f>
        <v>SI</v>
      </c>
      <c r="AD1653" s="22" t="s">
        <v>1025</v>
      </c>
      <c r="AE1653" s="16" t="s">
        <v>1049</v>
      </c>
      <c r="AF1653" s="34" t="s">
        <v>8814</v>
      </c>
      <c r="AG1653" s="24" t="s">
        <v>1049</v>
      </c>
      <c r="AH1653" s="18" t="s">
        <v>1049</v>
      </c>
      <c r="AI1653" s="18" t="s">
        <v>1049</v>
      </c>
      <c r="AJ1653" s="17">
        <v>341</v>
      </c>
      <c r="AK1653" s="25">
        <v>341</v>
      </c>
      <c r="AL1653" s="25">
        <v>22800</v>
      </c>
      <c r="AM1653" s="35">
        <v>0.19</v>
      </c>
      <c r="AN1653" s="49">
        <f t="shared" si="255"/>
        <v>9252012</v>
      </c>
      <c r="AO1653" s="18" t="s">
        <v>1049</v>
      </c>
      <c r="AP1653" s="15"/>
      <c r="AQ1653" s="43" t="str">
        <f t="shared" si="256"/>
        <v>SI</v>
      </c>
      <c r="AR1653" s="44">
        <f t="shared" si="257"/>
        <v>9252012</v>
      </c>
      <c r="AS1653" s="44">
        <f t="shared" si="258"/>
        <v>7774800</v>
      </c>
      <c r="AT1653" s="44">
        <f t="shared" si="259"/>
        <v>7774800</v>
      </c>
      <c r="AU1653" s="44">
        <f t="shared" si="260"/>
        <v>9252012</v>
      </c>
      <c r="AV1653" s="45" t="b">
        <f t="shared" si="261"/>
        <v>1</v>
      </c>
      <c r="AW1653" s="45" t="b">
        <f t="shared" si="262"/>
        <v>0</v>
      </c>
      <c r="AX1653" s="45"/>
    </row>
    <row r="1654" spans="1:51" s="36" customFormat="1" ht="27.75" customHeight="1" x14ac:dyDescent="0.15">
      <c r="A1654" s="36" t="str">
        <f t="shared" si="254"/>
        <v>HOSPITECNICA SAS201162502</v>
      </c>
      <c r="B1654" s="36" t="b">
        <f>+A1654='[1]Anexo 9'!A1654</f>
        <v>1</v>
      </c>
      <c r="C1654" s="18"/>
      <c r="D1654" s="18" t="s">
        <v>8313</v>
      </c>
      <c r="E1654" s="15" t="s">
        <v>98</v>
      </c>
      <c r="F1654" s="15" t="s">
        <v>62</v>
      </c>
      <c r="G1654" s="15" t="s">
        <v>3155</v>
      </c>
      <c r="H1654" s="15" t="s">
        <v>3155</v>
      </c>
      <c r="I1654" s="15" t="s">
        <v>3155</v>
      </c>
      <c r="J1654" s="15">
        <v>2</v>
      </c>
      <c r="K1654" s="15" t="s">
        <v>3155</v>
      </c>
      <c r="L1654" s="15">
        <v>201162502</v>
      </c>
      <c r="M1654" s="15" t="s">
        <v>3931</v>
      </c>
      <c r="N1654" s="15" t="s">
        <v>101</v>
      </c>
      <c r="O1654" s="18"/>
      <c r="P1654" s="22" t="s">
        <v>3840</v>
      </c>
      <c r="Q1654" s="15" t="s">
        <v>101</v>
      </c>
      <c r="R1654" s="18"/>
      <c r="S1654" s="22" t="b">
        <f>+R1654=Q1654</f>
        <v>0</v>
      </c>
      <c r="T1654" s="18"/>
      <c r="U1654" s="18"/>
      <c r="V1654" s="15" t="s">
        <v>6102</v>
      </c>
      <c r="W1654" s="18"/>
      <c r="X1654" s="18"/>
      <c r="Y1654" s="15" t="s">
        <v>73</v>
      </c>
      <c r="Z1654" s="18"/>
      <c r="AA1654" s="18"/>
      <c r="AB1654" s="18"/>
      <c r="AC1654" s="67" t="e">
        <f>+VLOOKUP("*"&amp;L1654&amp;"*",'[2]REGISTROS SANITARIOS'!$D$1384:$E$1419,2,FALSE)</f>
        <v>#N/A</v>
      </c>
      <c r="AD1654" s="22" t="s">
        <v>44</v>
      </c>
      <c r="AE1654" s="16"/>
      <c r="AF1654" s="34" t="s">
        <v>3840</v>
      </c>
      <c r="AG1654" s="24"/>
      <c r="AH1654" s="18"/>
      <c r="AI1654" s="18"/>
      <c r="AJ1654" s="17">
        <v>22</v>
      </c>
      <c r="AK1654" s="25">
        <v>22</v>
      </c>
      <c r="AL1654" s="25">
        <v>9800</v>
      </c>
      <c r="AM1654" s="35"/>
      <c r="AN1654" s="49">
        <f t="shared" si="255"/>
        <v>215600</v>
      </c>
      <c r="AO1654" s="18"/>
      <c r="AP1654" s="15"/>
      <c r="AQ1654" s="43" t="str">
        <f t="shared" si="256"/>
        <v>SI</v>
      </c>
      <c r="AR1654" s="44">
        <f t="shared" si="257"/>
        <v>215600</v>
      </c>
      <c r="AS1654" s="44">
        <f t="shared" si="258"/>
        <v>215600</v>
      </c>
      <c r="AT1654" s="44">
        <f t="shared" si="259"/>
        <v>215600</v>
      </c>
      <c r="AU1654" s="44">
        <f t="shared" si="260"/>
        <v>215600</v>
      </c>
      <c r="AV1654" s="45" t="b">
        <f t="shared" si="261"/>
        <v>1</v>
      </c>
      <c r="AW1654" s="45" t="b">
        <f t="shared" si="262"/>
        <v>1</v>
      </c>
      <c r="AX1654" s="45"/>
    </row>
    <row r="1655" spans="1:51" s="36" customFormat="1" ht="27.75" customHeight="1" x14ac:dyDescent="0.15">
      <c r="A1655" s="36" t="str">
        <f t="shared" si="254"/>
        <v>HOSPITECNICA SAS206012820</v>
      </c>
      <c r="B1655" s="36" t="b">
        <f>+A1655='[1]Anexo 9'!A1655</f>
        <v>1</v>
      </c>
      <c r="C1655" s="18">
        <v>830131869</v>
      </c>
      <c r="D1655" s="18" t="s">
        <v>8313</v>
      </c>
      <c r="E1655" s="15" t="s">
        <v>98</v>
      </c>
      <c r="F1655" s="15" t="s">
        <v>639</v>
      </c>
      <c r="G1655" s="15">
        <f>+VLOOKUP(F1655,[3]Sheet1!$E$3:$G$74,3,FALSE)</f>
        <v>3</v>
      </c>
      <c r="H1655" s="15">
        <f>+VLOOKUP(D1655&amp;F1655,'TD para paquetes'!$E$3:$I$441,5,FALSE)</f>
        <v>3</v>
      </c>
      <c r="I1655" s="15" t="s">
        <v>1025</v>
      </c>
      <c r="J1655" s="15">
        <v>3</v>
      </c>
      <c r="K1655" s="15">
        <v>3</v>
      </c>
      <c r="L1655" s="15">
        <v>206012820</v>
      </c>
      <c r="M1655" s="15" t="s">
        <v>640</v>
      </c>
      <c r="N1655" s="15" t="s">
        <v>101</v>
      </c>
      <c r="O1655" s="18" t="s">
        <v>8354</v>
      </c>
      <c r="P1655" s="22" t="s">
        <v>3841</v>
      </c>
      <c r="Q1655" s="15" t="s">
        <v>101</v>
      </c>
      <c r="R1655" s="18" t="s">
        <v>103</v>
      </c>
      <c r="S1655" s="22" t="s">
        <v>73</v>
      </c>
      <c r="T1655" s="18" t="s">
        <v>1049</v>
      </c>
      <c r="U1655" s="18" t="s">
        <v>103</v>
      </c>
      <c r="V1655" s="15"/>
      <c r="W1655" s="18" t="s">
        <v>8619</v>
      </c>
      <c r="X1655" s="18" t="s">
        <v>8777</v>
      </c>
      <c r="Y1655" s="15" t="s">
        <v>68</v>
      </c>
      <c r="Z1655" s="18" t="s">
        <v>8659</v>
      </c>
      <c r="AA1655" s="18" t="s">
        <v>119</v>
      </c>
      <c r="AB1655" s="18" t="s">
        <v>8660</v>
      </c>
      <c r="AC1655" s="67" t="str">
        <f>+VLOOKUP("*"&amp;L1655&amp;"*",'[2]REGISTROS SANITARIOS'!$D$1384:$E$1419,2,FALSE)</f>
        <v>SI</v>
      </c>
      <c r="AD1655" s="22" t="s">
        <v>1025</v>
      </c>
      <c r="AE1655" s="16">
        <v>11035</v>
      </c>
      <c r="AF1655" s="34" t="s">
        <v>68</v>
      </c>
      <c r="AG1655" s="24" t="s">
        <v>1049</v>
      </c>
      <c r="AH1655" s="18" t="s">
        <v>1049</v>
      </c>
      <c r="AI1655" s="18" t="s">
        <v>53</v>
      </c>
      <c r="AJ1655" s="17">
        <v>55</v>
      </c>
      <c r="AK1655" s="25">
        <v>55</v>
      </c>
      <c r="AL1655" s="25">
        <v>4800</v>
      </c>
      <c r="AM1655" s="35">
        <v>0.19</v>
      </c>
      <c r="AN1655" s="49">
        <f t="shared" si="255"/>
        <v>314160</v>
      </c>
      <c r="AO1655" s="18" t="s">
        <v>1049</v>
      </c>
      <c r="AP1655" s="15" t="s">
        <v>1049</v>
      </c>
      <c r="AQ1655" s="43" t="str">
        <f t="shared" si="256"/>
        <v>SI</v>
      </c>
      <c r="AR1655" s="44">
        <f t="shared" si="257"/>
        <v>314160</v>
      </c>
      <c r="AS1655" s="44">
        <f t="shared" si="258"/>
        <v>264000</v>
      </c>
      <c r="AT1655" s="44">
        <f t="shared" si="259"/>
        <v>264000</v>
      </c>
      <c r="AU1655" s="44">
        <f t="shared" si="260"/>
        <v>314160</v>
      </c>
      <c r="AV1655" s="45" t="b">
        <f t="shared" si="261"/>
        <v>1</v>
      </c>
      <c r="AW1655" s="45" t="b">
        <f t="shared" si="262"/>
        <v>0</v>
      </c>
      <c r="AX1655" s="45"/>
    </row>
    <row r="1656" spans="1:51" s="36" customFormat="1" ht="27.75" customHeight="1" x14ac:dyDescent="0.15">
      <c r="A1656" s="36" t="str">
        <f t="shared" si="254"/>
        <v>HOSPITECNICA SAS206040925</v>
      </c>
      <c r="B1656" s="36" t="b">
        <f>+A1656='[1]Anexo 9'!A1656</f>
        <v>1</v>
      </c>
      <c r="C1656" s="18">
        <v>830131869</v>
      </c>
      <c r="D1656" s="18" t="s">
        <v>8313</v>
      </c>
      <c r="E1656" s="15" t="s">
        <v>98</v>
      </c>
      <c r="F1656" s="15" t="s">
        <v>639</v>
      </c>
      <c r="G1656" s="15">
        <f>+VLOOKUP(F1656,[3]Sheet1!$E$3:$G$74,3,FALSE)</f>
        <v>3</v>
      </c>
      <c r="H1656" s="15">
        <f>+VLOOKUP(D1656&amp;F1656,'TD para paquetes'!$E$3:$I$441,5,FALSE)</f>
        <v>3</v>
      </c>
      <c r="I1656" s="15" t="s">
        <v>1025</v>
      </c>
      <c r="J1656" s="15">
        <v>4</v>
      </c>
      <c r="K1656" s="15">
        <v>3</v>
      </c>
      <c r="L1656" s="15">
        <v>206040925</v>
      </c>
      <c r="M1656" s="15" t="s">
        <v>645</v>
      </c>
      <c r="N1656" s="15" t="s">
        <v>101</v>
      </c>
      <c r="O1656" s="18" t="s">
        <v>8355</v>
      </c>
      <c r="P1656" s="22" t="s">
        <v>3841</v>
      </c>
      <c r="Q1656" s="15" t="s">
        <v>101</v>
      </c>
      <c r="R1656" s="18" t="s">
        <v>103</v>
      </c>
      <c r="S1656" s="22" t="s">
        <v>73</v>
      </c>
      <c r="T1656" s="18" t="s">
        <v>1049</v>
      </c>
      <c r="U1656" s="18" t="s">
        <v>103</v>
      </c>
      <c r="V1656" s="15"/>
      <c r="W1656" s="18" t="s">
        <v>8619</v>
      </c>
      <c r="X1656" s="18" t="s">
        <v>8777</v>
      </c>
      <c r="Y1656" s="15" t="s">
        <v>68</v>
      </c>
      <c r="Z1656" s="18" t="s">
        <v>8659</v>
      </c>
      <c r="AA1656" s="18" t="s">
        <v>119</v>
      </c>
      <c r="AB1656" s="18" t="s">
        <v>8660</v>
      </c>
      <c r="AC1656" s="67" t="str">
        <f>+VLOOKUP("*"&amp;L1656&amp;"*",'[2]REGISTROS SANITARIOS'!$D$1384:$E$1419,2,FALSE)</f>
        <v>SI</v>
      </c>
      <c r="AD1656" s="22" t="s">
        <v>1025</v>
      </c>
      <c r="AE1656" s="16">
        <v>11035</v>
      </c>
      <c r="AF1656" s="34" t="s">
        <v>68</v>
      </c>
      <c r="AG1656" s="24" t="s">
        <v>1049</v>
      </c>
      <c r="AH1656" s="18" t="s">
        <v>1049</v>
      </c>
      <c r="AI1656" s="18" t="s">
        <v>53</v>
      </c>
      <c r="AJ1656" s="17">
        <v>11</v>
      </c>
      <c r="AK1656" s="25">
        <v>11</v>
      </c>
      <c r="AL1656" s="25">
        <v>136000</v>
      </c>
      <c r="AM1656" s="35">
        <v>0.19</v>
      </c>
      <c r="AN1656" s="49">
        <f t="shared" si="255"/>
        <v>1780240</v>
      </c>
      <c r="AO1656" s="18" t="s">
        <v>1049</v>
      </c>
      <c r="AP1656" s="15" t="s">
        <v>1049</v>
      </c>
      <c r="AQ1656" s="43" t="str">
        <f t="shared" si="256"/>
        <v>SI</v>
      </c>
      <c r="AR1656" s="44">
        <f t="shared" si="257"/>
        <v>1780240</v>
      </c>
      <c r="AS1656" s="44">
        <f t="shared" si="258"/>
        <v>1496000</v>
      </c>
      <c r="AT1656" s="44">
        <f t="shared" si="259"/>
        <v>1496000</v>
      </c>
      <c r="AU1656" s="44">
        <f t="shared" si="260"/>
        <v>1780240</v>
      </c>
      <c r="AV1656" s="45" t="b">
        <f t="shared" si="261"/>
        <v>1</v>
      </c>
      <c r="AW1656" s="45" t="b">
        <f t="shared" si="262"/>
        <v>0</v>
      </c>
      <c r="AX1656" s="45"/>
    </row>
    <row r="1657" spans="1:51" s="36" customFormat="1" ht="27.75" customHeight="1" x14ac:dyDescent="0.15">
      <c r="A1657" s="36" t="str">
        <f t="shared" si="254"/>
        <v>HOSPITECNICA SAS206040950</v>
      </c>
      <c r="B1657" s="36" t="b">
        <f>+A1657='[1]Anexo 9'!A1657</f>
        <v>1</v>
      </c>
      <c r="C1657" s="18">
        <v>830131869</v>
      </c>
      <c r="D1657" s="18" t="s">
        <v>8313</v>
      </c>
      <c r="E1657" s="15" t="s">
        <v>98</v>
      </c>
      <c r="F1657" s="15" t="s">
        <v>639</v>
      </c>
      <c r="G1657" s="15">
        <f>+VLOOKUP(F1657,[3]Sheet1!$E$3:$G$74,3,FALSE)</f>
        <v>3</v>
      </c>
      <c r="H1657" s="15">
        <f>+VLOOKUP(D1657&amp;F1657,'TD para paquetes'!$E$3:$I$441,5,FALSE)</f>
        <v>3</v>
      </c>
      <c r="I1657" s="15" t="s">
        <v>1025</v>
      </c>
      <c r="J1657" s="15">
        <v>3</v>
      </c>
      <c r="K1657" s="15">
        <v>3</v>
      </c>
      <c r="L1657" s="15">
        <v>206040950</v>
      </c>
      <c r="M1657" s="15" t="s">
        <v>647</v>
      </c>
      <c r="N1657" s="15" t="s">
        <v>101</v>
      </c>
      <c r="O1657" s="18" t="s">
        <v>8356</v>
      </c>
      <c r="P1657" s="22" t="s">
        <v>3841</v>
      </c>
      <c r="Q1657" s="15" t="s">
        <v>101</v>
      </c>
      <c r="R1657" s="18" t="s">
        <v>103</v>
      </c>
      <c r="S1657" s="22" t="s">
        <v>73</v>
      </c>
      <c r="T1657" s="18" t="s">
        <v>1049</v>
      </c>
      <c r="U1657" s="18" t="s">
        <v>103</v>
      </c>
      <c r="V1657" s="15"/>
      <c r="W1657" s="18" t="s">
        <v>8619</v>
      </c>
      <c r="X1657" s="18" t="s">
        <v>8777</v>
      </c>
      <c r="Y1657" s="15" t="s">
        <v>68</v>
      </c>
      <c r="Z1657" s="18" t="s">
        <v>8659</v>
      </c>
      <c r="AA1657" s="18" t="s">
        <v>119</v>
      </c>
      <c r="AB1657" s="18" t="s">
        <v>8660</v>
      </c>
      <c r="AC1657" s="67" t="str">
        <f>+VLOOKUP("*"&amp;L1657&amp;"*",'[2]REGISTROS SANITARIOS'!$D$1384:$E$1419,2,FALSE)</f>
        <v>SI</v>
      </c>
      <c r="AD1657" s="22" t="s">
        <v>1025</v>
      </c>
      <c r="AE1657" s="16">
        <v>11035</v>
      </c>
      <c r="AF1657" s="34" t="s">
        <v>68</v>
      </c>
      <c r="AG1657" s="24" t="s">
        <v>1049</v>
      </c>
      <c r="AH1657" s="18" t="s">
        <v>1049</v>
      </c>
      <c r="AI1657" s="18" t="s">
        <v>53</v>
      </c>
      <c r="AJ1657" s="17">
        <v>5.5</v>
      </c>
      <c r="AK1657" s="25">
        <v>6</v>
      </c>
      <c r="AL1657" s="25">
        <v>136000</v>
      </c>
      <c r="AM1657" s="35">
        <v>0.19</v>
      </c>
      <c r="AN1657" s="49">
        <f t="shared" si="255"/>
        <v>971040</v>
      </c>
      <c r="AO1657" s="18" t="s">
        <v>1049</v>
      </c>
      <c r="AP1657" s="15" t="s">
        <v>1049</v>
      </c>
      <c r="AQ1657" s="43" t="str">
        <f t="shared" si="256"/>
        <v>MAYOR</v>
      </c>
      <c r="AR1657" s="44">
        <f t="shared" si="257"/>
        <v>890120</v>
      </c>
      <c r="AS1657" s="44">
        <f t="shared" si="258"/>
        <v>748000</v>
      </c>
      <c r="AT1657" s="44">
        <f t="shared" si="259"/>
        <v>816000</v>
      </c>
      <c r="AU1657" s="44">
        <f t="shared" si="260"/>
        <v>971040</v>
      </c>
      <c r="AV1657" s="45" t="b">
        <f t="shared" si="261"/>
        <v>1</v>
      </c>
      <c r="AW1657" s="45" t="b">
        <f t="shared" si="262"/>
        <v>0</v>
      </c>
      <c r="AX1657" s="45"/>
    </row>
    <row r="1658" spans="1:51" s="36" customFormat="1" ht="27.75" customHeight="1" x14ac:dyDescent="0.15">
      <c r="A1658" s="36" t="str">
        <f t="shared" si="254"/>
        <v>HOSPITECNICA SAS206060701</v>
      </c>
      <c r="B1658" s="36" t="b">
        <f>+A1658='[1]Anexo 9'!A1658</f>
        <v>1</v>
      </c>
      <c r="C1658" s="18">
        <v>830131869</v>
      </c>
      <c r="D1658" s="18" t="s">
        <v>8313</v>
      </c>
      <c r="E1658" s="15" t="s">
        <v>98</v>
      </c>
      <c r="F1658" s="15" t="s">
        <v>62</v>
      </c>
      <c r="G1658" s="15" t="s">
        <v>3155</v>
      </c>
      <c r="H1658" s="15" t="s">
        <v>3155</v>
      </c>
      <c r="I1658" s="15" t="s">
        <v>3155</v>
      </c>
      <c r="J1658" s="15">
        <v>6</v>
      </c>
      <c r="K1658" s="15" t="s">
        <v>3155</v>
      </c>
      <c r="L1658" s="15">
        <v>206060701</v>
      </c>
      <c r="M1658" s="15" t="s">
        <v>624</v>
      </c>
      <c r="N1658" s="15" t="s">
        <v>101</v>
      </c>
      <c r="O1658" s="18" t="s">
        <v>8357</v>
      </c>
      <c r="P1658" s="22" t="s">
        <v>3841</v>
      </c>
      <c r="Q1658" s="15" t="s">
        <v>101</v>
      </c>
      <c r="R1658" s="18" t="s">
        <v>103</v>
      </c>
      <c r="S1658" s="22" t="s">
        <v>73</v>
      </c>
      <c r="T1658" s="18" t="s">
        <v>1049</v>
      </c>
      <c r="U1658" s="18" t="s">
        <v>103</v>
      </c>
      <c r="V1658" s="15" t="s">
        <v>626</v>
      </c>
      <c r="W1658" s="18" t="s">
        <v>8614</v>
      </c>
      <c r="X1658" s="18"/>
      <c r="Y1658" s="15" t="s">
        <v>68</v>
      </c>
      <c r="Z1658" s="18" t="s">
        <v>8651</v>
      </c>
      <c r="AA1658" s="18" t="s">
        <v>8652</v>
      </c>
      <c r="AB1658" s="18" t="s">
        <v>8653</v>
      </c>
      <c r="AC1658" s="67" t="str">
        <f>+VLOOKUP("*"&amp;L1658&amp;"*",'[2]REGISTROS SANITARIOS'!$D$1384:$E$1419,2,FALSE)</f>
        <v>SI</v>
      </c>
      <c r="AD1658" s="22" t="s">
        <v>1025</v>
      </c>
      <c r="AE1658" s="16">
        <v>45313</v>
      </c>
      <c r="AF1658" s="34" t="s">
        <v>73</v>
      </c>
      <c r="AG1658" s="24" t="s">
        <v>1049</v>
      </c>
      <c r="AH1658" s="18" t="s">
        <v>1049</v>
      </c>
      <c r="AI1658" s="18" t="s">
        <v>1489</v>
      </c>
      <c r="AJ1658" s="17">
        <v>2200</v>
      </c>
      <c r="AK1658" s="25">
        <v>2200</v>
      </c>
      <c r="AL1658" s="25">
        <v>3700</v>
      </c>
      <c r="AM1658" s="35">
        <v>0.19</v>
      </c>
      <c r="AN1658" s="49">
        <f t="shared" si="255"/>
        <v>9686600</v>
      </c>
      <c r="AO1658" s="18" t="s">
        <v>1049</v>
      </c>
      <c r="AP1658" s="15"/>
      <c r="AQ1658" s="43" t="str">
        <f t="shared" si="256"/>
        <v>SI</v>
      </c>
      <c r="AR1658" s="44">
        <f t="shared" si="257"/>
        <v>9686600</v>
      </c>
      <c r="AS1658" s="44">
        <f t="shared" si="258"/>
        <v>8140000</v>
      </c>
      <c r="AT1658" s="44">
        <f t="shared" si="259"/>
        <v>8140000</v>
      </c>
      <c r="AU1658" s="44">
        <f t="shared" si="260"/>
        <v>9686600</v>
      </c>
      <c r="AV1658" s="45" t="b">
        <f t="shared" si="261"/>
        <v>1</v>
      </c>
      <c r="AW1658" s="45" t="b">
        <f t="shared" si="262"/>
        <v>0</v>
      </c>
      <c r="AX1658" s="45"/>
    </row>
    <row r="1659" spans="1:51" s="36" customFormat="1" ht="27.75" customHeight="1" x14ac:dyDescent="0.15">
      <c r="A1659" s="36" t="str">
        <f t="shared" si="254"/>
        <v>HUMMALAB SAS401010416</v>
      </c>
      <c r="B1659" s="36" t="b">
        <f>+A1659='[1]Anexo 9'!A1659</f>
        <v>1</v>
      </c>
      <c r="C1659" s="18">
        <v>811028717</v>
      </c>
      <c r="D1659" s="18" t="s">
        <v>1035</v>
      </c>
      <c r="E1659" s="15" t="s">
        <v>810</v>
      </c>
      <c r="F1659" s="15" t="s">
        <v>62</v>
      </c>
      <c r="G1659" s="15" t="s">
        <v>3155</v>
      </c>
      <c r="H1659" s="15" t="s">
        <v>3155</v>
      </c>
      <c r="I1659" s="15" t="s">
        <v>3155</v>
      </c>
      <c r="J1659" s="15">
        <v>2</v>
      </c>
      <c r="K1659" s="15" t="s">
        <v>3155</v>
      </c>
      <c r="L1659" s="15">
        <v>401010416</v>
      </c>
      <c r="M1659" s="15" t="s">
        <v>3112</v>
      </c>
      <c r="N1659" s="15" t="s">
        <v>101</v>
      </c>
      <c r="O1659" s="18" t="s">
        <v>3112</v>
      </c>
      <c r="P1659" s="22" t="s">
        <v>73</v>
      </c>
      <c r="Q1659" s="15" t="s">
        <v>1563</v>
      </c>
      <c r="R1659" s="18" t="s">
        <v>1563</v>
      </c>
      <c r="S1659" s="22" t="s">
        <v>73</v>
      </c>
      <c r="T1659" s="18" t="s">
        <v>1563</v>
      </c>
      <c r="U1659" s="18" t="s">
        <v>1563</v>
      </c>
      <c r="V1659" s="15" t="s">
        <v>3113</v>
      </c>
      <c r="W1659" s="18" t="s">
        <v>3188</v>
      </c>
      <c r="X1659" s="18"/>
      <c r="Y1659" s="15" t="s">
        <v>73</v>
      </c>
      <c r="Z1659" s="18" t="s">
        <v>3188</v>
      </c>
      <c r="AA1659" s="18" t="s">
        <v>71</v>
      </c>
      <c r="AB1659" s="18" t="s">
        <v>3189</v>
      </c>
      <c r="AC1659" s="67" t="str">
        <f>+VLOOKUP("*"&amp;L1659&amp;"*",'[2]REGISTROS SANITARIOS'!$D$1420:$E$1465,2,FALSE)</f>
        <v>SI</v>
      </c>
      <c r="AD1659" s="22" t="s">
        <v>1025</v>
      </c>
      <c r="AE1659" s="16">
        <v>47237</v>
      </c>
      <c r="AF1659" s="34" t="s">
        <v>73</v>
      </c>
      <c r="AG1659" s="24" t="s">
        <v>1049</v>
      </c>
      <c r="AH1659" s="18" t="s">
        <v>1049</v>
      </c>
      <c r="AI1659" s="18" t="s">
        <v>54</v>
      </c>
      <c r="AJ1659" s="17">
        <v>110</v>
      </c>
      <c r="AK1659" s="25">
        <v>110</v>
      </c>
      <c r="AL1659" s="25">
        <v>4519</v>
      </c>
      <c r="AM1659" s="35">
        <v>0</v>
      </c>
      <c r="AN1659" s="49">
        <f t="shared" si="255"/>
        <v>497090</v>
      </c>
      <c r="AO1659" s="18"/>
      <c r="AP1659" s="15"/>
      <c r="AQ1659" s="43" t="str">
        <f t="shared" si="256"/>
        <v>SI</v>
      </c>
      <c r="AR1659" s="44">
        <f t="shared" si="257"/>
        <v>497090</v>
      </c>
      <c r="AS1659" s="44">
        <f t="shared" si="258"/>
        <v>497090</v>
      </c>
      <c r="AT1659" s="44">
        <f t="shared" si="259"/>
        <v>497090</v>
      </c>
      <c r="AU1659" s="44">
        <f t="shared" si="260"/>
        <v>497090</v>
      </c>
      <c r="AV1659" s="45" t="b">
        <f t="shared" si="261"/>
        <v>1</v>
      </c>
      <c r="AW1659" s="45" t="b">
        <f t="shared" si="262"/>
        <v>1</v>
      </c>
      <c r="AX1659" s="45"/>
      <c r="AY1659" s="36" t="s">
        <v>8743</v>
      </c>
    </row>
    <row r="1660" spans="1:51" s="36" customFormat="1" ht="27.75" customHeight="1" x14ac:dyDescent="0.15">
      <c r="A1660" s="36" t="str">
        <f t="shared" si="254"/>
        <v>HUMMALAB SAS401010516</v>
      </c>
      <c r="B1660" s="36" t="b">
        <f>+A1660='[1]Anexo 9'!A1660</f>
        <v>1</v>
      </c>
      <c r="C1660" s="18">
        <v>811028717</v>
      </c>
      <c r="D1660" s="18" t="s">
        <v>1035</v>
      </c>
      <c r="E1660" s="15" t="s">
        <v>810</v>
      </c>
      <c r="F1660" s="15" t="s">
        <v>62</v>
      </c>
      <c r="G1660" s="15" t="s">
        <v>3155</v>
      </c>
      <c r="H1660" s="15" t="s">
        <v>3155</v>
      </c>
      <c r="I1660" s="15" t="s">
        <v>3155</v>
      </c>
      <c r="J1660" s="15">
        <v>2</v>
      </c>
      <c r="K1660" s="15" t="s">
        <v>3155</v>
      </c>
      <c r="L1660" s="15">
        <v>401010516</v>
      </c>
      <c r="M1660" s="15" t="s">
        <v>3114</v>
      </c>
      <c r="N1660" s="15" t="s">
        <v>101</v>
      </c>
      <c r="O1660" s="18" t="s">
        <v>3114</v>
      </c>
      <c r="P1660" s="22" t="s">
        <v>73</v>
      </c>
      <c r="Q1660" s="15" t="s">
        <v>1563</v>
      </c>
      <c r="R1660" s="18" t="s">
        <v>1563</v>
      </c>
      <c r="S1660" s="22" t="s">
        <v>73</v>
      </c>
      <c r="T1660" s="18" t="s">
        <v>1563</v>
      </c>
      <c r="U1660" s="18" t="s">
        <v>1563</v>
      </c>
      <c r="V1660" s="15" t="s">
        <v>3113</v>
      </c>
      <c r="W1660" s="18" t="s">
        <v>3188</v>
      </c>
      <c r="X1660" s="18"/>
      <c r="Y1660" s="15" t="s">
        <v>73</v>
      </c>
      <c r="Z1660" s="18" t="s">
        <v>3188</v>
      </c>
      <c r="AA1660" s="18" t="s">
        <v>71</v>
      </c>
      <c r="AB1660" s="18" t="s">
        <v>3190</v>
      </c>
      <c r="AC1660" s="67" t="str">
        <f>+VLOOKUP("*"&amp;L1660&amp;"*",'[2]REGISTROS SANITARIOS'!$D$1420:$E$1465,2,FALSE)</f>
        <v>SI</v>
      </c>
      <c r="AD1660" s="22" t="s">
        <v>1025</v>
      </c>
      <c r="AE1660" s="16">
        <v>47237</v>
      </c>
      <c r="AF1660" s="34" t="s">
        <v>73</v>
      </c>
      <c r="AG1660" s="24" t="s">
        <v>1049</v>
      </c>
      <c r="AH1660" s="18" t="s">
        <v>1049</v>
      </c>
      <c r="AI1660" s="18" t="s">
        <v>54</v>
      </c>
      <c r="AJ1660" s="17">
        <v>110</v>
      </c>
      <c r="AK1660" s="25">
        <v>110</v>
      </c>
      <c r="AL1660" s="25">
        <v>4521</v>
      </c>
      <c r="AM1660" s="35">
        <v>0</v>
      </c>
      <c r="AN1660" s="49">
        <f t="shared" si="255"/>
        <v>497310</v>
      </c>
      <c r="AO1660" s="18"/>
      <c r="AP1660" s="15"/>
      <c r="AQ1660" s="43" t="str">
        <f t="shared" si="256"/>
        <v>SI</v>
      </c>
      <c r="AR1660" s="44">
        <f t="shared" si="257"/>
        <v>497310</v>
      </c>
      <c r="AS1660" s="44">
        <f t="shared" si="258"/>
        <v>497310</v>
      </c>
      <c r="AT1660" s="44">
        <f t="shared" si="259"/>
        <v>497310</v>
      </c>
      <c r="AU1660" s="44">
        <f t="shared" si="260"/>
        <v>497310</v>
      </c>
      <c r="AV1660" s="45" t="b">
        <f t="shared" si="261"/>
        <v>1</v>
      </c>
      <c r="AW1660" s="45" t="b">
        <f t="shared" si="262"/>
        <v>1</v>
      </c>
      <c r="AX1660" s="45"/>
      <c r="AY1660" s="36" t="s">
        <v>8743</v>
      </c>
    </row>
    <row r="1661" spans="1:51" s="36" customFormat="1" ht="27.75" customHeight="1" x14ac:dyDescent="0.15">
      <c r="A1661" s="36" t="str">
        <f t="shared" si="254"/>
        <v>HUMMALAB SAS401010716</v>
      </c>
      <c r="B1661" s="36" t="b">
        <f>+A1661='[1]Anexo 9'!A1661</f>
        <v>1</v>
      </c>
      <c r="C1661" s="18">
        <v>811028717</v>
      </c>
      <c r="D1661" s="18" t="s">
        <v>1035</v>
      </c>
      <c r="E1661" s="15" t="s">
        <v>810</v>
      </c>
      <c r="F1661" s="15" t="s">
        <v>62</v>
      </c>
      <c r="G1661" s="15" t="s">
        <v>3155</v>
      </c>
      <c r="H1661" s="15" t="s">
        <v>3155</v>
      </c>
      <c r="I1661" s="15" t="s">
        <v>3155</v>
      </c>
      <c r="J1661" s="15">
        <v>3</v>
      </c>
      <c r="K1661" s="15" t="s">
        <v>3155</v>
      </c>
      <c r="L1661" s="15">
        <v>401010716</v>
      </c>
      <c r="M1661" s="15" t="s">
        <v>4027</v>
      </c>
      <c r="N1661" s="15" t="s">
        <v>101</v>
      </c>
      <c r="O1661" s="18" t="s">
        <v>4027</v>
      </c>
      <c r="P1661" s="22" t="s">
        <v>73</v>
      </c>
      <c r="Q1661" s="15" t="s">
        <v>1563</v>
      </c>
      <c r="R1661" s="18" t="s">
        <v>1563</v>
      </c>
      <c r="S1661" s="22" t="s">
        <v>73</v>
      </c>
      <c r="T1661" s="18" t="s">
        <v>1563</v>
      </c>
      <c r="U1661" s="18" t="s">
        <v>1563</v>
      </c>
      <c r="V1661" s="15" t="s">
        <v>6144</v>
      </c>
      <c r="W1661" s="18" t="s">
        <v>3188</v>
      </c>
      <c r="X1661" s="18"/>
      <c r="Y1661" s="15" t="s">
        <v>68</v>
      </c>
      <c r="Z1661" s="18" t="s">
        <v>3188</v>
      </c>
      <c r="AA1661" s="18" t="s">
        <v>71</v>
      </c>
      <c r="AB1661" s="18" t="s">
        <v>8661</v>
      </c>
      <c r="AC1661" s="67" t="str">
        <f>+VLOOKUP("*"&amp;L1661&amp;"*",'[2]REGISTROS SANITARIOS'!$D$1420:$E$1465,2,FALSE)</f>
        <v>SI</v>
      </c>
      <c r="AD1661" s="22" t="s">
        <v>1025</v>
      </c>
      <c r="AE1661" s="16">
        <v>46875</v>
      </c>
      <c r="AF1661" s="34" t="s">
        <v>73</v>
      </c>
      <c r="AG1661" s="24" t="s">
        <v>1049</v>
      </c>
      <c r="AH1661" s="18" t="s">
        <v>1049</v>
      </c>
      <c r="AI1661" s="18" t="s">
        <v>54</v>
      </c>
      <c r="AJ1661" s="17">
        <v>16500</v>
      </c>
      <c r="AK1661" s="25">
        <v>16500</v>
      </c>
      <c r="AL1661" s="25">
        <v>4433</v>
      </c>
      <c r="AM1661" s="35">
        <v>0</v>
      </c>
      <c r="AN1661" s="49">
        <f t="shared" si="255"/>
        <v>73144500</v>
      </c>
      <c r="AO1661" s="18"/>
      <c r="AP1661" s="15"/>
      <c r="AQ1661" s="43" t="str">
        <f t="shared" si="256"/>
        <v>SI</v>
      </c>
      <c r="AR1661" s="44">
        <f t="shared" si="257"/>
        <v>73144500</v>
      </c>
      <c r="AS1661" s="44">
        <f t="shared" si="258"/>
        <v>73144500</v>
      </c>
      <c r="AT1661" s="44">
        <f t="shared" si="259"/>
        <v>73144500</v>
      </c>
      <c r="AU1661" s="44">
        <f t="shared" si="260"/>
        <v>73144500</v>
      </c>
      <c r="AV1661" s="45" t="b">
        <f t="shared" si="261"/>
        <v>1</v>
      </c>
      <c r="AW1661" s="45" t="b">
        <f t="shared" si="262"/>
        <v>1</v>
      </c>
      <c r="AX1661" s="45"/>
    </row>
    <row r="1662" spans="1:51" s="36" customFormat="1" ht="27.75" customHeight="1" x14ac:dyDescent="0.15">
      <c r="A1662" s="36" t="str">
        <f t="shared" si="254"/>
        <v>HUMMALAB SAS401010816</v>
      </c>
      <c r="B1662" s="36" t="b">
        <f>+A1662='[1]Anexo 9'!A1662</f>
        <v>1</v>
      </c>
      <c r="C1662" s="18">
        <v>811028717</v>
      </c>
      <c r="D1662" s="18" t="s">
        <v>1035</v>
      </c>
      <c r="E1662" s="15" t="s">
        <v>810</v>
      </c>
      <c r="F1662" s="15" t="s">
        <v>62</v>
      </c>
      <c r="G1662" s="15" t="s">
        <v>3155</v>
      </c>
      <c r="H1662" s="15" t="s">
        <v>3155</v>
      </c>
      <c r="I1662" s="15" t="s">
        <v>3155</v>
      </c>
      <c r="J1662" s="15">
        <v>2</v>
      </c>
      <c r="K1662" s="15" t="s">
        <v>3155</v>
      </c>
      <c r="L1662" s="15">
        <v>401010816</v>
      </c>
      <c r="M1662" s="15" t="s">
        <v>4668</v>
      </c>
      <c r="N1662" s="15" t="s">
        <v>101</v>
      </c>
      <c r="O1662" s="18" t="s">
        <v>4668</v>
      </c>
      <c r="P1662" s="22" t="s">
        <v>73</v>
      </c>
      <c r="Q1662" s="15" t="s">
        <v>1563</v>
      </c>
      <c r="R1662" s="18" t="s">
        <v>1563</v>
      </c>
      <c r="S1662" s="22" t="s">
        <v>73</v>
      </c>
      <c r="T1662" s="18" t="s">
        <v>1563</v>
      </c>
      <c r="U1662" s="18" t="s">
        <v>1563</v>
      </c>
      <c r="V1662" s="15" t="s">
        <v>6144</v>
      </c>
      <c r="W1662" s="18" t="s">
        <v>3188</v>
      </c>
      <c r="X1662" s="18"/>
      <c r="Y1662" s="15" t="s">
        <v>68</v>
      </c>
      <c r="Z1662" s="18" t="s">
        <v>3188</v>
      </c>
      <c r="AA1662" s="18" t="s">
        <v>71</v>
      </c>
      <c r="AB1662" s="18" t="s">
        <v>8661</v>
      </c>
      <c r="AC1662" s="67" t="str">
        <f>+VLOOKUP("*"&amp;L1662&amp;"*",'[2]REGISTROS SANITARIOS'!$D$1420:$E$1465,2,FALSE)</f>
        <v>SI</v>
      </c>
      <c r="AD1662" s="22" t="s">
        <v>1025</v>
      </c>
      <c r="AE1662" s="16">
        <v>46875</v>
      </c>
      <c r="AF1662" s="34" t="s">
        <v>73</v>
      </c>
      <c r="AG1662" s="24" t="s">
        <v>1049</v>
      </c>
      <c r="AH1662" s="18" t="s">
        <v>1049</v>
      </c>
      <c r="AI1662" s="18" t="s">
        <v>54</v>
      </c>
      <c r="AJ1662" s="17">
        <v>1100</v>
      </c>
      <c r="AK1662" s="25">
        <v>1100</v>
      </c>
      <c r="AL1662" s="25">
        <v>3807</v>
      </c>
      <c r="AM1662" s="35">
        <v>0</v>
      </c>
      <c r="AN1662" s="49">
        <f t="shared" si="255"/>
        <v>4187700</v>
      </c>
      <c r="AO1662" s="18"/>
      <c r="AP1662" s="15"/>
      <c r="AQ1662" s="43" t="str">
        <f t="shared" si="256"/>
        <v>SI</v>
      </c>
      <c r="AR1662" s="44">
        <f t="shared" si="257"/>
        <v>4187700</v>
      </c>
      <c r="AS1662" s="44">
        <f t="shared" si="258"/>
        <v>4187700</v>
      </c>
      <c r="AT1662" s="44">
        <f t="shared" si="259"/>
        <v>4187700</v>
      </c>
      <c r="AU1662" s="44">
        <f t="shared" si="260"/>
        <v>4187700</v>
      </c>
      <c r="AV1662" s="45" t="b">
        <f t="shared" si="261"/>
        <v>1</v>
      </c>
      <c r="AW1662" s="45" t="b">
        <f t="shared" si="262"/>
        <v>1</v>
      </c>
      <c r="AX1662" s="45"/>
      <c r="AY1662" s="36" t="s">
        <v>8743</v>
      </c>
    </row>
    <row r="1663" spans="1:51" s="36" customFormat="1" ht="27.75" customHeight="1" x14ac:dyDescent="0.15">
      <c r="A1663" s="36" t="str">
        <f t="shared" si="254"/>
        <v>HUMMALAB SAS401010916</v>
      </c>
      <c r="B1663" s="36" t="b">
        <f>+A1663='[1]Anexo 9'!A1663</f>
        <v>1</v>
      </c>
      <c r="C1663" s="18">
        <v>811028717</v>
      </c>
      <c r="D1663" s="18" t="s">
        <v>1035</v>
      </c>
      <c r="E1663" s="15" t="s">
        <v>810</v>
      </c>
      <c r="F1663" s="15" t="s">
        <v>62</v>
      </c>
      <c r="G1663" s="15" t="s">
        <v>3155</v>
      </c>
      <c r="H1663" s="15" t="s">
        <v>3155</v>
      </c>
      <c r="I1663" s="15" t="s">
        <v>3155</v>
      </c>
      <c r="J1663" s="15">
        <v>2</v>
      </c>
      <c r="K1663" s="15" t="s">
        <v>3155</v>
      </c>
      <c r="L1663" s="15">
        <v>401010916</v>
      </c>
      <c r="M1663" s="15" t="s">
        <v>4669</v>
      </c>
      <c r="N1663" s="15" t="s">
        <v>101</v>
      </c>
      <c r="O1663" s="18" t="s">
        <v>4669</v>
      </c>
      <c r="P1663" s="22" t="s">
        <v>73</v>
      </c>
      <c r="Q1663" s="15" t="s">
        <v>1563</v>
      </c>
      <c r="R1663" s="18" t="s">
        <v>1563</v>
      </c>
      <c r="S1663" s="22" t="s">
        <v>73</v>
      </c>
      <c r="T1663" s="18" t="s">
        <v>1563</v>
      </c>
      <c r="U1663" s="18" t="s">
        <v>1563</v>
      </c>
      <c r="V1663" s="15" t="s">
        <v>1018</v>
      </c>
      <c r="W1663" s="18" t="s">
        <v>3188</v>
      </c>
      <c r="X1663" s="18"/>
      <c r="Y1663" s="15" t="s">
        <v>68</v>
      </c>
      <c r="Z1663" s="18" t="s">
        <v>3188</v>
      </c>
      <c r="AA1663" s="18" t="s">
        <v>71</v>
      </c>
      <c r="AB1663" s="18" t="s">
        <v>8661</v>
      </c>
      <c r="AC1663" s="67" t="str">
        <f>+VLOOKUP("*"&amp;L1663&amp;"*",'[2]REGISTROS SANITARIOS'!$D$1420:$E$1465,2,FALSE)</f>
        <v>SI</v>
      </c>
      <c r="AD1663" s="22" t="s">
        <v>1025</v>
      </c>
      <c r="AE1663" s="16">
        <v>46875</v>
      </c>
      <c r="AF1663" s="34" t="s">
        <v>73</v>
      </c>
      <c r="AG1663" s="24" t="s">
        <v>1049</v>
      </c>
      <c r="AH1663" s="18" t="s">
        <v>1049</v>
      </c>
      <c r="AI1663" s="18" t="s">
        <v>54</v>
      </c>
      <c r="AJ1663" s="17">
        <v>1100</v>
      </c>
      <c r="AK1663" s="25">
        <v>1100</v>
      </c>
      <c r="AL1663" s="25">
        <v>3807</v>
      </c>
      <c r="AM1663" s="35">
        <v>0</v>
      </c>
      <c r="AN1663" s="49">
        <f t="shared" si="255"/>
        <v>4187700</v>
      </c>
      <c r="AO1663" s="18"/>
      <c r="AP1663" s="15"/>
      <c r="AQ1663" s="43" t="str">
        <f t="shared" si="256"/>
        <v>SI</v>
      </c>
      <c r="AR1663" s="44">
        <f t="shared" si="257"/>
        <v>4187700</v>
      </c>
      <c r="AS1663" s="44">
        <f t="shared" si="258"/>
        <v>4187700</v>
      </c>
      <c r="AT1663" s="44">
        <f t="shared" si="259"/>
        <v>4187700</v>
      </c>
      <c r="AU1663" s="44">
        <f t="shared" si="260"/>
        <v>4187700</v>
      </c>
      <c r="AV1663" s="45" t="b">
        <f t="shared" si="261"/>
        <v>1</v>
      </c>
      <c r="AW1663" s="45" t="b">
        <f t="shared" si="262"/>
        <v>1</v>
      </c>
      <c r="AX1663" s="45"/>
    </row>
    <row r="1664" spans="1:51" s="36" customFormat="1" ht="27.75" customHeight="1" x14ac:dyDescent="0.15">
      <c r="A1664" s="36" t="str">
        <f t="shared" si="254"/>
        <v>HUMMALAB SAS405000308</v>
      </c>
      <c r="B1664" s="36" t="b">
        <f>+A1664='[1]Anexo 9'!A1664</f>
        <v>1</v>
      </c>
      <c r="C1664" s="18">
        <v>811028717</v>
      </c>
      <c r="D1664" s="18" t="s">
        <v>1035</v>
      </c>
      <c r="E1664" s="15" t="s">
        <v>810</v>
      </c>
      <c r="F1664" s="15" t="s">
        <v>62</v>
      </c>
      <c r="G1664" s="15" t="s">
        <v>3155</v>
      </c>
      <c r="H1664" s="15" t="s">
        <v>3155</v>
      </c>
      <c r="I1664" s="15" t="s">
        <v>3155</v>
      </c>
      <c r="J1664" s="15">
        <v>2</v>
      </c>
      <c r="K1664" s="15" t="s">
        <v>3155</v>
      </c>
      <c r="L1664" s="15">
        <v>405000308</v>
      </c>
      <c r="M1664" s="15" t="s">
        <v>3935</v>
      </c>
      <c r="N1664" s="15" t="s">
        <v>835</v>
      </c>
      <c r="O1664" s="18" t="s">
        <v>834</v>
      </c>
      <c r="P1664" s="22" t="s">
        <v>73</v>
      </c>
      <c r="Q1664" s="15" t="s">
        <v>837</v>
      </c>
      <c r="R1664" s="18" t="s">
        <v>837</v>
      </c>
      <c r="S1664" s="22" t="s">
        <v>73</v>
      </c>
      <c r="T1664" s="18" t="s">
        <v>837</v>
      </c>
      <c r="U1664" s="18" t="s">
        <v>837</v>
      </c>
      <c r="V1664" s="15" t="s">
        <v>838</v>
      </c>
      <c r="W1664" s="18" t="s">
        <v>3191</v>
      </c>
      <c r="X1664" s="18"/>
      <c r="Y1664" s="15" t="s">
        <v>73</v>
      </c>
      <c r="Z1664" s="18" t="s">
        <v>3191</v>
      </c>
      <c r="AA1664" s="18" t="s">
        <v>1724</v>
      </c>
      <c r="AB1664" s="18" t="s">
        <v>3192</v>
      </c>
      <c r="AC1664" s="67" t="str">
        <f>+VLOOKUP("*"&amp;L1664&amp;"*",'[2]REGISTROS SANITARIOS'!$D$1420:$E$1465,2,FALSE)</f>
        <v>SI</v>
      </c>
      <c r="AD1664" s="22" t="s">
        <v>1025</v>
      </c>
      <c r="AE1664" s="16">
        <v>46929</v>
      </c>
      <c r="AF1664" s="34" t="s">
        <v>73</v>
      </c>
      <c r="AG1664" s="24" t="s">
        <v>1049</v>
      </c>
      <c r="AH1664" s="18" t="s">
        <v>1049</v>
      </c>
      <c r="AI1664" s="18" t="s">
        <v>54</v>
      </c>
      <c r="AJ1664" s="17">
        <v>2156</v>
      </c>
      <c r="AK1664" s="25">
        <v>2200</v>
      </c>
      <c r="AL1664" s="25">
        <v>2064</v>
      </c>
      <c r="AM1664" s="35">
        <v>0</v>
      </c>
      <c r="AN1664" s="49">
        <f t="shared" si="255"/>
        <v>4540800</v>
      </c>
      <c r="AO1664" s="18"/>
      <c r="AP1664" s="15"/>
      <c r="AQ1664" s="43" t="str">
        <f t="shared" si="256"/>
        <v>MAYOR</v>
      </c>
      <c r="AR1664" s="44">
        <f t="shared" si="257"/>
        <v>4449984</v>
      </c>
      <c r="AS1664" s="44">
        <f t="shared" si="258"/>
        <v>4449984</v>
      </c>
      <c r="AT1664" s="44">
        <f t="shared" si="259"/>
        <v>4540800</v>
      </c>
      <c r="AU1664" s="44">
        <f t="shared" si="260"/>
        <v>4540800</v>
      </c>
      <c r="AV1664" s="45" t="b">
        <f t="shared" si="261"/>
        <v>1</v>
      </c>
      <c r="AW1664" s="45" t="b">
        <f t="shared" si="262"/>
        <v>0</v>
      </c>
      <c r="AX1664" s="45"/>
    </row>
    <row r="1665" spans="1:51" s="36" customFormat="1" ht="27.75" customHeight="1" x14ac:dyDescent="0.15">
      <c r="A1665" s="36" t="str">
        <f t="shared" si="254"/>
        <v>HUMMALAB SAS406002809</v>
      </c>
      <c r="B1665" s="36" t="b">
        <f>+A1665='[1]Anexo 9'!A1665</f>
        <v>1</v>
      </c>
      <c r="C1665" s="18">
        <v>811028717</v>
      </c>
      <c r="D1665" s="18" t="s">
        <v>1035</v>
      </c>
      <c r="E1665" s="15" t="s">
        <v>810</v>
      </c>
      <c r="F1665" s="15" t="s">
        <v>62</v>
      </c>
      <c r="G1665" s="15" t="s">
        <v>3155</v>
      </c>
      <c r="H1665" s="15" t="s">
        <v>3155</v>
      </c>
      <c r="I1665" s="15" t="s">
        <v>3155</v>
      </c>
      <c r="J1665" s="15">
        <v>2</v>
      </c>
      <c r="K1665" s="15" t="s">
        <v>3155</v>
      </c>
      <c r="L1665" s="15">
        <v>406002809</v>
      </c>
      <c r="M1665" s="15" t="s">
        <v>1566</v>
      </c>
      <c r="N1665" s="15" t="s">
        <v>820</v>
      </c>
      <c r="O1665" s="18" t="s">
        <v>1566</v>
      </c>
      <c r="P1665" s="22" t="s">
        <v>73</v>
      </c>
      <c r="Q1665" s="15" t="s">
        <v>1568</v>
      </c>
      <c r="R1665" s="18" t="s">
        <v>1568</v>
      </c>
      <c r="S1665" s="22" t="s">
        <v>73</v>
      </c>
      <c r="T1665" s="18" t="s">
        <v>1568</v>
      </c>
      <c r="U1665" s="18" t="s">
        <v>1568</v>
      </c>
      <c r="V1665" s="15" t="s">
        <v>1570</v>
      </c>
      <c r="W1665" s="18" t="s">
        <v>926</v>
      </c>
      <c r="X1665" s="18"/>
      <c r="Y1665" s="15" t="s">
        <v>73</v>
      </c>
      <c r="Z1665" s="18" t="s">
        <v>926</v>
      </c>
      <c r="AA1665" s="18" t="s">
        <v>1486</v>
      </c>
      <c r="AB1665" s="18" t="s">
        <v>1571</v>
      </c>
      <c r="AC1665" s="67" t="str">
        <f>+VLOOKUP("*"&amp;L1665&amp;"*",'[2]REGISTROS SANITARIOS'!$D$1420:$E$1465,2,FALSE)</f>
        <v>SI</v>
      </c>
      <c r="AD1665" s="22" t="s">
        <v>1025</v>
      </c>
      <c r="AE1665" s="16">
        <v>46305</v>
      </c>
      <c r="AF1665" s="34" t="s">
        <v>73</v>
      </c>
      <c r="AG1665" s="24" t="s">
        <v>1049</v>
      </c>
      <c r="AH1665" s="18" t="s">
        <v>1049</v>
      </c>
      <c r="AI1665" s="18" t="s">
        <v>56</v>
      </c>
      <c r="AJ1665" s="17">
        <v>165</v>
      </c>
      <c r="AK1665" s="25">
        <v>190</v>
      </c>
      <c r="AL1665" s="25">
        <v>13305</v>
      </c>
      <c r="AM1665" s="35">
        <v>0</v>
      </c>
      <c r="AN1665" s="49">
        <f t="shared" si="255"/>
        <v>2527950</v>
      </c>
      <c r="AO1665" s="18"/>
      <c r="AP1665" s="15"/>
      <c r="AQ1665" s="43" t="str">
        <f t="shared" si="256"/>
        <v>MAYOR</v>
      </c>
      <c r="AR1665" s="44">
        <f t="shared" si="257"/>
        <v>2195325</v>
      </c>
      <c r="AS1665" s="44">
        <f t="shared" si="258"/>
        <v>2195325</v>
      </c>
      <c r="AT1665" s="44">
        <f t="shared" si="259"/>
        <v>2527950</v>
      </c>
      <c r="AU1665" s="44">
        <f t="shared" si="260"/>
        <v>2527950</v>
      </c>
      <c r="AV1665" s="45" t="b">
        <f t="shared" si="261"/>
        <v>1</v>
      </c>
      <c r="AW1665" s="45" t="b">
        <f t="shared" si="262"/>
        <v>0</v>
      </c>
      <c r="AX1665" s="45"/>
    </row>
    <row r="1666" spans="1:51" s="36" customFormat="1" ht="27.75" customHeight="1" x14ac:dyDescent="0.15">
      <c r="A1666" s="36" t="str">
        <f t="shared" si="254"/>
        <v>HUMMALAB SAS408000116</v>
      </c>
      <c r="B1666" s="36" t="b">
        <f>+A1666='[1]Anexo 9'!A1666</f>
        <v>1</v>
      </c>
      <c r="C1666" s="18">
        <v>811028717</v>
      </c>
      <c r="D1666" s="18" t="s">
        <v>1035</v>
      </c>
      <c r="E1666" s="15" t="s">
        <v>810</v>
      </c>
      <c r="F1666" s="15" t="s">
        <v>811</v>
      </c>
      <c r="G1666" s="15">
        <f>+VLOOKUP(F1666,[3]Sheet1!$E$3:$G$74,3,FALSE)</f>
        <v>2</v>
      </c>
      <c r="H1666" s="15">
        <f>+VLOOKUP(D1666&amp;F1666,'TD para paquetes'!$E$3:$I$441,5,FALSE)</f>
        <v>2</v>
      </c>
      <c r="I1666" s="15" t="s">
        <v>1025</v>
      </c>
      <c r="J1666" s="15">
        <v>6</v>
      </c>
      <c r="K1666" s="15">
        <v>6</v>
      </c>
      <c r="L1666" s="15">
        <v>408000116</v>
      </c>
      <c r="M1666" s="15" t="s">
        <v>812</v>
      </c>
      <c r="N1666" s="15" t="s">
        <v>101</v>
      </c>
      <c r="O1666" s="18" t="s">
        <v>3164</v>
      </c>
      <c r="P1666" s="22" t="s">
        <v>73</v>
      </c>
      <c r="Q1666" s="15" t="s">
        <v>114</v>
      </c>
      <c r="R1666" s="18" t="s">
        <v>3156</v>
      </c>
      <c r="S1666" s="22" t="b">
        <f t="shared" ref="S1666:S1675" si="264">+R1666=Q1666</f>
        <v>0</v>
      </c>
      <c r="T1666" s="18" t="s">
        <v>3156</v>
      </c>
      <c r="U1666" s="18" t="s">
        <v>3156</v>
      </c>
      <c r="V1666" s="15"/>
      <c r="W1666" s="18" t="s">
        <v>813</v>
      </c>
      <c r="X1666" s="18" t="s">
        <v>8779</v>
      </c>
      <c r="Y1666" s="15" t="s">
        <v>73</v>
      </c>
      <c r="Z1666" s="18" t="s">
        <v>3165</v>
      </c>
      <c r="AA1666" s="18" t="s">
        <v>882</v>
      </c>
      <c r="AB1666" s="18" t="s">
        <v>815</v>
      </c>
      <c r="AC1666" s="67" t="str">
        <f>+VLOOKUP("*"&amp;L1666&amp;"*",'[2]REGISTROS SANITARIOS'!$D$1420:$E$1465,2,FALSE)</f>
        <v>SI</v>
      </c>
      <c r="AD1666" s="22" t="s">
        <v>1025</v>
      </c>
      <c r="AE1666" s="16">
        <v>46641</v>
      </c>
      <c r="AF1666" s="34" t="s">
        <v>73</v>
      </c>
      <c r="AG1666" s="24" t="s">
        <v>1049</v>
      </c>
      <c r="AH1666" s="18" t="s">
        <v>1049</v>
      </c>
      <c r="AI1666" s="18" t="s">
        <v>53</v>
      </c>
      <c r="AJ1666" s="17">
        <v>170500</v>
      </c>
      <c r="AK1666" s="25">
        <v>170500</v>
      </c>
      <c r="AL1666" s="25">
        <v>300</v>
      </c>
      <c r="AM1666" s="35">
        <v>0.19</v>
      </c>
      <c r="AN1666" s="49">
        <f t="shared" si="255"/>
        <v>60868500</v>
      </c>
      <c r="AO1666" s="18"/>
      <c r="AP1666" s="15"/>
      <c r="AQ1666" s="43" t="str">
        <f t="shared" si="256"/>
        <v>SI</v>
      </c>
      <c r="AR1666" s="44">
        <f t="shared" si="257"/>
        <v>60868500</v>
      </c>
      <c r="AS1666" s="44">
        <f t="shared" si="258"/>
        <v>51150000</v>
      </c>
      <c r="AT1666" s="44">
        <f t="shared" si="259"/>
        <v>51150000</v>
      </c>
      <c r="AU1666" s="44">
        <f t="shared" si="260"/>
        <v>60868500</v>
      </c>
      <c r="AV1666" s="45" t="b">
        <f t="shared" si="261"/>
        <v>1</v>
      </c>
      <c r="AW1666" s="45" t="b">
        <f t="shared" si="262"/>
        <v>0</v>
      </c>
      <c r="AX1666" s="45"/>
      <c r="AY1666" s="36" t="s">
        <v>8743</v>
      </c>
    </row>
    <row r="1667" spans="1:51" s="36" customFormat="1" ht="27.75" customHeight="1" x14ac:dyDescent="0.15">
      <c r="A1667" s="36" t="str">
        <f t="shared" si="254"/>
        <v>HUMMALAB SAS408000216</v>
      </c>
      <c r="B1667" s="36" t="b">
        <f>+A1667='[1]Anexo 9'!A1667</f>
        <v>1</v>
      </c>
      <c r="C1667" s="18">
        <v>811028717</v>
      </c>
      <c r="D1667" s="18" t="s">
        <v>1035</v>
      </c>
      <c r="E1667" s="15" t="s">
        <v>810</v>
      </c>
      <c r="F1667" s="15" t="s">
        <v>811</v>
      </c>
      <c r="G1667" s="15">
        <f>+VLOOKUP(F1667,[3]Sheet1!$E$3:$G$74,3,FALSE)</f>
        <v>2</v>
      </c>
      <c r="H1667" s="15">
        <f>+VLOOKUP(D1667&amp;F1667,'TD para paquetes'!$E$3:$I$441,5,FALSE)</f>
        <v>2</v>
      </c>
      <c r="I1667" s="15" t="s">
        <v>1025</v>
      </c>
      <c r="J1667" s="15">
        <v>6</v>
      </c>
      <c r="K1667" s="15">
        <v>6</v>
      </c>
      <c r="L1667" s="15">
        <v>408000216</v>
      </c>
      <c r="M1667" s="15" t="s">
        <v>816</v>
      </c>
      <c r="N1667" s="15" t="s">
        <v>101</v>
      </c>
      <c r="O1667" s="18" t="s">
        <v>3166</v>
      </c>
      <c r="P1667" s="22" t="s">
        <v>73</v>
      </c>
      <c r="Q1667" s="15" t="s">
        <v>114</v>
      </c>
      <c r="R1667" s="18" t="s">
        <v>3156</v>
      </c>
      <c r="S1667" s="22" t="b">
        <f t="shared" si="264"/>
        <v>0</v>
      </c>
      <c r="T1667" s="18" t="s">
        <v>3156</v>
      </c>
      <c r="U1667" s="18" t="s">
        <v>3156</v>
      </c>
      <c r="V1667" s="15"/>
      <c r="W1667" s="18" t="s">
        <v>813</v>
      </c>
      <c r="X1667" s="18" t="s">
        <v>8779</v>
      </c>
      <c r="Y1667" s="15" t="s">
        <v>73</v>
      </c>
      <c r="Z1667" s="18" t="s">
        <v>3165</v>
      </c>
      <c r="AA1667" s="18" t="s">
        <v>882</v>
      </c>
      <c r="AB1667" s="18" t="s">
        <v>815</v>
      </c>
      <c r="AC1667" s="67" t="str">
        <f>+VLOOKUP("*"&amp;L1667&amp;"*",'[2]REGISTROS SANITARIOS'!$D$1420:$E$1465,2,FALSE)</f>
        <v>SI</v>
      </c>
      <c r="AD1667" s="22" t="s">
        <v>1025</v>
      </c>
      <c r="AE1667" s="16">
        <v>46641</v>
      </c>
      <c r="AF1667" s="34" t="s">
        <v>73</v>
      </c>
      <c r="AG1667" s="24" t="s">
        <v>1049</v>
      </c>
      <c r="AH1667" s="18" t="s">
        <v>1049</v>
      </c>
      <c r="AI1667" s="18" t="s">
        <v>53</v>
      </c>
      <c r="AJ1667" s="17">
        <v>2200</v>
      </c>
      <c r="AK1667" s="25">
        <v>2200</v>
      </c>
      <c r="AL1667" s="25">
        <v>317</v>
      </c>
      <c r="AM1667" s="35">
        <v>0.19</v>
      </c>
      <c r="AN1667" s="49">
        <f t="shared" si="255"/>
        <v>829906</v>
      </c>
      <c r="AO1667" s="18"/>
      <c r="AP1667" s="15"/>
      <c r="AQ1667" s="43" t="str">
        <f t="shared" si="256"/>
        <v>SI</v>
      </c>
      <c r="AR1667" s="44">
        <f t="shared" si="257"/>
        <v>829905.99999999988</v>
      </c>
      <c r="AS1667" s="44">
        <f t="shared" si="258"/>
        <v>697400</v>
      </c>
      <c r="AT1667" s="44">
        <f t="shared" si="259"/>
        <v>697400</v>
      </c>
      <c r="AU1667" s="44">
        <f t="shared" si="260"/>
        <v>829905.99999999988</v>
      </c>
      <c r="AV1667" s="45" t="b">
        <f t="shared" si="261"/>
        <v>1</v>
      </c>
      <c r="AW1667" s="45" t="b">
        <f t="shared" si="262"/>
        <v>0</v>
      </c>
      <c r="AX1667" s="45"/>
      <c r="AY1667" s="36" t="s">
        <v>8743</v>
      </c>
    </row>
    <row r="1668" spans="1:51" s="36" customFormat="1" ht="27.75" customHeight="1" x14ac:dyDescent="0.15">
      <c r="A1668" s="36" t="str">
        <f t="shared" ref="A1668:A1731" si="265">+D1668&amp;L1668</f>
        <v>HUMMALAB SAS408000612</v>
      </c>
      <c r="B1668" s="36" t="b">
        <f>+A1668='[1]Anexo 9'!A1668</f>
        <v>1</v>
      </c>
      <c r="C1668" s="18">
        <v>811028717</v>
      </c>
      <c r="D1668" s="18" t="s">
        <v>1035</v>
      </c>
      <c r="E1668" s="15" t="s">
        <v>810</v>
      </c>
      <c r="F1668" s="15" t="s">
        <v>951</v>
      </c>
      <c r="G1668" s="15">
        <f>+VLOOKUP(F1668,[3]Sheet1!$E$3:$G$74,3,FALSE)</f>
        <v>7</v>
      </c>
      <c r="H1668" s="15">
        <f>+VLOOKUP(D1668&amp;F1668,'TD para paquetes'!$E$3:$I$441,5,FALSE)</f>
        <v>7</v>
      </c>
      <c r="I1668" s="15" t="s">
        <v>1025</v>
      </c>
      <c r="J1668" s="15">
        <v>6</v>
      </c>
      <c r="K1668" s="15">
        <v>4</v>
      </c>
      <c r="L1668" s="15">
        <v>408000612</v>
      </c>
      <c r="M1668" s="15" t="s">
        <v>952</v>
      </c>
      <c r="N1668" s="15" t="s">
        <v>101</v>
      </c>
      <c r="O1668" s="18" t="s">
        <v>8358</v>
      </c>
      <c r="P1668" s="22" t="s">
        <v>73</v>
      </c>
      <c r="Q1668" s="15" t="s">
        <v>954</v>
      </c>
      <c r="R1668" s="18" t="s">
        <v>3217</v>
      </c>
      <c r="S1668" s="22" t="b">
        <f t="shared" si="264"/>
        <v>0</v>
      </c>
      <c r="T1668" s="18" t="s">
        <v>3217</v>
      </c>
      <c r="U1668" s="18" t="s">
        <v>3217</v>
      </c>
      <c r="V1668" s="15"/>
      <c r="W1668" s="18" t="s">
        <v>813</v>
      </c>
      <c r="X1668" s="18" t="s">
        <v>8779</v>
      </c>
      <c r="Y1668" s="15" t="s">
        <v>73</v>
      </c>
      <c r="Z1668" s="18" t="s">
        <v>3165</v>
      </c>
      <c r="AA1668" s="18" t="s">
        <v>882</v>
      </c>
      <c r="AB1668" s="18" t="s">
        <v>955</v>
      </c>
      <c r="AC1668" s="67" t="str">
        <f>+VLOOKUP("*"&amp;L1668&amp;"*",'[2]REGISTROS SANITARIOS'!$D$1420:$E$1465,2,FALSE)</f>
        <v>SI</v>
      </c>
      <c r="AD1668" s="22" t="s">
        <v>1025</v>
      </c>
      <c r="AE1668" s="16">
        <v>46078</v>
      </c>
      <c r="AF1668" s="34" t="s">
        <v>73</v>
      </c>
      <c r="AG1668" s="24" t="s">
        <v>1049</v>
      </c>
      <c r="AH1668" s="18" t="s">
        <v>1049</v>
      </c>
      <c r="AI1668" s="18" t="s">
        <v>54</v>
      </c>
      <c r="AJ1668" s="17">
        <v>1650</v>
      </c>
      <c r="AK1668" s="25">
        <v>1650</v>
      </c>
      <c r="AL1668" s="25">
        <v>591</v>
      </c>
      <c r="AM1668" s="35">
        <v>0.19</v>
      </c>
      <c r="AN1668" s="49">
        <f t="shared" ref="AN1668:AN1712" si="266">+AL1668*((1+AM1668)*AK1668)</f>
        <v>1160428.5</v>
      </c>
      <c r="AO1668" s="18"/>
      <c r="AP1668" s="15"/>
      <c r="AQ1668" s="43" t="str">
        <f t="shared" ref="AQ1668:AQ1731" si="267">+IF(AK1668="","NO INDICA",IF(AJ1668=AK1668,"SI",IF(AK1668&gt;AJ1668,"MAYOR",IF(AK1668&lt;AJ1668,"MENOR"))))</f>
        <v>SI</v>
      </c>
      <c r="AR1668" s="44">
        <f t="shared" ref="AR1668:AR1731" si="268">+AJ1668*(AL1668*(1+AM1668))</f>
        <v>1160428.5</v>
      </c>
      <c r="AS1668" s="44">
        <f t="shared" ref="AS1668:AS1731" si="269">+AJ1668*AL1668</f>
        <v>975150</v>
      </c>
      <c r="AT1668" s="44">
        <f t="shared" ref="AT1668:AT1731" si="270">+AL1668*AK1668</f>
        <v>975150</v>
      </c>
      <c r="AU1668" s="44">
        <f t="shared" ref="AU1668:AU1731" si="271">+AK1668*(AL1668*(1+AM1668))</f>
        <v>1160428.5</v>
      </c>
      <c r="AV1668" s="45" t="b">
        <f t="shared" ref="AV1668:AV1731" si="272">+IFERROR(AU1668=AN1668,"FALSO")</f>
        <v>1</v>
      </c>
      <c r="AW1668" s="45" t="b">
        <f t="shared" ref="AW1668:AW1731" si="273">+AS1668=AN1668</f>
        <v>0</v>
      </c>
      <c r="AX1668" s="45"/>
      <c r="AY1668" s="48" t="s">
        <v>8742</v>
      </c>
    </row>
    <row r="1669" spans="1:51" s="36" customFormat="1" ht="27.75" customHeight="1" x14ac:dyDescent="0.15">
      <c r="A1669" s="36" t="str">
        <f t="shared" si="265"/>
        <v>HUMMALAB SAS408000616</v>
      </c>
      <c r="B1669" s="36" t="b">
        <f>+A1669='[1]Anexo 9'!A1669</f>
        <v>1</v>
      </c>
      <c r="C1669" s="18">
        <v>811028717</v>
      </c>
      <c r="D1669" s="18" t="s">
        <v>1035</v>
      </c>
      <c r="E1669" s="15" t="s">
        <v>810</v>
      </c>
      <c r="F1669" s="15" t="s">
        <v>951</v>
      </c>
      <c r="G1669" s="15">
        <f>+VLOOKUP(F1669,[3]Sheet1!$E$3:$G$74,3,FALSE)</f>
        <v>7</v>
      </c>
      <c r="H1669" s="15">
        <f>+VLOOKUP(D1669&amp;F1669,'TD para paquetes'!$E$3:$I$441,5,FALSE)</f>
        <v>7</v>
      </c>
      <c r="I1669" s="15" t="s">
        <v>1025</v>
      </c>
      <c r="J1669" s="15">
        <v>6</v>
      </c>
      <c r="K1669" s="15">
        <v>4</v>
      </c>
      <c r="L1669" s="15">
        <v>408000616</v>
      </c>
      <c r="M1669" s="15" t="s">
        <v>956</v>
      </c>
      <c r="N1669" s="15" t="s">
        <v>101</v>
      </c>
      <c r="O1669" s="18" t="s">
        <v>3218</v>
      </c>
      <c r="P1669" s="22" t="s">
        <v>73</v>
      </c>
      <c r="Q1669" s="15" t="s">
        <v>954</v>
      </c>
      <c r="R1669" s="18" t="s">
        <v>248</v>
      </c>
      <c r="S1669" s="22" t="b">
        <f t="shared" si="264"/>
        <v>0</v>
      </c>
      <c r="T1669" s="18" t="s">
        <v>248</v>
      </c>
      <c r="U1669" s="18" t="s">
        <v>248</v>
      </c>
      <c r="V1669" s="15"/>
      <c r="W1669" s="18" t="s">
        <v>813</v>
      </c>
      <c r="X1669" s="18" t="s">
        <v>8779</v>
      </c>
      <c r="Y1669" s="15" t="s">
        <v>73</v>
      </c>
      <c r="Z1669" s="18" t="s">
        <v>3165</v>
      </c>
      <c r="AA1669" s="18" t="s">
        <v>882</v>
      </c>
      <c r="AB1669" s="18" t="s">
        <v>955</v>
      </c>
      <c r="AC1669" s="67" t="str">
        <f>+VLOOKUP("*"&amp;L1669&amp;"*",'[2]REGISTROS SANITARIOS'!$D$1420:$E$1465,2,FALSE)</f>
        <v>SI</v>
      </c>
      <c r="AD1669" s="22" t="s">
        <v>1025</v>
      </c>
      <c r="AE1669" s="16">
        <v>46078</v>
      </c>
      <c r="AF1669" s="34" t="s">
        <v>73</v>
      </c>
      <c r="AG1669" s="24" t="s">
        <v>1049</v>
      </c>
      <c r="AH1669" s="18" t="s">
        <v>1049</v>
      </c>
      <c r="AI1669" s="18" t="s">
        <v>54</v>
      </c>
      <c r="AJ1669" s="17">
        <v>165000</v>
      </c>
      <c r="AK1669" s="25">
        <v>165000</v>
      </c>
      <c r="AL1669" s="25">
        <v>575</v>
      </c>
      <c r="AM1669" s="35">
        <v>0.19</v>
      </c>
      <c r="AN1669" s="49">
        <f t="shared" si="266"/>
        <v>112901250</v>
      </c>
      <c r="AO1669" s="18"/>
      <c r="AP1669" s="15"/>
      <c r="AQ1669" s="43" t="str">
        <f t="shared" si="267"/>
        <v>SI</v>
      </c>
      <c r="AR1669" s="44">
        <f t="shared" si="268"/>
        <v>112901250</v>
      </c>
      <c r="AS1669" s="44">
        <f t="shared" si="269"/>
        <v>94875000</v>
      </c>
      <c r="AT1669" s="44">
        <f t="shared" si="270"/>
        <v>94875000</v>
      </c>
      <c r="AU1669" s="44">
        <f t="shared" si="271"/>
        <v>112901250</v>
      </c>
      <c r="AV1669" s="45" t="b">
        <f t="shared" si="272"/>
        <v>1</v>
      </c>
      <c r="AW1669" s="45" t="b">
        <f t="shared" si="273"/>
        <v>0</v>
      </c>
      <c r="AX1669" s="45"/>
      <c r="AY1669" s="48" t="s">
        <v>8742</v>
      </c>
    </row>
    <row r="1670" spans="1:51" s="36" customFormat="1" ht="27.75" customHeight="1" x14ac:dyDescent="0.15">
      <c r="A1670" s="36" t="str">
        <f t="shared" si="265"/>
        <v>HUMMALAB SAS408000716</v>
      </c>
      <c r="B1670" s="36" t="b">
        <f>+A1670='[1]Anexo 9'!A1670</f>
        <v>1</v>
      </c>
      <c r="C1670" s="18">
        <v>811028717</v>
      </c>
      <c r="D1670" s="18" t="s">
        <v>1035</v>
      </c>
      <c r="E1670" s="15" t="s">
        <v>810</v>
      </c>
      <c r="F1670" s="15" t="s">
        <v>951</v>
      </c>
      <c r="G1670" s="15">
        <f>+VLOOKUP(F1670,[3]Sheet1!$E$3:$G$74,3,FALSE)</f>
        <v>7</v>
      </c>
      <c r="H1670" s="15">
        <f>+VLOOKUP(D1670&amp;F1670,'TD para paquetes'!$E$3:$I$441,5,FALSE)</f>
        <v>7</v>
      </c>
      <c r="I1670" s="15" t="s">
        <v>1025</v>
      </c>
      <c r="J1670" s="15">
        <v>6</v>
      </c>
      <c r="K1670" s="15">
        <v>4</v>
      </c>
      <c r="L1670" s="15">
        <v>408000716</v>
      </c>
      <c r="M1670" s="15" t="s">
        <v>960</v>
      </c>
      <c r="N1670" s="15" t="s">
        <v>101</v>
      </c>
      <c r="O1670" s="18" t="s">
        <v>3219</v>
      </c>
      <c r="P1670" s="22" t="s">
        <v>73</v>
      </c>
      <c r="Q1670" s="15" t="s">
        <v>954</v>
      </c>
      <c r="R1670" s="18" t="s">
        <v>3217</v>
      </c>
      <c r="S1670" s="22" t="b">
        <f t="shared" si="264"/>
        <v>0</v>
      </c>
      <c r="T1670" s="18" t="s">
        <v>3217</v>
      </c>
      <c r="U1670" s="18" t="s">
        <v>3217</v>
      </c>
      <c r="V1670" s="15"/>
      <c r="W1670" s="18" t="s">
        <v>813</v>
      </c>
      <c r="X1670" s="18" t="s">
        <v>8779</v>
      </c>
      <c r="Y1670" s="15" t="s">
        <v>73</v>
      </c>
      <c r="Z1670" s="18" t="s">
        <v>3165</v>
      </c>
      <c r="AA1670" s="18" t="s">
        <v>882</v>
      </c>
      <c r="AB1670" s="18" t="s">
        <v>955</v>
      </c>
      <c r="AC1670" s="67" t="str">
        <f>+VLOOKUP("*"&amp;L1670&amp;"*",'[2]REGISTROS SANITARIOS'!$D$1420:$E$1465,2,FALSE)</f>
        <v>SI</v>
      </c>
      <c r="AD1670" s="22" t="s">
        <v>1025</v>
      </c>
      <c r="AE1670" s="16">
        <v>46078</v>
      </c>
      <c r="AF1670" s="34" t="s">
        <v>73</v>
      </c>
      <c r="AG1670" s="24" t="s">
        <v>1049</v>
      </c>
      <c r="AH1670" s="18" t="s">
        <v>1049</v>
      </c>
      <c r="AI1670" s="18" t="s">
        <v>54</v>
      </c>
      <c r="AJ1670" s="17">
        <v>2750</v>
      </c>
      <c r="AK1670" s="25">
        <v>2750</v>
      </c>
      <c r="AL1670" s="25">
        <v>393</v>
      </c>
      <c r="AM1670" s="35">
        <v>0.19</v>
      </c>
      <c r="AN1670" s="49">
        <f t="shared" si="266"/>
        <v>1286092.5</v>
      </c>
      <c r="AO1670" s="18"/>
      <c r="AP1670" s="15"/>
      <c r="AQ1670" s="43" t="str">
        <f t="shared" si="267"/>
        <v>SI</v>
      </c>
      <c r="AR1670" s="44">
        <f t="shared" si="268"/>
        <v>1286092.5</v>
      </c>
      <c r="AS1670" s="44">
        <f t="shared" si="269"/>
        <v>1080750</v>
      </c>
      <c r="AT1670" s="44">
        <f t="shared" si="270"/>
        <v>1080750</v>
      </c>
      <c r="AU1670" s="44">
        <f t="shared" si="271"/>
        <v>1286092.5</v>
      </c>
      <c r="AV1670" s="45" t="b">
        <f t="shared" si="272"/>
        <v>1</v>
      </c>
      <c r="AW1670" s="45" t="b">
        <f t="shared" si="273"/>
        <v>0</v>
      </c>
      <c r="AX1670" s="45"/>
      <c r="AY1670" s="48" t="s">
        <v>8742</v>
      </c>
    </row>
    <row r="1671" spans="1:51" s="36" customFormat="1" ht="27.75" customHeight="1" x14ac:dyDescent="0.15">
      <c r="A1671" s="36" t="str">
        <f t="shared" si="265"/>
        <v>HUMMALAB SAS408001616</v>
      </c>
      <c r="B1671" s="36" t="b">
        <f>+A1671='[1]Anexo 9'!A1671</f>
        <v>1</v>
      </c>
      <c r="C1671" s="18">
        <v>811028717</v>
      </c>
      <c r="D1671" s="18" t="s">
        <v>1035</v>
      </c>
      <c r="E1671" s="15" t="s">
        <v>810</v>
      </c>
      <c r="F1671" s="15" t="s">
        <v>951</v>
      </c>
      <c r="G1671" s="15">
        <f>+VLOOKUP(F1671,[3]Sheet1!$E$3:$G$74,3,FALSE)</f>
        <v>7</v>
      </c>
      <c r="H1671" s="15">
        <f>+VLOOKUP(D1671&amp;F1671,'TD para paquetes'!$E$3:$I$441,5,FALSE)</f>
        <v>7</v>
      </c>
      <c r="I1671" s="15" t="s">
        <v>1025</v>
      </c>
      <c r="J1671" s="15">
        <v>6</v>
      </c>
      <c r="K1671" s="15">
        <v>4</v>
      </c>
      <c r="L1671" s="15">
        <v>408001616</v>
      </c>
      <c r="M1671" s="15" t="s">
        <v>962</v>
      </c>
      <c r="N1671" s="15" t="s">
        <v>101</v>
      </c>
      <c r="O1671" s="18" t="s">
        <v>3220</v>
      </c>
      <c r="P1671" s="22" t="s">
        <v>73</v>
      </c>
      <c r="Q1671" s="15" t="s">
        <v>954</v>
      </c>
      <c r="R1671" s="18" t="s">
        <v>248</v>
      </c>
      <c r="S1671" s="22" t="b">
        <f t="shared" si="264"/>
        <v>0</v>
      </c>
      <c r="T1671" s="18" t="s">
        <v>248</v>
      </c>
      <c r="U1671" s="18" t="s">
        <v>248</v>
      </c>
      <c r="V1671" s="15"/>
      <c r="W1671" s="18" t="s">
        <v>813</v>
      </c>
      <c r="X1671" s="18" t="s">
        <v>8779</v>
      </c>
      <c r="Y1671" s="15" t="s">
        <v>73</v>
      </c>
      <c r="Z1671" s="18" t="s">
        <v>3165</v>
      </c>
      <c r="AA1671" s="18" t="s">
        <v>882</v>
      </c>
      <c r="AB1671" s="18" t="s">
        <v>955</v>
      </c>
      <c r="AC1671" s="67" t="str">
        <f>+VLOOKUP("*"&amp;L1671&amp;"*",'[2]REGISTROS SANITARIOS'!$D$1420:$E$1465,2,FALSE)</f>
        <v>SI</v>
      </c>
      <c r="AD1671" s="22" t="s">
        <v>1025</v>
      </c>
      <c r="AE1671" s="16">
        <v>46078</v>
      </c>
      <c r="AF1671" s="34" t="s">
        <v>73</v>
      </c>
      <c r="AG1671" s="24" t="s">
        <v>1049</v>
      </c>
      <c r="AH1671" s="18" t="s">
        <v>1049</v>
      </c>
      <c r="AI1671" s="18" t="s">
        <v>54</v>
      </c>
      <c r="AJ1671" s="17">
        <v>110000</v>
      </c>
      <c r="AK1671" s="25">
        <v>110000</v>
      </c>
      <c r="AL1671" s="25">
        <v>393</v>
      </c>
      <c r="AM1671" s="35">
        <v>0.19</v>
      </c>
      <c r="AN1671" s="49">
        <f t="shared" si="266"/>
        <v>51443700</v>
      </c>
      <c r="AO1671" s="18"/>
      <c r="AP1671" s="15"/>
      <c r="AQ1671" s="43" t="str">
        <f t="shared" si="267"/>
        <v>SI</v>
      </c>
      <c r="AR1671" s="44">
        <f t="shared" si="268"/>
        <v>51443699.999999993</v>
      </c>
      <c r="AS1671" s="44">
        <f t="shared" si="269"/>
        <v>43230000</v>
      </c>
      <c r="AT1671" s="44">
        <f t="shared" si="270"/>
        <v>43230000</v>
      </c>
      <c r="AU1671" s="44">
        <f t="shared" si="271"/>
        <v>51443699.999999993</v>
      </c>
      <c r="AV1671" s="45" t="b">
        <f t="shared" si="272"/>
        <v>1</v>
      </c>
      <c r="AW1671" s="45" t="b">
        <f t="shared" si="273"/>
        <v>0</v>
      </c>
      <c r="AX1671" s="45"/>
      <c r="AY1671" s="48" t="s">
        <v>8742</v>
      </c>
    </row>
    <row r="1672" spans="1:51" s="36" customFormat="1" ht="27.75" customHeight="1" x14ac:dyDescent="0.15">
      <c r="A1672" s="36" t="str">
        <f t="shared" si="265"/>
        <v>HUMMALAB SAS408001716</v>
      </c>
      <c r="B1672" s="36" t="b">
        <f>+A1672='[1]Anexo 9'!A1672</f>
        <v>1</v>
      </c>
      <c r="C1672" s="18">
        <v>811028717</v>
      </c>
      <c r="D1672" s="18" t="s">
        <v>1035</v>
      </c>
      <c r="E1672" s="15" t="s">
        <v>810</v>
      </c>
      <c r="F1672" s="15" t="s">
        <v>951</v>
      </c>
      <c r="G1672" s="15">
        <f>+VLOOKUP(F1672,[3]Sheet1!$E$3:$G$74,3,FALSE)</f>
        <v>7</v>
      </c>
      <c r="H1672" s="15">
        <f>+VLOOKUP(D1672&amp;F1672,'TD para paquetes'!$E$3:$I$441,5,FALSE)</f>
        <v>7</v>
      </c>
      <c r="I1672" s="15" t="s">
        <v>1025</v>
      </c>
      <c r="J1672" s="15">
        <v>6</v>
      </c>
      <c r="K1672" s="15">
        <v>4</v>
      </c>
      <c r="L1672" s="15">
        <v>408001716</v>
      </c>
      <c r="M1672" s="15" t="s">
        <v>964</v>
      </c>
      <c r="N1672" s="15" t="s">
        <v>101</v>
      </c>
      <c r="O1672" s="18" t="s">
        <v>3221</v>
      </c>
      <c r="P1672" s="22" t="s">
        <v>73</v>
      </c>
      <c r="Q1672" s="15" t="s">
        <v>954</v>
      </c>
      <c r="R1672" s="18" t="s">
        <v>248</v>
      </c>
      <c r="S1672" s="22" t="b">
        <f t="shared" si="264"/>
        <v>0</v>
      </c>
      <c r="T1672" s="18" t="s">
        <v>248</v>
      </c>
      <c r="U1672" s="18" t="s">
        <v>248</v>
      </c>
      <c r="V1672" s="15"/>
      <c r="W1672" s="18" t="s">
        <v>813</v>
      </c>
      <c r="X1672" s="18" t="s">
        <v>8779</v>
      </c>
      <c r="Y1672" s="15" t="s">
        <v>73</v>
      </c>
      <c r="Z1672" s="18" t="s">
        <v>3165</v>
      </c>
      <c r="AA1672" s="18" t="s">
        <v>882</v>
      </c>
      <c r="AB1672" s="18" t="s">
        <v>955</v>
      </c>
      <c r="AC1672" s="67" t="str">
        <f>+VLOOKUP("*"&amp;L1672&amp;"*",'[2]REGISTROS SANITARIOS'!$D$1420:$E$1465,2,FALSE)</f>
        <v>SI</v>
      </c>
      <c r="AD1672" s="22" t="s">
        <v>1025</v>
      </c>
      <c r="AE1672" s="16">
        <v>46078</v>
      </c>
      <c r="AF1672" s="34" t="s">
        <v>73</v>
      </c>
      <c r="AG1672" s="24" t="s">
        <v>1049</v>
      </c>
      <c r="AH1672" s="18" t="s">
        <v>1049</v>
      </c>
      <c r="AI1672" s="18" t="s">
        <v>54</v>
      </c>
      <c r="AJ1672" s="17">
        <v>23650</v>
      </c>
      <c r="AK1672" s="25">
        <v>23650</v>
      </c>
      <c r="AL1672" s="25">
        <v>428</v>
      </c>
      <c r="AM1672" s="35">
        <v>0.19</v>
      </c>
      <c r="AN1672" s="49">
        <f t="shared" si="266"/>
        <v>12045418</v>
      </c>
      <c r="AO1672" s="18"/>
      <c r="AP1672" s="15"/>
      <c r="AQ1672" s="43" t="str">
        <f t="shared" si="267"/>
        <v>SI</v>
      </c>
      <c r="AR1672" s="44">
        <f t="shared" si="268"/>
        <v>12045418</v>
      </c>
      <c r="AS1672" s="44">
        <f t="shared" si="269"/>
        <v>10122200</v>
      </c>
      <c r="AT1672" s="44">
        <f t="shared" si="270"/>
        <v>10122200</v>
      </c>
      <c r="AU1672" s="44">
        <f t="shared" si="271"/>
        <v>12045418</v>
      </c>
      <c r="AV1672" s="45" t="b">
        <f t="shared" si="272"/>
        <v>1</v>
      </c>
      <c r="AW1672" s="45" t="b">
        <f t="shared" si="273"/>
        <v>0</v>
      </c>
      <c r="AX1672" s="45"/>
      <c r="AY1672" s="48" t="s">
        <v>8742</v>
      </c>
    </row>
    <row r="1673" spans="1:51" s="36" customFormat="1" ht="27.75" customHeight="1" x14ac:dyDescent="0.15">
      <c r="A1673" s="36" t="str">
        <f t="shared" si="265"/>
        <v>HUMMALAB SAS408002016</v>
      </c>
      <c r="B1673" s="36" t="b">
        <f>+A1673='[1]Anexo 9'!A1673</f>
        <v>1</v>
      </c>
      <c r="C1673" s="18">
        <v>811028717</v>
      </c>
      <c r="D1673" s="18" t="s">
        <v>1035</v>
      </c>
      <c r="E1673" s="15" t="s">
        <v>810</v>
      </c>
      <c r="F1673" s="15" t="s">
        <v>951</v>
      </c>
      <c r="G1673" s="15">
        <f>+VLOOKUP(F1673,[3]Sheet1!$E$3:$G$74,3,FALSE)</f>
        <v>7</v>
      </c>
      <c r="H1673" s="15">
        <f>+VLOOKUP(D1673&amp;F1673,'TD para paquetes'!$E$3:$I$441,5,FALSE)</f>
        <v>7</v>
      </c>
      <c r="I1673" s="15" t="s">
        <v>1025</v>
      </c>
      <c r="J1673" s="15">
        <v>6</v>
      </c>
      <c r="K1673" s="15">
        <v>4</v>
      </c>
      <c r="L1673" s="15">
        <v>408002016</v>
      </c>
      <c r="M1673" s="15" t="s">
        <v>966</v>
      </c>
      <c r="N1673" s="15" t="s">
        <v>101</v>
      </c>
      <c r="O1673" s="18" t="s">
        <v>3222</v>
      </c>
      <c r="P1673" s="22" t="s">
        <v>73</v>
      </c>
      <c r="Q1673" s="15" t="s">
        <v>954</v>
      </c>
      <c r="R1673" s="18" t="s">
        <v>3217</v>
      </c>
      <c r="S1673" s="22" t="b">
        <f t="shared" si="264"/>
        <v>0</v>
      </c>
      <c r="T1673" s="18" t="s">
        <v>3217</v>
      </c>
      <c r="U1673" s="18" t="s">
        <v>3217</v>
      </c>
      <c r="V1673" s="15"/>
      <c r="W1673" s="18" t="s">
        <v>813</v>
      </c>
      <c r="X1673" s="18" t="s">
        <v>8779</v>
      </c>
      <c r="Y1673" s="15" t="s">
        <v>73</v>
      </c>
      <c r="Z1673" s="18" t="s">
        <v>3165</v>
      </c>
      <c r="AA1673" s="18" t="s">
        <v>882</v>
      </c>
      <c r="AB1673" s="18" t="s">
        <v>955</v>
      </c>
      <c r="AC1673" s="67" t="str">
        <f>+VLOOKUP("*"&amp;L1673&amp;"*",'[2]REGISTROS SANITARIOS'!$D$1420:$E$1465,2,FALSE)</f>
        <v>SI</v>
      </c>
      <c r="AD1673" s="22" t="s">
        <v>1025</v>
      </c>
      <c r="AE1673" s="16">
        <v>46078</v>
      </c>
      <c r="AF1673" s="34" t="s">
        <v>73</v>
      </c>
      <c r="AG1673" s="24" t="s">
        <v>1049</v>
      </c>
      <c r="AH1673" s="18" t="s">
        <v>1049</v>
      </c>
      <c r="AI1673" s="18" t="s">
        <v>54</v>
      </c>
      <c r="AJ1673" s="17">
        <v>5500</v>
      </c>
      <c r="AK1673" s="25">
        <v>5500</v>
      </c>
      <c r="AL1673" s="25">
        <v>483</v>
      </c>
      <c r="AM1673" s="35">
        <v>0.19</v>
      </c>
      <c r="AN1673" s="49">
        <f t="shared" si="266"/>
        <v>3161235</v>
      </c>
      <c r="AO1673" s="18"/>
      <c r="AP1673" s="15"/>
      <c r="AQ1673" s="43" t="str">
        <f t="shared" si="267"/>
        <v>SI</v>
      </c>
      <c r="AR1673" s="44">
        <f t="shared" si="268"/>
        <v>3161235</v>
      </c>
      <c r="AS1673" s="44">
        <f t="shared" si="269"/>
        <v>2656500</v>
      </c>
      <c r="AT1673" s="44">
        <f t="shared" si="270"/>
        <v>2656500</v>
      </c>
      <c r="AU1673" s="44">
        <f t="shared" si="271"/>
        <v>3161235</v>
      </c>
      <c r="AV1673" s="45" t="b">
        <f t="shared" si="272"/>
        <v>1</v>
      </c>
      <c r="AW1673" s="45" t="b">
        <f t="shared" si="273"/>
        <v>0</v>
      </c>
      <c r="AX1673" s="45"/>
      <c r="AY1673" s="48" t="s">
        <v>8742</v>
      </c>
    </row>
    <row r="1674" spans="1:51" s="36" customFormat="1" ht="27.75" customHeight="1" x14ac:dyDescent="0.15">
      <c r="A1674" s="36" t="str">
        <f t="shared" si="265"/>
        <v>HUMMALAB SAS408003116</v>
      </c>
      <c r="B1674" s="36" t="b">
        <f>+A1674='[1]Anexo 9'!A1674</f>
        <v>1</v>
      </c>
      <c r="C1674" s="18">
        <v>811028717</v>
      </c>
      <c r="D1674" s="18" t="s">
        <v>1035</v>
      </c>
      <c r="E1674" s="15" t="s">
        <v>810</v>
      </c>
      <c r="F1674" s="15" t="s">
        <v>951</v>
      </c>
      <c r="G1674" s="15">
        <f>+VLOOKUP(F1674,[3]Sheet1!$E$3:$G$74,3,FALSE)</f>
        <v>7</v>
      </c>
      <c r="H1674" s="15">
        <f>+VLOOKUP(D1674&amp;F1674,'TD para paquetes'!$E$3:$I$441,5,FALSE)</f>
        <v>7</v>
      </c>
      <c r="I1674" s="15" t="s">
        <v>1025</v>
      </c>
      <c r="J1674" s="15">
        <v>4</v>
      </c>
      <c r="K1674" s="15">
        <v>4</v>
      </c>
      <c r="L1674" s="15">
        <v>408003116</v>
      </c>
      <c r="M1674" s="15" t="s">
        <v>3937</v>
      </c>
      <c r="N1674" s="15" t="s">
        <v>101</v>
      </c>
      <c r="O1674" s="18" t="s">
        <v>8359</v>
      </c>
      <c r="P1674" s="22" t="s">
        <v>73</v>
      </c>
      <c r="Q1674" s="15" t="s">
        <v>406</v>
      </c>
      <c r="R1674" s="18" t="s">
        <v>3217</v>
      </c>
      <c r="S1674" s="22" t="b">
        <f t="shared" si="264"/>
        <v>0</v>
      </c>
      <c r="T1674" s="18" t="s">
        <v>3217</v>
      </c>
      <c r="U1674" s="18" t="s">
        <v>3217</v>
      </c>
      <c r="V1674" s="15"/>
      <c r="W1674" s="18" t="s">
        <v>813</v>
      </c>
      <c r="X1674" s="18" t="s">
        <v>8779</v>
      </c>
      <c r="Y1674" s="15" t="s">
        <v>73</v>
      </c>
      <c r="Z1674" s="18" t="s">
        <v>3165</v>
      </c>
      <c r="AA1674" s="18" t="s">
        <v>882</v>
      </c>
      <c r="AB1674" s="18" t="s">
        <v>955</v>
      </c>
      <c r="AC1674" s="67" t="str">
        <f>+VLOOKUP("*"&amp;L1674&amp;"*",'[2]REGISTROS SANITARIOS'!$D$1420:$E$1465,2,FALSE)</f>
        <v>SI</v>
      </c>
      <c r="AD1674" s="22" t="s">
        <v>1025</v>
      </c>
      <c r="AE1674" s="16">
        <v>46078</v>
      </c>
      <c r="AF1674" s="34" t="s">
        <v>73</v>
      </c>
      <c r="AG1674" s="24" t="s">
        <v>1049</v>
      </c>
      <c r="AH1674" s="18" t="s">
        <v>1049</v>
      </c>
      <c r="AI1674" s="18" t="s">
        <v>54</v>
      </c>
      <c r="AJ1674" s="17">
        <v>2750</v>
      </c>
      <c r="AK1674" s="25">
        <v>2750</v>
      </c>
      <c r="AL1674" s="25">
        <v>469</v>
      </c>
      <c r="AM1674" s="35">
        <v>0.19</v>
      </c>
      <c r="AN1674" s="49">
        <f t="shared" si="266"/>
        <v>1534802.5</v>
      </c>
      <c r="AO1674" s="18"/>
      <c r="AP1674" s="15"/>
      <c r="AQ1674" s="43" t="str">
        <f t="shared" si="267"/>
        <v>SI</v>
      </c>
      <c r="AR1674" s="44">
        <f t="shared" si="268"/>
        <v>1534802.5</v>
      </c>
      <c r="AS1674" s="44">
        <f t="shared" si="269"/>
        <v>1289750</v>
      </c>
      <c r="AT1674" s="44">
        <f t="shared" si="270"/>
        <v>1289750</v>
      </c>
      <c r="AU1674" s="44">
        <f t="shared" si="271"/>
        <v>1534802.5</v>
      </c>
      <c r="AV1674" s="45" t="b">
        <f t="shared" si="272"/>
        <v>1</v>
      </c>
      <c r="AW1674" s="45" t="b">
        <f t="shared" si="273"/>
        <v>0</v>
      </c>
      <c r="AX1674" s="45"/>
      <c r="AY1674" s="48" t="s">
        <v>8742</v>
      </c>
    </row>
    <row r="1675" spans="1:51" s="36" customFormat="1" ht="27.75" customHeight="1" x14ac:dyDescent="0.15">
      <c r="A1675" s="36" t="str">
        <f t="shared" si="265"/>
        <v>HUMMALAB SAS410000710</v>
      </c>
      <c r="B1675" s="36" t="b">
        <f>+A1675='[1]Anexo 9'!A1675</f>
        <v>1</v>
      </c>
      <c r="C1675" s="18">
        <v>811028717</v>
      </c>
      <c r="D1675" s="18" t="s">
        <v>1035</v>
      </c>
      <c r="E1675" s="15" t="s">
        <v>810</v>
      </c>
      <c r="F1675" s="15" t="s">
        <v>62</v>
      </c>
      <c r="G1675" s="15" t="s">
        <v>3155</v>
      </c>
      <c r="H1675" s="15" t="s">
        <v>3155</v>
      </c>
      <c r="I1675" s="15" t="s">
        <v>3155</v>
      </c>
      <c r="J1675" s="15">
        <v>4</v>
      </c>
      <c r="K1675" s="15" t="s">
        <v>3155</v>
      </c>
      <c r="L1675" s="15">
        <v>410000710</v>
      </c>
      <c r="M1675" s="15" t="s">
        <v>840</v>
      </c>
      <c r="N1675" s="15" t="s">
        <v>101</v>
      </c>
      <c r="O1675" s="18" t="s">
        <v>840</v>
      </c>
      <c r="P1675" s="22" t="s">
        <v>73</v>
      </c>
      <c r="Q1675" s="15" t="s">
        <v>101</v>
      </c>
      <c r="R1675" s="18" t="s">
        <v>8543</v>
      </c>
      <c r="S1675" s="22" t="b">
        <f t="shared" si="264"/>
        <v>0</v>
      </c>
      <c r="T1675" s="18" t="s">
        <v>8543</v>
      </c>
      <c r="U1675" s="18" t="s">
        <v>8543</v>
      </c>
      <c r="V1675" s="15" t="s">
        <v>842</v>
      </c>
      <c r="W1675" s="18" t="s">
        <v>813</v>
      </c>
      <c r="X1675" s="18"/>
      <c r="Y1675" s="15" t="s">
        <v>73</v>
      </c>
      <c r="Z1675" s="18" t="s">
        <v>3165</v>
      </c>
      <c r="AA1675" s="18" t="s">
        <v>882</v>
      </c>
      <c r="AB1675" s="18" t="s">
        <v>1049</v>
      </c>
      <c r="AC1675" s="67" t="e">
        <f>+VLOOKUP("*"&amp;L1675&amp;"*",'[2]REGISTROS SANITARIOS'!$D$1420:$E$1465,2,FALSE)</f>
        <v>#N/A</v>
      </c>
      <c r="AD1675" s="22" t="s">
        <v>44</v>
      </c>
      <c r="AE1675" s="16" t="s">
        <v>1049</v>
      </c>
      <c r="AF1675" s="34" t="s">
        <v>8814</v>
      </c>
      <c r="AG1675" s="24" t="s">
        <v>1049</v>
      </c>
      <c r="AH1675" s="18" t="s">
        <v>1049</v>
      </c>
      <c r="AI1675" s="18" t="s">
        <v>1049</v>
      </c>
      <c r="AJ1675" s="17">
        <v>19706.5</v>
      </c>
      <c r="AK1675" s="25">
        <v>19710</v>
      </c>
      <c r="AL1675" s="25">
        <v>200</v>
      </c>
      <c r="AM1675" s="35">
        <v>0.19</v>
      </c>
      <c r="AN1675" s="49">
        <f t="shared" si="266"/>
        <v>4690980</v>
      </c>
      <c r="AO1675" s="18"/>
      <c r="AP1675" s="15"/>
      <c r="AQ1675" s="43" t="str">
        <f t="shared" si="267"/>
        <v>MAYOR</v>
      </c>
      <c r="AR1675" s="44">
        <f t="shared" si="268"/>
        <v>4690147</v>
      </c>
      <c r="AS1675" s="44">
        <f t="shared" si="269"/>
        <v>3941300</v>
      </c>
      <c r="AT1675" s="44">
        <f t="shared" si="270"/>
        <v>3942000</v>
      </c>
      <c r="AU1675" s="44">
        <f t="shared" si="271"/>
        <v>4690980</v>
      </c>
      <c r="AV1675" s="45" t="b">
        <f t="shared" si="272"/>
        <v>1</v>
      </c>
      <c r="AW1675" s="45" t="b">
        <f t="shared" si="273"/>
        <v>0</v>
      </c>
      <c r="AX1675" s="45"/>
    </row>
    <row r="1676" spans="1:51" s="36" customFormat="1" ht="27.75" customHeight="1" x14ac:dyDescent="0.15">
      <c r="A1676" s="36" t="str">
        <f t="shared" si="265"/>
        <v>HUMMALAB SAS410002516</v>
      </c>
      <c r="B1676" s="36" t="b">
        <f>+A1676='[1]Anexo 9'!A1676</f>
        <v>1</v>
      </c>
      <c r="C1676" s="18">
        <v>811028717</v>
      </c>
      <c r="D1676" s="18" t="s">
        <v>1035</v>
      </c>
      <c r="E1676" s="15" t="s">
        <v>810</v>
      </c>
      <c r="F1676" s="15" t="s">
        <v>62</v>
      </c>
      <c r="G1676" s="15" t="s">
        <v>3155</v>
      </c>
      <c r="H1676" s="15" t="s">
        <v>3155</v>
      </c>
      <c r="I1676" s="15" t="s">
        <v>3155</v>
      </c>
      <c r="J1676" s="15">
        <v>6</v>
      </c>
      <c r="K1676" s="15" t="s">
        <v>3155</v>
      </c>
      <c r="L1676" s="15">
        <v>410002516</v>
      </c>
      <c r="M1676" s="15" t="s">
        <v>846</v>
      </c>
      <c r="N1676" s="15" t="s">
        <v>101</v>
      </c>
      <c r="O1676" s="18" t="s">
        <v>3193</v>
      </c>
      <c r="P1676" s="22" t="s">
        <v>73</v>
      </c>
      <c r="Q1676" s="15" t="s">
        <v>101</v>
      </c>
      <c r="R1676" s="18" t="s">
        <v>101</v>
      </c>
      <c r="S1676" s="22" t="s">
        <v>73</v>
      </c>
      <c r="T1676" s="18" t="s">
        <v>101</v>
      </c>
      <c r="U1676" s="18" t="s">
        <v>101</v>
      </c>
      <c r="V1676" s="15" t="s">
        <v>1017</v>
      </c>
      <c r="W1676" s="18" t="s">
        <v>926</v>
      </c>
      <c r="X1676" s="18"/>
      <c r="Y1676" s="15" t="s">
        <v>73</v>
      </c>
      <c r="Z1676" s="18" t="s">
        <v>926</v>
      </c>
      <c r="AA1676" s="18" t="s">
        <v>251</v>
      </c>
      <c r="AB1676" s="18" t="s">
        <v>1573</v>
      </c>
      <c r="AC1676" s="67" t="str">
        <f>+VLOOKUP("*"&amp;L1676&amp;"*",'[2]REGISTROS SANITARIOS'!$D$1420:$E$1465,2,FALSE)</f>
        <v>SI</v>
      </c>
      <c r="AD1676" s="22" t="s">
        <v>1025</v>
      </c>
      <c r="AE1676" s="16">
        <v>45348</v>
      </c>
      <c r="AF1676" s="34" t="s">
        <v>73</v>
      </c>
      <c r="AG1676" s="24" t="s">
        <v>1049</v>
      </c>
      <c r="AH1676" s="18" t="s">
        <v>1049</v>
      </c>
      <c r="AI1676" s="18" t="s">
        <v>53</v>
      </c>
      <c r="AJ1676" s="17">
        <v>6050</v>
      </c>
      <c r="AK1676" s="25">
        <v>6050</v>
      </c>
      <c r="AL1676" s="25">
        <v>3224</v>
      </c>
      <c r="AM1676" s="35">
        <v>0.19</v>
      </c>
      <c r="AN1676" s="49">
        <f t="shared" si="266"/>
        <v>23211188</v>
      </c>
      <c r="AO1676" s="18"/>
      <c r="AP1676" s="15"/>
      <c r="AQ1676" s="43" t="str">
        <f t="shared" si="267"/>
        <v>SI</v>
      </c>
      <c r="AR1676" s="44">
        <f t="shared" si="268"/>
        <v>23211188</v>
      </c>
      <c r="AS1676" s="44">
        <f t="shared" si="269"/>
        <v>19505200</v>
      </c>
      <c r="AT1676" s="44">
        <f t="shared" si="270"/>
        <v>19505200</v>
      </c>
      <c r="AU1676" s="44">
        <f t="shared" si="271"/>
        <v>23211188</v>
      </c>
      <c r="AV1676" s="45" t="b">
        <f t="shared" si="272"/>
        <v>1</v>
      </c>
      <c r="AW1676" s="45" t="b">
        <f t="shared" si="273"/>
        <v>0</v>
      </c>
      <c r="AX1676" s="45"/>
      <c r="AY1676" s="36" t="s">
        <v>8743</v>
      </c>
    </row>
    <row r="1677" spans="1:51" s="36" customFormat="1" ht="27.75" customHeight="1" x14ac:dyDescent="0.15">
      <c r="A1677" s="36" t="str">
        <f t="shared" si="265"/>
        <v>HUMMALAB SAS410002616</v>
      </c>
      <c r="B1677" s="36" t="b">
        <f>+A1677='[1]Anexo 9'!A1677</f>
        <v>1</v>
      </c>
      <c r="C1677" s="18">
        <v>811028717</v>
      </c>
      <c r="D1677" s="18" t="s">
        <v>1035</v>
      </c>
      <c r="E1677" s="15" t="s">
        <v>810</v>
      </c>
      <c r="F1677" s="15" t="s">
        <v>62</v>
      </c>
      <c r="G1677" s="15" t="s">
        <v>3155</v>
      </c>
      <c r="H1677" s="15" t="s">
        <v>3155</v>
      </c>
      <c r="I1677" s="15" t="s">
        <v>3155</v>
      </c>
      <c r="J1677" s="15">
        <v>3</v>
      </c>
      <c r="K1677" s="15" t="s">
        <v>3155</v>
      </c>
      <c r="L1677" s="15">
        <v>410002616</v>
      </c>
      <c r="M1677" s="15" t="s">
        <v>850</v>
      </c>
      <c r="N1677" s="15" t="s">
        <v>101</v>
      </c>
      <c r="O1677" s="18" t="s">
        <v>850</v>
      </c>
      <c r="P1677" s="22" t="s">
        <v>73</v>
      </c>
      <c r="Q1677" s="15" t="s">
        <v>101</v>
      </c>
      <c r="R1677" s="18" t="s">
        <v>101</v>
      </c>
      <c r="S1677" s="22" t="s">
        <v>73</v>
      </c>
      <c r="T1677" s="18" t="s">
        <v>101</v>
      </c>
      <c r="U1677" s="18" t="s">
        <v>101</v>
      </c>
      <c r="V1677" s="15" t="s">
        <v>852</v>
      </c>
      <c r="W1677" s="18" t="s">
        <v>852</v>
      </c>
      <c r="X1677" s="18"/>
      <c r="Y1677" s="15" t="s">
        <v>73</v>
      </c>
      <c r="Z1677" s="18" t="s">
        <v>852</v>
      </c>
      <c r="AA1677" s="18" t="s">
        <v>86</v>
      </c>
      <c r="AB1677" s="18" t="s">
        <v>1049</v>
      </c>
      <c r="AC1677" s="67" t="e">
        <f>+VLOOKUP("*"&amp;L1677&amp;"*",'[2]REGISTROS SANITARIOS'!$D$1420:$E$1465,2,FALSE)</f>
        <v>#N/A</v>
      </c>
      <c r="AD1677" s="22" t="s">
        <v>44</v>
      </c>
      <c r="AE1677" s="16" t="s">
        <v>1049</v>
      </c>
      <c r="AF1677" s="34" t="s">
        <v>8814</v>
      </c>
      <c r="AG1677" s="24" t="s">
        <v>1049</v>
      </c>
      <c r="AH1677" s="18" t="s">
        <v>1049</v>
      </c>
      <c r="AI1677" s="18" t="s">
        <v>1049</v>
      </c>
      <c r="AJ1677" s="17">
        <v>27.5</v>
      </c>
      <c r="AK1677" s="25">
        <v>28</v>
      </c>
      <c r="AL1677" s="25">
        <v>51884</v>
      </c>
      <c r="AM1677" s="35">
        <v>0.19</v>
      </c>
      <c r="AN1677" s="49">
        <f t="shared" si="266"/>
        <v>1728774.8800000001</v>
      </c>
      <c r="AO1677" s="18"/>
      <c r="AP1677" s="15"/>
      <c r="AQ1677" s="43" t="str">
        <f t="shared" si="267"/>
        <v>MAYOR</v>
      </c>
      <c r="AR1677" s="44">
        <f t="shared" si="268"/>
        <v>1697903.9</v>
      </c>
      <c r="AS1677" s="44">
        <f t="shared" si="269"/>
        <v>1426810</v>
      </c>
      <c r="AT1677" s="44">
        <f t="shared" si="270"/>
        <v>1452752</v>
      </c>
      <c r="AU1677" s="44">
        <f t="shared" si="271"/>
        <v>1728774.88</v>
      </c>
      <c r="AV1677" s="45" t="b">
        <f t="shared" si="272"/>
        <v>1</v>
      </c>
      <c r="AW1677" s="45" t="b">
        <f t="shared" si="273"/>
        <v>0</v>
      </c>
      <c r="AX1677" s="45"/>
    </row>
    <row r="1678" spans="1:51" s="36" customFormat="1" ht="27.75" customHeight="1" x14ac:dyDescent="0.15">
      <c r="A1678" s="36" t="str">
        <f t="shared" si="265"/>
        <v>HUMMALAB SAS410002716</v>
      </c>
      <c r="B1678" s="36" t="b">
        <f>+A1678='[1]Anexo 9'!A1678</f>
        <v>1</v>
      </c>
      <c r="C1678" s="18">
        <v>811028717</v>
      </c>
      <c r="D1678" s="18" t="s">
        <v>1035</v>
      </c>
      <c r="E1678" s="15" t="s">
        <v>810</v>
      </c>
      <c r="F1678" s="15" t="s">
        <v>62</v>
      </c>
      <c r="G1678" s="15" t="s">
        <v>3155</v>
      </c>
      <c r="H1678" s="15" t="s">
        <v>3155</v>
      </c>
      <c r="I1678" s="15" t="s">
        <v>3155</v>
      </c>
      <c r="J1678" s="15">
        <v>5</v>
      </c>
      <c r="K1678" s="15" t="s">
        <v>3155</v>
      </c>
      <c r="L1678" s="15">
        <v>410002716</v>
      </c>
      <c r="M1678" s="15" t="s">
        <v>856</v>
      </c>
      <c r="N1678" s="15" t="s">
        <v>101</v>
      </c>
      <c r="O1678" s="18" t="s">
        <v>856</v>
      </c>
      <c r="P1678" s="22" t="s">
        <v>73</v>
      </c>
      <c r="Q1678" s="15" t="s">
        <v>858</v>
      </c>
      <c r="R1678" s="18" t="s">
        <v>3156</v>
      </c>
      <c r="S1678" s="22" t="b">
        <f>+R1678=Q1678</f>
        <v>0</v>
      </c>
      <c r="T1678" s="18" t="s">
        <v>3156</v>
      </c>
      <c r="U1678" s="18" t="s">
        <v>3156</v>
      </c>
      <c r="V1678" s="15"/>
      <c r="W1678" s="18" t="s">
        <v>923</v>
      </c>
      <c r="X1678" s="18" t="s">
        <v>8781</v>
      </c>
      <c r="Y1678" s="15" t="s">
        <v>73</v>
      </c>
      <c r="Z1678" s="18" t="s">
        <v>923</v>
      </c>
      <c r="AA1678" s="18" t="s">
        <v>119</v>
      </c>
      <c r="AB1678" s="18" t="s">
        <v>1049</v>
      </c>
      <c r="AC1678" s="67" t="e">
        <f>+VLOOKUP("*"&amp;L1678&amp;"*",'[2]REGISTROS SANITARIOS'!$D$1420:$E$1465,2,FALSE)</f>
        <v>#N/A</v>
      </c>
      <c r="AD1678" s="22" t="s">
        <v>44</v>
      </c>
      <c r="AE1678" s="16" t="s">
        <v>1049</v>
      </c>
      <c r="AF1678" s="34" t="s">
        <v>8814</v>
      </c>
      <c r="AG1678" s="24" t="s">
        <v>1049</v>
      </c>
      <c r="AH1678" s="18" t="s">
        <v>1049</v>
      </c>
      <c r="AI1678" s="18" t="s">
        <v>1049</v>
      </c>
      <c r="AJ1678" s="17">
        <v>82500</v>
      </c>
      <c r="AK1678" s="25">
        <v>82500</v>
      </c>
      <c r="AL1678" s="25">
        <v>45</v>
      </c>
      <c r="AM1678" s="35">
        <v>0.19</v>
      </c>
      <c r="AN1678" s="49">
        <f t="shared" si="266"/>
        <v>4417875</v>
      </c>
      <c r="AO1678" s="18"/>
      <c r="AP1678" s="15"/>
      <c r="AQ1678" s="43" t="str">
        <f t="shared" si="267"/>
        <v>SI</v>
      </c>
      <c r="AR1678" s="44">
        <f t="shared" si="268"/>
        <v>4417875</v>
      </c>
      <c r="AS1678" s="44">
        <f t="shared" si="269"/>
        <v>3712500</v>
      </c>
      <c r="AT1678" s="44">
        <f t="shared" si="270"/>
        <v>3712500</v>
      </c>
      <c r="AU1678" s="44">
        <f t="shared" si="271"/>
        <v>4417875</v>
      </c>
      <c r="AV1678" s="45" t="b">
        <f t="shared" si="272"/>
        <v>1</v>
      </c>
      <c r="AW1678" s="45" t="b">
        <f t="shared" si="273"/>
        <v>0</v>
      </c>
      <c r="AX1678" s="45"/>
      <c r="AY1678" s="36" t="s">
        <v>8743</v>
      </c>
    </row>
    <row r="1679" spans="1:51" s="36" customFormat="1" ht="27.75" customHeight="1" x14ac:dyDescent="0.15">
      <c r="A1679" s="36" t="str">
        <f t="shared" si="265"/>
        <v>HUMMALAB SAS410003416</v>
      </c>
      <c r="B1679" s="36" t="b">
        <f>+A1679='[1]Anexo 9'!A1679</f>
        <v>1</v>
      </c>
      <c r="C1679" s="18">
        <v>811028717</v>
      </c>
      <c r="D1679" s="18" t="s">
        <v>1035</v>
      </c>
      <c r="E1679" s="15" t="s">
        <v>810</v>
      </c>
      <c r="F1679" s="15" t="s">
        <v>62</v>
      </c>
      <c r="G1679" s="15" t="s">
        <v>3155</v>
      </c>
      <c r="H1679" s="15" t="s">
        <v>3155</v>
      </c>
      <c r="I1679" s="15" t="s">
        <v>3155</v>
      </c>
      <c r="J1679" s="15">
        <v>3</v>
      </c>
      <c r="K1679" s="15" t="s">
        <v>3155</v>
      </c>
      <c r="L1679" s="15">
        <v>410003416</v>
      </c>
      <c r="M1679" s="15" t="s">
        <v>3939</v>
      </c>
      <c r="N1679" s="15" t="s">
        <v>101</v>
      </c>
      <c r="O1679" s="18" t="s">
        <v>859</v>
      </c>
      <c r="P1679" s="22" t="s">
        <v>73</v>
      </c>
      <c r="Q1679" s="15" t="s">
        <v>525</v>
      </c>
      <c r="R1679" s="18" t="s">
        <v>525</v>
      </c>
      <c r="S1679" s="22" t="s">
        <v>73</v>
      </c>
      <c r="T1679" s="18" t="s">
        <v>525</v>
      </c>
      <c r="U1679" s="18" t="s">
        <v>525</v>
      </c>
      <c r="V1679" s="15" t="s">
        <v>6105</v>
      </c>
      <c r="W1679" s="18" t="s">
        <v>322</v>
      </c>
      <c r="X1679" s="18"/>
      <c r="Y1679" s="15" t="s">
        <v>73</v>
      </c>
      <c r="Z1679" s="18" t="s">
        <v>322</v>
      </c>
      <c r="AA1679" s="18" t="s">
        <v>71</v>
      </c>
      <c r="AB1679" s="18" t="s">
        <v>1049</v>
      </c>
      <c r="AC1679" s="67" t="e">
        <f>+VLOOKUP("*"&amp;L1679&amp;"*",'[2]REGISTROS SANITARIOS'!$D$1420:$E$1465,2,FALSE)</f>
        <v>#N/A</v>
      </c>
      <c r="AD1679" s="22" t="s">
        <v>44</v>
      </c>
      <c r="AE1679" s="16" t="s">
        <v>1049</v>
      </c>
      <c r="AF1679" s="34" t="s">
        <v>8814</v>
      </c>
      <c r="AG1679" s="24" t="s">
        <v>1049</v>
      </c>
      <c r="AH1679" s="18" t="s">
        <v>1049</v>
      </c>
      <c r="AI1679" s="18" t="s">
        <v>1049</v>
      </c>
      <c r="AJ1679" s="17">
        <v>22</v>
      </c>
      <c r="AK1679" s="25">
        <v>22</v>
      </c>
      <c r="AL1679" s="25">
        <v>16543</v>
      </c>
      <c r="AM1679" s="35">
        <v>0.19</v>
      </c>
      <c r="AN1679" s="49">
        <f t="shared" si="266"/>
        <v>433095.74</v>
      </c>
      <c r="AO1679" s="18"/>
      <c r="AP1679" s="15"/>
      <c r="AQ1679" s="43" t="str">
        <f t="shared" si="267"/>
        <v>SI</v>
      </c>
      <c r="AR1679" s="44">
        <f t="shared" si="268"/>
        <v>433095.74</v>
      </c>
      <c r="AS1679" s="44">
        <f t="shared" si="269"/>
        <v>363946</v>
      </c>
      <c r="AT1679" s="44">
        <f t="shared" si="270"/>
        <v>363946</v>
      </c>
      <c r="AU1679" s="44">
        <f t="shared" si="271"/>
        <v>433095.74</v>
      </c>
      <c r="AV1679" s="45" t="b">
        <f t="shared" si="272"/>
        <v>1</v>
      </c>
      <c r="AW1679" s="45" t="b">
        <f t="shared" si="273"/>
        <v>0</v>
      </c>
      <c r="AX1679" s="45"/>
      <c r="AY1679" s="36" t="s">
        <v>8743</v>
      </c>
    </row>
    <row r="1680" spans="1:51" s="36" customFormat="1" ht="27.75" customHeight="1" x14ac:dyDescent="0.15">
      <c r="A1680" s="36" t="str">
        <f t="shared" si="265"/>
        <v>HUMMALAB SAS410003516</v>
      </c>
      <c r="B1680" s="36" t="b">
        <f>+A1680='[1]Anexo 9'!A1680</f>
        <v>1</v>
      </c>
      <c r="C1680" s="18">
        <v>811028717</v>
      </c>
      <c r="D1680" s="18" t="s">
        <v>1035</v>
      </c>
      <c r="E1680" s="15" t="s">
        <v>810</v>
      </c>
      <c r="F1680" s="15" t="s">
        <v>62</v>
      </c>
      <c r="G1680" s="15" t="s">
        <v>3155</v>
      </c>
      <c r="H1680" s="15" t="s">
        <v>3155</v>
      </c>
      <c r="I1680" s="15" t="s">
        <v>3155</v>
      </c>
      <c r="J1680" s="15">
        <v>5</v>
      </c>
      <c r="K1680" s="15" t="s">
        <v>3155</v>
      </c>
      <c r="L1680" s="15">
        <v>410003516</v>
      </c>
      <c r="M1680" s="15" t="s">
        <v>3940</v>
      </c>
      <c r="N1680" s="15" t="s">
        <v>101</v>
      </c>
      <c r="O1680" s="18" t="s">
        <v>862</v>
      </c>
      <c r="P1680" s="22" t="s">
        <v>73</v>
      </c>
      <c r="Q1680" s="15" t="s">
        <v>864</v>
      </c>
      <c r="R1680" s="18" t="s">
        <v>864</v>
      </c>
      <c r="S1680" s="22" t="s">
        <v>73</v>
      </c>
      <c r="T1680" s="18" t="s">
        <v>864</v>
      </c>
      <c r="U1680" s="18" t="s">
        <v>864</v>
      </c>
      <c r="V1680" s="15" t="s">
        <v>6106</v>
      </c>
      <c r="W1680" s="18" t="s">
        <v>3205</v>
      </c>
      <c r="X1680" s="18"/>
      <c r="Y1680" s="15" t="s">
        <v>68</v>
      </c>
      <c r="Z1680" s="18" t="s">
        <v>3206</v>
      </c>
      <c r="AA1680" s="18" t="s">
        <v>119</v>
      </c>
      <c r="AB1680" s="18" t="s">
        <v>1049</v>
      </c>
      <c r="AC1680" s="67" t="e">
        <f>+VLOOKUP("*"&amp;L1680&amp;"*",'[2]REGISTROS SANITARIOS'!$D$1420:$E$1465,2,FALSE)</f>
        <v>#N/A</v>
      </c>
      <c r="AD1680" s="22" t="s">
        <v>44</v>
      </c>
      <c r="AE1680" s="16" t="s">
        <v>1049</v>
      </c>
      <c r="AF1680" s="34" t="s">
        <v>8814</v>
      </c>
      <c r="AG1680" s="24" t="s">
        <v>1049</v>
      </c>
      <c r="AH1680" s="18" t="s">
        <v>1049</v>
      </c>
      <c r="AI1680" s="18" t="s">
        <v>1049</v>
      </c>
      <c r="AJ1680" s="17">
        <v>112750</v>
      </c>
      <c r="AK1680" s="25">
        <v>113000</v>
      </c>
      <c r="AL1680" s="25">
        <v>20</v>
      </c>
      <c r="AM1680" s="35">
        <v>0.19</v>
      </c>
      <c r="AN1680" s="49">
        <f t="shared" si="266"/>
        <v>2689400</v>
      </c>
      <c r="AO1680" s="18"/>
      <c r="AP1680" s="15"/>
      <c r="AQ1680" s="43" t="str">
        <f t="shared" si="267"/>
        <v>MAYOR</v>
      </c>
      <c r="AR1680" s="44">
        <f t="shared" si="268"/>
        <v>2683449.9999999995</v>
      </c>
      <c r="AS1680" s="44">
        <f t="shared" si="269"/>
        <v>2255000</v>
      </c>
      <c r="AT1680" s="44">
        <f t="shared" si="270"/>
        <v>2260000</v>
      </c>
      <c r="AU1680" s="44">
        <f t="shared" si="271"/>
        <v>2689399.9999999995</v>
      </c>
      <c r="AV1680" s="45" t="b">
        <f t="shared" si="272"/>
        <v>1</v>
      </c>
      <c r="AW1680" s="45" t="b">
        <f t="shared" si="273"/>
        <v>0</v>
      </c>
      <c r="AX1680" s="45"/>
      <c r="AY1680" s="36" t="s">
        <v>8743</v>
      </c>
    </row>
    <row r="1681" spans="1:51" s="36" customFormat="1" ht="27.75" customHeight="1" x14ac:dyDescent="0.15">
      <c r="A1681" s="36" t="str">
        <f t="shared" si="265"/>
        <v>HUMMALAB SAS410003616</v>
      </c>
      <c r="B1681" s="36" t="b">
        <f>+A1681='[1]Anexo 9'!A1681</f>
        <v>1</v>
      </c>
      <c r="C1681" s="18">
        <v>811028717</v>
      </c>
      <c r="D1681" s="18" t="s">
        <v>1035</v>
      </c>
      <c r="E1681" s="15" t="s">
        <v>810</v>
      </c>
      <c r="F1681" s="15" t="s">
        <v>62</v>
      </c>
      <c r="G1681" s="15" t="s">
        <v>3155</v>
      </c>
      <c r="H1681" s="15" t="s">
        <v>3155</v>
      </c>
      <c r="I1681" s="15" t="s">
        <v>3155</v>
      </c>
      <c r="J1681" s="15">
        <v>5</v>
      </c>
      <c r="K1681" s="15" t="s">
        <v>3155</v>
      </c>
      <c r="L1681" s="15">
        <v>410003616</v>
      </c>
      <c r="M1681" s="15" t="s">
        <v>866</v>
      </c>
      <c r="N1681" s="15" t="s">
        <v>101</v>
      </c>
      <c r="O1681" s="18" t="s">
        <v>866</v>
      </c>
      <c r="P1681" s="22" t="s">
        <v>73</v>
      </c>
      <c r="Q1681" s="15" t="s">
        <v>868</v>
      </c>
      <c r="R1681" s="18" t="s">
        <v>868</v>
      </c>
      <c r="S1681" s="22" t="s">
        <v>73</v>
      </c>
      <c r="T1681" s="18" t="s">
        <v>868</v>
      </c>
      <c r="U1681" s="18" t="s">
        <v>868</v>
      </c>
      <c r="V1681" s="15" t="s">
        <v>869</v>
      </c>
      <c r="W1681" s="18" t="s">
        <v>3205</v>
      </c>
      <c r="X1681" s="18"/>
      <c r="Y1681" s="15" t="s">
        <v>68</v>
      </c>
      <c r="Z1681" s="18" t="s">
        <v>3206</v>
      </c>
      <c r="AA1681" s="18" t="s">
        <v>119</v>
      </c>
      <c r="AB1681" s="18" t="s">
        <v>1049</v>
      </c>
      <c r="AC1681" s="67" t="e">
        <f>+VLOOKUP("*"&amp;L1681&amp;"*",'[2]REGISTROS SANITARIOS'!$D$1420:$E$1465,2,FALSE)</f>
        <v>#N/A</v>
      </c>
      <c r="AD1681" s="22" t="s">
        <v>44</v>
      </c>
      <c r="AE1681" s="16" t="s">
        <v>1049</v>
      </c>
      <c r="AF1681" s="34" t="s">
        <v>8814</v>
      </c>
      <c r="AG1681" s="24" t="s">
        <v>1049</v>
      </c>
      <c r="AH1681" s="18" t="s">
        <v>1049</v>
      </c>
      <c r="AI1681" s="18" t="s">
        <v>1049</v>
      </c>
      <c r="AJ1681" s="17">
        <v>6418.5</v>
      </c>
      <c r="AK1681" s="25">
        <v>6500</v>
      </c>
      <c r="AL1681" s="25">
        <v>42</v>
      </c>
      <c r="AM1681" s="35">
        <v>0.19</v>
      </c>
      <c r="AN1681" s="49">
        <f t="shared" si="266"/>
        <v>324870</v>
      </c>
      <c r="AO1681" s="18"/>
      <c r="AP1681" s="15"/>
      <c r="AQ1681" s="43" t="str">
        <f t="shared" si="267"/>
        <v>MAYOR</v>
      </c>
      <c r="AR1681" s="44">
        <f t="shared" si="268"/>
        <v>320796.63</v>
      </c>
      <c r="AS1681" s="44">
        <f t="shared" si="269"/>
        <v>269577</v>
      </c>
      <c r="AT1681" s="44">
        <f t="shared" si="270"/>
        <v>273000</v>
      </c>
      <c r="AU1681" s="44">
        <f t="shared" si="271"/>
        <v>324870</v>
      </c>
      <c r="AV1681" s="45" t="b">
        <f t="shared" si="272"/>
        <v>1</v>
      </c>
      <c r="AW1681" s="45" t="b">
        <f t="shared" si="273"/>
        <v>0</v>
      </c>
      <c r="AX1681" s="45"/>
      <c r="AY1681" s="36" t="s">
        <v>8743</v>
      </c>
    </row>
    <row r="1682" spans="1:51" s="36" customFormat="1" ht="27.75" customHeight="1" x14ac:dyDescent="0.15">
      <c r="A1682" s="36" t="str">
        <f t="shared" si="265"/>
        <v>HUMMALAB SAS410003916</v>
      </c>
      <c r="B1682" s="36" t="b">
        <f>+A1682='[1]Anexo 9'!A1682</f>
        <v>1</v>
      </c>
      <c r="C1682" s="18">
        <v>811028717</v>
      </c>
      <c r="D1682" s="18" t="s">
        <v>1035</v>
      </c>
      <c r="E1682" s="15" t="s">
        <v>810</v>
      </c>
      <c r="F1682" s="15" t="s">
        <v>62</v>
      </c>
      <c r="G1682" s="15" t="s">
        <v>3155</v>
      </c>
      <c r="H1682" s="15" t="s">
        <v>3155</v>
      </c>
      <c r="I1682" s="15" t="s">
        <v>3155</v>
      </c>
      <c r="J1682" s="15">
        <v>5</v>
      </c>
      <c r="K1682" s="15" t="s">
        <v>3155</v>
      </c>
      <c r="L1682" s="15">
        <v>410003916</v>
      </c>
      <c r="M1682" s="15" t="s">
        <v>3941</v>
      </c>
      <c r="N1682" s="15" t="s">
        <v>101</v>
      </c>
      <c r="O1682" s="18" t="s">
        <v>872</v>
      </c>
      <c r="P1682" s="22" t="s">
        <v>73</v>
      </c>
      <c r="Q1682" s="15" t="s">
        <v>439</v>
      </c>
      <c r="R1682" s="18" t="s">
        <v>439</v>
      </c>
      <c r="S1682" s="22" t="s">
        <v>73</v>
      </c>
      <c r="T1682" s="18" t="s">
        <v>439</v>
      </c>
      <c r="U1682" s="18" t="s">
        <v>439</v>
      </c>
      <c r="V1682" s="15" t="s">
        <v>874</v>
      </c>
      <c r="W1682" s="18" t="s">
        <v>529</v>
      </c>
      <c r="X1682" s="18"/>
      <c r="Y1682" s="15" t="s">
        <v>73</v>
      </c>
      <c r="Z1682" s="18" t="s">
        <v>529</v>
      </c>
      <c r="AA1682" s="18" t="s">
        <v>71</v>
      </c>
      <c r="AB1682" s="18" t="s">
        <v>875</v>
      </c>
      <c r="AC1682" s="67" t="str">
        <f>+VLOOKUP("*"&amp;L1682&amp;"*",'[2]REGISTROS SANITARIOS'!$D$1420:$E$1465,2,FALSE)</f>
        <v>SI</v>
      </c>
      <c r="AD1682" s="22" t="s">
        <v>1025</v>
      </c>
      <c r="AE1682" s="16">
        <v>46919</v>
      </c>
      <c r="AF1682" s="34" t="s">
        <v>73</v>
      </c>
      <c r="AG1682" s="24" t="s">
        <v>1049</v>
      </c>
      <c r="AH1682" s="18" t="s">
        <v>1049</v>
      </c>
      <c r="AI1682" s="18" t="s">
        <v>1049</v>
      </c>
      <c r="AJ1682" s="17">
        <v>3850</v>
      </c>
      <c r="AK1682" s="25">
        <v>3900</v>
      </c>
      <c r="AL1682" s="25">
        <v>189</v>
      </c>
      <c r="AM1682" s="35">
        <v>0.19</v>
      </c>
      <c r="AN1682" s="49">
        <f t="shared" si="266"/>
        <v>877149</v>
      </c>
      <c r="AO1682" s="18"/>
      <c r="AP1682" s="15"/>
      <c r="AQ1682" s="43" t="str">
        <f t="shared" si="267"/>
        <v>MAYOR</v>
      </c>
      <c r="AR1682" s="44">
        <f t="shared" si="268"/>
        <v>865903.5</v>
      </c>
      <c r="AS1682" s="44">
        <f t="shared" si="269"/>
        <v>727650</v>
      </c>
      <c r="AT1682" s="44">
        <f t="shared" si="270"/>
        <v>737100</v>
      </c>
      <c r="AU1682" s="44">
        <f t="shared" si="271"/>
        <v>877149</v>
      </c>
      <c r="AV1682" s="45" t="b">
        <f t="shared" si="272"/>
        <v>1</v>
      </c>
      <c r="AW1682" s="45" t="b">
        <f t="shared" si="273"/>
        <v>0</v>
      </c>
      <c r="AX1682" s="45"/>
      <c r="AY1682" s="36" t="s">
        <v>8743</v>
      </c>
    </row>
    <row r="1683" spans="1:51" s="36" customFormat="1" ht="27.75" customHeight="1" x14ac:dyDescent="0.15">
      <c r="A1683" s="36" t="str">
        <f t="shared" si="265"/>
        <v>HUMMALAB SAS410004016</v>
      </c>
      <c r="B1683" s="36" t="b">
        <f>+A1683='[1]Anexo 9'!A1683</f>
        <v>1</v>
      </c>
      <c r="C1683" s="18">
        <v>811028717</v>
      </c>
      <c r="D1683" s="18" t="s">
        <v>1035</v>
      </c>
      <c r="E1683" s="15" t="s">
        <v>810</v>
      </c>
      <c r="F1683" s="15" t="s">
        <v>62</v>
      </c>
      <c r="G1683" s="15" t="s">
        <v>3155</v>
      </c>
      <c r="H1683" s="15" t="s">
        <v>3155</v>
      </c>
      <c r="I1683" s="15" t="s">
        <v>3155</v>
      </c>
      <c r="J1683" s="15">
        <v>6</v>
      </c>
      <c r="K1683" s="15" t="s">
        <v>3155</v>
      </c>
      <c r="L1683" s="15">
        <v>410004016</v>
      </c>
      <c r="M1683" s="15" t="s">
        <v>3942</v>
      </c>
      <c r="N1683" s="15" t="s">
        <v>101</v>
      </c>
      <c r="O1683" s="18" t="s">
        <v>876</v>
      </c>
      <c r="P1683" s="22" t="s">
        <v>73</v>
      </c>
      <c r="Q1683" s="15" t="s">
        <v>439</v>
      </c>
      <c r="R1683" s="18" t="s">
        <v>439</v>
      </c>
      <c r="S1683" s="22" t="s">
        <v>73</v>
      </c>
      <c r="T1683" s="18" t="s">
        <v>439</v>
      </c>
      <c r="U1683" s="18" t="s">
        <v>439</v>
      </c>
      <c r="V1683" s="15" t="s">
        <v>878</v>
      </c>
      <c r="W1683" s="18" t="s">
        <v>529</v>
      </c>
      <c r="X1683" s="18"/>
      <c r="Y1683" s="15" t="s">
        <v>73</v>
      </c>
      <c r="Z1683" s="18" t="s">
        <v>529</v>
      </c>
      <c r="AA1683" s="18" t="s">
        <v>71</v>
      </c>
      <c r="AB1683" s="18" t="s">
        <v>875</v>
      </c>
      <c r="AC1683" s="67" t="str">
        <f>+VLOOKUP("*"&amp;L1683&amp;"*",'[2]REGISTROS SANITARIOS'!$D$1420:$E$1465,2,FALSE)</f>
        <v>SI</v>
      </c>
      <c r="AD1683" s="22" t="s">
        <v>1025</v>
      </c>
      <c r="AE1683" s="16">
        <v>46919</v>
      </c>
      <c r="AF1683" s="34" t="s">
        <v>73</v>
      </c>
      <c r="AG1683" s="24" t="s">
        <v>1049</v>
      </c>
      <c r="AH1683" s="18" t="s">
        <v>1049</v>
      </c>
      <c r="AI1683" s="18" t="s">
        <v>54</v>
      </c>
      <c r="AJ1683" s="17">
        <v>63250</v>
      </c>
      <c r="AK1683" s="25">
        <v>63300</v>
      </c>
      <c r="AL1683" s="25">
        <v>183</v>
      </c>
      <c r="AM1683" s="35">
        <v>0.19</v>
      </c>
      <c r="AN1683" s="49">
        <f t="shared" si="266"/>
        <v>13784841</v>
      </c>
      <c r="AO1683" s="18"/>
      <c r="AP1683" s="15"/>
      <c r="AQ1683" s="43" t="str">
        <f t="shared" si="267"/>
        <v>MAYOR</v>
      </c>
      <c r="AR1683" s="44">
        <f t="shared" si="268"/>
        <v>13773952.499999998</v>
      </c>
      <c r="AS1683" s="44">
        <f t="shared" si="269"/>
        <v>11574750</v>
      </c>
      <c r="AT1683" s="44">
        <f t="shared" si="270"/>
        <v>11583900</v>
      </c>
      <c r="AU1683" s="44">
        <f t="shared" si="271"/>
        <v>13784840.999999998</v>
      </c>
      <c r="AV1683" s="45" t="b">
        <f t="shared" si="272"/>
        <v>1</v>
      </c>
      <c r="AW1683" s="45" t="b">
        <f t="shared" si="273"/>
        <v>0</v>
      </c>
      <c r="AX1683" s="45"/>
      <c r="AY1683" s="36" t="s">
        <v>8743</v>
      </c>
    </row>
    <row r="1684" spans="1:51" s="36" customFormat="1" ht="27.75" customHeight="1" x14ac:dyDescent="0.15">
      <c r="A1684" s="36" t="str">
        <f t="shared" si="265"/>
        <v>HUMMALAB SAS414090309</v>
      </c>
      <c r="B1684" s="36" t="b">
        <f>+A1684='[1]Anexo 9'!A1684</f>
        <v>1</v>
      </c>
      <c r="C1684" s="18">
        <v>811028717</v>
      </c>
      <c r="D1684" s="18" t="s">
        <v>1035</v>
      </c>
      <c r="E1684" s="15" t="s">
        <v>810</v>
      </c>
      <c r="F1684" s="15" t="s">
        <v>818</v>
      </c>
      <c r="G1684" s="15">
        <f>+VLOOKUP(F1684,[3]Sheet1!$E$3:$G$74,3,FALSE)</f>
        <v>3</v>
      </c>
      <c r="H1684" s="15">
        <f>+VLOOKUP(D1684&amp;F1684,'TD para paquetes'!$E$3:$I$441,5,FALSE)</f>
        <v>3</v>
      </c>
      <c r="I1684" s="15" t="s">
        <v>1025</v>
      </c>
      <c r="J1684" s="15">
        <v>2</v>
      </c>
      <c r="K1684" s="15">
        <v>2</v>
      </c>
      <c r="L1684" s="15">
        <v>414090309</v>
      </c>
      <c r="M1684" s="15" t="s">
        <v>819</v>
      </c>
      <c r="N1684" s="15" t="s">
        <v>820</v>
      </c>
      <c r="O1684" s="18" t="s">
        <v>819</v>
      </c>
      <c r="P1684" s="22" t="s">
        <v>73</v>
      </c>
      <c r="Q1684" s="15" t="s">
        <v>822</v>
      </c>
      <c r="R1684" s="18" t="s">
        <v>822</v>
      </c>
      <c r="S1684" s="22" t="s">
        <v>73</v>
      </c>
      <c r="T1684" s="18" t="s">
        <v>822</v>
      </c>
      <c r="U1684" s="18" t="s">
        <v>822</v>
      </c>
      <c r="V1684" s="15"/>
      <c r="W1684" s="18" t="s">
        <v>825</v>
      </c>
      <c r="X1684" s="18" t="s">
        <v>8782</v>
      </c>
      <c r="Y1684" s="15" t="s">
        <v>73</v>
      </c>
      <c r="Z1684" s="18" t="s">
        <v>825</v>
      </c>
      <c r="AA1684" s="18" t="s">
        <v>251</v>
      </c>
      <c r="AB1684" s="18" t="s">
        <v>827</v>
      </c>
      <c r="AC1684" s="67" t="str">
        <f>+VLOOKUP("*"&amp;L1684&amp;"*",'[2]REGISTROS SANITARIOS'!$D$1420:$E$1465,2,FALSE)</f>
        <v>SI</v>
      </c>
      <c r="AD1684" s="22" t="s">
        <v>1025</v>
      </c>
      <c r="AE1684" s="16">
        <v>44239</v>
      </c>
      <c r="AF1684" s="34" t="s">
        <v>68</v>
      </c>
      <c r="AG1684" s="24" t="s">
        <v>1049</v>
      </c>
      <c r="AH1684" s="18" t="s">
        <v>1049</v>
      </c>
      <c r="AI1684" s="18" t="s">
        <v>3187</v>
      </c>
      <c r="AJ1684" s="17">
        <v>561</v>
      </c>
      <c r="AK1684" s="25">
        <v>720</v>
      </c>
      <c r="AL1684" s="25">
        <v>3783</v>
      </c>
      <c r="AM1684" s="35">
        <v>0</v>
      </c>
      <c r="AN1684" s="49">
        <f t="shared" si="266"/>
        <v>2723760</v>
      </c>
      <c r="AO1684" s="18"/>
      <c r="AP1684" s="15"/>
      <c r="AQ1684" s="43" t="str">
        <f t="shared" si="267"/>
        <v>MAYOR</v>
      </c>
      <c r="AR1684" s="44">
        <f t="shared" si="268"/>
        <v>2122263</v>
      </c>
      <c r="AS1684" s="44">
        <f t="shared" si="269"/>
        <v>2122263</v>
      </c>
      <c r="AT1684" s="44">
        <f t="shared" si="270"/>
        <v>2723760</v>
      </c>
      <c r="AU1684" s="44">
        <f t="shared" si="271"/>
        <v>2723760</v>
      </c>
      <c r="AV1684" s="45" t="b">
        <f t="shared" si="272"/>
        <v>1</v>
      </c>
      <c r="AW1684" s="45" t="b">
        <f t="shared" si="273"/>
        <v>0</v>
      </c>
      <c r="AX1684" s="45"/>
      <c r="AY1684" s="36" t="s">
        <v>8744</v>
      </c>
    </row>
    <row r="1685" spans="1:51" s="36" customFormat="1" ht="27.75" customHeight="1" x14ac:dyDescent="0.15">
      <c r="A1685" s="36" t="str">
        <f t="shared" si="265"/>
        <v>HUMMALAB SAS414090409</v>
      </c>
      <c r="B1685" s="36" t="b">
        <f>+A1685='[1]Anexo 9'!A1685</f>
        <v>1</v>
      </c>
      <c r="C1685" s="18">
        <v>811028717</v>
      </c>
      <c r="D1685" s="18" t="s">
        <v>1035</v>
      </c>
      <c r="E1685" s="15" t="s">
        <v>810</v>
      </c>
      <c r="F1685" s="15" t="s">
        <v>818</v>
      </c>
      <c r="G1685" s="15">
        <f>+VLOOKUP(F1685,[3]Sheet1!$E$3:$G$74,3,FALSE)</f>
        <v>3</v>
      </c>
      <c r="H1685" s="15">
        <f>+VLOOKUP(D1685&amp;F1685,'TD para paquetes'!$E$3:$I$441,5,FALSE)</f>
        <v>3</v>
      </c>
      <c r="I1685" s="15" t="s">
        <v>1025</v>
      </c>
      <c r="J1685" s="15">
        <v>2</v>
      </c>
      <c r="K1685" s="15">
        <v>2</v>
      </c>
      <c r="L1685" s="15">
        <v>414090409</v>
      </c>
      <c r="M1685" s="15" t="s">
        <v>828</v>
      </c>
      <c r="N1685" s="15" t="s">
        <v>820</v>
      </c>
      <c r="O1685" s="18" t="s">
        <v>828</v>
      </c>
      <c r="P1685" s="22" t="s">
        <v>73</v>
      </c>
      <c r="Q1685" s="15" t="s">
        <v>822</v>
      </c>
      <c r="R1685" s="18" t="s">
        <v>822</v>
      </c>
      <c r="S1685" s="22" t="s">
        <v>73</v>
      </c>
      <c r="T1685" s="18" t="s">
        <v>822</v>
      </c>
      <c r="U1685" s="18" t="s">
        <v>822</v>
      </c>
      <c r="V1685" s="15"/>
      <c r="W1685" s="18" t="s">
        <v>825</v>
      </c>
      <c r="X1685" s="18" t="s">
        <v>8782</v>
      </c>
      <c r="Y1685" s="15" t="s">
        <v>73</v>
      </c>
      <c r="Z1685" s="18" t="s">
        <v>825</v>
      </c>
      <c r="AA1685" s="18" t="s">
        <v>251</v>
      </c>
      <c r="AB1685" s="18" t="s">
        <v>827</v>
      </c>
      <c r="AC1685" s="67" t="str">
        <f>+VLOOKUP("*"&amp;L1685&amp;"*",'[2]REGISTROS SANITARIOS'!$D$1420:$E$1465,2,FALSE)</f>
        <v>SI</v>
      </c>
      <c r="AD1685" s="22" t="s">
        <v>1025</v>
      </c>
      <c r="AE1685" s="16">
        <v>44246</v>
      </c>
      <c r="AF1685" s="34" t="s">
        <v>68</v>
      </c>
      <c r="AG1685" s="24" t="s">
        <v>1049</v>
      </c>
      <c r="AH1685" s="18" t="s">
        <v>1049</v>
      </c>
      <c r="AI1685" s="18" t="s">
        <v>3187</v>
      </c>
      <c r="AJ1685" s="17">
        <v>451</v>
      </c>
      <c r="AK1685" s="25">
        <v>580</v>
      </c>
      <c r="AL1685" s="25">
        <v>3783</v>
      </c>
      <c r="AM1685" s="35">
        <v>0</v>
      </c>
      <c r="AN1685" s="49">
        <f t="shared" si="266"/>
        <v>2194140</v>
      </c>
      <c r="AO1685" s="18"/>
      <c r="AP1685" s="15"/>
      <c r="AQ1685" s="43" t="str">
        <f t="shared" si="267"/>
        <v>MAYOR</v>
      </c>
      <c r="AR1685" s="44">
        <f t="shared" si="268"/>
        <v>1706133</v>
      </c>
      <c r="AS1685" s="44">
        <f t="shared" si="269"/>
        <v>1706133</v>
      </c>
      <c r="AT1685" s="44">
        <f t="shared" si="270"/>
        <v>2194140</v>
      </c>
      <c r="AU1685" s="44">
        <f t="shared" si="271"/>
        <v>2194140</v>
      </c>
      <c r="AV1685" s="45" t="b">
        <f t="shared" si="272"/>
        <v>1</v>
      </c>
      <c r="AW1685" s="45" t="b">
        <f t="shared" si="273"/>
        <v>0</v>
      </c>
      <c r="AX1685" s="45"/>
      <c r="AY1685" s="36" t="s">
        <v>8744</v>
      </c>
    </row>
    <row r="1686" spans="1:51" s="36" customFormat="1" ht="27.75" customHeight="1" x14ac:dyDescent="0.15">
      <c r="A1686" s="36" t="str">
        <f t="shared" si="265"/>
        <v>HUMMALAB SAS414090509</v>
      </c>
      <c r="B1686" s="36" t="b">
        <f>+A1686='[1]Anexo 9'!A1686</f>
        <v>1</v>
      </c>
      <c r="C1686" s="18">
        <v>811028717</v>
      </c>
      <c r="D1686" s="18" t="s">
        <v>1035</v>
      </c>
      <c r="E1686" s="15" t="s">
        <v>810</v>
      </c>
      <c r="F1686" s="15" t="s">
        <v>818</v>
      </c>
      <c r="G1686" s="15">
        <f>+VLOOKUP(F1686,[3]Sheet1!$E$3:$G$74,3,FALSE)</f>
        <v>3</v>
      </c>
      <c r="H1686" s="15">
        <f>+VLOOKUP(D1686&amp;F1686,'TD para paquetes'!$E$3:$I$441,5,FALSE)</f>
        <v>3</v>
      </c>
      <c r="I1686" s="15" t="s">
        <v>1025</v>
      </c>
      <c r="J1686" s="15">
        <v>2</v>
      </c>
      <c r="K1686" s="15">
        <v>2</v>
      </c>
      <c r="L1686" s="15">
        <v>414090509</v>
      </c>
      <c r="M1686" s="15" t="s">
        <v>831</v>
      </c>
      <c r="N1686" s="15" t="s">
        <v>820</v>
      </c>
      <c r="O1686" s="18" t="s">
        <v>831</v>
      </c>
      <c r="P1686" s="22" t="s">
        <v>73</v>
      </c>
      <c r="Q1686" s="15" t="s">
        <v>822</v>
      </c>
      <c r="R1686" s="18" t="s">
        <v>822</v>
      </c>
      <c r="S1686" s="22" t="s">
        <v>73</v>
      </c>
      <c r="T1686" s="18" t="s">
        <v>822</v>
      </c>
      <c r="U1686" s="18" t="s">
        <v>822</v>
      </c>
      <c r="V1686" s="15"/>
      <c r="W1686" s="18" t="s">
        <v>825</v>
      </c>
      <c r="X1686" s="18" t="s">
        <v>8782</v>
      </c>
      <c r="Y1686" s="15" t="s">
        <v>73</v>
      </c>
      <c r="Z1686" s="18" t="s">
        <v>825</v>
      </c>
      <c r="AA1686" s="18" t="s">
        <v>251</v>
      </c>
      <c r="AB1686" s="18" t="s">
        <v>827</v>
      </c>
      <c r="AC1686" s="67" t="str">
        <f>+VLOOKUP("*"&amp;L1686&amp;"*",'[2]REGISTROS SANITARIOS'!$D$1420:$E$1465,2,FALSE)</f>
        <v>SI</v>
      </c>
      <c r="AD1686" s="22" t="s">
        <v>1025</v>
      </c>
      <c r="AE1686" s="16">
        <v>44239</v>
      </c>
      <c r="AF1686" s="34" t="s">
        <v>68</v>
      </c>
      <c r="AG1686" s="24" t="s">
        <v>1049</v>
      </c>
      <c r="AH1686" s="18" t="s">
        <v>1049</v>
      </c>
      <c r="AI1686" s="18" t="s">
        <v>3187</v>
      </c>
      <c r="AJ1686" s="17">
        <v>522.5</v>
      </c>
      <c r="AK1686" s="25">
        <v>670</v>
      </c>
      <c r="AL1686" s="25">
        <v>6619</v>
      </c>
      <c r="AM1686" s="35">
        <v>0</v>
      </c>
      <c r="AN1686" s="49">
        <f t="shared" si="266"/>
        <v>4434730</v>
      </c>
      <c r="AO1686" s="18"/>
      <c r="AP1686" s="15"/>
      <c r="AQ1686" s="43" t="str">
        <f t="shared" si="267"/>
        <v>MAYOR</v>
      </c>
      <c r="AR1686" s="44">
        <f t="shared" si="268"/>
        <v>3458427.5</v>
      </c>
      <c r="AS1686" s="44">
        <f t="shared" si="269"/>
        <v>3458427.5</v>
      </c>
      <c r="AT1686" s="44">
        <f t="shared" si="270"/>
        <v>4434730</v>
      </c>
      <c r="AU1686" s="44">
        <f t="shared" si="271"/>
        <v>4434730</v>
      </c>
      <c r="AV1686" s="45" t="b">
        <f t="shared" si="272"/>
        <v>1</v>
      </c>
      <c r="AW1686" s="45" t="b">
        <f t="shared" si="273"/>
        <v>0</v>
      </c>
      <c r="AX1686" s="45"/>
      <c r="AY1686" s="36" t="s">
        <v>8744</v>
      </c>
    </row>
    <row r="1687" spans="1:51" s="36" customFormat="1" ht="27.75" customHeight="1" x14ac:dyDescent="0.15">
      <c r="A1687" s="36" t="str">
        <f t="shared" si="265"/>
        <v>HUMMALAB SAS414140411</v>
      </c>
      <c r="B1687" s="36" t="b">
        <f>+A1687='[1]Anexo 9'!A1687</f>
        <v>1</v>
      </c>
      <c r="C1687" s="18">
        <v>811028717</v>
      </c>
      <c r="D1687" s="18" t="s">
        <v>1035</v>
      </c>
      <c r="E1687" s="15" t="s">
        <v>810</v>
      </c>
      <c r="F1687" s="15" t="s">
        <v>62</v>
      </c>
      <c r="G1687" s="15" t="s">
        <v>3155</v>
      </c>
      <c r="H1687" s="15" t="s">
        <v>3155</v>
      </c>
      <c r="I1687" s="15" t="s">
        <v>3155</v>
      </c>
      <c r="J1687" s="15">
        <v>4</v>
      </c>
      <c r="K1687" s="15" t="s">
        <v>3155</v>
      </c>
      <c r="L1687" s="15">
        <v>414140411</v>
      </c>
      <c r="M1687" s="15" t="s">
        <v>884</v>
      </c>
      <c r="N1687" s="15" t="s">
        <v>885</v>
      </c>
      <c r="O1687" s="18" t="s">
        <v>884</v>
      </c>
      <c r="P1687" s="22" t="s">
        <v>73</v>
      </c>
      <c r="Q1687" s="15" t="s">
        <v>887</v>
      </c>
      <c r="R1687" s="18" t="s">
        <v>887</v>
      </c>
      <c r="S1687" s="22" t="s">
        <v>73</v>
      </c>
      <c r="T1687" s="18" t="s">
        <v>887</v>
      </c>
      <c r="U1687" s="18" t="s">
        <v>887</v>
      </c>
      <c r="V1687" s="15" t="s">
        <v>6107</v>
      </c>
      <c r="W1687" s="18" t="s">
        <v>890</v>
      </c>
      <c r="X1687" s="18"/>
      <c r="Y1687" s="15" t="s">
        <v>68</v>
      </c>
      <c r="Z1687" s="18" t="s">
        <v>890</v>
      </c>
      <c r="AA1687" s="18" t="s">
        <v>2901</v>
      </c>
      <c r="AB1687" s="18" t="s">
        <v>892</v>
      </c>
      <c r="AC1687" s="67" t="str">
        <f>+VLOOKUP("*"&amp;L1687&amp;"*",'[2]REGISTROS SANITARIOS'!$D$1420:$E$1465,2,FALSE)</f>
        <v>SI</v>
      </c>
      <c r="AD1687" s="22" t="s">
        <v>1025</v>
      </c>
      <c r="AE1687" s="16">
        <v>44802</v>
      </c>
      <c r="AF1687" s="34" t="s">
        <v>73</v>
      </c>
      <c r="AG1687" s="24" t="s">
        <v>1049</v>
      </c>
      <c r="AH1687" s="18" t="s">
        <v>1049</v>
      </c>
      <c r="AI1687" s="18" t="s">
        <v>8721</v>
      </c>
      <c r="AJ1687" s="17">
        <v>8574.5</v>
      </c>
      <c r="AK1687" s="25">
        <v>8600</v>
      </c>
      <c r="AL1687" s="25">
        <v>567</v>
      </c>
      <c r="AM1687" s="35">
        <v>0</v>
      </c>
      <c r="AN1687" s="49">
        <f t="shared" si="266"/>
        <v>4876200</v>
      </c>
      <c r="AO1687" s="18"/>
      <c r="AP1687" s="15"/>
      <c r="AQ1687" s="43" t="str">
        <f t="shared" si="267"/>
        <v>MAYOR</v>
      </c>
      <c r="AR1687" s="44">
        <f t="shared" si="268"/>
        <v>4861741.5</v>
      </c>
      <c r="AS1687" s="44">
        <f t="shared" si="269"/>
        <v>4861741.5</v>
      </c>
      <c r="AT1687" s="44">
        <f t="shared" si="270"/>
        <v>4876200</v>
      </c>
      <c r="AU1687" s="44">
        <f t="shared" si="271"/>
        <v>4876200</v>
      </c>
      <c r="AV1687" s="45" t="b">
        <f t="shared" si="272"/>
        <v>1</v>
      </c>
      <c r="AW1687" s="45" t="b">
        <f t="shared" si="273"/>
        <v>0</v>
      </c>
      <c r="AX1687" s="45"/>
      <c r="AY1687" s="36" t="s">
        <v>8743</v>
      </c>
    </row>
    <row r="1688" spans="1:51" s="36" customFormat="1" ht="27.75" customHeight="1" x14ac:dyDescent="0.15">
      <c r="A1688" s="36" t="str">
        <f t="shared" si="265"/>
        <v>HUMMALAB SAS414170113</v>
      </c>
      <c r="B1688" s="36" t="b">
        <f>+A1688='[1]Anexo 9'!A1688</f>
        <v>1</v>
      </c>
      <c r="C1688" s="18">
        <v>811028717</v>
      </c>
      <c r="D1688" s="18" t="s">
        <v>1035</v>
      </c>
      <c r="E1688" s="15" t="s">
        <v>810</v>
      </c>
      <c r="F1688" s="15" t="s">
        <v>62</v>
      </c>
      <c r="G1688" s="15" t="s">
        <v>3155</v>
      </c>
      <c r="H1688" s="15" t="s">
        <v>3155</v>
      </c>
      <c r="I1688" s="15" t="s">
        <v>3155</v>
      </c>
      <c r="J1688" s="15">
        <v>4</v>
      </c>
      <c r="K1688" s="15" t="s">
        <v>3155</v>
      </c>
      <c r="L1688" s="15">
        <v>414170113</v>
      </c>
      <c r="M1688" s="15" t="s">
        <v>3118</v>
      </c>
      <c r="N1688" s="15" t="s">
        <v>1192</v>
      </c>
      <c r="O1688" s="18" t="s">
        <v>3118</v>
      </c>
      <c r="P1688" s="22" t="s">
        <v>73</v>
      </c>
      <c r="Q1688" s="15" t="s">
        <v>3119</v>
      </c>
      <c r="R1688" s="18" t="s">
        <v>3119</v>
      </c>
      <c r="S1688" s="22" t="s">
        <v>73</v>
      </c>
      <c r="T1688" s="18" t="s">
        <v>3119</v>
      </c>
      <c r="U1688" s="18" t="s">
        <v>3119</v>
      </c>
      <c r="V1688" s="15" t="s">
        <v>3120</v>
      </c>
      <c r="W1688" s="18" t="s">
        <v>3195</v>
      </c>
      <c r="X1688" s="18"/>
      <c r="Y1688" s="15" t="s">
        <v>73</v>
      </c>
      <c r="Z1688" s="18" t="s">
        <v>3195</v>
      </c>
      <c r="AA1688" s="18" t="s">
        <v>71</v>
      </c>
      <c r="AB1688" s="18" t="s">
        <v>8662</v>
      </c>
      <c r="AC1688" s="67" t="str">
        <f>+VLOOKUP("*"&amp;L1688&amp;"*",'[2]REGISTROS SANITARIOS'!$D$1420:$E$1465,2,FALSE)</f>
        <v>SI</v>
      </c>
      <c r="AD1688" s="22" t="s">
        <v>1025</v>
      </c>
      <c r="AE1688" s="16">
        <v>43909</v>
      </c>
      <c r="AF1688" s="34" t="s">
        <v>68</v>
      </c>
      <c r="AG1688" s="24" t="s">
        <v>1049</v>
      </c>
      <c r="AH1688" s="18" t="s">
        <v>1049</v>
      </c>
      <c r="AI1688" s="18" t="s">
        <v>54</v>
      </c>
      <c r="AJ1688" s="17">
        <v>19211.5</v>
      </c>
      <c r="AK1688" s="25">
        <v>19250</v>
      </c>
      <c r="AL1688" s="25">
        <v>1135</v>
      </c>
      <c r="AM1688" s="35">
        <v>0</v>
      </c>
      <c r="AN1688" s="49">
        <f t="shared" si="266"/>
        <v>21848750</v>
      </c>
      <c r="AO1688" s="18"/>
      <c r="AP1688" s="15"/>
      <c r="AQ1688" s="43" t="str">
        <f t="shared" si="267"/>
        <v>MAYOR</v>
      </c>
      <c r="AR1688" s="44">
        <f t="shared" si="268"/>
        <v>21805052.5</v>
      </c>
      <c r="AS1688" s="44">
        <f t="shared" si="269"/>
        <v>21805052.5</v>
      </c>
      <c r="AT1688" s="44">
        <f t="shared" si="270"/>
        <v>21848750</v>
      </c>
      <c r="AU1688" s="44">
        <f t="shared" si="271"/>
        <v>21848750</v>
      </c>
      <c r="AV1688" s="45" t="b">
        <f t="shared" si="272"/>
        <v>1</v>
      </c>
      <c r="AW1688" s="45" t="b">
        <f t="shared" si="273"/>
        <v>0</v>
      </c>
      <c r="AX1688" s="45"/>
      <c r="AY1688" s="36" t="s">
        <v>8743</v>
      </c>
    </row>
    <row r="1689" spans="1:51" s="36" customFormat="1" ht="27.75" customHeight="1" x14ac:dyDescent="0.15">
      <c r="A1689" s="36" t="str">
        <f t="shared" si="265"/>
        <v>HUMMALAB SAS414330211</v>
      </c>
      <c r="B1689" s="36" t="b">
        <f>+A1689='[1]Anexo 9'!A1689</f>
        <v>1</v>
      </c>
      <c r="C1689" s="18">
        <v>811028717</v>
      </c>
      <c r="D1689" s="18" t="s">
        <v>1035</v>
      </c>
      <c r="E1689" s="15" t="s">
        <v>810</v>
      </c>
      <c r="F1689" s="15" t="s">
        <v>62</v>
      </c>
      <c r="G1689" s="15" t="s">
        <v>3155</v>
      </c>
      <c r="H1689" s="15" t="s">
        <v>3155</v>
      </c>
      <c r="I1689" s="15" t="s">
        <v>3155</v>
      </c>
      <c r="J1689" s="15">
        <v>6</v>
      </c>
      <c r="K1689" s="15" t="s">
        <v>3155</v>
      </c>
      <c r="L1689" s="15">
        <v>414330211</v>
      </c>
      <c r="M1689" s="15" t="s">
        <v>901</v>
      </c>
      <c r="N1689" s="15" t="s">
        <v>885</v>
      </c>
      <c r="O1689" s="18" t="s">
        <v>901</v>
      </c>
      <c r="P1689" s="22" t="s">
        <v>73</v>
      </c>
      <c r="Q1689" s="15" t="s">
        <v>903</v>
      </c>
      <c r="R1689" s="18" t="s">
        <v>903</v>
      </c>
      <c r="S1689" s="22" t="s">
        <v>73</v>
      </c>
      <c r="T1689" s="18" t="s">
        <v>903</v>
      </c>
      <c r="U1689" s="18" t="s">
        <v>903</v>
      </c>
      <c r="V1689" s="15"/>
      <c r="W1689" s="18" t="s">
        <v>3197</v>
      </c>
      <c r="X1689" s="18" t="s">
        <v>8784</v>
      </c>
      <c r="Y1689" s="15" t="s">
        <v>68</v>
      </c>
      <c r="Z1689" s="18" t="s">
        <v>3198</v>
      </c>
      <c r="AA1689" s="18" t="s">
        <v>596</v>
      </c>
      <c r="AB1689" s="18" t="s">
        <v>3199</v>
      </c>
      <c r="AC1689" s="67" t="str">
        <f>+VLOOKUP("*"&amp;L1689&amp;"*",'[2]REGISTROS SANITARIOS'!$D$1420:$E$1465,2,FALSE)</f>
        <v>SI</v>
      </c>
      <c r="AD1689" s="22" t="s">
        <v>1025</v>
      </c>
      <c r="AE1689" s="16">
        <v>44836</v>
      </c>
      <c r="AF1689" s="34" t="s">
        <v>73</v>
      </c>
      <c r="AG1689" s="24" t="s">
        <v>1049</v>
      </c>
      <c r="AH1689" s="18" t="s">
        <v>1049</v>
      </c>
      <c r="AI1689" s="18" t="s">
        <v>3187</v>
      </c>
      <c r="AJ1689" s="17">
        <v>2618</v>
      </c>
      <c r="AK1689" s="25">
        <v>2620</v>
      </c>
      <c r="AL1689" s="25">
        <v>6079</v>
      </c>
      <c r="AM1689" s="35">
        <v>0</v>
      </c>
      <c r="AN1689" s="49">
        <f t="shared" si="266"/>
        <v>15926980</v>
      </c>
      <c r="AO1689" s="18"/>
      <c r="AP1689" s="15"/>
      <c r="AQ1689" s="43" t="str">
        <f t="shared" si="267"/>
        <v>MAYOR</v>
      </c>
      <c r="AR1689" s="44">
        <f t="shared" si="268"/>
        <v>15914822</v>
      </c>
      <c r="AS1689" s="44">
        <f t="shared" si="269"/>
        <v>15914822</v>
      </c>
      <c r="AT1689" s="44">
        <f t="shared" si="270"/>
        <v>15926980</v>
      </c>
      <c r="AU1689" s="44">
        <f t="shared" si="271"/>
        <v>15926980</v>
      </c>
      <c r="AV1689" s="45" t="b">
        <f t="shared" si="272"/>
        <v>1</v>
      </c>
      <c r="AW1689" s="45" t="b">
        <f t="shared" si="273"/>
        <v>0</v>
      </c>
      <c r="AX1689" s="45"/>
      <c r="AY1689" s="36" t="s">
        <v>8743</v>
      </c>
    </row>
    <row r="1690" spans="1:51" s="36" customFormat="1" ht="27.75" customHeight="1" x14ac:dyDescent="0.15">
      <c r="A1690" s="36" t="str">
        <f t="shared" si="265"/>
        <v>HUMMALAB SAS414330311</v>
      </c>
      <c r="B1690" s="36" t="b">
        <f>+A1690='[1]Anexo 9'!A1690</f>
        <v>1</v>
      </c>
      <c r="C1690" s="18">
        <v>811028717</v>
      </c>
      <c r="D1690" s="18" t="s">
        <v>1035</v>
      </c>
      <c r="E1690" s="15" t="s">
        <v>810</v>
      </c>
      <c r="F1690" s="15" t="s">
        <v>62</v>
      </c>
      <c r="G1690" s="15" t="s">
        <v>3155</v>
      </c>
      <c r="H1690" s="15" t="s">
        <v>3155</v>
      </c>
      <c r="I1690" s="15" t="s">
        <v>3155</v>
      </c>
      <c r="J1690" s="15">
        <v>6</v>
      </c>
      <c r="K1690" s="15" t="s">
        <v>3155</v>
      </c>
      <c r="L1690" s="15">
        <v>414330311</v>
      </c>
      <c r="M1690" s="15" t="s">
        <v>905</v>
      </c>
      <c r="N1690" s="15" t="s">
        <v>885</v>
      </c>
      <c r="O1690" s="18" t="s">
        <v>905</v>
      </c>
      <c r="P1690" s="22" t="s">
        <v>73</v>
      </c>
      <c r="Q1690" s="15" t="s">
        <v>907</v>
      </c>
      <c r="R1690" s="18" t="s">
        <v>3200</v>
      </c>
      <c r="S1690" s="22" t="b">
        <f>+R1690=Q1690</f>
        <v>0</v>
      </c>
      <c r="T1690" s="18" t="s">
        <v>3200</v>
      </c>
      <c r="U1690" s="18" t="s">
        <v>3200</v>
      </c>
      <c r="V1690" s="15" t="s">
        <v>908</v>
      </c>
      <c r="W1690" s="18" t="s">
        <v>3201</v>
      </c>
      <c r="X1690" s="18"/>
      <c r="Y1690" s="15" t="s">
        <v>73</v>
      </c>
      <c r="Z1690" s="18" t="s">
        <v>3202</v>
      </c>
      <c r="AA1690" s="18" t="s">
        <v>539</v>
      </c>
      <c r="AB1690" s="18" t="s">
        <v>8663</v>
      </c>
      <c r="AC1690" s="67" t="str">
        <f>+VLOOKUP("*"&amp;L1690&amp;"*",'[2]REGISTROS SANITARIOS'!$D$1420:$E$1465,2,FALSE)</f>
        <v>SI</v>
      </c>
      <c r="AD1690" s="22" t="s">
        <v>1025</v>
      </c>
      <c r="AE1690" s="16">
        <v>45407</v>
      </c>
      <c r="AF1690" s="34" t="s">
        <v>73</v>
      </c>
      <c r="AG1690" s="24" t="s">
        <v>1049</v>
      </c>
      <c r="AH1690" s="18" t="s">
        <v>1049</v>
      </c>
      <c r="AI1690" s="18" t="s">
        <v>3187</v>
      </c>
      <c r="AJ1690" s="17">
        <v>770</v>
      </c>
      <c r="AK1690" s="25">
        <v>790</v>
      </c>
      <c r="AL1690" s="25">
        <v>2211</v>
      </c>
      <c r="AM1690" s="35">
        <v>0</v>
      </c>
      <c r="AN1690" s="49">
        <f t="shared" si="266"/>
        <v>1746690</v>
      </c>
      <c r="AO1690" s="18"/>
      <c r="AP1690" s="15"/>
      <c r="AQ1690" s="43" t="str">
        <f t="shared" si="267"/>
        <v>MAYOR</v>
      </c>
      <c r="AR1690" s="44">
        <f t="shared" si="268"/>
        <v>1702470</v>
      </c>
      <c r="AS1690" s="44">
        <f t="shared" si="269"/>
        <v>1702470</v>
      </c>
      <c r="AT1690" s="44">
        <f t="shared" si="270"/>
        <v>1746690</v>
      </c>
      <c r="AU1690" s="44">
        <f t="shared" si="271"/>
        <v>1746690</v>
      </c>
      <c r="AV1690" s="45" t="b">
        <f t="shared" si="272"/>
        <v>1</v>
      </c>
      <c r="AW1690" s="45" t="b">
        <f t="shared" si="273"/>
        <v>0</v>
      </c>
      <c r="AX1690" s="45"/>
      <c r="AY1690" s="36" t="s">
        <v>8743</v>
      </c>
    </row>
    <row r="1691" spans="1:51" s="36" customFormat="1" ht="27.75" customHeight="1" x14ac:dyDescent="0.15">
      <c r="A1691" s="36" t="str">
        <f t="shared" si="265"/>
        <v>HUMMALAB SAS414330314</v>
      </c>
      <c r="B1691" s="36" t="b">
        <f>+A1691='[1]Anexo 9'!A1691</f>
        <v>1</v>
      </c>
      <c r="C1691" s="18">
        <v>811028717</v>
      </c>
      <c r="D1691" s="18" t="s">
        <v>1035</v>
      </c>
      <c r="E1691" s="15" t="s">
        <v>810</v>
      </c>
      <c r="F1691" s="15" t="s">
        <v>62</v>
      </c>
      <c r="G1691" s="15" t="s">
        <v>3155</v>
      </c>
      <c r="H1691" s="15" t="s">
        <v>3155</v>
      </c>
      <c r="I1691" s="15" t="s">
        <v>3155</v>
      </c>
      <c r="J1691" s="15">
        <v>4</v>
      </c>
      <c r="K1691" s="15" t="s">
        <v>3155</v>
      </c>
      <c r="L1691" s="15">
        <v>414330314</v>
      </c>
      <c r="M1691" s="15" t="s">
        <v>3946</v>
      </c>
      <c r="N1691" s="15" t="s">
        <v>885</v>
      </c>
      <c r="O1691" s="18" t="s">
        <v>3121</v>
      </c>
      <c r="P1691" s="22" t="s">
        <v>73</v>
      </c>
      <c r="Q1691" s="15" t="s">
        <v>3122</v>
      </c>
      <c r="R1691" s="18" t="s">
        <v>3159</v>
      </c>
      <c r="S1691" s="22" t="b">
        <f>+R1691=Q1691</f>
        <v>0</v>
      </c>
      <c r="T1691" s="18" t="s">
        <v>3159</v>
      </c>
      <c r="U1691" s="18" t="s">
        <v>3159</v>
      </c>
      <c r="V1691" s="15"/>
      <c r="W1691" s="18" t="s">
        <v>3201</v>
      </c>
      <c r="X1691" s="18" t="s">
        <v>8786</v>
      </c>
      <c r="Y1691" s="15" t="s">
        <v>73</v>
      </c>
      <c r="Z1691" s="18" t="s">
        <v>3202</v>
      </c>
      <c r="AA1691" s="18" t="s">
        <v>539</v>
      </c>
      <c r="AB1691" s="18" t="s">
        <v>8664</v>
      </c>
      <c r="AC1691" s="67" t="str">
        <f>+VLOOKUP("*"&amp;L1691&amp;"*",'[2]REGISTROS SANITARIOS'!$D$1420:$E$1465,2,FALSE)</f>
        <v>SI</v>
      </c>
      <c r="AD1691" s="22" t="s">
        <v>1025</v>
      </c>
      <c r="AE1691" s="16">
        <v>45483</v>
      </c>
      <c r="AF1691" s="34" t="s">
        <v>73</v>
      </c>
      <c r="AG1691" s="24" t="s">
        <v>1049</v>
      </c>
      <c r="AH1691" s="18" t="s">
        <v>1049</v>
      </c>
      <c r="AI1691" s="18" t="s">
        <v>3187</v>
      </c>
      <c r="AJ1691" s="17">
        <v>8250</v>
      </c>
      <c r="AK1691" s="25">
        <v>8250</v>
      </c>
      <c r="AL1691" s="25">
        <v>9402</v>
      </c>
      <c r="AM1691" s="35">
        <v>0</v>
      </c>
      <c r="AN1691" s="49">
        <f t="shared" si="266"/>
        <v>77566500</v>
      </c>
      <c r="AO1691" s="18"/>
      <c r="AP1691" s="15"/>
      <c r="AQ1691" s="43" t="str">
        <f t="shared" si="267"/>
        <v>SI</v>
      </c>
      <c r="AR1691" s="44">
        <f t="shared" si="268"/>
        <v>77566500</v>
      </c>
      <c r="AS1691" s="44">
        <f t="shared" si="269"/>
        <v>77566500</v>
      </c>
      <c r="AT1691" s="44">
        <f t="shared" si="270"/>
        <v>77566500</v>
      </c>
      <c r="AU1691" s="44">
        <f t="shared" si="271"/>
        <v>77566500</v>
      </c>
      <c r="AV1691" s="45" t="b">
        <f t="shared" si="272"/>
        <v>1</v>
      </c>
      <c r="AW1691" s="45" t="b">
        <f t="shared" si="273"/>
        <v>1</v>
      </c>
      <c r="AX1691" s="45"/>
      <c r="AY1691" s="36" t="s">
        <v>8743</v>
      </c>
    </row>
    <row r="1692" spans="1:51" s="36" customFormat="1" ht="27.75" customHeight="1" x14ac:dyDescent="0.15">
      <c r="A1692" s="36" t="str">
        <f t="shared" si="265"/>
        <v>HUMMALAB SAS414330511</v>
      </c>
      <c r="B1692" s="36" t="b">
        <f>+A1692='[1]Anexo 9'!A1692</f>
        <v>1</v>
      </c>
      <c r="C1692" s="18">
        <v>811028717</v>
      </c>
      <c r="D1692" s="18" t="s">
        <v>1035</v>
      </c>
      <c r="E1692" s="15" t="s">
        <v>810</v>
      </c>
      <c r="F1692" s="15" t="s">
        <v>62</v>
      </c>
      <c r="G1692" s="15" t="s">
        <v>3155</v>
      </c>
      <c r="H1692" s="15" t="s">
        <v>3155</v>
      </c>
      <c r="I1692" s="15" t="s">
        <v>3155</v>
      </c>
      <c r="J1692" s="15">
        <v>5</v>
      </c>
      <c r="K1692" s="15" t="s">
        <v>3155</v>
      </c>
      <c r="L1692" s="15">
        <v>414330511</v>
      </c>
      <c r="M1692" s="15" t="s">
        <v>911</v>
      </c>
      <c r="N1692" s="15" t="s">
        <v>885</v>
      </c>
      <c r="O1692" s="18" t="s">
        <v>911</v>
      </c>
      <c r="P1692" s="22" t="s">
        <v>73</v>
      </c>
      <c r="Q1692" s="15" t="s">
        <v>913</v>
      </c>
      <c r="R1692" s="18" t="s">
        <v>3203</v>
      </c>
      <c r="S1692" s="22" t="b">
        <f>+R1692=Q1692</f>
        <v>0</v>
      </c>
      <c r="T1692" s="18" t="s">
        <v>3204</v>
      </c>
      <c r="U1692" s="18" t="s">
        <v>3204</v>
      </c>
      <c r="V1692" s="15" t="s">
        <v>6109</v>
      </c>
      <c r="W1692" s="18" t="s">
        <v>3201</v>
      </c>
      <c r="X1692" s="18"/>
      <c r="Y1692" s="15" t="s">
        <v>73</v>
      </c>
      <c r="Z1692" s="18" t="s">
        <v>3202</v>
      </c>
      <c r="AA1692" s="18" t="s">
        <v>539</v>
      </c>
      <c r="AB1692" s="18" t="s">
        <v>8665</v>
      </c>
      <c r="AC1692" s="67" t="str">
        <f>+VLOOKUP("*"&amp;L1692&amp;"*",'[2]REGISTROS SANITARIOS'!$D$1420:$E$1465,2,FALSE)</f>
        <v>SI</v>
      </c>
      <c r="AD1692" s="22" t="s">
        <v>1025</v>
      </c>
      <c r="AE1692" s="16">
        <v>45385</v>
      </c>
      <c r="AF1692" s="34" t="s">
        <v>73</v>
      </c>
      <c r="AG1692" s="24" t="s">
        <v>1049</v>
      </c>
      <c r="AH1692" s="18" t="s">
        <v>1049</v>
      </c>
      <c r="AI1692" s="18" t="s">
        <v>3187</v>
      </c>
      <c r="AJ1692" s="17">
        <v>181.5</v>
      </c>
      <c r="AK1692" s="25">
        <v>200</v>
      </c>
      <c r="AL1692" s="25">
        <v>10418</v>
      </c>
      <c r="AM1692" s="35">
        <v>0</v>
      </c>
      <c r="AN1692" s="49">
        <f t="shared" si="266"/>
        <v>2083600</v>
      </c>
      <c r="AO1692" s="18"/>
      <c r="AP1692" s="15"/>
      <c r="AQ1692" s="43" t="str">
        <f t="shared" si="267"/>
        <v>MAYOR</v>
      </c>
      <c r="AR1692" s="44">
        <f t="shared" si="268"/>
        <v>1890867</v>
      </c>
      <c r="AS1692" s="44">
        <f t="shared" si="269"/>
        <v>1890867</v>
      </c>
      <c r="AT1692" s="44">
        <f t="shared" si="270"/>
        <v>2083600</v>
      </c>
      <c r="AU1692" s="44">
        <f t="shared" si="271"/>
        <v>2083600</v>
      </c>
      <c r="AV1692" s="45" t="b">
        <f t="shared" si="272"/>
        <v>1</v>
      </c>
      <c r="AW1692" s="45" t="b">
        <f t="shared" si="273"/>
        <v>0</v>
      </c>
      <c r="AX1692" s="45"/>
      <c r="AY1692" s="36" t="s">
        <v>8743</v>
      </c>
    </row>
    <row r="1693" spans="1:51" s="36" customFormat="1" ht="27.75" customHeight="1" x14ac:dyDescent="0.15">
      <c r="A1693" s="36" t="str">
        <f t="shared" si="265"/>
        <v>HUMMALAB SAS414330611</v>
      </c>
      <c r="B1693" s="36" t="b">
        <f>+A1693='[1]Anexo 9'!A1693</f>
        <v>1</v>
      </c>
      <c r="C1693" s="18">
        <v>811028717</v>
      </c>
      <c r="D1693" s="18" t="s">
        <v>1035</v>
      </c>
      <c r="E1693" s="15" t="s">
        <v>810</v>
      </c>
      <c r="F1693" s="15" t="s">
        <v>62</v>
      </c>
      <c r="G1693" s="15" t="s">
        <v>3155</v>
      </c>
      <c r="H1693" s="15" t="s">
        <v>3155</v>
      </c>
      <c r="I1693" s="15" t="s">
        <v>3155</v>
      </c>
      <c r="J1693" s="15">
        <v>5</v>
      </c>
      <c r="K1693" s="15" t="s">
        <v>3155</v>
      </c>
      <c r="L1693" s="15">
        <v>414330611</v>
      </c>
      <c r="M1693" s="15" t="s">
        <v>917</v>
      </c>
      <c r="N1693" s="15" t="s">
        <v>885</v>
      </c>
      <c r="O1693" s="18" t="s">
        <v>917</v>
      </c>
      <c r="P1693" s="22" t="s">
        <v>73</v>
      </c>
      <c r="Q1693" s="15" t="s">
        <v>919</v>
      </c>
      <c r="R1693" s="18" t="s">
        <v>919</v>
      </c>
      <c r="S1693" s="22" t="s">
        <v>73</v>
      </c>
      <c r="T1693" s="18" t="s">
        <v>919</v>
      </c>
      <c r="U1693" s="18" t="s">
        <v>919</v>
      </c>
      <c r="V1693" s="15"/>
      <c r="W1693" s="18" t="s">
        <v>3197</v>
      </c>
      <c r="X1693" s="18" t="s">
        <v>8787</v>
      </c>
      <c r="Y1693" s="15" t="s">
        <v>68</v>
      </c>
      <c r="Z1693" s="18" t="s">
        <v>3198</v>
      </c>
      <c r="AA1693" s="18" t="s">
        <v>596</v>
      </c>
      <c r="AB1693" s="18" t="s">
        <v>3140</v>
      </c>
      <c r="AC1693" s="67" t="str">
        <f>+VLOOKUP("*"&amp;L1693&amp;"*",'[2]REGISTROS SANITARIOS'!$D$1420:$E$1465,2,FALSE)</f>
        <v>SI</v>
      </c>
      <c r="AD1693" s="22" t="s">
        <v>1025</v>
      </c>
      <c r="AE1693" s="16" t="s">
        <v>3140</v>
      </c>
      <c r="AF1693" s="34" t="s">
        <v>8814</v>
      </c>
      <c r="AG1693" s="24" t="s">
        <v>1049</v>
      </c>
      <c r="AH1693" s="18" t="s">
        <v>1049</v>
      </c>
      <c r="AI1693" s="18" t="s">
        <v>3187</v>
      </c>
      <c r="AJ1693" s="17">
        <v>2018.5</v>
      </c>
      <c r="AK1693" s="25">
        <v>2100</v>
      </c>
      <c r="AL1693" s="25">
        <v>4022</v>
      </c>
      <c r="AM1693" s="35">
        <v>0</v>
      </c>
      <c r="AN1693" s="49">
        <f t="shared" si="266"/>
        <v>8446200</v>
      </c>
      <c r="AO1693" s="18"/>
      <c r="AP1693" s="15"/>
      <c r="AQ1693" s="43" t="str">
        <f t="shared" si="267"/>
        <v>MAYOR</v>
      </c>
      <c r="AR1693" s="44">
        <f t="shared" si="268"/>
        <v>8118407</v>
      </c>
      <c r="AS1693" s="44">
        <f t="shared" si="269"/>
        <v>8118407</v>
      </c>
      <c r="AT1693" s="44">
        <f t="shared" si="270"/>
        <v>8446200</v>
      </c>
      <c r="AU1693" s="44">
        <f t="shared" si="271"/>
        <v>8446200</v>
      </c>
      <c r="AV1693" s="45" t="b">
        <f t="shared" si="272"/>
        <v>1</v>
      </c>
      <c r="AW1693" s="45" t="b">
        <f t="shared" si="273"/>
        <v>0</v>
      </c>
      <c r="AX1693" s="45"/>
      <c r="AY1693" s="36" t="s">
        <v>8743</v>
      </c>
    </row>
    <row r="1694" spans="1:51" s="36" customFormat="1" ht="27.75" customHeight="1" x14ac:dyDescent="0.15">
      <c r="A1694" s="36" t="str">
        <f t="shared" si="265"/>
        <v>HUMMALAB SAS415080735</v>
      </c>
      <c r="B1694" s="36" t="b">
        <f>+A1694='[1]Anexo 9'!A1694</f>
        <v>1</v>
      </c>
      <c r="C1694" s="18">
        <v>811028717</v>
      </c>
      <c r="D1694" s="18" t="s">
        <v>1035</v>
      </c>
      <c r="E1694" s="15" t="s">
        <v>810</v>
      </c>
      <c r="F1694" s="15" t="s">
        <v>62</v>
      </c>
      <c r="G1694" s="15" t="s">
        <v>3155</v>
      </c>
      <c r="H1694" s="15" t="s">
        <v>3155</v>
      </c>
      <c r="I1694" s="15" t="s">
        <v>3155</v>
      </c>
      <c r="J1694" s="15">
        <v>4</v>
      </c>
      <c r="K1694" s="15" t="s">
        <v>3155</v>
      </c>
      <c r="L1694" s="15">
        <v>415080735</v>
      </c>
      <c r="M1694" s="15" t="s">
        <v>924</v>
      </c>
      <c r="N1694" s="15" t="s">
        <v>101</v>
      </c>
      <c r="O1694" s="18" t="s">
        <v>8360</v>
      </c>
      <c r="P1694" s="22" t="s">
        <v>73</v>
      </c>
      <c r="Q1694" s="15" t="s">
        <v>525</v>
      </c>
      <c r="R1694" s="18" t="s">
        <v>8544</v>
      </c>
      <c r="S1694" s="22" t="b">
        <f t="shared" ref="S1694:S1699" si="274">+R1694=Q1694</f>
        <v>0</v>
      </c>
      <c r="T1694" s="18" t="s">
        <v>8544</v>
      </c>
      <c r="U1694" s="18" t="s">
        <v>8544</v>
      </c>
      <c r="V1694" s="15" t="s">
        <v>6110</v>
      </c>
      <c r="W1694" s="18" t="s">
        <v>3205</v>
      </c>
      <c r="X1694" s="18"/>
      <c r="Y1694" s="15" t="s">
        <v>68</v>
      </c>
      <c r="Z1694" s="18" t="s">
        <v>3206</v>
      </c>
      <c r="AA1694" s="18" t="s">
        <v>119</v>
      </c>
      <c r="AB1694" s="18" t="s">
        <v>1049</v>
      </c>
      <c r="AC1694" s="67" t="e">
        <f>+VLOOKUP("*"&amp;L1694&amp;"*",'[2]REGISTROS SANITARIOS'!$D$1420:$E$1465,2,FALSE)</f>
        <v>#N/A</v>
      </c>
      <c r="AD1694" s="22" t="s">
        <v>44</v>
      </c>
      <c r="AE1694" s="16" t="s">
        <v>1049</v>
      </c>
      <c r="AF1694" s="34" t="s">
        <v>8814</v>
      </c>
      <c r="AG1694" s="24" t="s">
        <v>1049</v>
      </c>
      <c r="AH1694" s="18" t="s">
        <v>1049</v>
      </c>
      <c r="AI1694" s="18" t="s">
        <v>1049</v>
      </c>
      <c r="AJ1694" s="17">
        <v>4400</v>
      </c>
      <c r="AK1694" s="25">
        <v>4500</v>
      </c>
      <c r="AL1694" s="25">
        <v>189</v>
      </c>
      <c r="AM1694" s="35">
        <v>0.19</v>
      </c>
      <c r="AN1694" s="49">
        <f t="shared" si="266"/>
        <v>1012095</v>
      </c>
      <c r="AO1694" s="18"/>
      <c r="AP1694" s="15"/>
      <c r="AQ1694" s="43" t="str">
        <f t="shared" si="267"/>
        <v>MAYOR</v>
      </c>
      <c r="AR1694" s="44">
        <f t="shared" si="268"/>
        <v>989604</v>
      </c>
      <c r="AS1694" s="44">
        <f t="shared" si="269"/>
        <v>831600</v>
      </c>
      <c r="AT1694" s="44">
        <f t="shared" si="270"/>
        <v>850500</v>
      </c>
      <c r="AU1694" s="44">
        <f t="shared" si="271"/>
        <v>1012095</v>
      </c>
      <c r="AV1694" s="45" t="b">
        <f t="shared" si="272"/>
        <v>1</v>
      </c>
      <c r="AW1694" s="45" t="b">
        <f t="shared" si="273"/>
        <v>0</v>
      </c>
      <c r="AX1694" s="45"/>
      <c r="AY1694" s="36" t="s">
        <v>8743</v>
      </c>
    </row>
    <row r="1695" spans="1:51" s="36" customFormat="1" ht="27.75" customHeight="1" x14ac:dyDescent="0.15">
      <c r="A1695" s="36" t="str">
        <f t="shared" si="265"/>
        <v>HUMMALAB SAS415080745</v>
      </c>
      <c r="B1695" s="36" t="b">
        <f>+A1695='[1]Anexo 9'!A1695</f>
        <v>1</v>
      </c>
      <c r="C1695" s="18">
        <v>811028717</v>
      </c>
      <c r="D1695" s="18" t="s">
        <v>1035</v>
      </c>
      <c r="E1695" s="15" t="s">
        <v>810</v>
      </c>
      <c r="F1695" s="15" t="s">
        <v>62</v>
      </c>
      <c r="G1695" s="15" t="s">
        <v>3155</v>
      </c>
      <c r="H1695" s="15" t="s">
        <v>3155</v>
      </c>
      <c r="I1695" s="15" t="s">
        <v>3155</v>
      </c>
      <c r="J1695" s="15">
        <v>3</v>
      </c>
      <c r="K1695" s="15" t="s">
        <v>3155</v>
      </c>
      <c r="L1695" s="15">
        <v>415080745</v>
      </c>
      <c r="M1695" s="15" t="s">
        <v>1551</v>
      </c>
      <c r="N1695" s="15" t="s">
        <v>101</v>
      </c>
      <c r="O1695" s="18" t="s">
        <v>8361</v>
      </c>
      <c r="P1695" s="22" t="s">
        <v>73</v>
      </c>
      <c r="Q1695" s="15" t="s">
        <v>525</v>
      </c>
      <c r="R1695" s="18" t="s">
        <v>8544</v>
      </c>
      <c r="S1695" s="22" t="b">
        <f t="shared" si="274"/>
        <v>0</v>
      </c>
      <c r="T1695" s="18" t="s">
        <v>8544</v>
      </c>
      <c r="U1695" s="18" t="s">
        <v>8544</v>
      </c>
      <c r="V1695" s="15" t="s">
        <v>6178</v>
      </c>
      <c r="W1695" s="18" t="s">
        <v>3205</v>
      </c>
      <c r="X1695" s="18"/>
      <c r="Y1695" s="15" t="s">
        <v>73</v>
      </c>
      <c r="Z1695" s="18" t="s">
        <v>3206</v>
      </c>
      <c r="AA1695" s="18" t="s">
        <v>119</v>
      </c>
      <c r="AB1695" s="18" t="s">
        <v>1049</v>
      </c>
      <c r="AC1695" s="67" t="e">
        <f>+VLOOKUP("*"&amp;L1695&amp;"*",'[2]REGISTROS SANITARIOS'!$D$1420:$E$1465,2,FALSE)</f>
        <v>#N/A</v>
      </c>
      <c r="AD1695" s="22" t="s">
        <v>44</v>
      </c>
      <c r="AE1695" s="16" t="s">
        <v>1049</v>
      </c>
      <c r="AF1695" s="34" t="s">
        <v>8814</v>
      </c>
      <c r="AG1695" s="24" t="s">
        <v>1049</v>
      </c>
      <c r="AH1695" s="18" t="s">
        <v>1049</v>
      </c>
      <c r="AI1695" s="18" t="s">
        <v>1049</v>
      </c>
      <c r="AJ1695" s="17">
        <v>55000</v>
      </c>
      <c r="AK1695" s="25">
        <v>55000</v>
      </c>
      <c r="AL1695" s="25">
        <v>437</v>
      </c>
      <c r="AM1695" s="35">
        <v>0.19</v>
      </c>
      <c r="AN1695" s="49">
        <f t="shared" si="266"/>
        <v>28601650</v>
      </c>
      <c r="AO1695" s="18"/>
      <c r="AP1695" s="15"/>
      <c r="AQ1695" s="43" t="str">
        <f t="shared" si="267"/>
        <v>SI</v>
      </c>
      <c r="AR1695" s="44">
        <f t="shared" si="268"/>
        <v>28601650</v>
      </c>
      <c r="AS1695" s="44">
        <f t="shared" si="269"/>
        <v>24035000</v>
      </c>
      <c r="AT1695" s="44">
        <f t="shared" si="270"/>
        <v>24035000</v>
      </c>
      <c r="AU1695" s="44">
        <f t="shared" si="271"/>
        <v>28601650</v>
      </c>
      <c r="AV1695" s="45" t="b">
        <f t="shared" si="272"/>
        <v>1</v>
      </c>
      <c r="AW1695" s="45" t="b">
        <f t="shared" si="273"/>
        <v>0</v>
      </c>
      <c r="AX1695" s="45"/>
      <c r="AY1695" s="36" t="s">
        <v>8743</v>
      </c>
    </row>
    <row r="1696" spans="1:51" s="36" customFormat="1" ht="27.75" customHeight="1" x14ac:dyDescent="0.15">
      <c r="A1696" s="36" t="str">
        <f t="shared" si="265"/>
        <v>HUMMALAB SAS415080746</v>
      </c>
      <c r="B1696" s="36" t="b">
        <f>+A1696='[1]Anexo 9'!A1696</f>
        <v>1</v>
      </c>
      <c r="C1696" s="18">
        <v>811028717</v>
      </c>
      <c r="D1696" s="18" t="s">
        <v>1035</v>
      </c>
      <c r="E1696" s="15" t="s">
        <v>810</v>
      </c>
      <c r="F1696" s="15" t="s">
        <v>62</v>
      </c>
      <c r="G1696" s="15" t="s">
        <v>3155</v>
      </c>
      <c r="H1696" s="15" t="s">
        <v>3155</v>
      </c>
      <c r="I1696" s="15" t="s">
        <v>3155</v>
      </c>
      <c r="J1696" s="15">
        <v>3</v>
      </c>
      <c r="K1696" s="15" t="s">
        <v>3155</v>
      </c>
      <c r="L1696" s="15">
        <v>415080746</v>
      </c>
      <c r="M1696" s="15" t="s">
        <v>1554</v>
      </c>
      <c r="N1696" s="15" t="s">
        <v>101</v>
      </c>
      <c r="O1696" s="18" t="s">
        <v>1554</v>
      </c>
      <c r="P1696" s="22" t="s">
        <v>73</v>
      </c>
      <c r="Q1696" s="15" t="s">
        <v>1553</v>
      </c>
      <c r="R1696" s="18" t="s">
        <v>8544</v>
      </c>
      <c r="S1696" s="22" t="b">
        <f t="shared" si="274"/>
        <v>0</v>
      </c>
      <c r="T1696" s="18" t="s">
        <v>8544</v>
      </c>
      <c r="U1696" s="18" t="s">
        <v>8544</v>
      </c>
      <c r="V1696" s="15"/>
      <c r="W1696" s="18" t="s">
        <v>3205</v>
      </c>
      <c r="X1696" s="18"/>
      <c r="Y1696" s="15" t="s">
        <v>73</v>
      </c>
      <c r="Z1696" s="18" t="s">
        <v>3206</v>
      </c>
      <c r="AA1696" s="18" t="s">
        <v>119</v>
      </c>
      <c r="AB1696" s="18" t="s">
        <v>1049</v>
      </c>
      <c r="AC1696" s="67" t="e">
        <f>+VLOOKUP("*"&amp;L1696&amp;"*",'[2]REGISTROS SANITARIOS'!$D$1420:$E$1465,2,FALSE)</f>
        <v>#N/A</v>
      </c>
      <c r="AD1696" s="22" t="s">
        <v>44</v>
      </c>
      <c r="AE1696" s="16" t="s">
        <v>1049</v>
      </c>
      <c r="AF1696" s="34" t="s">
        <v>8814</v>
      </c>
      <c r="AG1696" s="24" t="s">
        <v>1049</v>
      </c>
      <c r="AH1696" s="18" t="s">
        <v>1049</v>
      </c>
      <c r="AI1696" s="18" t="s">
        <v>1049</v>
      </c>
      <c r="AJ1696" s="17">
        <v>16500</v>
      </c>
      <c r="AK1696" s="25">
        <v>16500</v>
      </c>
      <c r="AL1696" s="25">
        <v>320</v>
      </c>
      <c r="AM1696" s="35">
        <v>0.19</v>
      </c>
      <c r="AN1696" s="49">
        <f t="shared" si="266"/>
        <v>6283200</v>
      </c>
      <c r="AO1696" s="18"/>
      <c r="AP1696" s="15"/>
      <c r="AQ1696" s="43" t="str">
        <f t="shared" si="267"/>
        <v>SI</v>
      </c>
      <c r="AR1696" s="44">
        <f t="shared" si="268"/>
        <v>6283199.9999999991</v>
      </c>
      <c r="AS1696" s="44">
        <f t="shared" si="269"/>
        <v>5280000</v>
      </c>
      <c r="AT1696" s="44">
        <f t="shared" si="270"/>
        <v>5280000</v>
      </c>
      <c r="AU1696" s="44">
        <f t="shared" si="271"/>
        <v>6283199.9999999991</v>
      </c>
      <c r="AV1696" s="45" t="b">
        <f t="shared" si="272"/>
        <v>1</v>
      </c>
      <c r="AW1696" s="45" t="b">
        <f t="shared" si="273"/>
        <v>0</v>
      </c>
      <c r="AX1696" s="45"/>
      <c r="AY1696" s="36" t="s">
        <v>8743</v>
      </c>
    </row>
    <row r="1697" spans="1:51" s="36" customFormat="1" ht="27.75" customHeight="1" x14ac:dyDescent="0.15">
      <c r="A1697" s="36" t="str">
        <f t="shared" si="265"/>
        <v>HUMMALAB SAS415082516</v>
      </c>
      <c r="B1697" s="36" t="b">
        <f>+A1697='[1]Anexo 9'!A1697</f>
        <v>1</v>
      </c>
      <c r="C1697" s="18">
        <v>811028717</v>
      </c>
      <c r="D1697" s="18" t="s">
        <v>1035</v>
      </c>
      <c r="E1697" s="15" t="s">
        <v>810</v>
      </c>
      <c r="F1697" s="15" t="s">
        <v>62</v>
      </c>
      <c r="G1697" s="15" t="s">
        <v>3155</v>
      </c>
      <c r="H1697" s="15" t="s">
        <v>3155</v>
      </c>
      <c r="I1697" s="15" t="s">
        <v>3155</v>
      </c>
      <c r="J1697" s="15">
        <v>4</v>
      </c>
      <c r="K1697" s="15" t="s">
        <v>3155</v>
      </c>
      <c r="L1697" s="15">
        <v>415082516</v>
      </c>
      <c r="M1697" s="15" t="s">
        <v>932</v>
      </c>
      <c r="N1697" s="15" t="s">
        <v>101</v>
      </c>
      <c r="O1697" s="18" t="s">
        <v>8362</v>
      </c>
      <c r="P1697" s="22" t="s">
        <v>3841</v>
      </c>
      <c r="Q1697" s="15" t="s">
        <v>525</v>
      </c>
      <c r="R1697" s="18" t="s">
        <v>8545</v>
      </c>
      <c r="S1697" s="22" t="b">
        <f t="shared" si="274"/>
        <v>0</v>
      </c>
      <c r="T1697" s="18" t="s">
        <v>8545</v>
      </c>
      <c r="U1697" s="18" t="s">
        <v>8545</v>
      </c>
      <c r="V1697" s="15" t="s">
        <v>6111</v>
      </c>
      <c r="W1697" s="18" t="s">
        <v>322</v>
      </c>
      <c r="X1697" s="18"/>
      <c r="Y1697" s="15" t="s">
        <v>73</v>
      </c>
      <c r="Z1697" s="18" t="s">
        <v>322</v>
      </c>
      <c r="AA1697" s="18" t="s">
        <v>71</v>
      </c>
      <c r="AB1697" s="18" t="s">
        <v>1049</v>
      </c>
      <c r="AC1697" s="67" t="e">
        <f>+VLOOKUP("*"&amp;L1697&amp;"*",'[2]REGISTROS SANITARIOS'!$D$1420:$E$1465,2,FALSE)</f>
        <v>#N/A</v>
      </c>
      <c r="AD1697" s="22" t="s">
        <v>44</v>
      </c>
      <c r="AE1697" s="16" t="s">
        <v>1049</v>
      </c>
      <c r="AF1697" s="34" t="s">
        <v>8814</v>
      </c>
      <c r="AG1697" s="24" t="s">
        <v>1049</v>
      </c>
      <c r="AH1697" s="18" t="s">
        <v>1049</v>
      </c>
      <c r="AI1697" s="18" t="s">
        <v>1049</v>
      </c>
      <c r="AJ1697" s="17">
        <v>14668.5</v>
      </c>
      <c r="AK1697" s="25">
        <v>14750</v>
      </c>
      <c r="AL1697" s="25">
        <v>449</v>
      </c>
      <c r="AM1697" s="35">
        <v>0.19</v>
      </c>
      <c r="AN1697" s="49">
        <f t="shared" si="266"/>
        <v>7881072.5</v>
      </c>
      <c r="AO1697" s="18"/>
      <c r="AP1697" s="15"/>
      <c r="AQ1697" s="43" t="str">
        <f t="shared" si="267"/>
        <v>MAYOR</v>
      </c>
      <c r="AR1697" s="44">
        <f t="shared" si="268"/>
        <v>7837526.2349999994</v>
      </c>
      <c r="AS1697" s="44">
        <f t="shared" si="269"/>
        <v>6586156.5</v>
      </c>
      <c r="AT1697" s="44">
        <f t="shared" si="270"/>
        <v>6622750</v>
      </c>
      <c r="AU1697" s="44">
        <f t="shared" si="271"/>
        <v>7881072.4999999991</v>
      </c>
      <c r="AV1697" s="45" t="b">
        <f t="shared" si="272"/>
        <v>1</v>
      </c>
      <c r="AW1697" s="45" t="b">
        <f t="shared" si="273"/>
        <v>0</v>
      </c>
      <c r="AX1697" s="45"/>
      <c r="AY1697" s="36" t="s">
        <v>8743</v>
      </c>
    </row>
    <row r="1698" spans="1:51" s="36" customFormat="1" ht="27.75" customHeight="1" x14ac:dyDescent="0.15">
      <c r="A1698" s="36" t="str">
        <f t="shared" si="265"/>
        <v>HUMMALAB SAS416002809</v>
      </c>
      <c r="B1698" s="36" t="b">
        <f>+A1698='[1]Anexo 9'!A1698</f>
        <v>1</v>
      </c>
      <c r="C1698" s="18">
        <v>811028717</v>
      </c>
      <c r="D1698" s="18" t="s">
        <v>1035</v>
      </c>
      <c r="E1698" s="15" t="s">
        <v>810</v>
      </c>
      <c r="F1698" s="15" t="s">
        <v>62</v>
      </c>
      <c r="G1698" s="15" t="s">
        <v>3155</v>
      </c>
      <c r="H1698" s="15" t="s">
        <v>3155</v>
      </c>
      <c r="I1698" s="15" t="s">
        <v>3155</v>
      </c>
      <c r="J1698" s="15">
        <v>4</v>
      </c>
      <c r="K1698" s="15" t="s">
        <v>3155</v>
      </c>
      <c r="L1698" s="15">
        <v>416002809</v>
      </c>
      <c r="M1698" s="15" t="s">
        <v>3948</v>
      </c>
      <c r="N1698" s="15" t="s">
        <v>820</v>
      </c>
      <c r="O1698" s="18" t="s">
        <v>3948</v>
      </c>
      <c r="P1698" s="22" t="s">
        <v>73</v>
      </c>
      <c r="Q1698" s="15" t="s">
        <v>3123</v>
      </c>
      <c r="R1698" s="18" t="s">
        <v>8546</v>
      </c>
      <c r="S1698" s="22" t="b">
        <f t="shared" si="274"/>
        <v>0</v>
      </c>
      <c r="T1698" s="18" t="s">
        <v>8546</v>
      </c>
      <c r="U1698" s="18" t="s">
        <v>8546</v>
      </c>
      <c r="V1698" s="15"/>
      <c r="W1698" s="18" t="s">
        <v>3171</v>
      </c>
      <c r="X1698" s="18"/>
      <c r="Y1698" s="15" t="s">
        <v>73</v>
      </c>
      <c r="Z1698" s="18" t="s">
        <v>3171</v>
      </c>
      <c r="AA1698" s="18" t="s">
        <v>71</v>
      </c>
      <c r="AB1698" s="18" t="s">
        <v>1049</v>
      </c>
      <c r="AC1698" s="67" t="e">
        <f>+VLOOKUP("*"&amp;L1698&amp;"*",'[2]REGISTROS SANITARIOS'!$D$1420:$E$1465,2,FALSE)</f>
        <v>#N/A</v>
      </c>
      <c r="AD1698" s="22" t="s">
        <v>44</v>
      </c>
      <c r="AE1698" s="16" t="s">
        <v>1049</v>
      </c>
      <c r="AF1698" s="34" t="s">
        <v>8814</v>
      </c>
      <c r="AG1698" s="24" t="s">
        <v>1049</v>
      </c>
      <c r="AH1698" s="18" t="s">
        <v>1049</v>
      </c>
      <c r="AI1698" s="18" t="s">
        <v>1049</v>
      </c>
      <c r="AJ1698" s="17">
        <v>37587</v>
      </c>
      <c r="AK1698" s="25">
        <v>38000</v>
      </c>
      <c r="AL1698" s="25">
        <v>12</v>
      </c>
      <c r="AM1698" s="35">
        <v>0.19</v>
      </c>
      <c r="AN1698" s="49">
        <f t="shared" si="266"/>
        <v>542640</v>
      </c>
      <c r="AO1698" s="18"/>
      <c r="AP1698" s="15"/>
      <c r="AQ1698" s="43" t="str">
        <f t="shared" si="267"/>
        <v>MAYOR</v>
      </c>
      <c r="AR1698" s="44">
        <f t="shared" si="268"/>
        <v>536742.36</v>
      </c>
      <c r="AS1698" s="44">
        <f t="shared" si="269"/>
        <v>451044</v>
      </c>
      <c r="AT1698" s="44">
        <f t="shared" si="270"/>
        <v>456000</v>
      </c>
      <c r="AU1698" s="44">
        <f t="shared" si="271"/>
        <v>542640</v>
      </c>
      <c r="AV1698" s="45" t="b">
        <f t="shared" si="272"/>
        <v>1</v>
      </c>
      <c r="AW1698" s="45" t="b">
        <f t="shared" si="273"/>
        <v>0</v>
      </c>
      <c r="AX1698" s="45"/>
      <c r="AY1698" s="48" t="s">
        <v>8742</v>
      </c>
    </row>
    <row r="1699" spans="1:51" s="36" customFormat="1" ht="27.75" customHeight="1" x14ac:dyDescent="0.15">
      <c r="A1699" s="36" t="str">
        <f t="shared" si="265"/>
        <v>HUMMALAB SAS416003909</v>
      </c>
      <c r="B1699" s="36" t="b">
        <f>+A1699='[1]Anexo 9'!A1699</f>
        <v>1</v>
      </c>
      <c r="C1699" s="18">
        <v>811028717</v>
      </c>
      <c r="D1699" s="18" t="s">
        <v>1035</v>
      </c>
      <c r="E1699" s="15" t="s">
        <v>810</v>
      </c>
      <c r="F1699" s="15" t="s">
        <v>62</v>
      </c>
      <c r="G1699" s="15" t="s">
        <v>3155</v>
      </c>
      <c r="H1699" s="15" t="s">
        <v>3155</v>
      </c>
      <c r="I1699" s="15" t="s">
        <v>3155</v>
      </c>
      <c r="J1699" s="15">
        <v>3</v>
      </c>
      <c r="K1699" s="15" t="s">
        <v>3155</v>
      </c>
      <c r="L1699" s="15">
        <v>416003909</v>
      </c>
      <c r="M1699" s="15" t="s">
        <v>3207</v>
      </c>
      <c r="N1699" s="15" t="s">
        <v>820</v>
      </c>
      <c r="O1699" s="18" t="s">
        <v>3208</v>
      </c>
      <c r="P1699" s="22" t="s">
        <v>73</v>
      </c>
      <c r="Q1699" s="15" t="s">
        <v>3209</v>
      </c>
      <c r="R1699" s="18" t="s">
        <v>8547</v>
      </c>
      <c r="S1699" s="22" t="b">
        <f t="shared" si="274"/>
        <v>0</v>
      </c>
      <c r="T1699" s="18" t="s">
        <v>8547</v>
      </c>
      <c r="U1699" s="18" t="s">
        <v>8547</v>
      </c>
      <c r="V1699" s="15"/>
      <c r="W1699" s="18" t="s">
        <v>3171</v>
      </c>
      <c r="X1699" s="18" t="s">
        <v>8788</v>
      </c>
      <c r="Y1699" s="15" t="s">
        <v>73</v>
      </c>
      <c r="Z1699" s="18" t="s">
        <v>3171</v>
      </c>
      <c r="AA1699" s="18" t="s">
        <v>71</v>
      </c>
      <c r="AB1699" s="18" t="s">
        <v>1049</v>
      </c>
      <c r="AC1699" s="67" t="str">
        <f>+VLOOKUP("*"&amp;L1699&amp;"*",'[2]REGISTROS SANITARIOS'!$D$1420:$E$1465,2,FALSE)</f>
        <v>SI</v>
      </c>
      <c r="AD1699" s="22" t="s">
        <v>1025</v>
      </c>
      <c r="AE1699" s="16" t="s">
        <v>1049</v>
      </c>
      <c r="AF1699" s="34" t="s">
        <v>8814</v>
      </c>
      <c r="AG1699" s="24" t="s">
        <v>1049</v>
      </c>
      <c r="AH1699" s="18" t="s">
        <v>1049</v>
      </c>
      <c r="AI1699" s="18" t="s">
        <v>1049</v>
      </c>
      <c r="AJ1699" s="17">
        <v>1369.5</v>
      </c>
      <c r="AK1699" s="25">
        <v>2000</v>
      </c>
      <c r="AL1699" s="25">
        <v>17</v>
      </c>
      <c r="AM1699" s="35">
        <v>0.19</v>
      </c>
      <c r="AN1699" s="49">
        <f t="shared" si="266"/>
        <v>40460</v>
      </c>
      <c r="AO1699" s="18"/>
      <c r="AP1699" s="15"/>
      <c r="AQ1699" s="43" t="str">
        <f t="shared" si="267"/>
        <v>MAYOR</v>
      </c>
      <c r="AR1699" s="44">
        <f t="shared" si="268"/>
        <v>27704.985000000001</v>
      </c>
      <c r="AS1699" s="44">
        <f t="shared" si="269"/>
        <v>23281.5</v>
      </c>
      <c r="AT1699" s="44">
        <f t="shared" si="270"/>
        <v>34000</v>
      </c>
      <c r="AU1699" s="44">
        <f t="shared" si="271"/>
        <v>40460</v>
      </c>
      <c r="AV1699" s="45" t="b">
        <f t="shared" si="272"/>
        <v>1</v>
      </c>
      <c r="AW1699" s="45" t="b">
        <f t="shared" si="273"/>
        <v>0</v>
      </c>
      <c r="AX1699" s="45"/>
      <c r="AY1699" s="48" t="s">
        <v>8742</v>
      </c>
    </row>
    <row r="1700" spans="1:51" s="36" customFormat="1" ht="27.75" customHeight="1" x14ac:dyDescent="0.15">
      <c r="A1700" s="36" t="str">
        <f t="shared" si="265"/>
        <v>HUMMALAB SAS417020109</v>
      </c>
      <c r="B1700" s="36" t="b">
        <f>+A1700='[1]Anexo 9'!A1700</f>
        <v>1</v>
      </c>
      <c r="C1700" s="18">
        <v>811028717</v>
      </c>
      <c r="D1700" s="18" t="s">
        <v>1035</v>
      </c>
      <c r="E1700" s="15" t="s">
        <v>810</v>
      </c>
      <c r="F1700" s="15" t="s">
        <v>3178</v>
      </c>
      <c r="G1700" s="15">
        <f>+VLOOKUP(F1700,[3]Sheet1!$E$3:$G$74,3,FALSE)</f>
        <v>4</v>
      </c>
      <c r="H1700" s="15">
        <f>+VLOOKUP(D1700&amp;F1700,'TD para paquetes'!$E$3:$I$441,5,FALSE)</f>
        <v>4</v>
      </c>
      <c r="I1700" s="15" t="s">
        <v>1025</v>
      </c>
      <c r="J1700" s="15">
        <v>3</v>
      </c>
      <c r="K1700" s="15">
        <v>3</v>
      </c>
      <c r="L1700" s="15">
        <v>417020109</v>
      </c>
      <c r="M1700" s="15" t="s">
        <v>3179</v>
      </c>
      <c r="N1700" s="15" t="s">
        <v>820</v>
      </c>
      <c r="O1700" s="18" t="s">
        <v>3180</v>
      </c>
      <c r="P1700" s="22" t="s">
        <v>73</v>
      </c>
      <c r="Q1700" s="15" t="s">
        <v>3170</v>
      </c>
      <c r="R1700" s="18" t="s">
        <v>3170</v>
      </c>
      <c r="S1700" s="22" t="s">
        <v>73</v>
      </c>
      <c r="T1700" s="18" t="s">
        <v>3170</v>
      </c>
      <c r="U1700" s="18" t="s">
        <v>3170</v>
      </c>
      <c r="V1700" s="15"/>
      <c r="W1700" s="18" t="s">
        <v>3171</v>
      </c>
      <c r="X1700" s="18" t="s">
        <v>8785</v>
      </c>
      <c r="Y1700" s="15" t="s">
        <v>73</v>
      </c>
      <c r="Z1700" s="18" t="s">
        <v>3171</v>
      </c>
      <c r="AA1700" s="18" t="s">
        <v>71</v>
      </c>
      <c r="AB1700" s="18" t="s">
        <v>3172</v>
      </c>
      <c r="AC1700" s="67" t="str">
        <f>+VLOOKUP("*"&amp;L1700&amp;"*",'[2]REGISTROS SANITARIOS'!$D$1420:$E$1465,2,FALSE)</f>
        <v>SI</v>
      </c>
      <c r="AD1700" s="22" t="s">
        <v>1025</v>
      </c>
      <c r="AE1700" s="16">
        <v>46362</v>
      </c>
      <c r="AF1700" s="34" t="s">
        <v>73</v>
      </c>
      <c r="AG1700" s="24" t="s">
        <v>1049</v>
      </c>
      <c r="AH1700" s="18" t="s">
        <v>1049</v>
      </c>
      <c r="AI1700" s="18" t="s">
        <v>3173</v>
      </c>
      <c r="AJ1700" s="17">
        <v>20163</v>
      </c>
      <c r="AK1700" s="25">
        <v>21000</v>
      </c>
      <c r="AL1700" s="25">
        <v>48</v>
      </c>
      <c r="AM1700" s="35">
        <v>0</v>
      </c>
      <c r="AN1700" s="49">
        <f t="shared" si="266"/>
        <v>1008000</v>
      </c>
      <c r="AO1700" s="18"/>
      <c r="AP1700" s="15"/>
      <c r="AQ1700" s="43" t="str">
        <f t="shared" si="267"/>
        <v>MAYOR</v>
      </c>
      <c r="AR1700" s="44">
        <f t="shared" si="268"/>
        <v>967824</v>
      </c>
      <c r="AS1700" s="44">
        <f t="shared" si="269"/>
        <v>967824</v>
      </c>
      <c r="AT1700" s="44">
        <f t="shared" si="270"/>
        <v>1008000</v>
      </c>
      <c r="AU1700" s="44">
        <f t="shared" si="271"/>
        <v>1008000</v>
      </c>
      <c r="AV1700" s="45" t="b">
        <f t="shared" si="272"/>
        <v>1</v>
      </c>
      <c r="AW1700" s="45" t="b">
        <f t="shared" si="273"/>
        <v>0</v>
      </c>
      <c r="AX1700" s="45"/>
      <c r="AY1700" s="36" t="s">
        <v>8743</v>
      </c>
    </row>
    <row r="1701" spans="1:51" s="36" customFormat="1" ht="27.75" customHeight="1" x14ac:dyDescent="0.15">
      <c r="A1701" s="36" t="str">
        <f t="shared" si="265"/>
        <v>HUMMALAB SAS417020609</v>
      </c>
      <c r="B1701" s="36" t="b">
        <f>+A1701='[1]Anexo 9'!A1701</f>
        <v>1</v>
      </c>
      <c r="C1701" s="18">
        <v>811028717</v>
      </c>
      <c r="D1701" s="18" t="s">
        <v>1035</v>
      </c>
      <c r="E1701" s="15" t="s">
        <v>810</v>
      </c>
      <c r="F1701" s="15" t="s">
        <v>3178</v>
      </c>
      <c r="G1701" s="15">
        <f>+VLOOKUP(F1701,[3]Sheet1!$E$3:$G$74,3,FALSE)</f>
        <v>4</v>
      </c>
      <c r="H1701" s="15">
        <f>+VLOOKUP(D1701&amp;F1701,'TD para paquetes'!$E$3:$I$441,5,FALSE)</f>
        <v>4</v>
      </c>
      <c r="I1701" s="15" t="s">
        <v>1025</v>
      </c>
      <c r="J1701" s="15">
        <v>3</v>
      </c>
      <c r="K1701" s="15">
        <v>3</v>
      </c>
      <c r="L1701" s="15">
        <v>417020609</v>
      </c>
      <c r="M1701" s="15" t="s">
        <v>3181</v>
      </c>
      <c r="N1701" s="15" t="s">
        <v>820</v>
      </c>
      <c r="O1701" s="18" t="s">
        <v>3182</v>
      </c>
      <c r="P1701" s="22" t="s">
        <v>73</v>
      </c>
      <c r="Q1701" s="15" t="s">
        <v>3170</v>
      </c>
      <c r="R1701" s="18" t="s">
        <v>3170</v>
      </c>
      <c r="S1701" s="22" t="s">
        <v>73</v>
      </c>
      <c r="T1701" s="18" t="s">
        <v>3170</v>
      </c>
      <c r="U1701" s="18" t="s">
        <v>3170</v>
      </c>
      <c r="V1701" s="15"/>
      <c r="W1701" s="18" t="s">
        <v>3171</v>
      </c>
      <c r="X1701" s="18" t="s">
        <v>8785</v>
      </c>
      <c r="Y1701" s="15" t="s">
        <v>73</v>
      </c>
      <c r="Z1701" s="18" t="s">
        <v>3171</v>
      </c>
      <c r="AA1701" s="18" t="s">
        <v>71</v>
      </c>
      <c r="AB1701" s="18" t="s">
        <v>3172</v>
      </c>
      <c r="AC1701" s="67" t="str">
        <f>+VLOOKUP("*"&amp;L1701&amp;"*",'[2]REGISTROS SANITARIOS'!$D$1420:$E$1465,2,FALSE)</f>
        <v>SI</v>
      </c>
      <c r="AD1701" s="22" t="s">
        <v>1025</v>
      </c>
      <c r="AE1701" s="16">
        <v>46362</v>
      </c>
      <c r="AF1701" s="34" t="s">
        <v>73</v>
      </c>
      <c r="AG1701" s="24" t="s">
        <v>1049</v>
      </c>
      <c r="AH1701" s="18" t="s">
        <v>1049</v>
      </c>
      <c r="AI1701" s="18" t="s">
        <v>3173</v>
      </c>
      <c r="AJ1701" s="17">
        <v>22918.5</v>
      </c>
      <c r="AK1701" s="25">
        <v>23000</v>
      </c>
      <c r="AL1701" s="25">
        <v>27</v>
      </c>
      <c r="AM1701" s="35">
        <v>0</v>
      </c>
      <c r="AN1701" s="49">
        <f t="shared" si="266"/>
        <v>621000</v>
      </c>
      <c r="AO1701" s="18"/>
      <c r="AP1701" s="15"/>
      <c r="AQ1701" s="43" t="str">
        <f t="shared" si="267"/>
        <v>MAYOR</v>
      </c>
      <c r="AR1701" s="44">
        <f t="shared" si="268"/>
        <v>618799.5</v>
      </c>
      <c r="AS1701" s="44">
        <f t="shared" si="269"/>
        <v>618799.5</v>
      </c>
      <c r="AT1701" s="44">
        <f t="shared" si="270"/>
        <v>621000</v>
      </c>
      <c r="AU1701" s="44">
        <f t="shared" si="271"/>
        <v>621000</v>
      </c>
      <c r="AV1701" s="45" t="b">
        <f t="shared" si="272"/>
        <v>1</v>
      </c>
      <c r="AW1701" s="45" t="b">
        <f t="shared" si="273"/>
        <v>0</v>
      </c>
      <c r="AX1701" s="45"/>
      <c r="AY1701" s="36" t="s">
        <v>8743</v>
      </c>
    </row>
    <row r="1702" spans="1:51" s="36" customFormat="1" ht="27.75" customHeight="1" x14ac:dyDescent="0.15">
      <c r="A1702" s="36" t="str">
        <f t="shared" si="265"/>
        <v>HUMMALAB SAS417020709</v>
      </c>
      <c r="B1702" s="36" t="b">
        <f>+A1702='[1]Anexo 9'!A1702</f>
        <v>1</v>
      </c>
      <c r="C1702" s="18">
        <v>811028717</v>
      </c>
      <c r="D1702" s="18" t="s">
        <v>1035</v>
      </c>
      <c r="E1702" s="15" t="s">
        <v>810</v>
      </c>
      <c r="F1702" s="15" t="s">
        <v>3178</v>
      </c>
      <c r="G1702" s="15">
        <f>+VLOOKUP(F1702,[3]Sheet1!$E$3:$G$74,3,FALSE)</f>
        <v>4</v>
      </c>
      <c r="H1702" s="15">
        <f>+VLOOKUP(D1702&amp;F1702,'TD para paquetes'!$E$3:$I$441,5,FALSE)</f>
        <v>4</v>
      </c>
      <c r="I1702" s="15" t="s">
        <v>1025</v>
      </c>
      <c r="J1702" s="15">
        <v>3</v>
      </c>
      <c r="K1702" s="15">
        <v>3</v>
      </c>
      <c r="L1702" s="15">
        <v>417020709</v>
      </c>
      <c r="M1702" s="15" t="s">
        <v>3183</v>
      </c>
      <c r="N1702" s="15" t="s">
        <v>820</v>
      </c>
      <c r="O1702" s="18" t="s">
        <v>3184</v>
      </c>
      <c r="P1702" s="22" t="s">
        <v>73</v>
      </c>
      <c r="Q1702" s="15" t="s">
        <v>3170</v>
      </c>
      <c r="R1702" s="18" t="s">
        <v>3170</v>
      </c>
      <c r="S1702" s="22" t="s">
        <v>73</v>
      </c>
      <c r="T1702" s="18" t="s">
        <v>3170</v>
      </c>
      <c r="U1702" s="18" t="s">
        <v>3170</v>
      </c>
      <c r="V1702" s="15"/>
      <c r="W1702" s="18" t="s">
        <v>3171</v>
      </c>
      <c r="X1702" s="18" t="s">
        <v>8785</v>
      </c>
      <c r="Y1702" s="15" t="s">
        <v>73</v>
      </c>
      <c r="Z1702" s="18" t="s">
        <v>3171</v>
      </c>
      <c r="AA1702" s="18" t="s">
        <v>71</v>
      </c>
      <c r="AB1702" s="18" t="s">
        <v>3172</v>
      </c>
      <c r="AC1702" s="67" t="str">
        <f>+VLOOKUP("*"&amp;L1702&amp;"*",'[2]REGISTROS SANITARIOS'!$D$1420:$E$1465,2,FALSE)</f>
        <v>SI</v>
      </c>
      <c r="AD1702" s="22" t="s">
        <v>1025</v>
      </c>
      <c r="AE1702" s="16">
        <v>46362</v>
      </c>
      <c r="AF1702" s="34" t="s">
        <v>73</v>
      </c>
      <c r="AG1702" s="24" t="s">
        <v>1049</v>
      </c>
      <c r="AH1702" s="18" t="s">
        <v>1049</v>
      </c>
      <c r="AI1702" s="18" t="s">
        <v>3173</v>
      </c>
      <c r="AJ1702" s="17">
        <v>16500</v>
      </c>
      <c r="AK1702" s="25">
        <v>17000</v>
      </c>
      <c r="AL1702" s="25">
        <v>53</v>
      </c>
      <c r="AM1702" s="35">
        <v>0</v>
      </c>
      <c r="AN1702" s="49">
        <f t="shared" si="266"/>
        <v>901000</v>
      </c>
      <c r="AO1702" s="18"/>
      <c r="AP1702" s="15"/>
      <c r="AQ1702" s="43" t="str">
        <f t="shared" si="267"/>
        <v>MAYOR</v>
      </c>
      <c r="AR1702" s="44">
        <f t="shared" si="268"/>
        <v>874500</v>
      </c>
      <c r="AS1702" s="44">
        <f t="shared" si="269"/>
        <v>874500</v>
      </c>
      <c r="AT1702" s="44">
        <f t="shared" si="270"/>
        <v>901000</v>
      </c>
      <c r="AU1702" s="44">
        <f t="shared" si="271"/>
        <v>901000</v>
      </c>
      <c r="AV1702" s="45" t="b">
        <f t="shared" si="272"/>
        <v>1</v>
      </c>
      <c r="AW1702" s="45" t="b">
        <f t="shared" si="273"/>
        <v>0</v>
      </c>
      <c r="AX1702" s="45"/>
      <c r="AY1702" s="36" t="s">
        <v>8743</v>
      </c>
    </row>
    <row r="1703" spans="1:51" s="36" customFormat="1" ht="27.75" customHeight="1" x14ac:dyDescent="0.15">
      <c r="A1703" s="36" t="str">
        <f t="shared" si="265"/>
        <v>HUMMALAB SAS417020909</v>
      </c>
      <c r="B1703" s="36" t="b">
        <f>+A1703='[1]Anexo 9'!A1703</f>
        <v>1</v>
      </c>
      <c r="C1703" s="18">
        <v>811028717</v>
      </c>
      <c r="D1703" s="18" t="s">
        <v>1035</v>
      </c>
      <c r="E1703" s="15" t="s">
        <v>810</v>
      </c>
      <c r="F1703" s="15" t="s">
        <v>3178</v>
      </c>
      <c r="G1703" s="15">
        <f>+VLOOKUP(F1703,[3]Sheet1!$E$3:$G$74,3,FALSE)</f>
        <v>4</v>
      </c>
      <c r="H1703" s="15">
        <f>+VLOOKUP(D1703&amp;F1703,'TD para paquetes'!$E$3:$I$441,5,FALSE)</f>
        <v>4</v>
      </c>
      <c r="I1703" s="15" t="s">
        <v>1025</v>
      </c>
      <c r="J1703" s="15">
        <v>3</v>
      </c>
      <c r="K1703" s="15">
        <v>3</v>
      </c>
      <c r="L1703" s="15">
        <v>417020909</v>
      </c>
      <c r="M1703" s="15" t="s">
        <v>3185</v>
      </c>
      <c r="N1703" s="15" t="s">
        <v>820</v>
      </c>
      <c r="O1703" s="18" t="s">
        <v>3186</v>
      </c>
      <c r="P1703" s="22" t="s">
        <v>73</v>
      </c>
      <c r="Q1703" s="15" t="s">
        <v>3170</v>
      </c>
      <c r="R1703" s="18" t="s">
        <v>3170</v>
      </c>
      <c r="S1703" s="22" t="s">
        <v>73</v>
      </c>
      <c r="T1703" s="18" t="s">
        <v>3170</v>
      </c>
      <c r="U1703" s="18" t="s">
        <v>3170</v>
      </c>
      <c r="V1703" s="15"/>
      <c r="W1703" s="18" t="s">
        <v>3171</v>
      </c>
      <c r="X1703" s="18" t="s">
        <v>8785</v>
      </c>
      <c r="Y1703" s="15" t="s">
        <v>73</v>
      </c>
      <c r="Z1703" s="18" t="s">
        <v>3171</v>
      </c>
      <c r="AA1703" s="18" t="s">
        <v>71</v>
      </c>
      <c r="AB1703" s="18" t="s">
        <v>3172</v>
      </c>
      <c r="AC1703" s="67" t="str">
        <f>+VLOOKUP("*"&amp;L1703&amp;"*",'[2]REGISTROS SANITARIOS'!$D$1420:$E$1465,2,FALSE)</f>
        <v>SI</v>
      </c>
      <c r="AD1703" s="22" t="s">
        <v>1025</v>
      </c>
      <c r="AE1703" s="16">
        <v>46362</v>
      </c>
      <c r="AF1703" s="34" t="s">
        <v>73</v>
      </c>
      <c r="AG1703" s="24" t="s">
        <v>1049</v>
      </c>
      <c r="AH1703" s="18" t="s">
        <v>1049</v>
      </c>
      <c r="AI1703" s="18" t="s">
        <v>3173</v>
      </c>
      <c r="AJ1703" s="17">
        <v>15581.5</v>
      </c>
      <c r="AK1703" s="25">
        <v>16000</v>
      </c>
      <c r="AL1703" s="25">
        <v>28</v>
      </c>
      <c r="AM1703" s="35">
        <v>0</v>
      </c>
      <c r="AN1703" s="49">
        <f t="shared" si="266"/>
        <v>448000</v>
      </c>
      <c r="AO1703" s="18"/>
      <c r="AP1703" s="15"/>
      <c r="AQ1703" s="43" t="str">
        <f t="shared" si="267"/>
        <v>MAYOR</v>
      </c>
      <c r="AR1703" s="44">
        <f t="shared" si="268"/>
        <v>436282</v>
      </c>
      <c r="AS1703" s="44">
        <f t="shared" si="269"/>
        <v>436282</v>
      </c>
      <c r="AT1703" s="44">
        <f t="shared" si="270"/>
        <v>448000</v>
      </c>
      <c r="AU1703" s="44">
        <f t="shared" si="271"/>
        <v>448000</v>
      </c>
      <c r="AV1703" s="45" t="b">
        <f t="shared" si="272"/>
        <v>1</v>
      </c>
      <c r="AW1703" s="45" t="b">
        <f t="shared" si="273"/>
        <v>0</v>
      </c>
      <c r="AX1703" s="45"/>
      <c r="AY1703" s="36" t="s">
        <v>8743</v>
      </c>
    </row>
    <row r="1704" spans="1:51" s="36" customFormat="1" ht="27.75" customHeight="1" x14ac:dyDescent="0.15">
      <c r="A1704" s="36" t="str">
        <f t="shared" si="265"/>
        <v>HUMMALAB SAS417030709</v>
      </c>
      <c r="B1704" s="36" t="b">
        <f>+A1704='[1]Anexo 9'!A1704</f>
        <v>1</v>
      </c>
      <c r="C1704" s="18">
        <v>811028717</v>
      </c>
      <c r="D1704" s="18" t="s">
        <v>1035</v>
      </c>
      <c r="E1704" s="15" t="s">
        <v>810</v>
      </c>
      <c r="F1704" s="15" t="s">
        <v>62</v>
      </c>
      <c r="G1704" s="15" t="s">
        <v>3155</v>
      </c>
      <c r="H1704" s="15" t="s">
        <v>3155</v>
      </c>
      <c r="I1704" s="15" t="s">
        <v>3155</v>
      </c>
      <c r="J1704" s="15">
        <v>3</v>
      </c>
      <c r="K1704" s="15" t="s">
        <v>3155</v>
      </c>
      <c r="L1704" s="15">
        <v>417030709</v>
      </c>
      <c r="M1704" s="15" t="s">
        <v>3125</v>
      </c>
      <c r="N1704" s="15" t="s">
        <v>820</v>
      </c>
      <c r="O1704" s="18" t="s">
        <v>3211</v>
      </c>
      <c r="P1704" s="22" t="s">
        <v>73</v>
      </c>
      <c r="Q1704" s="15" t="s">
        <v>3126</v>
      </c>
      <c r="R1704" s="18" t="s">
        <v>3126</v>
      </c>
      <c r="S1704" s="22" t="s">
        <v>73</v>
      </c>
      <c r="T1704" s="18" t="s">
        <v>3126</v>
      </c>
      <c r="U1704" s="18" t="s">
        <v>3126</v>
      </c>
      <c r="V1704" s="15"/>
      <c r="W1704" s="18" t="s">
        <v>3171</v>
      </c>
      <c r="X1704" s="18" t="s">
        <v>8785</v>
      </c>
      <c r="Y1704" s="15" t="s">
        <v>73</v>
      </c>
      <c r="Z1704" s="18" t="s">
        <v>3171</v>
      </c>
      <c r="AA1704" s="18" t="s">
        <v>71</v>
      </c>
      <c r="AB1704" s="18" t="s">
        <v>3212</v>
      </c>
      <c r="AC1704" s="67" t="str">
        <f>+VLOOKUP("*"&amp;L1704&amp;"*",'[2]REGISTROS SANITARIOS'!$D$1420:$E$1465,2,FALSE)</f>
        <v>SI</v>
      </c>
      <c r="AD1704" s="22" t="s">
        <v>1025</v>
      </c>
      <c r="AE1704" s="16">
        <v>46362</v>
      </c>
      <c r="AF1704" s="34" t="s">
        <v>73</v>
      </c>
      <c r="AG1704" s="24" t="s">
        <v>1049</v>
      </c>
      <c r="AH1704" s="18" t="s">
        <v>1049</v>
      </c>
      <c r="AI1704" s="18" t="s">
        <v>54</v>
      </c>
      <c r="AJ1704" s="17">
        <v>29331.5</v>
      </c>
      <c r="AK1704" s="25">
        <v>30000</v>
      </c>
      <c r="AL1704" s="25">
        <v>147</v>
      </c>
      <c r="AM1704" s="35">
        <v>0</v>
      </c>
      <c r="AN1704" s="49">
        <f t="shared" si="266"/>
        <v>4410000</v>
      </c>
      <c r="AO1704" s="18"/>
      <c r="AP1704" s="15"/>
      <c r="AQ1704" s="43" t="str">
        <f t="shared" si="267"/>
        <v>MAYOR</v>
      </c>
      <c r="AR1704" s="44">
        <f t="shared" si="268"/>
        <v>4311730.5</v>
      </c>
      <c r="AS1704" s="44">
        <f t="shared" si="269"/>
        <v>4311730.5</v>
      </c>
      <c r="AT1704" s="44">
        <f t="shared" si="270"/>
        <v>4410000</v>
      </c>
      <c r="AU1704" s="44">
        <f t="shared" si="271"/>
        <v>4410000</v>
      </c>
      <c r="AV1704" s="45" t="b">
        <f t="shared" si="272"/>
        <v>1</v>
      </c>
      <c r="AW1704" s="45" t="b">
        <f t="shared" si="273"/>
        <v>0</v>
      </c>
      <c r="AX1704" s="45"/>
      <c r="AY1704" s="36" t="s">
        <v>8743</v>
      </c>
    </row>
    <row r="1705" spans="1:51" s="36" customFormat="1" ht="27.75" customHeight="1" x14ac:dyDescent="0.15">
      <c r="A1705" s="36" t="str">
        <f t="shared" si="265"/>
        <v>HUMMALAB SAS417040109</v>
      </c>
      <c r="B1705" s="36" t="b">
        <f>+A1705='[1]Anexo 9'!A1705</f>
        <v>1</v>
      </c>
      <c r="C1705" s="18">
        <v>811028717</v>
      </c>
      <c r="D1705" s="18" t="s">
        <v>1035</v>
      </c>
      <c r="E1705" s="15" t="s">
        <v>810</v>
      </c>
      <c r="F1705" s="15" t="s">
        <v>3167</v>
      </c>
      <c r="G1705" s="15">
        <f>+VLOOKUP(F1705,[3]Sheet1!$E$3:$G$74,3,FALSE)</f>
        <v>3</v>
      </c>
      <c r="H1705" s="15">
        <f>+VLOOKUP(D1705&amp;F1705,'TD para paquetes'!$E$3:$I$441,5,FALSE)</f>
        <v>3</v>
      </c>
      <c r="I1705" s="15" t="s">
        <v>1025</v>
      </c>
      <c r="J1705" s="15">
        <v>3</v>
      </c>
      <c r="K1705" s="15">
        <v>3</v>
      </c>
      <c r="L1705" s="15">
        <v>417040109</v>
      </c>
      <c r="M1705" s="15" t="s">
        <v>3168</v>
      </c>
      <c r="N1705" s="15" t="s">
        <v>820</v>
      </c>
      <c r="O1705" s="18" t="s">
        <v>3169</v>
      </c>
      <c r="P1705" s="22" t="s">
        <v>73</v>
      </c>
      <c r="Q1705" s="15" t="s">
        <v>3170</v>
      </c>
      <c r="R1705" s="18" t="s">
        <v>3170</v>
      </c>
      <c r="S1705" s="22" t="s">
        <v>73</v>
      </c>
      <c r="T1705" s="18" t="s">
        <v>3170</v>
      </c>
      <c r="U1705" s="18" t="s">
        <v>3170</v>
      </c>
      <c r="V1705" s="15"/>
      <c r="W1705" s="18" t="s">
        <v>3171</v>
      </c>
      <c r="X1705" s="18" t="s">
        <v>8785</v>
      </c>
      <c r="Y1705" s="15" t="s">
        <v>73</v>
      </c>
      <c r="Z1705" s="18" t="s">
        <v>3171</v>
      </c>
      <c r="AA1705" s="18" t="s">
        <v>71</v>
      </c>
      <c r="AB1705" s="18" t="s">
        <v>3172</v>
      </c>
      <c r="AC1705" s="67" t="str">
        <f>+VLOOKUP("*"&amp;L1705&amp;"*",'[2]REGISTROS SANITARIOS'!$D$1420:$E$1465,2,FALSE)</f>
        <v>SI</v>
      </c>
      <c r="AD1705" s="22" t="s">
        <v>1025</v>
      </c>
      <c r="AE1705" s="16">
        <v>46362</v>
      </c>
      <c r="AF1705" s="34" t="s">
        <v>73</v>
      </c>
      <c r="AG1705" s="24" t="s">
        <v>1049</v>
      </c>
      <c r="AH1705" s="18" t="s">
        <v>1049</v>
      </c>
      <c r="AI1705" s="18" t="s">
        <v>3173</v>
      </c>
      <c r="AJ1705" s="17">
        <v>31163</v>
      </c>
      <c r="AK1705" s="25">
        <v>32000</v>
      </c>
      <c r="AL1705" s="25">
        <v>44</v>
      </c>
      <c r="AM1705" s="35">
        <v>0</v>
      </c>
      <c r="AN1705" s="49">
        <f t="shared" si="266"/>
        <v>1408000</v>
      </c>
      <c r="AO1705" s="18"/>
      <c r="AP1705" s="15"/>
      <c r="AQ1705" s="43" t="str">
        <f t="shared" si="267"/>
        <v>MAYOR</v>
      </c>
      <c r="AR1705" s="44">
        <f t="shared" si="268"/>
        <v>1371172</v>
      </c>
      <c r="AS1705" s="44">
        <f t="shared" si="269"/>
        <v>1371172</v>
      </c>
      <c r="AT1705" s="44">
        <f t="shared" si="270"/>
        <v>1408000</v>
      </c>
      <c r="AU1705" s="44">
        <f t="shared" si="271"/>
        <v>1408000</v>
      </c>
      <c r="AV1705" s="45" t="b">
        <f t="shared" si="272"/>
        <v>1</v>
      </c>
      <c r="AW1705" s="45" t="b">
        <f t="shared" si="273"/>
        <v>0</v>
      </c>
      <c r="AX1705" s="45"/>
      <c r="AY1705" s="36" t="s">
        <v>8743</v>
      </c>
    </row>
    <row r="1706" spans="1:51" s="36" customFormat="1" ht="27.75" customHeight="1" x14ac:dyDescent="0.15">
      <c r="A1706" s="36" t="str">
        <f t="shared" si="265"/>
        <v>HUMMALAB SAS417040209</v>
      </c>
      <c r="B1706" s="36" t="b">
        <f>+A1706='[1]Anexo 9'!A1706</f>
        <v>1</v>
      </c>
      <c r="C1706" s="18">
        <v>811028717</v>
      </c>
      <c r="D1706" s="18" t="s">
        <v>1035</v>
      </c>
      <c r="E1706" s="15" t="s">
        <v>810</v>
      </c>
      <c r="F1706" s="15" t="s">
        <v>3167</v>
      </c>
      <c r="G1706" s="15">
        <f>+VLOOKUP(F1706,[3]Sheet1!$E$3:$G$74,3,FALSE)</f>
        <v>3</v>
      </c>
      <c r="H1706" s="15">
        <f>+VLOOKUP(D1706&amp;F1706,'TD para paquetes'!$E$3:$I$441,5,FALSE)</f>
        <v>3</v>
      </c>
      <c r="I1706" s="15" t="s">
        <v>1025</v>
      </c>
      <c r="J1706" s="15">
        <v>3</v>
      </c>
      <c r="K1706" s="15">
        <v>3</v>
      </c>
      <c r="L1706" s="15">
        <v>417040209</v>
      </c>
      <c r="M1706" s="15" t="s">
        <v>3174</v>
      </c>
      <c r="N1706" s="15" t="s">
        <v>820</v>
      </c>
      <c r="O1706" s="18" t="s">
        <v>3175</v>
      </c>
      <c r="P1706" s="22" t="s">
        <v>73</v>
      </c>
      <c r="Q1706" s="15" t="s">
        <v>3170</v>
      </c>
      <c r="R1706" s="18" t="s">
        <v>3170</v>
      </c>
      <c r="S1706" s="22" t="s">
        <v>73</v>
      </c>
      <c r="T1706" s="18" t="s">
        <v>3170</v>
      </c>
      <c r="U1706" s="18" t="s">
        <v>3170</v>
      </c>
      <c r="V1706" s="15"/>
      <c r="W1706" s="18" t="s">
        <v>3171</v>
      </c>
      <c r="X1706" s="18" t="s">
        <v>8785</v>
      </c>
      <c r="Y1706" s="15" t="s">
        <v>73</v>
      </c>
      <c r="Z1706" s="18" t="s">
        <v>3171</v>
      </c>
      <c r="AA1706" s="18" t="s">
        <v>71</v>
      </c>
      <c r="AB1706" s="18" t="s">
        <v>3172</v>
      </c>
      <c r="AC1706" s="67" t="str">
        <f>+VLOOKUP("*"&amp;L1706&amp;"*",'[2]REGISTROS SANITARIOS'!$D$1420:$E$1465,2,FALSE)</f>
        <v>SI</v>
      </c>
      <c r="AD1706" s="22" t="s">
        <v>1025</v>
      </c>
      <c r="AE1706" s="16">
        <v>46362</v>
      </c>
      <c r="AF1706" s="34" t="s">
        <v>73</v>
      </c>
      <c r="AG1706" s="24" t="s">
        <v>1049</v>
      </c>
      <c r="AH1706" s="18" t="s">
        <v>1049</v>
      </c>
      <c r="AI1706" s="18" t="s">
        <v>3173</v>
      </c>
      <c r="AJ1706" s="17">
        <v>21092.5</v>
      </c>
      <c r="AK1706" s="25">
        <v>22000</v>
      </c>
      <c r="AL1706" s="25">
        <v>30</v>
      </c>
      <c r="AM1706" s="35">
        <v>0</v>
      </c>
      <c r="AN1706" s="49">
        <f t="shared" si="266"/>
        <v>660000</v>
      </c>
      <c r="AO1706" s="18"/>
      <c r="AP1706" s="15"/>
      <c r="AQ1706" s="43" t="str">
        <f t="shared" si="267"/>
        <v>MAYOR</v>
      </c>
      <c r="AR1706" s="44">
        <f t="shared" si="268"/>
        <v>632775</v>
      </c>
      <c r="AS1706" s="44">
        <f t="shared" si="269"/>
        <v>632775</v>
      </c>
      <c r="AT1706" s="44">
        <f t="shared" si="270"/>
        <v>660000</v>
      </c>
      <c r="AU1706" s="44">
        <f t="shared" si="271"/>
        <v>660000</v>
      </c>
      <c r="AV1706" s="45" t="b">
        <f t="shared" si="272"/>
        <v>1</v>
      </c>
      <c r="AW1706" s="45" t="b">
        <f t="shared" si="273"/>
        <v>0</v>
      </c>
      <c r="AX1706" s="45"/>
      <c r="AY1706" s="36" t="s">
        <v>8743</v>
      </c>
    </row>
    <row r="1707" spans="1:51" s="36" customFormat="1" ht="27.75" customHeight="1" x14ac:dyDescent="0.15">
      <c r="A1707" s="36" t="str">
        <f t="shared" si="265"/>
        <v>HUMMALAB SAS417040609</v>
      </c>
      <c r="B1707" s="36" t="b">
        <f>+A1707='[1]Anexo 9'!A1707</f>
        <v>1</v>
      </c>
      <c r="C1707" s="18">
        <v>811028717</v>
      </c>
      <c r="D1707" s="18" t="s">
        <v>1035</v>
      </c>
      <c r="E1707" s="15" t="s">
        <v>810</v>
      </c>
      <c r="F1707" s="15" t="s">
        <v>3167</v>
      </c>
      <c r="G1707" s="15">
        <f>+VLOOKUP(F1707,[3]Sheet1!$E$3:$G$74,3,FALSE)</f>
        <v>3</v>
      </c>
      <c r="H1707" s="15">
        <f>+VLOOKUP(D1707&amp;F1707,'TD para paquetes'!$E$3:$I$441,5,FALSE)</f>
        <v>3</v>
      </c>
      <c r="I1707" s="15" t="s">
        <v>1025</v>
      </c>
      <c r="J1707" s="15">
        <v>3</v>
      </c>
      <c r="K1707" s="15">
        <v>3</v>
      </c>
      <c r="L1707" s="15">
        <v>417040609</v>
      </c>
      <c r="M1707" s="15" t="s">
        <v>3176</v>
      </c>
      <c r="N1707" s="15" t="s">
        <v>820</v>
      </c>
      <c r="O1707" s="18" t="s">
        <v>3177</v>
      </c>
      <c r="P1707" s="22" t="s">
        <v>73</v>
      </c>
      <c r="Q1707" s="15" t="s">
        <v>3170</v>
      </c>
      <c r="R1707" s="18" t="s">
        <v>3170</v>
      </c>
      <c r="S1707" s="22" t="s">
        <v>73</v>
      </c>
      <c r="T1707" s="18" t="s">
        <v>3170</v>
      </c>
      <c r="U1707" s="18" t="s">
        <v>3170</v>
      </c>
      <c r="V1707" s="15"/>
      <c r="W1707" s="18" t="s">
        <v>3171</v>
      </c>
      <c r="X1707" s="18" t="s">
        <v>8785</v>
      </c>
      <c r="Y1707" s="15" t="s">
        <v>73</v>
      </c>
      <c r="Z1707" s="18" t="s">
        <v>3171</v>
      </c>
      <c r="AA1707" s="18" t="s">
        <v>71</v>
      </c>
      <c r="AB1707" s="18" t="s">
        <v>3172</v>
      </c>
      <c r="AC1707" s="67" t="str">
        <f>+VLOOKUP("*"&amp;L1707&amp;"*",'[2]REGISTROS SANITARIOS'!$D$1420:$E$1465,2,FALSE)</f>
        <v>SI</v>
      </c>
      <c r="AD1707" s="22" t="s">
        <v>1025</v>
      </c>
      <c r="AE1707" s="16">
        <v>46362</v>
      </c>
      <c r="AF1707" s="34" t="s">
        <v>73</v>
      </c>
      <c r="AG1707" s="24" t="s">
        <v>1049</v>
      </c>
      <c r="AH1707" s="18" t="s">
        <v>1049</v>
      </c>
      <c r="AI1707" s="18" t="s">
        <v>3173</v>
      </c>
      <c r="AJ1707" s="17">
        <v>30250</v>
      </c>
      <c r="AK1707" s="25">
        <v>31000</v>
      </c>
      <c r="AL1707" s="25">
        <v>47</v>
      </c>
      <c r="AM1707" s="35">
        <v>0</v>
      </c>
      <c r="AN1707" s="49">
        <f t="shared" si="266"/>
        <v>1457000</v>
      </c>
      <c r="AO1707" s="18"/>
      <c r="AP1707" s="15"/>
      <c r="AQ1707" s="43" t="str">
        <f t="shared" si="267"/>
        <v>MAYOR</v>
      </c>
      <c r="AR1707" s="44">
        <f t="shared" si="268"/>
        <v>1421750</v>
      </c>
      <c r="AS1707" s="44">
        <f t="shared" si="269"/>
        <v>1421750</v>
      </c>
      <c r="AT1707" s="44">
        <f t="shared" si="270"/>
        <v>1457000</v>
      </c>
      <c r="AU1707" s="44">
        <f t="shared" si="271"/>
        <v>1457000</v>
      </c>
      <c r="AV1707" s="45" t="b">
        <f t="shared" si="272"/>
        <v>1</v>
      </c>
      <c r="AW1707" s="45" t="b">
        <f t="shared" si="273"/>
        <v>0</v>
      </c>
      <c r="AX1707" s="45"/>
      <c r="AY1707" s="36" t="s">
        <v>8743</v>
      </c>
    </row>
    <row r="1708" spans="1:51" s="36" customFormat="1" ht="27.75" customHeight="1" x14ac:dyDescent="0.15">
      <c r="A1708" s="36" t="str">
        <f t="shared" si="265"/>
        <v>HUMMALAB SAS417050202</v>
      </c>
      <c r="B1708" s="36" t="b">
        <f>+A1708='[1]Anexo 9'!A1708</f>
        <v>1</v>
      </c>
      <c r="C1708" s="18">
        <v>811028717</v>
      </c>
      <c r="D1708" s="18" t="s">
        <v>1035</v>
      </c>
      <c r="E1708" s="15" t="s">
        <v>810</v>
      </c>
      <c r="F1708" s="15" t="s">
        <v>62</v>
      </c>
      <c r="G1708" s="15" t="s">
        <v>3155</v>
      </c>
      <c r="H1708" s="15" t="s">
        <v>3155</v>
      </c>
      <c r="I1708" s="15" t="s">
        <v>3155</v>
      </c>
      <c r="J1708" s="15">
        <v>4</v>
      </c>
      <c r="K1708" s="15" t="s">
        <v>3155</v>
      </c>
      <c r="L1708" s="15">
        <v>417050202</v>
      </c>
      <c r="M1708" s="15" t="s">
        <v>3950</v>
      </c>
      <c r="N1708" s="15" t="s">
        <v>940</v>
      </c>
      <c r="O1708" s="18" t="s">
        <v>941</v>
      </c>
      <c r="P1708" s="22" t="s">
        <v>73</v>
      </c>
      <c r="Q1708" s="15" t="s">
        <v>943</v>
      </c>
      <c r="R1708" s="18" t="s">
        <v>943</v>
      </c>
      <c r="S1708" s="22" t="s">
        <v>73</v>
      </c>
      <c r="T1708" s="18" t="s">
        <v>943</v>
      </c>
      <c r="U1708" s="18" t="s">
        <v>943</v>
      </c>
      <c r="V1708" s="15"/>
      <c r="W1708" s="18" t="s">
        <v>3171</v>
      </c>
      <c r="X1708" s="18" t="s">
        <v>3171</v>
      </c>
      <c r="Y1708" s="15" t="s">
        <v>73</v>
      </c>
      <c r="Z1708" s="18" t="s">
        <v>3171</v>
      </c>
      <c r="AA1708" s="18" t="s">
        <v>71</v>
      </c>
      <c r="AB1708" s="18" t="s">
        <v>3212</v>
      </c>
      <c r="AC1708" s="67" t="str">
        <f>+VLOOKUP("*"&amp;L1708&amp;"*",'[2]REGISTROS SANITARIOS'!$D$1420:$E$1465,2,FALSE)</f>
        <v>SI</v>
      </c>
      <c r="AD1708" s="22" t="s">
        <v>1025</v>
      </c>
      <c r="AE1708" s="16">
        <v>46362</v>
      </c>
      <c r="AF1708" s="34" t="s">
        <v>73</v>
      </c>
      <c r="AG1708" s="24" t="s">
        <v>1049</v>
      </c>
      <c r="AH1708" s="18" t="s">
        <v>1049</v>
      </c>
      <c r="AI1708" s="18" t="s">
        <v>54</v>
      </c>
      <c r="AJ1708" s="17">
        <v>3.3</v>
      </c>
      <c r="AK1708" s="25">
        <v>3</v>
      </c>
      <c r="AL1708" s="25">
        <v>14399</v>
      </c>
      <c r="AM1708" s="35">
        <v>0</v>
      </c>
      <c r="AN1708" s="49">
        <f t="shared" si="266"/>
        <v>43197</v>
      </c>
      <c r="AO1708" s="18"/>
      <c r="AP1708" s="15"/>
      <c r="AQ1708" s="43" t="str">
        <f t="shared" si="267"/>
        <v>MENOR</v>
      </c>
      <c r="AR1708" s="44">
        <f t="shared" si="268"/>
        <v>47516.7</v>
      </c>
      <c r="AS1708" s="44">
        <f t="shared" si="269"/>
        <v>47516.7</v>
      </c>
      <c r="AT1708" s="44">
        <f t="shared" si="270"/>
        <v>43197</v>
      </c>
      <c r="AU1708" s="44">
        <f t="shared" si="271"/>
        <v>43197</v>
      </c>
      <c r="AV1708" s="45" t="b">
        <f t="shared" si="272"/>
        <v>1</v>
      </c>
      <c r="AW1708" s="45" t="b">
        <f t="shared" si="273"/>
        <v>0</v>
      </c>
      <c r="AX1708" s="45"/>
      <c r="AY1708" s="36" t="s">
        <v>8743</v>
      </c>
    </row>
    <row r="1709" spans="1:51" s="36" customFormat="1" ht="27.75" customHeight="1" x14ac:dyDescent="0.15">
      <c r="A1709" s="36" t="str">
        <f t="shared" si="265"/>
        <v>HUMMALAB SAS417050305</v>
      </c>
      <c r="B1709" s="36" t="b">
        <f>+A1709='[1]Anexo 9'!A1709</f>
        <v>1</v>
      </c>
      <c r="C1709" s="18">
        <v>811028717</v>
      </c>
      <c r="D1709" s="18" t="s">
        <v>1035</v>
      </c>
      <c r="E1709" s="15" t="s">
        <v>810</v>
      </c>
      <c r="F1709" s="15" t="s">
        <v>62</v>
      </c>
      <c r="G1709" s="15" t="s">
        <v>3155</v>
      </c>
      <c r="H1709" s="15" t="s">
        <v>3155</v>
      </c>
      <c r="I1709" s="15" t="s">
        <v>3155</v>
      </c>
      <c r="J1709" s="15">
        <v>3</v>
      </c>
      <c r="K1709" s="15" t="s">
        <v>3155</v>
      </c>
      <c r="L1709" s="15">
        <v>417050305</v>
      </c>
      <c r="M1709" s="15" t="s">
        <v>4684</v>
      </c>
      <c r="N1709" s="15" t="s">
        <v>940</v>
      </c>
      <c r="O1709" s="18" t="s">
        <v>4684</v>
      </c>
      <c r="P1709" s="22" t="s">
        <v>73</v>
      </c>
      <c r="Q1709" s="15" t="s">
        <v>93</v>
      </c>
      <c r="R1709" s="18" t="s">
        <v>93</v>
      </c>
      <c r="S1709" s="22" t="s">
        <v>73</v>
      </c>
      <c r="T1709" s="18" t="s">
        <v>93</v>
      </c>
      <c r="U1709" s="18" t="s">
        <v>93</v>
      </c>
      <c r="V1709" s="15"/>
      <c r="W1709" s="18" t="s">
        <v>3171</v>
      </c>
      <c r="X1709" s="18" t="s">
        <v>3171</v>
      </c>
      <c r="Y1709" s="15" t="s">
        <v>73</v>
      </c>
      <c r="Z1709" s="18" t="s">
        <v>3171</v>
      </c>
      <c r="AA1709" s="18" t="s">
        <v>71</v>
      </c>
      <c r="AB1709" s="18" t="s">
        <v>3212</v>
      </c>
      <c r="AC1709" s="67" t="str">
        <f>+VLOOKUP("*"&amp;L1709&amp;"*",'[2]REGISTROS SANITARIOS'!$D$1420:$E$1465,2,FALSE)</f>
        <v>SI</v>
      </c>
      <c r="AD1709" s="22" t="s">
        <v>1025</v>
      </c>
      <c r="AE1709" s="16">
        <v>46362</v>
      </c>
      <c r="AF1709" s="34" t="s">
        <v>73</v>
      </c>
      <c r="AG1709" s="24" t="s">
        <v>1049</v>
      </c>
      <c r="AH1709" s="18" t="s">
        <v>1049</v>
      </c>
      <c r="AI1709" s="18" t="s">
        <v>54</v>
      </c>
      <c r="AJ1709" s="17">
        <v>3.3</v>
      </c>
      <c r="AK1709" s="25">
        <v>3</v>
      </c>
      <c r="AL1709" s="25">
        <v>8932</v>
      </c>
      <c r="AM1709" s="35">
        <v>0</v>
      </c>
      <c r="AN1709" s="49">
        <f t="shared" si="266"/>
        <v>26796</v>
      </c>
      <c r="AO1709" s="18"/>
      <c r="AP1709" s="15"/>
      <c r="AQ1709" s="43" t="str">
        <f t="shared" si="267"/>
        <v>MENOR</v>
      </c>
      <c r="AR1709" s="44">
        <f t="shared" si="268"/>
        <v>29475.599999999999</v>
      </c>
      <c r="AS1709" s="44">
        <f t="shared" si="269"/>
        <v>29475.599999999999</v>
      </c>
      <c r="AT1709" s="44">
        <f t="shared" si="270"/>
        <v>26796</v>
      </c>
      <c r="AU1709" s="44">
        <f t="shared" si="271"/>
        <v>26796</v>
      </c>
      <c r="AV1709" s="45" t="b">
        <f t="shared" si="272"/>
        <v>1</v>
      </c>
      <c r="AW1709" s="45" t="b">
        <f t="shared" si="273"/>
        <v>0</v>
      </c>
      <c r="AX1709" s="45"/>
      <c r="AY1709" s="36" t="s">
        <v>8743</v>
      </c>
    </row>
    <row r="1710" spans="1:51" s="36" customFormat="1" ht="27.75" customHeight="1" x14ac:dyDescent="0.15">
      <c r="A1710" s="36" t="str">
        <f t="shared" si="265"/>
        <v>HUMMALAB SAS417050409</v>
      </c>
      <c r="B1710" s="36" t="b">
        <f>+A1710='[1]Anexo 9'!A1710</f>
        <v>1</v>
      </c>
      <c r="C1710" s="18">
        <v>811028717</v>
      </c>
      <c r="D1710" s="18" t="s">
        <v>1035</v>
      </c>
      <c r="E1710" s="15" t="s">
        <v>810</v>
      </c>
      <c r="F1710" s="15" t="s">
        <v>62</v>
      </c>
      <c r="G1710" s="15" t="s">
        <v>3155</v>
      </c>
      <c r="H1710" s="15" t="s">
        <v>3155</v>
      </c>
      <c r="I1710" s="15" t="s">
        <v>3155</v>
      </c>
      <c r="J1710" s="15">
        <v>3</v>
      </c>
      <c r="K1710" s="15" t="s">
        <v>3155</v>
      </c>
      <c r="L1710" s="15">
        <v>417050409</v>
      </c>
      <c r="M1710" s="15" t="s">
        <v>3213</v>
      </c>
      <c r="N1710" s="15" t="s">
        <v>820</v>
      </c>
      <c r="O1710" s="18" t="s">
        <v>3214</v>
      </c>
      <c r="P1710" s="22" t="s">
        <v>73</v>
      </c>
      <c r="Q1710" s="15" t="s">
        <v>3215</v>
      </c>
      <c r="R1710" s="18" t="s">
        <v>943</v>
      </c>
      <c r="S1710" s="22" t="b">
        <f>+R1710=Q1710</f>
        <v>0</v>
      </c>
      <c r="T1710" s="18" t="s">
        <v>943</v>
      </c>
      <c r="U1710" s="18" t="s">
        <v>943</v>
      </c>
      <c r="V1710" s="15"/>
      <c r="W1710" s="18" t="s">
        <v>3171</v>
      </c>
      <c r="X1710" s="18" t="s">
        <v>8785</v>
      </c>
      <c r="Y1710" s="15" t="s">
        <v>73</v>
      </c>
      <c r="Z1710" s="18" t="s">
        <v>3171</v>
      </c>
      <c r="AA1710" s="18" t="s">
        <v>71</v>
      </c>
      <c r="AB1710" s="18" t="s">
        <v>3210</v>
      </c>
      <c r="AC1710" s="67" t="str">
        <f>+VLOOKUP("*"&amp;L1710&amp;"*",'[2]REGISTROS SANITARIOS'!$D$1420:$E$1465,2,FALSE)</f>
        <v>SI</v>
      </c>
      <c r="AD1710" s="22" t="s">
        <v>1025</v>
      </c>
      <c r="AE1710" s="16">
        <v>46568</v>
      </c>
      <c r="AF1710" s="34" t="s">
        <v>73</v>
      </c>
      <c r="AG1710" s="24" t="s">
        <v>1049</v>
      </c>
      <c r="AH1710" s="18" t="s">
        <v>1049</v>
      </c>
      <c r="AI1710" s="18" t="s">
        <v>54</v>
      </c>
      <c r="AJ1710" s="17">
        <v>550</v>
      </c>
      <c r="AK1710" s="25">
        <v>600</v>
      </c>
      <c r="AL1710" s="25">
        <v>73</v>
      </c>
      <c r="AM1710" s="35">
        <v>0</v>
      </c>
      <c r="AN1710" s="49">
        <f t="shared" si="266"/>
        <v>43800</v>
      </c>
      <c r="AO1710" s="18"/>
      <c r="AP1710" s="15"/>
      <c r="AQ1710" s="43" t="str">
        <f t="shared" si="267"/>
        <v>MAYOR</v>
      </c>
      <c r="AR1710" s="44">
        <f t="shared" si="268"/>
        <v>40150</v>
      </c>
      <c r="AS1710" s="44">
        <f t="shared" si="269"/>
        <v>40150</v>
      </c>
      <c r="AT1710" s="44">
        <f t="shared" si="270"/>
        <v>43800</v>
      </c>
      <c r="AU1710" s="44">
        <f t="shared" si="271"/>
        <v>43800</v>
      </c>
      <c r="AV1710" s="45" t="b">
        <f t="shared" si="272"/>
        <v>1</v>
      </c>
      <c r="AW1710" s="45" t="b">
        <f t="shared" si="273"/>
        <v>0</v>
      </c>
      <c r="AX1710" s="45"/>
      <c r="AY1710" s="48" t="s">
        <v>8742</v>
      </c>
    </row>
    <row r="1711" spans="1:51" s="36" customFormat="1" ht="27.75" customHeight="1" x14ac:dyDescent="0.15">
      <c r="A1711" s="36" t="str">
        <f t="shared" si="265"/>
        <v>HUMMALAB SAS417050506</v>
      </c>
      <c r="B1711" s="36" t="b">
        <f>+A1711='[1]Anexo 9'!A1711</f>
        <v>1</v>
      </c>
      <c r="C1711" s="18">
        <v>811028717</v>
      </c>
      <c r="D1711" s="18" t="s">
        <v>1035</v>
      </c>
      <c r="E1711" s="15" t="s">
        <v>810</v>
      </c>
      <c r="F1711" s="15" t="s">
        <v>62</v>
      </c>
      <c r="G1711" s="15" t="s">
        <v>3155</v>
      </c>
      <c r="H1711" s="15" t="s">
        <v>3155</v>
      </c>
      <c r="I1711" s="15" t="s">
        <v>3155</v>
      </c>
      <c r="J1711" s="15">
        <v>3</v>
      </c>
      <c r="K1711" s="15" t="s">
        <v>3155</v>
      </c>
      <c r="L1711" s="15">
        <v>417050506</v>
      </c>
      <c r="M1711" s="15" t="s">
        <v>4686</v>
      </c>
      <c r="N1711" s="15" t="s">
        <v>940</v>
      </c>
      <c r="O1711" s="18" t="s">
        <v>4686</v>
      </c>
      <c r="P1711" s="22" t="s">
        <v>73</v>
      </c>
      <c r="Q1711" s="15" t="s">
        <v>93</v>
      </c>
      <c r="R1711" s="18" t="s">
        <v>8548</v>
      </c>
      <c r="S1711" s="22" t="b">
        <f>+R1711=Q1711</f>
        <v>0</v>
      </c>
      <c r="T1711" s="18" t="s">
        <v>8548</v>
      </c>
      <c r="U1711" s="18" t="s">
        <v>8548</v>
      </c>
      <c r="V1711" s="15"/>
      <c r="W1711" s="18" t="s">
        <v>3171</v>
      </c>
      <c r="X1711" s="18" t="s">
        <v>3171</v>
      </c>
      <c r="Y1711" s="15" t="s">
        <v>73</v>
      </c>
      <c r="Z1711" s="18" t="s">
        <v>3171</v>
      </c>
      <c r="AA1711" s="18" t="s">
        <v>71</v>
      </c>
      <c r="AB1711" s="18" t="s">
        <v>3210</v>
      </c>
      <c r="AC1711" s="67" t="str">
        <f>+VLOOKUP("*"&amp;L1711&amp;"*",'[2]REGISTROS SANITARIOS'!$D$1420:$E$1465,2,FALSE)</f>
        <v>SI</v>
      </c>
      <c r="AD1711" s="22" t="s">
        <v>1025</v>
      </c>
      <c r="AE1711" s="16">
        <v>46568</v>
      </c>
      <c r="AF1711" s="34" t="s">
        <v>73</v>
      </c>
      <c r="AG1711" s="24" t="s">
        <v>1049</v>
      </c>
      <c r="AH1711" s="18" t="s">
        <v>1049</v>
      </c>
      <c r="AI1711" s="18" t="s">
        <v>54</v>
      </c>
      <c r="AJ1711" s="17">
        <v>3.3</v>
      </c>
      <c r="AK1711" s="25">
        <v>3</v>
      </c>
      <c r="AL1711" s="25">
        <v>9086</v>
      </c>
      <c r="AM1711" s="35">
        <v>0</v>
      </c>
      <c r="AN1711" s="49">
        <f t="shared" si="266"/>
        <v>27258</v>
      </c>
      <c r="AO1711" s="18"/>
      <c r="AP1711" s="15"/>
      <c r="AQ1711" s="43" t="str">
        <f t="shared" si="267"/>
        <v>MENOR</v>
      </c>
      <c r="AR1711" s="44">
        <f t="shared" si="268"/>
        <v>29983.8</v>
      </c>
      <c r="AS1711" s="44">
        <f t="shared" si="269"/>
        <v>29983.8</v>
      </c>
      <c r="AT1711" s="44">
        <f t="shared" si="270"/>
        <v>27258</v>
      </c>
      <c r="AU1711" s="44">
        <f t="shared" si="271"/>
        <v>27258</v>
      </c>
      <c r="AV1711" s="45" t="b">
        <f t="shared" si="272"/>
        <v>1</v>
      </c>
      <c r="AW1711" s="45" t="b">
        <f t="shared" si="273"/>
        <v>0</v>
      </c>
      <c r="AX1711" s="45"/>
      <c r="AY1711" s="48" t="s">
        <v>8742</v>
      </c>
    </row>
    <row r="1712" spans="1:51" s="36" customFormat="1" ht="27.75" customHeight="1" x14ac:dyDescent="0.15">
      <c r="A1712" s="36" t="str">
        <f t="shared" si="265"/>
        <v>HUMMALAB SAS417050507</v>
      </c>
      <c r="B1712" s="36" t="b">
        <f>+A1712='[1]Anexo 9'!A1712</f>
        <v>1</v>
      </c>
      <c r="C1712" s="18">
        <v>811028717</v>
      </c>
      <c r="D1712" s="18" t="s">
        <v>1035</v>
      </c>
      <c r="E1712" s="15" t="s">
        <v>810</v>
      </c>
      <c r="F1712" s="15" t="s">
        <v>62</v>
      </c>
      <c r="G1712" s="15" t="s">
        <v>3155</v>
      </c>
      <c r="H1712" s="15" t="s">
        <v>3155</v>
      </c>
      <c r="I1712" s="15" t="s">
        <v>3155</v>
      </c>
      <c r="J1712" s="15">
        <v>3</v>
      </c>
      <c r="K1712" s="15" t="s">
        <v>3155</v>
      </c>
      <c r="L1712" s="15">
        <v>417050507</v>
      </c>
      <c r="M1712" s="15" t="s">
        <v>4688</v>
      </c>
      <c r="N1712" s="15" t="s">
        <v>940</v>
      </c>
      <c r="O1712" s="18" t="s">
        <v>4688</v>
      </c>
      <c r="P1712" s="22" t="s">
        <v>73</v>
      </c>
      <c r="Q1712" s="15" t="s">
        <v>93</v>
      </c>
      <c r="R1712" s="18" t="s">
        <v>8548</v>
      </c>
      <c r="S1712" s="22" t="b">
        <f>+R1712=Q1712</f>
        <v>0</v>
      </c>
      <c r="T1712" s="18" t="s">
        <v>8548</v>
      </c>
      <c r="U1712" s="18" t="s">
        <v>8548</v>
      </c>
      <c r="V1712" s="15"/>
      <c r="W1712" s="18" t="s">
        <v>3171</v>
      </c>
      <c r="X1712" s="18" t="s">
        <v>3171</v>
      </c>
      <c r="Y1712" s="15" t="s">
        <v>73</v>
      </c>
      <c r="Z1712" s="18" t="s">
        <v>3171</v>
      </c>
      <c r="AA1712" s="18" t="s">
        <v>71</v>
      </c>
      <c r="AB1712" s="18" t="s">
        <v>3210</v>
      </c>
      <c r="AC1712" s="67" t="str">
        <f>+VLOOKUP("*"&amp;L1712&amp;"*",'[2]REGISTROS SANITARIOS'!$D$1420:$E$1465,2,FALSE)</f>
        <v>SI</v>
      </c>
      <c r="AD1712" s="22" t="s">
        <v>1025</v>
      </c>
      <c r="AE1712" s="16">
        <v>46568</v>
      </c>
      <c r="AF1712" s="34" t="s">
        <v>73</v>
      </c>
      <c r="AG1712" s="24" t="s">
        <v>1049</v>
      </c>
      <c r="AH1712" s="18" t="s">
        <v>1049</v>
      </c>
      <c r="AI1712" s="18" t="s">
        <v>54</v>
      </c>
      <c r="AJ1712" s="17">
        <v>3.3</v>
      </c>
      <c r="AK1712" s="25">
        <v>3</v>
      </c>
      <c r="AL1712" s="25">
        <v>7469</v>
      </c>
      <c r="AM1712" s="35">
        <v>0</v>
      </c>
      <c r="AN1712" s="49">
        <f t="shared" si="266"/>
        <v>22407</v>
      </c>
      <c r="AO1712" s="18"/>
      <c r="AP1712" s="15"/>
      <c r="AQ1712" s="43" t="str">
        <f t="shared" si="267"/>
        <v>MENOR</v>
      </c>
      <c r="AR1712" s="44">
        <f t="shared" si="268"/>
        <v>24647.699999999997</v>
      </c>
      <c r="AS1712" s="44">
        <f t="shared" si="269"/>
        <v>24647.699999999997</v>
      </c>
      <c r="AT1712" s="44">
        <f t="shared" si="270"/>
        <v>22407</v>
      </c>
      <c r="AU1712" s="44">
        <f t="shared" si="271"/>
        <v>22407</v>
      </c>
      <c r="AV1712" s="45" t="b">
        <f t="shared" si="272"/>
        <v>1</v>
      </c>
      <c r="AW1712" s="45" t="b">
        <f t="shared" si="273"/>
        <v>0</v>
      </c>
      <c r="AX1712" s="45"/>
      <c r="AY1712" s="48" t="s">
        <v>8742</v>
      </c>
    </row>
    <row r="1713" spans="1:51" s="36" customFormat="1" ht="27.75" customHeight="1" x14ac:dyDescent="0.15">
      <c r="A1713" s="36" t="str">
        <f t="shared" si="265"/>
        <v>HUMMALAB SAS418000109</v>
      </c>
      <c r="B1713" s="36" t="b">
        <f>+A1713='[1]Anexo 9'!A1713</f>
        <v>1</v>
      </c>
      <c r="C1713" s="18">
        <v>811028717</v>
      </c>
      <c r="D1713" s="18" t="s">
        <v>1035</v>
      </c>
      <c r="E1713" s="15" t="s">
        <v>810</v>
      </c>
      <c r="F1713" s="15" t="s">
        <v>62</v>
      </c>
      <c r="G1713" s="15" t="s">
        <v>3155</v>
      </c>
      <c r="H1713" s="15" t="s">
        <v>3155</v>
      </c>
      <c r="I1713" s="15" t="s">
        <v>3155</v>
      </c>
      <c r="J1713" s="15">
        <v>2</v>
      </c>
      <c r="K1713" s="15" t="s">
        <v>3155</v>
      </c>
      <c r="L1713" s="15">
        <v>418000109</v>
      </c>
      <c r="M1713" s="15" t="s">
        <v>8363</v>
      </c>
      <c r="N1713" s="15" t="s">
        <v>101</v>
      </c>
      <c r="O1713" s="18" t="s">
        <v>3216</v>
      </c>
      <c r="P1713" s="22" t="s">
        <v>73</v>
      </c>
      <c r="Q1713" s="15" t="s">
        <v>3170</v>
      </c>
      <c r="R1713" s="18" t="s">
        <v>3170</v>
      </c>
      <c r="S1713" s="22" t="s">
        <v>73</v>
      </c>
      <c r="T1713" s="18" t="s">
        <v>3170</v>
      </c>
      <c r="U1713" s="18" t="s">
        <v>3170</v>
      </c>
      <c r="V1713" s="15"/>
      <c r="W1713" s="18" t="s">
        <v>3171</v>
      </c>
      <c r="X1713" s="18" t="s">
        <v>8785</v>
      </c>
      <c r="Y1713" s="15" t="s">
        <v>73</v>
      </c>
      <c r="Z1713" s="18" t="s">
        <v>3171</v>
      </c>
      <c r="AA1713" s="18" t="s">
        <v>71</v>
      </c>
      <c r="AB1713" s="18" t="s">
        <v>1049</v>
      </c>
      <c r="AC1713" s="67" t="e">
        <f>+VLOOKUP("*"&amp;L1713&amp;"*",'[2]REGISTROS SANITARIOS'!$D$1420:$E$1465,2,FALSE)</f>
        <v>#N/A</v>
      </c>
      <c r="AD1713" s="22" t="s">
        <v>44</v>
      </c>
      <c r="AE1713" s="16" t="s">
        <v>1049</v>
      </c>
      <c r="AF1713" s="34" t="s">
        <v>8814</v>
      </c>
      <c r="AG1713" s="24" t="s">
        <v>1049</v>
      </c>
      <c r="AH1713" s="18" t="s">
        <v>1049</v>
      </c>
      <c r="AI1713" s="18" t="s">
        <v>1049</v>
      </c>
      <c r="AJ1713" s="17">
        <v>70598</v>
      </c>
      <c r="AK1713" s="25">
        <v>90000</v>
      </c>
      <c r="AL1713" s="25">
        <v>20</v>
      </c>
      <c r="AM1713" s="35">
        <v>0.19</v>
      </c>
      <c r="AN1713" s="19"/>
      <c r="AO1713" s="18"/>
      <c r="AP1713" s="15"/>
      <c r="AQ1713" s="43" t="str">
        <f t="shared" si="267"/>
        <v>MAYOR</v>
      </c>
      <c r="AR1713" s="44">
        <f t="shared" si="268"/>
        <v>1680232.4</v>
      </c>
      <c r="AS1713" s="44">
        <f t="shared" si="269"/>
        <v>1411960</v>
      </c>
      <c r="AT1713" s="44">
        <f t="shared" si="270"/>
        <v>1800000</v>
      </c>
      <c r="AU1713" s="44">
        <f t="shared" si="271"/>
        <v>2141999.9999999995</v>
      </c>
      <c r="AV1713" s="45" t="b">
        <f t="shared" si="272"/>
        <v>0</v>
      </c>
      <c r="AW1713" s="45" t="b">
        <f t="shared" si="273"/>
        <v>0</v>
      </c>
      <c r="AX1713" s="45" t="s">
        <v>8735</v>
      </c>
      <c r="AY1713" s="36" t="s">
        <v>8744</v>
      </c>
    </row>
    <row r="1714" spans="1:51" s="36" customFormat="1" ht="27.75" customHeight="1" x14ac:dyDescent="0.15">
      <c r="A1714" s="36" t="str">
        <f t="shared" si="265"/>
        <v>HUMMALAB SAS420000103</v>
      </c>
      <c r="B1714" s="36" t="b">
        <f>+A1714='[1]Anexo 9'!A1714</f>
        <v>1</v>
      </c>
      <c r="C1714" s="18">
        <v>811028717</v>
      </c>
      <c r="D1714" s="18" t="s">
        <v>1035</v>
      </c>
      <c r="E1714" s="15" t="s">
        <v>810</v>
      </c>
      <c r="F1714" s="15" t="s">
        <v>62</v>
      </c>
      <c r="G1714" s="15" t="s">
        <v>3155</v>
      </c>
      <c r="H1714" s="15" t="s">
        <v>3155</v>
      </c>
      <c r="I1714" s="15" t="s">
        <v>3155</v>
      </c>
      <c r="J1714" s="15">
        <v>4</v>
      </c>
      <c r="K1714" s="15" t="s">
        <v>3155</v>
      </c>
      <c r="L1714" s="15">
        <v>420000103</v>
      </c>
      <c r="M1714" s="15" t="s">
        <v>945</v>
      </c>
      <c r="N1714" s="15" t="s">
        <v>247</v>
      </c>
      <c r="O1714" s="18" t="s">
        <v>945</v>
      </c>
      <c r="P1714" s="22" t="s">
        <v>73</v>
      </c>
      <c r="Q1714" s="15" t="s">
        <v>114</v>
      </c>
      <c r="R1714" s="18" t="s">
        <v>114</v>
      </c>
      <c r="S1714" s="22" t="s">
        <v>73</v>
      </c>
      <c r="T1714" s="18" t="s">
        <v>114</v>
      </c>
      <c r="U1714" s="18" t="s">
        <v>114</v>
      </c>
      <c r="V1714" s="15" t="s">
        <v>947</v>
      </c>
      <c r="W1714" s="18" t="s">
        <v>870</v>
      </c>
      <c r="X1714" s="18"/>
      <c r="Y1714" s="15" t="s">
        <v>73</v>
      </c>
      <c r="Z1714" s="18" t="s">
        <v>870</v>
      </c>
      <c r="AA1714" s="18" t="s">
        <v>119</v>
      </c>
      <c r="AB1714" s="18" t="s">
        <v>1049</v>
      </c>
      <c r="AC1714" s="67" t="e">
        <f>+VLOOKUP("*"&amp;L1714&amp;"*",'[2]REGISTROS SANITARIOS'!$D$1420:$E$1465,2,FALSE)</f>
        <v>#N/A</v>
      </c>
      <c r="AD1714" s="22" t="s">
        <v>44</v>
      </c>
      <c r="AE1714" s="16" t="s">
        <v>1049</v>
      </c>
      <c r="AF1714" s="34" t="s">
        <v>8814</v>
      </c>
      <c r="AG1714" s="24" t="s">
        <v>1049</v>
      </c>
      <c r="AH1714" s="18" t="s">
        <v>1049</v>
      </c>
      <c r="AI1714" s="18" t="s">
        <v>1049</v>
      </c>
      <c r="AJ1714" s="17">
        <v>5.5</v>
      </c>
      <c r="AK1714" s="25">
        <v>6</v>
      </c>
      <c r="AL1714" s="25">
        <v>23993</v>
      </c>
      <c r="AM1714" s="35">
        <v>0.19</v>
      </c>
      <c r="AN1714" s="19">
        <v>171310.02</v>
      </c>
      <c r="AO1714" s="18"/>
      <c r="AP1714" s="15"/>
      <c r="AQ1714" s="43" t="str">
        <f t="shared" si="267"/>
        <v>MAYOR</v>
      </c>
      <c r="AR1714" s="44">
        <f t="shared" si="268"/>
        <v>157034.185</v>
      </c>
      <c r="AS1714" s="44">
        <f t="shared" si="269"/>
        <v>131961.5</v>
      </c>
      <c r="AT1714" s="44">
        <f t="shared" si="270"/>
        <v>143958</v>
      </c>
      <c r="AU1714" s="44">
        <f t="shared" si="271"/>
        <v>171310.02</v>
      </c>
      <c r="AV1714" s="45" t="b">
        <f t="shared" si="272"/>
        <v>1</v>
      </c>
      <c r="AW1714" s="45" t="b">
        <f t="shared" si="273"/>
        <v>0</v>
      </c>
      <c r="AX1714" s="45"/>
    </row>
    <row r="1715" spans="1:51" s="36" customFormat="1" ht="27.75" customHeight="1" x14ac:dyDescent="0.15">
      <c r="A1715" s="36" t="str">
        <f t="shared" si="265"/>
        <v>HUMMALAB SAS421003616</v>
      </c>
      <c r="B1715" s="36" t="b">
        <f>+A1715='[1]Anexo 9'!A1715</f>
        <v>1</v>
      </c>
      <c r="C1715" s="18">
        <v>811028717</v>
      </c>
      <c r="D1715" s="18" t="s">
        <v>1035</v>
      </c>
      <c r="E1715" s="15" t="s">
        <v>810</v>
      </c>
      <c r="F1715" s="15" t="s">
        <v>62</v>
      </c>
      <c r="G1715" s="15" t="s">
        <v>3155</v>
      </c>
      <c r="H1715" s="15" t="s">
        <v>3155</v>
      </c>
      <c r="I1715" s="15" t="s">
        <v>3155</v>
      </c>
      <c r="J1715" s="15">
        <v>5</v>
      </c>
      <c r="K1715" s="15" t="s">
        <v>3155</v>
      </c>
      <c r="L1715" s="15">
        <v>421003616</v>
      </c>
      <c r="M1715" s="15" t="s">
        <v>3951</v>
      </c>
      <c r="N1715" s="15" t="s">
        <v>101</v>
      </c>
      <c r="O1715" s="18" t="s">
        <v>8364</v>
      </c>
      <c r="P1715" s="22" t="s">
        <v>3841</v>
      </c>
      <c r="Q1715" s="15" t="s">
        <v>949</v>
      </c>
      <c r="R1715" s="18" t="s">
        <v>949</v>
      </c>
      <c r="S1715" s="22" t="s">
        <v>73</v>
      </c>
      <c r="T1715" s="18" t="s">
        <v>949</v>
      </c>
      <c r="U1715" s="18" t="s">
        <v>949</v>
      </c>
      <c r="V1715" s="15" t="s">
        <v>6112</v>
      </c>
      <c r="W1715" s="18" t="s">
        <v>843</v>
      </c>
      <c r="X1715" s="18"/>
      <c r="Y1715" s="15" t="s">
        <v>73</v>
      </c>
      <c r="Z1715" s="18" t="s">
        <v>843</v>
      </c>
      <c r="AA1715" s="18" t="s">
        <v>1486</v>
      </c>
      <c r="AB1715" s="18" t="s">
        <v>1049</v>
      </c>
      <c r="AC1715" s="67" t="e">
        <f>+VLOOKUP("*"&amp;L1715&amp;"*",'[2]REGISTROS SANITARIOS'!$D$1420:$E$1465,2,FALSE)</f>
        <v>#N/A</v>
      </c>
      <c r="AD1715" s="22" t="s">
        <v>44</v>
      </c>
      <c r="AE1715" s="16" t="s">
        <v>1049</v>
      </c>
      <c r="AF1715" s="34" t="s">
        <v>8814</v>
      </c>
      <c r="AG1715" s="24" t="s">
        <v>1049</v>
      </c>
      <c r="AH1715" s="18" t="s">
        <v>1049</v>
      </c>
      <c r="AI1715" s="18" t="s">
        <v>1049</v>
      </c>
      <c r="AJ1715" s="17">
        <v>1650</v>
      </c>
      <c r="AK1715" s="25">
        <v>2000</v>
      </c>
      <c r="AL1715" s="25">
        <v>496</v>
      </c>
      <c r="AM1715" s="35">
        <v>0.19</v>
      </c>
      <c r="AN1715" s="19">
        <v>1180480</v>
      </c>
      <c r="AO1715" s="18"/>
      <c r="AP1715" s="15"/>
      <c r="AQ1715" s="43" t="str">
        <f t="shared" si="267"/>
        <v>MAYOR</v>
      </c>
      <c r="AR1715" s="44">
        <f t="shared" si="268"/>
        <v>973896</v>
      </c>
      <c r="AS1715" s="44">
        <f t="shared" si="269"/>
        <v>818400</v>
      </c>
      <c r="AT1715" s="44">
        <f t="shared" si="270"/>
        <v>992000</v>
      </c>
      <c r="AU1715" s="44">
        <f t="shared" si="271"/>
        <v>1180480</v>
      </c>
      <c r="AV1715" s="45" t="b">
        <f t="shared" si="272"/>
        <v>1</v>
      </c>
      <c r="AW1715" s="45" t="b">
        <f t="shared" si="273"/>
        <v>0</v>
      </c>
      <c r="AX1715" s="45"/>
      <c r="AY1715" s="36" t="s">
        <v>8743</v>
      </c>
    </row>
    <row r="1716" spans="1:51" s="36" customFormat="1" ht="27.75" customHeight="1" x14ac:dyDescent="0.15">
      <c r="A1716" s="36" t="str">
        <f t="shared" si="265"/>
        <v>HUMMALAB SAS421003615</v>
      </c>
      <c r="B1716" s="36" t="b">
        <f>+A1716='[1]Anexo 9'!A1716</f>
        <v>1</v>
      </c>
      <c r="C1716" s="18">
        <v>811028717</v>
      </c>
      <c r="D1716" s="18" t="s">
        <v>1035</v>
      </c>
      <c r="E1716" s="15" t="s">
        <v>810</v>
      </c>
      <c r="F1716" s="15" t="s">
        <v>62</v>
      </c>
      <c r="G1716" s="15" t="s">
        <v>3155</v>
      </c>
      <c r="H1716" s="15" t="s">
        <v>3155</v>
      </c>
      <c r="I1716" s="15" t="s">
        <v>3155</v>
      </c>
      <c r="J1716" s="15">
        <v>3</v>
      </c>
      <c r="K1716" s="15" t="s">
        <v>3155</v>
      </c>
      <c r="L1716" s="15">
        <v>421003615</v>
      </c>
      <c r="M1716" s="15" t="s">
        <v>4087</v>
      </c>
      <c r="N1716" s="15" t="s">
        <v>101</v>
      </c>
      <c r="O1716" s="18" t="s">
        <v>4087</v>
      </c>
      <c r="P1716" s="22" t="s">
        <v>73</v>
      </c>
      <c r="Q1716" s="15" t="s">
        <v>406</v>
      </c>
      <c r="R1716" s="18" t="s">
        <v>8549</v>
      </c>
      <c r="S1716" s="22" t="b">
        <f>+R1716=Q1716</f>
        <v>0</v>
      </c>
      <c r="T1716" s="18" t="s">
        <v>8549</v>
      </c>
      <c r="U1716" s="18" t="s">
        <v>3205</v>
      </c>
      <c r="V1716" s="15"/>
      <c r="W1716" s="18" t="s">
        <v>3205</v>
      </c>
      <c r="X1716" s="18"/>
      <c r="Y1716" s="15" t="s">
        <v>73</v>
      </c>
      <c r="Z1716" s="18" t="s">
        <v>3206</v>
      </c>
      <c r="AA1716" s="18" t="s">
        <v>119</v>
      </c>
      <c r="AB1716" s="18" t="s">
        <v>1049</v>
      </c>
      <c r="AC1716" s="67" t="e">
        <f>+VLOOKUP("*"&amp;L1716&amp;"*",'[2]REGISTROS SANITARIOS'!$D$1420:$E$1465,2,FALSE)</f>
        <v>#N/A</v>
      </c>
      <c r="AD1716" s="22" t="s">
        <v>44</v>
      </c>
      <c r="AE1716" s="16" t="s">
        <v>1049</v>
      </c>
      <c r="AF1716" s="34" t="s">
        <v>8814</v>
      </c>
      <c r="AG1716" s="24" t="s">
        <v>1049</v>
      </c>
      <c r="AH1716" s="18" t="s">
        <v>1049</v>
      </c>
      <c r="AI1716" s="18" t="s">
        <v>1049</v>
      </c>
      <c r="AJ1716" s="17">
        <v>3300</v>
      </c>
      <c r="AK1716" s="25">
        <v>3500</v>
      </c>
      <c r="AL1716" s="25">
        <v>74</v>
      </c>
      <c r="AM1716" s="35">
        <v>0.19</v>
      </c>
      <c r="AN1716" s="19">
        <v>308210</v>
      </c>
      <c r="AO1716" s="18"/>
      <c r="AP1716" s="15"/>
      <c r="AQ1716" s="43" t="str">
        <f t="shared" si="267"/>
        <v>MAYOR</v>
      </c>
      <c r="AR1716" s="44">
        <f t="shared" si="268"/>
        <v>290598</v>
      </c>
      <c r="AS1716" s="44">
        <f t="shared" si="269"/>
        <v>244200</v>
      </c>
      <c r="AT1716" s="44">
        <f t="shared" si="270"/>
        <v>259000</v>
      </c>
      <c r="AU1716" s="44">
        <f t="shared" si="271"/>
        <v>308210</v>
      </c>
      <c r="AV1716" s="45" t="b">
        <f t="shared" si="272"/>
        <v>1</v>
      </c>
      <c r="AW1716" s="45" t="b">
        <f t="shared" si="273"/>
        <v>0</v>
      </c>
      <c r="AX1716" s="45"/>
      <c r="AY1716" s="48" t="s">
        <v>8742</v>
      </c>
    </row>
    <row r="1717" spans="1:51" s="36" customFormat="1" ht="27.75" customHeight="1" x14ac:dyDescent="0.15">
      <c r="A1717" s="36" t="str">
        <f t="shared" si="265"/>
        <v>HUMMALAB SAS416003910</v>
      </c>
      <c r="B1717" s="36" t="b">
        <f>+A1717='[1]Anexo 9'!A1717</f>
        <v>1</v>
      </c>
      <c r="C1717" s="18">
        <v>811028717</v>
      </c>
      <c r="D1717" s="18" t="s">
        <v>1035</v>
      </c>
      <c r="E1717" s="15" t="s">
        <v>810</v>
      </c>
      <c r="F1717" s="15" t="s">
        <v>62</v>
      </c>
      <c r="G1717" s="15" t="s">
        <v>3155</v>
      </c>
      <c r="H1717" s="15" t="s">
        <v>3155</v>
      </c>
      <c r="I1717" s="15" t="s">
        <v>3155</v>
      </c>
      <c r="J1717" s="15">
        <v>4</v>
      </c>
      <c r="K1717" s="15" t="s">
        <v>3155</v>
      </c>
      <c r="L1717" s="15">
        <v>416003910</v>
      </c>
      <c r="M1717" s="15" t="s">
        <v>3953</v>
      </c>
      <c r="N1717" s="15" t="s">
        <v>820</v>
      </c>
      <c r="O1717" s="18" t="s">
        <v>934</v>
      </c>
      <c r="P1717" s="22" t="s">
        <v>73</v>
      </c>
      <c r="Q1717" s="15" t="s">
        <v>936</v>
      </c>
      <c r="R1717" s="18" t="s">
        <v>8550</v>
      </c>
      <c r="S1717" s="22" t="b">
        <f>+R1717=Q1717</f>
        <v>0</v>
      </c>
      <c r="T1717" s="18" t="s">
        <v>8550</v>
      </c>
      <c r="U1717" s="18" t="s">
        <v>8550</v>
      </c>
      <c r="V1717" s="15"/>
      <c r="W1717" s="18" t="s">
        <v>3171</v>
      </c>
      <c r="X1717" s="18" t="s">
        <v>8785</v>
      </c>
      <c r="Y1717" s="15" t="s">
        <v>73</v>
      </c>
      <c r="Z1717" s="18" t="s">
        <v>3171</v>
      </c>
      <c r="AA1717" s="18" t="s">
        <v>71</v>
      </c>
      <c r="AB1717" s="18" t="s">
        <v>3210</v>
      </c>
      <c r="AC1717" s="67" t="str">
        <f>+VLOOKUP("*"&amp;L1717&amp;"*",'[2]REGISTROS SANITARIOS'!$D$1420:$E$1465,2,FALSE)</f>
        <v>SI</v>
      </c>
      <c r="AD1717" s="22" t="s">
        <v>1025</v>
      </c>
      <c r="AE1717" s="16">
        <v>46568</v>
      </c>
      <c r="AF1717" s="34" t="s">
        <v>73</v>
      </c>
      <c r="AG1717" s="24" t="s">
        <v>1049</v>
      </c>
      <c r="AH1717" s="18" t="s">
        <v>1049</v>
      </c>
      <c r="AI1717" s="18" t="s">
        <v>1049</v>
      </c>
      <c r="AJ1717" s="17">
        <v>1100</v>
      </c>
      <c r="AK1717" s="25">
        <v>1100</v>
      </c>
      <c r="AL1717" s="25">
        <v>80</v>
      </c>
      <c r="AM1717" s="35">
        <v>0.19</v>
      </c>
      <c r="AN1717" s="19">
        <v>104720</v>
      </c>
      <c r="AO1717" s="18"/>
      <c r="AP1717" s="15"/>
      <c r="AQ1717" s="43" t="str">
        <f t="shared" si="267"/>
        <v>SI</v>
      </c>
      <c r="AR1717" s="44">
        <f t="shared" si="268"/>
        <v>104719.99999999999</v>
      </c>
      <c r="AS1717" s="44">
        <f t="shared" si="269"/>
        <v>88000</v>
      </c>
      <c r="AT1717" s="44">
        <f t="shared" si="270"/>
        <v>88000</v>
      </c>
      <c r="AU1717" s="44">
        <f t="shared" si="271"/>
        <v>104719.99999999999</v>
      </c>
      <c r="AV1717" s="45" t="b">
        <f t="shared" si="272"/>
        <v>1</v>
      </c>
      <c r="AW1717" s="45" t="b">
        <f t="shared" si="273"/>
        <v>0</v>
      </c>
      <c r="AX1717" s="45"/>
      <c r="AY1717" s="36" t="s">
        <v>8743</v>
      </c>
    </row>
    <row r="1718" spans="1:51" s="36" customFormat="1" ht="27.75" customHeight="1" x14ac:dyDescent="0.15">
      <c r="A1718" s="36" t="str">
        <f t="shared" si="265"/>
        <v>HUMMALAB SAS416003940</v>
      </c>
      <c r="B1718" s="36" t="b">
        <f>+A1718='[1]Anexo 9'!A1718</f>
        <v>1</v>
      </c>
      <c r="C1718" s="18">
        <v>811028717</v>
      </c>
      <c r="D1718" s="18" t="s">
        <v>1035</v>
      </c>
      <c r="E1718" s="15" t="s">
        <v>810</v>
      </c>
      <c r="F1718" s="15" t="s">
        <v>62</v>
      </c>
      <c r="G1718" s="15" t="s">
        <v>3155</v>
      </c>
      <c r="H1718" s="15" t="s">
        <v>3155</v>
      </c>
      <c r="I1718" s="15" t="s">
        <v>3155</v>
      </c>
      <c r="J1718" s="15">
        <v>3</v>
      </c>
      <c r="K1718" s="15" t="s">
        <v>3155</v>
      </c>
      <c r="L1718" s="15">
        <v>416003940</v>
      </c>
      <c r="M1718" s="15" t="s">
        <v>4691</v>
      </c>
      <c r="N1718" s="15" t="s">
        <v>820</v>
      </c>
      <c r="O1718" s="18" t="s">
        <v>3124</v>
      </c>
      <c r="P1718" s="22" t="s">
        <v>73</v>
      </c>
      <c r="Q1718" s="15" t="s">
        <v>936</v>
      </c>
      <c r="R1718" s="18" t="s">
        <v>8550</v>
      </c>
      <c r="S1718" s="22" t="b">
        <f>+R1718=Q1718</f>
        <v>0</v>
      </c>
      <c r="T1718" s="18" t="s">
        <v>8550</v>
      </c>
      <c r="U1718" s="18" t="s">
        <v>8550</v>
      </c>
      <c r="V1718" s="15"/>
      <c r="W1718" s="18" t="s">
        <v>3171</v>
      </c>
      <c r="X1718" s="18" t="s">
        <v>8785</v>
      </c>
      <c r="Y1718" s="15" t="s">
        <v>73</v>
      </c>
      <c r="Z1718" s="18" t="s">
        <v>3171</v>
      </c>
      <c r="AA1718" s="18" t="s">
        <v>71</v>
      </c>
      <c r="AB1718" s="18" t="s">
        <v>3210</v>
      </c>
      <c r="AC1718" s="67" t="str">
        <f>+VLOOKUP("*"&amp;L1718&amp;"*",'[2]REGISTROS SANITARIOS'!$D$1420:$E$1465,2,FALSE)</f>
        <v>SI</v>
      </c>
      <c r="AD1718" s="22" t="s">
        <v>1025</v>
      </c>
      <c r="AE1718" s="16">
        <v>46568</v>
      </c>
      <c r="AF1718" s="34" t="s">
        <v>73</v>
      </c>
      <c r="AG1718" s="24" t="s">
        <v>1049</v>
      </c>
      <c r="AH1718" s="18" t="s">
        <v>1049</v>
      </c>
      <c r="AI1718" s="18" t="s">
        <v>54</v>
      </c>
      <c r="AJ1718" s="17">
        <v>1100</v>
      </c>
      <c r="AK1718" s="25">
        <v>1100</v>
      </c>
      <c r="AL1718" s="25">
        <v>196</v>
      </c>
      <c r="AM1718" s="35">
        <v>0.19</v>
      </c>
      <c r="AN1718" s="19">
        <v>256564</v>
      </c>
      <c r="AO1718" s="18"/>
      <c r="AP1718" s="15"/>
      <c r="AQ1718" s="43" t="str">
        <f t="shared" si="267"/>
        <v>SI</v>
      </c>
      <c r="AR1718" s="44">
        <f t="shared" si="268"/>
        <v>256563.99999999997</v>
      </c>
      <c r="AS1718" s="44">
        <f t="shared" si="269"/>
        <v>215600</v>
      </c>
      <c r="AT1718" s="44">
        <f t="shared" si="270"/>
        <v>215600</v>
      </c>
      <c r="AU1718" s="44">
        <f t="shared" si="271"/>
        <v>256563.99999999997</v>
      </c>
      <c r="AV1718" s="45" t="b">
        <f t="shared" si="272"/>
        <v>1</v>
      </c>
      <c r="AW1718" s="45" t="b">
        <f t="shared" si="273"/>
        <v>0</v>
      </c>
      <c r="AX1718" s="45"/>
      <c r="AY1718" s="36" t="s">
        <v>8743</v>
      </c>
    </row>
    <row r="1719" spans="1:51" s="36" customFormat="1" ht="27.75" customHeight="1" x14ac:dyDescent="0.15">
      <c r="A1719" s="36" t="str">
        <f t="shared" si="265"/>
        <v>IMCOLMEDICA S.A.201030110</v>
      </c>
      <c r="B1719" s="36" t="b">
        <f>+A1719='[1]Anexo 9'!A1719</f>
        <v>1</v>
      </c>
      <c r="C1719" s="18">
        <v>860007078</v>
      </c>
      <c r="D1719" s="18" t="s">
        <v>2854</v>
      </c>
      <c r="E1719" s="15" t="s">
        <v>98</v>
      </c>
      <c r="F1719" s="15" t="s">
        <v>131</v>
      </c>
      <c r="G1719" s="15">
        <f>+VLOOKUP(F1719,[3]Sheet1!$E$3:$G$74,3,FALSE)</f>
        <v>6</v>
      </c>
      <c r="H1719" s="15">
        <f>+VLOOKUP(D1719&amp;F1719,'TD para paquetes'!$E$3:$I$441,5,FALSE)</f>
        <v>6</v>
      </c>
      <c r="I1719" s="15" t="s">
        <v>1025</v>
      </c>
      <c r="J1719" s="15">
        <v>9</v>
      </c>
      <c r="K1719" s="15">
        <v>9</v>
      </c>
      <c r="L1719" s="15">
        <v>201030110</v>
      </c>
      <c r="M1719" s="15" t="s">
        <v>132</v>
      </c>
      <c r="N1719" s="15" t="s">
        <v>101</v>
      </c>
      <c r="O1719" s="18" t="s">
        <v>8365</v>
      </c>
      <c r="P1719" s="22" t="s">
        <v>73</v>
      </c>
      <c r="Q1719" s="15" t="s">
        <v>101</v>
      </c>
      <c r="R1719" s="18" t="s">
        <v>103</v>
      </c>
      <c r="S1719" s="22" t="s">
        <v>73</v>
      </c>
      <c r="T1719" s="18" t="s">
        <v>103</v>
      </c>
      <c r="U1719" s="18" t="s">
        <v>103</v>
      </c>
      <c r="V1719" s="15" t="s">
        <v>6059</v>
      </c>
      <c r="W1719" s="18" t="s">
        <v>136</v>
      </c>
      <c r="X1719" s="18"/>
      <c r="Y1719" s="15" t="s">
        <v>73</v>
      </c>
      <c r="Z1719" s="18" t="s">
        <v>136</v>
      </c>
      <c r="AA1719" s="18"/>
      <c r="AB1719" s="18" t="s">
        <v>138</v>
      </c>
      <c r="AC1719" s="67" t="str">
        <f>+VLOOKUP("*"&amp;L1719&amp;"*",'[2]REGISTROS SANITARIOS'!$D$1466:$E$1529,2,FALSE)</f>
        <v>SI</v>
      </c>
      <c r="AD1719" s="22" t="s">
        <v>1025</v>
      </c>
      <c r="AE1719" s="16">
        <v>44691</v>
      </c>
      <c r="AF1719" s="34" t="s">
        <v>73</v>
      </c>
      <c r="AG1719" s="24">
        <v>0</v>
      </c>
      <c r="AH1719" s="18">
        <v>0</v>
      </c>
      <c r="AI1719" s="18">
        <v>0</v>
      </c>
      <c r="AJ1719" s="17">
        <v>5.5</v>
      </c>
      <c r="AK1719" s="25">
        <v>5.5</v>
      </c>
      <c r="AL1719" s="25">
        <v>821</v>
      </c>
      <c r="AM1719" s="35">
        <v>0</v>
      </c>
      <c r="AN1719" s="19">
        <v>4515.5</v>
      </c>
      <c r="AO1719" s="18"/>
      <c r="AP1719" s="15"/>
      <c r="AQ1719" s="43" t="str">
        <f t="shared" si="267"/>
        <v>SI</v>
      </c>
      <c r="AR1719" s="44">
        <f t="shared" si="268"/>
        <v>4515.5</v>
      </c>
      <c r="AS1719" s="44">
        <f t="shared" si="269"/>
        <v>4515.5</v>
      </c>
      <c r="AT1719" s="44">
        <f t="shared" si="270"/>
        <v>4515.5</v>
      </c>
      <c r="AU1719" s="44">
        <f t="shared" si="271"/>
        <v>4515.5</v>
      </c>
      <c r="AV1719" s="45" t="b">
        <f t="shared" si="272"/>
        <v>1</v>
      </c>
      <c r="AW1719" s="45" t="b">
        <f t="shared" si="273"/>
        <v>1</v>
      </c>
      <c r="AX1719" s="45"/>
    </row>
    <row r="1720" spans="1:51" s="36" customFormat="1" ht="27.75" customHeight="1" x14ac:dyDescent="0.15">
      <c r="A1720" s="36" t="str">
        <f t="shared" si="265"/>
        <v>IMCOLMEDICA S.A.201030410</v>
      </c>
      <c r="B1720" s="36" t="b">
        <f>+A1720='[1]Anexo 9'!A1720</f>
        <v>1</v>
      </c>
      <c r="C1720" s="18">
        <v>860007078</v>
      </c>
      <c r="D1720" s="18" t="s">
        <v>2854</v>
      </c>
      <c r="E1720" s="15" t="s">
        <v>98</v>
      </c>
      <c r="F1720" s="15" t="s">
        <v>131</v>
      </c>
      <c r="G1720" s="15">
        <f>+VLOOKUP(F1720,[3]Sheet1!$E$3:$G$74,3,FALSE)</f>
        <v>6</v>
      </c>
      <c r="H1720" s="15">
        <f>+VLOOKUP(D1720&amp;F1720,'TD para paquetes'!$E$3:$I$441,5,FALSE)</f>
        <v>6</v>
      </c>
      <c r="I1720" s="15" t="s">
        <v>1025</v>
      </c>
      <c r="J1720" s="15">
        <v>9</v>
      </c>
      <c r="K1720" s="15">
        <v>9</v>
      </c>
      <c r="L1720" s="15">
        <v>201030410</v>
      </c>
      <c r="M1720" s="15" t="s">
        <v>139</v>
      </c>
      <c r="N1720" s="15" t="s">
        <v>101</v>
      </c>
      <c r="O1720" s="18" t="s">
        <v>8366</v>
      </c>
      <c r="P1720" s="22" t="s">
        <v>73</v>
      </c>
      <c r="Q1720" s="15" t="s">
        <v>101</v>
      </c>
      <c r="R1720" s="18" t="s">
        <v>103</v>
      </c>
      <c r="S1720" s="22" t="s">
        <v>73</v>
      </c>
      <c r="T1720" s="18" t="s">
        <v>103</v>
      </c>
      <c r="U1720" s="18" t="s">
        <v>103</v>
      </c>
      <c r="V1720" s="15" t="s">
        <v>6059</v>
      </c>
      <c r="W1720" s="18" t="s">
        <v>136</v>
      </c>
      <c r="X1720" s="18"/>
      <c r="Y1720" s="15" t="s">
        <v>73</v>
      </c>
      <c r="Z1720" s="18" t="s">
        <v>136</v>
      </c>
      <c r="AA1720" s="18"/>
      <c r="AB1720" s="18" t="s">
        <v>138</v>
      </c>
      <c r="AC1720" s="67" t="str">
        <f>+VLOOKUP("*"&amp;L1720&amp;"*",'[2]REGISTROS SANITARIOS'!$D$1466:$E$1529,2,FALSE)</f>
        <v>SI</v>
      </c>
      <c r="AD1720" s="22" t="s">
        <v>1025</v>
      </c>
      <c r="AE1720" s="16">
        <v>44691</v>
      </c>
      <c r="AF1720" s="34" t="s">
        <v>73</v>
      </c>
      <c r="AG1720" s="24">
        <v>0</v>
      </c>
      <c r="AH1720" s="18">
        <v>0</v>
      </c>
      <c r="AI1720" s="18">
        <v>0</v>
      </c>
      <c r="AJ1720" s="17">
        <v>5.5</v>
      </c>
      <c r="AK1720" s="25">
        <v>5.5</v>
      </c>
      <c r="AL1720" s="25">
        <v>1460</v>
      </c>
      <c r="AM1720" s="35">
        <v>0</v>
      </c>
      <c r="AN1720" s="19">
        <v>8030</v>
      </c>
      <c r="AO1720" s="18"/>
      <c r="AP1720" s="15"/>
      <c r="AQ1720" s="43" t="str">
        <f t="shared" si="267"/>
        <v>SI</v>
      </c>
      <c r="AR1720" s="44">
        <f t="shared" si="268"/>
        <v>8030</v>
      </c>
      <c r="AS1720" s="44">
        <f t="shared" si="269"/>
        <v>8030</v>
      </c>
      <c r="AT1720" s="44">
        <f t="shared" si="270"/>
        <v>8030</v>
      </c>
      <c r="AU1720" s="44">
        <f t="shared" si="271"/>
        <v>8030</v>
      </c>
      <c r="AV1720" s="45" t="b">
        <f t="shared" si="272"/>
        <v>1</v>
      </c>
      <c r="AW1720" s="45" t="b">
        <f t="shared" si="273"/>
        <v>1</v>
      </c>
      <c r="AX1720" s="45"/>
    </row>
    <row r="1721" spans="1:51" s="36" customFormat="1" ht="27.75" customHeight="1" x14ac:dyDescent="0.15">
      <c r="A1721" s="36" t="str">
        <f t="shared" si="265"/>
        <v>IMCOLMEDICA S.A.201030510</v>
      </c>
      <c r="B1721" s="36" t="b">
        <f>+A1721='[1]Anexo 9'!A1721</f>
        <v>1</v>
      </c>
      <c r="C1721" s="18">
        <v>860007078</v>
      </c>
      <c r="D1721" s="18" t="s">
        <v>2854</v>
      </c>
      <c r="E1721" s="15" t="s">
        <v>98</v>
      </c>
      <c r="F1721" s="15" t="s">
        <v>131</v>
      </c>
      <c r="G1721" s="15">
        <f>+VLOOKUP(F1721,[3]Sheet1!$E$3:$G$74,3,FALSE)</f>
        <v>6</v>
      </c>
      <c r="H1721" s="15">
        <f>+VLOOKUP(D1721&amp;F1721,'TD para paquetes'!$E$3:$I$441,5,FALSE)</f>
        <v>6</v>
      </c>
      <c r="I1721" s="15" t="s">
        <v>1025</v>
      </c>
      <c r="J1721" s="15">
        <v>9</v>
      </c>
      <c r="K1721" s="15">
        <v>9</v>
      </c>
      <c r="L1721" s="15">
        <v>201030510</v>
      </c>
      <c r="M1721" s="15" t="s">
        <v>142</v>
      </c>
      <c r="N1721" s="15" t="s">
        <v>101</v>
      </c>
      <c r="O1721" s="18" t="s">
        <v>8367</v>
      </c>
      <c r="P1721" s="22" t="s">
        <v>73</v>
      </c>
      <c r="Q1721" s="15" t="s">
        <v>101</v>
      </c>
      <c r="R1721" s="18" t="s">
        <v>103</v>
      </c>
      <c r="S1721" s="22" t="s">
        <v>73</v>
      </c>
      <c r="T1721" s="18" t="s">
        <v>103</v>
      </c>
      <c r="U1721" s="18" t="s">
        <v>103</v>
      </c>
      <c r="V1721" s="15" t="s">
        <v>6059</v>
      </c>
      <c r="W1721" s="18" t="s">
        <v>136</v>
      </c>
      <c r="X1721" s="18"/>
      <c r="Y1721" s="15" t="s">
        <v>73</v>
      </c>
      <c r="Z1721" s="18" t="s">
        <v>136</v>
      </c>
      <c r="AA1721" s="18"/>
      <c r="AB1721" s="18" t="s">
        <v>138</v>
      </c>
      <c r="AC1721" s="67" t="str">
        <f>+VLOOKUP("*"&amp;L1721&amp;"*",'[2]REGISTROS SANITARIOS'!$D$1466:$E$1529,2,FALSE)</f>
        <v>SI</v>
      </c>
      <c r="AD1721" s="22" t="s">
        <v>1025</v>
      </c>
      <c r="AE1721" s="16">
        <v>44691</v>
      </c>
      <c r="AF1721" s="34" t="s">
        <v>73</v>
      </c>
      <c r="AG1721" s="24">
        <v>0</v>
      </c>
      <c r="AH1721" s="18">
        <v>0</v>
      </c>
      <c r="AI1721" s="18">
        <v>0</v>
      </c>
      <c r="AJ1721" s="17">
        <v>27.5</v>
      </c>
      <c r="AK1721" s="25">
        <v>27.5</v>
      </c>
      <c r="AL1721" s="25">
        <v>1460</v>
      </c>
      <c r="AM1721" s="35">
        <v>0</v>
      </c>
      <c r="AN1721" s="19">
        <v>40150</v>
      </c>
      <c r="AO1721" s="18"/>
      <c r="AP1721" s="15"/>
      <c r="AQ1721" s="43" t="str">
        <f t="shared" si="267"/>
        <v>SI</v>
      </c>
      <c r="AR1721" s="44">
        <f t="shared" si="268"/>
        <v>40150</v>
      </c>
      <c r="AS1721" s="44">
        <f t="shared" si="269"/>
        <v>40150</v>
      </c>
      <c r="AT1721" s="44">
        <f t="shared" si="270"/>
        <v>40150</v>
      </c>
      <c r="AU1721" s="44">
        <f t="shared" si="271"/>
        <v>40150</v>
      </c>
      <c r="AV1721" s="45" t="b">
        <f t="shared" si="272"/>
        <v>1</v>
      </c>
      <c r="AW1721" s="45" t="b">
        <f t="shared" si="273"/>
        <v>1</v>
      </c>
      <c r="AX1721" s="45"/>
    </row>
    <row r="1722" spans="1:51" s="36" customFormat="1" ht="27.75" customHeight="1" x14ac:dyDescent="0.15">
      <c r="A1722" s="36" t="str">
        <f t="shared" si="265"/>
        <v>IMCOLMEDICA S.A.201030610</v>
      </c>
      <c r="B1722" s="36" t="b">
        <f>+A1722='[1]Anexo 9'!A1722</f>
        <v>1</v>
      </c>
      <c r="C1722" s="18">
        <v>860007078</v>
      </c>
      <c r="D1722" s="18" t="s">
        <v>2854</v>
      </c>
      <c r="E1722" s="15" t="s">
        <v>98</v>
      </c>
      <c r="F1722" s="15" t="s">
        <v>131</v>
      </c>
      <c r="G1722" s="15">
        <f>+VLOOKUP(F1722,[3]Sheet1!$E$3:$G$74,3,FALSE)</f>
        <v>6</v>
      </c>
      <c r="H1722" s="15">
        <f>+VLOOKUP(D1722&amp;F1722,'TD para paquetes'!$E$3:$I$441,5,FALSE)</f>
        <v>6</v>
      </c>
      <c r="I1722" s="15" t="s">
        <v>1025</v>
      </c>
      <c r="J1722" s="15">
        <v>9</v>
      </c>
      <c r="K1722" s="15">
        <v>9</v>
      </c>
      <c r="L1722" s="15">
        <v>201030610</v>
      </c>
      <c r="M1722" s="15" t="s">
        <v>144</v>
      </c>
      <c r="N1722" s="15" t="s">
        <v>101</v>
      </c>
      <c r="O1722" s="18" t="s">
        <v>8368</v>
      </c>
      <c r="P1722" s="22" t="s">
        <v>73</v>
      </c>
      <c r="Q1722" s="15" t="s">
        <v>101</v>
      </c>
      <c r="R1722" s="18" t="s">
        <v>103</v>
      </c>
      <c r="S1722" s="22" t="s">
        <v>73</v>
      </c>
      <c r="T1722" s="18" t="s">
        <v>103</v>
      </c>
      <c r="U1722" s="18" t="s">
        <v>103</v>
      </c>
      <c r="V1722" s="15" t="s">
        <v>6059</v>
      </c>
      <c r="W1722" s="18" t="s">
        <v>136</v>
      </c>
      <c r="X1722" s="18"/>
      <c r="Y1722" s="15" t="s">
        <v>73</v>
      </c>
      <c r="Z1722" s="18" t="s">
        <v>136</v>
      </c>
      <c r="AA1722" s="18"/>
      <c r="AB1722" s="18" t="s">
        <v>138</v>
      </c>
      <c r="AC1722" s="67" t="str">
        <f>+VLOOKUP("*"&amp;L1722&amp;"*",'[2]REGISTROS SANITARIOS'!$D$1466:$E$1529,2,FALSE)</f>
        <v>SI</v>
      </c>
      <c r="AD1722" s="22" t="s">
        <v>1025</v>
      </c>
      <c r="AE1722" s="16">
        <v>44691</v>
      </c>
      <c r="AF1722" s="34" t="s">
        <v>73</v>
      </c>
      <c r="AG1722" s="24">
        <v>0</v>
      </c>
      <c r="AH1722" s="18">
        <v>0</v>
      </c>
      <c r="AI1722" s="18">
        <v>0</v>
      </c>
      <c r="AJ1722" s="17">
        <v>60.5</v>
      </c>
      <c r="AK1722" s="25">
        <v>60.5</v>
      </c>
      <c r="AL1722" s="25">
        <v>1999</v>
      </c>
      <c r="AM1722" s="35">
        <v>0</v>
      </c>
      <c r="AN1722" s="19">
        <v>120939.5</v>
      </c>
      <c r="AO1722" s="18"/>
      <c r="AP1722" s="15"/>
      <c r="AQ1722" s="43" t="str">
        <f t="shared" si="267"/>
        <v>SI</v>
      </c>
      <c r="AR1722" s="44">
        <f t="shared" si="268"/>
        <v>120939.5</v>
      </c>
      <c r="AS1722" s="44">
        <f t="shared" si="269"/>
        <v>120939.5</v>
      </c>
      <c r="AT1722" s="44">
        <f t="shared" si="270"/>
        <v>120939.5</v>
      </c>
      <c r="AU1722" s="44">
        <f t="shared" si="271"/>
        <v>120939.5</v>
      </c>
      <c r="AV1722" s="45" t="b">
        <f t="shared" si="272"/>
        <v>1</v>
      </c>
      <c r="AW1722" s="45" t="b">
        <f t="shared" si="273"/>
        <v>1</v>
      </c>
      <c r="AX1722" s="45"/>
    </row>
    <row r="1723" spans="1:51" s="36" customFormat="1" ht="27.75" customHeight="1" x14ac:dyDescent="0.15">
      <c r="A1723" s="36" t="str">
        <f t="shared" si="265"/>
        <v>IMCOLMEDICA S.A.201030710</v>
      </c>
      <c r="B1723" s="36" t="b">
        <f>+A1723='[1]Anexo 9'!A1723</f>
        <v>1</v>
      </c>
      <c r="C1723" s="18">
        <v>860007078</v>
      </c>
      <c r="D1723" s="18" t="s">
        <v>2854</v>
      </c>
      <c r="E1723" s="15" t="s">
        <v>98</v>
      </c>
      <c r="F1723" s="15" t="s">
        <v>131</v>
      </c>
      <c r="G1723" s="15">
        <f>+VLOOKUP(F1723,[3]Sheet1!$E$3:$G$74,3,FALSE)</f>
        <v>6</v>
      </c>
      <c r="H1723" s="15">
        <f>+VLOOKUP(D1723&amp;F1723,'TD para paquetes'!$E$3:$I$441,5,FALSE)</f>
        <v>6</v>
      </c>
      <c r="I1723" s="15" t="s">
        <v>1025</v>
      </c>
      <c r="J1723" s="15">
        <v>9</v>
      </c>
      <c r="K1723" s="15">
        <v>9</v>
      </c>
      <c r="L1723" s="15">
        <v>201030710</v>
      </c>
      <c r="M1723" s="15" t="s">
        <v>146</v>
      </c>
      <c r="N1723" s="15" t="s">
        <v>101</v>
      </c>
      <c r="O1723" s="18" t="s">
        <v>8369</v>
      </c>
      <c r="P1723" s="22" t="s">
        <v>73</v>
      </c>
      <c r="Q1723" s="15" t="s">
        <v>101</v>
      </c>
      <c r="R1723" s="18" t="s">
        <v>103</v>
      </c>
      <c r="S1723" s="22" t="s">
        <v>73</v>
      </c>
      <c r="T1723" s="18" t="s">
        <v>103</v>
      </c>
      <c r="U1723" s="18" t="s">
        <v>103</v>
      </c>
      <c r="V1723" s="15" t="s">
        <v>6059</v>
      </c>
      <c r="W1723" s="18" t="s">
        <v>136</v>
      </c>
      <c r="X1723" s="18"/>
      <c r="Y1723" s="15" t="s">
        <v>73</v>
      </c>
      <c r="Z1723" s="18" t="s">
        <v>136</v>
      </c>
      <c r="AA1723" s="18"/>
      <c r="AB1723" s="18" t="s">
        <v>138</v>
      </c>
      <c r="AC1723" s="67" t="str">
        <f>+VLOOKUP("*"&amp;L1723&amp;"*",'[2]REGISTROS SANITARIOS'!$D$1466:$E$1529,2,FALSE)</f>
        <v>SI</v>
      </c>
      <c r="AD1723" s="22" t="s">
        <v>1025</v>
      </c>
      <c r="AE1723" s="16">
        <v>44691</v>
      </c>
      <c r="AF1723" s="34" t="s">
        <v>73</v>
      </c>
      <c r="AG1723" s="24">
        <v>0</v>
      </c>
      <c r="AH1723" s="18">
        <v>0</v>
      </c>
      <c r="AI1723" s="18">
        <v>0</v>
      </c>
      <c r="AJ1723" s="17">
        <v>825</v>
      </c>
      <c r="AK1723" s="25">
        <v>825</v>
      </c>
      <c r="AL1723" s="25">
        <v>1999</v>
      </c>
      <c r="AM1723" s="35">
        <v>0</v>
      </c>
      <c r="AN1723" s="19">
        <v>1649175</v>
      </c>
      <c r="AO1723" s="18"/>
      <c r="AP1723" s="15"/>
      <c r="AQ1723" s="43" t="str">
        <f t="shared" si="267"/>
        <v>SI</v>
      </c>
      <c r="AR1723" s="44">
        <f t="shared" si="268"/>
        <v>1649175</v>
      </c>
      <c r="AS1723" s="44">
        <f t="shared" si="269"/>
        <v>1649175</v>
      </c>
      <c r="AT1723" s="44">
        <f t="shared" si="270"/>
        <v>1649175</v>
      </c>
      <c r="AU1723" s="44">
        <f t="shared" si="271"/>
        <v>1649175</v>
      </c>
      <c r="AV1723" s="45" t="b">
        <f t="shared" si="272"/>
        <v>1</v>
      </c>
      <c r="AW1723" s="45" t="b">
        <f t="shared" si="273"/>
        <v>1</v>
      </c>
      <c r="AX1723" s="45"/>
    </row>
    <row r="1724" spans="1:51" s="36" customFormat="1" ht="27.75" customHeight="1" x14ac:dyDescent="0.15">
      <c r="A1724" s="36" t="str">
        <f t="shared" si="265"/>
        <v>IMCOLMEDICA S.A.201030810</v>
      </c>
      <c r="B1724" s="36" t="b">
        <f>+A1724='[1]Anexo 9'!A1724</f>
        <v>1</v>
      </c>
      <c r="C1724" s="18">
        <v>860007078</v>
      </c>
      <c r="D1724" s="18" t="s">
        <v>2854</v>
      </c>
      <c r="E1724" s="15" t="s">
        <v>98</v>
      </c>
      <c r="F1724" s="15" t="s">
        <v>131</v>
      </c>
      <c r="G1724" s="15">
        <f>+VLOOKUP(F1724,[3]Sheet1!$E$3:$G$74,3,FALSE)</f>
        <v>6</v>
      </c>
      <c r="H1724" s="15">
        <f>+VLOOKUP(D1724&amp;F1724,'TD para paquetes'!$E$3:$I$441,5,FALSE)</f>
        <v>6</v>
      </c>
      <c r="I1724" s="15" t="s">
        <v>1025</v>
      </c>
      <c r="J1724" s="15">
        <v>9</v>
      </c>
      <c r="K1724" s="15">
        <v>9</v>
      </c>
      <c r="L1724" s="15">
        <v>201030810</v>
      </c>
      <c r="M1724" s="15" t="s">
        <v>148</v>
      </c>
      <c r="N1724" s="15" t="s">
        <v>101</v>
      </c>
      <c r="O1724" s="18" t="s">
        <v>8370</v>
      </c>
      <c r="P1724" s="22" t="s">
        <v>73</v>
      </c>
      <c r="Q1724" s="15" t="s">
        <v>101</v>
      </c>
      <c r="R1724" s="18" t="s">
        <v>103</v>
      </c>
      <c r="S1724" s="22" t="s">
        <v>73</v>
      </c>
      <c r="T1724" s="18" t="s">
        <v>103</v>
      </c>
      <c r="U1724" s="18" t="s">
        <v>103</v>
      </c>
      <c r="V1724" s="15" t="s">
        <v>6059</v>
      </c>
      <c r="W1724" s="18" t="s">
        <v>136</v>
      </c>
      <c r="X1724" s="18"/>
      <c r="Y1724" s="15" t="s">
        <v>73</v>
      </c>
      <c r="Z1724" s="18" t="s">
        <v>136</v>
      </c>
      <c r="AA1724" s="18"/>
      <c r="AB1724" s="18" t="s">
        <v>138</v>
      </c>
      <c r="AC1724" s="67" t="str">
        <f>+VLOOKUP("*"&amp;L1724&amp;"*",'[2]REGISTROS SANITARIOS'!$D$1466:$E$1529,2,FALSE)</f>
        <v>SI</v>
      </c>
      <c r="AD1724" s="22" t="s">
        <v>1025</v>
      </c>
      <c r="AE1724" s="16">
        <v>44691</v>
      </c>
      <c r="AF1724" s="34" t="s">
        <v>73</v>
      </c>
      <c r="AG1724" s="24">
        <v>0</v>
      </c>
      <c r="AH1724" s="18">
        <v>0</v>
      </c>
      <c r="AI1724" s="18">
        <v>0</v>
      </c>
      <c r="AJ1724" s="17">
        <v>990</v>
      </c>
      <c r="AK1724" s="25">
        <v>990</v>
      </c>
      <c r="AL1724" s="25">
        <v>1999</v>
      </c>
      <c r="AM1724" s="35">
        <v>0</v>
      </c>
      <c r="AN1724" s="19">
        <v>1979010</v>
      </c>
      <c r="AO1724" s="18"/>
      <c r="AP1724" s="15"/>
      <c r="AQ1724" s="43" t="str">
        <f t="shared" si="267"/>
        <v>SI</v>
      </c>
      <c r="AR1724" s="44">
        <f t="shared" si="268"/>
        <v>1979010</v>
      </c>
      <c r="AS1724" s="44">
        <f t="shared" si="269"/>
        <v>1979010</v>
      </c>
      <c r="AT1724" s="44">
        <f t="shared" si="270"/>
        <v>1979010</v>
      </c>
      <c r="AU1724" s="44">
        <f t="shared" si="271"/>
        <v>1979010</v>
      </c>
      <c r="AV1724" s="45" t="b">
        <f t="shared" si="272"/>
        <v>1</v>
      </c>
      <c r="AW1724" s="45" t="b">
        <f t="shared" si="273"/>
        <v>1</v>
      </c>
      <c r="AX1724" s="45"/>
    </row>
    <row r="1725" spans="1:51" s="36" customFormat="1" ht="27.75" customHeight="1" x14ac:dyDescent="0.15">
      <c r="A1725" s="36" t="str">
        <f t="shared" si="265"/>
        <v>IMCOLMEDICA S.A.201080110</v>
      </c>
      <c r="B1725" s="36" t="b">
        <f>+A1725='[1]Anexo 9'!A1725</f>
        <v>1</v>
      </c>
      <c r="C1725" s="18">
        <v>860007078</v>
      </c>
      <c r="D1725" s="18" t="s">
        <v>2854</v>
      </c>
      <c r="E1725" s="15" t="s">
        <v>98</v>
      </c>
      <c r="F1725" s="15" t="s">
        <v>202</v>
      </c>
      <c r="G1725" s="15">
        <f>+VLOOKUP(F1725,[3]Sheet1!$E$3:$G$74,3,FALSE)</f>
        <v>6</v>
      </c>
      <c r="H1725" s="15">
        <f>+VLOOKUP(D1725&amp;F1725,'TD para paquetes'!$E$3:$I$441,5,FALSE)</f>
        <v>6</v>
      </c>
      <c r="I1725" s="15" t="s">
        <v>1025</v>
      </c>
      <c r="J1725" s="15">
        <v>7</v>
      </c>
      <c r="K1725" s="15">
        <v>7</v>
      </c>
      <c r="L1725" s="15">
        <v>201080110</v>
      </c>
      <c r="M1725" s="15" t="s">
        <v>203</v>
      </c>
      <c r="N1725" s="15" t="s">
        <v>101</v>
      </c>
      <c r="O1725" s="18" t="s">
        <v>8371</v>
      </c>
      <c r="P1725" s="22" t="s">
        <v>73</v>
      </c>
      <c r="Q1725" s="15" t="s">
        <v>114</v>
      </c>
      <c r="R1725" s="18" t="s">
        <v>3005</v>
      </c>
      <c r="S1725" s="22" t="s">
        <v>73</v>
      </c>
      <c r="T1725" s="18" t="s">
        <v>3005</v>
      </c>
      <c r="U1725" s="18" t="s">
        <v>3005</v>
      </c>
      <c r="V1725" s="15" t="s">
        <v>205</v>
      </c>
      <c r="W1725" s="18" t="s">
        <v>206</v>
      </c>
      <c r="X1725" s="18"/>
      <c r="Y1725" s="15" t="s">
        <v>73</v>
      </c>
      <c r="Z1725" s="18" t="s">
        <v>206</v>
      </c>
      <c r="AA1725" s="18"/>
      <c r="AB1725" s="18" t="s">
        <v>209</v>
      </c>
      <c r="AC1725" s="67" t="str">
        <f>+VLOOKUP("*"&amp;L1725&amp;"*",'[2]REGISTROS SANITARIOS'!$D$1466:$E$1529,2,FALSE)</f>
        <v>SI</v>
      </c>
      <c r="AD1725" s="22" t="s">
        <v>1025</v>
      </c>
      <c r="AE1725" s="16">
        <v>46586</v>
      </c>
      <c r="AF1725" s="34" t="s">
        <v>73</v>
      </c>
      <c r="AG1725" s="24">
        <v>0</v>
      </c>
      <c r="AH1725" s="18">
        <v>0</v>
      </c>
      <c r="AI1725" s="18">
        <v>0</v>
      </c>
      <c r="AJ1725" s="17">
        <v>1650</v>
      </c>
      <c r="AK1725" s="25">
        <v>1650</v>
      </c>
      <c r="AL1725" s="25">
        <v>226.64000000000001</v>
      </c>
      <c r="AM1725" s="35">
        <v>0.19</v>
      </c>
      <c r="AN1725" s="19">
        <v>445007.64</v>
      </c>
      <c r="AO1725" s="18"/>
      <c r="AP1725" s="15"/>
      <c r="AQ1725" s="43" t="str">
        <f t="shared" si="267"/>
        <v>SI</v>
      </c>
      <c r="AR1725" s="44">
        <f t="shared" si="268"/>
        <v>445007.63999999996</v>
      </c>
      <c r="AS1725" s="44">
        <f t="shared" si="269"/>
        <v>373956</v>
      </c>
      <c r="AT1725" s="44">
        <f t="shared" si="270"/>
        <v>373956</v>
      </c>
      <c r="AU1725" s="44">
        <f t="shared" si="271"/>
        <v>445007.63999999996</v>
      </c>
      <c r="AV1725" s="45" t="b">
        <f t="shared" si="272"/>
        <v>1</v>
      </c>
      <c r="AW1725" s="45" t="b">
        <f t="shared" si="273"/>
        <v>0</v>
      </c>
      <c r="AX1725" s="45"/>
    </row>
    <row r="1726" spans="1:51" s="36" customFormat="1" ht="27.75" customHeight="1" x14ac:dyDescent="0.15">
      <c r="A1726" s="36" t="str">
        <f t="shared" si="265"/>
        <v>IMCOLMEDICA S.A.201080210</v>
      </c>
      <c r="B1726" s="36" t="b">
        <f>+A1726='[1]Anexo 9'!A1726</f>
        <v>1</v>
      </c>
      <c r="C1726" s="18">
        <v>860007078</v>
      </c>
      <c r="D1726" s="18" t="s">
        <v>2854</v>
      </c>
      <c r="E1726" s="15" t="s">
        <v>98</v>
      </c>
      <c r="F1726" s="15" t="s">
        <v>202</v>
      </c>
      <c r="G1726" s="15">
        <f>+VLOOKUP(F1726,[3]Sheet1!$E$3:$G$74,3,FALSE)</f>
        <v>6</v>
      </c>
      <c r="H1726" s="15">
        <f>+VLOOKUP(D1726&amp;F1726,'TD para paquetes'!$E$3:$I$441,5,FALSE)</f>
        <v>6</v>
      </c>
      <c r="I1726" s="15" t="s">
        <v>1025</v>
      </c>
      <c r="J1726" s="15">
        <v>7</v>
      </c>
      <c r="K1726" s="15">
        <v>7</v>
      </c>
      <c r="L1726" s="15">
        <v>201080210</v>
      </c>
      <c r="M1726" s="15" t="s">
        <v>210</v>
      </c>
      <c r="N1726" s="15" t="s">
        <v>101</v>
      </c>
      <c r="O1726" s="18" t="s">
        <v>8372</v>
      </c>
      <c r="P1726" s="22" t="s">
        <v>73</v>
      </c>
      <c r="Q1726" s="15" t="s">
        <v>114</v>
      </c>
      <c r="R1726" s="18" t="s">
        <v>3005</v>
      </c>
      <c r="S1726" s="22" t="s">
        <v>73</v>
      </c>
      <c r="T1726" s="18" t="s">
        <v>3005</v>
      </c>
      <c r="U1726" s="18" t="s">
        <v>3005</v>
      </c>
      <c r="V1726" s="15" t="s">
        <v>205</v>
      </c>
      <c r="W1726" s="18" t="s">
        <v>206</v>
      </c>
      <c r="X1726" s="18"/>
      <c r="Y1726" s="15" t="s">
        <v>73</v>
      </c>
      <c r="Z1726" s="18" t="s">
        <v>206</v>
      </c>
      <c r="AA1726" s="18"/>
      <c r="AB1726" s="18" t="s">
        <v>209</v>
      </c>
      <c r="AC1726" s="67" t="str">
        <f>+VLOOKUP("*"&amp;L1726&amp;"*",'[2]REGISTROS SANITARIOS'!$D$1466:$E$1529,2,FALSE)</f>
        <v>SI</v>
      </c>
      <c r="AD1726" s="22" t="s">
        <v>1025</v>
      </c>
      <c r="AE1726" s="16">
        <v>46586</v>
      </c>
      <c r="AF1726" s="34" t="s">
        <v>73</v>
      </c>
      <c r="AG1726" s="24">
        <v>0</v>
      </c>
      <c r="AH1726" s="18">
        <v>0</v>
      </c>
      <c r="AI1726" s="18">
        <v>0</v>
      </c>
      <c r="AJ1726" s="17">
        <v>5500</v>
      </c>
      <c r="AK1726" s="25">
        <v>5500</v>
      </c>
      <c r="AL1726" s="25">
        <v>226.64000000000001</v>
      </c>
      <c r="AM1726" s="35">
        <v>0.19</v>
      </c>
      <c r="AN1726" s="19">
        <v>1483358.8</v>
      </c>
      <c r="AO1726" s="18"/>
      <c r="AP1726" s="15"/>
      <c r="AQ1726" s="43" t="str">
        <f t="shared" si="267"/>
        <v>SI</v>
      </c>
      <c r="AR1726" s="44">
        <f t="shared" si="268"/>
        <v>1483358.7999999998</v>
      </c>
      <c r="AS1726" s="44">
        <f t="shared" si="269"/>
        <v>1246520</v>
      </c>
      <c r="AT1726" s="44">
        <f t="shared" si="270"/>
        <v>1246520</v>
      </c>
      <c r="AU1726" s="44">
        <f t="shared" si="271"/>
        <v>1483358.7999999998</v>
      </c>
      <c r="AV1726" s="45" t="b">
        <f t="shared" si="272"/>
        <v>1</v>
      </c>
      <c r="AW1726" s="45" t="b">
        <f t="shared" si="273"/>
        <v>0</v>
      </c>
      <c r="AX1726" s="45"/>
    </row>
    <row r="1727" spans="1:51" s="36" customFormat="1" ht="27.75" customHeight="1" x14ac:dyDescent="0.15">
      <c r="A1727" s="36" t="str">
        <f t="shared" si="265"/>
        <v>IMCOLMEDICA S.A.201080310</v>
      </c>
      <c r="B1727" s="36" t="b">
        <f>+A1727='[1]Anexo 9'!A1727</f>
        <v>1</v>
      </c>
      <c r="C1727" s="18">
        <v>860007078</v>
      </c>
      <c r="D1727" s="18" t="s">
        <v>2854</v>
      </c>
      <c r="E1727" s="15" t="s">
        <v>98</v>
      </c>
      <c r="F1727" s="15" t="s">
        <v>202</v>
      </c>
      <c r="G1727" s="15">
        <f>+VLOOKUP(F1727,[3]Sheet1!$E$3:$G$74,3,FALSE)</f>
        <v>6</v>
      </c>
      <c r="H1727" s="15">
        <f>+VLOOKUP(D1727&amp;F1727,'TD para paquetes'!$E$3:$I$441,5,FALSE)</f>
        <v>6</v>
      </c>
      <c r="I1727" s="15" t="s">
        <v>1025</v>
      </c>
      <c r="J1727" s="15">
        <v>7</v>
      </c>
      <c r="K1727" s="15">
        <v>7</v>
      </c>
      <c r="L1727" s="15">
        <v>201080310</v>
      </c>
      <c r="M1727" s="15" t="s">
        <v>212</v>
      </c>
      <c r="N1727" s="15" t="s">
        <v>101</v>
      </c>
      <c r="O1727" s="18" t="s">
        <v>8373</v>
      </c>
      <c r="P1727" s="22" t="s">
        <v>73</v>
      </c>
      <c r="Q1727" s="15" t="s">
        <v>114</v>
      </c>
      <c r="R1727" s="18" t="s">
        <v>3005</v>
      </c>
      <c r="S1727" s="22" t="s">
        <v>73</v>
      </c>
      <c r="T1727" s="18" t="s">
        <v>3005</v>
      </c>
      <c r="U1727" s="18" t="s">
        <v>3005</v>
      </c>
      <c r="V1727" s="15" t="s">
        <v>205</v>
      </c>
      <c r="W1727" s="18" t="s">
        <v>206</v>
      </c>
      <c r="X1727" s="18"/>
      <c r="Y1727" s="15" t="s">
        <v>73</v>
      </c>
      <c r="Z1727" s="18" t="s">
        <v>206</v>
      </c>
      <c r="AA1727" s="18"/>
      <c r="AB1727" s="18" t="s">
        <v>209</v>
      </c>
      <c r="AC1727" s="67" t="str">
        <f>+VLOOKUP("*"&amp;L1727&amp;"*",'[2]REGISTROS SANITARIOS'!$D$1466:$E$1529,2,FALSE)</f>
        <v>SI</v>
      </c>
      <c r="AD1727" s="22" t="s">
        <v>1025</v>
      </c>
      <c r="AE1727" s="16">
        <v>46586</v>
      </c>
      <c r="AF1727" s="34" t="s">
        <v>73</v>
      </c>
      <c r="AG1727" s="24">
        <v>0</v>
      </c>
      <c r="AH1727" s="18">
        <v>0</v>
      </c>
      <c r="AI1727" s="18">
        <v>0</v>
      </c>
      <c r="AJ1727" s="17">
        <v>550</v>
      </c>
      <c r="AK1727" s="25">
        <v>550</v>
      </c>
      <c r="AL1727" s="25">
        <v>226.64000000000001</v>
      </c>
      <c r="AM1727" s="35">
        <v>0.19</v>
      </c>
      <c r="AN1727" s="19">
        <v>148335.88</v>
      </c>
      <c r="AO1727" s="18"/>
      <c r="AP1727" s="15"/>
      <c r="AQ1727" s="43" t="str">
        <f t="shared" si="267"/>
        <v>SI</v>
      </c>
      <c r="AR1727" s="44">
        <f t="shared" si="268"/>
        <v>148335.88</v>
      </c>
      <c r="AS1727" s="44">
        <f t="shared" si="269"/>
        <v>124652.00000000001</v>
      </c>
      <c r="AT1727" s="44">
        <f t="shared" si="270"/>
        <v>124652.00000000001</v>
      </c>
      <c r="AU1727" s="44">
        <f t="shared" si="271"/>
        <v>148335.88</v>
      </c>
      <c r="AV1727" s="45" t="b">
        <f t="shared" si="272"/>
        <v>1</v>
      </c>
      <c r="AW1727" s="45" t="b">
        <f t="shared" si="273"/>
        <v>0</v>
      </c>
      <c r="AX1727" s="45"/>
    </row>
    <row r="1728" spans="1:51" s="36" customFormat="1" ht="27.75" customHeight="1" x14ac:dyDescent="0.15">
      <c r="A1728" s="36" t="str">
        <f t="shared" si="265"/>
        <v>IMCOLMEDICA S.A.201080410</v>
      </c>
      <c r="B1728" s="36" t="b">
        <f>+A1728='[1]Anexo 9'!A1728</f>
        <v>1</v>
      </c>
      <c r="C1728" s="18">
        <v>860007078</v>
      </c>
      <c r="D1728" s="18" t="s">
        <v>2854</v>
      </c>
      <c r="E1728" s="15" t="s">
        <v>98</v>
      </c>
      <c r="F1728" s="15" t="s">
        <v>202</v>
      </c>
      <c r="G1728" s="15">
        <f>+VLOOKUP(F1728,[3]Sheet1!$E$3:$G$74,3,FALSE)</f>
        <v>6</v>
      </c>
      <c r="H1728" s="15">
        <f>+VLOOKUP(D1728&amp;F1728,'TD para paquetes'!$E$3:$I$441,5,FALSE)</f>
        <v>6</v>
      </c>
      <c r="I1728" s="15" t="s">
        <v>1025</v>
      </c>
      <c r="J1728" s="15">
        <v>7</v>
      </c>
      <c r="K1728" s="15">
        <v>7</v>
      </c>
      <c r="L1728" s="15">
        <v>201080410</v>
      </c>
      <c r="M1728" s="15" t="s">
        <v>214</v>
      </c>
      <c r="N1728" s="15" t="s">
        <v>101</v>
      </c>
      <c r="O1728" s="18" t="s">
        <v>8374</v>
      </c>
      <c r="P1728" s="22" t="s">
        <v>73</v>
      </c>
      <c r="Q1728" s="15" t="s">
        <v>114</v>
      </c>
      <c r="R1728" s="18" t="s">
        <v>3005</v>
      </c>
      <c r="S1728" s="22" t="s">
        <v>73</v>
      </c>
      <c r="T1728" s="18" t="s">
        <v>3005</v>
      </c>
      <c r="U1728" s="18" t="s">
        <v>3005</v>
      </c>
      <c r="V1728" s="15" t="s">
        <v>205</v>
      </c>
      <c r="W1728" s="18" t="s">
        <v>206</v>
      </c>
      <c r="X1728" s="18"/>
      <c r="Y1728" s="15" t="s">
        <v>73</v>
      </c>
      <c r="Z1728" s="18" t="s">
        <v>206</v>
      </c>
      <c r="AA1728" s="18"/>
      <c r="AB1728" s="18" t="s">
        <v>209</v>
      </c>
      <c r="AC1728" s="67" t="str">
        <f>+VLOOKUP("*"&amp;L1728&amp;"*",'[2]REGISTROS SANITARIOS'!$D$1466:$E$1529,2,FALSE)</f>
        <v>SI</v>
      </c>
      <c r="AD1728" s="22" t="s">
        <v>1025</v>
      </c>
      <c r="AE1728" s="16">
        <v>46586</v>
      </c>
      <c r="AF1728" s="34" t="s">
        <v>73</v>
      </c>
      <c r="AG1728" s="24">
        <v>0</v>
      </c>
      <c r="AH1728" s="18">
        <v>0</v>
      </c>
      <c r="AI1728" s="18">
        <v>0</v>
      </c>
      <c r="AJ1728" s="17">
        <v>4400</v>
      </c>
      <c r="AK1728" s="25">
        <v>4400</v>
      </c>
      <c r="AL1728" s="25">
        <v>226.64000000000001</v>
      </c>
      <c r="AM1728" s="35">
        <v>0.19</v>
      </c>
      <c r="AN1728" s="19">
        <v>1186687.04</v>
      </c>
      <c r="AO1728" s="18"/>
      <c r="AP1728" s="15"/>
      <c r="AQ1728" s="43" t="str">
        <f t="shared" si="267"/>
        <v>SI</v>
      </c>
      <c r="AR1728" s="44">
        <f t="shared" si="268"/>
        <v>1186687.04</v>
      </c>
      <c r="AS1728" s="44">
        <f t="shared" si="269"/>
        <v>997216.00000000012</v>
      </c>
      <c r="AT1728" s="44">
        <f t="shared" si="270"/>
        <v>997216.00000000012</v>
      </c>
      <c r="AU1728" s="44">
        <f t="shared" si="271"/>
        <v>1186687.04</v>
      </c>
      <c r="AV1728" s="45" t="b">
        <f t="shared" si="272"/>
        <v>1</v>
      </c>
      <c r="AW1728" s="45" t="b">
        <f t="shared" si="273"/>
        <v>0</v>
      </c>
      <c r="AX1728" s="45"/>
    </row>
    <row r="1729" spans="1:50" s="36" customFormat="1" ht="27.75" customHeight="1" x14ac:dyDescent="0.15">
      <c r="A1729" s="36" t="str">
        <f t="shared" si="265"/>
        <v>IMCOLMEDICA S.A.201080510</v>
      </c>
      <c r="B1729" s="36" t="b">
        <f>+A1729='[1]Anexo 9'!A1729</f>
        <v>1</v>
      </c>
      <c r="C1729" s="18">
        <v>860007078</v>
      </c>
      <c r="D1729" s="18" t="s">
        <v>2854</v>
      </c>
      <c r="E1729" s="15" t="s">
        <v>98</v>
      </c>
      <c r="F1729" s="15" t="s">
        <v>202</v>
      </c>
      <c r="G1729" s="15">
        <f>+VLOOKUP(F1729,[3]Sheet1!$E$3:$G$74,3,FALSE)</f>
        <v>6</v>
      </c>
      <c r="H1729" s="15">
        <f>+VLOOKUP(D1729&amp;F1729,'TD para paquetes'!$E$3:$I$441,5,FALSE)</f>
        <v>6</v>
      </c>
      <c r="I1729" s="15" t="s">
        <v>1025</v>
      </c>
      <c r="J1729" s="15">
        <v>7</v>
      </c>
      <c r="K1729" s="15">
        <v>7</v>
      </c>
      <c r="L1729" s="15">
        <v>201080510</v>
      </c>
      <c r="M1729" s="15" t="s">
        <v>216</v>
      </c>
      <c r="N1729" s="15" t="s">
        <v>101</v>
      </c>
      <c r="O1729" s="18" t="s">
        <v>8375</v>
      </c>
      <c r="P1729" s="22" t="s">
        <v>73</v>
      </c>
      <c r="Q1729" s="15" t="s">
        <v>114</v>
      </c>
      <c r="R1729" s="18" t="s">
        <v>3005</v>
      </c>
      <c r="S1729" s="22" t="s">
        <v>73</v>
      </c>
      <c r="T1729" s="18" t="s">
        <v>3005</v>
      </c>
      <c r="U1729" s="18" t="s">
        <v>3005</v>
      </c>
      <c r="V1729" s="15" t="s">
        <v>205</v>
      </c>
      <c r="W1729" s="18" t="s">
        <v>206</v>
      </c>
      <c r="X1729" s="18"/>
      <c r="Y1729" s="15" t="s">
        <v>73</v>
      </c>
      <c r="Z1729" s="18" t="s">
        <v>206</v>
      </c>
      <c r="AA1729" s="18"/>
      <c r="AB1729" s="18" t="s">
        <v>209</v>
      </c>
      <c r="AC1729" s="67" t="str">
        <f>+VLOOKUP("*"&amp;L1729&amp;"*",'[2]REGISTROS SANITARIOS'!$D$1466:$E$1529,2,FALSE)</f>
        <v>SI</v>
      </c>
      <c r="AD1729" s="22" t="s">
        <v>1025</v>
      </c>
      <c r="AE1729" s="16">
        <v>46586</v>
      </c>
      <c r="AF1729" s="34" t="s">
        <v>73</v>
      </c>
      <c r="AG1729" s="24">
        <v>0</v>
      </c>
      <c r="AH1729" s="18">
        <v>0</v>
      </c>
      <c r="AI1729" s="18">
        <v>0</v>
      </c>
      <c r="AJ1729" s="17">
        <v>2750</v>
      </c>
      <c r="AK1729" s="25">
        <v>2750</v>
      </c>
      <c r="AL1729" s="25">
        <v>226.64000000000001</v>
      </c>
      <c r="AM1729" s="35">
        <v>0.19</v>
      </c>
      <c r="AN1729" s="19">
        <v>741679.4</v>
      </c>
      <c r="AO1729" s="18"/>
      <c r="AP1729" s="15"/>
      <c r="AQ1729" s="43" t="str">
        <f t="shared" si="267"/>
        <v>SI</v>
      </c>
      <c r="AR1729" s="44">
        <f t="shared" si="268"/>
        <v>741679.39999999991</v>
      </c>
      <c r="AS1729" s="44">
        <f t="shared" si="269"/>
        <v>623260</v>
      </c>
      <c r="AT1729" s="44">
        <f t="shared" si="270"/>
        <v>623260</v>
      </c>
      <c r="AU1729" s="44">
        <f t="shared" si="271"/>
        <v>741679.39999999991</v>
      </c>
      <c r="AV1729" s="45" t="b">
        <f t="shared" si="272"/>
        <v>1</v>
      </c>
      <c r="AW1729" s="45" t="b">
        <f t="shared" si="273"/>
        <v>0</v>
      </c>
      <c r="AX1729" s="45"/>
    </row>
    <row r="1730" spans="1:50" s="36" customFormat="1" ht="27.75" customHeight="1" x14ac:dyDescent="0.15">
      <c r="A1730" s="36" t="str">
        <f t="shared" si="265"/>
        <v>IMCOLMEDICA S.A.201080610</v>
      </c>
      <c r="B1730" s="36" t="b">
        <f>+A1730='[1]Anexo 9'!A1730</f>
        <v>1</v>
      </c>
      <c r="C1730" s="18">
        <v>860007078</v>
      </c>
      <c r="D1730" s="18" t="s">
        <v>2854</v>
      </c>
      <c r="E1730" s="15" t="s">
        <v>98</v>
      </c>
      <c r="F1730" s="15" t="s">
        <v>202</v>
      </c>
      <c r="G1730" s="15">
        <f>+VLOOKUP(F1730,[3]Sheet1!$E$3:$G$74,3,FALSE)</f>
        <v>6</v>
      </c>
      <c r="H1730" s="15">
        <f>+VLOOKUP(D1730&amp;F1730,'TD para paquetes'!$E$3:$I$441,5,FALSE)</f>
        <v>6</v>
      </c>
      <c r="I1730" s="15" t="s">
        <v>1025</v>
      </c>
      <c r="J1730" s="15">
        <v>7</v>
      </c>
      <c r="K1730" s="15">
        <v>7</v>
      </c>
      <c r="L1730" s="15">
        <v>201080610</v>
      </c>
      <c r="M1730" s="15" t="s">
        <v>218</v>
      </c>
      <c r="N1730" s="15" t="s">
        <v>101</v>
      </c>
      <c r="O1730" s="18" t="s">
        <v>8376</v>
      </c>
      <c r="P1730" s="22" t="s">
        <v>73</v>
      </c>
      <c r="Q1730" s="15" t="s">
        <v>114</v>
      </c>
      <c r="R1730" s="18" t="s">
        <v>3005</v>
      </c>
      <c r="S1730" s="22" t="s">
        <v>73</v>
      </c>
      <c r="T1730" s="18" t="s">
        <v>3005</v>
      </c>
      <c r="U1730" s="18" t="s">
        <v>3005</v>
      </c>
      <c r="V1730" s="15" t="s">
        <v>205</v>
      </c>
      <c r="W1730" s="18" t="s">
        <v>206</v>
      </c>
      <c r="X1730" s="18"/>
      <c r="Y1730" s="15" t="s">
        <v>73</v>
      </c>
      <c r="Z1730" s="18" t="s">
        <v>206</v>
      </c>
      <c r="AA1730" s="18"/>
      <c r="AB1730" s="18" t="s">
        <v>209</v>
      </c>
      <c r="AC1730" s="67" t="str">
        <f>+VLOOKUP("*"&amp;L1730&amp;"*",'[2]REGISTROS SANITARIOS'!$D$1466:$E$1529,2,FALSE)</f>
        <v>SI</v>
      </c>
      <c r="AD1730" s="22" t="s">
        <v>1025</v>
      </c>
      <c r="AE1730" s="16">
        <v>46586</v>
      </c>
      <c r="AF1730" s="34" t="s">
        <v>73</v>
      </c>
      <c r="AG1730" s="24">
        <v>0</v>
      </c>
      <c r="AH1730" s="18">
        <v>0</v>
      </c>
      <c r="AI1730" s="18">
        <v>0</v>
      </c>
      <c r="AJ1730" s="17">
        <v>550</v>
      </c>
      <c r="AK1730" s="25">
        <v>550</v>
      </c>
      <c r="AL1730" s="25">
        <v>226.64000000000001</v>
      </c>
      <c r="AM1730" s="35">
        <v>0.19</v>
      </c>
      <c r="AN1730" s="19">
        <v>148335.88</v>
      </c>
      <c r="AO1730" s="18"/>
      <c r="AP1730" s="15"/>
      <c r="AQ1730" s="43" t="str">
        <f t="shared" si="267"/>
        <v>SI</v>
      </c>
      <c r="AR1730" s="44">
        <f t="shared" si="268"/>
        <v>148335.88</v>
      </c>
      <c r="AS1730" s="44">
        <f t="shared" si="269"/>
        <v>124652.00000000001</v>
      </c>
      <c r="AT1730" s="44">
        <f t="shared" si="270"/>
        <v>124652.00000000001</v>
      </c>
      <c r="AU1730" s="44">
        <f t="shared" si="271"/>
        <v>148335.88</v>
      </c>
      <c r="AV1730" s="45" t="b">
        <f t="shared" si="272"/>
        <v>1</v>
      </c>
      <c r="AW1730" s="45" t="b">
        <f t="shared" si="273"/>
        <v>0</v>
      </c>
      <c r="AX1730" s="45"/>
    </row>
    <row r="1731" spans="1:50" s="36" customFormat="1" ht="27.75" customHeight="1" x14ac:dyDescent="0.15">
      <c r="A1731" s="36" t="str">
        <f t="shared" si="265"/>
        <v>IMCOLMEDICA S.A.201100202</v>
      </c>
      <c r="B1731" s="36" t="b">
        <f>+A1731='[1]Anexo 9'!A1731</f>
        <v>1</v>
      </c>
      <c r="C1731" s="18">
        <v>860007078</v>
      </c>
      <c r="D1731" s="18" t="s">
        <v>2854</v>
      </c>
      <c r="E1731" s="15" t="s">
        <v>98</v>
      </c>
      <c r="F1731" s="15" t="s">
        <v>163</v>
      </c>
      <c r="G1731" s="15">
        <f>+VLOOKUP(F1731,[3]Sheet1!$E$3:$G$74,3,FALSE)</f>
        <v>3</v>
      </c>
      <c r="H1731" s="15">
        <f>+VLOOKUP(D1731&amp;F1731,'TD para paquetes'!$E$3:$I$441,5,FALSE)</f>
        <v>3</v>
      </c>
      <c r="I1731" s="15" t="s">
        <v>1025</v>
      </c>
      <c r="J1731" s="15">
        <v>11</v>
      </c>
      <c r="K1731" s="15">
        <v>11</v>
      </c>
      <c r="L1731" s="15">
        <v>201100202</v>
      </c>
      <c r="M1731" s="15" t="s">
        <v>164</v>
      </c>
      <c r="N1731" s="15" t="s">
        <v>165</v>
      </c>
      <c r="O1731" s="18" t="s">
        <v>8377</v>
      </c>
      <c r="P1731" s="22" t="s">
        <v>3841</v>
      </c>
      <c r="Q1731" s="15" t="s">
        <v>167</v>
      </c>
      <c r="R1731" s="18" t="s">
        <v>2705</v>
      </c>
      <c r="S1731" s="22" t="s">
        <v>73</v>
      </c>
      <c r="T1731" s="18" t="s">
        <v>2705</v>
      </c>
      <c r="U1731" s="18" t="s">
        <v>2705</v>
      </c>
      <c r="V1731" s="15" t="s">
        <v>169</v>
      </c>
      <c r="W1731" s="18" t="s">
        <v>170</v>
      </c>
      <c r="X1731" s="18"/>
      <c r="Y1731" s="15" t="s">
        <v>73</v>
      </c>
      <c r="Z1731" s="18" t="s">
        <v>170</v>
      </c>
      <c r="AA1731" s="18"/>
      <c r="AB1731" s="18" t="s">
        <v>173</v>
      </c>
      <c r="AC1731" s="67" t="str">
        <f>+VLOOKUP("*"&amp;L1731&amp;"*",'[2]REGISTROS SANITARIOS'!$D$1466:$E$1529,2,FALSE)</f>
        <v>SI</v>
      </c>
      <c r="AD1731" s="22" t="s">
        <v>1025</v>
      </c>
      <c r="AE1731" s="16">
        <v>46615</v>
      </c>
      <c r="AF1731" s="34" t="s">
        <v>73</v>
      </c>
      <c r="AG1731" s="24">
        <v>0</v>
      </c>
      <c r="AH1731" s="18">
        <v>0</v>
      </c>
      <c r="AI1731" s="18">
        <v>0</v>
      </c>
      <c r="AJ1731" s="17">
        <v>55</v>
      </c>
      <c r="AK1731" s="25">
        <v>55</v>
      </c>
      <c r="AL1731" s="25">
        <v>947.04166666666663</v>
      </c>
      <c r="AM1731" s="35">
        <v>0</v>
      </c>
      <c r="AN1731" s="19">
        <v>52087.291666666664</v>
      </c>
      <c r="AO1731" s="18"/>
      <c r="AP1731" s="15"/>
      <c r="AQ1731" s="43" t="str">
        <f t="shared" si="267"/>
        <v>SI</v>
      </c>
      <c r="AR1731" s="44">
        <f t="shared" si="268"/>
        <v>52087.291666666664</v>
      </c>
      <c r="AS1731" s="44">
        <f t="shared" si="269"/>
        <v>52087.291666666664</v>
      </c>
      <c r="AT1731" s="44">
        <f t="shared" si="270"/>
        <v>52087.291666666664</v>
      </c>
      <c r="AU1731" s="44">
        <f t="shared" si="271"/>
        <v>52087.291666666664</v>
      </c>
      <c r="AV1731" s="45" t="b">
        <f t="shared" si="272"/>
        <v>1</v>
      </c>
      <c r="AW1731" s="45" t="b">
        <f t="shared" si="273"/>
        <v>1</v>
      </c>
      <c r="AX1731" s="45"/>
    </row>
    <row r="1732" spans="1:50" s="36" customFormat="1" ht="27.75" customHeight="1" x14ac:dyDescent="0.15">
      <c r="A1732" s="36" t="str">
        <f t="shared" ref="A1732:A1795" si="275">+D1732&amp;L1732</f>
        <v>IMCOLMEDICA S.A.201100203</v>
      </c>
      <c r="B1732" s="36" t="b">
        <f>+A1732='[1]Anexo 9'!A1732</f>
        <v>1</v>
      </c>
      <c r="C1732" s="18">
        <v>860007078</v>
      </c>
      <c r="D1732" s="18" t="s">
        <v>2854</v>
      </c>
      <c r="E1732" s="15" t="s">
        <v>98</v>
      </c>
      <c r="F1732" s="15" t="s">
        <v>163</v>
      </c>
      <c r="G1732" s="15">
        <f>+VLOOKUP(F1732,[3]Sheet1!$E$3:$G$74,3,FALSE)</f>
        <v>3</v>
      </c>
      <c r="H1732" s="15">
        <f>+VLOOKUP(D1732&amp;F1732,'TD para paquetes'!$E$3:$I$441,5,FALSE)</f>
        <v>3</v>
      </c>
      <c r="I1732" s="15" t="s">
        <v>1025</v>
      </c>
      <c r="J1732" s="15">
        <v>11</v>
      </c>
      <c r="K1732" s="15">
        <v>11</v>
      </c>
      <c r="L1732" s="15">
        <v>201100203</v>
      </c>
      <c r="M1732" s="15" t="s">
        <v>174</v>
      </c>
      <c r="N1732" s="15" t="s">
        <v>165</v>
      </c>
      <c r="O1732" s="18" t="s">
        <v>8378</v>
      </c>
      <c r="P1732" s="22" t="s">
        <v>3841</v>
      </c>
      <c r="Q1732" s="15" t="s">
        <v>176</v>
      </c>
      <c r="R1732" s="18" t="s">
        <v>2709</v>
      </c>
      <c r="S1732" s="22" t="s">
        <v>73</v>
      </c>
      <c r="T1732" s="18" t="s">
        <v>2709</v>
      </c>
      <c r="U1732" s="18" t="s">
        <v>2709</v>
      </c>
      <c r="V1732" s="15" t="s">
        <v>169</v>
      </c>
      <c r="W1732" s="18" t="s">
        <v>170</v>
      </c>
      <c r="X1732" s="18"/>
      <c r="Y1732" s="15" t="s">
        <v>73</v>
      </c>
      <c r="Z1732" s="18" t="s">
        <v>170</v>
      </c>
      <c r="AA1732" s="18"/>
      <c r="AB1732" s="18" t="s">
        <v>173</v>
      </c>
      <c r="AC1732" s="67" t="str">
        <f>+VLOOKUP("*"&amp;L1732&amp;"*",'[2]REGISTROS SANITARIOS'!$D$1466:$E$1529,2,FALSE)</f>
        <v>SI</v>
      </c>
      <c r="AD1732" s="22" t="s">
        <v>1025</v>
      </c>
      <c r="AE1732" s="16">
        <v>46615</v>
      </c>
      <c r="AF1732" s="34" t="s">
        <v>73</v>
      </c>
      <c r="AG1732" s="24">
        <v>0</v>
      </c>
      <c r="AH1732" s="18">
        <v>0</v>
      </c>
      <c r="AI1732" s="18">
        <v>0</v>
      </c>
      <c r="AJ1732" s="17">
        <v>6325</v>
      </c>
      <c r="AK1732" s="25">
        <v>6325</v>
      </c>
      <c r="AL1732" s="25">
        <v>1894.0833333333333</v>
      </c>
      <c r="AM1732" s="35">
        <v>0</v>
      </c>
      <c r="AN1732" s="19">
        <v>11980077.083333332</v>
      </c>
      <c r="AO1732" s="18"/>
      <c r="AP1732" s="15"/>
      <c r="AQ1732" s="43" t="str">
        <f t="shared" ref="AQ1732:AQ1795" si="276">+IF(AK1732="","NO INDICA",IF(AJ1732=AK1732,"SI",IF(AK1732&gt;AJ1732,"MAYOR",IF(AK1732&lt;AJ1732,"MENOR"))))</f>
        <v>SI</v>
      </c>
      <c r="AR1732" s="44">
        <f t="shared" ref="AR1732:AR1795" si="277">+AJ1732*(AL1732*(1+AM1732))</f>
        <v>11980077.083333332</v>
      </c>
      <c r="AS1732" s="44">
        <f t="shared" ref="AS1732:AS1795" si="278">+AJ1732*AL1732</f>
        <v>11980077.083333332</v>
      </c>
      <c r="AT1732" s="44">
        <f t="shared" ref="AT1732:AT1795" si="279">+AL1732*AK1732</f>
        <v>11980077.083333332</v>
      </c>
      <c r="AU1732" s="44">
        <f t="shared" ref="AU1732:AU1795" si="280">+AK1732*(AL1732*(1+AM1732))</f>
        <v>11980077.083333332</v>
      </c>
      <c r="AV1732" s="45" t="b">
        <f t="shared" ref="AV1732:AV1795" si="281">+IFERROR(AU1732=AN1732,"FALSO")</f>
        <v>1</v>
      </c>
      <c r="AW1732" s="45" t="b">
        <f t="shared" ref="AW1732:AW1795" si="282">+AS1732=AN1732</f>
        <v>1</v>
      </c>
      <c r="AX1732" s="45"/>
    </row>
    <row r="1733" spans="1:50" s="36" customFormat="1" ht="27.75" customHeight="1" x14ac:dyDescent="0.15">
      <c r="A1733" s="36" t="str">
        <f t="shared" si="275"/>
        <v>IMCOLMEDICA S.A.201100303</v>
      </c>
      <c r="B1733" s="36" t="b">
        <f>+A1733='[1]Anexo 9'!A1733</f>
        <v>1</v>
      </c>
      <c r="C1733" s="18">
        <v>860007078</v>
      </c>
      <c r="D1733" s="18" t="s">
        <v>2854</v>
      </c>
      <c r="E1733" s="15" t="s">
        <v>98</v>
      </c>
      <c r="F1733" s="15" t="s">
        <v>163</v>
      </c>
      <c r="G1733" s="15">
        <f>+VLOOKUP(F1733,[3]Sheet1!$E$3:$G$74,3,FALSE)</f>
        <v>3</v>
      </c>
      <c r="H1733" s="15">
        <f>+VLOOKUP(D1733&amp;F1733,'TD para paquetes'!$E$3:$I$441,5,FALSE)</f>
        <v>3</v>
      </c>
      <c r="I1733" s="15" t="s">
        <v>1025</v>
      </c>
      <c r="J1733" s="15">
        <v>11</v>
      </c>
      <c r="K1733" s="15">
        <v>11</v>
      </c>
      <c r="L1733" s="15">
        <v>201100303</v>
      </c>
      <c r="M1733" s="15" t="s">
        <v>178</v>
      </c>
      <c r="N1733" s="15" t="s">
        <v>165</v>
      </c>
      <c r="O1733" s="18" t="s">
        <v>8379</v>
      </c>
      <c r="P1733" s="22" t="s">
        <v>3841</v>
      </c>
      <c r="Q1733" s="15" t="s">
        <v>180</v>
      </c>
      <c r="R1733" s="18" t="s">
        <v>2712</v>
      </c>
      <c r="S1733" s="22" t="s">
        <v>73</v>
      </c>
      <c r="T1733" s="18" t="s">
        <v>2712</v>
      </c>
      <c r="U1733" s="18" t="s">
        <v>2712</v>
      </c>
      <c r="V1733" s="15" t="s">
        <v>169</v>
      </c>
      <c r="W1733" s="18" t="s">
        <v>170</v>
      </c>
      <c r="X1733" s="18"/>
      <c r="Y1733" s="15" t="s">
        <v>73</v>
      </c>
      <c r="Z1733" s="18" t="s">
        <v>170</v>
      </c>
      <c r="AA1733" s="18"/>
      <c r="AB1733" s="18" t="s">
        <v>173</v>
      </c>
      <c r="AC1733" s="67" t="str">
        <f>+VLOOKUP("*"&amp;L1733&amp;"*",'[2]REGISTROS SANITARIOS'!$D$1466:$E$1529,2,FALSE)</f>
        <v>SI</v>
      </c>
      <c r="AD1733" s="22" t="s">
        <v>1025</v>
      </c>
      <c r="AE1733" s="16">
        <v>46615</v>
      </c>
      <c r="AF1733" s="34" t="s">
        <v>73</v>
      </c>
      <c r="AG1733" s="24">
        <v>0</v>
      </c>
      <c r="AH1733" s="18">
        <v>0</v>
      </c>
      <c r="AI1733" s="18">
        <v>0</v>
      </c>
      <c r="AJ1733" s="17">
        <v>6600</v>
      </c>
      <c r="AK1733" s="25">
        <v>6600</v>
      </c>
      <c r="AL1733" s="25">
        <v>3788.1666666666665</v>
      </c>
      <c r="AM1733" s="35">
        <v>0</v>
      </c>
      <c r="AN1733" s="19">
        <v>25001900</v>
      </c>
      <c r="AO1733" s="18"/>
      <c r="AP1733" s="15"/>
      <c r="AQ1733" s="43" t="str">
        <f t="shared" si="276"/>
        <v>SI</v>
      </c>
      <c r="AR1733" s="44">
        <f t="shared" si="277"/>
        <v>25001900</v>
      </c>
      <c r="AS1733" s="44">
        <f t="shared" si="278"/>
        <v>25001900</v>
      </c>
      <c r="AT1733" s="44">
        <f t="shared" si="279"/>
        <v>25001900</v>
      </c>
      <c r="AU1733" s="44">
        <f t="shared" si="280"/>
        <v>25001900</v>
      </c>
      <c r="AV1733" s="45" t="b">
        <f t="shared" si="281"/>
        <v>1</v>
      </c>
      <c r="AW1733" s="45" t="b">
        <f t="shared" si="282"/>
        <v>1</v>
      </c>
      <c r="AX1733" s="45"/>
    </row>
    <row r="1734" spans="1:50" s="36" customFormat="1" ht="27.75" customHeight="1" x14ac:dyDescent="0.15">
      <c r="A1734" s="36" t="str">
        <f t="shared" si="275"/>
        <v>IMCOLMEDICA S.A.201102110</v>
      </c>
      <c r="B1734" s="36" t="b">
        <f>+A1734='[1]Anexo 9'!A1734</f>
        <v>1</v>
      </c>
      <c r="C1734" s="18">
        <v>860007078</v>
      </c>
      <c r="D1734" s="18" t="s">
        <v>2854</v>
      </c>
      <c r="E1734" s="15" t="s">
        <v>98</v>
      </c>
      <c r="F1734" s="15" t="s">
        <v>62</v>
      </c>
      <c r="G1734" s="15" t="s">
        <v>3155</v>
      </c>
      <c r="H1734" s="15" t="s">
        <v>3155</v>
      </c>
      <c r="I1734" s="15" t="s">
        <v>3155</v>
      </c>
      <c r="J1734" s="15">
        <v>9</v>
      </c>
      <c r="K1734" s="15" t="s">
        <v>3155</v>
      </c>
      <c r="L1734" s="15">
        <v>201102110</v>
      </c>
      <c r="M1734" s="15" t="s">
        <v>428</v>
      </c>
      <c r="N1734" s="15" t="s">
        <v>101</v>
      </c>
      <c r="O1734" s="18" t="s">
        <v>8380</v>
      </c>
      <c r="P1734" s="22" t="s">
        <v>3841</v>
      </c>
      <c r="Q1734" s="15" t="s">
        <v>114</v>
      </c>
      <c r="R1734" s="18" t="s">
        <v>3005</v>
      </c>
      <c r="S1734" s="22" t="s">
        <v>73</v>
      </c>
      <c r="T1734" s="18" t="s">
        <v>3005</v>
      </c>
      <c r="U1734" s="18" t="s">
        <v>3005</v>
      </c>
      <c r="V1734" s="15" t="s">
        <v>430</v>
      </c>
      <c r="W1734" s="18" t="s">
        <v>6316</v>
      </c>
      <c r="X1734" s="18"/>
      <c r="Y1734" s="15" t="s">
        <v>68</v>
      </c>
      <c r="Z1734" s="18" t="s">
        <v>6316</v>
      </c>
      <c r="AA1734" s="18"/>
      <c r="AB1734" s="18" t="s">
        <v>8666</v>
      </c>
      <c r="AC1734" s="67" t="e">
        <f>+VLOOKUP("*"&amp;L1734&amp;"*",'[2]REGISTROS SANITARIOS'!$D$1466:$E$1529,2,FALSE)</f>
        <v>#N/A</v>
      </c>
      <c r="AD1734" s="22" t="s">
        <v>44</v>
      </c>
      <c r="AE1734" s="16">
        <v>46263</v>
      </c>
      <c r="AF1734" s="34" t="s">
        <v>73</v>
      </c>
      <c r="AG1734" s="24">
        <v>0</v>
      </c>
      <c r="AH1734" s="18">
        <v>0</v>
      </c>
      <c r="AI1734" s="18">
        <v>0</v>
      </c>
      <c r="AJ1734" s="17">
        <v>85250</v>
      </c>
      <c r="AK1734" s="25">
        <v>85250</v>
      </c>
      <c r="AL1734" s="25">
        <v>62.440000000000005</v>
      </c>
      <c r="AM1734" s="35">
        <v>0</v>
      </c>
      <c r="AN1734" s="19">
        <v>5323010</v>
      </c>
      <c r="AO1734" s="18"/>
      <c r="AP1734" s="15"/>
      <c r="AQ1734" s="43" t="str">
        <f t="shared" si="276"/>
        <v>SI</v>
      </c>
      <c r="AR1734" s="44">
        <f t="shared" si="277"/>
        <v>5323010</v>
      </c>
      <c r="AS1734" s="44">
        <f t="shared" si="278"/>
        <v>5323010</v>
      </c>
      <c r="AT1734" s="44">
        <f t="shared" si="279"/>
        <v>5323010</v>
      </c>
      <c r="AU1734" s="44">
        <f t="shared" si="280"/>
        <v>5323010</v>
      </c>
      <c r="AV1734" s="45" t="b">
        <f t="shared" si="281"/>
        <v>1</v>
      </c>
      <c r="AW1734" s="45" t="b">
        <f t="shared" si="282"/>
        <v>1</v>
      </c>
      <c r="AX1734" s="45"/>
    </row>
    <row r="1735" spans="1:50" s="36" customFormat="1" ht="27.75" customHeight="1" x14ac:dyDescent="0.15">
      <c r="A1735" s="36" t="str">
        <f t="shared" si="275"/>
        <v>IMCOLMEDICA S.A.201110710</v>
      </c>
      <c r="B1735" s="36" t="b">
        <f>+A1735='[1]Anexo 9'!A1735</f>
        <v>1</v>
      </c>
      <c r="C1735" s="18">
        <v>860007078</v>
      </c>
      <c r="D1735" s="18" t="s">
        <v>2854</v>
      </c>
      <c r="E1735" s="15" t="s">
        <v>98</v>
      </c>
      <c r="F1735" s="15" t="s">
        <v>709</v>
      </c>
      <c r="G1735" s="15">
        <f>+VLOOKUP(F1735,[3]Sheet1!$E$3:$G$74,3,FALSE)</f>
        <v>3</v>
      </c>
      <c r="H1735" s="15">
        <f>+VLOOKUP(D1735&amp;F1735,'TD para paquetes'!$E$3:$I$441,5,FALSE)</f>
        <v>3</v>
      </c>
      <c r="I1735" s="15" t="s">
        <v>1025</v>
      </c>
      <c r="J1735" s="15">
        <v>7</v>
      </c>
      <c r="K1735" s="15">
        <v>7</v>
      </c>
      <c r="L1735" s="15">
        <v>201110710</v>
      </c>
      <c r="M1735" s="15" t="s">
        <v>710</v>
      </c>
      <c r="N1735" s="15" t="s">
        <v>101</v>
      </c>
      <c r="O1735" s="18" t="s">
        <v>8381</v>
      </c>
      <c r="P1735" s="22" t="s">
        <v>3841</v>
      </c>
      <c r="Q1735" s="15" t="s">
        <v>101</v>
      </c>
      <c r="R1735" s="18" t="s">
        <v>103</v>
      </c>
      <c r="S1735" s="22" t="s">
        <v>73</v>
      </c>
      <c r="T1735" s="18" t="s">
        <v>103</v>
      </c>
      <c r="U1735" s="18" t="s">
        <v>103</v>
      </c>
      <c r="V1735" s="15" t="s">
        <v>712</v>
      </c>
      <c r="W1735" s="18" t="s">
        <v>136</v>
      </c>
      <c r="X1735" s="18"/>
      <c r="Y1735" s="15" t="s">
        <v>73</v>
      </c>
      <c r="Z1735" s="18" t="s">
        <v>136</v>
      </c>
      <c r="AA1735" s="18"/>
      <c r="AB1735" s="18" t="s">
        <v>713</v>
      </c>
      <c r="AC1735" s="67" t="e">
        <f>+VLOOKUP("*"&amp;L1735&amp;"*",'[2]REGISTROS SANITARIOS'!$D$1466:$E$1529,2,FALSE)</f>
        <v>#N/A</v>
      </c>
      <c r="AD1735" s="22" t="s">
        <v>44</v>
      </c>
      <c r="AE1735" s="16">
        <v>46812</v>
      </c>
      <c r="AF1735" s="34" t="s">
        <v>73</v>
      </c>
      <c r="AG1735" s="24">
        <v>0</v>
      </c>
      <c r="AH1735" s="18">
        <v>0</v>
      </c>
      <c r="AI1735" s="18">
        <v>0</v>
      </c>
      <c r="AJ1735" s="17">
        <v>5.5</v>
      </c>
      <c r="AK1735" s="25">
        <v>5.5</v>
      </c>
      <c r="AL1735" s="25">
        <v>2474</v>
      </c>
      <c r="AM1735" s="35">
        <v>0</v>
      </c>
      <c r="AN1735" s="19">
        <v>13607</v>
      </c>
      <c r="AO1735" s="18"/>
      <c r="AP1735" s="15"/>
      <c r="AQ1735" s="43" t="str">
        <f t="shared" si="276"/>
        <v>SI</v>
      </c>
      <c r="AR1735" s="44">
        <f t="shared" si="277"/>
        <v>13607</v>
      </c>
      <c r="AS1735" s="44">
        <f t="shared" si="278"/>
        <v>13607</v>
      </c>
      <c r="AT1735" s="44">
        <f t="shared" si="279"/>
        <v>13607</v>
      </c>
      <c r="AU1735" s="44">
        <f t="shared" si="280"/>
        <v>13607</v>
      </c>
      <c r="AV1735" s="45" t="b">
        <f t="shared" si="281"/>
        <v>1</v>
      </c>
      <c r="AW1735" s="45" t="b">
        <f t="shared" si="282"/>
        <v>1</v>
      </c>
      <c r="AX1735" s="45"/>
    </row>
    <row r="1736" spans="1:50" s="36" customFormat="1" ht="27.75" customHeight="1" x14ac:dyDescent="0.15">
      <c r="A1736" s="36" t="str">
        <f t="shared" si="275"/>
        <v>IMCOLMEDICA S.A.201110910</v>
      </c>
      <c r="B1736" s="36" t="b">
        <f>+A1736='[1]Anexo 9'!A1736</f>
        <v>1</v>
      </c>
      <c r="C1736" s="18">
        <v>860007078</v>
      </c>
      <c r="D1736" s="18" t="s">
        <v>2854</v>
      </c>
      <c r="E1736" s="15" t="s">
        <v>98</v>
      </c>
      <c r="F1736" s="15" t="s">
        <v>709</v>
      </c>
      <c r="G1736" s="15">
        <f>+VLOOKUP(F1736,[3]Sheet1!$E$3:$G$74,3,FALSE)</f>
        <v>3</v>
      </c>
      <c r="H1736" s="15">
        <f>+VLOOKUP(D1736&amp;F1736,'TD para paquetes'!$E$3:$I$441,5,FALSE)</f>
        <v>3</v>
      </c>
      <c r="I1736" s="15" t="s">
        <v>1025</v>
      </c>
      <c r="J1736" s="15">
        <v>7</v>
      </c>
      <c r="K1736" s="15">
        <v>7</v>
      </c>
      <c r="L1736" s="15">
        <v>201110910</v>
      </c>
      <c r="M1736" s="15" t="s">
        <v>714</v>
      </c>
      <c r="N1736" s="15" t="s">
        <v>101</v>
      </c>
      <c r="O1736" s="18" t="s">
        <v>8382</v>
      </c>
      <c r="P1736" s="22" t="s">
        <v>3841</v>
      </c>
      <c r="Q1736" s="15" t="s">
        <v>101</v>
      </c>
      <c r="R1736" s="18" t="s">
        <v>103</v>
      </c>
      <c r="S1736" s="22" t="s">
        <v>73</v>
      </c>
      <c r="T1736" s="18" t="s">
        <v>103</v>
      </c>
      <c r="U1736" s="18" t="s">
        <v>103</v>
      </c>
      <c r="V1736" s="15" t="s">
        <v>712</v>
      </c>
      <c r="W1736" s="18" t="s">
        <v>136</v>
      </c>
      <c r="X1736" s="18"/>
      <c r="Y1736" s="15" t="s">
        <v>73</v>
      </c>
      <c r="Z1736" s="18" t="s">
        <v>136</v>
      </c>
      <c r="AA1736" s="18"/>
      <c r="AB1736" s="18" t="s">
        <v>713</v>
      </c>
      <c r="AC1736" s="67" t="e">
        <f>+VLOOKUP("*"&amp;L1736&amp;"*",'[2]REGISTROS SANITARIOS'!$D$1466:$E$1529,2,FALSE)</f>
        <v>#N/A</v>
      </c>
      <c r="AD1736" s="22" t="s">
        <v>44</v>
      </c>
      <c r="AE1736" s="16">
        <v>46812</v>
      </c>
      <c r="AF1736" s="34" t="s">
        <v>73</v>
      </c>
      <c r="AG1736" s="24">
        <v>0</v>
      </c>
      <c r="AH1736" s="18">
        <v>0</v>
      </c>
      <c r="AI1736" s="18">
        <v>0</v>
      </c>
      <c r="AJ1736" s="17">
        <v>27.5</v>
      </c>
      <c r="AK1736" s="25">
        <v>27.5</v>
      </c>
      <c r="AL1736" s="25">
        <v>2652</v>
      </c>
      <c r="AM1736" s="35">
        <v>0</v>
      </c>
      <c r="AN1736" s="19">
        <v>72930</v>
      </c>
      <c r="AO1736" s="18"/>
      <c r="AP1736" s="15"/>
      <c r="AQ1736" s="43" t="str">
        <f t="shared" si="276"/>
        <v>SI</v>
      </c>
      <c r="AR1736" s="44">
        <f t="shared" si="277"/>
        <v>72930</v>
      </c>
      <c r="AS1736" s="44">
        <f t="shared" si="278"/>
        <v>72930</v>
      </c>
      <c r="AT1736" s="44">
        <f t="shared" si="279"/>
        <v>72930</v>
      </c>
      <c r="AU1736" s="44">
        <f t="shared" si="280"/>
        <v>72930</v>
      </c>
      <c r="AV1736" s="45" t="b">
        <f t="shared" si="281"/>
        <v>1</v>
      </c>
      <c r="AW1736" s="45" t="b">
        <f t="shared" si="282"/>
        <v>1</v>
      </c>
      <c r="AX1736" s="45"/>
    </row>
    <row r="1737" spans="1:50" s="36" customFormat="1" ht="27.75" customHeight="1" x14ac:dyDescent="0.15">
      <c r="A1737" s="36" t="str">
        <f t="shared" si="275"/>
        <v>IMCOLMEDICA S.A.201111010</v>
      </c>
      <c r="B1737" s="36" t="b">
        <f>+A1737='[1]Anexo 9'!A1737</f>
        <v>1</v>
      </c>
      <c r="C1737" s="18">
        <v>860007078</v>
      </c>
      <c r="D1737" s="18" t="s">
        <v>2854</v>
      </c>
      <c r="E1737" s="15" t="s">
        <v>98</v>
      </c>
      <c r="F1737" s="15" t="s">
        <v>709</v>
      </c>
      <c r="G1737" s="15">
        <f>+VLOOKUP(F1737,[3]Sheet1!$E$3:$G$74,3,FALSE)</f>
        <v>3</v>
      </c>
      <c r="H1737" s="15">
        <f>+VLOOKUP(D1737&amp;F1737,'TD para paquetes'!$E$3:$I$441,5,FALSE)</f>
        <v>3</v>
      </c>
      <c r="I1737" s="15" t="s">
        <v>1025</v>
      </c>
      <c r="J1737" s="15">
        <v>7</v>
      </c>
      <c r="K1737" s="15">
        <v>7</v>
      </c>
      <c r="L1737" s="15">
        <v>201111010</v>
      </c>
      <c r="M1737" s="15" t="s">
        <v>716</v>
      </c>
      <c r="N1737" s="15" t="s">
        <v>101</v>
      </c>
      <c r="O1737" s="18" t="s">
        <v>8383</v>
      </c>
      <c r="P1737" s="22" t="s">
        <v>3841</v>
      </c>
      <c r="Q1737" s="15" t="s">
        <v>101</v>
      </c>
      <c r="R1737" s="18" t="s">
        <v>103</v>
      </c>
      <c r="S1737" s="22" t="s">
        <v>73</v>
      </c>
      <c r="T1737" s="18" t="s">
        <v>103</v>
      </c>
      <c r="U1737" s="18" t="s">
        <v>103</v>
      </c>
      <c r="V1737" s="15" t="s">
        <v>712</v>
      </c>
      <c r="W1737" s="18" t="s">
        <v>136</v>
      </c>
      <c r="X1737" s="18"/>
      <c r="Y1737" s="15" t="s">
        <v>73</v>
      </c>
      <c r="Z1737" s="18" t="s">
        <v>136</v>
      </c>
      <c r="AA1737" s="18"/>
      <c r="AB1737" s="18" t="s">
        <v>713</v>
      </c>
      <c r="AC1737" s="67" t="e">
        <f>+VLOOKUP("*"&amp;L1737&amp;"*",'[2]REGISTROS SANITARIOS'!$D$1466:$E$1529,2,FALSE)</f>
        <v>#N/A</v>
      </c>
      <c r="AD1737" s="22" t="s">
        <v>44</v>
      </c>
      <c r="AE1737" s="16">
        <v>46812</v>
      </c>
      <c r="AF1737" s="34" t="s">
        <v>73</v>
      </c>
      <c r="AG1737" s="24">
        <v>0</v>
      </c>
      <c r="AH1737" s="18">
        <v>0</v>
      </c>
      <c r="AI1737" s="18">
        <v>0</v>
      </c>
      <c r="AJ1737" s="17">
        <v>5.5</v>
      </c>
      <c r="AK1737" s="25">
        <v>5.5</v>
      </c>
      <c r="AL1737" s="25">
        <v>3006</v>
      </c>
      <c r="AM1737" s="35">
        <v>0</v>
      </c>
      <c r="AN1737" s="19">
        <v>16533</v>
      </c>
      <c r="AO1737" s="18"/>
      <c r="AP1737" s="15"/>
      <c r="AQ1737" s="43" t="str">
        <f t="shared" si="276"/>
        <v>SI</v>
      </c>
      <c r="AR1737" s="44">
        <f t="shared" si="277"/>
        <v>16533</v>
      </c>
      <c r="AS1737" s="44">
        <f t="shared" si="278"/>
        <v>16533</v>
      </c>
      <c r="AT1737" s="44">
        <f t="shared" si="279"/>
        <v>16533</v>
      </c>
      <c r="AU1737" s="44">
        <f t="shared" si="280"/>
        <v>16533</v>
      </c>
      <c r="AV1737" s="45" t="b">
        <f t="shared" si="281"/>
        <v>1</v>
      </c>
      <c r="AW1737" s="45" t="b">
        <f t="shared" si="282"/>
        <v>1</v>
      </c>
      <c r="AX1737" s="45"/>
    </row>
    <row r="1738" spans="1:50" s="36" customFormat="1" ht="27.75" customHeight="1" x14ac:dyDescent="0.15">
      <c r="A1738" s="36" t="str">
        <f t="shared" si="275"/>
        <v>IMCOLMEDICA S.A.201111510</v>
      </c>
      <c r="B1738" s="36" t="b">
        <f>+A1738='[1]Anexo 9'!A1738</f>
        <v>1</v>
      </c>
      <c r="C1738" s="18">
        <v>860007078</v>
      </c>
      <c r="D1738" s="18" t="s">
        <v>2854</v>
      </c>
      <c r="E1738" s="15" t="s">
        <v>98</v>
      </c>
      <c r="F1738" s="15" t="s">
        <v>649</v>
      </c>
      <c r="G1738" s="15">
        <f>+VLOOKUP(F1738,[3]Sheet1!$E$3:$G$74,3,FALSE)</f>
        <v>9</v>
      </c>
      <c r="H1738" s="15">
        <f>+VLOOKUP(D1738&amp;F1738,'TD para paquetes'!$E$3:$I$441,5,FALSE)</f>
        <v>7</v>
      </c>
      <c r="I1738" s="15" t="s">
        <v>44</v>
      </c>
      <c r="J1738" s="15">
        <v>9</v>
      </c>
      <c r="K1738" s="15">
        <v>4</v>
      </c>
      <c r="L1738" s="15">
        <v>201111510</v>
      </c>
      <c r="M1738" s="15" t="s">
        <v>652</v>
      </c>
      <c r="N1738" s="15" t="s">
        <v>101</v>
      </c>
      <c r="O1738" s="18" t="s">
        <v>8384</v>
      </c>
      <c r="P1738" s="22" t="s">
        <v>3841</v>
      </c>
      <c r="Q1738" s="15" t="s">
        <v>101</v>
      </c>
      <c r="R1738" s="18" t="s">
        <v>103</v>
      </c>
      <c r="S1738" s="22" t="s">
        <v>73</v>
      </c>
      <c r="T1738" s="18" t="s">
        <v>103</v>
      </c>
      <c r="U1738" s="18" t="s">
        <v>103</v>
      </c>
      <c r="V1738" s="15" t="s">
        <v>6065</v>
      </c>
      <c r="W1738" s="18" t="s">
        <v>296</v>
      </c>
      <c r="X1738" s="18"/>
      <c r="Y1738" s="15" t="s">
        <v>68</v>
      </c>
      <c r="Z1738" s="18" t="s">
        <v>296</v>
      </c>
      <c r="AA1738" s="18"/>
      <c r="AB1738" s="18" t="s">
        <v>6654</v>
      </c>
      <c r="AC1738" s="67" t="str">
        <f>+VLOOKUP("*"&amp;L1738&amp;"*",'[2]REGISTROS SANITARIOS'!$D$1466:$E$1529,2,FALSE)</f>
        <v>SI</v>
      </c>
      <c r="AD1738" s="22" t="s">
        <v>1025</v>
      </c>
      <c r="AE1738" s="16">
        <v>47622</v>
      </c>
      <c r="AF1738" s="34" t="s">
        <v>73</v>
      </c>
      <c r="AG1738" s="24">
        <v>0</v>
      </c>
      <c r="AH1738" s="18">
        <v>0</v>
      </c>
      <c r="AI1738" s="18">
        <v>0</v>
      </c>
      <c r="AJ1738" s="17">
        <v>27.5</v>
      </c>
      <c r="AK1738" s="25">
        <v>27.5</v>
      </c>
      <c r="AL1738" s="25">
        <v>3571</v>
      </c>
      <c r="AM1738" s="35">
        <v>0</v>
      </c>
      <c r="AN1738" s="19">
        <v>98202.5</v>
      </c>
      <c r="AO1738" s="18"/>
      <c r="AP1738" s="15"/>
      <c r="AQ1738" s="43" t="str">
        <f t="shared" si="276"/>
        <v>SI</v>
      </c>
      <c r="AR1738" s="44">
        <f t="shared" si="277"/>
        <v>98202.5</v>
      </c>
      <c r="AS1738" s="44">
        <f t="shared" si="278"/>
        <v>98202.5</v>
      </c>
      <c r="AT1738" s="44">
        <f t="shared" si="279"/>
        <v>98202.5</v>
      </c>
      <c r="AU1738" s="44">
        <f t="shared" si="280"/>
        <v>98202.5</v>
      </c>
      <c r="AV1738" s="45" t="b">
        <f t="shared" si="281"/>
        <v>1</v>
      </c>
      <c r="AW1738" s="45" t="b">
        <f t="shared" si="282"/>
        <v>1</v>
      </c>
      <c r="AX1738" s="45"/>
    </row>
    <row r="1739" spans="1:50" s="36" customFormat="1" ht="27.75" customHeight="1" x14ac:dyDescent="0.15">
      <c r="A1739" s="36" t="str">
        <f t="shared" si="275"/>
        <v>IMCOLMEDICA S.A.201111610</v>
      </c>
      <c r="B1739" s="36" t="b">
        <f>+A1739='[1]Anexo 9'!A1739</f>
        <v>1</v>
      </c>
      <c r="C1739" s="18">
        <v>860007078</v>
      </c>
      <c r="D1739" s="18" t="s">
        <v>2854</v>
      </c>
      <c r="E1739" s="15" t="s">
        <v>98</v>
      </c>
      <c r="F1739" s="15" t="s">
        <v>649</v>
      </c>
      <c r="G1739" s="15">
        <f>+VLOOKUP(F1739,[3]Sheet1!$E$3:$G$74,3,FALSE)</f>
        <v>9</v>
      </c>
      <c r="H1739" s="15">
        <f>+VLOOKUP(D1739&amp;F1739,'TD para paquetes'!$E$3:$I$441,5,FALSE)</f>
        <v>7</v>
      </c>
      <c r="I1739" s="15" t="s">
        <v>44</v>
      </c>
      <c r="J1739" s="15">
        <v>9</v>
      </c>
      <c r="K1739" s="15">
        <v>4</v>
      </c>
      <c r="L1739" s="15">
        <v>201111610</v>
      </c>
      <c r="M1739" s="15" t="s">
        <v>656</v>
      </c>
      <c r="N1739" s="15" t="s">
        <v>101</v>
      </c>
      <c r="O1739" s="18" t="s">
        <v>8385</v>
      </c>
      <c r="P1739" s="22" t="s">
        <v>3841</v>
      </c>
      <c r="Q1739" s="15" t="s">
        <v>101</v>
      </c>
      <c r="R1739" s="18" t="s">
        <v>103</v>
      </c>
      <c r="S1739" s="22" t="s">
        <v>73</v>
      </c>
      <c r="T1739" s="18" t="s">
        <v>103</v>
      </c>
      <c r="U1739" s="18" t="s">
        <v>103</v>
      </c>
      <c r="V1739" s="15" t="s">
        <v>6065</v>
      </c>
      <c r="W1739" s="18" t="s">
        <v>296</v>
      </c>
      <c r="X1739" s="18"/>
      <c r="Y1739" s="15" t="s">
        <v>68</v>
      </c>
      <c r="Z1739" s="18" t="s">
        <v>296</v>
      </c>
      <c r="AA1739" s="18"/>
      <c r="AB1739" s="18" t="s">
        <v>6654</v>
      </c>
      <c r="AC1739" s="67" t="str">
        <f>+VLOOKUP("*"&amp;L1739&amp;"*",'[2]REGISTROS SANITARIOS'!$D$1466:$E$1529,2,FALSE)</f>
        <v>SI</v>
      </c>
      <c r="AD1739" s="22" t="s">
        <v>1025</v>
      </c>
      <c r="AE1739" s="16">
        <v>47622</v>
      </c>
      <c r="AF1739" s="34" t="s">
        <v>73</v>
      </c>
      <c r="AG1739" s="24">
        <v>0</v>
      </c>
      <c r="AH1739" s="18">
        <v>0</v>
      </c>
      <c r="AI1739" s="18">
        <v>0</v>
      </c>
      <c r="AJ1739" s="17">
        <v>66</v>
      </c>
      <c r="AK1739" s="25">
        <v>66</v>
      </c>
      <c r="AL1739" s="25">
        <v>2240</v>
      </c>
      <c r="AM1739" s="35">
        <v>0</v>
      </c>
      <c r="AN1739" s="19">
        <v>147840</v>
      </c>
      <c r="AO1739" s="18"/>
      <c r="AP1739" s="15"/>
      <c r="AQ1739" s="43" t="str">
        <f t="shared" si="276"/>
        <v>SI</v>
      </c>
      <c r="AR1739" s="44">
        <f t="shared" si="277"/>
        <v>147840</v>
      </c>
      <c r="AS1739" s="44">
        <f t="shared" si="278"/>
        <v>147840</v>
      </c>
      <c r="AT1739" s="44">
        <f t="shared" si="279"/>
        <v>147840</v>
      </c>
      <c r="AU1739" s="44">
        <f t="shared" si="280"/>
        <v>147840</v>
      </c>
      <c r="AV1739" s="45" t="b">
        <f t="shared" si="281"/>
        <v>1</v>
      </c>
      <c r="AW1739" s="45" t="b">
        <f t="shared" si="282"/>
        <v>1</v>
      </c>
      <c r="AX1739" s="45"/>
    </row>
    <row r="1740" spans="1:50" s="36" customFormat="1" ht="27.75" customHeight="1" x14ac:dyDescent="0.15">
      <c r="A1740" s="36" t="str">
        <f t="shared" si="275"/>
        <v>IMCOLMEDICA S.A.201111710</v>
      </c>
      <c r="B1740" s="36" t="b">
        <f>+A1740='[1]Anexo 9'!A1740</f>
        <v>1</v>
      </c>
      <c r="C1740" s="18">
        <v>860007078</v>
      </c>
      <c r="D1740" s="18" t="s">
        <v>2854</v>
      </c>
      <c r="E1740" s="15" t="s">
        <v>98</v>
      </c>
      <c r="F1740" s="15" t="s">
        <v>649</v>
      </c>
      <c r="G1740" s="15">
        <f>+VLOOKUP(F1740,[3]Sheet1!$E$3:$G$74,3,FALSE)</f>
        <v>9</v>
      </c>
      <c r="H1740" s="15">
        <f>+VLOOKUP(D1740&amp;F1740,'TD para paquetes'!$E$3:$I$441,5,FALSE)</f>
        <v>7</v>
      </c>
      <c r="I1740" s="15" t="s">
        <v>44</v>
      </c>
      <c r="J1740" s="15">
        <v>9</v>
      </c>
      <c r="K1740" s="15">
        <v>4</v>
      </c>
      <c r="L1740" s="15">
        <v>201111710</v>
      </c>
      <c r="M1740" s="15" t="s">
        <v>658</v>
      </c>
      <c r="N1740" s="15" t="s">
        <v>101</v>
      </c>
      <c r="O1740" s="18" t="s">
        <v>8386</v>
      </c>
      <c r="P1740" s="22" t="s">
        <v>3841</v>
      </c>
      <c r="Q1740" s="15" t="s">
        <v>101</v>
      </c>
      <c r="R1740" s="18" t="s">
        <v>103</v>
      </c>
      <c r="S1740" s="22" t="s">
        <v>73</v>
      </c>
      <c r="T1740" s="18" t="s">
        <v>103</v>
      </c>
      <c r="U1740" s="18" t="s">
        <v>103</v>
      </c>
      <c r="V1740" s="15" t="s">
        <v>6065</v>
      </c>
      <c r="W1740" s="18" t="s">
        <v>296</v>
      </c>
      <c r="X1740" s="18"/>
      <c r="Y1740" s="15" t="s">
        <v>68</v>
      </c>
      <c r="Z1740" s="18" t="s">
        <v>296</v>
      </c>
      <c r="AA1740" s="18"/>
      <c r="AB1740" s="18" t="s">
        <v>6654</v>
      </c>
      <c r="AC1740" s="67" t="str">
        <f>+VLOOKUP("*"&amp;L1740&amp;"*",'[2]REGISTROS SANITARIOS'!$D$1466:$E$1529,2,FALSE)</f>
        <v>SI</v>
      </c>
      <c r="AD1740" s="22" t="s">
        <v>1025</v>
      </c>
      <c r="AE1740" s="16">
        <v>47622</v>
      </c>
      <c r="AF1740" s="34" t="s">
        <v>73</v>
      </c>
      <c r="AG1740" s="24">
        <v>0</v>
      </c>
      <c r="AH1740" s="18">
        <v>0</v>
      </c>
      <c r="AI1740" s="18">
        <v>0</v>
      </c>
      <c r="AJ1740" s="17">
        <v>1540</v>
      </c>
      <c r="AK1740" s="25">
        <v>1540</v>
      </c>
      <c r="AL1740" s="25">
        <v>2240</v>
      </c>
      <c r="AM1740" s="35">
        <v>0</v>
      </c>
      <c r="AN1740" s="19">
        <v>3449600</v>
      </c>
      <c r="AO1740" s="18"/>
      <c r="AP1740" s="15"/>
      <c r="AQ1740" s="43" t="str">
        <f t="shared" si="276"/>
        <v>SI</v>
      </c>
      <c r="AR1740" s="44">
        <f t="shared" si="277"/>
        <v>3449600</v>
      </c>
      <c r="AS1740" s="44">
        <f t="shared" si="278"/>
        <v>3449600</v>
      </c>
      <c r="AT1740" s="44">
        <f t="shared" si="279"/>
        <v>3449600</v>
      </c>
      <c r="AU1740" s="44">
        <f t="shared" si="280"/>
        <v>3449600</v>
      </c>
      <c r="AV1740" s="45" t="b">
        <f t="shared" si="281"/>
        <v>1</v>
      </c>
      <c r="AW1740" s="45" t="b">
        <f t="shared" si="282"/>
        <v>1</v>
      </c>
      <c r="AX1740" s="45"/>
    </row>
    <row r="1741" spans="1:50" s="36" customFormat="1" ht="27.75" customHeight="1" x14ac:dyDescent="0.15">
      <c r="A1741" s="36" t="str">
        <f t="shared" si="275"/>
        <v>IMCOLMEDICA S.A.201111810</v>
      </c>
      <c r="B1741" s="36" t="b">
        <f>+A1741='[1]Anexo 9'!A1741</f>
        <v>1</v>
      </c>
      <c r="C1741" s="18">
        <v>860007078</v>
      </c>
      <c r="D1741" s="18" t="s">
        <v>2854</v>
      </c>
      <c r="E1741" s="15" t="s">
        <v>98</v>
      </c>
      <c r="F1741" s="15" t="s">
        <v>649</v>
      </c>
      <c r="G1741" s="15">
        <f>+VLOOKUP(F1741,[3]Sheet1!$E$3:$G$74,3,FALSE)</f>
        <v>9</v>
      </c>
      <c r="H1741" s="15">
        <f>+VLOOKUP(D1741&amp;F1741,'TD para paquetes'!$E$3:$I$441,5,FALSE)</f>
        <v>7</v>
      </c>
      <c r="I1741" s="15" t="s">
        <v>44</v>
      </c>
      <c r="J1741" s="15">
        <v>9</v>
      </c>
      <c r="K1741" s="15">
        <v>4</v>
      </c>
      <c r="L1741" s="15">
        <v>201111810</v>
      </c>
      <c r="M1741" s="15" t="s">
        <v>660</v>
      </c>
      <c r="N1741" s="15" t="s">
        <v>101</v>
      </c>
      <c r="O1741" s="18" t="s">
        <v>8387</v>
      </c>
      <c r="P1741" s="22" t="s">
        <v>3841</v>
      </c>
      <c r="Q1741" s="15" t="s">
        <v>101</v>
      </c>
      <c r="R1741" s="18" t="s">
        <v>103</v>
      </c>
      <c r="S1741" s="22" t="s">
        <v>73</v>
      </c>
      <c r="T1741" s="18" t="s">
        <v>103</v>
      </c>
      <c r="U1741" s="18" t="s">
        <v>103</v>
      </c>
      <c r="V1741" s="15" t="s">
        <v>6065</v>
      </c>
      <c r="W1741" s="18" t="s">
        <v>296</v>
      </c>
      <c r="X1741" s="18"/>
      <c r="Y1741" s="15" t="s">
        <v>68</v>
      </c>
      <c r="Z1741" s="18" t="s">
        <v>296</v>
      </c>
      <c r="AA1741" s="18"/>
      <c r="AB1741" s="18" t="s">
        <v>6654</v>
      </c>
      <c r="AC1741" s="67" t="str">
        <f>+VLOOKUP("*"&amp;L1741&amp;"*",'[2]REGISTROS SANITARIOS'!$D$1466:$E$1529,2,FALSE)</f>
        <v>SI</v>
      </c>
      <c r="AD1741" s="22" t="s">
        <v>1025</v>
      </c>
      <c r="AE1741" s="16">
        <v>47622</v>
      </c>
      <c r="AF1741" s="34" t="s">
        <v>73</v>
      </c>
      <c r="AG1741" s="24">
        <v>0</v>
      </c>
      <c r="AH1741" s="18">
        <v>0</v>
      </c>
      <c r="AI1741" s="18">
        <v>0</v>
      </c>
      <c r="AJ1741" s="17">
        <v>1485</v>
      </c>
      <c r="AK1741" s="25">
        <v>1485</v>
      </c>
      <c r="AL1741" s="25">
        <v>2240</v>
      </c>
      <c r="AM1741" s="35">
        <v>0</v>
      </c>
      <c r="AN1741" s="19">
        <v>3326400</v>
      </c>
      <c r="AO1741" s="18"/>
      <c r="AP1741" s="15"/>
      <c r="AQ1741" s="43" t="str">
        <f t="shared" si="276"/>
        <v>SI</v>
      </c>
      <c r="AR1741" s="44">
        <f t="shared" si="277"/>
        <v>3326400</v>
      </c>
      <c r="AS1741" s="44">
        <f t="shared" si="278"/>
        <v>3326400</v>
      </c>
      <c r="AT1741" s="44">
        <f t="shared" si="279"/>
        <v>3326400</v>
      </c>
      <c r="AU1741" s="44">
        <f t="shared" si="280"/>
        <v>3326400</v>
      </c>
      <c r="AV1741" s="45" t="b">
        <f t="shared" si="281"/>
        <v>1</v>
      </c>
      <c r="AW1741" s="45" t="b">
        <f t="shared" si="282"/>
        <v>1</v>
      </c>
      <c r="AX1741" s="45"/>
    </row>
    <row r="1742" spans="1:50" s="36" customFormat="1" ht="27.75" customHeight="1" x14ac:dyDescent="0.15">
      <c r="A1742" s="36" t="str">
        <f t="shared" si="275"/>
        <v>IMCOLMEDICA S.A.201111910</v>
      </c>
      <c r="B1742" s="36" t="b">
        <f>+A1742='[1]Anexo 9'!A1742</f>
        <v>1</v>
      </c>
      <c r="C1742" s="18">
        <v>860007078</v>
      </c>
      <c r="D1742" s="18" t="s">
        <v>2854</v>
      </c>
      <c r="E1742" s="15" t="s">
        <v>98</v>
      </c>
      <c r="F1742" s="15" t="s">
        <v>649</v>
      </c>
      <c r="G1742" s="15">
        <f>+VLOOKUP(F1742,[3]Sheet1!$E$3:$G$74,3,FALSE)</f>
        <v>9</v>
      </c>
      <c r="H1742" s="15">
        <f>+VLOOKUP(D1742&amp;F1742,'TD para paquetes'!$E$3:$I$441,5,FALSE)</f>
        <v>7</v>
      </c>
      <c r="I1742" s="15" t="s">
        <v>44</v>
      </c>
      <c r="J1742" s="15">
        <v>9</v>
      </c>
      <c r="K1742" s="15">
        <v>4</v>
      </c>
      <c r="L1742" s="15">
        <v>201111910</v>
      </c>
      <c r="M1742" s="15" t="s">
        <v>662</v>
      </c>
      <c r="N1742" s="15" t="s">
        <v>101</v>
      </c>
      <c r="O1742" s="18" t="s">
        <v>8388</v>
      </c>
      <c r="P1742" s="22" t="s">
        <v>3841</v>
      </c>
      <c r="Q1742" s="15" t="s">
        <v>101</v>
      </c>
      <c r="R1742" s="18" t="s">
        <v>103</v>
      </c>
      <c r="S1742" s="22" t="s">
        <v>73</v>
      </c>
      <c r="T1742" s="18" t="s">
        <v>103</v>
      </c>
      <c r="U1742" s="18" t="s">
        <v>103</v>
      </c>
      <c r="V1742" s="15" t="s">
        <v>6065</v>
      </c>
      <c r="W1742" s="18" t="s">
        <v>296</v>
      </c>
      <c r="X1742" s="18"/>
      <c r="Y1742" s="15" t="s">
        <v>68</v>
      </c>
      <c r="Z1742" s="18" t="s">
        <v>296</v>
      </c>
      <c r="AA1742" s="18"/>
      <c r="AB1742" s="18" t="s">
        <v>6654</v>
      </c>
      <c r="AC1742" s="67" t="str">
        <f>+VLOOKUP("*"&amp;L1742&amp;"*",'[2]REGISTROS SANITARIOS'!$D$1466:$E$1529,2,FALSE)</f>
        <v>SI</v>
      </c>
      <c r="AD1742" s="22" t="s">
        <v>1025</v>
      </c>
      <c r="AE1742" s="16">
        <v>47622</v>
      </c>
      <c r="AF1742" s="34" t="s">
        <v>73</v>
      </c>
      <c r="AG1742" s="24">
        <v>0</v>
      </c>
      <c r="AH1742" s="18">
        <v>0</v>
      </c>
      <c r="AI1742" s="18">
        <v>0</v>
      </c>
      <c r="AJ1742" s="17">
        <v>2475</v>
      </c>
      <c r="AK1742" s="25">
        <v>2475</v>
      </c>
      <c r="AL1742" s="25">
        <v>2240</v>
      </c>
      <c r="AM1742" s="35">
        <v>0</v>
      </c>
      <c r="AN1742" s="19">
        <v>5544000</v>
      </c>
      <c r="AO1742" s="18"/>
      <c r="AP1742" s="15"/>
      <c r="AQ1742" s="43" t="str">
        <f t="shared" si="276"/>
        <v>SI</v>
      </c>
      <c r="AR1742" s="44">
        <f t="shared" si="277"/>
        <v>5544000</v>
      </c>
      <c r="AS1742" s="44">
        <f t="shared" si="278"/>
        <v>5544000</v>
      </c>
      <c r="AT1742" s="44">
        <f t="shared" si="279"/>
        <v>5544000</v>
      </c>
      <c r="AU1742" s="44">
        <f t="shared" si="280"/>
        <v>5544000</v>
      </c>
      <c r="AV1742" s="45" t="b">
        <f t="shared" si="281"/>
        <v>1</v>
      </c>
      <c r="AW1742" s="45" t="b">
        <f t="shared" si="282"/>
        <v>1</v>
      </c>
      <c r="AX1742" s="45"/>
    </row>
    <row r="1743" spans="1:50" s="36" customFormat="1" ht="27.75" customHeight="1" x14ac:dyDescent="0.15">
      <c r="A1743" s="36" t="str">
        <f t="shared" si="275"/>
        <v>IMCOLMEDICA S.A.201112010</v>
      </c>
      <c r="B1743" s="36" t="b">
        <f>+A1743='[1]Anexo 9'!A1743</f>
        <v>1</v>
      </c>
      <c r="C1743" s="18">
        <v>860007078</v>
      </c>
      <c r="D1743" s="18" t="s">
        <v>2854</v>
      </c>
      <c r="E1743" s="15" t="s">
        <v>98</v>
      </c>
      <c r="F1743" s="15" t="s">
        <v>649</v>
      </c>
      <c r="G1743" s="15">
        <f>+VLOOKUP(F1743,[3]Sheet1!$E$3:$G$74,3,FALSE)</f>
        <v>9</v>
      </c>
      <c r="H1743" s="15">
        <f>+VLOOKUP(D1743&amp;F1743,'TD para paquetes'!$E$3:$I$441,5,FALSE)</f>
        <v>7</v>
      </c>
      <c r="I1743" s="15" t="s">
        <v>44</v>
      </c>
      <c r="J1743" s="15">
        <v>9</v>
      </c>
      <c r="K1743" s="15">
        <v>4</v>
      </c>
      <c r="L1743" s="15">
        <v>201112010</v>
      </c>
      <c r="M1743" s="15" t="s">
        <v>664</v>
      </c>
      <c r="N1743" s="15" t="s">
        <v>101</v>
      </c>
      <c r="O1743" s="18" t="s">
        <v>8389</v>
      </c>
      <c r="P1743" s="22" t="s">
        <v>3841</v>
      </c>
      <c r="Q1743" s="15" t="s">
        <v>101</v>
      </c>
      <c r="R1743" s="18" t="s">
        <v>103</v>
      </c>
      <c r="S1743" s="22" t="s">
        <v>73</v>
      </c>
      <c r="T1743" s="18" t="s">
        <v>103</v>
      </c>
      <c r="U1743" s="18" t="s">
        <v>103</v>
      </c>
      <c r="V1743" s="15" t="s">
        <v>6065</v>
      </c>
      <c r="W1743" s="18" t="s">
        <v>296</v>
      </c>
      <c r="X1743" s="18"/>
      <c r="Y1743" s="15" t="s">
        <v>68</v>
      </c>
      <c r="Z1743" s="18" t="s">
        <v>296</v>
      </c>
      <c r="AA1743" s="18"/>
      <c r="AB1743" s="18" t="s">
        <v>6654</v>
      </c>
      <c r="AC1743" s="67" t="str">
        <f>+VLOOKUP("*"&amp;L1743&amp;"*",'[2]REGISTROS SANITARIOS'!$D$1466:$E$1529,2,FALSE)</f>
        <v>SI</v>
      </c>
      <c r="AD1743" s="22" t="s">
        <v>1025</v>
      </c>
      <c r="AE1743" s="16">
        <v>47622</v>
      </c>
      <c r="AF1743" s="34" t="s">
        <v>73</v>
      </c>
      <c r="AG1743" s="24">
        <v>0</v>
      </c>
      <c r="AH1743" s="18">
        <v>0</v>
      </c>
      <c r="AI1743" s="18">
        <v>0</v>
      </c>
      <c r="AJ1743" s="17">
        <v>1375</v>
      </c>
      <c r="AK1743" s="25">
        <v>1375</v>
      </c>
      <c r="AL1743" s="25">
        <v>2240</v>
      </c>
      <c r="AM1743" s="35">
        <v>0</v>
      </c>
      <c r="AN1743" s="19">
        <v>3080000</v>
      </c>
      <c r="AO1743" s="18"/>
      <c r="AP1743" s="15"/>
      <c r="AQ1743" s="43" t="str">
        <f t="shared" si="276"/>
        <v>SI</v>
      </c>
      <c r="AR1743" s="44">
        <f t="shared" si="277"/>
        <v>3080000</v>
      </c>
      <c r="AS1743" s="44">
        <f t="shared" si="278"/>
        <v>3080000</v>
      </c>
      <c r="AT1743" s="44">
        <f t="shared" si="279"/>
        <v>3080000</v>
      </c>
      <c r="AU1743" s="44">
        <f t="shared" si="280"/>
        <v>3080000</v>
      </c>
      <c r="AV1743" s="45" t="b">
        <f t="shared" si="281"/>
        <v>1</v>
      </c>
      <c r="AW1743" s="45" t="b">
        <f t="shared" si="282"/>
        <v>1</v>
      </c>
      <c r="AX1743" s="45"/>
    </row>
    <row r="1744" spans="1:50" s="36" customFormat="1" ht="27.75" customHeight="1" x14ac:dyDescent="0.15">
      <c r="A1744" s="36" t="str">
        <f t="shared" si="275"/>
        <v>IMCOLMEDICA S.A.201112022</v>
      </c>
      <c r="B1744" s="36" t="b">
        <f>+A1744='[1]Anexo 9'!A1744</f>
        <v>1</v>
      </c>
      <c r="C1744" s="18">
        <v>860007078</v>
      </c>
      <c r="D1744" s="18" t="s">
        <v>2854</v>
      </c>
      <c r="E1744" s="15" t="s">
        <v>98</v>
      </c>
      <c r="F1744" s="15" t="s">
        <v>649</v>
      </c>
      <c r="G1744" s="15">
        <f>+VLOOKUP(F1744,[3]Sheet1!$E$3:$G$74,3,FALSE)</f>
        <v>9</v>
      </c>
      <c r="H1744" s="15">
        <f>+VLOOKUP(D1744&amp;F1744,'TD para paquetes'!$E$3:$I$441,5,FALSE)</f>
        <v>7</v>
      </c>
      <c r="I1744" s="15" t="s">
        <v>44</v>
      </c>
      <c r="J1744" s="15">
        <v>8</v>
      </c>
      <c r="K1744" s="15">
        <v>4</v>
      </c>
      <c r="L1744" s="15">
        <v>201112022</v>
      </c>
      <c r="M1744" s="15" t="s">
        <v>3898</v>
      </c>
      <c r="N1744" s="15" t="s">
        <v>101</v>
      </c>
      <c r="O1744" s="18" t="s">
        <v>8390</v>
      </c>
      <c r="P1744" s="22" t="s">
        <v>3841</v>
      </c>
      <c r="Q1744" s="15" t="s">
        <v>101</v>
      </c>
      <c r="R1744" s="18" t="s">
        <v>103</v>
      </c>
      <c r="S1744" s="22" t="s">
        <v>73</v>
      </c>
      <c r="T1744" s="18" t="s">
        <v>103</v>
      </c>
      <c r="U1744" s="18" t="s">
        <v>103</v>
      </c>
      <c r="V1744" s="15" t="s">
        <v>6065</v>
      </c>
      <c r="W1744" s="18" t="s">
        <v>296</v>
      </c>
      <c r="X1744" s="18"/>
      <c r="Y1744" s="15" t="s">
        <v>68</v>
      </c>
      <c r="Z1744" s="18" t="s">
        <v>296</v>
      </c>
      <c r="AA1744" s="18"/>
      <c r="AB1744" s="18" t="s">
        <v>6654</v>
      </c>
      <c r="AC1744" s="67" t="str">
        <f>+VLOOKUP("*"&amp;L1744&amp;"*",'[2]REGISTROS SANITARIOS'!$D$1466:$E$1529,2,FALSE)</f>
        <v>SI</v>
      </c>
      <c r="AD1744" s="22" t="s">
        <v>1025</v>
      </c>
      <c r="AE1744" s="16">
        <v>47622</v>
      </c>
      <c r="AF1744" s="34" t="s">
        <v>73</v>
      </c>
      <c r="AG1744" s="24">
        <v>0</v>
      </c>
      <c r="AH1744" s="18">
        <v>0</v>
      </c>
      <c r="AI1744" s="18">
        <v>0</v>
      </c>
      <c r="AJ1744" s="17">
        <v>27.5</v>
      </c>
      <c r="AK1744" s="25">
        <v>27.5</v>
      </c>
      <c r="AL1744" s="25">
        <v>2240</v>
      </c>
      <c r="AM1744" s="35">
        <v>0</v>
      </c>
      <c r="AN1744" s="19">
        <v>61600</v>
      </c>
      <c r="AO1744" s="18"/>
      <c r="AP1744" s="15"/>
      <c r="AQ1744" s="43" t="str">
        <f t="shared" si="276"/>
        <v>SI</v>
      </c>
      <c r="AR1744" s="44">
        <f t="shared" si="277"/>
        <v>61600</v>
      </c>
      <c r="AS1744" s="44">
        <f t="shared" si="278"/>
        <v>61600</v>
      </c>
      <c r="AT1744" s="44">
        <f t="shared" si="279"/>
        <v>61600</v>
      </c>
      <c r="AU1744" s="44">
        <f t="shared" si="280"/>
        <v>61600</v>
      </c>
      <c r="AV1744" s="45" t="b">
        <f t="shared" si="281"/>
        <v>1</v>
      </c>
      <c r="AW1744" s="45" t="b">
        <f t="shared" si="282"/>
        <v>1</v>
      </c>
      <c r="AX1744" s="45"/>
    </row>
    <row r="1745" spans="1:50" s="36" customFormat="1" ht="27.75" customHeight="1" x14ac:dyDescent="0.15">
      <c r="A1745" s="36" t="str">
        <f t="shared" si="275"/>
        <v>IMCOLMEDICA S.A.201112510</v>
      </c>
      <c r="B1745" s="36" t="b">
        <f>+A1745='[1]Anexo 9'!A1745</f>
        <v>1</v>
      </c>
      <c r="C1745" s="18">
        <v>860007078</v>
      </c>
      <c r="D1745" s="18" t="s">
        <v>2854</v>
      </c>
      <c r="E1745" s="15" t="s">
        <v>98</v>
      </c>
      <c r="F1745" s="15" t="s">
        <v>666</v>
      </c>
      <c r="G1745" s="15">
        <f>+VLOOKUP(F1745,[3]Sheet1!$E$3:$G$74,3,FALSE)</f>
        <v>7</v>
      </c>
      <c r="H1745" s="15">
        <f>+VLOOKUP(D1745&amp;F1745,'TD para paquetes'!$E$3:$I$441,5,FALSE)</f>
        <v>7</v>
      </c>
      <c r="I1745" s="15" t="s">
        <v>1025</v>
      </c>
      <c r="J1745" s="15">
        <v>8</v>
      </c>
      <c r="K1745" s="15">
        <v>8</v>
      </c>
      <c r="L1745" s="15">
        <v>201112510</v>
      </c>
      <c r="M1745" s="15" t="s">
        <v>667</v>
      </c>
      <c r="N1745" s="15" t="s">
        <v>101</v>
      </c>
      <c r="O1745" s="18" t="s">
        <v>8391</v>
      </c>
      <c r="P1745" s="22" t="s">
        <v>3841</v>
      </c>
      <c r="Q1745" s="15" t="s">
        <v>101</v>
      </c>
      <c r="R1745" s="18" t="s">
        <v>8551</v>
      </c>
      <c r="S1745" s="22" t="b">
        <f t="shared" ref="S1745:S1758" si="283">+R1745=Q1745</f>
        <v>0</v>
      </c>
      <c r="T1745" s="18" t="s">
        <v>8551</v>
      </c>
      <c r="U1745" s="18" t="s">
        <v>8551</v>
      </c>
      <c r="V1745" s="15" t="s">
        <v>6066</v>
      </c>
      <c r="W1745" s="18" t="s">
        <v>136</v>
      </c>
      <c r="X1745" s="18"/>
      <c r="Y1745" s="15" t="s">
        <v>73</v>
      </c>
      <c r="Z1745" s="18" t="s">
        <v>136</v>
      </c>
      <c r="AA1745" s="18"/>
      <c r="AB1745" s="18" t="s">
        <v>670</v>
      </c>
      <c r="AC1745" s="67" t="str">
        <f>+VLOOKUP("*"&amp;L1745&amp;"*",'[2]REGISTROS SANITARIOS'!$D$1466:$E$1529,2,FALSE)</f>
        <v>SI</v>
      </c>
      <c r="AD1745" s="22" t="s">
        <v>1025</v>
      </c>
      <c r="AE1745" s="16">
        <v>46767</v>
      </c>
      <c r="AF1745" s="34" t="s">
        <v>73</v>
      </c>
      <c r="AG1745" s="24">
        <v>0</v>
      </c>
      <c r="AH1745" s="18">
        <v>0</v>
      </c>
      <c r="AI1745" s="18">
        <v>0</v>
      </c>
      <c r="AJ1745" s="17">
        <v>38.5</v>
      </c>
      <c r="AK1745" s="25">
        <v>38.5</v>
      </c>
      <c r="AL1745" s="25">
        <v>743.2</v>
      </c>
      <c r="AM1745" s="35">
        <v>0</v>
      </c>
      <c r="AN1745" s="19">
        <v>28613.200000000001</v>
      </c>
      <c r="AO1745" s="18"/>
      <c r="AP1745" s="15"/>
      <c r="AQ1745" s="43" t="str">
        <f t="shared" si="276"/>
        <v>SI</v>
      </c>
      <c r="AR1745" s="44">
        <f t="shared" si="277"/>
        <v>28613.200000000001</v>
      </c>
      <c r="AS1745" s="44">
        <f t="shared" si="278"/>
        <v>28613.200000000001</v>
      </c>
      <c r="AT1745" s="44">
        <f t="shared" si="279"/>
        <v>28613.200000000001</v>
      </c>
      <c r="AU1745" s="44">
        <f t="shared" si="280"/>
        <v>28613.200000000001</v>
      </c>
      <c r="AV1745" s="45" t="b">
        <f t="shared" si="281"/>
        <v>1</v>
      </c>
      <c r="AW1745" s="45" t="b">
        <f t="shared" si="282"/>
        <v>1</v>
      </c>
      <c r="AX1745" s="45"/>
    </row>
    <row r="1746" spans="1:50" s="36" customFormat="1" ht="27.75" customHeight="1" x14ac:dyDescent="0.15">
      <c r="A1746" s="36" t="str">
        <f t="shared" si="275"/>
        <v>IMCOLMEDICA S.A.201112610</v>
      </c>
      <c r="B1746" s="36" t="b">
        <f>+A1746='[1]Anexo 9'!A1746</f>
        <v>1</v>
      </c>
      <c r="C1746" s="18">
        <v>860007078</v>
      </c>
      <c r="D1746" s="18" t="s">
        <v>2854</v>
      </c>
      <c r="E1746" s="15" t="s">
        <v>98</v>
      </c>
      <c r="F1746" s="15" t="s">
        <v>666</v>
      </c>
      <c r="G1746" s="15">
        <f>+VLOOKUP(F1746,[3]Sheet1!$E$3:$G$74,3,FALSE)</f>
        <v>7</v>
      </c>
      <c r="H1746" s="15">
        <f>+VLOOKUP(D1746&amp;F1746,'TD para paquetes'!$E$3:$I$441,5,FALSE)</f>
        <v>7</v>
      </c>
      <c r="I1746" s="15" t="s">
        <v>1025</v>
      </c>
      <c r="J1746" s="15">
        <v>8</v>
      </c>
      <c r="K1746" s="15">
        <v>8</v>
      </c>
      <c r="L1746" s="15">
        <v>201112610</v>
      </c>
      <c r="M1746" s="15" t="s">
        <v>671</v>
      </c>
      <c r="N1746" s="15" t="s">
        <v>101</v>
      </c>
      <c r="O1746" s="18" t="s">
        <v>8392</v>
      </c>
      <c r="P1746" s="22" t="s">
        <v>3841</v>
      </c>
      <c r="Q1746" s="15" t="s">
        <v>101</v>
      </c>
      <c r="R1746" s="18" t="s">
        <v>8551</v>
      </c>
      <c r="S1746" s="22" t="b">
        <f t="shared" si="283"/>
        <v>0</v>
      </c>
      <c r="T1746" s="18" t="s">
        <v>8551</v>
      </c>
      <c r="U1746" s="18" t="s">
        <v>8551</v>
      </c>
      <c r="V1746" s="15" t="s">
        <v>6066</v>
      </c>
      <c r="W1746" s="18" t="s">
        <v>136</v>
      </c>
      <c r="X1746" s="18"/>
      <c r="Y1746" s="15" t="s">
        <v>73</v>
      </c>
      <c r="Z1746" s="18" t="s">
        <v>136</v>
      </c>
      <c r="AA1746" s="18"/>
      <c r="AB1746" s="18" t="s">
        <v>670</v>
      </c>
      <c r="AC1746" s="67" t="str">
        <f>+VLOOKUP("*"&amp;L1746&amp;"*",'[2]REGISTROS SANITARIOS'!$D$1466:$E$1529,2,FALSE)</f>
        <v>SI</v>
      </c>
      <c r="AD1746" s="22" t="s">
        <v>1025</v>
      </c>
      <c r="AE1746" s="16">
        <v>46767</v>
      </c>
      <c r="AF1746" s="34" t="s">
        <v>73</v>
      </c>
      <c r="AG1746" s="24">
        <v>0</v>
      </c>
      <c r="AH1746" s="18">
        <v>0</v>
      </c>
      <c r="AI1746" s="18">
        <v>0</v>
      </c>
      <c r="AJ1746" s="17">
        <v>55</v>
      </c>
      <c r="AK1746" s="25">
        <v>55</v>
      </c>
      <c r="AL1746" s="25">
        <v>743.2</v>
      </c>
      <c r="AM1746" s="35">
        <v>0</v>
      </c>
      <c r="AN1746" s="19">
        <v>40876</v>
      </c>
      <c r="AO1746" s="18"/>
      <c r="AP1746" s="15"/>
      <c r="AQ1746" s="43" t="str">
        <f t="shared" si="276"/>
        <v>SI</v>
      </c>
      <c r="AR1746" s="44">
        <f t="shared" si="277"/>
        <v>40876</v>
      </c>
      <c r="AS1746" s="44">
        <f t="shared" si="278"/>
        <v>40876</v>
      </c>
      <c r="AT1746" s="44">
        <f t="shared" si="279"/>
        <v>40876</v>
      </c>
      <c r="AU1746" s="44">
        <f t="shared" si="280"/>
        <v>40876</v>
      </c>
      <c r="AV1746" s="45" t="b">
        <f t="shared" si="281"/>
        <v>1</v>
      </c>
      <c r="AW1746" s="45" t="b">
        <f t="shared" si="282"/>
        <v>1</v>
      </c>
      <c r="AX1746" s="45"/>
    </row>
    <row r="1747" spans="1:50" s="36" customFormat="1" ht="27.75" customHeight="1" x14ac:dyDescent="0.15">
      <c r="A1747" s="36" t="str">
        <f t="shared" si="275"/>
        <v>IMCOLMEDICA S.A.201112710</v>
      </c>
      <c r="B1747" s="36" t="b">
        <f>+A1747='[1]Anexo 9'!A1747</f>
        <v>1</v>
      </c>
      <c r="C1747" s="18">
        <v>860007078</v>
      </c>
      <c r="D1747" s="18" t="s">
        <v>2854</v>
      </c>
      <c r="E1747" s="15" t="s">
        <v>98</v>
      </c>
      <c r="F1747" s="15" t="s">
        <v>666</v>
      </c>
      <c r="G1747" s="15">
        <f>+VLOOKUP(F1747,[3]Sheet1!$E$3:$G$74,3,FALSE)</f>
        <v>7</v>
      </c>
      <c r="H1747" s="15">
        <f>+VLOOKUP(D1747&amp;F1747,'TD para paquetes'!$E$3:$I$441,5,FALSE)</f>
        <v>7</v>
      </c>
      <c r="I1747" s="15" t="s">
        <v>1025</v>
      </c>
      <c r="J1747" s="15">
        <v>8</v>
      </c>
      <c r="K1747" s="15">
        <v>8</v>
      </c>
      <c r="L1747" s="15">
        <v>201112710</v>
      </c>
      <c r="M1747" s="15" t="s">
        <v>673</v>
      </c>
      <c r="N1747" s="15" t="s">
        <v>101</v>
      </c>
      <c r="O1747" s="18" t="s">
        <v>8393</v>
      </c>
      <c r="P1747" s="22" t="s">
        <v>3841</v>
      </c>
      <c r="Q1747" s="15" t="s">
        <v>101</v>
      </c>
      <c r="R1747" s="18" t="s">
        <v>8551</v>
      </c>
      <c r="S1747" s="22" t="b">
        <f t="shared" si="283"/>
        <v>0</v>
      </c>
      <c r="T1747" s="18" t="s">
        <v>8551</v>
      </c>
      <c r="U1747" s="18" t="s">
        <v>8551</v>
      </c>
      <c r="V1747" s="15" t="s">
        <v>6066</v>
      </c>
      <c r="W1747" s="18" t="s">
        <v>136</v>
      </c>
      <c r="X1747" s="18"/>
      <c r="Y1747" s="15" t="s">
        <v>73</v>
      </c>
      <c r="Z1747" s="18" t="s">
        <v>136</v>
      </c>
      <c r="AA1747" s="18"/>
      <c r="AB1747" s="18" t="s">
        <v>670</v>
      </c>
      <c r="AC1747" s="67" t="str">
        <f>+VLOOKUP("*"&amp;L1747&amp;"*",'[2]REGISTROS SANITARIOS'!$D$1466:$E$1529,2,FALSE)</f>
        <v>SI</v>
      </c>
      <c r="AD1747" s="22" t="s">
        <v>1025</v>
      </c>
      <c r="AE1747" s="16">
        <v>46767</v>
      </c>
      <c r="AF1747" s="34" t="s">
        <v>73</v>
      </c>
      <c r="AG1747" s="24">
        <v>0</v>
      </c>
      <c r="AH1747" s="18">
        <v>0</v>
      </c>
      <c r="AI1747" s="18">
        <v>0</v>
      </c>
      <c r="AJ1747" s="17">
        <v>33</v>
      </c>
      <c r="AK1747" s="25">
        <v>33</v>
      </c>
      <c r="AL1747" s="25">
        <v>795.80000000000007</v>
      </c>
      <c r="AM1747" s="35">
        <v>0</v>
      </c>
      <c r="AN1747" s="19">
        <v>26261.4</v>
      </c>
      <c r="AO1747" s="18"/>
      <c r="AP1747" s="15"/>
      <c r="AQ1747" s="43" t="str">
        <f t="shared" si="276"/>
        <v>SI</v>
      </c>
      <c r="AR1747" s="44">
        <f t="shared" si="277"/>
        <v>26261.4</v>
      </c>
      <c r="AS1747" s="44">
        <f t="shared" si="278"/>
        <v>26261.4</v>
      </c>
      <c r="AT1747" s="44">
        <f t="shared" si="279"/>
        <v>26261.4</v>
      </c>
      <c r="AU1747" s="44">
        <f t="shared" si="280"/>
        <v>26261.4</v>
      </c>
      <c r="AV1747" s="45" t="b">
        <f t="shared" si="281"/>
        <v>1</v>
      </c>
      <c r="AW1747" s="45" t="b">
        <f t="shared" si="282"/>
        <v>1</v>
      </c>
      <c r="AX1747" s="45"/>
    </row>
    <row r="1748" spans="1:50" s="36" customFormat="1" ht="27.75" customHeight="1" x14ac:dyDescent="0.15">
      <c r="A1748" s="36" t="str">
        <f t="shared" si="275"/>
        <v>IMCOLMEDICA S.A.201112810</v>
      </c>
      <c r="B1748" s="36" t="b">
        <f>+A1748='[1]Anexo 9'!A1748</f>
        <v>1</v>
      </c>
      <c r="C1748" s="18">
        <v>860007078</v>
      </c>
      <c r="D1748" s="18" t="s">
        <v>2854</v>
      </c>
      <c r="E1748" s="15" t="s">
        <v>98</v>
      </c>
      <c r="F1748" s="15" t="s">
        <v>666</v>
      </c>
      <c r="G1748" s="15">
        <f>+VLOOKUP(F1748,[3]Sheet1!$E$3:$G$74,3,FALSE)</f>
        <v>7</v>
      </c>
      <c r="H1748" s="15">
        <f>+VLOOKUP(D1748&amp;F1748,'TD para paquetes'!$E$3:$I$441,5,FALSE)</f>
        <v>7</v>
      </c>
      <c r="I1748" s="15" t="s">
        <v>1025</v>
      </c>
      <c r="J1748" s="15">
        <v>8</v>
      </c>
      <c r="K1748" s="15">
        <v>8</v>
      </c>
      <c r="L1748" s="15">
        <v>201112810</v>
      </c>
      <c r="M1748" s="15" t="s">
        <v>675</v>
      </c>
      <c r="N1748" s="15" t="s">
        <v>101</v>
      </c>
      <c r="O1748" s="18" t="s">
        <v>8394</v>
      </c>
      <c r="P1748" s="22" t="s">
        <v>3841</v>
      </c>
      <c r="Q1748" s="15" t="s">
        <v>101</v>
      </c>
      <c r="R1748" s="18" t="s">
        <v>8551</v>
      </c>
      <c r="S1748" s="22" t="b">
        <f t="shared" si="283"/>
        <v>0</v>
      </c>
      <c r="T1748" s="18" t="s">
        <v>8551</v>
      </c>
      <c r="U1748" s="18" t="s">
        <v>8551</v>
      </c>
      <c r="V1748" s="15" t="s">
        <v>6066</v>
      </c>
      <c r="W1748" s="18" t="s">
        <v>136</v>
      </c>
      <c r="X1748" s="18"/>
      <c r="Y1748" s="15" t="s">
        <v>73</v>
      </c>
      <c r="Z1748" s="18" t="s">
        <v>136</v>
      </c>
      <c r="AA1748" s="18"/>
      <c r="AB1748" s="18" t="s">
        <v>670</v>
      </c>
      <c r="AC1748" s="67" t="str">
        <f>+VLOOKUP("*"&amp;L1748&amp;"*",'[2]REGISTROS SANITARIOS'!$D$1466:$E$1529,2,FALSE)</f>
        <v>SI</v>
      </c>
      <c r="AD1748" s="22" t="s">
        <v>1025</v>
      </c>
      <c r="AE1748" s="16">
        <v>46767</v>
      </c>
      <c r="AF1748" s="34" t="s">
        <v>73</v>
      </c>
      <c r="AG1748" s="24">
        <v>0</v>
      </c>
      <c r="AH1748" s="18">
        <v>0</v>
      </c>
      <c r="AI1748" s="18">
        <v>0</v>
      </c>
      <c r="AJ1748" s="17">
        <v>11</v>
      </c>
      <c r="AK1748" s="25">
        <v>11</v>
      </c>
      <c r="AL1748" s="25">
        <v>795.80000000000007</v>
      </c>
      <c r="AM1748" s="35">
        <v>0</v>
      </c>
      <c r="AN1748" s="19">
        <v>8753.8000000000011</v>
      </c>
      <c r="AO1748" s="18"/>
      <c r="AP1748" s="15"/>
      <c r="AQ1748" s="43" t="str">
        <f t="shared" si="276"/>
        <v>SI</v>
      </c>
      <c r="AR1748" s="44">
        <f t="shared" si="277"/>
        <v>8753.8000000000011</v>
      </c>
      <c r="AS1748" s="44">
        <f t="shared" si="278"/>
        <v>8753.8000000000011</v>
      </c>
      <c r="AT1748" s="44">
        <f t="shared" si="279"/>
        <v>8753.8000000000011</v>
      </c>
      <c r="AU1748" s="44">
        <f t="shared" si="280"/>
        <v>8753.8000000000011</v>
      </c>
      <c r="AV1748" s="45" t="b">
        <f t="shared" si="281"/>
        <v>1</v>
      </c>
      <c r="AW1748" s="45" t="b">
        <f t="shared" si="282"/>
        <v>1</v>
      </c>
      <c r="AX1748" s="45"/>
    </row>
    <row r="1749" spans="1:50" s="36" customFormat="1" ht="27.75" customHeight="1" x14ac:dyDescent="0.15">
      <c r="A1749" s="36" t="str">
        <f t="shared" si="275"/>
        <v>IMCOLMEDICA S.A.201112910</v>
      </c>
      <c r="B1749" s="36" t="b">
        <f>+A1749='[1]Anexo 9'!A1749</f>
        <v>1</v>
      </c>
      <c r="C1749" s="18">
        <v>860007078</v>
      </c>
      <c r="D1749" s="18" t="s">
        <v>2854</v>
      </c>
      <c r="E1749" s="15" t="s">
        <v>98</v>
      </c>
      <c r="F1749" s="15" t="s">
        <v>666</v>
      </c>
      <c r="G1749" s="15">
        <f>+VLOOKUP(F1749,[3]Sheet1!$E$3:$G$74,3,FALSE)</f>
        <v>7</v>
      </c>
      <c r="H1749" s="15">
        <f>+VLOOKUP(D1749&amp;F1749,'TD para paquetes'!$E$3:$I$441,5,FALSE)</f>
        <v>7</v>
      </c>
      <c r="I1749" s="15" t="s">
        <v>1025</v>
      </c>
      <c r="J1749" s="15">
        <v>8</v>
      </c>
      <c r="K1749" s="15">
        <v>8</v>
      </c>
      <c r="L1749" s="15">
        <v>201112910</v>
      </c>
      <c r="M1749" s="15" t="s">
        <v>677</v>
      </c>
      <c r="N1749" s="15" t="s">
        <v>101</v>
      </c>
      <c r="O1749" s="18" t="s">
        <v>8395</v>
      </c>
      <c r="P1749" s="22" t="s">
        <v>3841</v>
      </c>
      <c r="Q1749" s="15" t="s">
        <v>101</v>
      </c>
      <c r="R1749" s="18" t="s">
        <v>8551</v>
      </c>
      <c r="S1749" s="22" t="b">
        <f t="shared" si="283"/>
        <v>0</v>
      </c>
      <c r="T1749" s="18" t="s">
        <v>8551</v>
      </c>
      <c r="U1749" s="18" t="s">
        <v>8551</v>
      </c>
      <c r="V1749" s="15" t="s">
        <v>6066</v>
      </c>
      <c r="W1749" s="18" t="s">
        <v>136</v>
      </c>
      <c r="X1749" s="18"/>
      <c r="Y1749" s="15" t="s">
        <v>73</v>
      </c>
      <c r="Z1749" s="18" t="s">
        <v>136</v>
      </c>
      <c r="AA1749" s="18"/>
      <c r="AB1749" s="18" t="s">
        <v>670</v>
      </c>
      <c r="AC1749" s="67" t="str">
        <f>+VLOOKUP("*"&amp;L1749&amp;"*",'[2]REGISTROS SANITARIOS'!$D$1466:$E$1529,2,FALSE)</f>
        <v>SI</v>
      </c>
      <c r="AD1749" s="22" t="s">
        <v>1025</v>
      </c>
      <c r="AE1749" s="16">
        <v>46767</v>
      </c>
      <c r="AF1749" s="34" t="s">
        <v>73</v>
      </c>
      <c r="AG1749" s="24">
        <v>0</v>
      </c>
      <c r="AH1749" s="18">
        <v>0</v>
      </c>
      <c r="AI1749" s="18">
        <v>0</v>
      </c>
      <c r="AJ1749" s="17">
        <v>60.5</v>
      </c>
      <c r="AK1749" s="25">
        <v>60.5</v>
      </c>
      <c r="AL1749" s="25">
        <v>795.80000000000007</v>
      </c>
      <c r="AM1749" s="35">
        <v>0</v>
      </c>
      <c r="AN1749" s="19">
        <v>48145.9</v>
      </c>
      <c r="AO1749" s="18"/>
      <c r="AP1749" s="15"/>
      <c r="AQ1749" s="43" t="str">
        <f t="shared" si="276"/>
        <v>SI</v>
      </c>
      <c r="AR1749" s="44">
        <f t="shared" si="277"/>
        <v>48145.9</v>
      </c>
      <c r="AS1749" s="44">
        <f t="shared" si="278"/>
        <v>48145.9</v>
      </c>
      <c r="AT1749" s="44">
        <f t="shared" si="279"/>
        <v>48145.9</v>
      </c>
      <c r="AU1749" s="44">
        <f t="shared" si="280"/>
        <v>48145.9</v>
      </c>
      <c r="AV1749" s="45" t="b">
        <f t="shared" si="281"/>
        <v>1</v>
      </c>
      <c r="AW1749" s="45" t="b">
        <f t="shared" si="282"/>
        <v>1</v>
      </c>
      <c r="AX1749" s="45"/>
    </row>
    <row r="1750" spans="1:50" s="36" customFormat="1" ht="27.75" customHeight="1" x14ac:dyDescent="0.15">
      <c r="A1750" s="36" t="str">
        <f t="shared" si="275"/>
        <v>IMCOLMEDICA S.A.201113010</v>
      </c>
      <c r="B1750" s="36" t="b">
        <f>+A1750='[1]Anexo 9'!A1750</f>
        <v>1</v>
      </c>
      <c r="C1750" s="18">
        <v>860007078</v>
      </c>
      <c r="D1750" s="18" t="s">
        <v>2854</v>
      </c>
      <c r="E1750" s="15" t="s">
        <v>98</v>
      </c>
      <c r="F1750" s="15" t="s">
        <v>666</v>
      </c>
      <c r="G1750" s="15">
        <f>+VLOOKUP(F1750,[3]Sheet1!$E$3:$G$74,3,FALSE)</f>
        <v>7</v>
      </c>
      <c r="H1750" s="15">
        <f>+VLOOKUP(D1750&amp;F1750,'TD para paquetes'!$E$3:$I$441,5,FALSE)</f>
        <v>7</v>
      </c>
      <c r="I1750" s="15" t="s">
        <v>1025</v>
      </c>
      <c r="J1750" s="15">
        <v>8</v>
      </c>
      <c r="K1750" s="15">
        <v>8</v>
      </c>
      <c r="L1750" s="15">
        <v>201113010</v>
      </c>
      <c r="M1750" s="15" t="s">
        <v>679</v>
      </c>
      <c r="N1750" s="15" t="s">
        <v>101</v>
      </c>
      <c r="O1750" s="18" t="s">
        <v>8396</v>
      </c>
      <c r="P1750" s="22" t="s">
        <v>3841</v>
      </c>
      <c r="Q1750" s="15" t="s">
        <v>101</v>
      </c>
      <c r="R1750" s="18" t="s">
        <v>8551</v>
      </c>
      <c r="S1750" s="22" t="b">
        <f t="shared" si="283"/>
        <v>0</v>
      </c>
      <c r="T1750" s="18" t="s">
        <v>8551</v>
      </c>
      <c r="U1750" s="18" t="s">
        <v>8551</v>
      </c>
      <c r="V1750" s="15" t="s">
        <v>6066</v>
      </c>
      <c r="W1750" s="18" t="s">
        <v>136</v>
      </c>
      <c r="X1750" s="18"/>
      <c r="Y1750" s="15" t="s">
        <v>73</v>
      </c>
      <c r="Z1750" s="18" t="s">
        <v>136</v>
      </c>
      <c r="AA1750" s="18"/>
      <c r="AB1750" s="18" t="s">
        <v>670</v>
      </c>
      <c r="AC1750" s="67" t="str">
        <f>+VLOOKUP("*"&amp;L1750&amp;"*",'[2]REGISTROS SANITARIOS'!$D$1466:$E$1529,2,FALSE)</f>
        <v>SI</v>
      </c>
      <c r="AD1750" s="22" t="s">
        <v>1025</v>
      </c>
      <c r="AE1750" s="16">
        <v>46767</v>
      </c>
      <c r="AF1750" s="34" t="s">
        <v>73</v>
      </c>
      <c r="AG1750" s="24">
        <v>0</v>
      </c>
      <c r="AH1750" s="18">
        <v>0</v>
      </c>
      <c r="AI1750" s="18">
        <v>0</v>
      </c>
      <c r="AJ1750" s="17">
        <v>192.5</v>
      </c>
      <c r="AK1750" s="25">
        <v>192.5</v>
      </c>
      <c r="AL1750" s="25">
        <v>884.6</v>
      </c>
      <c r="AM1750" s="35">
        <v>0</v>
      </c>
      <c r="AN1750" s="19">
        <v>170285.5</v>
      </c>
      <c r="AO1750" s="18"/>
      <c r="AP1750" s="15"/>
      <c r="AQ1750" s="43" t="str">
        <f t="shared" si="276"/>
        <v>SI</v>
      </c>
      <c r="AR1750" s="44">
        <f t="shared" si="277"/>
        <v>170285.5</v>
      </c>
      <c r="AS1750" s="44">
        <f t="shared" si="278"/>
        <v>170285.5</v>
      </c>
      <c r="AT1750" s="44">
        <f t="shared" si="279"/>
        <v>170285.5</v>
      </c>
      <c r="AU1750" s="44">
        <f t="shared" si="280"/>
        <v>170285.5</v>
      </c>
      <c r="AV1750" s="45" t="b">
        <f t="shared" si="281"/>
        <v>1</v>
      </c>
      <c r="AW1750" s="45" t="b">
        <f t="shared" si="282"/>
        <v>1</v>
      </c>
      <c r="AX1750" s="45"/>
    </row>
    <row r="1751" spans="1:50" s="36" customFormat="1" ht="27.75" customHeight="1" x14ac:dyDescent="0.15">
      <c r="A1751" s="36" t="str">
        <f t="shared" si="275"/>
        <v>IMCOLMEDICA S.A.201113110</v>
      </c>
      <c r="B1751" s="36" t="b">
        <f>+A1751='[1]Anexo 9'!A1751</f>
        <v>1</v>
      </c>
      <c r="C1751" s="18">
        <v>860007078</v>
      </c>
      <c r="D1751" s="18" t="s">
        <v>2854</v>
      </c>
      <c r="E1751" s="15" t="s">
        <v>98</v>
      </c>
      <c r="F1751" s="15" t="s">
        <v>666</v>
      </c>
      <c r="G1751" s="15">
        <f>+VLOOKUP(F1751,[3]Sheet1!$E$3:$G$74,3,FALSE)</f>
        <v>7</v>
      </c>
      <c r="H1751" s="15">
        <f>+VLOOKUP(D1751&amp;F1751,'TD para paquetes'!$E$3:$I$441,5,FALSE)</f>
        <v>7</v>
      </c>
      <c r="I1751" s="15" t="s">
        <v>1025</v>
      </c>
      <c r="J1751" s="15">
        <v>8</v>
      </c>
      <c r="K1751" s="15">
        <v>8</v>
      </c>
      <c r="L1751" s="15">
        <v>201113110</v>
      </c>
      <c r="M1751" s="15" t="s">
        <v>681</v>
      </c>
      <c r="N1751" s="15" t="s">
        <v>101</v>
      </c>
      <c r="O1751" s="18" t="s">
        <v>8397</v>
      </c>
      <c r="P1751" s="22" t="s">
        <v>3841</v>
      </c>
      <c r="Q1751" s="15" t="s">
        <v>101</v>
      </c>
      <c r="R1751" s="18" t="s">
        <v>8551</v>
      </c>
      <c r="S1751" s="22" t="b">
        <f t="shared" si="283"/>
        <v>0</v>
      </c>
      <c r="T1751" s="18" t="s">
        <v>8551</v>
      </c>
      <c r="U1751" s="18" t="s">
        <v>8551</v>
      </c>
      <c r="V1751" s="15" t="s">
        <v>6066</v>
      </c>
      <c r="W1751" s="18" t="s">
        <v>136</v>
      </c>
      <c r="X1751" s="18"/>
      <c r="Y1751" s="15" t="s">
        <v>73</v>
      </c>
      <c r="Z1751" s="18" t="s">
        <v>136</v>
      </c>
      <c r="AA1751" s="18"/>
      <c r="AB1751" s="18" t="s">
        <v>670</v>
      </c>
      <c r="AC1751" s="67" t="str">
        <f>+VLOOKUP("*"&amp;L1751&amp;"*",'[2]REGISTROS SANITARIOS'!$D$1466:$E$1529,2,FALSE)</f>
        <v>SI</v>
      </c>
      <c r="AD1751" s="22" t="s">
        <v>1025</v>
      </c>
      <c r="AE1751" s="16">
        <v>46767</v>
      </c>
      <c r="AF1751" s="34" t="s">
        <v>73</v>
      </c>
      <c r="AG1751" s="24">
        <v>0</v>
      </c>
      <c r="AH1751" s="18">
        <v>0</v>
      </c>
      <c r="AI1751" s="18">
        <v>0</v>
      </c>
      <c r="AJ1751" s="17">
        <v>275</v>
      </c>
      <c r="AK1751" s="25">
        <v>275</v>
      </c>
      <c r="AL1751" s="25">
        <v>919.12</v>
      </c>
      <c r="AM1751" s="35">
        <v>0</v>
      </c>
      <c r="AN1751" s="19">
        <v>252758</v>
      </c>
      <c r="AO1751" s="18"/>
      <c r="AP1751" s="15"/>
      <c r="AQ1751" s="43" t="str">
        <f t="shared" si="276"/>
        <v>SI</v>
      </c>
      <c r="AR1751" s="44">
        <f t="shared" si="277"/>
        <v>252758</v>
      </c>
      <c r="AS1751" s="44">
        <f t="shared" si="278"/>
        <v>252758</v>
      </c>
      <c r="AT1751" s="44">
        <f t="shared" si="279"/>
        <v>252758</v>
      </c>
      <c r="AU1751" s="44">
        <f t="shared" si="280"/>
        <v>252758</v>
      </c>
      <c r="AV1751" s="45" t="b">
        <f t="shared" si="281"/>
        <v>1</v>
      </c>
      <c r="AW1751" s="45" t="b">
        <f t="shared" si="282"/>
        <v>1</v>
      </c>
      <c r="AX1751" s="45"/>
    </row>
    <row r="1752" spans="1:50" s="36" customFormat="1" ht="27.75" customHeight="1" x14ac:dyDescent="0.15">
      <c r="A1752" s="36" t="str">
        <f t="shared" si="275"/>
        <v>IMCOLMEDICA S.A.201113310</v>
      </c>
      <c r="B1752" s="36" t="b">
        <f>+A1752='[1]Anexo 9'!A1752</f>
        <v>1</v>
      </c>
      <c r="C1752" s="18">
        <v>860007078</v>
      </c>
      <c r="D1752" s="18" t="s">
        <v>2854</v>
      </c>
      <c r="E1752" s="15" t="s">
        <v>98</v>
      </c>
      <c r="F1752" s="15" t="s">
        <v>683</v>
      </c>
      <c r="G1752" s="15">
        <f>+VLOOKUP(F1752,[3]Sheet1!$E$3:$G$74,3,FALSE)</f>
        <v>7</v>
      </c>
      <c r="H1752" s="15">
        <f>+VLOOKUP(D1752&amp;F1752,'TD para paquetes'!$E$3:$I$441,5,FALSE)</f>
        <v>7</v>
      </c>
      <c r="I1752" s="15" t="s">
        <v>1025</v>
      </c>
      <c r="J1752" s="15">
        <v>10</v>
      </c>
      <c r="K1752" s="15">
        <v>10</v>
      </c>
      <c r="L1752" s="15">
        <v>201113310</v>
      </c>
      <c r="M1752" s="15" t="s">
        <v>684</v>
      </c>
      <c r="N1752" s="15" t="s">
        <v>101</v>
      </c>
      <c r="O1752" s="18" t="s">
        <v>8398</v>
      </c>
      <c r="P1752" s="22" t="s">
        <v>3841</v>
      </c>
      <c r="Q1752" s="15" t="s">
        <v>101</v>
      </c>
      <c r="R1752" s="18" t="s">
        <v>8551</v>
      </c>
      <c r="S1752" s="22" t="b">
        <f t="shared" si="283"/>
        <v>0</v>
      </c>
      <c r="T1752" s="18" t="s">
        <v>8551</v>
      </c>
      <c r="U1752" s="18" t="s">
        <v>8551</v>
      </c>
      <c r="V1752" s="15" t="s">
        <v>686</v>
      </c>
      <c r="W1752" s="18" t="s">
        <v>136</v>
      </c>
      <c r="X1752" s="18"/>
      <c r="Y1752" s="15" t="s">
        <v>73</v>
      </c>
      <c r="Z1752" s="18" t="s">
        <v>136</v>
      </c>
      <c r="AA1752" s="18"/>
      <c r="AB1752" s="18" t="s">
        <v>3821</v>
      </c>
      <c r="AC1752" s="67" t="str">
        <f>+VLOOKUP("*"&amp;L1752&amp;"*",'[2]REGISTROS SANITARIOS'!$D$1466:$E$1529,2,FALSE)</f>
        <v>SI</v>
      </c>
      <c r="AD1752" s="22" t="s">
        <v>1025</v>
      </c>
      <c r="AE1752" s="16">
        <v>46763</v>
      </c>
      <c r="AF1752" s="34" t="s">
        <v>73</v>
      </c>
      <c r="AG1752" s="24">
        <v>0</v>
      </c>
      <c r="AH1752" s="18">
        <v>0</v>
      </c>
      <c r="AI1752" s="18">
        <v>0</v>
      </c>
      <c r="AJ1752" s="17">
        <v>605</v>
      </c>
      <c r="AK1752" s="25">
        <v>605</v>
      </c>
      <c r="AL1752" s="25">
        <v>644.56000000000006</v>
      </c>
      <c r="AM1752" s="35">
        <v>0</v>
      </c>
      <c r="AN1752" s="19">
        <v>389958.80000000005</v>
      </c>
      <c r="AO1752" s="18"/>
      <c r="AP1752" s="15"/>
      <c r="AQ1752" s="43" t="str">
        <f t="shared" si="276"/>
        <v>SI</v>
      </c>
      <c r="AR1752" s="44">
        <f t="shared" si="277"/>
        <v>389958.80000000005</v>
      </c>
      <c r="AS1752" s="44">
        <f t="shared" si="278"/>
        <v>389958.80000000005</v>
      </c>
      <c r="AT1752" s="44">
        <f t="shared" si="279"/>
        <v>389958.80000000005</v>
      </c>
      <c r="AU1752" s="44">
        <f t="shared" si="280"/>
        <v>389958.80000000005</v>
      </c>
      <c r="AV1752" s="45" t="b">
        <f t="shared" si="281"/>
        <v>1</v>
      </c>
      <c r="AW1752" s="45" t="b">
        <f t="shared" si="282"/>
        <v>1</v>
      </c>
      <c r="AX1752" s="45"/>
    </row>
    <row r="1753" spans="1:50" s="36" customFormat="1" ht="27.75" customHeight="1" x14ac:dyDescent="0.15">
      <c r="A1753" s="36" t="str">
        <f t="shared" si="275"/>
        <v>IMCOLMEDICA S.A.201113410</v>
      </c>
      <c r="B1753" s="36" t="b">
        <f>+A1753='[1]Anexo 9'!A1753</f>
        <v>1</v>
      </c>
      <c r="C1753" s="18">
        <v>860007078</v>
      </c>
      <c r="D1753" s="18" t="s">
        <v>2854</v>
      </c>
      <c r="E1753" s="15" t="s">
        <v>98</v>
      </c>
      <c r="F1753" s="15" t="s">
        <v>683</v>
      </c>
      <c r="G1753" s="15">
        <f>+VLOOKUP(F1753,[3]Sheet1!$E$3:$G$74,3,FALSE)</f>
        <v>7</v>
      </c>
      <c r="H1753" s="15">
        <f>+VLOOKUP(D1753&amp;F1753,'TD para paquetes'!$E$3:$I$441,5,FALSE)</f>
        <v>7</v>
      </c>
      <c r="I1753" s="15" t="s">
        <v>1025</v>
      </c>
      <c r="J1753" s="15">
        <v>10</v>
      </c>
      <c r="K1753" s="15">
        <v>10</v>
      </c>
      <c r="L1753" s="15">
        <v>201113410</v>
      </c>
      <c r="M1753" s="15" t="s">
        <v>688</v>
      </c>
      <c r="N1753" s="15" t="s">
        <v>101</v>
      </c>
      <c r="O1753" s="18" t="s">
        <v>8399</v>
      </c>
      <c r="P1753" s="22" t="s">
        <v>3841</v>
      </c>
      <c r="Q1753" s="15" t="s">
        <v>101</v>
      </c>
      <c r="R1753" s="18" t="s">
        <v>8551</v>
      </c>
      <c r="S1753" s="22" t="b">
        <f t="shared" si="283"/>
        <v>0</v>
      </c>
      <c r="T1753" s="18" t="s">
        <v>8551</v>
      </c>
      <c r="U1753" s="18" t="s">
        <v>8551</v>
      </c>
      <c r="V1753" s="15" t="s">
        <v>686</v>
      </c>
      <c r="W1753" s="18" t="s">
        <v>136</v>
      </c>
      <c r="X1753" s="18"/>
      <c r="Y1753" s="15" t="s">
        <v>73</v>
      </c>
      <c r="Z1753" s="18" t="s">
        <v>136</v>
      </c>
      <c r="AA1753" s="18"/>
      <c r="AB1753" s="18" t="s">
        <v>3820</v>
      </c>
      <c r="AC1753" s="67" t="e">
        <f>+VLOOKUP("*"&amp;L1753&amp;"*",'[2]REGISTROS SANITARIOS'!$D$1466:$E$1529,2,FALSE)</f>
        <v>#N/A</v>
      </c>
      <c r="AD1753" s="22" t="s">
        <v>44</v>
      </c>
      <c r="AE1753" s="16">
        <v>46763</v>
      </c>
      <c r="AF1753" s="34" t="s">
        <v>73</v>
      </c>
      <c r="AG1753" s="24">
        <v>0</v>
      </c>
      <c r="AH1753" s="18">
        <v>0</v>
      </c>
      <c r="AI1753" s="18">
        <v>0</v>
      </c>
      <c r="AJ1753" s="17">
        <v>1650</v>
      </c>
      <c r="AK1753" s="25">
        <v>1650</v>
      </c>
      <c r="AL1753" s="25">
        <v>644.56000000000006</v>
      </c>
      <c r="AM1753" s="35">
        <v>0</v>
      </c>
      <c r="AN1753" s="19">
        <v>1063524</v>
      </c>
      <c r="AO1753" s="18"/>
      <c r="AP1753" s="15"/>
      <c r="AQ1753" s="43" t="str">
        <f t="shared" si="276"/>
        <v>SI</v>
      </c>
      <c r="AR1753" s="44">
        <f t="shared" si="277"/>
        <v>1063524</v>
      </c>
      <c r="AS1753" s="44">
        <f t="shared" si="278"/>
        <v>1063524</v>
      </c>
      <c r="AT1753" s="44">
        <f t="shared" si="279"/>
        <v>1063524</v>
      </c>
      <c r="AU1753" s="44">
        <f t="shared" si="280"/>
        <v>1063524</v>
      </c>
      <c r="AV1753" s="45" t="b">
        <f t="shared" si="281"/>
        <v>1</v>
      </c>
      <c r="AW1753" s="45" t="b">
        <f t="shared" si="282"/>
        <v>1</v>
      </c>
      <c r="AX1753" s="45"/>
    </row>
    <row r="1754" spans="1:50" s="36" customFormat="1" ht="27.75" customHeight="1" x14ac:dyDescent="0.15">
      <c r="A1754" s="36" t="str">
        <f t="shared" si="275"/>
        <v>IMCOLMEDICA S.A.201113510</v>
      </c>
      <c r="B1754" s="36" t="b">
        <f>+A1754='[1]Anexo 9'!A1754</f>
        <v>1</v>
      </c>
      <c r="C1754" s="18">
        <v>860007078</v>
      </c>
      <c r="D1754" s="18" t="s">
        <v>2854</v>
      </c>
      <c r="E1754" s="15" t="s">
        <v>98</v>
      </c>
      <c r="F1754" s="15" t="s">
        <v>683</v>
      </c>
      <c r="G1754" s="15">
        <f>+VLOOKUP(F1754,[3]Sheet1!$E$3:$G$74,3,FALSE)</f>
        <v>7</v>
      </c>
      <c r="H1754" s="15">
        <f>+VLOOKUP(D1754&amp;F1754,'TD para paquetes'!$E$3:$I$441,5,FALSE)</f>
        <v>7</v>
      </c>
      <c r="I1754" s="15" t="s">
        <v>1025</v>
      </c>
      <c r="J1754" s="15">
        <v>10</v>
      </c>
      <c r="K1754" s="15">
        <v>10</v>
      </c>
      <c r="L1754" s="15">
        <v>201113510</v>
      </c>
      <c r="M1754" s="15" t="s">
        <v>690</v>
      </c>
      <c r="N1754" s="15" t="s">
        <v>101</v>
      </c>
      <c r="O1754" s="18" t="s">
        <v>8400</v>
      </c>
      <c r="P1754" s="22" t="s">
        <v>3841</v>
      </c>
      <c r="Q1754" s="15" t="s">
        <v>101</v>
      </c>
      <c r="R1754" s="18" t="s">
        <v>8551</v>
      </c>
      <c r="S1754" s="22" t="b">
        <f t="shared" si="283"/>
        <v>0</v>
      </c>
      <c r="T1754" s="18" t="s">
        <v>8551</v>
      </c>
      <c r="U1754" s="18" t="s">
        <v>8551</v>
      </c>
      <c r="V1754" s="15" t="s">
        <v>686</v>
      </c>
      <c r="W1754" s="18" t="s">
        <v>136</v>
      </c>
      <c r="X1754" s="18"/>
      <c r="Y1754" s="15" t="s">
        <v>73</v>
      </c>
      <c r="Z1754" s="18" t="s">
        <v>136</v>
      </c>
      <c r="AA1754" s="18"/>
      <c r="AB1754" s="18" t="s">
        <v>3821</v>
      </c>
      <c r="AC1754" s="67" t="str">
        <f>+VLOOKUP("*"&amp;L1754&amp;"*",'[2]REGISTROS SANITARIOS'!$D$1466:$E$1529,2,FALSE)</f>
        <v>SI</v>
      </c>
      <c r="AD1754" s="22" t="s">
        <v>1025</v>
      </c>
      <c r="AE1754" s="16">
        <v>46763</v>
      </c>
      <c r="AF1754" s="34" t="s">
        <v>73</v>
      </c>
      <c r="AG1754" s="24">
        <v>0</v>
      </c>
      <c r="AH1754" s="18">
        <v>0</v>
      </c>
      <c r="AI1754" s="18">
        <v>0</v>
      </c>
      <c r="AJ1754" s="17">
        <v>1171.5</v>
      </c>
      <c r="AK1754" s="25">
        <v>1171.5</v>
      </c>
      <c r="AL1754" s="25">
        <v>644.56000000000006</v>
      </c>
      <c r="AM1754" s="35">
        <v>0</v>
      </c>
      <c r="AN1754" s="19">
        <v>755102.04</v>
      </c>
      <c r="AO1754" s="18"/>
      <c r="AP1754" s="15"/>
      <c r="AQ1754" s="43" t="str">
        <f t="shared" si="276"/>
        <v>SI</v>
      </c>
      <c r="AR1754" s="44">
        <f t="shared" si="277"/>
        <v>755102.04</v>
      </c>
      <c r="AS1754" s="44">
        <f t="shared" si="278"/>
        <v>755102.04</v>
      </c>
      <c r="AT1754" s="44">
        <f t="shared" si="279"/>
        <v>755102.04</v>
      </c>
      <c r="AU1754" s="44">
        <f t="shared" si="280"/>
        <v>755102.04</v>
      </c>
      <c r="AV1754" s="45" t="b">
        <f t="shared" si="281"/>
        <v>1</v>
      </c>
      <c r="AW1754" s="45" t="b">
        <f t="shared" si="282"/>
        <v>1</v>
      </c>
      <c r="AX1754" s="45"/>
    </row>
    <row r="1755" spans="1:50" s="36" customFormat="1" ht="27.75" customHeight="1" x14ac:dyDescent="0.15">
      <c r="A1755" s="36" t="str">
        <f t="shared" si="275"/>
        <v>IMCOLMEDICA S.A.201113610</v>
      </c>
      <c r="B1755" s="36" t="b">
        <f>+A1755='[1]Anexo 9'!A1755</f>
        <v>1</v>
      </c>
      <c r="C1755" s="18">
        <v>860007078</v>
      </c>
      <c r="D1755" s="18" t="s">
        <v>2854</v>
      </c>
      <c r="E1755" s="15" t="s">
        <v>98</v>
      </c>
      <c r="F1755" s="15" t="s">
        <v>683</v>
      </c>
      <c r="G1755" s="15">
        <f>+VLOOKUP(F1755,[3]Sheet1!$E$3:$G$74,3,FALSE)</f>
        <v>7</v>
      </c>
      <c r="H1755" s="15">
        <f>+VLOOKUP(D1755&amp;F1755,'TD para paquetes'!$E$3:$I$441,5,FALSE)</f>
        <v>7</v>
      </c>
      <c r="I1755" s="15" t="s">
        <v>1025</v>
      </c>
      <c r="J1755" s="15">
        <v>10</v>
      </c>
      <c r="K1755" s="15">
        <v>10</v>
      </c>
      <c r="L1755" s="15">
        <v>201113610</v>
      </c>
      <c r="M1755" s="15" t="s">
        <v>692</v>
      </c>
      <c r="N1755" s="15" t="s">
        <v>101</v>
      </c>
      <c r="O1755" s="18" t="s">
        <v>8401</v>
      </c>
      <c r="P1755" s="22" t="s">
        <v>3841</v>
      </c>
      <c r="Q1755" s="15" t="s">
        <v>101</v>
      </c>
      <c r="R1755" s="18" t="s">
        <v>8551</v>
      </c>
      <c r="S1755" s="22" t="b">
        <f t="shared" si="283"/>
        <v>0</v>
      </c>
      <c r="T1755" s="18" t="s">
        <v>8551</v>
      </c>
      <c r="U1755" s="18" t="s">
        <v>8551</v>
      </c>
      <c r="V1755" s="15" t="s">
        <v>686</v>
      </c>
      <c r="W1755" s="18" t="s">
        <v>136</v>
      </c>
      <c r="X1755" s="18"/>
      <c r="Y1755" s="15" t="s">
        <v>73</v>
      </c>
      <c r="Z1755" s="18" t="s">
        <v>136</v>
      </c>
      <c r="AA1755" s="18"/>
      <c r="AB1755" s="18" t="s">
        <v>3821</v>
      </c>
      <c r="AC1755" s="67" t="str">
        <f>+VLOOKUP("*"&amp;L1755&amp;"*",'[2]REGISTROS SANITARIOS'!$D$1466:$E$1529,2,FALSE)</f>
        <v>SI</v>
      </c>
      <c r="AD1755" s="22" t="s">
        <v>1025</v>
      </c>
      <c r="AE1755" s="16">
        <v>46763</v>
      </c>
      <c r="AF1755" s="34" t="s">
        <v>73</v>
      </c>
      <c r="AG1755" s="24">
        <v>0</v>
      </c>
      <c r="AH1755" s="18">
        <v>0</v>
      </c>
      <c r="AI1755" s="18">
        <v>0</v>
      </c>
      <c r="AJ1755" s="17">
        <v>605</v>
      </c>
      <c r="AK1755" s="25">
        <v>605</v>
      </c>
      <c r="AL1755" s="25">
        <v>707</v>
      </c>
      <c r="AM1755" s="35">
        <v>0</v>
      </c>
      <c r="AN1755" s="19">
        <v>427735</v>
      </c>
      <c r="AO1755" s="18"/>
      <c r="AP1755" s="15"/>
      <c r="AQ1755" s="43" t="str">
        <f t="shared" si="276"/>
        <v>SI</v>
      </c>
      <c r="AR1755" s="44">
        <f t="shared" si="277"/>
        <v>427735</v>
      </c>
      <c r="AS1755" s="44">
        <f t="shared" si="278"/>
        <v>427735</v>
      </c>
      <c r="AT1755" s="44">
        <f t="shared" si="279"/>
        <v>427735</v>
      </c>
      <c r="AU1755" s="44">
        <f t="shared" si="280"/>
        <v>427735</v>
      </c>
      <c r="AV1755" s="45" t="b">
        <f t="shared" si="281"/>
        <v>1</v>
      </c>
      <c r="AW1755" s="45" t="b">
        <f t="shared" si="282"/>
        <v>1</v>
      </c>
      <c r="AX1755" s="45"/>
    </row>
    <row r="1756" spans="1:50" s="36" customFormat="1" ht="27.75" customHeight="1" x14ac:dyDescent="0.15">
      <c r="A1756" s="36" t="str">
        <f t="shared" si="275"/>
        <v>IMCOLMEDICA S.A.201113710</v>
      </c>
      <c r="B1756" s="36" t="b">
        <f>+A1756='[1]Anexo 9'!A1756</f>
        <v>1</v>
      </c>
      <c r="C1756" s="18">
        <v>860007078</v>
      </c>
      <c r="D1756" s="18" t="s">
        <v>2854</v>
      </c>
      <c r="E1756" s="15" t="s">
        <v>98</v>
      </c>
      <c r="F1756" s="15" t="s">
        <v>683</v>
      </c>
      <c r="G1756" s="15">
        <f>+VLOOKUP(F1756,[3]Sheet1!$E$3:$G$74,3,FALSE)</f>
        <v>7</v>
      </c>
      <c r="H1756" s="15">
        <f>+VLOOKUP(D1756&amp;F1756,'TD para paquetes'!$E$3:$I$441,5,FALSE)</f>
        <v>7</v>
      </c>
      <c r="I1756" s="15" t="s">
        <v>1025</v>
      </c>
      <c r="J1756" s="15">
        <v>10</v>
      </c>
      <c r="K1756" s="15">
        <v>10</v>
      </c>
      <c r="L1756" s="15">
        <v>201113710</v>
      </c>
      <c r="M1756" s="15" t="s">
        <v>694</v>
      </c>
      <c r="N1756" s="15" t="s">
        <v>101</v>
      </c>
      <c r="O1756" s="18" t="s">
        <v>8402</v>
      </c>
      <c r="P1756" s="22" t="s">
        <v>3841</v>
      </c>
      <c r="Q1756" s="15" t="s">
        <v>101</v>
      </c>
      <c r="R1756" s="18" t="s">
        <v>8551</v>
      </c>
      <c r="S1756" s="22" t="b">
        <f t="shared" si="283"/>
        <v>0</v>
      </c>
      <c r="T1756" s="18" t="s">
        <v>8551</v>
      </c>
      <c r="U1756" s="18" t="s">
        <v>8551</v>
      </c>
      <c r="V1756" s="15" t="s">
        <v>686</v>
      </c>
      <c r="W1756" s="18" t="s">
        <v>136</v>
      </c>
      <c r="X1756" s="18"/>
      <c r="Y1756" s="15" t="s">
        <v>73</v>
      </c>
      <c r="Z1756" s="18" t="s">
        <v>136</v>
      </c>
      <c r="AA1756" s="18"/>
      <c r="AB1756" s="18" t="s">
        <v>3821</v>
      </c>
      <c r="AC1756" s="67" t="str">
        <f>+VLOOKUP("*"&amp;L1756&amp;"*",'[2]REGISTROS SANITARIOS'!$D$1466:$E$1529,2,FALSE)</f>
        <v>SI</v>
      </c>
      <c r="AD1756" s="22" t="s">
        <v>1025</v>
      </c>
      <c r="AE1756" s="16">
        <v>46763</v>
      </c>
      <c r="AF1756" s="34" t="s">
        <v>73</v>
      </c>
      <c r="AG1756" s="24">
        <v>0</v>
      </c>
      <c r="AH1756" s="18">
        <v>0</v>
      </c>
      <c r="AI1756" s="18">
        <v>0</v>
      </c>
      <c r="AJ1756" s="17">
        <v>550</v>
      </c>
      <c r="AK1756" s="25">
        <v>550</v>
      </c>
      <c r="AL1756" s="25">
        <v>707</v>
      </c>
      <c r="AM1756" s="35">
        <v>0</v>
      </c>
      <c r="AN1756" s="19">
        <v>388850</v>
      </c>
      <c r="AO1756" s="18"/>
      <c r="AP1756" s="15"/>
      <c r="AQ1756" s="43" t="str">
        <f t="shared" si="276"/>
        <v>SI</v>
      </c>
      <c r="AR1756" s="44">
        <f t="shared" si="277"/>
        <v>388850</v>
      </c>
      <c r="AS1756" s="44">
        <f t="shared" si="278"/>
        <v>388850</v>
      </c>
      <c r="AT1756" s="44">
        <f t="shared" si="279"/>
        <v>388850</v>
      </c>
      <c r="AU1756" s="44">
        <f t="shared" si="280"/>
        <v>388850</v>
      </c>
      <c r="AV1756" s="45" t="b">
        <f t="shared" si="281"/>
        <v>1</v>
      </c>
      <c r="AW1756" s="45" t="b">
        <f t="shared" si="282"/>
        <v>1</v>
      </c>
      <c r="AX1756" s="45"/>
    </row>
    <row r="1757" spans="1:50" s="36" customFormat="1" ht="27.75" customHeight="1" x14ac:dyDescent="0.15">
      <c r="A1757" s="36" t="str">
        <f t="shared" si="275"/>
        <v>IMCOLMEDICA S.A.201113810</v>
      </c>
      <c r="B1757" s="36" t="b">
        <f>+A1757='[1]Anexo 9'!A1757</f>
        <v>1</v>
      </c>
      <c r="C1757" s="18">
        <v>860007078</v>
      </c>
      <c r="D1757" s="18" t="s">
        <v>2854</v>
      </c>
      <c r="E1757" s="15" t="s">
        <v>98</v>
      </c>
      <c r="F1757" s="15" t="s">
        <v>683</v>
      </c>
      <c r="G1757" s="15">
        <f>+VLOOKUP(F1757,[3]Sheet1!$E$3:$G$74,3,FALSE)</f>
        <v>7</v>
      </c>
      <c r="H1757" s="15">
        <f>+VLOOKUP(D1757&amp;F1757,'TD para paquetes'!$E$3:$I$441,5,FALSE)</f>
        <v>7</v>
      </c>
      <c r="I1757" s="15" t="s">
        <v>1025</v>
      </c>
      <c r="J1757" s="15">
        <v>10</v>
      </c>
      <c r="K1757" s="15">
        <v>10</v>
      </c>
      <c r="L1757" s="15">
        <v>201113810</v>
      </c>
      <c r="M1757" s="15" t="s">
        <v>696</v>
      </c>
      <c r="N1757" s="15" t="s">
        <v>101</v>
      </c>
      <c r="O1757" s="18" t="s">
        <v>8403</v>
      </c>
      <c r="P1757" s="22" t="s">
        <v>3841</v>
      </c>
      <c r="Q1757" s="15" t="s">
        <v>101</v>
      </c>
      <c r="R1757" s="18" t="s">
        <v>8551</v>
      </c>
      <c r="S1757" s="22" t="b">
        <f t="shared" si="283"/>
        <v>0</v>
      </c>
      <c r="T1757" s="18" t="s">
        <v>8551</v>
      </c>
      <c r="U1757" s="18" t="s">
        <v>8551</v>
      </c>
      <c r="V1757" s="15" t="s">
        <v>686</v>
      </c>
      <c r="W1757" s="18" t="s">
        <v>136</v>
      </c>
      <c r="X1757" s="18"/>
      <c r="Y1757" s="15" t="s">
        <v>73</v>
      </c>
      <c r="Z1757" s="18" t="s">
        <v>136</v>
      </c>
      <c r="AA1757" s="18"/>
      <c r="AB1757" s="18" t="s">
        <v>3821</v>
      </c>
      <c r="AC1757" s="67" t="str">
        <f>+VLOOKUP("*"&amp;L1757&amp;"*",'[2]REGISTROS SANITARIOS'!$D$1466:$E$1529,2,FALSE)</f>
        <v>SI</v>
      </c>
      <c r="AD1757" s="22" t="s">
        <v>1025</v>
      </c>
      <c r="AE1757" s="16">
        <v>46763</v>
      </c>
      <c r="AF1757" s="34" t="s">
        <v>73</v>
      </c>
      <c r="AG1757" s="24">
        <v>0</v>
      </c>
      <c r="AH1757" s="18">
        <v>0</v>
      </c>
      <c r="AI1757" s="18">
        <v>0</v>
      </c>
      <c r="AJ1757" s="17">
        <v>550</v>
      </c>
      <c r="AK1757" s="25">
        <v>550</v>
      </c>
      <c r="AL1757" s="25">
        <v>743.2</v>
      </c>
      <c r="AM1757" s="35">
        <v>0</v>
      </c>
      <c r="AN1757" s="19">
        <v>408760</v>
      </c>
      <c r="AO1757" s="18"/>
      <c r="AP1757" s="15"/>
      <c r="AQ1757" s="43" t="str">
        <f t="shared" si="276"/>
        <v>SI</v>
      </c>
      <c r="AR1757" s="44">
        <f t="shared" si="277"/>
        <v>408760</v>
      </c>
      <c r="AS1757" s="44">
        <f t="shared" si="278"/>
        <v>408760</v>
      </c>
      <c r="AT1757" s="44">
        <f t="shared" si="279"/>
        <v>408760</v>
      </c>
      <c r="AU1757" s="44">
        <f t="shared" si="280"/>
        <v>408760</v>
      </c>
      <c r="AV1757" s="45" t="b">
        <f t="shared" si="281"/>
        <v>1</v>
      </c>
      <c r="AW1757" s="45" t="b">
        <f t="shared" si="282"/>
        <v>1</v>
      </c>
      <c r="AX1757" s="45"/>
    </row>
    <row r="1758" spans="1:50" s="36" customFormat="1" ht="27.75" customHeight="1" x14ac:dyDescent="0.15">
      <c r="A1758" s="36" t="str">
        <f t="shared" si="275"/>
        <v>IMCOLMEDICA S.A.201113910</v>
      </c>
      <c r="B1758" s="36" t="b">
        <f>+A1758='[1]Anexo 9'!A1758</f>
        <v>1</v>
      </c>
      <c r="C1758" s="18">
        <v>860007078</v>
      </c>
      <c r="D1758" s="18" t="s">
        <v>2854</v>
      </c>
      <c r="E1758" s="15" t="s">
        <v>98</v>
      </c>
      <c r="F1758" s="15" t="s">
        <v>683</v>
      </c>
      <c r="G1758" s="15">
        <f>+VLOOKUP(F1758,[3]Sheet1!$E$3:$G$74,3,FALSE)</f>
        <v>7</v>
      </c>
      <c r="H1758" s="15">
        <f>+VLOOKUP(D1758&amp;F1758,'TD para paquetes'!$E$3:$I$441,5,FALSE)</f>
        <v>7</v>
      </c>
      <c r="I1758" s="15" t="s">
        <v>1025</v>
      </c>
      <c r="J1758" s="15">
        <v>10</v>
      </c>
      <c r="K1758" s="15">
        <v>10</v>
      </c>
      <c r="L1758" s="15">
        <v>201113910</v>
      </c>
      <c r="M1758" s="15" t="s">
        <v>698</v>
      </c>
      <c r="N1758" s="15" t="s">
        <v>101</v>
      </c>
      <c r="O1758" s="18" t="s">
        <v>8404</v>
      </c>
      <c r="P1758" s="22" t="s">
        <v>3841</v>
      </c>
      <c r="Q1758" s="15" t="s">
        <v>101</v>
      </c>
      <c r="R1758" s="18" t="s">
        <v>8551</v>
      </c>
      <c r="S1758" s="22" t="b">
        <f t="shared" si="283"/>
        <v>0</v>
      </c>
      <c r="T1758" s="18" t="s">
        <v>8551</v>
      </c>
      <c r="U1758" s="18" t="s">
        <v>8551</v>
      </c>
      <c r="V1758" s="15" t="s">
        <v>686</v>
      </c>
      <c r="W1758" s="18" t="s">
        <v>136</v>
      </c>
      <c r="X1758" s="18"/>
      <c r="Y1758" s="15" t="s">
        <v>73</v>
      </c>
      <c r="Z1758" s="18" t="s">
        <v>136</v>
      </c>
      <c r="AA1758" s="18"/>
      <c r="AB1758" s="18" t="s">
        <v>3821</v>
      </c>
      <c r="AC1758" s="67" t="str">
        <f>+VLOOKUP("*"&amp;L1758&amp;"*",'[2]REGISTROS SANITARIOS'!$D$1466:$E$1529,2,FALSE)</f>
        <v>SI</v>
      </c>
      <c r="AD1758" s="22" t="s">
        <v>1025</v>
      </c>
      <c r="AE1758" s="16">
        <v>46763</v>
      </c>
      <c r="AF1758" s="34" t="s">
        <v>73</v>
      </c>
      <c r="AG1758" s="24">
        <v>0</v>
      </c>
      <c r="AH1758" s="18">
        <v>0</v>
      </c>
      <c r="AI1758" s="18">
        <v>0</v>
      </c>
      <c r="AJ1758" s="17">
        <v>275</v>
      </c>
      <c r="AK1758" s="25">
        <v>275</v>
      </c>
      <c r="AL1758" s="25">
        <v>795.80000000000007</v>
      </c>
      <c r="AM1758" s="35">
        <v>0</v>
      </c>
      <c r="AN1758" s="19">
        <v>218845.00000000003</v>
      </c>
      <c r="AO1758" s="18"/>
      <c r="AP1758" s="15"/>
      <c r="AQ1758" s="43" t="str">
        <f t="shared" si="276"/>
        <v>SI</v>
      </c>
      <c r="AR1758" s="44">
        <f t="shared" si="277"/>
        <v>218845.00000000003</v>
      </c>
      <c r="AS1758" s="44">
        <f t="shared" si="278"/>
        <v>218845.00000000003</v>
      </c>
      <c r="AT1758" s="44">
        <f t="shared" si="279"/>
        <v>218845.00000000003</v>
      </c>
      <c r="AU1758" s="44">
        <f t="shared" si="280"/>
        <v>218845.00000000003</v>
      </c>
      <c r="AV1758" s="45" t="b">
        <f t="shared" si="281"/>
        <v>1</v>
      </c>
      <c r="AW1758" s="45" t="b">
        <f t="shared" si="282"/>
        <v>1</v>
      </c>
      <c r="AX1758" s="45"/>
    </row>
    <row r="1759" spans="1:50" s="36" customFormat="1" ht="27.75" customHeight="1" x14ac:dyDescent="0.15">
      <c r="A1759" s="36" t="str">
        <f t="shared" si="275"/>
        <v>IMCOLMEDICA S.A.201120503</v>
      </c>
      <c r="B1759" s="36" t="b">
        <f>+A1759='[1]Anexo 9'!A1759</f>
        <v>1</v>
      </c>
      <c r="C1759" s="18">
        <v>860007078</v>
      </c>
      <c r="D1759" s="18" t="s">
        <v>2854</v>
      </c>
      <c r="E1759" s="15" t="s">
        <v>98</v>
      </c>
      <c r="F1759" s="15" t="s">
        <v>245</v>
      </c>
      <c r="G1759" s="15">
        <f>+VLOOKUP(F1759,[3]Sheet1!$E$3:$G$74,3,FALSE)</f>
        <v>3</v>
      </c>
      <c r="H1759" s="15">
        <f>+VLOOKUP(D1759&amp;F1759,'TD para paquetes'!$E$3:$I$441,5,FALSE)</f>
        <v>2</v>
      </c>
      <c r="I1759" s="15" t="s">
        <v>44</v>
      </c>
      <c r="J1759" s="15">
        <v>4</v>
      </c>
      <c r="K1759" s="15">
        <v>3</v>
      </c>
      <c r="L1759" s="15">
        <v>201120503</v>
      </c>
      <c r="M1759" s="15" t="s">
        <v>249</v>
      </c>
      <c r="N1759" s="15" t="s">
        <v>101</v>
      </c>
      <c r="O1759" s="18" t="s">
        <v>8405</v>
      </c>
      <c r="P1759" s="22" t="s">
        <v>73</v>
      </c>
      <c r="Q1759" s="15" t="s">
        <v>101</v>
      </c>
      <c r="R1759" s="18" t="s">
        <v>103</v>
      </c>
      <c r="S1759" s="22" t="s">
        <v>73</v>
      </c>
      <c r="T1759" s="18" t="s">
        <v>103</v>
      </c>
      <c r="U1759" s="18" t="s">
        <v>103</v>
      </c>
      <c r="V1759" s="15"/>
      <c r="W1759" s="18" t="s">
        <v>8620</v>
      </c>
      <c r="X1759" s="18"/>
      <c r="Y1759" s="15" t="s">
        <v>73</v>
      </c>
      <c r="Z1759" s="18" t="s">
        <v>8620</v>
      </c>
      <c r="AA1759" s="18"/>
      <c r="AB1759" s="18" t="s">
        <v>7203</v>
      </c>
      <c r="AC1759" s="67" t="e">
        <f>+VLOOKUP("*"&amp;L1759&amp;"*",'[2]REGISTROS SANITARIOS'!$D$1466:$E$1529,2,FALSE)</f>
        <v>#N/A</v>
      </c>
      <c r="AD1759" s="22" t="s">
        <v>44</v>
      </c>
      <c r="AE1759" s="16">
        <v>44871</v>
      </c>
      <c r="AF1759" s="34" t="s">
        <v>73</v>
      </c>
      <c r="AG1759" s="24">
        <v>0</v>
      </c>
      <c r="AH1759" s="18">
        <v>0</v>
      </c>
      <c r="AI1759" s="18">
        <v>0</v>
      </c>
      <c r="AJ1759" s="17">
        <v>11</v>
      </c>
      <c r="AK1759" s="25">
        <v>11</v>
      </c>
      <c r="AL1759" s="25">
        <v>77572</v>
      </c>
      <c r="AM1759" s="35">
        <v>0</v>
      </c>
      <c r="AN1759" s="19">
        <v>853292</v>
      </c>
      <c r="AO1759" s="18"/>
      <c r="AP1759" s="15"/>
      <c r="AQ1759" s="43" t="str">
        <f t="shared" si="276"/>
        <v>SI</v>
      </c>
      <c r="AR1759" s="44">
        <f t="shared" si="277"/>
        <v>853292</v>
      </c>
      <c r="AS1759" s="44">
        <f t="shared" si="278"/>
        <v>853292</v>
      </c>
      <c r="AT1759" s="44">
        <f t="shared" si="279"/>
        <v>853292</v>
      </c>
      <c r="AU1759" s="44">
        <f t="shared" si="280"/>
        <v>853292</v>
      </c>
      <c r="AV1759" s="45" t="b">
        <f t="shared" si="281"/>
        <v>1</v>
      </c>
      <c r="AW1759" s="45" t="b">
        <f t="shared" si="282"/>
        <v>1</v>
      </c>
      <c r="AX1759" s="45"/>
    </row>
    <row r="1760" spans="1:50" s="36" customFormat="1" ht="27.75" customHeight="1" x14ac:dyDescent="0.15">
      <c r="A1760" s="36" t="str">
        <f t="shared" si="275"/>
        <v>IMCOLMEDICA S.A.201120605</v>
      </c>
      <c r="B1760" s="36" t="b">
        <f>+A1760='[1]Anexo 9'!A1760</f>
        <v>1</v>
      </c>
      <c r="C1760" s="18">
        <v>860007078</v>
      </c>
      <c r="D1760" s="18" t="s">
        <v>2854</v>
      </c>
      <c r="E1760" s="15" t="s">
        <v>98</v>
      </c>
      <c r="F1760" s="15" t="s">
        <v>245</v>
      </c>
      <c r="G1760" s="15">
        <f>+VLOOKUP(F1760,[3]Sheet1!$E$3:$G$74,3,FALSE)</f>
        <v>3</v>
      </c>
      <c r="H1760" s="15">
        <f>+VLOOKUP(D1760&amp;F1760,'TD para paquetes'!$E$3:$I$441,5,FALSE)</f>
        <v>2</v>
      </c>
      <c r="I1760" s="15" t="s">
        <v>44</v>
      </c>
      <c r="J1760" s="15">
        <v>4</v>
      </c>
      <c r="K1760" s="15">
        <v>3</v>
      </c>
      <c r="L1760" s="15">
        <v>201120605</v>
      </c>
      <c r="M1760" s="15" t="s">
        <v>250</v>
      </c>
      <c r="N1760" s="15" t="s">
        <v>247</v>
      </c>
      <c r="O1760" s="18" t="s">
        <v>8406</v>
      </c>
      <c r="P1760" s="22" t="s">
        <v>73</v>
      </c>
      <c r="Q1760" s="15" t="s">
        <v>248</v>
      </c>
      <c r="R1760" s="18" t="s">
        <v>3294</v>
      </c>
      <c r="S1760" s="22" t="b">
        <f>+R1760=Q1760</f>
        <v>0</v>
      </c>
      <c r="T1760" s="18" t="s">
        <v>3294</v>
      </c>
      <c r="U1760" s="18" t="s">
        <v>3294</v>
      </c>
      <c r="V1760" s="15"/>
      <c r="W1760" s="18" t="s">
        <v>312</v>
      </c>
      <c r="X1760" s="18"/>
      <c r="Y1760" s="15" t="s">
        <v>73</v>
      </c>
      <c r="Z1760" s="18" t="s">
        <v>312</v>
      </c>
      <c r="AA1760" s="18"/>
      <c r="AB1760" s="18" t="s">
        <v>8667</v>
      </c>
      <c r="AC1760" s="67" t="str">
        <f>+VLOOKUP("*"&amp;L1760&amp;"*",'[2]REGISTROS SANITARIOS'!$D$1466:$E$1529,2,FALSE)</f>
        <v>SI</v>
      </c>
      <c r="AD1760" s="22" t="s">
        <v>1025</v>
      </c>
      <c r="AE1760" s="16">
        <v>45586</v>
      </c>
      <c r="AF1760" s="34" t="s">
        <v>73</v>
      </c>
      <c r="AG1760" s="24">
        <v>0</v>
      </c>
      <c r="AH1760" s="18">
        <v>0</v>
      </c>
      <c r="AI1760" s="18">
        <v>0</v>
      </c>
      <c r="AJ1760" s="17">
        <v>44</v>
      </c>
      <c r="AK1760" s="25">
        <v>44</v>
      </c>
      <c r="AL1760" s="25">
        <v>50560</v>
      </c>
      <c r="AM1760" s="35">
        <v>0</v>
      </c>
      <c r="AN1760" s="19">
        <v>2224640</v>
      </c>
      <c r="AO1760" s="18"/>
      <c r="AP1760" s="15"/>
      <c r="AQ1760" s="43" t="str">
        <f t="shared" si="276"/>
        <v>SI</v>
      </c>
      <c r="AR1760" s="44">
        <f t="shared" si="277"/>
        <v>2224640</v>
      </c>
      <c r="AS1760" s="44">
        <f t="shared" si="278"/>
        <v>2224640</v>
      </c>
      <c r="AT1760" s="44">
        <f t="shared" si="279"/>
        <v>2224640</v>
      </c>
      <c r="AU1760" s="44">
        <f t="shared" si="280"/>
        <v>2224640</v>
      </c>
      <c r="AV1760" s="45" t="b">
        <f t="shared" si="281"/>
        <v>1</v>
      </c>
      <c r="AW1760" s="45" t="b">
        <f t="shared" si="282"/>
        <v>1</v>
      </c>
      <c r="AX1760" s="45"/>
    </row>
    <row r="1761" spans="1:50" s="36" customFormat="1" ht="27.75" customHeight="1" x14ac:dyDescent="0.15">
      <c r="A1761" s="36" t="str">
        <f t="shared" si="275"/>
        <v>IMCOLMEDICA S.A.201130310</v>
      </c>
      <c r="B1761" s="36" t="b">
        <f>+A1761='[1]Anexo 9'!A1761</f>
        <v>1</v>
      </c>
      <c r="C1761" s="18">
        <v>860007078</v>
      </c>
      <c r="D1761" s="18" t="s">
        <v>2854</v>
      </c>
      <c r="E1761" s="15" t="s">
        <v>98</v>
      </c>
      <c r="F1761" s="15" t="s">
        <v>749</v>
      </c>
      <c r="G1761" s="15">
        <f>+VLOOKUP(F1761,[3]Sheet1!$E$3:$G$74,3,FALSE)</f>
        <v>6</v>
      </c>
      <c r="H1761" s="15">
        <f>+VLOOKUP(D1761&amp;F1761,'TD para paquetes'!$E$3:$I$441,5,FALSE)</f>
        <v>3</v>
      </c>
      <c r="I1761" s="15" t="s">
        <v>44</v>
      </c>
      <c r="J1761" s="15">
        <v>7</v>
      </c>
      <c r="K1761" s="15">
        <v>6</v>
      </c>
      <c r="L1761" s="15">
        <v>201130310</v>
      </c>
      <c r="M1761" s="15" t="s">
        <v>754</v>
      </c>
      <c r="N1761" s="15" t="s">
        <v>101</v>
      </c>
      <c r="O1761" s="18" t="s">
        <v>8407</v>
      </c>
      <c r="P1761" s="22" t="s">
        <v>73</v>
      </c>
      <c r="Q1761" s="15" t="s">
        <v>101</v>
      </c>
      <c r="R1761" s="18" t="s">
        <v>103</v>
      </c>
      <c r="S1761" s="22" t="s">
        <v>73</v>
      </c>
      <c r="T1761" s="18" t="s">
        <v>103</v>
      </c>
      <c r="U1761" s="18" t="s">
        <v>103</v>
      </c>
      <c r="V1761" s="15" t="s">
        <v>6068</v>
      </c>
      <c r="W1761" s="18" t="s">
        <v>296</v>
      </c>
      <c r="X1761" s="18"/>
      <c r="Y1761" s="15" t="s">
        <v>68</v>
      </c>
      <c r="Z1761" s="18" t="s">
        <v>296</v>
      </c>
      <c r="AA1761" s="18"/>
      <c r="AB1761" s="18" t="s">
        <v>8668</v>
      </c>
      <c r="AC1761" s="67" t="str">
        <f>+VLOOKUP("*"&amp;L1761&amp;"*",'[2]REGISTROS SANITARIOS'!$D$1466:$E$1529,2,FALSE)</f>
        <v>SI</v>
      </c>
      <c r="AD1761" s="22" t="s">
        <v>1025</v>
      </c>
      <c r="AE1761" s="16">
        <v>46498</v>
      </c>
      <c r="AF1761" s="34" t="s">
        <v>73</v>
      </c>
      <c r="AG1761" s="24">
        <v>0</v>
      </c>
      <c r="AH1761" s="18">
        <v>0</v>
      </c>
      <c r="AI1761" s="18">
        <v>0</v>
      </c>
      <c r="AJ1761" s="17">
        <v>2.75</v>
      </c>
      <c r="AK1761" s="25">
        <v>2.75</v>
      </c>
      <c r="AL1761" s="25">
        <v>2436</v>
      </c>
      <c r="AM1761" s="35">
        <v>0</v>
      </c>
      <c r="AN1761" s="19">
        <v>6699</v>
      </c>
      <c r="AO1761" s="18"/>
      <c r="AP1761" s="15"/>
      <c r="AQ1761" s="43" t="str">
        <f t="shared" si="276"/>
        <v>SI</v>
      </c>
      <c r="AR1761" s="44">
        <f t="shared" si="277"/>
        <v>6699</v>
      </c>
      <c r="AS1761" s="44">
        <f t="shared" si="278"/>
        <v>6699</v>
      </c>
      <c r="AT1761" s="44">
        <f t="shared" si="279"/>
        <v>6699</v>
      </c>
      <c r="AU1761" s="44">
        <f t="shared" si="280"/>
        <v>6699</v>
      </c>
      <c r="AV1761" s="45" t="b">
        <f t="shared" si="281"/>
        <v>1</v>
      </c>
      <c r="AW1761" s="45" t="b">
        <f t="shared" si="282"/>
        <v>1</v>
      </c>
      <c r="AX1761" s="45"/>
    </row>
    <row r="1762" spans="1:50" s="36" customFormat="1" ht="27.75" customHeight="1" x14ac:dyDescent="0.15">
      <c r="A1762" s="36" t="str">
        <f t="shared" si="275"/>
        <v>IMCOLMEDICA S.A.201130410</v>
      </c>
      <c r="B1762" s="36" t="b">
        <f>+A1762='[1]Anexo 9'!A1762</f>
        <v>1</v>
      </c>
      <c r="C1762" s="18">
        <v>860007078</v>
      </c>
      <c r="D1762" s="18" t="s">
        <v>2854</v>
      </c>
      <c r="E1762" s="15" t="s">
        <v>98</v>
      </c>
      <c r="F1762" s="15" t="s">
        <v>749</v>
      </c>
      <c r="G1762" s="15">
        <f>+VLOOKUP(F1762,[3]Sheet1!$E$3:$G$74,3,FALSE)</f>
        <v>6</v>
      </c>
      <c r="H1762" s="15">
        <f>+VLOOKUP(D1762&amp;F1762,'TD para paquetes'!$E$3:$I$441,5,FALSE)</f>
        <v>3</v>
      </c>
      <c r="I1762" s="15" t="s">
        <v>44</v>
      </c>
      <c r="J1762" s="15">
        <v>7</v>
      </c>
      <c r="K1762" s="15">
        <v>6</v>
      </c>
      <c r="L1762" s="15">
        <v>201130410</v>
      </c>
      <c r="M1762" s="15" t="s">
        <v>756</v>
      </c>
      <c r="N1762" s="15" t="s">
        <v>101</v>
      </c>
      <c r="O1762" s="18" t="s">
        <v>8408</v>
      </c>
      <c r="P1762" s="22" t="s">
        <v>73</v>
      </c>
      <c r="Q1762" s="15" t="s">
        <v>101</v>
      </c>
      <c r="R1762" s="18" t="s">
        <v>103</v>
      </c>
      <c r="S1762" s="22" t="s">
        <v>73</v>
      </c>
      <c r="T1762" s="18" t="s">
        <v>103</v>
      </c>
      <c r="U1762" s="18" t="s">
        <v>103</v>
      </c>
      <c r="V1762" s="15" t="s">
        <v>6068</v>
      </c>
      <c r="W1762" s="18" t="s">
        <v>296</v>
      </c>
      <c r="X1762" s="18"/>
      <c r="Y1762" s="15" t="s">
        <v>68</v>
      </c>
      <c r="Z1762" s="18" t="s">
        <v>296</v>
      </c>
      <c r="AA1762" s="18"/>
      <c r="AB1762" s="18" t="s">
        <v>8668</v>
      </c>
      <c r="AC1762" s="67" t="str">
        <f>+VLOOKUP("*"&amp;L1762&amp;"*",'[2]REGISTROS SANITARIOS'!$D$1466:$E$1529,2,FALSE)</f>
        <v>SI</v>
      </c>
      <c r="AD1762" s="22" t="s">
        <v>1025</v>
      </c>
      <c r="AE1762" s="16">
        <v>46498</v>
      </c>
      <c r="AF1762" s="34" t="s">
        <v>73</v>
      </c>
      <c r="AG1762" s="24">
        <v>0</v>
      </c>
      <c r="AH1762" s="18">
        <v>0</v>
      </c>
      <c r="AI1762" s="18">
        <v>0</v>
      </c>
      <c r="AJ1762" s="17">
        <v>11</v>
      </c>
      <c r="AK1762" s="25">
        <v>11</v>
      </c>
      <c r="AL1762" s="25">
        <v>2436</v>
      </c>
      <c r="AM1762" s="35">
        <v>0</v>
      </c>
      <c r="AN1762" s="19">
        <v>26796</v>
      </c>
      <c r="AO1762" s="18"/>
      <c r="AP1762" s="15"/>
      <c r="AQ1762" s="43" t="str">
        <f t="shared" si="276"/>
        <v>SI</v>
      </c>
      <c r="AR1762" s="44">
        <f t="shared" si="277"/>
        <v>26796</v>
      </c>
      <c r="AS1762" s="44">
        <f t="shared" si="278"/>
        <v>26796</v>
      </c>
      <c r="AT1762" s="44">
        <f t="shared" si="279"/>
        <v>26796</v>
      </c>
      <c r="AU1762" s="44">
        <f t="shared" si="280"/>
        <v>26796</v>
      </c>
      <c r="AV1762" s="45" t="b">
        <f t="shared" si="281"/>
        <v>1</v>
      </c>
      <c r="AW1762" s="45" t="b">
        <f t="shared" si="282"/>
        <v>1</v>
      </c>
      <c r="AX1762" s="45"/>
    </row>
    <row r="1763" spans="1:50" s="36" customFormat="1" ht="27.75" customHeight="1" x14ac:dyDescent="0.15">
      <c r="A1763" s="36" t="str">
        <f t="shared" si="275"/>
        <v>IMCOLMEDICA S.A.201130510</v>
      </c>
      <c r="B1763" s="36" t="b">
        <f>+A1763='[1]Anexo 9'!A1763</f>
        <v>1</v>
      </c>
      <c r="C1763" s="18">
        <v>860007078</v>
      </c>
      <c r="D1763" s="18" t="s">
        <v>2854</v>
      </c>
      <c r="E1763" s="15" t="s">
        <v>98</v>
      </c>
      <c r="F1763" s="15" t="s">
        <v>749</v>
      </c>
      <c r="G1763" s="15">
        <f>+VLOOKUP(F1763,[3]Sheet1!$E$3:$G$74,3,FALSE)</f>
        <v>6</v>
      </c>
      <c r="H1763" s="15">
        <f>+VLOOKUP(D1763&amp;F1763,'TD para paquetes'!$E$3:$I$441,5,FALSE)</f>
        <v>3</v>
      </c>
      <c r="I1763" s="15" t="s">
        <v>44</v>
      </c>
      <c r="J1763" s="15">
        <v>7</v>
      </c>
      <c r="K1763" s="15">
        <v>6</v>
      </c>
      <c r="L1763" s="15">
        <v>201130510</v>
      </c>
      <c r="M1763" s="15" t="s">
        <v>758</v>
      </c>
      <c r="N1763" s="15" t="s">
        <v>101</v>
      </c>
      <c r="O1763" s="18" t="s">
        <v>8409</v>
      </c>
      <c r="P1763" s="22" t="s">
        <v>73</v>
      </c>
      <c r="Q1763" s="15" t="s">
        <v>101</v>
      </c>
      <c r="R1763" s="18" t="s">
        <v>103</v>
      </c>
      <c r="S1763" s="22" t="s">
        <v>73</v>
      </c>
      <c r="T1763" s="18" t="s">
        <v>103</v>
      </c>
      <c r="U1763" s="18" t="s">
        <v>103</v>
      </c>
      <c r="V1763" s="15" t="s">
        <v>6068</v>
      </c>
      <c r="W1763" s="18" t="s">
        <v>296</v>
      </c>
      <c r="X1763" s="18"/>
      <c r="Y1763" s="15" t="s">
        <v>68</v>
      </c>
      <c r="Z1763" s="18" t="s">
        <v>296</v>
      </c>
      <c r="AA1763" s="18"/>
      <c r="AB1763" s="18" t="s">
        <v>8668</v>
      </c>
      <c r="AC1763" s="67" t="str">
        <f>+VLOOKUP("*"&amp;L1763&amp;"*",'[2]REGISTROS SANITARIOS'!$D$1466:$E$1529,2,FALSE)</f>
        <v>SI</v>
      </c>
      <c r="AD1763" s="22" t="s">
        <v>1025</v>
      </c>
      <c r="AE1763" s="16">
        <v>46498</v>
      </c>
      <c r="AF1763" s="34" t="s">
        <v>73</v>
      </c>
      <c r="AG1763" s="24">
        <v>0</v>
      </c>
      <c r="AH1763" s="18">
        <v>0</v>
      </c>
      <c r="AI1763" s="18">
        <v>0</v>
      </c>
      <c r="AJ1763" s="17">
        <v>11</v>
      </c>
      <c r="AK1763" s="25">
        <v>11</v>
      </c>
      <c r="AL1763" s="25">
        <v>2436</v>
      </c>
      <c r="AM1763" s="35">
        <v>0</v>
      </c>
      <c r="AN1763" s="19">
        <v>26796</v>
      </c>
      <c r="AO1763" s="18"/>
      <c r="AP1763" s="15"/>
      <c r="AQ1763" s="43" t="str">
        <f t="shared" si="276"/>
        <v>SI</v>
      </c>
      <c r="AR1763" s="44">
        <f t="shared" si="277"/>
        <v>26796</v>
      </c>
      <c r="AS1763" s="44">
        <f t="shared" si="278"/>
        <v>26796</v>
      </c>
      <c r="AT1763" s="44">
        <f t="shared" si="279"/>
        <v>26796</v>
      </c>
      <c r="AU1763" s="44">
        <f t="shared" si="280"/>
        <v>26796</v>
      </c>
      <c r="AV1763" s="45" t="b">
        <f t="shared" si="281"/>
        <v>1</v>
      </c>
      <c r="AW1763" s="45" t="b">
        <f t="shared" si="282"/>
        <v>1</v>
      </c>
      <c r="AX1763" s="45"/>
    </row>
    <row r="1764" spans="1:50" s="36" customFormat="1" ht="27.75" customHeight="1" x14ac:dyDescent="0.15">
      <c r="A1764" s="36" t="str">
        <f t="shared" si="275"/>
        <v>IMCOLMEDICA S.A.201130610</v>
      </c>
      <c r="B1764" s="36" t="b">
        <f>+A1764='[1]Anexo 9'!A1764</f>
        <v>1</v>
      </c>
      <c r="C1764" s="18">
        <v>860007078</v>
      </c>
      <c r="D1764" s="18" t="s">
        <v>2854</v>
      </c>
      <c r="E1764" s="15" t="s">
        <v>98</v>
      </c>
      <c r="F1764" s="15" t="s">
        <v>719</v>
      </c>
      <c r="G1764" s="15">
        <f>+VLOOKUP(F1764,[3]Sheet1!$E$3:$G$74,3,FALSE)</f>
        <v>13</v>
      </c>
      <c r="H1764" s="15">
        <f>+VLOOKUP(D1764&amp;F1764,'TD para paquetes'!$E$3:$I$441,5,FALSE)</f>
        <v>10</v>
      </c>
      <c r="I1764" s="15" t="s">
        <v>44</v>
      </c>
      <c r="J1764" s="15">
        <v>8</v>
      </c>
      <c r="K1764" s="15">
        <v>5</v>
      </c>
      <c r="L1764" s="15">
        <v>201130610</v>
      </c>
      <c r="M1764" s="15" t="s">
        <v>720</v>
      </c>
      <c r="N1764" s="15" t="s">
        <v>101</v>
      </c>
      <c r="O1764" s="18" t="s">
        <v>8410</v>
      </c>
      <c r="P1764" s="22" t="s">
        <v>73</v>
      </c>
      <c r="Q1764" s="15" t="s">
        <v>101</v>
      </c>
      <c r="R1764" s="18" t="s">
        <v>103</v>
      </c>
      <c r="S1764" s="22" t="s">
        <v>73</v>
      </c>
      <c r="T1764" s="18" t="s">
        <v>103</v>
      </c>
      <c r="U1764" s="18" t="s">
        <v>103</v>
      </c>
      <c r="V1764" s="15" t="s">
        <v>723</v>
      </c>
      <c r="W1764" s="18" t="s">
        <v>296</v>
      </c>
      <c r="X1764" s="18"/>
      <c r="Y1764" s="15" t="s">
        <v>68</v>
      </c>
      <c r="Z1764" s="18" t="s">
        <v>296</v>
      </c>
      <c r="AA1764" s="18"/>
      <c r="AB1764" s="18" t="s">
        <v>8668</v>
      </c>
      <c r="AC1764" s="67" t="str">
        <f>+VLOOKUP("*"&amp;L1764&amp;"*",'[2]REGISTROS SANITARIOS'!$D$1466:$E$1529,2,FALSE)</f>
        <v>SI</v>
      </c>
      <c r="AD1764" s="22" t="s">
        <v>1025</v>
      </c>
      <c r="AE1764" s="16">
        <v>46498</v>
      </c>
      <c r="AF1764" s="34" t="s">
        <v>73</v>
      </c>
      <c r="AG1764" s="24">
        <v>0</v>
      </c>
      <c r="AH1764" s="18">
        <v>0</v>
      </c>
      <c r="AI1764" s="18">
        <v>0</v>
      </c>
      <c r="AJ1764" s="17">
        <v>27.5</v>
      </c>
      <c r="AK1764" s="25">
        <v>27.5</v>
      </c>
      <c r="AL1764" s="25">
        <v>3402</v>
      </c>
      <c r="AM1764" s="35">
        <v>0</v>
      </c>
      <c r="AN1764" s="19">
        <v>93555</v>
      </c>
      <c r="AO1764" s="18"/>
      <c r="AP1764" s="15"/>
      <c r="AQ1764" s="43" t="str">
        <f t="shared" si="276"/>
        <v>SI</v>
      </c>
      <c r="AR1764" s="44">
        <f t="shared" si="277"/>
        <v>93555</v>
      </c>
      <c r="AS1764" s="44">
        <f t="shared" si="278"/>
        <v>93555</v>
      </c>
      <c r="AT1764" s="44">
        <f t="shared" si="279"/>
        <v>93555</v>
      </c>
      <c r="AU1764" s="44">
        <f t="shared" si="280"/>
        <v>93555</v>
      </c>
      <c r="AV1764" s="45" t="b">
        <f t="shared" si="281"/>
        <v>1</v>
      </c>
      <c r="AW1764" s="45" t="b">
        <f t="shared" si="282"/>
        <v>1</v>
      </c>
      <c r="AX1764" s="45"/>
    </row>
    <row r="1765" spans="1:50" s="36" customFormat="1" ht="27.75" customHeight="1" x14ac:dyDescent="0.15">
      <c r="A1765" s="36" t="str">
        <f t="shared" si="275"/>
        <v>IMCOLMEDICA S.A.201130650</v>
      </c>
      <c r="B1765" s="36" t="b">
        <f>+A1765='[1]Anexo 9'!A1765</f>
        <v>1</v>
      </c>
      <c r="C1765" s="18">
        <v>860007078</v>
      </c>
      <c r="D1765" s="18" t="s">
        <v>2854</v>
      </c>
      <c r="E1765" s="15" t="s">
        <v>98</v>
      </c>
      <c r="F1765" s="15" t="s">
        <v>719</v>
      </c>
      <c r="G1765" s="15">
        <f>+VLOOKUP(F1765,[3]Sheet1!$E$3:$G$74,3,FALSE)</f>
        <v>13</v>
      </c>
      <c r="H1765" s="15">
        <f>+VLOOKUP(D1765&amp;F1765,'TD para paquetes'!$E$3:$I$441,5,FALSE)</f>
        <v>10</v>
      </c>
      <c r="I1765" s="15" t="s">
        <v>44</v>
      </c>
      <c r="J1765" s="15">
        <v>8</v>
      </c>
      <c r="K1765" s="15">
        <v>5</v>
      </c>
      <c r="L1765" s="15">
        <v>201130650</v>
      </c>
      <c r="M1765" s="15" t="s">
        <v>731</v>
      </c>
      <c r="N1765" s="15" t="s">
        <v>101</v>
      </c>
      <c r="O1765" s="18" t="s">
        <v>8411</v>
      </c>
      <c r="P1765" s="22" t="s">
        <v>73</v>
      </c>
      <c r="Q1765" s="15" t="s">
        <v>101</v>
      </c>
      <c r="R1765" s="18" t="s">
        <v>103</v>
      </c>
      <c r="S1765" s="22" t="s">
        <v>73</v>
      </c>
      <c r="T1765" s="18" t="s">
        <v>103</v>
      </c>
      <c r="U1765" s="18" t="s">
        <v>103</v>
      </c>
      <c r="V1765" s="15" t="s">
        <v>723</v>
      </c>
      <c r="W1765" s="18" t="s">
        <v>296</v>
      </c>
      <c r="X1765" s="18"/>
      <c r="Y1765" s="15" t="s">
        <v>68</v>
      </c>
      <c r="Z1765" s="18" t="s">
        <v>296</v>
      </c>
      <c r="AA1765" s="18"/>
      <c r="AB1765" s="18" t="s">
        <v>8668</v>
      </c>
      <c r="AC1765" s="67" t="str">
        <f>+VLOOKUP("*"&amp;L1765&amp;"*",'[2]REGISTROS SANITARIOS'!$D$1466:$E$1529,2,FALSE)</f>
        <v>SI</v>
      </c>
      <c r="AD1765" s="22" t="s">
        <v>1025</v>
      </c>
      <c r="AE1765" s="16">
        <v>46498</v>
      </c>
      <c r="AF1765" s="34" t="s">
        <v>73</v>
      </c>
      <c r="AG1765" s="24">
        <v>0</v>
      </c>
      <c r="AH1765" s="18">
        <v>0</v>
      </c>
      <c r="AI1765" s="18">
        <v>0</v>
      </c>
      <c r="AJ1765" s="17">
        <v>22</v>
      </c>
      <c r="AK1765" s="25">
        <v>22</v>
      </c>
      <c r="AL1765" s="25">
        <v>3402</v>
      </c>
      <c r="AM1765" s="35">
        <v>0</v>
      </c>
      <c r="AN1765" s="19">
        <v>74844</v>
      </c>
      <c r="AO1765" s="18"/>
      <c r="AP1765" s="15"/>
      <c r="AQ1765" s="43" t="str">
        <f t="shared" si="276"/>
        <v>SI</v>
      </c>
      <c r="AR1765" s="44">
        <f t="shared" si="277"/>
        <v>74844</v>
      </c>
      <c r="AS1765" s="44">
        <f t="shared" si="278"/>
        <v>74844</v>
      </c>
      <c r="AT1765" s="44">
        <f t="shared" si="279"/>
        <v>74844</v>
      </c>
      <c r="AU1765" s="44">
        <f t="shared" si="280"/>
        <v>74844</v>
      </c>
      <c r="AV1765" s="45" t="b">
        <f t="shared" si="281"/>
        <v>1</v>
      </c>
      <c r="AW1765" s="45" t="b">
        <f t="shared" si="282"/>
        <v>1</v>
      </c>
      <c r="AX1765" s="45"/>
    </row>
    <row r="1766" spans="1:50" s="36" customFormat="1" ht="27.75" customHeight="1" x14ac:dyDescent="0.15">
      <c r="A1766" s="36" t="str">
        <f t="shared" si="275"/>
        <v>IMCOLMEDICA S.A.201130710</v>
      </c>
      <c r="B1766" s="36" t="b">
        <f>+A1766='[1]Anexo 9'!A1766</f>
        <v>1</v>
      </c>
      <c r="C1766" s="18">
        <v>860007078</v>
      </c>
      <c r="D1766" s="18" t="s">
        <v>2854</v>
      </c>
      <c r="E1766" s="15" t="s">
        <v>98</v>
      </c>
      <c r="F1766" s="15" t="s">
        <v>719</v>
      </c>
      <c r="G1766" s="15">
        <f>+VLOOKUP(F1766,[3]Sheet1!$E$3:$G$74,3,FALSE)</f>
        <v>13</v>
      </c>
      <c r="H1766" s="15">
        <f>+VLOOKUP(D1766&amp;F1766,'TD para paquetes'!$E$3:$I$441,5,FALSE)</f>
        <v>10</v>
      </c>
      <c r="I1766" s="15" t="s">
        <v>44</v>
      </c>
      <c r="J1766" s="15">
        <v>8</v>
      </c>
      <c r="K1766" s="15">
        <v>5</v>
      </c>
      <c r="L1766" s="15">
        <v>201130710</v>
      </c>
      <c r="M1766" s="15" t="s">
        <v>733</v>
      </c>
      <c r="N1766" s="15" t="s">
        <v>101</v>
      </c>
      <c r="O1766" s="18" t="s">
        <v>8412</v>
      </c>
      <c r="P1766" s="22" t="s">
        <v>73</v>
      </c>
      <c r="Q1766" s="15" t="s">
        <v>101</v>
      </c>
      <c r="R1766" s="18" t="s">
        <v>103</v>
      </c>
      <c r="S1766" s="22" t="s">
        <v>73</v>
      </c>
      <c r="T1766" s="18" t="s">
        <v>103</v>
      </c>
      <c r="U1766" s="18" t="s">
        <v>103</v>
      </c>
      <c r="V1766" s="15" t="s">
        <v>723</v>
      </c>
      <c r="W1766" s="18" t="s">
        <v>296</v>
      </c>
      <c r="X1766" s="18"/>
      <c r="Y1766" s="15" t="s">
        <v>68</v>
      </c>
      <c r="Z1766" s="18" t="s">
        <v>296</v>
      </c>
      <c r="AA1766" s="18"/>
      <c r="AB1766" s="18" t="s">
        <v>8668</v>
      </c>
      <c r="AC1766" s="67" t="str">
        <f>+VLOOKUP("*"&amp;L1766&amp;"*",'[2]REGISTROS SANITARIOS'!$D$1466:$E$1529,2,FALSE)</f>
        <v>SI</v>
      </c>
      <c r="AD1766" s="22" t="s">
        <v>1025</v>
      </c>
      <c r="AE1766" s="16">
        <v>46498</v>
      </c>
      <c r="AF1766" s="34" t="s">
        <v>73</v>
      </c>
      <c r="AG1766" s="24">
        <v>0</v>
      </c>
      <c r="AH1766" s="18">
        <v>0</v>
      </c>
      <c r="AI1766" s="18">
        <v>0</v>
      </c>
      <c r="AJ1766" s="17">
        <v>33</v>
      </c>
      <c r="AK1766" s="25">
        <v>33</v>
      </c>
      <c r="AL1766" s="25">
        <v>3402</v>
      </c>
      <c r="AM1766" s="35">
        <v>0</v>
      </c>
      <c r="AN1766" s="19">
        <v>112266</v>
      </c>
      <c r="AO1766" s="18"/>
      <c r="AP1766" s="15"/>
      <c r="AQ1766" s="43" t="str">
        <f t="shared" si="276"/>
        <v>SI</v>
      </c>
      <c r="AR1766" s="44">
        <f t="shared" si="277"/>
        <v>112266</v>
      </c>
      <c r="AS1766" s="44">
        <f t="shared" si="278"/>
        <v>112266</v>
      </c>
      <c r="AT1766" s="44">
        <f t="shared" si="279"/>
        <v>112266</v>
      </c>
      <c r="AU1766" s="44">
        <f t="shared" si="280"/>
        <v>112266</v>
      </c>
      <c r="AV1766" s="45" t="b">
        <f t="shared" si="281"/>
        <v>1</v>
      </c>
      <c r="AW1766" s="45" t="b">
        <f t="shared" si="282"/>
        <v>1</v>
      </c>
      <c r="AX1766" s="45"/>
    </row>
    <row r="1767" spans="1:50" s="36" customFormat="1" ht="27.75" customHeight="1" x14ac:dyDescent="0.15">
      <c r="A1767" s="36" t="str">
        <f t="shared" si="275"/>
        <v>IMCOLMEDICA S.A.201130810</v>
      </c>
      <c r="B1767" s="36" t="b">
        <f>+A1767='[1]Anexo 9'!A1767</f>
        <v>1</v>
      </c>
      <c r="C1767" s="18">
        <v>860007078</v>
      </c>
      <c r="D1767" s="18" t="s">
        <v>2854</v>
      </c>
      <c r="E1767" s="15" t="s">
        <v>98</v>
      </c>
      <c r="F1767" s="15" t="s">
        <v>719</v>
      </c>
      <c r="G1767" s="15">
        <f>+VLOOKUP(F1767,[3]Sheet1!$E$3:$G$74,3,FALSE)</f>
        <v>13</v>
      </c>
      <c r="H1767" s="15">
        <f>+VLOOKUP(D1767&amp;F1767,'TD para paquetes'!$E$3:$I$441,5,FALSE)</f>
        <v>10</v>
      </c>
      <c r="I1767" s="15" t="s">
        <v>44</v>
      </c>
      <c r="J1767" s="15">
        <v>8</v>
      </c>
      <c r="K1767" s="15">
        <v>5</v>
      </c>
      <c r="L1767" s="15">
        <v>201130810</v>
      </c>
      <c r="M1767" s="15" t="s">
        <v>735</v>
      </c>
      <c r="N1767" s="15" t="s">
        <v>101</v>
      </c>
      <c r="O1767" s="18" t="s">
        <v>8413</v>
      </c>
      <c r="P1767" s="22" t="s">
        <v>73</v>
      </c>
      <c r="Q1767" s="15" t="s">
        <v>101</v>
      </c>
      <c r="R1767" s="18" t="s">
        <v>103</v>
      </c>
      <c r="S1767" s="22" t="s">
        <v>73</v>
      </c>
      <c r="T1767" s="18" t="s">
        <v>103</v>
      </c>
      <c r="U1767" s="18" t="s">
        <v>103</v>
      </c>
      <c r="V1767" s="15" t="s">
        <v>723</v>
      </c>
      <c r="W1767" s="18" t="s">
        <v>296</v>
      </c>
      <c r="X1767" s="18"/>
      <c r="Y1767" s="15" t="s">
        <v>68</v>
      </c>
      <c r="Z1767" s="18" t="s">
        <v>296</v>
      </c>
      <c r="AA1767" s="18"/>
      <c r="AB1767" s="18" t="s">
        <v>8668</v>
      </c>
      <c r="AC1767" s="67" t="str">
        <f>+VLOOKUP("*"&amp;L1767&amp;"*",'[2]REGISTROS SANITARIOS'!$D$1466:$E$1529,2,FALSE)</f>
        <v>SI</v>
      </c>
      <c r="AD1767" s="22" t="s">
        <v>1025</v>
      </c>
      <c r="AE1767" s="16">
        <v>46498</v>
      </c>
      <c r="AF1767" s="34" t="s">
        <v>73</v>
      </c>
      <c r="AG1767" s="24">
        <v>0</v>
      </c>
      <c r="AH1767" s="18">
        <v>0</v>
      </c>
      <c r="AI1767" s="18">
        <v>0</v>
      </c>
      <c r="AJ1767" s="17">
        <v>165</v>
      </c>
      <c r="AK1767" s="25">
        <v>165</v>
      </c>
      <c r="AL1767" s="25">
        <v>3402</v>
      </c>
      <c r="AM1767" s="35">
        <v>0</v>
      </c>
      <c r="AN1767" s="19">
        <v>561330</v>
      </c>
      <c r="AO1767" s="18"/>
      <c r="AP1767" s="15"/>
      <c r="AQ1767" s="43" t="str">
        <f t="shared" si="276"/>
        <v>SI</v>
      </c>
      <c r="AR1767" s="44">
        <f t="shared" si="277"/>
        <v>561330</v>
      </c>
      <c r="AS1767" s="44">
        <f t="shared" si="278"/>
        <v>561330</v>
      </c>
      <c r="AT1767" s="44">
        <f t="shared" si="279"/>
        <v>561330</v>
      </c>
      <c r="AU1767" s="44">
        <f t="shared" si="280"/>
        <v>561330</v>
      </c>
      <c r="AV1767" s="45" t="b">
        <f t="shared" si="281"/>
        <v>1</v>
      </c>
      <c r="AW1767" s="45" t="b">
        <f t="shared" si="282"/>
        <v>1</v>
      </c>
      <c r="AX1767" s="45"/>
    </row>
    <row r="1768" spans="1:50" s="36" customFormat="1" ht="27.75" customHeight="1" x14ac:dyDescent="0.15">
      <c r="A1768" s="36" t="str">
        <f t="shared" si="275"/>
        <v>IMCOLMEDICA S.A.201130910</v>
      </c>
      <c r="B1768" s="36" t="b">
        <f>+A1768='[1]Anexo 9'!A1768</f>
        <v>1</v>
      </c>
      <c r="C1768" s="18">
        <v>860007078</v>
      </c>
      <c r="D1768" s="18" t="s">
        <v>2854</v>
      </c>
      <c r="E1768" s="15" t="s">
        <v>98</v>
      </c>
      <c r="F1768" s="15" t="s">
        <v>719</v>
      </c>
      <c r="G1768" s="15">
        <f>+VLOOKUP(F1768,[3]Sheet1!$E$3:$G$74,3,FALSE)</f>
        <v>13</v>
      </c>
      <c r="H1768" s="15">
        <f>+VLOOKUP(D1768&amp;F1768,'TD para paquetes'!$E$3:$I$441,5,FALSE)</f>
        <v>10</v>
      </c>
      <c r="I1768" s="15" t="s">
        <v>44</v>
      </c>
      <c r="J1768" s="15">
        <v>8</v>
      </c>
      <c r="K1768" s="15">
        <v>5</v>
      </c>
      <c r="L1768" s="15">
        <v>201130910</v>
      </c>
      <c r="M1768" s="15" t="s">
        <v>737</v>
      </c>
      <c r="N1768" s="15" t="s">
        <v>101</v>
      </c>
      <c r="O1768" s="18" t="s">
        <v>8414</v>
      </c>
      <c r="P1768" s="22" t="s">
        <v>73</v>
      </c>
      <c r="Q1768" s="15" t="s">
        <v>101</v>
      </c>
      <c r="R1768" s="18" t="s">
        <v>103</v>
      </c>
      <c r="S1768" s="22" t="s">
        <v>73</v>
      </c>
      <c r="T1768" s="18" t="s">
        <v>103</v>
      </c>
      <c r="U1768" s="18" t="s">
        <v>103</v>
      </c>
      <c r="V1768" s="15" t="s">
        <v>723</v>
      </c>
      <c r="W1768" s="18" t="s">
        <v>296</v>
      </c>
      <c r="X1768" s="18"/>
      <c r="Y1768" s="15" t="s">
        <v>68</v>
      </c>
      <c r="Z1768" s="18" t="s">
        <v>296</v>
      </c>
      <c r="AA1768" s="18"/>
      <c r="AB1768" s="18" t="s">
        <v>8668</v>
      </c>
      <c r="AC1768" s="67" t="str">
        <f>+VLOOKUP("*"&amp;L1768&amp;"*",'[2]REGISTROS SANITARIOS'!$D$1466:$E$1529,2,FALSE)</f>
        <v>SI</v>
      </c>
      <c r="AD1768" s="22" t="s">
        <v>1025</v>
      </c>
      <c r="AE1768" s="16">
        <v>46498</v>
      </c>
      <c r="AF1768" s="34" t="s">
        <v>73</v>
      </c>
      <c r="AG1768" s="24">
        <v>0</v>
      </c>
      <c r="AH1768" s="18">
        <v>0</v>
      </c>
      <c r="AI1768" s="18">
        <v>0</v>
      </c>
      <c r="AJ1768" s="17">
        <v>440</v>
      </c>
      <c r="AK1768" s="25">
        <v>440</v>
      </c>
      <c r="AL1768" s="25">
        <v>3402</v>
      </c>
      <c r="AM1768" s="35">
        <v>0</v>
      </c>
      <c r="AN1768" s="19">
        <v>1496880</v>
      </c>
      <c r="AO1768" s="18"/>
      <c r="AP1768" s="15"/>
      <c r="AQ1768" s="43" t="str">
        <f t="shared" si="276"/>
        <v>SI</v>
      </c>
      <c r="AR1768" s="44">
        <f t="shared" si="277"/>
        <v>1496880</v>
      </c>
      <c r="AS1768" s="44">
        <f t="shared" si="278"/>
        <v>1496880</v>
      </c>
      <c r="AT1768" s="44">
        <f t="shared" si="279"/>
        <v>1496880</v>
      </c>
      <c r="AU1768" s="44">
        <f t="shared" si="280"/>
        <v>1496880</v>
      </c>
      <c r="AV1768" s="45" t="b">
        <f t="shared" si="281"/>
        <v>1</v>
      </c>
      <c r="AW1768" s="45" t="b">
        <f t="shared" si="282"/>
        <v>1</v>
      </c>
      <c r="AX1768" s="45"/>
    </row>
    <row r="1769" spans="1:50" s="36" customFormat="1" ht="27.75" customHeight="1" x14ac:dyDescent="0.15">
      <c r="A1769" s="36" t="str">
        <f t="shared" si="275"/>
        <v>IMCOLMEDICA S.A.201131010</v>
      </c>
      <c r="B1769" s="36" t="b">
        <f>+A1769='[1]Anexo 9'!A1769</f>
        <v>1</v>
      </c>
      <c r="C1769" s="18">
        <v>860007078</v>
      </c>
      <c r="D1769" s="18" t="s">
        <v>2854</v>
      </c>
      <c r="E1769" s="15" t="s">
        <v>98</v>
      </c>
      <c r="F1769" s="15" t="s">
        <v>719</v>
      </c>
      <c r="G1769" s="15">
        <f>+VLOOKUP(F1769,[3]Sheet1!$E$3:$G$74,3,FALSE)</f>
        <v>13</v>
      </c>
      <c r="H1769" s="15">
        <f>+VLOOKUP(D1769&amp;F1769,'TD para paquetes'!$E$3:$I$441,5,FALSE)</f>
        <v>10</v>
      </c>
      <c r="I1769" s="15" t="s">
        <v>44</v>
      </c>
      <c r="J1769" s="15">
        <v>8</v>
      </c>
      <c r="K1769" s="15">
        <v>5</v>
      </c>
      <c r="L1769" s="15">
        <v>201131010</v>
      </c>
      <c r="M1769" s="15" t="s">
        <v>739</v>
      </c>
      <c r="N1769" s="15" t="s">
        <v>101</v>
      </c>
      <c r="O1769" s="18" t="s">
        <v>8415</v>
      </c>
      <c r="P1769" s="22" t="s">
        <v>73</v>
      </c>
      <c r="Q1769" s="15" t="s">
        <v>101</v>
      </c>
      <c r="R1769" s="18" t="s">
        <v>103</v>
      </c>
      <c r="S1769" s="22" t="s">
        <v>73</v>
      </c>
      <c r="T1769" s="18" t="s">
        <v>103</v>
      </c>
      <c r="U1769" s="18" t="s">
        <v>103</v>
      </c>
      <c r="V1769" s="15" t="s">
        <v>723</v>
      </c>
      <c r="W1769" s="18" t="s">
        <v>296</v>
      </c>
      <c r="X1769" s="18"/>
      <c r="Y1769" s="15" t="s">
        <v>68</v>
      </c>
      <c r="Z1769" s="18" t="s">
        <v>296</v>
      </c>
      <c r="AA1769" s="18"/>
      <c r="AB1769" s="18" t="s">
        <v>8668</v>
      </c>
      <c r="AC1769" s="67" t="str">
        <f>+VLOOKUP("*"&amp;L1769&amp;"*",'[2]REGISTROS SANITARIOS'!$D$1466:$E$1529,2,FALSE)</f>
        <v>SI</v>
      </c>
      <c r="AD1769" s="22" t="s">
        <v>1025</v>
      </c>
      <c r="AE1769" s="16">
        <v>46498</v>
      </c>
      <c r="AF1769" s="34" t="s">
        <v>73</v>
      </c>
      <c r="AG1769" s="24">
        <v>0</v>
      </c>
      <c r="AH1769" s="18">
        <v>0</v>
      </c>
      <c r="AI1769" s="18">
        <v>0</v>
      </c>
      <c r="AJ1769" s="17">
        <v>330</v>
      </c>
      <c r="AK1769" s="25">
        <v>330</v>
      </c>
      <c r="AL1769" s="25">
        <v>3402</v>
      </c>
      <c r="AM1769" s="35">
        <v>0</v>
      </c>
      <c r="AN1769" s="19">
        <v>1122660</v>
      </c>
      <c r="AO1769" s="18"/>
      <c r="AP1769" s="15"/>
      <c r="AQ1769" s="43" t="str">
        <f t="shared" si="276"/>
        <v>SI</v>
      </c>
      <c r="AR1769" s="44">
        <f t="shared" si="277"/>
        <v>1122660</v>
      </c>
      <c r="AS1769" s="44">
        <f t="shared" si="278"/>
        <v>1122660</v>
      </c>
      <c r="AT1769" s="44">
        <f t="shared" si="279"/>
        <v>1122660</v>
      </c>
      <c r="AU1769" s="44">
        <f t="shared" si="280"/>
        <v>1122660</v>
      </c>
      <c r="AV1769" s="45" t="b">
        <f t="shared" si="281"/>
        <v>1</v>
      </c>
      <c r="AW1769" s="45" t="b">
        <f t="shared" si="282"/>
        <v>1</v>
      </c>
      <c r="AX1769" s="45"/>
    </row>
    <row r="1770" spans="1:50" s="36" customFormat="1" ht="27.75" customHeight="1" x14ac:dyDescent="0.15">
      <c r="A1770" s="36" t="str">
        <f t="shared" si="275"/>
        <v>IMCOLMEDICA S.A.201131110</v>
      </c>
      <c r="B1770" s="36" t="b">
        <f>+A1770='[1]Anexo 9'!A1770</f>
        <v>1</v>
      </c>
      <c r="C1770" s="18">
        <v>860007078</v>
      </c>
      <c r="D1770" s="18" t="s">
        <v>2854</v>
      </c>
      <c r="E1770" s="15" t="s">
        <v>98</v>
      </c>
      <c r="F1770" s="15" t="s">
        <v>719</v>
      </c>
      <c r="G1770" s="15">
        <f>+VLOOKUP(F1770,[3]Sheet1!$E$3:$G$74,3,FALSE)</f>
        <v>13</v>
      </c>
      <c r="H1770" s="15">
        <f>+VLOOKUP(D1770&amp;F1770,'TD para paquetes'!$E$3:$I$441,5,FALSE)</f>
        <v>10</v>
      </c>
      <c r="I1770" s="15" t="s">
        <v>44</v>
      </c>
      <c r="J1770" s="15">
        <v>8</v>
      </c>
      <c r="K1770" s="15">
        <v>5</v>
      </c>
      <c r="L1770" s="15">
        <v>201131110</v>
      </c>
      <c r="M1770" s="15" t="s">
        <v>741</v>
      </c>
      <c r="N1770" s="15" t="s">
        <v>101</v>
      </c>
      <c r="O1770" s="18" t="s">
        <v>8416</v>
      </c>
      <c r="P1770" s="22" t="s">
        <v>73</v>
      </c>
      <c r="Q1770" s="15" t="s">
        <v>101</v>
      </c>
      <c r="R1770" s="18" t="s">
        <v>103</v>
      </c>
      <c r="S1770" s="22" t="s">
        <v>73</v>
      </c>
      <c r="T1770" s="18" t="s">
        <v>103</v>
      </c>
      <c r="U1770" s="18" t="s">
        <v>103</v>
      </c>
      <c r="V1770" s="15" t="s">
        <v>723</v>
      </c>
      <c r="W1770" s="18" t="s">
        <v>296</v>
      </c>
      <c r="X1770" s="18"/>
      <c r="Y1770" s="15" t="s">
        <v>68</v>
      </c>
      <c r="Z1770" s="18" t="s">
        <v>296</v>
      </c>
      <c r="AA1770" s="18"/>
      <c r="AB1770" s="18" t="s">
        <v>8668</v>
      </c>
      <c r="AC1770" s="67" t="str">
        <f>+VLOOKUP("*"&amp;L1770&amp;"*",'[2]REGISTROS SANITARIOS'!$D$1466:$E$1529,2,FALSE)</f>
        <v>SI</v>
      </c>
      <c r="AD1770" s="22" t="s">
        <v>1025</v>
      </c>
      <c r="AE1770" s="16">
        <v>46498</v>
      </c>
      <c r="AF1770" s="34" t="s">
        <v>73</v>
      </c>
      <c r="AG1770" s="24">
        <v>0</v>
      </c>
      <c r="AH1770" s="18">
        <v>0</v>
      </c>
      <c r="AI1770" s="18">
        <v>0</v>
      </c>
      <c r="AJ1770" s="17">
        <v>242</v>
      </c>
      <c r="AK1770" s="25">
        <v>242</v>
      </c>
      <c r="AL1770" s="25">
        <v>3402</v>
      </c>
      <c r="AM1770" s="35">
        <v>0</v>
      </c>
      <c r="AN1770" s="19">
        <v>823284</v>
      </c>
      <c r="AO1770" s="18"/>
      <c r="AP1770" s="15"/>
      <c r="AQ1770" s="43" t="str">
        <f t="shared" si="276"/>
        <v>SI</v>
      </c>
      <c r="AR1770" s="44">
        <f t="shared" si="277"/>
        <v>823284</v>
      </c>
      <c r="AS1770" s="44">
        <f t="shared" si="278"/>
        <v>823284</v>
      </c>
      <c r="AT1770" s="44">
        <f t="shared" si="279"/>
        <v>823284</v>
      </c>
      <c r="AU1770" s="44">
        <f t="shared" si="280"/>
        <v>823284</v>
      </c>
      <c r="AV1770" s="45" t="b">
        <f t="shared" si="281"/>
        <v>1</v>
      </c>
      <c r="AW1770" s="45" t="b">
        <f t="shared" si="282"/>
        <v>1</v>
      </c>
      <c r="AX1770" s="45"/>
    </row>
    <row r="1771" spans="1:50" s="36" customFormat="1" ht="27.75" customHeight="1" x14ac:dyDescent="0.15">
      <c r="A1771" s="36" t="str">
        <f t="shared" si="275"/>
        <v>IMCOLMEDICA S.A.201131210</v>
      </c>
      <c r="B1771" s="36" t="b">
        <f>+A1771='[1]Anexo 9'!A1771</f>
        <v>1</v>
      </c>
      <c r="C1771" s="18">
        <v>860007078</v>
      </c>
      <c r="D1771" s="18" t="s">
        <v>2854</v>
      </c>
      <c r="E1771" s="15" t="s">
        <v>98</v>
      </c>
      <c r="F1771" s="15" t="s">
        <v>719</v>
      </c>
      <c r="G1771" s="15">
        <f>+VLOOKUP(F1771,[3]Sheet1!$E$3:$G$74,3,FALSE)</f>
        <v>13</v>
      </c>
      <c r="H1771" s="15">
        <f>+VLOOKUP(D1771&amp;F1771,'TD para paquetes'!$E$3:$I$441,5,FALSE)</f>
        <v>10</v>
      </c>
      <c r="I1771" s="15" t="s">
        <v>44</v>
      </c>
      <c r="J1771" s="15">
        <v>7</v>
      </c>
      <c r="K1771" s="15">
        <v>5</v>
      </c>
      <c r="L1771" s="15">
        <v>201131210</v>
      </c>
      <c r="M1771" s="15" t="s">
        <v>743</v>
      </c>
      <c r="N1771" s="15" t="s">
        <v>101</v>
      </c>
      <c r="O1771" s="18" t="s">
        <v>8417</v>
      </c>
      <c r="P1771" s="22" t="s">
        <v>73</v>
      </c>
      <c r="Q1771" s="15" t="s">
        <v>101</v>
      </c>
      <c r="R1771" s="18" t="s">
        <v>103</v>
      </c>
      <c r="S1771" s="22" t="s">
        <v>73</v>
      </c>
      <c r="T1771" s="18" t="s">
        <v>103</v>
      </c>
      <c r="U1771" s="18" t="s">
        <v>103</v>
      </c>
      <c r="V1771" s="15" t="s">
        <v>723</v>
      </c>
      <c r="W1771" s="18" t="s">
        <v>296</v>
      </c>
      <c r="X1771" s="18"/>
      <c r="Y1771" s="15" t="s">
        <v>68</v>
      </c>
      <c r="Z1771" s="18" t="s">
        <v>296</v>
      </c>
      <c r="AA1771" s="18"/>
      <c r="AB1771" s="18" t="s">
        <v>8668</v>
      </c>
      <c r="AC1771" s="67" t="str">
        <f>+VLOOKUP("*"&amp;L1771&amp;"*",'[2]REGISTROS SANITARIOS'!$D$1466:$E$1529,2,FALSE)</f>
        <v>SI</v>
      </c>
      <c r="AD1771" s="22" t="s">
        <v>1025</v>
      </c>
      <c r="AE1771" s="16">
        <v>46498</v>
      </c>
      <c r="AF1771" s="34" t="s">
        <v>73</v>
      </c>
      <c r="AG1771" s="24">
        <v>0</v>
      </c>
      <c r="AH1771" s="18">
        <v>0</v>
      </c>
      <c r="AI1771" s="18">
        <v>0</v>
      </c>
      <c r="AJ1771" s="17">
        <v>16.5</v>
      </c>
      <c r="AK1771" s="25">
        <v>16.5</v>
      </c>
      <c r="AL1771" s="25">
        <v>3402</v>
      </c>
      <c r="AM1771" s="35">
        <v>0</v>
      </c>
      <c r="AN1771" s="19">
        <v>56133</v>
      </c>
      <c r="AO1771" s="18"/>
      <c r="AP1771" s="15"/>
      <c r="AQ1771" s="43" t="str">
        <f t="shared" si="276"/>
        <v>SI</v>
      </c>
      <c r="AR1771" s="44">
        <f t="shared" si="277"/>
        <v>56133</v>
      </c>
      <c r="AS1771" s="44">
        <f t="shared" si="278"/>
        <v>56133</v>
      </c>
      <c r="AT1771" s="44">
        <f t="shared" si="279"/>
        <v>56133</v>
      </c>
      <c r="AU1771" s="44">
        <f t="shared" si="280"/>
        <v>56133</v>
      </c>
      <c r="AV1771" s="45" t="b">
        <f t="shared" si="281"/>
        <v>1</v>
      </c>
      <c r="AW1771" s="45" t="b">
        <f t="shared" si="282"/>
        <v>1</v>
      </c>
      <c r="AX1771" s="45"/>
    </row>
    <row r="1772" spans="1:50" s="36" customFormat="1" ht="27.75" customHeight="1" x14ac:dyDescent="0.15">
      <c r="A1772" s="36" t="str">
        <f t="shared" si="275"/>
        <v>IMCOLMEDICA S.A.201131310</v>
      </c>
      <c r="B1772" s="36" t="b">
        <f>+A1772='[1]Anexo 9'!A1772</f>
        <v>1</v>
      </c>
      <c r="C1772" s="18">
        <v>860007078</v>
      </c>
      <c r="D1772" s="18" t="s">
        <v>2854</v>
      </c>
      <c r="E1772" s="15" t="s">
        <v>98</v>
      </c>
      <c r="F1772" s="15" t="s">
        <v>719</v>
      </c>
      <c r="G1772" s="15">
        <f>+VLOOKUP(F1772,[3]Sheet1!$E$3:$G$74,3,FALSE)</f>
        <v>13</v>
      </c>
      <c r="H1772" s="15">
        <f>+VLOOKUP(D1772&amp;F1772,'TD para paquetes'!$E$3:$I$441,5,FALSE)</f>
        <v>10</v>
      </c>
      <c r="I1772" s="15" t="s">
        <v>44</v>
      </c>
      <c r="J1772" s="15">
        <v>7</v>
      </c>
      <c r="K1772" s="15">
        <v>5</v>
      </c>
      <c r="L1772" s="15">
        <v>201131310</v>
      </c>
      <c r="M1772" s="15" t="s">
        <v>745</v>
      </c>
      <c r="N1772" s="15" t="s">
        <v>101</v>
      </c>
      <c r="O1772" s="18" t="s">
        <v>8418</v>
      </c>
      <c r="P1772" s="22" t="s">
        <v>73</v>
      </c>
      <c r="Q1772" s="15" t="s">
        <v>101</v>
      </c>
      <c r="R1772" s="18" t="s">
        <v>103</v>
      </c>
      <c r="S1772" s="22" t="s">
        <v>73</v>
      </c>
      <c r="T1772" s="18" t="s">
        <v>103</v>
      </c>
      <c r="U1772" s="18" t="s">
        <v>103</v>
      </c>
      <c r="V1772" s="15" t="s">
        <v>723</v>
      </c>
      <c r="W1772" s="18" t="s">
        <v>296</v>
      </c>
      <c r="X1772" s="18"/>
      <c r="Y1772" s="15" t="s">
        <v>68</v>
      </c>
      <c r="Z1772" s="18" t="s">
        <v>296</v>
      </c>
      <c r="AA1772" s="18"/>
      <c r="AB1772" s="18" t="s">
        <v>8668</v>
      </c>
      <c r="AC1772" s="67" t="str">
        <f>+VLOOKUP("*"&amp;L1772&amp;"*",'[2]REGISTROS SANITARIOS'!$D$1466:$E$1529,2,FALSE)</f>
        <v>SI</v>
      </c>
      <c r="AD1772" s="22" t="s">
        <v>1025</v>
      </c>
      <c r="AE1772" s="16">
        <v>46498</v>
      </c>
      <c r="AF1772" s="34" t="s">
        <v>73</v>
      </c>
      <c r="AG1772" s="24">
        <v>0</v>
      </c>
      <c r="AH1772" s="18">
        <v>0</v>
      </c>
      <c r="AI1772" s="18">
        <v>0</v>
      </c>
      <c r="AJ1772" s="17">
        <v>5.5</v>
      </c>
      <c r="AK1772" s="25">
        <v>5.5</v>
      </c>
      <c r="AL1772" s="25">
        <v>3402</v>
      </c>
      <c r="AM1772" s="35">
        <v>0</v>
      </c>
      <c r="AN1772" s="19">
        <v>18711</v>
      </c>
      <c r="AO1772" s="18"/>
      <c r="AP1772" s="15"/>
      <c r="AQ1772" s="43" t="str">
        <f t="shared" si="276"/>
        <v>SI</v>
      </c>
      <c r="AR1772" s="44">
        <f t="shared" si="277"/>
        <v>18711</v>
      </c>
      <c r="AS1772" s="44">
        <f t="shared" si="278"/>
        <v>18711</v>
      </c>
      <c r="AT1772" s="44">
        <f t="shared" si="279"/>
        <v>18711</v>
      </c>
      <c r="AU1772" s="44">
        <f t="shared" si="280"/>
        <v>18711</v>
      </c>
      <c r="AV1772" s="45" t="b">
        <f t="shared" si="281"/>
        <v>1</v>
      </c>
      <c r="AW1772" s="45" t="b">
        <f t="shared" si="282"/>
        <v>1</v>
      </c>
      <c r="AX1772" s="45"/>
    </row>
    <row r="1773" spans="1:50" s="36" customFormat="1" ht="27.75" customHeight="1" x14ac:dyDescent="0.15">
      <c r="A1773" s="36" t="str">
        <f t="shared" si="275"/>
        <v>IMCOLMEDICA S.A.201131410</v>
      </c>
      <c r="B1773" s="36" t="b">
        <f>+A1773='[1]Anexo 9'!A1773</f>
        <v>1</v>
      </c>
      <c r="C1773" s="18">
        <v>860007078</v>
      </c>
      <c r="D1773" s="18" t="s">
        <v>2854</v>
      </c>
      <c r="E1773" s="15" t="s">
        <v>98</v>
      </c>
      <c r="F1773" s="15" t="s">
        <v>719</v>
      </c>
      <c r="G1773" s="15">
        <f>+VLOOKUP(F1773,[3]Sheet1!$E$3:$G$74,3,FALSE)</f>
        <v>13</v>
      </c>
      <c r="H1773" s="15">
        <f>+VLOOKUP(D1773&amp;F1773,'TD para paquetes'!$E$3:$I$441,5,FALSE)</f>
        <v>10</v>
      </c>
      <c r="I1773" s="15" t="s">
        <v>44</v>
      </c>
      <c r="J1773" s="15">
        <v>7</v>
      </c>
      <c r="K1773" s="15">
        <v>5</v>
      </c>
      <c r="L1773" s="15">
        <v>201131410</v>
      </c>
      <c r="M1773" s="15" t="s">
        <v>747</v>
      </c>
      <c r="N1773" s="15" t="s">
        <v>101</v>
      </c>
      <c r="O1773" s="18" t="s">
        <v>8419</v>
      </c>
      <c r="P1773" s="22" t="s">
        <v>73</v>
      </c>
      <c r="Q1773" s="15" t="s">
        <v>101</v>
      </c>
      <c r="R1773" s="18" t="s">
        <v>103</v>
      </c>
      <c r="S1773" s="22" t="s">
        <v>73</v>
      </c>
      <c r="T1773" s="18" t="s">
        <v>103</v>
      </c>
      <c r="U1773" s="18" t="s">
        <v>103</v>
      </c>
      <c r="V1773" s="15" t="s">
        <v>723</v>
      </c>
      <c r="W1773" s="18" t="s">
        <v>296</v>
      </c>
      <c r="X1773" s="18"/>
      <c r="Y1773" s="15" t="s">
        <v>68</v>
      </c>
      <c r="Z1773" s="18" t="s">
        <v>296</v>
      </c>
      <c r="AA1773" s="18"/>
      <c r="AB1773" s="18" t="s">
        <v>8668</v>
      </c>
      <c r="AC1773" s="67" t="str">
        <f>+VLOOKUP("*"&amp;L1773&amp;"*",'[2]REGISTROS SANITARIOS'!$D$1466:$E$1529,2,FALSE)</f>
        <v>SI</v>
      </c>
      <c r="AD1773" s="22" t="s">
        <v>1025</v>
      </c>
      <c r="AE1773" s="16">
        <v>46498</v>
      </c>
      <c r="AF1773" s="34" t="s">
        <v>73</v>
      </c>
      <c r="AG1773" s="24">
        <v>0</v>
      </c>
      <c r="AH1773" s="18">
        <v>0</v>
      </c>
      <c r="AI1773" s="18">
        <v>0</v>
      </c>
      <c r="AJ1773" s="17">
        <v>2.75</v>
      </c>
      <c r="AK1773" s="25">
        <v>2.75</v>
      </c>
      <c r="AL1773" s="25">
        <v>3402</v>
      </c>
      <c r="AM1773" s="35">
        <v>0</v>
      </c>
      <c r="AN1773" s="19">
        <v>9355.5</v>
      </c>
      <c r="AO1773" s="18"/>
      <c r="AP1773" s="15"/>
      <c r="AQ1773" s="43" t="str">
        <f t="shared" si="276"/>
        <v>SI</v>
      </c>
      <c r="AR1773" s="44">
        <f t="shared" si="277"/>
        <v>9355.5</v>
      </c>
      <c r="AS1773" s="44">
        <f t="shared" si="278"/>
        <v>9355.5</v>
      </c>
      <c r="AT1773" s="44">
        <f t="shared" si="279"/>
        <v>9355.5</v>
      </c>
      <c r="AU1773" s="44">
        <f t="shared" si="280"/>
        <v>9355.5</v>
      </c>
      <c r="AV1773" s="45" t="b">
        <f t="shared" si="281"/>
        <v>1</v>
      </c>
      <c r="AW1773" s="45" t="b">
        <f t="shared" si="282"/>
        <v>1</v>
      </c>
      <c r="AX1773" s="45"/>
    </row>
    <row r="1774" spans="1:50" s="36" customFormat="1" ht="27.75" customHeight="1" x14ac:dyDescent="0.15">
      <c r="A1774" s="36" t="str">
        <f t="shared" si="275"/>
        <v>IMCOLMEDICA S.A.201132010</v>
      </c>
      <c r="B1774" s="36" t="b">
        <f>+A1774='[1]Anexo 9'!A1774</f>
        <v>1</v>
      </c>
      <c r="C1774" s="18">
        <v>860007078</v>
      </c>
      <c r="D1774" s="18" t="s">
        <v>2854</v>
      </c>
      <c r="E1774" s="15" t="s">
        <v>98</v>
      </c>
      <c r="F1774" s="15" t="s">
        <v>337</v>
      </c>
      <c r="G1774" s="15">
        <f>+VLOOKUP(F1774,[3]Sheet1!$E$3:$G$74,3,FALSE)</f>
        <v>5</v>
      </c>
      <c r="H1774" s="15">
        <f>+VLOOKUP(D1774&amp;F1774,'TD para paquetes'!$E$3:$I$441,5,FALSE)</f>
        <v>5</v>
      </c>
      <c r="I1774" s="15" t="s">
        <v>1025</v>
      </c>
      <c r="J1774" s="15">
        <v>10</v>
      </c>
      <c r="K1774" s="15">
        <v>9</v>
      </c>
      <c r="L1774" s="15">
        <v>201132010</v>
      </c>
      <c r="M1774" s="15" t="s">
        <v>338</v>
      </c>
      <c r="N1774" s="15" t="s">
        <v>101</v>
      </c>
      <c r="O1774" s="18" t="s">
        <v>8420</v>
      </c>
      <c r="P1774" s="22" t="s">
        <v>3841</v>
      </c>
      <c r="Q1774" s="15" t="s">
        <v>101</v>
      </c>
      <c r="R1774" s="18" t="s">
        <v>103</v>
      </c>
      <c r="S1774" s="22" t="s">
        <v>73</v>
      </c>
      <c r="T1774" s="18" t="s">
        <v>103</v>
      </c>
      <c r="U1774" s="18" t="s">
        <v>103</v>
      </c>
      <c r="V1774" s="15" t="s">
        <v>340</v>
      </c>
      <c r="W1774" s="18" t="s">
        <v>322</v>
      </c>
      <c r="X1774" s="18"/>
      <c r="Y1774" s="15" t="s">
        <v>73</v>
      </c>
      <c r="Z1774" s="18" t="s">
        <v>322</v>
      </c>
      <c r="AA1774" s="18"/>
      <c r="AB1774" s="18" t="s">
        <v>330</v>
      </c>
      <c r="AC1774" s="67" t="str">
        <f>+VLOOKUP("*"&amp;L1774&amp;"*",'[2]REGISTROS SANITARIOS'!$D$1466:$E$1529,2,FALSE)</f>
        <v>SI</v>
      </c>
      <c r="AD1774" s="22" t="s">
        <v>1025</v>
      </c>
      <c r="AE1774" s="16">
        <v>46132</v>
      </c>
      <c r="AF1774" s="34" t="s">
        <v>73</v>
      </c>
      <c r="AG1774" s="24">
        <v>0</v>
      </c>
      <c r="AH1774" s="18">
        <v>0</v>
      </c>
      <c r="AI1774" s="18">
        <v>0</v>
      </c>
      <c r="AJ1774" s="17">
        <v>5.5</v>
      </c>
      <c r="AK1774" s="25">
        <v>5.5</v>
      </c>
      <c r="AL1774" s="25">
        <v>74170</v>
      </c>
      <c r="AM1774" s="35">
        <v>0</v>
      </c>
      <c r="AN1774" s="19">
        <v>407935</v>
      </c>
      <c r="AO1774" s="18"/>
      <c r="AP1774" s="15"/>
      <c r="AQ1774" s="43" t="str">
        <f t="shared" si="276"/>
        <v>SI</v>
      </c>
      <c r="AR1774" s="44">
        <f t="shared" si="277"/>
        <v>407935</v>
      </c>
      <c r="AS1774" s="44">
        <f t="shared" si="278"/>
        <v>407935</v>
      </c>
      <c r="AT1774" s="44">
        <f t="shared" si="279"/>
        <v>407935</v>
      </c>
      <c r="AU1774" s="44">
        <f t="shared" si="280"/>
        <v>407935</v>
      </c>
      <c r="AV1774" s="45" t="b">
        <f t="shared" si="281"/>
        <v>1</v>
      </c>
      <c r="AW1774" s="45" t="b">
        <f t="shared" si="282"/>
        <v>1</v>
      </c>
      <c r="AX1774" s="45"/>
    </row>
    <row r="1775" spans="1:50" s="36" customFormat="1" ht="27.75" customHeight="1" x14ac:dyDescent="0.15">
      <c r="A1775" s="36" t="str">
        <f t="shared" si="275"/>
        <v>IMCOLMEDICA S.A.201132210</v>
      </c>
      <c r="B1775" s="36" t="b">
        <f>+A1775='[1]Anexo 9'!A1775</f>
        <v>1</v>
      </c>
      <c r="C1775" s="18">
        <v>860007078</v>
      </c>
      <c r="D1775" s="18" t="s">
        <v>2854</v>
      </c>
      <c r="E1775" s="15" t="s">
        <v>98</v>
      </c>
      <c r="F1775" s="15" t="s">
        <v>337</v>
      </c>
      <c r="G1775" s="15">
        <f>+VLOOKUP(F1775,[3]Sheet1!$E$3:$G$74,3,FALSE)</f>
        <v>5</v>
      </c>
      <c r="H1775" s="15">
        <f>+VLOOKUP(D1775&amp;F1775,'TD para paquetes'!$E$3:$I$441,5,FALSE)</f>
        <v>5</v>
      </c>
      <c r="I1775" s="15" t="s">
        <v>1025</v>
      </c>
      <c r="J1775" s="15">
        <v>10</v>
      </c>
      <c r="K1775" s="15">
        <v>9</v>
      </c>
      <c r="L1775" s="15">
        <v>201132210</v>
      </c>
      <c r="M1775" s="15" t="s">
        <v>342</v>
      </c>
      <c r="N1775" s="15" t="s">
        <v>101</v>
      </c>
      <c r="O1775" s="18" t="s">
        <v>8421</v>
      </c>
      <c r="P1775" s="22" t="s">
        <v>3841</v>
      </c>
      <c r="Q1775" s="15" t="s">
        <v>101</v>
      </c>
      <c r="R1775" s="18" t="s">
        <v>103</v>
      </c>
      <c r="S1775" s="22" t="s">
        <v>73</v>
      </c>
      <c r="T1775" s="18" t="s">
        <v>103</v>
      </c>
      <c r="U1775" s="18" t="s">
        <v>103</v>
      </c>
      <c r="V1775" s="15" t="s">
        <v>340</v>
      </c>
      <c r="W1775" s="18" t="s">
        <v>322</v>
      </c>
      <c r="X1775" s="18"/>
      <c r="Y1775" s="15" t="s">
        <v>73</v>
      </c>
      <c r="Z1775" s="18" t="s">
        <v>322</v>
      </c>
      <c r="AA1775" s="18"/>
      <c r="AB1775" s="18" t="s">
        <v>330</v>
      </c>
      <c r="AC1775" s="67" t="str">
        <f>+VLOOKUP("*"&amp;L1775&amp;"*",'[2]REGISTROS SANITARIOS'!$D$1466:$E$1529,2,FALSE)</f>
        <v>SI</v>
      </c>
      <c r="AD1775" s="22" t="s">
        <v>1025</v>
      </c>
      <c r="AE1775" s="16">
        <v>46132</v>
      </c>
      <c r="AF1775" s="34" t="s">
        <v>73</v>
      </c>
      <c r="AG1775" s="24">
        <v>0</v>
      </c>
      <c r="AH1775" s="18">
        <v>0</v>
      </c>
      <c r="AI1775" s="18">
        <v>0</v>
      </c>
      <c r="AJ1775" s="17">
        <v>2.75</v>
      </c>
      <c r="AK1775" s="25">
        <v>2.75</v>
      </c>
      <c r="AL1775" s="25">
        <v>74170</v>
      </c>
      <c r="AM1775" s="35">
        <v>0</v>
      </c>
      <c r="AN1775" s="19">
        <v>203967.5</v>
      </c>
      <c r="AO1775" s="18"/>
      <c r="AP1775" s="15"/>
      <c r="AQ1775" s="43" t="str">
        <f t="shared" si="276"/>
        <v>SI</v>
      </c>
      <c r="AR1775" s="44">
        <f t="shared" si="277"/>
        <v>203967.5</v>
      </c>
      <c r="AS1775" s="44">
        <f t="shared" si="278"/>
        <v>203967.5</v>
      </c>
      <c r="AT1775" s="44">
        <f t="shared" si="279"/>
        <v>203967.5</v>
      </c>
      <c r="AU1775" s="44">
        <f t="shared" si="280"/>
        <v>203967.5</v>
      </c>
      <c r="AV1775" s="45" t="b">
        <f t="shared" si="281"/>
        <v>1</v>
      </c>
      <c r="AW1775" s="45" t="b">
        <f t="shared" si="282"/>
        <v>1</v>
      </c>
      <c r="AX1775" s="45"/>
    </row>
    <row r="1776" spans="1:50" s="36" customFormat="1" ht="27.75" customHeight="1" x14ac:dyDescent="0.15">
      <c r="A1776" s="36" t="str">
        <f t="shared" si="275"/>
        <v>IMCOLMEDICA S.A.201132320</v>
      </c>
      <c r="B1776" s="36" t="b">
        <f>+A1776='[1]Anexo 9'!A1776</f>
        <v>1</v>
      </c>
      <c r="C1776" s="18">
        <v>860007078</v>
      </c>
      <c r="D1776" s="18" t="s">
        <v>2854</v>
      </c>
      <c r="E1776" s="15" t="s">
        <v>98</v>
      </c>
      <c r="F1776" s="15" t="s">
        <v>326</v>
      </c>
      <c r="G1776" s="15">
        <f>+VLOOKUP(F1776,[3]Sheet1!$E$3:$G$74,3,FALSE)</f>
        <v>4</v>
      </c>
      <c r="H1776" s="15">
        <f>+VLOOKUP(D1776&amp;F1776,'TD para paquetes'!$E$3:$I$441,5,FALSE)</f>
        <v>4</v>
      </c>
      <c r="I1776" s="15" t="s">
        <v>1025</v>
      </c>
      <c r="J1776" s="15">
        <v>10</v>
      </c>
      <c r="K1776" s="15">
        <v>10</v>
      </c>
      <c r="L1776" s="15">
        <v>201132320</v>
      </c>
      <c r="M1776" s="15" t="s">
        <v>327</v>
      </c>
      <c r="N1776" s="15" t="s">
        <v>101</v>
      </c>
      <c r="O1776" s="18" t="s">
        <v>8422</v>
      </c>
      <c r="P1776" s="22" t="s">
        <v>73</v>
      </c>
      <c r="Q1776" s="15" t="s">
        <v>101</v>
      </c>
      <c r="R1776" s="18" t="s">
        <v>103</v>
      </c>
      <c r="S1776" s="22" t="s">
        <v>73</v>
      </c>
      <c r="T1776" s="18" t="s">
        <v>103</v>
      </c>
      <c r="U1776" s="18" t="s">
        <v>103</v>
      </c>
      <c r="V1776" s="15"/>
      <c r="W1776" s="18" t="s">
        <v>322</v>
      </c>
      <c r="X1776" s="18"/>
      <c r="Y1776" s="15" t="s">
        <v>73</v>
      </c>
      <c r="Z1776" s="18" t="s">
        <v>322</v>
      </c>
      <c r="AA1776" s="18"/>
      <c r="AB1776" s="18" t="s">
        <v>330</v>
      </c>
      <c r="AC1776" s="67" t="str">
        <f>+VLOOKUP("*"&amp;L1776&amp;"*",'[2]REGISTROS SANITARIOS'!$D$1466:$E$1529,2,FALSE)</f>
        <v>SI</v>
      </c>
      <c r="AD1776" s="22" t="s">
        <v>1025</v>
      </c>
      <c r="AE1776" s="16">
        <v>46132</v>
      </c>
      <c r="AF1776" s="34" t="s">
        <v>73</v>
      </c>
      <c r="AG1776" s="24">
        <v>0</v>
      </c>
      <c r="AH1776" s="18">
        <v>0</v>
      </c>
      <c r="AI1776" s="18">
        <v>0</v>
      </c>
      <c r="AJ1776" s="17">
        <v>5.5</v>
      </c>
      <c r="AK1776" s="25">
        <v>5.5</v>
      </c>
      <c r="AL1776" s="25">
        <v>34956</v>
      </c>
      <c r="AM1776" s="35">
        <v>0</v>
      </c>
      <c r="AN1776" s="19">
        <v>192258</v>
      </c>
      <c r="AO1776" s="18"/>
      <c r="AP1776" s="15"/>
      <c r="AQ1776" s="43" t="str">
        <f t="shared" si="276"/>
        <v>SI</v>
      </c>
      <c r="AR1776" s="44">
        <f t="shared" si="277"/>
        <v>192258</v>
      </c>
      <c r="AS1776" s="44">
        <f t="shared" si="278"/>
        <v>192258</v>
      </c>
      <c r="AT1776" s="44">
        <f t="shared" si="279"/>
        <v>192258</v>
      </c>
      <c r="AU1776" s="44">
        <f t="shared" si="280"/>
        <v>192258</v>
      </c>
      <c r="AV1776" s="45" t="b">
        <f t="shared" si="281"/>
        <v>1</v>
      </c>
      <c r="AW1776" s="45" t="b">
        <f t="shared" si="282"/>
        <v>1</v>
      </c>
      <c r="AX1776" s="45"/>
    </row>
    <row r="1777" spans="1:50" s="36" customFormat="1" ht="27.75" customHeight="1" x14ac:dyDescent="0.15">
      <c r="A1777" s="36" t="str">
        <f t="shared" si="275"/>
        <v>IMCOLMEDICA S.A.201132330</v>
      </c>
      <c r="B1777" s="36" t="b">
        <f>+A1777='[1]Anexo 9'!A1777</f>
        <v>1</v>
      </c>
      <c r="C1777" s="18">
        <v>860007078</v>
      </c>
      <c r="D1777" s="18" t="s">
        <v>2854</v>
      </c>
      <c r="E1777" s="15" t="s">
        <v>98</v>
      </c>
      <c r="F1777" s="15" t="s">
        <v>326</v>
      </c>
      <c r="G1777" s="15">
        <f>+VLOOKUP(F1777,[3]Sheet1!$E$3:$G$74,3,FALSE)</f>
        <v>4</v>
      </c>
      <c r="H1777" s="15">
        <f>+VLOOKUP(D1777&amp;F1777,'TD para paquetes'!$E$3:$I$441,5,FALSE)</f>
        <v>4</v>
      </c>
      <c r="I1777" s="15" t="s">
        <v>1025</v>
      </c>
      <c r="J1777" s="15">
        <v>10</v>
      </c>
      <c r="K1777" s="15">
        <v>10</v>
      </c>
      <c r="L1777" s="15">
        <v>201132330</v>
      </c>
      <c r="M1777" s="15" t="s">
        <v>331</v>
      </c>
      <c r="N1777" s="15" t="s">
        <v>101</v>
      </c>
      <c r="O1777" s="18" t="s">
        <v>8423</v>
      </c>
      <c r="P1777" s="22" t="s">
        <v>73</v>
      </c>
      <c r="Q1777" s="15" t="s">
        <v>101</v>
      </c>
      <c r="R1777" s="18" t="s">
        <v>103</v>
      </c>
      <c r="S1777" s="22" t="s">
        <v>73</v>
      </c>
      <c r="T1777" s="18" t="s">
        <v>103</v>
      </c>
      <c r="U1777" s="18" t="s">
        <v>103</v>
      </c>
      <c r="V1777" s="15"/>
      <c r="W1777" s="18" t="s">
        <v>322</v>
      </c>
      <c r="X1777" s="18"/>
      <c r="Y1777" s="15" t="s">
        <v>73</v>
      </c>
      <c r="Z1777" s="18" t="s">
        <v>322</v>
      </c>
      <c r="AA1777" s="18"/>
      <c r="AB1777" s="18" t="s">
        <v>330</v>
      </c>
      <c r="AC1777" s="67" t="str">
        <f>+VLOOKUP("*"&amp;L1777&amp;"*",'[2]REGISTROS SANITARIOS'!$D$1466:$E$1529,2,FALSE)</f>
        <v>SI</v>
      </c>
      <c r="AD1777" s="22" t="s">
        <v>1025</v>
      </c>
      <c r="AE1777" s="16">
        <v>46132</v>
      </c>
      <c r="AF1777" s="34" t="s">
        <v>73</v>
      </c>
      <c r="AG1777" s="24">
        <v>0</v>
      </c>
      <c r="AH1777" s="18">
        <v>0</v>
      </c>
      <c r="AI1777" s="18">
        <v>0</v>
      </c>
      <c r="AJ1777" s="17">
        <v>11</v>
      </c>
      <c r="AK1777" s="25">
        <v>11</v>
      </c>
      <c r="AL1777" s="25">
        <v>34956</v>
      </c>
      <c r="AM1777" s="35">
        <v>0</v>
      </c>
      <c r="AN1777" s="19">
        <v>384516</v>
      </c>
      <c r="AO1777" s="18"/>
      <c r="AP1777" s="15"/>
      <c r="AQ1777" s="43" t="str">
        <f t="shared" si="276"/>
        <v>SI</v>
      </c>
      <c r="AR1777" s="44">
        <f t="shared" si="277"/>
        <v>384516</v>
      </c>
      <c r="AS1777" s="44">
        <f t="shared" si="278"/>
        <v>384516</v>
      </c>
      <c r="AT1777" s="44">
        <f t="shared" si="279"/>
        <v>384516</v>
      </c>
      <c r="AU1777" s="44">
        <f t="shared" si="280"/>
        <v>384516</v>
      </c>
      <c r="AV1777" s="45" t="b">
        <f t="shared" si="281"/>
        <v>1</v>
      </c>
      <c r="AW1777" s="45" t="b">
        <f t="shared" si="282"/>
        <v>1</v>
      </c>
      <c r="AX1777" s="45"/>
    </row>
    <row r="1778" spans="1:50" s="36" customFormat="1" ht="27.75" customHeight="1" x14ac:dyDescent="0.15">
      <c r="A1778" s="36" t="str">
        <f t="shared" si="275"/>
        <v>IMCOLMEDICA S.A.201132340</v>
      </c>
      <c r="B1778" s="36" t="b">
        <f>+A1778='[1]Anexo 9'!A1778</f>
        <v>1</v>
      </c>
      <c r="C1778" s="18">
        <v>860007078</v>
      </c>
      <c r="D1778" s="18" t="s">
        <v>2854</v>
      </c>
      <c r="E1778" s="15" t="s">
        <v>98</v>
      </c>
      <c r="F1778" s="15" t="s">
        <v>326</v>
      </c>
      <c r="G1778" s="15">
        <f>+VLOOKUP(F1778,[3]Sheet1!$E$3:$G$74,3,FALSE)</f>
        <v>4</v>
      </c>
      <c r="H1778" s="15">
        <f>+VLOOKUP(D1778&amp;F1778,'TD para paquetes'!$E$3:$I$441,5,FALSE)</f>
        <v>4</v>
      </c>
      <c r="I1778" s="15" t="s">
        <v>1025</v>
      </c>
      <c r="J1778" s="15">
        <v>10</v>
      </c>
      <c r="K1778" s="15">
        <v>10</v>
      </c>
      <c r="L1778" s="15">
        <v>201132340</v>
      </c>
      <c r="M1778" s="15" t="s">
        <v>333</v>
      </c>
      <c r="N1778" s="15" t="s">
        <v>101</v>
      </c>
      <c r="O1778" s="18" t="s">
        <v>8424</v>
      </c>
      <c r="P1778" s="22" t="s">
        <v>73</v>
      </c>
      <c r="Q1778" s="15" t="s">
        <v>101</v>
      </c>
      <c r="R1778" s="18" t="s">
        <v>103</v>
      </c>
      <c r="S1778" s="22" t="s">
        <v>73</v>
      </c>
      <c r="T1778" s="18" t="s">
        <v>103</v>
      </c>
      <c r="U1778" s="18" t="s">
        <v>103</v>
      </c>
      <c r="V1778" s="15"/>
      <c r="W1778" s="18" t="s">
        <v>322</v>
      </c>
      <c r="X1778" s="18"/>
      <c r="Y1778" s="15" t="s">
        <v>73</v>
      </c>
      <c r="Z1778" s="18" t="s">
        <v>322</v>
      </c>
      <c r="AA1778" s="18"/>
      <c r="AB1778" s="18" t="s">
        <v>330</v>
      </c>
      <c r="AC1778" s="67" t="str">
        <f>+VLOOKUP("*"&amp;L1778&amp;"*",'[2]REGISTROS SANITARIOS'!$D$1466:$E$1529,2,FALSE)</f>
        <v>SI</v>
      </c>
      <c r="AD1778" s="22" t="s">
        <v>1025</v>
      </c>
      <c r="AE1778" s="16">
        <v>46132</v>
      </c>
      <c r="AF1778" s="34" t="s">
        <v>73</v>
      </c>
      <c r="AG1778" s="24">
        <v>0</v>
      </c>
      <c r="AH1778" s="18">
        <v>0</v>
      </c>
      <c r="AI1778" s="18">
        <v>0</v>
      </c>
      <c r="AJ1778" s="17">
        <v>11</v>
      </c>
      <c r="AK1778" s="25">
        <v>11</v>
      </c>
      <c r="AL1778" s="25">
        <v>34956</v>
      </c>
      <c r="AM1778" s="35">
        <v>0</v>
      </c>
      <c r="AN1778" s="19">
        <v>384516</v>
      </c>
      <c r="AO1778" s="18"/>
      <c r="AP1778" s="15"/>
      <c r="AQ1778" s="43" t="str">
        <f t="shared" si="276"/>
        <v>SI</v>
      </c>
      <c r="AR1778" s="44">
        <f t="shared" si="277"/>
        <v>384516</v>
      </c>
      <c r="AS1778" s="44">
        <f t="shared" si="278"/>
        <v>384516</v>
      </c>
      <c r="AT1778" s="44">
        <f t="shared" si="279"/>
        <v>384516</v>
      </c>
      <c r="AU1778" s="44">
        <f t="shared" si="280"/>
        <v>384516</v>
      </c>
      <c r="AV1778" s="45" t="b">
        <f t="shared" si="281"/>
        <v>1</v>
      </c>
      <c r="AW1778" s="45" t="b">
        <f t="shared" si="282"/>
        <v>1</v>
      </c>
      <c r="AX1778" s="45"/>
    </row>
    <row r="1779" spans="1:50" s="36" customFormat="1" ht="27.75" customHeight="1" x14ac:dyDescent="0.15">
      <c r="A1779" s="36" t="str">
        <f t="shared" si="275"/>
        <v>IMCOLMEDICA S.A.201132350</v>
      </c>
      <c r="B1779" s="36" t="b">
        <f>+A1779='[1]Anexo 9'!A1779</f>
        <v>1</v>
      </c>
      <c r="C1779" s="18">
        <v>860007078</v>
      </c>
      <c r="D1779" s="18" t="s">
        <v>2854</v>
      </c>
      <c r="E1779" s="15" t="s">
        <v>98</v>
      </c>
      <c r="F1779" s="15" t="s">
        <v>326</v>
      </c>
      <c r="G1779" s="15">
        <f>+VLOOKUP(F1779,[3]Sheet1!$E$3:$G$74,3,FALSE)</f>
        <v>4</v>
      </c>
      <c r="H1779" s="15">
        <f>+VLOOKUP(D1779&amp;F1779,'TD para paquetes'!$E$3:$I$441,5,FALSE)</f>
        <v>4</v>
      </c>
      <c r="I1779" s="15" t="s">
        <v>1025</v>
      </c>
      <c r="J1779" s="15">
        <v>10</v>
      </c>
      <c r="K1779" s="15">
        <v>10</v>
      </c>
      <c r="L1779" s="15">
        <v>201132350</v>
      </c>
      <c r="M1779" s="15" t="s">
        <v>335</v>
      </c>
      <c r="N1779" s="15" t="s">
        <v>101</v>
      </c>
      <c r="O1779" s="18" t="s">
        <v>8425</v>
      </c>
      <c r="P1779" s="22" t="s">
        <v>73</v>
      </c>
      <c r="Q1779" s="15" t="s">
        <v>101</v>
      </c>
      <c r="R1779" s="18" t="s">
        <v>103</v>
      </c>
      <c r="S1779" s="22" t="s">
        <v>73</v>
      </c>
      <c r="T1779" s="18" t="s">
        <v>103</v>
      </c>
      <c r="U1779" s="18" t="s">
        <v>103</v>
      </c>
      <c r="V1779" s="15"/>
      <c r="W1779" s="18" t="s">
        <v>322</v>
      </c>
      <c r="X1779" s="18"/>
      <c r="Y1779" s="15" t="s">
        <v>73</v>
      </c>
      <c r="Z1779" s="18" t="s">
        <v>322</v>
      </c>
      <c r="AA1779" s="18"/>
      <c r="AB1779" s="18" t="s">
        <v>330</v>
      </c>
      <c r="AC1779" s="67" t="str">
        <f>+VLOOKUP("*"&amp;L1779&amp;"*",'[2]REGISTROS SANITARIOS'!$D$1466:$E$1529,2,FALSE)</f>
        <v>SI</v>
      </c>
      <c r="AD1779" s="22" t="s">
        <v>1025</v>
      </c>
      <c r="AE1779" s="16">
        <v>46132</v>
      </c>
      <c r="AF1779" s="34" t="s">
        <v>73</v>
      </c>
      <c r="AG1779" s="24">
        <v>0</v>
      </c>
      <c r="AH1779" s="18">
        <v>0</v>
      </c>
      <c r="AI1779" s="18">
        <v>0</v>
      </c>
      <c r="AJ1779" s="17">
        <v>5.5</v>
      </c>
      <c r="AK1779" s="25">
        <v>5.5</v>
      </c>
      <c r="AL1779" s="25">
        <v>34956</v>
      </c>
      <c r="AM1779" s="35">
        <v>0</v>
      </c>
      <c r="AN1779" s="19">
        <v>192258</v>
      </c>
      <c r="AO1779" s="18"/>
      <c r="AP1779" s="15"/>
      <c r="AQ1779" s="43" t="str">
        <f t="shared" si="276"/>
        <v>SI</v>
      </c>
      <c r="AR1779" s="44">
        <f t="shared" si="277"/>
        <v>192258</v>
      </c>
      <c r="AS1779" s="44">
        <f t="shared" si="278"/>
        <v>192258</v>
      </c>
      <c r="AT1779" s="44">
        <f t="shared" si="279"/>
        <v>192258</v>
      </c>
      <c r="AU1779" s="44">
        <f t="shared" si="280"/>
        <v>192258</v>
      </c>
      <c r="AV1779" s="45" t="b">
        <f t="shared" si="281"/>
        <v>1</v>
      </c>
      <c r="AW1779" s="45" t="b">
        <f t="shared" si="282"/>
        <v>1</v>
      </c>
      <c r="AX1779" s="45"/>
    </row>
    <row r="1780" spans="1:50" s="36" customFormat="1" ht="27.75" customHeight="1" x14ac:dyDescent="0.15">
      <c r="A1780" s="36" t="str">
        <f t="shared" si="275"/>
        <v>IMCOLMEDICA S.A.201132410</v>
      </c>
      <c r="B1780" s="36" t="b">
        <f>+A1780='[1]Anexo 9'!A1780</f>
        <v>1</v>
      </c>
      <c r="C1780" s="18">
        <v>860007078</v>
      </c>
      <c r="D1780" s="18" t="s">
        <v>2854</v>
      </c>
      <c r="E1780" s="15" t="s">
        <v>98</v>
      </c>
      <c r="F1780" s="15" t="s">
        <v>337</v>
      </c>
      <c r="G1780" s="15">
        <f>+VLOOKUP(F1780,[3]Sheet1!$E$3:$G$74,3,FALSE)</f>
        <v>5</v>
      </c>
      <c r="H1780" s="15">
        <f>+VLOOKUP(D1780&amp;F1780,'TD para paquetes'!$E$3:$I$441,5,FALSE)</f>
        <v>5</v>
      </c>
      <c r="I1780" s="15" t="s">
        <v>1025</v>
      </c>
      <c r="J1780" s="15">
        <v>10</v>
      </c>
      <c r="K1780" s="15">
        <v>9</v>
      </c>
      <c r="L1780" s="15">
        <v>201132410</v>
      </c>
      <c r="M1780" s="15" t="s">
        <v>344</v>
      </c>
      <c r="N1780" s="15" t="s">
        <v>101</v>
      </c>
      <c r="O1780" s="18" t="s">
        <v>8426</v>
      </c>
      <c r="P1780" s="22" t="s">
        <v>3841</v>
      </c>
      <c r="Q1780" s="15" t="s">
        <v>101</v>
      </c>
      <c r="R1780" s="18" t="s">
        <v>103</v>
      </c>
      <c r="S1780" s="22" t="s">
        <v>73</v>
      </c>
      <c r="T1780" s="18" t="s">
        <v>103</v>
      </c>
      <c r="U1780" s="18" t="s">
        <v>103</v>
      </c>
      <c r="V1780" s="15" t="s">
        <v>340</v>
      </c>
      <c r="W1780" s="18" t="s">
        <v>322</v>
      </c>
      <c r="X1780" s="18"/>
      <c r="Y1780" s="15" t="s">
        <v>73</v>
      </c>
      <c r="Z1780" s="18" t="s">
        <v>322</v>
      </c>
      <c r="AA1780" s="18"/>
      <c r="AB1780" s="18" t="s">
        <v>330</v>
      </c>
      <c r="AC1780" s="67" t="str">
        <f>+VLOOKUP("*"&amp;L1780&amp;"*",'[2]REGISTROS SANITARIOS'!$D$1466:$E$1529,2,FALSE)</f>
        <v>SI</v>
      </c>
      <c r="AD1780" s="22" t="s">
        <v>1025</v>
      </c>
      <c r="AE1780" s="16">
        <v>46132</v>
      </c>
      <c r="AF1780" s="34" t="s">
        <v>73</v>
      </c>
      <c r="AG1780" s="24">
        <v>0</v>
      </c>
      <c r="AH1780" s="18">
        <v>0</v>
      </c>
      <c r="AI1780" s="18">
        <v>0</v>
      </c>
      <c r="AJ1780" s="17">
        <v>11</v>
      </c>
      <c r="AK1780" s="25">
        <v>11</v>
      </c>
      <c r="AL1780" s="25">
        <v>74170</v>
      </c>
      <c r="AM1780" s="35">
        <v>0</v>
      </c>
      <c r="AN1780" s="19">
        <v>815870</v>
      </c>
      <c r="AO1780" s="18"/>
      <c r="AP1780" s="15"/>
      <c r="AQ1780" s="43" t="str">
        <f t="shared" si="276"/>
        <v>SI</v>
      </c>
      <c r="AR1780" s="44">
        <f t="shared" si="277"/>
        <v>815870</v>
      </c>
      <c r="AS1780" s="44">
        <f t="shared" si="278"/>
        <v>815870</v>
      </c>
      <c r="AT1780" s="44">
        <f t="shared" si="279"/>
        <v>815870</v>
      </c>
      <c r="AU1780" s="44">
        <f t="shared" si="280"/>
        <v>815870</v>
      </c>
      <c r="AV1780" s="45" t="b">
        <f t="shared" si="281"/>
        <v>1</v>
      </c>
      <c r="AW1780" s="45" t="b">
        <f t="shared" si="282"/>
        <v>1</v>
      </c>
      <c r="AX1780" s="45"/>
    </row>
    <row r="1781" spans="1:50" s="36" customFormat="1" ht="27.75" customHeight="1" x14ac:dyDescent="0.15">
      <c r="A1781" s="36" t="str">
        <f t="shared" si="275"/>
        <v>IMCOLMEDICA S.A.201132510</v>
      </c>
      <c r="B1781" s="36" t="b">
        <f>+A1781='[1]Anexo 9'!A1781</f>
        <v>1</v>
      </c>
      <c r="C1781" s="18">
        <v>860007078</v>
      </c>
      <c r="D1781" s="18" t="s">
        <v>2854</v>
      </c>
      <c r="E1781" s="15" t="s">
        <v>98</v>
      </c>
      <c r="F1781" s="15" t="s">
        <v>337</v>
      </c>
      <c r="G1781" s="15">
        <f>+VLOOKUP(F1781,[3]Sheet1!$E$3:$G$74,3,FALSE)</f>
        <v>5</v>
      </c>
      <c r="H1781" s="15">
        <f>+VLOOKUP(D1781&amp;F1781,'TD para paquetes'!$E$3:$I$441,5,FALSE)</f>
        <v>5</v>
      </c>
      <c r="I1781" s="15" t="s">
        <v>1025</v>
      </c>
      <c r="J1781" s="15">
        <v>10</v>
      </c>
      <c r="K1781" s="15">
        <v>9</v>
      </c>
      <c r="L1781" s="15">
        <v>201132510</v>
      </c>
      <c r="M1781" s="15" t="s">
        <v>346</v>
      </c>
      <c r="N1781" s="15" t="s">
        <v>101</v>
      </c>
      <c r="O1781" s="18" t="s">
        <v>8427</v>
      </c>
      <c r="P1781" s="22" t="s">
        <v>3841</v>
      </c>
      <c r="Q1781" s="15" t="s">
        <v>101</v>
      </c>
      <c r="R1781" s="18" t="s">
        <v>103</v>
      </c>
      <c r="S1781" s="22" t="s">
        <v>73</v>
      </c>
      <c r="T1781" s="18" t="s">
        <v>103</v>
      </c>
      <c r="U1781" s="18" t="s">
        <v>103</v>
      </c>
      <c r="V1781" s="15" t="s">
        <v>340</v>
      </c>
      <c r="W1781" s="18" t="s">
        <v>322</v>
      </c>
      <c r="X1781" s="18"/>
      <c r="Y1781" s="15" t="s">
        <v>73</v>
      </c>
      <c r="Z1781" s="18" t="s">
        <v>322</v>
      </c>
      <c r="AA1781" s="18"/>
      <c r="AB1781" s="18" t="s">
        <v>330</v>
      </c>
      <c r="AC1781" s="67" t="str">
        <f>+VLOOKUP("*"&amp;L1781&amp;"*",'[2]REGISTROS SANITARIOS'!$D$1466:$E$1529,2,FALSE)</f>
        <v>SI</v>
      </c>
      <c r="AD1781" s="22" t="s">
        <v>1025</v>
      </c>
      <c r="AE1781" s="16">
        <v>46132</v>
      </c>
      <c r="AF1781" s="34" t="s">
        <v>73</v>
      </c>
      <c r="AG1781" s="24">
        <v>0</v>
      </c>
      <c r="AH1781" s="18">
        <v>0</v>
      </c>
      <c r="AI1781" s="18">
        <v>0</v>
      </c>
      <c r="AJ1781" s="17">
        <v>11</v>
      </c>
      <c r="AK1781" s="25">
        <v>11</v>
      </c>
      <c r="AL1781" s="25">
        <v>74170</v>
      </c>
      <c r="AM1781" s="35">
        <v>0</v>
      </c>
      <c r="AN1781" s="19">
        <v>815870</v>
      </c>
      <c r="AO1781" s="18"/>
      <c r="AP1781" s="15"/>
      <c r="AQ1781" s="43" t="str">
        <f t="shared" si="276"/>
        <v>SI</v>
      </c>
      <c r="AR1781" s="44">
        <f t="shared" si="277"/>
        <v>815870</v>
      </c>
      <c r="AS1781" s="44">
        <f t="shared" si="278"/>
        <v>815870</v>
      </c>
      <c r="AT1781" s="44">
        <f t="shared" si="279"/>
        <v>815870</v>
      </c>
      <c r="AU1781" s="44">
        <f t="shared" si="280"/>
        <v>815870</v>
      </c>
      <c r="AV1781" s="45" t="b">
        <f t="shared" si="281"/>
        <v>1</v>
      </c>
      <c r="AW1781" s="45" t="b">
        <f t="shared" si="282"/>
        <v>1</v>
      </c>
      <c r="AX1781" s="45"/>
    </row>
    <row r="1782" spans="1:50" s="36" customFormat="1" ht="27.75" customHeight="1" x14ac:dyDescent="0.15">
      <c r="A1782" s="36" t="str">
        <f t="shared" si="275"/>
        <v>IMCOLMEDICA S.A.201132610</v>
      </c>
      <c r="B1782" s="36" t="b">
        <f>+A1782='[1]Anexo 9'!A1782</f>
        <v>1</v>
      </c>
      <c r="C1782" s="18">
        <v>860007078</v>
      </c>
      <c r="D1782" s="18" t="s">
        <v>2854</v>
      </c>
      <c r="E1782" s="15" t="s">
        <v>98</v>
      </c>
      <c r="F1782" s="15" t="s">
        <v>337</v>
      </c>
      <c r="G1782" s="15">
        <f>+VLOOKUP(F1782,[3]Sheet1!$E$3:$G$74,3,FALSE)</f>
        <v>5</v>
      </c>
      <c r="H1782" s="15">
        <f>+VLOOKUP(D1782&amp;F1782,'TD para paquetes'!$E$3:$I$441,5,FALSE)</f>
        <v>5</v>
      </c>
      <c r="I1782" s="15" t="s">
        <v>1025</v>
      </c>
      <c r="J1782" s="15">
        <v>9</v>
      </c>
      <c r="K1782" s="15">
        <v>9</v>
      </c>
      <c r="L1782" s="15">
        <v>201132610</v>
      </c>
      <c r="M1782" s="15" t="s">
        <v>348</v>
      </c>
      <c r="N1782" s="15" t="s">
        <v>101</v>
      </c>
      <c r="O1782" s="18" t="s">
        <v>8428</v>
      </c>
      <c r="P1782" s="22" t="s">
        <v>3841</v>
      </c>
      <c r="Q1782" s="15" t="s">
        <v>101</v>
      </c>
      <c r="R1782" s="18" t="s">
        <v>103</v>
      </c>
      <c r="S1782" s="22" t="s">
        <v>73</v>
      </c>
      <c r="T1782" s="18" t="s">
        <v>103</v>
      </c>
      <c r="U1782" s="18" t="s">
        <v>103</v>
      </c>
      <c r="V1782" s="15" t="s">
        <v>340</v>
      </c>
      <c r="W1782" s="18" t="s">
        <v>322</v>
      </c>
      <c r="X1782" s="18"/>
      <c r="Y1782" s="15" t="s">
        <v>73</v>
      </c>
      <c r="Z1782" s="18" t="s">
        <v>322</v>
      </c>
      <c r="AA1782" s="18"/>
      <c r="AB1782" s="18" t="s">
        <v>330</v>
      </c>
      <c r="AC1782" s="67" t="str">
        <f>+VLOOKUP("*"&amp;L1782&amp;"*",'[2]REGISTROS SANITARIOS'!$D$1466:$E$1529,2,FALSE)</f>
        <v>SI</v>
      </c>
      <c r="AD1782" s="22" t="s">
        <v>1025</v>
      </c>
      <c r="AE1782" s="16">
        <v>46132</v>
      </c>
      <c r="AF1782" s="34" t="s">
        <v>73</v>
      </c>
      <c r="AG1782" s="24">
        <v>0</v>
      </c>
      <c r="AH1782" s="18">
        <v>0</v>
      </c>
      <c r="AI1782" s="18">
        <v>0</v>
      </c>
      <c r="AJ1782" s="17">
        <v>11</v>
      </c>
      <c r="AK1782" s="25">
        <v>11</v>
      </c>
      <c r="AL1782" s="25">
        <v>74170</v>
      </c>
      <c r="AM1782" s="35">
        <v>0</v>
      </c>
      <c r="AN1782" s="19">
        <v>815870</v>
      </c>
      <c r="AO1782" s="18"/>
      <c r="AP1782" s="15"/>
      <c r="AQ1782" s="43" t="str">
        <f t="shared" si="276"/>
        <v>SI</v>
      </c>
      <c r="AR1782" s="44">
        <f t="shared" si="277"/>
        <v>815870</v>
      </c>
      <c r="AS1782" s="44">
        <f t="shared" si="278"/>
        <v>815870</v>
      </c>
      <c r="AT1782" s="44">
        <f t="shared" si="279"/>
        <v>815870</v>
      </c>
      <c r="AU1782" s="44">
        <f t="shared" si="280"/>
        <v>815870</v>
      </c>
      <c r="AV1782" s="45" t="b">
        <f t="shared" si="281"/>
        <v>1</v>
      </c>
      <c r="AW1782" s="45" t="b">
        <f t="shared" si="282"/>
        <v>1</v>
      </c>
      <c r="AX1782" s="45"/>
    </row>
    <row r="1783" spans="1:50" s="36" customFormat="1" ht="27.75" customHeight="1" x14ac:dyDescent="0.15">
      <c r="A1783" s="36" t="str">
        <f t="shared" si="275"/>
        <v>IMCOLMEDICA S.A.201134810</v>
      </c>
      <c r="B1783" s="36" t="b">
        <f>+A1783='[1]Anexo 9'!A1783</f>
        <v>1</v>
      </c>
      <c r="C1783" s="18">
        <v>860007078</v>
      </c>
      <c r="D1783" s="18" t="s">
        <v>2854</v>
      </c>
      <c r="E1783" s="15" t="s">
        <v>98</v>
      </c>
      <c r="F1783" s="15" t="s">
        <v>350</v>
      </c>
      <c r="G1783" s="15">
        <f>+VLOOKUP(F1783,[3]Sheet1!$E$3:$G$74,3,FALSE)</f>
        <v>2</v>
      </c>
      <c r="H1783" s="15">
        <f>+VLOOKUP(D1783&amp;F1783,'TD para paquetes'!$E$3:$I$441,5,FALSE)</f>
        <v>2</v>
      </c>
      <c r="I1783" s="15" t="s">
        <v>1025</v>
      </c>
      <c r="J1783" s="15">
        <v>10</v>
      </c>
      <c r="K1783" s="15">
        <v>10</v>
      </c>
      <c r="L1783" s="15">
        <v>201134810</v>
      </c>
      <c r="M1783" s="15" t="s">
        <v>351</v>
      </c>
      <c r="N1783" s="15" t="s">
        <v>101</v>
      </c>
      <c r="O1783" s="18" t="s">
        <v>8429</v>
      </c>
      <c r="P1783" s="22" t="s">
        <v>3841</v>
      </c>
      <c r="Q1783" s="15" t="s">
        <v>101</v>
      </c>
      <c r="R1783" s="18" t="s">
        <v>103</v>
      </c>
      <c r="S1783" s="22" t="s">
        <v>73</v>
      </c>
      <c r="T1783" s="18" t="s">
        <v>103</v>
      </c>
      <c r="U1783" s="18" t="s">
        <v>103</v>
      </c>
      <c r="V1783" s="15" t="s">
        <v>6073</v>
      </c>
      <c r="W1783" s="18" t="s">
        <v>185</v>
      </c>
      <c r="X1783" s="18"/>
      <c r="Y1783" s="15" t="s">
        <v>73</v>
      </c>
      <c r="Z1783" s="18" t="s">
        <v>185</v>
      </c>
      <c r="AA1783" s="18"/>
      <c r="AB1783" s="18" t="s">
        <v>353</v>
      </c>
      <c r="AC1783" s="67" t="str">
        <f>+VLOOKUP("*"&amp;L1783&amp;"*",'[2]REGISTROS SANITARIOS'!$D$1466:$E$1529,2,FALSE)</f>
        <v>SI</v>
      </c>
      <c r="AD1783" s="22" t="s">
        <v>1025</v>
      </c>
      <c r="AE1783" s="16">
        <v>46747</v>
      </c>
      <c r="AF1783" s="34" t="s">
        <v>73</v>
      </c>
      <c r="AG1783" s="24">
        <v>0</v>
      </c>
      <c r="AH1783" s="18">
        <v>0</v>
      </c>
      <c r="AI1783" s="18">
        <v>0</v>
      </c>
      <c r="AJ1783" s="17">
        <v>55</v>
      </c>
      <c r="AK1783" s="25">
        <v>55</v>
      </c>
      <c r="AL1783" s="25">
        <v>8965</v>
      </c>
      <c r="AM1783" s="35">
        <v>0</v>
      </c>
      <c r="AN1783" s="19">
        <v>493075</v>
      </c>
      <c r="AO1783" s="18"/>
      <c r="AP1783" s="15"/>
      <c r="AQ1783" s="43" t="str">
        <f t="shared" si="276"/>
        <v>SI</v>
      </c>
      <c r="AR1783" s="44">
        <f t="shared" si="277"/>
        <v>493075</v>
      </c>
      <c r="AS1783" s="44">
        <f t="shared" si="278"/>
        <v>493075</v>
      </c>
      <c r="AT1783" s="44">
        <f t="shared" si="279"/>
        <v>493075</v>
      </c>
      <c r="AU1783" s="44">
        <f t="shared" si="280"/>
        <v>493075</v>
      </c>
      <c r="AV1783" s="45" t="b">
        <f t="shared" si="281"/>
        <v>1</v>
      </c>
      <c r="AW1783" s="45" t="b">
        <f t="shared" si="282"/>
        <v>1</v>
      </c>
      <c r="AX1783" s="45"/>
    </row>
    <row r="1784" spans="1:50" s="36" customFormat="1" ht="27.75" customHeight="1" x14ac:dyDescent="0.15">
      <c r="A1784" s="36" t="str">
        <f t="shared" si="275"/>
        <v>IMCOLMEDICA S.A.201134910</v>
      </c>
      <c r="B1784" s="36" t="b">
        <f>+A1784='[1]Anexo 9'!A1784</f>
        <v>1</v>
      </c>
      <c r="C1784" s="18">
        <v>860007078</v>
      </c>
      <c r="D1784" s="18" t="s">
        <v>2854</v>
      </c>
      <c r="E1784" s="15" t="s">
        <v>98</v>
      </c>
      <c r="F1784" s="15" t="s">
        <v>350</v>
      </c>
      <c r="G1784" s="15">
        <f>+VLOOKUP(F1784,[3]Sheet1!$E$3:$G$74,3,FALSE)</f>
        <v>2</v>
      </c>
      <c r="H1784" s="15">
        <f>+VLOOKUP(D1784&amp;F1784,'TD para paquetes'!$E$3:$I$441,5,FALSE)</f>
        <v>2</v>
      </c>
      <c r="I1784" s="15" t="s">
        <v>1025</v>
      </c>
      <c r="J1784" s="15">
        <v>10</v>
      </c>
      <c r="K1784" s="15">
        <v>10</v>
      </c>
      <c r="L1784" s="15">
        <v>201134910</v>
      </c>
      <c r="M1784" s="15" t="s">
        <v>354</v>
      </c>
      <c r="N1784" s="15" t="s">
        <v>101</v>
      </c>
      <c r="O1784" s="18" t="s">
        <v>8430</v>
      </c>
      <c r="P1784" s="22" t="s">
        <v>3841</v>
      </c>
      <c r="Q1784" s="15" t="s">
        <v>101</v>
      </c>
      <c r="R1784" s="18" t="s">
        <v>103</v>
      </c>
      <c r="S1784" s="22" t="s">
        <v>73</v>
      </c>
      <c r="T1784" s="18" t="s">
        <v>103</v>
      </c>
      <c r="U1784" s="18" t="s">
        <v>103</v>
      </c>
      <c r="V1784" s="15" t="s">
        <v>6073</v>
      </c>
      <c r="W1784" s="18" t="s">
        <v>185</v>
      </c>
      <c r="X1784" s="18"/>
      <c r="Y1784" s="15" t="s">
        <v>73</v>
      </c>
      <c r="Z1784" s="18" t="s">
        <v>185</v>
      </c>
      <c r="AA1784" s="18"/>
      <c r="AB1784" s="18" t="s">
        <v>353</v>
      </c>
      <c r="AC1784" s="67" t="str">
        <f>+VLOOKUP("*"&amp;L1784&amp;"*",'[2]REGISTROS SANITARIOS'!$D$1466:$E$1529,2,FALSE)</f>
        <v>SI</v>
      </c>
      <c r="AD1784" s="22" t="s">
        <v>1025</v>
      </c>
      <c r="AE1784" s="16">
        <v>46747</v>
      </c>
      <c r="AF1784" s="34" t="s">
        <v>73</v>
      </c>
      <c r="AG1784" s="24">
        <v>0</v>
      </c>
      <c r="AH1784" s="18">
        <v>0</v>
      </c>
      <c r="AI1784" s="18">
        <v>0</v>
      </c>
      <c r="AJ1784" s="17">
        <v>880</v>
      </c>
      <c r="AK1784" s="25">
        <v>880</v>
      </c>
      <c r="AL1784" s="25">
        <v>7826</v>
      </c>
      <c r="AM1784" s="35">
        <v>0</v>
      </c>
      <c r="AN1784" s="19">
        <v>6886880</v>
      </c>
      <c r="AO1784" s="18"/>
      <c r="AP1784" s="15"/>
      <c r="AQ1784" s="43" t="str">
        <f t="shared" si="276"/>
        <v>SI</v>
      </c>
      <c r="AR1784" s="44">
        <f t="shared" si="277"/>
        <v>6886880</v>
      </c>
      <c r="AS1784" s="44">
        <f t="shared" si="278"/>
        <v>6886880</v>
      </c>
      <c r="AT1784" s="44">
        <f t="shared" si="279"/>
        <v>6886880</v>
      </c>
      <c r="AU1784" s="44">
        <f t="shared" si="280"/>
        <v>6886880</v>
      </c>
      <c r="AV1784" s="45" t="b">
        <f t="shared" si="281"/>
        <v>1</v>
      </c>
      <c r="AW1784" s="45" t="b">
        <f t="shared" si="282"/>
        <v>1</v>
      </c>
      <c r="AX1784" s="45"/>
    </row>
    <row r="1785" spans="1:50" s="36" customFormat="1" ht="27.75" customHeight="1" x14ac:dyDescent="0.15">
      <c r="A1785" s="36" t="str">
        <f t="shared" si="275"/>
        <v>IMCOLMEDICA S.A.201135210</v>
      </c>
      <c r="B1785" s="36" t="b">
        <f>+A1785='[1]Anexo 9'!A1785</f>
        <v>1</v>
      </c>
      <c r="C1785" s="18">
        <v>860007078</v>
      </c>
      <c r="D1785" s="18" t="s">
        <v>2854</v>
      </c>
      <c r="E1785" s="15" t="s">
        <v>98</v>
      </c>
      <c r="F1785" s="15" t="s">
        <v>182</v>
      </c>
      <c r="G1785" s="15">
        <f>+VLOOKUP(F1785,[3]Sheet1!$E$3:$G$74,3,FALSE)</f>
        <v>2</v>
      </c>
      <c r="H1785" s="15">
        <f>+VLOOKUP(D1785&amp;F1785,'TD para paquetes'!$E$3:$I$441,5,FALSE)</f>
        <v>2</v>
      </c>
      <c r="I1785" s="15" t="s">
        <v>1025</v>
      </c>
      <c r="J1785" s="15">
        <v>10</v>
      </c>
      <c r="K1785" s="15">
        <v>10</v>
      </c>
      <c r="L1785" s="15">
        <v>201135210</v>
      </c>
      <c r="M1785" s="15" t="s">
        <v>183</v>
      </c>
      <c r="N1785" s="15" t="s">
        <v>101</v>
      </c>
      <c r="O1785" s="18" t="s">
        <v>8431</v>
      </c>
      <c r="P1785" s="22" t="s">
        <v>3841</v>
      </c>
      <c r="Q1785" s="15" t="s">
        <v>101</v>
      </c>
      <c r="R1785" s="18" t="s">
        <v>103</v>
      </c>
      <c r="S1785" s="22" t="s">
        <v>73</v>
      </c>
      <c r="T1785" s="18" t="s">
        <v>103</v>
      </c>
      <c r="U1785" s="18" t="s">
        <v>103</v>
      </c>
      <c r="V1785" s="15" t="s">
        <v>6074</v>
      </c>
      <c r="W1785" s="18" t="s">
        <v>185</v>
      </c>
      <c r="X1785" s="18"/>
      <c r="Y1785" s="15" t="s">
        <v>73</v>
      </c>
      <c r="Z1785" s="18" t="s">
        <v>185</v>
      </c>
      <c r="AA1785" s="18"/>
      <c r="AB1785" s="18" t="s">
        <v>188</v>
      </c>
      <c r="AC1785" s="67" t="str">
        <f>+VLOOKUP("*"&amp;L1785&amp;"*",'[2]REGISTROS SANITARIOS'!$D$1466:$E$1529,2,FALSE)</f>
        <v>SI</v>
      </c>
      <c r="AD1785" s="22" t="s">
        <v>1025</v>
      </c>
      <c r="AE1785" s="16">
        <v>46740</v>
      </c>
      <c r="AF1785" s="34" t="s">
        <v>73</v>
      </c>
      <c r="AG1785" s="24">
        <v>0</v>
      </c>
      <c r="AH1785" s="18">
        <v>0</v>
      </c>
      <c r="AI1785" s="18">
        <v>0</v>
      </c>
      <c r="AJ1785" s="17">
        <v>11</v>
      </c>
      <c r="AK1785" s="25">
        <v>11</v>
      </c>
      <c r="AL1785" s="25">
        <v>18164</v>
      </c>
      <c r="AM1785" s="35">
        <v>0</v>
      </c>
      <c r="AN1785" s="19">
        <v>199804</v>
      </c>
      <c r="AO1785" s="18"/>
      <c r="AP1785" s="15"/>
      <c r="AQ1785" s="43" t="str">
        <f t="shared" si="276"/>
        <v>SI</v>
      </c>
      <c r="AR1785" s="44">
        <f t="shared" si="277"/>
        <v>199804</v>
      </c>
      <c r="AS1785" s="44">
        <f t="shared" si="278"/>
        <v>199804</v>
      </c>
      <c r="AT1785" s="44">
        <f t="shared" si="279"/>
        <v>199804</v>
      </c>
      <c r="AU1785" s="44">
        <f t="shared" si="280"/>
        <v>199804</v>
      </c>
      <c r="AV1785" s="45" t="b">
        <f t="shared" si="281"/>
        <v>1</v>
      </c>
      <c r="AW1785" s="45" t="b">
        <f t="shared" si="282"/>
        <v>1</v>
      </c>
      <c r="AX1785" s="45"/>
    </row>
    <row r="1786" spans="1:50" s="36" customFormat="1" ht="27.75" customHeight="1" x14ac:dyDescent="0.15">
      <c r="A1786" s="36" t="str">
        <f t="shared" si="275"/>
        <v>IMCOLMEDICA S.A.201135310</v>
      </c>
      <c r="B1786" s="36" t="b">
        <f>+A1786='[1]Anexo 9'!A1786</f>
        <v>1</v>
      </c>
      <c r="C1786" s="18">
        <v>860007078</v>
      </c>
      <c r="D1786" s="18" t="s">
        <v>2854</v>
      </c>
      <c r="E1786" s="15" t="s">
        <v>98</v>
      </c>
      <c r="F1786" s="15" t="s">
        <v>182</v>
      </c>
      <c r="G1786" s="15">
        <f>+VLOOKUP(F1786,[3]Sheet1!$E$3:$G$74,3,FALSE)</f>
        <v>2</v>
      </c>
      <c r="H1786" s="15">
        <f>+VLOOKUP(D1786&amp;F1786,'TD para paquetes'!$E$3:$I$441,5,FALSE)</f>
        <v>2</v>
      </c>
      <c r="I1786" s="15" t="s">
        <v>1025</v>
      </c>
      <c r="J1786" s="15">
        <v>11</v>
      </c>
      <c r="K1786" s="15">
        <v>10</v>
      </c>
      <c r="L1786" s="15">
        <v>201135310</v>
      </c>
      <c r="M1786" s="15" t="s">
        <v>189</v>
      </c>
      <c r="N1786" s="15" t="s">
        <v>101</v>
      </c>
      <c r="O1786" s="18" t="s">
        <v>8432</v>
      </c>
      <c r="P1786" s="22" t="s">
        <v>3841</v>
      </c>
      <c r="Q1786" s="15" t="s">
        <v>101</v>
      </c>
      <c r="R1786" s="18" t="s">
        <v>103</v>
      </c>
      <c r="S1786" s="22" t="s">
        <v>73</v>
      </c>
      <c r="T1786" s="18" t="s">
        <v>103</v>
      </c>
      <c r="U1786" s="18" t="s">
        <v>103</v>
      </c>
      <c r="V1786" s="15" t="s">
        <v>6074</v>
      </c>
      <c r="W1786" s="18" t="s">
        <v>185</v>
      </c>
      <c r="X1786" s="18"/>
      <c r="Y1786" s="15" t="s">
        <v>73</v>
      </c>
      <c r="Z1786" s="18" t="s">
        <v>185</v>
      </c>
      <c r="AA1786" s="18"/>
      <c r="AB1786" s="18" t="s">
        <v>188</v>
      </c>
      <c r="AC1786" s="67" t="str">
        <f>+VLOOKUP("*"&amp;L1786&amp;"*",'[2]REGISTROS SANITARIOS'!$D$1466:$E$1529,2,FALSE)</f>
        <v>SI</v>
      </c>
      <c r="AD1786" s="22" t="s">
        <v>1025</v>
      </c>
      <c r="AE1786" s="16">
        <v>46740</v>
      </c>
      <c r="AF1786" s="34" t="s">
        <v>73</v>
      </c>
      <c r="AG1786" s="24">
        <v>0</v>
      </c>
      <c r="AH1786" s="18">
        <v>0</v>
      </c>
      <c r="AI1786" s="18">
        <v>0</v>
      </c>
      <c r="AJ1786" s="17">
        <v>880</v>
      </c>
      <c r="AK1786" s="25">
        <v>880</v>
      </c>
      <c r="AL1786" s="25">
        <v>19933</v>
      </c>
      <c r="AM1786" s="35">
        <v>0</v>
      </c>
      <c r="AN1786" s="19">
        <v>17541040</v>
      </c>
      <c r="AO1786" s="18"/>
      <c r="AP1786" s="15"/>
      <c r="AQ1786" s="43" t="str">
        <f t="shared" si="276"/>
        <v>SI</v>
      </c>
      <c r="AR1786" s="44">
        <f t="shared" si="277"/>
        <v>17541040</v>
      </c>
      <c r="AS1786" s="44">
        <f t="shared" si="278"/>
        <v>17541040</v>
      </c>
      <c r="AT1786" s="44">
        <f t="shared" si="279"/>
        <v>17541040</v>
      </c>
      <c r="AU1786" s="44">
        <f t="shared" si="280"/>
        <v>17541040</v>
      </c>
      <c r="AV1786" s="45" t="b">
        <f t="shared" si="281"/>
        <v>1</v>
      </c>
      <c r="AW1786" s="45" t="b">
        <f t="shared" si="282"/>
        <v>1</v>
      </c>
      <c r="AX1786" s="45"/>
    </row>
    <row r="1787" spans="1:50" s="36" customFormat="1" ht="27.75" customHeight="1" x14ac:dyDescent="0.15">
      <c r="A1787" s="36" t="str">
        <f t="shared" si="275"/>
        <v>IMCOLMEDICA S.A.201140509</v>
      </c>
      <c r="B1787" s="36" t="b">
        <f>+A1787='[1]Anexo 9'!A1787</f>
        <v>1</v>
      </c>
      <c r="C1787" s="18">
        <v>860007078</v>
      </c>
      <c r="D1787" s="18" t="s">
        <v>2854</v>
      </c>
      <c r="E1787" s="15" t="s">
        <v>98</v>
      </c>
      <c r="F1787" s="15" t="s">
        <v>780</v>
      </c>
      <c r="G1787" s="15">
        <f>+VLOOKUP(F1787,[3]Sheet1!$E$3:$G$74,3,FALSE)</f>
        <v>2</v>
      </c>
      <c r="H1787" s="15">
        <f>+VLOOKUP(D1787&amp;F1787,'TD para paquetes'!$E$3:$I$441,5,FALSE)</f>
        <v>2</v>
      </c>
      <c r="I1787" s="15" t="s">
        <v>1025</v>
      </c>
      <c r="J1787" s="15">
        <v>10</v>
      </c>
      <c r="K1787" s="15">
        <v>10</v>
      </c>
      <c r="L1787" s="15">
        <v>201140509</v>
      </c>
      <c r="M1787" s="15" t="s">
        <v>781</v>
      </c>
      <c r="N1787" s="15" t="s">
        <v>452</v>
      </c>
      <c r="O1787" s="18" t="s">
        <v>8433</v>
      </c>
      <c r="P1787" s="22" t="s">
        <v>73</v>
      </c>
      <c r="Q1787" s="15" t="s">
        <v>101</v>
      </c>
      <c r="R1787" s="18" t="s">
        <v>103</v>
      </c>
      <c r="S1787" s="22" t="s">
        <v>73</v>
      </c>
      <c r="T1787" s="18" t="s">
        <v>103</v>
      </c>
      <c r="U1787" s="18" t="s">
        <v>103</v>
      </c>
      <c r="V1787" s="15" t="s">
        <v>783</v>
      </c>
      <c r="W1787" s="18" t="s">
        <v>322</v>
      </c>
      <c r="X1787" s="18"/>
      <c r="Y1787" s="15" t="s">
        <v>68</v>
      </c>
      <c r="Z1787" s="18" t="s">
        <v>322</v>
      </c>
      <c r="AA1787" s="18"/>
      <c r="AB1787" s="18" t="s">
        <v>785</v>
      </c>
      <c r="AC1787" s="67" t="str">
        <f>+VLOOKUP("*"&amp;L1787&amp;"*",'[2]REGISTROS SANITARIOS'!$D$1466:$E$1529,2,FALSE)</f>
        <v>SI</v>
      </c>
      <c r="AD1787" s="22" t="s">
        <v>1025</v>
      </c>
      <c r="AE1787" s="16">
        <v>46468</v>
      </c>
      <c r="AF1787" s="34" t="s">
        <v>73</v>
      </c>
      <c r="AG1787" s="24">
        <v>0</v>
      </c>
      <c r="AH1787" s="18">
        <v>0</v>
      </c>
      <c r="AI1787" s="18">
        <v>0</v>
      </c>
      <c r="AJ1787" s="17">
        <v>550</v>
      </c>
      <c r="AK1787" s="25">
        <v>550</v>
      </c>
      <c r="AL1787" s="25">
        <v>1757</v>
      </c>
      <c r="AM1787" s="35">
        <v>0</v>
      </c>
      <c r="AN1787" s="19">
        <v>966350</v>
      </c>
      <c r="AO1787" s="18"/>
      <c r="AP1787" s="15"/>
      <c r="AQ1787" s="43" t="str">
        <f t="shared" si="276"/>
        <v>SI</v>
      </c>
      <c r="AR1787" s="44">
        <f t="shared" si="277"/>
        <v>966350</v>
      </c>
      <c r="AS1787" s="44">
        <f t="shared" si="278"/>
        <v>966350</v>
      </c>
      <c r="AT1787" s="44">
        <f t="shared" si="279"/>
        <v>966350</v>
      </c>
      <c r="AU1787" s="44">
        <f t="shared" si="280"/>
        <v>966350</v>
      </c>
      <c r="AV1787" s="45" t="b">
        <f t="shared" si="281"/>
        <v>1</v>
      </c>
      <c r="AW1787" s="45" t="b">
        <f t="shared" si="282"/>
        <v>1</v>
      </c>
      <c r="AX1787" s="45"/>
    </row>
    <row r="1788" spans="1:50" s="36" customFormat="1" ht="27.75" customHeight="1" x14ac:dyDescent="0.15">
      <c r="A1788" s="36" t="str">
        <f t="shared" si="275"/>
        <v>IMCOLMEDICA S.A.201140609</v>
      </c>
      <c r="B1788" s="36" t="b">
        <f>+A1788='[1]Anexo 9'!A1788</f>
        <v>1</v>
      </c>
      <c r="C1788" s="18">
        <v>860007078</v>
      </c>
      <c r="D1788" s="18" t="s">
        <v>2854</v>
      </c>
      <c r="E1788" s="15" t="s">
        <v>98</v>
      </c>
      <c r="F1788" s="15" t="s">
        <v>780</v>
      </c>
      <c r="G1788" s="15">
        <f>+VLOOKUP(F1788,[3]Sheet1!$E$3:$G$74,3,FALSE)</f>
        <v>2</v>
      </c>
      <c r="H1788" s="15">
        <f>+VLOOKUP(D1788&amp;F1788,'TD para paquetes'!$E$3:$I$441,5,FALSE)</f>
        <v>2</v>
      </c>
      <c r="I1788" s="15" t="s">
        <v>1025</v>
      </c>
      <c r="J1788" s="15">
        <v>10</v>
      </c>
      <c r="K1788" s="15">
        <v>10</v>
      </c>
      <c r="L1788" s="15">
        <v>201140609</v>
      </c>
      <c r="M1788" s="15" t="s">
        <v>786</v>
      </c>
      <c r="N1788" s="15" t="s">
        <v>452</v>
      </c>
      <c r="O1788" s="18" t="s">
        <v>8434</v>
      </c>
      <c r="P1788" s="22" t="s">
        <v>73</v>
      </c>
      <c r="Q1788" s="15" t="s">
        <v>101</v>
      </c>
      <c r="R1788" s="18" t="s">
        <v>103</v>
      </c>
      <c r="S1788" s="22" t="s">
        <v>73</v>
      </c>
      <c r="T1788" s="18" t="s">
        <v>103</v>
      </c>
      <c r="U1788" s="18" t="s">
        <v>103</v>
      </c>
      <c r="V1788" s="15" t="s">
        <v>783</v>
      </c>
      <c r="W1788" s="18" t="s">
        <v>322</v>
      </c>
      <c r="X1788" s="18"/>
      <c r="Y1788" s="15" t="s">
        <v>68</v>
      </c>
      <c r="Z1788" s="18" t="s">
        <v>322</v>
      </c>
      <c r="AA1788" s="18"/>
      <c r="AB1788" s="18" t="s">
        <v>785</v>
      </c>
      <c r="AC1788" s="67" t="str">
        <f>+VLOOKUP("*"&amp;L1788&amp;"*",'[2]REGISTROS SANITARIOS'!$D$1466:$E$1529,2,FALSE)</f>
        <v>SI</v>
      </c>
      <c r="AD1788" s="22" t="s">
        <v>1025</v>
      </c>
      <c r="AE1788" s="16">
        <v>46468</v>
      </c>
      <c r="AF1788" s="34" t="s">
        <v>73</v>
      </c>
      <c r="AG1788" s="24">
        <v>0</v>
      </c>
      <c r="AH1788" s="18">
        <v>0</v>
      </c>
      <c r="AI1788" s="18">
        <v>0</v>
      </c>
      <c r="AJ1788" s="17">
        <v>1100</v>
      </c>
      <c r="AK1788" s="25">
        <v>1100</v>
      </c>
      <c r="AL1788" s="25">
        <v>2130</v>
      </c>
      <c r="AM1788" s="35">
        <v>0</v>
      </c>
      <c r="AN1788" s="19">
        <v>2343000</v>
      </c>
      <c r="AO1788" s="18"/>
      <c r="AP1788" s="15"/>
      <c r="AQ1788" s="43" t="str">
        <f t="shared" si="276"/>
        <v>SI</v>
      </c>
      <c r="AR1788" s="44">
        <f t="shared" si="277"/>
        <v>2343000</v>
      </c>
      <c r="AS1788" s="44">
        <f t="shared" si="278"/>
        <v>2343000</v>
      </c>
      <c r="AT1788" s="44">
        <f t="shared" si="279"/>
        <v>2343000</v>
      </c>
      <c r="AU1788" s="44">
        <f t="shared" si="280"/>
        <v>2343000</v>
      </c>
      <c r="AV1788" s="45" t="b">
        <f t="shared" si="281"/>
        <v>1</v>
      </c>
      <c r="AW1788" s="45" t="b">
        <f t="shared" si="282"/>
        <v>1</v>
      </c>
      <c r="AX1788" s="45"/>
    </row>
    <row r="1789" spans="1:50" s="36" customFormat="1" ht="27.75" customHeight="1" x14ac:dyDescent="0.15">
      <c r="A1789" s="36" t="str">
        <f t="shared" si="275"/>
        <v>IMCOLMEDICA S.A.201141109</v>
      </c>
      <c r="B1789" s="36" t="b">
        <f>+A1789='[1]Anexo 9'!A1789</f>
        <v>1</v>
      </c>
      <c r="C1789" s="18">
        <v>860007078</v>
      </c>
      <c r="D1789" s="18" t="s">
        <v>2854</v>
      </c>
      <c r="E1789" s="15" t="s">
        <v>98</v>
      </c>
      <c r="F1789" s="15" t="s">
        <v>1545</v>
      </c>
      <c r="G1789" s="15">
        <f>+VLOOKUP(F1789,[3]Sheet1!$E$3:$G$74,3,FALSE)</f>
        <v>2</v>
      </c>
      <c r="H1789" s="15">
        <f>+VLOOKUP(D1789&amp;F1789,'TD para paquetes'!$E$3:$I$441,5,FALSE)</f>
        <v>2</v>
      </c>
      <c r="I1789" s="15" t="s">
        <v>1025</v>
      </c>
      <c r="J1789" s="15">
        <v>8</v>
      </c>
      <c r="K1789" s="15">
        <v>8</v>
      </c>
      <c r="L1789" s="15">
        <v>201141109</v>
      </c>
      <c r="M1789" s="15" t="s">
        <v>1546</v>
      </c>
      <c r="N1789" s="15" t="s">
        <v>452</v>
      </c>
      <c r="O1789" s="18" t="s">
        <v>8435</v>
      </c>
      <c r="P1789" s="22" t="s">
        <v>73</v>
      </c>
      <c r="Q1789" s="15" t="s">
        <v>101</v>
      </c>
      <c r="R1789" s="18" t="s">
        <v>103</v>
      </c>
      <c r="S1789" s="22" t="s">
        <v>73</v>
      </c>
      <c r="T1789" s="18" t="s">
        <v>103</v>
      </c>
      <c r="U1789" s="18" t="s">
        <v>103</v>
      </c>
      <c r="V1789" s="15"/>
      <c r="W1789" s="18" t="s">
        <v>2885</v>
      </c>
      <c r="X1789" s="18" t="s">
        <v>8771</v>
      </c>
      <c r="Y1789" s="15" t="s">
        <v>73</v>
      </c>
      <c r="Z1789" s="18" t="s">
        <v>2885</v>
      </c>
      <c r="AA1789" s="18"/>
      <c r="AB1789" s="18" t="s">
        <v>3101</v>
      </c>
      <c r="AC1789" s="67" t="e">
        <f>+VLOOKUP("*"&amp;L1789&amp;"*",'[2]REGISTROS SANITARIOS'!$D$1466:$E$1529,2,FALSE)</f>
        <v>#N/A</v>
      </c>
      <c r="AD1789" s="22" t="s">
        <v>44</v>
      </c>
      <c r="AE1789" s="16" t="s">
        <v>8811</v>
      </c>
      <c r="AF1789" s="34" t="s">
        <v>8814</v>
      </c>
      <c r="AG1789" s="24">
        <v>0</v>
      </c>
      <c r="AH1789" s="18">
        <v>0</v>
      </c>
      <c r="AI1789" s="18">
        <v>0</v>
      </c>
      <c r="AJ1789" s="17">
        <v>2750</v>
      </c>
      <c r="AK1789" s="25">
        <v>2750</v>
      </c>
      <c r="AL1789" s="25">
        <v>7088</v>
      </c>
      <c r="AM1789" s="35">
        <v>0</v>
      </c>
      <c r="AN1789" s="19">
        <v>19492000</v>
      </c>
      <c r="AO1789" s="18"/>
      <c r="AP1789" s="15"/>
      <c r="AQ1789" s="43" t="str">
        <f t="shared" si="276"/>
        <v>SI</v>
      </c>
      <c r="AR1789" s="44">
        <f t="shared" si="277"/>
        <v>19492000</v>
      </c>
      <c r="AS1789" s="44">
        <f t="shared" si="278"/>
        <v>19492000</v>
      </c>
      <c r="AT1789" s="44">
        <f t="shared" si="279"/>
        <v>19492000</v>
      </c>
      <c r="AU1789" s="44">
        <f t="shared" si="280"/>
        <v>19492000</v>
      </c>
      <c r="AV1789" s="45" t="b">
        <f t="shared" si="281"/>
        <v>1</v>
      </c>
      <c r="AW1789" s="45" t="b">
        <f t="shared" si="282"/>
        <v>1</v>
      </c>
      <c r="AX1789" s="45"/>
    </row>
    <row r="1790" spans="1:50" s="36" customFormat="1" ht="27.75" customHeight="1" x14ac:dyDescent="0.15">
      <c r="A1790" s="36" t="str">
        <f t="shared" si="275"/>
        <v>IMCOLMEDICA S.A.201141209</v>
      </c>
      <c r="B1790" s="36" t="b">
        <f>+A1790='[1]Anexo 9'!A1790</f>
        <v>1</v>
      </c>
      <c r="C1790" s="18">
        <v>860007078</v>
      </c>
      <c r="D1790" s="18" t="s">
        <v>2854</v>
      </c>
      <c r="E1790" s="15" t="s">
        <v>98</v>
      </c>
      <c r="F1790" s="15" t="s">
        <v>1545</v>
      </c>
      <c r="G1790" s="15">
        <f>+VLOOKUP(F1790,[3]Sheet1!$E$3:$G$74,3,FALSE)</f>
        <v>2</v>
      </c>
      <c r="H1790" s="15">
        <f>+VLOOKUP(D1790&amp;F1790,'TD para paquetes'!$E$3:$I$441,5,FALSE)</f>
        <v>2</v>
      </c>
      <c r="I1790" s="15" t="s">
        <v>1025</v>
      </c>
      <c r="J1790" s="15">
        <v>8</v>
      </c>
      <c r="K1790" s="15">
        <v>8</v>
      </c>
      <c r="L1790" s="15">
        <v>201141209</v>
      </c>
      <c r="M1790" s="15" t="s">
        <v>1547</v>
      </c>
      <c r="N1790" s="15" t="s">
        <v>452</v>
      </c>
      <c r="O1790" s="18" t="s">
        <v>8436</v>
      </c>
      <c r="P1790" s="22" t="s">
        <v>73</v>
      </c>
      <c r="Q1790" s="15" t="s">
        <v>101</v>
      </c>
      <c r="R1790" s="18" t="s">
        <v>103</v>
      </c>
      <c r="S1790" s="22" t="s">
        <v>73</v>
      </c>
      <c r="T1790" s="18" t="s">
        <v>103</v>
      </c>
      <c r="U1790" s="18" t="s">
        <v>103</v>
      </c>
      <c r="V1790" s="15"/>
      <c r="W1790" s="18" t="s">
        <v>2885</v>
      </c>
      <c r="X1790" s="18" t="s">
        <v>8771</v>
      </c>
      <c r="Y1790" s="15" t="s">
        <v>73</v>
      </c>
      <c r="Z1790" s="18" t="s">
        <v>2885</v>
      </c>
      <c r="AA1790" s="18"/>
      <c r="AB1790" s="18" t="s">
        <v>3101</v>
      </c>
      <c r="AC1790" s="67" t="e">
        <f>+VLOOKUP("*"&amp;L1790&amp;"*",'[2]REGISTROS SANITARIOS'!$D$1466:$E$1529,2,FALSE)</f>
        <v>#N/A</v>
      </c>
      <c r="AD1790" s="22" t="s">
        <v>44</v>
      </c>
      <c r="AE1790" s="16" t="s">
        <v>8811</v>
      </c>
      <c r="AF1790" s="34" t="s">
        <v>8814</v>
      </c>
      <c r="AG1790" s="24">
        <v>0</v>
      </c>
      <c r="AH1790" s="18">
        <v>0</v>
      </c>
      <c r="AI1790" s="18">
        <v>0</v>
      </c>
      <c r="AJ1790" s="17">
        <v>2585</v>
      </c>
      <c r="AK1790" s="25">
        <v>2585</v>
      </c>
      <c r="AL1790" s="25">
        <v>9892</v>
      </c>
      <c r="AM1790" s="35">
        <v>0</v>
      </c>
      <c r="AN1790" s="19">
        <v>25570820</v>
      </c>
      <c r="AO1790" s="18"/>
      <c r="AP1790" s="15"/>
      <c r="AQ1790" s="43" t="str">
        <f t="shared" si="276"/>
        <v>SI</v>
      </c>
      <c r="AR1790" s="44">
        <f t="shared" si="277"/>
        <v>25570820</v>
      </c>
      <c r="AS1790" s="44">
        <f t="shared" si="278"/>
        <v>25570820</v>
      </c>
      <c r="AT1790" s="44">
        <f t="shared" si="279"/>
        <v>25570820</v>
      </c>
      <c r="AU1790" s="44">
        <f t="shared" si="280"/>
        <v>25570820</v>
      </c>
      <c r="AV1790" s="45" t="b">
        <f t="shared" si="281"/>
        <v>1</v>
      </c>
      <c r="AW1790" s="45" t="b">
        <f t="shared" si="282"/>
        <v>1</v>
      </c>
      <c r="AX1790" s="45"/>
    </row>
    <row r="1791" spans="1:50" s="36" customFormat="1" ht="27.75" customHeight="1" x14ac:dyDescent="0.15">
      <c r="A1791" s="36" t="str">
        <f t="shared" si="275"/>
        <v>IMCOLMEDICA S.A.201150305</v>
      </c>
      <c r="B1791" s="36" t="b">
        <f>+A1791='[1]Anexo 9'!A1791</f>
        <v>1</v>
      </c>
      <c r="C1791" s="18">
        <v>860007078</v>
      </c>
      <c r="D1791" s="18" t="s">
        <v>2854</v>
      </c>
      <c r="E1791" s="15" t="s">
        <v>98</v>
      </c>
      <c r="F1791" s="15" t="s">
        <v>62</v>
      </c>
      <c r="G1791" s="15" t="s">
        <v>3155</v>
      </c>
      <c r="H1791" s="15" t="s">
        <v>3155</v>
      </c>
      <c r="I1791" s="15" t="s">
        <v>3155</v>
      </c>
      <c r="J1791" s="15">
        <v>9</v>
      </c>
      <c r="K1791" s="15" t="s">
        <v>3155</v>
      </c>
      <c r="L1791" s="15">
        <v>201150305</v>
      </c>
      <c r="M1791" s="15" t="s">
        <v>437</v>
      </c>
      <c r="N1791" s="15" t="s">
        <v>406</v>
      </c>
      <c r="O1791" s="18" t="s">
        <v>8437</v>
      </c>
      <c r="P1791" s="22" t="s">
        <v>73</v>
      </c>
      <c r="Q1791" s="15" t="s">
        <v>439</v>
      </c>
      <c r="R1791" s="18" t="s">
        <v>8552</v>
      </c>
      <c r="S1791" s="22" t="b">
        <f>+R1791=Q1791</f>
        <v>0</v>
      </c>
      <c r="T1791" s="18" t="s">
        <v>8552</v>
      </c>
      <c r="U1791" s="18" t="s">
        <v>8552</v>
      </c>
      <c r="V1791" s="15" t="s">
        <v>6078</v>
      </c>
      <c r="W1791" s="18" t="s">
        <v>6522</v>
      </c>
      <c r="X1791" s="18"/>
      <c r="Y1791" s="15" t="s">
        <v>68</v>
      </c>
      <c r="Z1791" s="18" t="s">
        <v>6522</v>
      </c>
      <c r="AA1791" s="18"/>
      <c r="AB1791" s="18">
        <v>0</v>
      </c>
      <c r="AC1791" s="67" t="e">
        <f>+VLOOKUP("*"&amp;L1791&amp;"*",'[2]REGISTROS SANITARIOS'!$D$1466:$E$1529,2,FALSE)</f>
        <v>#N/A</v>
      </c>
      <c r="AD1791" s="22" t="s">
        <v>44</v>
      </c>
      <c r="AE1791" s="16">
        <v>44561</v>
      </c>
      <c r="AF1791" s="34" t="s">
        <v>73</v>
      </c>
      <c r="AG1791" s="24">
        <v>0</v>
      </c>
      <c r="AH1791" s="18">
        <v>0</v>
      </c>
      <c r="AI1791" s="18">
        <v>0</v>
      </c>
      <c r="AJ1791" s="17">
        <v>1100</v>
      </c>
      <c r="AK1791" s="25">
        <v>1100</v>
      </c>
      <c r="AL1791" s="25">
        <v>1981.4</v>
      </c>
      <c r="AM1791" s="35">
        <v>0</v>
      </c>
      <c r="AN1791" s="19">
        <v>2179540</v>
      </c>
      <c r="AO1791" s="18"/>
      <c r="AP1791" s="15"/>
      <c r="AQ1791" s="43" t="str">
        <f t="shared" si="276"/>
        <v>SI</v>
      </c>
      <c r="AR1791" s="44">
        <f t="shared" si="277"/>
        <v>2179540</v>
      </c>
      <c r="AS1791" s="44">
        <f t="shared" si="278"/>
        <v>2179540</v>
      </c>
      <c r="AT1791" s="44">
        <f t="shared" si="279"/>
        <v>2179540</v>
      </c>
      <c r="AU1791" s="44">
        <f t="shared" si="280"/>
        <v>2179540</v>
      </c>
      <c r="AV1791" s="45" t="b">
        <f t="shared" si="281"/>
        <v>1</v>
      </c>
      <c r="AW1791" s="45" t="b">
        <f t="shared" si="282"/>
        <v>1</v>
      </c>
      <c r="AX1791" s="45"/>
    </row>
    <row r="1792" spans="1:50" s="36" customFormat="1" ht="27.75" customHeight="1" x14ac:dyDescent="0.15">
      <c r="A1792" s="36" t="str">
        <f t="shared" si="275"/>
        <v>IMCOLMEDICA S.A.201151306</v>
      </c>
      <c r="B1792" s="36" t="b">
        <f>+A1792='[1]Anexo 9'!A1792</f>
        <v>1</v>
      </c>
      <c r="C1792" s="18">
        <v>860007078</v>
      </c>
      <c r="D1792" s="18" t="s">
        <v>2854</v>
      </c>
      <c r="E1792" s="15" t="s">
        <v>98</v>
      </c>
      <c r="F1792" s="15" t="s">
        <v>62</v>
      </c>
      <c r="G1792" s="15" t="s">
        <v>3155</v>
      </c>
      <c r="H1792" s="15" t="s">
        <v>3155</v>
      </c>
      <c r="I1792" s="15" t="s">
        <v>3155</v>
      </c>
      <c r="J1792" s="15">
        <v>5</v>
      </c>
      <c r="K1792" s="15" t="s">
        <v>3155</v>
      </c>
      <c r="L1792" s="15">
        <v>201151306</v>
      </c>
      <c r="M1792" s="15" t="s">
        <v>3911</v>
      </c>
      <c r="N1792" s="15" t="s">
        <v>222</v>
      </c>
      <c r="O1792" s="18" t="s">
        <v>8438</v>
      </c>
      <c r="P1792" s="22" t="s">
        <v>73</v>
      </c>
      <c r="Q1792" s="15" t="s">
        <v>5572</v>
      </c>
      <c r="R1792" s="18" t="s">
        <v>8553</v>
      </c>
      <c r="S1792" s="22" t="b">
        <f>+R1792=Q1792</f>
        <v>0</v>
      </c>
      <c r="T1792" s="18" t="s">
        <v>8553</v>
      </c>
      <c r="U1792" s="18" t="s">
        <v>8553</v>
      </c>
      <c r="V1792" s="15"/>
      <c r="W1792" s="18" t="s">
        <v>1230</v>
      </c>
      <c r="X1792" s="18"/>
      <c r="Y1792" s="15" t="s">
        <v>73</v>
      </c>
      <c r="Z1792" s="18" t="s">
        <v>1230</v>
      </c>
      <c r="AA1792" s="18"/>
      <c r="AB1792" s="18" t="s">
        <v>8669</v>
      </c>
      <c r="AC1792" s="67" t="e">
        <f>+VLOOKUP("*"&amp;L1792&amp;"*",'[2]REGISTROS SANITARIOS'!$D$1466:$E$1529,2,FALSE)</f>
        <v>#N/A</v>
      </c>
      <c r="AD1792" s="22" t="s">
        <v>44</v>
      </c>
      <c r="AE1792" s="16">
        <v>44761</v>
      </c>
      <c r="AF1792" s="34" t="s">
        <v>73</v>
      </c>
      <c r="AG1792" s="24">
        <v>0</v>
      </c>
      <c r="AH1792" s="18">
        <v>0</v>
      </c>
      <c r="AI1792" s="18">
        <v>0</v>
      </c>
      <c r="AJ1792" s="17">
        <v>2.75</v>
      </c>
      <c r="AK1792" s="25">
        <v>2.75</v>
      </c>
      <c r="AL1792" s="25">
        <v>24792</v>
      </c>
      <c r="AM1792" s="35">
        <v>0</v>
      </c>
      <c r="AN1792" s="19">
        <v>68178</v>
      </c>
      <c r="AO1792" s="18"/>
      <c r="AP1792" s="15"/>
      <c r="AQ1792" s="43" t="str">
        <f t="shared" si="276"/>
        <v>SI</v>
      </c>
      <c r="AR1792" s="44">
        <f t="shared" si="277"/>
        <v>68178</v>
      </c>
      <c r="AS1792" s="44">
        <f t="shared" si="278"/>
        <v>68178</v>
      </c>
      <c r="AT1792" s="44">
        <f t="shared" si="279"/>
        <v>68178</v>
      </c>
      <c r="AU1792" s="44">
        <f t="shared" si="280"/>
        <v>68178</v>
      </c>
      <c r="AV1792" s="45" t="b">
        <f t="shared" si="281"/>
        <v>1</v>
      </c>
      <c r="AW1792" s="45" t="b">
        <f t="shared" si="282"/>
        <v>1</v>
      </c>
      <c r="AX1792" s="45"/>
    </row>
    <row r="1793" spans="1:50" s="36" customFormat="1" ht="27.75" customHeight="1" x14ac:dyDescent="0.15">
      <c r="A1793" s="36" t="str">
        <f t="shared" si="275"/>
        <v>IMCOLMEDICA S.A.201151810</v>
      </c>
      <c r="B1793" s="36" t="b">
        <f>+A1793='[1]Anexo 9'!A1793</f>
        <v>1</v>
      </c>
      <c r="C1793" s="18">
        <v>860007078</v>
      </c>
      <c r="D1793" s="18" t="s">
        <v>2854</v>
      </c>
      <c r="E1793" s="15" t="s">
        <v>98</v>
      </c>
      <c r="F1793" s="15" t="s">
        <v>355</v>
      </c>
      <c r="G1793" s="15">
        <f>+VLOOKUP(F1793,[3]Sheet1!$E$3:$G$74,3,FALSE)</f>
        <v>2</v>
      </c>
      <c r="H1793" s="15">
        <f>+VLOOKUP(D1793&amp;F1793,'TD para paquetes'!$E$3:$I$441,5,FALSE)</f>
        <v>2</v>
      </c>
      <c r="I1793" s="15" t="s">
        <v>1025</v>
      </c>
      <c r="J1793" s="15">
        <v>12</v>
      </c>
      <c r="K1793" s="15">
        <v>12</v>
      </c>
      <c r="L1793" s="15">
        <v>201151810</v>
      </c>
      <c r="M1793" s="15" t="s">
        <v>356</v>
      </c>
      <c r="N1793" s="15" t="s">
        <v>101</v>
      </c>
      <c r="O1793" s="18" t="s">
        <v>8439</v>
      </c>
      <c r="P1793" s="22" t="s">
        <v>3841</v>
      </c>
      <c r="Q1793" s="15" t="s">
        <v>101</v>
      </c>
      <c r="R1793" s="18" t="s">
        <v>103</v>
      </c>
      <c r="S1793" s="22" t="s">
        <v>73</v>
      </c>
      <c r="T1793" s="18" t="s">
        <v>103</v>
      </c>
      <c r="U1793" s="18" t="s">
        <v>103</v>
      </c>
      <c r="V1793" s="15" t="s">
        <v>6083</v>
      </c>
      <c r="W1793" s="18" t="s">
        <v>322</v>
      </c>
      <c r="X1793" s="18"/>
      <c r="Y1793" s="15" t="s">
        <v>68</v>
      </c>
      <c r="Z1793" s="18" t="s">
        <v>322</v>
      </c>
      <c r="AA1793" s="18"/>
      <c r="AB1793" s="18" t="s">
        <v>8670</v>
      </c>
      <c r="AC1793" s="67" t="e">
        <f>+VLOOKUP("*"&amp;L1793&amp;"*",'[2]REGISTROS SANITARIOS'!$D$1466:$E$1529,2,FALSE)</f>
        <v>#N/A</v>
      </c>
      <c r="AD1793" s="22" t="s">
        <v>44</v>
      </c>
      <c r="AE1793" s="16">
        <v>45273</v>
      </c>
      <c r="AF1793" s="34" t="s">
        <v>73</v>
      </c>
      <c r="AG1793" s="24">
        <v>0</v>
      </c>
      <c r="AH1793" s="18">
        <v>0</v>
      </c>
      <c r="AI1793" s="18">
        <v>0</v>
      </c>
      <c r="AJ1793" s="17">
        <v>7150</v>
      </c>
      <c r="AK1793" s="25">
        <v>7150</v>
      </c>
      <c r="AL1793" s="25">
        <v>3805</v>
      </c>
      <c r="AM1793" s="35">
        <v>0</v>
      </c>
      <c r="AN1793" s="19">
        <v>27205750</v>
      </c>
      <c r="AO1793" s="18"/>
      <c r="AP1793" s="15"/>
      <c r="AQ1793" s="43" t="str">
        <f t="shared" si="276"/>
        <v>SI</v>
      </c>
      <c r="AR1793" s="44">
        <f t="shared" si="277"/>
        <v>27205750</v>
      </c>
      <c r="AS1793" s="44">
        <f t="shared" si="278"/>
        <v>27205750</v>
      </c>
      <c r="AT1793" s="44">
        <f t="shared" si="279"/>
        <v>27205750</v>
      </c>
      <c r="AU1793" s="44">
        <f t="shared" si="280"/>
        <v>27205750</v>
      </c>
      <c r="AV1793" s="45" t="b">
        <f t="shared" si="281"/>
        <v>1</v>
      </c>
      <c r="AW1793" s="45" t="b">
        <f t="shared" si="282"/>
        <v>1</v>
      </c>
      <c r="AX1793" s="45"/>
    </row>
    <row r="1794" spans="1:50" s="36" customFormat="1" ht="27.75" customHeight="1" x14ac:dyDescent="0.15">
      <c r="A1794" s="36" t="str">
        <f t="shared" si="275"/>
        <v>IMCOLMEDICA S.A.201151910</v>
      </c>
      <c r="B1794" s="36" t="b">
        <f>+A1794='[1]Anexo 9'!A1794</f>
        <v>1</v>
      </c>
      <c r="C1794" s="18">
        <v>860007078</v>
      </c>
      <c r="D1794" s="18" t="s">
        <v>2854</v>
      </c>
      <c r="E1794" s="15" t="s">
        <v>98</v>
      </c>
      <c r="F1794" s="15" t="s">
        <v>355</v>
      </c>
      <c r="G1794" s="15">
        <f>+VLOOKUP(F1794,[3]Sheet1!$E$3:$G$74,3,FALSE)</f>
        <v>2</v>
      </c>
      <c r="H1794" s="15">
        <f>+VLOOKUP(D1794&amp;F1794,'TD para paquetes'!$E$3:$I$441,5,FALSE)</f>
        <v>2</v>
      </c>
      <c r="I1794" s="15" t="s">
        <v>1025</v>
      </c>
      <c r="J1794" s="15">
        <v>12</v>
      </c>
      <c r="K1794" s="15">
        <v>12</v>
      </c>
      <c r="L1794" s="15">
        <v>201151910</v>
      </c>
      <c r="M1794" s="15" t="s">
        <v>360</v>
      </c>
      <c r="N1794" s="15" t="s">
        <v>101</v>
      </c>
      <c r="O1794" s="18" t="s">
        <v>8440</v>
      </c>
      <c r="P1794" s="22" t="s">
        <v>3841</v>
      </c>
      <c r="Q1794" s="15" t="s">
        <v>101</v>
      </c>
      <c r="R1794" s="18" t="s">
        <v>103</v>
      </c>
      <c r="S1794" s="22" t="s">
        <v>73</v>
      </c>
      <c r="T1794" s="18" t="s">
        <v>103</v>
      </c>
      <c r="U1794" s="18" t="s">
        <v>103</v>
      </c>
      <c r="V1794" s="15" t="s">
        <v>6083</v>
      </c>
      <c r="W1794" s="18" t="s">
        <v>322</v>
      </c>
      <c r="X1794" s="18"/>
      <c r="Y1794" s="15" t="s">
        <v>68</v>
      </c>
      <c r="Z1794" s="18" t="s">
        <v>322</v>
      </c>
      <c r="AA1794" s="18"/>
      <c r="AB1794" s="18" t="s">
        <v>8670</v>
      </c>
      <c r="AC1794" s="67" t="e">
        <f>+VLOOKUP("*"&amp;L1794&amp;"*",'[2]REGISTROS SANITARIOS'!$D$1466:$E$1529,2,FALSE)</f>
        <v>#N/A</v>
      </c>
      <c r="AD1794" s="22" t="s">
        <v>44</v>
      </c>
      <c r="AE1794" s="16">
        <v>45273</v>
      </c>
      <c r="AF1794" s="34" t="s">
        <v>73</v>
      </c>
      <c r="AG1794" s="24">
        <v>0</v>
      </c>
      <c r="AH1794" s="18">
        <v>0</v>
      </c>
      <c r="AI1794" s="18">
        <v>0</v>
      </c>
      <c r="AJ1794" s="17">
        <v>1375</v>
      </c>
      <c r="AK1794" s="25">
        <v>1375</v>
      </c>
      <c r="AL1794" s="25">
        <v>3419</v>
      </c>
      <c r="AM1794" s="35">
        <v>0</v>
      </c>
      <c r="AN1794" s="19">
        <v>4701125</v>
      </c>
      <c r="AO1794" s="18"/>
      <c r="AP1794" s="15"/>
      <c r="AQ1794" s="43" t="str">
        <f t="shared" si="276"/>
        <v>SI</v>
      </c>
      <c r="AR1794" s="44">
        <f t="shared" si="277"/>
        <v>4701125</v>
      </c>
      <c r="AS1794" s="44">
        <f t="shared" si="278"/>
        <v>4701125</v>
      </c>
      <c r="AT1794" s="44">
        <f t="shared" si="279"/>
        <v>4701125</v>
      </c>
      <c r="AU1794" s="44">
        <f t="shared" si="280"/>
        <v>4701125</v>
      </c>
      <c r="AV1794" s="45" t="b">
        <f t="shared" si="281"/>
        <v>1</v>
      </c>
      <c r="AW1794" s="45" t="b">
        <f t="shared" si="282"/>
        <v>1</v>
      </c>
      <c r="AX1794" s="45"/>
    </row>
    <row r="1795" spans="1:50" s="36" customFormat="1" ht="27.75" customHeight="1" x14ac:dyDescent="0.15">
      <c r="A1795" s="36" t="str">
        <f t="shared" si="275"/>
        <v>IMCOLMEDICA S.A.201152501</v>
      </c>
      <c r="B1795" s="36" t="b">
        <f>+A1795='[1]Anexo 9'!A1795</f>
        <v>1</v>
      </c>
      <c r="C1795" s="18">
        <v>860007078</v>
      </c>
      <c r="D1795" s="18" t="s">
        <v>2854</v>
      </c>
      <c r="E1795" s="15" t="s">
        <v>98</v>
      </c>
      <c r="F1795" s="15" t="s">
        <v>62</v>
      </c>
      <c r="G1795" s="15" t="s">
        <v>3155</v>
      </c>
      <c r="H1795" s="15" t="s">
        <v>3155</v>
      </c>
      <c r="I1795" s="15" t="s">
        <v>3155</v>
      </c>
      <c r="J1795" s="15">
        <v>9</v>
      </c>
      <c r="K1795" s="15" t="s">
        <v>3155</v>
      </c>
      <c r="L1795" s="15">
        <v>201152501</v>
      </c>
      <c r="M1795" s="15" t="s">
        <v>2796</v>
      </c>
      <c r="N1795" s="15" t="s">
        <v>2797</v>
      </c>
      <c r="O1795" s="18" t="s">
        <v>8441</v>
      </c>
      <c r="P1795" s="22" t="s">
        <v>3841</v>
      </c>
      <c r="Q1795" s="15" t="s">
        <v>2799</v>
      </c>
      <c r="R1795" s="18" t="s">
        <v>8554</v>
      </c>
      <c r="S1795" s="22" t="b">
        <f>+R1795=Q1795</f>
        <v>0</v>
      </c>
      <c r="T1795" s="18" t="s">
        <v>8554</v>
      </c>
      <c r="U1795" s="18" t="s">
        <v>8554</v>
      </c>
      <c r="V1795" s="15" t="s">
        <v>2800</v>
      </c>
      <c r="W1795" s="18" t="s">
        <v>2134</v>
      </c>
      <c r="X1795" s="18"/>
      <c r="Y1795" s="15" t="s">
        <v>68</v>
      </c>
      <c r="Z1795" s="18" t="s">
        <v>2134</v>
      </c>
      <c r="AA1795" s="18"/>
      <c r="AB1795" s="18" t="s">
        <v>7715</v>
      </c>
      <c r="AC1795" s="67" t="e">
        <f>+VLOOKUP("*"&amp;L1795&amp;"*",'[2]REGISTROS SANITARIOS'!$D$1466:$E$1529,2,FALSE)</f>
        <v>#N/A</v>
      </c>
      <c r="AD1795" s="22" t="s">
        <v>44</v>
      </c>
      <c r="AE1795" s="16">
        <v>47147</v>
      </c>
      <c r="AF1795" s="34" t="s">
        <v>73</v>
      </c>
      <c r="AG1795" s="24">
        <v>0</v>
      </c>
      <c r="AH1795" s="18">
        <v>0</v>
      </c>
      <c r="AI1795" s="18">
        <v>0</v>
      </c>
      <c r="AJ1795" s="17">
        <v>8250</v>
      </c>
      <c r="AK1795" s="25">
        <v>8250</v>
      </c>
      <c r="AL1795" s="25">
        <v>3875</v>
      </c>
      <c r="AM1795" s="35">
        <v>0</v>
      </c>
      <c r="AN1795" s="19">
        <v>31968750</v>
      </c>
      <c r="AO1795" s="18"/>
      <c r="AP1795" s="15"/>
      <c r="AQ1795" s="43" t="str">
        <f t="shared" si="276"/>
        <v>SI</v>
      </c>
      <c r="AR1795" s="44">
        <f t="shared" si="277"/>
        <v>31968750</v>
      </c>
      <c r="AS1795" s="44">
        <f t="shared" si="278"/>
        <v>31968750</v>
      </c>
      <c r="AT1795" s="44">
        <f t="shared" si="279"/>
        <v>31968750</v>
      </c>
      <c r="AU1795" s="44">
        <f t="shared" si="280"/>
        <v>31968750</v>
      </c>
      <c r="AV1795" s="45" t="b">
        <f t="shared" si="281"/>
        <v>1</v>
      </c>
      <c r="AW1795" s="45" t="b">
        <f t="shared" si="282"/>
        <v>1</v>
      </c>
      <c r="AX1795" s="45"/>
    </row>
    <row r="1796" spans="1:50" s="36" customFormat="1" ht="27.75" customHeight="1" x14ac:dyDescent="0.15">
      <c r="A1796" s="36" t="str">
        <f t="shared" ref="A1796:A1859" si="284">+D1796&amp;L1796</f>
        <v>IMCOLMEDICA S.A.201152607</v>
      </c>
      <c r="B1796" s="36" t="b">
        <f>+A1796='[1]Anexo 9'!A1796</f>
        <v>1</v>
      </c>
      <c r="C1796" s="18">
        <v>860007078</v>
      </c>
      <c r="D1796" s="18" t="s">
        <v>2854</v>
      </c>
      <c r="E1796" s="15" t="s">
        <v>98</v>
      </c>
      <c r="F1796" s="15" t="s">
        <v>62</v>
      </c>
      <c r="G1796" s="15" t="s">
        <v>3155</v>
      </c>
      <c r="H1796" s="15" t="s">
        <v>3155</v>
      </c>
      <c r="I1796" s="15" t="s">
        <v>3155</v>
      </c>
      <c r="J1796" s="15">
        <v>8</v>
      </c>
      <c r="K1796" s="15" t="s">
        <v>3155</v>
      </c>
      <c r="L1796" s="15">
        <v>201152607</v>
      </c>
      <c r="M1796" s="15" t="s">
        <v>495</v>
      </c>
      <c r="N1796" s="15" t="s">
        <v>406</v>
      </c>
      <c r="O1796" s="18" t="s">
        <v>8442</v>
      </c>
      <c r="P1796" s="22" t="s">
        <v>73</v>
      </c>
      <c r="Q1796" s="15" t="s">
        <v>439</v>
      </c>
      <c r="R1796" s="18" t="s">
        <v>3073</v>
      </c>
      <c r="S1796" s="22" t="b">
        <f>+R1796=Q1796</f>
        <v>0</v>
      </c>
      <c r="T1796" s="18" t="s">
        <v>3073</v>
      </c>
      <c r="U1796" s="18" t="s">
        <v>3073</v>
      </c>
      <c r="V1796" s="15" t="s">
        <v>497</v>
      </c>
      <c r="W1796" s="18" t="s">
        <v>2787</v>
      </c>
      <c r="X1796" s="18"/>
      <c r="Y1796" s="15" t="s">
        <v>68</v>
      </c>
      <c r="Z1796" s="18" t="s">
        <v>2787</v>
      </c>
      <c r="AA1796" s="18"/>
      <c r="AB1796" s="18" t="s">
        <v>367</v>
      </c>
      <c r="AC1796" s="67" t="e">
        <f>+VLOOKUP("*"&amp;L1796&amp;"*",'[2]REGISTROS SANITARIOS'!$D$1466:$E$1529,2,FALSE)</f>
        <v>#N/A</v>
      </c>
      <c r="AD1796" s="22" t="s">
        <v>44</v>
      </c>
      <c r="AE1796" s="16">
        <v>44561</v>
      </c>
      <c r="AF1796" s="34" t="s">
        <v>73</v>
      </c>
      <c r="AG1796" s="24">
        <v>0</v>
      </c>
      <c r="AH1796" s="18">
        <v>0</v>
      </c>
      <c r="AI1796" s="18">
        <v>0</v>
      </c>
      <c r="AJ1796" s="17">
        <v>687.5</v>
      </c>
      <c r="AK1796" s="25">
        <v>687.5</v>
      </c>
      <c r="AL1796" s="25">
        <v>5721.4000000000005</v>
      </c>
      <c r="AM1796" s="35">
        <v>0.19</v>
      </c>
      <c r="AN1796" s="19">
        <v>4680820.375</v>
      </c>
      <c r="AO1796" s="18"/>
      <c r="AP1796" s="15"/>
      <c r="AQ1796" s="43" t="str">
        <f t="shared" ref="AQ1796:AQ1859" si="285">+IF(AK1796="","NO INDICA",IF(AJ1796=AK1796,"SI",IF(AK1796&gt;AJ1796,"MAYOR",IF(AK1796&lt;AJ1796,"MENOR"))))</f>
        <v>SI</v>
      </c>
      <c r="AR1796" s="44">
        <f t="shared" ref="AR1796:AR1859" si="286">+AJ1796*(AL1796*(1+AM1796))</f>
        <v>4680820.375</v>
      </c>
      <c r="AS1796" s="44">
        <f t="shared" ref="AS1796:AS1859" si="287">+AJ1796*AL1796</f>
        <v>3933462.5000000005</v>
      </c>
      <c r="AT1796" s="44">
        <f t="shared" ref="AT1796:AT1859" si="288">+AL1796*AK1796</f>
        <v>3933462.5000000005</v>
      </c>
      <c r="AU1796" s="44">
        <f t="shared" ref="AU1796:AU1859" si="289">+AK1796*(AL1796*(1+AM1796))</f>
        <v>4680820.375</v>
      </c>
      <c r="AV1796" s="45" t="b">
        <f t="shared" ref="AV1796:AV1859" si="290">+IFERROR(AU1796=AN1796,"FALSO")</f>
        <v>1</v>
      </c>
      <c r="AW1796" s="45" t="b">
        <f t="shared" ref="AW1796:AW1859" si="291">+AS1796=AN1796</f>
        <v>0</v>
      </c>
      <c r="AX1796" s="45"/>
    </row>
    <row r="1797" spans="1:50" s="36" customFormat="1" ht="27.75" customHeight="1" x14ac:dyDescent="0.15">
      <c r="A1797" s="36" t="str">
        <f t="shared" si="284"/>
        <v>IMCOLMEDICA S.A.201153207</v>
      </c>
      <c r="B1797" s="36" t="b">
        <f>+A1797='[1]Anexo 9'!A1797</f>
        <v>1</v>
      </c>
      <c r="C1797" s="18">
        <v>860007078</v>
      </c>
      <c r="D1797" s="18" t="s">
        <v>2854</v>
      </c>
      <c r="E1797" s="15" t="s">
        <v>98</v>
      </c>
      <c r="F1797" s="15" t="s">
        <v>62</v>
      </c>
      <c r="G1797" s="15" t="s">
        <v>3155</v>
      </c>
      <c r="H1797" s="15" t="s">
        <v>3155</v>
      </c>
      <c r="I1797" s="15" t="s">
        <v>3155</v>
      </c>
      <c r="J1797" s="15">
        <v>9</v>
      </c>
      <c r="K1797" s="15" t="s">
        <v>3155</v>
      </c>
      <c r="L1797" s="15">
        <v>201153207</v>
      </c>
      <c r="M1797" s="15" t="s">
        <v>498</v>
      </c>
      <c r="N1797" s="15" t="s">
        <v>499</v>
      </c>
      <c r="O1797" s="18" t="s">
        <v>8443</v>
      </c>
      <c r="P1797" s="22" t="s">
        <v>73</v>
      </c>
      <c r="Q1797" s="15" t="s">
        <v>501</v>
      </c>
      <c r="R1797" s="18" t="s">
        <v>8555</v>
      </c>
      <c r="S1797" s="22" t="b">
        <f>+R1797=Q1797</f>
        <v>0</v>
      </c>
      <c r="T1797" s="18" t="s">
        <v>8555</v>
      </c>
      <c r="U1797" s="18" t="s">
        <v>8555</v>
      </c>
      <c r="V1797" s="15" t="s">
        <v>504</v>
      </c>
      <c r="W1797" s="18" t="s">
        <v>2134</v>
      </c>
      <c r="X1797" s="18"/>
      <c r="Y1797" s="15" t="s">
        <v>68</v>
      </c>
      <c r="Z1797" s="18" t="s">
        <v>2134</v>
      </c>
      <c r="AA1797" s="18"/>
      <c r="AB1797" s="18" t="s">
        <v>7629</v>
      </c>
      <c r="AC1797" s="67" t="e">
        <f>+VLOOKUP("*"&amp;L1797&amp;"*",'[2]REGISTROS SANITARIOS'!$D$1466:$E$1529,2,FALSE)</f>
        <v>#N/A</v>
      </c>
      <c r="AD1797" s="22" t="s">
        <v>44</v>
      </c>
      <c r="AE1797" s="16">
        <v>47147</v>
      </c>
      <c r="AF1797" s="34" t="s">
        <v>73</v>
      </c>
      <c r="AG1797" s="24">
        <v>0</v>
      </c>
      <c r="AH1797" s="18">
        <v>0</v>
      </c>
      <c r="AI1797" s="18">
        <v>0</v>
      </c>
      <c r="AJ1797" s="17">
        <v>2200</v>
      </c>
      <c r="AK1797" s="25">
        <v>2200</v>
      </c>
      <c r="AL1797" s="25">
        <v>13043</v>
      </c>
      <c r="AM1797" s="35">
        <v>0</v>
      </c>
      <c r="AN1797" s="19">
        <v>28694600</v>
      </c>
      <c r="AO1797" s="18"/>
      <c r="AP1797" s="15"/>
      <c r="AQ1797" s="43" t="str">
        <f t="shared" si="285"/>
        <v>SI</v>
      </c>
      <c r="AR1797" s="44">
        <f t="shared" si="286"/>
        <v>28694600</v>
      </c>
      <c r="AS1797" s="44">
        <f t="shared" si="287"/>
        <v>28694600</v>
      </c>
      <c r="AT1797" s="44">
        <f t="shared" si="288"/>
        <v>28694600</v>
      </c>
      <c r="AU1797" s="44">
        <f t="shared" si="289"/>
        <v>28694600</v>
      </c>
      <c r="AV1797" s="45" t="b">
        <f t="shared" si="290"/>
        <v>1</v>
      </c>
      <c r="AW1797" s="45" t="b">
        <f t="shared" si="291"/>
        <v>1</v>
      </c>
      <c r="AX1797" s="45"/>
    </row>
    <row r="1798" spans="1:50" s="36" customFormat="1" ht="27.75" customHeight="1" x14ac:dyDescent="0.15">
      <c r="A1798" s="36" t="str">
        <f t="shared" si="284"/>
        <v>IMCOLMEDICA S.A.201153502</v>
      </c>
      <c r="B1798" s="36" t="b">
        <f>+A1798='[1]Anexo 9'!A1798</f>
        <v>1</v>
      </c>
      <c r="C1798" s="18">
        <v>860007078</v>
      </c>
      <c r="D1798" s="18" t="s">
        <v>2854</v>
      </c>
      <c r="E1798" s="15" t="s">
        <v>98</v>
      </c>
      <c r="F1798" s="15" t="s">
        <v>62</v>
      </c>
      <c r="G1798" s="15" t="s">
        <v>3155</v>
      </c>
      <c r="H1798" s="15" t="s">
        <v>3155</v>
      </c>
      <c r="I1798" s="15" t="s">
        <v>3155</v>
      </c>
      <c r="J1798" s="15">
        <v>7</v>
      </c>
      <c r="K1798" s="15" t="s">
        <v>3155</v>
      </c>
      <c r="L1798" s="15">
        <v>201153502</v>
      </c>
      <c r="M1798" s="15" t="s">
        <v>508</v>
      </c>
      <c r="N1798" s="15" t="s">
        <v>247</v>
      </c>
      <c r="O1798" s="18" t="s">
        <v>8444</v>
      </c>
      <c r="P1798" s="22" t="s">
        <v>3841</v>
      </c>
      <c r="Q1798" s="15" t="s">
        <v>248</v>
      </c>
      <c r="R1798" s="18" t="s">
        <v>2858</v>
      </c>
      <c r="S1798" s="22" t="s">
        <v>73</v>
      </c>
      <c r="T1798" s="18" t="s">
        <v>2858</v>
      </c>
      <c r="U1798" s="18" t="s">
        <v>2858</v>
      </c>
      <c r="V1798" s="15" t="s">
        <v>510</v>
      </c>
      <c r="W1798" s="18" t="s">
        <v>511</v>
      </c>
      <c r="X1798" s="18"/>
      <c r="Y1798" s="15" t="s">
        <v>68</v>
      </c>
      <c r="Z1798" s="18" t="s">
        <v>511</v>
      </c>
      <c r="AA1798" s="18"/>
      <c r="AB1798" s="18">
        <v>0</v>
      </c>
      <c r="AC1798" s="67" t="e">
        <f>+VLOOKUP("*"&amp;L1798&amp;"*",'[2]REGISTROS SANITARIOS'!$D$1466:$E$1529,2,FALSE)</f>
        <v>#N/A</v>
      </c>
      <c r="AD1798" s="22" t="s">
        <v>44</v>
      </c>
      <c r="AE1798" s="16">
        <v>44561</v>
      </c>
      <c r="AF1798" s="34" t="s">
        <v>73</v>
      </c>
      <c r="AG1798" s="24">
        <v>0</v>
      </c>
      <c r="AH1798" s="18">
        <v>0</v>
      </c>
      <c r="AI1798" s="18">
        <v>0</v>
      </c>
      <c r="AJ1798" s="17">
        <v>2310</v>
      </c>
      <c r="AK1798" s="25">
        <v>2310</v>
      </c>
      <c r="AL1798" s="25">
        <v>49.04</v>
      </c>
      <c r="AM1798" s="35">
        <v>0.19</v>
      </c>
      <c r="AN1798" s="19">
        <v>134806.05600000001</v>
      </c>
      <c r="AO1798" s="18"/>
      <c r="AP1798" s="15"/>
      <c r="AQ1798" s="43" t="str">
        <f t="shared" si="285"/>
        <v>SI</v>
      </c>
      <c r="AR1798" s="44">
        <f t="shared" si="286"/>
        <v>134806.05599999998</v>
      </c>
      <c r="AS1798" s="44">
        <f t="shared" si="287"/>
        <v>113282.4</v>
      </c>
      <c r="AT1798" s="44">
        <f t="shared" si="288"/>
        <v>113282.4</v>
      </c>
      <c r="AU1798" s="44">
        <f t="shared" si="289"/>
        <v>134806.05599999998</v>
      </c>
      <c r="AV1798" s="45" t="b">
        <f t="shared" si="290"/>
        <v>1</v>
      </c>
      <c r="AW1798" s="45" t="b">
        <f t="shared" si="291"/>
        <v>0</v>
      </c>
      <c r="AX1798" s="45"/>
    </row>
    <row r="1799" spans="1:50" s="36" customFormat="1" ht="27.75" customHeight="1" x14ac:dyDescent="0.15">
      <c r="A1799" s="36" t="str">
        <f t="shared" si="284"/>
        <v>IMCOLMEDICA S.A.201154111</v>
      </c>
      <c r="B1799" s="36" t="b">
        <f>+A1799='[1]Anexo 9'!A1799</f>
        <v>1</v>
      </c>
      <c r="C1799" s="18">
        <v>860007078</v>
      </c>
      <c r="D1799" s="18" t="s">
        <v>2854</v>
      </c>
      <c r="E1799" s="15" t="s">
        <v>98</v>
      </c>
      <c r="F1799" s="15" t="s">
        <v>62</v>
      </c>
      <c r="G1799" s="15" t="s">
        <v>3155</v>
      </c>
      <c r="H1799" s="15" t="s">
        <v>3155</v>
      </c>
      <c r="I1799" s="15" t="s">
        <v>3155</v>
      </c>
      <c r="J1799" s="15">
        <v>4</v>
      </c>
      <c r="K1799" s="15" t="s">
        <v>3155</v>
      </c>
      <c r="L1799" s="15">
        <v>201154111</v>
      </c>
      <c r="M1799" s="15" t="s">
        <v>520</v>
      </c>
      <c r="N1799" s="15" t="s">
        <v>521</v>
      </c>
      <c r="O1799" s="18" t="s">
        <v>8445</v>
      </c>
      <c r="P1799" s="22" t="s">
        <v>3841</v>
      </c>
      <c r="Q1799" s="15" t="s">
        <v>522</v>
      </c>
      <c r="R1799" s="18" t="s">
        <v>103</v>
      </c>
      <c r="S1799" s="22" t="b">
        <f>+R1799=Q1799</f>
        <v>0</v>
      </c>
      <c r="T1799" s="18" t="s">
        <v>103</v>
      </c>
      <c r="U1799" s="18" t="s">
        <v>103</v>
      </c>
      <c r="V1799" s="15" t="s">
        <v>6088</v>
      </c>
      <c r="W1799" s="18" t="s">
        <v>523</v>
      </c>
      <c r="X1799" s="18"/>
      <c r="Y1799" s="15" t="s">
        <v>73</v>
      </c>
      <c r="Z1799" s="18" t="s">
        <v>523</v>
      </c>
      <c r="AA1799" s="18"/>
      <c r="AB1799" s="18" t="s">
        <v>8671</v>
      </c>
      <c r="AC1799" s="67" t="e">
        <f>+VLOOKUP("*"&amp;L1799&amp;"*",'[2]REGISTROS SANITARIOS'!$D$1466:$E$1529,2,FALSE)</f>
        <v>#N/A</v>
      </c>
      <c r="AD1799" s="22" t="s">
        <v>44</v>
      </c>
      <c r="AE1799" s="16">
        <v>46641</v>
      </c>
      <c r="AF1799" s="34" t="s">
        <v>73</v>
      </c>
      <c r="AG1799" s="24">
        <v>0</v>
      </c>
      <c r="AH1799" s="18">
        <v>0</v>
      </c>
      <c r="AI1799" s="18">
        <v>0</v>
      </c>
      <c r="AJ1799" s="17">
        <v>2.75</v>
      </c>
      <c r="AK1799" s="25">
        <v>2.75</v>
      </c>
      <c r="AL1799" s="25">
        <v>295062</v>
      </c>
      <c r="AM1799" s="35">
        <v>0.19</v>
      </c>
      <c r="AN1799" s="19">
        <v>965590.39500000002</v>
      </c>
      <c r="AO1799" s="18"/>
      <c r="AP1799" s="15"/>
      <c r="AQ1799" s="43" t="str">
        <f t="shared" si="285"/>
        <v>SI</v>
      </c>
      <c r="AR1799" s="44">
        <f t="shared" si="286"/>
        <v>965590.3949999999</v>
      </c>
      <c r="AS1799" s="44">
        <f t="shared" si="287"/>
        <v>811420.5</v>
      </c>
      <c r="AT1799" s="44">
        <f t="shared" si="288"/>
        <v>811420.5</v>
      </c>
      <c r="AU1799" s="44">
        <f t="shared" si="289"/>
        <v>965590.3949999999</v>
      </c>
      <c r="AV1799" s="45" t="b">
        <f t="shared" si="290"/>
        <v>1</v>
      </c>
      <c r="AW1799" s="45" t="b">
        <f t="shared" si="291"/>
        <v>0</v>
      </c>
      <c r="AX1799" s="45"/>
    </row>
    <row r="1800" spans="1:50" s="36" customFormat="1" ht="27.75" customHeight="1" x14ac:dyDescent="0.15">
      <c r="A1800" s="36" t="str">
        <f t="shared" si="284"/>
        <v>IMCOLMEDICA S.A.201155506</v>
      </c>
      <c r="B1800" s="36" t="b">
        <f>+A1800='[1]Anexo 9'!A1800</f>
        <v>1</v>
      </c>
      <c r="C1800" s="18">
        <v>860007078</v>
      </c>
      <c r="D1800" s="18" t="s">
        <v>2854</v>
      </c>
      <c r="E1800" s="15" t="s">
        <v>98</v>
      </c>
      <c r="F1800" s="15" t="s">
        <v>220</v>
      </c>
      <c r="G1800" s="15">
        <f>+VLOOKUP(F1800,[3]Sheet1!$E$3:$G$74,3,FALSE)</f>
        <v>2</v>
      </c>
      <c r="H1800" s="15">
        <f>+VLOOKUP(D1800&amp;F1800,'TD para paquetes'!$E$3:$I$441,5,FALSE)</f>
        <v>1</v>
      </c>
      <c r="I1800" s="15" t="s">
        <v>44</v>
      </c>
      <c r="J1800" s="15">
        <v>6</v>
      </c>
      <c r="K1800" s="15">
        <v>4</v>
      </c>
      <c r="L1800" s="15">
        <v>201155506</v>
      </c>
      <c r="M1800" s="15" t="s">
        <v>221</v>
      </c>
      <c r="N1800" s="15" t="s">
        <v>222</v>
      </c>
      <c r="O1800" s="18" t="s">
        <v>8446</v>
      </c>
      <c r="P1800" s="22" t="s">
        <v>3841</v>
      </c>
      <c r="Q1800" s="15" t="s">
        <v>224</v>
      </c>
      <c r="R1800" s="18" t="s">
        <v>3816</v>
      </c>
      <c r="S1800" s="22" t="b">
        <f>+R1800=Q1800</f>
        <v>0</v>
      </c>
      <c r="T1800" s="18" t="s">
        <v>3816</v>
      </c>
      <c r="U1800" s="18" t="s">
        <v>3816</v>
      </c>
      <c r="V1800" s="15" t="s">
        <v>6093</v>
      </c>
      <c r="W1800" s="18" t="s">
        <v>1230</v>
      </c>
      <c r="X1800" s="18"/>
      <c r="Y1800" s="15" t="s">
        <v>73</v>
      </c>
      <c r="Z1800" s="18" t="s">
        <v>1230</v>
      </c>
      <c r="AA1800" s="18"/>
      <c r="AB1800" s="18">
        <v>0</v>
      </c>
      <c r="AC1800" s="67" t="e">
        <f>+VLOOKUP("*"&amp;L1800&amp;"*",'[2]REGISTROS SANITARIOS'!$D$1466:$E$1529,2,FALSE)</f>
        <v>#N/A</v>
      </c>
      <c r="AD1800" s="22" t="s">
        <v>44</v>
      </c>
      <c r="AE1800" s="16">
        <v>44561</v>
      </c>
      <c r="AF1800" s="34" t="s">
        <v>73</v>
      </c>
      <c r="AG1800" s="24">
        <v>0</v>
      </c>
      <c r="AH1800" s="18">
        <v>0</v>
      </c>
      <c r="AI1800" s="18">
        <v>0</v>
      </c>
      <c r="AJ1800" s="17">
        <v>165</v>
      </c>
      <c r="AK1800" s="25">
        <v>165</v>
      </c>
      <c r="AL1800" s="25">
        <v>85139</v>
      </c>
      <c r="AM1800" s="35">
        <v>0</v>
      </c>
      <c r="AN1800" s="19">
        <v>14047935</v>
      </c>
      <c r="AO1800" s="18"/>
      <c r="AP1800" s="15"/>
      <c r="AQ1800" s="43" t="str">
        <f t="shared" si="285"/>
        <v>SI</v>
      </c>
      <c r="AR1800" s="44">
        <f t="shared" si="286"/>
        <v>14047935</v>
      </c>
      <c r="AS1800" s="44">
        <f t="shared" si="287"/>
        <v>14047935</v>
      </c>
      <c r="AT1800" s="44">
        <f t="shared" si="288"/>
        <v>14047935</v>
      </c>
      <c r="AU1800" s="44">
        <f t="shared" si="289"/>
        <v>14047935</v>
      </c>
      <c r="AV1800" s="45" t="b">
        <f t="shared" si="290"/>
        <v>1</v>
      </c>
      <c r="AW1800" s="45" t="b">
        <f t="shared" si="291"/>
        <v>1</v>
      </c>
      <c r="AX1800" s="45"/>
    </row>
    <row r="1801" spans="1:50" s="36" customFormat="1" ht="27.75" customHeight="1" x14ac:dyDescent="0.15">
      <c r="A1801" s="36" t="str">
        <f t="shared" si="284"/>
        <v>IMCOLMEDICA S.A.201157610</v>
      </c>
      <c r="B1801" s="36" t="b">
        <f>+A1801='[1]Anexo 9'!A1801</f>
        <v>1</v>
      </c>
      <c r="C1801" s="18">
        <v>860007078</v>
      </c>
      <c r="D1801" s="18" t="s">
        <v>2854</v>
      </c>
      <c r="E1801" s="15" t="s">
        <v>98</v>
      </c>
      <c r="F1801" s="15" t="s">
        <v>62</v>
      </c>
      <c r="G1801" s="15" t="s">
        <v>3155</v>
      </c>
      <c r="H1801" s="15" t="s">
        <v>3155</v>
      </c>
      <c r="I1801" s="15" t="s">
        <v>3155</v>
      </c>
      <c r="J1801" s="15">
        <v>6</v>
      </c>
      <c r="K1801" s="15" t="s">
        <v>3155</v>
      </c>
      <c r="L1801" s="15">
        <v>201157610</v>
      </c>
      <c r="M1801" s="15" t="s">
        <v>568</v>
      </c>
      <c r="N1801" s="15" t="s">
        <v>406</v>
      </c>
      <c r="O1801" s="18" t="s">
        <v>8447</v>
      </c>
      <c r="P1801" s="22" t="s">
        <v>3841</v>
      </c>
      <c r="Q1801" s="15" t="s">
        <v>570</v>
      </c>
      <c r="R1801" s="18" t="s">
        <v>8556</v>
      </c>
      <c r="S1801" s="22" t="b">
        <f>+R1801=Q1801</f>
        <v>0</v>
      </c>
      <c r="T1801" s="18" t="s">
        <v>8556</v>
      </c>
      <c r="U1801" s="18" t="s">
        <v>8556</v>
      </c>
      <c r="V1801" s="15" t="s">
        <v>572</v>
      </c>
      <c r="W1801" s="18" t="s">
        <v>2787</v>
      </c>
      <c r="X1801" s="18"/>
      <c r="Y1801" s="15" t="s">
        <v>73</v>
      </c>
      <c r="Z1801" s="18" t="s">
        <v>2787</v>
      </c>
      <c r="AA1801" s="18"/>
      <c r="AB1801" s="18">
        <v>0</v>
      </c>
      <c r="AC1801" s="67" t="e">
        <f>+VLOOKUP("*"&amp;L1801&amp;"*",'[2]REGISTROS SANITARIOS'!$D$1466:$E$1529,2,FALSE)</f>
        <v>#N/A</v>
      </c>
      <c r="AD1801" s="22" t="s">
        <v>44</v>
      </c>
      <c r="AE1801" s="16">
        <v>44561</v>
      </c>
      <c r="AF1801" s="34" t="s">
        <v>73</v>
      </c>
      <c r="AG1801" s="24">
        <v>0</v>
      </c>
      <c r="AH1801" s="18">
        <v>0</v>
      </c>
      <c r="AI1801" s="18">
        <v>0</v>
      </c>
      <c r="AJ1801" s="17">
        <v>49.5</v>
      </c>
      <c r="AK1801" s="25">
        <v>49.5</v>
      </c>
      <c r="AL1801" s="25">
        <v>9438.5</v>
      </c>
      <c r="AM1801" s="35">
        <v>0.19</v>
      </c>
      <c r="AN1801" s="19">
        <v>555974.84249999991</v>
      </c>
      <c r="AO1801" s="18"/>
      <c r="AP1801" s="15"/>
      <c r="AQ1801" s="43" t="str">
        <f t="shared" si="285"/>
        <v>SI</v>
      </c>
      <c r="AR1801" s="44">
        <f t="shared" si="286"/>
        <v>555974.84249999991</v>
      </c>
      <c r="AS1801" s="44">
        <f t="shared" si="287"/>
        <v>467205.75</v>
      </c>
      <c r="AT1801" s="44">
        <f t="shared" si="288"/>
        <v>467205.75</v>
      </c>
      <c r="AU1801" s="44">
        <f t="shared" si="289"/>
        <v>555974.84249999991</v>
      </c>
      <c r="AV1801" s="45" t="b">
        <f t="shared" si="290"/>
        <v>1</v>
      </c>
      <c r="AW1801" s="45" t="b">
        <f t="shared" si="291"/>
        <v>0</v>
      </c>
      <c r="AX1801" s="45"/>
    </row>
    <row r="1802" spans="1:50" s="36" customFormat="1" ht="27.75" customHeight="1" x14ac:dyDescent="0.15">
      <c r="A1802" s="36" t="str">
        <f t="shared" si="284"/>
        <v>IMCOLMEDICA S.A.201161809</v>
      </c>
      <c r="B1802" s="36" t="b">
        <f>+A1802='[1]Anexo 9'!A1802</f>
        <v>1</v>
      </c>
      <c r="C1802" s="18">
        <v>860007078</v>
      </c>
      <c r="D1802" s="18" t="s">
        <v>2854</v>
      </c>
      <c r="E1802" s="15" t="s">
        <v>98</v>
      </c>
      <c r="F1802" s="15" t="s">
        <v>62</v>
      </c>
      <c r="G1802" s="15" t="s">
        <v>3155</v>
      </c>
      <c r="H1802" s="15" t="s">
        <v>3155</v>
      </c>
      <c r="I1802" s="15" t="s">
        <v>3155</v>
      </c>
      <c r="J1802" s="15">
        <v>5</v>
      </c>
      <c r="K1802" s="15" t="s">
        <v>3155</v>
      </c>
      <c r="L1802" s="15">
        <v>201161809</v>
      </c>
      <c r="M1802" s="15" t="s">
        <v>592</v>
      </c>
      <c r="N1802" s="15" t="s">
        <v>101</v>
      </c>
      <c r="O1802" s="18" t="s">
        <v>8448</v>
      </c>
      <c r="P1802" s="22" t="s">
        <v>3841</v>
      </c>
      <c r="Q1802" s="15" t="s">
        <v>101</v>
      </c>
      <c r="R1802" s="18" t="s">
        <v>103</v>
      </c>
      <c r="S1802" s="22" t="s">
        <v>73</v>
      </c>
      <c r="T1802" s="18" t="s">
        <v>103</v>
      </c>
      <c r="U1802" s="18" t="s">
        <v>103</v>
      </c>
      <c r="V1802" s="15" t="s">
        <v>6100</v>
      </c>
      <c r="W1802" s="18" t="s">
        <v>595</v>
      </c>
      <c r="X1802" s="18"/>
      <c r="Y1802" s="15" t="s">
        <v>73</v>
      </c>
      <c r="Z1802" s="18" t="s">
        <v>595</v>
      </c>
      <c r="AA1802" s="18"/>
      <c r="AB1802" s="18">
        <v>0</v>
      </c>
      <c r="AC1802" s="67" t="e">
        <f>+VLOOKUP("*"&amp;L1802&amp;"*",'[2]REGISTROS SANITARIOS'!$D$1466:$E$1529,2,FALSE)</f>
        <v>#N/A</v>
      </c>
      <c r="AD1802" s="22" t="s">
        <v>44</v>
      </c>
      <c r="AE1802" s="16">
        <v>44561</v>
      </c>
      <c r="AF1802" s="34" t="s">
        <v>73</v>
      </c>
      <c r="AG1802" s="24">
        <v>0</v>
      </c>
      <c r="AH1802" s="18">
        <v>0</v>
      </c>
      <c r="AI1802" s="18">
        <v>0</v>
      </c>
      <c r="AJ1802" s="17">
        <v>341</v>
      </c>
      <c r="AK1802" s="25">
        <v>341</v>
      </c>
      <c r="AL1802" s="25">
        <v>39300</v>
      </c>
      <c r="AM1802" s="35">
        <v>0.19</v>
      </c>
      <c r="AN1802" s="19">
        <v>15947546.999999998</v>
      </c>
      <c r="AO1802" s="18"/>
      <c r="AP1802" s="15"/>
      <c r="AQ1802" s="43" t="str">
        <f t="shared" si="285"/>
        <v>SI</v>
      </c>
      <c r="AR1802" s="44">
        <f t="shared" si="286"/>
        <v>15947547</v>
      </c>
      <c r="AS1802" s="44">
        <f t="shared" si="287"/>
        <v>13401300</v>
      </c>
      <c r="AT1802" s="44">
        <f t="shared" si="288"/>
        <v>13401300</v>
      </c>
      <c r="AU1802" s="44">
        <f t="shared" si="289"/>
        <v>15947547</v>
      </c>
      <c r="AV1802" s="45" t="b">
        <f t="shared" si="290"/>
        <v>1</v>
      </c>
      <c r="AW1802" s="45" t="b">
        <f t="shared" si="291"/>
        <v>0</v>
      </c>
      <c r="AX1802" s="45"/>
    </row>
    <row r="1803" spans="1:50" s="36" customFormat="1" ht="27.75" customHeight="1" x14ac:dyDescent="0.15">
      <c r="A1803" s="36" t="str">
        <f t="shared" si="284"/>
        <v>IMCOLMEDICA S.A.206010910</v>
      </c>
      <c r="B1803" s="36" t="b">
        <f>+A1803='[1]Anexo 9'!A1803</f>
        <v>1</v>
      </c>
      <c r="C1803" s="18">
        <v>860007078</v>
      </c>
      <c r="D1803" s="18" t="s">
        <v>2854</v>
      </c>
      <c r="E1803" s="15" t="s">
        <v>98</v>
      </c>
      <c r="F1803" s="15" t="s">
        <v>292</v>
      </c>
      <c r="G1803" s="15">
        <f>+VLOOKUP(F1803,[3]Sheet1!$E$3:$G$74,3,FALSE)</f>
        <v>2</v>
      </c>
      <c r="H1803" s="15">
        <f>+VLOOKUP(D1803&amp;F1803,'TD para paquetes'!$E$3:$I$441,5,FALSE)</f>
        <v>1</v>
      </c>
      <c r="I1803" s="15" t="s">
        <v>44</v>
      </c>
      <c r="J1803" s="15">
        <v>6</v>
      </c>
      <c r="K1803" s="15">
        <v>5</v>
      </c>
      <c r="L1803" s="15">
        <v>206010910</v>
      </c>
      <c r="M1803" s="15" t="s">
        <v>300</v>
      </c>
      <c r="N1803" s="15" t="s">
        <v>101</v>
      </c>
      <c r="O1803" s="18" t="s">
        <v>8449</v>
      </c>
      <c r="P1803" s="22" t="s">
        <v>3841</v>
      </c>
      <c r="Q1803" s="15" t="s">
        <v>101</v>
      </c>
      <c r="R1803" s="18" t="s">
        <v>103</v>
      </c>
      <c r="S1803" s="22" t="s">
        <v>73</v>
      </c>
      <c r="T1803" s="18" t="s">
        <v>103</v>
      </c>
      <c r="U1803" s="18" t="s">
        <v>103</v>
      </c>
      <c r="V1803" s="15" t="s">
        <v>295</v>
      </c>
      <c r="W1803" s="18" t="s">
        <v>296</v>
      </c>
      <c r="X1803" s="18"/>
      <c r="Y1803" s="15" t="s">
        <v>68</v>
      </c>
      <c r="Z1803" s="18" t="s">
        <v>296</v>
      </c>
      <c r="AA1803" s="18"/>
      <c r="AB1803" s="18" t="s">
        <v>299</v>
      </c>
      <c r="AC1803" s="67" t="e">
        <f>+VLOOKUP("*"&amp;L1803&amp;"*",'[2]REGISTROS SANITARIOS'!$D$1466:$E$1529,2,FALSE)</f>
        <v>#N/A</v>
      </c>
      <c r="AD1803" s="22" t="s">
        <v>44</v>
      </c>
      <c r="AE1803" s="16">
        <v>47304</v>
      </c>
      <c r="AF1803" s="34" t="s">
        <v>73</v>
      </c>
      <c r="AG1803" s="24">
        <v>0</v>
      </c>
      <c r="AH1803" s="18">
        <v>0</v>
      </c>
      <c r="AI1803" s="18">
        <v>0</v>
      </c>
      <c r="AJ1803" s="17">
        <v>121</v>
      </c>
      <c r="AK1803" s="25">
        <v>121</v>
      </c>
      <c r="AL1803" s="25">
        <v>17980</v>
      </c>
      <c r="AM1803" s="35">
        <v>0</v>
      </c>
      <c r="AN1803" s="19">
        <v>2175580</v>
      </c>
      <c r="AO1803" s="18"/>
      <c r="AP1803" s="15"/>
      <c r="AQ1803" s="43" t="str">
        <f t="shared" si="285"/>
        <v>SI</v>
      </c>
      <c r="AR1803" s="44">
        <f t="shared" si="286"/>
        <v>2175580</v>
      </c>
      <c r="AS1803" s="44">
        <f t="shared" si="287"/>
        <v>2175580</v>
      </c>
      <c r="AT1803" s="44">
        <f t="shared" si="288"/>
        <v>2175580</v>
      </c>
      <c r="AU1803" s="44">
        <f t="shared" si="289"/>
        <v>2175580</v>
      </c>
      <c r="AV1803" s="45" t="b">
        <f t="shared" si="290"/>
        <v>1</v>
      </c>
      <c r="AW1803" s="45" t="b">
        <f t="shared" si="291"/>
        <v>1</v>
      </c>
      <c r="AX1803" s="45"/>
    </row>
    <row r="1804" spans="1:50" s="36" customFormat="1" ht="27.75" customHeight="1" x14ac:dyDescent="0.15">
      <c r="A1804" s="36" t="str">
        <f t="shared" si="284"/>
        <v>IMCOLMEDICA S.A.206012820</v>
      </c>
      <c r="B1804" s="36" t="b">
        <f>+A1804='[1]Anexo 9'!A1804</f>
        <v>1</v>
      </c>
      <c r="C1804" s="18">
        <v>860007078</v>
      </c>
      <c r="D1804" s="18" t="s">
        <v>2854</v>
      </c>
      <c r="E1804" s="15" t="s">
        <v>98</v>
      </c>
      <c r="F1804" s="15" t="s">
        <v>639</v>
      </c>
      <c r="G1804" s="15">
        <f>+VLOOKUP(F1804,[3]Sheet1!$E$3:$G$74,3,FALSE)</f>
        <v>3</v>
      </c>
      <c r="H1804" s="15">
        <f>+VLOOKUP(D1804&amp;F1804,'TD para paquetes'!$E$3:$I$441,5,FALSE)</f>
        <v>3</v>
      </c>
      <c r="I1804" s="15" t="s">
        <v>1025</v>
      </c>
      <c r="J1804" s="15">
        <v>3</v>
      </c>
      <c r="K1804" s="15">
        <v>3</v>
      </c>
      <c r="L1804" s="15">
        <v>206012820</v>
      </c>
      <c r="M1804" s="15" t="s">
        <v>640</v>
      </c>
      <c r="N1804" s="15" t="s">
        <v>101</v>
      </c>
      <c r="O1804" s="18" t="s">
        <v>8450</v>
      </c>
      <c r="P1804" s="22" t="s">
        <v>3841</v>
      </c>
      <c r="Q1804" s="15" t="s">
        <v>101</v>
      </c>
      <c r="R1804" s="18" t="s">
        <v>103</v>
      </c>
      <c r="S1804" s="22" t="s">
        <v>73</v>
      </c>
      <c r="T1804" s="18" t="s">
        <v>103</v>
      </c>
      <c r="U1804" s="18" t="s">
        <v>103</v>
      </c>
      <c r="V1804" s="15"/>
      <c r="W1804" s="18" t="s">
        <v>642</v>
      </c>
      <c r="X1804" s="18" t="s">
        <v>8777</v>
      </c>
      <c r="Y1804" s="15" t="s">
        <v>73</v>
      </c>
      <c r="Z1804" s="18" t="s">
        <v>642</v>
      </c>
      <c r="AA1804" s="18"/>
      <c r="AB1804" s="18" t="s">
        <v>644</v>
      </c>
      <c r="AC1804" s="67" t="e">
        <f>+VLOOKUP("*"&amp;L1804&amp;"*",'[2]REGISTROS SANITARIOS'!$D$1466:$E$1529,2,FALSE)</f>
        <v>#N/A</v>
      </c>
      <c r="AD1804" s="22" t="s">
        <v>44</v>
      </c>
      <c r="AE1804" s="16">
        <v>47104</v>
      </c>
      <c r="AF1804" s="34" t="s">
        <v>73</v>
      </c>
      <c r="AG1804" s="24">
        <v>0</v>
      </c>
      <c r="AH1804" s="18">
        <v>0</v>
      </c>
      <c r="AI1804" s="18">
        <v>0</v>
      </c>
      <c r="AJ1804" s="17">
        <v>55</v>
      </c>
      <c r="AK1804" s="25">
        <v>55</v>
      </c>
      <c r="AL1804" s="25">
        <v>8042</v>
      </c>
      <c r="AM1804" s="35">
        <v>0</v>
      </c>
      <c r="AN1804" s="19">
        <v>442310</v>
      </c>
      <c r="AO1804" s="18"/>
      <c r="AP1804" s="15"/>
      <c r="AQ1804" s="43" t="str">
        <f t="shared" si="285"/>
        <v>SI</v>
      </c>
      <c r="AR1804" s="44">
        <f t="shared" si="286"/>
        <v>442310</v>
      </c>
      <c r="AS1804" s="44">
        <f t="shared" si="287"/>
        <v>442310</v>
      </c>
      <c r="AT1804" s="44">
        <f t="shared" si="288"/>
        <v>442310</v>
      </c>
      <c r="AU1804" s="44">
        <f t="shared" si="289"/>
        <v>442310</v>
      </c>
      <c r="AV1804" s="45" t="b">
        <f t="shared" si="290"/>
        <v>1</v>
      </c>
      <c r="AW1804" s="45" t="b">
        <f t="shared" si="291"/>
        <v>1</v>
      </c>
      <c r="AX1804" s="45"/>
    </row>
    <row r="1805" spans="1:50" s="36" customFormat="1" ht="27.75" customHeight="1" x14ac:dyDescent="0.15">
      <c r="A1805" s="36" t="str">
        <f t="shared" si="284"/>
        <v>IMCOLMEDICA S.A.206040925</v>
      </c>
      <c r="B1805" s="36" t="b">
        <f>+A1805='[1]Anexo 9'!A1805</f>
        <v>1</v>
      </c>
      <c r="C1805" s="18">
        <v>860007078</v>
      </c>
      <c r="D1805" s="18" t="s">
        <v>2854</v>
      </c>
      <c r="E1805" s="15" t="s">
        <v>98</v>
      </c>
      <c r="F1805" s="15" t="s">
        <v>639</v>
      </c>
      <c r="G1805" s="15">
        <f>+VLOOKUP(F1805,[3]Sheet1!$E$3:$G$74,3,FALSE)</f>
        <v>3</v>
      </c>
      <c r="H1805" s="15">
        <f>+VLOOKUP(D1805&amp;F1805,'TD para paquetes'!$E$3:$I$441,5,FALSE)</f>
        <v>3</v>
      </c>
      <c r="I1805" s="15" t="s">
        <v>1025</v>
      </c>
      <c r="J1805" s="15">
        <v>4</v>
      </c>
      <c r="K1805" s="15">
        <v>3</v>
      </c>
      <c r="L1805" s="15">
        <v>206040925</v>
      </c>
      <c r="M1805" s="15" t="s">
        <v>645</v>
      </c>
      <c r="N1805" s="15" t="s">
        <v>101</v>
      </c>
      <c r="O1805" s="18" t="s">
        <v>8451</v>
      </c>
      <c r="P1805" s="22" t="s">
        <v>3841</v>
      </c>
      <c r="Q1805" s="15" t="s">
        <v>101</v>
      </c>
      <c r="R1805" s="18" t="s">
        <v>103</v>
      </c>
      <c r="S1805" s="22" t="s">
        <v>73</v>
      </c>
      <c r="T1805" s="18" t="s">
        <v>103</v>
      </c>
      <c r="U1805" s="18" t="s">
        <v>103</v>
      </c>
      <c r="V1805" s="15"/>
      <c r="W1805" s="18" t="s">
        <v>642</v>
      </c>
      <c r="X1805" s="18" t="s">
        <v>8777</v>
      </c>
      <c r="Y1805" s="15" t="s">
        <v>73</v>
      </c>
      <c r="Z1805" s="18" t="s">
        <v>642</v>
      </c>
      <c r="AA1805" s="18"/>
      <c r="AB1805" s="18" t="s">
        <v>646</v>
      </c>
      <c r="AC1805" s="67" t="e">
        <f>+VLOOKUP("*"&amp;L1805&amp;"*",'[2]REGISTROS SANITARIOS'!$D$1466:$E$1529,2,FALSE)</f>
        <v>#N/A</v>
      </c>
      <c r="AD1805" s="22" t="s">
        <v>44</v>
      </c>
      <c r="AE1805" s="16">
        <v>47104</v>
      </c>
      <c r="AF1805" s="34" t="s">
        <v>73</v>
      </c>
      <c r="AG1805" s="24">
        <v>0</v>
      </c>
      <c r="AH1805" s="18">
        <v>0</v>
      </c>
      <c r="AI1805" s="18">
        <v>0</v>
      </c>
      <c r="AJ1805" s="17">
        <v>11</v>
      </c>
      <c r="AK1805" s="25">
        <v>11</v>
      </c>
      <c r="AL1805" s="25">
        <v>223124</v>
      </c>
      <c r="AM1805" s="35">
        <v>0</v>
      </c>
      <c r="AN1805" s="19">
        <v>2454364</v>
      </c>
      <c r="AO1805" s="18"/>
      <c r="AP1805" s="15"/>
      <c r="AQ1805" s="43" t="str">
        <f t="shared" si="285"/>
        <v>SI</v>
      </c>
      <c r="AR1805" s="44">
        <f t="shared" si="286"/>
        <v>2454364</v>
      </c>
      <c r="AS1805" s="44">
        <f t="shared" si="287"/>
        <v>2454364</v>
      </c>
      <c r="AT1805" s="44">
        <f t="shared" si="288"/>
        <v>2454364</v>
      </c>
      <c r="AU1805" s="44">
        <f t="shared" si="289"/>
        <v>2454364</v>
      </c>
      <c r="AV1805" s="45" t="b">
        <f t="shared" si="290"/>
        <v>1</v>
      </c>
      <c r="AW1805" s="45" t="b">
        <f t="shared" si="291"/>
        <v>1</v>
      </c>
      <c r="AX1805" s="45"/>
    </row>
    <row r="1806" spans="1:50" s="36" customFormat="1" ht="27.75" customHeight="1" x14ac:dyDescent="0.15">
      <c r="A1806" s="36" t="str">
        <f t="shared" si="284"/>
        <v>IMCOLMEDICA S.A.206040950</v>
      </c>
      <c r="B1806" s="36" t="b">
        <f>+A1806='[1]Anexo 9'!A1806</f>
        <v>1</v>
      </c>
      <c r="C1806" s="18">
        <v>860007078</v>
      </c>
      <c r="D1806" s="18" t="s">
        <v>2854</v>
      </c>
      <c r="E1806" s="15" t="s">
        <v>98</v>
      </c>
      <c r="F1806" s="15" t="s">
        <v>639</v>
      </c>
      <c r="G1806" s="15">
        <f>+VLOOKUP(F1806,[3]Sheet1!$E$3:$G$74,3,FALSE)</f>
        <v>3</v>
      </c>
      <c r="H1806" s="15">
        <f>+VLOOKUP(D1806&amp;F1806,'TD para paquetes'!$E$3:$I$441,5,FALSE)</f>
        <v>3</v>
      </c>
      <c r="I1806" s="15" t="s">
        <v>1025</v>
      </c>
      <c r="J1806" s="15">
        <v>3</v>
      </c>
      <c r="K1806" s="15">
        <v>3</v>
      </c>
      <c r="L1806" s="15">
        <v>206040950</v>
      </c>
      <c r="M1806" s="15" t="s">
        <v>647</v>
      </c>
      <c r="N1806" s="15" t="s">
        <v>101</v>
      </c>
      <c r="O1806" s="18" t="s">
        <v>8452</v>
      </c>
      <c r="P1806" s="22" t="s">
        <v>3841</v>
      </c>
      <c r="Q1806" s="15" t="s">
        <v>101</v>
      </c>
      <c r="R1806" s="18" t="s">
        <v>103</v>
      </c>
      <c r="S1806" s="22" t="s">
        <v>73</v>
      </c>
      <c r="T1806" s="18" t="s">
        <v>103</v>
      </c>
      <c r="U1806" s="18" t="s">
        <v>103</v>
      </c>
      <c r="V1806" s="15"/>
      <c r="W1806" s="18" t="s">
        <v>642</v>
      </c>
      <c r="X1806" s="18" t="s">
        <v>8777</v>
      </c>
      <c r="Y1806" s="15" t="s">
        <v>73</v>
      </c>
      <c r="Z1806" s="18" t="s">
        <v>642</v>
      </c>
      <c r="AA1806" s="18"/>
      <c r="AB1806" s="18" t="s">
        <v>646</v>
      </c>
      <c r="AC1806" s="67" t="e">
        <f>+VLOOKUP("*"&amp;L1806&amp;"*",'[2]REGISTROS SANITARIOS'!$D$1466:$E$1529,2,FALSE)</f>
        <v>#N/A</v>
      </c>
      <c r="AD1806" s="22" t="s">
        <v>44</v>
      </c>
      <c r="AE1806" s="16">
        <v>47104</v>
      </c>
      <c r="AF1806" s="34" t="s">
        <v>73</v>
      </c>
      <c r="AG1806" s="24">
        <v>0</v>
      </c>
      <c r="AH1806" s="18">
        <v>0</v>
      </c>
      <c r="AI1806" s="18">
        <v>0</v>
      </c>
      <c r="AJ1806" s="17">
        <v>5.5</v>
      </c>
      <c r="AK1806" s="25">
        <v>5.5</v>
      </c>
      <c r="AL1806" s="25">
        <v>223124</v>
      </c>
      <c r="AM1806" s="35">
        <v>0</v>
      </c>
      <c r="AN1806" s="19">
        <v>1227182</v>
      </c>
      <c r="AO1806" s="18"/>
      <c r="AP1806" s="15"/>
      <c r="AQ1806" s="43" t="str">
        <f t="shared" si="285"/>
        <v>SI</v>
      </c>
      <c r="AR1806" s="44">
        <f t="shared" si="286"/>
        <v>1227182</v>
      </c>
      <c r="AS1806" s="44">
        <f t="shared" si="287"/>
        <v>1227182</v>
      </c>
      <c r="AT1806" s="44">
        <f t="shared" si="288"/>
        <v>1227182</v>
      </c>
      <c r="AU1806" s="44">
        <f t="shared" si="289"/>
        <v>1227182</v>
      </c>
      <c r="AV1806" s="45" t="b">
        <f t="shared" si="290"/>
        <v>1</v>
      </c>
      <c r="AW1806" s="45" t="b">
        <f t="shared" si="291"/>
        <v>1</v>
      </c>
      <c r="AX1806" s="45"/>
    </row>
    <row r="1807" spans="1:50" s="36" customFormat="1" ht="27.75" customHeight="1" x14ac:dyDescent="0.15">
      <c r="A1807" s="36" t="str">
        <f t="shared" si="284"/>
        <v>IMCOLMEDICA S.A.206060310</v>
      </c>
      <c r="B1807" s="36" t="b">
        <f>+A1807='[1]Anexo 9'!A1807</f>
        <v>1</v>
      </c>
      <c r="C1807" s="18">
        <v>860007078</v>
      </c>
      <c r="D1807" s="18" t="s">
        <v>2854</v>
      </c>
      <c r="E1807" s="15" t="s">
        <v>98</v>
      </c>
      <c r="F1807" s="15" t="s">
        <v>62</v>
      </c>
      <c r="G1807" s="15" t="s">
        <v>3155</v>
      </c>
      <c r="H1807" s="15" t="s">
        <v>3155</v>
      </c>
      <c r="I1807" s="15" t="s">
        <v>3155</v>
      </c>
      <c r="J1807" s="15">
        <v>8</v>
      </c>
      <c r="K1807" s="15" t="s">
        <v>3155</v>
      </c>
      <c r="L1807" s="15">
        <v>206060310</v>
      </c>
      <c r="M1807" s="15" t="s">
        <v>622</v>
      </c>
      <c r="N1807" s="15" t="s">
        <v>101</v>
      </c>
      <c r="O1807" s="18" t="s">
        <v>8453</v>
      </c>
      <c r="P1807" s="22" t="s">
        <v>3841</v>
      </c>
      <c r="Q1807" s="15" t="s">
        <v>101</v>
      </c>
      <c r="R1807" s="18" t="s">
        <v>103</v>
      </c>
      <c r="S1807" s="22" t="s">
        <v>73</v>
      </c>
      <c r="T1807" s="18" t="s">
        <v>103</v>
      </c>
      <c r="U1807" s="18" t="s">
        <v>103</v>
      </c>
      <c r="V1807" s="15"/>
      <c r="W1807" s="18" t="s">
        <v>185</v>
      </c>
      <c r="X1807" s="18"/>
      <c r="Y1807" s="15" t="s">
        <v>73</v>
      </c>
      <c r="Z1807" s="18" t="s">
        <v>185</v>
      </c>
      <c r="AA1807" s="18"/>
      <c r="AB1807" s="18" t="s">
        <v>353</v>
      </c>
      <c r="AC1807" s="67" t="e">
        <f>+VLOOKUP("*"&amp;L1807&amp;"*",'[2]REGISTROS SANITARIOS'!$D$1466:$E$1529,2,FALSE)</f>
        <v>#N/A</v>
      </c>
      <c r="AD1807" s="22" t="s">
        <v>44</v>
      </c>
      <c r="AE1807" s="16">
        <v>46747</v>
      </c>
      <c r="AF1807" s="34" t="s">
        <v>73</v>
      </c>
      <c r="AG1807" s="24">
        <v>0</v>
      </c>
      <c r="AH1807" s="18">
        <v>0</v>
      </c>
      <c r="AI1807" s="18">
        <v>0</v>
      </c>
      <c r="AJ1807" s="17">
        <v>165</v>
      </c>
      <c r="AK1807" s="25">
        <v>165</v>
      </c>
      <c r="AL1807" s="25">
        <v>2021</v>
      </c>
      <c r="AM1807" s="35">
        <v>0</v>
      </c>
      <c r="AN1807" s="19">
        <v>333465</v>
      </c>
      <c r="AO1807" s="18"/>
      <c r="AP1807" s="15"/>
      <c r="AQ1807" s="43" t="str">
        <f t="shared" si="285"/>
        <v>SI</v>
      </c>
      <c r="AR1807" s="44">
        <f t="shared" si="286"/>
        <v>333465</v>
      </c>
      <c r="AS1807" s="44">
        <f t="shared" si="287"/>
        <v>333465</v>
      </c>
      <c r="AT1807" s="44">
        <f t="shared" si="288"/>
        <v>333465</v>
      </c>
      <c r="AU1807" s="44">
        <f t="shared" si="289"/>
        <v>333465</v>
      </c>
      <c r="AV1807" s="45" t="b">
        <f t="shared" si="290"/>
        <v>1</v>
      </c>
      <c r="AW1807" s="45" t="b">
        <f t="shared" si="291"/>
        <v>1</v>
      </c>
      <c r="AX1807" s="45"/>
    </row>
    <row r="1808" spans="1:50" s="36" customFormat="1" ht="27.75" customHeight="1" x14ac:dyDescent="0.15">
      <c r="A1808" s="36" t="str">
        <f t="shared" si="284"/>
        <v>LABORATORIOS GOTHAPLAST LTDA201020310</v>
      </c>
      <c r="B1808" s="36" t="b">
        <f>+A1808='[1]Anexo 9'!A1808</f>
        <v>1</v>
      </c>
      <c r="C1808" s="18">
        <v>830061856</v>
      </c>
      <c r="D1808" s="18" t="s">
        <v>446</v>
      </c>
      <c r="E1808" s="15" t="s">
        <v>98</v>
      </c>
      <c r="F1808" s="15" t="s">
        <v>62</v>
      </c>
      <c r="G1808" s="15" t="s">
        <v>3155</v>
      </c>
      <c r="H1808" s="15" t="s">
        <v>3155</v>
      </c>
      <c r="I1808" s="15" t="s">
        <v>3155</v>
      </c>
      <c r="J1808" s="15">
        <v>12</v>
      </c>
      <c r="K1808" s="15" t="s">
        <v>3155</v>
      </c>
      <c r="L1808" s="15">
        <v>201020310</v>
      </c>
      <c r="M1808" s="15" t="s">
        <v>368</v>
      </c>
      <c r="N1808" s="15" t="s">
        <v>101</v>
      </c>
      <c r="O1808" s="18" t="s">
        <v>8454</v>
      </c>
      <c r="P1808" s="22" t="s">
        <v>3841</v>
      </c>
      <c r="Q1808" s="15" t="s">
        <v>101</v>
      </c>
      <c r="R1808" s="18" t="s">
        <v>444</v>
      </c>
      <c r="S1808" s="22" t="b">
        <f t="shared" ref="S1808:S1831" si="292">+R1808=Q1808</f>
        <v>0</v>
      </c>
      <c r="T1808" s="18" t="s">
        <v>1049</v>
      </c>
      <c r="U1808" s="18" t="s">
        <v>3225</v>
      </c>
      <c r="V1808" s="15" t="s">
        <v>6058</v>
      </c>
      <c r="W1808" s="18" t="s">
        <v>8621</v>
      </c>
      <c r="X1808" s="18"/>
      <c r="Y1808" s="15" t="s">
        <v>68</v>
      </c>
      <c r="Z1808" s="18" t="s">
        <v>8672</v>
      </c>
      <c r="AA1808" s="18" t="s">
        <v>1424</v>
      </c>
      <c r="AB1808" s="18" t="s">
        <v>8673</v>
      </c>
      <c r="AC1808" s="67" t="str">
        <f>+VLOOKUP("*"&amp;L1808&amp;"*",'[2]REGISTROS SANITARIOS'!$D$1530:$E$1559,2,FALSE)</f>
        <v>SI</v>
      </c>
      <c r="AD1808" s="22" t="s">
        <v>1025</v>
      </c>
      <c r="AE1808" s="16">
        <v>46961</v>
      </c>
      <c r="AF1808" s="34" t="s">
        <v>73</v>
      </c>
      <c r="AG1808" s="24" t="s">
        <v>1049</v>
      </c>
      <c r="AH1808" s="18" t="s">
        <v>1049</v>
      </c>
      <c r="AI1808" s="18" t="s">
        <v>53</v>
      </c>
      <c r="AJ1808" s="17">
        <v>5500</v>
      </c>
      <c r="AK1808" s="25">
        <v>5500</v>
      </c>
      <c r="AL1808" s="25">
        <v>4200</v>
      </c>
      <c r="AM1808" s="35">
        <v>0.19</v>
      </c>
      <c r="AN1808" s="19">
        <v>27489000</v>
      </c>
      <c r="AO1808" s="18" t="s">
        <v>8311</v>
      </c>
      <c r="AP1808" s="15" t="s">
        <v>1049</v>
      </c>
      <c r="AQ1808" s="43" t="str">
        <f t="shared" si="285"/>
        <v>SI</v>
      </c>
      <c r="AR1808" s="44">
        <f t="shared" si="286"/>
        <v>27489000</v>
      </c>
      <c r="AS1808" s="44">
        <f t="shared" si="287"/>
        <v>23100000</v>
      </c>
      <c r="AT1808" s="44">
        <f t="shared" si="288"/>
        <v>23100000</v>
      </c>
      <c r="AU1808" s="44">
        <f t="shared" si="289"/>
        <v>27489000</v>
      </c>
      <c r="AV1808" s="45" t="b">
        <f t="shared" si="290"/>
        <v>1</v>
      </c>
      <c r="AW1808" s="45" t="b">
        <f t="shared" si="291"/>
        <v>0</v>
      </c>
      <c r="AX1808" s="45"/>
    </row>
    <row r="1809" spans="1:50" s="36" customFormat="1" ht="27.75" customHeight="1" x14ac:dyDescent="0.15">
      <c r="A1809" s="36" t="str">
        <f t="shared" si="284"/>
        <v>LABORATORIOS GOTHAPLAST LTDA201050810</v>
      </c>
      <c r="B1809" s="36" t="b">
        <f>+A1809='[1]Anexo 9'!A1809</f>
        <v>1</v>
      </c>
      <c r="C1809" s="18">
        <v>830061856</v>
      </c>
      <c r="D1809" s="18" t="s">
        <v>446</v>
      </c>
      <c r="E1809" s="15" t="s">
        <v>98</v>
      </c>
      <c r="F1809" s="15" t="s">
        <v>62</v>
      </c>
      <c r="G1809" s="15" t="s">
        <v>3155</v>
      </c>
      <c r="H1809" s="15" t="s">
        <v>3155</v>
      </c>
      <c r="I1809" s="15" t="s">
        <v>3155</v>
      </c>
      <c r="J1809" s="15">
        <v>6</v>
      </c>
      <c r="K1809" s="15" t="s">
        <v>3155</v>
      </c>
      <c r="L1809" s="15">
        <v>201050810</v>
      </c>
      <c r="M1809" s="15" t="s">
        <v>388</v>
      </c>
      <c r="N1809" s="15" t="s">
        <v>101</v>
      </c>
      <c r="O1809" s="18" t="s">
        <v>8455</v>
      </c>
      <c r="P1809" s="22" t="s">
        <v>73</v>
      </c>
      <c r="Q1809" s="15" t="s">
        <v>101</v>
      </c>
      <c r="R1809" s="18" t="s">
        <v>444</v>
      </c>
      <c r="S1809" s="22" t="b">
        <f t="shared" si="292"/>
        <v>0</v>
      </c>
      <c r="T1809" s="18" t="s">
        <v>1049</v>
      </c>
      <c r="U1809" s="18" t="s">
        <v>8603</v>
      </c>
      <c r="V1809" s="15" t="s">
        <v>391</v>
      </c>
      <c r="W1809" s="18" t="s">
        <v>8621</v>
      </c>
      <c r="X1809" s="18"/>
      <c r="Y1809" s="15" t="s">
        <v>73</v>
      </c>
      <c r="Z1809" s="18" t="s">
        <v>8672</v>
      </c>
      <c r="AA1809" s="18" t="s">
        <v>1424</v>
      </c>
      <c r="AB1809" s="18" t="s">
        <v>2774</v>
      </c>
      <c r="AC1809" s="67" t="str">
        <f>+VLOOKUP("*"&amp;L1809&amp;"*",'[2]REGISTROS SANITARIOS'!$D$1530:$E$1559,2,FALSE)</f>
        <v>SI</v>
      </c>
      <c r="AD1809" s="22" t="s">
        <v>1025</v>
      </c>
      <c r="AE1809" s="16">
        <v>44396</v>
      </c>
      <c r="AF1809" s="34" t="s">
        <v>73</v>
      </c>
      <c r="AG1809" s="24" t="s">
        <v>1049</v>
      </c>
      <c r="AH1809" s="18" t="s">
        <v>1049</v>
      </c>
      <c r="AI1809" s="18" t="s">
        <v>53</v>
      </c>
      <c r="AJ1809" s="17">
        <v>1265</v>
      </c>
      <c r="AK1809" s="25">
        <v>1265</v>
      </c>
      <c r="AL1809" s="25">
        <v>1900</v>
      </c>
      <c r="AM1809" s="35">
        <v>0</v>
      </c>
      <c r="AN1809" s="19">
        <v>2403500</v>
      </c>
      <c r="AO1809" s="18" t="s">
        <v>8311</v>
      </c>
      <c r="AP1809" s="15" t="s">
        <v>1049</v>
      </c>
      <c r="AQ1809" s="43" t="str">
        <f t="shared" si="285"/>
        <v>SI</v>
      </c>
      <c r="AR1809" s="44">
        <f t="shared" si="286"/>
        <v>2403500</v>
      </c>
      <c r="AS1809" s="44">
        <f t="shared" si="287"/>
        <v>2403500</v>
      </c>
      <c r="AT1809" s="44">
        <f t="shared" si="288"/>
        <v>2403500</v>
      </c>
      <c r="AU1809" s="44">
        <f t="shared" si="289"/>
        <v>2403500</v>
      </c>
      <c r="AV1809" s="45" t="b">
        <f t="shared" si="290"/>
        <v>1</v>
      </c>
      <c r="AW1809" s="45" t="b">
        <f t="shared" si="291"/>
        <v>1</v>
      </c>
      <c r="AX1809" s="45"/>
    </row>
    <row r="1810" spans="1:50" s="36" customFormat="1" ht="27.75" customHeight="1" x14ac:dyDescent="0.15">
      <c r="A1810" s="36" t="str">
        <f t="shared" si="284"/>
        <v>LABORATORIOS GOTHAPLAST LTDA201063507</v>
      </c>
      <c r="B1810" s="36" t="b">
        <f>+A1810='[1]Anexo 9'!A1810</f>
        <v>1</v>
      </c>
      <c r="C1810" s="18">
        <v>830061856</v>
      </c>
      <c r="D1810" s="18" t="s">
        <v>446</v>
      </c>
      <c r="E1810" s="15" t="s">
        <v>98</v>
      </c>
      <c r="F1810" s="15" t="s">
        <v>62</v>
      </c>
      <c r="G1810" s="15" t="s">
        <v>3155</v>
      </c>
      <c r="H1810" s="15" t="s">
        <v>3155</v>
      </c>
      <c r="I1810" s="15" t="s">
        <v>3155</v>
      </c>
      <c r="J1810" s="15">
        <v>5</v>
      </c>
      <c r="K1810" s="15" t="s">
        <v>3155</v>
      </c>
      <c r="L1810" s="15">
        <v>201063507</v>
      </c>
      <c r="M1810" s="15" t="s">
        <v>405</v>
      </c>
      <c r="N1810" s="15" t="s">
        <v>406</v>
      </c>
      <c r="O1810" s="18" t="s">
        <v>8456</v>
      </c>
      <c r="P1810" s="22" t="s">
        <v>3841</v>
      </c>
      <c r="Q1810" s="15" t="s">
        <v>408</v>
      </c>
      <c r="R1810" s="18" t="s">
        <v>8557</v>
      </c>
      <c r="S1810" s="22" t="b">
        <f t="shared" si="292"/>
        <v>0</v>
      </c>
      <c r="T1810" s="18" t="s">
        <v>1049</v>
      </c>
      <c r="U1810" s="18" t="s">
        <v>8604</v>
      </c>
      <c r="V1810" s="15"/>
      <c r="W1810" s="18" t="s">
        <v>8621</v>
      </c>
      <c r="X1810" s="18"/>
      <c r="Y1810" s="15" t="s">
        <v>73</v>
      </c>
      <c r="Z1810" s="18" t="s">
        <v>8672</v>
      </c>
      <c r="AA1810" s="18" t="s">
        <v>1424</v>
      </c>
      <c r="AB1810" s="18" t="s">
        <v>3227</v>
      </c>
      <c r="AC1810" s="67" t="str">
        <f>+VLOOKUP("*"&amp;L1810&amp;"*",'[2]REGISTROS SANITARIOS'!$D$1530:$E$1559,2,FALSE)</f>
        <v>SI</v>
      </c>
      <c r="AD1810" s="22" t="s">
        <v>1025</v>
      </c>
      <c r="AE1810" s="16">
        <v>46677</v>
      </c>
      <c r="AF1810" s="34" t="s">
        <v>73</v>
      </c>
      <c r="AG1810" s="24" t="s">
        <v>1049</v>
      </c>
      <c r="AH1810" s="18" t="s">
        <v>1049</v>
      </c>
      <c r="AI1810" s="18" t="s">
        <v>53</v>
      </c>
      <c r="AJ1810" s="17">
        <v>495</v>
      </c>
      <c r="AK1810" s="25">
        <v>495</v>
      </c>
      <c r="AL1810" s="25">
        <v>240</v>
      </c>
      <c r="AM1810" s="35">
        <v>0</v>
      </c>
      <c r="AN1810" s="19">
        <v>118800</v>
      </c>
      <c r="AO1810" s="18" t="s">
        <v>8311</v>
      </c>
      <c r="AP1810" s="15" t="s">
        <v>1049</v>
      </c>
      <c r="AQ1810" s="43" t="str">
        <f t="shared" si="285"/>
        <v>SI</v>
      </c>
      <c r="AR1810" s="44">
        <f t="shared" si="286"/>
        <v>118800</v>
      </c>
      <c r="AS1810" s="44">
        <f t="shared" si="287"/>
        <v>118800</v>
      </c>
      <c r="AT1810" s="44">
        <f t="shared" si="288"/>
        <v>118800</v>
      </c>
      <c r="AU1810" s="44">
        <f t="shared" si="289"/>
        <v>118800</v>
      </c>
      <c r="AV1810" s="45" t="b">
        <f t="shared" si="290"/>
        <v>1</v>
      </c>
      <c r="AW1810" s="45" t="b">
        <f t="shared" si="291"/>
        <v>1</v>
      </c>
      <c r="AX1810" s="45"/>
    </row>
    <row r="1811" spans="1:50" s="36" customFormat="1" ht="27.75" customHeight="1" x14ac:dyDescent="0.15">
      <c r="A1811" s="36" t="str">
        <f t="shared" si="284"/>
        <v>LABORATORIOS GOTHAPLAST LTDA201100350</v>
      </c>
      <c r="B1811" s="36" t="b">
        <f>+A1811='[1]Anexo 9'!A1811</f>
        <v>1</v>
      </c>
      <c r="C1811" s="18">
        <v>830061856</v>
      </c>
      <c r="D1811" s="18" t="s">
        <v>446</v>
      </c>
      <c r="E1811" s="15" t="s">
        <v>98</v>
      </c>
      <c r="F1811" s="15" t="s">
        <v>62</v>
      </c>
      <c r="G1811" s="15" t="s">
        <v>3155</v>
      </c>
      <c r="H1811" s="15" t="s">
        <v>3155</v>
      </c>
      <c r="I1811" s="15" t="s">
        <v>3155</v>
      </c>
      <c r="J1811" s="15">
        <v>6</v>
      </c>
      <c r="K1811" s="15" t="s">
        <v>3155</v>
      </c>
      <c r="L1811" s="15">
        <v>201100350</v>
      </c>
      <c r="M1811" s="15" t="s">
        <v>417</v>
      </c>
      <c r="N1811" s="15" t="s">
        <v>101</v>
      </c>
      <c r="O1811" s="18" t="s">
        <v>8457</v>
      </c>
      <c r="P1811" s="22" t="s">
        <v>3841</v>
      </c>
      <c r="Q1811" s="15" t="s">
        <v>101</v>
      </c>
      <c r="R1811" s="18" t="s">
        <v>444</v>
      </c>
      <c r="S1811" s="22" t="b">
        <f t="shared" si="292"/>
        <v>0</v>
      </c>
      <c r="T1811" s="18" t="s">
        <v>1049</v>
      </c>
      <c r="U1811" s="18" t="s">
        <v>8605</v>
      </c>
      <c r="V1811" s="15"/>
      <c r="W1811" s="18" t="s">
        <v>8622</v>
      </c>
      <c r="X1811" s="18" t="s">
        <v>1020</v>
      </c>
      <c r="Y1811" s="15" t="s">
        <v>68</v>
      </c>
      <c r="Z1811" s="18" t="s">
        <v>8622</v>
      </c>
      <c r="AA1811" s="18" t="s">
        <v>3236</v>
      </c>
      <c r="AB1811" s="18" t="s">
        <v>8674</v>
      </c>
      <c r="AC1811" s="67" t="str">
        <f>+VLOOKUP("*"&amp;L1811&amp;"*",'[2]REGISTROS SANITARIOS'!$D$1530:$E$1559,2,FALSE)</f>
        <v>SI</v>
      </c>
      <c r="AD1811" s="22" t="s">
        <v>1025</v>
      </c>
      <c r="AE1811" s="16">
        <v>45928</v>
      </c>
      <c r="AF1811" s="34" t="s">
        <v>73</v>
      </c>
      <c r="AG1811" s="24" t="s">
        <v>1049</v>
      </c>
      <c r="AH1811" s="18" t="s">
        <v>1049</v>
      </c>
      <c r="AI1811" s="18" t="s">
        <v>3173</v>
      </c>
      <c r="AJ1811" s="17">
        <v>8800</v>
      </c>
      <c r="AK1811" s="25">
        <v>8800</v>
      </c>
      <c r="AL1811" s="25">
        <v>3000</v>
      </c>
      <c r="AM1811" s="35">
        <v>0</v>
      </c>
      <c r="AN1811" s="19">
        <v>26400000</v>
      </c>
      <c r="AO1811" s="18" t="s">
        <v>8311</v>
      </c>
      <c r="AP1811" s="15" t="s">
        <v>1049</v>
      </c>
      <c r="AQ1811" s="43" t="str">
        <f t="shared" si="285"/>
        <v>SI</v>
      </c>
      <c r="AR1811" s="44">
        <f t="shared" si="286"/>
        <v>26400000</v>
      </c>
      <c r="AS1811" s="44">
        <f t="shared" si="287"/>
        <v>26400000</v>
      </c>
      <c r="AT1811" s="44">
        <f t="shared" si="288"/>
        <v>26400000</v>
      </c>
      <c r="AU1811" s="44">
        <f t="shared" si="289"/>
        <v>26400000</v>
      </c>
      <c r="AV1811" s="45" t="b">
        <f t="shared" si="290"/>
        <v>1</v>
      </c>
      <c r="AW1811" s="45" t="b">
        <f t="shared" si="291"/>
        <v>1</v>
      </c>
      <c r="AX1811" s="45"/>
    </row>
    <row r="1812" spans="1:50" s="36" customFormat="1" ht="27.75" customHeight="1" x14ac:dyDescent="0.15">
      <c r="A1812" s="36" t="str">
        <f t="shared" si="284"/>
        <v>LABORATORIOS GOTHAPLAST LTDA201132710</v>
      </c>
      <c r="B1812" s="36" t="b">
        <f>+A1812='[1]Anexo 9'!A1812</f>
        <v>1</v>
      </c>
      <c r="C1812" s="18">
        <v>830061856</v>
      </c>
      <c r="D1812" s="18" t="s">
        <v>446</v>
      </c>
      <c r="E1812" s="15" t="s">
        <v>98</v>
      </c>
      <c r="F1812" s="15" t="s">
        <v>320</v>
      </c>
      <c r="G1812" s="15">
        <f>+VLOOKUP(F1812,[3]Sheet1!$E$3:$G$74,3,FALSE)</f>
        <v>4</v>
      </c>
      <c r="H1812" s="15">
        <f>+VLOOKUP(D1812&amp;F1812,'TD para paquetes'!$E$3:$I$441,5,FALSE)</f>
        <v>4</v>
      </c>
      <c r="I1812" s="15" t="s">
        <v>1025</v>
      </c>
      <c r="J1812" s="15">
        <v>8</v>
      </c>
      <c r="K1812" s="15">
        <v>8</v>
      </c>
      <c r="L1812" s="15">
        <v>201132710</v>
      </c>
      <c r="M1812" s="15" t="s">
        <v>321</v>
      </c>
      <c r="N1812" s="15" t="s">
        <v>101</v>
      </c>
      <c r="O1812" s="18" t="s">
        <v>8458</v>
      </c>
      <c r="P1812" s="22" t="s">
        <v>3841</v>
      </c>
      <c r="Q1812" s="15" t="s">
        <v>101</v>
      </c>
      <c r="R1812" s="18" t="s">
        <v>444</v>
      </c>
      <c r="S1812" s="22" t="b">
        <f t="shared" si="292"/>
        <v>0</v>
      </c>
      <c r="T1812" s="18" t="s">
        <v>1049</v>
      </c>
      <c r="U1812" s="18" t="s">
        <v>8606</v>
      </c>
      <c r="V1812" s="15" t="s">
        <v>6070</v>
      </c>
      <c r="W1812" s="18" t="s">
        <v>8621</v>
      </c>
      <c r="X1812" s="18"/>
      <c r="Y1812" s="15" t="s">
        <v>68</v>
      </c>
      <c r="Z1812" s="18" t="s">
        <v>8672</v>
      </c>
      <c r="AA1812" s="18" t="s">
        <v>1424</v>
      </c>
      <c r="AB1812" s="18" t="s">
        <v>3224</v>
      </c>
      <c r="AC1812" s="67" t="str">
        <f>+VLOOKUP("*"&amp;L1812&amp;"*",'[2]REGISTROS SANITARIOS'!$D$1530:$E$1559,2,FALSE)</f>
        <v>SI</v>
      </c>
      <c r="AD1812" s="22" t="s">
        <v>1025</v>
      </c>
      <c r="AE1812" s="16">
        <v>46774</v>
      </c>
      <c r="AF1812" s="34" t="s">
        <v>73</v>
      </c>
      <c r="AG1812" s="24" t="s">
        <v>1049</v>
      </c>
      <c r="AH1812" s="18" t="s">
        <v>1049</v>
      </c>
      <c r="AI1812" s="18" t="s">
        <v>53</v>
      </c>
      <c r="AJ1812" s="17">
        <v>2073.5</v>
      </c>
      <c r="AK1812" s="25">
        <v>2074</v>
      </c>
      <c r="AL1812" s="25">
        <v>4400</v>
      </c>
      <c r="AM1812" s="35">
        <v>0.19</v>
      </c>
      <c r="AN1812" s="19">
        <v>10859464</v>
      </c>
      <c r="AO1812" s="18" t="s">
        <v>8311</v>
      </c>
      <c r="AP1812" s="15" t="s">
        <v>1049</v>
      </c>
      <c r="AQ1812" s="43" t="str">
        <f t="shared" si="285"/>
        <v>MAYOR</v>
      </c>
      <c r="AR1812" s="44">
        <f t="shared" si="286"/>
        <v>10856846</v>
      </c>
      <c r="AS1812" s="44">
        <f t="shared" si="287"/>
        <v>9123400</v>
      </c>
      <c r="AT1812" s="44">
        <f t="shared" si="288"/>
        <v>9125600</v>
      </c>
      <c r="AU1812" s="44">
        <f t="shared" si="289"/>
        <v>10859464</v>
      </c>
      <c r="AV1812" s="45" t="b">
        <f t="shared" si="290"/>
        <v>1</v>
      </c>
      <c r="AW1812" s="45" t="b">
        <f t="shared" si="291"/>
        <v>0</v>
      </c>
      <c r="AX1812" s="45"/>
    </row>
    <row r="1813" spans="1:50" s="36" customFormat="1" ht="27.75" customHeight="1" x14ac:dyDescent="0.15">
      <c r="A1813" s="36" t="str">
        <f t="shared" si="284"/>
        <v>LABORATORIOS GOTHAPLAST LTDA201132810</v>
      </c>
      <c r="B1813" s="36" t="b">
        <f>+A1813='[1]Anexo 9'!A1813</f>
        <v>1</v>
      </c>
      <c r="C1813" s="18">
        <v>830061856</v>
      </c>
      <c r="D1813" s="18" t="s">
        <v>446</v>
      </c>
      <c r="E1813" s="15" t="s">
        <v>98</v>
      </c>
      <c r="F1813" s="15" t="s">
        <v>320</v>
      </c>
      <c r="G1813" s="15">
        <f>+VLOOKUP(F1813,[3]Sheet1!$E$3:$G$74,3,FALSE)</f>
        <v>4</v>
      </c>
      <c r="H1813" s="15">
        <f>+VLOOKUP(D1813&amp;F1813,'TD para paquetes'!$E$3:$I$441,5,FALSE)</f>
        <v>4</v>
      </c>
      <c r="I1813" s="15" t="s">
        <v>1025</v>
      </c>
      <c r="J1813" s="15">
        <v>8</v>
      </c>
      <c r="K1813" s="15">
        <v>8</v>
      </c>
      <c r="L1813" s="15">
        <v>201132810</v>
      </c>
      <c r="M1813" s="15" t="s">
        <v>323</v>
      </c>
      <c r="N1813" s="15" t="s">
        <v>101</v>
      </c>
      <c r="O1813" s="18" t="s">
        <v>8459</v>
      </c>
      <c r="P1813" s="22" t="s">
        <v>3841</v>
      </c>
      <c r="Q1813" s="15" t="s">
        <v>101</v>
      </c>
      <c r="R1813" s="18" t="s">
        <v>444</v>
      </c>
      <c r="S1813" s="22" t="b">
        <f t="shared" si="292"/>
        <v>0</v>
      </c>
      <c r="T1813" s="18" t="s">
        <v>1049</v>
      </c>
      <c r="U1813" s="18" t="s">
        <v>8606</v>
      </c>
      <c r="V1813" s="15" t="s">
        <v>6070</v>
      </c>
      <c r="W1813" s="18" t="s">
        <v>8621</v>
      </c>
      <c r="X1813" s="18"/>
      <c r="Y1813" s="15" t="s">
        <v>68</v>
      </c>
      <c r="Z1813" s="18" t="s">
        <v>8672</v>
      </c>
      <c r="AA1813" s="18" t="s">
        <v>1424</v>
      </c>
      <c r="AB1813" s="18" t="s">
        <v>3224</v>
      </c>
      <c r="AC1813" s="67" t="str">
        <f>+VLOOKUP("*"&amp;L1813&amp;"*",'[2]REGISTROS SANITARIOS'!$D$1530:$E$1559,2,FALSE)</f>
        <v>SI</v>
      </c>
      <c r="AD1813" s="22" t="s">
        <v>1025</v>
      </c>
      <c r="AE1813" s="16">
        <v>46774</v>
      </c>
      <c r="AF1813" s="34" t="s">
        <v>73</v>
      </c>
      <c r="AG1813" s="24" t="s">
        <v>1049</v>
      </c>
      <c r="AH1813" s="18" t="s">
        <v>1049</v>
      </c>
      <c r="AI1813" s="18" t="s">
        <v>53</v>
      </c>
      <c r="AJ1813" s="17">
        <v>16.5</v>
      </c>
      <c r="AK1813" s="25">
        <v>17</v>
      </c>
      <c r="AL1813" s="25">
        <v>4400</v>
      </c>
      <c r="AM1813" s="35">
        <v>0.19</v>
      </c>
      <c r="AN1813" s="19">
        <v>89012</v>
      </c>
      <c r="AO1813" s="18" t="s">
        <v>8311</v>
      </c>
      <c r="AP1813" s="15" t="s">
        <v>1049</v>
      </c>
      <c r="AQ1813" s="43" t="str">
        <f t="shared" si="285"/>
        <v>MAYOR</v>
      </c>
      <c r="AR1813" s="44">
        <f t="shared" si="286"/>
        <v>86394</v>
      </c>
      <c r="AS1813" s="44">
        <f t="shared" si="287"/>
        <v>72600</v>
      </c>
      <c r="AT1813" s="44">
        <f t="shared" si="288"/>
        <v>74800</v>
      </c>
      <c r="AU1813" s="44">
        <f t="shared" si="289"/>
        <v>89012</v>
      </c>
      <c r="AV1813" s="45" t="b">
        <f t="shared" si="290"/>
        <v>1</v>
      </c>
      <c r="AW1813" s="45" t="b">
        <f t="shared" si="291"/>
        <v>0</v>
      </c>
      <c r="AX1813" s="45"/>
    </row>
    <row r="1814" spans="1:50" s="36" customFormat="1" ht="27.75" customHeight="1" x14ac:dyDescent="0.15">
      <c r="A1814" s="36" t="str">
        <f t="shared" si="284"/>
        <v>LABORATORIOS GOTHAPLAST LTDA201132910</v>
      </c>
      <c r="B1814" s="36" t="b">
        <f>+A1814='[1]Anexo 9'!A1814</f>
        <v>1</v>
      </c>
      <c r="C1814" s="18">
        <v>830061856</v>
      </c>
      <c r="D1814" s="18" t="s">
        <v>446</v>
      </c>
      <c r="E1814" s="15" t="s">
        <v>98</v>
      </c>
      <c r="F1814" s="15" t="s">
        <v>320</v>
      </c>
      <c r="G1814" s="15">
        <f>+VLOOKUP(F1814,[3]Sheet1!$E$3:$G$74,3,FALSE)</f>
        <v>4</v>
      </c>
      <c r="H1814" s="15">
        <f>+VLOOKUP(D1814&amp;F1814,'TD para paquetes'!$E$3:$I$441,5,FALSE)</f>
        <v>4</v>
      </c>
      <c r="I1814" s="15" t="s">
        <v>1025</v>
      </c>
      <c r="J1814" s="15">
        <v>8</v>
      </c>
      <c r="K1814" s="15">
        <v>8</v>
      </c>
      <c r="L1814" s="15">
        <v>201132910</v>
      </c>
      <c r="M1814" s="15" t="s">
        <v>324</v>
      </c>
      <c r="N1814" s="15" t="s">
        <v>101</v>
      </c>
      <c r="O1814" s="18" t="s">
        <v>8460</v>
      </c>
      <c r="P1814" s="22" t="s">
        <v>3841</v>
      </c>
      <c r="Q1814" s="15" t="s">
        <v>101</v>
      </c>
      <c r="R1814" s="18" t="s">
        <v>444</v>
      </c>
      <c r="S1814" s="22" t="b">
        <f t="shared" si="292"/>
        <v>0</v>
      </c>
      <c r="T1814" s="18" t="s">
        <v>1049</v>
      </c>
      <c r="U1814" s="18" t="s">
        <v>8606</v>
      </c>
      <c r="V1814" s="15" t="s">
        <v>6070</v>
      </c>
      <c r="W1814" s="18" t="s">
        <v>8621</v>
      </c>
      <c r="X1814" s="18"/>
      <c r="Y1814" s="15" t="s">
        <v>68</v>
      </c>
      <c r="Z1814" s="18" t="s">
        <v>8672</v>
      </c>
      <c r="AA1814" s="18" t="s">
        <v>1424</v>
      </c>
      <c r="AB1814" s="18" t="s">
        <v>3224</v>
      </c>
      <c r="AC1814" s="67" t="str">
        <f>+VLOOKUP("*"&amp;L1814&amp;"*",'[2]REGISTROS SANITARIOS'!$D$1530:$E$1559,2,FALSE)</f>
        <v>SI</v>
      </c>
      <c r="AD1814" s="22" t="s">
        <v>1025</v>
      </c>
      <c r="AE1814" s="16">
        <v>46774</v>
      </c>
      <c r="AF1814" s="34" t="s">
        <v>73</v>
      </c>
      <c r="AG1814" s="24" t="s">
        <v>1049</v>
      </c>
      <c r="AH1814" s="18" t="s">
        <v>1049</v>
      </c>
      <c r="AI1814" s="18" t="s">
        <v>53</v>
      </c>
      <c r="AJ1814" s="17">
        <v>16.5</v>
      </c>
      <c r="AK1814" s="25">
        <v>17</v>
      </c>
      <c r="AL1814" s="25">
        <v>4400</v>
      </c>
      <c r="AM1814" s="35">
        <v>1.9E-2</v>
      </c>
      <c r="AN1814" s="19">
        <v>76221.199999999983</v>
      </c>
      <c r="AO1814" s="18" t="s">
        <v>8311</v>
      </c>
      <c r="AP1814" s="15" t="s">
        <v>1049</v>
      </c>
      <c r="AQ1814" s="43" t="str">
        <f t="shared" si="285"/>
        <v>MAYOR</v>
      </c>
      <c r="AR1814" s="44">
        <f t="shared" si="286"/>
        <v>73979.399999999994</v>
      </c>
      <c r="AS1814" s="44">
        <f t="shared" si="287"/>
        <v>72600</v>
      </c>
      <c r="AT1814" s="44">
        <f t="shared" si="288"/>
        <v>74800</v>
      </c>
      <c r="AU1814" s="44">
        <f t="shared" si="289"/>
        <v>76221.2</v>
      </c>
      <c r="AV1814" s="45" t="b">
        <f t="shared" si="290"/>
        <v>1</v>
      </c>
      <c r="AW1814" s="45" t="b">
        <f t="shared" si="291"/>
        <v>0</v>
      </c>
      <c r="AX1814" s="45"/>
    </row>
    <row r="1815" spans="1:50" s="36" customFormat="1" ht="27.75" customHeight="1" x14ac:dyDescent="0.15">
      <c r="A1815" s="36" t="str">
        <f t="shared" si="284"/>
        <v>LABORATORIOS GOTHAPLAST LTDA201133110</v>
      </c>
      <c r="B1815" s="36" t="b">
        <f>+A1815='[1]Anexo 9'!A1815</f>
        <v>1</v>
      </c>
      <c r="C1815" s="18">
        <v>830061856</v>
      </c>
      <c r="D1815" s="18" t="s">
        <v>446</v>
      </c>
      <c r="E1815" s="15" t="s">
        <v>98</v>
      </c>
      <c r="F1815" s="15" t="s">
        <v>320</v>
      </c>
      <c r="G1815" s="15">
        <f>+VLOOKUP(F1815,[3]Sheet1!$E$3:$G$74,3,FALSE)</f>
        <v>4</v>
      </c>
      <c r="H1815" s="15">
        <f>+VLOOKUP(D1815&amp;F1815,'TD para paquetes'!$E$3:$I$441,5,FALSE)</f>
        <v>4</v>
      </c>
      <c r="I1815" s="15" t="s">
        <v>1025</v>
      </c>
      <c r="J1815" s="15">
        <v>8</v>
      </c>
      <c r="K1815" s="15">
        <v>8</v>
      </c>
      <c r="L1815" s="15">
        <v>201133110</v>
      </c>
      <c r="M1815" s="15" t="s">
        <v>325</v>
      </c>
      <c r="N1815" s="15" t="s">
        <v>101</v>
      </c>
      <c r="O1815" s="18" t="s">
        <v>8461</v>
      </c>
      <c r="P1815" s="22" t="s">
        <v>3841</v>
      </c>
      <c r="Q1815" s="15" t="s">
        <v>101</v>
      </c>
      <c r="R1815" s="18" t="s">
        <v>444</v>
      </c>
      <c r="S1815" s="22" t="b">
        <f t="shared" si="292"/>
        <v>0</v>
      </c>
      <c r="T1815" s="18" t="s">
        <v>1049</v>
      </c>
      <c r="U1815" s="18" t="s">
        <v>8606</v>
      </c>
      <c r="V1815" s="15" t="s">
        <v>6070</v>
      </c>
      <c r="W1815" s="18" t="s">
        <v>8621</v>
      </c>
      <c r="X1815" s="18"/>
      <c r="Y1815" s="15" t="s">
        <v>68</v>
      </c>
      <c r="Z1815" s="18" t="s">
        <v>8672</v>
      </c>
      <c r="AA1815" s="18" t="s">
        <v>1424</v>
      </c>
      <c r="AB1815" s="18" t="s">
        <v>3224</v>
      </c>
      <c r="AC1815" s="67" t="str">
        <f>+VLOOKUP("*"&amp;L1815&amp;"*",'[2]REGISTROS SANITARIOS'!$D$1530:$E$1559,2,FALSE)</f>
        <v>SI</v>
      </c>
      <c r="AD1815" s="22" t="s">
        <v>1025</v>
      </c>
      <c r="AE1815" s="16">
        <v>46774</v>
      </c>
      <c r="AF1815" s="34" t="s">
        <v>73</v>
      </c>
      <c r="AG1815" s="24" t="s">
        <v>1049</v>
      </c>
      <c r="AH1815" s="18" t="s">
        <v>1049</v>
      </c>
      <c r="AI1815" s="18" t="s">
        <v>53</v>
      </c>
      <c r="AJ1815" s="17">
        <v>71.5</v>
      </c>
      <c r="AK1815" s="25">
        <v>72</v>
      </c>
      <c r="AL1815" s="25">
        <v>4400</v>
      </c>
      <c r="AM1815" s="35">
        <v>0.19</v>
      </c>
      <c r="AN1815" s="19">
        <v>376991.99999999994</v>
      </c>
      <c r="AO1815" s="18" t="s">
        <v>8311</v>
      </c>
      <c r="AP1815" s="15" t="s">
        <v>1049</v>
      </c>
      <c r="AQ1815" s="43" t="str">
        <f t="shared" si="285"/>
        <v>MAYOR</v>
      </c>
      <c r="AR1815" s="44">
        <f t="shared" si="286"/>
        <v>374374</v>
      </c>
      <c r="AS1815" s="44">
        <f t="shared" si="287"/>
        <v>314600</v>
      </c>
      <c r="AT1815" s="44">
        <f t="shared" si="288"/>
        <v>316800</v>
      </c>
      <c r="AU1815" s="44">
        <f t="shared" si="289"/>
        <v>376992</v>
      </c>
      <c r="AV1815" s="45" t="b">
        <f t="shared" si="290"/>
        <v>1</v>
      </c>
      <c r="AW1815" s="45" t="b">
        <f t="shared" si="291"/>
        <v>0</v>
      </c>
      <c r="AX1815" s="45"/>
    </row>
    <row r="1816" spans="1:50" s="36" customFormat="1" ht="27.75" customHeight="1" x14ac:dyDescent="0.15">
      <c r="A1816" s="36" t="str">
        <f t="shared" si="284"/>
        <v>LABORATORIOS GOTHAPLAST LTDA201133407</v>
      </c>
      <c r="B1816" s="36" t="b">
        <f>+A1816='[1]Anexo 9'!A1816</f>
        <v>1</v>
      </c>
      <c r="C1816" s="18">
        <v>830061856</v>
      </c>
      <c r="D1816" s="18" t="s">
        <v>446</v>
      </c>
      <c r="E1816" s="15" t="s">
        <v>98</v>
      </c>
      <c r="F1816" s="15" t="s">
        <v>796</v>
      </c>
      <c r="G1816" s="15">
        <f>+VLOOKUP(F1816,[3]Sheet1!$E$3:$G$74,3,FALSE)</f>
        <v>2</v>
      </c>
      <c r="H1816" s="15">
        <f>+VLOOKUP(D1816&amp;F1816,'TD para paquetes'!$E$3:$I$441,5,FALSE)</f>
        <v>2</v>
      </c>
      <c r="I1816" s="15" t="s">
        <v>1025</v>
      </c>
      <c r="J1816" s="15">
        <v>10</v>
      </c>
      <c r="K1816" s="15">
        <v>10</v>
      </c>
      <c r="L1816" s="15">
        <v>201133407</v>
      </c>
      <c r="M1816" s="15" t="s">
        <v>797</v>
      </c>
      <c r="N1816" s="15" t="s">
        <v>101</v>
      </c>
      <c r="O1816" s="18" t="s">
        <v>8462</v>
      </c>
      <c r="P1816" s="22" t="s">
        <v>3841</v>
      </c>
      <c r="Q1816" s="15" t="s">
        <v>101</v>
      </c>
      <c r="R1816" s="18" t="s">
        <v>444</v>
      </c>
      <c r="S1816" s="22" t="b">
        <f t="shared" si="292"/>
        <v>0</v>
      </c>
      <c r="T1816" s="18" t="s">
        <v>1049</v>
      </c>
      <c r="U1816" s="18" t="s">
        <v>8607</v>
      </c>
      <c r="V1816" s="15" t="s">
        <v>6072</v>
      </c>
      <c r="W1816" s="18" t="s">
        <v>8623</v>
      </c>
      <c r="X1816" s="18"/>
      <c r="Y1816" s="15" t="s">
        <v>73</v>
      </c>
      <c r="Z1816" s="18" t="s">
        <v>8672</v>
      </c>
      <c r="AA1816" s="18" t="s">
        <v>1424</v>
      </c>
      <c r="AB1816" s="18" t="s">
        <v>3239</v>
      </c>
      <c r="AC1816" s="67" t="str">
        <f>+VLOOKUP("*"&amp;L1816&amp;"*",'[2]REGISTROS SANITARIOS'!$D$1530:$E$1559,2,FALSE)</f>
        <v>SI</v>
      </c>
      <c r="AD1816" s="22" t="s">
        <v>1025</v>
      </c>
      <c r="AE1816" s="16">
        <v>46923</v>
      </c>
      <c r="AF1816" s="34" t="s">
        <v>73</v>
      </c>
      <c r="AG1816" s="24" t="s">
        <v>1049</v>
      </c>
      <c r="AH1816" s="18" t="s">
        <v>1049</v>
      </c>
      <c r="AI1816" s="18" t="s">
        <v>53</v>
      </c>
      <c r="AJ1816" s="17">
        <v>2255</v>
      </c>
      <c r="AK1816" s="25">
        <v>2255</v>
      </c>
      <c r="AL1816" s="25">
        <v>3600</v>
      </c>
      <c r="AM1816" s="35">
        <v>0.19</v>
      </c>
      <c r="AN1816" s="19">
        <v>9660420</v>
      </c>
      <c r="AO1816" s="18" t="s">
        <v>8311</v>
      </c>
      <c r="AP1816" s="15" t="s">
        <v>1049</v>
      </c>
      <c r="AQ1816" s="43" t="str">
        <f t="shared" si="285"/>
        <v>SI</v>
      </c>
      <c r="AR1816" s="44">
        <f t="shared" si="286"/>
        <v>9660420</v>
      </c>
      <c r="AS1816" s="44">
        <f t="shared" si="287"/>
        <v>8118000</v>
      </c>
      <c r="AT1816" s="44">
        <f t="shared" si="288"/>
        <v>8118000</v>
      </c>
      <c r="AU1816" s="44">
        <f t="shared" si="289"/>
        <v>9660420</v>
      </c>
      <c r="AV1816" s="45" t="b">
        <f t="shared" si="290"/>
        <v>1</v>
      </c>
      <c r="AW1816" s="45" t="b">
        <f t="shared" si="291"/>
        <v>0</v>
      </c>
      <c r="AX1816" s="45"/>
    </row>
    <row r="1817" spans="1:50" s="36" customFormat="1" ht="27.75" customHeight="1" x14ac:dyDescent="0.15">
      <c r="A1817" s="36" t="str">
        <f t="shared" si="284"/>
        <v>LABORATORIOS GOTHAPLAST LTDA201133507</v>
      </c>
      <c r="B1817" s="36" t="b">
        <f>+A1817='[1]Anexo 9'!A1817</f>
        <v>1</v>
      </c>
      <c r="C1817" s="18">
        <v>830061856</v>
      </c>
      <c r="D1817" s="18" t="s">
        <v>446</v>
      </c>
      <c r="E1817" s="15" t="s">
        <v>98</v>
      </c>
      <c r="F1817" s="15" t="s">
        <v>796</v>
      </c>
      <c r="G1817" s="15">
        <f>+VLOOKUP(F1817,[3]Sheet1!$E$3:$G$74,3,FALSE)</f>
        <v>2</v>
      </c>
      <c r="H1817" s="15">
        <f>+VLOOKUP(D1817&amp;F1817,'TD para paquetes'!$E$3:$I$441,5,FALSE)</f>
        <v>2</v>
      </c>
      <c r="I1817" s="15" t="s">
        <v>1025</v>
      </c>
      <c r="J1817" s="15">
        <v>10</v>
      </c>
      <c r="K1817" s="15">
        <v>10</v>
      </c>
      <c r="L1817" s="15">
        <v>201133507</v>
      </c>
      <c r="M1817" s="15" t="s">
        <v>799</v>
      </c>
      <c r="N1817" s="15" t="s">
        <v>101</v>
      </c>
      <c r="O1817" s="18" t="s">
        <v>8463</v>
      </c>
      <c r="P1817" s="22" t="s">
        <v>3841</v>
      </c>
      <c r="Q1817" s="15" t="s">
        <v>101</v>
      </c>
      <c r="R1817" s="18" t="s">
        <v>444</v>
      </c>
      <c r="S1817" s="22" t="b">
        <f t="shared" si="292"/>
        <v>0</v>
      </c>
      <c r="T1817" s="18" t="s">
        <v>1049</v>
      </c>
      <c r="U1817" s="18" t="s">
        <v>8607</v>
      </c>
      <c r="V1817" s="15" t="s">
        <v>6072</v>
      </c>
      <c r="W1817" s="18" t="s">
        <v>8621</v>
      </c>
      <c r="X1817" s="18"/>
      <c r="Y1817" s="15" t="s">
        <v>68</v>
      </c>
      <c r="Z1817" s="18" t="s">
        <v>8672</v>
      </c>
      <c r="AA1817" s="18" t="s">
        <v>1424</v>
      </c>
      <c r="AB1817" s="18" t="s">
        <v>3239</v>
      </c>
      <c r="AC1817" s="67" t="str">
        <f>+VLOOKUP("*"&amp;L1817&amp;"*",'[2]REGISTROS SANITARIOS'!$D$1530:$E$1559,2,FALSE)</f>
        <v>SI</v>
      </c>
      <c r="AD1817" s="22" t="s">
        <v>1025</v>
      </c>
      <c r="AE1817" s="16">
        <v>46923</v>
      </c>
      <c r="AF1817" s="34" t="s">
        <v>73</v>
      </c>
      <c r="AG1817" s="24" t="s">
        <v>1049</v>
      </c>
      <c r="AH1817" s="18" t="s">
        <v>1049</v>
      </c>
      <c r="AI1817" s="18" t="s">
        <v>53</v>
      </c>
      <c r="AJ1817" s="17">
        <v>66</v>
      </c>
      <c r="AK1817" s="25">
        <v>66</v>
      </c>
      <c r="AL1817" s="25">
        <v>3600</v>
      </c>
      <c r="AM1817" s="35">
        <v>0.19</v>
      </c>
      <c r="AN1817" s="19">
        <v>282744</v>
      </c>
      <c r="AO1817" s="18" t="s">
        <v>8311</v>
      </c>
      <c r="AP1817" s="15" t="s">
        <v>1049</v>
      </c>
      <c r="AQ1817" s="43" t="str">
        <f t="shared" si="285"/>
        <v>SI</v>
      </c>
      <c r="AR1817" s="44">
        <f t="shared" si="286"/>
        <v>282744</v>
      </c>
      <c r="AS1817" s="44">
        <f t="shared" si="287"/>
        <v>237600</v>
      </c>
      <c r="AT1817" s="44">
        <f t="shared" si="288"/>
        <v>237600</v>
      </c>
      <c r="AU1817" s="44">
        <f t="shared" si="289"/>
        <v>282744</v>
      </c>
      <c r="AV1817" s="45" t="b">
        <f t="shared" si="290"/>
        <v>1</v>
      </c>
      <c r="AW1817" s="45" t="b">
        <f t="shared" si="291"/>
        <v>0</v>
      </c>
      <c r="AX1817" s="45"/>
    </row>
    <row r="1818" spans="1:50" s="36" customFormat="1" ht="27.75" customHeight="1" x14ac:dyDescent="0.15">
      <c r="A1818" s="36" t="str">
        <f t="shared" si="284"/>
        <v>LABORATORIOS GOTHAPLAST LTDA201135210</v>
      </c>
      <c r="B1818" s="36" t="b">
        <f>+A1818='[1]Anexo 9'!A1818</f>
        <v>1</v>
      </c>
      <c r="C1818" s="18">
        <v>830061856</v>
      </c>
      <c r="D1818" s="18" t="s">
        <v>446</v>
      </c>
      <c r="E1818" s="15" t="s">
        <v>98</v>
      </c>
      <c r="F1818" s="15" t="s">
        <v>182</v>
      </c>
      <c r="G1818" s="15">
        <f>+VLOOKUP(F1818,[3]Sheet1!$E$3:$G$74,3,FALSE)</f>
        <v>2</v>
      </c>
      <c r="H1818" s="15">
        <f>+VLOOKUP(D1818&amp;F1818,'TD para paquetes'!$E$3:$I$441,5,FALSE)</f>
        <v>2</v>
      </c>
      <c r="I1818" s="15" t="s">
        <v>1025</v>
      </c>
      <c r="J1818" s="15">
        <v>10</v>
      </c>
      <c r="K1818" s="15">
        <v>10</v>
      </c>
      <c r="L1818" s="15">
        <v>201135210</v>
      </c>
      <c r="M1818" s="15" t="s">
        <v>183</v>
      </c>
      <c r="N1818" s="15" t="s">
        <v>101</v>
      </c>
      <c r="O1818" s="18" t="s">
        <v>8464</v>
      </c>
      <c r="P1818" s="22" t="s">
        <v>3841</v>
      </c>
      <c r="Q1818" s="15" t="s">
        <v>101</v>
      </c>
      <c r="R1818" s="18" t="s">
        <v>444</v>
      </c>
      <c r="S1818" s="22" t="b">
        <f t="shared" si="292"/>
        <v>0</v>
      </c>
      <c r="T1818" s="18" t="s">
        <v>1049</v>
      </c>
      <c r="U1818" s="18" t="s">
        <v>444</v>
      </c>
      <c r="V1818" s="15" t="s">
        <v>6074</v>
      </c>
      <c r="W1818" s="18" t="s">
        <v>8621</v>
      </c>
      <c r="X1818" s="18"/>
      <c r="Y1818" s="15" t="s">
        <v>68</v>
      </c>
      <c r="Z1818" s="18" t="s">
        <v>8672</v>
      </c>
      <c r="AA1818" s="18" t="s">
        <v>1424</v>
      </c>
      <c r="AB1818" s="18" t="s">
        <v>2713</v>
      </c>
      <c r="AC1818" s="67" t="str">
        <f>+VLOOKUP("*"&amp;L1818&amp;"*",'[2]REGISTROS SANITARIOS'!$D$1530:$E$1559,2,FALSE)</f>
        <v>SI</v>
      </c>
      <c r="AD1818" s="22" t="s">
        <v>1025</v>
      </c>
      <c r="AE1818" s="16">
        <v>46718</v>
      </c>
      <c r="AF1818" s="34" t="s">
        <v>73</v>
      </c>
      <c r="AG1818" s="24" t="s">
        <v>1049</v>
      </c>
      <c r="AH1818" s="18" t="s">
        <v>1049</v>
      </c>
      <c r="AI1818" s="18" t="s">
        <v>53</v>
      </c>
      <c r="AJ1818" s="17">
        <v>11</v>
      </c>
      <c r="AK1818" s="25">
        <v>11</v>
      </c>
      <c r="AL1818" s="25">
        <v>16000</v>
      </c>
      <c r="AM1818" s="35">
        <v>0.19</v>
      </c>
      <c r="AN1818" s="19">
        <v>209440</v>
      </c>
      <c r="AO1818" s="18" t="s">
        <v>8311</v>
      </c>
      <c r="AP1818" s="15" t="s">
        <v>1049</v>
      </c>
      <c r="AQ1818" s="43" t="str">
        <f t="shared" si="285"/>
        <v>SI</v>
      </c>
      <c r="AR1818" s="44">
        <f t="shared" si="286"/>
        <v>209440</v>
      </c>
      <c r="AS1818" s="44">
        <f t="shared" si="287"/>
        <v>176000</v>
      </c>
      <c r="AT1818" s="44">
        <f t="shared" si="288"/>
        <v>176000</v>
      </c>
      <c r="AU1818" s="44">
        <f t="shared" si="289"/>
        <v>209440</v>
      </c>
      <c r="AV1818" s="45" t="b">
        <f t="shared" si="290"/>
        <v>1</v>
      </c>
      <c r="AW1818" s="45" t="b">
        <f t="shared" si="291"/>
        <v>0</v>
      </c>
      <c r="AX1818" s="45"/>
    </row>
    <row r="1819" spans="1:50" s="36" customFormat="1" ht="27.75" customHeight="1" x14ac:dyDescent="0.15">
      <c r="A1819" s="36" t="str">
        <f t="shared" si="284"/>
        <v>LABORATORIOS GOTHAPLAST LTDA201135310</v>
      </c>
      <c r="B1819" s="36" t="b">
        <f>+A1819='[1]Anexo 9'!A1819</f>
        <v>1</v>
      </c>
      <c r="C1819" s="18">
        <v>830061856</v>
      </c>
      <c r="D1819" s="18" t="s">
        <v>446</v>
      </c>
      <c r="E1819" s="15" t="s">
        <v>98</v>
      </c>
      <c r="F1819" s="15" t="s">
        <v>182</v>
      </c>
      <c r="G1819" s="15">
        <f>+VLOOKUP(F1819,[3]Sheet1!$E$3:$G$74,3,FALSE)</f>
        <v>2</v>
      </c>
      <c r="H1819" s="15">
        <f>+VLOOKUP(D1819&amp;F1819,'TD para paquetes'!$E$3:$I$441,5,FALSE)</f>
        <v>2</v>
      </c>
      <c r="I1819" s="15" t="s">
        <v>1025</v>
      </c>
      <c r="J1819" s="15">
        <v>11</v>
      </c>
      <c r="K1819" s="15">
        <v>10</v>
      </c>
      <c r="L1819" s="15">
        <v>201135310</v>
      </c>
      <c r="M1819" s="15" t="s">
        <v>189</v>
      </c>
      <c r="N1819" s="15" t="s">
        <v>101</v>
      </c>
      <c r="O1819" s="18" t="s">
        <v>8465</v>
      </c>
      <c r="P1819" s="22" t="s">
        <v>73</v>
      </c>
      <c r="Q1819" s="15" t="s">
        <v>101</v>
      </c>
      <c r="R1819" s="18" t="s">
        <v>444</v>
      </c>
      <c r="S1819" s="22" t="b">
        <f t="shared" si="292"/>
        <v>0</v>
      </c>
      <c r="T1819" s="18" t="s">
        <v>1049</v>
      </c>
      <c r="U1819" s="18" t="s">
        <v>444</v>
      </c>
      <c r="V1819" s="15" t="s">
        <v>6074</v>
      </c>
      <c r="W1819" s="18" t="s">
        <v>8623</v>
      </c>
      <c r="X1819" s="18"/>
      <c r="Y1819" s="15" t="s">
        <v>68</v>
      </c>
      <c r="Z1819" s="18" t="s">
        <v>8672</v>
      </c>
      <c r="AA1819" s="18" t="s">
        <v>1424</v>
      </c>
      <c r="AB1819" s="18" t="s">
        <v>2713</v>
      </c>
      <c r="AC1819" s="67" t="str">
        <f>+VLOOKUP("*"&amp;L1819&amp;"*",'[2]REGISTROS SANITARIOS'!$D$1530:$E$1559,2,FALSE)</f>
        <v>SI</v>
      </c>
      <c r="AD1819" s="22" t="s">
        <v>1025</v>
      </c>
      <c r="AE1819" s="16">
        <v>46718</v>
      </c>
      <c r="AF1819" s="34" t="s">
        <v>73</v>
      </c>
      <c r="AG1819" s="24" t="s">
        <v>1049</v>
      </c>
      <c r="AH1819" s="18" t="s">
        <v>1049</v>
      </c>
      <c r="AI1819" s="18" t="s">
        <v>53</v>
      </c>
      <c r="AJ1819" s="17">
        <v>880</v>
      </c>
      <c r="AK1819" s="25">
        <v>880</v>
      </c>
      <c r="AL1819" s="25">
        <v>16000</v>
      </c>
      <c r="AM1819" s="35">
        <v>0.19</v>
      </c>
      <c r="AN1819" s="19">
        <v>16755200</v>
      </c>
      <c r="AO1819" s="18" t="s">
        <v>8311</v>
      </c>
      <c r="AP1819" s="15" t="s">
        <v>1049</v>
      </c>
      <c r="AQ1819" s="43" t="str">
        <f t="shared" si="285"/>
        <v>SI</v>
      </c>
      <c r="AR1819" s="44">
        <f t="shared" si="286"/>
        <v>16755200</v>
      </c>
      <c r="AS1819" s="44">
        <f t="shared" si="287"/>
        <v>14080000</v>
      </c>
      <c r="AT1819" s="44">
        <f t="shared" si="288"/>
        <v>14080000</v>
      </c>
      <c r="AU1819" s="44">
        <f t="shared" si="289"/>
        <v>16755200</v>
      </c>
      <c r="AV1819" s="45" t="b">
        <f t="shared" si="290"/>
        <v>1</v>
      </c>
      <c r="AW1819" s="45" t="b">
        <f t="shared" si="291"/>
        <v>0</v>
      </c>
      <c r="AX1819" s="45"/>
    </row>
    <row r="1820" spans="1:50" s="36" customFormat="1" ht="27.75" customHeight="1" x14ac:dyDescent="0.15">
      <c r="A1820" s="36" t="str">
        <f t="shared" si="284"/>
        <v>LABORATORIOS GOTHAPLAST LTDA201140809</v>
      </c>
      <c r="B1820" s="36" t="b">
        <f>+A1820='[1]Anexo 9'!A1820</f>
        <v>1</v>
      </c>
      <c r="C1820" s="18">
        <v>830061856</v>
      </c>
      <c r="D1820" s="18" t="s">
        <v>446</v>
      </c>
      <c r="E1820" s="15" t="s">
        <v>98</v>
      </c>
      <c r="F1820" s="15" t="s">
        <v>788</v>
      </c>
      <c r="G1820" s="15">
        <f>+VLOOKUP(F1820,[3]Sheet1!$E$3:$G$74,3,FALSE)</f>
        <v>2</v>
      </c>
      <c r="H1820" s="15">
        <f>+VLOOKUP(D1820&amp;F1820,'TD para paquetes'!$E$3:$I$441,5,FALSE)</f>
        <v>2</v>
      </c>
      <c r="I1820" s="15" t="s">
        <v>1025</v>
      </c>
      <c r="J1820" s="15">
        <v>8</v>
      </c>
      <c r="K1820" s="15">
        <v>8</v>
      </c>
      <c r="L1820" s="15">
        <v>201140809</v>
      </c>
      <c r="M1820" s="15" t="s">
        <v>789</v>
      </c>
      <c r="N1820" s="15" t="s">
        <v>452</v>
      </c>
      <c r="O1820" s="18" t="s">
        <v>8466</v>
      </c>
      <c r="P1820" s="22" t="s">
        <v>3841</v>
      </c>
      <c r="Q1820" s="15" t="s">
        <v>101</v>
      </c>
      <c r="R1820" s="18" t="s">
        <v>444</v>
      </c>
      <c r="S1820" s="22" t="b">
        <f t="shared" si="292"/>
        <v>0</v>
      </c>
      <c r="T1820" s="18" t="s">
        <v>1049</v>
      </c>
      <c r="U1820" s="18" t="s">
        <v>8608</v>
      </c>
      <c r="V1820" s="15" t="s">
        <v>6076</v>
      </c>
      <c r="W1820" s="18" t="s">
        <v>8622</v>
      </c>
      <c r="X1820" s="18"/>
      <c r="Y1820" s="15" t="s">
        <v>68</v>
      </c>
      <c r="Z1820" s="18" t="s">
        <v>8622</v>
      </c>
      <c r="AA1820" s="18" t="s">
        <v>3236</v>
      </c>
      <c r="AB1820" s="18" t="s">
        <v>8675</v>
      </c>
      <c r="AC1820" s="67" t="str">
        <f>+VLOOKUP("*"&amp;L1820&amp;"*",'[2]REGISTROS SANITARIOS'!$D$1530:$E$1559,2,FALSE)</f>
        <v>SI</v>
      </c>
      <c r="AD1820" s="22" t="s">
        <v>1025</v>
      </c>
      <c r="AE1820" s="16">
        <v>46309</v>
      </c>
      <c r="AF1820" s="34" t="s">
        <v>73</v>
      </c>
      <c r="AG1820" s="24" t="s">
        <v>1049</v>
      </c>
      <c r="AH1820" s="18" t="s">
        <v>1049</v>
      </c>
      <c r="AI1820" s="18" t="s">
        <v>54</v>
      </c>
      <c r="AJ1820" s="17">
        <v>12100</v>
      </c>
      <c r="AK1820" s="25">
        <v>12100</v>
      </c>
      <c r="AL1820" s="25">
        <v>2800</v>
      </c>
      <c r="AM1820" s="35">
        <v>0</v>
      </c>
      <c r="AN1820" s="19">
        <v>33880000</v>
      </c>
      <c r="AO1820" s="18" t="s">
        <v>8311</v>
      </c>
      <c r="AP1820" s="15" t="s">
        <v>1049</v>
      </c>
      <c r="AQ1820" s="43" t="str">
        <f t="shared" si="285"/>
        <v>SI</v>
      </c>
      <c r="AR1820" s="44">
        <f t="shared" si="286"/>
        <v>33880000</v>
      </c>
      <c r="AS1820" s="44">
        <f t="shared" si="287"/>
        <v>33880000</v>
      </c>
      <c r="AT1820" s="44">
        <f t="shared" si="288"/>
        <v>33880000</v>
      </c>
      <c r="AU1820" s="44">
        <f t="shared" si="289"/>
        <v>33880000</v>
      </c>
      <c r="AV1820" s="45" t="b">
        <f t="shared" si="290"/>
        <v>1</v>
      </c>
      <c r="AW1820" s="45" t="b">
        <f t="shared" si="291"/>
        <v>1</v>
      </c>
      <c r="AX1820" s="45"/>
    </row>
    <row r="1821" spans="1:50" s="36" customFormat="1" ht="27.75" customHeight="1" x14ac:dyDescent="0.15">
      <c r="A1821" s="36" t="str">
        <f t="shared" si="284"/>
        <v>LABORATORIOS GOTHAPLAST LTDA201141009</v>
      </c>
      <c r="B1821" s="36" t="b">
        <f>+A1821='[1]Anexo 9'!A1821</f>
        <v>1</v>
      </c>
      <c r="C1821" s="18">
        <v>830061856</v>
      </c>
      <c r="D1821" s="18" t="s">
        <v>446</v>
      </c>
      <c r="E1821" s="15" t="s">
        <v>98</v>
      </c>
      <c r="F1821" s="15" t="s">
        <v>788</v>
      </c>
      <c r="G1821" s="15">
        <f>+VLOOKUP(F1821,[3]Sheet1!$E$3:$G$74,3,FALSE)</f>
        <v>2</v>
      </c>
      <c r="H1821" s="15">
        <f>+VLOOKUP(D1821&amp;F1821,'TD para paquetes'!$E$3:$I$441,5,FALSE)</f>
        <v>2</v>
      </c>
      <c r="I1821" s="15" t="s">
        <v>1025</v>
      </c>
      <c r="J1821" s="15">
        <v>8</v>
      </c>
      <c r="K1821" s="15">
        <v>8</v>
      </c>
      <c r="L1821" s="15">
        <v>201141009</v>
      </c>
      <c r="M1821" s="15" t="s">
        <v>794</v>
      </c>
      <c r="N1821" s="15" t="s">
        <v>452</v>
      </c>
      <c r="O1821" s="18" t="s">
        <v>8467</v>
      </c>
      <c r="P1821" s="22" t="s">
        <v>3841</v>
      </c>
      <c r="Q1821" s="15" t="s">
        <v>101</v>
      </c>
      <c r="R1821" s="18" t="s">
        <v>444</v>
      </c>
      <c r="S1821" s="22" t="b">
        <f t="shared" si="292"/>
        <v>0</v>
      </c>
      <c r="T1821" s="18" t="s">
        <v>1049</v>
      </c>
      <c r="U1821" s="18" t="s">
        <v>8608</v>
      </c>
      <c r="V1821" s="15" t="s">
        <v>6076</v>
      </c>
      <c r="W1821" s="18" t="s">
        <v>8622</v>
      </c>
      <c r="X1821" s="18"/>
      <c r="Y1821" s="15" t="s">
        <v>68</v>
      </c>
      <c r="Z1821" s="18" t="s">
        <v>8622</v>
      </c>
      <c r="AA1821" s="18" t="s">
        <v>3236</v>
      </c>
      <c r="AB1821" s="18" t="s">
        <v>8675</v>
      </c>
      <c r="AC1821" s="67" t="str">
        <f>+VLOOKUP("*"&amp;L1821&amp;"*",'[2]REGISTROS SANITARIOS'!$D$1530:$E$1559,2,FALSE)</f>
        <v>SI</v>
      </c>
      <c r="AD1821" s="22" t="s">
        <v>1025</v>
      </c>
      <c r="AE1821" s="16">
        <v>46309</v>
      </c>
      <c r="AF1821" s="34" t="s">
        <v>73</v>
      </c>
      <c r="AG1821" s="24" t="s">
        <v>1049</v>
      </c>
      <c r="AH1821" s="18" t="s">
        <v>1049</v>
      </c>
      <c r="AI1821" s="18" t="s">
        <v>54</v>
      </c>
      <c r="AJ1821" s="17">
        <v>4400</v>
      </c>
      <c r="AK1821" s="25">
        <v>4400</v>
      </c>
      <c r="AL1821" s="25">
        <v>3500</v>
      </c>
      <c r="AM1821" s="35">
        <v>0</v>
      </c>
      <c r="AN1821" s="19">
        <v>15400000</v>
      </c>
      <c r="AO1821" s="18" t="s">
        <v>8311</v>
      </c>
      <c r="AP1821" s="15" t="s">
        <v>1049</v>
      </c>
      <c r="AQ1821" s="43" t="str">
        <f t="shared" si="285"/>
        <v>SI</v>
      </c>
      <c r="AR1821" s="44">
        <f t="shared" si="286"/>
        <v>15400000</v>
      </c>
      <c r="AS1821" s="44">
        <f t="shared" si="287"/>
        <v>15400000</v>
      </c>
      <c r="AT1821" s="44">
        <f t="shared" si="288"/>
        <v>15400000</v>
      </c>
      <c r="AU1821" s="44">
        <f t="shared" si="289"/>
        <v>15400000</v>
      </c>
      <c r="AV1821" s="45" t="b">
        <f t="shared" si="290"/>
        <v>1</v>
      </c>
      <c r="AW1821" s="45" t="b">
        <f t="shared" si="291"/>
        <v>1</v>
      </c>
      <c r="AX1821" s="45"/>
    </row>
    <row r="1822" spans="1:50" s="36" customFormat="1" ht="27.75" customHeight="1" x14ac:dyDescent="0.15">
      <c r="A1822" s="36" t="str">
        <f t="shared" si="284"/>
        <v>LABORATORIOS GOTHAPLAST LTDA201150610</v>
      </c>
      <c r="B1822" s="36" t="b">
        <f>+A1822='[1]Anexo 9'!A1822</f>
        <v>1</v>
      </c>
      <c r="C1822" s="18">
        <v>830061856</v>
      </c>
      <c r="D1822" s="18" t="s">
        <v>446</v>
      </c>
      <c r="E1822" s="15" t="s">
        <v>98</v>
      </c>
      <c r="F1822" s="15" t="s">
        <v>62</v>
      </c>
      <c r="G1822" s="15" t="s">
        <v>3155</v>
      </c>
      <c r="H1822" s="15" t="s">
        <v>3155</v>
      </c>
      <c r="I1822" s="15" t="s">
        <v>3155</v>
      </c>
      <c r="J1822" s="15">
        <v>9</v>
      </c>
      <c r="K1822" s="15" t="s">
        <v>3155</v>
      </c>
      <c r="L1822" s="15">
        <v>201150610</v>
      </c>
      <c r="M1822" s="15" t="s">
        <v>442</v>
      </c>
      <c r="N1822" s="15" t="s">
        <v>101</v>
      </c>
      <c r="O1822" s="18" t="s">
        <v>8468</v>
      </c>
      <c r="P1822" s="22" t="s">
        <v>73</v>
      </c>
      <c r="Q1822" s="15" t="s">
        <v>444</v>
      </c>
      <c r="R1822" s="18" t="s">
        <v>101</v>
      </c>
      <c r="S1822" s="22" t="b">
        <f t="shared" si="292"/>
        <v>0</v>
      </c>
      <c r="T1822" s="18" t="s">
        <v>1049</v>
      </c>
      <c r="U1822" s="18" t="s">
        <v>8606</v>
      </c>
      <c r="V1822" s="15" t="s">
        <v>6079</v>
      </c>
      <c r="W1822" s="18" t="s">
        <v>8621</v>
      </c>
      <c r="X1822" s="18"/>
      <c r="Y1822" s="15" t="s">
        <v>73</v>
      </c>
      <c r="Z1822" s="18" t="s">
        <v>8672</v>
      </c>
      <c r="AA1822" s="18" t="s">
        <v>1424</v>
      </c>
      <c r="AB1822" s="18" t="s">
        <v>447</v>
      </c>
      <c r="AC1822" s="67" t="str">
        <f>+VLOOKUP("*"&amp;L1822&amp;"*",'[2]REGISTROS SANITARIOS'!$D$1530:$E$1559,2,FALSE)</f>
        <v>SI</v>
      </c>
      <c r="AD1822" s="22" t="s">
        <v>1025</v>
      </c>
      <c r="AE1822" s="16">
        <v>44607</v>
      </c>
      <c r="AF1822" s="34" t="s">
        <v>73</v>
      </c>
      <c r="AG1822" s="24" t="s">
        <v>1049</v>
      </c>
      <c r="AH1822" s="18" t="s">
        <v>1049</v>
      </c>
      <c r="AI1822" s="18" t="s">
        <v>53</v>
      </c>
      <c r="AJ1822" s="17">
        <v>16500</v>
      </c>
      <c r="AK1822" s="25">
        <v>16500</v>
      </c>
      <c r="AL1822" s="25">
        <v>2300</v>
      </c>
      <c r="AM1822" s="35">
        <v>0</v>
      </c>
      <c r="AN1822" s="19">
        <v>37950000</v>
      </c>
      <c r="AO1822" s="18" t="s">
        <v>8311</v>
      </c>
      <c r="AP1822" s="15" t="s">
        <v>1049</v>
      </c>
      <c r="AQ1822" s="43" t="str">
        <f t="shared" si="285"/>
        <v>SI</v>
      </c>
      <c r="AR1822" s="44">
        <f t="shared" si="286"/>
        <v>37950000</v>
      </c>
      <c r="AS1822" s="44">
        <f t="shared" si="287"/>
        <v>37950000</v>
      </c>
      <c r="AT1822" s="44">
        <f t="shared" si="288"/>
        <v>37950000</v>
      </c>
      <c r="AU1822" s="44">
        <f t="shared" si="289"/>
        <v>37950000</v>
      </c>
      <c r="AV1822" s="45" t="b">
        <f t="shared" si="290"/>
        <v>1</v>
      </c>
      <c r="AW1822" s="45" t="b">
        <f t="shared" si="291"/>
        <v>1</v>
      </c>
      <c r="AX1822" s="45"/>
    </row>
    <row r="1823" spans="1:50" s="36" customFormat="1" ht="27.75" customHeight="1" x14ac:dyDescent="0.15">
      <c r="A1823" s="36" t="str">
        <f t="shared" si="284"/>
        <v>LABORATORIOS GOTHAPLAST LTDA201150809</v>
      </c>
      <c r="B1823" s="36" t="b">
        <f>+A1823='[1]Anexo 9'!A1823</f>
        <v>1</v>
      </c>
      <c r="C1823" s="18">
        <v>830061856</v>
      </c>
      <c r="D1823" s="18" t="s">
        <v>446</v>
      </c>
      <c r="E1823" s="15" t="s">
        <v>98</v>
      </c>
      <c r="F1823" s="15" t="s">
        <v>62</v>
      </c>
      <c r="G1823" s="15" t="s">
        <v>3155</v>
      </c>
      <c r="H1823" s="15" t="s">
        <v>3155</v>
      </c>
      <c r="I1823" s="15" t="s">
        <v>3155</v>
      </c>
      <c r="J1823" s="15">
        <v>7</v>
      </c>
      <c r="K1823" s="15" t="s">
        <v>3155</v>
      </c>
      <c r="L1823" s="15">
        <v>201150809</v>
      </c>
      <c r="M1823" s="15" t="s">
        <v>451</v>
      </c>
      <c r="N1823" s="15" t="s">
        <v>452</v>
      </c>
      <c r="O1823" s="18" t="s">
        <v>8469</v>
      </c>
      <c r="P1823" s="22" t="s">
        <v>3841</v>
      </c>
      <c r="Q1823" s="15" t="s">
        <v>101</v>
      </c>
      <c r="R1823" s="18" t="s">
        <v>3228</v>
      </c>
      <c r="S1823" s="22" t="b">
        <f t="shared" si="292"/>
        <v>0</v>
      </c>
      <c r="T1823" s="18" t="s">
        <v>1049</v>
      </c>
      <c r="U1823" s="18" t="s">
        <v>1054</v>
      </c>
      <c r="V1823" s="15" t="s">
        <v>456</v>
      </c>
      <c r="W1823" s="18" t="s">
        <v>3235</v>
      </c>
      <c r="X1823" s="18"/>
      <c r="Y1823" s="15" t="s">
        <v>73</v>
      </c>
      <c r="Z1823" s="18" t="s">
        <v>8676</v>
      </c>
      <c r="AA1823" s="18" t="s">
        <v>2994</v>
      </c>
      <c r="AB1823" s="18" t="s">
        <v>8677</v>
      </c>
      <c r="AC1823" s="67" t="str">
        <f>+VLOOKUP("*"&amp;L1823&amp;"*",'[2]REGISTROS SANITARIOS'!$D$1530:$E$1559,2,FALSE)</f>
        <v>SI</v>
      </c>
      <c r="AD1823" s="22" t="s">
        <v>1025</v>
      </c>
      <c r="AE1823" s="16">
        <v>47427</v>
      </c>
      <c r="AF1823" s="34" t="s">
        <v>73</v>
      </c>
      <c r="AG1823" s="24" t="s">
        <v>1049</v>
      </c>
      <c r="AH1823" s="18" t="s">
        <v>1049</v>
      </c>
      <c r="AI1823" s="18" t="s">
        <v>3173</v>
      </c>
      <c r="AJ1823" s="17">
        <v>66</v>
      </c>
      <c r="AK1823" s="25">
        <v>66</v>
      </c>
      <c r="AL1823" s="25">
        <v>11000</v>
      </c>
      <c r="AM1823" s="35">
        <v>0.19</v>
      </c>
      <c r="AN1823" s="19">
        <v>863939.99999999988</v>
      </c>
      <c r="AO1823" s="18" t="s">
        <v>8311</v>
      </c>
      <c r="AP1823" s="15" t="s">
        <v>1049</v>
      </c>
      <c r="AQ1823" s="43" t="str">
        <f t="shared" si="285"/>
        <v>SI</v>
      </c>
      <c r="AR1823" s="44">
        <f t="shared" si="286"/>
        <v>863940</v>
      </c>
      <c r="AS1823" s="44">
        <f t="shared" si="287"/>
        <v>726000</v>
      </c>
      <c r="AT1823" s="44">
        <f t="shared" si="288"/>
        <v>726000</v>
      </c>
      <c r="AU1823" s="44">
        <f t="shared" si="289"/>
        <v>863940</v>
      </c>
      <c r="AV1823" s="45" t="b">
        <f t="shared" si="290"/>
        <v>1</v>
      </c>
      <c r="AW1823" s="45" t="b">
        <f t="shared" si="291"/>
        <v>0</v>
      </c>
      <c r="AX1823" s="45"/>
    </row>
    <row r="1824" spans="1:50" s="36" customFormat="1" ht="27.75" customHeight="1" x14ac:dyDescent="0.15">
      <c r="A1824" s="36" t="str">
        <f t="shared" si="284"/>
        <v>LABORATORIOS GOTHAPLAST LTDA201151306</v>
      </c>
      <c r="B1824" s="36" t="b">
        <f>+A1824='[1]Anexo 9'!A1824</f>
        <v>1</v>
      </c>
      <c r="C1824" s="18">
        <v>830061856</v>
      </c>
      <c r="D1824" s="18" t="s">
        <v>446</v>
      </c>
      <c r="E1824" s="15" t="s">
        <v>98</v>
      </c>
      <c r="F1824" s="15" t="s">
        <v>62</v>
      </c>
      <c r="G1824" s="15" t="s">
        <v>3155</v>
      </c>
      <c r="H1824" s="15" t="s">
        <v>3155</v>
      </c>
      <c r="I1824" s="15" t="s">
        <v>3155</v>
      </c>
      <c r="J1824" s="15">
        <v>5</v>
      </c>
      <c r="K1824" s="15" t="s">
        <v>3155</v>
      </c>
      <c r="L1824" s="15">
        <v>201151306</v>
      </c>
      <c r="M1824" s="15" t="s">
        <v>3911</v>
      </c>
      <c r="N1824" s="15" t="s">
        <v>222</v>
      </c>
      <c r="O1824" s="18" t="s">
        <v>8470</v>
      </c>
      <c r="P1824" s="22" t="s">
        <v>73</v>
      </c>
      <c r="Q1824" s="15" t="s">
        <v>5572</v>
      </c>
      <c r="R1824" s="18" t="s">
        <v>8558</v>
      </c>
      <c r="S1824" s="22" t="b">
        <f t="shared" si="292"/>
        <v>0</v>
      </c>
      <c r="T1824" s="18" t="s">
        <v>1049</v>
      </c>
      <c r="U1824" s="18" t="s">
        <v>8558</v>
      </c>
      <c r="V1824" s="15"/>
      <c r="W1824" s="18" t="s">
        <v>8624</v>
      </c>
      <c r="X1824" s="18"/>
      <c r="Y1824" s="15" t="s">
        <v>73</v>
      </c>
      <c r="Z1824" s="18" t="s">
        <v>8678</v>
      </c>
      <c r="AA1824" s="18" t="s">
        <v>2994</v>
      </c>
      <c r="AB1824" s="18" t="s">
        <v>8669</v>
      </c>
      <c r="AC1824" s="67" t="str">
        <f>+VLOOKUP("*"&amp;L1824&amp;"*",'[2]REGISTROS SANITARIOS'!$D$1530:$E$1559,2,FALSE)</f>
        <v>SI</v>
      </c>
      <c r="AD1824" s="22" t="s">
        <v>1025</v>
      </c>
      <c r="AE1824" s="16">
        <v>44761</v>
      </c>
      <c r="AF1824" s="34" t="s">
        <v>73</v>
      </c>
      <c r="AG1824" s="24" t="s">
        <v>1049</v>
      </c>
      <c r="AH1824" s="18" t="s">
        <v>1049</v>
      </c>
      <c r="AI1824" s="18" t="s">
        <v>53</v>
      </c>
      <c r="AJ1824" s="17">
        <v>2.75</v>
      </c>
      <c r="AK1824" s="25">
        <v>3</v>
      </c>
      <c r="AL1824" s="25">
        <v>31050</v>
      </c>
      <c r="AM1824" s="35">
        <v>0</v>
      </c>
      <c r="AN1824" s="19">
        <v>93150</v>
      </c>
      <c r="AO1824" s="18" t="s">
        <v>8311</v>
      </c>
      <c r="AP1824" s="15" t="s">
        <v>1049</v>
      </c>
      <c r="AQ1824" s="43" t="str">
        <f t="shared" si="285"/>
        <v>MAYOR</v>
      </c>
      <c r="AR1824" s="44">
        <f t="shared" si="286"/>
        <v>85387.5</v>
      </c>
      <c r="AS1824" s="44">
        <f t="shared" si="287"/>
        <v>85387.5</v>
      </c>
      <c r="AT1824" s="44">
        <f t="shared" si="288"/>
        <v>93150</v>
      </c>
      <c r="AU1824" s="44">
        <f t="shared" si="289"/>
        <v>93150</v>
      </c>
      <c r="AV1824" s="45" t="b">
        <f t="shared" si="290"/>
        <v>1</v>
      </c>
      <c r="AW1824" s="45" t="b">
        <f t="shared" si="291"/>
        <v>0</v>
      </c>
      <c r="AX1824" s="45"/>
    </row>
    <row r="1825" spans="1:50" s="36" customFormat="1" ht="27.75" customHeight="1" x14ac:dyDescent="0.15">
      <c r="A1825" s="36" t="str">
        <f t="shared" si="284"/>
        <v>LABORATORIOS GOTHAPLAST LTDA201151410</v>
      </c>
      <c r="B1825" s="36" t="b">
        <f>+A1825='[1]Anexo 9'!A1825</f>
        <v>1</v>
      </c>
      <c r="C1825" s="18">
        <v>830061856</v>
      </c>
      <c r="D1825" s="18" t="s">
        <v>446</v>
      </c>
      <c r="E1825" s="15" t="s">
        <v>98</v>
      </c>
      <c r="F1825" s="15" t="s">
        <v>62</v>
      </c>
      <c r="G1825" s="15" t="s">
        <v>3155</v>
      </c>
      <c r="H1825" s="15" t="s">
        <v>3155</v>
      </c>
      <c r="I1825" s="15" t="s">
        <v>3155</v>
      </c>
      <c r="J1825" s="15">
        <v>7</v>
      </c>
      <c r="K1825" s="15" t="s">
        <v>3155</v>
      </c>
      <c r="L1825" s="15">
        <v>201151410</v>
      </c>
      <c r="M1825" s="15" t="s">
        <v>467</v>
      </c>
      <c r="N1825" s="15" t="s">
        <v>101</v>
      </c>
      <c r="O1825" s="18" t="s">
        <v>8471</v>
      </c>
      <c r="P1825" s="22" t="s">
        <v>3841</v>
      </c>
      <c r="Q1825" s="15" t="s">
        <v>101</v>
      </c>
      <c r="R1825" s="18" t="s">
        <v>8559</v>
      </c>
      <c r="S1825" s="22" t="b">
        <f t="shared" si="292"/>
        <v>0</v>
      </c>
      <c r="T1825" s="18" t="s">
        <v>1049</v>
      </c>
      <c r="U1825" s="18" t="s">
        <v>8607</v>
      </c>
      <c r="V1825" s="15" t="s">
        <v>469</v>
      </c>
      <c r="W1825" s="18" t="s">
        <v>8621</v>
      </c>
      <c r="X1825" s="18"/>
      <c r="Y1825" s="15" t="s">
        <v>68</v>
      </c>
      <c r="Z1825" s="18" t="s">
        <v>8672</v>
      </c>
      <c r="AA1825" s="18" t="s">
        <v>1424</v>
      </c>
      <c r="AB1825" s="18" t="s">
        <v>3229</v>
      </c>
      <c r="AC1825" s="67" t="str">
        <f>+VLOOKUP("*"&amp;L1825&amp;"*",'[2]REGISTROS SANITARIOS'!$D$1530:$E$1559,2,FALSE)</f>
        <v>SI</v>
      </c>
      <c r="AD1825" s="22" t="s">
        <v>1025</v>
      </c>
      <c r="AE1825" s="16">
        <v>44553</v>
      </c>
      <c r="AF1825" s="34" t="s">
        <v>73</v>
      </c>
      <c r="AG1825" s="24" t="s">
        <v>1049</v>
      </c>
      <c r="AH1825" s="18" t="s">
        <v>1049</v>
      </c>
      <c r="AI1825" s="18" t="s">
        <v>53</v>
      </c>
      <c r="AJ1825" s="17">
        <v>4675</v>
      </c>
      <c r="AK1825" s="25">
        <v>4675</v>
      </c>
      <c r="AL1825" s="25">
        <v>4800</v>
      </c>
      <c r="AM1825" s="35">
        <v>0.19</v>
      </c>
      <c r="AN1825" s="19">
        <v>26703600</v>
      </c>
      <c r="AO1825" s="18" t="s">
        <v>8311</v>
      </c>
      <c r="AP1825" s="15" t="s">
        <v>1049</v>
      </c>
      <c r="AQ1825" s="43" t="str">
        <f t="shared" si="285"/>
        <v>SI</v>
      </c>
      <c r="AR1825" s="44">
        <f t="shared" si="286"/>
        <v>26703600</v>
      </c>
      <c r="AS1825" s="44">
        <f t="shared" si="287"/>
        <v>22440000</v>
      </c>
      <c r="AT1825" s="44">
        <f t="shared" si="288"/>
        <v>22440000</v>
      </c>
      <c r="AU1825" s="44">
        <f t="shared" si="289"/>
        <v>26703600</v>
      </c>
      <c r="AV1825" s="45" t="b">
        <f t="shared" si="290"/>
        <v>1</v>
      </c>
      <c r="AW1825" s="45" t="b">
        <f t="shared" si="291"/>
        <v>0</v>
      </c>
      <c r="AX1825" s="45"/>
    </row>
    <row r="1826" spans="1:50" s="36" customFormat="1" ht="27.75" customHeight="1" x14ac:dyDescent="0.15">
      <c r="A1826" s="36" t="str">
        <f t="shared" si="284"/>
        <v>LABORATORIOS GOTHAPLAST LTDA201151810</v>
      </c>
      <c r="B1826" s="36" t="b">
        <f>+A1826='[1]Anexo 9'!A1826</f>
        <v>1</v>
      </c>
      <c r="C1826" s="18" t="s">
        <v>8314</v>
      </c>
      <c r="D1826" s="18" t="s">
        <v>446</v>
      </c>
      <c r="E1826" s="15" t="s">
        <v>98</v>
      </c>
      <c r="F1826" s="15" t="s">
        <v>355</v>
      </c>
      <c r="G1826" s="15">
        <f>+VLOOKUP(F1826,[3]Sheet1!$E$3:$G$74,3,FALSE)</f>
        <v>2</v>
      </c>
      <c r="H1826" s="15">
        <f>+VLOOKUP(D1826&amp;F1826,'TD para paquetes'!$E$3:$I$441,5,FALSE)</f>
        <v>2</v>
      </c>
      <c r="I1826" s="15" t="s">
        <v>1025</v>
      </c>
      <c r="J1826" s="15">
        <v>12</v>
      </c>
      <c r="K1826" s="15">
        <v>12</v>
      </c>
      <c r="L1826" s="15">
        <v>201151810</v>
      </c>
      <c r="M1826" s="15" t="s">
        <v>356</v>
      </c>
      <c r="N1826" s="15" t="s">
        <v>101</v>
      </c>
      <c r="O1826" s="18" t="s">
        <v>8472</v>
      </c>
      <c r="P1826" s="22" t="s">
        <v>3841</v>
      </c>
      <c r="Q1826" s="15" t="s">
        <v>101</v>
      </c>
      <c r="R1826" s="18" t="s">
        <v>444</v>
      </c>
      <c r="S1826" s="22" t="b">
        <f t="shared" si="292"/>
        <v>0</v>
      </c>
      <c r="T1826" s="18" t="s">
        <v>1049</v>
      </c>
      <c r="U1826" s="18" t="s">
        <v>8609</v>
      </c>
      <c r="V1826" s="15" t="s">
        <v>6083</v>
      </c>
      <c r="W1826" s="18" t="s">
        <v>8621</v>
      </c>
      <c r="X1826" s="18"/>
      <c r="Y1826" s="15" t="s">
        <v>73</v>
      </c>
      <c r="Z1826" s="18" t="s">
        <v>8672</v>
      </c>
      <c r="AA1826" s="18" t="s">
        <v>1424</v>
      </c>
      <c r="AB1826" s="18" t="s">
        <v>3226</v>
      </c>
      <c r="AC1826" s="67" t="str">
        <f>+VLOOKUP("*"&amp;L1826&amp;"*",'[2]REGISTROS SANITARIOS'!$D$1530:$E$1559,2,FALSE)</f>
        <v>SI</v>
      </c>
      <c r="AD1826" s="22" t="s">
        <v>1025</v>
      </c>
      <c r="AE1826" s="16">
        <v>47020</v>
      </c>
      <c r="AF1826" s="34" t="s">
        <v>73</v>
      </c>
      <c r="AG1826" s="24" t="s">
        <v>1049</v>
      </c>
      <c r="AH1826" s="18" t="s">
        <v>1049</v>
      </c>
      <c r="AI1826" s="18" t="s">
        <v>53</v>
      </c>
      <c r="AJ1826" s="17">
        <v>7150</v>
      </c>
      <c r="AK1826" s="25">
        <v>7150</v>
      </c>
      <c r="AL1826" s="25">
        <v>2600</v>
      </c>
      <c r="AM1826" s="35">
        <v>0.19</v>
      </c>
      <c r="AN1826" s="19">
        <v>22122100</v>
      </c>
      <c r="AO1826" s="18" t="s">
        <v>8311</v>
      </c>
      <c r="AP1826" s="15" t="s">
        <v>1049</v>
      </c>
      <c r="AQ1826" s="43" t="str">
        <f t="shared" si="285"/>
        <v>SI</v>
      </c>
      <c r="AR1826" s="44">
        <f t="shared" si="286"/>
        <v>22122100</v>
      </c>
      <c r="AS1826" s="44">
        <f t="shared" si="287"/>
        <v>18590000</v>
      </c>
      <c r="AT1826" s="44">
        <f t="shared" si="288"/>
        <v>18590000</v>
      </c>
      <c r="AU1826" s="44">
        <f t="shared" si="289"/>
        <v>22122100</v>
      </c>
      <c r="AV1826" s="45" t="b">
        <f t="shared" si="290"/>
        <v>1</v>
      </c>
      <c r="AW1826" s="45" t="b">
        <f t="shared" si="291"/>
        <v>0</v>
      </c>
      <c r="AX1826" s="45"/>
    </row>
    <row r="1827" spans="1:50" s="36" customFormat="1" ht="27.75" customHeight="1" x14ac:dyDescent="0.15">
      <c r="A1827" s="36" t="str">
        <f t="shared" si="284"/>
        <v>LABORATORIOS GOTHAPLAST LTDA201151910</v>
      </c>
      <c r="B1827" s="36" t="b">
        <f>+A1827='[1]Anexo 9'!A1827</f>
        <v>1</v>
      </c>
      <c r="C1827" s="18" t="s">
        <v>8314</v>
      </c>
      <c r="D1827" s="18" t="s">
        <v>446</v>
      </c>
      <c r="E1827" s="15" t="s">
        <v>98</v>
      </c>
      <c r="F1827" s="15" t="s">
        <v>355</v>
      </c>
      <c r="G1827" s="15">
        <f>+VLOOKUP(F1827,[3]Sheet1!$E$3:$G$74,3,FALSE)</f>
        <v>2</v>
      </c>
      <c r="H1827" s="15">
        <f>+VLOOKUP(D1827&amp;F1827,'TD para paquetes'!$E$3:$I$441,5,FALSE)</f>
        <v>2</v>
      </c>
      <c r="I1827" s="15" t="s">
        <v>1025</v>
      </c>
      <c r="J1827" s="15">
        <v>12</v>
      </c>
      <c r="K1827" s="15">
        <v>12</v>
      </c>
      <c r="L1827" s="15">
        <v>201151910</v>
      </c>
      <c r="M1827" s="15" t="s">
        <v>360</v>
      </c>
      <c r="N1827" s="15" t="s">
        <v>101</v>
      </c>
      <c r="O1827" s="18" t="s">
        <v>8473</v>
      </c>
      <c r="P1827" s="22" t="s">
        <v>3841</v>
      </c>
      <c r="Q1827" s="15" t="s">
        <v>101</v>
      </c>
      <c r="R1827" s="18" t="s">
        <v>444</v>
      </c>
      <c r="S1827" s="22" t="b">
        <f t="shared" si="292"/>
        <v>0</v>
      </c>
      <c r="T1827" s="18" t="s">
        <v>1049</v>
      </c>
      <c r="U1827" s="18" t="s">
        <v>8609</v>
      </c>
      <c r="V1827" s="15" t="s">
        <v>6083</v>
      </c>
      <c r="W1827" s="18" t="s">
        <v>8621</v>
      </c>
      <c r="X1827" s="18"/>
      <c r="Y1827" s="15" t="s">
        <v>73</v>
      </c>
      <c r="Z1827" s="18" t="s">
        <v>8672</v>
      </c>
      <c r="AA1827" s="18" t="s">
        <v>1424</v>
      </c>
      <c r="AB1827" s="18" t="s">
        <v>3226</v>
      </c>
      <c r="AC1827" s="67" t="str">
        <f>+VLOOKUP("*"&amp;L1827&amp;"*",'[2]REGISTROS SANITARIOS'!$D$1530:$E$1559,2,FALSE)</f>
        <v>SI</v>
      </c>
      <c r="AD1827" s="22" t="s">
        <v>1025</v>
      </c>
      <c r="AE1827" s="16">
        <v>47020</v>
      </c>
      <c r="AF1827" s="34" t="s">
        <v>73</v>
      </c>
      <c r="AG1827" s="24" t="s">
        <v>1049</v>
      </c>
      <c r="AH1827" s="18" t="s">
        <v>1049</v>
      </c>
      <c r="AI1827" s="18" t="s">
        <v>53</v>
      </c>
      <c r="AJ1827" s="17">
        <v>1375</v>
      </c>
      <c r="AK1827" s="25">
        <v>1375</v>
      </c>
      <c r="AL1827" s="25">
        <v>2600</v>
      </c>
      <c r="AM1827" s="35">
        <v>0.19</v>
      </c>
      <c r="AN1827" s="19">
        <v>4254250</v>
      </c>
      <c r="AO1827" s="18" t="s">
        <v>8311</v>
      </c>
      <c r="AP1827" s="15" t="s">
        <v>1049</v>
      </c>
      <c r="AQ1827" s="43" t="str">
        <f t="shared" si="285"/>
        <v>SI</v>
      </c>
      <c r="AR1827" s="44">
        <f t="shared" si="286"/>
        <v>4254250</v>
      </c>
      <c r="AS1827" s="44">
        <f t="shared" si="287"/>
        <v>3575000</v>
      </c>
      <c r="AT1827" s="44">
        <f t="shared" si="288"/>
        <v>3575000</v>
      </c>
      <c r="AU1827" s="44">
        <f t="shared" si="289"/>
        <v>4254250</v>
      </c>
      <c r="AV1827" s="45" t="b">
        <f t="shared" si="290"/>
        <v>1</v>
      </c>
      <c r="AW1827" s="45" t="b">
        <f t="shared" si="291"/>
        <v>0</v>
      </c>
      <c r="AX1827" s="45"/>
    </row>
    <row r="1828" spans="1:50" s="36" customFormat="1" ht="27.75" customHeight="1" x14ac:dyDescent="0.15">
      <c r="A1828" s="36" t="str">
        <f t="shared" si="284"/>
        <v>LABORATORIOS GOTHAPLAST LTDA201154211</v>
      </c>
      <c r="B1828" s="36" t="b">
        <f>+A1828='[1]Anexo 9'!A1828</f>
        <v>1</v>
      </c>
      <c r="C1828" s="18">
        <v>830061856</v>
      </c>
      <c r="D1828" s="18" t="s">
        <v>446</v>
      </c>
      <c r="E1828" s="15" t="s">
        <v>98</v>
      </c>
      <c r="F1828" s="15" t="s">
        <v>62</v>
      </c>
      <c r="G1828" s="15" t="s">
        <v>3155</v>
      </c>
      <c r="H1828" s="15" t="s">
        <v>3155</v>
      </c>
      <c r="I1828" s="15" t="s">
        <v>3155</v>
      </c>
      <c r="J1828" s="15">
        <v>10</v>
      </c>
      <c r="K1828" s="15" t="s">
        <v>3155</v>
      </c>
      <c r="L1828" s="15">
        <v>201154211</v>
      </c>
      <c r="M1828" s="15" t="s">
        <v>524</v>
      </c>
      <c r="N1828" s="15" t="s">
        <v>525</v>
      </c>
      <c r="O1828" s="18" t="s">
        <v>8474</v>
      </c>
      <c r="P1828" s="22" t="s">
        <v>3841</v>
      </c>
      <c r="Q1828" s="15" t="s">
        <v>114</v>
      </c>
      <c r="R1828" s="18" t="s">
        <v>8560</v>
      </c>
      <c r="S1828" s="22" t="b">
        <f t="shared" si="292"/>
        <v>0</v>
      </c>
      <c r="T1828" s="18" t="s">
        <v>1049</v>
      </c>
      <c r="U1828" s="18" t="s">
        <v>8610</v>
      </c>
      <c r="V1828" s="15"/>
      <c r="W1828" s="18" t="s">
        <v>8621</v>
      </c>
      <c r="X1828" s="18" t="s">
        <v>8774</v>
      </c>
      <c r="Y1828" s="15" t="s">
        <v>68</v>
      </c>
      <c r="Z1828" s="18" t="s">
        <v>8672</v>
      </c>
      <c r="AA1828" s="18" t="s">
        <v>1424</v>
      </c>
      <c r="AB1828" s="18" t="s">
        <v>3230</v>
      </c>
      <c r="AC1828" s="67" t="str">
        <f>+VLOOKUP("*"&amp;L1828&amp;"*",'[2]REGISTROS SANITARIOS'!$D$1530:$E$1559,2,FALSE)</f>
        <v>SI</v>
      </c>
      <c r="AD1828" s="22" t="s">
        <v>1025</v>
      </c>
      <c r="AE1828" s="16">
        <v>46673</v>
      </c>
      <c r="AF1828" s="34" t="s">
        <v>73</v>
      </c>
      <c r="AG1828" s="24" t="s">
        <v>1049</v>
      </c>
      <c r="AH1828" s="18" t="s">
        <v>1049</v>
      </c>
      <c r="AI1828" s="18" t="s">
        <v>53</v>
      </c>
      <c r="AJ1828" s="17">
        <v>34650</v>
      </c>
      <c r="AK1828" s="25">
        <v>34650</v>
      </c>
      <c r="AL1828" s="25">
        <v>2000</v>
      </c>
      <c r="AM1828" s="35">
        <v>0.19</v>
      </c>
      <c r="AN1828" s="19">
        <v>82467000</v>
      </c>
      <c r="AO1828" s="18" t="s">
        <v>8311</v>
      </c>
      <c r="AP1828" s="15" t="s">
        <v>1049</v>
      </c>
      <c r="AQ1828" s="43" t="str">
        <f t="shared" si="285"/>
        <v>SI</v>
      </c>
      <c r="AR1828" s="44">
        <f t="shared" si="286"/>
        <v>82467000</v>
      </c>
      <c r="AS1828" s="44">
        <f t="shared" si="287"/>
        <v>69300000</v>
      </c>
      <c r="AT1828" s="44">
        <f t="shared" si="288"/>
        <v>69300000</v>
      </c>
      <c r="AU1828" s="44">
        <f t="shared" si="289"/>
        <v>82467000</v>
      </c>
      <c r="AV1828" s="45" t="b">
        <f t="shared" si="290"/>
        <v>1</v>
      </c>
      <c r="AW1828" s="45" t="b">
        <f t="shared" si="291"/>
        <v>0</v>
      </c>
      <c r="AX1828" s="45"/>
    </row>
    <row r="1829" spans="1:50" s="36" customFormat="1" ht="27.75" customHeight="1" x14ac:dyDescent="0.15">
      <c r="A1829" s="36" t="str">
        <f t="shared" si="284"/>
        <v>LABORATORIOS GOTHAPLAST LTDA201155506</v>
      </c>
      <c r="B1829" s="36" t="b">
        <f>+A1829='[1]Anexo 9'!A1829</f>
        <v>1</v>
      </c>
      <c r="C1829" s="18">
        <v>830061856</v>
      </c>
      <c r="D1829" s="18" t="s">
        <v>446</v>
      </c>
      <c r="E1829" s="15" t="s">
        <v>98</v>
      </c>
      <c r="F1829" s="15" t="s">
        <v>220</v>
      </c>
      <c r="G1829" s="15">
        <f>+VLOOKUP(F1829,[3]Sheet1!$E$3:$G$74,3,FALSE)</f>
        <v>2</v>
      </c>
      <c r="H1829" s="15">
        <f>+VLOOKUP(D1829&amp;F1829,'TD para paquetes'!$E$3:$I$441,5,FALSE)</f>
        <v>2</v>
      </c>
      <c r="I1829" s="15" t="s">
        <v>1025</v>
      </c>
      <c r="J1829" s="15">
        <v>6</v>
      </c>
      <c r="K1829" s="15">
        <v>4</v>
      </c>
      <c r="L1829" s="15">
        <v>201155506</v>
      </c>
      <c r="M1829" s="15" t="s">
        <v>221</v>
      </c>
      <c r="N1829" s="15" t="s">
        <v>222</v>
      </c>
      <c r="O1829" s="18" t="s">
        <v>8475</v>
      </c>
      <c r="P1829" s="22" t="s">
        <v>3841</v>
      </c>
      <c r="Q1829" s="15" t="s">
        <v>224</v>
      </c>
      <c r="R1829" s="18" t="s">
        <v>8558</v>
      </c>
      <c r="S1829" s="22" t="b">
        <f t="shared" si="292"/>
        <v>0</v>
      </c>
      <c r="T1829" s="18" t="s">
        <v>1049</v>
      </c>
      <c r="U1829" s="18" t="s">
        <v>8558</v>
      </c>
      <c r="V1829" s="15" t="s">
        <v>6093</v>
      </c>
      <c r="W1829" s="18" t="s">
        <v>8624</v>
      </c>
      <c r="X1829" s="18"/>
      <c r="Y1829" s="15" t="s">
        <v>73</v>
      </c>
      <c r="Z1829" s="18" t="s">
        <v>7223</v>
      </c>
      <c r="AA1829" s="18" t="s">
        <v>2994</v>
      </c>
      <c r="AB1829" s="18" t="s">
        <v>367</v>
      </c>
      <c r="AC1829" s="67" t="str">
        <f>+VLOOKUP("*"&amp;L1829&amp;"*",'[2]REGISTROS SANITARIOS'!$D$1530:$E$1559,2,FALSE)</f>
        <v>SI</v>
      </c>
      <c r="AD1829" s="22" t="s">
        <v>1025</v>
      </c>
      <c r="AE1829" s="16" t="s">
        <v>1049</v>
      </c>
      <c r="AF1829" s="34" t="s">
        <v>8814</v>
      </c>
      <c r="AG1829" s="24" t="s">
        <v>1049</v>
      </c>
      <c r="AH1829" s="18" t="s">
        <v>1049</v>
      </c>
      <c r="AI1829" s="18" t="s">
        <v>1049</v>
      </c>
      <c r="AJ1829" s="17">
        <v>165</v>
      </c>
      <c r="AK1829" s="25">
        <v>165</v>
      </c>
      <c r="AL1829" s="25">
        <v>101200</v>
      </c>
      <c r="AM1829" s="35">
        <v>0</v>
      </c>
      <c r="AN1829" s="19">
        <v>16698000</v>
      </c>
      <c r="AO1829" s="18" t="s">
        <v>8311</v>
      </c>
      <c r="AP1829" s="15" t="s">
        <v>1049</v>
      </c>
      <c r="AQ1829" s="43" t="str">
        <f t="shared" si="285"/>
        <v>SI</v>
      </c>
      <c r="AR1829" s="44">
        <f t="shared" si="286"/>
        <v>16698000</v>
      </c>
      <c r="AS1829" s="44">
        <f t="shared" si="287"/>
        <v>16698000</v>
      </c>
      <c r="AT1829" s="44">
        <f t="shared" si="288"/>
        <v>16698000</v>
      </c>
      <c r="AU1829" s="44">
        <f t="shared" si="289"/>
        <v>16698000</v>
      </c>
      <c r="AV1829" s="45" t="b">
        <f t="shared" si="290"/>
        <v>1</v>
      </c>
      <c r="AW1829" s="45" t="b">
        <f t="shared" si="291"/>
        <v>1</v>
      </c>
      <c r="AX1829" s="45"/>
    </row>
    <row r="1830" spans="1:50" s="36" customFormat="1" ht="27.75" customHeight="1" x14ac:dyDescent="0.15">
      <c r="A1830" s="36" t="str">
        <f t="shared" si="284"/>
        <v>LABORATORIOS GOTHAPLAST LTDA201157050</v>
      </c>
      <c r="B1830" s="36" t="b">
        <f>+A1830='[1]Anexo 9'!A1830</f>
        <v>1</v>
      </c>
      <c r="C1830" s="18">
        <v>830061856</v>
      </c>
      <c r="D1830" s="18" t="s">
        <v>446</v>
      </c>
      <c r="E1830" s="15" t="s">
        <v>98</v>
      </c>
      <c r="F1830" s="15" t="s">
        <v>62</v>
      </c>
      <c r="G1830" s="15" t="s">
        <v>3155</v>
      </c>
      <c r="H1830" s="15" t="s">
        <v>3155</v>
      </c>
      <c r="I1830" s="15" t="s">
        <v>3155</v>
      </c>
      <c r="J1830" s="15">
        <v>6</v>
      </c>
      <c r="K1830" s="15" t="s">
        <v>3155</v>
      </c>
      <c r="L1830" s="15">
        <v>201157050</v>
      </c>
      <c r="M1830" s="15" t="s">
        <v>1015</v>
      </c>
      <c r="N1830" s="15" t="s">
        <v>101</v>
      </c>
      <c r="O1830" s="18" t="s">
        <v>8476</v>
      </c>
      <c r="P1830" s="22" t="s">
        <v>3841</v>
      </c>
      <c r="Q1830" s="15" t="s">
        <v>101</v>
      </c>
      <c r="R1830" s="18" t="s">
        <v>444</v>
      </c>
      <c r="S1830" s="22" t="b">
        <f t="shared" si="292"/>
        <v>0</v>
      </c>
      <c r="T1830" s="18" t="s">
        <v>1049</v>
      </c>
      <c r="U1830" s="18" t="s">
        <v>8605</v>
      </c>
      <c r="V1830" s="15" t="s">
        <v>1016</v>
      </c>
      <c r="W1830" s="18" t="s">
        <v>8621</v>
      </c>
      <c r="X1830" s="18"/>
      <c r="Y1830" s="15" t="s">
        <v>73</v>
      </c>
      <c r="Z1830" s="18" t="s">
        <v>8672</v>
      </c>
      <c r="AA1830" s="18" t="s">
        <v>1424</v>
      </c>
      <c r="AB1830" s="18" t="s">
        <v>6675</v>
      </c>
      <c r="AC1830" s="67" t="str">
        <f>+VLOOKUP("*"&amp;L1830&amp;"*",'[2]REGISTROS SANITARIOS'!$D$1530:$E$1559,2,FALSE)</f>
        <v>SI</v>
      </c>
      <c r="AD1830" s="22" t="s">
        <v>1025</v>
      </c>
      <c r="AE1830" s="16">
        <v>46974</v>
      </c>
      <c r="AF1830" s="34" t="s">
        <v>73</v>
      </c>
      <c r="AG1830" s="24" t="s">
        <v>1049</v>
      </c>
      <c r="AH1830" s="18" t="s">
        <v>1049</v>
      </c>
      <c r="AI1830" s="18" t="s">
        <v>3173</v>
      </c>
      <c r="AJ1830" s="17">
        <v>3575</v>
      </c>
      <c r="AK1830" s="25">
        <v>3575</v>
      </c>
      <c r="AL1830" s="25">
        <v>380</v>
      </c>
      <c r="AM1830" s="35">
        <v>0.19</v>
      </c>
      <c r="AN1830" s="19">
        <v>1616615</v>
      </c>
      <c r="AO1830" s="18" t="s">
        <v>8311</v>
      </c>
      <c r="AP1830" s="15" t="s">
        <v>1049</v>
      </c>
      <c r="AQ1830" s="43" t="str">
        <f t="shared" si="285"/>
        <v>SI</v>
      </c>
      <c r="AR1830" s="44">
        <f t="shared" si="286"/>
        <v>1616615</v>
      </c>
      <c r="AS1830" s="44">
        <f t="shared" si="287"/>
        <v>1358500</v>
      </c>
      <c r="AT1830" s="44">
        <f t="shared" si="288"/>
        <v>1358500</v>
      </c>
      <c r="AU1830" s="44">
        <f t="shared" si="289"/>
        <v>1616615</v>
      </c>
      <c r="AV1830" s="45" t="b">
        <f t="shared" si="290"/>
        <v>1</v>
      </c>
      <c r="AW1830" s="45" t="b">
        <f t="shared" si="291"/>
        <v>0</v>
      </c>
      <c r="AX1830" s="45"/>
    </row>
    <row r="1831" spans="1:50" s="36" customFormat="1" ht="27.75" customHeight="1" x14ac:dyDescent="0.15">
      <c r="A1831" s="36" t="str">
        <f t="shared" si="284"/>
        <v>LABORATORIOS GOTHAPLAST LTDA201157210</v>
      </c>
      <c r="B1831" s="36" t="b">
        <f>+A1831='[1]Anexo 9'!A1831</f>
        <v>1</v>
      </c>
      <c r="C1831" s="18">
        <v>830061856</v>
      </c>
      <c r="D1831" s="18" t="s">
        <v>446</v>
      </c>
      <c r="E1831" s="15" t="s">
        <v>98</v>
      </c>
      <c r="F1831" s="15" t="s">
        <v>62</v>
      </c>
      <c r="G1831" s="15" t="s">
        <v>3155</v>
      </c>
      <c r="H1831" s="15" t="s">
        <v>3155</v>
      </c>
      <c r="I1831" s="15" t="s">
        <v>3155</v>
      </c>
      <c r="J1831" s="15">
        <v>5</v>
      </c>
      <c r="K1831" s="15" t="s">
        <v>3155</v>
      </c>
      <c r="L1831" s="15">
        <v>201157210</v>
      </c>
      <c r="M1831" s="15" t="s">
        <v>554</v>
      </c>
      <c r="N1831" s="15" t="s">
        <v>555</v>
      </c>
      <c r="O1831" s="18" t="s">
        <v>8477</v>
      </c>
      <c r="P1831" s="22" t="s">
        <v>3841</v>
      </c>
      <c r="Q1831" s="15" t="s">
        <v>557</v>
      </c>
      <c r="R1831" s="18" t="s">
        <v>3231</v>
      </c>
      <c r="S1831" s="22" t="b">
        <f t="shared" si="292"/>
        <v>0</v>
      </c>
      <c r="T1831" s="18" t="s">
        <v>1049</v>
      </c>
      <c r="U1831" s="18" t="s">
        <v>3232</v>
      </c>
      <c r="V1831" s="15" t="s">
        <v>560</v>
      </c>
      <c r="W1831" s="18" t="s">
        <v>3233</v>
      </c>
      <c r="X1831" s="18"/>
      <c r="Y1831" s="15" t="s">
        <v>68</v>
      </c>
      <c r="Z1831" s="18" t="s">
        <v>3233</v>
      </c>
      <c r="AA1831" s="18" t="s">
        <v>3234</v>
      </c>
      <c r="AB1831" s="18" t="s">
        <v>8679</v>
      </c>
      <c r="AC1831" s="67" t="str">
        <f>+VLOOKUP("*"&amp;L1831&amp;"*",'[2]REGISTROS SANITARIOS'!$D$1530:$E$1559,2,FALSE)</f>
        <v>SI</v>
      </c>
      <c r="AD1831" s="22" t="s">
        <v>1025</v>
      </c>
      <c r="AE1831" s="16">
        <v>47624</v>
      </c>
      <c r="AF1831" s="34" t="s">
        <v>73</v>
      </c>
      <c r="AG1831" s="24" t="s">
        <v>1049</v>
      </c>
      <c r="AH1831" s="18" t="s">
        <v>1049</v>
      </c>
      <c r="AI1831" s="18" t="s">
        <v>3173</v>
      </c>
      <c r="AJ1831" s="17">
        <v>22000</v>
      </c>
      <c r="AK1831" s="25">
        <v>22000</v>
      </c>
      <c r="AL1831" s="25">
        <v>570</v>
      </c>
      <c r="AM1831" s="35">
        <v>0.19</v>
      </c>
      <c r="AN1831" s="19">
        <v>14922600</v>
      </c>
      <c r="AO1831" s="18" t="s">
        <v>8311</v>
      </c>
      <c r="AP1831" s="15" t="s">
        <v>1049</v>
      </c>
      <c r="AQ1831" s="43" t="str">
        <f t="shared" si="285"/>
        <v>SI</v>
      </c>
      <c r="AR1831" s="44">
        <f t="shared" si="286"/>
        <v>14922599.999999998</v>
      </c>
      <c r="AS1831" s="44">
        <f t="shared" si="287"/>
        <v>12540000</v>
      </c>
      <c r="AT1831" s="44">
        <f t="shared" si="288"/>
        <v>12540000</v>
      </c>
      <c r="AU1831" s="44">
        <f t="shared" si="289"/>
        <v>14922599.999999998</v>
      </c>
      <c r="AV1831" s="45" t="b">
        <f t="shared" si="290"/>
        <v>1</v>
      </c>
      <c r="AW1831" s="45" t="b">
        <f t="shared" si="291"/>
        <v>0</v>
      </c>
      <c r="AX1831" s="45"/>
    </row>
    <row r="1832" spans="1:50" s="36" customFormat="1" ht="27.75" customHeight="1" x14ac:dyDescent="0.15">
      <c r="A1832" s="36" t="str">
        <f t="shared" si="284"/>
        <v>LABORATORIOS GOTHAPLAST LTDA201157705</v>
      </c>
      <c r="B1832" s="36" t="b">
        <f>+A1832='[1]Anexo 9'!A1832</f>
        <v>1</v>
      </c>
      <c r="C1832" s="18">
        <v>830061856</v>
      </c>
      <c r="D1832" s="18" t="s">
        <v>446</v>
      </c>
      <c r="E1832" s="15" t="s">
        <v>98</v>
      </c>
      <c r="F1832" s="15" t="s">
        <v>220</v>
      </c>
      <c r="G1832" s="15">
        <f>+VLOOKUP(F1832,[3]Sheet1!$E$3:$G$74,3,FALSE)</f>
        <v>2</v>
      </c>
      <c r="H1832" s="15">
        <f>+VLOOKUP(D1832&amp;F1832,'TD para paquetes'!$E$3:$I$441,5,FALSE)</f>
        <v>2</v>
      </c>
      <c r="I1832" s="15" t="s">
        <v>1025</v>
      </c>
      <c r="J1832" s="15">
        <v>4</v>
      </c>
      <c r="K1832" s="15">
        <v>4</v>
      </c>
      <c r="L1832" s="15">
        <v>201157705</v>
      </c>
      <c r="M1832" s="15" t="s">
        <v>231</v>
      </c>
      <c r="N1832" s="15" t="s">
        <v>91</v>
      </c>
      <c r="O1832" s="18" t="s">
        <v>8478</v>
      </c>
      <c r="P1832" s="22" t="s">
        <v>3841</v>
      </c>
      <c r="Q1832" s="15" t="s">
        <v>233</v>
      </c>
      <c r="R1832" s="18" t="s">
        <v>233</v>
      </c>
      <c r="S1832" s="22" t="s">
        <v>73</v>
      </c>
      <c r="T1832" s="18" t="s">
        <v>1049</v>
      </c>
      <c r="U1832" s="18" t="s">
        <v>233</v>
      </c>
      <c r="V1832" s="15" t="s">
        <v>227</v>
      </c>
      <c r="W1832" s="18" t="s">
        <v>8624</v>
      </c>
      <c r="X1832" s="18"/>
      <c r="Y1832" s="15" t="s">
        <v>73</v>
      </c>
      <c r="Z1832" s="18" t="s">
        <v>7223</v>
      </c>
      <c r="AA1832" s="18" t="s">
        <v>2994</v>
      </c>
      <c r="AB1832" s="18" t="s">
        <v>367</v>
      </c>
      <c r="AC1832" s="67" t="str">
        <f>+VLOOKUP("*"&amp;L1832&amp;"*",'[2]REGISTROS SANITARIOS'!$D$1530:$E$1559,2,FALSE)</f>
        <v>SI</v>
      </c>
      <c r="AD1832" s="22" t="s">
        <v>1025</v>
      </c>
      <c r="AE1832" s="16" t="s">
        <v>1049</v>
      </c>
      <c r="AF1832" s="34" t="s">
        <v>8814</v>
      </c>
      <c r="AG1832" s="24" t="s">
        <v>1049</v>
      </c>
      <c r="AH1832" s="18" t="s">
        <v>1049</v>
      </c>
      <c r="AI1832" s="18" t="s">
        <v>1049</v>
      </c>
      <c r="AJ1832" s="17">
        <v>275</v>
      </c>
      <c r="AK1832" s="25">
        <v>275</v>
      </c>
      <c r="AL1832" s="25">
        <v>36800</v>
      </c>
      <c r="AM1832" s="35">
        <v>0</v>
      </c>
      <c r="AN1832" s="19">
        <v>10120000</v>
      </c>
      <c r="AO1832" s="18" t="s">
        <v>8311</v>
      </c>
      <c r="AP1832" s="15" t="s">
        <v>1049</v>
      </c>
      <c r="AQ1832" s="43" t="str">
        <f t="shared" si="285"/>
        <v>SI</v>
      </c>
      <c r="AR1832" s="44">
        <f t="shared" si="286"/>
        <v>10120000</v>
      </c>
      <c r="AS1832" s="44">
        <f t="shared" si="287"/>
        <v>10120000</v>
      </c>
      <c r="AT1832" s="44">
        <f t="shared" si="288"/>
        <v>10120000</v>
      </c>
      <c r="AU1832" s="44">
        <f t="shared" si="289"/>
        <v>10120000</v>
      </c>
      <c r="AV1832" s="45" t="b">
        <f t="shared" si="290"/>
        <v>1</v>
      </c>
      <c r="AW1832" s="45" t="b">
        <f t="shared" si="291"/>
        <v>1</v>
      </c>
      <c r="AX1832" s="45"/>
    </row>
    <row r="1833" spans="1:50" s="36" customFormat="1" ht="27.75" customHeight="1" x14ac:dyDescent="0.15">
      <c r="A1833" s="36" t="str">
        <f t="shared" si="284"/>
        <v>LABORATORIOS GOTHAPLAST LTDA201158202</v>
      </c>
      <c r="B1833" s="36" t="b">
        <f>+A1833='[1]Anexo 9'!A1833</f>
        <v>1</v>
      </c>
      <c r="C1833" s="18">
        <v>830061856</v>
      </c>
      <c r="D1833" s="18" t="s">
        <v>446</v>
      </c>
      <c r="E1833" s="15" t="s">
        <v>98</v>
      </c>
      <c r="F1833" s="15" t="s">
        <v>62</v>
      </c>
      <c r="G1833" s="15" t="s">
        <v>3155</v>
      </c>
      <c r="H1833" s="15" t="s">
        <v>3155</v>
      </c>
      <c r="I1833" s="15" t="s">
        <v>3155</v>
      </c>
      <c r="J1833" s="15">
        <v>4</v>
      </c>
      <c r="K1833" s="15" t="s">
        <v>3155</v>
      </c>
      <c r="L1833" s="15">
        <v>201158202</v>
      </c>
      <c r="M1833" s="15" t="s">
        <v>577</v>
      </c>
      <c r="N1833" s="15" t="s">
        <v>247</v>
      </c>
      <c r="O1833" s="18" t="s">
        <v>8479</v>
      </c>
      <c r="P1833" s="22" t="s">
        <v>3841</v>
      </c>
      <c r="Q1833" s="15" t="s">
        <v>579</v>
      </c>
      <c r="R1833" s="18" t="s">
        <v>8561</v>
      </c>
      <c r="S1833" s="22" t="b">
        <f>+R1833=Q1833</f>
        <v>0</v>
      </c>
      <c r="T1833" s="18" t="s">
        <v>1049</v>
      </c>
      <c r="U1833" s="18" t="s">
        <v>8561</v>
      </c>
      <c r="V1833" s="15" t="s">
        <v>581</v>
      </c>
      <c r="W1833" s="18" t="s">
        <v>3233</v>
      </c>
      <c r="X1833" s="18"/>
      <c r="Y1833" s="15" t="s">
        <v>68</v>
      </c>
      <c r="Z1833" s="18" t="s">
        <v>3233</v>
      </c>
      <c r="AA1833" s="18" t="s">
        <v>3234</v>
      </c>
      <c r="AB1833" s="18" t="s">
        <v>8679</v>
      </c>
      <c r="AC1833" s="67" t="str">
        <f>+VLOOKUP("*"&amp;L1833&amp;"*",'[2]REGISTROS SANITARIOS'!$D$1530:$E$1559,2,FALSE)</f>
        <v>SI</v>
      </c>
      <c r="AD1833" s="22" t="s">
        <v>1025</v>
      </c>
      <c r="AE1833" s="16">
        <v>47624</v>
      </c>
      <c r="AF1833" s="34" t="s">
        <v>73</v>
      </c>
      <c r="AG1833" s="24" t="s">
        <v>1049</v>
      </c>
      <c r="AH1833" s="18" t="s">
        <v>1049</v>
      </c>
      <c r="AI1833" s="18" t="s">
        <v>3173</v>
      </c>
      <c r="AJ1833" s="17">
        <v>82.5</v>
      </c>
      <c r="AK1833" s="25">
        <v>83</v>
      </c>
      <c r="AL1833" s="25">
        <v>56350</v>
      </c>
      <c r="AM1833" s="35">
        <v>0.19</v>
      </c>
      <c r="AN1833" s="19">
        <v>5565689.5</v>
      </c>
      <c r="AO1833" s="18" t="s">
        <v>8311</v>
      </c>
      <c r="AP1833" s="15" t="s">
        <v>1049</v>
      </c>
      <c r="AQ1833" s="43" t="str">
        <f t="shared" si="285"/>
        <v>MAYOR</v>
      </c>
      <c r="AR1833" s="44">
        <f t="shared" si="286"/>
        <v>5532161.25</v>
      </c>
      <c r="AS1833" s="44">
        <f t="shared" si="287"/>
        <v>4648875</v>
      </c>
      <c r="AT1833" s="44">
        <f t="shared" si="288"/>
        <v>4677050</v>
      </c>
      <c r="AU1833" s="44">
        <f t="shared" si="289"/>
        <v>5565689.5</v>
      </c>
      <c r="AV1833" s="45" t="b">
        <f t="shared" si="290"/>
        <v>1</v>
      </c>
      <c r="AW1833" s="45" t="b">
        <f t="shared" si="291"/>
        <v>0</v>
      </c>
      <c r="AX1833" s="45"/>
    </row>
    <row r="1834" spans="1:50" s="36" customFormat="1" ht="27.75" customHeight="1" x14ac:dyDescent="0.15">
      <c r="A1834" s="36" t="str">
        <f t="shared" si="284"/>
        <v>LABORATORIOS GOTHAPLAST LTDA201161901</v>
      </c>
      <c r="B1834" s="36" t="b">
        <f>+A1834='[1]Anexo 9'!A1834</f>
        <v>1</v>
      </c>
      <c r="C1834" s="18">
        <v>830061856</v>
      </c>
      <c r="D1834" s="18" t="s">
        <v>446</v>
      </c>
      <c r="E1834" s="15" t="s">
        <v>98</v>
      </c>
      <c r="F1834" s="15" t="s">
        <v>62</v>
      </c>
      <c r="G1834" s="15" t="s">
        <v>3155</v>
      </c>
      <c r="H1834" s="15" t="s">
        <v>3155</v>
      </c>
      <c r="I1834" s="15" t="s">
        <v>3155</v>
      </c>
      <c r="J1834" s="15">
        <v>5</v>
      </c>
      <c r="K1834" s="15" t="s">
        <v>3155</v>
      </c>
      <c r="L1834" s="15">
        <v>201161901</v>
      </c>
      <c r="M1834" s="15" t="s">
        <v>598</v>
      </c>
      <c r="N1834" s="15" t="s">
        <v>101</v>
      </c>
      <c r="O1834" s="18" t="s">
        <v>8480</v>
      </c>
      <c r="P1834" s="22" t="s">
        <v>73</v>
      </c>
      <c r="Q1834" s="15" t="s">
        <v>600</v>
      </c>
      <c r="R1834" s="18" t="s">
        <v>8562</v>
      </c>
      <c r="S1834" s="22" t="b">
        <f>+R1834=Q1834</f>
        <v>0</v>
      </c>
      <c r="T1834" s="18" t="s">
        <v>1049</v>
      </c>
      <c r="U1834" s="18" t="s">
        <v>8611</v>
      </c>
      <c r="V1834" s="15" t="s">
        <v>6101</v>
      </c>
      <c r="W1834" s="18" t="s">
        <v>3235</v>
      </c>
      <c r="X1834" s="18"/>
      <c r="Y1834" s="15" t="s">
        <v>68</v>
      </c>
      <c r="Z1834" s="18" t="s">
        <v>8676</v>
      </c>
      <c r="AA1834" s="18" t="s">
        <v>3236</v>
      </c>
      <c r="AB1834" s="18" t="s">
        <v>367</v>
      </c>
      <c r="AC1834" s="67" t="str">
        <f>+VLOOKUP("*"&amp;L1834&amp;"*",'[2]REGISTROS SANITARIOS'!$D$1530:$E$1559,2,FALSE)</f>
        <v>SI</v>
      </c>
      <c r="AD1834" s="22" t="s">
        <v>1025</v>
      </c>
      <c r="AE1834" s="16" t="s">
        <v>1049</v>
      </c>
      <c r="AF1834" s="34" t="s">
        <v>8814</v>
      </c>
      <c r="AG1834" s="24" t="s">
        <v>1049</v>
      </c>
      <c r="AH1834" s="18" t="s">
        <v>1049</v>
      </c>
      <c r="AI1834" s="18" t="s">
        <v>1049</v>
      </c>
      <c r="AJ1834" s="17">
        <v>495</v>
      </c>
      <c r="AK1834" s="25">
        <v>495</v>
      </c>
      <c r="AL1834" s="25">
        <v>3000</v>
      </c>
      <c r="AM1834" s="35">
        <v>0.19</v>
      </c>
      <c r="AN1834" s="19">
        <v>1767149.9999999998</v>
      </c>
      <c r="AO1834" s="18" t="s">
        <v>8311</v>
      </c>
      <c r="AP1834" s="15" t="s">
        <v>1049</v>
      </c>
      <c r="AQ1834" s="43" t="str">
        <f t="shared" si="285"/>
        <v>SI</v>
      </c>
      <c r="AR1834" s="44">
        <f t="shared" si="286"/>
        <v>1767150</v>
      </c>
      <c r="AS1834" s="44">
        <f t="shared" si="287"/>
        <v>1485000</v>
      </c>
      <c r="AT1834" s="44">
        <f t="shared" si="288"/>
        <v>1485000</v>
      </c>
      <c r="AU1834" s="44">
        <f t="shared" si="289"/>
        <v>1767150</v>
      </c>
      <c r="AV1834" s="45" t="b">
        <f t="shared" si="290"/>
        <v>1</v>
      </c>
      <c r="AW1834" s="45" t="b">
        <f t="shared" si="291"/>
        <v>0</v>
      </c>
      <c r="AX1834" s="45"/>
    </row>
    <row r="1835" spans="1:50" s="36" customFormat="1" ht="27.75" customHeight="1" x14ac:dyDescent="0.15">
      <c r="A1835" s="36" t="str">
        <f t="shared" si="284"/>
        <v>LABORATORIOS GOTHAPLAST LTDA202121010</v>
      </c>
      <c r="B1835" s="36" t="b">
        <f>+A1835='[1]Anexo 9'!A1835</f>
        <v>1</v>
      </c>
      <c r="C1835" s="18">
        <v>830061856</v>
      </c>
      <c r="D1835" s="18" t="s">
        <v>446</v>
      </c>
      <c r="E1835" s="15" t="s">
        <v>3849</v>
      </c>
      <c r="F1835" s="15" t="s">
        <v>62</v>
      </c>
      <c r="G1835" s="15" t="s">
        <v>3155</v>
      </c>
      <c r="H1835" s="15" t="s">
        <v>3155</v>
      </c>
      <c r="I1835" s="15" t="s">
        <v>3155</v>
      </c>
      <c r="J1835" s="15">
        <v>3</v>
      </c>
      <c r="K1835" s="15" t="s">
        <v>3155</v>
      </c>
      <c r="L1835" s="15">
        <v>202121010</v>
      </c>
      <c r="M1835" s="15" t="s">
        <v>617</v>
      </c>
      <c r="N1835" s="15" t="s">
        <v>3933</v>
      </c>
      <c r="O1835" s="18" t="s">
        <v>8481</v>
      </c>
      <c r="P1835" s="22" t="s">
        <v>3841</v>
      </c>
      <c r="Q1835" s="15" t="s">
        <v>101</v>
      </c>
      <c r="R1835" s="18" t="s">
        <v>8563</v>
      </c>
      <c r="S1835" s="22" t="b">
        <f>+R1835=Q1835</f>
        <v>0</v>
      </c>
      <c r="T1835" s="18" t="s">
        <v>1049</v>
      </c>
      <c r="U1835" s="18" t="s">
        <v>8612</v>
      </c>
      <c r="V1835" s="15"/>
      <c r="W1835" s="18" t="s">
        <v>8625</v>
      </c>
      <c r="X1835" s="18" t="s">
        <v>8776</v>
      </c>
      <c r="Y1835" s="15" t="s">
        <v>68</v>
      </c>
      <c r="Z1835" s="18" t="s">
        <v>8680</v>
      </c>
      <c r="AA1835" s="18" t="s">
        <v>3237</v>
      </c>
      <c r="AB1835" s="18" t="s">
        <v>3238</v>
      </c>
      <c r="AC1835" s="67" t="str">
        <f>+VLOOKUP("*"&amp;L1835&amp;"*",'[2]REGISTROS SANITARIOS'!$D$1530:$E$1559,2,FALSE)</f>
        <v>SI</v>
      </c>
      <c r="AD1835" s="22" t="s">
        <v>1025</v>
      </c>
      <c r="AE1835" s="16">
        <v>46680</v>
      </c>
      <c r="AF1835" s="34" t="s">
        <v>73</v>
      </c>
      <c r="AG1835" s="24" t="s">
        <v>1049</v>
      </c>
      <c r="AH1835" s="18" t="s">
        <v>1049</v>
      </c>
      <c r="AI1835" s="18" t="s">
        <v>57</v>
      </c>
      <c r="AJ1835" s="17">
        <v>165</v>
      </c>
      <c r="AK1835" s="25">
        <v>165</v>
      </c>
      <c r="AL1835" s="25">
        <v>3050</v>
      </c>
      <c r="AM1835" s="35">
        <v>0</v>
      </c>
      <c r="AN1835" s="19">
        <v>503250</v>
      </c>
      <c r="AO1835" s="18" t="s">
        <v>8311</v>
      </c>
      <c r="AP1835" s="15" t="s">
        <v>1049</v>
      </c>
      <c r="AQ1835" s="43" t="str">
        <f t="shared" si="285"/>
        <v>SI</v>
      </c>
      <c r="AR1835" s="44">
        <f t="shared" si="286"/>
        <v>503250</v>
      </c>
      <c r="AS1835" s="44">
        <f t="shared" si="287"/>
        <v>503250</v>
      </c>
      <c r="AT1835" s="44">
        <f t="shared" si="288"/>
        <v>503250</v>
      </c>
      <c r="AU1835" s="44">
        <f t="shared" si="289"/>
        <v>503250</v>
      </c>
      <c r="AV1835" s="45" t="b">
        <f t="shared" si="290"/>
        <v>1</v>
      </c>
      <c r="AW1835" s="45" t="b">
        <f t="shared" si="291"/>
        <v>1</v>
      </c>
      <c r="AX1835" s="45"/>
    </row>
    <row r="1836" spans="1:50" s="36" customFormat="1" ht="27.75" customHeight="1" x14ac:dyDescent="0.15">
      <c r="A1836" s="36" t="str">
        <f t="shared" si="284"/>
        <v>LABORATORIOS GOTHAPLAST LTDA206060701</v>
      </c>
      <c r="B1836" s="36" t="b">
        <f>+A1836='[1]Anexo 9'!A1836</f>
        <v>1</v>
      </c>
      <c r="C1836" s="18">
        <v>830061856</v>
      </c>
      <c r="D1836" s="18" t="s">
        <v>446</v>
      </c>
      <c r="E1836" s="15" t="s">
        <v>98</v>
      </c>
      <c r="F1836" s="15" t="s">
        <v>62</v>
      </c>
      <c r="G1836" s="15" t="s">
        <v>3155</v>
      </c>
      <c r="H1836" s="15" t="s">
        <v>3155</v>
      </c>
      <c r="I1836" s="15" t="s">
        <v>3155</v>
      </c>
      <c r="J1836" s="15">
        <v>6</v>
      </c>
      <c r="K1836" s="15" t="s">
        <v>3155</v>
      </c>
      <c r="L1836" s="15">
        <v>206060701</v>
      </c>
      <c r="M1836" s="15" t="s">
        <v>624</v>
      </c>
      <c r="N1836" s="15" t="s">
        <v>101</v>
      </c>
      <c r="O1836" s="18" t="s">
        <v>8482</v>
      </c>
      <c r="P1836" s="22" t="s">
        <v>3841</v>
      </c>
      <c r="Q1836" s="15" t="s">
        <v>101</v>
      </c>
      <c r="R1836" s="18" t="s">
        <v>444</v>
      </c>
      <c r="S1836" s="22" t="b">
        <f>+R1836=Q1836</f>
        <v>0</v>
      </c>
      <c r="T1836" s="18" t="s">
        <v>1049</v>
      </c>
      <c r="U1836" s="18" t="s">
        <v>444</v>
      </c>
      <c r="V1836" s="15" t="s">
        <v>626</v>
      </c>
      <c r="W1836" s="18" t="s">
        <v>8621</v>
      </c>
      <c r="X1836" s="18"/>
      <c r="Y1836" s="15" t="s">
        <v>73</v>
      </c>
      <c r="Z1836" s="18" t="s">
        <v>8672</v>
      </c>
      <c r="AA1836" s="18" t="s">
        <v>2994</v>
      </c>
      <c r="AB1836" s="18" t="s">
        <v>2713</v>
      </c>
      <c r="AC1836" s="67" t="str">
        <f>+VLOOKUP("*"&amp;L1836&amp;"*",'[2]REGISTROS SANITARIOS'!$D$1530:$E$1559,2,FALSE)</f>
        <v>SI</v>
      </c>
      <c r="AD1836" s="22" t="s">
        <v>1025</v>
      </c>
      <c r="AE1836" s="16">
        <v>46718</v>
      </c>
      <c r="AF1836" s="34" t="s">
        <v>73</v>
      </c>
      <c r="AG1836" s="24" t="s">
        <v>1049</v>
      </c>
      <c r="AH1836" s="18" t="s">
        <v>1049</v>
      </c>
      <c r="AI1836" s="18" t="s">
        <v>3223</v>
      </c>
      <c r="AJ1836" s="17">
        <v>2200</v>
      </c>
      <c r="AK1836" s="25">
        <v>2200</v>
      </c>
      <c r="AL1836" s="25">
        <v>4800</v>
      </c>
      <c r="AM1836" s="35">
        <v>0.19</v>
      </c>
      <c r="AN1836" s="19">
        <v>12566400</v>
      </c>
      <c r="AO1836" s="18" t="s">
        <v>8311</v>
      </c>
      <c r="AP1836" s="15" t="s">
        <v>1049</v>
      </c>
      <c r="AQ1836" s="43" t="str">
        <f t="shared" si="285"/>
        <v>SI</v>
      </c>
      <c r="AR1836" s="44">
        <f t="shared" si="286"/>
        <v>12566400</v>
      </c>
      <c r="AS1836" s="44">
        <f t="shared" si="287"/>
        <v>10560000</v>
      </c>
      <c r="AT1836" s="44">
        <f t="shared" si="288"/>
        <v>10560000</v>
      </c>
      <c r="AU1836" s="44">
        <f t="shared" si="289"/>
        <v>12566400</v>
      </c>
      <c r="AV1836" s="45" t="b">
        <f t="shared" si="290"/>
        <v>1</v>
      </c>
      <c r="AW1836" s="45" t="b">
        <f t="shared" si="291"/>
        <v>0</v>
      </c>
      <c r="AX1836" s="45"/>
    </row>
    <row r="1837" spans="1:50" s="36" customFormat="1" ht="27.75" customHeight="1" x14ac:dyDescent="0.15">
      <c r="A1837" s="36" t="str">
        <f t="shared" si="284"/>
        <v>LABORATORIOS GOTHAPLAST LTDA416002809</v>
      </c>
      <c r="B1837" s="36" t="b">
        <f>+A1837='[1]Anexo 9'!A1837</f>
        <v>1</v>
      </c>
      <c r="C1837" s="18">
        <v>830061856</v>
      </c>
      <c r="D1837" s="18" t="s">
        <v>446</v>
      </c>
      <c r="E1837" s="15" t="s">
        <v>810</v>
      </c>
      <c r="F1837" s="15" t="s">
        <v>62</v>
      </c>
      <c r="G1837" s="15" t="s">
        <v>3155</v>
      </c>
      <c r="H1837" s="15" t="s">
        <v>3155</v>
      </c>
      <c r="I1837" s="15" t="s">
        <v>3155</v>
      </c>
      <c r="J1837" s="15">
        <v>4</v>
      </c>
      <c r="K1837" s="15" t="s">
        <v>3155</v>
      </c>
      <c r="L1837" s="15">
        <v>416002809</v>
      </c>
      <c r="M1837" s="15" t="s">
        <v>3948</v>
      </c>
      <c r="N1837" s="15" t="s">
        <v>820</v>
      </c>
      <c r="O1837" s="18" t="s">
        <v>8483</v>
      </c>
      <c r="P1837" s="22" t="s">
        <v>73</v>
      </c>
      <c r="Q1837" s="15" t="s">
        <v>3123</v>
      </c>
      <c r="R1837" s="18" t="s">
        <v>8564</v>
      </c>
      <c r="S1837" s="22" t="b">
        <f>+R1837=Q1837</f>
        <v>0</v>
      </c>
      <c r="T1837" s="18" t="s">
        <v>1049</v>
      </c>
      <c r="U1837" s="18" t="s">
        <v>3816</v>
      </c>
      <c r="V1837" s="15"/>
      <c r="W1837" s="18" t="s">
        <v>8626</v>
      </c>
      <c r="X1837" s="18"/>
      <c r="Y1837" s="15" t="s">
        <v>73</v>
      </c>
      <c r="Z1837" s="18" t="s">
        <v>8681</v>
      </c>
      <c r="AA1837" s="18" t="s">
        <v>2994</v>
      </c>
      <c r="AB1837" s="18" t="s">
        <v>8682</v>
      </c>
      <c r="AC1837" s="67" t="str">
        <f>+VLOOKUP("*"&amp;L1837&amp;"*",'[2]REGISTROS SANITARIOS'!$D$1530:$E$1559,2,FALSE)</f>
        <v>SI</v>
      </c>
      <c r="AD1837" s="22" t="s">
        <v>1025</v>
      </c>
      <c r="AE1837" s="16">
        <v>46249</v>
      </c>
      <c r="AF1837" s="34" t="s">
        <v>73</v>
      </c>
      <c r="AG1837" s="24" t="s">
        <v>1049</v>
      </c>
      <c r="AH1837" s="18" t="s">
        <v>1049</v>
      </c>
      <c r="AI1837" s="18" t="s">
        <v>1049</v>
      </c>
      <c r="AJ1837" s="17">
        <v>37587</v>
      </c>
      <c r="AK1837" s="25">
        <v>37587</v>
      </c>
      <c r="AL1837" s="25">
        <v>7.9</v>
      </c>
      <c r="AM1837" s="35">
        <v>0</v>
      </c>
      <c r="AN1837" s="19">
        <v>296937.3</v>
      </c>
      <c r="AO1837" s="18" t="s">
        <v>44</v>
      </c>
      <c r="AP1837" s="15" t="s">
        <v>1049</v>
      </c>
      <c r="AQ1837" s="43" t="str">
        <f t="shared" si="285"/>
        <v>SI</v>
      </c>
      <c r="AR1837" s="44">
        <f t="shared" si="286"/>
        <v>296937.3</v>
      </c>
      <c r="AS1837" s="44">
        <f t="shared" si="287"/>
        <v>296937.3</v>
      </c>
      <c r="AT1837" s="44">
        <f t="shared" si="288"/>
        <v>296937.3</v>
      </c>
      <c r="AU1837" s="44">
        <f t="shared" si="289"/>
        <v>296937.3</v>
      </c>
      <c r="AV1837" s="45" t="b">
        <f t="shared" si="290"/>
        <v>1</v>
      </c>
      <c r="AW1837" s="45" t="b">
        <f t="shared" si="291"/>
        <v>1</v>
      </c>
      <c r="AX1837" s="45"/>
    </row>
    <row r="1838" spans="1:50" s="36" customFormat="1" ht="27.75" customHeight="1" x14ac:dyDescent="0.15">
      <c r="A1838" s="36" t="str">
        <f t="shared" si="284"/>
        <v>LABORATORIOS OSSALUD SAS201010110</v>
      </c>
      <c r="B1838" s="36" t="b">
        <f>+A1838='[1]Anexo 9'!A1838</f>
        <v>1</v>
      </c>
      <c r="C1838" s="18">
        <v>811045767</v>
      </c>
      <c r="D1838" s="18" t="s">
        <v>8315</v>
      </c>
      <c r="E1838" s="15" t="s">
        <v>98</v>
      </c>
      <c r="F1838" s="15" t="s">
        <v>111</v>
      </c>
      <c r="G1838" s="15">
        <f>+VLOOKUP(F1838,[3]Sheet1!$E$3:$G$74,3,FALSE)</f>
        <v>6</v>
      </c>
      <c r="H1838" s="15">
        <f>+VLOOKUP(D1838&amp;F1838,'TD para paquetes'!$E$3:$I$441,5,FALSE)</f>
        <v>6</v>
      </c>
      <c r="I1838" s="15" t="s">
        <v>1025</v>
      </c>
      <c r="J1838" s="15">
        <v>9</v>
      </c>
      <c r="K1838" s="15">
        <v>9</v>
      </c>
      <c r="L1838" s="15">
        <v>201010110</v>
      </c>
      <c r="M1838" s="15" t="s">
        <v>112</v>
      </c>
      <c r="N1838" s="15" t="s">
        <v>101</v>
      </c>
      <c r="O1838" s="18" t="s">
        <v>112</v>
      </c>
      <c r="P1838" s="22" t="s">
        <v>73</v>
      </c>
      <c r="Q1838" s="15" t="s">
        <v>114</v>
      </c>
      <c r="R1838" s="18" t="s">
        <v>114</v>
      </c>
      <c r="S1838" s="22" t="s">
        <v>73</v>
      </c>
      <c r="T1838" s="18"/>
      <c r="U1838" s="18"/>
      <c r="V1838" s="15" t="s">
        <v>116</v>
      </c>
      <c r="W1838" s="18" t="s">
        <v>117</v>
      </c>
      <c r="X1838" s="18"/>
      <c r="Y1838" s="15" t="s">
        <v>73</v>
      </c>
      <c r="Z1838" s="18"/>
      <c r="AA1838" s="18"/>
      <c r="AB1838" s="18"/>
      <c r="AC1838" s="67" t="e">
        <f>+VLOOKUP("*"&amp;L1838&amp;"*",'[2]REGISTROS SANITARIOS'!$D$2978:$E$2978,2,FALSE)</f>
        <v>#N/A</v>
      </c>
      <c r="AD1838" s="22" t="s">
        <v>44</v>
      </c>
      <c r="AE1838" s="16"/>
      <c r="AF1838" s="34" t="s">
        <v>3840</v>
      </c>
      <c r="AG1838" s="24"/>
      <c r="AH1838" s="18"/>
      <c r="AI1838" s="18"/>
      <c r="AJ1838" s="17">
        <v>24200</v>
      </c>
      <c r="AK1838" s="25">
        <v>24200</v>
      </c>
      <c r="AL1838" s="25">
        <v>75</v>
      </c>
      <c r="AM1838" s="35">
        <v>0.19</v>
      </c>
      <c r="AN1838" s="19">
        <v>2159850</v>
      </c>
      <c r="AO1838" s="18"/>
      <c r="AP1838" s="15"/>
      <c r="AQ1838" s="43" t="str">
        <f t="shared" si="285"/>
        <v>SI</v>
      </c>
      <c r="AR1838" s="44">
        <f t="shared" si="286"/>
        <v>2159850</v>
      </c>
      <c r="AS1838" s="44">
        <f t="shared" si="287"/>
        <v>1815000</v>
      </c>
      <c r="AT1838" s="44">
        <f t="shared" si="288"/>
        <v>1815000</v>
      </c>
      <c r="AU1838" s="44">
        <f t="shared" si="289"/>
        <v>2159850</v>
      </c>
      <c r="AV1838" s="45" t="b">
        <f t="shared" si="290"/>
        <v>1</v>
      </c>
      <c r="AW1838" s="45" t="b">
        <f t="shared" si="291"/>
        <v>0</v>
      </c>
      <c r="AX1838" s="45"/>
    </row>
    <row r="1839" spans="1:50" s="36" customFormat="1" ht="27.75" customHeight="1" x14ac:dyDescent="0.15">
      <c r="A1839" s="36" t="str">
        <f t="shared" si="284"/>
        <v>LABORATORIOS OSSALUD SAS201010210</v>
      </c>
      <c r="B1839" s="36" t="b">
        <f>+A1839='[1]Anexo 9'!A1839</f>
        <v>1</v>
      </c>
      <c r="C1839" s="18">
        <v>811045767</v>
      </c>
      <c r="D1839" s="18" t="s">
        <v>8315</v>
      </c>
      <c r="E1839" s="15" t="s">
        <v>98</v>
      </c>
      <c r="F1839" s="15" t="s">
        <v>111</v>
      </c>
      <c r="G1839" s="15">
        <f>+VLOOKUP(F1839,[3]Sheet1!$E$3:$G$74,3,FALSE)</f>
        <v>6</v>
      </c>
      <c r="H1839" s="15">
        <f>+VLOOKUP(D1839&amp;F1839,'TD para paquetes'!$E$3:$I$441,5,FALSE)</f>
        <v>6</v>
      </c>
      <c r="I1839" s="15" t="s">
        <v>1025</v>
      </c>
      <c r="J1839" s="15">
        <v>9</v>
      </c>
      <c r="K1839" s="15">
        <v>9</v>
      </c>
      <c r="L1839" s="15">
        <v>201010210</v>
      </c>
      <c r="M1839" s="15" t="s">
        <v>121</v>
      </c>
      <c r="N1839" s="15" t="s">
        <v>101</v>
      </c>
      <c r="O1839" s="18" t="s">
        <v>121</v>
      </c>
      <c r="P1839" s="22" t="s">
        <v>73</v>
      </c>
      <c r="Q1839" s="15" t="s">
        <v>114</v>
      </c>
      <c r="R1839" s="18" t="s">
        <v>114</v>
      </c>
      <c r="S1839" s="22" t="s">
        <v>73</v>
      </c>
      <c r="T1839" s="18"/>
      <c r="U1839" s="18"/>
      <c r="V1839" s="15" t="s">
        <v>116</v>
      </c>
      <c r="W1839" s="18" t="s">
        <v>117</v>
      </c>
      <c r="X1839" s="18"/>
      <c r="Y1839" s="15" t="s">
        <v>73</v>
      </c>
      <c r="Z1839" s="18"/>
      <c r="AA1839" s="18"/>
      <c r="AB1839" s="18"/>
      <c r="AC1839" s="67" t="e">
        <f>+VLOOKUP("*"&amp;L1839&amp;"*",'[2]REGISTROS SANITARIOS'!$D$2978:$E$2978,2,FALSE)</f>
        <v>#N/A</v>
      </c>
      <c r="AD1839" s="22" t="s">
        <v>44</v>
      </c>
      <c r="AE1839" s="16"/>
      <c r="AF1839" s="34" t="s">
        <v>3840</v>
      </c>
      <c r="AG1839" s="24"/>
      <c r="AH1839" s="18"/>
      <c r="AI1839" s="18"/>
      <c r="AJ1839" s="17">
        <v>184250</v>
      </c>
      <c r="AK1839" s="25">
        <v>184300</v>
      </c>
      <c r="AL1839" s="25">
        <v>75</v>
      </c>
      <c r="AM1839" s="35">
        <v>0.19</v>
      </c>
      <c r="AN1839" s="19">
        <v>16448775</v>
      </c>
      <c r="AO1839" s="18"/>
      <c r="AP1839" s="15"/>
      <c r="AQ1839" s="43" t="str">
        <f t="shared" si="285"/>
        <v>MAYOR</v>
      </c>
      <c r="AR1839" s="44">
        <f t="shared" si="286"/>
        <v>16444312.5</v>
      </c>
      <c r="AS1839" s="44">
        <f t="shared" si="287"/>
        <v>13818750</v>
      </c>
      <c r="AT1839" s="44">
        <f t="shared" si="288"/>
        <v>13822500</v>
      </c>
      <c r="AU1839" s="44">
        <f t="shared" si="289"/>
        <v>16448775</v>
      </c>
      <c r="AV1839" s="45" t="b">
        <f t="shared" si="290"/>
        <v>1</v>
      </c>
      <c r="AW1839" s="45" t="b">
        <f t="shared" si="291"/>
        <v>0</v>
      </c>
      <c r="AX1839" s="45"/>
    </row>
    <row r="1840" spans="1:50" s="36" customFormat="1" ht="27.75" customHeight="1" x14ac:dyDescent="0.15">
      <c r="A1840" s="36" t="str">
        <f t="shared" si="284"/>
        <v>LABORATORIOS OSSALUD SAS201010310</v>
      </c>
      <c r="B1840" s="36" t="b">
        <f>+A1840='[1]Anexo 9'!A1840</f>
        <v>1</v>
      </c>
      <c r="C1840" s="18">
        <v>811045767</v>
      </c>
      <c r="D1840" s="18" t="s">
        <v>8315</v>
      </c>
      <c r="E1840" s="15" t="s">
        <v>98</v>
      </c>
      <c r="F1840" s="15" t="s">
        <v>111</v>
      </c>
      <c r="G1840" s="15">
        <f>+VLOOKUP(F1840,[3]Sheet1!$E$3:$G$74,3,FALSE)</f>
        <v>6</v>
      </c>
      <c r="H1840" s="15">
        <f>+VLOOKUP(D1840&amp;F1840,'TD para paquetes'!$E$3:$I$441,5,FALSE)</f>
        <v>6</v>
      </c>
      <c r="I1840" s="15" t="s">
        <v>1025</v>
      </c>
      <c r="J1840" s="15">
        <v>9</v>
      </c>
      <c r="K1840" s="15">
        <v>9</v>
      </c>
      <c r="L1840" s="15">
        <v>201010310</v>
      </c>
      <c r="M1840" s="15" t="s">
        <v>123</v>
      </c>
      <c r="N1840" s="15" t="s">
        <v>101</v>
      </c>
      <c r="O1840" s="18" t="s">
        <v>123</v>
      </c>
      <c r="P1840" s="22" t="s">
        <v>73</v>
      </c>
      <c r="Q1840" s="15" t="s">
        <v>114</v>
      </c>
      <c r="R1840" s="18" t="s">
        <v>114</v>
      </c>
      <c r="S1840" s="22" t="s">
        <v>73</v>
      </c>
      <c r="T1840" s="18"/>
      <c r="U1840" s="18"/>
      <c r="V1840" s="15" t="s">
        <v>116</v>
      </c>
      <c r="W1840" s="18" t="s">
        <v>117</v>
      </c>
      <c r="X1840" s="18"/>
      <c r="Y1840" s="15" t="s">
        <v>73</v>
      </c>
      <c r="Z1840" s="18"/>
      <c r="AA1840" s="18"/>
      <c r="AB1840" s="18"/>
      <c r="AC1840" s="67" t="e">
        <f>+VLOOKUP("*"&amp;L1840&amp;"*",'[2]REGISTROS SANITARIOS'!$D$2978:$E$2978,2,FALSE)</f>
        <v>#N/A</v>
      </c>
      <c r="AD1840" s="22" t="s">
        <v>44</v>
      </c>
      <c r="AE1840" s="16"/>
      <c r="AF1840" s="34" t="s">
        <v>3840</v>
      </c>
      <c r="AG1840" s="24"/>
      <c r="AH1840" s="18"/>
      <c r="AI1840" s="18"/>
      <c r="AJ1840" s="17">
        <v>5500</v>
      </c>
      <c r="AK1840" s="25">
        <v>5500</v>
      </c>
      <c r="AL1840" s="25">
        <v>75</v>
      </c>
      <c r="AM1840" s="35">
        <v>0.19</v>
      </c>
      <c r="AN1840" s="19">
        <v>490875</v>
      </c>
      <c r="AO1840" s="18"/>
      <c r="AP1840" s="15"/>
      <c r="AQ1840" s="43" t="str">
        <f t="shared" si="285"/>
        <v>SI</v>
      </c>
      <c r="AR1840" s="44">
        <f t="shared" si="286"/>
        <v>490875</v>
      </c>
      <c r="AS1840" s="44">
        <f t="shared" si="287"/>
        <v>412500</v>
      </c>
      <c r="AT1840" s="44">
        <f t="shared" si="288"/>
        <v>412500</v>
      </c>
      <c r="AU1840" s="44">
        <f t="shared" si="289"/>
        <v>490875</v>
      </c>
      <c r="AV1840" s="45" t="b">
        <f t="shared" si="290"/>
        <v>1</v>
      </c>
      <c r="AW1840" s="45" t="b">
        <f t="shared" si="291"/>
        <v>0</v>
      </c>
      <c r="AX1840" s="45"/>
    </row>
    <row r="1841" spans="1:51" s="36" customFormat="1" ht="27.75" customHeight="1" x14ac:dyDescent="0.15">
      <c r="A1841" s="36" t="str">
        <f t="shared" si="284"/>
        <v>LABORATORIOS OSSALUD SAS201010410</v>
      </c>
      <c r="B1841" s="36" t="b">
        <f>+A1841='[1]Anexo 9'!A1841</f>
        <v>1</v>
      </c>
      <c r="C1841" s="18">
        <v>811045767</v>
      </c>
      <c r="D1841" s="18" t="s">
        <v>8315</v>
      </c>
      <c r="E1841" s="15" t="s">
        <v>98</v>
      </c>
      <c r="F1841" s="15" t="s">
        <v>111</v>
      </c>
      <c r="G1841" s="15">
        <f>+VLOOKUP(F1841,[3]Sheet1!$E$3:$G$74,3,FALSE)</f>
        <v>6</v>
      </c>
      <c r="H1841" s="15">
        <f>+VLOOKUP(D1841&amp;F1841,'TD para paquetes'!$E$3:$I$441,5,FALSE)</f>
        <v>6</v>
      </c>
      <c r="I1841" s="15" t="s">
        <v>1025</v>
      </c>
      <c r="J1841" s="15">
        <v>9</v>
      </c>
      <c r="K1841" s="15">
        <v>9</v>
      </c>
      <c r="L1841" s="15">
        <v>201010410</v>
      </c>
      <c r="M1841" s="15" t="s">
        <v>125</v>
      </c>
      <c r="N1841" s="15" t="s">
        <v>101</v>
      </c>
      <c r="O1841" s="18" t="s">
        <v>125</v>
      </c>
      <c r="P1841" s="22" t="s">
        <v>73</v>
      </c>
      <c r="Q1841" s="15" t="s">
        <v>114</v>
      </c>
      <c r="R1841" s="18" t="s">
        <v>114</v>
      </c>
      <c r="S1841" s="22" t="s">
        <v>73</v>
      </c>
      <c r="T1841" s="18"/>
      <c r="U1841" s="18"/>
      <c r="V1841" s="15" t="s">
        <v>116</v>
      </c>
      <c r="W1841" s="18" t="s">
        <v>117</v>
      </c>
      <c r="X1841" s="18"/>
      <c r="Y1841" s="15" t="s">
        <v>73</v>
      </c>
      <c r="Z1841" s="18"/>
      <c r="AA1841" s="18"/>
      <c r="AB1841" s="18"/>
      <c r="AC1841" s="67" t="e">
        <f>+VLOOKUP("*"&amp;L1841&amp;"*",'[2]REGISTROS SANITARIOS'!$D$2978:$E$2978,2,FALSE)</f>
        <v>#N/A</v>
      </c>
      <c r="AD1841" s="22" t="s">
        <v>44</v>
      </c>
      <c r="AE1841" s="16"/>
      <c r="AF1841" s="34" t="s">
        <v>3840</v>
      </c>
      <c r="AG1841" s="24"/>
      <c r="AH1841" s="18"/>
      <c r="AI1841" s="18"/>
      <c r="AJ1841" s="17">
        <v>15125</v>
      </c>
      <c r="AK1841" s="25">
        <v>15200</v>
      </c>
      <c r="AL1841" s="25">
        <v>75</v>
      </c>
      <c r="AM1841" s="35">
        <v>0.19</v>
      </c>
      <c r="AN1841" s="19">
        <v>1356600</v>
      </c>
      <c r="AO1841" s="18"/>
      <c r="AP1841" s="15"/>
      <c r="AQ1841" s="43" t="str">
        <f t="shared" si="285"/>
        <v>MAYOR</v>
      </c>
      <c r="AR1841" s="44">
        <f t="shared" si="286"/>
        <v>1349906.25</v>
      </c>
      <c r="AS1841" s="44">
        <f t="shared" si="287"/>
        <v>1134375</v>
      </c>
      <c r="AT1841" s="44">
        <f t="shared" si="288"/>
        <v>1140000</v>
      </c>
      <c r="AU1841" s="44">
        <f t="shared" si="289"/>
        <v>1356600</v>
      </c>
      <c r="AV1841" s="45" t="b">
        <f t="shared" si="290"/>
        <v>1</v>
      </c>
      <c r="AW1841" s="45" t="b">
        <f t="shared" si="291"/>
        <v>0</v>
      </c>
      <c r="AX1841" s="45"/>
    </row>
    <row r="1842" spans="1:51" s="36" customFormat="1" ht="27.75" customHeight="1" x14ac:dyDescent="0.15">
      <c r="A1842" s="36" t="str">
        <f t="shared" si="284"/>
        <v>LABORATORIOS OSSALUD SAS201010510</v>
      </c>
      <c r="B1842" s="36" t="b">
        <f>+A1842='[1]Anexo 9'!A1842</f>
        <v>1</v>
      </c>
      <c r="C1842" s="18">
        <v>811045767</v>
      </c>
      <c r="D1842" s="18" t="s">
        <v>8315</v>
      </c>
      <c r="E1842" s="15" t="s">
        <v>98</v>
      </c>
      <c r="F1842" s="15" t="s">
        <v>111</v>
      </c>
      <c r="G1842" s="15">
        <f>+VLOOKUP(F1842,[3]Sheet1!$E$3:$G$74,3,FALSE)</f>
        <v>6</v>
      </c>
      <c r="H1842" s="15">
        <f>+VLOOKUP(D1842&amp;F1842,'TD para paquetes'!$E$3:$I$441,5,FALSE)</f>
        <v>6</v>
      </c>
      <c r="I1842" s="15" t="s">
        <v>1025</v>
      </c>
      <c r="J1842" s="15">
        <v>9</v>
      </c>
      <c r="K1842" s="15">
        <v>9</v>
      </c>
      <c r="L1842" s="15">
        <v>201010510</v>
      </c>
      <c r="M1842" s="15" t="s">
        <v>127</v>
      </c>
      <c r="N1842" s="15" t="s">
        <v>101</v>
      </c>
      <c r="O1842" s="18" t="s">
        <v>127</v>
      </c>
      <c r="P1842" s="22" t="s">
        <v>73</v>
      </c>
      <c r="Q1842" s="15" t="s">
        <v>114</v>
      </c>
      <c r="R1842" s="18" t="s">
        <v>114</v>
      </c>
      <c r="S1842" s="22" t="s">
        <v>73</v>
      </c>
      <c r="T1842" s="18"/>
      <c r="U1842" s="18"/>
      <c r="V1842" s="15" t="s">
        <v>116</v>
      </c>
      <c r="W1842" s="18" t="s">
        <v>117</v>
      </c>
      <c r="X1842" s="18"/>
      <c r="Y1842" s="15" t="s">
        <v>73</v>
      </c>
      <c r="Z1842" s="18"/>
      <c r="AA1842" s="18"/>
      <c r="AB1842" s="18"/>
      <c r="AC1842" s="67" t="e">
        <f>+VLOOKUP("*"&amp;L1842&amp;"*",'[2]REGISTROS SANITARIOS'!$D$2978:$E$2978,2,FALSE)</f>
        <v>#N/A</v>
      </c>
      <c r="AD1842" s="22" t="s">
        <v>44</v>
      </c>
      <c r="AE1842" s="16"/>
      <c r="AF1842" s="34" t="s">
        <v>3840</v>
      </c>
      <c r="AG1842" s="24"/>
      <c r="AH1842" s="18"/>
      <c r="AI1842" s="18"/>
      <c r="AJ1842" s="17">
        <v>2750</v>
      </c>
      <c r="AK1842" s="25">
        <v>2800</v>
      </c>
      <c r="AL1842" s="25">
        <v>75</v>
      </c>
      <c r="AM1842" s="35">
        <v>0.19</v>
      </c>
      <c r="AN1842" s="19">
        <v>249900</v>
      </c>
      <c r="AO1842" s="18"/>
      <c r="AP1842" s="15"/>
      <c r="AQ1842" s="43" t="str">
        <f t="shared" si="285"/>
        <v>MAYOR</v>
      </c>
      <c r="AR1842" s="44">
        <f t="shared" si="286"/>
        <v>245437.5</v>
      </c>
      <c r="AS1842" s="44">
        <f t="shared" si="287"/>
        <v>206250</v>
      </c>
      <c r="AT1842" s="44">
        <f t="shared" si="288"/>
        <v>210000</v>
      </c>
      <c r="AU1842" s="44">
        <f t="shared" si="289"/>
        <v>249900</v>
      </c>
      <c r="AV1842" s="45" t="b">
        <f t="shared" si="290"/>
        <v>1</v>
      </c>
      <c r="AW1842" s="45" t="b">
        <f t="shared" si="291"/>
        <v>0</v>
      </c>
      <c r="AX1842" s="45"/>
    </row>
    <row r="1843" spans="1:51" s="36" customFormat="1" ht="27.75" customHeight="1" x14ac:dyDescent="0.15">
      <c r="A1843" s="36" t="str">
        <f t="shared" si="284"/>
        <v>LABORATORIOS OSSALUD SAS201010610</v>
      </c>
      <c r="B1843" s="36" t="b">
        <f>+A1843='[1]Anexo 9'!A1843</f>
        <v>1</v>
      </c>
      <c r="C1843" s="18">
        <v>811045767</v>
      </c>
      <c r="D1843" s="18" t="s">
        <v>8315</v>
      </c>
      <c r="E1843" s="15" t="s">
        <v>98</v>
      </c>
      <c r="F1843" s="15" t="s">
        <v>111</v>
      </c>
      <c r="G1843" s="15">
        <f>+VLOOKUP(F1843,[3]Sheet1!$E$3:$G$74,3,FALSE)</f>
        <v>6</v>
      </c>
      <c r="H1843" s="15">
        <f>+VLOOKUP(D1843&amp;F1843,'TD para paquetes'!$E$3:$I$441,5,FALSE)</f>
        <v>6</v>
      </c>
      <c r="I1843" s="15" t="s">
        <v>1025</v>
      </c>
      <c r="J1843" s="15">
        <v>9</v>
      </c>
      <c r="K1843" s="15">
        <v>9</v>
      </c>
      <c r="L1843" s="15">
        <v>201010610</v>
      </c>
      <c r="M1843" s="15" t="s">
        <v>129</v>
      </c>
      <c r="N1843" s="15" t="s">
        <v>101</v>
      </c>
      <c r="O1843" s="18" t="s">
        <v>129</v>
      </c>
      <c r="P1843" s="22" t="s">
        <v>73</v>
      </c>
      <c r="Q1843" s="15" t="s">
        <v>114</v>
      </c>
      <c r="R1843" s="18" t="s">
        <v>114</v>
      </c>
      <c r="S1843" s="22" t="s">
        <v>73</v>
      </c>
      <c r="T1843" s="18"/>
      <c r="U1843" s="18"/>
      <c r="V1843" s="15" t="s">
        <v>116</v>
      </c>
      <c r="W1843" s="18" t="s">
        <v>117</v>
      </c>
      <c r="X1843" s="18"/>
      <c r="Y1843" s="15" t="s">
        <v>73</v>
      </c>
      <c r="Z1843" s="18"/>
      <c r="AA1843" s="18"/>
      <c r="AB1843" s="18"/>
      <c r="AC1843" s="67" t="e">
        <f>+VLOOKUP("*"&amp;L1843&amp;"*",'[2]REGISTROS SANITARIOS'!$D$2978:$E$2978,2,FALSE)</f>
        <v>#N/A</v>
      </c>
      <c r="AD1843" s="22" t="s">
        <v>44</v>
      </c>
      <c r="AE1843" s="16"/>
      <c r="AF1843" s="34" t="s">
        <v>3840</v>
      </c>
      <c r="AG1843" s="24"/>
      <c r="AH1843" s="18"/>
      <c r="AI1843" s="18"/>
      <c r="AJ1843" s="17">
        <v>2200</v>
      </c>
      <c r="AK1843" s="25">
        <v>2200</v>
      </c>
      <c r="AL1843" s="25">
        <v>75</v>
      </c>
      <c r="AM1843" s="35">
        <v>0.19</v>
      </c>
      <c r="AN1843" s="19">
        <v>196350</v>
      </c>
      <c r="AO1843" s="18"/>
      <c r="AP1843" s="15"/>
      <c r="AQ1843" s="43" t="str">
        <f t="shared" si="285"/>
        <v>SI</v>
      </c>
      <c r="AR1843" s="44">
        <f t="shared" si="286"/>
        <v>196350</v>
      </c>
      <c r="AS1843" s="44">
        <f t="shared" si="287"/>
        <v>165000</v>
      </c>
      <c r="AT1843" s="44">
        <f t="shared" si="288"/>
        <v>165000</v>
      </c>
      <c r="AU1843" s="44">
        <f t="shared" si="289"/>
        <v>196350</v>
      </c>
      <c r="AV1843" s="45" t="b">
        <f t="shared" si="290"/>
        <v>1</v>
      </c>
      <c r="AW1843" s="45" t="b">
        <f t="shared" si="291"/>
        <v>0</v>
      </c>
      <c r="AX1843" s="45"/>
    </row>
    <row r="1844" spans="1:51" s="36" customFormat="1" ht="27.75" customHeight="1" x14ac:dyDescent="0.15">
      <c r="A1844" s="36" t="str">
        <f t="shared" si="284"/>
        <v>LABORATORIOS OSSALUD SAS201011110</v>
      </c>
      <c r="B1844" s="36" t="b">
        <f>+A1844='[1]Anexo 9'!A1844</f>
        <v>1</v>
      </c>
      <c r="C1844" s="18">
        <v>811045767</v>
      </c>
      <c r="D1844" s="18" t="s">
        <v>8315</v>
      </c>
      <c r="E1844" s="15" t="s">
        <v>98</v>
      </c>
      <c r="F1844" s="15" t="s">
        <v>245</v>
      </c>
      <c r="G1844" s="15">
        <f>+VLOOKUP(F1844,[3]Sheet1!$E$3:$G$74,3,FALSE)</f>
        <v>3</v>
      </c>
      <c r="H1844" s="15">
        <f>+VLOOKUP(D1844&amp;F1844,'TD para paquetes'!$E$3:$I$441,5,FALSE)</f>
        <v>3</v>
      </c>
      <c r="I1844" s="15" t="s">
        <v>1025</v>
      </c>
      <c r="J1844" s="15">
        <v>3</v>
      </c>
      <c r="K1844" s="15">
        <v>3</v>
      </c>
      <c r="L1844" s="15">
        <v>201011110</v>
      </c>
      <c r="M1844" s="15" t="s">
        <v>246</v>
      </c>
      <c r="N1844" s="15" t="s">
        <v>247</v>
      </c>
      <c r="O1844" s="18" t="s">
        <v>8484</v>
      </c>
      <c r="P1844" s="22" t="s">
        <v>73</v>
      </c>
      <c r="Q1844" s="15" t="s">
        <v>248</v>
      </c>
      <c r="R1844" s="18" t="s">
        <v>8565</v>
      </c>
      <c r="S1844" s="22" t="b">
        <f>+R1844=Q1844</f>
        <v>0</v>
      </c>
      <c r="T1844" s="18"/>
      <c r="U1844" s="18"/>
      <c r="V1844" s="15"/>
      <c r="W1844" s="18" t="s">
        <v>3149</v>
      </c>
      <c r="X1844" s="18"/>
      <c r="Y1844" s="15" t="s">
        <v>73</v>
      </c>
      <c r="Z1844" s="18"/>
      <c r="AA1844" s="18"/>
      <c r="AB1844" s="18"/>
      <c r="AC1844" s="67" t="e">
        <f>+VLOOKUP("*"&amp;L1844&amp;"*",'[2]REGISTROS SANITARIOS'!$D$2978:$E$2978,2,FALSE)</f>
        <v>#N/A</v>
      </c>
      <c r="AD1844" s="22" t="s">
        <v>44</v>
      </c>
      <c r="AE1844" s="16"/>
      <c r="AF1844" s="34" t="s">
        <v>3840</v>
      </c>
      <c r="AG1844" s="24"/>
      <c r="AH1844" s="18"/>
      <c r="AI1844" s="18"/>
      <c r="AJ1844" s="17">
        <v>77</v>
      </c>
      <c r="AK1844" s="25">
        <v>77</v>
      </c>
      <c r="AL1844" s="25">
        <v>20000</v>
      </c>
      <c r="AM1844" s="35">
        <v>0.19</v>
      </c>
      <c r="AN1844" s="19">
        <v>1832600</v>
      </c>
      <c r="AO1844" s="18"/>
      <c r="AP1844" s="15"/>
      <c r="AQ1844" s="43" t="str">
        <f t="shared" si="285"/>
        <v>SI</v>
      </c>
      <c r="AR1844" s="44">
        <f t="shared" si="286"/>
        <v>1832600</v>
      </c>
      <c r="AS1844" s="44">
        <f t="shared" si="287"/>
        <v>1540000</v>
      </c>
      <c r="AT1844" s="44">
        <f t="shared" si="288"/>
        <v>1540000</v>
      </c>
      <c r="AU1844" s="44">
        <f t="shared" si="289"/>
        <v>1832600</v>
      </c>
      <c r="AV1844" s="45" t="b">
        <f t="shared" si="290"/>
        <v>1</v>
      </c>
      <c r="AW1844" s="45" t="b">
        <f t="shared" si="291"/>
        <v>0</v>
      </c>
      <c r="AX1844" s="45"/>
      <c r="AY1844" s="36" t="s">
        <v>8743</v>
      </c>
    </row>
    <row r="1845" spans="1:51" s="36" customFormat="1" ht="27.75" customHeight="1" x14ac:dyDescent="0.15">
      <c r="A1845" s="36" t="str">
        <f t="shared" si="284"/>
        <v>LABORATORIOS OSSALUD SAS201020210</v>
      </c>
      <c r="B1845" s="36" t="b">
        <f>+A1845='[1]Anexo 9'!A1845</f>
        <v>1</v>
      </c>
      <c r="C1845" s="18">
        <v>811045767</v>
      </c>
      <c r="D1845" s="18" t="s">
        <v>8315</v>
      </c>
      <c r="E1845" s="15" t="s">
        <v>98</v>
      </c>
      <c r="F1845" s="15" t="s">
        <v>62</v>
      </c>
      <c r="G1845" s="15" t="s">
        <v>3155</v>
      </c>
      <c r="H1845" s="15" t="s">
        <v>3155</v>
      </c>
      <c r="I1845" s="15" t="s">
        <v>3155</v>
      </c>
      <c r="J1845" s="15">
        <v>7</v>
      </c>
      <c r="K1845" s="15" t="s">
        <v>3155</v>
      </c>
      <c r="L1845" s="15">
        <v>201020210</v>
      </c>
      <c r="M1845" s="15" t="s">
        <v>362</v>
      </c>
      <c r="N1845" s="15" t="s">
        <v>101</v>
      </c>
      <c r="O1845" s="18" t="s">
        <v>8485</v>
      </c>
      <c r="P1845" s="22" t="s">
        <v>73</v>
      </c>
      <c r="Q1845" s="15" t="s">
        <v>114</v>
      </c>
      <c r="R1845" s="18" t="s">
        <v>8566</v>
      </c>
      <c r="S1845" s="22" t="b">
        <f>+R1845=Q1845</f>
        <v>0</v>
      </c>
      <c r="T1845" s="18"/>
      <c r="U1845" s="18"/>
      <c r="V1845" s="15" t="s">
        <v>364</v>
      </c>
      <c r="W1845" s="18" t="s">
        <v>8627</v>
      </c>
      <c r="X1845" s="18"/>
      <c r="Y1845" s="15" t="s">
        <v>73</v>
      </c>
      <c r="Z1845" s="18"/>
      <c r="AA1845" s="18"/>
      <c r="AB1845" s="18"/>
      <c r="AC1845" s="67" t="e">
        <f>+VLOOKUP("*"&amp;L1845&amp;"*",'[2]REGISTROS SANITARIOS'!$D$2978:$E$2978,2,FALSE)</f>
        <v>#N/A</v>
      </c>
      <c r="AD1845" s="22" t="s">
        <v>44</v>
      </c>
      <c r="AE1845" s="16"/>
      <c r="AF1845" s="34" t="s">
        <v>3840</v>
      </c>
      <c r="AG1845" s="24"/>
      <c r="AH1845" s="18"/>
      <c r="AI1845" s="18"/>
      <c r="AJ1845" s="17">
        <v>440</v>
      </c>
      <c r="AK1845" s="25">
        <v>440</v>
      </c>
      <c r="AL1845" s="25">
        <v>38500</v>
      </c>
      <c r="AM1845" s="35">
        <v>0.19</v>
      </c>
      <c r="AN1845" s="19">
        <v>20158600</v>
      </c>
      <c r="AO1845" s="18"/>
      <c r="AP1845" s="15"/>
      <c r="AQ1845" s="43" t="str">
        <f t="shared" si="285"/>
        <v>SI</v>
      </c>
      <c r="AR1845" s="44">
        <f t="shared" si="286"/>
        <v>20158600</v>
      </c>
      <c r="AS1845" s="44">
        <f t="shared" si="287"/>
        <v>16940000</v>
      </c>
      <c r="AT1845" s="44">
        <f t="shared" si="288"/>
        <v>16940000</v>
      </c>
      <c r="AU1845" s="44">
        <f t="shared" si="289"/>
        <v>20158600</v>
      </c>
      <c r="AV1845" s="45" t="b">
        <f t="shared" si="290"/>
        <v>1</v>
      </c>
      <c r="AW1845" s="45" t="b">
        <f t="shared" si="291"/>
        <v>0</v>
      </c>
      <c r="AX1845" s="45"/>
    </row>
    <row r="1846" spans="1:51" s="36" customFormat="1" ht="27.75" customHeight="1" x14ac:dyDescent="0.15">
      <c r="A1846" s="36" t="str">
        <f t="shared" si="284"/>
        <v>LABORATORIOS OSSALUD SAS201020310</v>
      </c>
      <c r="B1846" s="36" t="b">
        <f>+A1846='[1]Anexo 9'!A1846</f>
        <v>1</v>
      </c>
      <c r="C1846" s="18">
        <v>811045767</v>
      </c>
      <c r="D1846" s="18" t="s">
        <v>8315</v>
      </c>
      <c r="E1846" s="15" t="s">
        <v>98</v>
      </c>
      <c r="F1846" s="15" t="s">
        <v>62</v>
      </c>
      <c r="G1846" s="15" t="s">
        <v>3155</v>
      </c>
      <c r="H1846" s="15" t="s">
        <v>3155</v>
      </c>
      <c r="I1846" s="15" t="s">
        <v>3155</v>
      </c>
      <c r="J1846" s="15">
        <v>12</v>
      </c>
      <c r="K1846" s="15" t="s">
        <v>3155</v>
      </c>
      <c r="L1846" s="15">
        <v>201020310</v>
      </c>
      <c r="M1846" s="15" t="s">
        <v>368</v>
      </c>
      <c r="N1846" s="15" t="s">
        <v>101</v>
      </c>
      <c r="O1846" s="18" t="s">
        <v>368</v>
      </c>
      <c r="P1846" s="22" t="s">
        <v>73</v>
      </c>
      <c r="Q1846" s="15" t="s">
        <v>101</v>
      </c>
      <c r="R1846" s="18" t="s">
        <v>103</v>
      </c>
      <c r="S1846" s="22" t="s">
        <v>73</v>
      </c>
      <c r="T1846" s="18"/>
      <c r="U1846" s="18"/>
      <c r="V1846" s="15" t="s">
        <v>6058</v>
      </c>
      <c r="W1846" s="18" t="s">
        <v>587</v>
      </c>
      <c r="X1846" s="18"/>
      <c r="Y1846" s="15" t="s">
        <v>73</v>
      </c>
      <c r="Z1846" s="18"/>
      <c r="AA1846" s="18"/>
      <c r="AB1846" s="18"/>
      <c r="AC1846" s="67" t="e">
        <f>+VLOOKUP("*"&amp;L1846&amp;"*",'[2]REGISTROS SANITARIOS'!$D$2978:$E$2978,2,FALSE)</f>
        <v>#N/A</v>
      </c>
      <c r="AD1846" s="22" t="s">
        <v>44</v>
      </c>
      <c r="AE1846" s="16"/>
      <c r="AF1846" s="34" t="s">
        <v>3840</v>
      </c>
      <c r="AG1846" s="24"/>
      <c r="AH1846" s="18"/>
      <c r="AI1846" s="18"/>
      <c r="AJ1846" s="17">
        <v>5500</v>
      </c>
      <c r="AK1846" s="25">
        <v>5500</v>
      </c>
      <c r="AL1846" s="25">
        <v>5400</v>
      </c>
      <c r="AM1846" s="35">
        <v>0</v>
      </c>
      <c r="AN1846" s="19">
        <v>29700000</v>
      </c>
      <c r="AO1846" s="18"/>
      <c r="AP1846" s="15"/>
      <c r="AQ1846" s="43" t="str">
        <f t="shared" si="285"/>
        <v>SI</v>
      </c>
      <c r="AR1846" s="44">
        <f t="shared" si="286"/>
        <v>29700000</v>
      </c>
      <c r="AS1846" s="44">
        <f t="shared" si="287"/>
        <v>29700000</v>
      </c>
      <c r="AT1846" s="44">
        <f t="shared" si="288"/>
        <v>29700000</v>
      </c>
      <c r="AU1846" s="44">
        <f t="shared" si="289"/>
        <v>29700000</v>
      </c>
      <c r="AV1846" s="45" t="b">
        <f t="shared" si="290"/>
        <v>1</v>
      </c>
      <c r="AW1846" s="45" t="b">
        <f t="shared" si="291"/>
        <v>1</v>
      </c>
      <c r="AX1846" s="45"/>
      <c r="AY1846" s="36" t="s">
        <v>8743</v>
      </c>
    </row>
    <row r="1847" spans="1:51" s="36" customFormat="1" ht="27.75" customHeight="1" x14ac:dyDescent="0.15">
      <c r="A1847" s="36" t="str">
        <f t="shared" si="284"/>
        <v>LABORATORIOS OSSALUD SAS201030110</v>
      </c>
      <c r="B1847" s="36" t="b">
        <f>+A1847='[1]Anexo 9'!A1847</f>
        <v>1</v>
      </c>
      <c r="C1847" s="18">
        <v>811045767</v>
      </c>
      <c r="D1847" s="18" t="s">
        <v>8315</v>
      </c>
      <c r="E1847" s="15" t="s">
        <v>98</v>
      </c>
      <c r="F1847" s="15" t="s">
        <v>131</v>
      </c>
      <c r="G1847" s="15">
        <f>+VLOOKUP(F1847,[3]Sheet1!$E$3:$G$74,3,FALSE)</f>
        <v>6</v>
      </c>
      <c r="H1847" s="15">
        <f>+VLOOKUP(D1847&amp;F1847,'TD para paquetes'!$E$3:$I$441,5,FALSE)</f>
        <v>6</v>
      </c>
      <c r="I1847" s="15" t="s">
        <v>1025</v>
      </c>
      <c r="J1847" s="15">
        <v>9</v>
      </c>
      <c r="K1847" s="15">
        <v>9</v>
      </c>
      <c r="L1847" s="15">
        <v>201030110</v>
      </c>
      <c r="M1847" s="15" t="s">
        <v>132</v>
      </c>
      <c r="N1847" s="15" t="s">
        <v>101</v>
      </c>
      <c r="O1847" s="18" t="s">
        <v>132</v>
      </c>
      <c r="P1847" s="22" t="s">
        <v>73</v>
      </c>
      <c r="Q1847" s="15" t="s">
        <v>101</v>
      </c>
      <c r="R1847" s="18" t="s">
        <v>103</v>
      </c>
      <c r="S1847" s="22" t="s">
        <v>73</v>
      </c>
      <c r="T1847" s="18"/>
      <c r="U1847" s="18"/>
      <c r="V1847" s="15" t="s">
        <v>6059</v>
      </c>
      <c r="W1847" s="18" t="s">
        <v>587</v>
      </c>
      <c r="X1847" s="18"/>
      <c r="Y1847" s="15" t="s">
        <v>73</v>
      </c>
      <c r="Z1847" s="18"/>
      <c r="AA1847" s="18"/>
      <c r="AB1847" s="18"/>
      <c r="AC1847" s="67" t="e">
        <f>+VLOOKUP("*"&amp;L1847&amp;"*",'[2]REGISTROS SANITARIOS'!$D$2978:$E$2978,2,FALSE)</f>
        <v>#N/A</v>
      </c>
      <c r="AD1847" s="22" t="s">
        <v>44</v>
      </c>
      <c r="AE1847" s="16"/>
      <c r="AF1847" s="34" t="s">
        <v>3840</v>
      </c>
      <c r="AG1847" s="24"/>
      <c r="AH1847" s="18"/>
      <c r="AI1847" s="18"/>
      <c r="AJ1847" s="17">
        <v>5.5</v>
      </c>
      <c r="AK1847" s="25">
        <v>6</v>
      </c>
      <c r="AL1847" s="25">
        <v>1100</v>
      </c>
      <c r="AM1847" s="35">
        <v>0.19</v>
      </c>
      <c r="AN1847" s="19">
        <v>7854</v>
      </c>
      <c r="AO1847" s="18"/>
      <c r="AP1847" s="15"/>
      <c r="AQ1847" s="43" t="str">
        <f t="shared" si="285"/>
        <v>MAYOR</v>
      </c>
      <c r="AR1847" s="44">
        <f t="shared" si="286"/>
        <v>7199.5</v>
      </c>
      <c r="AS1847" s="44">
        <f t="shared" si="287"/>
        <v>6050</v>
      </c>
      <c r="AT1847" s="44">
        <f t="shared" si="288"/>
        <v>6600</v>
      </c>
      <c r="AU1847" s="44">
        <f t="shared" si="289"/>
        <v>7854</v>
      </c>
      <c r="AV1847" s="45" t="b">
        <f t="shared" si="290"/>
        <v>1</v>
      </c>
      <c r="AW1847" s="45" t="b">
        <f t="shared" si="291"/>
        <v>0</v>
      </c>
      <c r="AX1847" s="45"/>
      <c r="AY1847" s="36" t="s">
        <v>8743</v>
      </c>
    </row>
    <row r="1848" spans="1:51" s="36" customFormat="1" ht="27.75" customHeight="1" x14ac:dyDescent="0.15">
      <c r="A1848" s="36" t="str">
        <f t="shared" si="284"/>
        <v>LABORATORIOS OSSALUD SAS201030210</v>
      </c>
      <c r="B1848" s="36" t="b">
        <f>+A1848='[1]Anexo 9'!A1848</f>
        <v>1</v>
      </c>
      <c r="C1848" s="18">
        <v>811045767</v>
      </c>
      <c r="D1848" s="18" t="s">
        <v>8315</v>
      </c>
      <c r="E1848" s="15" t="s">
        <v>98</v>
      </c>
      <c r="F1848" s="15" t="s">
        <v>62</v>
      </c>
      <c r="G1848" s="15" t="s">
        <v>3155</v>
      </c>
      <c r="H1848" s="15" t="s">
        <v>3155</v>
      </c>
      <c r="I1848" s="15" t="s">
        <v>3155</v>
      </c>
      <c r="J1848" s="15">
        <v>5</v>
      </c>
      <c r="K1848" s="15" t="s">
        <v>3155</v>
      </c>
      <c r="L1848" s="15">
        <v>201030210</v>
      </c>
      <c r="M1848" s="15" t="s">
        <v>2760</v>
      </c>
      <c r="N1848" s="15" t="s">
        <v>101</v>
      </c>
      <c r="O1848" s="18" t="s">
        <v>2760</v>
      </c>
      <c r="P1848" s="22" t="s">
        <v>73</v>
      </c>
      <c r="Q1848" s="15" t="s">
        <v>101</v>
      </c>
      <c r="R1848" s="18" t="s">
        <v>103</v>
      </c>
      <c r="S1848" s="22" t="s">
        <v>73</v>
      </c>
      <c r="T1848" s="18"/>
      <c r="U1848" s="18"/>
      <c r="V1848" s="15" t="s">
        <v>135</v>
      </c>
      <c r="W1848" s="18" t="s">
        <v>587</v>
      </c>
      <c r="X1848" s="18"/>
      <c r="Y1848" s="15" t="s">
        <v>73</v>
      </c>
      <c r="Z1848" s="18"/>
      <c r="AA1848" s="18"/>
      <c r="AB1848" s="18"/>
      <c r="AC1848" s="67" t="e">
        <f>+VLOOKUP("*"&amp;L1848&amp;"*",'[2]REGISTROS SANITARIOS'!$D$2978:$E$2978,2,FALSE)</f>
        <v>#N/A</v>
      </c>
      <c r="AD1848" s="22" t="s">
        <v>44</v>
      </c>
      <c r="AE1848" s="16"/>
      <c r="AF1848" s="34" t="s">
        <v>3840</v>
      </c>
      <c r="AG1848" s="24"/>
      <c r="AH1848" s="18"/>
      <c r="AI1848" s="18"/>
      <c r="AJ1848" s="17">
        <v>5.5</v>
      </c>
      <c r="AK1848" s="25">
        <v>6</v>
      </c>
      <c r="AL1848" s="25">
        <v>1350</v>
      </c>
      <c r="AM1848" s="35">
        <v>0.19</v>
      </c>
      <c r="AN1848" s="19">
        <v>9639</v>
      </c>
      <c r="AO1848" s="18"/>
      <c r="AP1848" s="15"/>
      <c r="AQ1848" s="43" t="str">
        <f t="shared" si="285"/>
        <v>MAYOR</v>
      </c>
      <c r="AR1848" s="44">
        <f t="shared" si="286"/>
        <v>8835.75</v>
      </c>
      <c r="AS1848" s="44">
        <f t="shared" si="287"/>
        <v>7425</v>
      </c>
      <c r="AT1848" s="44">
        <f t="shared" si="288"/>
        <v>8100</v>
      </c>
      <c r="AU1848" s="44">
        <f t="shared" si="289"/>
        <v>9639</v>
      </c>
      <c r="AV1848" s="45" t="b">
        <f t="shared" si="290"/>
        <v>1</v>
      </c>
      <c r="AW1848" s="45" t="b">
        <f t="shared" si="291"/>
        <v>0</v>
      </c>
      <c r="AX1848" s="45"/>
    </row>
    <row r="1849" spans="1:51" s="36" customFormat="1" ht="27.75" customHeight="1" x14ac:dyDescent="0.15">
      <c r="A1849" s="36" t="str">
        <f t="shared" si="284"/>
        <v>LABORATORIOS OSSALUD SAS201030410</v>
      </c>
      <c r="B1849" s="36" t="b">
        <f>+A1849='[1]Anexo 9'!A1849</f>
        <v>1</v>
      </c>
      <c r="C1849" s="18">
        <v>811045767</v>
      </c>
      <c r="D1849" s="18" t="s">
        <v>8315</v>
      </c>
      <c r="E1849" s="15" t="s">
        <v>98</v>
      </c>
      <c r="F1849" s="15" t="s">
        <v>131</v>
      </c>
      <c r="G1849" s="15">
        <f>+VLOOKUP(F1849,[3]Sheet1!$E$3:$G$74,3,FALSE)</f>
        <v>6</v>
      </c>
      <c r="H1849" s="15">
        <f>+VLOOKUP(D1849&amp;F1849,'TD para paquetes'!$E$3:$I$441,5,FALSE)</f>
        <v>6</v>
      </c>
      <c r="I1849" s="15" t="s">
        <v>1025</v>
      </c>
      <c r="J1849" s="15">
        <v>9</v>
      </c>
      <c r="K1849" s="15">
        <v>9</v>
      </c>
      <c r="L1849" s="15">
        <v>201030410</v>
      </c>
      <c r="M1849" s="15" t="s">
        <v>139</v>
      </c>
      <c r="N1849" s="15" t="s">
        <v>101</v>
      </c>
      <c r="O1849" s="18" t="s">
        <v>8486</v>
      </c>
      <c r="P1849" s="22" t="s">
        <v>73</v>
      </c>
      <c r="Q1849" s="15" t="s">
        <v>101</v>
      </c>
      <c r="R1849" s="18" t="s">
        <v>103</v>
      </c>
      <c r="S1849" s="22" t="s">
        <v>73</v>
      </c>
      <c r="T1849" s="18"/>
      <c r="U1849" s="18"/>
      <c r="V1849" s="15" t="s">
        <v>6059</v>
      </c>
      <c r="W1849" s="18" t="s">
        <v>587</v>
      </c>
      <c r="X1849" s="18"/>
      <c r="Y1849" s="15" t="s">
        <v>73</v>
      </c>
      <c r="Z1849" s="18"/>
      <c r="AA1849" s="18"/>
      <c r="AB1849" s="18"/>
      <c r="AC1849" s="67" t="e">
        <f>+VLOOKUP("*"&amp;L1849&amp;"*",'[2]REGISTROS SANITARIOS'!$D$2978:$E$2978,2,FALSE)</f>
        <v>#N/A</v>
      </c>
      <c r="AD1849" s="22" t="s">
        <v>44</v>
      </c>
      <c r="AE1849" s="16"/>
      <c r="AF1849" s="34" t="s">
        <v>3840</v>
      </c>
      <c r="AG1849" s="24"/>
      <c r="AH1849" s="18"/>
      <c r="AI1849" s="18"/>
      <c r="AJ1849" s="17">
        <v>5.5</v>
      </c>
      <c r="AK1849" s="25">
        <v>6</v>
      </c>
      <c r="AL1849" s="25">
        <v>1100</v>
      </c>
      <c r="AM1849" s="35">
        <v>0.19</v>
      </c>
      <c r="AN1849" s="19">
        <v>7854</v>
      </c>
      <c r="AO1849" s="18"/>
      <c r="AP1849" s="15"/>
      <c r="AQ1849" s="43" t="str">
        <f t="shared" si="285"/>
        <v>MAYOR</v>
      </c>
      <c r="AR1849" s="44">
        <f t="shared" si="286"/>
        <v>7199.5</v>
      </c>
      <c r="AS1849" s="44">
        <f t="shared" si="287"/>
        <v>6050</v>
      </c>
      <c r="AT1849" s="44">
        <f t="shared" si="288"/>
        <v>6600</v>
      </c>
      <c r="AU1849" s="44">
        <f t="shared" si="289"/>
        <v>7854</v>
      </c>
      <c r="AV1849" s="45" t="b">
        <f t="shared" si="290"/>
        <v>1</v>
      </c>
      <c r="AW1849" s="45" t="b">
        <f t="shared" si="291"/>
        <v>0</v>
      </c>
      <c r="AX1849" s="45"/>
      <c r="AY1849" s="36" t="s">
        <v>8743</v>
      </c>
    </row>
    <row r="1850" spans="1:51" s="36" customFormat="1" ht="27.75" customHeight="1" x14ac:dyDescent="0.15">
      <c r="A1850" s="36" t="str">
        <f t="shared" si="284"/>
        <v>LABORATORIOS OSSALUD SAS201030510</v>
      </c>
      <c r="B1850" s="36" t="b">
        <f>+A1850='[1]Anexo 9'!A1850</f>
        <v>1</v>
      </c>
      <c r="C1850" s="18">
        <v>811045767</v>
      </c>
      <c r="D1850" s="18" t="s">
        <v>8315</v>
      </c>
      <c r="E1850" s="15" t="s">
        <v>98</v>
      </c>
      <c r="F1850" s="15" t="s">
        <v>131</v>
      </c>
      <c r="G1850" s="15">
        <f>+VLOOKUP(F1850,[3]Sheet1!$E$3:$G$74,3,FALSE)</f>
        <v>6</v>
      </c>
      <c r="H1850" s="15">
        <f>+VLOOKUP(D1850&amp;F1850,'TD para paquetes'!$E$3:$I$441,5,FALSE)</f>
        <v>6</v>
      </c>
      <c r="I1850" s="15" t="s">
        <v>1025</v>
      </c>
      <c r="J1850" s="15">
        <v>9</v>
      </c>
      <c r="K1850" s="15">
        <v>9</v>
      </c>
      <c r="L1850" s="15">
        <v>201030510</v>
      </c>
      <c r="M1850" s="15" t="s">
        <v>142</v>
      </c>
      <c r="N1850" s="15" t="s">
        <v>101</v>
      </c>
      <c r="O1850" s="18" t="s">
        <v>142</v>
      </c>
      <c r="P1850" s="22" t="s">
        <v>73</v>
      </c>
      <c r="Q1850" s="15" t="s">
        <v>101</v>
      </c>
      <c r="R1850" s="18" t="s">
        <v>103</v>
      </c>
      <c r="S1850" s="22" t="s">
        <v>73</v>
      </c>
      <c r="T1850" s="18"/>
      <c r="U1850" s="18"/>
      <c r="V1850" s="15" t="s">
        <v>6059</v>
      </c>
      <c r="W1850" s="18" t="s">
        <v>587</v>
      </c>
      <c r="X1850" s="18"/>
      <c r="Y1850" s="15" t="s">
        <v>73</v>
      </c>
      <c r="Z1850" s="18"/>
      <c r="AA1850" s="18"/>
      <c r="AB1850" s="18"/>
      <c r="AC1850" s="67" t="e">
        <f>+VLOOKUP("*"&amp;L1850&amp;"*",'[2]REGISTROS SANITARIOS'!$D$2978:$E$2978,2,FALSE)</f>
        <v>#N/A</v>
      </c>
      <c r="AD1850" s="22" t="s">
        <v>44</v>
      </c>
      <c r="AE1850" s="16"/>
      <c r="AF1850" s="34" t="s">
        <v>3840</v>
      </c>
      <c r="AG1850" s="24"/>
      <c r="AH1850" s="18"/>
      <c r="AI1850" s="18"/>
      <c r="AJ1850" s="17">
        <v>27.5</v>
      </c>
      <c r="AK1850" s="25">
        <v>28</v>
      </c>
      <c r="AL1850" s="25">
        <v>1100</v>
      </c>
      <c r="AM1850" s="35">
        <v>0.19</v>
      </c>
      <c r="AN1850" s="19">
        <v>36652</v>
      </c>
      <c r="AO1850" s="18"/>
      <c r="AP1850" s="15"/>
      <c r="AQ1850" s="43" t="str">
        <f t="shared" si="285"/>
        <v>MAYOR</v>
      </c>
      <c r="AR1850" s="44">
        <f t="shared" si="286"/>
        <v>35997.5</v>
      </c>
      <c r="AS1850" s="44">
        <f t="shared" si="287"/>
        <v>30250</v>
      </c>
      <c r="AT1850" s="44">
        <f t="shared" si="288"/>
        <v>30800</v>
      </c>
      <c r="AU1850" s="44">
        <f t="shared" si="289"/>
        <v>36652</v>
      </c>
      <c r="AV1850" s="45" t="b">
        <f t="shared" si="290"/>
        <v>1</v>
      </c>
      <c r="AW1850" s="45" t="b">
        <f t="shared" si="291"/>
        <v>0</v>
      </c>
      <c r="AX1850" s="45"/>
      <c r="AY1850" s="36" t="s">
        <v>8743</v>
      </c>
    </row>
    <row r="1851" spans="1:51" s="36" customFormat="1" ht="27.75" customHeight="1" x14ac:dyDescent="0.15">
      <c r="A1851" s="36" t="str">
        <f t="shared" si="284"/>
        <v>LABORATORIOS OSSALUD SAS201030610</v>
      </c>
      <c r="B1851" s="36" t="b">
        <f>+A1851='[1]Anexo 9'!A1851</f>
        <v>1</v>
      </c>
      <c r="C1851" s="18">
        <v>811045767</v>
      </c>
      <c r="D1851" s="18" t="s">
        <v>8315</v>
      </c>
      <c r="E1851" s="15" t="s">
        <v>98</v>
      </c>
      <c r="F1851" s="15" t="s">
        <v>131</v>
      </c>
      <c r="G1851" s="15">
        <f>+VLOOKUP(F1851,[3]Sheet1!$E$3:$G$74,3,FALSE)</f>
        <v>6</v>
      </c>
      <c r="H1851" s="15">
        <f>+VLOOKUP(D1851&amp;F1851,'TD para paquetes'!$E$3:$I$441,5,FALSE)</f>
        <v>6</v>
      </c>
      <c r="I1851" s="15" t="s">
        <v>1025</v>
      </c>
      <c r="J1851" s="15">
        <v>9</v>
      </c>
      <c r="K1851" s="15">
        <v>9</v>
      </c>
      <c r="L1851" s="15">
        <v>201030610</v>
      </c>
      <c r="M1851" s="15" t="s">
        <v>144</v>
      </c>
      <c r="N1851" s="15" t="s">
        <v>101</v>
      </c>
      <c r="O1851" s="18" t="s">
        <v>144</v>
      </c>
      <c r="P1851" s="22" t="s">
        <v>73</v>
      </c>
      <c r="Q1851" s="15" t="s">
        <v>101</v>
      </c>
      <c r="R1851" s="18" t="s">
        <v>103</v>
      </c>
      <c r="S1851" s="22" t="s">
        <v>73</v>
      </c>
      <c r="T1851" s="18"/>
      <c r="U1851" s="18"/>
      <c r="V1851" s="15" t="s">
        <v>6059</v>
      </c>
      <c r="W1851" s="18" t="s">
        <v>587</v>
      </c>
      <c r="X1851" s="18"/>
      <c r="Y1851" s="15" t="s">
        <v>73</v>
      </c>
      <c r="Z1851" s="18"/>
      <c r="AA1851" s="18"/>
      <c r="AB1851" s="18"/>
      <c r="AC1851" s="67" t="e">
        <f>+VLOOKUP("*"&amp;L1851&amp;"*",'[2]REGISTROS SANITARIOS'!$D$2978:$E$2978,2,FALSE)</f>
        <v>#N/A</v>
      </c>
      <c r="AD1851" s="22" t="s">
        <v>44</v>
      </c>
      <c r="AE1851" s="16"/>
      <c r="AF1851" s="34" t="s">
        <v>3840</v>
      </c>
      <c r="AG1851" s="24"/>
      <c r="AH1851" s="18"/>
      <c r="AI1851" s="18"/>
      <c r="AJ1851" s="17">
        <v>60.5</v>
      </c>
      <c r="AK1851" s="25">
        <v>61</v>
      </c>
      <c r="AL1851" s="25">
        <v>1100</v>
      </c>
      <c r="AM1851" s="35">
        <v>0.19</v>
      </c>
      <c r="AN1851" s="19">
        <v>79849</v>
      </c>
      <c r="AO1851" s="18"/>
      <c r="AP1851" s="15"/>
      <c r="AQ1851" s="43" t="str">
        <f t="shared" si="285"/>
        <v>MAYOR</v>
      </c>
      <c r="AR1851" s="44">
        <f t="shared" si="286"/>
        <v>79194.5</v>
      </c>
      <c r="AS1851" s="44">
        <f t="shared" si="287"/>
        <v>66550</v>
      </c>
      <c r="AT1851" s="44">
        <f t="shared" si="288"/>
        <v>67100</v>
      </c>
      <c r="AU1851" s="44">
        <f t="shared" si="289"/>
        <v>79849</v>
      </c>
      <c r="AV1851" s="45" t="b">
        <f t="shared" si="290"/>
        <v>1</v>
      </c>
      <c r="AW1851" s="45" t="b">
        <f t="shared" si="291"/>
        <v>0</v>
      </c>
      <c r="AX1851" s="45"/>
      <c r="AY1851" s="36" t="s">
        <v>8743</v>
      </c>
    </row>
    <row r="1852" spans="1:51" s="36" customFormat="1" ht="27.75" customHeight="1" x14ac:dyDescent="0.15">
      <c r="A1852" s="36" t="str">
        <f t="shared" si="284"/>
        <v>LABORATORIOS OSSALUD SAS201030710</v>
      </c>
      <c r="B1852" s="36" t="b">
        <f>+A1852='[1]Anexo 9'!A1852</f>
        <v>1</v>
      </c>
      <c r="C1852" s="18">
        <v>811045767</v>
      </c>
      <c r="D1852" s="18" t="s">
        <v>8315</v>
      </c>
      <c r="E1852" s="15" t="s">
        <v>98</v>
      </c>
      <c r="F1852" s="15" t="s">
        <v>131</v>
      </c>
      <c r="G1852" s="15">
        <f>+VLOOKUP(F1852,[3]Sheet1!$E$3:$G$74,3,FALSE)</f>
        <v>6</v>
      </c>
      <c r="H1852" s="15">
        <f>+VLOOKUP(D1852&amp;F1852,'TD para paquetes'!$E$3:$I$441,5,FALSE)</f>
        <v>6</v>
      </c>
      <c r="I1852" s="15" t="s">
        <v>1025</v>
      </c>
      <c r="J1852" s="15">
        <v>9</v>
      </c>
      <c r="K1852" s="15">
        <v>9</v>
      </c>
      <c r="L1852" s="15">
        <v>201030710</v>
      </c>
      <c r="M1852" s="15" t="s">
        <v>146</v>
      </c>
      <c r="N1852" s="15" t="s">
        <v>101</v>
      </c>
      <c r="O1852" s="18" t="s">
        <v>146</v>
      </c>
      <c r="P1852" s="22" t="s">
        <v>73</v>
      </c>
      <c r="Q1852" s="15" t="s">
        <v>101</v>
      </c>
      <c r="R1852" s="18" t="s">
        <v>103</v>
      </c>
      <c r="S1852" s="22" t="s">
        <v>73</v>
      </c>
      <c r="T1852" s="18"/>
      <c r="U1852" s="18"/>
      <c r="V1852" s="15" t="s">
        <v>6059</v>
      </c>
      <c r="W1852" s="18" t="s">
        <v>587</v>
      </c>
      <c r="X1852" s="18"/>
      <c r="Y1852" s="15" t="s">
        <v>73</v>
      </c>
      <c r="Z1852" s="18"/>
      <c r="AA1852" s="18"/>
      <c r="AB1852" s="18"/>
      <c r="AC1852" s="67" t="e">
        <f>+VLOOKUP("*"&amp;L1852&amp;"*",'[2]REGISTROS SANITARIOS'!$D$2978:$E$2978,2,FALSE)</f>
        <v>#N/A</v>
      </c>
      <c r="AD1852" s="22" t="s">
        <v>44</v>
      </c>
      <c r="AE1852" s="16"/>
      <c r="AF1852" s="34" t="s">
        <v>3840</v>
      </c>
      <c r="AG1852" s="24"/>
      <c r="AH1852" s="18"/>
      <c r="AI1852" s="18"/>
      <c r="AJ1852" s="17">
        <v>825</v>
      </c>
      <c r="AK1852" s="25">
        <v>825</v>
      </c>
      <c r="AL1852" s="25">
        <v>1100</v>
      </c>
      <c r="AM1852" s="35">
        <v>0.19</v>
      </c>
      <c r="AN1852" s="19">
        <v>1079925</v>
      </c>
      <c r="AO1852" s="18"/>
      <c r="AP1852" s="15"/>
      <c r="AQ1852" s="43" t="str">
        <f t="shared" si="285"/>
        <v>SI</v>
      </c>
      <c r="AR1852" s="44">
        <f t="shared" si="286"/>
        <v>1079925</v>
      </c>
      <c r="AS1852" s="44">
        <f t="shared" si="287"/>
        <v>907500</v>
      </c>
      <c r="AT1852" s="44">
        <f t="shared" si="288"/>
        <v>907500</v>
      </c>
      <c r="AU1852" s="44">
        <f t="shared" si="289"/>
        <v>1079925</v>
      </c>
      <c r="AV1852" s="45" t="b">
        <f t="shared" si="290"/>
        <v>1</v>
      </c>
      <c r="AW1852" s="45" t="b">
        <f t="shared" si="291"/>
        <v>0</v>
      </c>
      <c r="AX1852" s="45"/>
      <c r="AY1852" s="36" t="s">
        <v>8743</v>
      </c>
    </row>
    <row r="1853" spans="1:51" s="36" customFormat="1" ht="27.75" customHeight="1" x14ac:dyDescent="0.15">
      <c r="A1853" s="36" t="str">
        <f t="shared" si="284"/>
        <v>LABORATORIOS OSSALUD SAS201030810</v>
      </c>
      <c r="B1853" s="36" t="b">
        <f>+A1853='[1]Anexo 9'!A1853</f>
        <v>1</v>
      </c>
      <c r="C1853" s="18">
        <v>811045767</v>
      </c>
      <c r="D1853" s="18" t="s">
        <v>8315</v>
      </c>
      <c r="E1853" s="15" t="s">
        <v>98</v>
      </c>
      <c r="F1853" s="15" t="s">
        <v>131</v>
      </c>
      <c r="G1853" s="15">
        <f>+VLOOKUP(F1853,[3]Sheet1!$E$3:$G$74,3,FALSE)</f>
        <v>6</v>
      </c>
      <c r="H1853" s="15">
        <f>+VLOOKUP(D1853&amp;F1853,'TD para paquetes'!$E$3:$I$441,5,FALSE)</f>
        <v>6</v>
      </c>
      <c r="I1853" s="15" t="s">
        <v>1025</v>
      </c>
      <c r="J1853" s="15">
        <v>9</v>
      </c>
      <c r="K1853" s="15">
        <v>9</v>
      </c>
      <c r="L1853" s="15">
        <v>201030810</v>
      </c>
      <c r="M1853" s="15" t="s">
        <v>148</v>
      </c>
      <c r="N1853" s="15" t="s">
        <v>101</v>
      </c>
      <c r="O1853" s="18" t="s">
        <v>148</v>
      </c>
      <c r="P1853" s="22" t="s">
        <v>73</v>
      </c>
      <c r="Q1853" s="15" t="s">
        <v>101</v>
      </c>
      <c r="R1853" s="18" t="s">
        <v>103</v>
      </c>
      <c r="S1853" s="22" t="s">
        <v>73</v>
      </c>
      <c r="T1853" s="18"/>
      <c r="U1853" s="18"/>
      <c r="V1853" s="15" t="s">
        <v>6059</v>
      </c>
      <c r="W1853" s="18" t="s">
        <v>587</v>
      </c>
      <c r="X1853" s="18"/>
      <c r="Y1853" s="15" t="s">
        <v>73</v>
      </c>
      <c r="Z1853" s="18"/>
      <c r="AA1853" s="18"/>
      <c r="AB1853" s="18"/>
      <c r="AC1853" s="67" t="e">
        <f>+VLOOKUP("*"&amp;L1853&amp;"*",'[2]REGISTROS SANITARIOS'!$D$2978:$E$2978,2,FALSE)</f>
        <v>#N/A</v>
      </c>
      <c r="AD1853" s="22" t="s">
        <v>44</v>
      </c>
      <c r="AE1853" s="16"/>
      <c r="AF1853" s="34" t="s">
        <v>3840</v>
      </c>
      <c r="AG1853" s="24"/>
      <c r="AH1853" s="18"/>
      <c r="AI1853" s="18"/>
      <c r="AJ1853" s="17">
        <v>990</v>
      </c>
      <c r="AK1853" s="25">
        <v>990</v>
      </c>
      <c r="AL1853" s="25">
        <v>1100</v>
      </c>
      <c r="AM1853" s="35">
        <v>0.19</v>
      </c>
      <c r="AN1853" s="19">
        <v>1295910</v>
      </c>
      <c r="AO1853" s="18"/>
      <c r="AP1853" s="15"/>
      <c r="AQ1853" s="43" t="str">
        <f t="shared" si="285"/>
        <v>SI</v>
      </c>
      <c r="AR1853" s="44">
        <f t="shared" si="286"/>
        <v>1295910</v>
      </c>
      <c r="AS1853" s="44">
        <f t="shared" si="287"/>
        <v>1089000</v>
      </c>
      <c r="AT1853" s="44">
        <f t="shared" si="288"/>
        <v>1089000</v>
      </c>
      <c r="AU1853" s="44">
        <f t="shared" si="289"/>
        <v>1295910</v>
      </c>
      <c r="AV1853" s="45" t="b">
        <f t="shared" si="290"/>
        <v>1</v>
      </c>
      <c r="AW1853" s="45" t="b">
        <f t="shared" si="291"/>
        <v>0</v>
      </c>
      <c r="AX1853" s="45"/>
      <c r="AY1853" s="36" t="s">
        <v>8743</v>
      </c>
    </row>
    <row r="1854" spans="1:51" s="36" customFormat="1" ht="27.75" customHeight="1" x14ac:dyDescent="0.15">
      <c r="A1854" s="36" t="str">
        <f t="shared" si="284"/>
        <v>LABORATORIOS OSSALUD SAS201035102</v>
      </c>
      <c r="B1854" s="36" t="b">
        <f>+A1854='[1]Anexo 9'!A1854</f>
        <v>1</v>
      </c>
      <c r="C1854" s="18">
        <v>811045767</v>
      </c>
      <c r="D1854" s="18" t="s">
        <v>8315</v>
      </c>
      <c r="E1854" s="15" t="s">
        <v>98</v>
      </c>
      <c r="F1854" s="15" t="s">
        <v>62</v>
      </c>
      <c r="G1854" s="15" t="s">
        <v>3155</v>
      </c>
      <c r="H1854" s="15" t="s">
        <v>3155</v>
      </c>
      <c r="I1854" s="15" t="s">
        <v>3155</v>
      </c>
      <c r="J1854" s="15">
        <v>6</v>
      </c>
      <c r="K1854" s="15" t="s">
        <v>3155</v>
      </c>
      <c r="L1854" s="15">
        <v>201035102</v>
      </c>
      <c r="M1854" s="15" t="s">
        <v>2761</v>
      </c>
      <c r="N1854" s="15" t="s">
        <v>101</v>
      </c>
      <c r="O1854" s="18" t="s">
        <v>2761</v>
      </c>
      <c r="P1854" s="22" t="s">
        <v>73</v>
      </c>
      <c r="Q1854" s="15" t="s">
        <v>101</v>
      </c>
      <c r="R1854" s="18" t="s">
        <v>103</v>
      </c>
      <c r="S1854" s="22" t="s">
        <v>73</v>
      </c>
      <c r="T1854" s="18"/>
      <c r="U1854" s="18"/>
      <c r="V1854" s="15" t="s">
        <v>2762</v>
      </c>
      <c r="W1854" s="18" t="s">
        <v>587</v>
      </c>
      <c r="X1854" s="18"/>
      <c r="Y1854" s="15" t="s">
        <v>68</v>
      </c>
      <c r="Z1854" s="18"/>
      <c r="AA1854" s="18"/>
      <c r="AB1854" s="18"/>
      <c r="AC1854" s="67" t="e">
        <f>+VLOOKUP("*"&amp;L1854&amp;"*",'[2]REGISTROS SANITARIOS'!$D$2978:$E$2978,2,FALSE)</f>
        <v>#N/A</v>
      </c>
      <c r="AD1854" s="22" t="s">
        <v>44</v>
      </c>
      <c r="AE1854" s="16"/>
      <c r="AF1854" s="34" t="s">
        <v>3840</v>
      </c>
      <c r="AG1854" s="24"/>
      <c r="AH1854" s="18"/>
      <c r="AI1854" s="18"/>
      <c r="AJ1854" s="17">
        <v>82.5</v>
      </c>
      <c r="AK1854" s="25">
        <v>83</v>
      </c>
      <c r="AL1854" s="25">
        <v>2700</v>
      </c>
      <c r="AM1854" s="35">
        <v>0.19</v>
      </c>
      <c r="AN1854" s="19">
        <v>266679</v>
      </c>
      <c r="AO1854" s="18"/>
      <c r="AP1854" s="15"/>
      <c r="AQ1854" s="43" t="str">
        <f t="shared" si="285"/>
        <v>MAYOR</v>
      </c>
      <c r="AR1854" s="44">
        <f t="shared" si="286"/>
        <v>265072.5</v>
      </c>
      <c r="AS1854" s="44">
        <f t="shared" si="287"/>
        <v>222750</v>
      </c>
      <c r="AT1854" s="44">
        <f t="shared" si="288"/>
        <v>224100</v>
      </c>
      <c r="AU1854" s="44">
        <f t="shared" si="289"/>
        <v>266679</v>
      </c>
      <c r="AV1854" s="45" t="b">
        <f t="shared" si="290"/>
        <v>1</v>
      </c>
      <c r="AW1854" s="45" t="b">
        <f t="shared" si="291"/>
        <v>0</v>
      </c>
      <c r="AX1854" s="45"/>
    </row>
    <row r="1855" spans="1:51" s="36" customFormat="1" ht="27.75" customHeight="1" x14ac:dyDescent="0.15">
      <c r="A1855" s="36" t="str">
        <f t="shared" si="284"/>
        <v>LABORATORIOS OSSALUD SAS201080110</v>
      </c>
      <c r="B1855" s="36" t="b">
        <f>+A1855='[1]Anexo 9'!A1855</f>
        <v>1</v>
      </c>
      <c r="C1855" s="18">
        <v>811045767</v>
      </c>
      <c r="D1855" s="18" t="s">
        <v>8315</v>
      </c>
      <c r="E1855" s="15" t="s">
        <v>98</v>
      </c>
      <c r="F1855" s="15" t="s">
        <v>202</v>
      </c>
      <c r="G1855" s="15">
        <f>+VLOOKUP(F1855,[3]Sheet1!$E$3:$G$74,3,FALSE)</f>
        <v>6</v>
      </c>
      <c r="H1855" s="15">
        <f>+VLOOKUP(D1855&amp;F1855,'TD para paquetes'!$E$3:$I$441,5,FALSE)</f>
        <v>6</v>
      </c>
      <c r="I1855" s="15" t="s">
        <v>1025</v>
      </c>
      <c r="J1855" s="15">
        <v>7</v>
      </c>
      <c r="K1855" s="15">
        <v>7</v>
      </c>
      <c r="L1855" s="15">
        <v>201080110</v>
      </c>
      <c r="M1855" s="15" t="s">
        <v>203</v>
      </c>
      <c r="N1855" s="15" t="s">
        <v>101</v>
      </c>
      <c r="O1855" s="18" t="s">
        <v>203</v>
      </c>
      <c r="P1855" s="22" t="s">
        <v>73</v>
      </c>
      <c r="Q1855" s="15" t="s">
        <v>114</v>
      </c>
      <c r="R1855" s="18" t="s">
        <v>114</v>
      </c>
      <c r="S1855" s="22" t="s">
        <v>73</v>
      </c>
      <c r="T1855" s="18"/>
      <c r="U1855" s="18"/>
      <c r="V1855" s="15" t="s">
        <v>205</v>
      </c>
      <c r="W1855" s="18" t="s">
        <v>8628</v>
      </c>
      <c r="X1855" s="18"/>
      <c r="Y1855" s="15" t="s">
        <v>73</v>
      </c>
      <c r="Z1855" s="18"/>
      <c r="AA1855" s="18"/>
      <c r="AB1855" s="18"/>
      <c r="AC1855" s="67" t="e">
        <f>+VLOOKUP("*"&amp;L1855&amp;"*",'[2]REGISTROS SANITARIOS'!$D$2978:$E$2978,2,FALSE)</f>
        <v>#N/A</v>
      </c>
      <c r="AD1855" s="22" t="s">
        <v>44</v>
      </c>
      <c r="AE1855" s="16"/>
      <c r="AF1855" s="34" t="s">
        <v>3840</v>
      </c>
      <c r="AG1855" s="24"/>
      <c r="AH1855" s="18"/>
      <c r="AI1855" s="18"/>
      <c r="AJ1855" s="17">
        <v>1650</v>
      </c>
      <c r="AK1855" s="25">
        <v>1700</v>
      </c>
      <c r="AL1855" s="25">
        <v>29000</v>
      </c>
      <c r="AM1855" s="35">
        <v>0.19</v>
      </c>
      <c r="AN1855" s="19">
        <v>58667000</v>
      </c>
      <c r="AO1855" s="18"/>
      <c r="AP1855" s="15"/>
      <c r="AQ1855" s="43" t="str">
        <f t="shared" si="285"/>
        <v>MAYOR</v>
      </c>
      <c r="AR1855" s="44">
        <f t="shared" si="286"/>
        <v>56941500</v>
      </c>
      <c r="AS1855" s="44">
        <f t="shared" si="287"/>
        <v>47850000</v>
      </c>
      <c r="AT1855" s="44">
        <f t="shared" si="288"/>
        <v>49300000</v>
      </c>
      <c r="AU1855" s="44">
        <f t="shared" si="289"/>
        <v>58667000</v>
      </c>
      <c r="AV1855" s="45" t="b">
        <f t="shared" si="290"/>
        <v>1</v>
      </c>
      <c r="AW1855" s="45" t="b">
        <f t="shared" si="291"/>
        <v>0</v>
      </c>
      <c r="AX1855" s="45"/>
    </row>
    <row r="1856" spans="1:51" s="36" customFormat="1" ht="27.75" customHeight="1" x14ac:dyDescent="0.15">
      <c r="A1856" s="36" t="str">
        <f t="shared" si="284"/>
        <v>LABORATORIOS OSSALUD SAS201080210</v>
      </c>
      <c r="B1856" s="36" t="b">
        <f>+A1856='[1]Anexo 9'!A1856</f>
        <v>1</v>
      </c>
      <c r="C1856" s="18">
        <v>811045767</v>
      </c>
      <c r="D1856" s="18" t="s">
        <v>8315</v>
      </c>
      <c r="E1856" s="15" t="s">
        <v>98</v>
      </c>
      <c r="F1856" s="15" t="s">
        <v>202</v>
      </c>
      <c r="G1856" s="15">
        <f>+VLOOKUP(F1856,[3]Sheet1!$E$3:$G$74,3,FALSE)</f>
        <v>6</v>
      </c>
      <c r="H1856" s="15">
        <f>+VLOOKUP(D1856&amp;F1856,'TD para paquetes'!$E$3:$I$441,5,FALSE)</f>
        <v>6</v>
      </c>
      <c r="I1856" s="15" t="s">
        <v>1025</v>
      </c>
      <c r="J1856" s="15">
        <v>7</v>
      </c>
      <c r="K1856" s="15">
        <v>7</v>
      </c>
      <c r="L1856" s="15">
        <v>201080210</v>
      </c>
      <c r="M1856" s="15" t="s">
        <v>210</v>
      </c>
      <c r="N1856" s="15" t="s">
        <v>101</v>
      </c>
      <c r="O1856" s="18" t="s">
        <v>210</v>
      </c>
      <c r="P1856" s="22" t="s">
        <v>73</v>
      </c>
      <c r="Q1856" s="15" t="s">
        <v>114</v>
      </c>
      <c r="R1856" s="18" t="s">
        <v>114</v>
      </c>
      <c r="S1856" s="22" t="s">
        <v>73</v>
      </c>
      <c r="T1856" s="18"/>
      <c r="U1856" s="18"/>
      <c r="V1856" s="15" t="s">
        <v>205</v>
      </c>
      <c r="W1856" s="18" t="s">
        <v>8628</v>
      </c>
      <c r="X1856" s="18"/>
      <c r="Y1856" s="15" t="s">
        <v>73</v>
      </c>
      <c r="Z1856" s="18"/>
      <c r="AA1856" s="18"/>
      <c r="AB1856" s="18"/>
      <c r="AC1856" s="67" t="e">
        <f>+VLOOKUP("*"&amp;L1856&amp;"*",'[2]REGISTROS SANITARIOS'!$D$2978:$E$2978,2,FALSE)</f>
        <v>#N/A</v>
      </c>
      <c r="AD1856" s="22" t="s">
        <v>44</v>
      </c>
      <c r="AE1856" s="16"/>
      <c r="AF1856" s="34" t="s">
        <v>3840</v>
      </c>
      <c r="AG1856" s="24"/>
      <c r="AH1856" s="18"/>
      <c r="AI1856" s="18"/>
      <c r="AJ1856" s="17">
        <v>5500</v>
      </c>
      <c r="AK1856" s="25">
        <v>5500</v>
      </c>
      <c r="AL1856" s="25">
        <v>29000</v>
      </c>
      <c r="AM1856" s="35">
        <v>0.19</v>
      </c>
      <c r="AN1856" s="19">
        <v>189805000</v>
      </c>
      <c r="AO1856" s="18"/>
      <c r="AP1856" s="15"/>
      <c r="AQ1856" s="43" t="str">
        <f t="shared" si="285"/>
        <v>SI</v>
      </c>
      <c r="AR1856" s="44">
        <f t="shared" si="286"/>
        <v>189805000</v>
      </c>
      <c r="AS1856" s="44">
        <f t="shared" si="287"/>
        <v>159500000</v>
      </c>
      <c r="AT1856" s="44">
        <f t="shared" si="288"/>
        <v>159500000</v>
      </c>
      <c r="AU1856" s="44">
        <f t="shared" si="289"/>
        <v>189805000</v>
      </c>
      <c r="AV1856" s="45" t="b">
        <f t="shared" si="290"/>
        <v>1</v>
      </c>
      <c r="AW1856" s="45" t="b">
        <f t="shared" si="291"/>
        <v>0</v>
      </c>
      <c r="AX1856" s="45"/>
    </row>
    <row r="1857" spans="1:51" s="36" customFormat="1" ht="27.75" customHeight="1" x14ac:dyDescent="0.15">
      <c r="A1857" s="36" t="str">
        <f t="shared" si="284"/>
        <v>LABORATORIOS OSSALUD SAS201080310</v>
      </c>
      <c r="B1857" s="36" t="b">
        <f>+A1857='[1]Anexo 9'!A1857</f>
        <v>1</v>
      </c>
      <c r="C1857" s="18">
        <v>811045767</v>
      </c>
      <c r="D1857" s="18" t="s">
        <v>8315</v>
      </c>
      <c r="E1857" s="15" t="s">
        <v>98</v>
      </c>
      <c r="F1857" s="15" t="s">
        <v>202</v>
      </c>
      <c r="G1857" s="15">
        <f>+VLOOKUP(F1857,[3]Sheet1!$E$3:$G$74,3,FALSE)</f>
        <v>6</v>
      </c>
      <c r="H1857" s="15">
        <f>+VLOOKUP(D1857&amp;F1857,'TD para paquetes'!$E$3:$I$441,5,FALSE)</f>
        <v>6</v>
      </c>
      <c r="I1857" s="15" t="s">
        <v>1025</v>
      </c>
      <c r="J1857" s="15">
        <v>7</v>
      </c>
      <c r="K1857" s="15">
        <v>7</v>
      </c>
      <c r="L1857" s="15">
        <v>201080310</v>
      </c>
      <c r="M1857" s="15" t="s">
        <v>212</v>
      </c>
      <c r="N1857" s="15" t="s">
        <v>101</v>
      </c>
      <c r="O1857" s="18" t="s">
        <v>212</v>
      </c>
      <c r="P1857" s="22" t="s">
        <v>73</v>
      </c>
      <c r="Q1857" s="15" t="s">
        <v>114</v>
      </c>
      <c r="R1857" s="18" t="s">
        <v>114</v>
      </c>
      <c r="S1857" s="22" t="s">
        <v>73</v>
      </c>
      <c r="T1857" s="18"/>
      <c r="U1857" s="18"/>
      <c r="V1857" s="15" t="s">
        <v>205</v>
      </c>
      <c r="W1857" s="18" t="s">
        <v>8628</v>
      </c>
      <c r="X1857" s="18"/>
      <c r="Y1857" s="15" t="s">
        <v>73</v>
      </c>
      <c r="Z1857" s="18"/>
      <c r="AA1857" s="18"/>
      <c r="AB1857" s="18"/>
      <c r="AC1857" s="67" t="e">
        <f>+VLOOKUP("*"&amp;L1857&amp;"*",'[2]REGISTROS SANITARIOS'!$D$2978:$E$2978,2,FALSE)</f>
        <v>#N/A</v>
      </c>
      <c r="AD1857" s="22" t="s">
        <v>44</v>
      </c>
      <c r="AE1857" s="16"/>
      <c r="AF1857" s="34" t="s">
        <v>3840</v>
      </c>
      <c r="AG1857" s="24"/>
      <c r="AH1857" s="18"/>
      <c r="AI1857" s="18"/>
      <c r="AJ1857" s="17">
        <v>550</v>
      </c>
      <c r="AK1857" s="25">
        <v>600</v>
      </c>
      <c r="AL1857" s="25">
        <v>29000</v>
      </c>
      <c r="AM1857" s="35">
        <v>0.19</v>
      </c>
      <c r="AN1857" s="19">
        <v>20706000</v>
      </c>
      <c r="AO1857" s="18"/>
      <c r="AP1857" s="15"/>
      <c r="AQ1857" s="43" t="str">
        <f t="shared" si="285"/>
        <v>MAYOR</v>
      </c>
      <c r="AR1857" s="44">
        <f t="shared" si="286"/>
        <v>18980500</v>
      </c>
      <c r="AS1857" s="44">
        <f t="shared" si="287"/>
        <v>15950000</v>
      </c>
      <c r="AT1857" s="44">
        <f t="shared" si="288"/>
        <v>17400000</v>
      </c>
      <c r="AU1857" s="44">
        <f t="shared" si="289"/>
        <v>20706000</v>
      </c>
      <c r="AV1857" s="45" t="b">
        <f t="shared" si="290"/>
        <v>1</v>
      </c>
      <c r="AW1857" s="45" t="b">
        <f t="shared" si="291"/>
        <v>0</v>
      </c>
      <c r="AX1857" s="45"/>
    </row>
    <row r="1858" spans="1:51" s="36" customFormat="1" ht="27.75" customHeight="1" x14ac:dyDescent="0.15">
      <c r="A1858" s="36" t="str">
        <f t="shared" si="284"/>
        <v>LABORATORIOS OSSALUD SAS201080410</v>
      </c>
      <c r="B1858" s="36" t="b">
        <f>+A1858='[1]Anexo 9'!A1858</f>
        <v>1</v>
      </c>
      <c r="C1858" s="18">
        <v>811045767</v>
      </c>
      <c r="D1858" s="18" t="s">
        <v>8315</v>
      </c>
      <c r="E1858" s="15" t="s">
        <v>98</v>
      </c>
      <c r="F1858" s="15" t="s">
        <v>202</v>
      </c>
      <c r="G1858" s="15">
        <f>+VLOOKUP(F1858,[3]Sheet1!$E$3:$G$74,3,FALSE)</f>
        <v>6</v>
      </c>
      <c r="H1858" s="15">
        <f>+VLOOKUP(D1858&amp;F1858,'TD para paquetes'!$E$3:$I$441,5,FALSE)</f>
        <v>6</v>
      </c>
      <c r="I1858" s="15" t="s">
        <v>1025</v>
      </c>
      <c r="J1858" s="15">
        <v>7</v>
      </c>
      <c r="K1858" s="15">
        <v>7</v>
      </c>
      <c r="L1858" s="15">
        <v>201080410</v>
      </c>
      <c r="M1858" s="15" t="s">
        <v>214</v>
      </c>
      <c r="N1858" s="15" t="s">
        <v>101</v>
      </c>
      <c r="O1858" s="18" t="s">
        <v>214</v>
      </c>
      <c r="P1858" s="22" t="s">
        <v>73</v>
      </c>
      <c r="Q1858" s="15" t="s">
        <v>114</v>
      </c>
      <c r="R1858" s="18" t="s">
        <v>114</v>
      </c>
      <c r="S1858" s="22" t="s">
        <v>73</v>
      </c>
      <c r="T1858" s="18"/>
      <c r="U1858" s="18"/>
      <c r="V1858" s="15" t="s">
        <v>205</v>
      </c>
      <c r="W1858" s="18" t="s">
        <v>8628</v>
      </c>
      <c r="X1858" s="18"/>
      <c r="Y1858" s="15" t="s">
        <v>73</v>
      </c>
      <c r="Z1858" s="18"/>
      <c r="AA1858" s="18"/>
      <c r="AB1858" s="18"/>
      <c r="AC1858" s="67" t="e">
        <f>+VLOOKUP("*"&amp;L1858&amp;"*",'[2]REGISTROS SANITARIOS'!$D$2978:$E$2978,2,FALSE)</f>
        <v>#N/A</v>
      </c>
      <c r="AD1858" s="22" t="s">
        <v>44</v>
      </c>
      <c r="AE1858" s="16"/>
      <c r="AF1858" s="34" t="s">
        <v>3840</v>
      </c>
      <c r="AG1858" s="24"/>
      <c r="AH1858" s="18"/>
      <c r="AI1858" s="18"/>
      <c r="AJ1858" s="17">
        <v>4400</v>
      </c>
      <c r="AK1858" s="25">
        <v>4400</v>
      </c>
      <c r="AL1858" s="25">
        <v>29000</v>
      </c>
      <c r="AM1858" s="35">
        <v>0.19</v>
      </c>
      <c r="AN1858" s="19">
        <v>151844000</v>
      </c>
      <c r="AO1858" s="18"/>
      <c r="AP1858" s="15"/>
      <c r="AQ1858" s="43" t="str">
        <f t="shared" si="285"/>
        <v>SI</v>
      </c>
      <c r="AR1858" s="44">
        <f t="shared" si="286"/>
        <v>151844000</v>
      </c>
      <c r="AS1858" s="44">
        <f t="shared" si="287"/>
        <v>127600000</v>
      </c>
      <c r="AT1858" s="44">
        <f t="shared" si="288"/>
        <v>127600000</v>
      </c>
      <c r="AU1858" s="44">
        <f t="shared" si="289"/>
        <v>151844000</v>
      </c>
      <c r="AV1858" s="45" t="b">
        <f t="shared" si="290"/>
        <v>1</v>
      </c>
      <c r="AW1858" s="45" t="b">
        <f t="shared" si="291"/>
        <v>0</v>
      </c>
      <c r="AX1858" s="45"/>
    </row>
    <row r="1859" spans="1:51" s="36" customFormat="1" ht="27.75" customHeight="1" x14ac:dyDescent="0.15">
      <c r="A1859" s="36" t="str">
        <f t="shared" si="284"/>
        <v>LABORATORIOS OSSALUD SAS201080510</v>
      </c>
      <c r="B1859" s="36" t="b">
        <f>+A1859='[1]Anexo 9'!A1859</f>
        <v>1</v>
      </c>
      <c r="C1859" s="18">
        <v>811045767</v>
      </c>
      <c r="D1859" s="18" t="s">
        <v>8315</v>
      </c>
      <c r="E1859" s="15" t="s">
        <v>98</v>
      </c>
      <c r="F1859" s="15" t="s">
        <v>202</v>
      </c>
      <c r="G1859" s="15">
        <f>+VLOOKUP(F1859,[3]Sheet1!$E$3:$G$74,3,FALSE)</f>
        <v>6</v>
      </c>
      <c r="H1859" s="15">
        <f>+VLOOKUP(D1859&amp;F1859,'TD para paquetes'!$E$3:$I$441,5,FALSE)</f>
        <v>6</v>
      </c>
      <c r="I1859" s="15" t="s">
        <v>1025</v>
      </c>
      <c r="J1859" s="15">
        <v>7</v>
      </c>
      <c r="K1859" s="15">
        <v>7</v>
      </c>
      <c r="L1859" s="15">
        <v>201080510</v>
      </c>
      <c r="M1859" s="15" t="s">
        <v>216</v>
      </c>
      <c r="N1859" s="15" t="s">
        <v>101</v>
      </c>
      <c r="O1859" s="18" t="s">
        <v>216</v>
      </c>
      <c r="P1859" s="22" t="s">
        <v>73</v>
      </c>
      <c r="Q1859" s="15" t="s">
        <v>114</v>
      </c>
      <c r="R1859" s="18" t="s">
        <v>114</v>
      </c>
      <c r="S1859" s="22" t="s">
        <v>73</v>
      </c>
      <c r="T1859" s="18"/>
      <c r="U1859" s="18"/>
      <c r="V1859" s="15" t="s">
        <v>205</v>
      </c>
      <c r="W1859" s="18" t="s">
        <v>8628</v>
      </c>
      <c r="X1859" s="18"/>
      <c r="Y1859" s="15" t="s">
        <v>73</v>
      </c>
      <c r="Z1859" s="18"/>
      <c r="AA1859" s="18"/>
      <c r="AB1859" s="18"/>
      <c r="AC1859" s="67" t="e">
        <f>+VLOOKUP("*"&amp;L1859&amp;"*",'[2]REGISTROS SANITARIOS'!$D$2978:$E$2978,2,FALSE)</f>
        <v>#N/A</v>
      </c>
      <c r="AD1859" s="22" t="s">
        <v>44</v>
      </c>
      <c r="AE1859" s="16"/>
      <c r="AF1859" s="34" t="s">
        <v>3840</v>
      </c>
      <c r="AG1859" s="24"/>
      <c r="AH1859" s="18"/>
      <c r="AI1859" s="18"/>
      <c r="AJ1859" s="17">
        <v>2750</v>
      </c>
      <c r="AK1859" s="25">
        <v>2800</v>
      </c>
      <c r="AL1859" s="25">
        <v>29000</v>
      </c>
      <c r="AM1859" s="35">
        <v>0.19</v>
      </c>
      <c r="AN1859" s="19">
        <v>96628000</v>
      </c>
      <c r="AO1859" s="18"/>
      <c r="AP1859" s="15"/>
      <c r="AQ1859" s="43" t="str">
        <f t="shared" si="285"/>
        <v>MAYOR</v>
      </c>
      <c r="AR1859" s="44">
        <f t="shared" si="286"/>
        <v>94902500</v>
      </c>
      <c r="AS1859" s="44">
        <f t="shared" si="287"/>
        <v>79750000</v>
      </c>
      <c r="AT1859" s="44">
        <f t="shared" si="288"/>
        <v>81200000</v>
      </c>
      <c r="AU1859" s="44">
        <f t="shared" si="289"/>
        <v>96628000</v>
      </c>
      <c r="AV1859" s="45" t="b">
        <f t="shared" si="290"/>
        <v>1</v>
      </c>
      <c r="AW1859" s="45" t="b">
        <f t="shared" si="291"/>
        <v>0</v>
      </c>
      <c r="AX1859" s="45"/>
    </row>
    <row r="1860" spans="1:51" s="36" customFormat="1" ht="27.75" customHeight="1" x14ac:dyDescent="0.15">
      <c r="A1860" s="36" t="str">
        <f t="shared" ref="A1860:A1923" si="293">+D1860&amp;L1860</f>
        <v>LABORATORIOS OSSALUD SAS201080610</v>
      </c>
      <c r="B1860" s="36" t="b">
        <f>+A1860='[1]Anexo 9'!A1860</f>
        <v>1</v>
      </c>
      <c r="C1860" s="18">
        <v>811045767</v>
      </c>
      <c r="D1860" s="18" t="s">
        <v>8315</v>
      </c>
      <c r="E1860" s="15" t="s">
        <v>98</v>
      </c>
      <c r="F1860" s="15" t="s">
        <v>202</v>
      </c>
      <c r="G1860" s="15">
        <f>+VLOOKUP(F1860,[3]Sheet1!$E$3:$G$74,3,FALSE)</f>
        <v>6</v>
      </c>
      <c r="H1860" s="15">
        <f>+VLOOKUP(D1860&amp;F1860,'TD para paquetes'!$E$3:$I$441,5,FALSE)</f>
        <v>6</v>
      </c>
      <c r="I1860" s="15" t="s">
        <v>1025</v>
      </c>
      <c r="J1860" s="15">
        <v>7</v>
      </c>
      <c r="K1860" s="15">
        <v>7</v>
      </c>
      <c r="L1860" s="15">
        <v>201080610</v>
      </c>
      <c r="M1860" s="15" t="s">
        <v>218</v>
      </c>
      <c r="N1860" s="15" t="s">
        <v>101</v>
      </c>
      <c r="O1860" s="18" t="s">
        <v>218</v>
      </c>
      <c r="P1860" s="22" t="s">
        <v>73</v>
      </c>
      <c r="Q1860" s="15" t="s">
        <v>114</v>
      </c>
      <c r="R1860" s="18" t="s">
        <v>114</v>
      </c>
      <c r="S1860" s="22" t="s">
        <v>73</v>
      </c>
      <c r="T1860" s="18"/>
      <c r="U1860" s="18"/>
      <c r="V1860" s="15" t="s">
        <v>205</v>
      </c>
      <c r="W1860" s="18" t="s">
        <v>8628</v>
      </c>
      <c r="X1860" s="18"/>
      <c r="Y1860" s="15" t="s">
        <v>73</v>
      </c>
      <c r="Z1860" s="18"/>
      <c r="AA1860" s="18"/>
      <c r="AB1860" s="18"/>
      <c r="AC1860" s="67" t="e">
        <f>+VLOOKUP("*"&amp;L1860&amp;"*",'[2]REGISTROS SANITARIOS'!$D$2978:$E$2978,2,FALSE)</f>
        <v>#N/A</v>
      </c>
      <c r="AD1860" s="22" t="s">
        <v>44</v>
      </c>
      <c r="AE1860" s="16"/>
      <c r="AF1860" s="34" t="s">
        <v>3840</v>
      </c>
      <c r="AG1860" s="24"/>
      <c r="AH1860" s="18"/>
      <c r="AI1860" s="18"/>
      <c r="AJ1860" s="17">
        <v>550</v>
      </c>
      <c r="AK1860" s="25">
        <v>600</v>
      </c>
      <c r="AL1860" s="25">
        <v>29000</v>
      </c>
      <c r="AM1860" s="35">
        <v>0.19</v>
      </c>
      <c r="AN1860" s="19">
        <v>20706000</v>
      </c>
      <c r="AO1860" s="18"/>
      <c r="AP1860" s="15"/>
      <c r="AQ1860" s="43" t="str">
        <f t="shared" ref="AQ1860:AQ1923" si="294">+IF(AK1860="","NO INDICA",IF(AJ1860=AK1860,"SI",IF(AK1860&gt;AJ1860,"MAYOR",IF(AK1860&lt;AJ1860,"MENOR"))))</f>
        <v>MAYOR</v>
      </c>
      <c r="AR1860" s="44">
        <f t="shared" ref="AR1860:AR1923" si="295">+AJ1860*(AL1860*(1+AM1860))</f>
        <v>18980500</v>
      </c>
      <c r="AS1860" s="44">
        <f t="shared" ref="AS1860:AS1923" si="296">+AJ1860*AL1860</f>
        <v>15950000</v>
      </c>
      <c r="AT1860" s="44">
        <f t="shared" ref="AT1860:AT1923" si="297">+AL1860*AK1860</f>
        <v>17400000</v>
      </c>
      <c r="AU1860" s="44">
        <f t="shared" ref="AU1860:AU1923" si="298">+AK1860*(AL1860*(1+AM1860))</f>
        <v>20706000</v>
      </c>
      <c r="AV1860" s="45" t="b">
        <f t="shared" ref="AV1860:AV1923" si="299">+IFERROR(AU1860=AN1860,"FALSO")</f>
        <v>1</v>
      </c>
      <c r="AW1860" s="45" t="b">
        <f t="shared" ref="AW1860:AW1923" si="300">+AS1860=AN1860</f>
        <v>0</v>
      </c>
      <c r="AX1860" s="45"/>
    </row>
    <row r="1861" spans="1:51" s="36" customFormat="1" ht="27.75" customHeight="1" x14ac:dyDescent="0.15">
      <c r="A1861" s="36" t="str">
        <f t="shared" si="293"/>
        <v>LABORATORIOS OSSALUD SAS201090111</v>
      </c>
      <c r="B1861" s="36" t="b">
        <f>+A1861='[1]Anexo 9'!A1861</f>
        <v>1</v>
      </c>
      <c r="C1861" s="18">
        <v>811045767</v>
      </c>
      <c r="D1861" s="18" t="s">
        <v>8315</v>
      </c>
      <c r="E1861" s="15" t="s">
        <v>98</v>
      </c>
      <c r="F1861" s="15" t="s">
        <v>303</v>
      </c>
      <c r="G1861" s="15">
        <f>+VLOOKUP(F1861,[3]Sheet1!$E$3:$G$74,3,FALSE)</f>
        <v>4</v>
      </c>
      <c r="H1861" s="15">
        <f>+VLOOKUP(D1861&amp;F1861,'TD para paquetes'!$E$3:$I$441,5,FALSE)</f>
        <v>4</v>
      </c>
      <c r="I1861" s="15" t="s">
        <v>1025</v>
      </c>
      <c r="J1861" s="15">
        <v>5</v>
      </c>
      <c r="K1861" s="15">
        <v>5</v>
      </c>
      <c r="L1861" s="15">
        <v>201090111</v>
      </c>
      <c r="M1861" s="15" t="s">
        <v>304</v>
      </c>
      <c r="N1861" s="15" t="s">
        <v>101</v>
      </c>
      <c r="O1861" s="18" t="s">
        <v>8487</v>
      </c>
      <c r="P1861" s="22" t="s">
        <v>73</v>
      </c>
      <c r="Q1861" s="15" t="s">
        <v>114</v>
      </c>
      <c r="R1861" s="18" t="s">
        <v>114</v>
      </c>
      <c r="S1861" s="22" t="s">
        <v>73</v>
      </c>
      <c r="T1861" s="18"/>
      <c r="U1861" s="18"/>
      <c r="V1861" s="15"/>
      <c r="W1861" s="18" t="s">
        <v>117</v>
      </c>
      <c r="X1861" s="18"/>
      <c r="Y1861" s="15" t="s">
        <v>73</v>
      </c>
      <c r="Z1861" s="18"/>
      <c r="AA1861" s="18"/>
      <c r="AB1861" s="18"/>
      <c r="AC1861" s="67" t="e">
        <f>+VLOOKUP("*"&amp;L1861&amp;"*",'[2]REGISTROS SANITARIOS'!$D$2978:$E$2978,2,FALSE)</f>
        <v>#N/A</v>
      </c>
      <c r="AD1861" s="22" t="s">
        <v>44</v>
      </c>
      <c r="AE1861" s="16"/>
      <c r="AF1861" s="34" t="s">
        <v>3840</v>
      </c>
      <c r="AG1861" s="24"/>
      <c r="AH1861" s="18"/>
      <c r="AI1861" s="18"/>
      <c r="AJ1861" s="17">
        <v>154000</v>
      </c>
      <c r="AK1861" s="25">
        <v>154000</v>
      </c>
      <c r="AL1861" s="25">
        <v>250</v>
      </c>
      <c r="AM1861" s="35">
        <v>0.19</v>
      </c>
      <c r="AN1861" s="19">
        <v>45815000</v>
      </c>
      <c r="AO1861" s="18"/>
      <c r="AP1861" s="15"/>
      <c r="AQ1861" s="43" t="str">
        <f t="shared" si="294"/>
        <v>SI</v>
      </c>
      <c r="AR1861" s="44">
        <f t="shared" si="295"/>
        <v>45815000</v>
      </c>
      <c r="AS1861" s="44">
        <f t="shared" si="296"/>
        <v>38500000</v>
      </c>
      <c r="AT1861" s="44">
        <f t="shared" si="297"/>
        <v>38500000</v>
      </c>
      <c r="AU1861" s="44">
        <f t="shared" si="298"/>
        <v>45815000</v>
      </c>
      <c r="AV1861" s="45" t="b">
        <f t="shared" si="299"/>
        <v>1</v>
      </c>
      <c r="AW1861" s="45" t="b">
        <f t="shared" si="300"/>
        <v>0</v>
      </c>
      <c r="AX1861" s="45"/>
    </row>
    <row r="1862" spans="1:51" s="36" customFormat="1" ht="27.75" customHeight="1" x14ac:dyDescent="0.15">
      <c r="A1862" s="36" t="str">
        <f t="shared" si="293"/>
        <v>LABORATORIOS OSSALUD SAS201090511</v>
      </c>
      <c r="B1862" s="36" t="b">
        <f>+A1862='[1]Anexo 9'!A1862</f>
        <v>1</v>
      </c>
      <c r="C1862" s="18">
        <v>811045767</v>
      </c>
      <c r="D1862" s="18" t="s">
        <v>8315</v>
      </c>
      <c r="E1862" s="15" t="s">
        <v>98</v>
      </c>
      <c r="F1862" s="15" t="s">
        <v>303</v>
      </c>
      <c r="G1862" s="15">
        <f>+VLOOKUP(F1862,[3]Sheet1!$E$3:$G$74,3,FALSE)</f>
        <v>4</v>
      </c>
      <c r="H1862" s="15">
        <f>+VLOOKUP(D1862&amp;F1862,'TD para paquetes'!$E$3:$I$441,5,FALSE)</f>
        <v>4</v>
      </c>
      <c r="I1862" s="15" t="s">
        <v>1025</v>
      </c>
      <c r="J1862" s="15">
        <v>5</v>
      </c>
      <c r="K1862" s="15">
        <v>5</v>
      </c>
      <c r="L1862" s="15">
        <v>201090511</v>
      </c>
      <c r="M1862" s="15" t="s">
        <v>308</v>
      </c>
      <c r="N1862" s="15" t="s">
        <v>101</v>
      </c>
      <c r="O1862" s="18" t="s">
        <v>308</v>
      </c>
      <c r="P1862" s="22" t="s">
        <v>73</v>
      </c>
      <c r="Q1862" s="15" t="s">
        <v>114</v>
      </c>
      <c r="R1862" s="18" t="s">
        <v>114</v>
      </c>
      <c r="S1862" s="22" t="s">
        <v>73</v>
      </c>
      <c r="T1862" s="18"/>
      <c r="U1862" s="18"/>
      <c r="V1862" s="15"/>
      <c r="W1862" s="18" t="s">
        <v>117</v>
      </c>
      <c r="X1862" s="18"/>
      <c r="Y1862" s="15" t="s">
        <v>73</v>
      </c>
      <c r="Z1862" s="18"/>
      <c r="AA1862" s="18"/>
      <c r="AB1862" s="18"/>
      <c r="AC1862" s="67" t="e">
        <f>+VLOOKUP("*"&amp;L1862&amp;"*",'[2]REGISTROS SANITARIOS'!$D$2978:$E$2978,2,FALSE)</f>
        <v>#N/A</v>
      </c>
      <c r="AD1862" s="22" t="s">
        <v>44</v>
      </c>
      <c r="AE1862" s="16"/>
      <c r="AF1862" s="34" t="s">
        <v>3840</v>
      </c>
      <c r="AG1862" s="24"/>
      <c r="AH1862" s="18"/>
      <c r="AI1862" s="18"/>
      <c r="AJ1862" s="17">
        <v>302500</v>
      </c>
      <c r="AK1862" s="25">
        <v>302500</v>
      </c>
      <c r="AL1862" s="25">
        <v>250</v>
      </c>
      <c r="AM1862" s="35">
        <v>0.19</v>
      </c>
      <c r="AN1862" s="19">
        <v>89993750</v>
      </c>
      <c r="AO1862" s="18"/>
      <c r="AP1862" s="15"/>
      <c r="AQ1862" s="43" t="str">
        <f t="shared" si="294"/>
        <v>SI</v>
      </c>
      <c r="AR1862" s="44">
        <f t="shared" si="295"/>
        <v>89993750</v>
      </c>
      <c r="AS1862" s="44">
        <f t="shared" si="296"/>
        <v>75625000</v>
      </c>
      <c r="AT1862" s="44">
        <f t="shared" si="297"/>
        <v>75625000</v>
      </c>
      <c r="AU1862" s="44">
        <f t="shared" si="298"/>
        <v>89993750</v>
      </c>
      <c r="AV1862" s="45" t="b">
        <f t="shared" si="299"/>
        <v>1</v>
      </c>
      <c r="AW1862" s="45" t="b">
        <f t="shared" si="300"/>
        <v>0</v>
      </c>
      <c r="AX1862" s="45"/>
    </row>
    <row r="1863" spans="1:51" s="36" customFormat="1" ht="27.75" customHeight="1" x14ac:dyDescent="0.15">
      <c r="A1863" s="36" t="str">
        <f t="shared" si="293"/>
        <v>LABORATORIOS OSSALUD SAS201090610</v>
      </c>
      <c r="B1863" s="36" t="b">
        <f>+A1863='[1]Anexo 9'!A1863</f>
        <v>1</v>
      </c>
      <c r="C1863" s="18">
        <v>811045767</v>
      </c>
      <c r="D1863" s="18" t="s">
        <v>8315</v>
      </c>
      <c r="E1863" s="15" t="s">
        <v>98</v>
      </c>
      <c r="F1863" s="15" t="s">
        <v>303</v>
      </c>
      <c r="G1863" s="15">
        <f>+VLOOKUP(F1863,[3]Sheet1!$E$3:$G$74,3,FALSE)</f>
        <v>4</v>
      </c>
      <c r="H1863" s="15">
        <f>+VLOOKUP(D1863&amp;F1863,'TD para paquetes'!$E$3:$I$441,5,FALSE)</f>
        <v>4</v>
      </c>
      <c r="I1863" s="15" t="s">
        <v>1025</v>
      </c>
      <c r="J1863" s="15">
        <v>7</v>
      </c>
      <c r="K1863" s="15">
        <v>5</v>
      </c>
      <c r="L1863" s="15">
        <v>201090610</v>
      </c>
      <c r="M1863" s="15" t="s">
        <v>309</v>
      </c>
      <c r="N1863" s="15" t="s">
        <v>101</v>
      </c>
      <c r="O1863" s="18" t="s">
        <v>309</v>
      </c>
      <c r="P1863" s="22" t="s">
        <v>73</v>
      </c>
      <c r="Q1863" s="15" t="s">
        <v>114</v>
      </c>
      <c r="R1863" s="18" t="s">
        <v>114</v>
      </c>
      <c r="S1863" s="22" t="s">
        <v>73</v>
      </c>
      <c r="T1863" s="18"/>
      <c r="U1863" s="18"/>
      <c r="V1863" s="15" t="s">
        <v>311</v>
      </c>
      <c r="W1863" s="18" t="s">
        <v>117</v>
      </c>
      <c r="X1863" s="18"/>
      <c r="Y1863" s="15" t="s">
        <v>68</v>
      </c>
      <c r="Z1863" s="18"/>
      <c r="AA1863" s="18"/>
      <c r="AB1863" s="18"/>
      <c r="AC1863" s="67" t="e">
        <f>+VLOOKUP("*"&amp;L1863&amp;"*",'[2]REGISTROS SANITARIOS'!$D$2978:$E$2978,2,FALSE)</f>
        <v>#N/A</v>
      </c>
      <c r="AD1863" s="22" t="s">
        <v>44</v>
      </c>
      <c r="AE1863" s="16"/>
      <c r="AF1863" s="34" t="s">
        <v>3840</v>
      </c>
      <c r="AG1863" s="24"/>
      <c r="AH1863" s="18"/>
      <c r="AI1863" s="18"/>
      <c r="AJ1863" s="17">
        <v>154000</v>
      </c>
      <c r="AK1863" s="25">
        <v>154000</v>
      </c>
      <c r="AL1863" s="25">
        <v>350</v>
      </c>
      <c r="AM1863" s="35">
        <v>0.19</v>
      </c>
      <c r="AN1863" s="19">
        <v>64141000</v>
      </c>
      <c r="AO1863" s="18"/>
      <c r="AP1863" s="15"/>
      <c r="AQ1863" s="43" t="str">
        <f t="shared" si="294"/>
        <v>SI</v>
      </c>
      <c r="AR1863" s="44">
        <f t="shared" si="295"/>
        <v>64141000</v>
      </c>
      <c r="AS1863" s="44">
        <f t="shared" si="296"/>
        <v>53900000</v>
      </c>
      <c r="AT1863" s="44">
        <f t="shared" si="297"/>
        <v>53900000</v>
      </c>
      <c r="AU1863" s="44">
        <f t="shared" si="298"/>
        <v>64141000</v>
      </c>
      <c r="AV1863" s="45" t="b">
        <f t="shared" si="299"/>
        <v>1</v>
      </c>
      <c r="AW1863" s="45" t="b">
        <f t="shared" si="300"/>
        <v>0</v>
      </c>
      <c r="AX1863" s="45"/>
    </row>
    <row r="1864" spans="1:51" s="36" customFormat="1" ht="27.75" customHeight="1" x14ac:dyDescent="0.15">
      <c r="A1864" s="36" t="str">
        <f t="shared" si="293"/>
        <v>LABORATORIOS OSSALUD SAS201090710</v>
      </c>
      <c r="B1864" s="36" t="b">
        <f>+A1864='[1]Anexo 9'!A1864</f>
        <v>1</v>
      </c>
      <c r="C1864" s="18">
        <v>811045767</v>
      </c>
      <c r="D1864" s="18" t="s">
        <v>8315</v>
      </c>
      <c r="E1864" s="15" t="s">
        <v>98</v>
      </c>
      <c r="F1864" s="15" t="s">
        <v>303</v>
      </c>
      <c r="G1864" s="15">
        <f>+VLOOKUP(F1864,[3]Sheet1!$E$3:$G$74,3,FALSE)</f>
        <v>4</v>
      </c>
      <c r="H1864" s="15">
        <f>+VLOOKUP(D1864&amp;F1864,'TD para paquetes'!$E$3:$I$441,5,FALSE)</f>
        <v>4</v>
      </c>
      <c r="I1864" s="15" t="s">
        <v>1025</v>
      </c>
      <c r="J1864" s="15">
        <v>5</v>
      </c>
      <c r="K1864" s="15">
        <v>5</v>
      </c>
      <c r="L1864" s="15">
        <v>201090710</v>
      </c>
      <c r="M1864" s="15" t="s">
        <v>314</v>
      </c>
      <c r="N1864" s="15" t="s">
        <v>101</v>
      </c>
      <c r="O1864" s="18" t="s">
        <v>8488</v>
      </c>
      <c r="P1864" s="22" t="s">
        <v>73</v>
      </c>
      <c r="Q1864" s="15" t="s">
        <v>248</v>
      </c>
      <c r="R1864" s="18" t="s">
        <v>248</v>
      </c>
      <c r="S1864" s="22" t="s">
        <v>73</v>
      </c>
      <c r="T1864" s="18"/>
      <c r="U1864" s="18"/>
      <c r="V1864" s="15" t="s">
        <v>311</v>
      </c>
      <c r="W1864" s="18" t="s">
        <v>117</v>
      </c>
      <c r="X1864" s="18"/>
      <c r="Y1864" s="15" t="s">
        <v>68</v>
      </c>
      <c r="Z1864" s="18"/>
      <c r="AA1864" s="18"/>
      <c r="AB1864" s="18"/>
      <c r="AC1864" s="67" t="e">
        <f>+VLOOKUP("*"&amp;L1864&amp;"*",'[2]REGISTROS SANITARIOS'!$D$2978:$E$2978,2,FALSE)</f>
        <v>#N/A</v>
      </c>
      <c r="AD1864" s="22" t="s">
        <v>44</v>
      </c>
      <c r="AE1864" s="16"/>
      <c r="AF1864" s="34" t="s">
        <v>3840</v>
      </c>
      <c r="AG1864" s="24"/>
      <c r="AH1864" s="18"/>
      <c r="AI1864" s="18"/>
      <c r="AJ1864" s="17">
        <v>29150</v>
      </c>
      <c r="AK1864" s="25">
        <v>29150</v>
      </c>
      <c r="AL1864" s="25">
        <v>430</v>
      </c>
      <c r="AM1864" s="35">
        <v>0.19</v>
      </c>
      <c r="AN1864" s="19">
        <v>14916055</v>
      </c>
      <c r="AO1864" s="18"/>
      <c r="AP1864" s="15"/>
      <c r="AQ1864" s="43" t="str">
        <f t="shared" si="294"/>
        <v>SI</v>
      </c>
      <c r="AR1864" s="44">
        <f t="shared" si="295"/>
        <v>14916055</v>
      </c>
      <c r="AS1864" s="44">
        <f t="shared" si="296"/>
        <v>12534500</v>
      </c>
      <c r="AT1864" s="44">
        <f t="shared" si="297"/>
        <v>12534500</v>
      </c>
      <c r="AU1864" s="44">
        <f t="shared" si="298"/>
        <v>14916055</v>
      </c>
      <c r="AV1864" s="45" t="b">
        <f t="shared" si="299"/>
        <v>1</v>
      </c>
      <c r="AW1864" s="45" t="b">
        <f t="shared" si="300"/>
        <v>0</v>
      </c>
      <c r="AX1864" s="45"/>
    </row>
    <row r="1865" spans="1:51" s="36" customFormat="1" ht="27.75" customHeight="1" x14ac:dyDescent="0.15">
      <c r="A1865" s="36" t="str">
        <f t="shared" si="293"/>
        <v>LABORATORIOS OSSALUD SAS201094010</v>
      </c>
      <c r="B1865" s="36" t="b">
        <f>+A1865='[1]Anexo 9'!A1865</f>
        <v>1</v>
      </c>
      <c r="C1865" s="18">
        <v>811045767</v>
      </c>
      <c r="D1865" s="18" t="s">
        <v>8315</v>
      </c>
      <c r="E1865" s="15" t="s">
        <v>98</v>
      </c>
      <c r="F1865" s="15" t="s">
        <v>62</v>
      </c>
      <c r="G1865" s="15" t="s">
        <v>3155</v>
      </c>
      <c r="H1865" s="15" t="s">
        <v>3155</v>
      </c>
      <c r="I1865" s="15" t="s">
        <v>3155</v>
      </c>
      <c r="J1865" s="15">
        <v>8</v>
      </c>
      <c r="K1865" s="15" t="s">
        <v>3155</v>
      </c>
      <c r="L1865" s="15">
        <v>201094010</v>
      </c>
      <c r="M1865" s="15" t="s">
        <v>416</v>
      </c>
      <c r="N1865" s="15" t="s">
        <v>101</v>
      </c>
      <c r="O1865" s="18" t="s">
        <v>416</v>
      </c>
      <c r="P1865" s="22" t="s">
        <v>73</v>
      </c>
      <c r="Q1865" s="15" t="s">
        <v>101</v>
      </c>
      <c r="R1865" s="18" t="s">
        <v>8567</v>
      </c>
      <c r="S1865" s="22" t="b">
        <f>+R1865=Q1865</f>
        <v>0</v>
      </c>
      <c r="T1865" s="18"/>
      <c r="U1865" s="18"/>
      <c r="V1865" s="15" t="s">
        <v>6064</v>
      </c>
      <c r="W1865" s="18" t="s">
        <v>117</v>
      </c>
      <c r="X1865" s="18"/>
      <c r="Y1865" s="15" t="s">
        <v>68</v>
      </c>
      <c r="Z1865" s="18"/>
      <c r="AA1865" s="18"/>
      <c r="AB1865" s="18"/>
      <c r="AC1865" s="67" t="e">
        <f>+VLOOKUP("*"&amp;L1865&amp;"*",'[2]REGISTROS SANITARIOS'!$D$2978:$E$2978,2,FALSE)</f>
        <v>#N/A</v>
      </c>
      <c r="AD1865" s="22" t="s">
        <v>44</v>
      </c>
      <c r="AE1865" s="16"/>
      <c r="AF1865" s="34" t="s">
        <v>3840</v>
      </c>
      <c r="AG1865" s="24"/>
      <c r="AH1865" s="18"/>
      <c r="AI1865" s="18"/>
      <c r="AJ1865" s="17">
        <v>132</v>
      </c>
      <c r="AK1865" s="25">
        <v>150</v>
      </c>
      <c r="AL1865" s="25">
        <v>1100</v>
      </c>
      <c r="AM1865" s="35">
        <v>0.19</v>
      </c>
      <c r="AN1865" s="19">
        <v>196350</v>
      </c>
      <c r="AO1865" s="18"/>
      <c r="AP1865" s="15"/>
      <c r="AQ1865" s="43" t="str">
        <f t="shared" si="294"/>
        <v>MAYOR</v>
      </c>
      <c r="AR1865" s="44">
        <f t="shared" si="295"/>
        <v>172788</v>
      </c>
      <c r="AS1865" s="44">
        <f t="shared" si="296"/>
        <v>145200</v>
      </c>
      <c r="AT1865" s="44">
        <f t="shared" si="297"/>
        <v>165000</v>
      </c>
      <c r="AU1865" s="44">
        <f t="shared" si="298"/>
        <v>196350</v>
      </c>
      <c r="AV1865" s="45" t="b">
        <f t="shared" si="299"/>
        <v>1</v>
      </c>
      <c r="AW1865" s="45" t="b">
        <f t="shared" si="300"/>
        <v>0</v>
      </c>
      <c r="AX1865" s="45"/>
    </row>
    <row r="1866" spans="1:51" s="36" customFormat="1" ht="27.75" customHeight="1" x14ac:dyDescent="0.15">
      <c r="A1866" s="36" t="str">
        <f t="shared" si="293"/>
        <v>LABORATORIOS OSSALUD SAS201100202</v>
      </c>
      <c r="B1866" s="36" t="b">
        <f>+A1866='[1]Anexo 9'!A1866</f>
        <v>1</v>
      </c>
      <c r="C1866" s="18">
        <v>811045767</v>
      </c>
      <c r="D1866" s="18" t="s">
        <v>8315</v>
      </c>
      <c r="E1866" s="15" t="s">
        <v>98</v>
      </c>
      <c r="F1866" s="15" t="s">
        <v>163</v>
      </c>
      <c r="G1866" s="15">
        <f>+VLOOKUP(F1866,[3]Sheet1!$E$3:$G$74,3,FALSE)</f>
        <v>3</v>
      </c>
      <c r="H1866" s="15">
        <f>+VLOOKUP(D1866&amp;F1866,'TD para paquetes'!$E$3:$I$441,5,FALSE)</f>
        <v>3</v>
      </c>
      <c r="I1866" s="15" t="s">
        <v>1025</v>
      </c>
      <c r="J1866" s="15">
        <v>11</v>
      </c>
      <c r="K1866" s="15">
        <v>11</v>
      </c>
      <c r="L1866" s="15">
        <v>201100202</v>
      </c>
      <c r="M1866" s="15" t="s">
        <v>164</v>
      </c>
      <c r="N1866" s="15" t="s">
        <v>165</v>
      </c>
      <c r="O1866" s="18" t="s">
        <v>8489</v>
      </c>
      <c r="P1866" s="22" t="s">
        <v>3841</v>
      </c>
      <c r="Q1866" s="15" t="s">
        <v>167</v>
      </c>
      <c r="R1866" s="18" t="s">
        <v>2705</v>
      </c>
      <c r="S1866" s="22" t="s">
        <v>73</v>
      </c>
      <c r="T1866" s="18"/>
      <c r="U1866" s="18"/>
      <c r="V1866" s="15" t="s">
        <v>169</v>
      </c>
      <c r="W1866" s="18" t="s">
        <v>1507</v>
      </c>
      <c r="X1866" s="18"/>
      <c r="Y1866" s="15" t="s">
        <v>73</v>
      </c>
      <c r="Z1866" s="18"/>
      <c r="AA1866" s="18"/>
      <c r="AB1866" s="18"/>
      <c r="AC1866" s="67" t="e">
        <f>+VLOOKUP("*"&amp;L1866&amp;"*",'[2]REGISTROS SANITARIOS'!$D$2978:$E$2978,2,FALSE)</f>
        <v>#N/A</v>
      </c>
      <c r="AD1866" s="22" t="s">
        <v>44</v>
      </c>
      <c r="AE1866" s="16"/>
      <c r="AF1866" s="34" t="s">
        <v>3840</v>
      </c>
      <c r="AG1866" s="24"/>
      <c r="AH1866" s="18"/>
      <c r="AI1866" s="18"/>
      <c r="AJ1866" s="17">
        <v>55</v>
      </c>
      <c r="AK1866" s="25">
        <v>72</v>
      </c>
      <c r="AL1866" s="25">
        <v>1400</v>
      </c>
      <c r="AM1866" s="35">
        <v>0</v>
      </c>
      <c r="AN1866" s="19">
        <v>100800</v>
      </c>
      <c r="AO1866" s="18"/>
      <c r="AP1866" s="15"/>
      <c r="AQ1866" s="43" t="str">
        <f t="shared" si="294"/>
        <v>MAYOR</v>
      </c>
      <c r="AR1866" s="44">
        <f t="shared" si="295"/>
        <v>77000</v>
      </c>
      <c r="AS1866" s="44">
        <f t="shared" si="296"/>
        <v>77000</v>
      </c>
      <c r="AT1866" s="44">
        <f t="shared" si="297"/>
        <v>100800</v>
      </c>
      <c r="AU1866" s="44">
        <f t="shared" si="298"/>
        <v>100800</v>
      </c>
      <c r="AV1866" s="45" t="b">
        <f t="shared" si="299"/>
        <v>1</v>
      </c>
      <c r="AW1866" s="45" t="b">
        <f t="shared" si="300"/>
        <v>0</v>
      </c>
      <c r="AX1866" s="45"/>
    </row>
    <row r="1867" spans="1:51" s="36" customFormat="1" ht="27.75" customHeight="1" x14ac:dyDescent="0.15">
      <c r="A1867" s="36" t="str">
        <f t="shared" si="293"/>
        <v>LABORATORIOS OSSALUD SAS201100203</v>
      </c>
      <c r="B1867" s="36" t="b">
        <f>+A1867='[1]Anexo 9'!A1867</f>
        <v>1</v>
      </c>
      <c r="C1867" s="18">
        <v>811045767</v>
      </c>
      <c r="D1867" s="18" t="s">
        <v>8315</v>
      </c>
      <c r="E1867" s="15" t="s">
        <v>98</v>
      </c>
      <c r="F1867" s="15" t="s">
        <v>163</v>
      </c>
      <c r="G1867" s="15">
        <f>+VLOOKUP(F1867,[3]Sheet1!$E$3:$G$74,3,FALSE)</f>
        <v>3</v>
      </c>
      <c r="H1867" s="15">
        <f>+VLOOKUP(D1867&amp;F1867,'TD para paquetes'!$E$3:$I$441,5,FALSE)</f>
        <v>3</v>
      </c>
      <c r="I1867" s="15" t="s">
        <v>1025</v>
      </c>
      <c r="J1867" s="15">
        <v>11</v>
      </c>
      <c r="K1867" s="15">
        <v>11</v>
      </c>
      <c r="L1867" s="15">
        <v>201100203</v>
      </c>
      <c r="M1867" s="15" t="s">
        <v>174</v>
      </c>
      <c r="N1867" s="15" t="s">
        <v>165</v>
      </c>
      <c r="O1867" s="18" t="s">
        <v>8490</v>
      </c>
      <c r="P1867" s="22" t="s">
        <v>3841</v>
      </c>
      <c r="Q1867" s="15" t="s">
        <v>176</v>
      </c>
      <c r="R1867" s="18" t="s">
        <v>2709</v>
      </c>
      <c r="S1867" s="22" t="s">
        <v>73</v>
      </c>
      <c r="T1867" s="18"/>
      <c r="U1867" s="18"/>
      <c r="V1867" s="15" t="s">
        <v>169</v>
      </c>
      <c r="W1867" s="18" t="s">
        <v>1507</v>
      </c>
      <c r="X1867" s="18"/>
      <c r="Y1867" s="15" t="s">
        <v>73</v>
      </c>
      <c r="Z1867" s="18"/>
      <c r="AA1867" s="18"/>
      <c r="AB1867" s="18"/>
      <c r="AC1867" s="67" t="e">
        <f>+VLOOKUP("*"&amp;L1867&amp;"*",'[2]REGISTROS SANITARIOS'!$D$2978:$E$2978,2,FALSE)</f>
        <v>#N/A</v>
      </c>
      <c r="AD1867" s="22" t="s">
        <v>44</v>
      </c>
      <c r="AE1867" s="16"/>
      <c r="AF1867" s="34" t="s">
        <v>3840</v>
      </c>
      <c r="AG1867" s="24"/>
      <c r="AH1867" s="18"/>
      <c r="AI1867" s="18"/>
      <c r="AJ1867" s="17">
        <v>6325</v>
      </c>
      <c r="AK1867" s="25">
        <v>6336</v>
      </c>
      <c r="AL1867" s="25">
        <v>2800</v>
      </c>
      <c r="AM1867" s="35">
        <v>0</v>
      </c>
      <c r="AN1867" s="19">
        <v>17740800</v>
      </c>
      <c r="AO1867" s="18"/>
      <c r="AP1867" s="15"/>
      <c r="AQ1867" s="43" t="str">
        <f t="shared" si="294"/>
        <v>MAYOR</v>
      </c>
      <c r="AR1867" s="44">
        <f t="shared" si="295"/>
        <v>17710000</v>
      </c>
      <c r="AS1867" s="44">
        <f t="shared" si="296"/>
        <v>17710000</v>
      </c>
      <c r="AT1867" s="44">
        <f t="shared" si="297"/>
        <v>17740800</v>
      </c>
      <c r="AU1867" s="44">
        <f t="shared" si="298"/>
        <v>17740800</v>
      </c>
      <c r="AV1867" s="45" t="b">
        <f t="shared" si="299"/>
        <v>1</v>
      </c>
      <c r="AW1867" s="45" t="b">
        <f t="shared" si="300"/>
        <v>0</v>
      </c>
      <c r="AX1867" s="45"/>
    </row>
    <row r="1868" spans="1:51" s="36" customFormat="1" ht="27.75" customHeight="1" x14ac:dyDescent="0.15">
      <c r="A1868" s="36" t="str">
        <f t="shared" si="293"/>
        <v>LABORATORIOS OSSALUD SAS201100303</v>
      </c>
      <c r="B1868" s="36" t="b">
        <f>+A1868='[1]Anexo 9'!A1868</f>
        <v>1</v>
      </c>
      <c r="C1868" s="18">
        <v>811045767</v>
      </c>
      <c r="D1868" s="18" t="s">
        <v>8315</v>
      </c>
      <c r="E1868" s="15" t="s">
        <v>98</v>
      </c>
      <c r="F1868" s="15" t="s">
        <v>163</v>
      </c>
      <c r="G1868" s="15">
        <f>+VLOOKUP(F1868,[3]Sheet1!$E$3:$G$74,3,FALSE)</f>
        <v>3</v>
      </c>
      <c r="H1868" s="15">
        <f>+VLOOKUP(D1868&amp;F1868,'TD para paquetes'!$E$3:$I$441,5,FALSE)</f>
        <v>3</v>
      </c>
      <c r="I1868" s="15" t="s">
        <v>1025</v>
      </c>
      <c r="J1868" s="15">
        <v>11</v>
      </c>
      <c r="K1868" s="15">
        <v>11</v>
      </c>
      <c r="L1868" s="15">
        <v>201100303</v>
      </c>
      <c r="M1868" s="15" t="s">
        <v>178</v>
      </c>
      <c r="N1868" s="15" t="s">
        <v>165</v>
      </c>
      <c r="O1868" s="18" t="s">
        <v>8491</v>
      </c>
      <c r="P1868" s="22" t="s">
        <v>3841</v>
      </c>
      <c r="Q1868" s="15" t="s">
        <v>180</v>
      </c>
      <c r="R1868" s="18" t="s">
        <v>2712</v>
      </c>
      <c r="S1868" s="22" t="s">
        <v>73</v>
      </c>
      <c r="T1868" s="18"/>
      <c r="U1868" s="18"/>
      <c r="V1868" s="15" t="s">
        <v>169</v>
      </c>
      <c r="W1868" s="18" t="s">
        <v>1507</v>
      </c>
      <c r="X1868" s="18"/>
      <c r="Y1868" s="15" t="s">
        <v>73</v>
      </c>
      <c r="Z1868" s="18"/>
      <c r="AA1868" s="18"/>
      <c r="AB1868" s="18"/>
      <c r="AC1868" s="67" t="e">
        <f>+VLOOKUP("*"&amp;L1868&amp;"*",'[2]REGISTROS SANITARIOS'!$D$2978:$E$2978,2,FALSE)</f>
        <v>#N/A</v>
      </c>
      <c r="AD1868" s="22" t="s">
        <v>44</v>
      </c>
      <c r="AE1868" s="16"/>
      <c r="AF1868" s="34" t="s">
        <v>3840</v>
      </c>
      <c r="AG1868" s="24"/>
      <c r="AH1868" s="18"/>
      <c r="AI1868" s="18"/>
      <c r="AJ1868" s="17">
        <v>6600</v>
      </c>
      <c r="AK1868" s="25">
        <v>6600</v>
      </c>
      <c r="AL1868" s="25">
        <v>5600</v>
      </c>
      <c r="AM1868" s="35">
        <v>0</v>
      </c>
      <c r="AN1868" s="19">
        <v>36960000</v>
      </c>
      <c r="AO1868" s="18"/>
      <c r="AP1868" s="15"/>
      <c r="AQ1868" s="43" t="str">
        <f t="shared" si="294"/>
        <v>SI</v>
      </c>
      <c r="AR1868" s="44">
        <f t="shared" si="295"/>
        <v>36960000</v>
      </c>
      <c r="AS1868" s="44">
        <f t="shared" si="296"/>
        <v>36960000</v>
      </c>
      <c r="AT1868" s="44">
        <f t="shared" si="297"/>
        <v>36960000</v>
      </c>
      <c r="AU1868" s="44">
        <f t="shared" si="298"/>
        <v>36960000</v>
      </c>
      <c r="AV1868" s="45" t="b">
        <f t="shared" si="299"/>
        <v>1</v>
      </c>
      <c r="AW1868" s="45" t="b">
        <f t="shared" si="300"/>
        <v>1</v>
      </c>
      <c r="AX1868" s="45"/>
    </row>
    <row r="1869" spans="1:51" s="36" customFormat="1" ht="27.75" customHeight="1" x14ac:dyDescent="0.15">
      <c r="A1869" s="36" t="str">
        <f t="shared" si="293"/>
        <v>LABORATORIOS OSSALUD SAS201100802</v>
      </c>
      <c r="B1869" s="36" t="b">
        <f>+A1869='[1]Anexo 9'!A1869</f>
        <v>1</v>
      </c>
      <c r="C1869" s="18">
        <v>811045767</v>
      </c>
      <c r="D1869" s="18" t="s">
        <v>8315</v>
      </c>
      <c r="E1869" s="15" t="s">
        <v>98</v>
      </c>
      <c r="F1869" s="15" t="s">
        <v>62</v>
      </c>
      <c r="G1869" s="15" t="s">
        <v>3155</v>
      </c>
      <c r="H1869" s="15" t="s">
        <v>3155</v>
      </c>
      <c r="I1869" s="15" t="s">
        <v>3155</v>
      </c>
      <c r="J1869" s="15">
        <v>5</v>
      </c>
      <c r="K1869" s="15" t="s">
        <v>3155</v>
      </c>
      <c r="L1869" s="15">
        <v>201100802</v>
      </c>
      <c r="M1869" s="15" t="s">
        <v>421</v>
      </c>
      <c r="N1869" s="15" t="s">
        <v>422</v>
      </c>
      <c r="O1869" s="18" t="s">
        <v>8492</v>
      </c>
      <c r="P1869" s="22" t="s">
        <v>3841</v>
      </c>
      <c r="Q1869" s="15" t="s">
        <v>424</v>
      </c>
      <c r="R1869" s="18" t="s">
        <v>3053</v>
      </c>
      <c r="S1869" s="22" t="b">
        <f>+R1869=Q1869</f>
        <v>0</v>
      </c>
      <c r="T1869" s="18"/>
      <c r="U1869" s="18"/>
      <c r="V1869" s="15" t="s">
        <v>425</v>
      </c>
      <c r="W1869" s="18" t="s">
        <v>1507</v>
      </c>
      <c r="X1869" s="18"/>
      <c r="Y1869" s="15" t="s">
        <v>73</v>
      </c>
      <c r="Z1869" s="18"/>
      <c r="AA1869" s="18"/>
      <c r="AB1869" s="18"/>
      <c r="AC1869" s="67" t="e">
        <f>+VLOOKUP("*"&amp;L1869&amp;"*",'[2]REGISTROS SANITARIOS'!$D$2978:$E$2978,2,FALSE)</f>
        <v>#N/A</v>
      </c>
      <c r="AD1869" s="22" t="s">
        <v>44</v>
      </c>
      <c r="AE1869" s="16"/>
      <c r="AF1869" s="34" t="s">
        <v>3840</v>
      </c>
      <c r="AG1869" s="24"/>
      <c r="AH1869" s="18"/>
      <c r="AI1869" s="18"/>
      <c r="AJ1869" s="17">
        <v>66</v>
      </c>
      <c r="AK1869" s="25">
        <v>66</v>
      </c>
      <c r="AL1869" s="25">
        <v>56500</v>
      </c>
      <c r="AM1869" s="35">
        <v>0</v>
      </c>
      <c r="AN1869" s="19">
        <v>3729000</v>
      </c>
      <c r="AO1869" s="18"/>
      <c r="AP1869" s="15"/>
      <c r="AQ1869" s="43" t="str">
        <f t="shared" si="294"/>
        <v>SI</v>
      </c>
      <c r="AR1869" s="44">
        <f t="shared" si="295"/>
        <v>3729000</v>
      </c>
      <c r="AS1869" s="44">
        <f t="shared" si="296"/>
        <v>3729000</v>
      </c>
      <c r="AT1869" s="44">
        <f t="shared" si="297"/>
        <v>3729000</v>
      </c>
      <c r="AU1869" s="44">
        <f t="shared" si="298"/>
        <v>3729000</v>
      </c>
      <c r="AV1869" s="45" t="b">
        <f t="shared" si="299"/>
        <v>1</v>
      </c>
      <c r="AW1869" s="45" t="b">
        <f t="shared" si="300"/>
        <v>1</v>
      </c>
      <c r="AX1869" s="45"/>
      <c r="AY1869" s="48" t="s">
        <v>8741</v>
      </c>
    </row>
    <row r="1870" spans="1:51" s="36" customFormat="1" ht="27.75" customHeight="1" x14ac:dyDescent="0.15">
      <c r="A1870" s="36" t="str">
        <f t="shared" si="293"/>
        <v>LABORATORIOS OSSALUD SAS201102110</v>
      </c>
      <c r="B1870" s="36" t="b">
        <f>+A1870='[1]Anexo 9'!A1870</f>
        <v>1</v>
      </c>
      <c r="C1870" s="18">
        <v>811045767</v>
      </c>
      <c r="D1870" s="18" t="s">
        <v>8315</v>
      </c>
      <c r="E1870" s="15" t="s">
        <v>98</v>
      </c>
      <c r="F1870" s="15" t="s">
        <v>62</v>
      </c>
      <c r="G1870" s="15" t="s">
        <v>3155</v>
      </c>
      <c r="H1870" s="15" t="s">
        <v>3155</v>
      </c>
      <c r="I1870" s="15" t="s">
        <v>3155</v>
      </c>
      <c r="J1870" s="15">
        <v>9</v>
      </c>
      <c r="K1870" s="15" t="s">
        <v>3155</v>
      </c>
      <c r="L1870" s="15">
        <v>201102110</v>
      </c>
      <c r="M1870" s="15" t="s">
        <v>428</v>
      </c>
      <c r="N1870" s="15" t="s">
        <v>101</v>
      </c>
      <c r="O1870" s="18" t="s">
        <v>8493</v>
      </c>
      <c r="P1870" s="22" t="s">
        <v>3841</v>
      </c>
      <c r="Q1870" s="15" t="s">
        <v>114</v>
      </c>
      <c r="R1870" s="18" t="s">
        <v>5927</v>
      </c>
      <c r="S1870" s="22" t="b">
        <f>+R1870=Q1870</f>
        <v>0</v>
      </c>
      <c r="T1870" s="18"/>
      <c r="U1870" s="18"/>
      <c r="V1870" s="15" t="s">
        <v>430</v>
      </c>
      <c r="W1870" s="18" t="s">
        <v>8629</v>
      </c>
      <c r="X1870" s="18"/>
      <c r="Y1870" s="15" t="s">
        <v>68</v>
      </c>
      <c r="Z1870" s="18"/>
      <c r="AA1870" s="18"/>
      <c r="AB1870" s="18"/>
      <c r="AC1870" s="67" t="e">
        <f>+VLOOKUP("*"&amp;L1870&amp;"*",'[2]REGISTROS SANITARIOS'!$D$2978:$E$2978,2,FALSE)</f>
        <v>#N/A</v>
      </c>
      <c r="AD1870" s="22" t="s">
        <v>44</v>
      </c>
      <c r="AE1870" s="16"/>
      <c r="AF1870" s="34" t="s">
        <v>3840</v>
      </c>
      <c r="AG1870" s="24"/>
      <c r="AH1870" s="18"/>
      <c r="AI1870" s="18"/>
      <c r="AJ1870" s="17">
        <v>85250</v>
      </c>
      <c r="AK1870" s="25">
        <v>85300</v>
      </c>
      <c r="AL1870" s="25">
        <v>40</v>
      </c>
      <c r="AM1870" s="35">
        <v>0</v>
      </c>
      <c r="AN1870" s="19">
        <v>3412000</v>
      </c>
      <c r="AO1870" s="18"/>
      <c r="AP1870" s="15"/>
      <c r="AQ1870" s="43" t="str">
        <f t="shared" si="294"/>
        <v>MAYOR</v>
      </c>
      <c r="AR1870" s="44">
        <f t="shared" si="295"/>
        <v>3410000</v>
      </c>
      <c r="AS1870" s="44">
        <f t="shared" si="296"/>
        <v>3410000</v>
      </c>
      <c r="AT1870" s="44">
        <f t="shared" si="297"/>
        <v>3412000</v>
      </c>
      <c r="AU1870" s="44">
        <f t="shared" si="298"/>
        <v>3412000</v>
      </c>
      <c r="AV1870" s="45" t="b">
        <f t="shared" si="299"/>
        <v>1</v>
      </c>
      <c r="AW1870" s="45" t="b">
        <f t="shared" si="300"/>
        <v>0</v>
      </c>
      <c r="AX1870" s="45"/>
    </row>
    <row r="1871" spans="1:51" s="36" customFormat="1" ht="27.75" customHeight="1" x14ac:dyDescent="0.15">
      <c r="A1871" s="36" t="str">
        <f t="shared" si="293"/>
        <v>LABORATORIOS OSSALUD SAS201111310</v>
      </c>
      <c r="B1871" s="36" t="b">
        <f>+A1871='[1]Anexo 9'!A1871</f>
        <v>1</v>
      </c>
      <c r="C1871" s="18">
        <v>811045767</v>
      </c>
      <c r="D1871" s="18" t="s">
        <v>8315</v>
      </c>
      <c r="E1871" s="15" t="s">
        <v>98</v>
      </c>
      <c r="F1871" s="15" t="s">
        <v>649</v>
      </c>
      <c r="G1871" s="15">
        <f>+VLOOKUP(F1871,[3]Sheet1!$E$3:$G$74,3,FALSE)</f>
        <v>9</v>
      </c>
      <c r="H1871" s="15">
        <f>+VLOOKUP(D1871&amp;F1871,'TD para paquetes'!$E$3:$I$441,5,FALSE)</f>
        <v>9</v>
      </c>
      <c r="I1871" s="15" t="s">
        <v>1025</v>
      </c>
      <c r="J1871" s="15">
        <v>7</v>
      </c>
      <c r="K1871" s="15">
        <v>4</v>
      </c>
      <c r="L1871" s="15">
        <v>201111310</v>
      </c>
      <c r="M1871" s="15" t="s">
        <v>650</v>
      </c>
      <c r="N1871" s="15" t="s">
        <v>101</v>
      </c>
      <c r="O1871" s="18" t="s">
        <v>650</v>
      </c>
      <c r="P1871" s="22" t="s">
        <v>73</v>
      </c>
      <c r="Q1871" s="15" t="s">
        <v>101</v>
      </c>
      <c r="R1871" s="18" t="s">
        <v>103</v>
      </c>
      <c r="S1871" s="22" t="s">
        <v>73</v>
      </c>
      <c r="T1871" s="18"/>
      <c r="U1871" s="18"/>
      <c r="V1871" s="15" t="s">
        <v>6065</v>
      </c>
      <c r="W1871" s="18" t="s">
        <v>587</v>
      </c>
      <c r="X1871" s="18"/>
      <c r="Y1871" s="15" t="s">
        <v>68</v>
      </c>
      <c r="Z1871" s="18"/>
      <c r="AA1871" s="18"/>
      <c r="AB1871" s="18"/>
      <c r="AC1871" s="67" t="e">
        <f>+VLOOKUP("*"&amp;L1871&amp;"*",'[2]REGISTROS SANITARIOS'!$D$2978:$E$2978,2,FALSE)</f>
        <v>#N/A</v>
      </c>
      <c r="AD1871" s="22" t="s">
        <v>44</v>
      </c>
      <c r="AE1871" s="16"/>
      <c r="AF1871" s="34" t="s">
        <v>3840</v>
      </c>
      <c r="AG1871" s="24"/>
      <c r="AH1871" s="18"/>
      <c r="AI1871" s="18"/>
      <c r="AJ1871" s="17">
        <v>2.75</v>
      </c>
      <c r="AK1871" s="25">
        <v>3</v>
      </c>
      <c r="AL1871" s="25">
        <v>4100</v>
      </c>
      <c r="AM1871" s="35">
        <v>0</v>
      </c>
      <c r="AN1871" s="19">
        <v>12300</v>
      </c>
      <c r="AO1871" s="18"/>
      <c r="AP1871" s="15"/>
      <c r="AQ1871" s="43" t="str">
        <f t="shared" si="294"/>
        <v>MAYOR</v>
      </c>
      <c r="AR1871" s="44">
        <f t="shared" si="295"/>
        <v>11275</v>
      </c>
      <c r="AS1871" s="44">
        <f t="shared" si="296"/>
        <v>11275</v>
      </c>
      <c r="AT1871" s="44">
        <f t="shared" si="297"/>
        <v>12300</v>
      </c>
      <c r="AU1871" s="44">
        <f t="shared" si="298"/>
        <v>12300</v>
      </c>
      <c r="AV1871" s="45" t="b">
        <f t="shared" si="299"/>
        <v>1</v>
      </c>
      <c r="AW1871" s="45" t="b">
        <f t="shared" si="300"/>
        <v>0</v>
      </c>
      <c r="AX1871" s="45"/>
    </row>
    <row r="1872" spans="1:51" s="36" customFormat="1" ht="27.75" customHeight="1" x14ac:dyDescent="0.15">
      <c r="A1872" s="36" t="str">
        <f t="shared" si="293"/>
        <v>LABORATORIOS OSSALUD SAS201111510</v>
      </c>
      <c r="B1872" s="36" t="b">
        <f>+A1872='[1]Anexo 9'!A1872</f>
        <v>1</v>
      </c>
      <c r="C1872" s="18">
        <v>811045767</v>
      </c>
      <c r="D1872" s="18" t="s">
        <v>8315</v>
      </c>
      <c r="E1872" s="15" t="s">
        <v>98</v>
      </c>
      <c r="F1872" s="15" t="s">
        <v>649</v>
      </c>
      <c r="G1872" s="15">
        <f>+VLOOKUP(F1872,[3]Sheet1!$E$3:$G$74,3,FALSE)</f>
        <v>9</v>
      </c>
      <c r="H1872" s="15">
        <f>+VLOOKUP(D1872&amp;F1872,'TD para paquetes'!$E$3:$I$441,5,FALSE)</f>
        <v>9</v>
      </c>
      <c r="I1872" s="15" t="s">
        <v>1025</v>
      </c>
      <c r="J1872" s="15">
        <v>9</v>
      </c>
      <c r="K1872" s="15">
        <v>4</v>
      </c>
      <c r="L1872" s="15">
        <v>201111510</v>
      </c>
      <c r="M1872" s="15" t="s">
        <v>652</v>
      </c>
      <c r="N1872" s="15" t="s">
        <v>101</v>
      </c>
      <c r="O1872" s="18" t="s">
        <v>8494</v>
      </c>
      <c r="P1872" s="22" t="s">
        <v>73</v>
      </c>
      <c r="Q1872" s="15" t="s">
        <v>101</v>
      </c>
      <c r="R1872" s="18" t="s">
        <v>103</v>
      </c>
      <c r="S1872" s="22" t="s">
        <v>73</v>
      </c>
      <c r="T1872" s="18"/>
      <c r="U1872" s="18"/>
      <c r="V1872" s="15" t="s">
        <v>6065</v>
      </c>
      <c r="W1872" s="18" t="s">
        <v>117</v>
      </c>
      <c r="X1872" s="18"/>
      <c r="Y1872" s="15" t="s">
        <v>73</v>
      </c>
      <c r="Z1872" s="18"/>
      <c r="AA1872" s="18"/>
      <c r="AB1872" s="18"/>
      <c r="AC1872" s="67" t="e">
        <f>+VLOOKUP("*"&amp;L1872&amp;"*",'[2]REGISTROS SANITARIOS'!$D$2978:$E$2978,2,FALSE)</f>
        <v>#N/A</v>
      </c>
      <c r="AD1872" s="22" t="s">
        <v>44</v>
      </c>
      <c r="AE1872" s="16"/>
      <c r="AF1872" s="34" t="s">
        <v>3840</v>
      </c>
      <c r="AG1872" s="24"/>
      <c r="AH1872" s="18"/>
      <c r="AI1872" s="18"/>
      <c r="AJ1872" s="17">
        <v>27.5</v>
      </c>
      <c r="AK1872" s="25">
        <v>28</v>
      </c>
      <c r="AL1872" s="25">
        <v>3150</v>
      </c>
      <c r="AM1872" s="35">
        <v>0</v>
      </c>
      <c r="AN1872" s="19">
        <v>88200</v>
      </c>
      <c r="AO1872" s="18"/>
      <c r="AP1872" s="15"/>
      <c r="AQ1872" s="43" t="str">
        <f t="shared" si="294"/>
        <v>MAYOR</v>
      </c>
      <c r="AR1872" s="44">
        <f t="shared" si="295"/>
        <v>86625</v>
      </c>
      <c r="AS1872" s="44">
        <f t="shared" si="296"/>
        <v>86625</v>
      </c>
      <c r="AT1872" s="44">
        <f t="shared" si="297"/>
        <v>88200</v>
      </c>
      <c r="AU1872" s="44">
        <f t="shared" si="298"/>
        <v>88200</v>
      </c>
      <c r="AV1872" s="45" t="b">
        <f t="shared" si="299"/>
        <v>1</v>
      </c>
      <c r="AW1872" s="45" t="b">
        <f t="shared" si="300"/>
        <v>0</v>
      </c>
      <c r="AX1872" s="45"/>
    </row>
    <row r="1873" spans="1:50" s="36" customFormat="1" ht="27.75" customHeight="1" x14ac:dyDescent="0.15">
      <c r="A1873" s="36" t="str">
        <f t="shared" si="293"/>
        <v>LABORATORIOS OSSALUD SAS201111610</v>
      </c>
      <c r="B1873" s="36" t="b">
        <f>+A1873='[1]Anexo 9'!A1873</f>
        <v>1</v>
      </c>
      <c r="C1873" s="18">
        <v>811045767</v>
      </c>
      <c r="D1873" s="18" t="s">
        <v>8315</v>
      </c>
      <c r="E1873" s="15" t="s">
        <v>98</v>
      </c>
      <c r="F1873" s="15" t="s">
        <v>649</v>
      </c>
      <c r="G1873" s="15">
        <f>+VLOOKUP(F1873,[3]Sheet1!$E$3:$G$74,3,FALSE)</f>
        <v>9</v>
      </c>
      <c r="H1873" s="15">
        <f>+VLOOKUP(D1873&amp;F1873,'TD para paquetes'!$E$3:$I$441,5,FALSE)</f>
        <v>9</v>
      </c>
      <c r="I1873" s="15" t="s">
        <v>1025</v>
      </c>
      <c r="J1873" s="15">
        <v>9</v>
      </c>
      <c r="K1873" s="15">
        <v>4</v>
      </c>
      <c r="L1873" s="15">
        <v>201111610</v>
      </c>
      <c r="M1873" s="15" t="s">
        <v>656</v>
      </c>
      <c r="N1873" s="15" t="s">
        <v>101</v>
      </c>
      <c r="O1873" s="18" t="s">
        <v>8495</v>
      </c>
      <c r="P1873" s="22" t="s">
        <v>73</v>
      </c>
      <c r="Q1873" s="15" t="s">
        <v>101</v>
      </c>
      <c r="R1873" s="18" t="s">
        <v>103</v>
      </c>
      <c r="S1873" s="22" t="s">
        <v>73</v>
      </c>
      <c r="T1873" s="18"/>
      <c r="U1873" s="18"/>
      <c r="V1873" s="15" t="s">
        <v>6065</v>
      </c>
      <c r="W1873" s="18" t="s">
        <v>117</v>
      </c>
      <c r="X1873" s="18"/>
      <c r="Y1873" s="15" t="s">
        <v>73</v>
      </c>
      <c r="Z1873" s="18"/>
      <c r="AA1873" s="18"/>
      <c r="AB1873" s="18"/>
      <c r="AC1873" s="67" t="e">
        <f>+VLOOKUP("*"&amp;L1873&amp;"*",'[2]REGISTROS SANITARIOS'!$D$2978:$E$2978,2,FALSE)</f>
        <v>#N/A</v>
      </c>
      <c r="AD1873" s="22" t="s">
        <v>44</v>
      </c>
      <c r="AE1873" s="16"/>
      <c r="AF1873" s="34" t="s">
        <v>3840</v>
      </c>
      <c r="AG1873" s="24"/>
      <c r="AH1873" s="18"/>
      <c r="AI1873" s="18"/>
      <c r="AJ1873" s="17">
        <v>66</v>
      </c>
      <c r="AK1873" s="25">
        <v>66</v>
      </c>
      <c r="AL1873" s="25">
        <v>2900</v>
      </c>
      <c r="AM1873" s="35">
        <v>0</v>
      </c>
      <c r="AN1873" s="19">
        <v>191400</v>
      </c>
      <c r="AO1873" s="18"/>
      <c r="AP1873" s="15"/>
      <c r="AQ1873" s="43" t="str">
        <f t="shared" si="294"/>
        <v>SI</v>
      </c>
      <c r="AR1873" s="44">
        <f t="shared" si="295"/>
        <v>191400</v>
      </c>
      <c r="AS1873" s="44">
        <f t="shared" si="296"/>
        <v>191400</v>
      </c>
      <c r="AT1873" s="44">
        <f t="shared" si="297"/>
        <v>191400</v>
      </c>
      <c r="AU1873" s="44">
        <f t="shared" si="298"/>
        <v>191400</v>
      </c>
      <c r="AV1873" s="45" t="b">
        <f t="shared" si="299"/>
        <v>1</v>
      </c>
      <c r="AW1873" s="45" t="b">
        <f t="shared" si="300"/>
        <v>1</v>
      </c>
      <c r="AX1873" s="45"/>
    </row>
    <row r="1874" spans="1:50" s="36" customFormat="1" ht="27.75" customHeight="1" x14ac:dyDescent="0.15">
      <c r="A1874" s="36" t="str">
        <f t="shared" si="293"/>
        <v>LABORATORIOS OSSALUD SAS201111710</v>
      </c>
      <c r="B1874" s="36" t="b">
        <f>+A1874='[1]Anexo 9'!A1874</f>
        <v>1</v>
      </c>
      <c r="C1874" s="18">
        <v>811045767</v>
      </c>
      <c r="D1874" s="18" t="s">
        <v>8315</v>
      </c>
      <c r="E1874" s="15" t="s">
        <v>98</v>
      </c>
      <c r="F1874" s="15" t="s">
        <v>649</v>
      </c>
      <c r="G1874" s="15">
        <f>+VLOOKUP(F1874,[3]Sheet1!$E$3:$G$74,3,FALSE)</f>
        <v>9</v>
      </c>
      <c r="H1874" s="15">
        <f>+VLOOKUP(D1874&amp;F1874,'TD para paquetes'!$E$3:$I$441,5,FALSE)</f>
        <v>9</v>
      </c>
      <c r="I1874" s="15" t="s">
        <v>1025</v>
      </c>
      <c r="J1874" s="15">
        <v>9</v>
      </c>
      <c r="K1874" s="15">
        <v>4</v>
      </c>
      <c r="L1874" s="15">
        <v>201111710</v>
      </c>
      <c r="M1874" s="15" t="s">
        <v>658</v>
      </c>
      <c r="N1874" s="15" t="s">
        <v>101</v>
      </c>
      <c r="O1874" s="18" t="s">
        <v>8496</v>
      </c>
      <c r="P1874" s="22" t="s">
        <v>73</v>
      </c>
      <c r="Q1874" s="15" t="s">
        <v>101</v>
      </c>
      <c r="R1874" s="18" t="s">
        <v>103</v>
      </c>
      <c r="S1874" s="22" t="s">
        <v>73</v>
      </c>
      <c r="T1874" s="18"/>
      <c r="U1874" s="18"/>
      <c r="V1874" s="15" t="s">
        <v>6065</v>
      </c>
      <c r="W1874" s="18" t="s">
        <v>117</v>
      </c>
      <c r="X1874" s="18"/>
      <c r="Y1874" s="15" t="s">
        <v>73</v>
      </c>
      <c r="Z1874" s="18"/>
      <c r="AA1874" s="18"/>
      <c r="AB1874" s="18"/>
      <c r="AC1874" s="67" t="e">
        <f>+VLOOKUP("*"&amp;L1874&amp;"*",'[2]REGISTROS SANITARIOS'!$D$2978:$E$2978,2,FALSE)</f>
        <v>#N/A</v>
      </c>
      <c r="AD1874" s="22" t="s">
        <v>44</v>
      </c>
      <c r="AE1874" s="16"/>
      <c r="AF1874" s="34" t="s">
        <v>3840</v>
      </c>
      <c r="AG1874" s="24"/>
      <c r="AH1874" s="18"/>
      <c r="AI1874" s="18"/>
      <c r="AJ1874" s="17">
        <v>1540</v>
      </c>
      <c r="AK1874" s="25">
        <v>1540</v>
      </c>
      <c r="AL1874" s="25">
        <v>2900</v>
      </c>
      <c r="AM1874" s="35">
        <v>0</v>
      </c>
      <c r="AN1874" s="19">
        <v>4466000</v>
      </c>
      <c r="AO1874" s="18"/>
      <c r="AP1874" s="15"/>
      <c r="AQ1874" s="43" t="str">
        <f t="shared" si="294"/>
        <v>SI</v>
      </c>
      <c r="AR1874" s="44">
        <f t="shared" si="295"/>
        <v>4466000</v>
      </c>
      <c r="AS1874" s="44">
        <f t="shared" si="296"/>
        <v>4466000</v>
      </c>
      <c r="AT1874" s="44">
        <f t="shared" si="297"/>
        <v>4466000</v>
      </c>
      <c r="AU1874" s="44">
        <f t="shared" si="298"/>
        <v>4466000</v>
      </c>
      <c r="AV1874" s="45" t="b">
        <f t="shared" si="299"/>
        <v>1</v>
      </c>
      <c r="AW1874" s="45" t="b">
        <f t="shared" si="300"/>
        <v>1</v>
      </c>
      <c r="AX1874" s="45"/>
    </row>
    <row r="1875" spans="1:50" s="36" customFormat="1" ht="27.75" customHeight="1" x14ac:dyDescent="0.15">
      <c r="A1875" s="36" t="str">
        <f t="shared" si="293"/>
        <v>LABORATORIOS OSSALUD SAS201111810</v>
      </c>
      <c r="B1875" s="36" t="b">
        <f>+A1875='[1]Anexo 9'!A1875</f>
        <v>1</v>
      </c>
      <c r="C1875" s="18">
        <v>811045767</v>
      </c>
      <c r="D1875" s="18" t="s">
        <v>8315</v>
      </c>
      <c r="E1875" s="15" t="s">
        <v>98</v>
      </c>
      <c r="F1875" s="15" t="s">
        <v>649</v>
      </c>
      <c r="G1875" s="15">
        <f>+VLOOKUP(F1875,[3]Sheet1!$E$3:$G$74,3,FALSE)</f>
        <v>9</v>
      </c>
      <c r="H1875" s="15">
        <f>+VLOOKUP(D1875&amp;F1875,'TD para paquetes'!$E$3:$I$441,5,FALSE)</f>
        <v>9</v>
      </c>
      <c r="I1875" s="15" t="s">
        <v>1025</v>
      </c>
      <c r="J1875" s="15">
        <v>9</v>
      </c>
      <c r="K1875" s="15">
        <v>4</v>
      </c>
      <c r="L1875" s="15">
        <v>201111810</v>
      </c>
      <c r="M1875" s="15" t="s">
        <v>660</v>
      </c>
      <c r="N1875" s="15" t="s">
        <v>101</v>
      </c>
      <c r="O1875" s="18" t="s">
        <v>8497</v>
      </c>
      <c r="P1875" s="22" t="s">
        <v>73</v>
      </c>
      <c r="Q1875" s="15" t="s">
        <v>101</v>
      </c>
      <c r="R1875" s="18" t="s">
        <v>103</v>
      </c>
      <c r="S1875" s="22" t="s">
        <v>73</v>
      </c>
      <c r="T1875" s="18"/>
      <c r="U1875" s="18"/>
      <c r="V1875" s="15" t="s">
        <v>6065</v>
      </c>
      <c r="W1875" s="18" t="s">
        <v>117</v>
      </c>
      <c r="X1875" s="18"/>
      <c r="Y1875" s="15" t="s">
        <v>73</v>
      </c>
      <c r="Z1875" s="18"/>
      <c r="AA1875" s="18"/>
      <c r="AB1875" s="18"/>
      <c r="AC1875" s="67" t="e">
        <f>+VLOOKUP("*"&amp;L1875&amp;"*",'[2]REGISTROS SANITARIOS'!$D$2978:$E$2978,2,FALSE)</f>
        <v>#N/A</v>
      </c>
      <c r="AD1875" s="22" t="s">
        <v>44</v>
      </c>
      <c r="AE1875" s="16"/>
      <c r="AF1875" s="34" t="s">
        <v>3840</v>
      </c>
      <c r="AG1875" s="24"/>
      <c r="AH1875" s="18"/>
      <c r="AI1875" s="18"/>
      <c r="AJ1875" s="17">
        <v>1485</v>
      </c>
      <c r="AK1875" s="25">
        <v>1485</v>
      </c>
      <c r="AL1875" s="25">
        <v>2900</v>
      </c>
      <c r="AM1875" s="35">
        <v>0</v>
      </c>
      <c r="AN1875" s="19">
        <v>4306500</v>
      </c>
      <c r="AO1875" s="18"/>
      <c r="AP1875" s="15"/>
      <c r="AQ1875" s="43" t="str">
        <f t="shared" si="294"/>
        <v>SI</v>
      </c>
      <c r="AR1875" s="44">
        <f t="shared" si="295"/>
        <v>4306500</v>
      </c>
      <c r="AS1875" s="44">
        <f t="shared" si="296"/>
        <v>4306500</v>
      </c>
      <c r="AT1875" s="44">
        <f t="shared" si="297"/>
        <v>4306500</v>
      </c>
      <c r="AU1875" s="44">
        <f t="shared" si="298"/>
        <v>4306500</v>
      </c>
      <c r="AV1875" s="45" t="b">
        <f t="shared" si="299"/>
        <v>1</v>
      </c>
      <c r="AW1875" s="45" t="b">
        <f t="shared" si="300"/>
        <v>1</v>
      </c>
      <c r="AX1875" s="45"/>
    </row>
    <row r="1876" spans="1:50" s="36" customFormat="1" ht="27.75" customHeight="1" x14ac:dyDescent="0.15">
      <c r="A1876" s="36" t="str">
        <f t="shared" si="293"/>
        <v>LABORATORIOS OSSALUD SAS201111910</v>
      </c>
      <c r="B1876" s="36" t="b">
        <f>+A1876='[1]Anexo 9'!A1876</f>
        <v>1</v>
      </c>
      <c r="C1876" s="18">
        <v>811045767</v>
      </c>
      <c r="D1876" s="18" t="s">
        <v>8315</v>
      </c>
      <c r="E1876" s="15" t="s">
        <v>98</v>
      </c>
      <c r="F1876" s="15" t="s">
        <v>649</v>
      </c>
      <c r="G1876" s="15">
        <f>+VLOOKUP(F1876,[3]Sheet1!$E$3:$G$74,3,FALSE)</f>
        <v>9</v>
      </c>
      <c r="H1876" s="15">
        <f>+VLOOKUP(D1876&amp;F1876,'TD para paquetes'!$E$3:$I$441,5,FALSE)</f>
        <v>9</v>
      </c>
      <c r="I1876" s="15" t="s">
        <v>1025</v>
      </c>
      <c r="J1876" s="15">
        <v>9</v>
      </c>
      <c r="K1876" s="15">
        <v>4</v>
      </c>
      <c r="L1876" s="15">
        <v>201111910</v>
      </c>
      <c r="M1876" s="15" t="s">
        <v>662</v>
      </c>
      <c r="N1876" s="15" t="s">
        <v>101</v>
      </c>
      <c r="O1876" s="18" t="s">
        <v>8498</v>
      </c>
      <c r="P1876" s="22" t="s">
        <v>73</v>
      </c>
      <c r="Q1876" s="15" t="s">
        <v>101</v>
      </c>
      <c r="R1876" s="18" t="s">
        <v>103</v>
      </c>
      <c r="S1876" s="22" t="s">
        <v>73</v>
      </c>
      <c r="T1876" s="18"/>
      <c r="U1876" s="18"/>
      <c r="V1876" s="15" t="s">
        <v>6065</v>
      </c>
      <c r="W1876" s="18" t="s">
        <v>117</v>
      </c>
      <c r="X1876" s="18"/>
      <c r="Y1876" s="15" t="s">
        <v>73</v>
      </c>
      <c r="Z1876" s="18"/>
      <c r="AA1876" s="18"/>
      <c r="AB1876" s="18"/>
      <c r="AC1876" s="67" t="e">
        <f>+VLOOKUP("*"&amp;L1876&amp;"*",'[2]REGISTROS SANITARIOS'!$D$2978:$E$2978,2,FALSE)</f>
        <v>#N/A</v>
      </c>
      <c r="AD1876" s="22" t="s">
        <v>44</v>
      </c>
      <c r="AE1876" s="16"/>
      <c r="AF1876" s="34" t="s">
        <v>3840</v>
      </c>
      <c r="AG1876" s="24"/>
      <c r="AH1876" s="18"/>
      <c r="AI1876" s="18"/>
      <c r="AJ1876" s="17">
        <v>2475</v>
      </c>
      <c r="AK1876" s="25">
        <v>2475</v>
      </c>
      <c r="AL1876" s="25">
        <v>2900</v>
      </c>
      <c r="AM1876" s="35">
        <v>0</v>
      </c>
      <c r="AN1876" s="19">
        <v>7177500</v>
      </c>
      <c r="AO1876" s="18"/>
      <c r="AP1876" s="15"/>
      <c r="AQ1876" s="43" t="str">
        <f t="shared" si="294"/>
        <v>SI</v>
      </c>
      <c r="AR1876" s="44">
        <f t="shared" si="295"/>
        <v>7177500</v>
      </c>
      <c r="AS1876" s="44">
        <f t="shared" si="296"/>
        <v>7177500</v>
      </c>
      <c r="AT1876" s="44">
        <f t="shared" si="297"/>
        <v>7177500</v>
      </c>
      <c r="AU1876" s="44">
        <f t="shared" si="298"/>
        <v>7177500</v>
      </c>
      <c r="AV1876" s="45" t="b">
        <f t="shared" si="299"/>
        <v>1</v>
      </c>
      <c r="AW1876" s="45" t="b">
        <f t="shared" si="300"/>
        <v>1</v>
      </c>
      <c r="AX1876" s="45"/>
    </row>
    <row r="1877" spans="1:50" s="36" customFormat="1" ht="27.75" customHeight="1" x14ac:dyDescent="0.15">
      <c r="A1877" s="36" t="str">
        <f t="shared" si="293"/>
        <v>LABORATORIOS OSSALUD SAS201111914</v>
      </c>
      <c r="B1877" s="36" t="b">
        <f>+A1877='[1]Anexo 9'!A1877</f>
        <v>1</v>
      </c>
      <c r="C1877" s="18">
        <v>811045767</v>
      </c>
      <c r="D1877" s="18" t="s">
        <v>8315</v>
      </c>
      <c r="E1877" s="15" t="s">
        <v>98</v>
      </c>
      <c r="F1877" s="15" t="s">
        <v>649</v>
      </c>
      <c r="G1877" s="15">
        <f>+VLOOKUP(F1877,[3]Sheet1!$E$3:$G$74,3,FALSE)</f>
        <v>9</v>
      </c>
      <c r="H1877" s="15">
        <f>+VLOOKUP(D1877&amp;F1877,'TD para paquetes'!$E$3:$I$441,5,FALSE)</f>
        <v>9</v>
      </c>
      <c r="I1877" s="15" t="s">
        <v>1025</v>
      </c>
      <c r="J1877" s="15">
        <v>5</v>
      </c>
      <c r="K1877" s="15">
        <v>4</v>
      </c>
      <c r="L1877" s="15">
        <v>201111914</v>
      </c>
      <c r="M1877" s="15" t="s">
        <v>3896</v>
      </c>
      <c r="N1877" s="15" t="s">
        <v>101</v>
      </c>
      <c r="O1877" s="18" t="s">
        <v>8499</v>
      </c>
      <c r="P1877" s="22" t="s">
        <v>73</v>
      </c>
      <c r="Q1877" s="15" t="s">
        <v>101</v>
      </c>
      <c r="R1877" s="18" t="s">
        <v>103</v>
      </c>
      <c r="S1877" s="22" t="s">
        <v>73</v>
      </c>
      <c r="T1877" s="18"/>
      <c r="U1877" s="18"/>
      <c r="V1877" s="15"/>
      <c r="W1877" s="18" t="s">
        <v>117</v>
      </c>
      <c r="X1877" s="18" t="s">
        <v>117</v>
      </c>
      <c r="Y1877" s="15" t="s">
        <v>73</v>
      </c>
      <c r="Z1877" s="18"/>
      <c r="AA1877" s="18"/>
      <c r="AB1877" s="18"/>
      <c r="AC1877" s="67" t="e">
        <f>+VLOOKUP("*"&amp;L1877&amp;"*",'[2]REGISTROS SANITARIOS'!$D$2978:$E$2978,2,FALSE)</f>
        <v>#N/A</v>
      </c>
      <c r="AD1877" s="22" t="s">
        <v>44</v>
      </c>
      <c r="AE1877" s="16"/>
      <c r="AF1877" s="34" t="s">
        <v>3840</v>
      </c>
      <c r="AG1877" s="24"/>
      <c r="AH1877" s="18"/>
      <c r="AI1877" s="18"/>
      <c r="AJ1877" s="17">
        <v>82.5</v>
      </c>
      <c r="AK1877" s="25">
        <v>83</v>
      </c>
      <c r="AL1877" s="25">
        <v>3150</v>
      </c>
      <c r="AM1877" s="35">
        <v>0</v>
      </c>
      <c r="AN1877" s="19">
        <v>261450</v>
      </c>
      <c r="AO1877" s="18"/>
      <c r="AP1877" s="15"/>
      <c r="AQ1877" s="43" t="str">
        <f t="shared" si="294"/>
        <v>MAYOR</v>
      </c>
      <c r="AR1877" s="44">
        <f t="shared" si="295"/>
        <v>259875</v>
      </c>
      <c r="AS1877" s="44">
        <f t="shared" si="296"/>
        <v>259875</v>
      </c>
      <c r="AT1877" s="44">
        <f t="shared" si="297"/>
        <v>261450</v>
      </c>
      <c r="AU1877" s="44">
        <f t="shared" si="298"/>
        <v>261450</v>
      </c>
      <c r="AV1877" s="45" t="b">
        <f t="shared" si="299"/>
        <v>1</v>
      </c>
      <c r="AW1877" s="45" t="b">
        <f t="shared" si="300"/>
        <v>0</v>
      </c>
      <c r="AX1877" s="45"/>
    </row>
    <row r="1878" spans="1:50" s="36" customFormat="1" ht="27.75" customHeight="1" x14ac:dyDescent="0.15">
      <c r="A1878" s="36" t="str">
        <f t="shared" si="293"/>
        <v>LABORATORIOS OSSALUD SAS201112010</v>
      </c>
      <c r="B1878" s="36" t="b">
        <f>+A1878='[1]Anexo 9'!A1878</f>
        <v>1</v>
      </c>
      <c r="C1878" s="18">
        <v>811045767</v>
      </c>
      <c r="D1878" s="18" t="s">
        <v>8315</v>
      </c>
      <c r="E1878" s="15" t="s">
        <v>98</v>
      </c>
      <c r="F1878" s="15" t="s">
        <v>649</v>
      </c>
      <c r="G1878" s="15">
        <f>+VLOOKUP(F1878,[3]Sheet1!$E$3:$G$74,3,FALSE)</f>
        <v>9</v>
      </c>
      <c r="H1878" s="15">
        <f>+VLOOKUP(D1878&amp;F1878,'TD para paquetes'!$E$3:$I$441,5,FALSE)</f>
        <v>9</v>
      </c>
      <c r="I1878" s="15" t="s">
        <v>1025</v>
      </c>
      <c r="J1878" s="15">
        <v>9</v>
      </c>
      <c r="K1878" s="15">
        <v>4</v>
      </c>
      <c r="L1878" s="15">
        <v>201112010</v>
      </c>
      <c r="M1878" s="15" t="s">
        <v>664</v>
      </c>
      <c r="N1878" s="15" t="s">
        <v>101</v>
      </c>
      <c r="O1878" s="18" t="s">
        <v>8500</v>
      </c>
      <c r="P1878" s="22" t="s">
        <v>73</v>
      </c>
      <c r="Q1878" s="15" t="s">
        <v>101</v>
      </c>
      <c r="R1878" s="18" t="s">
        <v>103</v>
      </c>
      <c r="S1878" s="22" t="s">
        <v>73</v>
      </c>
      <c r="T1878" s="18"/>
      <c r="U1878" s="18"/>
      <c r="V1878" s="15" t="s">
        <v>6065</v>
      </c>
      <c r="W1878" s="18" t="s">
        <v>117</v>
      </c>
      <c r="X1878" s="18"/>
      <c r="Y1878" s="15" t="s">
        <v>73</v>
      </c>
      <c r="Z1878" s="18"/>
      <c r="AA1878" s="18"/>
      <c r="AB1878" s="18"/>
      <c r="AC1878" s="67" t="e">
        <f>+VLOOKUP("*"&amp;L1878&amp;"*",'[2]REGISTROS SANITARIOS'!$D$2978:$E$2978,2,FALSE)</f>
        <v>#N/A</v>
      </c>
      <c r="AD1878" s="22" t="s">
        <v>44</v>
      </c>
      <c r="AE1878" s="16"/>
      <c r="AF1878" s="34" t="s">
        <v>3840</v>
      </c>
      <c r="AG1878" s="24"/>
      <c r="AH1878" s="18"/>
      <c r="AI1878" s="18"/>
      <c r="AJ1878" s="17">
        <v>1375</v>
      </c>
      <c r="AK1878" s="25">
        <v>1375</v>
      </c>
      <c r="AL1878" s="25">
        <v>2900</v>
      </c>
      <c r="AM1878" s="35">
        <v>0</v>
      </c>
      <c r="AN1878" s="19">
        <v>3987500</v>
      </c>
      <c r="AO1878" s="18"/>
      <c r="AP1878" s="15"/>
      <c r="AQ1878" s="43" t="str">
        <f t="shared" si="294"/>
        <v>SI</v>
      </c>
      <c r="AR1878" s="44">
        <f t="shared" si="295"/>
        <v>3987500</v>
      </c>
      <c r="AS1878" s="44">
        <f t="shared" si="296"/>
        <v>3987500</v>
      </c>
      <c r="AT1878" s="44">
        <f t="shared" si="297"/>
        <v>3987500</v>
      </c>
      <c r="AU1878" s="44">
        <f t="shared" si="298"/>
        <v>3987500</v>
      </c>
      <c r="AV1878" s="45" t="b">
        <f t="shared" si="299"/>
        <v>1</v>
      </c>
      <c r="AW1878" s="45" t="b">
        <f t="shared" si="300"/>
        <v>1</v>
      </c>
      <c r="AX1878" s="45"/>
    </row>
    <row r="1879" spans="1:50" s="36" customFormat="1" ht="27.75" customHeight="1" x14ac:dyDescent="0.15">
      <c r="A1879" s="36" t="str">
        <f t="shared" si="293"/>
        <v>LABORATORIOS OSSALUD SAS201112022</v>
      </c>
      <c r="B1879" s="36" t="b">
        <f>+A1879='[1]Anexo 9'!A1879</f>
        <v>1</v>
      </c>
      <c r="C1879" s="18">
        <v>811045767</v>
      </c>
      <c r="D1879" s="18" t="s">
        <v>8315</v>
      </c>
      <c r="E1879" s="15" t="s">
        <v>98</v>
      </c>
      <c r="F1879" s="15" t="s">
        <v>649</v>
      </c>
      <c r="G1879" s="15">
        <f>+VLOOKUP(F1879,[3]Sheet1!$E$3:$G$74,3,FALSE)</f>
        <v>9</v>
      </c>
      <c r="H1879" s="15">
        <f>+VLOOKUP(D1879&amp;F1879,'TD para paquetes'!$E$3:$I$441,5,FALSE)</f>
        <v>9</v>
      </c>
      <c r="I1879" s="15" t="s">
        <v>1025</v>
      </c>
      <c r="J1879" s="15">
        <v>8</v>
      </c>
      <c r="K1879" s="15">
        <v>4</v>
      </c>
      <c r="L1879" s="15">
        <v>201112022</v>
      </c>
      <c r="M1879" s="15" t="s">
        <v>3898</v>
      </c>
      <c r="N1879" s="15" t="s">
        <v>101</v>
      </c>
      <c r="O1879" s="18" t="s">
        <v>8501</v>
      </c>
      <c r="P1879" s="22" t="s">
        <v>73</v>
      </c>
      <c r="Q1879" s="15" t="s">
        <v>101</v>
      </c>
      <c r="R1879" s="18" t="s">
        <v>103</v>
      </c>
      <c r="S1879" s="22" t="s">
        <v>73</v>
      </c>
      <c r="T1879" s="18"/>
      <c r="U1879" s="18"/>
      <c r="V1879" s="15" t="s">
        <v>6065</v>
      </c>
      <c r="W1879" s="18" t="s">
        <v>117</v>
      </c>
      <c r="X1879" s="18"/>
      <c r="Y1879" s="15" t="s">
        <v>73</v>
      </c>
      <c r="Z1879" s="18"/>
      <c r="AA1879" s="18"/>
      <c r="AB1879" s="18"/>
      <c r="AC1879" s="67" t="e">
        <f>+VLOOKUP("*"&amp;L1879&amp;"*",'[2]REGISTROS SANITARIOS'!$D$2978:$E$2978,2,FALSE)</f>
        <v>#N/A</v>
      </c>
      <c r="AD1879" s="22" t="s">
        <v>44</v>
      </c>
      <c r="AE1879" s="16"/>
      <c r="AF1879" s="34" t="s">
        <v>3840</v>
      </c>
      <c r="AG1879" s="24"/>
      <c r="AH1879" s="18"/>
      <c r="AI1879" s="18"/>
      <c r="AJ1879" s="17">
        <v>27.5</v>
      </c>
      <c r="AK1879" s="25">
        <v>28</v>
      </c>
      <c r="AL1879" s="25">
        <v>2900</v>
      </c>
      <c r="AM1879" s="35">
        <v>0</v>
      </c>
      <c r="AN1879" s="19">
        <v>81200</v>
      </c>
      <c r="AO1879" s="18"/>
      <c r="AP1879" s="15"/>
      <c r="AQ1879" s="43" t="str">
        <f t="shared" si="294"/>
        <v>MAYOR</v>
      </c>
      <c r="AR1879" s="44">
        <f t="shared" si="295"/>
        <v>79750</v>
      </c>
      <c r="AS1879" s="44">
        <f t="shared" si="296"/>
        <v>79750</v>
      </c>
      <c r="AT1879" s="44">
        <f t="shared" si="297"/>
        <v>81200</v>
      </c>
      <c r="AU1879" s="44">
        <f t="shared" si="298"/>
        <v>81200</v>
      </c>
      <c r="AV1879" s="45" t="b">
        <f t="shared" si="299"/>
        <v>1</v>
      </c>
      <c r="AW1879" s="45" t="b">
        <f t="shared" si="300"/>
        <v>0</v>
      </c>
      <c r="AX1879" s="45"/>
    </row>
    <row r="1880" spans="1:50" s="36" customFormat="1" ht="27.75" customHeight="1" x14ac:dyDescent="0.15">
      <c r="A1880" s="36" t="str">
        <f t="shared" si="293"/>
        <v>LABORATORIOS OSSALUD SAS201112510</v>
      </c>
      <c r="B1880" s="36" t="b">
        <f>+A1880='[1]Anexo 9'!A1880</f>
        <v>1</v>
      </c>
      <c r="C1880" s="18">
        <v>811045767</v>
      </c>
      <c r="D1880" s="18" t="s">
        <v>8315</v>
      </c>
      <c r="E1880" s="15" t="s">
        <v>98</v>
      </c>
      <c r="F1880" s="15" t="s">
        <v>666</v>
      </c>
      <c r="G1880" s="15">
        <f>+VLOOKUP(F1880,[3]Sheet1!$E$3:$G$74,3,FALSE)</f>
        <v>7</v>
      </c>
      <c r="H1880" s="15">
        <f>+VLOOKUP(D1880&amp;F1880,'TD para paquetes'!$E$3:$I$441,5,FALSE)</f>
        <v>7</v>
      </c>
      <c r="I1880" s="15" t="s">
        <v>1025</v>
      </c>
      <c r="J1880" s="15">
        <v>8</v>
      </c>
      <c r="K1880" s="15">
        <v>8</v>
      </c>
      <c r="L1880" s="15">
        <v>201112510</v>
      </c>
      <c r="M1880" s="15" t="s">
        <v>667</v>
      </c>
      <c r="N1880" s="15" t="s">
        <v>101</v>
      </c>
      <c r="O1880" s="18" t="s">
        <v>667</v>
      </c>
      <c r="P1880" s="22" t="s">
        <v>73</v>
      </c>
      <c r="Q1880" s="15" t="s">
        <v>101</v>
      </c>
      <c r="R1880" s="18" t="s">
        <v>103</v>
      </c>
      <c r="S1880" s="22" t="s">
        <v>73</v>
      </c>
      <c r="T1880" s="18"/>
      <c r="U1880" s="18"/>
      <c r="V1880" s="15" t="s">
        <v>6066</v>
      </c>
      <c r="W1880" s="18" t="s">
        <v>136</v>
      </c>
      <c r="X1880" s="18"/>
      <c r="Y1880" s="15" t="s">
        <v>73</v>
      </c>
      <c r="Z1880" s="18"/>
      <c r="AA1880" s="18"/>
      <c r="AB1880" s="18"/>
      <c r="AC1880" s="67" t="e">
        <f>+VLOOKUP("*"&amp;L1880&amp;"*",'[2]REGISTROS SANITARIOS'!$D$2978:$E$2978,2,FALSE)</f>
        <v>#N/A</v>
      </c>
      <c r="AD1880" s="22" t="s">
        <v>44</v>
      </c>
      <c r="AE1880" s="16"/>
      <c r="AF1880" s="34" t="s">
        <v>3840</v>
      </c>
      <c r="AG1880" s="24"/>
      <c r="AH1880" s="18"/>
      <c r="AI1880" s="18"/>
      <c r="AJ1880" s="17">
        <v>38.5</v>
      </c>
      <c r="AK1880" s="25">
        <v>39</v>
      </c>
      <c r="AL1880" s="25">
        <v>1100</v>
      </c>
      <c r="AM1880" s="35">
        <v>0</v>
      </c>
      <c r="AN1880" s="19">
        <v>42900</v>
      </c>
      <c r="AO1880" s="18"/>
      <c r="AP1880" s="15"/>
      <c r="AQ1880" s="43" t="str">
        <f t="shared" si="294"/>
        <v>MAYOR</v>
      </c>
      <c r="AR1880" s="44">
        <f t="shared" si="295"/>
        <v>42350</v>
      </c>
      <c r="AS1880" s="44">
        <f t="shared" si="296"/>
        <v>42350</v>
      </c>
      <c r="AT1880" s="44">
        <f t="shared" si="297"/>
        <v>42900</v>
      </c>
      <c r="AU1880" s="44">
        <f t="shared" si="298"/>
        <v>42900</v>
      </c>
      <c r="AV1880" s="45" t="b">
        <f t="shared" si="299"/>
        <v>1</v>
      </c>
      <c r="AW1880" s="45" t="b">
        <f t="shared" si="300"/>
        <v>0</v>
      </c>
      <c r="AX1880" s="45"/>
    </row>
    <row r="1881" spans="1:50" s="36" customFormat="1" ht="27.75" customHeight="1" x14ac:dyDescent="0.15">
      <c r="A1881" s="36" t="str">
        <f t="shared" si="293"/>
        <v>LABORATORIOS OSSALUD SAS201112610</v>
      </c>
      <c r="B1881" s="36" t="b">
        <f>+A1881='[1]Anexo 9'!A1881</f>
        <v>1</v>
      </c>
      <c r="C1881" s="18">
        <v>811045767</v>
      </c>
      <c r="D1881" s="18" t="s">
        <v>8315</v>
      </c>
      <c r="E1881" s="15" t="s">
        <v>98</v>
      </c>
      <c r="F1881" s="15" t="s">
        <v>666</v>
      </c>
      <c r="G1881" s="15">
        <f>+VLOOKUP(F1881,[3]Sheet1!$E$3:$G$74,3,FALSE)</f>
        <v>7</v>
      </c>
      <c r="H1881" s="15">
        <f>+VLOOKUP(D1881&amp;F1881,'TD para paquetes'!$E$3:$I$441,5,FALSE)</f>
        <v>7</v>
      </c>
      <c r="I1881" s="15" t="s">
        <v>1025</v>
      </c>
      <c r="J1881" s="15">
        <v>8</v>
      </c>
      <c r="K1881" s="15">
        <v>8</v>
      </c>
      <c r="L1881" s="15">
        <v>201112610</v>
      </c>
      <c r="M1881" s="15" t="s">
        <v>671</v>
      </c>
      <c r="N1881" s="15" t="s">
        <v>101</v>
      </c>
      <c r="O1881" s="18" t="s">
        <v>671</v>
      </c>
      <c r="P1881" s="22" t="s">
        <v>73</v>
      </c>
      <c r="Q1881" s="15" t="s">
        <v>101</v>
      </c>
      <c r="R1881" s="18" t="s">
        <v>103</v>
      </c>
      <c r="S1881" s="22" t="s">
        <v>73</v>
      </c>
      <c r="T1881" s="18"/>
      <c r="U1881" s="18"/>
      <c r="V1881" s="15" t="s">
        <v>6066</v>
      </c>
      <c r="W1881" s="18" t="s">
        <v>136</v>
      </c>
      <c r="X1881" s="18"/>
      <c r="Y1881" s="15" t="s">
        <v>73</v>
      </c>
      <c r="Z1881" s="18"/>
      <c r="AA1881" s="18"/>
      <c r="AB1881" s="18"/>
      <c r="AC1881" s="67" t="e">
        <f>+VLOOKUP("*"&amp;L1881&amp;"*",'[2]REGISTROS SANITARIOS'!$D$2978:$E$2978,2,FALSE)</f>
        <v>#N/A</v>
      </c>
      <c r="AD1881" s="22" t="s">
        <v>44</v>
      </c>
      <c r="AE1881" s="16"/>
      <c r="AF1881" s="34" t="s">
        <v>3840</v>
      </c>
      <c r="AG1881" s="24"/>
      <c r="AH1881" s="18"/>
      <c r="AI1881" s="18"/>
      <c r="AJ1881" s="17">
        <v>55</v>
      </c>
      <c r="AK1881" s="25">
        <v>55</v>
      </c>
      <c r="AL1881" s="25">
        <v>1100</v>
      </c>
      <c r="AM1881" s="35">
        <v>0</v>
      </c>
      <c r="AN1881" s="19">
        <v>60500</v>
      </c>
      <c r="AO1881" s="18"/>
      <c r="AP1881" s="15"/>
      <c r="AQ1881" s="43" t="str">
        <f t="shared" si="294"/>
        <v>SI</v>
      </c>
      <c r="AR1881" s="44">
        <f t="shared" si="295"/>
        <v>60500</v>
      </c>
      <c r="AS1881" s="44">
        <f t="shared" si="296"/>
        <v>60500</v>
      </c>
      <c r="AT1881" s="44">
        <f t="shared" si="297"/>
        <v>60500</v>
      </c>
      <c r="AU1881" s="44">
        <f t="shared" si="298"/>
        <v>60500</v>
      </c>
      <c r="AV1881" s="45" t="b">
        <f t="shared" si="299"/>
        <v>1</v>
      </c>
      <c r="AW1881" s="45" t="b">
        <f t="shared" si="300"/>
        <v>1</v>
      </c>
      <c r="AX1881" s="45"/>
    </row>
    <row r="1882" spans="1:50" s="36" customFormat="1" ht="27.75" customHeight="1" x14ac:dyDescent="0.15">
      <c r="A1882" s="36" t="str">
        <f t="shared" si="293"/>
        <v>LABORATORIOS OSSALUD SAS201112710</v>
      </c>
      <c r="B1882" s="36" t="b">
        <f>+A1882='[1]Anexo 9'!A1882</f>
        <v>1</v>
      </c>
      <c r="C1882" s="18">
        <v>811045767</v>
      </c>
      <c r="D1882" s="18" t="s">
        <v>8315</v>
      </c>
      <c r="E1882" s="15" t="s">
        <v>98</v>
      </c>
      <c r="F1882" s="15" t="s">
        <v>666</v>
      </c>
      <c r="G1882" s="15">
        <f>+VLOOKUP(F1882,[3]Sheet1!$E$3:$G$74,3,FALSE)</f>
        <v>7</v>
      </c>
      <c r="H1882" s="15">
        <f>+VLOOKUP(D1882&amp;F1882,'TD para paquetes'!$E$3:$I$441,5,FALSE)</f>
        <v>7</v>
      </c>
      <c r="I1882" s="15" t="s">
        <v>1025</v>
      </c>
      <c r="J1882" s="15">
        <v>8</v>
      </c>
      <c r="K1882" s="15">
        <v>8</v>
      </c>
      <c r="L1882" s="15">
        <v>201112710</v>
      </c>
      <c r="M1882" s="15" t="s">
        <v>673</v>
      </c>
      <c r="N1882" s="15" t="s">
        <v>101</v>
      </c>
      <c r="O1882" s="18" t="s">
        <v>673</v>
      </c>
      <c r="P1882" s="22" t="s">
        <v>73</v>
      </c>
      <c r="Q1882" s="15" t="s">
        <v>101</v>
      </c>
      <c r="R1882" s="18" t="s">
        <v>103</v>
      </c>
      <c r="S1882" s="22" t="s">
        <v>73</v>
      </c>
      <c r="T1882" s="18"/>
      <c r="U1882" s="18"/>
      <c r="V1882" s="15" t="s">
        <v>6066</v>
      </c>
      <c r="W1882" s="18" t="s">
        <v>136</v>
      </c>
      <c r="X1882" s="18"/>
      <c r="Y1882" s="15" t="s">
        <v>73</v>
      </c>
      <c r="Z1882" s="18"/>
      <c r="AA1882" s="18"/>
      <c r="AB1882" s="18"/>
      <c r="AC1882" s="67" t="e">
        <f>+VLOOKUP("*"&amp;L1882&amp;"*",'[2]REGISTROS SANITARIOS'!$D$2978:$E$2978,2,FALSE)</f>
        <v>#N/A</v>
      </c>
      <c r="AD1882" s="22" t="s">
        <v>44</v>
      </c>
      <c r="AE1882" s="16"/>
      <c r="AF1882" s="34" t="s">
        <v>3840</v>
      </c>
      <c r="AG1882" s="24"/>
      <c r="AH1882" s="18"/>
      <c r="AI1882" s="18"/>
      <c r="AJ1882" s="17">
        <v>33</v>
      </c>
      <c r="AK1882" s="25">
        <v>33</v>
      </c>
      <c r="AL1882" s="25">
        <v>1100</v>
      </c>
      <c r="AM1882" s="35">
        <v>0</v>
      </c>
      <c r="AN1882" s="19">
        <v>36300</v>
      </c>
      <c r="AO1882" s="18"/>
      <c r="AP1882" s="15"/>
      <c r="AQ1882" s="43" t="str">
        <f t="shared" si="294"/>
        <v>SI</v>
      </c>
      <c r="AR1882" s="44">
        <f t="shared" si="295"/>
        <v>36300</v>
      </c>
      <c r="AS1882" s="44">
        <f t="shared" si="296"/>
        <v>36300</v>
      </c>
      <c r="AT1882" s="44">
        <f t="shared" si="297"/>
        <v>36300</v>
      </c>
      <c r="AU1882" s="44">
        <f t="shared" si="298"/>
        <v>36300</v>
      </c>
      <c r="AV1882" s="45" t="b">
        <f t="shared" si="299"/>
        <v>1</v>
      </c>
      <c r="AW1882" s="45" t="b">
        <f t="shared" si="300"/>
        <v>1</v>
      </c>
      <c r="AX1882" s="45"/>
    </row>
    <row r="1883" spans="1:50" s="36" customFormat="1" ht="27.75" customHeight="1" x14ac:dyDescent="0.15">
      <c r="A1883" s="36" t="str">
        <f t="shared" si="293"/>
        <v>LABORATORIOS OSSALUD SAS201112810</v>
      </c>
      <c r="B1883" s="36" t="b">
        <f>+A1883='[1]Anexo 9'!A1883</f>
        <v>1</v>
      </c>
      <c r="C1883" s="18">
        <v>811045767</v>
      </c>
      <c r="D1883" s="18" t="s">
        <v>8315</v>
      </c>
      <c r="E1883" s="15" t="s">
        <v>98</v>
      </c>
      <c r="F1883" s="15" t="s">
        <v>666</v>
      </c>
      <c r="G1883" s="15">
        <f>+VLOOKUP(F1883,[3]Sheet1!$E$3:$G$74,3,FALSE)</f>
        <v>7</v>
      </c>
      <c r="H1883" s="15">
        <f>+VLOOKUP(D1883&amp;F1883,'TD para paquetes'!$E$3:$I$441,5,FALSE)</f>
        <v>7</v>
      </c>
      <c r="I1883" s="15" t="s">
        <v>1025</v>
      </c>
      <c r="J1883" s="15">
        <v>8</v>
      </c>
      <c r="K1883" s="15">
        <v>8</v>
      </c>
      <c r="L1883" s="15">
        <v>201112810</v>
      </c>
      <c r="M1883" s="15" t="s">
        <v>675</v>
      </c>
      <c r="N1883" s="15" t="s">
        <v>101</v>
      </c>
      <c r="O1883" s="18" t="s">
        <v>675</v>
      </c>
      <c r="P1883" s="22" t="s">
        <v>73</v>
      </c>
      <c r="Q1883" s="15" t="s">
        <v>101</v>
      </c>
      <c r="R1883" s="18" t="s">
        <v>103</v>
      </c>
      <c r="S1883" s="22" t="s">
        <v>73</v>
      </c>
      <c r="T1883" s="18"/>
      <c r="U1883" s="18"/>
      <c r="V1883" s="15" t="s">
        <v>6066</v>
      </c>
      <c r="W1883" s="18" t="s">
        <v>136</v>
      </c>
      <c r="X1883" s="18"/>
      <c r="Y1883" s="15" t="s">
        <v>73</v>
      </c>
      <c r="Z1883" s="18"/>
      <c r="AA1883" s="18"/>
      <c r="AB1883" s="18"/>
      <c r="AC1883" s="67" t="e">
        <f>+VLOOKUP("*"&amp;L1883&amp;"*",'[2]REGISTROS SANITARIOS'!$D$2978:$E$2978,2,FALSE)</f>
        <v>#N/A</v>
      </c>
      <c r="AD1883" s="22" t="s">
        <v>44</v>
      </c>
      <c r="AE1883" s="16"/>
      <c r="AF1883" s="34" t="s">
        <v>3840</v>
      </c>
      <c r="AG1883" s="24"/>
      <c r="AH1883" s="18"/>
      <c r="AI1883" s="18"/>
      <c r="AJ1883" s="17">
        <v>11</v>
      </c>
      <c r="AK1883" s="25">
        <v>11</v>
      </c>
      <c r="AL1883" s="25">
        <v>1100</v>
      </c>
      <c r="AM1883" s="35">
        <v>0</v>
      </c>
      <c r="AN1883" s="19">
        <v>12100</v>
      </c>
      <c r="AO1883" s="18"/>
      <c r="AP1883" s="15"/>
      <c r="AQ1883" s="43" t="str">
        <f t="shared" si="294"/>
        <v>SI</v>
      </c>
      <c r="AR1883" s="44">
        <f t="shared" si="295"/>
        <v>12100</v>
      </c>
      <c r="AS1883" s="44">
        <f t="shared" si="296"/>
        <v>12100</v>
      </c>
      <c r="AT1883" s="44">
        <f t="shared" si="297"/>
        <v>12100</v>
      </c>
      <c r="AU1883" s="44">
        <f t="shared" si="298"/>
        <v>12100</v>
      </c>
      <c r="AV1883" s="45" t="b">
        <f t="shared" si="299"/>
        <v>1</v>
      </c>
      <c r="AW1883" s="45" t="b">
        <f t="shared" si="300"/>
        <v>1</v>
      </c>
      <c r="AX1883" s="45"/>
    </row>
    <row r="1884" spans="1:50" s="36" customFormat="1" ht="27.75" customHeight="1" x14ac:dyDescent="0.15">
      <c r="A1884" s="36" t="str">
        <f t="shared" si="293"/>
        <v>LABORATORIOS OSSALUD SAS201112910</v>
      </c>
      <c r="B1884" s="36" t="b">
        <f>+A1884='[1]Anexo 9'!A1884</f>
        <v>1</v>
      </c>
      <c r="C1884" s="18">
        <v>811045767</v>
      </c>
      <c r="D1884" s="18" t="s">
        <v>8315</v>
      </c>
      <c r="E1884" s="15" t="s">
        <v>98</v>
      </c>
      <c r="F1884" s="15" t="s">
        <v>666</v>
      </c>
      <c r="G1884" s="15">
        <f>+VLOOKUP(F1884,[3]Sheet1!$E$3:$G$74,3,FALSE)</f>
        <v>7</v>
      </c>
      <c r="H1884" s="15">
        <f>+VLOOKUP(D1884&amp;F1884,'TD para paquetes'!$E$3:$I$441,5,FALSE)</f>
        <v>7</v>
      </c>
      <c r="I1884" s="15" t="s">
        <v>1025</v>
      </c>
      <c r="J1884" s="15">
        <v>8</v>
      </c>
      <c r="K1884" s="15">
        <v>8</v>
      </c>
      <c r="L1884" s="15">
        <v>201112910</v>
      </c>
      <c r="M1884" s="15" t="s">
        <v>677</v>
      </c>
      <c r="N1884" s="15" t="s">
        <v>101</v>
      </c>
      <c r="O1884" s="18" t="s">
        <v>677</v>
      </c>
      <c r="P1884" s="22" t="s">
        <v>73</v>
      </c>
      <c r="Q1884" s="15" t="s">
        <v>101</v>
      </c>
      <c r="R1884" s="18" t="s">
        <v>103</v>
      </c>
      <c r="S1884" s="22" t="s">
        <v>73</v>
      </c>
      <c r="T1884" s="18"/>
      <c r="U1884" s="18"/>
      <c r="V1884" s="15" t="s">
        <v>6066</v>
      </c>
      <c r="W1884" s="18" t="s">
        <v>136</v>
      </c>
      <c r="X1884" s="18"/>
      <c r="Y1884" s="15" t="s">
        <v>73</v>
      </c>
      <c r="Z1884" s="18"/>
      <c r="AA1884" s="18"/>
      <c r="AB1884" s="18"/>
      <c r="AC1884" s="67" t="e">
        <f>+VLOOKUP("*"&amp;L1884&amp;"*",'[2]REGISTROS SANITARIOS'!$D$2978:$E$2978,2,FALSE)</f>
        <v>#N/A</v>
      </c>
      <c r="AD1884" s="22" t="s">
        <v>44</v>
      </c>
      <c r="AE1884" s="16"/>
      <c r="AF1884" s="34" t="s">
        <v>3840</v>
      </c>
      <c r="AG1884" s="24"/>
      <c r="AH1884" s="18"/>
      <c r="AI1884" s="18"/>
      <c r="AJ1884" s="17">
        <v>60.5</v>
      </c>
      <c r="AK1884" s="25">
        <v>61</v>
      </c>
      <c r="AL1884" s="25">
        <v>1100</v>
      </c>
      <c r="AM1884" s="35">
        <v>0</v>
      </c>
      <c r="AN1884" s="19">
        <v>67100</v>
      </c>
      <c r="AO1884" s="18"/>
      <c r="AP1884" s="15"/>
      <c r="AQ1884" s="43" t="str">
        <f t="shared" si="294"/>
        <v>MAYOR</v>
      </c>
      <c r="AR1884" s="44">
        <f t="shared" si="295"/>
        <v>66550</v>
      </c>
      <c r="AS1884" s="44">
        <f t="shared" si="296"/>
        <v>66550</v>
      </c>
      <c r="AT1884" s="44">
        <f t="shared" si="297"/>
        <v>67100</v>
      </c>
      <c r="AU1884" s="44">
        <f t="shared" si="298"/>
        <v>67100</v>
      </c>
      <c r="AV1884" s="45" t="b">
        <f t="shared" si="299"/>
        <v>1</v>
      </c>
      <c r="AW1884" s="45" t="b">
        <f t="shared" si="300"/>
        <v>0</v>
      </c>
      <c r="AX1884" s="45"/>
    </row>
    <row r="1885" spans="1:50" s="36" customFormat="1" ht="27.75" customHeight="1" x14ac:dyDescent="0.15">
      <c r="A1885" s="36" t="str">
        <f t="shared" si="293"/>
        <v>LABORATORIOS OSSALUD SAS201113010</v>
      </c>
      <c r="B1885" s="36" t="b">
        <f>+A1885='[1]Anexo 9'!A1885</f>
        <v>1</v>
      </c>
      <c r="C1885" s="18">
        <v>811045767</v>
      </c>
      <c r="D1885" s="18" t="s">
        <v>8315</v>
      </c>
      <c r="E1885" s="15" t="s">
        <v>98</v>
      </c>
      <c r="F1885" s="15" t="s">
        <v>666</v>
      </c>
      <c r="G1885" s="15">
        <f>+VLOOKUP(F1885,[3]Sheet1!$E$3:$G$74,3,FALSE)</f>
        <v>7</v>
      </c>
      <c r="H1885" s="15">
        <f>+VLOOKUP(D1885&amp;F1885,'TD para paquetes'!$E$3:$I$441,5,FALSE)</f>
        <v>7</v>
      </c>
      <c r="I1885" s="15" t="s">
        <v>1025</v>
      </c>
      <c r="J1885" s="15">
        <v>8</v>
      </c>
      <c r="K1885" s="15">
        <v>8</v>
      </c>
      <c r="L1885" s="15">
        <v>201113010</v>
      </c>
      <c r="M1885" s="15" t="s">
        <v>679</v>
      </c>
      <c r="N1885" s="15" t="s">
        <v>101</v>
      </c>
      <c r="O1885" s="18" t="s">
        <v>679</v>
      </c>
      <c r="P1885" s="22" t="s">
        <v>73</v>
      </c>
      <c r="Q1885" s="15" t="s">
        <v>101</v>
      </c>
      <c r="R1885" s="18" t="s">
        <v>103</v>
      </c>
      <c r="S1885" s="22" t="s">
        <v>73</v>
      </c>
      <c r="T1885" s="18"/>
      <c r="U1885" s="18"/>
      <c r="V1885" s="15" t="s">
        <v>6066</v>
      </c>
      <c r="W1885" s="18" t="s">
        <v>136</v>
      </c>
      <c r="X1885" s="18"/>
      <c r="Y1885" s="15" t="s">
        <v>73</v>
      </c>
      <c r="Z1885" s="18"/>
      <c r="AA1885" s="18"/>
      <c r="AB1885" s="18"/>
      <c r="AC1885" s="67" t="e">
        <f>+VLOOKUP("*"&amp;L1885&amp;"*",'[2]REGISTROS SANITARIOS'!$D$2978:$E$2978,2,FALSE)</f>
        <v>#N/A</v>
      </c>
      <c r="AD1885" s="22" t="s">
        <v>44</v>
      </c>
      <c r="AE1885" s="16"/>
      <c r="AF1885" s="34" t="s">
        <v>3840</v>
      </c>
      <c r="AG1885" s="24"/>
      <c r="AH1885" s="18"/>
      <c r="AI1885" s="18"/>
      <c r="AJ1885" s="17">
        <v>192.5</v>
      </c>
      <c r="AK1885" s="25">
        <v>193</v>
      </c>
      <c r="AL1885" s="25">
        <v>1100</v>
      </c>
      <c r="AM1885" s="35">
        <v>0</v>
      </c>
      <c r="AN1885" s="19">
        <v>212300</v>
      </c>
      <c r="AO1885" s="18"/>
      <c r="AP1885" s="15"/>
      <c r="AQ1885" s="43" t="str">
        <f t="shared" si="294"/>
        <v>MAYOR</v>
      </c>
      <c r="AR1885" s="44">
        <f t="shared" si="295"/>
        <v>211750</v>
      </c>
      <c r="AS1885" s="44">
        <f t="shared" si="296"/>
        <v>211750</v>
      </c>
      <c r="AT1885" s="44">
        <f t="shared" si="297"/>
        <v>212300</v>
      </c>
      <c r="AU1885" s="44">
        <f t="shared" si="298"/>
        <v>212300</v>
      </c>
      <c r="AV1885" s="45" t="b">
        <f t="shared" si="299"/>
        <v>1</v>
      </c>
      <c r="AW1885" s="45" t="b">
        <f t="shared" si="300"/>
        <v>0</v>
      </c>
      <c r="AX1885" s="45"/>
    </row>
    <row r="1886" spans="1:50" s="36" customFormat="1" ht="27.75" customHeight="1" x14ac:dyDescent="0.15">
      <c r="A1886" s="36" t="str">
        <f t="shared" si="293"/>
        <v>LABORATORIOS OSSALUD SAS201113110</v>
      </c>
      <c r="B1886" s="36" t="b">
        <f>+A1886='[1]Anexo 9'!A1886</f>
        <v>1</v>
      </c>
      <c r="C1886" s="18">
        <v>811045767</v>
      </c>
      <c r="D1886" s="18" t="s">
        <v>8315</v>
      </c>
      <c r="E1886" s="15" t="s">
        <v>98</v>
      </c>
      <c r="F1886" s="15" t="s">
        <v>666</v>
      </c>
      <c r="G1886" s="15">
        <f>+VLOOKUP(F1886,[3]Sheet1!$E$3:$G$74,3,FALSE)</f>
        <v>7</v>
      </c>
      <c r="H1886" s="15">
        <f>+VLOOKUP(D1886&amp;F1886,'TD para paquetes'!$E$3:$I$441,5,FALSE)</f>
        <v>7</v>
      </c>
      <c r="I1886" s="15" t="s">
        <v>1025</v>
      </c>
      <c r="J1886" s="15">
        <v>8</v>
      </c>
      <c r="K1886" s="15">
        <v>8</v>
      </c>
      <c r="L1886" s="15">
        <v>201113110</v>
      </c>
      <c r="M1886" s="15" t="s">
        <v>681</v>
      </c>
      <c r="N1886" s="15" t="s">
        <v>101</v>
      </c>
      <c r="O1886" s="18" t="s">
        <v>681</v>
      </c>
      <c r="P1886" s="22" t="s">
        <v>73</v>
      </c>
      <c r="Q1886" s="15" t="s">
        <v>101</v>
      </c>
      <c r="R1886" s="18" t="s">
        <v>103</v>
      </c>
      <c r="S1886" s="22" t="s">
        <v>73</v>
      </c>
      <c r="T1886" s="18"/>
      <c r="U1886" s="18"/>
      <c r="V1886" s="15" t="s">
        <v>6066</v>
      </c>
      <c r="W1886" s="18" t="s">
        <v>136</v>
      </c>
      <c r="X1886" s="18"/>
      <c r="Y1886" s="15" t="s">
        <v>73</v>
      </c>
      <c r="Z1886" s="18"/>
      <c r="AA1886" s="18"/>
      <c r="AB1886" s="18"/>
      <c r="AC1886" s="67" t="e">
        <f>+VLOOKUP("*"&amp;L1886&amp;"*",'[2]REGISTROS SANITARIOS'!$D$2978:$E$2978,2,FALSE)</f>
        <v>#N/A</v>
      </c>
      <c r="AD1886" s="22" t="s">
        <v>44</v>
      </c>
      <c r="AE1886" s="16"/>
      <c r="AF1886" s="34" t="s">
        <v>3840</v>
      </c>
      <c r="AG1886" s="24"/>
      <c r="AH1886" s="18"/>
      <c r="AI1886" s="18"/>
      <c r="AJ1886" s="17">
        <v>275</v>
      </c>
      <c r="AK1886" s="25">
        <v>275</v>
      </c>
      <c r="AL1886" s="25">
        <v>1100</v>
      </c>
      <c r="AM1886" s="35">
        <v>0</v>
      </c>
      <c r="AN1886" s="19">
        <v>302500</v>
      </c>
      <c r="AO1886" s="18"/>
      <c r="AP1886" s="15"/>
      <c r="AQ1886" s="43" t="str">
        <f t="shared" si="294"/>
        <v>SI</v>
      </c>
      <c r="AR1886" s="44">
        <f t="shared" si="295"/>
        <v>302500</v>
      </c>
      <c r="AS1886" s="44">
        <f t="shared" si="296"/>
        <v>302500</v>
      </c>
      <c r="AT1886" s="44">
        <f t="shared" si="297"/>
        <v>302500</v>
      </c>
      <c r="AU1886" s="44">
        <f t="shared" si="298"/>
        <v>302500</v>
      </c>
      <c r="AV1886" s="45" t="b">
        <f t="shared" si="299"/>
        <v>1</v>
      </c>
      <c r="AW1886" s="45" t="b">
        <f t="shared" si="300"/>
        <v>1</v>
      </c>
      <c r="AX1886" s="45"/>
    </row>
    <row r="1887" spans="1:50" s="36" customFormat="1" ht="27.75" customHeight="1" x14ac:dyDescent="0.15">
      <c r="A1887" s="36" t="str">
        <f t="shared" si="293"/>
        <v>LABORATORIOS OSSALUD SAS201113310</v>
      </c>
      <c r="B1887" s="36" t="b">
        <f>+A1887='[1]Anexo 9'!A1887</f>
        <v>1</v>
      </c>
      <c r="C1887" s="18">
        <v>811045767</v>
      </c>
      <c r="D1887" s="18" t="s">
        <v>8315</v>
      </c>
      <c r="E1887" s="15" t="s">
        <v>98</v>
      </c>
      <c r="F1887" s="15" t="s">
        <v>683</v>
      </c>
      <c r="G1887" s="15">
        <f>+VLOOKUP(F1887,[3]Sheet1!$E$3:$G$74,3,FALSE)</f>
        <v>7</v>
      </c>
      <c r="H1887" s="15">
        <f>+VLOOKUP(D1887&amp;F1887,'TD para paquetes'!$E$3:$I$441,5,FALSE)</f>
        <v>7</v>
      </c>
      <c r="I1887" s="15" t="s">
        <v>1025</v>
      </c>
      <c r="J1887" s="15">
        <v>10</v>
      </c>
      <c r="K1887" s="15">
        <v>10</v>
      </c>
      <c r="L1887" s="15">
        <v>201113310</v>
      </c>
      <c r="M1887" s="15" t="s">
        <v>684</v>
      </c>
      <c r="N1887" s="15" t="s">
        <v>101</v>
      </c>
      <c r="O1887" s="18" t="s">
        <v>684</v>
      </c>
      <c r="P1887" s="22" t="s">
        <v>73</v>
      </c>
      <c r="Q1887" s="15" t="s">
        <v>101</v>
      </c>
      <c r="R1887" s="18" t="s">
        <v>103</v>
      </c>
      <c r="S1887" s="22" t="s">
        <v>73</v>
      </c>
      <c r="T1887" s="18"/>
      <c r="U1887" s="18"/>
      <c r="V1887" s="15" t="s">
        <v>686</v>
      </c>
      <c r="W1887" s="18" t="s">
        <v>117</v>
      </c>
      <c r="X1887" s="18"/>
      <c r="Y1887" s="15" t="s">
        <v>68</v>
      </c>
      <c r="Z1887" s="18"/>
      <c r="AA1887" s="18"/>
      <c r="AB1887" s="18"/>
      <c r="AC1887" s="67" t="e">
        <f>+VLOOKUP("*"&amp;L1887&amp;"*",'[2]REGISTROS SANITARIOS'!$D$2978:$E$2978,2,FALSE)</f>
        <v>#N/A</v>
      </c>
      <c r="AD1887" s="22" t="s">
        <v>44</v>
      </c>
      <c r="AE1887" s="16"/>
      <c r="AF1887" s="34" t="s">
        <v>3840</v>
      </c>
      <c r="AG1887" s="24"/>
      <c r="AH1887" s="18"/>
      <c r="AI1887" s="18"/>
      <c r="AJ1887" s="17">
        <v>605</v>
      </c>
      <c r="AK1887" s="25">
        <v>605</v>
      </c>
      <c r="AL1887" s="25">
        <v>650</v>
      </c>
      <c r="AM1887" s="35">
        <v>0</v>
      </c>
      <c r="AN1887" s="19">
        <v>393250</v>
      </c>
      <c r="AO1887" s="18"/>
      <c r="AP1887" s="15"/>
      <c r="AQ1887" s="43" t="str">
        <f t="shared" si="294"/>
        <v>SI</v>
      </c>
      <c r="AR1887" s="44">
        <f t="shared" si="295"/>
        <v>393250</v>
      </c>
      <c r="AS1887" s="44">
        <f t="shared" si="296"/>
        <v>393250</v>
      </c>
      <c r="AT1887" s="44">
        <f t="shared" si="297"/>
        <v>393250</v>
      </c>
      <c r="AU1887" s="44">
        <f t="shared" si="298"/>
        <v>393250</v>
      </c>
      <c r="AV1887" s="45" t="b">
        <f t="shared" si="299"/>
        <v>1</v>
      </c>
      <c r="AW1887" s="45" t="b">
        <f t="shared" si="300"/>
        <v>1</v>
      </c>
      <c r="AX1887" s="45"/>
    </row>
    <row r="1888" spans="1:50" s="36" customFormat="1" ht="27.75" customHeight="1" x14ac:dyDescent="0.15">
      <c r="A1888" s="36" t="str">
        <f t="shared" si="293"/>
        <v>LABORATORIOS OSSALUD SAS201113410</v>
      </c>
      <c r="B1888" s="36" t="b">
        <f>+A1888='[1]Anexo 9'!A1888</f>
        <v>1</v>
      </c>
      <c r="C1888" s="18">
        <v>811045767</v>
      </c>
      <c r="D1888" s="18" t="s">
        <v>8315</v>
      </c>
      <c r="E1888" s="15" t="s">
        <v>98</v>
      </c>
      <c r="F1888" s="15" t="s">
        <v>683</v>
      </c>
      <c r="G1888" s="15">
        <f>+VLOOKUP(F1888,[3]Sheet1!$E$3:$G$74,3,FALSE)</f>
        <v>7</v>
      </c>
      <c r="H1888" s="15">
        <f>+VLOOKUP(D1888&amp;F1888,'TD para paquetes'!$E$3:$I$441,5,FALSE)</f>
        <v>7</v>
      </c>
      <c r="I1888" s="15" t="s">
        <v>1025</v>
      </c>
      <c r="J1888" s="15">
        <v>10</v>
      </c>
      <c r="K1888" s="15">
        <v>10</v>
      </c>
      <c r="L1888" s="15">
        <v>201113410</v>
      </c>
      <c r="M1888" s="15" t="s">
        <v>688</v>
      </c>
      <c r="N1888" s="15" t="s">
        <v>101</v>
      </c>
      <c r="O1888" s="18" t="s">
        <v>688</v>
      </c>
      <c r="P1888" s="22" t="s">
        <v>73</v>
      </c>
      <c r="Q1888" s="15" t="s">
        <v>101</v>
      </c>
      <c r="R1888" s="18" t="s">
        <v>103</v>
      </c>
      <c r="S1888" s="22" t="s">
        <v>73</v>
      </c>
      <c r="T1888" s="18"/>
      <c r="U1888" s="18"/>
      <c r="V1888" s="15" t="s">
        <v>686</v>
      </c>
      <c r="W1888" s="18" t="s">
        <v>117</v>
      </c>
      <c r="X1888" s="18"/>
      <c r="Y1888" s="15" t="s">
        <v>68</v>
      </c>
      <c r="Z1888" s="18"/>
      <c r="AA1888" s="18"/>
      <c r="AB1888" s="18"/>
      <c r="AC1888" s="67" t="e">
        <f>+VLOOKUP("*"&amp;L1888&amp;"*",'[2]REGISTROS SANITARIOS'!$D$2978:$E$2978,2,FALSE)</f>
        <v>#N/A</v>
      </c>
      <c r="AD1888" s="22" t="s">
        <v>44</v>
      </c>
      <c r="AE1888" s="16"/>
      <c r="AF1888" s="34" t="s">
        <v>3840</v>
      </c>
      <c r="AG1888" s="24"/>
      <c r="AH1888" s="18"/>
      <c r="AI1888" s="18"/>
      <c r="AJ1888" s="17">
        <v>1650</v>
      </c>
      <c r="AK1888" s="25">
        <v>1650</v>
      </c>
      <c r="AL1888" s="25">
        <v>650</v>
      </c>
      <c r="AM1888" s="35">
        <v>0</v>
      </c>
      <c r="AN1888" s="19">
        <v>1072500</v>
      </c>
      <c r="AO1888" s="18"/>
      <c r="AP1888" s="15"/>
      <c r="AQ1888" s="43" t="str">
        <f t="shared" si="294"/>
        <v>SI</v>
      </c>
      <c r="AR1888" s="44">
        <f t="shared" si="295"/>
        <v>1072500</v>
      </c>
      <c r="AS1888" s="44">
        <f t="shared" si="296"/>
        <v>1072500</v>
      </c>
      <c r="AT1888" s="44">
        <f t="shared" si="297"/>
        <v>1072500</v>
      </c>
      <c r="AU1888" s="44">
        <f t="shared" si="298"/>
        <v>1072500</v>
      </c>
      <c r="AV1888" s="45" t="b">
        <f t="shared" si="299"/>
        <v>1</v>
      </c>
      <c r="AW1888" s="45" t="b">
        <f t="shared" si="300"/>
        <v>1</v>
      </c>
      <c r="AX1888" s="45"/>
    </row>
    <row r="1889" spans="1:51" s="36" customFormat="1" ht="27.75" customHeight="1" x14ac:dyDescent="0.15">
      <c r="A1889" s="36" t="str">
        <f t="shared" si="293"/>
        <v>LABORATORIOS OSSALUD SAS201113510</v>
      </c>
      <c r="B1889" s="36" t="b">
        <f>+A1889='[1]Anexo 9'!A1889</f>
        <v>1</v>
      </c>
      <c r="C1889" s="18">
        <v>811045767</v>
      </c>
      <c r="D1889" s="18" t="s">
        <v>8315</v>
      </c>
      <c r="E1889" s="15" t="s">
        <v>98</v>
      </c>
      <c r="F1889" s="15" t="s">
        <v>683</v>
      </c>
      <c r="G1889" s="15">
        <f>+VLOOKUP(F1889,[3]Sheet1!$E$3:$G$74,3,FALSE)</f>
        <v>7</v>
      </c>
      <c r="H1889" s="15">
        <f>+VLOOKUP(D1889&amp;F1889,'TD para paquetes'!$E$3:$I$441,5,FALSE)</f>
        <v>7</v>
      </c>
      <c r="I1889" s="15" t="s">
        <v>1025</v>
      </c>
      <c r="J1889" s="15">
        <v>10</v>
      </c>
      <c r="K1889" s="15">
        <v>10</v>
      </c>
      <c r="L1889" s="15">
        <v>201113510</v>
      </c>
      <c r="M1889" s="15" t="s">
        <v>690</v>
      </c>
      <c r="N1889" s="15" t="s">
        <v>101</v>
      </c>
      <c r="O1889" s="18" t="s">
        <v>690</v>
      </c>
      <c r="P1889" s="22" t="s">
        <v>73</v>
      </c>
      <c r="Q1889" s="15" t="s">
        <v>101</v>
      </c>
      <c r="R1889" s="18" t="s">
        <v>103</v>
      </c>
      <c r="S1889" s="22" t="s">
        <v>73</v>
      </c>
      <c r="T1889" s="18"/>
      <c r="U1889" s="18"/>
      <c r="V1889" s="15" t="s">
        <v>686</v>
      </c>
      <c r="W1889" s="18" t="s">
        <v>117</v>
      </c>
      <c r="X1889" s="18"/>
      <c r="Y1889" s="15" t="s">
        <v>68</v>
      </c>
      <c r="Z1889" s="18"/>
      <c r="AA1889" s="18"/>
      <c r="AB1889" s="18"/>
      <c r="AC1889" s="67" t="e">
        <f>+VLOOKUP("*"&amp;L1889&amp;"*",'[2]REGISTROS SANITARIOS'!$D$2978:$E$2978,2,FALSE)</f>
        <v>#N/A</v>
      </c>
      <c r="AD1889" s="22" t="s">
        <v>44</v>
      </c>
      <c r="AE1889" s="16"/>
      <c r="AF1889" s="34" t="s">
        <v>3840</v>
      </c>
      <c r="AG1889" s="24"/>
      <c r="AH1889" s="18"/>
      <c r="AI1889" s="18"/>
      <c r="AJ1889" s="17">
        <v>1171.5</v>
      </c>
      <c r="AK1889" s="25">
        <v>1172</v>
      </c>
      <c r="AL1889" s="25">
        <v>650</v>
      </c>
      <c r="AM1889" s="35">
        <v>0</v>
      </c>
      <c r="AN1889" s="19">
        <v>761800</v>
      </c>
      <c r="AO1889" s="18"/>
      <c r="AP1889" s="15"/>
      <c r="AQ1889" s="43" t="str">
        <f t="shared" si="294"/>
        <v>MAYOR</v>
      </c>
      <c r="AR1889" s="44">
        <f t="shared" si="295"/>
        <v>761475</v>
      </c>
      <c r="AS1889" s="44">
        <f t="shared" si="296"/>
        <v>761475</v>
      </c>
      <c r="AT1889" s="44">
        <f t="shared" si="297"/>
        <v>761800</v>
      </c>
      <c r="AU1889" s="44">
        <f t="shared" si="298"/>
        <v>761800</v>
      </c>
      <c r="AV1889" s="45" t="b">
        <f t="shared" si="299"/>
        <v>1</v>
      </c>
      <c r="AW1889" s="45" t="b">
        <f t="shared" si="300"/>
        <v>0</v>
      </c>
      <c r="AX1889" s="45"/>
    </row>
    <row r="1890" spans="1:51" s="36" customFormat="1" ht="27.75" customHeight="1" x14ac:dyDescent="0.15">
      <c r="A1890" s="36" t="str">
        <f t="shared" si="293"/>
        <v>LABORATORIOS OSSALUD SAS201113610</v>
      </c>
      <c r="B1890" s="36" t="b">
        <f>+A1890='[1]Anexo 9'!A1890</f>
        <v>1</v>
      </c>
      <c r="C1890" s="18">
        <v>811045767</v>
      </c>
      <c r="D1890" s="18" t="s">
        <v>8315</v>
      </c>
      <c r="E1890" s="15" t="s">
        <v>98</v>
      </c>
      <c r="F1890" s="15" t="s">
        <v>683</v>
      </c>
      <c r="G1890" s="15">
        <f>+VLOOKUP(F1890,[3]Sheet1!$E$3:$G$74,3,FALSE)</f>
        <v>7</v>
      </c>
      <c r="H1890" s="15">
        <f>+VLOOKUP(D1890&amp;F1890,'TD para paquetes'!$E$3:$I$441,5,FALSE)</f>
        <v>7</v>
      </c>
      <c r="I1890" s="15" t="s">
        <v>1025</v>
      </c>
      <c r="J1890" s="15">
        <v>10</v>
      </c>
      <c r="K1890" s="15">
        <v>10</v>
      </c>
      <c r="L1890" s="15">
        <v>201113610</v>
      </c>
      <c r="M1890" s="15" t="s">
        <v>692</v>
      </c>
      <c r="N1890" s="15" t="s">
        <v>101</v>
      </c>
      <c r="O1890" s="18" t="s">
        <v>692</v>
      </c>
      <c r="P1890" s="22" t="s">
        <v>73</v>
      </c>
      <c r="Q1890" s="15" t="s">
        <v>101</v>
      </c>
      <c r="R1890" s="18" t="s">
        <v>103</v>
      </c>
      <c r="S1890" s="22" t="s">
        <v>73</v>
      </c>
      <c r="T1890" s="18"/>
      <c r="U1890" s="18"/>
      <c r="V1890" s="15" t="s">
        <v>686</v>
      </c>
      <c r="W1890" s="18" t="s">
        <v>117</v>
      </c>
      <c r="X1890" s="18"/>
      <c r="Y1890" s="15" t="s">
        <v>68</v>
      </c>
      <c r="Z1890" s="18"/>
      <c r="AA1890" s="18"/>
      <c r="AB1890" s="18"/>
      <c r="AC1890" s="67" t="e">
        <f>+VLOOKUP("*"&amp;L1890&amp;"*",'[2]REGISTROS SANITARIOS'!$D$2978:$E$2978,2,FALSE)</f>
        <v>#N/A</v>
      </c>
      <c r="AD1890" s="22" t="s">
        <v>44</v>
      </c>
      <c r="AE1890" s="16"/>
      <c r="AF1890" s="34" t="s">
        <v>3840</v>
      </c>
      <c r="AG1890" s="24"/>
      <c r="AH1890" s="18"/>
      <c r="AI1890" s="18"/>
      <c r="AJ1890" s="17">
        <v>605</v>
      </c>
      <c r="AK1890" s="25">
        <v>605</v>
      </c>
      <c r="AL1890" s="25">
        <v>650</v>
      </c>
      <c r="AM1890" s="35">
        <v>0</v>
      </c>
      <c r="AN1890" s="19">
        <v>393250</v>
      </c>
      <c r="AO1890" s="18"/>
      <c r="AP1890" s="15"/>
      <c r="AQ1890" s="43" t="str">
        <f t="shared" si="294"/>
        <v>SI</v>
      </c>
      <c r="AR1890" s="44">
        <f t="shared" si="295"/>
        <v>393250</v>
      </c>
      <c r="AS1890" s="44">
        <f t="shared" si="296"/>
        <v>393250</v>
      </c>
      <c r="AT1890" s="44">
        <f t="shared" si="297"/>
        <v>393250</v>
      </c>
      <c r="AU1890" s="44">
        <f t="shared" si="298"/>
        <v>393250</v>
      </c>
      <c r="AV1890" s="45" t="b">
        <f t="shared" si="299"/>
        <v>1</v>
      </c>
      <c r="AW1890" s="45" t="b">
        <f t="shared" si="300"/>
        <v>1</v>
      </c>
      <c r="AX1890" s="45"/>
    </row>
    <row r="1891" spans="1:51" s="36" customFormat="1" ht="27.75" customHeight="1" x14ac:dyDescent="0.15">
      <c r="A1891" s="36" t="str">
        <f t="shared" si="293"/>
        <v>LABORATORIOS OSSALUD SAS201113710</v>
      </c>
      <c r="B1891" s="36" t="b">
        <f>+A1891='[1]Anexo 9'!A1891</f>
        <v>1</v>
      </c>
      <c r="C1891" s="18">
        <v>811045767</v>
      </c>
      <c r="D1891" s="18" t="s">
        <v>8315</v>
      </c>
      <c r="E1891" s="15" t="s">
        <v>98</v>
      </c>
      <c r="F1891" s="15" t="s">
        <v>683</v>
      </c>
      <c r="G1891" s="15">
        <f>+VLOOKUP(F1891,[3]Sheet1!$E$3:$G$74,3,FALSE)</f>
        <v>7</v>
      </c>
      <c r="H1891" s="15">
        <f>+VLOOKUP(D1891&amp;F1891,'TD para paquetes'!$E$3:$I$441,5,FALSE)</f>
        <v>7</v>
      </c>
      <c r="I1891" s="15" t="s">
        <v>1025</v>
      </c>
      <c r="J1891" s="15">
        <v>10</v>
      </c>
      <c r="K1891" s="15">
        <v>10</v>
      </c>
      <c r="L1891" s="15">
        <v>201113710</v>
      </c>
      <c r="M1891" s="15" t="s">
        <v>694</v>
      </c>
      <c r="N1891" s="15" t="s">
        <v>101</v>
      </c>
      <c r="O1891" s="18" t="s">
        <v>694</v>
      </c>
      <c r="P1891" s="22" t="s">
        <v>73</v>
      </c>
      <c r="Q1891" s="15" t="s">
        <v>101</v>
      </c>
      <c r="R1891" s="18" t="s">
        <v>103</v>
      </c>
      <c r="S1891" s="22" t="s">
        <v>73</v>
      </c>
      <c r="T1891" s="18"/>
      <c r="U1891" s="18"/>
      <c r="V1891" s="15" t="s">
        <v>686</v>
      </c>
      <c r="W1891" s="18" t="s">
        <v>117</v>
      </c>
      <c r="X1891" s="18"/>
      <c r="Y1891" s="15" t="s">
        <v>68</v>
      </c>
      <c r="Z1891" s="18"/>
      <c r="AA1891" s="18"/>
      <c r="AB1891" s="18"/>
      <c r="AC1891" s="67" t="e">
        <f>+VLOOKUP("*"&amp;L1891&amp;"*",'[2]REGISTROS SANITARIOS'!$D$2978:$E$2978,2,FALSE)</f>
        <v>#N/A</v>
      </c>
      <c r="AD1891" s="22" t="s">
        <v>44</v>
      </c>
      <c r="AE1891" s="16"/>
      <c r="AF1891" s="34" t="s">
        <v>3840</v>
      </c>
      <c r="AG1891" s="24"/>
      <c r="AH1891" s="18"/>
      <c r="AI1891" s="18"/>
      <c r="AJ1891" s="17">
        <v>550</v>
      </c>
      <c r="AK1891" s="25">
        <v>550</v>
      </c>
      <c r="AL1891" s="25">
        <v>650</v>
      </c>
      <c r="AM1891" s="35">
        <v>0</v>
      </c>
      <c r="AN1891" s="19">
        <v>357500</v>
      </c>
      <c r="AO1891" s="18"/>
      <c r="AP1891" s="15"/>
      <c r="AQ1891" s="43" t="str">
        <f t="shared" si="294"/>
        <v>SI</v>
      </c>
      <c r="AR1891" s="44">
        <f t="shared" si="295"/>
        <v>357500</v>
      </c>
      <c r="AS1891" s="44">
        <f t="shared" si="296"/>
        <v>357500</v>
      </c>
      <c r="AT1891" s="44">
        <f t="shared" si="297"/>
        <v>357500</v>
      </c>
      <c r="AU1891" s="44">
        <f t="shared" si="298"/>
        <v>357500</v>
      </c>
      <c r="AV1891" s="45" t="b">
        <f t="shared" si="299"/>
        <v>1</v>
      </c>
      <c r="AW1891" s="45" t="b">
        <f t="shared" si="300"/>
        <v>1</v>
      </c>
      <c r="AX1891" s="45"/>
    </row>
    <row r="1892" spans="1:51" s="36" customFormat="1" ht="27.75" customHeight="1" x14ac:dyDescent="0.15">
      <c r="A1892" s="36" t="str">
        <f t="shared" si="293"/>
        <v>LABORATORIOS OSSALUD SAS201113810</v>
      </c>
      <c r="B1892" s="36" t="b">
        <f>+A1892='[1]Anexo 9'!A1892</f>
        <v>1</v>
      </c>
      <c r="C1892" s="18">
        <v>811045767</v>
      </c>
      <c r="D1892" s="18" t="s">
        <v>8315</v>
      </c>
      <c r="E1892" s="15" t="s">
        <v>98</v>
      </c>
      <c r="F1892" s="15" t="s">
        <v>683</v>
      </c>
      <c r="G1892" s="15">
        <f>+VLOOKUP(F1892,[3]Sheet1!$E$3:$G$74,3,FALSE)</f>
        <v>7</v>
      </c>
      <c r="H1892" s="15">
        <f>+VLOOKUP(D1892&amp;F1892,'TD para paquetes'!$E$3:$I$441,5,FALSE)</f>
        <v>7</v>
      </c>
      <c r="I1892" s="15" t="s">
        <v>1025</v>
      </c>
      <c r="J1892" s="15">
        <v>10</v>
      </c>
      <c r="K1892" s="15">
        <v>10</v>
      </c>
      <c r="L1892" s="15">
        <v>201113810</v>
      </c>
      <c r="M1892" s="15" t="s">
        <v>696</v>
      </c>
      <c r="N1892" s="15" t="s">
        <v>101</v>
      </c>
      <c r="O1892" s="18" t="s">
        <v>696</v>
      </c>
      <c r="P1892" s="22" t="s">
        <v>73</v>
      </c>
      <c r="Q1892" s="15" t="s">
        <v>101</v>
      </c>
      <c r="R1892" s="18" t="s">
        <v>103</v>
      </c>
      <c r="S1892" s="22" t="s">
        <v>73</v>
      </c>
      <c r="T1892" s="18"/>
      <c r="U1892" s="18"/>
      <c r="V1892" s="15" t="s">
        <v>686</v>
      </c>
      <c r="W1892" s="18" t="s">
        <v>117</v>
      </c>
      <c r="X1892" s="18"/>
      <c r="Y1892" s="15" t="s">
        <v>68</v>
      </c>
      <c r="Z1892" s="18"/>
      <c r="AA1892" s="18"/>
      <c r="AB1892" s="18"/>
      <c r="AC1892" s="67" t="e">
        <f>+VLOOKUP("*"&amp;L1892&amp;"*",'[2]REGISTROS SANITARIOS'!$D$2978:$E$2978,2,FALSE)</f>
        <v>#N/A</v>
      </c>
      <c r="AD1892" s="22" t="s">
        <v>44</v>
      </c>
      <c r="AE1892" s="16"/>
      <c r="AF1892" s="34" t="s">
        <v>3840</v>
      </c>
      <c r="AG1892" s="24"/>
      <c r="AH1892" s="18"/>
      <c r="AI1892" s="18"/>
      <c r="AJ1892" s="17">
        <v>550</v>
      </c>
      <c r="AK1892" s="25">
        <v>550</v>
      </c>
      <c r="AL1892" s="25">
        <v>650</v>
      </c>
      <c r="AM1892" s="35">
        <v>0</v>
      </c>
      <c r="AN1892" s="19">
        <v>357500</v>
      </c>
      <c r="AO1892" s="18"/>
      <c r="AP1892" s="15"/>
      <c r="AQ1892" s="43" t="str">
        <f t="shared" si="294"/>
        <v>SI</v>
      </c>
      <c r="AR1892" s="44">
        <f t="shared" si="295"/>
        <v>357500</v>
      </c>
      <c r="AS1892" s="44">
        <f t="shared" si="296"/>
        <v>357500</v>
      </c>
      <c r="AT1892" s="44">
        <f t="shared" si="297"/>
        <v>357500</v>
      </c>
      <c r="AU1892" s="44">
        <f t="shared" si="298"/>
        <v>357500</v>
      </c>
      <c r="AV1892" s="45" t="b">
        <f t="shared" si="299"/>
        <v>1</v>
      </c>
      <c r="AW1892" s="45" t="b">
        <f t="shared" si="300"/>
        <v>1</v>
      </c>
      <c r="AX1892" s="45"/>
    </row>
    <row r="1893" spans="1:51" s="36" customFormat="1" ht="27.75" customHeight="1" x14ac:dyDescent="0.15">
      <c r="A1893" s="36" t="str">
        <f t="shared" si="293"/>
        <v>LABORATORIOS OSSALUD SAS201113910</v>
      </c>
      <c r="B1893" s="36" t="b">
        <f>+A1893='[1]Anexo 9'!A1893</f>
        <v>1</v>
      </c>
      <c r="C1893" s="18">
        <v>811045767</v>
      </c>
      <c r="D1893" s="18" t="s">
        <v>8315</v>
      </c>
      <c r="E1893" s="15" t="s">
        <v>98</v>
      </c>
      <c r="F1893" s="15" t="s">
        <v>683</v>
      </c>
      <c r="G1893" s="15">
        <f>+VLOOKUP(F1893,[3]Sheet1!$E$3:$G$74,3,FALSE)</f>
        <v>7</v>
      </c>
      <c r="H1893" s="15">
        <f>+VLOOKUP(D1893&amp;F1893,'TD para paquetes'!$E$3:$I$441,5,FALSE)</f>
        <v>7</v>
      </c>
      <c r="I1893" s="15" t="s">
        <v>1025</v>
      </c>
      <c r="J1893" s="15">
        <v>10</v>
      </c>
      <c r="K1893" s="15">
        <v>10</v>
      </c>
      <c r="L1893" s="15">
        <v>201113910</v>
      </c>
      <c r="M1893" s="15" t="s">
        <v>698</v>
      </c>
      <c r="N1893" s="15" t="s">
        <v>101</v>
      </c>
      <c r="O1893" s="18" t="s">
        <v>698</v>
      </c>
      <c r="P1893" s="22" t="s">
        <v>73</v>
      </c>
      <c r="Q1893" s="15" t="s">
        <v>101</v>
      </c>
      <c r="R1893" s="18" t="s">
        <v>103</v>
      </c>
      <c r="S1893" s="22" t="s">
        <v>73</v>
      </c>
      <c r="T1893" s="18"/>
      <c r="U1893" s="18"/>
      <c r="V1893" s="15" t="s">
        <v>686</v>
      </c>
      <c r="W1893" s="18" t="s">
        <v>117</v>
      </c>
      <c r="X1893" s="18"/>
      <c r="Y1893" s="15" t="s">
        <v>68</v>
      </c>
      <c r="Z1893" s="18"/>
      <c r="AA1893" s="18"/>
      <c r="AB1893" s="18"/>
      <c r="AC1893" s="67" t="e">
        <f>+VLOOKUP("*"&amp;L1893&amp;"*",'[2]REGISTROS SANITARIOS'!$D$2978:$E$2978,2,FALSE)</f>
        <v>#N/A</v>
      </c>
      <c r="AD1893" s="22" t="s">
        <v>44</v>
      </c>
      <c r="AE1893" s="16"/>
      <c r="AF1893" s="34" t="s">
        <v>3840</v>
      </c>
      <c r="AG1893" s="24"/>
      <c r="AH1893" s="18"/>
      <c r="AI1893" s="18"/>
      <c r="AJ1893" s="17">
        <v>275</v>
      </c>
      <c r="AK1893" s="25">
        <v>275</v>
      </c>
      <c r="AL1893" s="25">
        <v>650</v>
      </c>
      <c r="AM1893" s="35">
        <v>0</v>
      </c>
      <c r="AN1893" s="19">
        <v>178750</v>
      </c>
      <c r="AO1893" s="18"/>
      <c r="AP1893" s="15"/>
      <c r="AQ1893" s="43" t="str">
        <f t="shared" si="294"/>
        <v>SI</v>
      </c>
      <c r="AR1893" s="44">
        <f t="shared" si="295"/>
        <v>178750</v>
      </c>
      <c r="AS1893" s="44">
        <f t="shared" si="296"/>
        <v>178750</v>
      </c>
      <c r="AT1893" s="44">
        <f t="shared" si="297"/>
        <v>178750</v>
      </c>
      <c r="AU1893" s="44">
        <f t="shared" si="298"/>
        <v>178750</v>
      </c>
      <c r="AV1893" s="45" t="b">
        <f t="shared" si="299"/>
        <v>1</v>
      </c>
      <c r="AW1893" s="45" t="b">
        <f t="shared" si="300"/>
        <v>1</v>
      </c>
      <c r="AX1893" s="45"/>
    </row>
    <row r="1894" spans="1:51" s="36" customFormat="1" ht="27.75" customHeight="1" x14ac:dyDescent="0.15">
      <c r="A1894" s="36" t="str">
        <f t="shared" si="293"/>
        <v>LABORATORIOS OSSALUD SAS201114110</v>
      </c>
      <c r="B1894" s="36" t="b">
        <f>+A1894='[1]Anexo 9'!A1894</f>
        <v>1</v>
      </c>
      <c r="C1894" s="18">
        <v>811045767</v>
      </c>
      <c r="D1894" s="18" t="s">
        <v>8315</v>
      </c>
      <c r="E1894" s="15" t="s">
        <v>98</v>
      </c>
      <c r="F1894" s="15" t="s">
        <v>700</v>
      </c>
      <c r="G1894" s="15">
        <f>+VLOOKUP(F1894,[3]Sheet1!$E$3:$G$74,3,FALSE)</f>
        <v>3</v>
      </c>
      <c r="H1894" s="15">
        <f>+VLOOKUP(D1894&amp;F1894,'TD para paquetes'!$E$3:$I$441,5,FALSE)</f>
        <v>3</v>
      </c>
      <c r="I1894" s="15" t="s">
        <v>1025</v>
      </c>
      <c r="J1894" s="15">
        <v>7</v>
      </c>
      <c r="K1894" s="15">
        <v>6</v>
      </c>
      <c r="L1894" s="15">
        <v>201114110</v>
      </c>
      <c r="M1894" s="15" t="s">
        <v>701</v>
      </c>
      <c r="N1894" s="15" t="s">
        <v>101</v>
      </c>
      <c r="O1894" s="18" t="s">
        <v>8502</v>
      </c>
      <c r="P1894" s="22" t="s">
        <v>3841</v>
      </c>
      <c r="Q1894" s="15" t="s">
        <v>101</v>
      </c>
      <c r="R1894" s="18" t="s">
        <v>103</v>
      </c>
      <c r="S1894" s="22" t="s">
        <v>73</v>
      </c>
      <c r="T1894" s="18"/>
      <c r="U1894" s="18"/>
      <c r="V1894" s="15" t="s">
        <v>6067</v>
      </c>
      <c r="W1894" s="18" t="s">
        <v>587</v>
      </c>
      <c r="X1894" s="18"/>
      <c r="Y1894" s="15" t="s">
        <v>73</v>
      </c>
      <c r="Z1894" s="18"/>
      <c r="AA1894" s="18"/>
      <c r="AB1894" s="18"/>
      <c r="AC1894" s="67" t="e">
        <f>+VLOOKUP("*"&amp;L1894&amp;"*",'[2]REGISTROS SANITARIOS'!$D$2978:$E$2978,2,FALSE)</f>
        <v>#N/A</v>
      </c>
      <c r="AD1894" s="22" t="s">
        <v>44</v>
      </c>
      <c r="AE1894" s="16"/>
      <c r="AF1894" s="34" t="s">
        <v>3840</v>
      </c>
      <c r="AG1894" s="24"/>
      <c r="AH1894" s="18"/>
      <c r="AI1894" s="18"/>
      <c r="AJ1894" s="17">
        <v>7150</v>
      </c>
      <c r="AK1894" s="25">
        <v>7150</v>
      </c>
      <c r="AL1894" s="25">
        <v>1300</v>
      </c>
      <c r="AM1894" s="35">
        <v>0.19</v>
      </c>
      <c r="AN1894" s="19">
        <v>11061050</v>
      </c>
      <c r="AO1894" s="18"/>
      <c r="AP1894" s="15"/>
      <c r="AQ1894" s="43" t="str">
        <f t="shared" si="294"/>
        <v>SI</v>
      </c>
      <c r="AR1894" s="44">
        <f t="shared" si="295"/>
        <v>11061050</v>
      </c>
      <c r="AS1894" s="44">
        <f t="shared" si="296"/>
        <v>9295000</v>
      </c>
      <c r="AT1894" s="44">
        <f t="shared" si="297"/>
        <v>9295000</v>
      </c>
      <c r="AU1894" s="44">
        <f t="shared" si="298"/>
        <v>11061050</v>
      </c>
      <c r="AV1894" s="45" t="b">
        <f t="shared" si="299"/>
        <v>1</v>
      </c>
      <c r="AW1894" s="45" t="b">
        <f t="shared" si="300"/>
        <v>0</v>
      </c>
      <c r="AX1894" s="45"/>
      <c r="AY1894" s="36" t="s">
        <v>8743</v>
      </c>
    </row>
    <row r="1895" spans="1:51" s="36" customFormat="1" ht="27.75" customHeight="1" x14ac:dyDescent="0.15">
      <c r="A1895" s="36" t="str">
        <f t="shared" si="293"/>
        <v>LABORATORIOS OSSALUD SAS201114310</v>
      </c>
      <c r="B1895" s="36" t="b">
        <f>+A1895='[1]Anexo 9'!A1895</f>
        <v>1</v>
      </c>
      <c r="C1895" s="18">
        <v>811045767</v>
      </c>
      <c r="D1895" s="18" t="s">
        <v>8315</v>
      </c>
      <c r="E1895" s="15" t="s">
        <v>98</v>
      </c>
      <c r="F1895" s="15" t="s">
        <v>700</v>
      </c>
      <c r="G1895" s="15">
        <f>+VLOOKUP(F1895,[3]Sheet1!$E$3:$G$74,3,FALSE)</f>
        <v>3</v>
      </c>
      <c r="H1895" s="15">
        <f>+VLOOKUP(D1895&amp;F1895,'TD para paquetes'!$E$3:$I$441,5,FALSE)</f>
        <v>3</v>
      </c>
      <c r="I1895" s="15" t="s">
        <v>1025</v>
      </c>
      <c r="J1895" s="15">
        <v>7</v>
      </c>
      <c r="K1895" s="15">
        <v>6</v>
      </c>
      <c r="L1895" s="15">
        <v>201114310</v>
      </c>
      <c r="M1895" s="15" t="s">
        <v>704</v>
      </c>
      <c r="N1895" s="15" t="s">
        <v>101</v>
      </c>
      <c r="O1895" s="18" t="s">
        <v>8503</v>
      </c>
      <c r="P1895" s="22" t="s">
        <v>3841</v>
      </c>
      <c r="Q1895" s="15" t="s">
        <v>101</v>
      </c>
      <c r="R1895" s="18" t="s">
        <v>103</v>
      </c>
      <c r="S1895" s="22" t="s">
        <v>73</v>
      </c>
      <c r="T1895" s="18"/>
      <c r="U1895" s="18"/>
      <c r="V1895" s="15" t="s">
        <v>6067</v>
      </c>
      <c r="W1895" s="18" t="s">
        <v>587</v>
      </c>
      <c r="X1895" s="18"/>
      <c r="Y1895" s="15" t="s">
        <v>73</v>
      </c>
      <c r="Z1895" s="18"/>
      <c r="AA1895" s="18"/>
      <c r="AB1895" s="18"/>
      <c r="AC1895" s="67" t="e">
        <f>+VLOOKUP("*"&amp;L1895&amp;"*",'[2]REGISTROS SANITARIOS'!$D$2978:$E$2978,2,FALSE)</f>
        <v>#N/A</v>
      </c>
      <c r="AD1895" s="22" t="s">
        <v>44</v>
      </c>
      <c r="AE1895" s="16"/>
      <c r="AF1895" s="34" t="s">
        <v>3840</v>
      </c>
      <c r="AG1895" s="24"/>
      <c r="AH1895" s="18"/>
      <c r="AI1895" s="18"/>
      <c r="AJ1895" s="17">
        <v>605</v>
      </c>
      <c r="AK1895" s="25">
        <v>605</v>
      </c>
      <c r="AL1895" s="25">
        <v>1300</v>
      </c>
      <c r="AM1895" s="35">
        <v>0.19</v>
      </c>
      <c r="AN1895" s="19">
        <v>935934.99999999988</v>
      </c>
      <c r="AO1895" s="18"/>
      <c r="AP1895" s="15"/>
      <c r="AQ1895" s="43" t="str">
        <f t="shared" si="294"/>
        <v>SI</v>
      </c>
      <c r="AR1895" s="44">
        <f t="shared" si="295"/>
        <v>935935</v>
      </c>
      <c r="AS1895" s="44">
        <f t="shared" si="296"/>
        <v>786500</v>
      </c>
      <c r="AT1895" s="44">
        <f t="shared" si="297"/>
        <v>786500</v>
      </c>
      <c r="AU1895" s="44">
        <f t="shared" si="298"/>
        <v>935935</v>
      </c>
      <c r="AV1895" s="45" t="b">
        <f t="shared" si="299"/>
        <v>1</v>
      </c>
      <c r="AW1895" s="45" t="b">
        <f t="shared" si="300"/>
        <v>0</v>
      </c>
      <c r="AX1895" s="45"/>
      <c r="AY1895" s="36" t="s">
        <v>8743</v>
      </c>
    </row>
    <row r="1896" spans="1:51" s="36" customFormat="1" ht="27.75" customHeight="1" x14ac:dyDescent="0.15">
      <c r="A1896" s="36" t="str">
        <f t="shared" si="293"/>
        <v>LABORATORIOS OSSALUD SAS201114410</v>
      </c>
      <c r="B1896" s="36" t="b">
        <f>+A1896='[1]Anexo 9'!A1896</f>
        <v>1</v>
      </c>
      <c r="C1896" s="18">
        <v>811045767</v>
      </c>
      <c r="D1896" s="18" t="s">
        <v>8315</v>
      </c>
      <c r="E1896" s="15" t="s">
        <v>98</v>
      </c>
      <c r="F1896" s="15" t="s">
        <v>700</v>
      </c>
      <c r="G1896" s="15">
        <f>+VLOOKUP(F1896,[3]Sheet1!$E$3:$G$74,3,FALSE)</f>
        <v>3</v>
      </c>
      <c r="H1896" s="15">
        <f>+VLOOKUP(D1896&amp;F1896,'TD para paquetes'!$E$3:$I$441,5,FALSE)</f>
        <v>3</v>
      </c>
      <c r="I1896" s="15" t="s">
        <v>1025</v>
      </c>
      <c r="J1896" s="15">
        <v>6</v>
      </c>
      <c r="K1896" s="15">
        <v>6</v>
      </c>
      <c r="L1896" s="15">
        <v>201114410</v>
      </c>
      <c r="M1896" s="15" t="s">
        <v>706</v>
      </c>
      <c r="N1896" s="15" t="s">
        <v>101</v>
      </c>
      <c r="O1896" s="18" t="s">
        <v>8504</v>
      </c>
      <c r="P1896" s="22" t="s">
        <v>3841</v>
      </c>
      <c r="Q1896" s="15" t="s">
        <v>101</v>
      </c>
      <c r="R1896" s="18" t="s">
        <v>103</v>
      </c>
      <c r="S1896" s="22" t="s">
        <v>73</v>
      </c>
      <c r="T1896" s="18"/>
      <c r="U1896" s="18"/>
      <c r="V1896" s="15" t="s">
        <v>6067</v>
      </c>
      <c r="W1896" s="18" t="s">
        <v>587</v>
      </c>
      <c r="X1896" s="18"/>
      <c r="Y1896" s="15" t="s">
        <v>73</v>
      </c>
      <c r="Z1896" s="18"/>
      <c r="AA1896" s="18"/>
      <c r="AB1896" s="18"/>
      <c r="AC1896" s="67" t="e">
        <f>+VLOOKUP("*"&amp;L1896&amp;"*",'[2]REGISTROS SANITARIOS'!$D$2978:$E$2978,2,FALSE)</f>
        <v>#N/A</v>
      </c>
      <c r="AD1896" s="22" t="s">
        <v>44</v>
      </c>
      <c r="AE1896" s="16"/>
      <c r="AF1896" s="34" t="s">
        <v>3840</v>
      </c>
      <c r="AG1896" s="24"/>
      <c r="AH1896" s="18"/>
      <c r="AI1896" s="18"/>
      <c r="AJ1896" s="17">
        <v>132</v>
      </c>
      <c r="AK1896" s="25">
        <v>132</v>
      </c>
      <c r="AL1896" s="25">
        <v>1300</v>
      </c>
      <c r="AM1896" s="35">
        <v>0.19</v>
      </c>
      <c r="AN1896" s="19">
        <v>204203.99999999997</v>
      </c>
      <c r="AO1896" s="18"/>
      <c r="AP1896" s="15"/>
      <c r="AQ1896" s="43" t="str">
        <f t="shared" si="294"/>
        <v>SI</v>
      </c>
      <c r="AR1896" s="44">
        <f t="shared" si="295"/>
        <v>204204</v>
      </c>
      <c r="AS1896" s="44">
        <f t="shared" si="296"/>
        <v>171600</v>
      </c>
      <c r="AT1896" s="44">
        <f t="shared" si="297"/>
        <v>171600</v>
      </c>
      <c r="AU1896" s="44">
        <f t="shared" si="298"/>
        <v>204204</v>
      </c>
      <c r="AV1896" s="45" t="b">
        <f t="shared" si="299"/>
        <v>1</v>
      </c>
      <c r="AW1896" s="45" t="b">
        <f t="shared" si="300"/>
        <v>0</v>
      </c>
      <c r="AX1896" s="45"/>
      <c r="AY1896" s="36" t="s">
        <v>8743</v>
      </c>
    </row>
    <row r="1897" spans="1:51" s="36" customFormat="1" ht="27.75" customHeight="1" x14ac:dyDescent="0.15">
      <c r="A1897" s="36" t="str">
        <f t="shared" si="293"/>
        <v>LABORATORIOS OSSALUD SAS201120503</v>
      </c>
      <c r="B1897" s="36" t="b">
        <f>+A1897='[1]Anexo 9'!A1897</f>
        <v>1</v>
      </c>
      <c r="C1897" s="18">
        <v>811045767</v>
      </c>
      <c r="D1897" s="18" t="s">
        <v>8315</v>
      </c>
      <c r="E1897" s="15" t="s">
        <v>98</v>
      </c>
      <c r="F1897" s="15" t="s">
        <v>245</v>
      </c>
      <c r="G1897" s="15">
        <f>+VLOOKUP(F1897,[3]Sheet1!$E$3:$G$74,3,FALSE)</f>
        <v>3</v>
      </c>
      <c r="H1897" s="15">
        <f>+VLOOKUP(D1897&amp;F1897,'TD para paquetes'!$E$3:$I$441,5,FALSE)</f>
        <v>3</v>
      </c>
      <c r="I1897" s="15" t="s">
        <v>1025</v>
      </c>
      <c r="J1897" s="15">
        <v>4</v>
      </c>
      <c r="K1897" s="15">
        <v>3</v>
      </c>
      <c r="L1897" s="15">
        <v>201120503</v>
      </c>
      <c r="M1897" s="15" t="s">
        <v>249</v>
      </c>
      <c r="N1897" s="15" t="s">
        <v>101</v>
      </c>
      <c r="O1897" s="18" t="s">
        <v>249</v>
      </c>
      <c r="P1897" s="22" t="s">
        <v>73</v>
      </c>
      <c r="Q1897" s="15" t="s">
        <v>101</v>
      </c>
      <c r="R1897" s="18" t="s">
        <v>103</v>
      </c>
      <c r="S1897" s="22" t="s">
        <v>73</v>
      </c>
      <c r="T1897" s="18"/>
      <c r="U1897" s="18"/>
      <c r="V1897" s="15"/>
      <c r="W1897" s="18" t="s">
        <v>3149</v>
      </c>
      <c r="X1897" s="18"/>
      <c r="Y1897" s="15" t="s">
        <v>73</v>
      </c>
      <c r="Z1897" s="18"/>
      <c r="AA1897" s="18"/>
      <c r="AB1897" s="18"/>
      <c r="AC1897" s="67" t="e">
        <f>+VLOOKUP("*"&amp;L1897&amp;"*",'[2]REGISTROS SANITARIOS'!$D$2978:$E$2978,2,FALSE)</f>
        <v>#N/A</v>
      </c>
      <c r="AD1897" s="22" t="s">
        <v>44</v>
      </c>
      <c r="AE1897" s="16"/>
      <c r="AF1897" s="34" t="s">
        <v>3840</v>
      </c>
      <c r="AG1897" s="24"/>
      <c r="AH1897" s="18"/>
      <c r="AI1897" s="18"/>
      <c r="AJ1897" s="17">
        <v>11</v>
      </c>
      <c r="AK1897" s="25">
        <v>11</v>
      </c>
      <c r="AL1897" s="25">
        <v>80000</v>
      </c>
      <c r="AM1897" s="35">
        <v>0.19</v>
      </c>
      <c r="AN1897" s="19">
        <v>1047200</v>
      </c>
      <c r="AO1897" s="18"/>
      <c r="AP1897" s="15"/>
      <c r="AQ1897" s="43" t="str">
        <f t="shared" si="294"/>
        <v>SI</v>
      </c>
      <c r="AR1897" s="44">
        <f t="shared" si="295"/>
        <v>1047200</v>
      </c>
      <c r="AS1897" s="44">
        <f t="shared" si="296"/>
        <v>880000</v>
      </c>
      <c r="AT1897" s="44">
        <f t="shared" si="297"/>
        <v>880000</v>
      </c>
      <c r="AU1897" s="44">
        <f t="shared" si="298"/>
        <v>1047200</v>
      </c>
      <c r="AV1897" s="45" t="b">
        <f t="shared" si="299"/>
        <v>1</v>
      </c>
      <c r="AW1897" s="45" t="b">
        <f t="shared" si="300"/>
        <v>0</v>
      </c>
      <c r="AX1897" s="45"/>
      <c r="AY1897" s="36" t="s">
        <v>8743</v>
      </c>
    </row>
    <row r="1898" spans="1:51" s="36" customFormat="1" ht="27.75" customHeight="1" x14ac:dyDescent="0.15">
      <c r="A1898" s="36" t="str">
        <f t="shared" si="293"/>
        <v>LABORATORIOS OSSALUD SAS201120605</v>
      </c>
      <c r="B1898" s="36" t="b">
        <f>+A1898='[1]Anexo 9'!A1898</f>
        <v>1</v>
      </c>
      <c r="C1898" s="18">
        <v>811045767</v>
      </c>
      <c r="D1898" s="18" t="s">
        <v>8315</v>
      </c>
      <c r="E1898" s="15" t="s">
        <v>98</v>
      </c>
      <c r="F1898" s="15" t="s">
        <v>245</v>
      </c>
      <c r="G1898" s="15">
        <f>+VLOOKUP(F1898,[3]Sheet1!$E$3:$G$74,3,FALSE)</f>
        <v>3</v>
      </c>
      <c r="H1898" s="15">
        <f>+VLOOKUP(D1898&amp;F1898,'TD para paquetes'!$E$3:$I$441,5,FALSE)</f>
        <v>3</v>
      </c>
      <c r="I1898" s="15" t="s">
        <v>1025</v>
      </c>
      <c r="J1898" s="15">
        <v>4</v>
      </c>
      <c r="K1898" s="15">
        <v>3</v>
      </c>
      <c r="L1898" s="15">
        <v>201120605</v>
      </c>
      <c r="M1898" s="15" t="s">
        <v>250</v>
      </c>
      <c r="N1898" s="15" t="s">
        <v>247</v>
      </c>
      <c r="O1898" s="18" t="s">
        <v>8505</v>
      </c>
      <c r="P1898" s="22" t="s">
        <v>3841</v>
      </c>
      <c r="Q1898" s="15" t="s">
        <v>248</v>
      </c>
      <c r="R1898" s="18" t="s">
        <v>6470</v>
      </c>
      <c r="S1898" s="22" t="b">
        <f>+R1898=Q1898</f>
        <v>0</v>
      </c>
      <c r="T1898" s="18"/>
      <c r="U1898" s="18"/>
      <c r="V1898" s="15"/>
      <c r="W1898" s="18" t="s">
        <v>3149</v>
      </c>
      <c r="X1898" s="18"/>
      <c r="Y1898" s="15" t="s">
        <v>73</v>
      </c>
      <c r="Z1898" s="18"/>
      <c r="AA1898" s="18"/>
      <c r="AB1898" s="18"/>
      <c r="AC1898" s="67" t="e">
        <f>+VLOOKUP("*"&amp;L1898&amp;"*",'[2]REGISTROS SANITARIOS'!$D$2978:$E$2978,2,FALSE)</f>
        <v>#N/A</v>
      </c>
      <c r="AD1898" s="22" t="s">
        <v>44</v>
      </c>
      <c r="AE1898" s="16"/>
      <c r="AF1898" s="34" t="s">
        <v>3840</v>
      </c>
      <c r="AG1898" s="24"/>
      <c r="AH1898" s="18"/>
      <c r="AI1898" s="18"/>
      <c r="AJ1898" s="17">
        <v>44</v>
      </c>
      <c r="AK1898" s="25">
        <v>44</v>
      </c>
      <c r="AL1898" s="25">
        <v>58000</v>
      </c>
      <c r="AM1898" s="35">
        <v>0</v>
      </c>
      <c r="AN1898" s="19">
        <v>2552000</v>
      </c>
      <c r="AO1898" s="18"/>
      <c r="AP1898" s="15"/>
      <c r="AQ1898" s="43" t="str">
        <f t="shared" si="294"/>
        <v>SI</v>
      </c>
      <c r="AR1898" s="44">
        <f t="shared" si="295"/>
        <v>2552000</v>
      </c>
      <c r="AS1898" s="44">
        <f t="shared" si="296"/>
        <v>2552000</v>
      </c>
      <c r="AT1898" s="44">
        <f t="shared" si="297"/>
        <v>2552000</v>
      </c>
      <c r="AU1898" s="44">
        <f t="shared" si="298"/>
        <v>2552000</v>
      </c>
      <c r="AV1898" s="45" t="b">
        <f t="shared" si="299"/>
        <v>1</v>
      </c>
      <c r="AW1898" s="45" t="b">
        <f t="shared" si="300"/>
        <v>1</v>
      </c>
      <c r="AX1898" s="45"/>
      <c r="AY1898" s="36" t="s">
        <v>8743</v>
      </c>
    </row>
    <row r="1899" spans="1:51" s="36" customFormat="1" ht="27.75" customHeight="1" x14ac:dyDescent="0.15">
      <c r="A1899" s="36" t="str">
        <f t="shared" si="293"/>
        <v>LABORATORIOS OSSALUD SAS201130110</v>
      </c>
      <c r="B1899" s="36" t="b">
        <f>+A1899='[1]Anexo 9'!A1899</f>
        <v>1</v>
      </c>
      <c r="C1899" s="18">
        <v>811045767</v>
      </c>
      <c r="D1899" s="18" t="s">
        <v>8315</v>
      </c>
      <c r="E1899" s="15" t="s">
        <v>98</v>
      </c>
      <c r="F1899" s="15" t="s">
        <v>749</v>
      </c>
      <c r="G1899" s="15">
        <f>+VLOOKUP(F1899,[3]Sheet1!$E$3:$G$74,3,FALSE)</f>
        <v>6</v>
      </c>
      <c r="H1899" s="15">
        <f>+VLOOKUP(D1899&amp;F1899,'TD para paquetes'!$E$3:$I$441,5,FALSE)</f>
        <v>6</v>
      </c>
      <c r="I1899" s="15" t="s">
        <v>1025</v>
      </c>
      <c r="J1899" s="15">
        <v>6</v>
      </c>
      <c r="K1899" s="15">
        <v>6</v>
      </c>
      <c r="L1899" s="15">
        <v>201130110</v>
      </c>
      <c r="M1899" s="15" t="s">
        <v>750</v>
      </c>
      <c r="N1899" s="15" t="s">
        <v>101</v>
      </c>
      <c r="O1899" s="18" t="s">
        <v>750</v>
      </c>
      <c r="P1899" s="22" t="s">
        <v>73</v>
      </c>
      <c r="Q1899" s="15" t="s">
        <v>101</v>
      </c>
      <c r="R1899" s="18" t="s">
        <v>103</v>
      </c>
      <c r="S1899" s="22" t="s">
        <v>73</v>
      </c>
      <c r="T1899" s="18"/>
      <c r="U1899" s="18"/>
      <c r="V1899" s="15" t="s">
        <v>6068</v>
      </c>
      <c r="W1899" s="18" t="s">
        <v>117</v>
      </c>
      <c r="X1899" s="18"/>
      <c r="Y1899" s="15" t="s">
        <v>68</v>
      </c>
      <c r="Z1899" s="18"/>
      <c r="AA1899" s="18"/>
      <c r="AB1899" s="18"/>
      <c r="AC1899" s="67" t="e">
        <f>+VLOOKUP("*"&amp;L1899&amp;"*",'[2]REGISTROS SANITARIOS'!$D$2978:$E$2978,2,FALSE)</f>
        <v>#N/A</v>
      </c>
      <c r="AD1899" s="22" t="s">
        <v>44</v>
      </c>
      <c r="AE1899" s="16"/>
      <c r="AF1899" s="34" t="s">
        <v>3840</v>
      </c>
      <c r="AG1899" s="24"/>
      <c r="AH1899" s="18"/>
      <c r="AI1899" s="18"/>
      <c r="AJ1899" s="17">
        <v>27.5</v>
      </c>
      <c r="AK1899" s="25">
        <v>28</v>
      </c>
      <c r="AL1899" s="25">
        <v>2200</v>
      </c>
      <c r="AM1899" s="35">
        <v>0.19</v>
      </c>
      <c r="AN1899" s="19">
        <v>73304</v>
      </c>
      <c r="AO1899" s="18"/>
      <c r="AP1899" s="15"/>
      <c r="AQ1899" s="43" t="str">
        <f t="shared" si="294"/>
        <v>MAYOR</v>
      </c>
      <c r="AR1899" s="44">
        <f t="shared" si="295"/>
        <v>71995</v>
      </c>
      <c r="AS1899" s="44">
        <f t="shared" si="296"/>
        <v>60500</v>
      </c>
      <c r="AT1899" s="44">
        <f t="shared" si="297"/>
        <v>61600</v>
      </c>
      <c r="AU1899" s="44">
        <f t="shared" si="298"/>
        <v>73304</v>
      </c>
      <c r="AV1899" s="45" t="b">
        <f t="shared" si="299"/>
        <v>1</v>
      </c>
      <c r="AW1899" s="45" t="b">
        <f t="shared" si="300"/>
        <v>0</v>
      </c>
      <c r="AX1899" s="45"/>
    </row>
    <row r="1900" spans="1:51" s="36" customFormat="1" ht="27.75" customHeight="1" x14ac:dyDescent="0.15">
      <c r="A1900" s="36" t="str">
        <f t="shared" si="293"/>
        <v>LABORATORIOS OSSALUD SAS201130210</v>
      </c>
      <c r="B1900" s="36" t="b">
        <f>+A1900='[1]Anexo 9'!A1900</f>
        <v>1</v>
      </c>
      <c r="C1900" s="18">
        <v>811045767</v>
      </c>
      <c r="D1900" s="18" t="s">
        <v>8315</v>
      </c>
      <c r="E1900" s="15" t="s">
        <v>98</v>
      </c>
      <c r="F1900" s="15" t="s">
        <v>749</v>
      </c>
      <c r="G1900" s="15">
        <f>+VLOOKUP(F1900,[3]Sheet1!$E$3:$G$74,3,FALSE)</f>
        <v>6</v>
      </c>
      <c r="H1900" s="15">
        <f>+VLOOKUP(D1900&amp;F1900,'TD para paquetes'!$E$3:$I$441,5,FALSE)</f>
        <v>6</v>
      </c>
      <c r="I1900" s="15" t="s">
        <v>1025</v>
      </c>
      <c r="J1900" s="15">
        <v>6</v>
      </c>
      <c r="K1900" s="15">
        <v>6</v>
      </c>
      <c r="L1900" s="15">
        <v>201130210</v>
      </c>
      <c r="M1900" s="15" t="s">
        <v>752</v>
      </c>
      <c r="N1900" s="15" t="s">
        <v>101</v>
      </c>
      <c r="O1900" s="18" t="s">
        <v>752</v>
      </c>
      <c r="P1900" s="22" t="s">
        <v>73</v>
      </c>
      <c r="Q1900" s="15" t="s">
        <v>101</v>
      </c>
      <c r="R1900" s="18" t="s">
        <v>103</v>
      </c>
      <c r="S1900" s="22" t="s">
        <v>73</v>
      </c>
      <c r="T1900" s="18"/>
      <c r="U1900" s="18"/>
      <c r="V1900" s="15" t="s">
        <v>6068</v>
      </c>
      <c r="W1900" s="18" t="s">
        <v>117</v>
      </c>
      <c r="X1900" s="18"/>
      <c r="Y1900" s="15" t="s">
        <v>68</v>
      </c>
      <c r="Z1900" s="18"/>
      <c r="AA1900" s="18"/>
      <c r="AB1900" s="18"/>
      <c r="AC1900" s="67" t="e">
        <f>+VLOOKUP("*"&amp;L1900&amp;"*",'[2]REGISTROS SANITARIOS'!$D$2978:$E$2978,2,FALSE)</f>
        <v>#N/A</v>
      </c>
      <c r="AD1900" s="22" t="s">
        <v>44</v>
      </c>
      <c r="AE1900" s="16"/>
      <c r="AF1900" s="34" t="s">
        <v>3840</v>
      </c>
      <c r="AG1900" s="24"/>
      <c r="AH1900" s="18"/>
      <c r="AI1900" s="18"/>
      <c r="AJ1900" s="17">
        <v>22</v>
      </c>
      <c r="AK1900" s="25">
        <v>22</v>
      </c>
      <c r="AL1900" s="25">
        <v>2200</v>
      </c>
      <c r="AM1900" s="35">
        <v>0.19</v>
      </c>
      <c r="AN1900" s="19">
        <v>57596</v>
      </c>
      <c r="AO1900" s="18"/>
      <c r="AP1900" s="15"/>
      <c r="AQ1900" s="43" t="str">
        <f t="shared" si="294"/>
        <v>SI</v>
      </c>
      <c r="AR1900" s="44">
        <f t="shared" si="295"/>
        <v>57596</v>
      </c>
      <c r="AS1900" s="44">
        <f t="shared" si="296"/>
        <v>48400</v>
      </c>
      <c r="AT1900" s="44">
        <f t="shared" si="297"/>
        <v>48400</v>
      </c>
      <c r="AU1900" s="44">
        <f t="shared" si="298"/>
        <v>57596</v>
      </c>
      <c r="AV1900" s="45" t="b">
        <f t="shared" si="299"/>
        <v>1</v>
      </c>
      <c r="AW1900" s="45" t="b">
        <f t="shared" si="300"/>
        <v>0</v>
      </c>
      <c r="AX1900" s="45"/>
    </row>
    <row r="1901" spans="1:51" s="36" customFormat="1" ht="27.75" customHeight="1" x14ac:dyDescent="0.15">
      <c r="A1901" s="36" t="str">
        <f t="shared" si="293"/>
        <v>LABORATORIOS OSSALUD SAS201130310</v>
      </c>
      <c r="B1901" s="36" t="b">
        <f>+A1901='[1]Anexo 9'!A1901</f>
        <v>1</v>
      </c>
      <c r="C1901" s="18">
        <v>811045767</v>
      </c>
      <c r="D1901" s="18" t="s">
        <v>8315</v>
      </c>
      <c r="E1901" s="15" t="s">
        <v>98</v>
      </c>
      <c r="F1901" s="15" t="s">
        <v>749</v>
      </c>
      <c r="G1901" s="15">
        <f>+VLOOKUP(F1901,[3]Sheet1!$E$3:$G$74,3,FALSE)</f>
        <v>6</v>
      </c>
      <c r="H1901" s="15">
        <f>+VLOOKUP(D1901&amp;F1901,'TD para paquetes'!$E$3:$I$441,5,FALSE)</f>
        <v>6</v>
      </c>
      <c r="I1901" s="15" t="s">
        <v>1025</v>
      </c>
      <c r="J1901" s="15">
        <v>7</v>
      </c>
      <c r="K1901" s="15">
        <v>6</v>
      </c>
      <c r="L1901" s="15">
        <v>201130310</v>
      </c>
      <c r="M1901" s="15" t="s">
        <v>754</v>
      </c>
      <c r="N1901" s="15" t="s">
        <v>101</v>
      </c>
      <c r="O1901" s="18" t="s">
        <v>754</v>
      </c>
      <c r="P1901" s="22" t="s">
        <v>73</v>
      </c>
      <c r="Q1901" s="15" t="s">
        <v>101</v>
      </c>
      <c r="R1901" s="18" t="s">
        <v>103</v>
      </c>
      <c r="S1901" s="22" t="s">
        <v>73</v>
      </c>
      <c r="T1901" s="18"/>
      <c r="U1901" s="18"/>
      <c r="V1901" s="15" t="s">
        <v>6068</v>
      </c>
      <c r="W1901" s="18" t="s">
        <v>117</v>
      </c>
      <c r="X1901" s="18"/>
      <c r="Y1901" s="15" t="s">
        <v>68</v>
      </c>
      <c r="Z1901" s="18"/>
      <c r="AA1901" s="18"/>
      <c r="AB1901" s="18"/>
      <c r="AC1901" s="67" t="e">
        <f>+VLOOKUP("*"&amp;L1901&amp;"*",'[2]REGISTROS SANITARIOS'!$D$2978:$E$2978,2,FALSE)</f>
        <v>#N/A</v>
      </c>
      <c r="AD1901" s="22" t="s">
        <v>44</v>
      </c>
      <c r="AE1901" s="16"/>
      <c r="AF1901" s="34" t="s">
        <v>3840</v>
      </c>
      <c r="AG1901" s="24"/>
      <c r="AH1901" s="18"/>
      <c r="AI1901" s="18"/>
      <c r="AJ1901" s="17">
        <v>2.75</v>
      </c>
      <c r="AK1901" s="25">
        <v>3</v>
      </c>
      <c r="AL1901" s="25">
        <v>2200</v>
      </c>
      <c r="AM1901" s="35">
        <v>0.19</v>
      </c>
      <c r="AN1901" s="19">
        <v>7854</v>
      </c>
      <c r="AO1901" s="18"/>
      <c r="AP1901" s="15"/>
      <c r="AQ1901" s="43" t="str">
        <f t="shared" si="294"/>
        <v>MAYOR</v>
      </c>
      <c r="AR1901" s="44">
        <f t="shared" si="295"/>
        <v>7199.5</v>
      </c>
      <c r="AS1901" s="44">
        <f t="shared" si="296"/>
        <v>6050</v>
      </c>
      <c r="AT1901" s="44">
        <f t="shared" si="297"/>
        <v>6600</v>
      </c>
      <c r="AU1901" s="44">
        <f t="shared" si="298"/>
        <v>7854</v>
      </c>
      <c r="AV1901" s="45" t="b">
        <f t="shared" si="299"/>
        <v>1</v>
      </c>
      <c r="AW1901" s="45" t="b">
        <f t="shared" si="300"/>
        <v>0</v>
      </c>
      <c r="AX1901" s="45"/>
    </row>
    <row r="1902" spans="1:51" s="36" customFormat="1" ht="27.75" customHeight="1" x14ac:dyDescent="0.15">
      <c r="A1902" s="36" t="str">
        <f t="shared" si="293"/>
        <v>LABORATORIOS OSSALUD SAS201130410</v>
      </c>
      <c r="B1902" s="36" t="b">
        <f>+A1902='[1]Anexo 9'!A1902</f>
        <v>1</v>
      </c>
      <c r="C1902" s="18">
        <v>811045767</v>
      </c>
      <c r="D1902" s="18" t="s">
        <v>8315</v>
      </c>
      <c r="E1902" s="15" t="s">
        <v>98</v>
      </c>
      <c r="F1902" s="15" t="s">
        <v>749</v>
      </c>
      <c r="G1902" s="15">
        <f>+VLOOKUP(F1902,[3]Sheet1!$E$3:$G$74,3,FALSE)</f>
        <v>6</v>
      </c>
      <c r="H1902" s="15">
        <f>+VLOOKUP(D1902&amp;F1902,'TD para paquetes'!$E$3:$I$441,5,FALSE)</f>
        <v>6</v>
      </c>
      <c r="I1902" s="15" t="s">
        <v>1025</v>
      </c>
      <c r="J1902" s="15">
        <v>7</v>
      </c>
      <c r="K1902" s="15">
        <v>6</v>
      </c>
      <c r="L1902" s="15">
        <v>201130410</v>
      </c>
      <c r="M1902" s="15" t="s">
        <v>756</v>
      </c>
      <c r="N1902" s="15" t="s">
        <v>101</v>
      </c>
      <c r="O1902" s="18" t="s">
        <v>756</v>
      </c>
      <c r="P1902" s="22" t="s">
        <v>73</v>
      </c>
      <c r="Q1902" s="15" t="s">
        <v>101</v>
      </c>
      <c r="R1902" s="18" t="s">
        <v>103</v>
      </c>
      <c r="S1902" s="22" t="s">
        <v>73</v>
      </c>
      <c r="T1902" s="18"/>
      <c r="U1902" s="18"/>
      <c r="V1902" s="15" t="s">
        <v>6068</v>
      </c>
      <c r="W1902" s="18" t="s">
        <v>117</v>
      </c>
      <c r="X1902" s="18"/>
      <c r="Y1902" s="15" t="s">
        <v>68</v>
      </c>
      <c r="Z1902" s="18"/>
      <c r="AA1902" s="18"/>
      <c r="AB1902" s="18"/>
      <c r="AC1902" s="67" t="e">
        <f>+VLOOKUP("*"&amp;L1902&amp;"*",'[2]REGISTROS SANITARIOS'!$D$2978:$E$2978,2,FALSE)</f>
        <v>#N/A</v>
      </c>
      <c r="AD1902" s="22" t="s">
        <v>44</v>
      </c>
      <c r="AE1902" s="16"/>
      <c r="AF1902" s="34" t="s">
        <v>3840</v>
      </c>
      <c r="AG1902" s="24"/>
      <c r="AH1902" s="18"/>
      <c r="AI1902" s="18"/>
      <c r="AJ1902" s="17">
        <v>11</v>
      </c>
      <c r="AK1902" s="25">
        <v>11</v>
      </c>
      <c r="AL1902" s="25">
        <v>2200</v>
      </c>
      <c r="AM1902" s="35">
        <v>0.19</v>
      </c>
      <c r="AN1902" s="19">
        <v>28798</v>
      </c>
      <c r="AO1902" s="18"/>
      <c r="AP1902" s="15"/>
      <c r="AQ1902" s="43" t="str">
        <f t="shared" si="294"/>
        <v>SI</v>
      </c>
      <c r="AR1902" s="44">
        <f t="shared" si="295"/>
        <v>28798</v>
      </c>
      <c r="AS1902" s="44">
        <f t="shared" si="296"/>
        <v>24200</v>
      </c>
      <c r="AT1902" s="44">
        <f t="shared" si="297"/>
        <v>24200</v>
      </c>
      <c r="AU1902" s="44">
        <f t="shared" si="298"/>
        <v>28798</v>
      </c>
      <c r="AV1902" s="45" t="b">
        <f t="shared" si="299"/>
        <v>1</v>
      </c>
      <c r="AW1902" s="45" t="b">
        <f t="shared" si="300"/>
        <v>0</v>
      </c>
      <c r="AX1902" s="45"/>
    </row>
    <row r="1903" spans="1:51" s="36" customFormat="1" ht="27.75" customHeight="1" x14ac:dyDescent="0.15">
      <c r="A1903" s="36" t="str">
        <f t="shared" si="293"/>
        <v>LABORATORIOS OSSALUD SAS201130510</v>
      </c>
      <c r="B1903" s="36" t="b">
        <f>+A1903='[1]Anexo 9'!A1903</f>
        <v>1</v>
      </c>
      <c r="C1903" s="18">
        <v>811045767</v>
      </c>
      <c r="D1903" s="18" t="s">
        <v>8315</v>
      </c>
      <c r="E1903" s="15" t="s">
        <v>98</v>
      </c>
      <c r="F1903" s="15" t="s">
        <v>749</v>
      </c>
      <c r="G1903" s="15">
        <f>+VLOOKUP(F1903,[3]Sheet1!$E$3:$G$74,3,FALSE)</f>
        <v>6</v>
      </c>
      <c r="H1903" s="15">
        <f>+VLOOKUP(D1903&amp;F1903,'TD para paquetes'!$E$3:$I$441,5,FALSE)</f>
        <v>6</v>
      </c>
      <c r="I1903" s="15" t="s">
        <v>1025</v>
      </c>
      <c r="J1903" s="15">
        <v>7</v>
      </c>
      <c r="K1903" s="15">
        <v>6</v>
      </c>
      <c r="L1903" s="15">
        <v>201130510</v>
      </c>
      <c r="M1903" s="15" t="s">
        <v>758</v>
      </c>
      <c r="N1903" s="15" t="s">
        <v>101</v>
      </c>
      <c r="O1903" s="18" t="s">
        <v>758</v>
      </c>
      <c r="P1903" s="22" t="s">
        <v>73</v>
      </c>
      <c r="Q1903" s="15" t="s">
        <v>101</v>
      </c>
      <c r="R1903" s="18" t="s">
        <v>103</v>
      </c>
      <c r="S1903" s="22" t="s">
        <v>73</v>
      </c>
      <c r="T1903" s="18"/>
      <c r="U1903" s="18"/>
      <c r="V1903" s="15" t="s">
        <v>6068</v>
      </c>
      <c r="W1903" s="18" t="s">
        <v>117</v>
      </c>
      <c r="X1903" s="18"/>
      <c r="Y1903" s="15" t="s">
        <v>68</v>
      </c>
      <c r="Z1903" s="18"/>
      <c r="AA1903" s="18"/>
      <c r="AB1903" s="18"/>
      <c r="AC1903" s="67" t="e">
        <f>+VLOOKUP("*"&amp;L1903&amp;"*",'[2]REGISTROS SANITARIOS'!$D$2978:$E$2978,2,FALSE)</f>
        <v>#N/A</v>
      </c>
      <c r="AD1903" s="22" t="s">
        <v>44</v>
      </c>
      <c r="AE1903" s="16"/>
      <c r="AF1903" s="34" t="s">
        <v>3840</v>
      </c>
      <c r="AG1903" s="24"/>
      <c r="AH1903" s="18"/>
      <c r="AI1903" s="18"/>
      <c r="AJ1903" s="17">
        <v>11</v>
      </c>
      <c r="AK1903" s="25">
        <v>11</v>
      </c>
      <c r="AL1903" s="25">
        <v>2200</v>
      </c>
      <c r="AM1903" s="35">
        <v>0.19</v>
      </c>
      <c r="AN1903" s="19">
        <v>28798</v>
      </c>
      <c r="AO1903" s="18"/>
      <c r="AP1903" s="15"/>
      <c r="AQ1903" s="43" t="str">
        <f t="shared" si="294"/>
        <v>SI</v>
      </c>
      <c r="AR1903" s="44">
        <f t="shared" si="295"/>
        <v>28798</v>
      </c>
      <c r="AS1903" s="44">
        <f t="shared" si="296"/>
        <v>24200</v>
      </c>
      <c r="AT1903" s="44">
        <f t="shared" si="297"/>
        <v>24200</v>
      </c>
      <c r="AU1903" s="44">
        <f t="shared" si="298"/>
        <v>28798</v>
      </c>
      <c r="AV1903" s="45" t="b">
        <f t="shared" si="299"/>
        <v>1</v>
      </c>
      <c r="AW1903" s="45" t="b">
        <f t="shared" si="300"/>
        <v>0</v>
      </c>
      <c r="AX1903" s="45"/>
    </row>
    <row r="1904" spans="1:51" s="36" customFormat="1" ht="27.75" customHeight="1" x14ac:dyDescent="0.15">
      <c r="A1904" s="36" t="str">
        <f t="shared" si="293"/>
        <v>LABORATORIOS OSSALUD SAS201130610</v>
      </c>
      <c r="B1904" s="36" t="b">
        <f>+A1904='[1]Anexo 9'!A1904</f>
        <v>1</v>
      </c>
      <c r="C1904" s="18">
        <v>811045767</v>
      </c>
      <c r="D1904" s="18" t="s">
        <v>8315</v>
      </c>
      <c r="E1904" s="15" t="s">
        <v>98</v>
      </c>
      <c r="F1904" s="15" t="s">
        <v>719</v>
      </c>
      <c r="G1904" s="15">
        <f>+VLOOKUP(F1904,[3]Sheet1!$E$3:$G$74,3,FALSE)</f>
        <v>13</v>
      </c>
      <c r="H1904" s="15">
        <f>+VLOOKUP(D1904&amp;F1904,'TD para paquetes'!$E$3:$I$441,5,FALSE)</f>
        <v>13</v>
      </c>
      <c r="I1904" s="15" t="s">
        <v>1025</v>
      </c>
      <c r="J1904" s="15">
        <v>8</v>
      </c>
      <c r="K1904" s="15">
        <v>5</v>
      </c>
      <c r="L1904" s="15">
        <v>201130610</v>
      </c>
      <c r="M1904" s="15" t="s">
        <v>720</v>
      </c>
      <c r="N1904" s="15" t="s">
        <v>101</v>
      </c>
      <c r="O1904" s="18" t="s">
        <v>720</v>
      </c>
      <c r="P1904" s="22" t="s">
        <v>73</v>
      </c>
      <c r="Q1904" s="15" t="s">
        <v>101</v>
      </c>
      <c r="R1904" s="18" t="s">
        <v>103</v>
      </c>
      <c r="S1904" s="22" t="s">
        <v>73</v>
      </c>
      <c r="T1904" s="18"/>
      <c r="U1904" s="18"/>
      <c r="V1904" s="15" t="s">
        <v>723</v>
      </c>
      <c r="W1904" s="18" t="s">
        <v>117</v>
      </c>
      <c r="X1904" s="18"/>
      <c r="Y1904" s="15" t="s">
        <v>73</v>
      </c>
      <c r="Z1904" s="18"/>
      <c r="AA1904" s="18"/>
      <c r="AB1904" s="18"/>
      <c r="AC1904" s="67" t="e">
        <f>+VLOOKUP("*"&amp;L1904&amp;"*",'[2]REGISTROS SANITARIOS'!$D$2978:$E$2978,2,FALSE)</f>
        <v>#N/A</v>
      </c>
      <c r="AD1904" s="22" t="s">
        <v>44</v>
      </c>
      <c r="AE1904" s="16"/>
      <c r="AF1904" s="34" t="s">
        <v>3840</v>
      </c>
      <c r="AG1904" s="24"/>
      <c r="AH1904" s="18"/>
      <c r="AI1904" s="18"/>
      <c r="AJ1904" s="17">
        <v>27.5</v>
      </c>
      <c r="AK1904" s="25">
        <v>28</v>
      </c>
      <c r="AL1904" s="25">
        <v>3300</v>
      </c>
      <c r="AM1904" s="35">
        <v>0.19</v>
      </c>
      <c r="AN1904" s="19">
        <v>109956</v>
      </c>
      <c r="AO1904" s="18"/>
      <c r="AP1904" s="15"/>
      <c r="AQ1904" s="43" t="str">
        <f t="shared" si="294"/>
        <v>MAYOR</v>
      </c>
      <c r="AR1904" s="44">
        <f t="shared" si="295"/>
        <v>107992.5</v>
      </c>
      <c r="AS1904" s="44">
        <f t="shared" si="296"/>
        <v>90750</v>
      </c>
      <c r="AT1904" s="44">
        <f t="shared" si="297"/>
        <v>92400</v>
      </c>
      <c r="AU1904" s="44">
        <f t="shared" si="298"/>
        <v>109956</v>
      </c>
      <c r="AV1904" s="45" t="b">
        <f t="shared" si="299"/>
        <v>1</v>
      </c>
      <c r="AW1904" s="45" t="b">
        <f t="shared" si="300"/>
        <v>0</v>
      </c>
      <c r="AX1904" s="45"/>
    </row>
    <row r="1905" spans="1:50" s="36" customFormat="1" ht="27.75" customHeight="1" x14ac:dyDescent="0.15">
      <c r="A1905" s="36" t="str">
        <f t="shared" si="293"/>
        <v>LABORATORIOS OSSALUD SAS201130635</v>
      </c>
      <c r="B1905" s="36" t="b">
        <f>+A1905='[1]Anexo 9'!A1905</f>
        <v>1</v>
      </c>
      <c r="C1905" s="18">
        <v>811045767</v>
      </c>
      <c r="D1905" s="18" t="s">
        <v>8315</v>
      </c>
      <c r="E1905" s="15" t="s">
        <v>98</v>
      </c>
      <c r="F1905" s="15" t="s">
        <v>719</v>
      </c>
      <c r="G1905" s="15">
        <f>+VLOOKUP(F1905,[3]Sheet1!$E$3:$G$74,3,FALSE)</f>
        <v>13</v>
      </c>
      <c r="H1905" s="15">
        <f>+VLOOKUP(D1905&amp;F1905,'TD para paquetes'!$E$3:$I$441,5,FALSE)</f>
        <v>13</v>
      </c>
      <c r="I1905" s="15" t="s">
        <v>1025</v>
      </c>
      <c r="J1905" s="15">
        <v>6</v>
      </c>
      <c r="K1905" s="15">
        <v>5</v>
      </c>
      <c r="L1905" s="15">
        <v>201130635</v>
      </c>
      <c r="M1905" s="15" t="s">
        <v>725</v>
      </c>
      <c r="N1905" s="15" t="s">
        <v>525</v>
      </c>
      <c r="O1905" s="18" t="s">
        <v>725</v>
      </c>
      <c r="P1905" s="22" t="s">
        <v>73</v>
      </c>
      <c r="Q1905" s="15" t="s">
        <v>101</v>
      </c>
      <c r="R1905" s="18" t="s">
        <v>103</v>
      </c>
      <c r="S1905" s="22" t="s">
        <v>73</v>
      </c>
      <c r="T1905" s="18"/>
      <c r="U1905" s="18"/>
      <c r="V1905" s="15" t="s">
        <v>723</v>
      </c>
      <c r="W1905" s="18" t="s">
        <v>117</v>
      </c>
      <c r="X1905" s="18"/>
      <c r="Y1905" s="15" t="s">
        <v>73</v>
      </c>
      <c r="Z1905" s="18"/>
      <c r="AA1905" s="18"/>
      <c r="AB1905" s="18"/>
      <c r="AC1905" s="67" t="e">
        <f>+VLOOKUP("*"&amp;L1905&amp;"*",'[2]REGISTROS SANITARIOS'!$D$2978:$E$2978,2,FALSE)</f>
        <v>#N/A</v>
      </c>
      <c r="AD1905" s="22" t="s">
        <v>44</v>
      </c>
      <c r="AE1905" s="16"/>
      <c r="AF1905" s="34" t="s">
        <v>3840</v>
      </c>
      <c r="AG1905" s="24"/>
      <c r="AH1905" s="18"/>
      <c r="AI1905" s="18"/>
      <c r="AJ1905" s="17">
        <v>5.5</v>
      </c>
      <c r="AK1905" s="25">
        <v>6</v>
      </c>
      <c r="AL1905" s="25">
        <v>3300</v>
      </c>
      <c r="AM1905" s="35">
        <v>0.19</v>
      </c>
      <c r="AN1905" s="19">
        <v>23562</v>
      </c>
      <c r="AO1905" s="18"/>
      <c r="AP1905" s="15"/>
      <c r="AQ1905" s="43" t="str">
        <f t="shared" si="294"/>
        <v>MAYOR</v>
      </c>
      <c r="AR1905" s="44">
        <f t="shared" si="295"/>
        <v>21598.5</v>
      </c>
      <c r="AS1905" s="44">
        <f t="shared" si="296"/>
        <v>18150</v>
      </c>
      <c r="AT1905" s="44">
        <f t="shared" si="297"/>
        <v>19800</v>
      </c>
      <c r="AU1905" s="44">
        <f t="shared" si="298"/>
        <v>23562</v>
      </c>
      <c r="AV1905" s="45" t="b">
        <f t="shared" si="299"/>
        <v>1</v>
      </c>
      <c r="AW1905" s="45" t="b">
        <f t="shared" si="300"/>
        <v>0</v>
      </c>
      <c r="AX1905" s="45"/>
    </row>
    <row r="1906" spans="1:50" s="36" customFormat="1" ht="27.75" customHeight="1" x14ac:dyDescent="0.15">
      <c r="A1906" s="36" t="str">
        <f t="shared" si="293"/>
        <v>LABORATORIOS OSSALUD SAS201130640</v>
      </c>
      <c r="B1906" s="36" t="b">
        <f>+A1906='[1]Anexo 9'!A1906</f>
        <v>1</v>
      </c>
      <c r="C1906" s="18">
        <v>811045767</v>
      </c>
      <c r="D1906" s="18" t="s">
        <v>8315</v>
      </c>
      <c r="E1906" s="15" t="s">
        <v>98</v>
      </c>
      <c r="F1906" s="15" t="s">
        <v>719</v>
      </c>
      <c r="G1906" s="15">
        <f>+VLOOKUP(F1906,[3]Sheet1!$E$3:$G$74,3,FALSE)</f>
        <v>13</v>
      </c>
      <c r="H1906" s="15">
        <f>+VLOOKUP(D1906&amp;F1906,'TD para paquetes'!$E$3:$I$441,5,FALSE)</f>
        <v>13</v>
      </c>
      <c r="I1906" s="15" t="s">
        <v>1025</v>
      </c>
      <c r="J1906" s="15">
        <v>6</v>
      </c>
      <c r="K1906" s="15">
        <v>5</v>
      </c>
      <c r="L1906" s="15">
        <v>201130640</v>
      </c>
      <c r="M1906" s="15" t="s">
        <v>727</v>
      </c>
      <c r="N1906" s="15" t="s">
        <v>101</v>
      </c>
      <c r="O1906" s="18" t="s">
        <v>727</v>
      </c>
      <c r="P1906" s="22" t="s">
        <v>73</v>
      </c>
      <c r="Q1906" s="15" t="s">
        <v>101</v>
      </c>
      <c r="R1906" s="18" t="s">
        <v>103</v>
      </c>
      <c r="S1906" s="22" t="s">
        <v>73</v>
      </c>
      <c r="T1906" s="18"/>
      <c r="U1906" s="18"/>
      <c r="V1906" s="15" t="s">
        <v>723</v>
      </c>
      <c r="W1906" s="18" t="s">
        <v>117</v>
      </c>
      <c r="X1906" s="18"/>
      <c r="Y1906" s="15" t="s">
        <v>73</v>
      </c>
      <c r="Z1906" s="18"/>
      <c r="AA1906" s="18"/>
      <c r="AB1906" s="18"/>
      <c r="AC1906" s="67" t="e">
        <f>+VLOOKUP("*"&amp;L1906&amp;"*",'[2]REGISTROS SANITARIOS'!$D$2978:$E$2978,2,FALSE)</f>
        <v>#N/A</v>
      </c>
      <c r="AD1906" s="22" t="s">
        <v>44</v>
      </c>
      <c r="AE1906" s="16"/>
      <c r="AF1906" s="34" t="s">
        <v>3840</v>
      </c>
      <c r="AG1906" s="24"/>
      <c r="AH1906" s="18"/>
      <c r="AI1906" s="18"/>
      <c r="AJ1906" s="17">
        <v>5.5</v>
      </c>
      <c r="AK1906" s="25">
        <v>6</v>
      </c>
      <c r="AL1906" s="25">
        <v>3300</v>
      </c>
      <c r="AM1906" s="35">
        <v>0.19</v>
      </c>
      <c r="AN1906" s="19">
        <v>23562</v>
      </c>
      <c r="AO1906" s="18"/>
      <c r="AP1906" s="15"/>
      <c r="AQ1906" s="43" t="str">
        <f t="shared" si="294"/>
        <v>MAYOR</v>
      </c>
      <c r="AR1906" s="44">
        <f t="shared" si="295"/>
        <v>21598.5</v>
      </c>
      <c r="AS1906" s="44">
        <f t="shared" si="296"/>
        <v>18150</v>
      </c>
      <c r="AT1906" s="44">
        <f t="shared" si="297"/>
        <v>19800</v>
      </c>
      <c r="AU1906" s="44">
        <f t="shared" si="298"/>
        <v>23562</v>
      </c>
      <c r="AV1906" s="45" t="b">
        <f t="shared" si="299"/>
        <v>1</v>
      </c>
      <c r="AW1906" s="45" t="b">
        <f t="shared" si="300"/>
        <v>0</v>
      </c>
      <c r="AX1906" s="45"/>
    </row>
    <row r="1907" spans="1:50" s="36" customFormat="1" ht="27.75" customHeight="1" x14ac:dyDescent="0.15">
      <c r="A1907" s="36" t="str">
        <f t="shared" si="293"/>
        <v>LABORATORIOS OSSALUD SAS201130645</v>
      </c>
      <c r="B1907" s="36" t="b">
        <f>+A1907='[1]Anexo 9'!A1907</f>
        <v>1</v>
      </c>
      <c r="C1907" s="18">
        <v>811045767</v>
      </c>
      <c r="D1907" s="18" t="s">
        <v>8315</v>
      </c>
      <c r="E1907" s="15" t="s">
        <v>98</v>
      </c>
      <c r="F1907" s="15" t="s">
        <v>719</v>
      </c>
      <c r="G1907" s="15">
        <f>+VLOOKUP(F1907,[3]Sheet1!$E$3:$G$74,3,FALSE)</f>
        <v>13</v>
      </c>
      <c r="H1907" s="15">
        <f>+VLOOKUP(D1907&amp;F1907,'TD para paquetes'!$E$3:$I$441,5,FALSE)</f>
        <v>13</v>
      </c>
      <c r="I1907" s="15" t="s">
        <v>1025</v>
      </c>
      <c r="J1907" s="15">
        <v>6</v>
      </c>
      <c r="K1907" s="15">
        <v>5</v>
      </c>
      <c r="L1907" s="15">
        <v>201130645</v>
      </c>
      <c r="M1907" s="15" t="s">
        <v>729</v>
      </c>
      <c r="N1907" s="15" t="s">
        <v>101</v>
      </c>
      <c r="O1907" s="18" t="s">
        <v>729</v>
      </c>
      <c r="P1907" s="22" t="s">
        <v>73</v>
      </c>
      <c r="Q1907" s="15" t="s">
        <v>101</v>
      </c>
      <c r="R1907" s="18" t="s">
        <v>103</v>
      </c>
      <c r="S1907" s="22" t="s">
        <v>73</v>
      </c>
      <c r="T1907" s="18"/>
      <c r="U1907" s="18"/>
      <c r="V1907" s="15" t="s">
        <v>723</v>
      </c>
      <c r="W1907" s="18" t="s">
        <v>117</v>
      </c>
      <c r="X1907" s="18"/>
      <c r="Y1907" s="15" t="s">
        <v>73</v>
      </c>
      <c r="Z1907" s="18"/>
      <c r="AA1907" s="18"/>
      <c r="AB1907" s="18"/>
      <c r="AC1907" s="67" t="e">
        <f>+VLOOKUP("*"&amp;L1907&amp;"*",'[2]REGISTROS SANITARIOS'!$D$2978:$E$2978,2,FALSE)</f>
        <v>#N/A</v>
      </c>
      <c r="AD1907" s="22" t="s">
        <v>44</v>
      </c>
      <c r="AE1907" s="16"/>
      <c r="AF1907" s="34" t="s">
        <v>3840</v>
      </c>
      <c r="AG1907" s="24"/>
      <c r="AH1907" s="18"/>
      <c r="AI1907" s="18"/>
      <c r="AJ1907" s="17">
        <v>2.75</v>
      </c>
      <c r="AK1907" s="25">
        <v>3</v>
      </c>
      <c r="AL1907" s="25">
        <v>3300</v>
      </c>
      <c r="AM1907" s="35">
        <v>0.19</v>
      </c>
      <c r="AN1907" s="19">
        <v>11781</v>
      </c>
      <c r="AO1907" s="18"/>
      <c r="AP1907" s="15"/>
      <c r="AQ1907" s="43" t="str">
        <f t="shared" si="294"/>
        <v>MAYOR</v>
      </c>
      <c r="AR1907" s="44">
        <f t="shared" si="295"/>
        <v>10799.25</v>
      </c>
      <c r="AS1907" s="44">
        <f t="shared" si="296"/>
        <v>9075</v>
      </c>
      <c r="AT1907" s="44">
        <f t="shared" si="297"/>
        <v>9900</v>
      </c>
      <c r="AU1907" s="44">
        <f t="shared" si="298"/>
        <v>11781</v>
      </c>
      <c r="AV1907" s="45" t="b">
        <f t="shared" si="299"/>
        <v>1</v>
      </c>
      <c r="AW1907" s="45" t="b">
        <f t="shared" si="300"/>
        <v>0</v>
      </c>
      <c r="AX1907" s="45"/>
    </row>
    <row r="1908" spans="1:50" s="36" customFormat="1" ht="27.75" customHeight="1" x14ac:dyDescent="0.15">
      <c r="A1908" s="36" t="str">
        <f t="shared" si="293"/>
        <v>LABORATORIOS OSSALUD SAS201130650</v>
      </c>
      <c r="B1908" s="36" t="b">
        <f>+A1908='[1]Anexo 9'!A1908</f>
        <v>1</v>
      </c>
      <c r="C1908" s="18">
        <v>811045767</v>
      </c>
      <c r="D1908" s="18" t="s">
        <v>8315</v>
      </c>
      <c r="E1908" s="15" t="s">
        <v>98</v>
      </c>
      <c r="F1908" s="15" t="s">
        <v>719</v>
      </c>
      <c r="G1908" s="15">
        <f>+VLOOKUP(F1908,[3]Sheet1!$E$3:$G$74,3,FALSE)</f>
        <v>13</v>
      </c>
      <c r="H1908" s="15">
        <f>+VLOOKUP(D1908&amp;F1908,'TD para paquetes'!$E$3:$I$441,5,FALSE)</f>
        <v>13</v>
      </c>
      <c r="I1908" s="15" t="s">
        <v>1025</v>
      </c>
      <c r="J1908" s="15">
        <v>8</v>
      </c>
      <c r="K1908" s="15">
        <v>5</v>
      </c>
      <c r="L1908" s="15">
        <v>201130650</v>
      </c>
      <c r="M1908" s="15" t="s">
        <v>731</v>
      </c>
      <c r="N1908" s="15" t="s">
        <v>101</v>
      </c>
      <c r="O1908" s="18" t="s">
        <v>731</v>
      </c>
      <c r="P1908" s="22" t="s">
        <v>73</v>
      </c>
      <c r="Q1908" s="15" t="s">
        <v>101</v>
      </c>
      <c r="R1908" s="18" t="s">
        <v>103</v>
      </c>
      <c r="S1908" s="22" t="s">
        <v>73</v>
      </c>
      <c r="T1908" s="18"/>
      <c r="U1908" s="18"/>
      <c r="V1908" s="15" t="s">
        <v>723</v>
      </c>
      <c r="W1908" s="18" t="s">
        <v>117</v>
      </c>
      <c r="X1908" s="18"/>
      <c r="Y1908" s="15" t="s">
        <v>73</v>
      </c>
      <c r="Z1908" s="18"/>
      <c r="AA1908" s="18"/>
      <c r="AB1908" s="18"/>
      <c r="AC1908" s="67" t="e">
        <f>+VLOOKUP("*"&amp;L1908&amp;"*",'[2]REGISTROS SANITARIOS'!$D$2978:$E$2978,2,FALSE)</f>
        <v>#N/A</v>
      </c>
      <c r="AD1908" s="22" t="s">
        <v>44</v>
      </c>
      <c r="AE1908" s="16"/>
      <c r="AF1908" s="34" t="s">
        <v>3840</v>
      </c>
      <c r="AG1908" s="24"/>
      <c r="AH1908" s="18"/>
      <c r="AI1908" s="18"/>
      <c r="AJ1908" s="17">
        <v>22</v>
      </c>
      <c r="AK1908" s="25">
        <v>22</v>
      </c>
      <c r="AL1908" s="25">
        <v>3300</v>
      </c>
      <c r="AM1908" s="35">
        <v>0.19</v>
      </c>
      <c r="AN1908" s="19">
        <v>86394</v>
      </c>
      <c r="AO1908" s="18"/>
      <c r="AP1908" s="15"/>
      <c r="AQ1908" s="43" t="str">
        <f t="shared" si="294"/>
        <v>SI</v>
      </c>
      <c r="AR1908" s="44">
        <f t="shared" si="295"/>
        <v>86394</v>
      </c>
      <c r="AS1908" s="44">
        <f t="shared" si="296"/>
        <v>72600</v>
      </c>
      <c r="AT1908" s="44">
        <f t="shared" si="297"/>
        <v>72600</v>
      </c>
      <c r="AU1908" s="44">
        <f t="shared" si="298"/>
        <v>86394</v>
      </c>
      <c r="AV1908" s="45" t="b">
        <f t="shared" si="299"/>
        <v>1</v>
      </c>
      <c r="AW1908" s="45" t="b">
        <f t="shared" si="300"/>
        <v>0</v>
      </c>
      <c r="AX1908" s="45"/>
    </row>
    <row r="1909" spans="1:50" s="36" customFormat="1" ht="27.75" customHeight="1" x14ac:dyDescent="0.15">
      <c r="A1909" s="36" t="str">
        <f t="shared" si="293"/>
        <v>LABORATORIOS OSSALUD SAS201130710</v>
      </c>
      <c r="B1909" s="36" t="b">
        <f>+A1909='[1]Anexo 9'!A1909</f>
        <v>1</v>
      </c>
      <c r="C1909" s="18">
        <v>811045767</v>
      </c>
      <c r="D1909" s="18" t="s">
        <v>8315</v>
      </c>
      <c r="E1909" s="15" t="s">
        <v>98</v>
      </c>
      <c r="F1909" s="15" t="s">
        <v>719</v>
      </c>
      <c r="G1909" s="15">
        <f>+VLOOKUP(F1909,[3]Sheet1!$E$3:$G$74,3,FALSE)</f>
        <v>13</v>
      </c>
      <c r="H1909" s="15">
        <f>+VLOOKUP(D1909&amp;F1909,'TD para paquetes'!$E$3:$I$441,5,FALSE)</f>
        <v>13</v>
      </c>
      <c r="I1909" s="15" t="s">
        <v>1025</v>
      </c>
      <c r="J1909" s="15">
        <v>8</v>
      </c>
      <c r="K1909" s="15">
        <v>5</v>
      </c>
      <c r="L1909" s="15">
        <v>201130710</v>
      </c>
      <c r="M1909" s="15" t="s">
        <v>733</v>
      </c>
      <c r="N1909" s="15" t="s">
        <v>101</v>
      </c>
      <c r="O1909" s="18" t="s">
        <v>733</v>
      </c>
      <c r="P1909" s="22" t="s">
        <v>73</v>
      </c>
      <c r="Q1909" s="15" t="s">
        <v>101</v>
      </c>
      <c r="R1909" s="18" t="s">
        <v>103</v>
      </c>
      <c r="S1909" s="22" t="s">
        <v>73</v>
      </c>
      <c r="T1909" s="18"/>
      <c r="U1909" s="18"/>
      <c r="V1909" s="15" t="s">
        <v>723</v>
      </c>
      <c r="W1909" s="18" t="s">
        <v>117</v>
      </c>
      <c r="X1909" s="18"/>
      <c r="Y1909" s="15" t="s">
        <v>73</v>
      </c>
      <c r="Z1909" s="18"/>
      <c r="AA1909" s="18"/>
      <c r="AB1909" s="18"/>
      <c r="AC1909" s="67" t="e">
        <f>+VLOOKUP("*"&amp;L1909&amp;"*",'[2]REGISTROS SANITARIOS'!$D$2978:$E$2978,2,FALSE)</f>
        <v>#N/A</v>
      </c>
      <c r="AD1909" s="22" t="s">
        <v>44</v>
      </c>
      <c r="AE1909" s="16"/>
      <c r="AF1909" s="34" t="s">
        <v>3840</v>
      </c>
      <c r="AG1909" s="24"/>
      <c r="AH1909" s="18"/>
      <c r="AI1909" s="18"/>
      <c r="AJ1909" s="17">
        <v>33</v>
      </c>
      <c r="AK1909" s="25">
        <v>33</v>
      </c>
      <c r="AL1909" s="25">
        <v>3300</v>
      </c>
      <c r="AM1909" s="35">
        <v>0.19</v>
      </c>
      <c r="AN1909" s="19">
        <v>129590.99999999999</v>
      </c>
      <c r="AO1909" s="18"/>
      <c r="AP1909" s="15"/>
      <c r="AQ1909" s="43" t="str">
        <f t="shared" si="294"/>
        <v>SI</v>
      </c>
      <c r="AR1909" s="44">
        <f t="shared" si="295"/>
        <v>129591</v>
      </c>
      <c r="AS1909" s="44">
        <f t="shared" si="296"/>
        <v>108900</v>
      </c>
      <c r="AT1909" s="44">
        <f t="shared" si="297"/>
        <v>108900</v>
      </c>
      <c r="AU1909" s="44">
        <f t="shared" si="298"/>
        <v>129591</v>
      </c>
      <c r="AV1909" s="45" t="b">
        <f t="shared" si="299"/>
        <v>1</v>
      </c>
      <c r="AW1909" s="45" t="b">
        <f t="shared" si="300"/>
        <v>0</v>
      </c>
      <c r="AX1909" s="45"/>
    </row>
    <row r="1910" spans="1:50" s="36" customFormat="1" ht="27.75" customHeight="1" x14ac:dyDescent="0.15">
      <c r="A1910" s="36" t="str">
        <f t="shared" si="293"/>
        <v>LABORATORIOS OSSALUD SAS201130810</v>
      </c>
      <c r="B1910" s="36" t="b">
        <f>+A1910='[1]Anexo 9'!A1910</f>
        <v>1</v>
      </c>
      <c r="C1910" s="18">
        <v>811045767</v>
      </c>
      <c r="D1910" s="18" t="s">
        <v>8315</v>
      </c>
      <c r="E1910" s="15" t="s">
        <v>98</v>
      </c>
      <c r="F1910" s="15" t="s">
        <v>719</v>
      </c>
      <c r="G1910" s="15">
        <f>+VLOOKUP(F1910,[3]Sheet1!$E$3:$G$74,3,FALSE)</f>
        <v>13</v>
      </c>
      <c r="H1910" s="15">
        <f>+VLOOKUP(D1910&amp;F1910,'TD para paquetes'!$E$3:$I$441,5,FALSE)</f>
        <v>13</v>
      </c>
      <c r="I1910" s="15" t="s">
        <v>1025</v>
      </c>
      <c r="J1910" s="15">
        <v>8</v>
      </c>
      <c r="K1910" s="15">
        <v>5</v>
      </c>
      <c r="L1910" s="15">
        <v>201130810</v>
      </c>
      <c r="M1910" s="15" t="s">
        <v>735</v>
      </c>
      <c r="N1910" s="15" t="s">
        <v>101</v>
      </c>
      <c r="O1910" s="18" t="s">
        <v>735</v>
      </c>
      <c r="P1910" s="22" t="s">
        <v>73</v>
      </c>
      <c r="Q1910" s="15" t="s">
        <v>101</v>
      </c>
      <c r="R1910" s="18" t="s">
        <v>103</v>
      </c>
      <c r="S1910" s="22" t="s">
        <v>73</v>
      </c>
      <c r="T1910" s="18"/>
      <c r="U1910" s="18"/>
      <c r="V1910" s="15" t="s">
        <v>723</v>
      </c>
      <c r="W1910" s="18" t="s">
        <v>117</v>
      </c>
      <c r="X1910" s="18"/>
      <c r="Y1910" s="15" t="s">
        <v>73</v>
      </c>
      <c r="Z1910" s="18"/>
      <c r="AA1910" s="18"/>
      <c r="AB1910" s="18"/>
      <c r="AC1910" s="67" t="e">
        <f>+VLOOKUP("*"&amp;L1910&amp;"*",'[2]REGISTROS SANITARIOS'!$D$2978:$E$2978,2,FALSE)</f>
        <v>#N/A</v>
      </c>
      <c r="AD1910" s="22" t="s">
        <v>44</v>
      </c>
      <c r="AE1910" s="16"/>
      <c r="AF1910" s="34" t="s">
        <v>3840</v>
      </c>
      <c r="AG1910" s="24"/>
      <c r="AH1910" s="18"/>
      <c r="AI1910" s="18"/>
      <c r="AJ1910" s="17">
        <v>165</v>
      </c>
      <c r="AK1910" s="25">
        <v>165</v>
      </c>
      <c r="AL1910" s="25">
        <v>3300</v>
      </c>
      <c r="AM1910" s="35">
        <v>0.19</v>
      </c>
      <c r="AN1910" s="19">
        <v>647955</v>
      </c>
      <c r="AO1910" s="18"/>
      <c r="AP1910" s="15"/>
      <c r="AQ1910" s="43" t="str">
        <f t="shared" si="294"/>
        <v>SI</v>
      </c>
      <c r="AR1910" s="44">
        <f t="shared" si="295"/>
        <v>647955</v>
      </c>
      <c r="AS1910" s="44">
        <f t="shared" si="296"/>
        <v>544500</v>
      </c>
      <c r="AT1910" s="44">
        <f t="shared" si="297"/>
        <v>544500</v>
      </c>
      <c r="AU1910" s="44">
        <f t="shared" si="298"/>
        <v>647955</v>
      </c>
      <c r="AV1910" s="45" t="b">
        <f t="shared" si="299"/>
        <v>1</v>
      </c>
      <c r="AW1910" s="45" t="b">
        <f t="shared" si="300"/>
        <v>0</v>
      </c>
      <c r="AX1910" s="45"/>
    </row>
    <row r="1911" spans="1:50" s="36" customFormat="1" ht="27.75" customHeight="1" x14ac:dyDescent="0.15">
      <c r="A1911" s="36" t="str">
        <f t="shared" si="293"/>
        <v>LABORATORIOS OSSALUD SAS201130910</v>
      </c>
      <c r="B1911" s="36" t="b">
        <f>+A1911='[1]Anexo 9'!A1911</f>
        <v>1</v>
      </c>
      <c r="C1911" s="18">
        <v>811045767</v>
      </c>
      <c r="D1911" s="18" t="s">
        <v>8315</v>
      </c>
      <c r="E1911" s="15" t="s">
        <v>98</v>
      </c>
      <c r="F1911" s="15" t="s">
        <v>719</v>
      </c>
      <c r="G1911" s="15">
        <f>+VLOOKUP(F1911,[3]Sheet1!$E$3:$G$74,3,FALSE)</f>
        <v>13</v>
      </c>
      <c r="H1911" s="15">
        <f>+VLOOKUP(D1911&amp;F1911,'TD para paquetes'!$E$3:$I$441,5,FALSE)</f>
        <v>13</v>
      </c>
      <c r="I1911" s="15" t="s">
        <v>1025</v>
      </c>
      <c r="J1911" s="15">
        <v>8</v>
      </c>
      <c r="K1911" s="15">
        <v>5</v>
      </c>
      <c r="L1911" s="15">
        <v>201130910</v>
      </c>
      <c r="M1911" s="15" t="s">
        <v>737</v>
      </c>
      <c r="N1911" s="15" t="s">
        <v>101</v>
      </c>
      <c r="O1911" s="18" t="s">
        <v>737</v>
      </c>
      <c r="P1911" s="22" t="s">
        <v>73</v>
      </c>
      <c r="Q1911" s="15" t="s">
        <v>101</v>
      </c>
      <c r="R1911" s="18" t="s">
        <v>103</v>
      </c>
      <c r="S1911" s="22" t="s">
        <v>73</v>
      </c>
      <c r="T1911" s="18"/>
      <c r="U1911" s="18"/>
      <c r="V1911" s="15" t="s">
        <v>723</v>
      </c>
      <c r="W1911" s="18" t="s">
        <v>117</v>
      </c>
      <c r="X1911" s="18"/>
      <c r="Y1911" s="15" t="s">
        <v>73</v>
      </c>
      <c r="Z1911" s="18"/>
      <c r="AA1911" s="18"/>
      <c r="AB1911" s="18"/>
      <c r="AC1911" s="67" t="e">
        <f>+VLOOKUP("*"&amp;L1911&amp;"*",'[2]REGISTROS SANITARIOS'!$D$2978:$E$2978,2,FALSE)</f>
        <v>#N/A</v>
      </c>
      <c r="AD1911" s="22" t="s">
        <v>44</v>
      </c>
      <c r="AE1911" s="16"/>
      <c r="AF1911" s="34" t="s">
        <v>3840</v>
      </c>
      <c r="AG1911" s="24"/>
      <c r="AH1911" s="18"/>
      <c r="AI1911" s="18"/>
      <c r="AJ1911" s="17">
        <v>440</v>
      </c>
      <c r="AK1911" s="25">
        <v>440</v>
      </c>
      <c r="AL1911" s="25">
        <v>3300</v>
      </c>
      <c r="AM1911" s="35">
        <v>0.19</v>
      </c>
      <c r="AN1911" s="19">
        <v>1727880</v>
      </c>
      <c r="AO1911" s="18"/>
      <c r="AP1911" s="15"/>
      <c r="AQ1911" s="43" t="str">
        <f t="shared" si="294"/>
        <v>SI</v>
      </c>
      <c r="AR1911" s="44">
        <f t="shared" si="295"/>
        <v>1727880</v>
      </c>
      <c r="AS1911" s="44">
        <f t="shared" si="296"/>
        <v>1452000</v>
      </c>
      <c r="AT1911" s="44">
        <f t="shared" si="297"/>
        <v>1452000</v>
      </c>
      <c r="AU1911" s="44">
        <f t="shared" si="298"/>
        <v>1727880</v>
      </c>
      <c r="AV1911" s="45" t="b">
        <f t="shared" si="299"/>
        <v>1</v>
      </c>
      <c r="AW1911" s="45" t="b">
        <f t="shared" si="300"/>
        <v>0</v>
      </c>
      <c r="AX1911" s="45"/>
    </row>
    <row r="1912" spans="1:50" s="36" customFormat="1" ht="27.75" customHeight="1" x14ac:dyDescent="0.15">
      <c r="A1912" s="36" t="str">
        <f t="shared" si="293"/>
        <v>LABORATORIOS OSSALUD SAS201131010</v>
      </c>
      <c r="B1912" s="36" t="b">
        <f>+A1912='[1]Anexo 9'!A1912</f>
        <v>1</v>
      </c>
      <c r="C1912" s="18">
        <v>811045767</v>
      </c>
      <c r="D1912" s="18" t="s">
        <v>8315</v>
      </c>
      <c r="E1912" s="15" t="s">
        <v>98</v>
      </c>
      <c r="F1912" s="15" t="s">
        <v>719</v>
      </c>
      <c r="G1912" s="15">
        <f>+VLOOKUP(F1912,[3]Sheet1!$E$3:$G$74,3,FALSE)</f>
        <v>13</v>
      </c>
      <c r="H1912" s="15">
        <f>+VLOOKUP(D1912&amp;F1912,'TD para paquetes'!$E$3:$I$441,5,FALSE)</f>
        <v>13</v>
      </c>
      <c r="I1912" s="15" t="s">
        <v>1025</v>
      </c>
      <c r="J1912" s="15">
        <v>8</v>
      </c>
      <c r="K1912" s="15">
        <v>5</v>
      </c>
      <c r="L1912" s="15">
        <v>201131010</v>
      </c>
      <c r="M1912" s="15" t="s">
        <v>739</v>
      </c>
      <c r="N1912" s="15" t="s">
        <v>101</v>
      </c>
      <c r="O1912" s="18" t="s">
        <v>739</v>
      </c>
      <c r="P1912" s="22" t="s">
        <v>73</v>
      </c>
      <c r="Q1912" s="15" t="s">
        <v>101</v>
      </c>
      <c r="R1912" s="18" t="s">
        <v>103</v>
      </c>
      <c r="S1912" s="22" t="s">
        <v>73</v>
      </c>
      <c r="T1912" s="18"/>
      <c r="U1912" s="18"/>
      <c r="V1912" s="15" t="s">
        <v>723</v>
      </c>
      <c r="W1912" s="18" t="s">
        <v>117</v>
      </c>
      <c r="X1912" s="18"/>
      <c r="Y1912" s="15" t="s">
        <v>73</v>
      </c>
      <c r="Z1912" s="18"/>
      <c r="AA1912" s="18"/>
      <c r="AB1912" s="18"/>
      <c r="AC1912" s="67" t="e">
        <f>+VLOOKUP("*"&amp;L1912&amp;"*",'[2]REGISTROS SANITARIOS'!$D$2978:$E$2978,2,FALSE)</f>
        <v>#N/A</v>
      </c>
      <c r="AD1912" s="22" t="s">
        <v>44</v>
      </c>
      <c r="AE1912" s="16"/>
      <c r="AF1912" s="34" t="s">
        <v>3840</v>
      </c>
      <c r="AG1912" s="24"/>
      <c r="AH1912" s="18"/>
      <c r="AI1912" s="18"/>
      <c r="AJ1912" s="17">
        <v>330</v>
      </c>
      <c r="AK1912" s="25">
        <v>330</v>
      </c>
      <c r="AL1912" s="25">
        <v>3300</v>
      </c>
      <c r="AM1912" s="35">
        <v>0.19</v>
      </c>
      <c r="AN1912" s="19">
        <v>1295910</v>
      </c>
      <c r="AO1912" s="18"/>
      <c r="AP1912" s="15"/>
      <c r="AQ1912" s="43" t="str">
        <f t="shared" si="294"/>
        <v>SI</v>
      </c>
      <c r="AR1912" s="44">
        <f t="shared" si="295"/>
        <v>1295910</v>
      </c>
      <c r="AS1912" s="44">
        <f t="shared" si="296"/>
        <v>1089000</v>
      </c>
      <c r="AT1912" s="44">
        <f t="shared" si="297"/>
        <v>1089000</v>
      </c>
      <c r="AU1912" s="44">
        <f t="shared" si="298"/>
        <v>1295910</v>
      </c>
      <c r="AV1912" s="45" t="b">
        <f t="shared" si="299"/>
        <v>1</v>
      </c>
      <c r="AW1912" s="45" t="b">
        <f t="shared" si="300"/>
        <v>0</v>
      </c>
      <c r="AX1912" s="45"/>
    </row>
    <row r="1913" spans="1:50" s="36" customFormat="1" ht="27.75" customHeight="1" x14ac:dyDescent="0.15">
      <c r="A1913" s="36" t="str">
        <f t="shared" si="293"/>
        <v>LABORATORIOS OSSALUD SAS201131110</v>
      </c>
      <c r="B1913" s="36" t="b">
        <f>+A1913='[1]Anexo 9'!A1913</f>
        <v>1</v>
      </c>
      <c r="C1913" s="18">
        <v>811045767</v>
      </c>
      <c r="D1913" s="18" t="s">
        <v>8315</v>
      </c>
      <c r="E1913" s="15" t="s">
        <v>98</v>
      </c>
      <c r="F1913" s="15" t="s">
        <v>719</v>
      </c>
      <c r="G1913" s="15">
        <f>+VLOOKUP(F1913,[3]Sheet1!$E$3:$G$74,3,FALSE)</f>
        <v>13</v>
      </c>
      <c r="H1913" s="15">
        <f>+VLOOKUP(D1913&amp;F1913,'TD para paquetes'!$E$3:$I$441,5,FALSE)</f>
        <v>13</v>
      </c>
      <c r="I1913" s="15" t="s">
        <v>1025</v>
      </c>
      <c r="J1913" s="15">
        <v>8</v>
      </c>
      <c r="K1913" s="15">
        <v>5</v>
      </c>
      <c r="L1913" s="15">
        <v>201131110</v>
      </c>
      <c r="M1913" s="15" t="s">
        <v>741</v>
      </c>
      <c r="N1913" s="15" t="s">
        <v>101</v>
      </c>
      <c r="O1913" s="18" t="s">
        <v>741</v>
      </c>
      <c r="P1913" s="22" t="s">
        <v>73</v>
      </c>
      <c r="Q1913" s="15" t="s">
        <v>101</v>
      </c>
      <c r="R1913" s="18" t="s">
        <v>103</v>
      </c>
      <c r="S1913" s="22" t="s">
        <v>73</v>
      </c>
      <c r="T1913" s="18"/>
      <c r="U1913" s="18"/>
      <c r="V1913" s="15" t="s">
        <v>723</v>
      </c>
      <c r="W1913" s="18" t="s">
        <v>117</v>
      </c>
      <c r="X1913" s="18"/>
      <c r="Y1913" s="15" t="s">
        <v>73</v>
      </c>
      <c r="Z1913" s="18"/>
      <c r="AA1913" s="18"/>
      <c r="AB1913" s="18"/>
      <c r="AC1913" s="67" t="e">
        <f>+VLOOKUP("*"&amp;L1913&amp;"*",'[2]REGISTROS SANITARIOS'!$D$2978:$E$2978,2,FALSE)</f>
        <v>#N/A</v>
      </c>
      <c r="AD1913" s="22" t="s">
        <v>44</v>
      </c>
      <c r="AE1913" s="16"/>
      <c r="AF1913" s="34" t="s">
        <v>3840</v>
      </c>
      <c r="AG1913" s="24"/>
      <c r="AH1913" s="18"/>
      <c r="AI1913" s="18"/>
      <c r="AJ1913" s="17">
        <v>242</v>
      </c>
      <c r="AK1913" s="25">
        <v>242</v>
      </c>
      <c r="AL1913" s="25">
        <v>3300</v>
      </c>
      <c r="AM1913" s="35">
        <v>0.19</v>
      </c>
      <c r="AN1913" s="19">
        <v>950333.99999999988</v>
      </c>
      <c r="AO1913" s="18"/>
      <c r="AP1913" s="15"/>
      <c r="AQ1913" s="43" t="str">
        <f t="shared" si="294"/>
        <v>SI</v>
      </c>
      <c r="AR1913" s="44">
        <f t="shared" si="295"/>
        <v>950334</v>
      </c>
      <c r="AS1913" s="44">
        <f t="shared" si="296"/>
        <v>798600</v>
      </c>
      <c r="AT1913" s="44">
        <f t="shared" si="297"/>
        <v>798600</v>
      </c>
      <c r="AU1913" s="44">
        <f t="shared" si="298"/>
        <v>950334</v>
      </c>
      <c r="AV1913" s="45" t="b">
        <f t="shared" si="299"/>
        <v>1</v>
      </c>
      <c r="AW1913" s="45" t="b">
        <f t="shared" si="300"/>
        <v>0</v>
      </c>
      <c r="AX1913" s="45"/>
    </row>
    <row r="1914" spans="1:50" s="36" customFormat="1" ht="27.75" customHeight="1" x14ac:dyDescent="0.15">
      <c r="A1914" s="36" t="str">
        <f t="shared" si="293"/>
        <v>LABORATORIOS OSSALUD SAS201131210</v>
      </c>
      <c r="B1914" s="36" t="b">
        <f>+A1914='[1]Anexo 9'!A1914</f>
        <v>1</v>
      </c>
      <c r="C1914" s="18">
        <v>811045767</v>
      </c>
      <c r="D1914" s="18" t="s">
        <v>8315</v>
      </c>
      <c r="E1914" s="15" t="s">
        <v>98</v>
      </c>
      <c r="F1914" s="15" t="s">
        <v>719</v>
      </c>
      <c r="G1914" s="15">
        <f>+VLOOKUP(F1914,[3]Sheet1!$E$3:$G$74,3,FALSE)</f>
        <v>13</v>
      </c>
      <c r="H1914" s="15">
        <f>+VLOOKUP(D1914&amp;F1914,'TD para paquetes'!$E$3:$I$441,5,FALSE)</f>
        <v>13</v>
      </c>
      <c r="I1914" s="15" t="s">
        <v>1025</v>
      </c>
      <c r="J1914" s="15">
        <v>7</v>
      </c>
      <c r="K1914" s="15">
        <v>5</v>
      </c>
      <c r="L1914" s="15">
        <v>201131210</v>
      </c>
      <c r="M1914" s="15" t="s">
        <v>743</v>
      </c>
      <c r="N1914" s="15" t="s">
        <v>101</v>
      </c>
      <c r="O1914" s="18" t="s">
        <v>743</v>
      </c>
      <c r="P1914" s="22" t="s">
        <v>73</v>
      </c>
      <c r="Q1914" s="15" t="s">
        <v>101</v>
      </c>
      <c r="R1914" s="18" t="s">
        <v>103</v>
      </c>
      <c r="S1914" s="22" t="s">
        <v>73</v>
      </c>
      <c r="T1914" s="18"/>
      <c r="U1914" s="18"/>
      <c r="V1914" s="15" t="s">
        <v>723</v>
      </c>
      <c r="W1914" s="18" t="s">
        <v>117</v>
      </c>
      <c r="X1914" s="18"/>
      <c r="Y1914" s="15" t="s">
        <v>73</v>
      </c>
      <c r="Z1914" s="18"/>
      <c r="AA1914" s="18"/>
      <c r="AB1914" s="18"/>
      <c r="AC1914" s="67" t="e">
        <f>+VLOOKUP("*"&amp;L1914&amp;"*",'[2]REGISTROS SANITARIOS'!$D$2978:$E$2978,2,FALSE)</f>
        <v>#N/A</v>
      </c>
      <c r="AD1914" s="22" t="s">
        <v>44</v>
      </c>
      <c r="AE1914" s="16"/>
      <c r="AF1914" s="34" t="s">
        <v>3840</v>
      </c>
      <c r="AG1914" s="24"/>
      <c r="AH1914" s="18"/>
      <c r="AI1914" s="18"/>
      <c r="AJ1914" s="17">
        <v>16.5</v>
      </c>
      <c r="AK1914" s="25">
        <v>17</v>
      </c>
      <c r="AL1914" s="25">
        <v>3300</v>
      </c>
      <c r="AM1914" s="35">
        <v>0.19</v>
      </c>
      <c r="AN1914" s="19">
        <v>66759</v>
      </c>
      <c r="AO1914" s="18"/>
      <c r="AP1914" s="15"/>
      <c r="AQ1914" s="43" t="str">
        <f t="shared" si="294"/>
        <v>MAYOR</v>
      </c>
      <c r="AR1914" s="44">
        <f t="shared" si="295"/>
        <v>64795.5</v>
      </c>
      <c r="AS1914" s="44">
        <f t="shared" si="296"/>
        <v>54450</v>
      </c>
      <c r="AT1914" s="44">
        <f t="shared" si="297"/>
        <v>56100</v>
      </c>
      <c r="AU1914" s="44">
        <f t="shared" si="298"/>
        <v>66759</v>
      </c>
      <c r="AV1914" s="45" t="b">
        <f t="shared" si="299"/>
        <v>1</v>
      </c>
      <c r="AW1914" s="45" t="b">
        <f t="shared" si="300"/>
        <v>0</v>
      </c>
      <c r="AX1914" s="45"/>
    </row>
    <row r="1915" spans="1:50" s="36" customFormat="1" ht="27.75" customHeight="1" x14ac:dyDescent="0.15">
      <c r="A1915" s="36" t="str">
        <f t="shared" si="293"/>
        <v>LABORATORIOS OSSALUD SAS201131310</v>
      </c>
      <c r="B1915" s="36" t="b">
        <f>+A1915='[1]Anexo 9'!A1915</f>
        <v>1</v>
      </c>
      <c r="C1915" s="18">
        <v>811045767</v>
      </c>
      <c r="D1915" s="18" t="s">
        <v>8315</v>
      </c>
      <c r="E1915" s="15" t="s">
        <v>98</v>
      </c>
      <c r="F1915" s="15" t="s">
        <v>719</v>
      </c>
      <c r="G1915" s="15">
        <f>+VLOOKUP(F1915,[3]Sheet1!$E$3:$G$74,3,FALSE)</f>
        <v>13</v>
      </c>
      <c r="H1915" s="15">
        <f>+VLOOKUP(D1915&amp;F1915,'TD para paquetes'!$E$3:$I$441,5,FALSE)</f>
        <v>13</v>
      </c>
      <c r="I1915" s="15" t="s">
        <v>1025</v>
      </c>
      <c r="J1915" s="15">
        <v>7</v>
      </c>
      <c r="K1915" s="15">
        <v>5</v>
      </c>
      <c r="L1915" s="15">
        <v>201131310</v>
      </c>
      <c r="M1915" s="15" t="s">
        <v>745</v>
      </c>
      <c r="N1915" s="15" t="s">
        <v>101</v>
      </c>
      <c r="O1915" s="18" t="s">
        <v>745</v>
      </c>
      <c r="P1915" s="22" t="s">
        <v>73</v>
      </c>
      <c r="Q1915" s="15" t="s">
        <v>101</v>
      </c>
      <c r="R1915" s="18" t="s">
        <v>103</v>
      </c>
      <c r="S1915" s="22" t="s">
        <v>73</v>
      </c>
      <c r="T1915" s="18"/>
      <c r="U1915" s="18"/>
      <c r="V1915" s="15" t="s">
        <v>723</v>
      </c>
      <c r="W1915" s="18" t="s">
        <v>117</v>
      </c>
      <c r="X1915" s="18"/>
      <c r="Y1915" s="15" t="s">
        <v>73</v>
      </c>
      <c r="Z1915" s="18"/>
      <c r="AA1915" s="18"/>
      <c r="AB1915" s="18"/>
      <c r="AC1915" s="67" t="e">
        <f>+VLOOKUP("*"&amp;L1915&amp;"*",'[2]REGISTROS SANITARIOS'!$D$2978:$E$2978,2,FALSE)</f>
        <v>#N/A</v>
      </c>
      <c r="AD1915" s="22" t="s">
        <v>44</v>
      </c>
      <c r="AE1915" s="16"/>
      <c r="AF1915" s="34" t="s">
        <v>3840</v>
      </c>
      <c r="AG1915" s="24"/>
      <c r="AH1915" s="18"/>
      <c r="AI1915" s="18"/>
      <c r="AJ1915" s="17">
        <v>5.5</v>
      </c>
      <c r="AK1915" s="25">
        <v>6</v>
      </c>
      <c r="AL1915" s="25">
        <v>3300</v>
      </c>
      <c r="AM1915" s="35">
        <v>0.19</v>
      </c>
      <c r="AN1915" s="19">
        <v>23562</v>
      </c>
      <c r="AO1915" s="18"/>
      <c r="AP1915" s="15"/>
      <c r="AQ1915" s="43" t="str">
        <f t="shared" si="294"/>
        <v>MAYOR</v>
      </c>
      <c r="AR1915" s="44">
        <f t="shared" si="295"/>
        <v>21598.5</v>
      </c>
      <c r="AS1915" s="44">
        <f t="shared" si="296"/>
        <v>18150</v>
      </c>
      <c r="AT1915" s="44">
        <f t="shared" si="297"/>
        <v>19800</v>
      </c>
      <c r="AU1915" s="44">
        <f t="shared" si="298"/>
        <v>23562</v>
      </c>
      <c r="AV1915" s="45" t="b">
        <f t="shared" si="299"/>
        <v>1</v>
      </c>
      <c r="AW1915" s="45" t="b">
        <f t="shared" si="300"/>
        <v>0</v>
      </c>
      <c r="AX1915" s="45"/>
    </row>
    <row r="1916" spans="1:50" s="36" customFormat="1" ht="27.75" customHeight="1" x14ac:dyDescent="0.15">
      <c r="A1916" s="36" t="str">
        <f t="shared" si="293"/>
        <v>LABORATORIOS OSSALUD SAS201131410</v>
      </c>
      <c r="B1916" s="36" t="b">
        <f>+A1916='[1]Anexo 9'!A1916</f>
        <v>1</v>
      </c>
      <c r="C1916" s="18">
        <v>811045767</v>
      </c>
      <c r="D1916" s="18" t="s">
        <v>8315</v>
      </c>
      <c r="E1916" s="15" t="s">
        <v>98</v>
      </c>
      <c r="F1916" s="15" t="s">
        <v>719</v>
      </c>
      <c r="G1916" s="15">
        <f>+VLOOKUP(F1916,[3]Sheet1!$E$3:$G$74,3,FALSE)</f>
        <v>13</v>
      </c>
      <c r="H1916" s="15">
        <f>+VLOOKUP(D1916&amp;F1916,'TD para paquetes'!$E$3:$I$441,5,FALSE)</f>
        <v>13</v>
      </c>
      <c r="I1916" s="15" t="s">
        <v>1025</v>
      </c>
      <c r="J1916" s="15">
        <v>7</v>
      </c>
      <c r="K1916" s="15">
        <v>5</v>
      </c>
      <c r="L1916" s="15">
        <v>201131410</v>
      </c>
      <c r="M1916" s="15" t="s">
        <v>747</v>
      </c>
      <c r="N1916" s="15" t="s">
        <v>101</v>
      </c>
      <c r="O1916" s="18" t="s">
        <v>747</v>
      </c>
      <c r="P1916" s="22" t="s">
        <v>73</v>
      </c>
      <c r="Q1916" s="15" t="s">
        <v>101</v>
      </c>
      <c r="R1916" s="18" t="s">
        <v>103</v>
      </c>
      <c r="S1916" s="22" t="s">
        <v>73</v>
      </c>
      <c r="T1916" s="18"/>
      <c r="U1916" s="18"/>
      <c r="V1916" s="15" t="s">
        <v>723</v>
      </c>
      <c r="W1916" s="18" t="s">
        <v>117</v>
      </c>
      <c r="X1916" s="18"/>
      <c r="Y1916" s="15" t="s">
        <v>73</v>
      </c>
      <c r="Z1916" s="18"/>
      <c r="AA1916" s="18"/>
      <c r="AB1916" s="18"/>
      <c r="AC1916" s="67" t="e">
        <f>+VLOOKUP("*"&amp;L1916&amp;"*",'[2]REGISTROS SANITARIOS'!$D$2978:$E$2978,2,FALSE)</f>
        <v>#N/A</v>
      </c>
      <c r="AD1916" s="22" t="s">
        <v>44</v>
      </c>
      <c r="AE1916" s="16"/>
      <c r="AF1916" s="34" t="s">
        <v>3840</v>
      </c>
      <c r="AG1916" s="24"/>
      <c r="AH1916" s="18"/>
      <c r="AI1916" s="18"/>
      <c r="AJ1916" s="17">
        <v>2.75</v>
      </c>
      <c r="AK1916" s="25">
        <v>3</v>
      </c>
      <c r="AL1916" s="25">
        <v>3300</v>
      </c>
      <c r="AM1916" s="35">
        <v>0.19</v>
      </c>
      <c r="AN1916" s="19">
        <v>11781</v>
      </c>
      <c r="AO1916" s="18"/>
      <c r="AP1916" s="15"/>
      <c r="AQ1916" s="43" t="str">
        <f t="shared" si="294"/>
        <v>MAYOR</v>
      </c>
      <c r="AR1916" s="44">
        <f t="shared" si="295"/>
        <v>10799.25</v>
      </c>
      <c r="AS1916" s="44">
        <f t="shared" si="296"/>
        <v>9075</v>
      </c>
      <c r="AT1916" s="44">
        <f t="shared" si="297"/>
        <v>9900</v>
      </c>
      <c r="AU1916" s="44">
        <f t="shared" si="298"/>
        <v>11781</v>
      </c>
      <c r="AV1916" s="45" t="b">
        <f t="shared" si="299"/>
        <v>1</v>
      </c>
      <c r="AW1916" s="45" t="b">
        <f t="shared" si="300"/>
        <v>0</v>
      </c>
      <c r="AX1916" s="45"/>
    </row>
    <row r="1917" spans="1:50" s="36" customFormat="1" ht="27.75" customHeight="1" x14ac:dyDescent="0.15">
      <c r="A1917" s="36" t="str">
        <f t="shared" si="293"/>
        <v>LABORATORIOS OSSALUD SAS201131810</v>
      </c>
      <c r="B1917" s="36" t="b">
        <f>+A1917='[1]Anexo 9'!A1917</f>
        <v>1</v>
      </c>
      <c r="C1917" s="18">
        <v>811045767</v>
      </c>
      <c r="D1917" s="18" t="s">
        <v>8315</v>
      </c>
      <c r="E1917" s="15" t="s">
        <v>98</v>
      </c>
      <c r="F1917" s="15" t="s">
        <v>749</v>
      </c>
      <c r="G1917" s="15">
        <f>+VLOOKUP(F1917,[3]Sheet1!$E$3:$G$74,3,FALSE)</f>
        <v>6</v>
      </c>
      <c r="H1917" s="15">
        <f>+VLOOKUP(D1917&amp;F1917,'TD para paquetes'!$E$3:$I$441,5,FALSE)</f>
        <v>6</v>
      </c>
      <c r="I1917" s="15" t="s">
        <v>1025</v>
      </c>
      <c r="J1917" s="15">
        <v>6</v>
      </c>
      <c r="K1917" s="15">
        <v>6</v>
      </c>
      <c r="L1917" s="15">
        <v>201131810</v>
      </c>
      <c r="M1917" s="15" t="s">
        <v>760</v>
      </c>
      <c r="N1917" s="15" t="s">
        <v>101</v>
      </c>
      <c r="O1917" s="18" t="s">
        <v>760</v>
      </c>
      <c r="P1917" s="22" t="s">
        <v>73</v>
      </c>
      <c r="Q1917" s="15" t="s">
        <v>101</v>
      </c>
      <c r="R1917" s="18" t="s">
        <v>103</v>
      </c>
      <c r="S1917" s="22" t="s">
        <v>73</v>
      </c>
      <c r="T1917" s="18"/>
      <c r="U1917" s="18"/>
      <c r="V1917" s="15" t="s">
        <v>6069</v>
      </c>
      <c r="W1917" s="18" t="s">
        <v>117</v>
      </c>
      <c r="X1917" s="18"/>
      <c r="Y1917" s="15" t="s">
        <v>68</v>
      </c>
      <c r="Z1917" s="18"/>
      <c r="AA1917" s="18"/>
      <c r="AB1917" s="18"/>
      <c r="AC1917" s="67" t="e">
        <f>+VLOOKUP("*"&amp;L1917&amp;"*",'[2]REGISTROS SANITARIOS'!$D$2978:$E$2978,2,FALSE)</f>
        <v>#N/A</v>
      </c>
      <c r="AD1917" s="22" t="s">
        <v>44</v>
      </c>
      <c r="AE1917" s="16"/>
      <c r="AF1917" s="34" t="s">
        <v>3840</v>
      </c>
      <c r="AG1917" s="24"/>
      <c r="AH1917" s="18"/>
      <c r="AI1917" s="18"/>
      <c r="AJ1917" s="17">
        <v>22</v>
      </c>
      <c r="AK1917" s="25">
        <v>22</v>
      </c>
      <c r="AL1917" s="25">
        <v>2200</v>
      </c>
      <c r="AM1917" s="35">
        <v>0.19</v>
      </c>
      <c r="AN1917" s="19">
        <v>57596</v>
      </c>
      <c r="AO1917" s="18"/>
      <c r="AP1917" s="15"/>
      <c r="AQ1917" s="43" t="str">
        <f t="shared" si="294"/>
        <v>SI</v>
      </c>
      <c r="AR1917" s="44">
        <f t="shared" si="295"/>
        <v>57596</v>
      </c>
      <c r="AS1917" s="44">
        <f t="shared" si="296"/>
        <v>48400</v>
      </c>
      <c r="AT1917" s="44">
        <f t="shared" si="297"/>
        <v>48400</v>
      </c>
      <c r="AU1917" s="44">
        <f t="shared" si="298"/>
        <v>57596</v>
      </c>
      <c r="AV1917" s="45" t="b">
        <f t="shared" si="299"/>
        <v>1</v>
      </c>
      <c r="AW1917" s="45" t="b">
        <f t="shared" si="300"/>
        <v>0</v>
      </c>
      <c r="AX1917" s="45"/>
    </row>
    <row r="1918" spans="1:50" s="36" customFormat="1" ht="27.75" customHeight="1" x14ac:dyDescent="0.15">
      <c r="A1918" s="36" t="str">
        <f t="shared" si="293"/>
        <v>LABORATORIOS OSSALUD SAS201132010</v>
      </c>
      <c r="B1918" s="36" t="b">
        <f>+A1918='[1]Anexo 9'!A1918</f>
        <v>1</v>
      </c>
      <c r="C1918" s="18">
        <v>811045767</v>
      </c>
      <c r="D1918" s="18" t="s">
        <v>8315</v>
      </c>
      <c r="E1918" s="15" t="s">
        <v>98</v>
      </c>
      <c r="F1918" s="15" t="s">
        <v>337</v>
      </c>
      <c r="G1918" s="15">
        <f>+VLOOKUP(F1918,[3]Sheet1!$E$3:$G$74,3,FALSE)</f>
        <v>5</v>
      </c>
      <c r="H1918" s="15">
        <f>+VLOOKUP(D1918&amp;F1918,'TD para paquetes'!$E$3:$I$441,5,FALSE)</f>
        <v>5</v>
      </c>
      <c r="I1918" s="15" t="s">
        <v>1025</v>
      </c>
      <c r="J1918" s="15">
        <v>10</v>
      </c>
      <c r="K1918" s="15">
        <v>9</v>
      </c>
      <c r="L1918" s="15">
        <v>201132010</v>
      </c>
      <c r="M1918" s="15" t="s">
        <v>338</v>
      </c>
      <c r="N1918" s="15" t="s">
        <v>101</v>
      </c>
      <c r="O1918" s="18" t="s">
        <v>338</v>
      </c>
      <c r="P1918" s="22" t="s">
        <v>73</v>
      </c>
      <c r="Q1918" s="15" t="s">
        <v>101</v>
      </c>
      <c r="R1918" s="18" t="s">
        <v>103</v>
      </c>
      <c r="S1918" s="22" t="s">
        <v>73</v>
      </c>
      <c r="T1918" s="18"/>
      <c r="U1918" s="18"/>
      <c r="V1918" s="15" t="s">
        <v>340</v>
      </c>
      <c r="W1918" s="18" t="s">
        <v>322</v>
      </c>
      <c r="X1918" s="18"/>
      <c r="Y1918" s="15" t="s">
        <v>73</v>
      </c>
      <c r="Z1918" s="18"/>
      <c r="AA1918" s="18"/>
      <c r="AB1918" s="18"/>
      <c r="AC1918" s="67" t="e">
        <f>+VLOOKUP("*"&amp;L1918&amp;"*",'[2]REGISTROS SANITARIOS'!$D$2978:$E$2978,2,FALSE)</f>
        <v>#N/A</v>
      </c>
      <c r="AD1918" s="22" t="s">
        <v>44</v>
      </c>
      <c r="AE1918" s="16"/>
      <c r="AF1918" s="34" t="s">
        <v>3840</v>
      </c>
      <c r="AG1918" s="24"/>
      <c r="AH1918" s="18"/>
      <c r="AI1918" s="18"/>
      <c r="AJ1918" s="17">
        <v>5.5</v>
      </c>
      <c r="AK1918" s="25">
        <v>6</v>
      </c>
      <c r="AL1918" s="25">
        <v>90000</v>
      </c>
      <c r="AM1918" s="35">
        <v>0.19</v>
      </c>
      <c r="AN1918" s="19">
        <v>642600</v>
      </c>
      <c r="AO1918" s="18"/>
      <c r="AP1918" s="15"/>
      <c r="AQ1918" s="43" t="str">
        <f t="shared" si="294"/>
        <v>MAYOR</v>
      </c>
      <c r="AR1918" s="44">
        <f t="shared" si="295"/>
        <v>589050</v>
      </c>
      <c r="AS1918" s="44">
        <f t="shared" si="296"/>
        <v>495000</v>
      </c>
      <c r="AT1918" s="44">
        <f t="shared" si="297"/>
        <v>540000</v>
      </c>
      <c r="AU1918" s="44">
        <f t="shared" si="298"/>
        <v>642600</v>
      </c>
      <c r="AV1918" s="45" t="b">
        <f t="shared" si="299"/>
        <v>1</v>
      </c>
      <c r="AW1918" s="45" t="b">
        <f t="shared" si="300"/>
        <v>0</v>
      </c>
      <c r="AX1918" s="45"/>
    </row>
    <row r="1919" spans="1:50" s="36" customFormat="1" ht="27.75" customHeight="1" x14ac:dyDescent="0.15">
      <c r="A1919" s="36" t="str">
        <f t="shared" si="293"/>
        <v>LABORATORIOS OSSALUD SAS201132210</v>
      </c>
      <c r="B1919" s="36" t="b">
        <f>+A1919='[1]Anexo 9'!A1919</f>
        <v>1</v>
      </c>
      <c r="C1919" s="18">
        <v>811045767</v>
      </c>
      <c r="D1919" s="18" t="s">
        <v>8315</v>
      </c>
      <c r="E1919" s="15" t="s">
        <v>98</v>
      </c>
      <c r="F1919" s="15" t="s">
        <v>337</v>
      </c>
      <c r="G1919" s="15">
        <f>+VLOOKUP(F1919,[3]Sheet1!$E$3:$G$74,3,FALSE)</f>
        <v>5</v>
      </c>
      <c r="H1919" s="15">
        <f>+VLOOKUP(D1919&amp;F1919,'TD para paquetes'!$E$3:$I$441,5,FALSE)</f>
        <v>5</v>
      </c>
      <c r="I1919" s="15" t="s">
        <v>1025</v>
      </c>
      <c r="J1919" s="15">
        <v>10</v>
      </c>
      <c r="K1919" s="15">
        <v>9</v>
      </c>
      <c r="L1919" s="15">
        <v>201132210</v>
      </c>
      <c r="M1919" s="15" t="s">
        <v>342</v>
      </c>
      <c r="N1919" s="15" t="s">
        <v>101</v>
      </c>
      <c r="O1919" s="18" t="s">
        <v>342</v>
      </c>
      <c r="P1919" s="22" t="s">
        <v>73</v>
      </c>
      <c r="Q1919" s="15" t="s">
        <v>101</v>
      </c>
      <c r="R1919" s="18" t="s">
        <v>103</v>
      </c>
      <c r="S1919" s="22" t="s">
        <v>73</v>
      </c>
      <c r="T1919" s="18"/>
      <c r="U1919" s="18"/>
      <c r="V1919" s="15" t="s">
        <v>340</v>
      </c>
      <c r="W1919" s="18" t="s">
        <v>322</v>
      </c>
      <c r="X1919" s="18"/>
      <c r="Y1919" s="15" t="s">
        <v>73</v>
      </c>
      <c r="Z1919" s="18"/>
      <c r="AA1919" s="18"/>
      <c r="AB1919" s="18"/>
      <c r="AC1919" s="67" t="e">
        <f>+VLOOKUP("*"&amp;L1919&amp;"*",'[2]REGISTROS SANITARIOS'!$D$2978:$E$2978,2,FALSE)</f>
        <v>#N/A</v>
      </c>
      <c r="AD1919" s="22" t="s">
        <v>44</v>
      </c>
      <c r="AE1919" s="16"/>
      <c r="AF1919" s="34" t="s">
        <v>3840</v>
      </c>
      <c r="AG1919" s="24"/>
      <c r="AH1919" s="18"/>
      <c r="AI1919" s="18"/>
      <c r="AJ1919" s="17">
        <v>2.75</v>
      </c>
      <c r="AK1919" s="25">
        <v>3</v>
      </c>
      <c r="AL1919" s="25">
        <v>90000</v>
      </c>
      <c r="AM1919" s="35">
        <v>0.19</v>
      </c>
      <c r="AN1919" s="19">
        <v>321300</v>
      </c>
      <c r="AO1919" s="18"/>
      <c r="AP1919" s="15"/>
      <c r="AQ1919" s="43" t="str">
        <f t="shared" si="294"/>
        <v>MAYOR</v>
      </c>
      <c r="AR1919" s="44">
        <f t="shared" si="295"/>
        <v>294525</v>
      </c>
      <c r="AS1919" s="44">
        <f t="shared" si="296"/>
        <v>247500</v>
      </c>
      <c r="AT1919" s="44">
        <f t="shared" si="297"/>
        <v>270000</v>
      </c>
      <c r="AU1919" s="44">
        <f t="shared" si="298"/>
        <v>321300</v>
      </c>
      <c r="AV1919" s="45" t="b">
        <f t="shared" si="299"/>
        <v>1</v>
      </c>
      <c r="AW1919" s="45" t="b">
        <f t="shared" si="300"/>
        <v>0</v>
      </c>
      <c r="AX1919" s="45"/>
    </row>
    <row r="1920" spans="1:50" s="36" customFormat="1" ht="27.75" customHeight="1" x14ac:dyDescent="0.15">
      <c r="A1920" s="36" t="str">
        <f t="shared" si="293"/>
        <v>LABORATORIOS OSSALUD SAS201132320</v>
      </c>
      <c r="B1920" s="36" t="b">
        <f>+A1920='[1]Anexo 9'!A1920</f>
        <v>1</v>
      </c>
      <c r="C1920" s="18">
        <v>811045767</v>
      </c>
      <c r="D1920" s="18" t="s">
        <v>8315</v>
      </c>
      <c r="E1920" s="15" t="s">
        <v>98</v>
      </c>
      <c r="F1920" s="15" t="s">
        <v>326</v>
      </c>
      <c r="G1920" s="15">
        <f>+VLOOKUP(F1920,[3]Sheet1!$E$3:$G$74,3,FALSE)</f>
        <v>4</v>
      </c>
      <c r="H1920" s="15">
        <f>+VLOOKUP(D1920&amp;F1920,'TD para paquetes'!$E$3:$I$441,5,FALSE)</f>
        <v>4</v>
      </c>
      <c r="I1920" s="15" t="s">
        <v>1025</v>
      </c>
      <c r="J1920" s="15">
        <v>10</v>
      </c>
      <c r="K1920" s="15">
        <v>10</v>
      </c>
      <c r="L1920" s="15">
        <v>201132320</v>
      </c>
      <c r="M1920" s="15" t="s">
        <v>327</v>
      </c>
      <c r="N1920" s="15" t="s">
        <v>101</v>
      </c>
      <c r="O1920" s="18" t="s">
        <v>327</v>
      </c>
      <c r="P1920" s="22" t="s">
        <v>73</v>
      </c>
      <c r="Q1920" s="15" t="s">
        <v>101</v>
      </c>
      <c r="R1920" s="18" t="s">
        <v>103</v>
      </c>
      <c r="S1920" s="22" t="s">
        <v>73</v>
      </c>
      <c r="T1920" s="18"/>
      <c r="U1920" s="18"/>
      <c r="V1920" s="15"/>
      <c r="W1920" s="18" t="s">
        <v>2688</v>
      </c>
      <c r="X1920" s="18"/>
      <c r="Y1920" s="15" t="s">
        <v>73</v>
      </c>
      <c r="Z1920" s="18"/>
      <c r="AA1920" s="18"/>
      <c r="AB1920" s="18"/>
      <c r="AC1920" s="67" t="e">
        <f>+VLOOKUP("*"&amp;L1920&amp;"*",'[2]REGISTROS SANITARIOS'!$D$2978:$E$2978,2,FALSE)</f>
        <v>#N/A</v>
      </c>
      <c r="AD1920" s="22" t="s">
        <v>44</v>
      </c>
      <c r="AE1920" s="16"/>
      <c r="AF1920" s="34" t="s">
        <v>3840</v>
      </c>
      <c r="AG1920" s="24"/>
      <c r="AH1920" s="18"/>
      <c r="AI1920" s="18"/>
      <c r="AJ1920" s="17">
        <v>5.5</v>
      </c>
      <c r="AK1920" s="25">
        <v>6</v>
      </c>
      <c r="AL1920" s="25">
        <v>40000</v>
      </c>
      <c r="AM1920" s="35">
        <v>0.19</v>
      </c>
      <c r="AN1920" s="19">
        <v>285600</v>
      </c>
      <c r="AO1920" s="18"/>
      <c r="AP1920" s="15"/>
      <c r="AQ1920" s="43" t="str">
        <f t="shared" si="294"/>
        <v>MAYOR</v>
      </c>
      <c r="AR1920" s="44">
        <f t="shared" si="295"/>
        <v>261800</v>
      </c>
      <c r="AS1920" s="44">
        <f t="shared" si="296"/>
        <v>220000</v>
      </c>
      <c r="AT1920" s="44">
        <f t="shared" si="297"/>
        <v>240000</v>
      </c>
      <c r="AU1920" s="44">
        <f t="shared" si="298"/>
        <v>285600</v>
      </c>
      <c r="AV1920" s="45" t="b">
        <f t="shared" si="299"/>
        <v>1</v>
      </c>
      <c r="AW1920" s="45" t="b">
        <f t="shared" si="300"/>
        <v>0</v>
      </c>
      <c r="AX1920" s="45"/>
    </row>
    <row r="1921" spans="1:51" s="36" customFormat="1" ht="27.75" customHeight="1" x14ac:dyDescent="0.15">
      <c r="A1921" s="36" t="str">
        <f t="shared" si="293"/>
        <v>LABORATORIOS OSSALUD SAS201132330</v>
      </c>
      <c r="B1921" s="36" t="b">
        <f>+A1921='[1]Anexo 9'!A1921</f>
        <v>1</v>
      </c>
      <c r="C1921" s="18">
        <v>811045767</v>
      </c>
      <c r="D1921" s="18" t="s">
        <v>8315</v>
      </c>
      <c r="E1921" s="15" t="s">
        <v>98</v>
      </c>
      <c r="F1921" s="15" t="s">
        <v>326</v>
      </c>
      <c r="G1921" s="15">
        <f>+VLOOKUP(F1921,[3]Sheet1!$E$3:$G$74,3,FALSE)</f>
        <v>4</v>
      </c>
      <c r="H1921" s="15">
        <f>+VLOOKUP(D1921&amp;F1921,'TD para paquetes'!$E$3:$I$441,5,FALSE)</f>
        <v>4</v>
      </c>
      <c r="I1921" s="15" t="s">
        <v>1025</v>
      </c>
      <c r="J1921" s="15">
        <v>10</v>
      </c>
      <c r="K1921" s="15">
        <v>10</v>
      </c>
      <c r="L1921" s="15">
        <v>201132330</v>
      </c>
      <c r="M1921" s="15" t="s">
        <v>331</v>
      </c>
      <c r="N1921" s="15" t="s">
        <v>101</v>
      </c>
      <c r="O1921" s="18" t="s">
        <v>331</v>
      </c>
      <c r="P1921" s="22" t="s">
        <v>73</v>
      </c>
      <c r="Q1921" s="15" t="s">
        <v>101</v>
      </c>
      <c r="R1921" s="18" t="s">
        <v>103</v>
      </c>
      <c r="S1921" s="22" t="s">
        <v>73</v>
      </c>
      <c r="T1921" s="18"/>
      <c r="U1921" s="18"/>
      <c r="V1921" s="15"/>
      <c r="W1921" s="18" t="s">
        <v>2688</v>
      </c>
      <c r="X1921" s="18"/>
      <c r="Y1921" s="15" t="s">
        <v>73</v>
      </c>
      <c r="Z1921" s="18"/>
      <c r="AA1921" s="18"/>
      <c r="AB1921" s="18"/>
      <c r="AC1921" s="67" t="e">
        <f>+VLOOKUP("*"&amp;L1921&amp;"*",'[2]REGISTROS SANITARIOS'!$D$2978:$E$2978,2,FALSE)</f>
        <v>#N/A</v>
      </c>
      <c r="AD1921" s="22" t="s">
        <v>44</v>
      </c>
      <c r="AE1921" s="16"/>
      <c r="AF1921" s="34" t="s">
        <v>3840</v>
      </c>
      <c r="AG1921" s="24"/>
      <c r="AH1921" s="18"/>
      <c r="AI1921" s="18"/>
      <c r="AJ1921" s="17">
        <v>11</v>
      </c>
      <c r="AK1921" s="25">
        <v>11</v>
      </c>
      <c r="AL1921" s="25">
        <v>40000</v>
      </c>
      <c r="AM1921" s="35">
        <v>0.19</v>
      </c>
      <c r="AN1921" s="19">
        <v>523600</v>
      </c>
      <c r="AO1921" s="18"/>
      <c r="AP1921" s="15"/>
      <c r="AQ1921" s="43" t="str">
        <f t="shared" si="294"/>
        <v>SI</v>
      </c>
      <c r="AR1921" s="44">
        <f t="shared" si="295"/>
        <v>523600</v>
      </c>
      <c r="AS1921" s="44">
        <f t="shared" si="296"/>
        <v>440000</v>
      </c>
      <c r="AT1921" s="44">
        <f t="shared" si="297"/>
        <v>440000</v>
      </c>
      <c r="AU1921" s="44">
        <f t="shared" si="298"/>
        <v>523600</v>
      </c>
      <c r="AV1921" s="45" t="b">
        <f t="shared" si="299"/>
        <v>1</v>
      </c>
      <c r="AW1921" s="45" t="b">
        <f t="shared" si="300"/>
        <v>0</v>
      </c>
      <c r="AX1921" s="45"/>
    </row>
    <row r="1922" spans="1:51" s="36" customFormat="1" ht="27.75" customHeight="1" x14ac:dyDescent="0.15">
      <c r="A1922" s="36" t="str">
        <f t="shared" si="293"/>
        <v>LABORATORIOS OSSALUD SAS201132340</v>
      </c>
      <c r="B1922" s="36" t="b">
        <f>+A1922='[1]Anexo 9'!A1922</f>
        <v>1</v>
      </c>
      <c r="C1922" s="18">
        <v>811045767</v>
      </c>
      <c r="D1922" s="18" t="s">
        <v>8315</v>
      </c>
      <c r="E1922" s="15" t="s">
        <v>98</v>
      </c>
      <c r="F1922" s="15" t="s">
        <v>326</v>
      </c>
      <c r="G1922" s="15">
        <f>+VLOOKUP(F1922,[3]Sheet1!$E$3:$G$74,3,FALSE)</f>
        <v>4</v>
      </c>
      <c r="H1922" s="15">
        <f>+VLOOKUP(D1922&amp;F1922,'TD para paquetes'!$E$3:$I$441,5,FALSE)</f>
        <v>4</v>
      </c>
      <c r="I1922" s="15" t="s">
        <v>1025</v>
      </c>
      <c r="J1922" s="15">
        <v>10</v>
      </c>
      <c r="K1922" s="15">
        <v>10</v>
      </c>
      <c r="L1922" s="15">
        <v>201132340</v>
      </c>
      <c r="M1922" s="15" t="s">
        <v>333</v>
      </c>
      <c r="N1922" s="15" t="s">
        <v>101</v>
      </c>
      <c r="O1922" s="18" t="s">
        <v>333</v>
      </c>
      <c r="P1922" s="22" t="s">
        <v>73</v>
      </c>
      <c r="Q1922" s="15" t="s">
        <v>101</v>
      </c>
      <c r="R1922" s="18" t="s">
        <v>103</v>
      </c>
      <c r="S1922" s="22" t="s">
        <v>73</v>
      </c>
      <c r="T1922" s="18"/>
      <c r="U1922" s="18"/>
      <c r="V1922" s="15"/>
      <c r="W1922" s="18" t="s">
        <v>2688</v>
      </c>
      <c r="X1922" s="18"/>
      <c r="Y1922" s="15" t="s">
        <v>73</v>
      </c>
      <c r="Z1922" s="18"/>
      <c r="AA1922" s="18"/>
      <c r="AB1922" s="18"/>
      <c r="AC1922" s="67" t="e">
        <f>+VLOOKUP("*"&amp;L1922&amp;"*",'[2]REGISTROS SANITARIOS'!$D$2978:$E$2978,2,FALSE)</f>
        <v>#N/A</v>
      </c>
      <c r="AD1922" s="22" t="s">
        <v>44</v>
      </c>
      <c r="AE1922" s="16"/>
      <c r="AF1922" s="34" t="s">
        <v>3840</v>
      </c>
      <c r="AG1922" s="24"/>
      <c r="AH1922" s="18"/>
      <c r="AI1922" s="18"/>
      <c r="AJ1922" s="17">
        <v>11</v>
      </c>
      <c r="AK1922" s="25">
        <v>11</v>
      </c>
      <c r="AL1922" s="25">
        <v>40000</v>
      </c>
      <c r="AM1922" s="35">
        <v>0.19</v>
      </c>
      <c r="AN1922" s="19">
        <v>523600</v>
      </c>
      <c r="AO1922" s="18"/>
      <c r="AP1922" s="15"/>
      <c r="AQ1922" s="43" t="str">
        <f t="shared" si="294"/>
        <v>SI</v>
      </c>
      <c r="AR1922" s="44">
        <f t="shared" si="295"/>
        <v>523600</v>
      </c>
      <c r="AS1922" s="44">
        <f t="shared" si="296"/>
        <v>440000</v>
      </c>
      <c r="AT1922" s="44">
        <f t="shared" si="297"/>
        <v>440000</v>
      </c>
      <c r="AU1922" s="44">
        <f t="shared" si="298"/>
        <v>523600</v>
      </c>
      <c r="AV1922" s="45" t="b">
        <f t="shared" si="299"/>
        <v>1</v>
      </c>
      <c r="AW1922" s="45" t="b">
        <f t="shared" si="300"/>
        <v>0</v>
      </c>
      <c r="AX1922" s="45"/>
    </row>
    <row r="1923" spans="1:51" s="36" customFormat="1" ht="27.75" customHeight="1" x14ac:dyDescent="0.15">
      <c r="A1923" s="36" t="str">
        <f t="shared" si="293"/>
        <v>LABORATORIOS OSSALUD SAS201132350</v>
      </c>
      <c r="B1923" s="36" t="b">
        <f>+A1923='[1]Anexo 9'!A1923</f>
        <v>1</v>
      </c>
      <c r="C1923" s="18">
        <v>811045767</v>
      </c>
      <c r="D1923" s="18" t="s">
        <v>8315</v>
      </c>
      <c r="E1923" s="15" t="s">
        <v>98</v>
      </c>
      <c r="F1923" s="15" t="s">
        <v>326</v>
      </c>
      <c r="G1923" s="15">
        <f>+VLOOKUP(F1923,[3]Sheet1!$E$3:$G$74,3,FALSE)</f>
        <v>4</v>
      </c>
      <c r="H1923" s="15">
        <f>+VLOOKUP(D1923&amp;F1923,'TD para paquetes'!$E$3:$I$441,5,FALSE)</f>
        <v>4</v>
      </c>
      <c r="I1923" s="15" t="s">
        <v>1025</v>
      </c>
      <c r="J1923" s="15">
        <v>10</v>
      </c>
      <c r="K1923" s="15">
        <v>10</v>
      </c>
      <c r="L1923" s="15">
        <v>201132350</v>
      </c>
      <c r="M1923" s="15" t="s">
        <v>335</v>
      </c>
      <c r="N1923" s="15" t="s">
        <v>101</v>
      </c>
      <c r="O1923" s="18" t="s">
        <v>335</v>
      </c>
      <c r="P1923" s="22" t="s">
        <v>73</v>
      </c>
      <c r="Q1923" s="15" t="s">
        <v>101</v>
      </c>
      <c r="R1923" s="18" t="s">
        <v>103</v>
      </c>
      <c r="S1923" s="22" t="s">
        <v>73</v>
      </c>
      <c r="T1923" s="18"/>
      <c r="U1923" s="18"/>
      <c r="V1923" s="15"/>
      <c r="W1923" s="18" t="s">
        <v>2688</v>
      </c>
      <c r="X1923" s="18"/>
      <c r="Y1923" s="15" t="s">
        <v>73</v>
      </c>
      <c r="Z1923" s="18"/>
      <c r="AA1923" s="18"/>
      <c r="AB1923" s="18"/>
      <c r="AC1923" s="67" t="e">
        <f>+VLOOKUP("*"&amp;L1923&amp;"*",'[2]REGISTROS SANITARIOS'!$D$2978:$E$2978,2,FALSE)</f>
        <v>#N/A</v>
      </c>
      <c r="AD1923" s="22" t="s">
        <v>44</v>
      </c>
      <c r="AE1923" s="16"/>
      <c r="AF1923" s="34" t="s">
        <v>3840</v>
      </c>
      <c r="AG1923" s="24"/>
      <c r="AH1923" s="18"/>
      <c r="AI1923" s="18"/>
      <c r="AJ1923" s="17">
        <v>5.5</v>
      </c>
      <c r="AK1923" s="25">
        <v>6</v>
      </c>
      <c r="AL1923" s="25">
        <v>40000</v>
      </c>
      <c r="AM1923" s="35">
        <v>0.19</v>
      </c>
      <c r="AN1923" s="19">
        <v>285600</v>
      </c>
      <c r="AO1923" s="18"/>
      <c r="AP1923" s="15"/>
      <c r="AQ1923" s="43" t="str">
        <f t="shared" si="294"/>
        <v>MAYOR</v>
      </c>
      <c r="AR1923" s="44">
        <f t="shared" si="295"/>
        <v>261800</v>
      </c>
      <c r="AS1923" s="44">
        <f t="shared" si="296"/>
        <v>220000</v>
      </c>
      <c r="AT1923" s="44">
        <f t="shared" si="297"/>
        <v>240000</v>
      </c>
      <c r="AU1923" s="44">
        <f t="shared" si="298"/>
        <v>285600</v>
      </c>
      <c r="AV1923" s="45" t="b">
        <f t="shared" si="299"/>
        <v>1</v>
      </c>
      <c r="AW1923" s="45" t="b">
        <f t="shared" si="300"/>
        <v>0</v>
      </c>
      <c r="AX1923" s="45"/>
    </row>
    <row r="1924" spans="1:51" s="36" customFormat="1" ht="27.75" customHeight="1" x14ac:dyDescent="0.15">
      <c r="A1924" s="36" t="str">
        <f t="shared" ref="A1924:A1987" si="301">+D1924&amp;L1924</f>
        <v>LABORATORIOS OSSALUD SAS201132410</v>
      </c>
      <c r="B1924" s="36" t="b">
        <f>+A1924='[1]Anexo 9'!A1924</f>
        <v>1</v>
      </c>
      <c r="C1924" s="18">
        <v>811045767</v>
      </c>
      <c r="D1924" s="18" t="s">
        <v>8315</v>
      </c>
      <c r="E1924" s="15" t="s">
        <v>98</v>
      </c>
      <c r="F1924" s="15" t="s">
        <v>337</v>
      </c>
      <c r="G1924" s="15">
        <f>+VLOOKUP(F1924,[3]Sheet1!$E$3:$G$74,3,FALSE)</f>
        <v>5</v>
      </c>
      <c r="H1924" s="15">
        <f>+VLOOKUP(D1924&amp;F1924,'TD para paquetes'!$E$3:$I$441,5,FALSE)</f>
        <v>5</v>
      </c>
      <c r="I1924" s="15" t="s">
        <v>1025</v>
      </c>
      <c r="J1924" s="15">
        <v>10</v>
      </c>
      <c r="K1924" s="15">
        <v>9</v>
      </c>
      <c r="L1924" s="15">
        <v>201132410</v>
      </c>
      <c r="M1924" s="15" t="s">
        <v>344</v>
      </c>
      <c r="N1924" s="15" t="s">
        <v>101</v>
      </c>
      <c r="O1924" s="18" t="s">
        <v>344</v>
      </c>
      <c r="P1924" s="22" t="s">
        <v>73</v>
      </c>
      <c r="Q1924" s="15" t="s">
        <v>101</v>
      </c>
      <c r="R1924" s="18" t="s">
        <v>103</v>
      </c>
      <c r="S1924" s="22" t="s">
        <v>73</v>
      </c>
      <c r="T1924" s="18"/>
      <c r="U1924" s="18"/>
      <c r="V1924" s="15" t="s">
        <v>340</v>
      </c>
      <c r="W1924" s="18" t="s">
        <v>322</v>
      </c>
      <c r="X1924" s="18"/>
      <c r="Y1924" s="15" t="s">
        <v>73</v>
      </c>
      <c r="Z1924" s="18"/>
      <c r="AA1924" s="18"/>
      <c r="AB1924" s="18"/>
      <c r="AC1924" s="67" t="e">
        <f>+VLOOKUP("*"&amp;L1924&amp;"*",'[2]REGISTROS SANITARIOS'!$D$2978:$E$2978,2,FALSE)</f>
        <v>#N/A</v>
      </c>
      <c r="AD1924" s="22" t="s">
        <v>44</v>
      </c>
      <c r="AE1924" s="16"/>
      <c r="AF1924" s="34" t="s">
        <v>3840</v>
      </c>
      <c r="AG1924" s="24"/>
      <c r="AH1924" s="18"/>
      <c r="AI1924" s="18"/>
      <c r="AJ1924" s="17">
        <v>11</v>
      </c>
      <c r="AK1924" s="25">
        <v>11</v>
      </c>
      <c r="AL1924" s="25">
        <v>90000</v>
      </c>
      <c r="AM1924" s="35">
        <v>0.19</v>
      </c>
      <c r="AN1924" s="19">
        <v>1178100</v>
      </c>
      <c r="AO1924" s="18"/>
      <c r="AP1924" s="15"/>
      <c r="AQ1924" s="43" t="str">
        <f t="shared" ref="AQ1924:AQ1987" si="302">+IF(AK1924="","NO INDICA",IF(AJ1924=AK1924,"SI",IF(AK1924&gt;AJ1924,"MAYOR",IF(AK1924&lt;AJ1924,"MENOR"))))</f>
        <v>SI</v>
      </c>
      <c r="AR1924" s="44">
        <f t="shared" ref="AR1924:AR1987" si="303">+AJ1924*(AL1924*(1+AM1924))</f>
        <v>1178100</v>
      </c>
      <c r="AS1924" s="44">
        <f t="shared" ref="AS1924:AS1987" si="304">+AJ1924*AL1924</f>
        <v>990000</v>
      </c>
      <c r="AT1924" s="44">
        <f t="shared" ref="AT1924:AT1987" si="305">+AL1924*AK1924</f>
        <v>990000</v>
      </c>
      <c r="AU1924" s="44">
        <f t="shared" ref="AU1924:AU1987" si="306">+AK1924*(AL1924*(1+AM1924))</f>
        <v>1178100</v>
      </c>
      <c r="AV1924" s="45" t="b">
        <f t="shared" ref="AV1924:AV1987" si="307">+IFERROR(AU1924=AN1924,"FALSO")</f>
        <v>1</v>
      </c>
      <c r="AW1924" s="45" t="b">
        <f t="shared" ref="AW1924:AW1987" si="308">+AS1924=AN1924</f>
        <v>0</v>
      </c>
      <c r="AX1924" s="45"/>
    </row>
    <row r="1925" spans="1:51" s="36" customFormat="1" ht="27.75" customHeight="1" x14ac:dyDescent="0.15">
      <c r="A1925" s="36" t="str">
        <f t="shared" si="301"/>
        <v>LABORATORIOS OSSALUD SAS201132510</v>
      </c>
      <c r="B1925" s="36" t="b">
        <f>+A1925='[1]Anexo 9'!A1925</f>
        <v>1</v>
      </c>
      <c r="C1925" s="18">
        <v>811045767</v>
      </c>
      <c r="D1925" s="18" t="s">
        <v>8315</v>
      </c>
      <c r="E1925" s="15" t="s">
        <v>98</v>
      </c>
      <c r="F1925" s="15" t="s">
        <v>337</v>
      </c>
      <c r="G1925" s="15">
        <f>+VLOOKUP(F1925,[3]Sheet1!$E$3:$G$74,3,FALSE)</f>
        <v>5</v>
      </c>
      <c r="H1925" s="15">
        <f>+VLOOKUP(D1925&amp;F1925,'TD para paquetes'!$E$3:$I$441,5,FALSE)</f>
        <v>5</v>
      </c>
      <c r="I1925" s="15" t="s">
        <v>1025</v>
      </c>
      <c r="J1925" s="15">
        <v>10</v>
      </c>
      <c r="K1925" s="15">
        <v>9</v>
      </c>
      <c r="L1925" s="15">
        <v>201132510</v>
      </c>
      <c r="M1925" s="15" t="s">
        <v>346</v>
      </c>
      <c r="N1925" s="15" t="s">
        <v>101</v>
      </c>
      <c r="O1925" s="18" t="s">
        <v>346</v>
      </c>
      <c r="P1925" s="22" t="s">
        <v>73</v>
      </c>
      <c r="Q1925" s="15" t="s">
        <v>101</v>
      </c>
      <c r="R1925" s="18" t="s">
        <v>103</v>
      </c>
      <c r="S1925" s="22" t="s">
        <v>73</v>
      </c>
      <c r="T1925" s="18"/>
      <c r="U1925" s="18"/>
      <c r="V1925" s="15" t="s">
        <v>340</v>
      </c>
      <c r="W1925" s="18" t="s">
        <v>322</v>
      </c>
      <c r="X1925" s="18"/>
      <c r="Y1925" s="15" t="s">
        <v>73</v>
      </c>
      <c r="Z1925" s="18"/>
      <c r="AA1925" s="18"/>
      <c r="AB1925" s="18"/>
      <c r="AC1925" s="67" t="e">
        <f>+VLOOKUP("*"&amp;L1925&amp;"*",'[2]REGISTROS SANITARIOS'!$D$2978:$E$2978,2,FALSE)</f>
        <v>#N/A</v>
      </c>
      <c r="AD1925" s="22" t="s">
        <v>44</v>
      </c>
      <c r="AE1925" s="16"/>
      <c r="AF1925" s="34" t="s">
        <v>3840</v>
      </c>
      <c r="AG1925" s="24"/>
      <c r="AH1925" s="18"/>
      <c r="AI1925" s="18"/>
      <c r="AJ1925" s="17">
        <v>11</v>
      </c>
      <c r="AK1925" s="25">
        <v>11</v>
      </c>
      <c r="AL1925" s="25">
        <v>90000</v>
      </c>
      <c r="AM1925" s="35">
        <v>0.19</v>
      </c>
      <c r="AN1925" s="19">
        <v>1178100</v>
      </c>
      <c r="AO1925" s="18"/>
      <c r="AP1925" s="15"/>
      <c r="AQ1925" s="43" t="str">
        <f t="shared" si="302"/>
        <v>SI</v>
      </c>
      <c r="AR1925" s="44">
        <f t="shared" si="303"/>
        <v>1178100</v>
      </c>
      <c r="AS1925" s="44">
        <f t="shared" si="304"/>
        <v>990000</v>
      </c>
      <c r="AT1925" s="44">
        <f t="shared" si="305"/>
        <v>990000</v>
      </c>
      <c r="AU1925" s="44">
        <f t="shared" si="306"/>
        <v>1178100</v>
      </c>
      <c r="AV1925" s="45" t="b">
        <f t="shared" si="307"/>
        <v>1</v>
      </c>
      <c r="AW1925" s="45" t="b">
        <f t="shared" si="308"/>
        <v>0</v>
      </c>
      <c r="AX1925" s="45"/>
    </row>
    <row r="1926" spans="1:51" s="36" customFormat="1" ht="27.75" customHeight="1" x14ac:dyDescent="0.15">
      <c r="A1926" s="36" t="str">
        <f t="shared" si="301"/>
        <v>LABORATORIOS OSSALUD SAS201132610</v>
      </c>
      <c r="B1926" s="36" t="b">
        <f>+A1926='[1]Anexo 9'!A1926</f>
        <v>1</v>
      </c>
      <c r="C1926" s="18">
        <v>811045767</v>
      </c>
      <c r="D1926" s="18" t="s">
        <v>8315</v>
      </c>
      <c r="E1926" s="15" t="s">
        <v>98</v>
      </c>
      <c r="F1926" s="15" t="s">
        <v>337</v>
      </c>
      <c r="G1926" s="15">
        <f>+VLOOKUP(F1926,[3]Sheet1!$E$3:$G$74,3,FALSE)</f>
        <v>5</v>
      </c>
      <c r="H1926" s="15">
        <f>+VLOOKUP(D1926&amp;F1926,'TD para paquetes'!$E$3:$I$441,5,FALSE)</f>
        <v>5</v>
      </c>
      <c r="I1926" s="15" t="s">
        <v>1025</v>
      </c>
      <c r="J1926" s="15">
        <v>9</v>
      </c>
      <c r="K1926" s="15">
        <v>9</v>
      </c>
      <c r="L1926" s="15">
        <v>201132610</v>
      </c>
      <c r="M1926" s="15" t="s">
        <v>348</v>
      </c>
      <c r="N1926" s="15" t="s">
        <v>101</v>
      </c>
      <c r="O1926" s="18" t="s">
        <v>348</v>
      </c>
      <c r="P1926" s="22" t="s">
        <v>73</v>
      </c>
      <c r="Q1926" s="15" t="s">
        <v>101</v>
      </c>
      <c r="R1926" s="18" t="s">
        <v>103</v>
      </c>
      <c r="S1926" s="22" t="s">
        <v>73</v>
      </c>
      <c r="T1926" s="18"/>
      <c r="U1926" s="18"/>
      <c r="V1926" s="15" t="s">
        <v>340</v>
      </c>
      <c r="W1926" s="18" t="s">
        <v>322</v>
      </c>
      <c r="X1926" s="18"/>
      <c r="Y1926" s="15" t="s">
        <v>73</v>
      </c>
      <c r="Z1926" s="18"/>
      <c r="AA1926" s="18"/>
      <c r="AB1926" s="18"/>
      <c r="AC1926" s="67" t="e">
        <f>+VLOOKUP("*"&amp;L1926&amp;"*",'[2]REGISTROS SANITARIOS'!$D$2978:$E$2978,2,FALSE)</f>
        <v>#N/A</v>
      </c>
      <c r="AD1926" s="22" t="s">
        <v>44</v>
      </c>
      <c r="AE1926" s="16"/>
      <c r="AF1926" s="34" t="s">
        <v>3840</v>
      </c>
      <c r="AG1926" s="24"/>
      <c r="AH1926" s="18"/>
      <c r="AI1926" s="18"/>
      <c r="AJ1926" s="17">
        <v>11</v>
      </c>
      <c r="AK1926" s="25">
        <v>11</v>
      </c>
      <c r="AL1926" s="25">
        <v>90000</v>
      </c>
      <c r="AM1926" s="35">
        <v>0.19</v>
      </c>
      <c r="AN1926" s="19">
        <v>1178100</v>
      </c>
      <c r="AO1926" s="18"/>
      <c r="AP1926" s="15"/>
      <c r="AQ1926" s="43" t="str">
        <f t="shared" si="302"/>
        <v>SI</v>
      </c>
      <c r="AR1926" s="44">
        <f t="shared" si="303"/>
        <v>1178100</v>
      </c>
      <c r="AS1926" s="44">
        <f t="shared" si="304"/>
        <v>990000</v>
      </c>
      <c r="AT1926" s="44">
        <f t="shared" si="305"/>
        <v>990000</v>
      </c>
      <c r="AU1926" s="44">
        <f t="shared" si="306"/>
        <v>1178100</v>
      </c>
      <c r="AV1926" s="45" t="b">
        <f t="shared" si="307"/>
        <v>1</v>
      </c>
      <c r="AW1926" s="45" t="b">
        <f t="shared" si="308"/>
        <v>0</v>
      </c>
      <c r="AX1926" s="45"/>
    </row>
    <row r="1927" spans="1:51" s="36" customFormat="1" ht="27.75" customHeight="1" x14ac:dyDescent="0.15">
      <c r="A1927" s="36" t="str">
        <f t="shared" si="301"/>
        <v>LABORATORIOS OSSALUD SAS201132710</v>
      </c>
      <c r="B1927" s="36" t="b">
        <f>+A1927='[1]Anexo 9'!A1927</f>
        <v>1</v>
      </c>
      <c r="C1927" s="18">
        <v>811045767</v>
      </c>
      <c r="D1927" s="18" t="s">
        <v>8315</v>
      </c>
      <c r="E1927" s="15" t="s">
        <v>98</v>
      </c>
      <c r="F1927" s="15" t="s">
        <v>320</v>
      </c>
      <c r="G1927" s="15">
        <f>+VLOOKUP(F1927,[3]Sheet1!$E$3:$G$74,3,FALSE)</f>
        <v>4</v>
      </c>
      <c r="H1927" s="15">
        <f>+VLOOKUP(D1927&amp;F1927,'TD para paquetes'!$E$3:$I$441,5,FALSE)</f>
        <v>4</v>
      </c>
      <c r="I1927" s="15" t="s">
        <v>1025</v>
      </c>
      <c r="J1927" s="15">
        <v>8</v>
      </c>
      <c r="K1927" s="15">
        <v>8</v>
      </c>
      <c r="L1927" s="15">
        <v>201132710</v>
      </c>
      <c r="M1927" s="15" t="s">
        <v>321</v>
      </c>
      <c r="N1927" s="15" t="s">
        <v>101</v>
      </c>
      <c r="O1927" s="18" t="s">
        <v>321</v>
      </c>
      <c r="P1927" s="22" t="s">
        <v>73</v>
      </c>
      <c r="Q1927" s="15" t="s">
        <v>101</v>
      </c>
      <c r="R1927" s="18" t="s">
        <v>103</v>
      </c>
      <c r="S1927" s="22" t="s">
        <v>73</v>
      </c>
      <c r="T1927" s="18"/>
      <c r="U1927" s="18"/>
      <c r="V1927" s="15" t="s">
        <v>6070</v>
      </c>
      <c r="W1927" s="18" t="s">
        <v>2688</v>
      </c>
      <c r="X1927" s="18"/>
      <c r="Y1927" s="15" t="s">
        <v>73</v>
      </c>
      <c r="Z1927" s="18"/>
      <c r="AA1927" s="18"/>
      <c r="AB1927" s="18"/>
      <c r="AC1927" s="67" t="e">
        <f>+VLOOKUP("*"&amp;L1927&amp;"*",'[2]REGISTROS SANITARIOS'!$D$2978:$E$2978,2,FALSE)</f>
        <v>#N/A</v>
      </c>
      <c r="AD1927" s="22" t="s">
        <v>44</v>
      </c>
      <c r="AE1927" s="16"/>
      <c r="AF1927" s="34" t="s">
        <v>3840</v>
      </c>
      <c r="AG1927" s="24"/>
      <c r="AH1927" s="18"/>
      <c r="AI1927" s="18"/>
      <c r="AJ1927" s="17">
        <v>2073.5</v>
      </c>
      <c r="AK1927" s="25">
        <v>2074</v>
      </c>
      <c r="AL1927" s="25">
        <v>5300</v>
      </c>
      <c r="AM1927" s="35">
        <v>0.19</v>
      </c>
      <c r="AN1927" s="19">
        <v>13080718</v>
      </c>
      <c r="AO1927" s="18"/>
      <c r="AP1927" s="15"/>
      <c r="AQ1927" s="43" t="str">
        <f t="shared" si="302"/>
        <v>MAYOR</v>
      </c>
      <c r="AR1927" s="44">
        <f t="shared" si="303"/>
        <v>13077564.5</v>
      </c>
      <c r="AS1927" s="44">
        <f t="shared" si="304"/>
        <v>10989550</v>
      </c>
      <c r="AT1927" s="44">
        <f t="shared" si="305"/>
        <v>10992200</v>
      </c>
      <c r="AU1927" s="44">
        <f t="shared" si="306"/>
        <v>13080718</v>
      </c>
      <c r="AV1927" s="45" t="b">
        <f t="shared" si="307"/>
        <v>1</v>
      </c>
      <c r="AW1927" s="45" t="b">
        <f t="shared" si="308"/>
        <v>0</v>
      </c>
      <c r="AX1927" s="45"/>
      <c r="AY1927" s="36" t="s">
        <v>8743</v>
      </c>
    </row>
    <row r="1928" spans="1:51" s="36" customFormat="1" ht="27.75" customHeight="1" x14ac:dyDescent="0.15">
      <c r="A1928" s="36" t="str">
        <f t="shared" si="301"/>
        <v>LABORATORIOS OSSALUD SAS201132810</v>
      </c>
      <c r="B1928" s="36" t="b">
        <f>+A1928='[1]Anexo 9'!A1928</f>
        <v>1</v>
      </c>
      <c r="C1928" s="18">
        <v>811045767</v>
      </c>
      <c r="D1928" s="18" t="s">
        <v>8315</v>
      </c>
      <c r="E1928" s="15" t="s">
        <v>98</v>
      </c>
      <c r="F1928" s="15" t="s">
        <v>320</v>
      </c>
      <c r="G1928" s="15">
        <f>+VLOOKUP(F1928,[3]Sheet1!$E$3:$G$74,3,FALSE)</f>
        <v>4</v>
      </c>
      <c r="H1928" s="15">
        <f>+VLOOKUP(D1928&amp;F1928,'TD para paquetes'!$E$3:$I$441,5,FALSE)</f>
        <v>4</v>
      </c>
      <c r="I1928" s="15" t="s">
        <v>1025</v>
      </c>
      <c r="J1928" s="15">
        <v>8</v>
      </c>
      <c r="K1928" s="15">
        <v>8</v>
      </c>
      <c r="L1928" s="15">
        <v>201132810</v>
      </c>
      <c r="M1928" s="15" t="s">
        <v>323</v>
      </c>
      <c r="N1928" s="15" t="s">
        <v>101</v>
      </c>
      <c r="O1928" s="18" t="s">
        <v>323</v>
      </c>
      <c r="P1928" s="22" t="s">
        <v>73</v>
      </c>
      <c r="Q1928" s="15" t="s">
        <v>101</v>
      </c>
      <c r="R1928" s="18" t="s">
        <v>103</v>
      </c>
      <c r="S1928" s="22" t="s">
        <v>73</v>
      </c>
      <c r="T1928" s="18"/>
      <c r="U1928" s="18"/>
      <c r="V1928" s="15" t="s">
        <v>6070</v>
      </c>
      <c r="W1928" s="18" t="s">
        <v>2688</v>
      </c>
      <c r="X1928" s="18"/>
      <c r="Y1928" s="15" t="s">
        <v>73</v>
      </c>
      <c r="Z1928" s="18"/>
      <c r="AA1928" s="18"/>
      <c r="AB1928" s="18"/>
      <c r="AC1928" s="67" t="e">
        <f>+VLOOKUP("*"&amp;L1928&amp;"*",'[2]REGISTROS SANITARIOS'!$D$2978:$E$2978,2,FALSE)</f>
        <v>#N/A</v>
      </c>
      <c r="AD1928" s="22" t="s">
        <v>44</v>
      </c>
      <c r="AE1928" s="16"/>
      <c r="AF1928" s="34" t="s">
        <v>3840</v>
      </c>
      <c r="AG1928" s="24"/>
      <c r="AH1928" s="18"/>
      <c r="AI1928" s="18"/>
      <c r="AJ1928" s="17">
        <v>16.5</v>
      </c>
      <c r="AK1928" s="25">
        <v>17</v>
      </c>
      <c r="AL1928" s="25">
        <v>5300</v>
      </c>
      <c r="AM1928" s="35">
        <v>0.19</v>
      </c>
      <c r="AN1928" s="19">
        <v>107219</v>
      </c>
      <c r="AO1928" s="18"/>
      <c r="AP1928" s="15"/>
      <c r="AQ1928" s="43" t="str">
        <f t="shared" si="302"/>
        <v>MAYOR</v>
      </c>
      <c r="AR1928" s="44">
        <f t="shared" si="303"/>
        <v>104065.5</v>
      </c>
      <c r="AS1928" s="44">
        <f t="shared" si="304"/>
        <v>87450</v>
      </c>
      <c r="AT1928" s="44">
        <f t="shared" si="305"/>
        <v>90100</v>
      </c>
      <c r="AU1928" s="44">
        <f t="shared" si="306"/>
        <v>107219</v>
      </c>
      <c r="AV1928" s="45" t="b">
        <f t="shared" si="307"/>
        <v>1</v>
      </c>
      <c r="AW1928" s="45" t="b">
        <f t="shared" si="308"/>
        <v>0</v>
      </c>
      <c r="AX1928" s="45"/>
      <c r="AY1928" s="36" t="s">
        <v>8743</v>
      </c>
    </row>
    <row r="1929" spans="1:51" s="36" customFormat="1" ht="27.75" customHeight="1" x14ac:dyDescent="0.15">
      <c r="A1929" s="36" t="str">
        <f t="shared" si="301"/>
        <v>LABORATORIOS OSSALUD SAS201132910</v>
      </c>
      <c r="B1929" s="36" t="b">
        <f>+A1929='[1]Anexo 9'!A1929</f>
        <v>1</v>
      </c>
      <c r="C1929" s="18">
        <v>811045767</v>
      </c>
      <c r="D1929" s="18" t="s">
        <v>8315</v>
      </c>
      <c r="E1929" s="15" t="s">
        <v>98</v>
      </c>
      <c r="F1929" s="15" t="s">
        <v>320</v>
      </c>
      <c r="G1929" s="15">
        <f>+VLOOKUP(F1929,[3]Sheet1!$E$3:$G$74,3,FALSE)</f>
        <v>4</v>
      </c>
      <c r="H1929" s="15">
        <f>+VLOOKUP(D1929&amp;F1929,'TD para paquetes'!$E$3:$I$441,5,FALSE)</f>
        <v>4</v>
      </c>
      <c r="I1929" s="15" t="s">
        <v>1025</v>
      </c>
      <c r="J1929" s="15">
        <v>8</v>
      </c>
      <c r="K1929" s="15">
        <v>8</v>
      </c>
      <c r="L1929" s="15">
        <v>201132910</v>
      </c>
      <c r="M1929" s="15" t="s">
        <v>324</v>
      </c>
      <c r="N1929" s="15" t="s">
        <v>101</v>
      </c>
      <c r="O1929" s="18" t="s">
        <v>324</v>
      </c>
      <c r="P1929" s="22" t="s">
        <v>73</v>
      </c>
      <c r="Q1929" s="15" t="s">
        <v>101</v>
      </c>
      <c r="R1929" s="18" t="s">
        <v>103</v>
      </c>
      <c r="S1929" s="22" t="s">
        <v>73</v>
      </c>
      <c r="T1929" s="18"/>
      <c r="U1929" s="18"/>
      <c r="V1929" s="15" t="s">
        <v>6070</v>
      </c>
      <c r="W1929" s="18" t="s">
        <v>2688</v>
      </c>
      <c r="X1929" s="18"/>
      <c r="Y1929" s="15" t="s">
        <v>73</v>
      </c>
      <c r="Z1929" s="18"/>
      <c r="AA1929" s="18"/>
      <c r="AB1929" s="18"/>
      <c r="AC1929" s="67" t="e">
        <f>+VLOOKUP("*"&amp;L1929&amp;"*",'[2]REGISTROS SANITARIOS'!$D$2978:$E$2978,2,FALSE)</f>
        <v>#N/A</v>
      </c>
      <c r="AD1929" s="22" t="s">
        <v>44</v>
      </c>
      <c r="AE1929" s="16"/>
      <c r="AF1929" s="34" t="s">
        <v>3840</v>
      </c>
      <c r="AG1929" s="24"/>
      <c r="AH1929" s="18"/>
      <c r="AI1929" s="18"/>
      <c r="AJ1929" s="17">
        <v>16.5</v>
      </c>
      <c r="AK1929" s="25">
        <v>17</v>
      </c>
      <c r="AL1929" s="25">
        <v>5300</v>
      </c>
      <c r="AM1929" s="35">
        <v>0.19</v>
      </c>
      <c r="AN1929" s="19">
        <v>107219</v>
      </c>
      <c r="AO1929" s="18"/>
      <c r="AP1929" s="15"/>
      <c r="AQ1929" s="43" t="str">
        <f t="shared" si="302"/>
        <v>MAYOR</v>
      </c>
      <c r="AR1929" s="44">
        <f t="shared" si="303"/>
        <v>104065.5</v>
      </c>
      <c r="AS1929" s="44">
        <f t="shared" si="304"/>
        <v>87450</v>
      </c>
      <c r="AT1929" s="44">
        <f t="shared" si="305"/>
        <v>90100</v>
      </c>
      <c r="AU1929" s="44">
        <f t="shared" si="306"/>
        <v>107219</v>
      </c>
      <c r="AV1929" s="45" t="b">
        <f t="shared" si="307"/>
        <v>1</v>
      </c>
      <c r="AW1929" s="45" t="b">
        <f t="shared" si="308"/>
        <v>0</v>
      </c>
      <c r="AX1929" s="45"/>
      <c r="AY1929" s="36" t="s">
        <v>8743</v>
      </c>
    </row>
    <row r="1930" spans="1:51" s="36" customFormat="1" ht="27.75" customHeight="1" x14ac:dyDescent="0.15">
      <c r="A1930" s="36" t="str">
        <f t="shared" si="301"/>
        <v>LABORATORIOS OSSALUD SAS201133110</v>
      </c>
      <c r="B1930" s="36" t="b">
        <f>+A1930='[1]Anexo 9'!A1930</f>
        <v>1</v>
      </c>
      <c r="C1930" s="18">
        <v>811045767</v>
      </c>
      <c r="D1930" s="18" t="s">
        <v>8315</v>
      </c>
      <c r="E1930" s="15" t="s">
        <v>98</v>
      </c>
      <c r="F1930" s="15" t="s">
        <v>320</v>
      </c>
      <c r="G1930" s="15">
        <f>+VLOOKUP(F1930,[3]Sheet1!$E$3:$G$74,3,FALSE)</f>
        <v>4</v>
      </c>
      <c r="H1930" s="15">
        <f>+VLOOKUP(D1930&amp;F1930,'TD para paquetes'!$E$3:$I$441,5,FALSE)</f>
        <v>4</v>
      </c>
      <c r="I1930" s="15" t="s">
        <v>1025</v>
      </c>
      <c r="J1930" s="15">
        <v>8</v>
      </c>
      <c r="K1930" s="15">
        <v>8</v>
      </c>
      <c r="L1930" s="15">
        <v>201133110</v>
      </c>
      <c r="M1930" s="15" t="s">
        <v>325</v>
      </c>
      <c r="N1930" s="15" t="s">
        <v>101</v>
      </c>
      <c r="O1930" s="18" t="s">
        <v>325</v>
      </c>
      <c r="P1930" s="22" t="s">
        <v>73</v>
      </c>
      <c r="Q1930" s="15" t="s">
        <v>101</v>
      </c>
      <c r="R1930" s="18" t="s">
        <v>103</v>
      </c>
      <c r="S1930" s="22" t="s">
        <v>73</v>
      </c>
      <c r="T1930" s="18"/>
      <c r="U1930" s="18"/>
      <c r="V1930" s="15" t="s">
        <v>6070</v>
      </c>
      <c r="W1930" s="18" t="s">
        <v>2688</v>
      </c>
      <c r="X1930" s="18"/>
      <c r="Y1930" s="15" t="s">
        <v>73</v>
      </c>
      <c r="Z1930" s="18"/>
      <c r="AA1930" s="18"/>
      <c r="AB1930" s="18"/>
      <c r="AC1930" s="67" t="e">
        <f>+VLOOKUP("*"&amp;L1930&amp;"*",'[2]REGISTROS SANITARIOS'!$D$2978:$E$2978,2,FALSE)</f>
        <v>#N/A</v>
      </c>
      <c r="AD1930" s="22" t="s">
        <v>44</v>
      </c>
      <c r="AE1930" s="16"/>
      <c r="AF1930" s="34" t="s">
        <v>3840</v>
      </c>
      <c r="AG1930" s="24"/>
      <c r="AH1930" s="18"/>
      <c r="AI1930" s="18"/>
      <c r="AJ1930" s="17">
        <v>71.5</v>
      </c>
      <c r="AK1930" s="25">
        <v>72</v>
      </c>
      <c r="AL1930" s="25">
        <v>5300</v>
      </c>
      <c r="AM1930" s="35">
        <v>0.19</v>
      </c>
      <c r="AN1930" s="19">
        <v>454103.99999999994</v>
      </c>
      <c r="AO1930" s="18"/>
      <c r="AP1930" s="15"/>
      <c r="AQ1930" s="43" t="str">
        <f t="shared" si="302"/>
        <v>MAYOR</v>
      </c>
      <c r="AR1930" s="44">
        <f t="shared" si="303"/>
        <v>450950.5</v>
      </c>
      <c r="AS1930" s="44">
        <f t="shared" si="304"/>
        <v>378950</v>
      </c>
      <c r="AT1930" s="44">
        <f t="shared" si="305"/>
        <v>381600</v>
      </c>
      <c r="AU1930" s="44">
        <f t="shared" si="306"/>
        <v>454104</v>
      </c>
      <c r="AV1930" s="45" t="b">
        <f t="shared" si="307"/>
        <v>1</v>
      </c>
      <c r="AW1930" s="45" t="b">
        <f t="shared" si="308"/>
        <v>0</v>
      </c>
      <c r="AX1930" s="45"/>
      <c r="AY1930" s="36" t="s">
        <v>8743</v>
      </c>
    </row>
    <row r="1931" spans="1:51" s="36" customFormat="1" ht="27.75" customHeight="1" x14ac:dyDescent="0.15">
      <c r="A1931" s="36" t="str">
        <f t="shared" si="301"/>
        <v>LABORATORIOS OSSALUD SAS201133407</v>
      </c>
      <c r="B1931" s="36" t="b">
        <f>+A1931='[1]Anexo 9'!A1931</f>
        <v>1</v>
      </c>
      <c r="C1931" s="18">
        <v>811045767</v>
      </c>
      <c r="D1931" s="18" t="s">
        <v>8315</v>
      </c>
      <c r="E1931" s="15" t="s">
        <v>98</v>
      </c>
      <c r="F1931" s="15" t="s">
        <v>796</v>
      </c>
      <c r="G1931" s="15">
        <f>+VLOOKUP(F1931,[3]Sheet1!$E$3:$G$74,3,FALSE)</f>
        <v>2</v>
      </c>
      <c r="H1931" s="15">
        <f>+VLOOKUP(D1931&amp;F1931,'TD para paquetes'!$E$3:$I$441,5,FALSE)</f>
        <v>2</v>
      </c>
      <c r="I1931" s="15" t="s">
        <v>1025</v>
      </c>
      <c r="J1931" s="15">
        <v>10</v>
      </c>
      <c r="K1931" s="15">
        <v>10</v>
      </c>
      <c r="L1931" s="15">
        <v>201133407</v>
      </c>
      <c r="M1931" s="15" t="s">
        <v>797</v>
      </c>
      <c r="N1931" s="15" t="s">
        <v>101</v>
      </c>
      <c r="O1931" s="18" t="s">
        <v>797</v>
      </c>
      <c r="P1931" s="22" t="s">
        <v>73</v>
      </c>
      <c r="Q1931" s="15" t="s">
        <v>101</v>
      </c>
      <c r="R1931" s="18" t="s">
        <v>103</v>
      </c>
      <c r="S1931" s="22" t="s">
        <v>73</v>
      </c>
      <c r="T1931" s="18"/>
      <c r="U1931" s="18"/>
      <c r="V1931" s="15" t="s">
        <v>6072</v>
      </c>
      <c r="W1931" s="18" t="s">
        <v>587</v>
      </c>
      <c r="X1931" s="18"/>
      <c r="Y1931" s="15" t="s">
        <v>73</v>
      </c>
      <c r="Z1931" s="18"/>
      <c r="AA1931" s="18"/>
      <c r="AB1931" s="18"/>
      <c r="AC1931" s="67" t="e">
        <f>+VLOOKUP("*"&amp;L1931&amp;"*",'[2]REGISTROS SANITARIOS'!$D$2978:$E$2978,2,FALSE)</f>
        <v>#N/A</v>
      </c>
      <c r="AD1931" s="22" t="s">
        <v>44</v>
      </c>
      <c r="AE1931" s="16"/>
      <c r="AF1931" s="34" t="s">
        <v>3840</v>
      </c>
      <c r="AG1931" s="24"/>
      <c r="AH1931" s="18"/>
      <c r="AI1931" s="18"/>
      <c r="AJ1931" s="17">
        <v>2255</v>
      </c>
      <c r="AK1931" s="25">
        <v>2255</v>
      </c>
      <c r="AL1931" s="25">
        <v>4900</v>
      </c>
      <c r="AM1931" s="35">
        <v>0.19</v>
      </c>
      <c r="AN1931" s="19">
        <v>13148905</v>
      </c>
      <c r="AO1931" s="18"/>
      <c r="AP1931" s="15"/>
      <c r="AQ1931" s="43" t="str">
        <f t="shared" si="302"/>
        <v>SI</v>
      </c>
      <c r="AR1931" s="44">
        <f t="shared" si="303"/>
        <v>13148905</v>
      </c>
      <c r="AS1931" s="44">
        <f t="shared" si="304"/>
        <v>11049500</v>
      </c>
      <c r="AT1931" s="44">
        <f t="shared" si="305"/>
        <v>11049500</v>
      </c>
      <c r="AU1931" s="44">
        <f t="shared" si="306"/>
        <v>13148905</v>
      </c>
      <c r="AV1931" s="45" t="b">
        <f t="shared" si="307"/>
        <v>1</v>
      </c>
      <c r="AW1931" s="45" t="b">
        <f t="shared" si="308"/>
        <v>0</v>
      </c>
      <c r="AX1931" s="45"/>
      <c r="AY1931" s="36" t="s">
        <v>8743</v>
      </c>
    </row>
    <row r="1932" spans="1:51" s="36" customFormat="1" ht="27.75" customHeight="1" x14ac:dyDescent="0.15">
      <c r="A1932" s="36" t="str">
        <f t="shared" si="301"/>
        <v>LABORATORIOS OSSALUD SAS201133507</v>
      </c>
      <c r="B1932" s="36" t="b">
        <f>+A1932='[1]Anexo 9'!A1932</f>
        <v>1</v>
      </c>
      <c r="C1932" s="18">
        <v>811045767</v>
      </c>
      <c r="D1932" s="18" t="s">
        <v>8315</v>
      </c>
      <c r="E1932" s="15" t="s">
        <v>98</v>
      </c>
      <c r="F1932" s="15" t="s">
        <v>796</v>
      </c>
      <c r="G1932" s="15">
        <f>+VLOOKUP(F1932,[3]Sheet1!$E$3:$G$74,3,FALSE)</f>
        <v>2</v>
      </c>
      <c r="H1932" s="15">
        <f>+VLOOKUP(D1932&amp;F1932,'TD para paquetes'!$E$3:$I$441,5,FALSE)</f>
        <v>2</v>
      </c>
      <c r="I1932" s="15" t="s">
        <v>1025</v>
      </c>
      <c r="J1932" s="15">
        <v>10</v>
      </c>
      <c r="K1932" s="15">
        <v>10</v>
      </c>
      <c r="L1932" s="15">
        <v>201133507</v>
      </c>
      <c r="M1932" s="15" t="s">
        <v>799</v>
      </c>
      <c r="N1932" s="15" t="s">
        <v>101</v>
      </c>
      <c r="O1932" s="18" t="s">
        <v>799</v>
      </c>
      <c r="P1932" s="22" t="s">
        <v>73</v>
      </c>
      <c r="Q1932" s="15" t="s">
        <v>101</v>
      </c>
      <c r="R1932" s="18" t="s">
        <v>103</v>
      </c>
      <c r="S1932" s="22" t="s">
        <v>73</v>
      </c>
      <c r="T1932" s="18"/>
      <c r="U1932" s="18"/>
      <c r="V1932" s="15" t="s">
        <v>6072</v>
      </c>
      <c r="W1932" s="18" t="s">
        <v>587</v>
      </c>
      <c r="X1932" s="18"/>
      <c r="Y1932" s="15" t="s">
        <v>73</v>
      </c>
      <c r="Z1932" s="18"/>
      <c r="AA1932" s="18"/>
      <c r="AB1932" s="18"/>
      <c r="AC1932" s="67" t="e">
        <f>+VLOOKUP("*"&amp;L1932&amp;"*",'[2]REGISTROS SANITARIOS'!$D$2978:$E$2978,2,FALSE)</f>
        <v>#N/A</v>
      </c>
      <c r="AD1932" s="22" t="s">
        <v>44</v>
      </c>
      <c r="AE1932" s="16"/>
      <c r="AF1932" s="34" t="s">
        <v>3840</v>
      </c>
      <c r="AG1932" s="24"/>
      <c r="AH1932" s="18"/>
      <c r="AI1932" s="18"/>
      <c r="AJ1932" s="17">
        <v>66</v>
      </c>
      <c r="AK1932" s="25">
        <v>66</v>
      </c>
      <c r="AL1932" s="25">
        <v>4900</v>
      </c>
      <c r="AM1932" s="35">
        <v>0.19</v>
      </c>
      <c r="AN1932" s="19">
        <v>384845.99999999994</v>
      </c>
      <c r="AO1932" s="18"/>
      <c r="AP1932" s="15"/>
      <c r="AQ1932" s="43" t="str">
        <f t="shared" si="302"/>
        <v>SI</v>
      </c>
      <c r="AR1932" s="44">
        <f t="shared" si="303"/>
        <v>384846</v>
      </c>
      <c r="AS1932" s="44">
        <f t="shared" si="304"/>
        <v>323400</v>
      </c>
      <c r="AT1932" s="44">
        <f t="shared" si="305"/>
        <v>323400</v>
      </c>
      <c r="AU1932" s="44">
        <f t="shared" si="306"/>
        <v>384846</v>
      </c>
      <c r="AV1932" s="45" t="b">
        <f t="shared" si="307"/>
        <v>1</v>
      </c>
      <c r="AW1932" s="45" t="b">
        <f t="shared" si="308"/>
        <v>0</v>
      </c>
      <c r="AX1932" s="45"/>
      <c r="AY1932" s="36" t="s">
        <v>8743</v>
      </c>
    </row>
    <row r="1933" spans="1:51" s="36" customFormat="1" ht="27.75" customHeight="1" x14ac:dyDescent="0.15">
      <c r="A1933" s="36" t="str">
        <f t="shared" si="301"/>
        <v>LABORATORIOS OSSALUD SAS201134810</v>
      </c>
      <c r="B1933" s="36" t="b">
        <f>+A1933='[1]Anexo 9'!A1933</f>
        <v>1</v>
      </c>
      <c r="C1933" s="18">
        <v>811045767</v>
      </c>
      <c r="D1933" s="18" t="s">
        <v>8315</v>
      </c>
      <c r="E1933" s="15" t="s">
        <v>98</v>
      </c>
      <c r="F1933" s="15" t="s">
        <v>350</v>
      </c>
      <c r="G1933" s="15">
        <f>+VLOOKUP(F1933,[3]Sheet1!$E$3:$G$74,3,FALSE)</f>
        <v>2</v>
      </c>
      <c r="H1933" s="15">
        <f>+VLOOKUP(D1933&amp;F1933,'TD para paquetes'!$E$3:$I$441,5,FALSE)</f>
        <v>2</v>
      </c>
      <c r="I1933" s="15" t="s">
        <v>1025</v>
      </c>
      <c r="J1933" s="15">
        <v>10</v>
      </c>
      <c r="K1933" s="15">
        <v>10</v>
      </c>
      <c r="L1933" s="15">
        <v>201134810</v>
      </c>
      <c r="M1933" s="15" t="s">
        <v>351</v>
      </c>
      <c r="N1933" s="15" t="s">
        <v>101</v>
      </c>
      <c r="O1933" s="18" t="s">
        <v>351</v>
      </c>
      <c r="P1933" s="22" t="s">
        <v>73</v>
      </c>
      <c r="Q1933" s="15" t="s">
        <v>101</v>
      </c>
      <c r="R1933" s="18" t="s">
        <v>103</v>
      </c>
      <c r="S1933" s="22" t="s">
        <v>73</v>
      </c>
      <c r="T1933" s="18"/>
      <c r="U1933" s="18"/>
      <c r="V1933" s="15" t="s">
        <v>6073</v>
      </c>
      <c r="W1933" s="18" t="s">
        <v>587</v>
      </c>
      <c r="X1933" s="18"/>
      <c r="Y1933" s="15" t="s">
        <v>73</v>
      </c>
      <c r="Z1933" s="18"/>
      <c r="AA1933" s="18"/>
      <c r="AB1933" s="18"/>
      <c r="AC1933" s="67" t="e">
        <f>+VLOOKUP("*"&amp;L1933&amp;"*",'[2]REGISTROS SANITARIOS'!$D$2978:$E$2978,2,FALSE)</f>
        <v>#N/A</v>
      </c>
      <c r="AD1933" s="22" t="s">
        <v>44</v>
      </c>
      <c r="AE1933" s="16"/>
      <c r="AF1933" s="34" t="s">
        <v>3840</v>
      </c>
      <c r="AG1933" s="24"/>
      <c r="AH1933" s="18"/>
      <c r="AI1933" s="18"/>
      <c r="AJ1933" s="17">
        <v>55</v>
      </c>
      <c r="AK1933" s="25">
        <v>55</v>
      </c>
      <c r="AL1933" s="25">
        <v>4900</v>
      </c>
      <c r="AM1933" s="35">
        <v>0.19</v>
      </c>
      <c r="AN1933" s="19">
        <v>320705</v>
      </c>
      <c r="AO1933" s="18"/>
      <c r="AP1933" s="15"/>
      <c r="AQ1933" s="43" t="str">
        <f t="shared" si="302"/>
        <v>SI</v>
      </c>
      <c r="AR1933" s="44">
        <f t="shared" si="303"/>
        <v>320705</v>
      </c>
      <c r="AS1933" s="44">
        <f t="shared" si="304"/>
        <v>269500</v>
      </c>
      <c r="AT1933" s="44">
        <f t="shared" si="305"/>
        <v>269500</v>
      </c>
      <c r="AU1933" s="44">
        <f t="shared" si="306"/>
        <v>320705</v>
      </c>
      <c r="AV1933" s="45" t="b">
        <f t="shared" si="307"/>
        <v>1</v>
      </c>
      <c r="AW1933" s="45" t="b">
        <f t="shared" si="308"/>
        <v>0</v>
      </c>
      <c r="AX1933" s="45"/>
      <c r="AY1933" s="36" t="s">
        <v>8743</v>
      </c>
    </row>
    <row r="1934" spans="1:51" s="36" customFormat="1" ht="27.75" customHeight="1" x14ac:dyDescent="0.15">
      <c r="A1934" s="36" t="str">
        <f t="shared" si="301"/>
        <v>LABORATORIOS OSSALUD SAS201134910</v>
      </c>
      <c r="B1934" s="36" t="b">
        <f>+A1934='[1]Anexo 9'!A1934</f>
        <v>1</v>
      </c>
      <c r="C1934" s="18">
        <v>811045767</v>
      </c>
      <c r="D1934" s="18" t="s">
        <v>8315</v>
      </c>
      <c r="E1934" s="15" t="s">
        <v>98</v>
      </c>
      <c r="F1934" s="15" t="s">
        <v>350</v>
      </c>
      <c r="G1934" s="15">
        <f>+VLOOKUP(F1934,[3]Sheet1!$E$3:$G$74,3,FALSE)</f>
        <v>2</v>
      </c>
      <c r="H1934" s="15">
        <f>+VLOOKUP(D1934&amp;F1934,'TD para paquetes'!$E$3:$I$441,5,FALSE)</f>
        <v>2</v>
      </c>
      <c r="I1934" s="15" t="s">
        <v>1025</v>
      </c>
      <c r="J1934" s="15">
        <v>10</v>
      </c>
      <c r="K1934" s="15">
        <v>10</v>
      </c>
      <c r="L1934" s="15">
        <v>201134910</v>
      </c>
      <c r="M1934" s="15" t="s">
        <v>354</v>
      </c>
      <c r="N1934" s="15" t="s">
        <v>101</v>
      </c>
      <c r="O1934" s="18" t="s">
        <v>354</v>
      </c>
      <c r="P1934" s="22" t="s">
        <v>73</v>
      </c>
      <c r="Q1934" s="15" t="s">
        <v>101</v>
      </c>
      <c r="R1934" s="18" t="s">
        <v>103</v>
      </c>
      <c r="S1934" s="22" t="s">
        <v>73</v>
      </c>
      <c r="T1934" s="18"/>
      <c r="U1934" s="18"/>
      <c r="V1934" s="15" t="s">
        <v>6073</v>
      </c>
      <c r="W1934" s="18" t="s">
        <v>587</v>
      </c>
      <c r="X1934" s="18"/>
      <c r="Y1934" s="15" t="s">
        <v>73</v>
      </c>
      <c r="Z1934" s="18"/>
      <c r="AA1934" s="18"/>
      <c r="AB1934" s="18"/>
      <c r="AC1934" s="67" t="e">
        <f>+VLOOKUP("*"&amp;L1934&amp;"*",'[2]REGISTROS SANITARIOS'!$D$2978:$E$2978,2,FALSE)</f>
        <v>#N/A</v>
      </c>
      <c r="AD1934" s="22" t="s">
        <v>44</v>
      </c>
      <c r="AE1934" s="16"/>
      <c r="AF1934" s="34" t="s">
        <v>3840</v>
      </c>
      <c r="AG1934" s="24"/>
      <c r="AH1934" s="18"/>
      <c r="AI1934" s="18"/>
      <c r="AJ1934" s="17">
        <v>880</v>
      </c>
      <c r="AK1934" s="25">
        <v>880</v>
      </c>
      <c r="AL1934" s="25">
        <v>4900</v>
      </c>
      <c r="AM1934" s="35">
        <v>0.19</v>
      </c>
      <c r="AN1934" s="19">
        <v>5131280</v>
      </c>
      <c r="AO1934" s="18"/>
      <c r="AP1934" s="15"/>
      <c r="AQ1934" s="43" t="str">
        <f t="shared" si="302"/>
        <v>SI</v>
      </c>
      <c r="AR1934" s="44">
        <f t="shared" si="303"/>
        <v>5131280</v>
      </c>
      <c r="AS1934" s="44">
        <f t="shared" si="304"/>
        <v>4312000</v>
      </c>
      <c r="AT1934" s="44">
        <f t="shared" si="305"/>
        <v>4312000</v>
      </c>
      <c r="AU1934" s="44">
        <f t="shared" si="306"/>
        <v>5131280</v>
      </c>
      <c r="AV1934" s="45" t="b">
        <f t="shared" si="307"/>
        <v>1</v>
      </c>
      <c r="AW1934" s="45" t="b">
        <f t="shared" si="308"/>
        <v>0</v>
      </c>
      <c r="AX1934" s="45"/>
      <c r="AY1934" s="36" t="s">
        <v>8743</v>
      </c>
    </row>
    <row r="1935" spans="1:51" s="36" customFormat="1" ht="27.75" customHeight="1" x14ac:dyDescent="0.15">
      <c r="A1935" s="36" t="str">
        <f t="shared" si="301"/>
        <v>LABORATORIOS OSSALUD SAS201135150</v>
      </c>
      <c r="B1935" s="36" t="b">
        <f>+A1935='[1]Anexo 9'!A1935</f>
        <v>1</v>
      </c>
      <c r="C1935" s="18">
        <v>811045767</v>
      </c>
      <c r="D1935" s="18" t="s">
        <v>8315</v>
      </c>
      <c r="E1935" s="15" t="s">
        <v>98</v>
      </c>
      <c r="F1935" s="15" t="s">
        <v>62</v>
      </c>
      <c r="G1935" s="15" t="s">
        <v>3155</v>
      </c>
      <c r="H1935" s="15" t="s">
        <v>3155</v>
      </c>
      <c r="I1935" s="15" t="s">
        <v>3155</v>
      </c>
      <c r="J1935" s="15">
        <v>7</v>
      </c>
      <c r="K1935" s="15" t="s">
        <v>3155</v>
      </c>
      <c r="L1935" s="15">
        <v>201135150</v>
      </c>
      <c r="M1935" s="15" t="s">
        <v>433</v>
      </c>
      <c r="N1935" s="15" t="s">
        <v>101</v>
      </c>
      <c r="O1935" s="18" t="s">
        <v>433</v>
      </c>
      <c r="P1935" s="22" t="s">
        <v>73</v>
      </c>
      <c r="Q1935" s="15" t="s">
        <v>101</v>
      </c>
      <c r="R1935" s="18" t="s">
        <v>103</v>
      </c>
      <c r="S1935" s="22" t="s">
        <v>73</v>
      </c>
      <c r="T1935" s="18"/>
      <c r="U1935" s="18"/>
      <c r="V1935" s="15"/>
      <c r="W1935" s="18" t="s">
        <v>587</v>
      </c>
      <c r="X1935" s="18"/>
      <c r="Y1935" s="15" t="s">
        <v>73</v>
      </c>
      <c r="Z1935" s="18"/>
      <c r="AA1935" s="18"/>
      <c r="AB1935" s="18"/>
      <c r="AC1935" s="67" t="e">
        <f>+VLOOKUP("*"&amp;L1935&amp;"*",'[2]REGISTROS SANITARIOS'!$D$2978:$E$2978,2,FALSE)</f>
        <v>#N/A</v>
      </c>
      <c r="AD1935" s="22" t="s">
        <v>44</v>
      </c>
      <c r="AE1935" s="16"/>
      <c r="AF1935" s="34" t="s">
        <v>3840</v>
      </c>
      <c r="AG1935" s="24"/>
      <c r="AH1935" s="18"/>
      <c r="AI1935" s="18"/>
      <c r="AJ1935" s="17">
        <v>165</v>
      </c>
      <c r="AK1935" s="25">
        <v>165</v>
      </c>
      <c r="AL1935" s="25">
        <v>2500</v>
      </c>
      <c r="AM1935" s="35">
        <v>0.19</v>
      </c>
      <c r="AN1935" s="19">
        <v>490875</v>
      </c>
      <c r="AO1935" s="18"/>
      <c r="AP1935" s="15"/>
      <c r="AQ1935" s="43" t="str">
        <f t="shared" si="302"/>
        <v>SI</v>
      </c>
      <c r="AR1935" s="44">
        <f t="shared" si="303"/>
        <v>490875</v>
      </c>
      <c r="AS1935" s="44">
        <f t="shared" si="304"/>
        <v>412500</v>
      </c>
      <c r="AT1935" s="44">
        <f t="shared" si="305"/>
        <v>412500</v>
      </c>
      <c r="AU1935" s="44">
        <f t="shared" si="306"/>
        <v>490875</v>
      </c>
      <c r="AV1935" s="45" t="b">
        <f t="shared" si="307"/>
        <v>1</v>
      </c>
      <c r="AW1935" s="45" t="b">
        <f t="shared" si="308"/>
        <v>0</v>
      </c>
      <c r="AX1935" s="45"/>
    </row>
    <row r="1936" spans="1:51" s="36" customFormat="1" ht="27.75" customHeight="1" x14ac:dyDescent="0.15">
      <c r="A1936" s="36" t="str">
        <f t="shared" si="301"/>
        <v>LABORATORIOS OSSALUD SAS201135210</v>
      </c>
      <c r="B1936" s="36" t="b">
        <f>+A1936='[1]Anexo 9'!A1936</f>
        <v>1</v>
      </c>
      <c r="C1936" s="18">
        <v>811045767</v>
      </c>
      <c r="D1936" s="18" t="s">
        <v>8315</v>
      </c>
      <c r="E1936" s="15" t="s">
        <v>98</v>
      </c>
      <c r="F1936" s="15" t="s">
        <v>182</v>
      </c>
      <c r="G1936" s="15">
        <f>+VLOOKUP(F1936,[3]Sheet1!$E$3:$G$74,3,FALSE)</f>
        <v>2</v>
      </c>
      <c r="H1936" s="15">
        <f>+VLOOKUP(D1936&amp;F1936,'TD para paquetes'!$E$3:$I$441,5,FALSE)</f>
        <v>2</v>
      </c>
      <c r="I1936" s="15" t="s">
        <v>1025</v>
      </c>
      <c r="J1936" s="15">
        <v>10</v>
      </c>
      <c r="K1936" s="15">
        <v>10</v>
      </c>
      <c r="L1936" s="15">
        <v>201135210</v>
      </c>
      <c r="M1936" s="15" t="s">
        <v>183</v>
      </c>
      <c r="N1936" s="15" t="s">
        <v>101</v>
      </c>
      <c r="O1936" s="18" t="s">
        <v>183</v>
      </c>
      <c r="P1936" s="22" t="s">
        <v>73</v>
      </c>
      <c r="Q1936" s="15" t="s">
        <v>101</v>
      </c>
      <c r="R1936" s="18" t="s">
        <v>103</v>
      </c>
      <c r="S1936" s="22" t="s">
        <v>73</v>
      </c>
      <c r="T1936" s="18"/>
      <c r="U1936" s="18"/>
      <c r="V1936" s="15" t="s">
        <v>6074</v>
      </c>
      <c r="W1936" s="18" t="s">
        <v>587</v>
      </c>
      <c r="X1936" s="18"/>
      <c r="Y1936" s="15" t="s">
        <v>73</v>
      </c>
      <c r="Z1936" s="18"/>
      <c r="AA1936" s="18"/>
      <c r="AB1936" s="18"/>
      <c r="AC1936" s="67" t="e">
        <f>+VLOOKUP("*"&amp;L1936&amp;"*",'[2]REGISTROS SANITARIOS'!$D$2978:$E$2978,2,FALSE)</f>
        <v>#N/A</v>
      </c>
      <c r="AD1936" s="22" t="s">
        <v>44</v>
      </c>
      <c r="AE1936" s="16"/>
      <c r="AF1936" s="34" t="s">
        <v>3840</v>
      </c>
      <c r="AG1936" s="24"/>
      <c r="AH1936" s="18"/>
      <c r="AI1936" s="18"/>
      <c r="AJ1936" s="17">
        <v>11</v>
      </c>
      <c r="AK1936" s="25">
        <v>11</v>
      </c>
      <c r="AL1936" s="25">
        <v>20600</v>
      </c>
      <c r="AM1936" s="35">
        <v>0.19</v>
      </c>
      <c r="AN1936" s="19">
        <v>269654</v>
      </c>
      <c r="AO1936" s="18"/>
      <c r="AP1936" s="15"/>
      <c r="AQ1936" s="43" t="str">
        <f t="shared" si="302"/>
        <v>SI</v>
      </c>
      <c r="AR1936" s="44">
        <f t="shared" si="303"/>
        <v>269654</v>
      </c>
      <c r="AS1936" s="44">
        <f t="shared" si="304"/>
        <v>226600</v>
      </c>
      <c r="AT1936" s="44">
        <f t="shared" si="305"/>
        <v>226600</v>
      </c>
      <c r="AU1936" s="44">
        <f t="shared" si="306"/>
        <v>269654</v>
      </c>
      <c r="AV1936" s="45" t="b">
        <f t="shared" si="307"/>
        <v>1</v>
      </c>
      <c r="AW1936" s="45" t="b">
        <f t="shared" si="308"/>
        <v>0</v>
      </c>
      <c r="AX1936" s="45"/>
      <c r="AY1936" s="36" t="s">
        <v>8743</v>
      </c>
    </row>
    <row r="1937" spans="1:51" s="36" customFormat="1" ht="27.75" customHeight="1" x14ac:dyDescent="0.15">
      <c r="A1937" s="36" t="str">
        <f t="shared" si="301"/>
        <v>LABORATORIOS OSSALUD SAS201135310</v>
      </c>
      <c r="B1937" s="36" t="b">
        <f>+A1937='[1]Anexo 9'!A1937</f>
        <v>1</v>
      </c>
      <c r="C1937" s="18">
        <v>811045767</v>
      </c>
      <c r="D1937" s="18" t="s">
        <v>8315</v>
      </c>
      <c r="E1937" s="15" t="s">
        <v>98</v>
      </c>
      <c r="F1937" s="15" t="s">
        <v>182</v>
      </c>
      <c r="G1937" s="15">
        <f>+VLOOKUP(F1937,[3]Sheet1!$E$3:$G$74,3,FALSE)</f>
        <v>2</v>
      </c>
      <c r="H1937" s="15">
        <f>+VLOOKUP(D1937&amp;F1937,'TD para paquetes'!$E$3:$I$441,5,FALSE)</f>
        <v>2</v>
      </c>
      <c r="I1937" s="15" t="s">
        <v>1025</v>
      </c>
      <c r="J1937" s="15">
        <v>11</v>
      </c>
      <c r="K1937" s="15">
        <v>10</v>
      </c>
      <c r="L1937" s="15">
        <v>201135310</v>
      </c>
      <c r="M1937" s="15" t="s">
        <v>189</v>
      </c>
      <c r="N1937" s="15" t="s">
        <v>101</v>
      </c>
      <c r="O1937" s="18" t="s">
        <v>189</v>
      </c>
      <c r="P1937" s="22" t="s">
        <v>73</v>
      </c>
      <c r="Q1937" s="15" t="s">
        <v>101</v>
      </c>
      <c r="R1937" s="18" t="s">
        <v>103</v>
      </c>
      <c r="S1937" s="22" t="s">
        <v>73</v>
      </c>
      <c r="T1937" s="18"/>
      <c r="U1937" s="18"/>
      <c r="V1937" s="15" t="s">
        <v>6074</v>
      </c>
      <c r="W1937" s="18" t="s">
        <v>587</v>
      </c>
      <c r="X1937" s="18"/>
      <c r="Y1937" s="15" t="s">
        <v>73</v>
      </c>
      <c r="Z1937" s="18"/>
      <c r="AA1937" s="18"/>
      <c r="AB1937" s="18"/>
      <c r="AC1937" s="67" t="e">
        <f>+VLOOKUP("*"&amp;L1937&amp;"*",'[2]REGISTROS SANITARIOS'!$D$2978:$E$2978,2,FALSE)</f>
        <v>#N/A</v>
      </c>
      <c r="AD1937" s="22" t="s">
        <v>44</v>
      </c>
      <c r="AE1937" s="16"/>
      <c r="AF1937" s="34" t="s">
        <v>3840</v>
      </c>
      <c r="AG1937" s="24"/>
      <c r="AH1937" s="18"/>
      <c r="AI1937" s="18"/>
      <c r="AJ1937" s="17">
        <v>880</v>
      </c>
      <c r="AK1937" s="25">
        <v>80</v>
      </c>
      <c r="AL1937" s="25">
        <v>20600</v>
      </c>
      <c r="AM1937" s="35">
        <v>0.19</v>
      </c>
      <c r="AN1937" s="19">
        <v>1961119.9999999998</v>
      </c>
      <c r="AO1937" s="18"/>
      <c r="AP1937" s="15"/>
      <c r="AQ1937" s="43" t="str">
        <f t="shared" si="302"/>
        <v>MENOR</v>
      </c>
      <c r="AR1937" s="44">
        <f t="shared" si="303"/>
        <v>21572320</v>
      </c>
      <c r="AS1937" s="44">
        <f t="shared" si="304"/>
        <v>18128000</v>
      </c>
      <c r="AT1937" s="44">
        <f t="shared" si="305"/>
        <v>1648000</v>
      </c>
      <c r="AU1937" s="44">
        <f t="shared" si="306"/>
        <v>1961120</v>
      </c>
      <c r="AV1937" s="45" t="b">
        <f t="shared" si="307"/>
        <v>1</v>
      </c>
      <c r="AW1937" s="45" t="b">
        <f t="shared" si="308"/>
        <v>0</v>
      </c>
      <c r="AX1937" s="45"/>
      <c r="AY1937" s="36" t="s">
        <v>8743</v>
      </c>
    </row>
    <row r="1938" spans="1:51" s="36" customFormat="1" ht="27.75" customHeight="1" x14ac:dyDescent="0.15">
      <c r="A1938" s="36" t="str">
        <f t="shared" si="301"/>
        <v>LABORATORIOS OSSALUD SAS201140209</v>
      </c>
      <c r="B1938" s="36" t="b">
        <f>+A1938='[1]Anexo 9'!A1938</f>
        <v>1</v>
      </c>
      <c r="C1938" s="18">
        <v>811045767</v>
      </c>
      <c r="D1938" s="18" t="s">
        <v>8315</v>
      </c>
      <c r="E1938" s="15" t="s">
        <v>98</v>
      </c>
      <c r="F1938" s="15" t="s">
        <v>769</v>
      </c>
      <c r="G1938" s="15">
        <f>+VLOOKUP(F1938,[3]Sheet1!$E$3:$G$74,3,FALSE)</f>
        <v>2</v>
      </c>
      <c r="H1938" s="15">
        <f>+VLOOKUP(D1938&amp;F1938,'TD para paquetes'!$E$3:$I$441,5,FALSE)</f>
        <v>2</v>
      </c>
      <c r="I1938" s="15" t="s">
        <v>1025</v>
      </c>
      <c r="J1938" s="15">
        <v>7</v>
      </c>
      <c r="K1938" s="15">
        <v>7</v>
      </c>
      <c r="L1938" s="15">
        <v>201140209</v>
      </c>
      <c r="M1938" s="15" t="s">
        <v>770</v>
      </c>
      <c r="N1938" s="15" t="s">
        <v>452</v>
      </c>
      <c r="O1938" s="18" t="s">
        <v>770</v>
      </c>
      <c r="P1938" s="22" t="s">
        <v>73</v>
      </c>
      <c r="Q1938" s="15" t="s">
        <v>101</v>
      </c>
      <c r="R1938" s="18" t="s">
        <v>103</v>
      </c>
      <c r="S1938" s="22" t="s">
        <v>73</v>
      </c>
      <c r="T1938" s="18"/>
      <c r="U1938" s="18"/>
      <c r="V1938" s="15" t="s">
        <v>773</v>
      </c>
      <c r="W1938" s="18" t="s">
        <v>8630</v>
      </c>
      <c r="X1938" s="18"/>
      <c r="Y1938" s="15" t="s">
        <v>68</v>
      </c>
      <c r="Z1938" s="18"/>
      <c r="AA1938" s="18"/>
      <c r="AB1938" s="18"/>
      <c r="AC1938" s="67" t="e">
        <f>+VLOOKUP("*"&amp;L1938&amp;"*",'[2]REGISTROS SANITARIOS'!$D$2978:$E$2978,2,FALSE)</f>
        <v>#N/A</v>
      </c>
      <c r="AD1938" s="22" t="s">
        <v>44</v>
      </c>
      <c r="AE1938" s="16"/>
      <c r="AF1938" s="34" t="s">
        <v>3840</v>
      </c>
      <c r="AG1938" s="24"/>
      <c r="AH1938" s="18"/>
      <c r="AI1938" s="18"/>
      <c r="AJ1938" s="17">
        <v>3960</v>
      </c>
      <c r="AK1938" s="25">
        <v>3960</v>
      </c>
      <c r="AL1938" s="25">
        <v>1350</v>
      </c>
      <c r="AM1938" s="35">
        <v>0</v>
      </c>
      <c r="AN1938" s="19">
        <v>5346000</v>
      </c>
      <c r="AO1938" s="18"/>
      <c r="AP1938" s="15"/>
      <c r="AQ1938" s="43" t="str">
        <f t="shared" si="302"/>
        <v>SI</v>
      </c>
      <c r="AR1938" s="44">
        <f t="shared" si="303"/>
        <v>5346000</v>
      </c>
      <c r="AS1938" s="44">
        <f t="shared" si="304"/>
        <v>5346000</v>
      </c>
      <c r="AT1938" s="44">
        <f t="shared" si="305"/>
        <v>5346000</v>
      </c>
      <c r="AU1938" s="44">
        <f t="shared" si="306"/>
        <v>5346000</v>
      </c>
      <c r="AV1938" s="45" t="b">
        <f t="shared" si="307"/>
        <v>1</v>
      </c>
      <c r="AW1938" s="45" t="b">
        <f t="shared" si="308"/>
        <v>1</v>
      </c>
      <c r="AX1938" s="45"/>
    </row>
    <row r="1939" spans="1:51" s="36" customFormat="1" ht="27.75" customHeight="1" x14ac:dyDescent="0.15">
      <c r="A1939" s="36" t="str">
        <f t="shared" si="301"/>
        <v>LABORATORIOS OSSALUD SAS201140409</v>
      </c>
      <c r="B1939" s="36" t="b">
        <f>+A1939='[1]Anexo 9'!A1939</f>
        <v>1</v>
      </c>
      <c r="C1939" s="18">
        <v>811045767</v>
      </c>
      <c r="D1939" s="18" t="s">
        <v>8315</v>
      </c>
      <c r="E1939" s="15" t="s">
        <v>98</v>
      </c>
      <c r="F1939" s="15" t="s">
        <v>769</v>
      </c>
      <c r="G1939" s="15">
        <f>+VLOOKUP(F1939,[3]Sheet1!$E$3:$G$74,3,FALSE)</f>
        <v>2</v>
      </c>
      <c r="H1939" s="15">
        <f>+VLOOKUP(D1939&amp;F1939,'TD para paquetes'!$E$3:$I$441,5,FALSE)</f>
        <v>2</v>
      </c>
      <c r="I1939" s="15" t="s">
        <v>1025</v>
      </c>
      <c r="J1939" s="15">
        <v>7</v>
      </c>
      <c r="K1939" s="15">
        <v>7</v>
      </c>
      <c r="L1939" s="15">
        <v>201140409</v>
      </c>
      <c r="M1939" s="15" t="s">
        <v>777</v>
      </c>
      <c r="N1939" s="15" t="s">
        <v>452</v>
      </c>
      <c r="O1939" s="18" t="s">
        <v>777</v>
      </c>
      <c r="P1939" s="22" t="s">
        <v>73</v>
      </c>
      <c r="Q1939" s="15" t="s">
        <v>101</v>
      </c>
      <c r="R1939" s="18" t="s">
        <v>103</v>
      </c>
      <c r="S1939" s="22" t="s">
        <v>73</v>
      </c>
      <c r="T1939" s="18"/>
      <c r="U1939" s="18"/>
      <c r="V1939" s="15" t="s">
        <v>773</v>
      </c>
      <c r="W1939" s="18" t="s">
        <v>8630</v>
      </c>
      <c r="X1939" s="18"/>
      <c r="Y1939" s="15" t="s">
        <v>68</v>
      </c>
      <c r="Z1939" s="18"/>
      <c r="AA1939" s="18"/>
      <c r="AB1939" s="18"/>
      <c r="AC1939" s="67" t="e">
        <f>+VLOOKUP("*"&amp;L1939&amp;"*",'[2]REGISTROS SANITARIOS'!$D$2978:$E$2978,2,FALSE)</f>
        <v>#N/A</v>
      </c>
      <c r="AD1939" s="22" t="s">
        <v>44</v>
      </c>
      <c r="AE1939" s="16"/>
      <c r="AF1939" s="34" t="s">
        <v>3840</v>
      </c>
      <c r="AG1939" s="24"/>
      <c r="AH1939" s="18"/>
      <c r="AI1939" s="18"/>
      <c r="AJ1939" s="17">
        <v>2090</v>
      </c>
      <c r="AK1939" s="25">
        <v>2090</v>
      </c>
      <c r="AL1939" s="25">
        <v>2000</v>
      </c>
      <c r="AM1939" s="35">
        <v>0</v>
      </c>
      <c r="AN1939" s="19">
        <v>4180000</v>
      </c>
      <c r="AO1939" s="18"/>
      <c r="AP1939" s="15"/>
      <c r="AQ1939" s="43" t="str">
        <f t="shared" si="302"/>
        <v>SI</v>
      </c>
      <c r="AR1939" s="44">
        <f t="shared" si="303"/>
        <v>4180000</v>
      </c>
      <c r="AS1939" s="44">
        <f t="shared" si="304"/>
        <v>4180000</v>
      </c>
      <c r="AT1939" s="44">
        <f t="shared" si="305"/>
        <v>4180000</v>
      </c>
      <c r="AU1939" s="44">
        <f t="shared" si="306"/>
        <v>4180000</v>
      </c>
      <c r="AV1939" s="45" t="b">
        <f t="shared" si="307"/>
        <v>1</v>
      </c>
      <c r="AW1939" s="45" t="b">
        <f t="shared" si="308"/>
        <v>1</v>
      </c>
      <c r="AX1939" s="45"/>
    </row>
    <row r="1940" spans="1:51" s="36" customFormat="1" ht="27.75" customHeight="1" x14ac:dyDescent="0.15">
      <c r="A1940" s="36" t="str">
        <f t="shared" si="301"/>
        <v>LABORATORIOS OSSALUD SAS201140509</v>
      </c>
      <c r="B1940" s="36" t="b">
        <f>+A1940='[1]Anexo 9'!A1940</f>
        <v>1</v>
      </c>
      <c r="C1940" s="18">
        <v>811045767</v>
      </c>
      <c r="D1940" s="18" t="s">
        <v>8315</v>
      </c>
      <c r="E1940" s="15" t="s">
        <v>98</v>
      </c>
      <c r="F1940" s="15" t="s">
        <v>780</v>
      </c>
      <c r="G1940" s="15">
        <f>+VLOOKUP(F1940,[3]Sheet1!$E$3:$G$74,3,FALSE)</f>
        <v>2</v>
      </c>
      <c r="H1940" s="15">
        <f>+VLOOKUP(D1940&amp;F1940,'TD para paquetes'!$E$3:$I$441,5,FALSE)</f>
        <v>2</v>
      </c>
      <c r="I1940" s="15" t="s">
        <v>1025</v>
      </c>
      <c r="J1940" s="15">
        <v>10</v>
      </c>
      <c r="K1940" s="15">
        <v>10</v>
      </c>
      <c r="L1940" s="15">
        <v>201140509</v>
      </c>
      <c r="M1940" s="15" t="s">
        <v>781</v>
      </c>
      <c r="N1940" s="15" t="s">
        <v>452</v>
      </c>
      <c r="O1940" s="18" t="s">
        <v>781</v>
      </c>
      <c r="P1940" s="22" t="s">
        <v>73</v>
      </c>
      <c r="Q1940" s="15" t="s">
        <v>101</v>
      </c>
      <c r="R1940" s="18" t="s">
        <v>103</v>
      </c>
      <c r="S1940" s="22" t="s">
        <v>73</v>
      </c>
      <c r="T1940" s="18"/>
      <c r="U1940" s="18"/>
      <c r="V1940" s="15" t="s">
        <v>783</v>
      </c>
      <c r="W1940" s="18" t="s">
        <v>8630</v>
      </c>
      <c r="X1940" s="18"/>
      <c r="Y1940" s="15" t="s">
        <v>68</v>
      </c>
      <c r="Z1940" s="18"/>
      <c r="AA1940" s="18"/>
      <c r="AB1940" s="18"/>
      <c r="AC1940" s="67" t="e">
        <f>+VLOOKUP("*"&amp;L1940&amp;"*",'[2]REGISTROS SANITARIOS'!$D$2978:$E$2978,2,FALSE)</f>
        <v>#N/A</v>
      </c>
      <c r="AD1940" s="22" t="s">
        <v>44</v>
      </c>
      <c r="AE1940" s="16"/>
      <c r="AF1940" s="34" t="s">
        <v>3840</v>
      </c>
      <c r="AG1940" s="24"/>
      <c r="AH1940" s="18"/>
      <c r="AI1940" s="18"/>
      <c r="AJ1940" s="17">
        <v>550</v>
      </c>
      <c r="AK1940" s="25">
        <v>550</v>
      </c>
      <c r="AL1940" s="25">
        <v>2200</v>
      </c>
      <c r="AM1940" s="35">
        <v>0</v>
      </c>
      <c r="AN1940" s="19">
        <v>1210000</v>
      </c>
      <c r="AO1940" s="18"/>
      <c r="AP1940" s="15"/>
      <c r="AQ1940" s="43" t="str">
        <f t="shared" si="302"/>
        <v>SI</v>
      </c>
      <c r="AR1940" s="44">
        <f t="shared" si="303"/>
        <v>1210000</v>
      </c>
      <c r="AS1940" s="44">
        <f t="shared" si="304"/>
        <v>1210000</v>
      </c>
      <c r="AT1940" s="44">
        <f t="shared" si="305"/>
        <v>1210000</v>
      </c>
      <c r="AU1940" s="44">
        <f t="shared" si="306"/>
        <v>1210000</v>
      </c>
      <c r="AV1940" s="45" t="b">
        <f t="shared" si="307"/>
        <v>1</v>
      </c>
      <c r="AW1940" s="45" t="b">
        <f t="shared" si="308"/>
        <v>1</v>
      </c>
      <c r="AX1940" s="45"/>
    </row>
    <row r="1941" spans="1:51" s="36" customFormat="1" ht="27.75" customHeight="1" x14ac:dyDescent="0.15">
      <c r="A1941" s="36" t="str">
        <f t="shared" si="301"/>
        <v>LABORATORIOS OSSALUD SAS201140609</v>
      </c>
      <c r="B1941" s="36" t="b">
        <f>+A1941='[1]Anexo 9'!A1941</f>
        <v>1</v>
      </c>
      <c r="C1941" s="18">
        <v>811045767</v>
      </c>
      <c r="D1941" s="18" t="s">
        <v>8315</v>
      </c>
      <c r="E1941" s="15" t="s">
        <v>98</v>
      </c>
      <c r="F1941" s="15" t="s">
        <v>780</v>
      </c>
      <c r="G1941" s="15">
        <f>+VLOOKUP(F1941,[3]Sheet1!$E$3:$G$74,3,FALSE)</f>
        <v>2</v>
      </c>
      <c r="H1941" s="15">
        <f>+VLOOKUP(D1941&amp;F1941,'TD para paquetes'!$E$3:$I$441,5,FALSE)</f>
        <v>2</v>
      </c>
      <c r="I1941" s="15" t="s">
        <v>1025</v>
      </c>
      <c r="J1941" s="15">
        <v>10</v>
      </c>
      <c r="K1941" s="15">
        <v>10</v>
      </c>
      <c r="L1941" s="15">
        <v>201140609</v>
      </c>
      <c r="M1941" s="15" t="s">
        <v>786</v>
      </c>
      <c r="N1941" s="15" t="s">
        <v>452</v>
      </c>
      <c r="O1941" s="18" t="s">
        <v>786</v>
      </c>
      <c r="P1941" s="22" t="s">
        <v>73</v>
      </c>
      <c r="Q1941" s="15" t="s">
        <v>101</v>
      </c>
      <c r="R1941" s="18" t="s">
        <v>103</v>
      </c>
      <c r="S1941" s="22" t="s">
        <v>73</v>
      </c>
      <c r="T1941" s="18"/>
      <c r="U1941" s="18"/>
      <c r="V1941" s="15" t="s">
        <v>783</v>
      </c>
      <c r="W1941" s="18" t="s">
        <v>8630</v>
      </c>
      <c r="X1941" s="18"/>
      <c r="Y1941" s="15" t="s">
        <v>68</v>
      </c>
      <c r="Z1941" s="18"/>
      <c r="AA1941" s="18"/>
      <c r="AB1941" s="18"/>
      <c r="AC1941" s="67" t="e">
        <f>+VLOOKUP("*"&amp;L1941&amp;"*",'[2]REGISTROS SANITARIOS'!$D$2978:$E$2978,2,FALSE)</f>
        <v>#N/A</v>
      </c>
      <c r="AD1941" s="22" t="s">
        <v>44</v>
      </c>
      <c r="AE1941" s="16"/>
      <c r="AF1941" s="34" t="s">
        <v>3840</v>
      </c>
      <c r="AG1941" s="24"/>
      <c r="AH1941" s="18"/>
      <c r="AI1941" s="18"/>
      <c r="AJ1941" s="17">
        <v>1100</v>
      </c>
      <c r="AK1941" s="25">
        <v>1100</v>
      </c>
      <c r="AL1941" s="25">
        <v>2600</v>
      </c>
      <c r="AM1941" s="35">
        <v>0</v>
      </c>
      <c r="AN1941" s="19">
        <v>2860000</v>
      </c>
      <c r="AO1941" s="18"/>
      <c r="AP1941" s="15"/>
      <c r="AQ1941" s="43" t="str">
        <f t="shared" si="302"/>
        <v>SI</v>
      </c>
      <c r="AR1941" s="44">
        <f t="shared" si="303"/>
        <v>2860000</v>
      </c>
      <c r="AS1941" s="44">
        <f t="shared" si="304"/>
        <v>2860000</v>
      </c>
      <c r="AT1941" s="44">
        <f t="shared" si="305"/>
        <v>2860000</v>
      </c>
      <c r="AU1941" s="44">
        <f t="shared" si="306"/>
        <v>2860000</v>
      </c>
      <c r="AV1941" s="45" t="b">
        <f t="shared" si="307"/>
        <v>1</v>
      </c>
      <c r="AW1941" s="45" t="b">
        <f t="shared" si="308"/>
        <v>1</v>
      </c>
      <c r="AX1941" s="45"/>
    </row>
    <row r="1942" spans="1:51" s="36" customFormat="1" ht="27.75" customHeight="1" x14ac:dyDescent="0.15">
      <c r="A1942" s="36" t="str">
        <f t="shared" si="301"/>
        <v>LABORATORIOS OSSALUD SAS201140809</v>
      </c>
      <c r="B1942" s="36" t="b">
        <f>+A1942='[1]Anexo 9'!A1942</f>
        <v>1</v>
      </c>
      <c r="C1942" s="18">
        <v>811045767</v>
      </c>
      <c r="D1942" s="18" t="s">
        <v>8315</v>
      </c>
      <c r="E1942" s="15" t="s">
        <v>98</v>
      </c>
      <c r="F1942" s="15" t="s">
        <v>788</v>
      </c>
      <c r="G1942" s="15">
        <f>+VLOOKUP(F1942,[3]Sheet1!$E$3:$G$74,3,FALSE)</f>
        <v>2</v>
      </c>
      <c r="H1942" s="15">
        <f>+VLOOKUP(D1942&amp;F1942,'TD para paquetes'!$E$3:$I$441,5,FALSE)</f>
        <v>2</v>
      </c>
      <c r="I1942" s="15" t="s">
        <v>1025</v>
      </c>
      <c r="J1942" s="15">
        <v>8</v>
      </c>
      <c r="K1942" s="15">
        <v>8</v>
      </c>
      <c r="L1942" s="15">
        <v>201140809</v>
      </c>
      <c r="M1942" s="15" t="s">
        <v>789</v>
      </c>
      <c r="N1942" s="15" t="s">
        <v>452</v>
      </c>
      <c r="O1942" s="18" t="s">
        <v>789</v>
      </c>
      <c r="P1942" s="22" t="s">
        <v>73</v>
      </c>
      <c r="Q1942" s="15" t="s">
        <v>101</v>
      </c>
      <c r="R1942" s="18" t="s">
        <v>103</v>
      </c>
      <c r="S1942" s="22" t="s">
        <v>73</v>
      </c>
      <c r="T1942" s="18"/>
      <c r="U1942" s="18"/>
      <c r="V1942" s="15" t="s">
        <v>6076</v>
      </c>
      <c r="W1942" s="18" t="s">
        <v>8630</v>
      </c>
      <c r="X1942" s="18"/>
      <c r="Y1942" s="15" t="s">
        <v>68</v>
      </c>
      <c r="Z1942" s="18"/>
      <c r="AA1942" s="18"/>
      <c r="AB1942" s="18"/>
      <c r="AC1942" s="67" t="e">
        <f>+VLOOKUP("*"&amp;L1942&amp;"*",'[2]REGISTROS SANITARIOS'!$D$2978:$E$2978,2,FALSE)</f>
        <v>#N/A</v>
      </c>
      <c r="AD1942" s="22" t="s">
        <v>44</v>
      </c>
      <c r="AE1942" s="16"/>
      <c r="AF1942" s="34" t="s">
        <v>3840</v>
      </c>
      <c r="AG1942" s="24"/>
      <c r="AH1942" s="18"/>
      <c r="AI1942" s="18"/>
      <c r="AJ1942" s="17">
        <v>12100</v>
      </c>
      <c r="AK1942" s="25">
        <v>12100</v>
      </c>
      <c r="AL1942" s="25">
        <v>2500</v>
      </c>
      <c r="AM1942" s="35">
        <v>0</v>
      </c>
      <c r="AN1942" s="19">
        <v>30250000</v>
      </c>
      <c r="AO1942" s="18"/>
      <c r="AP1942" s="15"/>
      <c r="AQ1942" s="43" t="str">
        <f t="shared" si="302"/>
        <v>SI</v>
      </c>
      <c r="AR1942" s="44">
        <f t="shared" si="303"/>
        <v>30250000</v>
      </c>
      <c r="AS1942" s="44">
        <f t="shared" si="304"/>
        <v>30250000</v>
      </c>
      <c r="AT1942" s="44">
        <f t="shared" si="305"/>
        <v>30250000</v>
      </c>
      <c r="AU1942" s="44">
        <f t="shared" si="306"/>
        <v>30250000</v>
      </c>
      <c r="AV1942" s="45" t="b">
        <f t="shared" si="307"/>
        <v>1</v>
      </c>
      <c r="AW1942" s="45" t="b">
        <f t="shared" si="308"/>
        <v>1</v>
      </c>
      <c r="AX1942" s="45"/>
    </row>
    <row r="1943" spans="1:51" s="36" customFormat="1" ht="27.75" customHeight="1" x14ac:dyDescent="0.15">
      <c r="A1943" s="36" t="str">
        <f t="shared" si="301"/>
        <v>LABORATORIOS OSSALUD SAS201141009</v>
      </c>
      <c r="B1943" s="36" t="b">
        <f>+A1943='[1]Anexo 9'!A1943</f>
        <v>1</v>
      </c>
      <c r="C1943" s="18">
        <v>811045767</v>
      </c>
      <c r="D1943" s="18" t="s">
        <v>8315</v>
      </c>
      <c r="E1943" s="15" t="s">
        <v>98</v>
      </c>
      <c r="F1943" s="15" t="s">
        <v>788</v>
      </c>
      <c r="G1943" s="15">
        <f>+VLOOKUP(F1943,[3]Sheet1!$E$3:$G$74,3,FALSE)</f>
        <v>2</v>
      </c>
      <c r="H1943" s="15">
        <f>+VLOOKUP(D1943&amp;F1943,'TD para paquetes'!$E$3:$I$441,5,FALSE)</f>
        <v>2</v>
      </c>
      <c r="I1943" s="15" t="s">
        <v>1025</v>
      </c>
      <c r="J1943" s="15">
        <v>8</v>
      </c>
      <c r="K1943" s="15">
        <v>8</v>
      </c>
      <c r="L1943" s="15">
        <v>201141009</v>
      </c>
      <c r="M1943" s="15" t="s">
        <v>794</v>
      </c>
      <c r="N1943" s="15" t="s">
        <v>452</v>
      </c>
      <c r="O1943" s="18" t="s">
        <v>794</v>
      </c>
      <c r="P1943" s="22" t="s">
        <v>73</v>
      </c>
      <c r="Q1943" s="15" t="s">
        <v>101</v>
      </c>
      <c r="R1943" s="18" t="s">
        <v>103</v>
      </c>
      <c r="S1943" s="22" t="s">
        <v>73</v>
      </c>
      <c r="T1943" s="18"/>
      <c r="U1943" s="18"/>
      <c r="V1943" s="15" t="s">
        <v>6076</v>
      </c>
      <c r="W1943" s="18" t="s">
        <v>8630</v>
      </c>
      <c r="X1943" s="18"/>
      <c r="Y1943" s="15" t="s">
        <v>68</v>
      </c>
      <c r="Z1943" s="18"/>
      <c r="AA1943" s="18"/>
      <c r="AB1943" s="18"/>
      <c r="AC1943" s="67" t="e">
        <f>+VLOOKUP("*"&amp;L1943&amp;"*",'[2]REGISTROS SANITARIOS'!$D$2978:$E$2978,2,FALSE)</f>
        <v>#N/A</v>
      </c>
      <c r="AD1943" s="22" t="s">
        <v>44</v>
      </c>
      <c r="AE1943" s="16"/>
      <c r="AF1943" s="34" t="s">
        <v>3840</v>
      </c>
      <c r="AG1943" s="24"/>
      <c r="AH1943" s="18"/>
      <c r="AI1943" s="18"/>
      <c r="AJ1943" s="17">
        <v>4400</v>
      </c>
      <c r="AK1943" s="25">
        <v>4400</v>
      </c>
      <c r="AL1943" s="25">
        <v>3700</v>
      </c>
      <c r="AM1943" s="35">
        <v>0</v>
      </c>
      <c r="AN1943" s="19">
        <v>16280000</v>
      </c>
      <c r="AO1943" s="18"/>
      <c r="AP1943" s="15"/>
      <c r="AQ1943" s="43" t="str">
        <f t="shared" si="302"/>
        <v>SI</v>
      </c>
      <c r="AR1943" s="44">
        <f t="shared" si="303"/>
        <v>16280000</v>
      </c>
      <c r="AS1943" s="44">
        <f t="shared" si="304"/>
        <v>16280000</v>
      </c>
      <c r="AT1943" s="44">
        <f t="shared" si="305"/>
        <v>16280000</v>
      </c>
      <c r="AU1943" s="44">
        <f t="shared" si="306"/>
        <v>16280000</v>
      </c>
      <c r="AV1943" s="45" t="b">
        <f t="shared" si="307"/>
        <v>1</v>
      </c>
      <c r="AW1943" s="45" t="b">
        <f t="shared" si="308"/>
        <v>1</v>
      </c>
      <c r="AX1943" s="45"/>
    </row>
    <row r="1944" spans="1:51" s="36" customFormat="1" ht="27.75" customHeight="1" x14ac:dyDescent="0.15">
      <c r="A1944" s="36" t="str">
        <f t="shared" si="301"/>
        <v>LABORATORIOS OSSALUD SAS201141109</v>
      </c>
      <c r="B1944" s="36" t="b">
        <f>+A1944='[1]Anexo 9'!A1944</f>
        <v>1</v>
      </c>
      <c r="C1944" s="18">
        <v>811045767</v>
      </c>
      <c r="D1944" s="18" t="s">
        <v>8315</v>
      </c>
      <c r="E1944" s="15" t="s">
        <v>98</v>
      </c>
      <c r="F1944" s="15" t="s">
        <v>1545</v>
      </c>
      <c r="G1944" s="15">
        <f>+VLOOKUP(F1944,[3]Sheet1!$E$3:$G$74,3,FALSE)</f>
        <v>2</v>
      </c>
      <c r="H1944" s="15">
        <f>+VLOOKUP(D1944&amp;F1944,'TD para paquetes'!$E$3:$I$441,5,FALSE)</f>
        <v>2</v>
      </c>
      <c r="I1944" s="15" t="s">
        <v>1025</v>
      </c>
      <c r="J1944" s="15">
        <v>8</v>
      </c>
      <c r="K1944" s="15">
        <v>8</v>
      </c>
      <c r="L1944" s="15">
        <v>201141109</v>
      </c>
      <c r="M1944" s="15" t="s">
        <v>1546</v>
      </c>
      <c r="N1944" s="15" t="s">
        <v>452</v>
      </c>
      <c r="O1944" s="18" t="s">
        <v>8506</v>
      </c>
      <c r="P1944" s="22" t="s">
        <v>73</v>
      </c>
      <c r="Q1944" s="15" t="s">
        <v>101</v>
      </c>
      <c r="R1944" s="18" t="s">
        <v>103</v>
      </c>
      <c r="S1944" s="22" t="s">
        <v>73</v>
      </c>
      <c r="T1944" s="18"/>
      <c r="U1944" s="18"/>
      <c r="V1944" s="15"/>
      <c r="W1944" s="18" t="s">
        <v>1505</v>
      </c>
      <c r="X1944" s="18" t="s">
        <v>8771</v>
      </c>
      <c r="Y1944" s="15" t="s">
        <v>68</v>
      </c>
      <c r="Z1944" s="18"/>
      <c r="AA1944" s="18"/>
      <c r="AB1944" s="18"/>
      <c r="AC1944" s="67" t="e">
        <f>+VLOOKUP("*"&amp;L1944&amp;"*",'[2]REGISTROS SANITARIOS'!$D$2978:$E$2978,2,FALSE)</f>
        <v>#N/A</v>
      </c>
      <c r="AD1944" s="22" t="s">
        <v>44</v>
      </c>
      <c r="AE1944" s="16"/>
      <c r="AF1944" s="34" t="s">
        <v>3840</v>
      </c>
      <c r="AG1944" s="24"/>
      <c r="AH1944" s="18"/>
      <c r="AI1944" s="18"/>
      <c r="AJ1944" s="17">
        <v>2750</v>
      </c>
      <c r="AK1944" s="25">
        <v>2750</v>
      </c>
      <c r="AL1944" s="25">
        <v>5800</v>
      </c>
      <c r="AM1944" s="35">
        <v>0</v>
      </c>
      <c r="AN1944" s="19">
        <v>15950000</v>
      </c>
      <c r="AO1944" s="18"/>
      <c r="AP1944" s="15"/>
      <c r="AQ1944" s="43" t="str">
        <f t="shared" si="302"/>
        <v>SI</v>
      </c>
      <c r="AR1944" s="44">
        <f t="shared" si="303"/>
        <v>15950000</v>
      </c>
      <c r="AS1944" s="44">
        <f t="shared" si="304"/>
        <v>15950000</v>
      </c>
      <c r="AT1944" s="44">
        <f t="shared" si="305"/>
        <v>15950000</v>
      </c>
      <c r="AU1944" s="44">
        <f t="shared" si="306"/>
        <v>15950000</v>
      </c>
      <c r="AV1944" s="45" t="b">
        <f t="shared" si="307"/>
        <v>1</v>
      </c>
      <c r="AW1944" s="45" t="b">
        <f t="shared" si="308"/>
        <v>1</v>
      </c>
      <c r="AX1944" s="45"/>
    </row>
    <row r="1945" spans="1:51" s="36" customFormat="1" ht="27.75" customHeight="1" x14ac:dyDescent="0.15">
      <c r="A1945" s="36" t="str">
        <f t="shared" si="301"/>
        <v>LABORATORIOS OSSALUD SAS201141209</v>
      </c>
      <c r="B1945" s="36" t="b">
        <f>+A1945='[1]Anexo 9'!A1945</f>
        <v>1</v>
      </c>
      <c r="C1945" s="18">
        <v>811045767</v>
      </c>
      <c r="D1945" s="18" t="s">
        <v>8315</v>
      </c>
      <c r="E1945" s="15" t="s">
        <v>98</v>
      </c>
      <c r="F1945" s="15" t="s">
        <v>1545</v>
      </c>
      <c r="G1945" s="15">
        <f>+VLOOKUP(F1945,[3]Sheet1!$E$3:$G$74,3,FALSE)</f>
        <v>2</v>
      </c>
      <c r="H1945" s="15">
        <f>+VLOOKUP(D1945&amp;F1945,'TD para paquetes'!$E$3:$I$441,5,FALSE)</f>
        <v>2</v>
      </c>
      <c r="I1945" s="15" t="s">
        <v>1025</v>
      </c>
      <c r="J1945" s="15">
        <v>8</v>
      </c>
      <c r="K1945" s="15">
        <v>8</v>
      </c>
      <c r="L1945" s="15">
        <v>201141209</v>
      </c>
      <c r="M1945" s="15" t="s">
        <v>1547</v>
      </c>
      <c r="N1945" s="15" t="s">
        <v>452</v>
      </c>
      <c r="O1945" s="18" t="s">
        <v>8507</v>
      </c>
      <c r="P1945" s="22" t="s">
        <v>73</v>
      </c>
      <c r="Q1945" s="15" t="s">
        <v>101</v>
      </c>
      <c r="R1945" s="18" t="s">
        <v>103</v>
      </c>
      <c r="S1945" s="22" t="s">
        <v>73</v>
      </c>
      <c r="T1945" s="18"/>
      <c r="U1945" s="18"/>
      <c r="V1945" s="15"/>
      <c r="W1945" s="18" t="s">
        <v>1505</v>
      </c>
      <c r="X1945" s="18" t="s">
        <v>8771</v>
      </c>
      <c r="Y1945" s="15" t="s">
        <v>68</v>
      </c>
      <c r="Z1945" s="18"/>
      <c r="AA1945" s="18"/>
      <c r="AB1945" s="18"/>
      <c r="AC1945" s="67" t="e">
        <f>+VLOOKUP("*"&amp;L1945&amp;"*",'[2]REGISTROS SANITARIOS'!$D$2978:$E$2978,2,FALSE)</f>
        <v>#N/A</v>
      </c>
      <c r="AD1945" s="22" t="s">
        <v>44</v>
      </c>
      <c r="AE1945" s="16"/>
      <c r="AF1945" s="34" t="s">
        <v>3840</v>
      </c>
      <c r="AG1945" s="24"/>
      <c r="AH1945" s="18"/>
      <c r="AI1945" s="18"/>
      <c r="AJ1945" s="17">
        <v>2585</v>
      </c>
      <c r="AK1945" s="25">
        <v>2585</v>
      </c>
      <c r="AL1945" s="25">
        <v>8850</v>
      </c>
      <c r="AM1945" s="35">
        <v>0</v>
      </c>
      <c r="AN1945" s="19">
        <v>22877250</v>
      </c>
      <c r="AO1945" s="18"/>
      <c r="AP1945" s="15"/>
      <c r="AQ1945" s="43" t="str">
        <f t="shared" si="302"/>
        <v>SI</v>
      </c>
      <c r="AR1945" s="44">
        <f t="shared" si="303"/>
        <v>22877250</v>
      </c>
      <c r="AS1945" s="44">
        <f t="shared" si="304"/>
        <v>22877250</v>
      </c>
      <c r="AT1945" s="44">
        <f t="shared" si="305"/>
        <v>22877250</v>
      </c>
      <c r="AU1945" s="44">
        <f t="shared" si="306"/>
        <v>22877250</v>
      </c>
      <c r="AV1945" s="45" t="b">
        <f t="shared" si="307"/>
        <v>1</v>
      </c>
      <c r="AW1945" s="45" t="b">
        <f t="shared" si="308"/>
        <v>1</v>
      </c>
      <c r="AX1945" s="45"/>
    </row>
    <row r="1946" spans="1:51" s="36" customFormat="1" ht="27.75" customHeight="1" x14ac:dyDescent="0.15">
      <c r="A1946" s="36" t="str">
        <f t="shared" si="301"/>
        <v>LABORATORIOS OSSALUD SAS201142310</v>
      </c>
      <c r="B1946" s="36" t="b">
        <f>+A1946='[1]Anexo 9'!A1946</f>
        <v>1</v>
      </c>
      <c r="C1946" s="18">
        <v>811045767</v>
      </c>
      <c r="D1946" s="18" t="s">
        <v>8315</v>
      </c>
      <c r="E1946" s="15" t="s">
        <v>98</v>
      </c>
      <c r="F1946" s="15" t="s">
        <v>191</v>
      </c>
      <c r="G1946" s="15">
        <f>+VLOOKUP(F1946,[3]Sheet1!$E$3:$G$74,3,FALSE)</f>
        <v>3</v>
      </c>
      <c r="H1946" s="15">
        <f>+VLOOKUP(D1946&amp;F1946,'TD para paquetes'!$E$3:$I$441,5,FALSE)</f>
        <v>3</v>
      </c>
      <c r="I1946" s="15" t="s">
        <v>1025</v>
      </c>
      <c r="J1946" s="15">
        <v>6</v>
      </c>
      <c r="K1946" s="15">
        <v>6</v>
      </c>
      <c r="L1946" s="15">
        <v>201142310</v>
      </c>
      <c r="M1946" s="15" t="s">
        <v>192</v>
      </c>
      <c r="N1946" s="15" t="s">
        <v>101</v>
      </c>
      <c r="O1946" s="18" t="s">
        <v>192</v>
      </c>
      <c r="P1946" s="22" t="s">
        <v>73</v>
      </c>
      <c r="Q1946" s="15" t="s">
        <v>101</v>
      </c>
      <c r="R1946" s="18" t="s">
        <v>103</v>
      </c>
      <c r="S1946" s="22" t="s">
        <v>73</v>
      </c>
      <c r="T1946" s="18"/>
      <c r="U1946" s="18"/>
      <c r="V1946" s="15" t="s">
        <v>6077</v>
      </c>
      <c r="W1946" s="18" t="s">
        <v>1497</v>
      </c>
      <c r="X1946" s="18"/>
      <c r="Y1946" s="15" t="s">
        <v>73</v>
      </c>
      <c r="Z1946" s="18"/>
      <c r="AA1946" s="18"/>
      <c r="AB1946" s="18"/>
      <c r="AC1946" s="67" t="e">
        <f>+VLOOKUP("*"&amp;L1946&amp;"*",'[2]REGISTROS SANITARIOS'!$D$2978:$E$2978,2,FALSE)</f>
        <v>#N/A</v>
      </c>
      <c r="AD1946" s="22" t="s">
        <v>44</v>
      </c>
      <c r="AE1946" s="16"/>
      <c r="AF1946" s="34" t="s">
        <v>3840</v>
      </c>
      <c r="AG1946" s="24"/>
      <c r="AH1946" s="18"/>
      <c r="AI1946" s="18"/>
      <c r="AJ1946" s="17">
        <v>11</v>
      </c>
      <c r="AK1946" s="25">
        <v>11</v>
      </c>
      <c r="AL1946" s="25">
        <v>28600</v>
      </c>
      <c r="AM1946" s="35">
        <v>0</v>
      </c>
      <c r="AN1946" s="19">
        <v>314600</v>
      </c>
      <c r="AO1946" s="18"/>
      <c r="AP1946" s="15"/>
      <c r="AQ1946" s="43" t="str">
        <f t="shared" si="302"/>
        <v>SI</v>
      </c>
      <c r="AR1946" s="44">
        <f t="shared" si="303"/>
        <v>314600</v>
      </c>
      <c r="AS1946" s="44">
        <f t="shared" si="304"/>
        <v>314600</v>
      </c>
      <c r="AT1946" s="44">
        <f t="shared" si="305"/>
        <v>314600</v>
      </c>
      <c r="AU1946" s="44">
        <f t="shared" si="306"/>
        <v>314600</v>
      </c>
      <c r="AV1946" s="45" t="b">
        <f t="shared" si="307"/>
        <v>1</v>
      </c>
      <c r="AW1946" s="45" t="b">
        <f t="shared" si="308"/>
        <v>1</v>
      </c>
      <c r="AX1946" s="45"/>
    </row>
    <row r="1947" spans="1:51" s="36" customFormat="1" ht="27.75" customHeight="1" x14ac:dyDescent="0.15">
      <c r="A1947" s="36" t="str">
        <f t="shared" si="301"/>
        <v>LABORATORIOS OSSALUD SAS201142410</v>
      </c>
      <c r="B1947" s="36" t="b">
        <f>+A1947='[1]Anexo 9'!A1947</f>
        <v>1</v>
      </c>
      <c r="C1947" s="18">
        <v>811045767</v>
      </c>
      <c r="D1947" s="18" t="s">
        <v>8315</v>
      </c>
      <c r="E1947" s="15" t="s">
        <v>98</v>
      </c>
      <c r="F1947" s="15" t="s">
        <v>191</v>
      </c>
      <c r="G1947" s="15">
        <f>+VLOOKUP(F1947,[3]Sheet1!$E$3:$G$74,3,FALSE)</f>
        <v>3</v>
      </c>
      <c r="H1947" s="15">
        <f>+VLOOKUP(D1947&amp;F1947,'TD para paquetes'!$E$3:$I$441,5,FALSE)</f>
        <v>3</v>
      </c>
      <c r="I1947" s="15" t="s">
        <v>1025</v>
      </c>
      <c r="J1947" s="15">
        <v>6</v>
      </c>
      <c r="K1947" s="15">
        <v>6</v>
      </c>
      <c r="L1947" s="15">
        <v>201142410</v>
      </c>
      <c r="M1947" s="15" t="s">
        <v>197</v>
      </c>
      <c r="N1947" s="15" t="s">
        <v>101</v>
      </c>
      <c r="O1947" s="18" t="s">
        <v>197</v>
      </c>
      <c r="P1947" s="22" t="s">
        <v>73</v>
      </c>
      <c r="Q1947" s="15" t="s">
        <v>101</v>
      </c>
      <c r="R1947" s="18" t="s">
        <v>103</v>
      </c>
      <c r="S1947" s="22" t="s">
        <v>73</v>
      </c>
      <c r="T1947" s="18"/>
      <c r="U1947" s="18"/>
      <c r="V1947" s="15" t="s">
        <v>6077</v>
      </c>
      <c r="W1947" s="18" t="s">
        <v>1497</v>
      </c>
      <c r="X1947" s="18"/>
      <c r="Y1947" s="15" t="s">
        <v>73</v>
      </c>
      <c r="Z1947" s="18"/>
      <c r="AA1947" s="18"/>
      <c r="AB1947" s="18"/>
      <c r="AC1947" s="67" t="e">
        <f>+VLOOKUP("*"&amp;L1947&amp;"*",'[2]REGISTROS SANITARIOS'!$D$2978:$E$2978,2,FALSE)</f>
        <v>#N/A</v>
      </c>
      <c r="AD1947" s="22" t="s">
        <v>44</v>
      </c>
      <c r="AE1947" s="16"/>
      <c r="AF1947" s="34" t="s">
        <v>3840</v>
      </c>
      <c r="AG1947" s="24"/>
      <c r="AH1947" s="18"/>
      <c r="AI1947" s="18"/>
      <c r="AJ1947" s="17">
        <v>38.5</v>
      </c>
      <c r="AK1947" s="25">
        <v>39</v>
      </c>
      <c r="AL1947" s="25">
        <v>28600</v>
      </c>
      <c r="AM1947" s="35">
        <v>0</v>
      </c>
      <c r="AN1947" s="19">
        <v>1115400</v>
      </c>
      <c r="AO1947" s="18"/>
      <c r="AP1947" s="15"/>
      <c r="AQ1947" s="43" t="str">
        <f t="shared" si="302"/>
        <v>MAYOR</v>
      </c>
      <c r="AR1947" s="44">
        <f t="shared" si="303"/>
        <v>1101100</v>
      </c>
      <c r="AS1947" s="44">
        <f t="shared" si="304"/>
        <v>1101100</v>
      </c>
      <c r="AT1947" s="44">
        <f t="shared" si="305"/>
        <v>1115400</v>
      </c>
      <c r="AU1947" s="44">
        <f t="shared" si="306"/>
        <v>1115400</v>
      </c>
      <c r="AV1947" s="45" t="b">
        <f t="shared" si="307"/>
        <v>1</v>
      </c>
      <c r="AW1947" s="45" t="b">
        <f t="shared" si="308"/>
        <v>0</v>
      </c>
      <c r="AX1947" s="45"/>
    </row>
    <row r="1948" spans="1:51" s="36" customFormat="1" ht="27.75" customHeight="1" x14ac:dyDescent="0.15">
      <c r="A1948" s="36" t="str">
        <f t="shared" si="301"/>
        <v>LABORATORIOS OSSALUD SAS201142510</v>
      </c>
      <c r="B1948" s="36" t="b">
        <f>+A1948='[1]Anexo 9'!A1948</f>
        <v>1</v>
      </c>
      <c r="C1948" s="18">
        <v>811045767</v>
      </c>
      <c r="D1948" s="18" t="s">
        <v>8315</v>
      </c>
      <c r="E1948" s="15" t="s">
        <v>98</v>
      </c>
      <c r="F1948" s="15" t="s">
        <v>191</v>
      </c>
      <c r="G1948" s="15">
        <f>+VLOOKUP(F1948,[3]Sheet1!$E$3:$G$74,3,FALSE)</f>
        <v>3</v>
      </c>
      <c r="H1948" s="15">
        <f>+VLOOKUP(D1948&amp;F1948,'TD para paquetes'!$E$3:$I$441,5,FALSE)</f>
        <v>3</v>
      </c>
      <c r="I1948" s="15" t="s">
        <v>1025</v>
      </c>
      <c r="J1948" s="15">
        <v>6</v>
      </c>
      <c r="K1948" s="15">
        <v>6</v>
      </c>
      <c r="L1948" s="15">
        <v>201142510</v>
      </c>
      <c r="M1948" s="15" t="s">
        <v>200</v>
      </c>
      <c r="N1948" s="15" t="s">
        <v>101</v>
      </c>
      <c r="O1948" s="18" t="s">
        <v>200</v>
      </c>
      <c r="P1948" s="22" t="s">
        <v>73</v>
      </c>
      <c r="Q1948" s="15" t="s">
        <v>101</v>
      </c>
      <c r="R1948" s="18" t="s">
        <v>103</v>
      </c>
      <c r="S1948" s="22" t="s">
        <v>73</v>
      </c>
      <c r="T1948" s="18"/>
      <c r="U1948" s="18"/>
      <c r="V1948" s="15" t="s">
        <v>6077</v>
      </c>
      <c r="W1948" s="18" t="s">
        <v>1497</v>
      </c>
      <c r="X1948" s="18"/>
      <c r="Y1948" s="15" t="s">
        <v>73</v>
      </c>
      <c r="Z1948" s="18"/>
      <c r="AA1948" s="18"/>
      <c r="AB1948" s="18"/>
      <c r="AC1948" s="67" t="e">
        <f>+VLOOKUP("*"&amp;L1948&amp;"*",'[2]REGISTROS SANITARIOS'!$D$2978:$E$2978,2,FALSE)</f>
        <v>#N/A</v>
      </c>
      <c r="AD1948" s="22" t="s">
        <v>44</v>
      </c>
      <c r="AE1948" s="16"/>
      <c r="AF1948" s="34" t="s">
        <v>3840</v>
      </c>
      <c r="AG1948" s="24"/>
      <c r="AH1948" s="18"/>
      <c r="AI1948" s="18"/>
      <c r="AJ1948" s="17">
        <v>5.5</v>
      </c>
      <c r="AK1948" s="25">
        <v>6</v>
      </c>
      <c r="AL1948" s="25">
        <v>28600</v>
      </c>
      <c r="AM1948" s="35">
        <v>0</v>
      </c>
      <c r="AN1948" s="19">
        <v>171600</v>
      </c>
      <c r="AO1948" s="18"/>
      <c r="AP1948" s="15"/>
      <c r="AQ1948" s="43" t="str">
        <f t="shared" si="302"/>
        <v>MAYOR</v>
      </c>
      <c r="AR1948" s="44">
        <f t="shared" si="303"/>
        <v>157300</v>
      </c>
      <c r="AS1948" s="44">
        <f t="shared" si="304"/>
        <v>157300</v>
      </c>
      <c r="AT1948" s="44">
        <f t="shared" si="305"/>
        <v>171600</v>
      </c>
      <c r="AU1948" s="44">
        <f t="shared" si="306"/>
        <v>171600</v>
      </c>
      <c r="AV1948" s="45" t="b">
        <f t="shared" si="307"/>
        <v>1</v>
      </c>
      <c r="AW1948" s="45" t="b">
        <f t="shared" si="308"/>
        <v>0</v>
      </c>
      <c r="AX1948" s="45"/>
    </row>
    <row r="1949" spans="1:51" s="36" customFormat="1" ht="27.75" customHeight="1" x14ac:dyDescent="0.15">
      <c r="A1949" s="36" t="str">
        <f t="shared" si="301"/>
        <v>LABORATORIOS OSSALUD SAS201150305</v>
      </c>
      <c r="B1949" s="36" t="b">
        <f>+A1949='[1]Anexo 9'!A1949</f>
        <v>1</v>
      </c>
      <c r="C1949" s="18">
        <v>811045767</v>
      </c>
      <c r="D1949" s="18" t="s">
        <v>8315</v>
      </c>
      <c r="E1949" s="15" t="s">
        <v>98</v>
      </c>
      <c r="F1949" s="15" t="s">
        <v>62</v>
      </c>
      <c r="G1949" s="15" t="s">
        <v>3155</v>
      </c>
      <c r="H1949" s="15" t="s">
        <v>3155</v>
      </c>
      <c r="I1949" s="15" t="s">
        <v>3155</v>
      </c>
      <c r="J1949" s="15">
        <v>9</v>
      </c>
      <c r="K1949" s="15" t="s">
        <v>3155</v>
      </c>
      <c r="L1949" s="15">
        <v>201150305</v>
      </c>
      <c r="M1949" s="15" t="s">
        <v>437</v>
      </c>
      <c r="N1949" s="15" t="s">
        <v>406</v>
      </c>
      <c r="O1949" s="18" t="s">
        <v>437</v>
      </c>
      <c r="P1949" s="22" t="s">
        <v>73</v>
      </c>
      <c r="Q1949" s="15" t="s">
        <v>439</v>
      </c>
      <c r="R1949" s="18" t="s">
        <v>8568</v>
      </c>
      <c r="S1949" s="22" t="b">
        <f>+R1949=Q1949</f>
        <v>0</v>
      </c>
      <c r="T1949" s="18"/>
      <c r="U1949" s="18"/>
      <c r="V1949" s="15" t="s">
        <v>6078</v>
      </c>
      <c r="W1949" s="18" t="s">
        <v>392</v>
      </c>
      <c r="X1949" s="18"/>
      <c r="Y1949" s="15" t="s">
        <v>73</v>
      </c>
      <c r="Z1949" s="18"/>
      <c r="AA1949" s="18"/>
      <c r="AB1949" s="18"/>
      <c r="AC1949" s="67" t="e">
        <f>+VLOOKUP("*"&amp;L1949&amp;"*",'[2]REGISTROS SANITARIOS'!$D$2978:$E$2978,2,FALSE)</f>
        <v>#N/A</v>
      </c>
      <c r="AD1949" s="22" t="s">
        <v>44</v>
      </c>
      <c r="AE1949" s="16"/>
      <c r="AF1949" s="34" t="s">
        <v>3840</v>
      </c>
      <c r="AG1949" s="24"/>
      <c r="AH1949" s="18"/>
      <c r="AI1949" s="18"/>
      <c r="AJ1949" s="17">
        <v>1100</v>
      </c>
      <c r="AK1949" s="25">
        <v>1100</v>
      </c>
      <c r="AL1949" s="25">
        <v>2900</v>
      </c>
      <c r="AM1949" s="35">
        <v>0.19</v>
      </c>
      <c r="AN1949" s="19">
        <v>3796100</v>
      </c>
      <c r="AO1949" s="18"/>
      <c r="AP1949" s="15"/>
      <c r="AQ1949" s="43" t="str">
        <f t="shared" si="302"/>
        <v>SI</v>
      </c>
      <c r="AR1949" s="44">
        <f t="shared" si="303"/>
        <v>3796100</v>
      </c>
      <c r="AS1949" s="44">
        <f t="shared" si="304"/>
        <v>3190000</v>
      </c>
      <c r="AT1949" s="44">
        <f t="shared" si="305"/>
        <v>3190000</v>
      </c>
      <c r="AU1949" s="44">
        <f t="shared" si="306"/>
        <v>3796100</v>
      </c>
      <c r="AV1949" s="45" t="b">
        <f t="shared" si="307"/>
        <v>1</v>
      </c>
      <c r="AW1949" s="45" t="b">
        <f t="shared" si="308"/>
        <v>0</v>
      </c>
      <c r="AX1949" s="45"/>
      <c r="AY1949" s="36" t="s">
        <v>8743</v>
      </c>
    </row>
    <row r="1950" spans="1:51" s="36" customFormat="1" ht="27.75" customHeight="1" x14ac:dyDescent="0.15">
      <c r="A1950" s="36" t="str">
        <f t="shared" si="301"/>
        <v>LABORATORIOS OSSALUD SAS201150610</v>
      </c>
      <c r="B1950" s="36" t="b">
        <f>+A1950='[1]Anexo 9'!A1950</f>
        <v>1</v>
      </c>
      <c r="C1950" s="18">
        <v>811045767</v>
      </c>
      <c r="D1950" s="18" t="s">
        <v>8315</v>
      </c>
      <c r="E1950" s="15" t="s">
        <v>98</v>
      </c>
      <c r="F1950" s="15" t="s">
        <v>62</v>
      </c>
      <c r="G1950" s="15" t="s">
        <v>3155</v>
      </c>
      <c r="H1950" s="15" t="s">
        <v>3155</v>
      </c>
      <c r="I1950" s="15" t="s">
        <v>3155</v>
      </c>
      <c r="J1950" s="15">
        <v>9</v>
      </c>
      <c r="K1950" s="15" t="s">
        <v>3155</v>
      </c>
      <c r="L1950" s="15">
        <v>201150610</v>
      </c>
      <c r="M1950" s="15" t="s">
        <v>442</v>
      </c>
      <c r="N1950" s="15" t="s">
        <v>101</v>
      </c>
      <c r="O1950" s="18" t="s">
        <v>442</v>
      </c>
      <c r="P1950" s="22" t="s">
        <v>73</v>
      </c>
      <c r="Q1950" s="15" t="s">
        <v>444</v>
      </c>
      <c r="R1950" s="18" t="s">
        <v>103</v>
      </c>
      <c r="S1950" s="22" t="b">
        <f>+R1950=Q1950</f>
        <v>0</v>
      </c>
      <c r="T1950" s="18"/>
      <c r="U1950" s="18"/>
      <c r="V1950" s="15" t="s">
        <v>6079</v>
      </c>
      <c r="W1950" s="18" t="s">
        <v>6523</v>
      </c>
      <c r="X1950" s="18"/>
      <c r="Y1950" s="15" t="s">
        <v>68</v>
      </c>
      <c r="Z1950" s="18"/>
      <c r="AA1950" s="18"/>
      <c r="AB1950" s="18"/>
      <c r="AC1950" s="67" t="e">
        <f>+VLOOKUP("*"&amp;L1950&amp;"*",'[2]REGISTROS SANITARIOS'!$D$2978:$E$2978,2,FALSE)</f>
        <v>#N/A</v>
      </c>
      <c r="AD1950" s="22" t="s">
        <v>44</v>
      </c>
      <c r="AE1950" s="16"/>
      <c r="AF1950" s="34" t="s">
        <v>3840</v>
      </c>
      <c r="AG1950" s="24"/>
      <c r="AH1950" s="18"/>
      <c r="AI1950" s="18"/>
      <c r="AJ1950" s="17">
        <v>16500</v>
      </c>
      <c r="AK1950" s="25">
        <v>16500</v>
      </c>
      <c r="AL1950" s="25">
        <v>4200</v>
      </c>
      <c r="AM1950" s="35">
        <v>0</v>
      </c>
      <c r="AN1950" s="19">
        <v>69300000</v>
      </c>
      <c r="AO1950" s="18"/>
      <c r="AP1950" s="15"/>
      <c r="AQ1950" s="43" t="str">
        <f t="shared" si="302"/>
        <v>SI</v>
      </c>
      <c r="AR1950" s="44">
        <f t="shared" si="303"/>
        <v>69300000</v>
      </c>
      <c r="AS1950" s="44">
        <f t="shared" si="304"/>
        <v>69300000</v>
      </c>
      <c r="AT1950" s="44">
        <f t="shared" si="305"/>
        <v>69300000</v>
      </c>
      <c r="AU1950" s="44">
        <f t="shared" si="306"/>
        <v>69300000</v>
      </c>
      <c r="AV1950" s="45" t="b">
        <f t="shared" si="307"/>
        <v>1</v>
      </c>
      <c r="AW1950" s="45" t="b">
        <f t="shared" si="308"/>
        <v>1</v>
      </c>
      <c r="AX1950" s="45"/>
      <c r="AY1950" s="36" t="s">
        <v>8743</v>
      </c>
    </row>
    <row r="1951" spans="1:51" s="36" customFormat="1" ht="27.75" customHeight="1" x14ac:dyDescent="0.15">
      <c r="A1951" s="36" t="str">
        <f t="shared" si="301"/>
        <v>LABORATORIOS OSSALUD SAS201150710</v>
      </c>
      <c r="B1951" s="36" t="b">
        <f>+A1951='[1]Anexo 9'!A1951</f>
        <v>1</v>
      </c>
      <c r="C1951" s="18">
        <v>811045767</v>
      </c>
      <c r="D1951" s="18" t="s">
        <v>8315</v>
      </c>
      <c r="E1951" s="15" t="s">
        <v>98</v>
      </c>
      <c r="F1951" s="15" t="s">
        <v>62</v>
      </c>
      <c r="G1951" s="15" t="s">
        <v>3155</v>
      </c>
      <c r="H1951" s="15" t="s">
        <v>3155</v>
      </c>
      <c r="I1951" s="15" t="s">
        <v>3155</v>
      </c>
      <c r="J1951" s="15">
        <v>2</v>
      </c>
      <c r="K1951" s="15" t="s">
        <v>3155</v>
      </c>
      <c r="L1951" s="15">
        <v>201150710</v>
      </c>
      <c r="M1951" s="15" t="s">
        <v>1013</v>
      </c>
      <c r="N1951" s="15" t="s">
        <v>101</v>
      </c>
      <c r="O1951" s="18" t="s">
        <v>8508</v>
      </c>
      <c r="P1951" s="22" t="s">
        <v>3841</v>
      </c>
      <c r="Q1951" s="15" t="s">
        <v>101</v>
      </c>
      <c r="R1951" s="18" t="s">
        <v>103</v>
      </c>
      <c r="S1951" s="22" t="s">
        <v>73</v>
      </c>
      <c r="T1951" s="18"/>
      <c r="U1951" s="18"/>
      <c r="V1951" s="15" t="s">
        <v>6080</v>
      </c>
      <c r="W1951" s="18" t="s">
        <v>8631</v>
      </c>
      <c r="X1951" s="18"/>
      <c r="Y1951" s="15" t="s">
        <v>73</v>
      </c>
      <c r="Z1951" s="18"/>
      <c r="AA1951" s="18"/>
      <c r="AB1951" s="18"/>
      <c r="AC1951" s="67" t="e">
        <f>+VLOOKUP("*"&amp;L1951&amp;"*",'[2]REGISTROS SANITARIOS'!$D$2978:$E$2978,2,FALSE)</f>
        <v>#N/A</v>
      </c>
      <c r="AD1951" s="22" t="s">
        <v>44</v>
      </c>
      <c r="AE1951" s="16"/>
      <c r="AF1951" s="34" t="s">
        <v>3840</v>
      </c>
      <c r="AG1951" s="24"/>
      <c r="AH1951" s="18"/>
      <c r="AI1951" s="18"/>
      <c r="AJ1951" s="17">
        <v>60.5</v>
      </c>
      <c r="AK1951" s="25">
        <v>61</v>
      </c>
      <c r="AL1951" s="25">
        <v>2600</v>
      </c>
      <c r="AM1951" s="35">
        <v>0.19</v>
      </c>
      <c r="AN1951" s="19">
        <v>188734</v>
      </c>
      <c r="AO1951" s="18"/>
      <c r="AP1951" s="15"/>
      <c r="AQ1951" s="43" t="str">
        <f t="shared" si="302"/>
        <v>MAYOR</v>
      </c>
      <c r="AR1951" s="44">
        <f t="shared" si="303"/>
        <v>187187</v>
      </c>
      <c r="AS1951" s="44">
        <f t="shared" si="304"/>
        <v>157300</v>
      </c>
      <c r="AT1951" s="44">
        <f t="shared" si="305"/>
        <v>158600</v>
      </c>
      <c r="AU1951" s="44">
        <f t="shared" si="306"/>
        <v>188734</v>
      </c>
      <c r="AV1951" s="45" t="b">
        <f t="shared" si="307"/>
        <v>1</v>
      </c>
      <c r="AW1951" s="45" t="b">
        <f t="shared" si="308"/>
        <v>0</v>
      </c>
      <c r="AX1951" s="45"/>
    </row>
    <row r="1952" spans="1:51" s="36" customFormat="1" ht="27.75" customHeight="1" x14ac:dyDescent="0.15">
      <c r="A1952" s="36" t="str">
        <f t="shared" si="301"/>
        <v>LABORATORIOS OSSALUD SAS201150809</v>
      </c>
      <c r="B1952" s="36" t="b">
        <f>+A1952='[1]Anexo 9'!A1952</f>
        <v>1</v>
      </c>
      <c r="C1952" s="18">
        <v>811045767</v>
      </c>
      <c r="D1952" s="18" t="s">
        <v>8315</v>
      </c>
      <c r="E1952" s="15" t="s">
        <v>98</v>
      </c>
      <c r="F1952" s="15" t="s">
        <v>62</v>
      </c>
      <c r="G1952" s="15" t="s">
        <v>3155</v>
      </c>
      <c r="H1952" s="15" t="s">
        <v>3155</v>
      </c>
      <c r="I1952" s="15" t="s">
        <v>3155</v>
      </c>
      <c r="J1952" s="15">
        <v>7</v>
      </c>
      <c r="K1952" s="15" t="s">
        <v>3155</v>
      </c>
      <c r="L1952" s="15">
        <v>201150809</v>
      </c>
      <c r="M1952" s="15" t="s">
        <v>451</v>
      </c>
      <c r="N1952" s="15" t="s">
        <v>452</v>
      </c>
      <c r="O1952" s="18" t="s">
        <v>8509</v>
      </c>
      <c r="P1952" s="22" t="s">
        <v>3841</v>
      </c>
      <c r="Q1952" s="15" t="s">
        <v>101</v>
      </c>
      <c r="R1952" s="18" t="s">
        <v>103</v>
      </c>
      <c r="S1952" s="22" t="s">
        <v>73</v>
      </c>
      <c r="T1952" s="18"/>
      <c r="U1952" s="18"/>
      <c r="V1952" s="15" t="s">
        <v>456</v>
      </c>
      <c r="W1952" s="18" t="s">
        <v>587</v>
      </c>
      <c r="X1952" s="18"/>
      <c r="Y1952" s="15" t="s">
        <v>73</v>
      </c>
      <c r="Z1952" s="18"/>
      <c r="AA1952" s="18"/>
      <c r="AB1952" s="18"/>
      <c r="AC1952" s="67" t="e">
        <f>+VLOOKUP("*"&amp;L1952&amp;"*",'[2]REGISTROS SANITARIOS'!$D$2978:$E$2978,2,FALSE)</f>
        <v>#N/A</v>
      </c>
      <c r="AD1952" s="22" t="s">
        <v>44</v>
      </c>
      <c r="AE1952" s="16"/>
      <c r="AF1952" s="34" t="s">
        <v>3840</v>
      </c>
      <c r="AG1952" s="24"/>
      <c r="AH1952" s="18"/>
      <c r="AI1952" s="18"/>
      <c r="AJ1952" s="17">
        <v>66</v>
      </c>
      <c r="AK1952" s="25">
        <v>66</v>
      </c>
      <c r="AL1952" s="25">
        <v>13600</v>
      </c>
      <c r="AM1952" s="35">
        <v>0.19</v>
      </c>
      <c r="AN1952" s="19">
        <v>1068144</v>
      </c>
      <c r="AO1952" s="18"/>
      <c r="AP1952" s="15"/>
      <c r="AQ1952" s="43" t="str">
        <f t="shared" si="302"/>
        <v>SI</v>
      </c>
      <c r="AR1952" s="44">
        <f t="shared" si="303"/>
        <v>1068144</v>
      </c>
      <c r="AS1952" s="44">
        <f t="shared" si="304"/>
        <v>897600</v>
      </c>
      <c r="AT1952" s="44">
        <f t="shared" si="305"/>
        <v>897600</v>
      </c>
      <c r="AU1952" s="44">
        <f t="shared" si="306"/>
        <v>1068144</v>
      </c>
      <c r="AV1952" s="45" t="b">
        <f t="shared" si="307"/>
        <v>1</v>
      </c>
      <c r="AW1952" s="45" t="b">
        <f t="shared" si="308"/>
        <v>0</v>
      </c>
      <c r="AX1952" s="45"/>
    </row>
    <row r="1953" spans="1:51" s="36" customFormat="1" ht="27.75" customHeight="1" x14ac:dyDescent="0.15">
      <c r="A1953" s="36" t="str">
        <f t="shared" si="301"/>
        <v>LABORATORIOS OSSALUD SAS201150910</v>
      </c>
      <c r="B1953" s="36" t="b">
        <f>+A1953='[1]Anexo 9'!A1953</f>
        <v>1</v>
      </c>
      <c r="C1953" s="18">
        <v>811045767</v>
      </c>
      <c r="D1953" s="18" t="s">
        <v>8315</v>
      </c>
      <c r="E1953" s="15" t="s">
        <v>98</v>
      </c>
      <c r="F1953" s="15" t="s">
        <v>62</v>
      </c>
      <c r="G1953" s="15" t="s">
        <v>3155</v>
      </c>
      <c r="H1953" s="15" t="s">
        <v>3155</v>
      </c>
      <c r="I1953" s="15" t="s">
        <v>3155</v>
      </c>
      <c r="J1953" s="15">
        <v>6</v>
      </c>
      <c r="K1953" s="15" t="s">
        <v>3155</v>
      </c>
      <c r="L1953" s="15">
        <v>201150910</v>
      </c>
      <c r="M1953" s="15" t="s">
        <v>1008</v>
      </c>
      <c r="N1953" s="15" t="s">
        <v>101</v>
      </c>
      <c r="O1953" s="18" t="s">
        <v>1008</v>
      </c>
      <c r="P1953" s="22" t="s">
        <v>73</v>
      </c>
      <c r="Q1953" s="15" t="s">
        <v>101</v>
      </c>
      <c r="R1953" s="18" t="s">
        <v>103</v>
      </c>
      <c r="S1953" s="22" t="s">
        <v>73</v>
      </c>
      <c r="T1953" s="18"/>
      <c r="U1953" s="18"/>
      <c r="V1953" s="15" t="s">
        <v>1009</v>
      </c>
      <c r="W1953" s="18" t="s">
        <v>1512</v>
      </c>
      <c r="X1953" s="18"/>
      <c r="Y1953" s="15" t="s">
        <v>73</v>
      </c>
      <c r="Z1953" s="18"/>
      <c r="AA1953" s="18"/>
      <c r="AB1953" s="18"/>
      <c r="AC1953" s="67" t="e">
        <f>+VLOOKUP("*"&amp;L1953&amp;"*",'[2]REGISTROS SANITARIOS'!$D$2978:$E$2978,2,FALSE)</f>
        <v>#N/A</v>
      </c>
      <c r="AD1953" s="22" t="s">
        <v>44</v>
      </c>
      <c r="AE1953" s="16"/>
      <c r="AF1953" s="34" t="s">
        <v>3840</v>
      </c>
      <c r="AG1953" s="24"/>
      <c r="AH1953" s="18"/>
      <c r="AI1953" s="18"/>
      <c r="AJ1953" s="17">
        <v>770</v>
      </c>
      <c r="AK1953" s="25">
        <v>770</v>
      </c>
      <c r="AL1953" s="25">
        <v>9100</v>
      </c>
      <c r="AM1953" s="35">
        <v>0</v>
      </c>
      <c r="AN1953" s="19">
        <v>7007000</v>
      </c>
      <c r="AO1953" s="18"/>
      <c r="AP1953" s="15"/>
      <c r="AQ1953" s="43" t="str">
        <f t="shared" si="302"/>
        <v>SI</v>
      </c>
      <c r="AR1953" s="44">
        <f t="shared" si="303"/>
        <v>7007000</v>
      </c>
      <c r="AS1953" s="44">
        <f t="shared" si="304"/>
        <v>7007000</v>
      </c>
      <c r="AT1953" s="44">
        <f t="shared" si="305"/>
        <v>7007000</v>
      </c>
      <c r="AU1953" s="44">
        <f t="shared" si="306"/>
        <v>7007000</v>
      </c>
      <c r="AV1953" s="45" t="b">
        <f t="shared" si="307"/>
        <v>1</v>
      </c>
      <c r="AW1953" s="45" t="b">
        <f t="shared" si="308"/>
        <v>1</v>
      </c>
      <c r="AX1953" s="45"/>
    </row>
    <row r="1954" spans="1:51" s="36" customFormat="1" ht="27.75" customHeight="1" x14ac:dyDescent="0.15">
      <c r="A1954" s="36" t="str">
        <f t="shared" si="301"/>
        <v>LABORATORIOS OSSALUD SAS201151005</v>
      </c>
      <c r="B1954" s="36" t="b">
        <f>+A1954='[1]Anexo 9'!A1954</f>
        <v>1</v>
      </c>
      <c r="C1954" s="18">
        <v>811045767</v>
      </c>
      <c r="D1954" s="18" t="s">
        <v>8315</v>
      </c>
      <c r="E1954" s="15" t="s">
        <v>98</v>
      </c>
      <c r="F1954" s="15" t="s">
        <v>62</v>
      </c>
      <c r="G1954" s="15" t="s">
        <v>3155</v>
      </c>
      <c r="H1954" s="15" t="s">
        <v>3155</v>
      </c>
      <c r="I1954" s="15" t="s">
        <v>3155</v>
      </c>
      <c r="J1954" s="15">
        <v>6</v>
      </c>
      <c r="K1954" s="15" t="s">
        <v>3155</v>
      </c>
      <c r="L1954" s="15">
        <v>201151005</v>
      </c>
      <c r="M1954" s="15" t="s">
        <v>460</v>
      </c>
      <c r="N1954" s="15" t="s">
        <v>91</v>
      </c>
      <c r="O1954" s="18" t="s">
        <v>460</v>
      </c>
      <c r="P1954" s="22" t="s">
        <v>73</v>
      </c>
      <c r="Q1954" s="15" t="s">
        <v>462</v>
      </c>
      <c r="R1954" s="18" t="s">
        <v>3147</v>
      </c>
      <c r="S1954" s="22" t="b">
        <f>+R1954=Q1954</f>
        <v>0</v>
      </c>
      <c r="T1954" s="18"/>
      <c r="U1954" s="18"/>
      <c r="V1954" s="15" t="s">
        <v>464</v>
      </c>
      <c r="W1954" s="18" t="s">
        <v>6154</v>
      </c>
      <c r="X1954" s="18"/>
      <c r="Y1954" s="15" t="s">
        <v>73</v>
      </c>
      <c r="Z1954" s="18"/>
      <c r="AA1954" s="18"/>
      <c r="AB1954" s="18"/>
      <c r="AC1954" s="67" t="e">
        <f>+VLOOKUP("*"&amp;L1954&amp;"*",'[2]REGISTROS SANITARIOS'!$D$2978:$E$2978,2,FALSE)</f>
        <v>#N/A</v>
      </c>
      <c r="AD1954" s="22" t="s">
        <v>44</v>
      </c>
      <c r="AE1954" s="16"/>
      <c r="AF1954" s="34" t="s">
        <v>3840</v>
      </c>
      <c r="AG1954" s="24"/>
      <c r="AH1954" s="18"/>
      <c r="AI1954" s="18"/>
      <c r="AJ1954" s="17">
        <v>1540</v>
      </c>
      <c r="AK1954" s="25">
        <v>1540</v>
      </c>
      <c r="AL1954" s="25">
        <v>5400</v>
      </c>
      <c r="AM1954" s="35">
        <v>0</v>
      </c>
      <c r="AN1954" s="19">
        <v>8316000</v>
      </c>
      <c r="AO1954" s="18"/>
      <c r="AP1954" s="15"/>
      <c r="AQ1954" s="43" t="str">
        <f t="shared" si="302"/>
        <v>SI</v>
      </c>
      <c r="AR1954" s="44">
        <f t="shared" si="303"/>
        <v>8316000</v>
      </c>
      <c r="AS1954" s="44">
        <f t="shared" si="304"/>
        <v>8316000</v>
      </c>
      <c r="AT1954" s="44">
        <f t="shared" si="305"/>
        <v>8316000</v>
      </c>
      <c r="AU1954" s="44">
        <f t="shared" si="306"/>
        <v>8316000</v>
      </c>
      <c r="AV1954" s="45" t="b">
        <f t="shared" si="307"/>
        <v>1</v>
      </c>
      <c r="AW1954" s="45" t="b">
        <f t="shared" si="308"/>
        <v>1</v>
      </c>
      <c r="AX1954" s="45"/>
    </row>
    <row r="1955" spans="1:51" s="36" customFormat="1" ht="27.75" customHeight="1" x14ac:dyDescent="0.15">
      <c r="A1955" s="36" t="str">
        <f t="shared" si="301"/>
        <v>LABORATORIOS OSSALUD SAS201151306</v>
      </c>
      <c r="B1955" s="36" t="b">
        <f>+A1955='[1]Anexo 9'!A1955</f>
        <v>1</v>
      </c>
      <c r="C1955" s="18">
        <v>811045767</v>
      </c>
      <c r="D1955" s="18" t="s">
        <v>8315</v>
      </c>
      <c r="E1955" s="15" t="s">
        <v>98</v>
      </c>
      <c r="F1955" s="15" t="s">
        <v>62</v>
      </c>
      <c r="G1955" s="15" t="s">
        <v>3155</v>
      </c>
      <c r="H1955" s="15" t="s">
        <v>3155</v>
      </c>
      <c r="I1955" s="15" t="s">
        <v>3155</v>
      </c>
      <c r="J1955" s="15">
        <v>5</v>
      </c>
      <c r="K1955" s="15" t="s">
        <v>3155</v>
      </c>
      <c r="L1955" s="15">
        <v>201151306</v>
      </c>
      <c r="M1955" s="15" t="s">
        <v>3911</v>
      </c>
      <c r="N1955" s="15" t="s">
        <v>222</v>
      </c>
      <c r="O1955" s="18" t="s">
        <v>3911</v>
      </c>
      <c r="P1955" s="22" t="s">
        <v>73</v>
      </c>
      <c r="Q1955" s="15" t="s">
        <v>5572</v>
      </c>
      <c r="R1955" s="18" t="s">
        <v>3816</v>
      </c>
      <c r="S1955" s="22" t="b">
        <f>+R1955=Q1955</f>
        <v>0</v>
      </c>
      <c r="T1955" s="18"/>
      <c r="U1955" s="18"/>
      <c r="V1955" s="15"/>
      <c r="W1955" s="18" t="s">
        <v>1230</v>
      </c>
      <c r="X1955" s="18"/>
      <c r="Y1955" s="15" t="s">
        <v>73</v>
      </c>
      <c r="Z1955" s="18"/>
      <c r="AA1955" s="18"/>
      <c r="AB1955" s="18"/>
      <c r="AC1955" s="67" t="e">
        <f>+VLOOKUP("*"&amp;L1955&amp;"*",'[2]REGISTROS SANITARIOS'!$D$2978:$E$2978,2,FALSE)</f>
        <v>#N/A</v>
      </c>
      <c r="AD1955" s="22" t="s">
        <v>44</v>
      </c>
      <c r="AE1955" s="16"/>
      <c r="AF1955" s="34" t="s">
        <v>3840</v>
      </c>
      <c r="AG1955" s="24"/>
      <c r="AH1955" s="18"/>
      <c r="AI1955" s="18"/>
      <c r="AJ1955" s="17">
        <v>2.75</v>
      </c>
      <c r="AK1955" s="25">
        <v>3</v>
      </c>
      <c r="AL1955" s="25">
        <v>29500</v>
      </c>
      <c r="AM1955" s="35">
        <v>0</v>
      </c>
      <c r="AN1955" s="19">
        <v>88500</v>
      </c>
      <c r="AO1955" s="18"/>
      <c r="AP1955" s="15"/>
      <c r="AQ1955" s="43" t="str">
        <f t="shared" si="302"/>
        <v>MAYOR</v>
      </c>
      <c r="AR1955" s="44">
        <f t="shared" si="303"/>
        <v>81125</v>
      </c>
      <c r="AS1955" s="44">
        <f t="shared" si="304"/>
        <v>81125</v>
      </c>
      <c r="AT1955" s="44">
        <f t="shared" si="305"/>
        <v>88500</v>
      </c>
      <c r="AU1955" s="44">
        <f t="shared" si="306"/>
        <v>88500</v>
      </c>
      <c r="AV1955" s="45" t="b">
        <f t="shared" si="307"/>
        <v>1</v>
      </c>
      <c r="AW1955" s="45" t="b">
        <f t="shared" si="308"/>
        <v>0</v>
      </c>
      <c r="AX1955" s="45"/>
      <c r="AY1955" s="36" t="s">
        <v>8743</v>
      </c>
    </row>
    <row r="1956" spans="1:51" s="36" customFormat="1" ht="27.75" customHeight="1" x14ac:dyDescent="0.15">
      <c r="A1956" s="36" t="str">
        <f t="shared" si="301"/>
        <v>LABORATORIOS OSSALUD SAS201151410</v>
      </c>
      <c r="B1956" s="36" t="b">
        <f>+A1956='[1]Anexo 9'!A1956</f>
        <v>1</v>
      </c>
      <c r="C1956" s="18">
        <v>811045767</v>
      </c>
      <c r="D1956" s="18" t="s">
        <v>8315</v>
      </c>
      <c r="E1956" s="15" t="s">
        <v>98</v>
      </c>
      <c r="F1956" s="15" t="s">
        <v>62</v>
      </c>
      <c r="G1956" s="15" t="s">
        <v>3155</v>
      </c>
      <c r="H1956" s="15" t="s">
        <v>3155</v>
      </c>
      <c r="I1956" s="15" t="s">
        <v>3155</v>
      </c>
      <c r="J1956" s="15">
        <v>7</v>
      </c>
      <c r="K1956" s="15" t="s">
        <v>3155</v>
      </c>
      <c r="L1956" s="15">
        <v>201151410</v>
      </c>
      <c r="M1956" s="15" t="s">
        <v>467</v>
      </c>
      <c r="N1956" s="15" t="s">
        <v>101</v>
      </c>
      <c r="O1956" s="18" t="s">
        <v>467</v>
      </c>
      <c r="P1956" s="22" t="s">
        <v>73</v>
      </c>
      <c r="Q1956" s="15" t="s">
        <v>101</v>
      </c>
      <c r="R1956" s="18" t="s">
        <v>103</v>
      </c>
      <c r="S1956" s="22" t="s">
        <v>73</v>
      </c>
      <c r="T1956" s="18"/>
      <c r="U1956" s="18"/>
      <c r="V1956" s="15" t="s">
        <v>469</v>
      </c>
      <c r="W1956" s="18" t="s">
        <v>8632</v>
      </c>
      <c r="X1956" s="18"/>
      <c r="Y1956" s="15" t="s">
        <v>73</v>
      </c>
      <c r="Z1956" s="18"/>
      <c r="AA1956" s="18"/>
      <c r="AB1956" s="18"/>
      <c r="AC1956" s="67" t="e">
        <f>+VLOOKUP("*"&amp;L1956&amp;"*",'[2]REGISTROS SANITARIOS'!$D$2978:$E$2978,2,FALSE)</f>
        <v>#N/A</v>
      </c>
      <c r="AD1956" s="22" t="s">
        <v>44</v>
      </c>
      <c r="AE1956" s="16"/>
      <c r="AF1956" s="34" t="s">
        <v>3840</v>
      </c>
      <c r="AG1956" s="24"/>
      <c r="AH1956" s="18"/>
      <c r="AI1956" s="18"/>
      <c r="AJ1956" s="17">
        <v>4675</v>
      </c>
      <c r="AK1956" s="25">
        <v>4675</v>
      </c>
      <c r="AL1956" s="25">
        <v>5200</v>
      </c>
      <c r="AM1956" s="35">
        <v>0.19</v>
      </c>
      <c r="AN1956" s="19">
        <v>28928900</v>
      </c>
      <c r="AO1956" s="18"/>
      <c r="AP1956" s="15"/>
      <c r="AQ1956" s="43" t="str">
        <f t="shared" si="302"/>
        <v>SI</v>
      </c>
      <c r="AR1956" s="44">
        <f t="shared" si="303"/>
        <v>28928900</v>
      </c>
      <c r="AS1956" s="44">
        <f t="shared" si="304"/>
        <v>24310000</v>
      </c>
      <c r="AT1956" s="44">
        <f t="shared" si="305"/>
        <v>24310000</v>
      </c>
      <c r="AU1956" s="44">
        <f t="shared" si="306"/>
        <v>28928900</v>
      </c>
      <c r="AV1956" s="45" t="b">
        <f t="shared" si="307"/>
        <v>1</v>
      </c>
      <c r="AW1956" s="45" t="b">
        <f t="shared" si="308"/>
        <v>0</v>
      </c>
      <c r="AX1956" s="45"/>
    </row>
    <row r="1957" spans="1:51" s="36" customFormat="1" ht="27.75" customHeight="1" x14ac:dyDescent="0.15">
      <c r="A1957" s="36" t="str">
        <f t="shared" si="301"/>
        <v>LABORATORIOS OSSALUD SAS201151550</v>
      </c>
      <c r="B1957" s="36" t="b">
        <f>+A1957='[1]Anexo 9'!A1957</f>
        <v>1</v>
      </c>
      <c r="C1957" s="18">
        <v>811045767</v>
      </c>
      <c r="D1957" s="18" t="s">
        <v>8315</v>
      </c>
      <c r="E1957" s="15" t="s">
        <v>98</v>
      </c>
      <c r="F1957" s="15" t="s">
        <v>62</v>
      </c>
      <c r="G1957" s="15" t="s">
        <v>3155</v>
      </c>
      <c r="H1957" s="15" t="s">
        <v>3155</v>
      </c>
      <c r="I1957" s="15" t="s">
        <v>3155</v>
      </c>
      <c r="J1957" s="15">
        <v>4</v>
      </c>
      <c r="K1957" s="15" t="s">
        <v>3155</v>
      </c>
      <c r="L1957" s="15">
        <v>201151550</v>
      </c>
      <c r="M1957" s="15" t="s">
        <v>473</v>
      </c>
      <c r="N1957" s="15" t="s">
        <v>91</v>
      </c>
      <c r="O1957" s="18" t="s">
        <v>473</v>
      </c>
      <c r="P1957" s="22" t="s">
        <v>73</v>
      </c>
      <c r="Q1957" s="15" t="s">
        <v>475</v>
      </c>
      <c r="R1957" s="18" t="s">
        <v>8569</v>
      </c>
      <c r="S1957" s="22" t="b">
        <f>+R1957=Q1957</f>
        <v>0</v>
      </c>
      <c r="T1957" s="18"/>
      <c r="U1957" s="18"/>
      <c r="V1957" s="15" t="s">
        <v>478</v>
      </c>
      <c r="W1957" s="18" t="s">
        <v>1943</v>
      </c>
      <c r="X1957" s="18"/>
      <c r="Y1957" s="15" t="s">
        <v>73</v>
      </c>
      <c r="Z1957" s="18"/>
      <c r="AA1957" s="18"/>
      <c r="AB1957" s="18"/>
      <c r="AC1957" s="67" t="e">
        <f>+VLOOKUP("*"&amp;L1957&amp;"*",'[2]REGISTROS SANITARIOS'!$D$2978:$E$2978,2,FALSE)</f>
        <v>#N/A</v>
      </c>
      <c r="AD1957" s="22" t="s">
        <v>44</v>
      </c>
      <c r="AE1957" s="16"/>
      <c r="AF1957" s="34" t="s">
        <v>3840</v>
      </c>
      <c r="AG1957" s="24"/>
      <c r="AH1957" s="18"/>
      <c r="AI1957" s="18"/>
      <c r="AJ1957" s="17">
        <v>825</v>
      </c>
      <c r="AK1957" s="25">
        <v>825</v>
      </c>
      <c r="AL1957" s="25">
        <v>5500</v>
      </c>
      <c r="AM1957" s="35">
        <v>0</v>
      </c>
      <c r="AN1957" s="19">
        <v>4537500</v>
      </c>
      <c r="AO1957" s="18"/>
      <c r="AP1957" s="15"/>
      <c r="AQ1957" s="43" t="str">
        <f t="shared" si="302"/>
        <v>SI</v>
      </c>
      <c r="AR1957" s="44">
        <f t="shared" si="303"/>
        <v>4537500</v>
      </c>
      <c r="AS1957" s="44">
        <f t="shared" si="304"/>
        <v>4537500</v>
      </c>
      <c r="AT1957" s="44">
        <f t="shared" si="305"/>
        <v>4537500</v>
      </c>
      <c r="AU1957" s="44">
        <f t="shared" si="306"/>
        <v>4537500</v>
      </c>
      <c r="AV1957" s="45" t="b">
        <f t="shared" si="307"/>
        <v>1</v>
      </c>
      <c r="AW1957" s="45" t="b">
        <f t="shared" si="308"/>
        <v>1</v>
      </c>
      <c r="AX1957" s="45"/>
    </row>
    <row r="1958" spans="1:51" s="36" customFormat="1" ht="27.75" customHeight="1" x14ac:dyDescent="0.15">
      <c r="A1958" s="36" t="str">
        <f t="shared" si="301"/>
        <v>LABORATORIOS OSSALUD SAS201151810</v>
      </c>
      <c r="B1958" s="36" t="b">
        <f>+A1958='[1]Anexo 9'!A1958</f>
        <v>1</v>
      </c>
      <c r="C1958" s="18">
        <v>811045767</v>
      </c>
      <c r="D1958" s="18" t="s">
        <v>8315</v>
      </c>
      <c r="E1958" s="15" t="s">
        <v>98</v>
      </c>
      <c r="F1958" s="15" t="s">
        <v>355</v>
      </c>
      <c r="G1958" s="15">
        <f>+VLOOKUP(F1958,[3]Sheet1!$E$3:$G$74,3,FALSE)</f>
        <v>2</v>
      </c>
      <c r="H1958" s="15">
        <f>+VLOOKUP(D1958&amp;F1958,'TD para paquetes'!$E$3:$I$441,5,FALSE)</f>
        <v>2</v>
      </c>
      <c r="I1958" s="15" t="s">
        <v>1025</v>
      </c>
      <c r="J1958" s="15">
        <v>12</v>
      </c>
      <c r="K1958" s="15">
        <v>12</v>
      </c>
      <c r="L1958" s="15">
        <v>201151810</v>
      </c>
      <c r="M1958" s="15" t="s">
        <v>356</v>
      </c>
      <c r="N1958" s="15" t="s">
        <v>101</v>
      </c>
      <c r="O1958" s="18" t="s">
        <v>356</v>
      </c>
      <c r="P1958" s="22" t="s">
        <v>73</v>
      </c>
      <c r="Q1958" s="15" t="s">
        <v>101</v>
      </c>
      <c r="R1958" s="18" t="s">
        <v>103</v>
      </c>
      <c r="S1958" s="22" t="s">
        <v>73</v>
      </c>
      <c r="T1958" s="18"/>
      <c r="U1958" s="18"/>
      <c r="V1958" s="15" t="s">
        <v>6083</v>
      </c>
      <c r="W1958" s="18" t="s">
        <v>587</v>
      </c>
      <c r="X1958" s="18"/>
      <c r="Y1958" s="15" t="s">
        <v>73</v>
      </c>
      <c r="Z1958" s="18"/>
      <c r="AA1958" s="18"/>
      <c r="AB1958" s="18"/>
      <c r="AC1958" s="67" t="e">
        <f>+VLOOKUP("*"&amp;L1958&amp;"*",'[2]REGISTROS SANITARIOS'!$D$2978:$E$2978,2,FALSE)</f>
        <v>#N/A</v>
      </c>
      <c r="AD1958" s="22" t="s">
        <v>44</v>
      </c>
      <c r="AE1958" s="16"/>
      <c r="AF1958" s="34" t="s">
        <v>3840</v>
      </c>
      <c r="AG1958" s="24"/>
      <c r="AH1958" s="18"/>
      <c r="AI1958" s="18"/>
      <c r="AJ1958" s="17">
        <v>7150</v>
      </c>
      <c r="AK1958" s="25">
        <v>7150</v>
      </c>
      <c r="AL1958" s="25">
        <v>3600</v>
      </c>
      <c r="AM1958" s="35">
        <v>0.19</v>
      </c>
      <c r="AN1958" s="19">
        <v>30630600</v>
      </c>
      <c r="AO1958" s="18"/>
      <c r="AP1958" s="15"/>
      <c r="AQ1958" s="43" t="str">
        <f t="shared" si="302"/>
        <v>SI</v>
      </c>
      <c r="AR1958" s="44">
        <f t="shared" si="303"/>
        <v>30630600</v>
      </c>
      <c r="AS1958" s="44">
        <f t="shared" si="304"/>
        <v>25740000</v>
      </c>
      <c r="AT1958" s="44">
        <f t="shared" si="305"/>
        <v>25740000</v>
      </c>
      <c r="AU1958" s="44">
        <f t="shared" si="306"/>
        <v>30630600</v>
      </c>
      <c r="AV1958" s="45" t="b">
        <f t="shared" si="307"/>
        <v>1</v>
      </c>
      <c r="AW1958" s="45" t="b">
        <f t="shared" si="308"/>
        <v>0</v>
      </c>
      <c r="AX1958" s="45"/>
      <c r="AY1958" s="36" t="s">
        <v>8743</v>
      </c>
    </row>
    <row r="1959" spans="1:51" s="36" customFormat="1" ht="27.75" customHeight="1" x14ac:dyDescent="0.15">
      <c r="A1959" s="36" t="str">
        <f t="shared" si="301"/>
        <v>LABORATORIOS OSSALUD SAS201151910</v>
      </c>
      <c r="B1959" s="36" t="b">
        <f>+A1959='[1]Anexo 9'!A1959</f>
        <v>1</v>
      </c>
      <c r="C1959" s="18">
        <v>811045767</v>
      </c>
      <c r="D1959" s="18" t="s">
        <v>8315</v>
      </c>
      <c r="E1959" s="15" t="s">
        <v>98</v>
      </c>
      <c r="F1959" s="15" t="s">
        <v>355</v>
      </c>
      <c r="G1959" s="15">
        <f>+VLOOKUP(F1959,[3]Sheet1!$E$3:$G$74,3,FALSE)</f>
        <v>2</v>
      </c>
      <c r="H1959" s="15">
        <f>+VLOOKUP(D1959&amp;F1959,'TD para paquetes'!$E$3:$I$441,5,FALSE)</f>
        <v>2</v>
      </c>
      <c r="I1959" s="15" t="s">
        <v>1025</v>
      </c>
      <c r="J1959" s="15">
        <v>12</v>
      </c>
      <c r="K1959" s="15">
        <v>12</v>
      </c>
      <c r="L1959" s="15">
        <v>201151910</v>
      </c>
      <c r="M1959" s="15" t="s">
        <v>360</v>
      </c>
      <c r="N1959" s="15" t="s">
        <v>101</v>
      </c>
      <c r="O1959" s="18" t="s">
        <v>360</v>
      </c>
      <c r="P1959" s="22" t="s">
        <v>73</v>
      </c>
      <c r="Q1959" s="15" t="s">
        <v>101</v>
      </c>
      <c r="R1959" s="18" t="s">
        <v>103</v>
      </c>
      <c r="S1959" s="22" t="s">
        <v>73</v>
      </c>
      <c r="T1959" s="18"/>
      <c r="U1959" s="18"/>
      <c r="V1959" s="15" t="s">
        <v>6083</v>
      </c>
      <c r="W1959" s="18" t="s">
        <v>587</v>
      </c>
      <c r="X1959" s="18"/>
      <c r="Y1959" s="15" t="s">
        <v>73</v>
      </c>
      <c r="Z1959" s="18"/>
      <c r="AA1959" s="18"/>
      <c r="AB1959" s="18"/>
      <c r="AC1959" s="67" t="e">
        <f>+VLOOKUP("*"&amp;L1959&amp;"*",'[2]REGISTROS SANITARIOS'!$D$2978:$E$2978,2,FALSE)</f>
        <v>#N/A</v>
      </c>
      <c r="AD1959" s="22" t="s">
        <v>44</v>
      </c>
      <c r="AE1959" s="16"/>
      <c r="AF1959" s="34" t="s">
        <v>3840</v>
      </c>
      <c r="AG1959" s="24"/>
      <c r="AH1959" s="18"/>
      <c r="AI1959" s="18"/>
      <c r="AJ1959" s="17">
        <v>1375</v>
      </c>
      <c r="AK1959" s="25">
        <v>1375</v>
      </c>
      <c r="AL1959" s="25">
        <v>3600</v>
      </c>
      <c r="AM1959" s="35">
        <v>0.19</v>
      </c>
      <c r="AN1959" s="19">
        <v>5890500</v>
      </c>
      <c r="AO1959" s="18"/>
      <c r="AP1959" s="15"/>
      <c r="AQ1959" s="43" t="str">
        <f t="shared" si="302"/>
        <v>SI</v>
      </c>
      <c r="AR1959" s="44">
        <f t="shared" si="303"/>
        <v>5890500</v>
      </c>
      <c r="AS1959" s="44">
        <f t="shared" si="304"/>
        <v>4950000</v>
      </c>
      <c r="AT1959" s="44">
        <f t="shared" si="305"/>
        <v>4950000</v>
      </c>
      <c r="AU1959" s="44">
        <f t="shared" si="306"/>
        <v>5890500</v>
      </c>
      <c r="AV1959" s="45" t="b">
        <f t="shared" si="307"/>
        <v>1</v>
      </c>
      <c r="AW1959" s="45" t="b">
        <f t="shared" si="308"/>
        <v>0</v>
      </c>
      <c r="AX1959" s="45"/>
      <c r="AY1959" s="36" t="s">
        <v>8743</v>
      </c>
    </row>
    <row r="1960" spans="1:51" s="36" customFormat="1" ht="27.75" customHeight="1" x14ac:dyDescent="0.15">
      <c r="A1960" s="36" t="str">
        <f t="shared" si="301"/>
        <v>LABORATORIOS OSSALUD SAS201152210</v>
      </c>
      <c r="B1960" s="36" t="b">
        <f>+A1960='[1]Anexo 9'!A1960</f>
        <v>1</v>
      </c>
      <c r="C1960" s="18">
        <v>811045767</v>
      </c>
      <c r="D1960" s="18" t="s">
        <v>8315</v>
      </c>
      <c r="E1960" s="15" t="s">
        <v>98</v>
      </c>
      <c r="F1960" s="15" t="s">
        <v>62</v>
      </c>
      <c r="G1960" s="15" t="s">
        <v>3155</v>
      </c>
      <c r="H1960" s="15" t="s">
        <v>3155</v>
      </c>
      <c r="I1960" s="15" t="s">
        <v>3155</v>
      </c>
      <c r="J1960" s="15">
        <v>7</v>
      </c>
      <c r="K1960" s="15" t="s">
        <v>3155</v>
      </c>
      <c r="L1960" s="15">
        <v>201152210</v>
      </c>
      <c r="M1960" s="15" t="s">
        <v>481</v>
      </c>
      <c r="N1960" s="15" t="s">
        <v>101</v>
      </c>
      <c r="O1960" s="18" t="s">
        <v>481</v>
      </c>
      <c r="P1960" s="22" t="s">
        <v>73</v>
      </c>
      <c r="Q1960" s="15" t="s">
        <v>483</v>
      </c>
      <c r="R1960" s="18" t="s">
        <v>5927</v>
      </c>
      <c r="S1960" s="22" t="b">
        <f>+R1960=Q1960</f>
        <v>0</v>
      </c>
      <c r="T1960" s="18"/>
      <c r="U1960" s="18"/>
      <c r="V1960" s="15" t="s">
        <v>6084</v>
      </c>
      <c r="W1960" s="18" t="s">
        <v>485</v>
      </c>
      <c r="X1960" s="18"/>
      <c r="Y1960" s="15" t="s">
        <v>68</v>
      </c>
      <c r="Z1960" s="18"/>
      <c r="AA1960" s="18"/>
      <c r="AB1960" s="18"/>
      <c r="AC1960" s="67" t="e">
        <f>+VLOOKUP("*"&amp;L1960&amp;"*",'[2]REGISTROS SANITARIOS'!$D$2978:$E$2978,2,FALSE)</f>
        <v>#N/A</v>
      </c>
      <c r="AD1960" s="22" t="s">
        <v>44</v>
      </c>
      <c r="AE1960" s="16"/>
      <c r="AF1960" s="34" t="s">
        <v>3840</v>
      </c>
      <c r="AG1960" s="24"/>
      <c r="AH1960" s="18"/>
      <c r="AI1960" s="18"/>
      <c r="AJ1960" s="17">
        <v>9900</v>
      </c>
      <c r="AK1960" s="25">
        <v>9900</v>
      </c>
      <c r="AL1960" s="25">
        <v>250</v>
      </c>
      <c r="AM1960" s="35">
        <v>0</v>
      </c>
      <c r="AN1960" s="19">
        <v>2475000</v>
      </c>
      <c r="AO1960" s="18"/>
      <c r="AP1960" s="15"/>
      <c r="AQ1960" s="43" t="str">
        <f t="shared" si="302"/>
        <v>SI</v>
      </c>
      <c r="AR1960" s="44">
        <f t="shared" si="303"/>
        <v>2475000</v>
      </c>
      <c r="AS1960" s="44">
        <f t="shared" si="304"/>
        <v>2475000</v>
      </c>
      <c r="AT1960" s="44">
        <f t="shared" si="305"/>
        <v>2475000</v>
      </c>
      <c r="AU1960" s="44">
        <f t="shared" si="306"/>
        <v>2475000</v>
      </c>
      <c r="AV1960" s="45" t="b">
        <f t="shared" si="307"/>
        <v>1</v>
      </c>
      <c r="AW1960" s="45" t="b">
        <f t="shared" si="308"/>
        <v>1</v>
      </c>
      <c r="AX1960" s="45"/>
      <c r="AY1960" s="36" t="s">
        <v>8743</v>
      </c>
    </row>
    <row r="1961" spans="1:51" s="36" customFormat="1" ht="27.75" customHeight="1" x14ac:dyDescent="0.15">
      <c r="A1961" s="36" t="str">
        <f t="shared" si="301"/>
        <v>LABORATORIOS OSSALUD SAS201152310</v>
      </c>
      <c r="B1961" s="36" t="b">
        <f>+A1961='[1]Anexo 9'!A1961</f>
        <v>1</v>
      </c>
      <c r="C1961" s="18">
        <v>811045767</v>
      </c>
      <c r="D1961" s="18" t="s">
        <v>8315</v>
      </c>
      <c r="E1961" s="15" t="s">
        <v>98</v>
      </c>
      <c r="F1961" s="15" t="s">
        <v>62</v>
      </c>
      <c r="G1961" s="15" t="s">
        <v>3155</v>
      </c>
      <c r="H1961" s="15" t="s">
        <v>3155</v>
      </c>
      <c r="I1961" s="15" t="s">
        <v>3155</v>
      </c>
      <c r="J1961" s="15">
        <v>5</v>
      </c>
      <c r="K1961" s="15" t="s">
        <v>3155</v>
      </c>
      <c r="L1961" s="15">
        <v>201152310</v>
      </c>
      <c r="M1961" s="15" t="s">
        <v>488</v>
      </c>
      <c r="N1961" s="15" t="s">
        <v>101</v>
      </c>
      <c r="O1961" s="18" t="s">
        <v>8510</v>
      </c>
      <c r="P1961" s="22" t="s">
        <v>73</v>
      </c>
      <c r="Q1961" s="15" t="s">
        <v>490</v>
      </c>
      <c r="R1961" s="18" t="s">
        <v>103</v>
      </c>
      <c r="S1961" s="22" t="b">
        <f>+R1961=Q1961</f>
        <v>0</v>
      </c>
      <c r="T1961" s="18"/>
      <c r="U1961" s="18"/>
      <c r="V1961" s="15" t="s">
        <v>492</v>
      </c>
      <c r="W1961" s="18" t="s">
        <v>8633</v>
      </c>
      <c r="X1961" s="18"/>
      <c r="Y1961" s="15" t="s">
        <v>68</v>
      </c>
      <c r="Z1961" s="18"/>
      <c r="AA1961" s="18"/>
      <c r="AB1961" s="18"/>
      <c r="AC1961" s="67" t="e">
        <f>+VLOOKUP("*"&amp;L1961&amp;"*",'[2]REGISTROS SANITARIOS'!$D$2978:$E$2978,2,FALSE)</f>
        <v>#N/A</v>
      </c>
      <c r="AD1961" s="22" t="s">
        <v>44</v>
      </c>
      <c r="AE1961" s="16"/>
      <c r="AF1961" s="34" t="s">
        <v>3840</v>
      </c>
      <c r="AG1961" s="24"/>
      <c r="AH1961" s="18"/>
      <c r="AI1961" s="18"/>
      <c r="AJ1961" s="17">
        <v>1980</v>
      </c>
      <c r="AK1961" s="25">
        <v>1980</v>
      </c>
      <c r="AL1961" s="25">
        <v>13600</v>
      </c>
      <c r="AM1961" s="35">
        <v>0.19</v>
      </c>
      <c r="AN1961" s="19">
        <v>32044319.999999996</v>
      </c>
      <c r="AO1961" s="18"/>
      <c r="AP1961" s="15"/>
      <c r="AQ1961" s="43" t="str">
        <f t="shared" si="302"/>
        <v>SI</v>
      </c>
      <c r="AR1961" s="44">
        <f t="shared" si="303"/>
        <v>32044320</v>
      </c>
      <c r="AS1961" s="44">
        <f t="shared" si="304"/>
        <v>26928000</v>
      </c>
      <c r="AT1961" s="44">
        <f t="shared" si="305"/>
        <v>26928000</v>
      </c>
      <c r="AU1961" s="44">
        <f t="shared" si="306"/>
        <v>32044320</v>
      </c>
      <c r="AV1961" s="45" t="b">
        <f t="shared" si="307"/>
        <v>1</v>
      </c>
      <c r="AW1961" s="45" t="b">
        <f t="shared" si="308"/>
        <v>0</v>
      </c>
      <c r="AX1961" s="45"/>
    </row>
    <row r="1962" spans="1:51" s="36" customFormat="1" ht="27.75" customHeight="1" x14ac:dyDescent="0.15">
      <c r="A1962" s="36" t="str">
        <f t="shared" si="301"/>
        <v>LABORATORIOS OSSALUD SAS201152501</v>
      </c>
      <c r="B1962" s="36" t="b">
        <f>+A1962='[1]Anexo 9'!A1962</f>
        <v>1</v>
      </c>
      <c r="C1962" s="18">
        <v>811045767</v>
      </c>
      <c r="D1962" s="18" t="s">
        <v>8315</v>
      </c>
      <c r="E1962" s="15" t="s">
        <v>98</v>
      </c>
      <c r="F1962" s="15" t="s">
        <v>62</v>
      </c>
      <c r="G1962" s="15" t="s">
        <v>3155</v>
      </c>
      <c r="H1962" s="15" t="s">
        <v>3155</v>
      </c>
      <c r="I1962" s="15" t="s">
        <v>3155</v>
      </c>
      <c r="J1962" s="15">
        <v>9</v>
      </c>
      <c r="K1962" s="15" t="s">
        <v>3155</v>
      </c>
      <c r="L1962" s="15">
        <v>201152501</v>
      </c>
      <c r="M1962" s="15" t="s">
        <v>2796</v>
      </c>
      <c r="N1962" s="15" t="s">
        <v>2797</v>
      </c>
      <c r="O1962" s="18" t="s">
        <v>2796</v>
      </c>
      <c r="P1962" s="22" t="s">
        <v>73</v>
      </c>
      <c r="Q1962" s="15" t="s">
        <v>2799</v>
      </c>
      <c r="R1962" s="18" t="s">
        <v>8570</v>
      </c>
      <c r="S1962" s="22" t="b">
        <f>+R1962=Q1962</f>
        <v>0</v>
      </c>
      <c r="T1962" s="18"/>
      <c r="U1962" s="18"/>
      <c r="V1962" s="15" t="s">
        <v>2800</v>
      </c>
      <c r="W1962" s="18" t="s">
        <v>8634</v>
      </c>
      <c r="X1962" s="18"/>
      <c r="Y1962" s="15" t="s">
        <v>8789</v>
      </c>
      <c r="Z1962" s="18"/>
      <c r="AA1962" s="18"/>
      <c r="AB1962" s="18"/>
      <c r="AC1962" s="67" t="e">
        <f>+VLOOKUP("*"&amp;L1962&amp;"*",'[2]REGISTROS SANITARIOS'!$D$2978:$E$2978,2,FALSE)</f>
        <v>#N/A</v>
      </c>
      <c r="AD1962" s="22" t="s">
        <v>44</v>
      </c>
      <c r="AE1962" s="16"/>
      <c r="AF1962" s="34" t="s">
        <v>3840</v>
      </c>
      <c r="AG1962" s="24"/>
      <c r="AH1962" s="18"/>
      <c r="AI1962" s="18"/>
      <c r="AJ1962" s="17">
        <v>8250</v>
      </c>
      <c r="AK1962" s="25">
        <v>8250</v>
      </c>
      <c r="AL1962" s="25">
        <v>4400</v>
      </c>
      <c r="AM1962" s="35">
        <v>0</v>
      </c>
      <c r="AN1962" s="19">
        <v>36300000</v>
      </c>
      <c r="AO1962" s="18"/>
      <c r="AP1962" s="15"/>
      <c r="AQ1962" s="43" t="str">
        <f t="shared" si="302"/>
        <v>SI</v>
      </c>
      <c r="AR1962" s="44">
        <f t="shared" si="303"/>
        <v>36300000</v>
      </c>
      <c r="AS1962" s="44">
        <f t="shared" si="304"/>
        <v>36300000</v>
      </c>
      <c r="AT1962" s="44">
        <f t="shared" si="305"/>
        <v>36300000</v>
      </c>
      <c r="AU1962" s="44">
        <f t="shared" si="306"/>
        <v>36300000</v>
      </c>
      <c r="AV1962" s="45" t="b">
        <f t="shared" si="307"/>
        <v>1</v>
      </c>
      <c r="AW1962" s="45" t="b">
        <f t="shared" si="308"/>
        <v>1</v>
      </c>
      <c r="AX1962" s="45"/>
    </row>
    <row r="1963" spans="1:51" s="36" customFormat="1" ht="27.75" customHeight="1" x14ac:dyDescent="0.15">
      <c r="A1963" s="36" t="str">
        <f t="shared" si="301"/>
        <v>LABORATORIOS OSSALUD SAS201152607</v>
      </c>
      <c r="B1963" s="36" t="b">
        <f>+A1963='[1]Anexo 9'!A1963</f>
        <v>1</v>
      </c>
      <c r="C1963" s="18">
        <v>811045767</v>
      </c>
      <c r="D1963" s="18" t="s">
        <v>8315</v>
      </c>
      <c r="E1963" s="15" t="s">
        <v>98</v>
      </c>
      <c r="F1963" s="15" t="s">
        <v>62</v>
      </c>
      <c r="G1963" s="15" t="s">
        <v>3155</v>
      </c>
      <c r="H1963" s="15" t="s">
        <v>3155</v>
      </c>
      <c r="I1963" s="15" t="s">
        <v>3155</v>
      </c>
      <c r="J1963" s="15">
        <v>8</v>
      </c>
      <c r="K1963" s="15" t="s">
        <v>3155</v>
      </c>
      <c r="L1963" s="15">
        <v>201152607</v>
      </c>
      <c r="M1963" s="15" t="s">
        <v>495</v>
      </c>
      <c r="N1963" s="15" t="s">
        <v>406</v>
      </c>
      <c r="O1963" s="18" t="s">
        <v>495</v>
      </c>
      <c r="P1963" s="22" t="s">
        <v>73</v>
      </c>
      <c r="Q1963" s="15" t="s">
        <v>439</v>
      </c>
      <c r="R1963" s="18" t="s">
        <v>5927</v>
      </c>
      <c r="S1963" s="22" t="b">
        <f>+R1963=Q1963</f>
        <v>0</v>
      </c>
      <c r="T1963" s="18"/>
      <c r="U1963" s="18"/>
      <c r="V1963" s="15" t="s">
        <v>497</v>
      </c>
      <c r="W1963" s="18" t="s">
        <v>923</v>
      </c>
      <c r="X1963" s="18"/>
      <c r="Y1963" s="15" t="s">
        <v>73</v>
      </c>
      <c r="Z1963" s="18"/>
      <c r="AA1963" s="18"/>
      <c r="AB1963" s="18"/>
      <c r="AC1963" s="67" t="e">
        <f>+VLOOKUP("*"&amp;L1963&amp;"*",'[2]REGISTROS SANITARIOS'!$D$2978:$E$2978,2,FALSE)</f>
        <v>#N/A</v>
      </c>
      <c r="AD1963" s="22" t="s">
        <v>44</v>
      </c>
      <c r="AE1963" s="16"/>
      <c r="AF1963" s="34" t="s">
        <v>3840</v>
      </c>
      <c r="AG1963" s="24"/>
      <c r="AH1963" s="18"/>
      <c r="AI1963" s="18"/>
      <c r="AJ1963" s="17">
        <v>687.5</v>
      </c>
      <c r="AK1963" s="25">
        <v>688</v>
      </c>
      <c r="AL1963" s="25">
        <v>6000</v>
      </c>
      <c r="AM1963" s="35">
        <v>0.19</v>
      </c>
      <c r="AN1963" s="19">
        <v>4912319.9999999991</v>
      </c>
      <c r="AO1963" s="18"/>
      <c r="AP1963" s="15"/>
      <c r="AQ1963" s="43" t="str">
        <f t="shared" si="302"/>
        <v>MAYOR</v>
      </c>
      <c r="AR1963" s="44">
        <f t="shared" si="303"/>
        <v>4908750</v>
      </c>
      <c r="AS1963" s="44">
        <f t="shared" si="304"/>
        <v>4125000</v>
      </c>
      <c r="AT1963" s="44">
        <f t="shared" si="305"/>
        <v>4128000</v>
      </c>
      <c r="AU1963" s="44">
        <f t="shared" si="306"/>
        <v>4912320</v>
      </c>
      <c r="AV1963" s="45" t="b">
        <f t="shared" si="307"/>
        <v>1</v>
      </c>
      <c r="AW1963" s="45" t="b">
        <f t="shared" si="308"/>
        <v>0</v>
      </c>
      <c r="AX1963" s="45"/>
    </row>
    <row r="1964" spans="1:51" s="36" customFormat="1" ht="27.75" customHeight="1" x14ac:dyDescent="0.15">
      <c r="A1964" s="36" t="str">
        <f t="shared" si="301"/>
        <v>LABORATORIOS OSSALUD SAS201152915</v>
      </c>
      <c r="B1964" s="36" t="b">
        <f>+A1964='[1]Anexo 9'!A1964</f>
        <v>1</v>
      </c>
      <c r="C1964" s="18">
        <v>811045767</v>
      </c>
      <c r="D1964" s="18" t="s">
        <v>8315</v>
      </c>
      <c r="E1964" s="15" t="s">
        <v>98</v>
      </c>
      <c r="F1964" s="15" t="s">
        <v>62</v>
      </c>
      <c r="G1964" s="15" t="s">
        <v>3155</v>
      </c>
      <c r="H1964" s="15" t="s">
        <v>3155</v>
      </c>
      <c r="I1964" s="15" t="s">
        <v>3155</v>
      </c>
      <c r="J1964" s="15">
        <v>7</v>
      </c>
      <c r="K1964" s="15" t="s">
        <v>3155</v>
      </c>
      <c r="L1964" s="15">
        <v>201152915</v>
      </c>
      <c r="M1964" s="15" t="s">
        <v>1014</v>
      </c>
      <c r="N1964" s="15" t="s">
        <v>101</v>
      </c>
      <c r="O1964" s="18" t="s">
        <v>1014</v>
      </c>
      <c r="P1964" s="22" t="s">
        <v>73</v>
      </c>
      <c r="Q1964" s="15" t="s">
        <v>101</v>
      </c>
      <c r="R1964" s="18" t="s">
        <v>103</v>
      </c>
      <c r="S1964" s="22" t="s">
        <v>73</v>
      </c>
      <c r="T1964" s="18"/>
      <c r="U1964" s="18"/>
      <c r="V1964" s="15" t="s">
        <v>6087</v>
      </c>
      <c r="W1964" s="18" t="s">
        <v>587</v>
      </c>
      <c r="X1964" s="18"/>
      <c r="Y1964" s="15" t="s">
        <v>73</v>
      </c>
      <c r="Z1964" s="18"/>
      <c r="AA1964" s="18"/>
      <c r="AB1964" s="18"/>
      <c r="AC1964" s="67" t="e">
        <f>+VLOOKUP("*"&amp;L1964&amp;"*",'[2]REGISTROS SANITARIOS'!$D$2978:$E$2978,2,FALSE)</f>
        <v>#N/A</v>
      </c>
      <c r="AD1964" s="22" t="s">
        <v>44</v>
      </c>
      <c r="AE1964" s="16"/>
      <c r="AF1964" s="34" t="s">
        <v>3840</v>
      </c>
      <c r="AG1964" s="24"/>
      <c r="AH1964" s="18"/>
      <c r="AI1964" s="18"/>
      <c r="AJ1964" s="17">
        <v>2200</v>
      </c>
      <c r="AK1964" s="25">
        <v>2200</v>
      </c>
      <c r="AL1964" s="25">
        <v>4500</v>
      </c>
      <c r="AM1964" s="35">
        <v>0.19</v>
      </c>
      <c r="AN1964" s="19">
        <v>11781000</v>
      </c>
      <c r="AO1964" s="18"/>
      <c r="AP1964" s="15"/>
      <c r="AQ1964" s="43" t="str">
        <f t="shared" si="302"/>
        <v>SI</v>
      </c>
      <c r="AR1964" s="44">
        <f t="shared" si="303"/>
        <v>11781000</v>
      </c>
      <c r="AS1964" s="44">
        <f t="shared" si="304"/>
        <v>9900000</v>
      </c>
      <c r="AT1964" s="44">
        <f t="shared" si="305"/>
        <v>9900000</v>
      </c>
      <c r="AU1964" s="44">
        <f t="shared" si="306"/>
        <v>11781000</v>
      </c>
      <c r="AV1964" s="45" t="b">
        <f t="shared" si="307"/>
        <v>1</v>
      </c>
      <c r="AW1964" s="45" t="b">
        <f t="shared" si="308"/>
        <v>0</v>
      </c>
      <c r="AX1964" s="45"/>
      <c r="AY1964" s="36" t="s">
        <v>8743</v>
      </c>
    </row>
    <row r="1965" spans="1:51" s="36" customFormat="1" ht="27.75" customHeight="1" x14ac:dyDescent="0.15">
      <c r="A1965" s="36" t="str">
        <f t="shared" si="301"/>
        <v>LABORATORIOS OSSALUD SAS201153207</v>
      </c>
      <c r="B1965" s="36" t="b">
        <f>+A1965='[1]Anexo 9'!A1965</f>
        <v>1</v>
      </c>
      <c r="C1965" s="18">
        <v>811045767</v>
      </c>
      <c r="D1965" s="18" t="s">
        <v>8315</v>
      </c>
      <c r="E1965" s="15" t="s">
        <v>98</v>
      </c>
      <c r="F1965" s="15" t="s">
        <v>62</v>
      </c>
      <c r="G1965" s="15" t="s">
        <v>3155</v>
      </c>
      <c r="H1965" s="15" t="s">
        <v>3155</v>
      </c>
      <c r="I1965" s="15" t="s">
        <v>3155</v>
      </c>
      <c r="J1965" s="15">
        <v>9</v>
      </c>
      <c r="K1965" s="15" t="s">
        <v>3155</v>
      </c>
      <c r="L1965" s="15">
        <v>201153207</v>
      </c>
      <c r="M1965" s="15" t="s">
        <v>498</v>
      </c>
      <c r="N1965" s="15" t="s">
        <v>499</v>
      </c>
      <c r="O1965" s="18" t="s">
        <v>498</v>
      </c>
      <c r="P1965" s="22" t="s">
        <v>73</v>
      </c>
      <c r="Q1965" s="15" t="s">
        <v>501</v>
      </c>
      <c r="R1965" s="18" t="s">
        <v>8571</v>
      </c>
      <c r="S1965" s="22" t="b">
        <f t="shared" ref="S1965:S1975" si="309">+R1965=Q1965</f>
        <v>0</v>
      </c>
      <c r="T1965" s="18"/>
      <c r="U1965" s="18"/>
      <c r="V1965" s="15" t="s">
        <v>504</v>
      </c>
      <c r="W1965" s="18" t="s">
        <v>505</v>
      </c>
      <c r="X1965" s="18"/>
      <c r="Y1965" s="15" t="s">
        <v>73</v>
      </c>
      <c r="Z1965" s="18"/>
      <c r="AA1965" s="18"/>
      <c r="AB1965" s="18"/>
      <c r="AC1965" s="67" t="e">
        <f>+VLOOKUP("*"&amp;L1965&amp;"*",'[2]REGISTROS SANITARIOS'!$D$2978:$E$2978,2,FALSE)</f>
        <v>#N/A</v>
      </c>
      <c r="AD1965" s="22" t="s">
        <v>44</v>
      </c>
      <c r="AE1965" s="16"/>
      <c r="AF1965" s="34" t="s">
        <v>3840</v>
      </c>
      <c r="AG1965" s="24"/>
      <c r="AH1965" s="18"/>
      <c r="AI1965" s="18"/>
      <c r="AJ1965" s="17">
        <v>2200</v>
      </c>
      <c r="AK1965" s="25">
        <v>2200</v>
      </c>
      <c r="AL1965" s="25">
        <v>12000</v>
      </c>
      <c r="AM1965" s="35">
        <v>0</v>
      </c>
      <c r="AN1965" s="19">
        <v>26400000</v>
      </c>
      <c r="AO1965" s="18"/>
      <c r="AP1965" s="15"/>
      <c r="AQ1965" s="43" t="str">
        <f t="shared" si="302"/>
        <v>SI</v>
      </c>
      <c r="AR1965" s="44">
        <f t="shared" si="303"/>
        <v>26400000</v>
      </c>
      <c r="AS1965" s="44">
        <f t="shared" si="304"/>
        <v>26400000</v>
      </c>
      <c r="AT1965" s="44">
        <f t="shared" si="305"/>
        <v>26400000</v>
      </c>
      <c r="AU1965" s="44">
        <f t="shared" si="306"/>
        <v>26400000</v>
      </c>
      <c r="AV1965" s="45" t="b">
        <f t="shared" si="307"/>
        <v>1</v>
      </c>
      <c r="AW1965" s="45" t="b">
        <f t="shared" si="308"/>
        <v>1</v>
      </c>
      <c r="AX1965" s="45"/>
    </row>
    <row r="1966" spans="1:51" s="36" customFormat="1" ht="27.75" customHeight="1" x14ac:dyDescent="0.15">
      <c r="A1966" s="36" t="str">
        <f t="shared" si="301"/>
        <v>LABORATORIOS OSSALUD SAS201153502</v>
      </c>
      <c r="B1966" s="36" t="b">
        <f>+A1966='[1]Anexo 9'!A1966</f>
        <v>1</v>
      </c>
      <c r="C1966" s="18">
        <v>811045767</v>
      </c>
      <c r="D1966" s="18" t="s">
        <v>8315</v>
      </c>
      <c r="E1966" s="15" t="s">
        <v>98</v>
      </c>
      <c r="F1966" s="15" t="s">
        <v>62</v>
      </c>
      <c r="G1966" s="15" t="s">
        <v>3155</v>
      </c>
      <c r="H1966" s="15" t="s">
        <v>3155</v>
      </c>
      <c r="I1966" s="15" t="s">
        <v>3155</v>
      </c>
      <c r="J1966" s="15">
        <v>7</v>
      </c>
      <c r="K1966" s="15" t="s">
        <v>3155</v>
      </c>
      <c r="L1966" s="15">
        <v>201153502</v>
      </c>
      <c r="M1966" s="15" t="s">
        <v>508</v>
      </c>
      <c r="N1966" s="15" t="s">
        <v>247</v>
      </c>
      <c r="O1966" s="18" t="s">
        <v>508</v>
      </c>
      <c r="P1966" s="22" t="s">
        <v>73</v>
      </c>
      <c r="Q1966" s="15" t="s">
        <v>248</v>
      </c>
      <c r="R1966" s="18" t="s">
        <v>6470</v>
      </c>
      <c r="S1966" s="22" t="b">
        <f t="shared" si="309"/>
        <v>0</v>
      </c>
      <c r="T1966" s="18"/>
      <c r="U1966" s="18"/>
      <c r="V1966" s="15" t="s">
        <v>510</v>
      </c>
      <c r="W1966" s="18" t="s">
        <v>923</v>
      </c>
      <c r="X1966" s="18"/>
      <c r="Y1966" s="15" t="s">
        <v>73</v>
      </c>
      <c r="Z1966" s="18"/>
      <c r="AA1966" s="18"/>
      <c r="AB1966" s="18"/>
      <c r="AC1966" s="67" t="e">
        <f>+VLOOKUP("*"&amp;L1966&amp;"*",'[2]REGISTROS SANITARIOS'!$D$2978:$E$2978,2,FALSE)</f>
        <v>#N/A</v>
      </c>
      <c r="AD1966" s="22" t="s">
        <v>44</v>
      </c>
      <c r="AE1966" s="16"/>
      <c r="AF1966" s="34" t="s">
        <v>3840</v>
      </c>
      <c r="AG1966" s="24"/>
      <c r="AH1966" s="18"/>
      <c r="AI1966" s="18"/>
      <c r="AJ1966" s="17">
        <v>2310</v>
      </c>
      <c r="AK1966" s="25">
        <v>2310</v>
      </c>
      <c r="AL1966" s="25">
        <v>6150</v>
      </c>
      <c r="AM1966" s="35">
        <v>0.19</v>
      </c>
      <c r="AN1966" s="19">
        <v>16905735</v>
      </c>
      <c r="AO1966" s="18"/>
      <c r="AP1966" s="15"/>
      <c r="AQ1966" s="43" t="str">
        <f t="shared" si="302"/>
        <v>SI</v>
      </c>
      <c r="AR1966" s="44">
        <f t="shared" si="303"/>
        <v>16905735</v>
      </c>
      <c r="AS1966" s="44">
        <f t="shared" si="304"/>
        <v>14206500</v>
      </c>
      <c r="AT1966" s="44">
        <f t="shared" si="305"/>
        <v>14206500</v>
      </c>
      <c r="AU1966" s="44">
        <f t="shared" si="306"/>
        <v>16905735</v>
      </c>
      <c r="AV1966" s="45" t="b">
        <f t="shared" si="307"/>
        <v>1</v>
      </c>
      <c r="AW1966" s="45" t="b">
        <f t="shared" si="308"/>
        <v>0</v>
      </c>
      <c r="AX1966" s="45"/>
    </row>
    <row r="1967" spans="1:51" s="36" customFormat="1" ht="27.75" customHeight="1" x14ac:dyDescent="0.15">
      <c r="A1967" s="36" t="str">
        <f t="shared" si="301"/>
        <v>LABORATORIOS OSSALUD SAS201153550</v>
      </c>
      <c r="B1967" s="36" t="b">
        <f>+A1967='[1]Anexo 9'!A1967</f>
        <v>1</v>
      </c>
      <c r="C1967" s="18">
        <v>811045767</v>
      </c>
      <c r="D1967" s="18" t="s">
        <v>8315</v>
      </c>
      <c r="E1967" s="15" t="s">
        <v>98</v>
      </c>
      <c r="F1967" s="15" t="s">
        <v>62</v>
      </c>
      <c r="G1967" s="15" t="s">
        <v>3155</v>
      </c>
      <c r="H1967" s="15" t="s">
        <v>3155</v>
      </c>
      <c r="I1967" s="15" t="s">
        <v>3155</v>
      </c>
      <c r="J1967" s="15">
        <v>3</v>
      </c>
      <c r="K1967" s="15" t="s">
        <v>3155</v>
      </c>
      <c r="L1967" s="15">
        <v>201153550</v>
      </c>
      <c r="M1967" s="15" t="s">
        <v>515</v>
      </c>
      <c r="N1967" s="15" t="s">
        <v>101</v>
      </c>
      <c r="O1967" s="18" t="s">
        <v>515</v>
      </c>
      <c r="P1967" s="22" t="s">
        <v>73</v>
      </c>
      <c r="Q1967" s="15" t="s">
        <v>517</v>
      </c>
      <c r="R1967" s="18" t="s">
        <v>5927</v>
      </c>
      <c r="S1967" s="22" t="b">
        <f t="shared" si="309"/>
        <v>0</v>
      </c>
      <c r="T1967" s="18"/>
      <c r="U1967" s="18"/>
      <c r="V1967" s="15" t="s">
        <v>519</v>
      </c>
      <c r="W1967" s="18" t="s">
        <v>923</v>
      </c>
      <c r="X1967" s="18"/>
      <c r="Y1967" s="15" t="s">
        <v>68</v>
      </c>
      <c r="Z1967" s="18"/>
      <c r="AA1967" s="18"/>
      <c r="AB1967" s="18"/>
      <c r="AC1967" s="67" t="e">
        <f>+VLOOKUP("*"&amp;L1967&amp;"*",'[2]REGISTROS SANITARIOS'!$D$2978:$E$2978,2,FALSE)</f>
        <v>#N/A</v>
      </c>
      <c r="AD1967" s="22" t="s">
        <v>44</v>
      </c>
      <c r="AE1967" s="16"/>
      <c r="AF1967" s="34" t="s">
        <v>3840</v>
      </c>
      <c r="AG1967" s="24"/>
      <c r="AH1967" s="18"/>
      <c r="AI1967" s="18"/>
      <c r="AJ1967" s="17">
        <v>275</v>
      </c>
      <c r="AK1967" s="25">
        <v>138</v>
      </c>
      <c r="AL1967" s="25">
        <v>47800</v>
      </c>
      <c r="AM1967" s="35">
        <v>0.19</v>
      </c>
      <c r="AN1967" s="19">
        <v>7849716</v>
      </c>
      <c r="AO1967" s="18"/>
      <c r="AP1967" s="15"/>
      <c r="AQ1967" s="43" t="str">
        <f t="shared" si="302"/>
        <v>MENOR</v>
      </c>
      <c r="AR1967" s="44">
        <f t="shared" si="303"/>
        <v>15642550</v>
      </c>
      <c r="AS1967" s="44">
        <f t="shared" si="304"/>
        <v>13145000</v>
      </c>
      <c r="AT1967" s="44">
        <f t="shared" si="305"/>
        <v>6596400</v>
      </c>
      <c r="AU1967" s="44">
        <f t="shared" si="306"/>
        <v>7849716</v>
      </c>
      <c r="AV1967" s="45" t="b">
        <f t="shared" si="307"/>
        <v>1</v>
      </c>
      <c r="AW1967" s="45" t="b">
        <f t="shared" si="308"/>
        <v>0</v>
      </c>
      <c r="AX1967" s="45"/>
    </row>
    <row r="1968" spans="1:51" s="36" customFormat="1" ht="27.75" customHeight="1" x14ac:dyDescent="0.15">
      <c r="A1968" s="36" t="str">
        <f t="shared" si="301"/>
        <v>LABORATORIOS OSSALUD SAS201154211</v>
      </c>
      <c r="B1968" s="36" t="b">
        <f>+A1968='[1]Anexo 9'!A1968</f>
        <v>1</v>
      </c>
      <c r="C1968" s="18">
        <v>811045767</v>
      </c>
      <c r="D1968" s="18" t="s">
        <v>8315</v>
      </c>
      <c r="E1968" s="15" t="s">
        <v>98</v>
      </c>
      <c r="F1968" s="15" t="s">
        <v>62</v>
      </c>
      <c r="G1968" s="15" t="s">
        <v>3155</v>
      </c>
      <c r="H1968" s="15" t="s">
        <v>3155</v>
      </c>
      <c r="I1968" s="15" t="s">
        <v>3155</v>
      </c>
      <c r="J1968" s="15">
        <v>10</v>
      </c>
      <c r="K1968" s="15" t="s">
        <v>3155</v>
      </c>
      <c r="L1968" s="15">
        <v>201154211</v>
      </c>
      <c r="M1968" s="15" t="s">
        <v>524</v>
      </c>
      <c r="N1968" s="15" t="s">
        <v>525</v>
      </c>
      <c r="O1968" s="18" t="s">
        <v>524</v>
      </c>
      <c r="P1968" s="22" t="s">
        <v>73</v>
      </c>
      <c r="Q1968" s="15" t="s">
        <v>114</v>
      </c>
      <c r="R1968" s="18" t="s">
        <v>3158</v>
      </c>
      <c r="S1968" s="22" t="b">
        <f t="shared" si="309"/>
        <v>0</v>
      </c>
      <c r="T1968" s="18"/>
      <c r="U1968" s="18"/>
      <c r="V1968" s="15"/>
      <c r="W1968" s="18" t="s">
        <v>3157</v>
      </c>
      <c r="X1968" s="18" t="s">
        <v>8774</v>
      </c>
      <c r="Y1968" s="15" t="s">
        <v>68</v>
      </c>
      <c r="Z1968" s="18"/>
      <c r="AA1968" s="18"/>
      <c r="AB1968" s="18"/>
      <c r="AC1968" s="67" t="e">
        <f>+VLOOKUP("*"&amp;L1968&amp;"*",'[2]REGISTROS SANITARIOS'!$D$2978:$E$2978,2,FALSE)</f>
        <v>#N/A</v>
      </c>
      <c r="AD1968" s="22" t="s">
        <v>44</v>
      </c>
      <c r="AE1968" s="16"/>
      <c r="AF1968" s="34" t="s">
        <v>3840</v>
      </c>
      <c r="AG1968" s="24"/>
      <c r="AH1968" s="18"/>
      <c r="AI1968" s="18"/>
      <c r="AJ1968" s="17">
        <v>34650</v>
      </c>
      <c r="AK1968" s="25">
        <v>34650</v>
      </c>
      <c r="AL1968" s="25">
        <v>280</v>
      </c>
      <c r="AM1968" s="35">
        <v>0</v>
      </c>
      <c r="AN1968" s="19">
        <v>9702000</v>
      </c>
      <c r="AO1968" s="18"/>
      <c r="AP1968" s="15"/>
      <c r="AQ1968" s="43" t="str">
        <f t="shared" si="302"/>
        <v>SI</v>
      </c>
      <c r="AR1968" s="44">
        <f t="shared" si="303"/>
        <v>9702000</v>
      </c>
      <c r="AS1968" s="44">
        <f t="shared" si="304"/>
        <v>9702000</v>
      </c>
      <c r="AT1968" s="44">
        <f t="shared" si="305"/>
        <v>9702000</v>
      </c>
      <c r="AU1968" s="44">
        <f t="shared" si="306"/>
        <v>9702000</v>
      </c>
      <c r="AV1968" s="45" t="b">
        <f t="shared" si="307"/>
        <v>1</v>
      </c>
      <c r="AW1968" s="45" t="b">
        <f t="shared" si="308"/>
        <v>1</v>
      </c>
      <c r="AX1968" s="45"/>
    </row>
    <row r="1969" spans="1:51" s="36" customFormat="1" ht="27.75" customHeight="1" x14ac:dyDescent="0.15">
      <c r="A1969" s="36" t="str">
        <f t="shared" si="301"/>
        <v>LABORATORIOS OSSALUD SAS201154310</v>
      </c>
      <c r="B1969" s="36" t="b">
        <f>+A1969='[1]Anexo 9'!A1969</f>
        <v>1</v>
      </c>
      <c r="C1969" s="18">
        <v>811045767</v>
      </c>
      <c r="D1969" s="18" t="s">
        <v>8315</v>
      </c>
      <c r="E1969" s="15" t="s">
        <v>98</v>
      </c>
      <c r="F1969" s="15" t="s">
        <v>62</v>
      </c>
      <c r="G1969" s="15" t="s">
        <v>3155</v>
      </c>
      <c r="H1969" s="15" t="s">
        <v>3155</v>
      </c>
      <c r="I1969" s="15" t="s">
        <v>3155</v>
      </c>
      <c r="J1969" s="15">
        <v>4</v>
      </c>
      <c r="K1969" s="15" t="s">
        <v>3155</v>
      </c>
      <c r="L1969" s="15">
        <v>201154310</v>
      </c>
      <c r="M1969" s="15" t="s">
        <v>526</v>
      </c>
      <c r="N1969" s="15" t="s">
        <v>101</v>
      </c>
      <c r="O1969" s="18" t="s">
        <v>526</v>
      </c>
      <c r="P1969" s="22" t="s">
        <v>73</v>
      </c>
      <c r="Q1969" s="15" t="s">
        <v>528</v>
      </c>
      <c r="R1969" s="18" t="s">
        <v>3261</v>
      </c>
      <c r="S1969" s="22" t="b">
        <f t="shared" si="309"/>
        <v>0</v>
      </c>
      <c r="T1969" s="18"/>
      <c r="U1969" s="18"/>
      <c r="V1969" s="15" t="s">
        <v>6089</v>
      </c>
      <c r="W1969" s="18" t="s">
        <v>529</v>
      </c>
      <c r="X1969" s="18"/>
      <c r="Y1969" s="15" t="s">
        <v>73</v>
      </c>
      <c r="Z1969" s="18"/>
      <c r="AA1969" s="18"/>
      <c r="AB1969" s="18"/>
      <c r="AC1969" s="67" t="e">
        <f>+VLOOKUP("*"&amp;L1969&amp;"*",'[2]REGISTROS SANITARIOS'!$D$2978:$E$2978,2,FALSE)</f>
        <v>#N/A</v>
      </c>
      <c r="AD1969" s="22" t="s">
        <v>44</v>
      </c>
      <c r="AE1969" s="16"/>
      <c r="AF1969" s="34" t="s">
        <v>3840</v>
      </c>
      <c r="AG1969" s="24"/>
      <c r="AH1969" s="18"/>
      <c r="AI1969" s="18"/>
      <c r="AJ1969" s="17">
        <v>24970</v>
      </c>
      <c r="AK1969" s="25">
        <v>25000</v>
      </c>
      <c r="AL1969" s="25">
        <v>190</v>
      </c>
      <c r="AM1969" s="35">
        <v>0.19</v>
      </c>
      <c r="AN1969" s="19">
        <v>5652500</v>
      </c>
      <c r="AO1969" s="18"/>
      <c r="AP1969" s="15"/>
      <c r="AQ1969" s="43" t="str">
        <f t="shared" si="302"/>
        <v>MAYOR</v>
      </c>
      <c r="AR1969" s="44">
        <f t="shared" si="303"/>
        <v>5645717</v>
      </c>
      <c r="AS1969" s="44">
        <f t="shared" si="304"/>
        <v>4744300</v>
      </c>
      <c r="AT1969" s="44">
        <f t="shared" si="305"/>
        <v>4750000</v>
      </c>
      <c r="AU1969" s="44">
        <f t="shared" si="306"/>
        <v>5652500</v>
      </c>
      <c r="AV1969" s="45" t="b">
        <f t="shared" si="307"/>
        <v>1</v>
      </c>
      <c r="AW1969" s="45" t="b">
        <f t="shared" si="308"/>
        <v>0</v>
      </c>
      <c r="AX1969" s="45"/>
      <c r="AY1969" s="36" t="s">
        <v>8743</v>
      </c>
    </row>
    <row r="1970" spans="1:51" s="36" customFormat="1" ht="27.75" customHeight="1" x14ac:dyDescent="0.15">
      <c r="A1970" s="36" t="str">
        <f t="shared" si="301"/>
        <v>LABORATORIOS OSSALUD SAS201154320</v>
      </c>
      <c r="B1970" s="36" t="b">
        <f>+A1970='[1]Anexo 9'!A1970</f>
        <v>1</v>
      </c>
      <c r="C1970" s="18">
        <v>811045767</v>
      </c>
      <c r="D1970" s="18" t="s">
        <v>8315</v>
      </c>
      <c r="E1970" s="15" t="s">
        <v>98</v>
      </c>
      <c r="F1970" s="15" t="s">
        <v>62</v>
      </c>
      <c r="G1970" s="15" t="s">
        <v>3155</v>
      </c>
      <c r="H1970" s="15" t="s">
        <v>3155</v>
      </c>
      <c r="I1970" s="15" t="s">
        <v>3155</v>
      </c>
      <c r="J1970" s="15">
        <v>4</v>
      </c>
      <c r="K1970" s="15" t="s">
        <v>3155</v>
      </c>
      <c r="L1970" s="15">
        <v>201154320</v>
      </c>
      <c r="M1970" s="15" t="s">
        <v>532</v>
      </c>
      <c r="N1970" s="15" t="s">
        <v>101</v>
      </c>
      <c r="O1970" s="18" t="s">
        <v>532</v>
      </c>
      <c r="P1970" s="22" t="s">
        <v>73</v>
      </c>
      <c r="Q1970" s="15" t="s">
        <v>439</v>
      </c>
      <c r="R1970" s="18" t="s">
        <v>3261</v>
      </c>
      <c r="S1970" s="22" t="b">
        <f t="shared" si="309"/>
        <v>0</v>
      </c>
      <c r="T1970" s="18"/>
      <c r="U1970" s="18"/>
      <c r="V1970" s="15" t="s">
        <v>534</v>
      </c>
      <c r="W1970" s="18" t="s">
        <v>529</v>
      </c>
      <c r="X1970" s="18"/>
      <c r="Y1970" s="15" t="s">
        <v>68</v>
      </c>
      <c r="Z1970" s="18"/>
      <c r="AA1970" s="18"/>
      <c r="AB1970" s="18"/>
      <c r="AC1970" s="67" t="e">
        <f>+VLOOKUP("*"&amp;L1970&amp;"*",'[2]REGISTROS SANITARIOS'!$D$2978:$E$2978,2,FALSE)</f>
        <v>#N/A</v>
      </c>
      <c r="AD1970" s="22" t="s">
        <v>44</v>
      </c>
      <c r="AE1970" s="16"/>
      <c r="AF1970" s="34" t="s">
        <v>3840</v>
      </c>
      <c r="AG1970" s="24"/>
      <c r="AH1970" s="18"/>
      <c r="AI1970" s="18"/>
      <c r="AJ1970" s="17">
        <v>24970</v>
      </c>
      <c r="AK1970" s="25">
        <v>25000</v>
      </c>
      <c r="AL1970" s="25">
        <v>130</v>
      </c>
      <c r="AM1970" s="35">
        <v>0.19</v>
      </c>
      <c r="AN1970" s="19">
        <v>3867500</v>
      </c>
      <c r="AO1970" s="18"/>
      <c r="AP1970" s="15"/>
      <c r="AQ1970" s="43" t="str">
        <f t="shared" si="302"/>
        <v>MAYOR</v>
      </c>
      <c r="AR1970" s="44">
        <f t="shared" si="303"/>
        <v>3862858.9999999995</v>
      </c>
      <c r="AS1970" s="44">
        <f t="shared" si="304"/>
        <v>3246100</v>
      </c>
      <c r="AT1970" s="44">
        <f t="shared" si="305"/>
        <v>3250000</v>
      </c>
      <c r="AU1970" s="44">
        <f t="shared" si="306"/>
        <v>3867499.9999999995</v>
      </c>
      <c r="AV1970" s="45" t="b">
        <f t="shared" si="307"/>
        <v>1</v>
      </c>
      <c r="AW1970" s="45" t="b">
        <f t="shared" si="308"/>
        <v>0</v>
      </c>
      <c r="AX1970" s="45"/>
    </row>
    <row r="1971" spans="1:51" s="36" customFormat="1" ht="27.75" customHeight="1" x14ac:dyDescent="0.15">
      <c r="A1971" s="36" t="str">
        <f t="shared" si="301"/>
        <v>LABORATORIOS OSSALUD SAS201154610</v>
      </c>
      <c r="B1971" s="36" t="b">
        <f>+A1971='[1]Anexo 9'!A1971</f>
        <v>1</v>
      </c>
      <c r="C1971" s="18">
        <v>811045767</v>
      </c>
      <c r="D1971" s="18" t="s">
        <v>8315</v>
      </c>
      <c r="E1971" s="15" t="s">
        <v>98</v>
      </c>
      <c r="F1971" s="15" t="s">
        <v>236</v>
      </c>
      <c r="G1971" s="15">
        <f>+VLOOKUP(F1971,[3]Sheet1!$E$3:$G$74,3,FALSE)</f>
        <v>2</v>
      </c>
      <c r="H1971" s="15">
        <f>+VLOOKUP(D1971&amp;F1971,'TD para paquetes'!$E$3:$I$441,5,FALSE)</f>
        <v>2</v>
      </c>
      <c r="I1971" s="15" t="s">
        <v>1025</v>
      </c>
      <c r="J1971" s="15">
        <v>8</v>
      </c>
      <c r="K1971" s="15">
        <v>8</v>
      </c>
      <c r="L1971" s="15">
        <v>201154610</v>
      </c>
      <c r="M1971" s="15" t="s">
        <v>237</v>
      </c>
      <c r="N1971" s="15" t="s">
        <v>101</v>
      </c>
      <c r="O1971" s="18" t="s">
        <v>237</v>
      </c>
      <c r="P1971" s="22" t="s">
        <v>73</v>
      </c>
      <c r="Q1971" s="15" t="s">
        <v>239</v>
      </c>
      <c r="R1971" s="18" t="s">
        <v>103</v>
      </c>
      <c r="S1971" s="22" t="b">
        <f t="shared" si="309"/>
        <v>0</v>
      </c>
      <c r="T1971" s="18"/>
      <c r="U1971" s="18"/>
      <c r="V1971" s="15" t="s">
        <v>6091</v>
      </c>
      <c r="W1971" s="18" t="s">
        <v>240</v>
      </c>
      <c r="X1971" s="18"/>
      <c r="Y1971" s="15" t="s">
        <v>73</v>
      </c>
      <c r="Z1971" s="18"/>
      <c r="AA1971" s="18"/>
      <c r="AB1971" s="18"/>
      <c r="AC1971" s="67" t="e">
        <f>+VLOOKUP("*"&amp;L1971&amp;"*",'[2]REGISTROS SANITARIOS'!$D$2978:$E$2978,2,FALSE)</f>
        <v>#N/A</v>
      </c>
      <c r="AD1971" s="22" t="s">
        <v>44</v>
      </c>
      <c r="AE1971" s="16"/>
      <c r="AF1971" s="34" t="s">
        <v>3840</v>
      </c>
      <c r="AG1971" s="24"/>
      <c r="AH1971" s="18"/>
      <c r="AI1971" s="18"/>
      <c r="AJ1971" s="17">
        <v>28600</v>
      </c>
      <c r="AK1971" s="25">
        <v>28600</v>
      </c>
      <c r="AL1971" s="25">
        <v>850</v>
      </c>
      <c r="AM1971" s="35">
        <v>0.19</v>
      </c>
      <c r="AN1971" s="19">
        <v>28928900</v>
      </c>
      <c r="AO1971" s="18"/>
      <c r="AP1971" s="15"/>
      <c r="AQ1971" s="43" t="str">
        <f t="shared" si="302"/>
        <v>SI</v>
      </c>
      <c r="AR1971" s="44">
        <f t="shared" si="303"/>
        <v>28928900</v>
      </c>
      <c r="AS1971" s="44">
        <f t="shared" si="304"/>
        <v>24310000</v>
      </c>
      <c r="AT1971" s="44">
        <f t="shared" si="305"/>
        <v>24310000</v>
      </c>
      <c r="AU1971" s="44">
        <f t="shared" si="306"/>
        <v>28928900</v>
      </c>
      <c r="AV1971" s="45" t="b">
        <f t="shared" si="307"/>
        <v>1</v>
      </c>
      <c r="AW1971" s="45" t="b">
        <f t="shared" si="308"/>
        <v>0</v>
      </c>
      <c r="AX1971" s="45"/>
      <c r="AY1971" s="36" t="s">
        <v>8743</v>
      </c>
    </row>
    <row r="1972" spans="1:51" s="36" customFormat="1" ht="27.75" customHeight="1" x14ac:dyDescent="0.15">
      <c r="A1972" s="36" t="str">
        <f t="shared" si="301"/>
        <v>LABORATORIOS OSSALUD SAS201154611</v>
      </c>
      <c r="B1972" s="36" t="b">
        <f>+A1972='[1]Anexo 9'!A1972</f>
        <v>1</v>
      </c>
      <c r="C1972" s="18">
        <v>811045767</v>
      </c>
      <c r="D1972" s="18" t="s">
        <v>8315</v>
      </c>
      <c r="E1972" s="15" t="s">
        <v>98</v>
      </c>
      <c r="F1972" s="15" t="s">
        <v>236</v>
      </c>
      <c r="G1972" s="15">
        <f>+VLOOKUP(F1972,[3]Sheet1!$E$3:$G$74,3,FALSE)</f>
        <v>2</v>
      </c>
      <c r="H1972" s="15">
        <f>+VLOOKUP(D1972&amp;F1972,'TD para paquetes'!$E$3:$I$441,5,FALSE)</f>
        <v>2</v>
      </c>
      <c r="I1972" s="15" t="s">
        <v>1025</v>
      </c>
      <c r="J1972" s="15">
        <v>8</v>
      </c>
      <c r="K1972" s="15">
        <v>8</v>
      </c>
      <c r="L1972" s="15">
        <v>201154611</v>
      </c>
      <c r="M1972" s="15" t="s">
        <v>243</v>
      </c>
      <c r="N1972" s="15" t="s">
        <v>101</v>
      </c>
      <c r="O1972" s="18" t="s">
        <v>243</v>
      </c>
      <c r="P1972" s="22" t="s">
        <v>73</v>
      </c>
      <c r="Q1972" s="15" t="s">
        <v>239</v>
      </c>
      <c r="R1972" s="18" t="s">
        <v>103</v>
      </c>
      <c r="S1972" s="22" t="b">
        <f t="shared" si="309"/>
        <v>0</v>
      </c>
      <c r="T1972" s="18"/>
      <c r="U1972" s="18"/>
      <c r="V1972" s="15" t="s">
        <v>6092</v>
      </c>
      <c r="W1972" s="18" t="s">
        <v>587</v>
      </c>
      <c r="X1972" s="18"/>
      <c r="Y1972" s="15" t="s">
        <v>73</v>
      </c>
      <c r="Z1972" s="18"/>
      <c r="AA1972" s="18"/>
      <c r="AB1972" s="18"/>
      <c r="AC1972" s="67" t="e">
        <f>+VLOOKUP("*"&amp;L1972&amp;"*",'[2]REGISTROS SANITARIOS'!$D$2978:$E$2978,2,FALSE)</f>
        <v>#N/A</v>
      </c>
      <c r="AD1972" s="22" t="s">
        <v>44</v>
      </c>
      <c r="AE1972" s="16"/>
      <c r="AF1972" s="34" t="s">
        <v>3840</v>
      </c>
      <c r="AG1972" s="24"/>
      <c r="AH1972" s="18"/>
      <c r="AI1972" s="18"/>
      <c r="AJ1972" s="17">
        <v>11000</v>
      </c>
      <c r="AK1972" s="25">
        <v>11000</v>
      </c>
      <c r="AL1972" s="25">
        <v>1500</v>
      </c>
      <c r="AM1972" s="35">
        <v>0.19</v>
      </c>
      <c r="AN1972" s="19">
        <v>19635000</v>
      </c>
      <c r="AO1972" s="18"/>
      <c r="AP1972" s="15"/>
      <c r="AQ1972" s="43" t="str">
        <f t="shared" si="302"/>
        <v>SI</v>
      </c>
      <c r="AR1972" s="44">
        <f t="shared" si="303"/>
        <v>19635000</v>
      </c>
      <c r="AS1972" s="44">
        <f t="shared" si="304"/>
        <v>16500000</v>
      </c>
      <c r="AT1972" s="44">
        <f t="shared" si="305"/>
        <v>16500000</v>
      </c>
      <c r="AU1972" s="44">
        <f t="shared" si="306"/>
        <v>19635000</v>
      </c>
      <c r="AV1972" s="45" t="b">
        <f t="shared" si="307"/>
        <v>1</v>
      </c>
      <c r="AW1972" s="45" t="b">
        <f t="shared" si="308"/>
        <v>0</v>
      </c>
      <c r="AX1972" s="45"/>
      <c r="AY1972" s="36" t="s">
        <v>8743</v>
      </c>
    </row>
    <row r="1973" spans="1:51" s="36" customFormat="1" ht="27.75" customHeight="1" x14ac:dyDescent="0.15">
      <c r="A1973" s="36" t="str">
        <f t="shared" si="301"/>
        <v>LABORATORIOS OSSALUD SAS201155110</v>
      </c>
      <c r="B1973" s="36" t="b">
        <f>+A1973='[1]Anexo 9'!A1973</f>
        <v>1</v>
      </c>
      <c r="C1973" s="18">
        <v>811045767</v>
      </c>
      <c r="D1973" s="18" t="s">
        <v>8315</v>
      </c>
      <c r="E1973" s="15" t="s">
        <v>98</v>
      </c>
      <c r="F1973" s="15" t="s">
        <v>62</v>
      </c>
      <c r="G1973" s="15" t="s">
        <v>3155</v>
      </c>
      <c r="H1973" s="15" t="s">
        <v>3155</v>
      </c>
      <c r="I1973" s="15" t="s">
        <v>3155</v>
      </c>
      <c r="J1973" s="15">
        <v>8</v>
      </c>
      <c r="K1973" s="15" t="s">
        <v>3155</v>
      </c>
      <c r="L1973" s="15">
        <v>201155110</v>
      </c>
      <c r="M1973" s="15" t="s">
        <v>535</v>
      </c>
      <c r="N1973" s="15" t="s">
        <v>101</v>
      </c>
      <c r="O1973" s="18" t="s">
        <v>535</v>
      </c>
      <c r="P1973" s="22" t="s">
        <v>73</v>
      </c>
      <c r="Q1973" s="15" t="s">
        <v>536</v>
      </c>
      <c r="R1973" s="18" t="s">
        <v>8572</v>
      </c>
      <c r="S1973" s="22" t="b">
        <f t="shared" si="309"/>
        <v>0</v>
      </c>
      <c r="T1973" s="18"/>
      <c r="U1973" s="18"/>
      <c r="V1973" s="15" t="s">
        <v>538</v>
      </c>
      <c r="W1973" s="18" t="s">
        <v>170</v>
      </c>
      <c r="X1973" s="18"/>
      <c r="Y1973" s="15" t="s">
        <v>73</v>
      </c>
      <c r="Z1973" s="18"/>
      <c r="AA1973" s="18"/>
      <c r="AB1973" s="18"/>
      <c r="AC1973" s="67" t="e">
        <f>+VLOOKUP("*"&amp;L1973&amp;"*",'[2]REGISTROS SANITARIOS'!$D$2978:$E$2978,2,FALSE)</f>
        <v>#N/A</v>
      </c>
      <c r="AD1973" s="22" t="s">
        <v>44</v>
      </c>
      <c r="AE1973" s="16"/>
      <c r="AF1973" s="34" t="s">
        <v>3840</v>
      </c>
      <c r="AG1973" s="24"/>
      <c r="AH1973" s="18"/>
      <c r="AI1973" s="18"/>
      <c r="AJ1973" s="17">
        <v>11550</v>
      </c>
      <c r="AK1973" s="25">
        <v>11550</v>
      </c>
      <c r="AL1973" s="25">
        <v>235</v>
      </c>
      <c r="AM1973" s="35">
        <v>0.19</v>
      </c>
      <c r="AN1973" s="19">
        <v>3229957.5</v>
      </c>
      <c r="AO1973" s="18"/>
      <c r="AP1973" s="15"/>
      <c r="AQ1973" s="43" t="str">
        <f t="shared" si="302"/>
        <v>SI</v>
      </c>
      <c r="AR1973" s="44">
        <f t="shared" si="303"/>
        <v>3229957.4999999995</v>
      </c>
      <c r="AS1973" s="44">
        <f t="shared" si="304"/>
        <v>2714250</v>
      </c>
      <c r="AT1973" s="44">
        <f t="shared" si="305"/>
        <v>2714250</v>
      </c>
      <c r="AU1973" s="44">
        <f t="shared" si="306"/>
        <v>3229957.4999999995</v>
      </c>
      <c r="AV1973" s="45" t="b">
        <f t="shared" si="307"/>
        <v>1</v>
      </c>
      <c r="AW1973" s="45" t="b">
        <f t="shared" si="308"/>
        <v>0</v>
      </c>
      <c r="AX1973" s="45"/>
    </row>
    <row r="1974" spans="1:51" s="36" customFormat="1" ht="27.75" customHeight="1" x14ac:dyDescent="0.15">
      <c r="A1974" s="36" t="str">
        <f t="shared" si="301"/>
        <v>LABORATORIOS OSSALUD SAS201155201</v>
      </c>
      <c r="B1974" s="36" t="b">
        <f>+A1974='[1]Anexo 9'!A1974</f>
        <v>1</v>
      </c>
      <c r="C1974" s="18">
        <v>811045767</v>
      </c>
      <c r="D1974" s="18" t="s">
        <v>8315</v>
      </c>
      <c r="E1974" s="15" t="s">
        <v>98</v>
      </c>
      <c r="F1974" s="15" t="s">
        <v>62</v>
      </c>
      <c r="G1974" s="15" t="s">
        <v>3155</v>
      </c>
      <c r="H1974" s="15" t="s">
        <v>3155</v>
      </c>
      <c r="I1974" s="15" t="s">
        <v>3155</v>
      </c>
      <c r="J1974" s="15">
        <v>2</v>
      </c>
      <c r="K1974" s="15" t="s">
        <v>3155</v>
      </c>
      <c r="L1974" s="15">
        <v>201155201</v>
      </c>
      <c r="M1974" s="15" t="s">
        <v>3160</v>
      </c>
      <c r="N1974" s="15" t="s">
        <v>2797</v>
      </c>
      <c r="O1974" s="18" t="s">
        <v>3160</v>
      </c>
      <c r="P1974" s="22" t="s">
        <v>73</v>
      </c>
      <c r="Q1974" s="15" t="s">
        <v>3161</v>
      </c>
      <c r="R1974" s="18" t="s">
        <v>8573</v>
      </c>
      <c r="S1974" s="22" t="b">
        <f t="shared" si="309"/>
        <v>0</v>
      </c>
      <c r="T1974" s="18"/>
      <c r="U1974" s="18"/>
      <c r="V1974" s="15" t="s">
        <v>3162</v>
      </c>
      <c r="W1974" s="18" t="s">
        <v>8635</v>
      </c>
      <c r="X1974" s="18"/>
      <c r="Y1974" s="15" t="s">
        <v>73</v>
      </c>
      <c r="Z1974" s="18"/>
      <c r="AA1974" s="18"/>
      <c r="AB1974" s="18"/>
      <c r="AC1974" s="67" t="e">
        <f>+VLOOKUP("*"&amp;L1974&amp;"*",'[2]REGISTROS SANITARIOS'!$D$2978:$E$2978,2,FALSE)</f>
        <v>#N/A</v>
      </c>
      <c r="AD1974" s="22" t="s">
        <v>44</v>
      </c>
      <c r="AE1974" s="16"/>
      <c r="AF1974" s="34" t="s">
        <v>3840</v>
      </c>
      <c r="AG1974" s="24"/>
      <c r="AH1974" s="18"/>
      <c r="AI1974" s="18"/>
      <c r="AJ1974" s="17">
        <v>38.5</v>
      </c>
      <c r="AK1974" s="25">
        <v>39</v>
      </c>
      <c r="AL1974" s="25">
        <v>6200</v>
      </c>
      <c r="AM1974" s="35">
        <v>0.19</v>
      </c>
      <c r="AN1974" s="19">
        <v>287742</v>
      </c>
      <c r="AO1974" s="18"/>
      <c r="AP1974" s="15"/>
      <c r="AQ1974" s="43" t="str">
        <f t="shared" si="302"/>
        <v>MAYOR</v>
      </c>
      <c r="AR1974" s="44">
        <f t="shared" si="303"/>
        <v>284053</v>
      </c>
      <c r="AS1974" s="44">
        <f t="shared" si="304"/>
        <v>238700</v>
      </c>
      <c r="AT1974" s="44">
        <f t="shared" si="305"/>
        <v>241800</v>
      </c>
      <c r="AU1974" s="44">
        <f t="shared" si="306"/>
        <v>287742</v>
      </c>
      <c r="AV1974" s="45" t="b">
        <f t="shared" si="307"/>
        <v>1</v>
      </c>
      <c r="AW1974" s="45" t="b">
        <f t="shared" si="308"/>
        <v>0</v>
      </c>
      <c r="AX1974" s="45"/>
    </row>
    <row r="1975" spans="1:51" s="36" customFormat="1" ht="27.75" customHeight="1" x14ac:dyDescent="0.15">
      <c r="A1975" s="36" t="str">
        <f t="shared" si="301"/>
        <v>LABORATORIOS OSSALUD SAS201156510</v>
      </c>
      <c r="B1975" s="36" t="b">
        <f>+A1975='[1]Anexo 9'!A1975</f>
        <v>1</v>
      </c>
      <c r="C1975" s="18">
        <v>811045767</v>
      </c>
      <c r="D1975" s="18" t="s">
        <v>8315</v>
      </c>
      <c r="E1975" s="15" t="s">
        <v>98</v>
      </c>
      <c r="F1975" s="15" t="s">
        <v>62</v>
      </c>
      <c r="G1975" s="15" t="s">
        <v>3155</v>
      </c>
      <c r="H1975" s="15" t="s">
        <v>3155</v>
      </c>
      <c r="I1975" s="15" t="s">
        <v>3155</v>
      </c>
      <c r="J1975" s="15">
        <v>4</v>
      </c>
      <c r="K1975" s="15" t="s">
        <v>3155</v>
      </c>
      <c r="L1975" s="15">
        <v>201156510</v>
      </c>
      <c r="M1975" s="15" t="s">
        <v>546</v>
      </c>
      <c r="N1975" s="15" t="s">
        <v>547</v>
      </c>
      <c r="O1975" s="18" t="s">
        <v>546</v>
      </c>
      <c r="P1975" s="22" t="s">
        <v>73</v>
      </c>
      <c r="Q1975" s="15" t="s">
        <v>549</v>
      </c>
      <c r="R1975" s="18" t="s">
        <v>8574</v>
      </c>
      <c r="S1975" s="22" t="b">
        <f t="shared" si="309"/>
        <v>0</v>
      </c>
      <c r="T1975" s="18"/>
      <c r="U1975" s="18"/>
      <c r="V1975" s="15" t="s">
        <v>352</v>
      </c>
      <c r="W1975" s="18" t="s">
        <v>8632</v>
      </c>
      <c r="X1975" s="18"/>
      <c r="Y1975" s="15" t="s">
        <v>73</v>
      </c>
      <c r="Z1975" s="18"/>
      <c r="AA1975" s="18"/>
      <c r="AB1975" s="18"/>
      <c r="AC1975" s="67" t="e">
        <f>+VLOOKUP("*"&amp;L1975&amp;"*",'[2]REGISTROS SANITARIOS'!$D$2978:$E$2978,2,FALSE)</f>
        <v>#N/A</v>
      </c>
      <c r="AD1975" s="22" t="s">
        <v>44</v>
      </c>
      <c r="AE1975" s="16"/>
      <c r="AF1975" s="34" t="s">
        <v>3840</v>
      </c>
      <c r="AG1975" s="24"/>
      <c r="AH1975" s="18"/>
      <c r="AI1975" s="18"/>
      <c r="AJ1975" s="17">
        <v>82.5</v>
      </c>
      <c r="AK1975" s="25">
        <v>90</v>
      </c>
      <c r="AL1975" s="25">
        <v>2000</v>
      </c>
      <c r="AM1975" s="35">
        <v>0.19</v>
      </c>
      <c r="AN1975" s="19">
        <v>214200</v>
      </c>
      <c r="AO1975" s="18"/>
      <c r="AP1975" s="15"/>
      <c r="AQ1975" s="43" t="str">
        <f t="shared" si="302"/>
        <v>MAYOR</v>
      </c>
      <c r="AR1975" s="44">
        <f t="shared" si="303"/>
        <v>196350</v>
      </c>
      <c r="AS1975" s="44">
        <f t="shared" si="304"/>
        <v>165000</v>
      </c>
      <c r="AT1975" s="44">
        <f t="shared" si="305"/>
        <v>180000</v>
      </c>
      <c r="AU1975" s="44">
        <f t="shared" si="306"/>
        <v>214200</v>
      </c>
      <c r="AV1975" s="45" t="b">
        <f t="shared" si="307"/>
        <v>1</v>
      </c>
      <c r="AW1975" s="45" t="b">
        <f t="shared" si="308"/>
        <v>0</v>
      </c>
      <c r="AX1975" s="45"/>
    </row>
    <row r="1976" spans="1:51" s="36" customFormat="1" ht="27.75" customHeight="1" x14ac:dyDescent="0.15">
      <c r="A1976" s="36" t="str">
        <f t="shared" si="301"/>
        <v>LABORATORIOS OSSALUD SAS201156610</v>
      </c>
      <c r="B1976" s="36" t="b">
        <f>+A1976='[1]Anexo 9'!A1976</f>
        <v>1</v>
      </c>
      <c r="C1976" s="18">
        <v>811045767</v>
      </c>
      <c r="D1976" s="18" t="s">
        <v>8315</v>
      </c>
      <c r="E1976" s="15" t="s">
        <v>98</v>
      </c>
      <c r="F1976" s="15" t="s">
        <v>62</v>
      </c>
      <c r="G1976" s="15" t="s">
        <v>3155</v>
      </c>
      <c r="H1976" s="15" t="s">
        <v>3155</v>
      </c>
      <c r="I1976" s="15" t="s">
        <v>3155</v>
      </c>
      <c r="J1976" s="15">
        <v>5</v>
      </c>
      <c r="K1976" s="15" t="s">
        <v>3155</v>
      </c>
      <c r="L1976" s="15">
        <v>201156610</v>
      </c>
      <c r="M1976" s="15" t="s">
        <v>1532</v>
      </c>
      <c r="N1976" s="15" t="s">
        <v>101</v>
      </c>
      <c r="O1976" s="18" t="s">
        <v>1532</v>
      </c>
      <c r="P1976" s="22" t="s">
        <v>73</v>
      </c>
      <c r="Q1976" s="15" t="s">
        <v>101</v>
      </c>
      <c r="R1976" s="18" t="s">
        <v>103</v>
      </c>
      <c r="S1976" s="22" t="s">
        <v>73</v>
      </c>
      <c r="T1976" s="18"/>
      <c r="U1976" s="18"/>
      <c r="V1976" s="15" t="s">
        <v>352</v>
      </c>
      <c r="W1976" s="18" t="s">
        <v>8632</v>
      </c>
      <c r="X1976" s="18"/>
      <c r="Y1976" s="15" t="s">
        <v>73</v>
      </c>
      <c r="Z1976" s="18"/>
      <c r="AA1976" s="18"/>
      <c r="AB1976" s="18"/>
      <c r="AC1976" s="67" t="e">
        <f>+VLOOKUP("*"&amp;L1976&amp;"*",'[2]REGISTROS SANITARIOS'!$D$2978:$E$2978,2,FALSE)</f>
        <v>#N/A</v>
      </c>
      <c r="AD1976" s="22" t="s">
        <v>44</v>
      </c>
      <c r="AE1976" s="16"/>
      <c r="AF1976" s="34" t="s">
        <v>3840</v>
      </c>
      <c r="AG1976" s="24"/>
      <c r="AH1976" s="18"/>
      <c r="AI1976" s="18"/>
      <c r="AJ1976" s="17">
        <v>55</v>
      </c>
      <c r="AK1976" s="25">
        <v>55</v>
      </c>
      <c r="AL1976" s="25">
        <v>6800</v>
      </c>
      <c r="AM1976" s="35">
        <v>0.19</v>
      </c>
      <c r="AN1976" s="19">
        <v>445060</v>
      </c>
      <c r="AO1976" s="18"/>
      <c r="AP1976" s="15"/>
      <c r="AQ1976" s="43" t="str">
        <f t="shared" si="302"/>
        <v>SI</v>
      </c>
      <c r="AR1976" s="44">
        <f t="shared" si="303"/>
        <v>445060</v>
      </c>
      <c r="AS1976" s="44">
        <f t="shared" si="304"/>
        <v>374000</v>
      </c>
      <c r="AT1976" s="44">
        <f t="shared" si="305"/>
        <v>374000</v>
      </c>
      <c r="AU1976" s="44">
        <f t="shared" si="306"/>
        <v>445060</v>
      </c>
      <c r="AV1976" s="45" t="b">
        <f t="shared" si="307"/>
        <v>1</v>
      </c>
      <c r="AW1976" s="45" t="b">
        <f t="shared" si="308"/>
        <v>0</v>
      </c>
      <c r="AX1976" s="45"/>
    </row>
    <row r="1977" spans="1:51" s="36" customFormat="1" ht="27.75" customHeight="1" x14ac:dyDescent="0.15">
      <c r="A1977" s="36" t="str">
        <f t="shared" si="301"/>
        <v>LABORATORIOS OSSALUD SAS201157050</v>
      </c>
      <c r="B1977" s="36" t="b">
        <f>+A1977='[1]Anexo 9'!A1977</f>
        <v>1</v>
      </c>
      <c r="C1977" s="18">
        <v>811045767</v>
      </c>
      <c r="D1977" s="18" t="s">
        <v>8315</v>
      </c>
      <c r="E1977" s="15" t="s">
        <v>98</v>
      </c>
      <c r="F1977" s="15" t="s">
        <v>62</v>
      </c>
      <c r="G1977" s="15" t="s">
        <v>3155</v>
      </c>
      <c r="H1977" s="15" t="s">
        <v>3155</v>
      </c>
      <c r="I1977" s="15" t="s">
        <v>3155</v>
      </c>
      <c r="J1977" s="15">
        <v>6</v>
      </c>
      <c r="K1977" s="15" t="s">
        <v>3155</v>
      </c>
      <c r="L1977" s="15">
        <v>201157050</v>
      </c>
      <c r="M1977" s="15" t="s">
        <v>1015</v>
      </c>
      <c r="N1977" s="15" t="s">
        <v>101</v>
      </c>
      <c r="O1977" s="18" t="s">
        <v>1015</v>
      </c>
      <c r="P1977" s="22" t="s">
        <v>73</v>
      </c>
      <c r="Q1977" s="15" t="s">
        <v>101</v>
      </c>
      <c r="R1977" s="18" t="s">
        <v>8575</v>
      </c>
      <c r="S1977" s="22" t="b">
        <f>+R1977=Q1977</f>
        <v>0</v>
      </c>
      <c r="T1977" s="18"/>
      <c r="U1977" s="18"/>
      <c r="V1977" s="15" t="s">
        <v>1016</v>
      </c>
      <c r="W1977" s="18" t="s">
        <v>587</v>
      </c>
      <c r="X1977" s="18"/>
      <c r="Y1977" s="15" t="s">
        <v>73</v>
      </c>
      <c r="Z1977" s="18"/>
      <c r="AA1977" s="18"/>
      <c r="AB1977" s="18"/>
      <c r="AC1977" s="67" t="e">
        <f>+VLOOKUP("*"&amp;L1977&amp;"*",'[2]REGISTROS SANITARIOS'!$D$2978:$E$2978,2,FALSE)</f>
        <v>#N/A</v>
      </c>
      <c r="AD1977" s="22" t="s">
        <v>44</v>
      </c>
      <c r="AE1977" s="16"/>
      <c r="AF1977" s="34" t="s">
        <v>3840</v>
      </c>
      <c r="AG1977" s="24"/>
      <c r="AH1977" s="18"/>
      <c r="AI1977" s="18"/>
      <c r="AJ1977" s="17">
        <v>3575</v>
      </c>
      <c r="AK1977" s="25">
        <v>3600</v>
      </c>
      <c r="AL1977" s="25">
        <v>440</v>
      </c>
      <c r="AM1977" s="35">
        <v>0.19</v>
      </c>
      <c r="AN1977" s="19">
        <v>1884960</v>
      </c>
      <c r="AO1977" s="18"/>
      <c r="AP1977" s="15"/>
      <c r="AQ1977" s="43" t="str">
        <f t="shared" si="302"/>
        <v>MAYOR</v>
      </c>
      <c r="AR1977" s="44">
        <f t="shared" si="303"/>
        <v>1871870</v>
      </c>
      <c r="AS1977" s="44">
        <f t="shared" si="304"/>
        <v>1573000</v>
      </c>
      <c r="AT1977" s="44">
        <f t="shared" si="305"/>
        <v>1584000</v>
      </c>
      <c r="AU1977" s="44">
        <f t="shared" si="306"/>
        <v>1884960</v>
      </c>
      <c r="AV1977" s="45" t="b">
        <f t="shared" si="307"/>
        <v>1</v>
      </c>
      <c r="AW1977" s="45" t="b">
        <f t="shared" si="308"/>
        <v>0</v>
      </c>
      <c r="AX1977" s="45"/>
    </row>
    <row r="1978" spans="1:51" s="36" customFormat="1" ht="27.75" customHeight="1" x14ac:dyDescent="0.15">
      <c r="A1978" s="36" t="str">
        <f t="shared" si="301"/>
        <v>LABORATORIOS OSSALUD SAS201157410</v>
      </c>
      <c r="B1978" s="36" t="b">
        <f>+A1978='[1]Anexo 9'!A1978</f>
        <v>1</v>
      </c>
      <c r="C1978" s="18">
        <v>811045767</v>
      </c>
      <c r="D1978" s="18" t="s">
        <v>8315</v>
      </c>
      <c r="E1978" s="15" t="s">
        <v>98</v>
      </c>
      <c r="F1978" s="15" t="s">
        <v>62</v>
      </c>
      <c r="G1978" s="15" t="s">
        <v>3155</v>
      </c>
      <c r="H1978" s="15" t="s">
        <v>3155</v>
      </c>
      <c r="I1978" s="15" t="s">
        <v>3155</v>
      </c>
      <c r="J1978" s="15">
        <v>9</v>
      </c>
      <c r="K1978" s="15" t="s">
        <v>3155</v>
      </c>
      <c r="L1978" s="15">
        <v>201157410</v>
      </c>
      <c r="M1978" s="15" t="s">
        <v>564</v>
      </c>
      <c r="N1978" s="15" t="s">
        <v>101</v>
      </c>
      <c r="O1978" s="18" t="s">
        <v>564</v>
      </c>
      <c r="P1978" s="22" t="s">
        <v>73</v>
      </c>
      <c r="Q1978" s="15" t="s">
        <v>101</v>
      </c>
      <c r="R1978" s="18" t="s">
        <v>103</v>
      </c>
      <c r="S1978" s="22" t="s">
        <v>73</v>
      </c>
      <c r="T1978" s="18"/>
      <c r="U1978" s="18"/>
      <c r="V1978" s="15" t="s">
        <v>6094</v>
      </c>
      <c r="W1978" s="18" t="s">
        <v>117</v>
      </c>
      <c r="X1978" s="18"/>
      <c r="Y1978" s="15" t="s">
        <v>73</v>
      </c>
      <c r="Z1978" s="18"/>
      <c r="AA1978" s="18"/>
      <c r="AB1978" s="18"/>
      <c r="AC1978" s="67" t="e">
        <f>+VLOOKUP("*"&amp;L1978&amp;"*",'[2]REGISTROS SANITARIOS'!$D$2978:$E$2978,2,FALSE)</f>
        <v>#N/A</v>
      </c>
      <c r="AD1978" s="22" t="s">
        <v>44</v>
      </c>
      <c r="AE1978" s="16"/>
      <c r="AF1978" s="34" t="s">
        <v>3840</v>
      </c>
      <c r="AG1978" s="24"/>
      <c r="AH1978" s="18"/>
      <c r="AI1978" s="18"/>
      <c r="AJ1978" s="17">
        <v>2750</v>
      </c>
      <c r="AK1978" s="25">
        <v>2750</v>
      </c>
      <c r="AL1978" s="25">
        <v>11200</v>
      </c>
      <c r="AM1978" s="35">
        <v>0.19</v>
      </c>
      <c r="AN1978" s="19">
        <v>36652000</v>
      </c>
      <c r="AO1978" s="18"/>
      <c r="AP1978" s="15"/>
      <c r="AQ1978" s="43" t="str">
        <f t="shared" si="302"/>
        <v>SI</v>
      </c>
      <c r="AR1978" s="44">
        <f t="shared" si="303"/>
        <v>36652000</v>
      </c>
      <c r="AS1978" s="44">
        <f t="shared" si="304"/>
        <v>30800000</v>
      </c>
      <c r="AT1978" s="44">
        <f t="shared" si="305"/>
        <v>30800000</v>
      </c>
      <c r="AU1978" s="44">
        <f t="shared" si="306"/>
        <v>36652000</v>
      </c>
      <c r="AV1978" s="45" t="b">
        <f t="shared" si="307"/>
        <v>1</v>
      </c>
      <c r="AW1978" s="45" t="b">
        <f t="shared" si="308"/>
        <v>0</v>
      </c>
      <c r="AX1978" s="45"/>
    </row>
    <row r="1979" spans="1:51" s="36" customFormat="1" ht="27.75" customHeight="1" x14ac:dyDescent="0.15">
      <c r="A1979" s="36" t="str">
        <f t="shared" si="301"/>
        <v>LABORATORIOS OSSALUD SAS201157610</v>
      </c>
      <c r="B1979" s="36" t="b">
        <f>+A1979='[1]Anexo 9'!A1979</f>
        <v>1</v>
      </c>
      <c r="C1979" s="18">
        <v>811045767</v>
      </c>
      <c r="D1979" s="18" t="s">
        <v>8315</v>
      </c>
      <c r="E1979" s="15" t="s">
        <v>98</v>
      </c>
      <c r="F1979" s="15" t="s">
        <v>62</v>
      </c>
      <c r="G1979" s="15" t="s">
        <v>3155</v>
      </c>
      <c r="H1979" s="15" t="s">
        <v>3155</v>
      </c>
      <c r="I1979" s="15" t="s">
        <v>3155</v>
      </c>
      <c r="J1979" s="15">
        <v>6</v>
      </c>
      <c r="K1979" s="15" t="s">
        <v>3155</v>
      </c>
      <c r="L1979" s="15">
        <v>201157610</v>
      </c>
      <c r="M1979" s="15" t="s">
        <v>568</v>
      </c>
      <c r="N1979" s="15" t="s">
        <v>406</v>
      </c>
      <c r="O1979" s="18" t="s">
        <v>568</v>
      </c>
      <c r="P1979" s="22" t="s">
        <v>73</v>
      </c>
      <c r="Q1979" s="15" t="s">
        <v>570</v>
      </c>
      <c r="R1979" s="18" t="s">
        <v>8576</v>
      </c>
      <c r="S1979" s="22" t="b">
        <f>+R1979=Q1979</f>
        <v>0</v>
      </c>
      <c r="T1979" s="18"/>
      <c r="U1979" s="18"/>
      <c r="V1979" s="15" t="s">
        <v>572</v>
      </c>
      <c r="W1979" s="18" t="s">
        <v>923</v>
      </c>
      <c r="X1979" s="18"/>
      <c r="Y1979" s="15" t="s">
        <v>73</v>
      </c>
      <c r="Z1979" s="18"/>
      <c r="AA1979" s="18"/>
      <c r="AB1979" s="18"/>
      <c r="AC1979" s="67" t="e">
        <f>+VLOOKUP("*"&amp;L1979&amp;"*",'[2]REGISTROS SANITARIOS'!$D$2978:$E$2978,2,FALSE)</f>
        <v>#N/A</v>
      </c>
      <c r="AD1979" s="22" t="s">
        <v>44</v>
      </c>
      <c r="AE1979" s="16"/>
      <c r="AF1979" s="34" t="s">
        <v>3840</v>
      </c>
      <c r="AG1979" s="24"/>
      <c r="AH1979" s="18"/>
      <c r="AI1979" s="18"/>
      <c r="AJ1979" s="17">
        <v>49.5</v>
      </c>
      <c r="AK1979" s="25">
        <v>50</v>
      </c>
      <c r="AL1979" s="25">
        <v>9800</v>
      </c>
      <c r="AM1979" s="35">
        <v>0.19</v>
      </c>
      <c r="AN1979" s="19">
        <v>583100</v>
      </c>
      <c r="AO1979" s="18"/>
      <c r="AP1979" s="15"/>
      <c r="AQ1979" s="43" t="str">
        <f t="shared" si="302"/>
        <v>MAYOR</v>
      </c>
      <c r="AR1979" s="44">
        <f t="shared" si="303"/>
        <v>577269</v>
      </c>
      <c r="AS1979" s="44">
        <f t="shared" si="304"/>
        <v>485100</v>
      </c>
      <c r="AT1979" s="44">
        <f t="shared" si="305"/>
        <v>490000</v>
      </c>
      <c r="AU1979" s="44">
        <f t="shared" si="306"/>
        <v>583100</v>
      </c>
      <c r="AV1979" s="45" t="b">
        <f t="shared" si="307"/>
        <v>1</v>
      </c>
      <c r="AW1979" s="45" t="b">
        <f t="shared" si="308"/>
        <v>0</v>
      </c>
      <c r="AX1979" s="45"/>
    </row>
    <row r="1980" spans="1:51" s="36" customFormat="1" ht="27.75" customHeight="1" x14ac:dyDescent="0.15">
      <c r="A1980" s="36" t="str">
        <f t="shared" si="301"/>
        <v>LABORATORIOS OSSALUD SAS201159010</v>
      </c>
      <c r="B1980" s="36" t="b">
        <f>+A1980='[1]Anexo 9'!A1980</f>
        <v>1</v>
      </c>
      <c r="C1980" s="18">
        <v>811045767</v>
      </c>
      <c r="D1980" s="18" t="s">
        <v>8315</v>
      </c>
      <c r="E1980" s="15" t="s">
        <v>98</v>
      </c>
      <c r="F1980" s="15" t="s">
        <v>62</v>
      </c>
      <c r="G1980" s="15" t="s">
        <v>3155</v>
      </c>
      <c r="H1980" s="15" t="s">
        <v>3155</v>
      </c>
      <c r="I1980" s="15" t="s">
        <v>3155</v>
      </c>
      <c r="J1980" s="15">
        <v>5</v>
      </c>
      <c r="K1980" s="15" t="s">
        <v>3155</v>
      </c>
      <c r="L1980" s="15">
        <v>201159010</v>
      </c>
      <c r="M1980" s="15" t="s">
        <v>584</v>
      </c>
      <c r="N1980" s="15" t="s">
        <v>101</v>
      </c>
      <c r="O1980" s="18" t="s">
        <v>584</v>
      </c>
      <c r="P1980" s="22" t="s">
        <v>73</v>
      </c>
      <c r="Q1980" s="15" t="s">
        <v>101</v>
      </c>
      <c r="R1980" s="18" t="s">
        <v>8577</v>
      </c>
      <c r="S1980" s="22" t="b">
        <f>+R1980=Q1980</f>
        <v>0</v>
      </c>
      <c r="T1980" s="18"/>
      <c r="U1980" s="18"/>
      <c r="V1980" s="15" t="s">
        <v>586</v>
      </c>
      <c r="W1980" s="18" t="s">
        <v>923</v>
      </c>
      <c r="X1980" s="18"/>
      <c r="Y1980" s="15" t="s">
        <v>68</v>
      </c>
      <c r="Z1980" s="18"/>
      <c r="AA1980" s="18"/>
      <c r="AB1980" s="18"/>
      <c r="AC1980" s="67" t="e">
        <f>+VLOOKUP("*"&amp;L1980&amp;"*",'[2]REGISTROS SANITARIOS'!$D$2978:$E$2978,2,FALSE)</f>
        <v>#N/A</v>
      </c>
      <c r="AD1980" s="22" t="s">
        <v>44</v>
      </c>
      <c r="AE1980" s="16"/>
      <c r="AF1980" s="34" t="s">
        <v>3840</v>
      </c>
      <c r="AG1980" s="24"/>
      <c r="AH1980" s="18"/>
      <c r="AI1980" s="18"/>
      <c r="AJ1980" s="17">
        <v>3850</v>
      </c>
      <c r="AK1980" s="25">
        <v>3850</v>
      </c>
      <c r="AL1980" s="25">
        <v>650</v>
      </c>
      <c r="AM1980" s="35">
        <v>0.19</v>
      </c>
      <c r="AN1980" s="19">
        <v>2977975</v>
      </c>
      <c r="AO1980" s="18"/>
      <c r="AP1980" s="15"/>
      <c r="AQ1980" s="43" t="str">
        <f t="shared" si="302"/>
        <v>SI</v>
      </c>
      <c r="AR1980" s="44">
        <f t="shared" si="303"/>
        <v>2977975</v>
      </c>
      <c r="AS1980" s="44">
        <f t="shared" si="304"/>
        <v>2502500</v>
      </c>
      <c r="AT1980" s="44">
        <f t="shared" si="305"/>
        <v>2502500</v>
      </c>
      <c r="AU1980" s="44">
        <f t="shared" si="306"/>
        <v>2977975</v>
      </c>
      <c r="AV1980" s="45" t="b">
        <f t="shared" si="307"/>
        <v>1</v>
      </c>
      <c r="AW1980" s="45" t="b">
        <f t="shared" si="308"/>
        <v>0</v>
      </c>
      <c r="AX1980" s="45"/>
    </row>
    <row r="1981" spans="1:51" s="36" customFormat="1" ht="27.75" customHeight="1" x14ac:dyDescent="0.15">
      <c r="A1981" s="36" t="str">
        <f t="shared" si="301"/>
        <v>LABORATORIOS OSSALUD SAS201160109</v>
      </c>
      <c r="B1981" s="36" t="b">
        <f>+A1981='[1]Anexo 9'!A1981</f>
        <v>1</v>
      </c>
      <c r="C1981" s="18">
        <v>811045767</v>
      </c>
      <c r="D1981" s="18" t="s">
        <v>8315</v>
      </c>
      <c r="E1981" s="15" t="s">
        <v>98</v>
      </c>
      <c r="F1981" s="15" t="s">
        <v>62</v>
      </c>
      <c r="G1981" s="15" t="s">
        <v>3155</v>
      </c>
      <c r="H1981" s="15" t="s">
        <v>3155</v>
      </c>
      <c r="I1981" s="15" t="s">
        <v>3155</v>
      </c>
      <c r="J1981" s="15">
        <v>3</v>
      </c>
      <c r="K1981" s="15" t="s">
        <v>3155</v>
      </c>
      <c r="L1981" s="15">
        <v>201160109</v>
      </c>
      <c r="M1981" s="15" t="s">
        <v>3923</v>
      </c>
      <c r="N1981" s="15" t="s">
        <v>101</v>
      </c>
      <c r="O1981" s="18" t="s">
        <v>3923</v>
      </c>
      <c r="P1981" s="22" t="s">
        <v>73</v>
      </c>
      <c r="Q1981" s="15" t="s">
        <v>101</v>
      </c>
      <c r="R1981" s="18" t="s">
        <v>103</v>
      </c>
      <c r="S1981" s="22" t="s">
        <v>73</v>
      </c>
      <c r="T1981" s="18"/>
      <c r="U1981" s="18"/>
      <c r="V1981" s="15" t="s">
        <v>6097</v>
      </c>
      <c r="W1981" s="18" t="s">
        <v>8636</v>
      </c>
      <c r="X1981" s="18"/>
      <c r="Y1981" s="15" t="s">
        <v>68</v>
      </c>
      <c r="Z1981" s="18"/>
      <c r="AA1981" s="18"/>
      <c r="AB1981" s="18"/>
      <c r="AC1981" s="67" t="e">
        <f>+VLOOKUP("*"&amp;L1981&amp;"*",'[2]REGISTROS SANITARIOS'!$D$2978:$E$2978,2,FALSE)</f>
        <v>#N/A</v>
      </c>
      <c r="AD1981" s="22" t="s">
        <v>44</v>
      </c>
      <c r="AE1981" s="16"/>
      <c r="AF1981" s="34" t="s">
        <v>3840</v>
      </c>
      <c r="AG1981" s="24"/>
      <c r="AH1981" s="18"/>
      <c r="AI1981" s="18"/>
      <c r="AJ1981" s="17">
        <v>220</v>
      </c>
      <c r="AK1981" s="25">
        <v>220</v>
      </c>
      <c r="AL1981" s="25">
        <v>5300</v>
      </c>
      <c r="AM1981" s="35">
        <v>0.19</v>
      </c>
      <c r="AN1981" s="19">
        <v>1387540</v>
      </c>
      <c r="AO1981" s="18"/>
      <c r="AP1981" s="15"/>
      <c r="AQ1981" s="43" t="str">
        <f t="shared" si="302"/>
        <v>SI</v>
      </c>
      <c r="AR1981" s="44">
        <f t="shared" si="303"/>
        <v>1387540</v>
      </c>
      <c r="AS1981" s="44">
        <f t="shared" si="304"/>
        <v>1166000</v>
      </c>
      <c r="AT1981" s="44">
        <f t="shared" si="305"/>
        <v>1166000</v>
      </c>
      <c r="AU1981" s="44">
        <f t="shared" si="306"/>
        <v>1387540</v>
      </c>
      <c r="AV1981" s="45" t="b">
        <f t="shared" si="307"/>
        <v>1</v>
      </c>
      <c r="AW1981" s="45" t="b">
        <f t="shared" si="308"/>
        <v>0</v>
      </c>
      <c r="AX1981" s="45"/>
    </row>
    <row r="1982" spans="1:51" s="36" customFormat="1" ht="27.75" customHeight="1" x14ac:dyDescent="0.15">
      <c r="A1982" s="36" t="str">
        <f t="shared" si="301"/>
        <v>LABORATORIOS OSSALUD SAS201160110</v>
      </c>
      <c r="B1982" s="36" t="b">
        <f>+A1982='[1]Anexo 9'!A1982</f>
        <v>1</v>
      </c>
      <c r="C1982" s="18">
        <v>811045767</v>
      </c>
      <c r="D1982" s="18" t="s">
        <v>8315</v>
      </c>
      <c r="E1982" s="15" t="s">
        <v>98</v>
      </c>
      <c r="F1982" s="15" t="s">
        <v>62</v>
      </c>
      <c r="G1982" s="15" t="s">
        <v>3155</v>
      </c>
      <c r="H1982" s="15" t="s">
        <v>3155</v>
      </c>
      <c r="I1982" s="15" t="s">
        <v>3155</v>
      </c>
      <c r="J1982" s="15">
        <v>2</v>
      </c>
      <c r="K1982" s="15" t="s">
        <v>3155</v>
      </c>
      <c r="L1982" s="15">
        <v>201160110</v>
      </c>
      <c r="M1982" s="15" t="s">
        <v>8337</v>
      </c>
      <c r="N1982" s="15" t="s">
        <v>101</v>
      </c>
      <c r="O1982" s="18" t="s">
        <v>8337</v>
      </c>
      <c r="P1982" s="22" t="s">
        <v>73</v>
      </c>
      <c r="Q1982" s="15" t="s">
        <v>101</v>
      </c>
      <c r="R1982" s="18" t="s">
        <v>103</v>
      </c>
      <c r="S1982" s="22" t="s">
        <v>73</v>
      </c>
      <c r="T1982" s="18"/>
      <c r="U1982" s="18"/>
      <c r="V1982" s="15"/>
      <c r="W1982" s="18" t="s">
        <v>8636</v>
      </c>
      <c r="X1982" s="18"/>
      <c r="Y1982" s="15" t="s">
        <v>73</v>
      </c>
      <c r="Z1982" s="18"/>
      <c r="AA1982" s="18"/>
      <c r="AB1982" s="18"/>
      <c r="AC1982" s="67" t="e">
        <f>+VLOOKUP("*"&amp;L1982&amp;"*",'[2]REGISTROS SANITARIOS'!$D$2978:$E$2978,2,FALSE)</f>
        <v>#N/A</v>
      </c>
      <c r="AD1982" s="22" t="s">
        <v>44</v>
      </c>
      <c r="AE1982" s="16"/>
      <c r="AF1982" s="34" t="s">
        <v>3840</v>
      </c>
      <c r="AG1982" s="24"/>
      <c r="AH1982" s="18"/>
      <c r="AI1982" s="18"/>
      <c r="AJ1982" s="17">
        <v>66</v>
      </c>
      <c r="AK1982" s="25">
        <v>66</v>
      </c>
      <c r="AL1982" s="25">
        <v>15500</v>
      </c>
      <c r="AM1982" s="35">
        <v>0.19</v>
      </c>
      <c r="AN1982" s="19">
        <v>1217369.9999999998</v>
      </c>
      <c r="AO1982" s="18"/>
      <c r="AP1982" s="15"/>
      <c r="AQ1982" s="43" t="str">
        <f t="shared" si="302"/>
        <v>SI</v>
      </c>
      <c r="AR1982" s="44">
        <f t="shared" si="303"/>
        <v>1217370</v>
      </c>
      <c r="AS1982" s="44">
        <f t="shared" si="304"/>
        <v>1023000</v>
      </c>
      <c r="AT1982" s="44">
        <f t="shared" si="305"/>
        <v>1023000</v>
      </c>
      <c r="AU1982" s="44">
        <f t="shared" si="306"/>
        <v>1217370</v>
      </c>
      <c r="AV1982" s="45" t="b">
        <f t="shared" si="307"/>
        <v>1</v>
      </c>
      <c r="AW1982" s="45" t="b">
        <f t="shared" si="308"/>
        <v>0</v>
      </c>
      <c r="AX1982" s="45"/>
      <c r="AY1982" s="36" t="s">
        <v>8743</v>
      </c>
    </row>
    <row r="1983" spans="1:51" s="36" customFormat="1" ht="27.75" customHeight="1" x14ac:dyDescent="0.15">
      <c r="A1983" s="36" t="str">
        <f t="shared" si="301"/>
        <v>LABORATORIOS OSSALUD SAS201160115</v>
      </c>
      <c r="B1983" s="36" t="b">
        <f>+A1983='[1]Anexo 9'!A1983</f>
        <v>1</v>
      </c>
      <c r="C1983" s="18">
        <v>811045767</v>
      </c>
      <c r="D1983" s="18" t="s">
        <v>8315</v>
      </c>
      <c r="E1983" s="15" t="s">
        <v>98</v>
      </c>
      <c r="F1983" s="15" t="s">
        <v>62</v>
      </c>
      <c r="G1983" s="15" t="s">
        <v>3155</v>
      </c>
      <c r="H1983" s="15" t="s">
        <v>3155</v>
      </c>
      <c r="I1983" s="15" t="s">
        <v>3155</v>
      </c>
      <c r="J1983" s="15">
        <v>2</v>
      </c>
      <c r="K1983" s="15" t="s">
        <v>3155</v>
      </c>
      <c r="L1983" s="15">
        <v>201160115</v>
      </c>
      <c r="M1983" s="15" t="s">
        <v>8339</v>
      </c>
      <c r="N1983" s="15" t="s">
        <v>101</v>
      </c>
      <c r="O1983" s="18" t="s">
        <v>8339</v>
      </c>
      <c r="P1983" s="22" t="s">
        <v>73</v>
      </c>
      <c r="Q1983" s="15" t="s">
        <v>101</v>
      </c>
      <c r="R1983" s="18" t="s">
        <v>103</v>
      </c>
      <c r="S1983" s="22" t="s">
        <v>73</v>
      </c>
      <c r="T1983" s="18"/>
      <c r="U1983" s="18"/>
      <c r="V1983" s="15" t="s">
        <v>8618</v>
      </c>
      <c r="W1983" s="18" t="s">
        <v>8636</v>
      </c>
      <c r="X1983" s="18"/>
      <c r="Y1983" s="15" t="s">
        <v>8789</v>
      </c>
      <c r="Z1983" s="18"/>
      <c r="AA1983" s="18"/>
      <c r="AB1983" s="18"/>
      <c r="AC1983" s="67" t="e">
        <f>+VLOOKUP("*"&amp;L1983&amp;"*",'[2]REGISTROS SANITARIOS'!$D$2978:$E$2978,2,FALSE)</f>
        <v>#N/A</v>
      </c>
      <c r="AD1983" s="22" t="s">
        <v>44</v>
      </c>
      <c r="AE1983" s="16"/>
      <c r="AF1983" s="34" t="s">
        <v>3840</v>
      </c>
      <c r="AG1983" s="24"/>
      <c r="AH1983" s="18"/>
      <c r="AI1983" s="18"/>
      <c r="AJ1983" s="17">
        <v>385</v>
      </c>
      <c r="AK1983" s="25">
        <v>385</v>
      </c>
      <c r="AL1983" s="25">
        <v>17500</v>
      </c>
      <c r="AM1983" s="35">
        <v>0.19</v>
      </c>
      <c r="AN1983" s="19">
        <v>8017625</v>
      </c>
      <c r="AO1983" s="18"/>
      <c r="AP1983" s="15"/>
      <c r="AQ1983" s="43" t="str">
        <f t="shared" si="302"/>
        <v>SI</v>
      </c>
      <c r="AR1983" s="44">
        <f t="shared" si="303"/>
        <v>8017625</v>
      </c>
      <c r="AS1983" s="44">
        <f t="shared" si="304"/>
        <v>6737500</v>
      </c>
      <c r="AT1983" s="44">
        <f t="shared" si="305"/>
        <v>6737500</v>
      </c>
      <c r="AU1983" s="44">
        <f t="shared" si="306"/>
        <v>8017625</v>
      </c>
      <c r="AV1983" s="45" t="b">
        <f t="shared" si="307"/>
        <v>1</v>
      </c>
      <c r="AW1983" s="45" t="b">
        <f t="shared" si="308"/>
        <v>0</v>
      </c>
      <c r="AX1983" s="45"/>
      <c r="AY1983" s="36" t="s">
        <v>8743</v>
      </c>
    </row>
    <row r="1984" spans="1:51" s="36" customFormat="1" ht="27.75" customHeight="1" x14ac:dyDescent="0.15">
      <c r="A1984" s="36" t="str">
        <f t="shared" si="301"/>
        <v>LABORATORIOS OSSALUD SAS201160210</v>
      </c>
      <c r="B1984" s="36" t="b">
        <f>+A1984='[1]Anexo 9'!A1984</f>
        <v>1</v>
      </c>
      <c r="C1984" s="18">
        <v>811045767</v>
      </c>
      <c r="D1984" s="18" t="s">
        <v>8315</v>
      </c>
      <c r="E1984" s="15" t="s">
        <v>98</v>
      </c>
      <c r="F1984" s="15" t="s">
        <v>62</v>
      </c>
      <c r="G1984" s="15" t="s">
        <v>3155</v>
      </c>
      <c r="H1984" s="15" t="s">
        <v>3155</v>
      </c>
      <c r="I1984" s="15" t="s">
        <v>3155</v>
      </c>
      <c r="J1984" s="15">
        <v>3</v>
      </c>
      <c r="K1984" s="15" t="s">
        <v>3155</v>
      </c>
      <c r="L1984" s="15">
        <v>201160210</v>
      </c>
      <c r="M1984" s="15" t="s">
        <v>968</v>
      </c>
      <c r="N1984" s="15" t="s">
        <v>101</v>
      </c>
      <c r="O1984" s="18" t="s">
        <v>968</v>
      </c>
      <c r="P1984" s="22" t="s">
        <v>73</v>
      </c>
      <c r="Q1984" s="15" t="s">
        <v>101</v>
      </c>
      <c r="R1984" s="18" t="s">
        <v>103</v>
      </c>
      <c r="S1984" s="22" t="s">
        <v>73</v>
      </c>
      <c r="T1984" s="18"/>
      <c r="U1984" s="18"/>
      <c r="V1984" s="15" t="s">
        <v>6099</v>
      </c>
      <c r="W1984" s="18" t="s">
        <v>8636</v>
      </c>
      <c r="X1984" s="18"/>
      <c r="Y1984" s="15" t="s">
        <v>8789</v>
      </c>
      <c r="Z1984" s="18"/>
      <c r="AA1984" s="18"/>
      <c r="AB1984" s="18"/>
      <c r="AC1984" s="67" t="e">
        <f>+VLOOKUP("*"&amp;L1984&amp;"*",'[2]REGISTROS SANITARIOS'!$D$2978:$E$2978,2,FALSE)</f>
        <v>#N/A</v>
      </c>
      <c r="AD1984" s="22" t="s">
        <v>44</v>
      </c>
      <c r="AE1984" s="16"/>
      <c r="AF1984" s="34" t="s">
        <v>3840</v>
      </c>
      <c r="AG1984" s="24"/>
      <c r="AH1984" s="18"/>
      <c r="AI1984" s="18"/>
      <c r="AJ1984" s="17">
        <v>33</v>
      </c>
      <c r="AK1984" s="25">
        <v>33</v>
      </c>
      <c r="AL1984" s="25">
        <v>10600</v>
      </c>
      <c r="AM1984" s="35">
        <v>0.19</v>
      </c>
      <c r="AN1984" s="19">
        <v>416261.99999999994</v>
      </c>
      <c r="AO1984" s="18"/>
      <c r="AP1984" s="15"/>
      <c r="AQ1984" s="43" t="str">
        <f t="shared" si="302"/>
        <v>SI</v>
      </c>
      <c r="AR1984" s="44">
        <f t="shared" si="303"/>
        <v>416262</v>
      </c>
      <c r="AS1984" s="44">
        <f t="shared" si="304"/>
        <v>349800</v>
      </c>
      <c r="AT1984" s="44">
        <f t="shared" si="305"/>
        <v>349800</v>
      </c>
      <c r="AU1984" s="44">
        <f t="shared" si="306"/>
        <v>416262</v>
      </c>
      <c r="AV1984" s="45" t="b">
        <f t="shared" si="307"/>
        <v>1</v>
      </c>
      <c r="AW1984" s="45" t="b">
        <f t="shared" si="308"/>
        <v>0</v>
      </c>
      <c r="AX1984" s="45"/>
    </row>
    <row r="1985" spans="1:50" s="36" customFormat="1" ht="27.75" customHeight="1" x14ac:dyDescent="0.15">
      <c r="A1985" s="36" t="str">
        <f t="shared" si="301"/>
        <v>LABORATORIOS OSSALUD SAS201160215</v>
      </c>
      <c r="B1985" s="36" t="b">
        <f>+A1985='[1]Anexo 9'!A1985</f>
        <v>1</v>
      </c>
      <c r="C1985" s="18">
        <v>811045767</v>
      </c>
      <c r="D1985" s="18" t="s">
        <v>8315</v>
      </c>
      <c r="E1985" s="15" t="s">
        <v>98</v>
      </c>
      <c r="F1985" s="15" t="s">
        <v>62</v>
      </c>
      <c r="G1985" s="15" t="s">
        <v>3155</v>
      </c>
      <c r="H1985" s="15" t="s">
        <v>3155</v>
      </c>
      <c r="I1985" s="15" t="s">
        <v>3155</v>
      </c>
      <c r="J1985" s="15">
        <v>3</v>
      </c>
      <c r="K1985" s="15" t="s">
        <v>3155</v>
      </c>
      <c r="L1985" s="15">
        <v>201160215</v>
      </c>
      <c r="M1985" s="15" t="s">
        <v>969</v>
      </c>
      <c r="N1985" s="15" t="s">
        <v>101</v>
      </c>
      <c r="O1985" s="18" t="s">
        <v>969</v>
      </c>
      <c r="P1985" s="22" t="s">
        <v>73</v>
      </c>
      <c r="Q1985" s="15" t="s">
        <v>101</v>
      </c>
      <c r="R1985" s="18" t="s">
        <v>103</v>
      </c>
      <c r="S1985" s="22" t="s">
        <v>73</v>
      </c>
      <c r="T1985" s="18"/>
      <c r="U1985" s="18"/>
      <c r="V1985" s="15" t="s">
        <v>970</v>
      </c>
      <c r="W1985" s="18" t="s">
        <v>8636</v>
      </c>
      <c r="X1985" s="18"/>
      <c r="Y1985" s="15" t="s">
        <v>68</v>
      </c>
      <c r="Z1985" s="18"/>
      <c r="AA1985" s="18"/>
      <c r="AB1985" s="18"/>
      <c r="AC1985" s="67" t="e">
        <f>+VLOOKUP("*"&amp;L1985&amp;"*",'[2]REGISTROS SANITARIOS'!$D$2978:$E$2978,2,FALSE)</f>
        <v>#N/A</v>
      </c>
      <c r="AD1985" s="22" t="s">
        <v>44</v>
      </c>
      <c r="AE1985" s="16"/>
      <c r="AF1985" s="34" t="s">
        <v>3840</v>
      </c>
      <c r="AG1985" s="24"/>
      <c r="AH1985" s="18"/>
      <c r="AI1985" s="18"/>
      <c r="AJ1985" s="17">
        <v>467.5</v>
      </c>
      <c r="AK1985" s="25">
        <v>468</v>
      </c>
      <c r="AL1985" s="25">
        <v>10000</v>
      </c>
      <c r="AM1985" s="35">
        <v>0.19</v>
      </c>
      <c r="AN1985" s="19">
        <v>5569200</v>
      </c>
      <c r="AO1985" s="18"/>
      <c r="AP1985" s="15"/>
      <c r="AQ1985" s="43" t="str">
        <f t="shared" si="302"/>
        <v>MAYOR</v>
      </c>
      <c r="AR1985" s="44">
        <f t="shared" si="303"/>
        <v>5563250</v>
      </c>
      <c r="AS1985" s="44">
        <f t="shared" si="304"/>
        <v>4675000</v>
      </c>
      <c r="AT1985" s="44">
        <f t="shared" si="305"/>
        <v>4680000</v>
      </c>
      <c r="AU1985" s="44">
        <f t="shared" si="306"/>
        <v>5569200</v>
      </c>
      <c r="AV1985" s="45" t="b">
        <f t="shared" si="307"/>
        <v>1</v>
      </c>
      <c r="AW1985" s="45" t="b">
        <f t="shared" si="308"/>
        <v>0</v>
      </c>
      <c r="AX1985" s="45"/>
    </row>
    <row r="1986" spans="1:50" s="36" customFormat="1" ht="27.75" customHeight="1" x14ac:dyDescent="0.15">
      <c r="A1986" s="36" t="str">
        <f t="shared" si="301"/>
        <v>LABORATORIOS OSSALUD SAS201160310</v>
      </c>
      <c r="B1986" s="36" t="b">
        <f>+A1986='[1]Anexo 9'!A1986</f>
        <v>1</v>
      </c>
      <c r="C1986" s="18">
        <v>811045767</v>
      </c>
      <c r="D1986" s="18" t="s">
        <v>8315</v>
      </c>
      <c r="E1986" s="15" t="s">
        <v>98</v>
      </c>
      <c r="F1986" s="15" t="s">
        <v>62</v>
      </c>
      <c r="G1986" s="15" t="s">
        <v>3155</v>
      </c>
      <c r="H1986" s="15" t="s">
        <v>3155</v>
      </c>
      <c r="I1986" s="15" t="s">
        <v>3155</v>
      </c>
      <c r="J1986" s="15">
        <v>3</v>
      </c>
      <c r="K1986" s="15" t="s">
        <v>3155</v>
      </c>
      <c r="L1986" s="15">
        <v>201160310</v>
      </c>
      <c r="M1986" s="15" t="s">
        <v>3927</v>
      </c>
      <c r="N1986" s="15" t="s">
        <v>101</v>
      </c>
      <c r="O1986" s="18" t="s">
        <v>3927</v>
      </c>
      <c r="P1986" s="22" t="s">
        <v>73</v>
      </c>
      <c r="Q1986" s="15" t="s">
        <v>101</v>
      </c>
      <c r="R1986" s="18" t="s">
        <v>103</v>
      </c>
      <c r="S1986" s="22" t="s">
        <v>73</v>
      </c>
      <c r="T1986" s="18"/>
      <c r="U1986" s="18"/>
      <c r="V1986" s="15"/>
      <c r="W1986" s="18" t="s">
        <v>8636</v>
      </c>
      <c r="X1986" s="18"/>
      <c r="Y1986" s="15" t="s">
        <v>73</v>
      </c>
      <c r="Z1986" s="18"/>
      <c r="AA1986" s="18"/>
      <c r="AB1986" s="18"/>
      <c r="AC1986" s="67" t="e">
        <f>+VLOOKUP("*"&amp;L1986&amp;"*",'[2]REGISTROS SANITARIOS'!$D$2978:$E$2978,2,FALSE)</f>
        <v>#N/A</v>
      </c>
      <c r="AD1986" s="22" t="s">
        <v>44</v>
      </c>
      <c r="AE1986" s="16"/>
      <c r="AF1986" s="34" t="s">
        <v>3840</v>
      </c>
      <c r="AG1986" s="24"/>
      <c r="AH1986" s="18"/>
      <c r="AI1986" s="18"/>
      <c r="AJ1986" s="17">
        <v>5.5</v>
      </c>
      <c r="AK1986" s="25">
        <v>6</v>
      </c>
      <c r="AL1986" s="25">
        <v>10600</v>
      </c>
      <c r="AM1986" s="35">
        <v>0.19</v>
      </c>
      <c r="AN1986" s="19">
        <v>75684</v>
      </c>
      <c r="AO1986" s="18"/>
      <c r="AP1986" s="15"/>
      <c r="AQ1986" s="43" t="str">
        <f t="shared" si="302"/>
        <v>MAYOR</v>
      </c>
      <c r="AR1986" s="44">
        <f t="shared" si="303"/>
        <v>69377</v>
      </c>
      <c r="AS1986" s="44">
        <f t="shared" si="304"/>
        <v>58300</v>
      </c>
      <c r="AT1986" s="44">
        <f t="shared" si="305"/>
        <v>63600</v>
      </c>
      <c r="AU1986" s="44">
        <f t="shared" si="306"/>
        <v>75684</v>
      </c>
      <c r="AV1986" s="45" t="b">
        <f t="shared" si="307"/>
        <v>1</v>
      </c>
      <c r="AW1986" s="45" t="b">
        <f t="shared" si="308"/>
        <v>0</v>
      </c>
      <c r="AX1986" s="45"/>
    </row>
    <row r="1987" spans="1:50" s="36" customFormat="1" ht="27.75" customHeight="1" x14ac:dyDescent="0.15">
      <c r="A1987" s="36" t="str">
        <f t="shared" si="301"/>
        <v>LABORATORIOS OSSALUD SAS201160350</v>
      </c>
      <c r="B1987" s="36" t="b">
        <f>+A1987='[1]Anexo 9'!A1987</f>
        <v>1</v>
      </c>
      <c r="C1987" s="18">
        <v>811045767</v>
      </c>
      <c r="D1987" s="18" t="s">
        <v>8315</v>
      </c>
      <c r="E1987" s="15" t="s">
        <v>98</v>
      </c>
      <c r="F1987" s="15" t="s">
        <v>62</v>
      </c>
      <c r="G1987" s="15" t="s">
        <v>3155</v>
      </c>
      <c r="H1987" s="15" t="s">
        <v>3155</v>
      </c>
      <c r="I1987" s="15" t="s">
        <v>3155</v>
      </c>
      <c r="J1987" s="15">
        <v>2</v>
      </c>
      <c r="K1987" s="15" t="s">
        <v>3155</v>
      </c>
      <c r="L1987" s="15">
        <v>201160350</v>
      </c>
      <c r="M1987" s="15" t="s">
        <v>971</v>
      </c>
      <c r="N1987" s="15" t="s">
        <v>101</v>
      </c>
      <c r="O1987" s="18" t="s">
        <v>971</v>
      </c>
      <c r="P1987" s="22" t="s">
        <v>73</v>
      </c>
      <c r="Q1987" s="15" t="s">
        <v>101</v>
      </c>
      <c r="R1987" s="18" t="s">
        <v>103</v>
      </c>
      <c r="S1987" s="22" t="s">
        <v>73</v>
      </c>
      <c r="T1987" s="18"/>
      <c r="U1987" s="18"/>
      <c r="V1987" s="15" t="s">
        <v>8618</v>
      </c>
      <c r="W1987" s="18" t="s">
        <v>8636</v>
      </c>
      <c r="X1987" s="18"/>
      <c r="Y1987" s="15" t="s">
        <v>8789</v>
      </c>
      <c r="Z1987" s="18"/>
      <c r="AA1987" s="18"/>
      <c r="AB1987" s="18"/>
      <c r="AC1987" s="67" t="e">
        <f>+VLOOKUP("*"&amp;L1987&amp;"*",'[2]REGISTROS SANITARIOS'!$D$2978:$E$2978,2,FALSE)</f>
        <v>#N/A</v>
      </c>
      <c r="AD1987" s="22" t="s">
        <v>44</v>
      </c>
      <c r="AE1987" s="16"/>
      <c r="AF1987" s="34" t="s">
        <v>3840</v>
      </c>
      <c r="AG1987" s="24"/>
      <c r="AH1987" s="18"/>
      <c r="AI1987" s="18"/>
      <c r="AJ1987" s="17">
        <v>16.5</v>
      </c>
      <c r="AK1987" s="25">
        <v>17</v>
      </c>
      <c r="AL1987" s="25">
        <v>3600</v>
      </c>
      <c r="AM1987" s="35">
        <v>0.19</v>
      </c>
      <c r="AN1987" s="19">
        <v>72828</v>
      </c>
      <c r="AO1987" s="18"/>
      <c r="AP1987" s="15"/>
      <c r="AQ1987" s="43" t="str">
        <f t="shared" si="302"/>
        <v>MAYOR</v>
      </c>
      <c r="AR1987" s="44">
        <f t="shared" si="303"/>
        <v>70686</v>
      </c>
      <c r="AS1987" s="44">
        <f t="shared" si="304"/>
        <v>59400</v>
      </c>
      <c r="AT1987" s="44">
        <f t="shared" si="305"/>
        <v>61200</v>
      </c>
      <c r="AU1987" s="44">
        <f t="shared" si="306"/>
        <v>72828</v>
      </c>
      <c r="AV1987" s="45" t="b">
        <f t="shared" si="307"/>
        <v>1</v>
      </c>
      <c r="AW1987" s="45" t="b">
        <f t="shared" si="308"/>
        <v>0</v>
      </c>
      <c r="AX1987" s="45"/>
    </row>
    <row r="1988" spans="1:50" s="36" customFormat="1" ht="27.75" customHeight="1" x14ac:dyDescent="0.15">
      <c r="A1988" s="36" t="str">
        <f t="shared" ref="A1988:A2051" si="310">+D1988&amp;L1988</f>
        <v>LABORATORIOS OSSALUD SAS201160351</v>
      </c>
      <c r="B1988" s="36" t="b">
        <f>+A1988='[1]Anexo 9'!A1988</f>
        <v>1</v>
      </c>
      <c r="C1988" s="18">
        <v>811045767</v>
      </c>
      <c r="D1988" s="18" t="s">
        <v>8315</v>
      </c>
      <c r="E1988" s="15" t="s">
        <v>98</v>
      </c>
      <c r="F1988" s="15" t="s">
        <v>62</v>
      </c>
      <c r="G1988" s="15" t="s">
        <v>3155</v>
      </c>
      <c r="H1988" s="15" t="s">
        <v>3155</v>
      </c>
      <c r="I1988" s="15" t="s">
        <v>3155</v>
      </c>
      <c r="J1988" s="15">
        <v>2</v>
      </c>
      <c r="K1988" s="15" t="s">
        <v>3155</v>
      </c>
      <c r="L1988" s="15">
        <v>201160351</v>
      </c>
      <c r="M1988" s="15" t="s">
        <v>8345</v>
      </c>
      <c r="N1988" s="15" t="s">
        <v>101</v>
      </c>
      <c r="O1988" s="18" t="s">
        <v>8345</v>
      </c>
      <c r="P1988" s="22" t="s">
        <v>73</v>
      </c>
      <c r="Q1988" s="15" t="s">
        <v>101</v>
      </c>
      <c r="R1988" s="18" t="s">
        <v>103</v>
      </c>
      <c r="S1988" s="22" t="s">
        <v>73</v>
      </c>
      <c r="T1988" s="18"/>
      <c r="U1988" s="18"/>
      <c r="V1988" s="15" t="s">
        <v>8618</v>
      </c>
      <c r="W1988" s="18" t="s">
        <v>8636</v>
      </c>
      <c r="X1988" s="18"/>
      <c r="Y1988" s="15" t="s">
        <v>8789</v>
      </c>
      <c r="Z1988" s="18"/>
      <c r="AA1988" s="18"/>
      <c r="AB1988" s="18"/>
      <c r="AC1988" s="67" t="e">
        <f>+VLOOKUP("*"&amp;L1988&amp;"*",'[2]REGISTROS SANITARIOS'!$D$2978:$E$2978,2,FALSE)</f>
        <v>#N/A</v>
      </c>
      <c r="AD1988" s="22" t="s">
        <v>44</v>
      </c>
      <c r="AE1988" s="16"/>
      <c r="AF1988" s="34" t="s">
        <v>3840</v>
      </c>
      <c r="AG1988" s="24"/>
      <c r="AH1988" s="18"/>
      <c r="AI1988" s="18"/>
      <c r="AJ1988" s="17">
        <v>16.5</v>
      </c>
      <c r="AK1988" s="25">
        <v>17</v>
      </c>
      <c r="AL1988" s="25">
        <v>3300</v>
      </c>
      <c r="AM1988" s="35">
        <v>0.19</v>
      </c>
      <c r="AN1988" s="19">
        <v>66759</v>
      </c>
      <c r="AO1988" s="18"/>
      <c r="AP1988" s="15"/>
      <c r="AQ1988" s="43" t="str">
        <f t="shared" ref="AQ1988:AQ2051" si="311">+IF(AK1988="","NO INDICA",IF(AJ1988=AK1988,"SI",IF(AK1988&gt;AJ1988,"MAYOR",IF(AK1988&lt;AJ1988,"MENOR"))))</f>
        <v>MAYOR</v>
      </c>
      <c r="AR1988" s="44">
        <f t="shared" ref="AR1988:AR2051" si="312">+AJ1988*(AL1988*(1+AM1988))</f>
        <v>64795.5</v>
      </c>
      <c r="AS1988" s="44">
        <f t="shared" ref="AS1988:AS2051" si="313">+AJ1988*AL1988</f>
        <v>54450</v>
      </c>
      <c r="AT1988" s="44">
        <f t="shared" ref="AT1988:AT2051" si="314">+AL1988*AK1988</f>
        <v>56100</v>
      </c>
      <c r="AU1988" s="44">
        <f t="shared" ref="AU1988:AU2051" si="315">+AK1988*(AL1988*(1+AM1988))</f>
        <v>66759</v>
      </c>
      <c r="AV1988" s="45" t="b">
        <f t="shared" ref="AV1988:AV2051" si="316">+IFERROR(AU1988=AN1988,"FALSO")</f>
        <v>1</v>
      </c>
      <c r="AW1988" s="45" t="b">
        <f t="shared" ref="AW1988:AW2051" si="317">+AS1988=AN1988</f>
        <v>0</v>
      </c>
      <c r="AX1988" s="45"/>
    </row>
    <row r="1989" spans="1:50" s="36" customFormat="1" ht="27.75" customHeight="1" x14ac:dyDescent="0.15">
      <c r="A1989" s="36" t="str">
        <f t="shared" si="310"/>
        <v>LABORATORIOS OSSALUD SAS201160352</v>
      </c>
      <c r="B1989" s="36" t="b">
        <f>+A1989='[1]Anexo 9'!A1989</f>
        <v>1</v>
      </c>
      <c r="C1989" s="18">
        <v>811045767</v>
      </c>
      <c r="D1989" s="18" t="s">
        <v>8315</v>
      </c>
      <c r="E1989" s="15" t="s">
        <v>98</v>
      </c>
      <c r="F1989" s="15" t="s">
        <v>62</v>
      </c>
      <c r="G1989" s="15" t="s">
        <v>3155</v>
      </c>
      <c r="H1989" s="15" t="s">
        <v>3155</v>
      </c>
      <c r="I1989" s="15" t="s">
        <v>3155</v>
      </c>
      <c r="J1989" s="15">
        <v>2</v>
      </c>
      <c r="K1989" s="15" t="s">
        <v>3155</v>
      </c>
      <c r="L1989" s="15">
        <v>201160352</v>
      </c>
      <c r="M1989" s="15" t="s">
        <v>8347</v>
      </c>
      <c r="N1989" s="15" t="s">
        <v>452</v>
      </c>
      <c r="O1989" s="18" t="s">
        <v>8347</v>
      </c>
      <c r="P1989" s="22" t="s">
        <v>73</v>
      </c>
      <c r="Q1989" s="15" t="s">
        <v>101</v>
      </c>
      <c r="R1989" s="18" t="s">
        <v>103</v>
      </c>
      <c r="S1989" s="22" t="s">
        <v>73</v>
      </c>
      <c r="T1989" s="18"/>
      <c r="U1989" s="18"/>
      <c r="V1989" s="15"/>
      <c r="W1989" s="18" t="s">
        <v>8636</v>
      </c>
      <c r="X1989" s="18"/>
      <c r="Y1989" s="15" t="s">
        <v>73</v>
      </c>
      <c r="Z1989" s="18"/>
      <c r="AA1989" s="18"/>
      <c r="AB1989" s="18"/>
      <c r="AC1989" s="67" t="e">
        <f>+VLOOKUP("*"&amp;L1989&amp;"*",'[2]REGISTROS SANITARIOS'!$D$2978:$E$2978,2,FALSE)</f>
        <v>#N/A</v>
      </c>
      <c r="AD1989" s="22" t="s">
        <v>44</v>
      </c>
      <c r="AE1989" s="16"/>
      <c r="AF1989" s="34" t="s">
        <v>3840</v>
      </c>
      <c r="AG1989" s="24"/>
      <c r="AH1989" s="18"/>
      <c r="AI1989" s="18"/>
      <c r="AJ1989" s="17">
        <v>5.5</v>
      </c>
      <c r="AK1989" s="25">
        <v>6</v>
      </c>
      <c r="AL1989" s="25">
        <v>3600</v>
      </c>
      <c r="AM1989" s="35">
        <v>0.19</v>
      </c>
      <c r="AN1989" s="19">
        <v>25704</v>
      </c>
      <c r="AO1989" s="18"/>
      <c r="AP1989" s="15"/>
      <c r="AQ1989" s="43" t="str">
        <f t="shared" si="311"/>
        <v>MAYOR</v>
      </c>
      <c r="AR1989" s="44">
        <f t="shared" si="312"/>
        <v>23562</v>
      </c>
      <c r="AS1989" s="44">
        <f t="shared" si="313"/>
        <v>19800</v>
      </c>
      <c r="AT1989" s="44">
        <f t="shared" si="314"/>
        <v>21600</v>
      </c>
      <c r="AU1989" s="44">
        <f t="shared" si="315"/>
        <v>25704</v>
      </c>
      <c r="AV1989" s="45" t="b">
        <f t="shared" si="316"/>
        <v>1</v>
      </c>
      <c r="AW1989" s="45" t="b">
        <f t="shared" si="317"/>
        <v>0</v>
      </c>
      <c r="AX1989" s="45"/>
    </row>
    <row r="1990" spans="1:50" s="36" customFormat="1" ht="27.75" customHeight="1" x14ac:dyDescent="0.15">
      <c r="A1990" s="36" t="str">
        <f t="shared" si="310"/>
        <v>LABORATORIOS OSSALUD SAS201160429</v>
      </c>
      <c r="B1990" s="36" t="b">
        <f>+A1990='[1]Anexo 9'!A1990</f>
        <v>1</v>
      </c>
      <c r="C1990" s="18">
        <v>811045767</v>
      </c>
      <c r="D1990" s="18" t="s">
        <v>8315</v>
      </c>
      <c r="E1990" s="15" t="s">
        <v>98</v>
      </c>
      <c r="F1990" s="15" t="s">
        <v>62</v>
      </c>
      <c r="G1990" s="15" t="s">
        <v>3155</v>
      </c>
      <c r="H1990" s="15" t="s">
        <v>3155</v>
      </c>
      <c r="I1990" s="15" t="s">
        <v>3155</v>
      </c>
      <c r="J1990" s="15">
        <v>3</v>
      </c>
      <c r="K1990" s="15" t="s">
        <v>3155</v>
      </c>
      <c r="L1990" s="15">
        <v>201160429</v>
      </c>
      <c r="M1990" s="15" t="s">
        <v>972</v>
      </c>
      <c r="N1990" s="15" t="s">
        <v>452</v>
      </c>
      <c r="O1990" s="18" t="s">
        <v>972</v>
      </c>
      <c r="P1990" s="22" t="s">
        <v>73</v>
      </c>
      <c r="Q1990" s="15" t="s">
        <v>101</v>
      </c>
      <c r="R1990" s="18" t="s">
        <v>103</v>
      </c>
      <c r="S1990" s="22" t="s">
        <v>73</v>
      </c>
      <c r="T1990" s="18"/>
      <c r="U1990" s="18"/>
      <c r="V1990" s="15"/>
      <c r="W1990" s="18" t="s">
        <v>8636</v>
      </c>
      <c r="X1990" s="18"/>
      <c r="Y1990" s="15" t="s">
        <v>73</v>
      </c>
      <c r="Z1990" s="18"/>
      <c r="AA1990" s="18"/>
      <c r="AB1990" s="18"/>
      <c r="AC1990" s="67" t="e">
        <f>+VLOOKUP("*"&amp;L1990&amp;"*",'[2]REGISTROS SANITARIOS'!$D$2978:$E$2978,2,FALSE)</f>
        <v>#N/A</v>
      </c>
      <c r="AD1990" s="22" t="s">
        <v>44</v>
      </c>
      <c r="AE1990" s="16"/>
      <c r="AF1990" s="34" t="s">
        <v>3840</v>
      </c>
      <c r="AG1990" s="24"/>
      <c r="AH1990" s="18"/>
      <c r="AI1990" s="18"/>
      <c r="AJ1990" s="17">
        <v>5.5</v>
      </c>
      <c r="AK1990" s="25">
        <v>6</v>
      </c>
      <c r="AL1990" s="25">
        <v>5900</v>
      </c>
      <c r="AM1990" s="35">
        <v>0.19</v>
      </c>
      <c r="AN1990" s="19">
        <v>42126</v>
      </c>
      <c r="AO1990" s="18"/>
      <c r="AP1990" s="15"/>
      <c r="AQ1990" s="43" t="str">
        <f t="shared" si="311"/>
        <v>MAYOR</v>
      </c>
      <c r="AR1990" s="44">
        <f t="shared" si="312"/>
        <v>38615.5</v>
      </c>
      <c r="AS1990" s="44">
        <f t="shared" si="313"/>
        <v>32450</v>
      </c>
      <c r="AT1990" s="44">
        <f t="shared" si="314"/>
        <v>35400</v>
      </c>
      <c r="AU1990" s="44">
        <f t="shared" si="315"/>
        <v>42126</v>
      </c>
      <c r="AV1990" s="45" t="b">
        <f t="shared" si="316"/>
        <v>1</v>
      </c>
      <c r="AW1990" s="45" t="b">
        <f t="shared" si="317"/>
        <v>0</v>
      </c>
      <c r="AX1990" s="45"/>
    </row>
    <row r="1991" spans="1:50" s="36" customFormat="1" ht="27.75" customHeight="1" x14ac:dyDescent="0.15">
      <c r="A1991" s="36" t="str">
        <f t="shared" si="310"/>
        <v>LABORATORIOS OSSALUD SAS201161510</v>
      </c>
      <c r="B1991" s="36" t="b">
        <f>+A1991='[1]Anexo 9'!A1991</f>
        <v>1</v>
      </c>
      <c r="C1991" s="18">
        <v>811045767</v>
      </c>
      <c r="D1991" s="18" t="s">
        <v>8315</v>
      </c>
      <c r="E1991" s="15" t="s">
        <v>98</v>
      </c>
      <c r="F1991" s="15" t="s">
        <v>62</v>
      </c>
      <c r="G1991" s="15" t="s">
        <v>3155</v>
      </c>
      <c r="H1991" s="15" t="s">
        <v>3155</v>
      </c>
      <c r="I1991" s="15" t="s">
        <v>3155</v>
      </c>
      <c r="J1991" s="15">
        <v>4</v>
      </c>
      <c r="K1991" s="15" t="s">
        <v>3155</v>
      </c>
      <c r="L1991" s="15">
        <v>201161510</v>
      </c>
      <c r="M1991" s="15" t="s">
        <v>3929</v>
      </c>
      <c r="N1991" s="15" t="s">
        <v>101</v>
      </c>
      <c r="O1991" s="18" t="s">
        <v>3929</v>
      </c>
      <c r="P1991" s="22" t="s">
        <v>73</v>
      </c>
      <c r="Q1991" s="15" t="s">
        <v>101</v>
      </c>
      <c r="R1991" s="18" t="s">
        <v>103</v>
      </c>
      <c r="S1991" s="22" t="s">
        <v>73</v>
      </c>
      <c r="T1991" s="18"/>
      <c r="U1991" s="18"/>
      <c r="V1991" s="15"/>
      <c r="W1991" s="18" t="s">
        <v>8636</v>
      </c>
      <c r="X1991" s="18"/>
      <c r="Y1991" s="15" t="s">
        <v>73</v>
      </c>
      <c r="Z1991" s="18"/>
      <c r="AA1991" s="18"/>
      <c r="AB1991" s="18"/>
      <c r="AC1991" s="67" t="e">
        <f>+VLOOKUP("*"&amp;L1991&amp;"*",'[2]REGISTROS SANITARIOS'!$D$2978:$E$2978,2,FALSE)</f>
        <v>#N/A</v>
      </c>
      <c r="AD1991" s="22" t="s">
        <v>44</v>
      </c>
      <c r="AE1991" s="16"/>
      <c r="AF1991" s="34" t="s">
        <v>3840</v>
      </c>
      <c r="AG1991" s="24"/>
      <c r="AH1991" s="18"/>
      <c r="AI1991" s="18"/>
      <c r="AJ1991" s="17">
        <v>220</v>
      </c>
      <c r="AK1991" s="25">
        <v>220</v>
      </c>
      <c r="AL1991" s="25">
        <v>8600</v>
      </c>
      <c r="AM1991" s="35">
        <v>0.19</v>
      </c>
      <c r="AN1991" s="19">
        <v>2251480</v>
      </c>
      <c r="AO1991" s="18"/>
      <c r="AP1991" s="15"/>
      <c r="AQ1991" s="43" t="str">
        <f t="shared" si="311"/>
        <v>SI</v>
      </c>
      <c r="AR1991" s="44">
        <f t="shared" si="312"/>
        <v>2251480</v>
      </c>
      <c r="AS1991" s="44">
        <f t="shared" si="313"/>
        <v>1892000</v>
      </c>
      <c r="AT1991" s="44">
        <f t="shared" si="314"/>
        <v>1892000</v>
      </c>
      <c r="AU1991" s="44">
        <f t="shared" si="315"/>
        <v>2251480</v>
      </c>
      <c r="AV1991" s="45" t="b">
        <f t="shared" si="316"/>
        <v>1</v>
      </c>
      <c r="AW1991" s="45" t="b">
        <f t="shared" si="317"/>
        <v>0</v>
      </c>
      <c r="AX1991" s="45"/>
    </row>
    <row r="1992" spans="1:50" s="36" customFormat="1" ht="27.75" customHeight="1" x14ac:dyDescent="0.15">
      <c r="A1992" s="36" t="str">
        <f t="shared" si="310"/>
        <v>LABORATORIOS OSSALUD SAS201161511</v>
      </c>
      <c r="B1992" s="36" t="b">
        <f>+A1992='[1]Anexo 9'!A1992</f>
        <v>1</v>
      </c>
      <c r="C1992" s="18">
        <v>811045767</v>
      </c>
      <c r="D1992" s="18" t="s">
        <v>8315</v>
      </c>
      <c r="E1992" s="15" t="s">
        <v>98</v>
      </c>
      <c r="F1992" s="15" t="s">
        <v>62</v>
      </c>
      <c r="G1992" s="15" t="s">
        <v>3155</v>
      </c>
      <c r="H1992" s="15" t="s">
        <v>3155</v>
      </c>
      <c r="I1992" s="15" t="s">
        <v>3155</v>
      </c>
      <c r="J1992" s="15">
        <v>2</v>
      </c>
      <c r="K1992" s="15" t="s">
        <v>3155</v>
      </c>
      <c r="L1992" s="15">
        <v>201161511</v>
      </c>
      <c r="M1992" s="15" t="s">
        <v>8351</v>
      </c>
      <c r="N1992" s="15" t="s">
        <v>101</v>
      </c>
      <c r="O1992" s="18" t="s">
        <v>8351</v>
      </c>
      <c r="P1992" s="22" t="s">
        <v>73</v>
      </c>
      <c r="Q1992" s="15" t="s">
        <v>101</v>
      </c>
      <c r="R1992" s="18" t="s">
        <v>103</v>
      </c>
      <c r="S1992" s="22" t="s">
        <v>73</v>
      </c>
      <c r="T1992" s="18"/>
      <c r="U1992" s="18"/>
      <c r="V1992" s="15"/>
      <c r="W1992" s="18" t="s">
        <v>8636</v>
      </c>
      <c r="X1992" s="18"/>
      <c r="Y1992" s="15" t="s">
        <v>73</v>
      </c>
      <c r="Z1992" s="18"/>
      <c r="AA1992" s="18"/>
      <c r="AB1992" s="18"/>
      <c r="AC1992" s="67" t="e">
        <f>+VLOOKUP("*"&amp;L1992&amp;"*",'[2]REGISTROS SANITARIOS'!$D$2978:$E$2978,2,FALSE)</f>
        <v>#N/A</v>
      </c>
      <c r="AD1992" s="22" t="s">
        <v>44</v>
      </c>
      <c r="AE1992" s="16"/>
      <c r="AF1992" s="34" t="s">
        <v>3840</v>
      </c>
      <c r="AG1992" s="24"/>
      <c r="AH1992" s="18"/>
      <c r="AI1992" s="18"/>
      <c r="AJ1992" s="17">
        <v>5.5</v>
      </c>
      <c r="AK1992" s="25">
        <v>6</v>
      </c>
      <c r="AL1992" s="25">
        <v>26000</v>
      </c>
      <c r="AM1992" s="35">
        <v>0.19</v>
      </c>
      <c r="AN1992" s="19">
        <v>185640</v>
      </c>
      <c r="AO1992" s="18"/>
      <c r="AP1992" s="15"/>
      <c r="AQ1992" s="43" t="str">
        <f t="shared" si="311"/>
        <v>MAYOR</v>
      </c>
      <c r="AR1992" s="44">
        <f t="shared" si="312"/>
        <v>170170</v>
      </c>
      <c r="AS1992" s="44">
        <f t="shared" si="313"/>
        <v>143000</v>
      </c>
      <c r="AT1992" s="44">
        <f t="shared" si="314"/>
        <v>156000</v>
      </c>
      <c r="AU1992" s="44">
        <f t="shared" si="315"/>
        <v>185640</v>
      </c>
      <c r="AV1992" s="45" t="b">
        <f t="shared" si="316"/>
        <v>1</v>
      </c>
      <c r="AW1992" s="45" t="b">
        <f t="shared" si="317"/>
        <v>0</v>
      </c>
      <c r="AX1992" s="45"/>
    </row>
    <row r="1993" spans="1:50" s="36" customFormat="1" ht="27.75" customHeight="1" x14ac:dyDescent="0.15">
      <c r="A1993" s="36" t="str">
        <f t="shared" si="310"/>
        <v>LABORATORIOS OSSALUD SAS201161809</v>
      </c>
      <c r="B1993" s="36" t="b">
        <f>+A1993='[1]Anexo 9'!A1993</f>
        <v>1</v>
      </c>
      <c r="C1993" s="18">
        <v>811045767</v>
      </c>
      <c r="D1993" s="18" t="s">
        <v>8315</v>
      </c>
      <c r="E1993" s="15" t="s">
        <v>98</v>
      </c>
      <c r="F1993" s="15" t="s">
        <v>62</v>
      </c>
      <c r="G1993" s="15" t="s">
        <v>3155</v>
      </c>
      <c r="H1993" s="15" t="s">
        <v>3155</v>
      </c>
      <c r="I1993" s="15" t="s">
        <v>3155</v>
      </c>
      <c r="J1993" s="15">
        <v>5</v>
      </c>
      <c r="K1993" s="15" t="s">
        <v>3155</v>
      </c>
      <c r="L1993" s="15">
        <v>201161809</v>
      </c>
      <c r="M1993" s="15" t="s">
        <v>592</v>
      </c>
      <c r="N1993" s="15" t="s">
        <v>101</v>
      </c>
      <c r="O1993" s="18" t="s">
        <v>592</v>
      </c>
      <c r="P1993" s="22" t="s">
        <v>73</v>
      </c>
      <c r="Q1993" s="15" t="s">
        <v>101</v>
      </c>
      <c r="R1993" s="18" t="s">
        <v>103</v>
      </c>
      <c r="S1993" s="22" t="s">
        <v>73</v>
      </c>
      <c r="T1993" s="18"/>
      <c r="U1993" s="18"/>
      <c r="V1993" s="15" t="s">
        <v>6100</v>
      </c>
      <c r="W1993" s="18" t="s">
        <v>8636</v>
      </c>
      <c r="X1993" s="18"/>
      <c r="Y1993" s="15" t="s">
        <v>68</v>
      </c>
      <c r="Z1993" s="18"/>
      <c r="AA1993" s="18"/>
      <c r="AB1993" s="18"/>
      <c r="AC1993" s="67" t="e">
        <f>+VLOOKUP("*"&amp;L1993&amp;"*",'[2]REGISTROS SANITARIOS'!$D$2978:$E$2978,2,FALSE)</f>
        <v>#N/A</v>
      </c>
      <c r="AD1993" s="22" t="s">
        <v>44</v>
      </c>
      <c r="AE1993" s="16"/>
      <c r="AF1993" s="34" t="s">
        <v>3840</v>
      </c>
      <c r="AG1993" s="24"/>
      <c r="AH1993" s="18"/>
      <c r="AI1993" s="18"/>
      <c r="AJ1993" s="17">
        <v>341</v>
      </c>
      <c r="AK1993" s="25">
        <v>341</v>
      </c>
      <c r="AL1993" s="25">
        <v>45000</v>
      </c>
      <c r="AM1993" s="35">
        <v>0.19</v>
      </c>
      <c r="AN1993" s="19">
        <v>18260550</v>
      </c>
      <c r="AO1993" s="18"/>
      <c r="AP1993" s="15"/>
      <c r="AQ1993" s="43" t="str">
        <f t="shared" si="311"/>
        <v>SI</v>
      </c>
      <c r="AR1993" s="44">
        <f t="shared" si="312"/>
        <v>18260550</v>
      </c>
      <c r="AS1993" s="44">
        <f t="shared" si="313"/>
        <v>15345000</v>
      </c>
      <c r="AT1993" s="44">
        <f t="shared" si="314"/>
        <v>15345000</v>
      </c>
      <c r="AU1993" s="44">
        <f t="shared" si="315"/>
        <v>18260550</v>
      </c>
      <c r="AV1993" s="45" t="b">
        <f t="shared" si="316"/>
        <v>1</v>
      </c>
      <c r="AW1993" s="45" t="b">
        <f t="shared" si="317"/>
        <v>0</v>
      </c>
      <c r="AX1993" s="45"/>
    </row>
    <row r="1994" spans="1:50" s="36" customFormat="1" ht="27.75" customHeight="1" x14ac:dyDescent="0.15">
      <c r="A1994" s="36" t="str">
        <f t="shared" si="310"/>
        <v>LABORATORIOS OSSALUD SAS206010810</v>
      </c>
      <c r="B1994" s="36" t="b">
        <f>+A1994='[1]Anexo 9'!A1994</f>
        <v>1</v>
      </c>
      <c r="C1994" s="18">
        <v>811045767</v>
      </c>
      <c r="D1994" s="18" t="s">
        <v>8315</v>
      </c>
      <c r="E1994" s="15" t="s">
        <v>98</v>
      </c>
      <c r="F1994" s="15" t="s">
        <v>292</v>
      </c>
      <c r="G1994" s="15">
        <f>+VLOOKUP(F1994,[3]Sheet1!$E$3:$G$74,3,FALSE)</f>
        <v>2</v>
      </c>
      <c r="H1994" s="15">
        <f>+VLOOKUP(D1994&amp;F1994,'TD para paquetes'!$E$3:$I$441,5,FALSE)</f>
        <v>2</v>
      </c>
      <c r="I1994" s="15" t="s">
        <v>1025</v>
      </c>
      <c r="J1994" s="15">
        <v>5</v>
      </c>
      <c r="K1994" s="15">
        <v>5</v>
      </c>
      <c r="L1994" s="15">
        <v>206010810</v>
      </c>
      <c r="M1994" s="15" t="s">
        <v>293</v>
      </c>
      <c r="N1994" s="15" t="s">
        <v>101</v>
      </c>
      <c r="O1994" s="18" t="s">
        <v>293</v>
      </c>
      <c r="P1994" s="22" t="s">
        <v>73</v>
      </c>
      <c r="Q1994" s="15" t="s">
        <v>101</v>
      </c>
      <c r="R1994" s="18" t="s">
        <v>103</v>
      </c>
      <c r="S1994" s="22" t="s">
        <v>73</v>
      </c>
      <c r="T1994" s="18"/>
      <c r="U1994" s="18"/>
      <c r="V1994" s="15" t="s">
        <v>295</v>
      </c>
      <c r="W1994" s="18" t="s">
        <v>2688</v>
      </c>
      <c r="X1994" s="18"/>
      <c r="Y1994" s="15" t="s">
        <v>73</v>
      </c>
      <c r="Z1994" s="18"/>
      <c r="AA1994" s="18"/>
      <c r="AB1994" s="18"/>
      <c r="AC1994" s="67" t="e">
        <f>+VLOOKUP("*"&amp;L1994&amp;"*",'[2]REGISTROS SANITARIOS'!$D$2978:$E$2978,2,FALSE)</f>
        <v>#N/A</v>
      </c>
      <c r="AD1994" s="22" t="s">
        <v>44</v>
      </c>
      <c r="AE1994" s="16"/>
      <c r="AF1994" s="34" t="s">
        <v>3840</v>
      </c>
      <c r="AG1994" s="24"/>
      <c r="AH1994" s="18"/>
      <c r="AI1994" s="18"/>
      <c r="AJ1994" s="17">
        <v>22</v>
      </c>
      <c r="AK1994" s="25">
        <v>22</v>
      </c>
      <c r="AL1994" s="25">
        <v>6200</v>
      </c>
      <c r="AM1994" s="35">
        <v>0.19</v>
      </c>
      <c r="AN1994" s="19">
        <v>162316</v>
      </c>
      <c r="AO1994" s="18"/>
      <c r="AP1994" s="15"/>
      <c r="AQ1994" s="43" t="str">
        <f t="shared" si="311"/>
        <v>SI</v>
      </c>
      <c r="AR1994" s="44">
        <f t="shared" si="312"/>
        <v>162316</v>
      </c>
      <c r="AS1994" s="44">
        <f t="shared" si="313"/>
        <v>136400</v>
      </c>
      <c r="AT1994" s="44">
        <f t="shared" si="314"/>
        <v>136400</v>
      </c>
      <c r="AU1994" s="44">
        <f t="shared" si="315"/>
        <v>162316</v>
      </c>
      <c r="AV1994" s="45" t="b">
        <f t="shared" si="316"/>
        <v>1</v>
      </c>
      <c r="AW1994" s="45" t="b">
        <f t="shared" si="317"/>
        <v>0</v>
      </c>
      <c r="AX1994" s="45"/>
    </row>
    <row r="1995" spans="1:50" s="36" customFormat="1" ht="27.75" customHeight="1" x14ac:dyDescent="0.15">
      <c r="A1995" s="36" t="str">
        <f t="shared" si="310"/>
        <v>LABORATORIOS OSSALUD SAS206010910</v>
      </c>
      <c r="B1995" s="36" t="b">
        <f>+A1995='[1]Anexo 9'!A1995</f>
        <v>1</v>
      </c>
      <c r="C1995" s="18">
        <v>811045767</v>
      </c>
      <c r="D1995" s="18" t="s">
        <v>8315</v>
      </c>
      <c r="E1995" s="15" t="s">
        <v>98</v>
      </c>
      <c r="F1995" s="15" t="s">
        <v>292</v>
      </c>
      <c r="G1995" s="15">
        <f>+VLOOKUP(F1995,[3]Sheet1!$E$3:$G$74,3,FALSE)</f>
        <v>2</v>
      </c>
      <c r="H1995" s="15">
        <f>+VLOOKUP(D1995&amp;F1995,'TD para paquetes'!$E$3:$I$441,5,FALSE)</f>
        <v>2</v>
      </c>
      <c r="I1995" s="15" t="s">
        <v>1025</v>
      </c>
      <c r="J1995" s="15">
        <v>6</v>
      </c>
      <c r="K1995" s="15">
        <v>5</v>
      </c>
      <c r="L1995" s="15">
        <v>206010910</v>
      </c>
      <c r="M1995" s="15" t="s">
        <v>300</v>
      </c>
      <c r="N1995" s="15" t="s">
        <v>101</v>
      </c>
      <c r="O1995" s="18" t="s">
        <v>300</v>
      </c>
      <c r="P1995" s="22" t="s">
        <v>73</v>
      </c>
      <c r="Q1995" s="15" t="s">
        <v>101</v>
      </c>
      <c r="R1995" s="18" t="s">
        <v>103</v>
      </c>
      <c r="S1995" s="22" t="s">
        <v>73</v>
      </c>
      <c r="T1995" s="18"/>
      <c r="U1995" s="18"/>
      <c r="V1995" s="15" t="s">
        <v>295</v>
      </c>
      <c r="W1995" s="18" t="s">
        <v>2688</v>
      </c>
      <c r="X1995" s="18"/>
      <c r="Y1995" s="15" t="s">
        <v>73</v>
      </c>
      <c r="Z1995" s="18"/>
      <c r="AA1995" s="18"/>
      <c r="AB1995" s="18"/>
      <c r="AC1995" s="67" t="e">
        <f>+VLOOKUP("*"&amp;L1995&amp;"*",'[2]REGISTROS SANITARIOS'!$D$2978:$E$2978,2,FALSE)</f>
        <v>#N/A</v>
      </c>
      <c r="AD1995" s="22" t="s">
        <v>44</v>
      </c>
      <c r="AE1995" s="16"/>
      <c r="AF1995" s="34" t="s">
        <v>3840</v>
      </c>
      <c r="AG1995" s="24"/>
      <c r="AH1995" s="18"/>
      <c r="AI1995" s="18"/>
      <c r="AJ1995" s="17">
        <v>121</v>
      </c>
      <c r="AK1995" s="25">
        <v>121</v>
      </c>
      <c r="AL1995" s="25">
        <v>6200</v>
      </c>
      <c r="AM1995" s="35">
        <v>0.19</v>
      </c>
      <c r="AN1995" s="19">
        <v>892737.99999999988</v>
      </c>
      <c r="AO1995" s="18"/>
      <c r="AP1995" s="15"/>
      <c r="AQ1995" s="43" t="str">
        <f t="shared" si="311"/>
        <v>SI</v>
      </c>
      <c r="AR1995" s="44">
        <f t="shared" si="312"/>
        <v>892738</v>
      </c>
      <c r="AS1995" s="44">
        <f t="shared" si="313"/>
        <v>750200</v>
      </c>
      <c r="AT1995" s="44">
        <f t="shared" si="314"/>
        <v>750200</v>
      </c>
      <c r="AU1995" s="44">
        <f t="shared" si="315"/>
        <v>892738</v>
      </c>
      <c r="AV1995" s="45" t="b">
        <f t="shared" si="316"/>
        <v>1</v>
      </c>
      <c r="AW1995" s="45" t="b">
        <f t="shared" si="317"/>
        <v>0</v>
      </c>
      <c r="AX1995" s="45"/>
    </row>
    <row r="1996" spans="1:50" s="36" customFormat="1" ht="27.75" customHeight="1" x14ac:dyDescent="0.15">
      <c r="A1996" s="36" t="str">
        <f t="shared" si="310"/>
        <v>LABORATORIOS OSSALUD SAS206060310</v>
      </c>
      <c r="B1996" s="36" t="b">
        <f>+A1996='[1]Anexo 9'!A1996</f>
        <v>1</v>
      </c>
      <c r="C1996" s="18">
        <v>811045767</v>
      </c>
      <c r="D1996" s="18" t="s">
        <v>8315</v>
      </c>
      <c r="E1996" s="15" t="s">
        <v>98</v>
      </c>
      <c r="F1996" s="15" t="s">
        <v>62</v>
      </c>
      <c r="G1996" s="15" t="s">
        <v>3155</v>
      </c>
      <c r="H1996" s="15" t="s">
        <v>3155</v>
      </c>
      <c r="I1996" s="15" t="s">
        <v>3155</v>
      </c>
      <c r="J1996" s="15">
        <v>8</v>
      </c>
      <c r="K1996" s="15" t="s">
        <v>3155</v>
      </c>
      <c r="L1996" s="15">
        <v>206060310</v>
      </c>
      <c r="M1996" s="15" t="s">
        <v>622</v>
      </c>
      <c r="N1996" s="15" t="s">
        <v>101</v>
      </c>
      <c r="O1996" s="18" t="s">
        <v>622</v>
      </c>
      <c r="P1996" s="22" t="s">
        <v>73</v>
      </c>
      <c r="Q1996" s="15" t="s">
        <v>101</v>
      </c>
      <c r="R1996" s="18" t="s">
        <v>103</v>
      </c>
      <c r="S1996" s="22" t="s">
        <v>73</v>
      </c>
      <c r="T1996" s="18"/>
      <c r="U1996" s="18"/>
      <c r="V1996" s="15"/>
      <c r="W1996" s="18" t="s">
        <v>587</v>
      </c>
      <c r="X1996" s="18"/>
      <c r="Y1996" s="15" t="s">
        <v>73</v>
      </c>
      <c r="Z1996" s="18"/>
      <c r="AA1996" s="18"/>
      <c r="AB1996" s="18"/>
      <c r="AC1996" s="67" t="e">
        <f>+VLOOKUP("*"&amp;L1996&amp;"*",'[2]REGISTROS SANITARIOS'!$D$2978:$E$2978,2,FALSE)</f>
        <v>#N/A</v>
      </c>
      <c r="AD1996" s="22" t="s">
        <v>44</v>
      </c>
      <c r="AE1996" s="16"/>
      <c r="AF1996" s="34" t="s">
        <v>3840</v>
      </c>
      <c r="AG1996" s="24"/>
      <c r="AH1996" s="18"/>
      <c r="AI1996" s="18"/>
      <c r="AJ1996" s="17">
        <v>165</v>
      </c>
      <c r="AK1996" s="25">
        <v>165</v>
      </c>
      <c r="AL1996" s="25">
        <v>1320</v>
      </c>
      <c r="AM1996" s="35">
        <v>0.19</v>
      </c>
      <c r="AN1996" s="19">
        <v>259182</v>
      </c>
      <c r="AO1996" s="18"/>
      <c r="AP1996" s="15"/>
      <c r="AQ1996" s="43" t="str">
        <f t="shared" si="311"/>
        <v>SI</v>
      </c>
      <c r="AR1996" s="44">
        <f t="shared" si="312"/>
        <v>259182</v>
      </c>
      <c r="AS1996" s="44">
        <f t="shared" si="313"/>
        <v>217800</v>
      </c>
      <c r="AT1996" s="44">
        <f t="shared" si="314"/>
        <v>217800</v>
      </c>
      <c r="AU1996" s="44">
        <f t="shared" si="315"/>
        <v>259182</v>
      </c>
      <c r="AV1996" s="45" t="b">
        <f t="shared" si="316"/>
        <v>1</v>
      </c>
      <c r="AW1996" s="45" t="b">
        <f t="shared" si="317"/>
        <v>0</v>
      </c>
      <c r="AX1996" s="45"/>
    </row>
    <row r="1997" spans="1:50" s="36" customFormat="1" ht="27.75" customHeight="1" x14ac:dyDescent="0.15">
      <c r="A1997" s="36" t="str">
        <f t="shared" si="310"/>
        <v>LABORATORIOS OSSALUD SAS408000116</v>
      </c>
      <c r="B1997" s="36" t="b">
        <f>+A1997='[1]Anexo 9'!A1997</f>
        <v>1</v>
      </c>
      <c r="C1997" s="18">
        <v>811045767</v>
      </c>
      <c r="D1997" s="18" t="s">
        <v>8315</v>
      </c>
      <c r="E1997" s="15" t="s">
        <v>810</v>
      </c>
      <c r="F1997" s="15" t="s">
        <v>811</v>
      </c>
      <c r="G1997" s="15">
        <f>+VLOOKUP(F1997,[3]Sheet1!$E$3:$G$74,3,FALSE)</f>
        <v>2</v>
      </c>
      <c r="H1997" s="15">
        <f>+VLOOKUP(D1997&amp;F1997,'TD para paquetes'!$E$3:$I$441,5,FALSE)</f>
        <v>2</v>
      </c>
      <c r="I1997" s="15" t="s">
        <v>1025</v>
      </c>
      <c r="J1997" s="15">
        <v>6</v>
      </c>
      <c r="K1997" s="15">
        <v>6</v>
      </c>
      <c r="L1997" s="15">
        <v>408000116</v>
      </c>
      <c r="M1997" s="15" t="s">
        <v>812</v>
      </c>
      <c r="N1997" s="15" t="s">
        <v>101</v>
      </c>
      <c r="O1997" s="18" t="s">
        <v>8511</v>
      </c>
      <c r="P1997" s="22" t="s">
        <v>73</v>
      </c>
      <c r="Q1997" s="15" t="s">
        <v>114</v>
      </c>
      <c r="R1997" s="18" t="s">
        <v>3158</v>
      </c>
      <c r="S1997" s="22" t="b">
        <f t="shared" ref="S1997:S2006" si="318">+R1997=Q1997</f>
        <v>0</v>
      </c>
      <c r="T1997" s="18"/>
      <c r="U1997" s="18"/>
      <c r="V1997" s="15"/>
      <c r="W1997" s="18" t="s">
        <v>3157</v>
      </c>
      <c r="X1997" s="18" t="s">
        <v>8779</v>
      </c>
      <c r="Y1997" s="15" t="s">
        <v>68</v>
      </c>
      <c r="Z1997" s="18"/>
      <c r="AA1997" s="18"/>
      <c r="AB1997" s="18"/>
      <c r="AC1997" s="67" t="e">
        <f>+VLOOKUP("*"&amp;L1997&amp;"*",'[2]REGISTROS SANITARIOS'!$D$2978:$E$2978,2,FALSE)</f>
        <v>#N/A</v>
      </c>
      <c r="AD1997" s="22" t="s">
        <v>44</v>
      </c>
      <c r="AE1997" s="16"/>
      <c r="AF1997" s="34" t="s">
        <v>3840</v>
      </c>
      <c r="AG1997" s="24"/>
      <c r="AH1997" s="18"/>
      <c r="AI1997" s="18"/>
      <c r="AJ1997" s="17">
        <v>170500</v>
      </c>
      <c r="AK1997" s="25">
        <v>170500</v>
      </c>
      <c r="AL1997" s="25">
        <v>320</v>
      </c>
      <c r="AM1997" s="35">
        <v>0.19</v>
      </c>
      <c r="AN1997" s="19">
        <v>64926400</v>
      </c>
      <c r="AO1997" s="18"/>
      <c r="AP1997" s="15"/>
      <c r="AQ1997" s="43" t="str">
        <f t="shared" si="311"/>
        <v>SI</v>
      </c>
      <c r="AR1997" s="44">
        <f t="shared" si="312"/>
        <v>64926399.999999993</v>
      </c>
      <c r="AS1997" s="44">
        <f t="shared" si="313"/>
        <v>54560000</v>
      </c>
      <c r="AT1997" s="44">
        <f t="shared" si="314"/>
        <v>54560000</v>
      </c>
      <c r="AU1997" s="44">
        <f t="shared" si="315"/>
        <v>64926399.999999993</v>
      </c>
      <c r="AV1997" s="45" t="b">
        <f t="shared" si="316"/>
        <v>1</v>
      </c>
      <c r="AW1997" s="45" t="b">
        <f t="shared" si="317"/>
        <v>0</v>
      </c>
      <c r="AX1997" s="45"/>
    </row>
    <row r="1998" spans="1:50" s="36" customFormat="1" ht="27.75" customHeight="1" x14ac:dyDescent="0.15">
      <c r="A1998" s="36" t="str">
        <f t="shared" si="310"/>
        <v>LABORATORIOS OSSALUD SAS408000216</v>
      </c>
      <c r="B1998" s="36" t="b">
        <f>+A1998='[1]Anexo 9'!A1998</f>
        <v>1</v>
      </c>
      <c r="C1998" s="18">
        <v>811045767</v>
      </c>
      <c r="D1998" s="18" t="s">
        <v>8315</v>
      </c>
      <c r="E1998" s="15" t="s">
        <v>810</v>
      </c>
      <c r="F1998" s="15" t="s">
        <v>811</v>
      </c>
      <c r="G1998" s="15">
        <f>+VLOOKUP(F1998,[3]Sheet1!$E$3:$G$74,3,FALSE)</f>
        <v>2</v>
      </c>
      <c r="H1998" s="15">
        <f>+VLOOKUP(D1998&amp;F1998,'TD para paquetes'!$E$3:$I$441,5,FALSE)</f>
        <v>2</v>
      </c>
      <c r="I1998" s="15" t="s">
        <v>1025</v>
      </c>
      <c r="J1998" s="15">
        <v>6</v>
      </c>
      <c r="K1998" s="15">
        <v>6</v>
      </c>
      <c r="L1998" s="15">
        <v>408000216</v>
      </c>
      <c r="M1998" s="15" t="s">
        <v>816</v>
      </c>
      <c r="N1998" s="15" t="s">
        <v>101</v>
      </c>
      <c r="O1998" s="18" t="s">
        <v>8512</v>
      </c>
      <c r="P1998" s="22" t="s">
        <v>73</v>
      </c>
      <c r="Q1998" s="15" t="s">
        <v>114</v>
      </c>
      <c r="R1998" s="18" t="s">
        <v>3158</v>
      </c>
      <c r="S1998" s="22" t="b">
        <f t="shared" si="318"/>
        <v>0</v>
      </c>
      <c r="T1998" s="18"/>
      <c r="U1998" s="18"/>
      <c r="V1998" s="15"/>
      <c r="W1998" s="18" t="s">
        <v>3157</v>
      </c>
      <c r="X1998" s="18" t="s">
        <v>8779</v>
      </c>
      <c r="Y1998" s="15" t="s">
        <v>68</v>
      </c>
      <c r="Z1998" s="18"/>
      <c r="AA1998" s="18"/>
      <c r="AB1998" s="18"/>
      <c r="AC1998" s="67" t="e">
        <f>+VLOOKUP("*"&amp;L1998&amp;"*",'[2]REGISTROS SANITARIOS'!$D$2978:$E$2978,2,FALSE)</f>
        <v>#N/A</v>
      </c>
      <c r="AD1998" s="22" t="s">
        <v>44</v>
      </c>
      <c r="AE1998" s="16"/>
      <c r="AF1998" s="34" t="s">
        <v>3840</v>
      </c>
      <c r="AG1998" s="24"/>
      <c r="AH1998" s="18"/>
      <c r="AI1998" s="18"/>
      <c r="AJ1998" s="17">
        <v>2200</v>
      </c>
      <c r="AK1998" s="25">
        <v>2200</v>
      </c>
      <c r="AL1998" s="25">
        <v>320</v>
      </c>
      <c r="AM1998" s="35">
        <v>0.19</v>
      </c>
      <c r="AN1998" s="19">
        <v>837760</v>
      </c>
      <c r="AO1998" s="18"/>
      <c r="AP1998" s="15"/>
      <c r="AQ1998" s="43" t="str">
        <f t="shared" si="311"/>
        <v>SI</v>
      </c>
      <c r="AR1998" s="44">
        <f t="shared" si="312"/>
        <v>837759.99999999988</v>
      </c>
      <c r="AS1998" s="44">
        <f t="shared" si="313"/>
        <v>704000</v>
      </c>
      <c r="AT1998" s="44">
        <f t="shared" si="314"/>
        <v>704000</v>
      </c>
      <c r="AU1998" s="44">
        <f t="shared" si="315"/>
        <v>837759.99999999988</v>
      </c>
      <c r="AV1998" s="45" t="b">
        <f t="shared" si="316"/>
        <v>1</v>
      </c>
      <c r="AW1998" s="45" t="b">
        <f t="shared" si="317"/>
        <v>0</v>
      </c>
      <c r="AX1998" s="45"/>
    </row>
    <row r="1999" spans="1:50" s="36" customFormat="1" ht="27.75" customHeight="1" x14ac:dyDescent="0.15">
      <c r="A1999" s="36" t="str">
        <f t="shared" si="310"/>
        <v>LABORATORIOS OSSALUD SAS408000612</v>
      </c>
      <c r="B1999" s="36" t="b">
        <f>+A1999='[1]Anexo 9'!A1999</f>
        <v>1</v>
      </c>
      <c r="C1999" s="18">
        <v>811045767</v>
      </c>
      <c r="D1999" s="18" t="s">
        <v>8315</v>
      </c>
      <c r="E1999" s="15" t="s">
        <v>810</v>
      </c>
      <c r="F1999" s="15" t="s">
        <v>951</v>
      </c>
      <c r="G1999" s="15">
        <f>+VLOOKUP(F1999,[3]Sheet1!$E$3:$G$74,3,FALSE)</f>
        <v>7</v>
      </c>
      <c r="H1999" s="15">
        <f>+VLOOKUP(D1999&amp;F1999,'TD para paquetes'!$E$3:$I$441,5,FALSE)</f>
        <v>6</v>
      </c>
      <c r="I1999" s="15" t="s">
        <v>44</v>
      </c>
      <c r="J1999" s="15">
        <v>6</v>
      </c>
      <c r="K1999" s="15">
        <v>4</v>
      </c>
      <c r="L1999" s="15">
        <v>408000612</v>
      </c>
      <c r="M1999" s="15" t="s">
        <v>952</v>
      </c>
      <c r="N1999" s="15" t="s">
        <v>101</v>
      </c>
      <c r="O1999" s="18" t="s">
        <v>8513</v>
      </c>
      <c r="P1999" s="22" t="s">
        <v>73</v>
      </c>
      <c r="Q1999" s="15" t="s">
        <v>954</v>
      </c>
      <c r="R1999" s="18" t="s">
        <v>3158</v>
      </c>
      <c r="S1999" s="22" t="b">
        <f t="shared" si="318"/>
        <v>0</v>
      </c>
      <c r="T1999" s="18"/>
      <c r="U1999" s="18"/>
      <c r="V1999" s="15"/>
      <c r="W1999" s="18" t="s">
        <v>8637</v>
      </c>
      <c r="X1999" s="18" t="s">
        <v>8779</v>
      </c>
      <c r="Y1999" s="15" t="s">
        <v>68</v>
      </c>
      <c r="Z1999" s="18"/>
      <c r="AA1999" s="18"/>
      <c r="AB1999" s="18"/>
      <c r="AC1999" s="67" t="e">
        <f>+VLOOKUP("*"&amp;L1999&amp;"*",'[2]REGISTROS SANITARIOS'!$D$2978:$E$2978,2,FALSE)</f>
        <v>#N/A</v>
      </c>
      <c r="AD1999" s="22" t="s">
        <v>44</v>
      </c>
      <c r="AE1999" s="16"/>
      <c r="AF1999" s="34" t="s">
        <v>3840</v>
      </c>
      <c r="AG1999" s="24"/>
      <c r="AH1999" s="18"/>
      <c r="AI1999" s="18"/>
      <c r="AJ1999" s="17">
        <v>1650</v>
      </c>
      <c r="AK1999" s="25">
        <v>1700</v>
      </c>
      <c r="AL1999" s="25">
        <v>650</v>
      </c>
      <c r="AM1999" s="35">
        <v>0.19</v>
      </c>
      <c r="AN1999" s="19">
        <v>1314950</v>
      </c>
      <c r="AO1999" s="18"/>
      <c r="AP1999" s="15"/>
      <c r="AQ1999" s="43" t="str">
        <f t="shared" si="311"/>
        <v>MAYOR</v>
      </c>
      <c r="AR1999" s="44">
        <f t="shared" si="312"/>
        <v>1276275</v>
      </c>
      <c r="AS1999" s="44">
        <f t="shared" si="313"/>
        <v>1072500</v>
      </c>
      <c r="AT1999" s="44">
        <f t="shared" si="314"/>
        <v>1105000</v>
      </c>
      <c r="AU1999" s="44">
        <f t="shared" si="315"/>
        <v>1314950</v>
      </c>
      <c r="AV1999" s="45" t="b">
        <f t="shared" si="316"/>
        <v>1</v>
      </c>
      <c r="AW1999" s="45" t="b">
        <f t="shared" si="317"/>
        <v>0</v>
      </c>
      <c r="AX1999" s="45"/>
    </row>
    <row r="2000" spans="1:50" s="36" customFormat="1" ht="27.75" customHeight="1" x14ac:dyDescent="0.15">
      <c r="A2000" s="36" t="str">
        <f t="shared" si="310"/>
        <v>LABORATORIOS OSSALUD SAS408000616</v>
      </c>
      <c r="B2000" s="36" t="b">
        <f>+A2000='[1]Anexo 9'!A2000</f>
        <v>1</v>
      </c>
      <c r="C2000" s="18">
        <v>811045767</v>
      </c>
      <c r="D2000" s="18" t="s">
        <v>8315</v>
      </c>
      <c r="E2000" s="15" t="s">
        <v>810</v>
      </c>
      <c r="F2000" s="15" t="s">
        <v>951</v>
      </c>
      <c r="G2000" s="15">
        <f>+VLOOKUP(F2000,[3]Sheet1!$E$3:$G$74,3,FALSE)</f>
        <v>7</v>
      </c>
      <c r="H2000" s="15">
        <f>+VLOOKUP(D2000&amp;F2000,'TD para paquetes'!$E$3:$I$441,5,FALSE)</f>
        <v>6</v>
      </c>
      <c r="I2000" s="15" t="s">
        <v>44</v>
      </c>
      <c r="J2000" s="15">
        <v>6</v>
      </c>
      <c r="K2000" s="15">
        <v>4</v>
      </c>
      <c r="L2000" s="15">
        <v>408000616</v>
      </c>
      <c r="M2000" s="15" t="s">
        <v>956</v>
      </c>
      <c r="N2000" s="15" t="s">
        <v>101</v>
      </c>
      <c r="O2000" s="18" t="s">
        <v>8514</v>
      </c>
      <c r="P2000" s="22" t="s">
        <v>73</v>
      </c>
      <c r="Q2000" s="15" t="s">
        <v>954</v>
      </c>
      <c r="R2000" s="18" t="s">
        <v>3158</v>
      </c>
      <c r="S2000" s="22" t="b">
        <f t="shared" si="318"/>
        <v>0</v>
      </c>
      <c r="T2000" s="18"/>
      <c r="U2000" s="18"/>
      <c r="V2000" s="15"/>
      <c r="W2000" s="18" t="s">
        <v>8637</v>
      </c>
      <c r="X2000" s="18" t="s">
        <v>8779</v>
      </c>
      <c r="Y2000" s="15" t="s">
        <v>68</v>
      </c>
      <c r="Z2000" s="18"/>
      <c r="AA2000" s="18"/>
      <c r="AB2000" s="18"/>
      <c r="AC2000" s="67" t="e">
        <f>+VLOOKUP("*"&amp;L2000&amp;"*",'[2]REGISTROS SANITARIOS'!$D$2978:$E$2978,2,FALSE)</f>
        <v>#N/A</v>
      </c>
      <c r="AD2000" s="22" t="s">
        <v>44</v>
      </c>
      <c r="AE2000" s="16"/>
      <c r="AF2000" s="34" t="s">
        <v>3840</v>
      </c>
      <c r="AG2000" s="24"/>
      <c r="AH2000" s="18"/>
      <c r="AI2000" s="18"/>
      <c r="AJ2000" s="17">
        <v>165000</v>
      </c>
      <c r="AK2000" s="25">
        <v>165000</v>
      </c>
      <c r="AL2000" s="25">
        <v>650</v>
      </c>
      <c r="AM2000" s="35">
        <v>0.19</v>
      </c>
      <c r="AN2000" s="19">
        <v>127627500</v>
      </c>
      <c r="AO2000" s="18"/>
      <c r="AP2000" s="15"/>
      <c r="AQ2000" s="43" t="str">
        <f t="shared" si="311"/>
        <v>SI</v>
      </c>
      <c r="AR2000" s="44">
        <f t="shared" si="312"/>
        <v>127627500</v>
      </c>
      <c r="AS2000" s="44">
        <f t="shared" si="313"/>
        <v>107250000</v>
      </c>
      <c r="AT2000" s="44">
        <f t="shared" si="314"/>
        <v>107250000</v>
      </c>
      <c r="AU2000" s="44">
        <f t="shared" si="315"/>
        <v>127627500</v>
      </c>
      <c r="AV2000" s="45" t="b">
        <f t="shared" si="316"/>
        <v>1</v>
      </c>
      <c r="AW2000" s="45" t="b">
        <f t="shared" si="317"/>
        <v>0</v>
      </c>
      <c r="AX2000" s="45"/>
    </row>
    <row r="2001" spans="1:51" s="36" customFormat="1" ht="27.75" customHeight="1" x14ac:dyDescent="0.15">
      <c r="A2001" s="36" t="str">
        <f t="shared" si="310"/>
        <v>LABORATORIOS OSSALUD SAS408000716</v>
      </c>
      <c r="B2001" s="36" t="b">
        <f>+A2001='[1]Anexo 9'!A2001</f>
        <v>1</v>
      </c>
      <c r="C2001" s="18">
        <v>811045767</v>
      </c>
      <c r="D2001" s="18" t="s">
        <v>8315</v>
      </c>
      <c r="E2001" s="15" t="s">
        <v>810</v>
      </c>
      <c r="F2001" s="15" t="s">
        <v>951</v>
      </c>
      <c r="G2001" s="15">
        <f>+VLOOKUP(F2001,[3]Sheet1!$E$3:$G$74,3,FALSE)</f>
        <v>7</v>
      </c>
      <c r="H2001" s="15">
        <f>+VLOOKUP(D2001&amp;F2001,'TD para paquetes'!$E$3:$I$441,5,FALSE)</f>
        <v>6</v>
      </c>
      <c r="I2001" s="15" t="s">
        <v>44</v>
      </c>
      <c r="J2001" s="15">
        <v>6</v>
      </c>
      <c r="K2001" s="15">
        <v>4</v>
      </c>
      <c r="L2001" s="15">
        <v>408000716</v>
      </c>
      <c r="M2001" s="15" t="s">
        <v>960</v>
      </c>
      <c r="N2001" s="15" t="s">
        <v>101</v>
      </c>
      <c r="O2001" s="18" t="s">
        <v>8515</v>
      </c>
      <c r="P2001" s="22" t="s">
        <v>73</v>
      </c>
      <c r="Q2001" s="15" t="s">
        <v>954</v>
      </c>
      <c r="R2001" s="18" t="s">
        <v>3158</v>
      </c>
      <c r="S2001" s="22" t="b">
        <f t="shared" si="318"/>
        <v>0</v>
      </c>
      <c r="T2001" s="18"/>
      <c r="U2001" s="18"/>
      <c r="V2001" s="15"/>
      <c r="W2001" s="18" t="s">
        <v>8637</v>
      </c>
      <c r="X2001" s="18" t="s">
        <v>8779</v>
      </c>
      <c r="Y2001" s="15" t="s">
        <v>68</v>
      </c>
      <c r="Z2001" s="18"/>
      <c r="AA2001" s="18"/>
      <c r="AB2001" s="18"/>
      <c r="AC2001" s="67" t="e">
        <f>+VLOOKUP("*"&amp;L2001&amp;"*",'[2]REGISTROS SANITARIOS'!$D$2978:$E$2978,2,FALSE)</f>
        <v>#N/A</v>
      </c>
      <c r="AD2001" s="22" t="s">
        <v>44</v>
      </c>
      <c r="AE2001" s="16"/>
      <c r="AF2001" s="34" t="s">
        <v>3840</v>
      </c>
      <c r="AG2001" s="24"/>
      <c r="AH2001" s="18"/>
      <c r="AI2001" s="18"/>
      <c r="AJ2001" s="17">
        <v>2750</v>
      </c>
      <c r="AK2001" s="25">
        <v>2800</v>
      </c>
      <c r="AL2001" s="25">
        <v>500</v>
      </c>
      <c r="AM2001" s="35">
        <v>0.19</v>
      </c>
      <c r="AN2001" s="19">
        <v>1666000</v>
      </c>
      <c r="AO2001" s="18"/>
      <c r="AP2001" s="15"/>
      <c r="AQ2001" s="43" t="str">
        <f t="shared" si="311"/>
        <v>MAYOR</v>
      </c>
      <c r="AR2001" s="44">
        <f t="shared" si="312"/>
        <v>1636250</v>
      </c>
      <c r="AS2001" s="44">
        <f t="shared" si="313"/>
        <v>1375000</v>
      </c>
      <c r="AT2001" s="44">
        <f t="shared" si="314"/>
        <v>1400000</v>
      </c>
      <c r="AU2001" s="44">
        <f t="shared" si="315"/>
        <v>1666000</v>
      </c>
      <c r="AV2001" s="45" t="b">
        <f t="shared" si="316"/>
        <v>1</v>
      </c>
      <c r="AW2001" s="45" t="b">
        <f t="shared" si="317"/>
        <v>0</v>
      </c>
      <c r="AX2001" s="45"/>
    </row>
    <row r="2002" spans="1:51" s="36" customFormat="1" ht="27.75" customHeight="1" x14ac:dyDescent="0.15">
      <c r="A2002" s="36" t="str">
        <f t="shared" si="310"/>
        <v>LABORATORIOS OSSALUD SAS408001616</v>
      </c>
      <c r="B2002" s="36" t="b">
        <f>+A2002='[1]Anexo 9'!A2002</f>
        <v>1</v>
      </c>
      <c r="C2002" s="18">
        <v>811045767</v>
      </c>
      <c r="D2002" s="18" t="s">
        <v>8315</v>
      </c>
      <c r="E2002" s="15" t="s">
        <v>810</v>
      </c>
      <c r="F2002" s="15" t="s">
        <v>951</v>
      </c>
      <c r="G2002" s="15">
        <f>+VLOOKUP(F2002,[3]Sheet1!$E$3:$G$74,3,FALSE)</f>
        <v>7</v>
      </c>
      <c r="H2002" s="15">
        <f>+VLOOKUP(D2002&amp;F2002,'TD para paquetes'!$E$3:$I$441,5,FALSE)</f>
        <v>6</v>
      </c>
      <c r="I2002" s="15" t="s">
        <v>44</v>
      </c>
      <c r="J2002" s="15">
        <v>6</v>
      </c>
      <c r="K2002" s="15">
        <v>4</v>
      </c>
      <c r="L2002" s="15">
        <v>408001616</v>
      </c>
      <c r="M2002" s="15" t="s">
        <v>962</v>
      </c>
      <c r="N2002" s="15" t="s">
        <v>101</v>
      </c>
      <c r="O2002" s="18" t="s">
        <v>8516</v>
      </c>
      <c r="P2002" s="22" t="s">
        <v>73</v>
      </c>
      <c r="Q2002" s="15" t="s">
        <v>954</v>
      </c>
      <c r="R2002" s="18" t="s">
        <v>3158</v>
      </c>
      <c r="S2002" s="22" t="b">
        <f t="shared" si="318"/>
        <v>0</v>
      </c>
      <c r="T2002" s="18"/>
      <c r="U2002" s="18"/>
      <c r="V2002" s="15"/>
      <c r="W2002" s="18" t="s">
        <v>8637</v>
      </c>
      <c r="X2002" s="18" t="s">
        <v>8779</v>
      </c>
      <c r="Y2002" s="15" t="s">
        <v>68</v>
      </c>
      <c r="Z2002" s="18"/>
      <c r="AA2002" s="18"/>
      <c r="AB2002" s="18"/>
      <c r="AC2002" s="67" t="e">
        <f>+VLOOKUP("*"&amp;L2002&amp;"*",'[2]REGISTROS SANITARIOS'!$D$2978:$E$2978,2,FALSE)</f>
        <v>#N/A</v>
      </c>
      <c r="AD2002" s="22" t="s">
        <v>44</v>
      </c>
      <c r="AE2002" s="16"/>
      <c r="AF2002" s="34" t="s">
        <v>3840</v>
      </c>
      <c r="AG2002" s="24"/>
      <c r="AH2002" s="18"/>
      <c r="AI2002" s="18"/>
      <c r="AJ2002" s="17">
        <v>110000</v>
      </c>
      <c r="AK2002" s="25">
        <v>110000</v>
      </c>
      <c r="AL2002" s="25">
        <v>500</v>
      </c>
      <c r="AM2002" s="35">
        <v>0.19</v>
      </c>
      <c r="AN2002" s="19">
        <v>65450000</v>
      </c>
      <c r="AO2002" s="18"/>
      <c r="AP2002" s="15"/>
      <c r="AQ2002" s="43" t="str">
        <f t="shared" si="311"/>
        <v>SI</v>
      </c>
      <c r="AR2002" s="44">
        <f t="shared" si="312"/>
        <v>65450000</v>
      </c>
      <c r="AS2002" s="44">
        <f t="shared" si="313"/>
        <v>55000000</v>
      </c>
      <c r="AT2002" s="44">
        <f t="shared" si="314"/>
        <v>55000000</v>
      </c>
      <c r="AU2002" s="44">
        <f t="shared" si="315"/>
        <v>65450000</v>
      </c>
      <c r="AV2002" s="45" t="b">
        <f t="shared" si="316"/>
        <v>1</v>
      </c>
      <c r="AW2002" s="45" t="b">
        <f t="shared" si="317"/>
        <v>0</v>
      </c>
      <c r="AX2002" s="45"/>
    </row>
    <row r="2003" spans="1:51" s="36" customFormat="1" ht="27.75" customHeight="1" x14ac:dyDescent="0.15">
      <c r="A2003" s="36" t="str">
        <f t="shared" si="310"/>
        <v>LABORATORIOS OSSALUD SAS408001716</v>
      </c>
      <c r="B2003" s="36" t="b">
        <f>+A2003='[1]Anexo 9'!A2003</f>
        <v>1</v>
      </c>
      <c r="C2003" s="18">
        <v>811045767</v>
      </c>
      <c r="D2003" s="18" t="s">
        <v>8315</v>
      </c>
      <c r="E2003" s="15" t="s">
        <v>810</v>
      </c>
      <c r="F2003" s="15" t="s">
        <v>951</v>
      </c>
      <c r="G2003" s="15">
        <f>+VLOOKUP(F2003,[3]Sheet1!$E$3:$G$74,3,FALSE)</f>
        <v>7</v>
      </c>
      <c r="H2003" s="15">
        <f>+VLOOKUP(D2003&amp;F2003,'TD para paquetes'!$E$3:$I$441,5,FALSE)</f>
        <v>6</v>
      </c>
      <c r="I2003" s="15" t="s">
        <v>44</v>
      </c>
      <c r="J2003" s="15">
        <v>6</v>
      </c>
      <c r="K2003" s="15">
        <v>4</v>
      </c>
      <c r="L2003" s="15">
        <v>408001716</v>
      </c>
      <c r="M2003" s="15" t="s">
        <v>964</v>
      </c>
      <c r="N2003" s="15" t="s">
        <v>101</v>
      </c>
      <c r="O2003" s="18" t="s">
        <v>8517</v>
      </c>
      <c r="P2003" s="22" t="s">
        <v>73</v>
      </c>
      <c r="Q2003" s="15" t="s">
        <v>954</v>
      </c>
      <c r="R2003" s="18" t="s">
        <v>3158</v>
      </c>
      <c r="S2003" s="22" t="b">
        <f t="shared" si="318"/>
        <v>0</v>
      </c>
      <c r="T2003" s="18"/>
      <c r="U2003" s="18"/>
      <c r="V2003" s="15"/>
      <c r="W2003" s="18" t="s">
        <v>8637</v>
      </c>
      <c r="X2003" s="18" t="s">
        <v>8779</v>
      </c>
      <c r="Y2003" s="15" t="s">
        <v>68</v>
      </c>
      <c r="Z2003" s="18"/>
      <c r="AA2003" s="18"/>
      <c r="AB2003" s="18"/>
      <c r="AC2003" s="67" t="e">
        <f>+VLOOKUP("*"&amp;L2003&amp;"*",'[2]REGISTROS SANITARIOS'!$D$2978:$E$2978,2,FALSE)</f>
        <v>#N/A</v>
      </c>
      <c r="AD2003" s="22" t="s">
        <v>44</v>
      </c>
      <c r="AE2003" s="16"/>
      <c r="AF2003" s="34" t="s">
        <v>3840</v>
      </c>
      <c r="AG2003" s="24"/>
      <c r="AH2003" s="18"/>
      <c r="AI2003" s="18"/>
      <c r="AJ2003" s="17">
        <v>23650</v>
      </c>
      <c r="AK2003" s="25">
        <v>23700</v>
      </c>
      <c r="AL2003" s="25">
        <v>500</v>
      </c>
      <c r="AM2003" s="35">
        <v>0.19</v>
      </c>
      <c r="AN2003" s="19">
        <v>14101500</v>
      </c>
      <c r="AO2003" s="18"/>
      <c r="AP2003" s="15"/>
      <c r="AQ2003" s="43" t="str">
        <f t="shared" si="311"/>
        <v>MAYOR</v>
      </c>
      <c r="AR2003" s="44">
        <f t="shared" si="312"/>
        <v>14071750</v>
      </c>
      <c r="AS2003" s="44">
        <f t="shared" si="313"/>
        <v>11825000</v>
      </c>
      <c r="AT2003" s="44">
        <f t="shared" si="314"/>
        <v>11850000</v>
      </c>
      <c r="AU2003" s="44">
        <f t="shared" si="315"/>
        <v>14101500</v>
      </c>
      <c r="AV2003" s="45" t="b">
        <f t="shared" si="316"/>
        <v>1</v>
      </c>
      <c r="AW2003" s="45" t="b">
        <f t="shared" si="317"/>
        <v>0</v>
      </c>
      <c r="AX2003" s="45"/>
    </row>
    <row r="2004" spans="1:51" s="36" customFormat="1" ht="27.75" customHeight="1" x14ac:dyDescent="0.15">
      <c r="A2004" s="36" t="str">
        <f t="shared" si="310"/>
        <v>LABORATORIOS OSSALUD SAS408002016</v>
      </c>
      <c r="B2004" s="36" t="b">
        <f>+A2004='[1]Anexo 9'!A2004</f>
        <v>1</v>
      </c>
      <c r="C2004" s="18">
        <v>811045767</v>
      </c>
      <c r="D2004" s="18" t="s">
        <v>8315</v>
      </c>
      <c r="E2004" s="15" t="s">
        <v>810</v>
      </c>
      <c r="F2004" s="15" t="s">
        <v>951</v>
      </c>
      <c r="G2004" s="15">
        <f>+VLOOKUP(F2004,[3]Sheet1!$E$3:$G$74,3,FALSE)</f>
        <v>7</v>
      </c>
      <c r="H2004" s="15">
        <f>+VLOOKUP(D2004&amp;F2004,'TD para paquetes'!$E$3:$I$441,5,FALSE)</f>
        <v>6</v>
      </c>
      <c r="I2004" s="15" t="s">
        <v>44</v>
      </c>
      <c r="J2004" s="15">
        <v>6</v>
      </c>
      <c r="K2004" s="15">
        <v>4</v>
      </c>
      <c r="L2004" s="15">
        <v>408002016</v>
      </c>
      <c r="M2004" s="15" t="s">
        <v>966</v>
      </c>
      <c r="N2004" s="15" t="s">
        <v>101</v>
      </c>
      <c r="O2004" s="18" t="s">
        <v>8518</v>
      </c>
      <c r="P2004" s="22" t="s">
        <v>73</v>
      </c>
      <c r="Q2004" s="15" t="s">
        <v>954</v>
      </c>
      <c r="R2004" s="18" t="s">
        <v>3158</v>
      </c>
      <c r="S2004" s="22" t="b">
        <f t="shared" si="318"/>
        <v>0</v>
      </c>
      <c r="T2004" s="18"/>
      <c r="U2004" s="18"/>
      <c r="V2004" s="15"/>
      <c r="W2004" s="18" t="s">
        <v>8637</v>
      </c>
      <c r="X2004" s="18" t="s">
        <v>8779</v>
      </c>
      <c r="Y2004" s="15" t="s">
        <v>68</v>
      </c>
      <c r="Z2004" s="18"/>
      <c r="AA2004" s="18"/>
      <c r="AB2004" s="18"/>
      <c r="AC2004" s="67" t="e">
        <f>+VLOOKUP("*"&amp;L2004&amp;"*",'[2]REGISTROS SANITARIOS'!$D$2978:$E$2978,2,FALSE)</f>
        <v>#N/A</v>
      </c>
      <c r="AD2004" s="22" t="s">
        <v>44</v>
      </c>
      <c r="AE2004" s="16"/>
      <c r="AF2004" s="34" t="s">
        <v>3840</v>
      </c>
      <c r="AG2004" s="24"/>
      <c r="AH2004" s="18"/>
      <c r="AI2004" s="18"/>
      <c r="AJ2004" s="17">
        <v>5500</v>
      </c>
      <c r="AK2004" s="25">
        <v>5500</v>
      </c>
      <c r="AL2004" s="25">
        <v>500</v>
      </c>
      <c r="AM2004" s="35">
        <v>0.19</v>
      </c>
      <c r="AN2004" s="19">
        <v>3272500</v>
      </c>
      <c r="AO2004" s="18"/>
      <c r="AP2004" s="15"/>
      <c r="AQ2004" s="43" t="str">
        <f t="shared" si="311"/>
        <v>SI</v>
      </c>
      <c r="AR2004" s="44">
        <f t="shared" si="312"/>
        <v>3272500</v>
      </c>
      <c r="AS2004" s="44">
        <f t="shared" si="313"/>
        <v>2750000</v>
      </c>
      <c r="AT2004" s="44">
        <f t="shared" si="314"/>
        <v>2750000</v>
      </c>
      <c r="AU2004" s="44">
        <f t="shared" si="315"/>
        <v>3272500</v>
      </c>
      <c r="AV2004" s="45" t="b">
        <f t="shared" si="316"/>
        <v>1</v>
      </c>
      <c r="AW2004" s="45" t="b">
        <f t="shared" si="317"/>
        <v>0</v>
      </c>
      <c r="AX2004" s="45"/>
    </row>
    <row r="2005" spans="1:51" s="36" customFormat="1" ht="27.75" customHeight="1" x14ac:dyDescent="0.15">
      <c r="A2005" s="36" t="str">
        <f t="shared" si="310"/>
        <v>LABORATORIOS OSSALUD SAS410000109</v>
      </c>
      <c r="B2005" s="36" t="b">
        <f>+A2005='[1]Anexo 9'!A2005</f>
        <v>1</v>
      </c>
      <c r="C2005" s="18">
        <v>811045767</v>
      </c>
      <c r="D2005" s="18" t="s">
        <v>8315</v>
      </c>
      <c r="E2005" s="15" t="s">
        <v>810</v>
      </c>
      <c r="F2005" s="15" t="s">
        <v>62</v>
      </c>
      <c r="G2005" s="15" t="s">
        <v>3155</v>
      </c>
      <c r="H2005" s="15" t="s">
        <v>3155</v>
      </c>
      <c r="I2005" s="15" t="s">
        <v>3155</v>
      </c>
      <c r="J2005" s="15">
        <v>1</v>
      </c>
      <c r="K2005" s="15" t="s">
        <v>3155</v>
      </c>
      <c r="L2005" s="15">
        <v>410000109</v>
      </c>
      <c r="M2005" s="15" t="s">
        <v>8519</v>
      </c>
      <c r="N2005" s="15" t="s">
        <v>820</v>
      </c>
      <c r="O2005" s="18" t="s">
        <v>8520</v>
      </c>
      <c r="P2005" s="22" t="s">
        <v>73</v>
      </c>
      <c r="Q2005" s="15" t="s">
        <v>3209</v>
      </c>
      <c r="R2005" s="18" t="s">
        <v>8578</v>
      </c>
      <c r="S2005" s="22" t="b">
        <f t="shared" si="318"/>
        <v>0</v>
      </c>
      <c r="T2005" s="18"/>
      <c r="U2005" s="18"/>
      <c r="V2005" s="15"/>
      <c r="W2005" s="18" t="s">
        <v>6485</v>
      </c>
      <c r="X2005" s="18" t="s">
        <v>8780</v>
      </c>
      <c r="Y2005" s="15" t="s">
        <v>73</v>
      </c>
      <c r="Z2005" s="18"/>
      <c r="AA2005" s="18"/>
      <c r="AB2005" s="18"/>
      <c r="AC2005" s="67" t="e">
        <f>+VLOOKUP("*"&amp;L2005&amp;"*",'[2]REGISTROS SANITARIOS'!$D$2978:$E$2978,2,FALSE)</f>
        <v>#N/A</v>
      </c>
      <c r="AD2005" s="22" t="s">
        <v>44</v>
      </c>
      <c r="AE2005" s="16"/>
      <c r="AF2005" s="34" t="s">
        <v>3840</v>
      </c>
      <c r="AG2005" s="24"/>
      <c r="AH2005" s="18"/>
      <c r="AI2005" s="18"/>
      <c r="AJ2005" s="17">
        <v>2750</v>
      </c>
      <c r="AK2005" s="25">
        <v>3000</v>
      </c>
      <c r="AL2005" s="25">
        <v>620</v>
      </c>
      <c r="AM2005" s="35">
        <v>0.19</v>
      </c>
      <c r="AN2005" s="19">
        <v>2213400</v>
      </c>
      <c r="AO2005" s="18"/>
      <c r="AP2005" s="15"/>
      <c r="AQ2005" s="43" t="str">
        <f t="shared" si="311"/>
        <v>MAYOR</v>
      </c>
      <c r="AR2005" s="44">
        <f t="shared" si="312"/>
        <v>2028949.9999999998</v>
      </c>
      <c r="AS2005" s="44">
        <f t="shared" si="313"/>
        <v>1705000</v>
      </c>
      <c r="AT2005" s="44">
        <f t="shared" si="314"/>
        <v>1860000</v>
      </c>
      <c r="AU2005" s="44">
        <f t="shared" si="315"/>
        <v>2213400</v>
      </c>
      <c r="AV2005" s="45" t="b">
        <f t="shared" si="316"/>
        <v>1</v>
      </c>
      <c r="AW2005" s="45" t="b">
        <f t="shared" si="317"/>
        <v>0</v>
      </c>
      <c r="AX2005" s="45"/>
    </row>
    <row r="2006" spans="1:51" s="36" customFormat="1" ht="27.75" customHeight="1" x14ac:dyDescent="0.15">
      <c r="A2006" s="36" t="str">
        <f t="shared" si="310"/>
        <v>LABORATORIOS OSSALUD SAS410000710</v>
      </c>
      <c r="B2006" s="36" t="b">
        <f>+A2006='[1]Anexo 9'!A2006</f>
        <v>1</v>
      </c>
      <c r="C2006" s="18">
        <v>811045767</v>
      </c>
      <c r="D2006" s="18" t="s">
        <v>8315</v>
      </c>
      <c r="E2006" s="15" t="s">
        <v>810</v>
      </c>
      <c r="F2006" s="15" t="s">
        <v>62</v>
      </c>
      <c r="G2006" s="15" t="s">
        <v>3155</v>
      </c>
      <c r="H2006" s="15" t="s">
        <v>3155</v>
      </c>
      <c r="I2006" s="15" t="s">
        <v>3155</v>
      </c>
      <c r="J2006" s="15">
        <v>4</v>
      </c>
      <c r="K2006" s="15" t="s">
        <v>3155</v>
      </c>
      <c r="L2006" s="15">
        <v>410000710</v>
      </c>
      <c r="M2006" s="15" t="s">
        <v>840</v>
      </c>
      <c r="N2006" s="15" t="s">
        <v>101</v>
      </c>
      <c r="O2006" s="18" t="s">
        <v>840</v>
      </c>
      <c r="P2006" s="22" t="s">
        <v>73</v>
      </c>
      <c r="Q2006" s="15" t="s">
        <v>101</v>
      </c>
      <c r="R2006" s="18" t="s">
        <v>8579</v>
      </c>
      <c r="S2006" s="22" t="b">
        <f t="shared" si="318"/>
        <v>0</v>
      </c>
      <c r="T2006" s="18"/>
      <c r="U2006" s="18"/>
      <c r="V2006" s="15" t="s">
        <v>842</v>
      </c>
      <c r="W2006" s="18" t="s">
        <v>923</v>
      </c>
      <c r="X2006" s="18"/>
      <c r="Y2006" s="15" t="s">
        <v>73</v>
      </c>
      <c r="Z2006" s="18"/>
      <c r="AA2006" s="18"/>
      <c r="AB2006" s="18"/>
      <c r="AC2006" s="67" t="e">
        <f>+VLOOKUP("*"&amp;L2006&amp;"*",'[2]REGISTROS SANITARIOS'!$D$2978:$E$2978,2,FALSE)</f>
        <v>#N/A</v>
      </c>
      <c r="AD2006" s="22" t="s">
        <v>44</v>
      </c>
      <c r="AE2006" s="16"/>
      <c r="AF2006" s="34" t="s">
        <v>3840</v>
      </c>
      <c r="AG2006" s="24"/>
      <c r="AH2006" s="18"/>
      <c r="AI2006" s="18"/>
      <c r="AJ2006" s="17">
        <v>19706.5</v>
      </c>
      <c r="AK2006" s="25">
        <v>20000</v>
      </c>
      <c r="AL2006" s="25">
        <v>240</v>
      </c>
      <c r="AM2006" s="35">
        <v>0.19</v>
      </c>
      <c r="AN2006" s="19">
        <v>5712000</v>
      </c>
      <c r="AO2006" s="18"/>
      <c r="AP2006" s="15"/>
      <c r="AQ2006" s="43" t="str">
        <f t="shared" si="311"/>
        <v>MAYOR</v>
      </c>
      <c r="AR2006" s="44">
        <f t="shared" si="312"/>
        <v>5628176.3999999994</v>
      </c>
      <c r="AS2006" s="44">
        <f t="shared" si="313"/>
        <v>4729560</v>
      </c>
      <c r="AT2006" s="44">
        <f t="shared" si="314"/>
        <v>4800000</v>
      </c>
      <c r="AU2006" s="44">
        <f t="shared" si="315"/>
        <v>5711999.9999999991</v>
      </c>
      <c r="AV2006" s="45" t="b">
        <f t="shared" si="316"/>
        <v>1</v>
      </c>
      <c r="AW2006" s="45" t="b">
        <f t="shared" si="317"/>
        <v>0</v>
      </c>
      <c r="AX2006" s="45"/>
    </row>
    <row r="2007" spans="1:51" s="36" customFormat="1" ht="27.75" customHeight="1" x14ac:dyDescent="0.15">
      <c r="A2007" s="36" t="str">
        <f t="shared" si="310"/>
        <v>LABORATORIOS OSSALUD SAS410002616</v>
      </c>
      <c r="B2007" s="36" t="b">
        <f>+A2007='[1]Anexo 9'!A2007</f>
        <v>1</v>
      </c>
      <c r="C2007" s="18">
        <v>811045767</v>
      </c>
      <c r="D2007" s="18" t="s">
        <v>8315</v>
      </c>
      <c r="E2007" s="15" t="s">
        <v>810</v>
      </c>
      <c r="F2007" s="15" t="s">
        <v>62</v>
      </c>
      <c r="G2007" s="15" t="s">
        <v>3155</v>
      </c>
      <c r="H2007" s="15" t="s">
        <v>3155</v>
      </c>
      <c r="I2007" s="15" t="s">
        <v>3155</v>
      </c>
      <c r="J2007" s="15">
        <v>3</v>
      </c>
      <c r="K2007" s="15" t="s">
        <v>3155</v>
      </c>
      <c r="L2007" s="15">
        <v>410002616</v>
      </c>
      <c r="M2007" s="15" t="s">
        <v>850</v>
      </c>
      <c r="N2007" s="15" t="s">
        <v>101</v>
      </c>
      <c r="O2007" s="18" t="s">
        <v>8521</v>
      </c>
      <c r="P2007" s="22" t="s">
        <v>3841</v>
      </c>
      <c r="Q2007" s="15" t="s">
        <v>101</v>
      </c>
      <c r="R2007" s="18" t="s">
        <v>103</v>
      </c>
      <c r="S2007" s="22" t="s">
        <v>73</v>
      </c>
      <c r="T2007" s="18"/>
      <c r="U2007" s="18"/>
      <c r="V2007" s="15" t="s">
        <v>852</v>
      </c>
      <c r="W2007" s="18" t="s">
        <v>8638</v>
      </c>
      <c r="X2007" s="18"/>
      <c r="Y2007" s="15" t="s">
        <v>73</v>
      </c>
      <c r="Z2007" s="18"/>
      <c r="AA2007" s="18"/>
      <c r="AB2007" s="18"/>
      <c r="AC2007" s="67" t="e">
        <f>+VLOOKUP("*"&amp;L2007&amp;"*",'[2]REGISTROS SANITARIOS'!$D$2978:$E$2978,2,FALSE)</f>
        <v>#N/A</v>
      </c>
      <c r="AD2007" s="22" t="s">
        <v>44</v>
      </c>
      <c r="AE2007" s="16"/>
      <c r="AF2007" s="34" t="s">
        <v>3840</v>
      </c>
      <c r="AG2007" s="24"/>
      <c r="AH2007" s="18"/>
      <c r="AI2007" s="18"/>
      <c r="AJ2007" s="17">
        <v>27.5</v>
      </c>
      <c r="AK2007" s="25">
        <v>28</v>
      </c>
      <c r="AL2007" s="25">
        <v>60000</v>
      </c>
      <c r="AM2007" s="35">
        <v>0.19</v>
      </c>
      <c r="AN2007" s="19">
        <v>1999200</v>
      </c>
      <c r="AO2007" s="18"/>
      <c r="AP2007" s="15"/>
      <c r="AQ2007" s="43" t="str">
        <f t="shared" si="311"/>
        <v>MAYOR</v>
      </c>
      <c r="AR2007" s="44">
        <f t="shared" si="312"/>
        <v>1963500</v>
      </c>
      <c r="AS2007" s="44">
        <f t="shared" si="313"/>
        <v>1650000</v>
      </c>
      <c r="AT2007" s="44">
        <f t="shared" si="314"/>
        <v>1680000</v>
      </c>
      <c r="AU2007" s="44">
        <f t="shared" si="315"/>
        <v>1999200</v>
      </c>
      <c r="AV2007" s="45" t="b">
        <f t="shared" si="316"/>
        <v>1</v>
      </c>
      <c r="AW2007" s="45" t="b">
        <f t="shared" si="317"/>
        <v>0</v>
      </c>
      <c r="AX2007" s="45"/>
    </row>
    <row r="2008" spans="1:51" s="36" customFormat="1" ht="27.75" customHeight="1" x14ac:dyDescent="0.15">
      <c r="A2008" s="36" t="str">
        <f t="shared" si="310"/>
        <v>LABORATORIOS OSSALUD SAS410002716</v>
      </c>
      <c r="B2008" s="36" t="b">
        <f>+A2008='[1]Anexo 9'!A2008</f>
        <v>1</v>
      </c>
      <c r="C2008" s="18">
        <v>811045767</v>
      </c>
      <c r="D2008" s="18" t="s">
        <v>8315</v>
      </c>
      <c r="E2008" s="15" t="s">
        <v>810</v>
      </c>
      <c r="F2008" s="15" t="s">
        <v>62</v>
      </c>
      <c r="G2008" s="15" t="s">
        <v>3155</v>
      </c>
      <c r="H2008" s="15" t="s">
        <v>3155</v>
      </c>
      <c r="I2008" s="15" t="s">
        <v>3155</v>
      </c>
      <c r="J2008" s="15">
        <v>5</v>
      </c>
      <c r="K2008" s="15" t="s">
        <v>3155</v>
      </c>
      <c r="L2008" s="15">
        <v>410002716</v>
      </c>
      <c r="M2008" s="15" t="s">
        <v>856</v>
      </c>
      <c r="N2008" s="15" t="s">
        <v>101</v>
      </c>
      <c r="O2008" s="18" t="s">
        <v>8522</v>
      </c>
      <c r="P2008" s="22" t="s">
        <v>73</v>
      </c>
      <c r="Q2008" s="15" t="s">
        <v>858</v>
      </c>
      <c r="R2008" s="18" t="s">
        <v>8580</v>
      </c>
      <c r="S2008" s="22" t="b">
        <f t="shared" ref="S2008:S2029" si="319">+R2008=Q2008</f>
        <v>0</v>
      </c>
      <c r="T2008" s="18"/>
      <c r="U2008" s="18"/>
      <c r="V2008" s="15"/>
      <c r="W2008" s="18" t="s">
        <v>923</v>
      </c>
      <c r="X2008" s="18" t="s">
        <v>8781</v>
      </c>
      <c r="Y2008" s="15" t="s">
        <v>73</v>
      </c>
      <c r="Z2008" s="18"/>
      <c r="AA2008" s="18"/>
      <c r="AB2008" s="18"/>
      <c r="AC2008" s="67" t="e">
        <f>+VLOOKUP("*"&amp;L2008&amp;"*",'[2]REGISTROS SANITARIOS'!$D$2978:$E$2978,2,FALSE)</f>
        <v>#N/A</v>
      </c>
      <c r="AD2008" s="22" t="s">
        <v>44</v>
      </c>
      <c r="AE2008" s="16"/>
      <c r="AF2008" s="34" t="s">
        <v>3840</v>
      </c>
      <c r="AG2008" s="24"/>
      <c r="AH2008" s="18"/>
      <c r="AI2008" s="18"/>
      <c r="AJ2008" s="17">
        <v>82500</v>
      </c>
      <c r="AK2008" s="25">
        <v>82500</v>
      </c>
      <c r="AL2008" s="25">
        <v>31</v>
      </c>
      <c r="AM2008" s="35">
        <v>0.19</v>
      </c>
      <c r="AN2008" s="19">
        <v>3043425</v>
      </c>
      <c r="AO2008" s="18"/>
      <c r="AP2008" s="15"/>
      <c r="AQ2008" s="43" t="str">
        <f t="shared" si="311"/>
        <v>SI</v>
      </c>
      <c r="AR2008" s="44">
        <f t="shared" si="312"/>
        <v>3043425</v>
      </c>
      <c r="AS2008" s="44">
        <f t="shared" si="313"/>
        <v>2557500</v>
      </c>
      <c r="AT2008" s="44">
        <f t="shared" si="314"/>
        <v>2557500</v>
      </c>
      <c r="AU2008" s="44">
        <f t="shared" si="315"/>
        <v>3043425</v>
      </c>
      <c r="AV2008" s="45" t="b">
        <f t="shared" si="316"/>
        <v>1</v>
      </c>
      <c r="AW2008" s="45" t="b">
        <f t="shared" si="317"/>
        <v>0</v>
      </c>
      <c r="AX2008" s="45"/>
      <c r="AY2008" s="36" t="s">
        <v>8743</v>
      </c>
    </row>
    <row r="2009" spans="1:51" s="36" customFormat="1" ht="27.75" customHeight="1" x14ac:dyDescent="0.15">
      <c r="A2009" s="36" t="str">
        <f t="shared" si="310"/>
        <v>LABORATORIOS OSSALUD SAS410003416</v>
      </c>
      <c r="B2009" s="36" t="b">
        <f>+A2009='[1]Anexo 9'!A2009</f>
        <v>1</v>
      </c>
      <c r="C2009" s="18">
        <v>811045767</v>
      </c>
      <c r="D2009" s="18" t="s">
        <v>8315</v>
      </c>
      <c r="E2009" s="15" t="s">
        <v>810</v>
      </c>
      <c r="F2009" s="15" t="s">
        <v>62</v>
      </c>
      <c r="G2009" s="15" t="s">
        <v>3155</v>
      </c>
      <c r="H2009" s="15" t="s">
        <v>3155</v>
      </c>
      <c r="I2009" s="15" t="s">
        <v>3155</v>
      </c>
      <c r="J2009" s="15">
        <v>3</v>
      </c>
      <c r="K2009" s="15" t="s">
        <v>3155</v>
      </c>
      <c r="L2009" s="15">
        <v>410003416</v>
      </c>
      <c r="M2009" s="15" t="s">
        <v>3939</v>
      </c>
      <c r="N2009" s="15" t="s">
        <v>101</v>
      </c>
      <c r="O2009" s="18" t="s">
        <v>8523</v>
      </c>
      <c r="P2009" s="22" t="s">
        <v>73</v>
      </c>
      <c r="Q2009" s="15" t="s">
        <v>525</v>
      </c>
      <c r="R2009" s="18" t="s">
        <v>103</v>
      </c>
      <c r="S2009" s="22" t="b">
        <f t="shared" si="319"/>
        <v>0</v>
      </c>
      <c r="T2009" s="18"/>
      <c r="U2009" s="18"/>
      <c r="V2009" s="15" t="s">
        <v>6105</v>
      </c>
      <c r="W2009" s="18" t="s">
        <v>8639</v>
      </c>
      <c r="X2009" s="18"/>
      <c r="Y2009" s="15" t="s">
        <v>73</v>
      </c>
      <c r="Z2009" s="18"/>
      <c r="AA2009" s="18"/>
      <c r="AB2009" s="18"/>
      <c r="AC2009" s="67" t="e">
        <f>+VLOOKUP("*"&amp;L2009&amp;"*",'[2]REGISTROS SANITARIOS'!$D$2978:$E$2978,2,FALSE)</f>
        <v>#N/A</v>
      </c>
      <c r="AD2009" s="22" t="s">
        <v>44</v>
      </c>
      <c r="AE2009" s="16"/>
      <c r="AF2009" s="34" t="s">
        <v>3840</v>
      </c>
      <c r="AG2009" s="24"/>
      <c r="AH2009" s="18"/>
      <c r="AI2009" s="18"/>
      <c r="AJ2009" s="17">
        <v>22</v>
      </c>
      <c r="AK2009" s="25">
        <v>22</v>
      </c>
      <c r="AL2009" s="25">
        <v>20000</v>
      </c>
      <c r="AM2009" s="35">
        <v>0.19</v>
      </c>
      <c r="AN2009" s="19">
        <v>523600</v>
      </c>
      <c r="AO2009" s="18"/>
      <c r="AP2009" s="15"/>
      <c r="AQ2009" s="43" t="str">
        <f t="shared" si="311"/>
        <v>SI</v>
      </c>
      <c r="AR2009" s="44">
        <f t="shared" si="312"/>
        <v>523600</v>
      </c>
      <c r="AS2009" s="44">
        <f t="shared" si="313"/>
        <v>440000</v>
      </c>
      <c r="AT2009" s="44">
        <f t="shared" si="314"/>
        <v>440000</v>
      </c>
      <c r="AU2009" s="44">
        <f t="shared" si="315"/>
        <v>523600</v>
      </c>
      <c r="AV2009" s="45" t="b">
        <f t="shared" si="316"/>
        <v>1</v>
      </c>
      <c r="AW2009" s="45" t="b">
        <f t="shared" si="317"/>
        <v>0</v>
      </c>
      <c r="AX2009" s="45"/>
    </row>
    <row r="2010" spans="1:51" s="36" customFormat="1" ht="27.75" customHeight="1" x14ac:dyDescent="0.15">
      <c r="A2010" s="36" t="str">
        <f t="shared" si="310"/>
        <v>LABORATORIOS OSSALUD SAS410003516</v>
      </c>
      <c r="B2010" s="36" t="b">
        <f>+A2010='[1]Anexo 9'!A2010</f>
        <v>1</v>
      </c>
      <c r="C2010" s="18">
        <v>811045767</v>
      </c>
      <c r="D2010" s="18" t="s">
        <v>8315</v>
      </c>
      <c r="E2010" s="15" t="s">
        <v>810</v>
      </c>
      <c r="F2010" s="15" t="s">
        <v>62</v>
      </c>
      <c r="G2010" s="15" t="s">
        <v>3155</v>
      </c>
      <c r="H2010" s="15" t="s">
        <v>3155</v>
      </c>
      <c r="I2010" s="15" t="s">
        <v>3155</v>
      </c>
      <c r="J2010" s="15">
        <v>5</v>
      </c>
      <c r="K2010" s="15" t="s">
        <v>3155</v>
      </c>
      <c r="L2010" s="15">
        <v>410003516</v>
      </c>
      <c r="M2010" s="15" t="s">
        <v>3940</v>
      </c>
      <c r="N2010" s="15" t="s">
        <v>101</v>
      </c>
      <c r="O2010" s="18" t="s">
        <v>8524</v>
      </c>
      <c r="P2010" s="22" t="s">
        <v>73</v>
      </c>
      <c r="Q2010" s="15" t="s">
        <v>864</v>
      </c>
      <c r="R2010" s="18" t="s">
        <v>8581</v>
      </c>
      <c r="S2010" s="22" t="b">
        <f t="shared" si="319"/>
        <v>0</v>
      </c>
      <c r="T2010" s="18"/>
      <c r="U2010" s="18"/>
      <c r="V2010" s="15" t="s">
        <v>6106</v>
      </c>
      <c r="W2010" s="18" t="s">
        <v>923</v>
      </c>
      <c r="X2010" s="18"/>
      <c r="Y2010" s="15" t="s">
        <v>73</v>
      </c>
      <c r="Z2010" s="18"/>
      <c r="AA2010" s="18"/>
      <c r="AB2010" s="18"/>
      <c r="AC2010" s="67" t="e">
        <f>+VLOOKUP("*"&amp;L2010&amp;"*",'[2]REGISTROS SANITARIOS'!$D$2978:$E$2978,2,FALSE)</f>
        <v>#N/A</v>
      </c>
      <c r="AD2010" s="22" t="s">
        <v>44</v>
      </c>
      <c r="AE2010" s="16"/>
      <c r="AF2010" s="34" t="s">
        <v>3840</v>
      </c>
      <c r="AG2010" s="24"/>
      <c r="AH2010" s="18"/>
      <c r="AI2010" s="18"/>
      <c r="AJ2010" s="17">
        <v>112750</v>
      </c>
      <c r="AK2010" s="25">
        <v>113000</v>
      </c>
      <c r="AL2010" s="25">
        <v>23</v>
      </c>
      <c r="AM2010" s="35">
        <v>0.19</v>
      </c>
      <c r="AN2010" s="19">
        <v>3092810</v>
      </c>
      <c r="AO2010" s="18"/>
      <c r="AP2010" s="15"/>
      <c r="AQ2010" s="43" t="str">
        <f t="shared" si="311"/>
        <v>MAYOR</v>
      </c>
      <c r="AR2010" s="44">
        <f t="shared" si="312"/>
        <v>3085967.4999999995</v>
      </c>
      <c r="AS2010" s="44">
        <f t="shared" si="313"/>
        <v>2593250</v>
      </c>
      <c r="AT2010" s="44">
        <f t="shared" si="314"/>
        <v>2599000</v>
      </c>
      <c r="AU2010" s="44">
        <f t="shared" si="315"/>
        <v>3092809.9999999995</v>
      </c>
      <c r="AV2010" s="45" t="b">
        <f t="shared" si="316"/>
        <v>1</v>
      </c>
      <c r="AW2010" s="45" t="b">
        <f t="shared" si="317"/>
        <v>0</v>
      </c>
      <c r="AX2010" s="45"/>
    </row>
    <row r="2011" spans="1:51" s="36" customFormat="1" ht="27.75" customHeight="1" x14ac:dyDescent="0.15">
      <c r="A2011" s="36" t="str">
        <f t="shared" si="310"/>
        <v>LABORATORIOS OSSALUD SAS410003616</v>
      </c>
      <c r="B2011" s="36" t="b">
        <f>+A2011='[1]Anexo 9'!A2011</f>
        <v>1</v>
      </c>
      <c r="C2011" s="18">
        <v>811045767</v>
      </c>
      <c r="D2011" s="18" t="s">
        <v>8315</v>
      </c>
      <c r="E2011" s="15" t="s">
        <v>810</v>
      </c>
      <c r="F2011" s="15" t="s">
        <v>62</v>
      </c>
      <c r="G2011" s="15" t="s">
        <v>3155</v>
      </c>
      <c r="H2011" s="15" t="s">
        <v>3155</v>
      </c>
      <c r="I2011" s="15" t="s">
        <v>3155</v>
      </c>
      <c r="J2011" s="15">
        <v>5</v>
      </c>
      <c r="K2011" s="15" t="s">
        <v>3155</v>
      </c>
      <c r="L2011" s="15">
        <v>410003616</v>
      </c>
      <c r="M2011" s="15" t="s">
        <v>866</v>
      </c>
      <c r="N2011" s="15" t="s">
        <v>101</v>
      </c>
      <c r="O2011" s="18" t="s">
        <v>8525</v>
      </c>
      <c r="P2011" s="22" t="s">
        <v>73</v>
      </c>
      <c r="Q2011" s="15" t="s">
        <v>868</v>
      </c>
      <c r="R2011" s="18" t="s">
        <v>8581</v>
      </c>
      <c r="S2011" s="22" t="b">
        <f t="shared" si="319"/>
        <v>0</v>
      </c>
      <c r="T2011" s="18"/>
      <c r="U2011" s="18"/>
      <c r="V2011" s="15" t="s">
        <v>869</v>
      </c>
      <c r="W2011" s="18" t="s">
        <v>923</v>
      </c>
      <c r="X2011" s="18"/>
      <c r="Y2011" s="15" t="s">
        <v>73</v>
      </c>
      <c r="Z2011" s="18"/>
      <c r="AA2011" s="18"/>
      <c r="AB2011" s="18"/>
      <c r="AC2011" s="67" t="e">
        <f>+VLOOKUP("*"&amp;L2011&amp;"*",'[2]REGISTROS SANITARIOS'!$D$2978:$E$2978,2,FALSE)</f>
        <v>#N/A</v>
      </c>
      <c r="AD2011" s="22" t="s">
        <v>44</v>
      </c>
      <c r="AE2011" s="16"/>
      <c r="AF2011" s="34" t="s">
        <v>3840</v>
      </c>
      <c r="AG2011" s="24"/>
      <c r="AH2011" s="18"/>
      <c r="AI2011" s="18"/>
      <c r="AJ2011" s="17">
        <v>6418.5</v>
      </c>
      <c r="AK2011" s="25">
        <v>7000</v>
      </c>
      <c r="AL2011" s="25">
        <v>36</v>
      </c>
      <c r="AM2011" s="35">
        <v>0.19</v>
      </c>
      <c r="AN2011" s="19">
        <v>299880</v>
      </c>
      <c r="AO2011" s="18"/>
      <c r="AP2011" s="15"/>
      <c r="AQ2011" s="43" t="str">
        <f t="shared" si="311"/>
        <v>MAYOR</v>
      </c>
      <c r="AR2011" s="44">
        <f t="shared" si="312"/>
        <v>274968.53999999998</v>
      </c>
      <c r="AS2011" s="44">
        <f t="shared" si="313"/>
        <v>231066</v>
      </c>
      <c r="AT2011" s="44">
        <f t="shared" si="314"/>
        <v>252000</v>
      </c>
      <c r="AU2011" s="44">
        <f t="shared" si="315"/>
        <v>299880</v>
      </c>
      <c r="AV2011" s="45" t="b">
        <f t="shared" si="316"/>
        <v>1</v>
      </c>
      <c r="AW2011" s="45" t="b">
        <f t="shared" si="317"/>
        <v>0</v>
      </c>
      <c r="AX2011" s="45"/>
    </row>
    <row r="2012" spans="1:51" s="36" customFormat="1" ht="27.75" customHeight="1" x14ac:dyDescent="0.15">
      <c r="A2012" s="36" t="str">
        <f t="shared" si="310"/>
        <v>LABORATORIOS OSSALUD SAS410003916</v>
      </c>
      <c r="B2012" s="36" t="b">
        <f>+A2012='[1]Anexo 9'!A2012</f>
        <v>1</v>
      </c>
      <c r="C2012" s="18">
        <v>811045767</v>
      </c>
      <c r="D2012" s="18" t="s">
        <v>8315</v>
      </c>
      <c r="E2012" s="15" t="s">
        <v>810</v>
      </c>
      <c r="F2012" s="15" t="s">
        <v>62</v>
      </c>
      <c r="G2012" s="15" t="s">
        <v>3155</v>
      </c>
      <c r="H2012" s="15" t="s">
        <v>3155</v>
      </c>
      <c r="I2012" s="15" t="s">
        <v>3155</v>
      </c>
      <c r="J2012" s="15">
        <v>5</v>
      </c>
      <c r="K2012" s="15" t="s">
        <v>3155</v>
      </c>
      <c r="L2012" s="15">
        <v>410003916</v>
      </c>
      <c r="M2012" s="15" t="s">
        <v>3941</v>
      </c>
      <c r="N2012" s="15" t="s">
        <v>101</v>
      </c>
      <c r="O2012" s="18" t="s">
        <v>8526</v>
      </c>
      <c r="P2012" s="22" t="s">
        <v>3841</v>
      </c>
      <c r="Q2012" s="15" t="s">
        <v>439</v>
      </c>
      <c r="R2012" s="18" t="s">
        <v>8582</v>
      </c>
      <c r="S2012" s="22" t="b">
        <f t="shared" si="319"/>
        <v>0</v>
      </c>
      <c r="T2012" s="18"/>
      <c r="U2012" s="18"/>
      <c r="V2012" s="15" t="s">
        <v>874</v>
      </c>
      <c r="W2012" s="18" t="s">
        <v>529</v>
      </c>
      <c r="X2012" s="18"/>
      <c r="Y2012" s="15" t="s">
        <v>73</v>
      </c>
      <c r="Z2012" s="18"/>
      <c r="AA2012" s="18"/>
      <c r="AB2012" s="18"/>
      <c r="AC2012" s="67" t="e">
        <f>+VLOOKUP("*"&amp;L2012&amp;"*",'[2]REGISTROS SANITARIOS'!$D$2978:$E$2978,2,FALSE)</f>
        <v>#N/A</v>
      </c>
      <c r="AD2012" s="22" t="s">
        <v>44</v>
      </c>
      <c r="AE2012" s="16"/>
      <c r="AF2012" s="34" t="s">
        <v>3840</v>
      </c>
      <c r="AG2012" s="24"/>
      <c r="AH2012" s="18"/>
      <c r="AI2012" s="18"/>
      <c r="AJ2012" s="17">
        <v>3850</v>
      </c>
      <c r="AK2012" s="25">
        <v>3900</v>
      </c>
      <c r="AL2012" s="25">
        <v>210</v>
      </c>
      <c r="AM2012" s="35">
        <v>0.19</v>
      </c>
      <c r="AN2012" s="19">
        <v>974610</v>
      </c>
      <c r="AO2012" s="18"/>
      <c r="AP2012" s="15"/>
      <c r="AQ2012" s="43" t="str">
        <f t="shared" si="311"/>
        <v>MAYOR</v>
      </c>
      <c r="AR2012" s="44">
        <f t="shared" si="312"/>
        <v>962114.99999999988</v>
      </c>
      <c r="AS2012" s="44">
        <f t="shared" si="313"/>
        <v>808500</v>
      </c>
      <c r="AT2012" s="44">
        <f t="shared" si="314"/>
        <v>819000</v>
      </c>
      <c r="AU2012" s="44">
        <f t="shared" si="315"/>
        <v>974609.99999999988</v>
      </c>
      <c r="AV2012" s="45" t="b">
        <f t="shared" si="316"/>
        <v>1</v>
      </c>
      <c r="AW2012" s="45" t="b">
        <f t="shared" si="317"/>
        <v>0</v>
      </c>
      <c r="AX2012" s="45"/>
    </row>
    <row r="2013" spans="1:51" s="36" customFormat="1" ht="27.75" customHeight="1" x14ac:dyDescent="0.15">
      <c r="A2013" s="36" t="str">
        <f t="shared" si="310"/>
        <v>LABORATORIOS OSSALUD SAS410004016</v>
      </c>
      <c r="B2013" s="36" t="b">
        <f>+A2013='[1]Anexo 9'!A2013</f>
        <v>1</v>
      </c>
      <c r="C2013" s="18">
        <v>811045767</v>
      </c>
      <c r="D2013" s="18" t="s">
        <v>8315</v>
      </c>
      <c r="E2013" s="15" t="s">
        <v>810</v>
      </c>
      <c r="F2013" s="15" t="s">
        <v>62</v>
      </c>
      <c r="G2013" s="15" t="s">
        <v>3155</v>
      </c>
      <c r="H2013" s="15" t="s">
        <v>3155</v>
      </c>
      <c r="I2013" s="15" t="s">
        <v>3155</v>
      </c>
      <c r="J2013" s="15">
        <v>6</v>
      </c>
      <c r="K2013" s="15" t="s">
        <v>3155</v>
      </c>
      <c r="L2013" s="15">
        <v>410004016</v>
      </c>
      <c r="M2013" s="15" t="s">
        <v>3942</v>
      </c>
      <c r="N2013" s="15" t="s">
        <v>101</v>
      </c>
      <c r="O2013" s="18" t="s">
        <v>3942</v>
      </c>
      <c r="P2013" s="22" t="s">
        <v>73</v>
      </c>
      <c r="Q2013" s="15" t="s">
        <v>439</v>
      </c>
      <c r="R2013" s="18" t="s">
        <v>8582</v>
      </c>
      <c r="S2013" s="22" t="b">
        <f t="shared" si="319"/>
        <v>0</v>
      </c>
      <c r="T2013" s="18"/>
      <c r="U2013" s="18"/>
      <c r="V2013" s="15" t="s">
        <v>878</v>
      </c>
      <c r="W2013" s="18" t="s">
        <v>529</v>
      </c>
      <c r="X2013" s="18"/>
      <c r="Y2013" s="15" t="s">
        <v>73</v>
      </c>
      <c r="Z2013" s="18"/>
      <c r="AA2013" s="18"/>
      <c r="AB2013" s="18"/>
      <c r="AC2013" s="67" t="e">
        <f>+VLOOKUP("*"&amp;L2013&amp;"*",'[2]REGISTROS SANITARIOS'!$D$2978:$E$2978,2,FALSE)</f>
        <v>#N/A</v>
      </c>
      <c r="AD2013" s="22" t="s">
        <v>44</v>
      </c>
      <c r="AE2013" s="16"/>
      <c r="AF2013" s="34" t="s">
        <v>3840</v>
      </c>
      <c r="AG2013" s="24"/>
      <c r="AH2013" s="18"/>
      <c r="AI2013" s="18"/>
      <c r="AJ2013" s="17">
        <v>63250</v>
      </c>
      <c r="AK2013" s="25">
        <v>63300</v>
      </c>
      <c r="AL2013" s="25">
        <v>210</v>
      </c>
      <c r="AM2013" s="35">
        <v>0.19</v>
      </c>
      <c r="AN2013" s="19">
        <v>15818670</v>
      </c>
      <c r="AO2013" s="18"/>
      <c r="AP2013" s="15"/>
      <c r="AQ2013" s="43" t="str">
        <f t="shared" si="311"/>
        <v>MAYOR</v>
      </c>
      <c r="AR2013" s="44">
        <f t="shared" si="312"/>
        <v>15806174.999999998</v>
      </c>
      <c r="AS2013" s="44">
        <f t="shared" si="313"/>
        <v>13282500</v>
      </c>
      <c r="AT2013" s="44">
        <f t="shared" si="314"/>
        <v>13293000</v>
      </c>
      <c r="AU2013" s="44">
        <f t="shared" si="315"/>
        <v>15818669.999999998</v>
      </c>
      <c r="AV2013" s="45" t="b">
        <f t="shared" si="316"/>
        <v>1</v>
      </c>
      <c r="AW2013" s="45" t="b">
        <f t="shared" si="317"/>
        <v>0</v>
      </c>
      <c r="AX2013" s="45"/>
    </row>
    <row r="2014" spans="1:51" s="36" customFormat="1" ht="27.75" customHeight="1" x14ac:dyDescent="0.15">
      <c r="A2014" s="36" t="str">
        <f t="shared" si="310"/>
        <v>LABORATORIOS OSSALUD SAS410004716</v>
      </c>
      <c r="B2014" s="36" t="b">
        <f>+A2014='[1]Anexo 9'!A2014</f>
        <v>1</v>
      </c>
      <c r="C2014" s="18">
        <v>811045767</v>
      </c>
      <c r="D2014" s="18" t="s">
        <v>8315</v>
      </c>
      <c r="E2014" s="15" t="s">
        <v>810</v>
      </c>
      <c r="F2014" s="15" t="s">
        <v>62</v>
      </c>
      <c r="G2014" s="15" t="s">
        <v>3155</v>
      </c>
      <c r="H2014" s="15" t="s">
        <v>3155</v>
      </c>
      <c r="I2014" s="15" t="s">
        <v>3155</v>
      </c>
      <c r="J2014" s="15">
        <v>4</v>
      </c>
      <c r="K2014" s="15" t="s">
        <v>3155</v>
      </c>
      <c r="L2014" s="15">
        <v>410004716</v>
      </c>
      <c r="M2014" s="15" t="s">
        <v>3943</v>
      </c>
      <c r="N2014" s="15" t="s">
        <v>101</v>
      </c>
      <c r="O2014" s="18" t="s">
        <v>3943</v>
      </c>
      <c r="P2014" s="22" t="s">
        <v>73</v>
      </c>
      <c r="Q2014" s="15" t="s">
        <v>439</v>
      </c>
      <c r="R2014" s="18" t="s">
        <v>8583</v>
      </c>
      <c r="S2014" s="22" t="b">
        <f t="shared" si="319"/>
        <v>0</v>
      </c>
      <c r="T2014" s="18"/>
      <c r="U2014" s="18"/>
      <c r="V2014" s="15" t="s">
        <v>880</v>
      </c>
      <c r="W2014" s="18" t="s">
        <v>923</v>
      </c>
      <c r="X2014" s="18"/>
      <c r="Y2014" s="15" t="s">
        <v>73</v>
      </c>
      <c r="Z2014" s="18"/>
      <c r="AA2014" s="18"/>
      <c r="AB2014" s="18"/>
      <c r="AC2014" s="67" t="e">
        <f>+VLOOKUP("*"&amp;L2014&amp;"*",'[2]REGISTROS SANITARIOS'!$D$2978:$E$2978,2,FALSE)</f>
        <v>#N/A</v>
      </c>
      <c r="AD2014" s="22" t="s">
        <v>44</v>
      </c>
      <c r="AE2014" s="16"/>
      <c r="AF2014" s="34" t="s">
        <v>3840</v>
      </c>
      <c r="AG2014" s="24"/>
      <c r="AH2014" s="18"/>
      <c r="AI2014" s="18"/>
      <c r="AJ2014" s="17">
        <v>12375</v>
      </c>
      <c r="AK2014" s="25">
        <v>12375</v>
      </c>
      <c r="AL2014" s="25">
        <v>620</v>
      </c>
      <c r="AM2014" s="35">
        <v>0.19</v>
      </c>
      <c r="AN2014" s="19">
        <v>9130275</v>
      </c>
      <c r="AO2014" s="18"/>
      <c r="AP2014" s="15"/>
      <c r="AQ2014" s="43" t="str">
        <f t="shared" si="311"/>
        <v>SI</v>
      </c>
      <c r="AR2014" s="44">
        <f t="shared" si="312"/>
        <v>9130275</v>
      </c>
      <c r="AS2014" s="44">
        <f t="shared" si="313"/>
        <v>7672500</v>
      </c>
      <c r="AT2014" s="44">
        <f t="shared" si="314"/>
        <v>7672500</v>
      </c>
      <c r="AU2014" s="44">
        <f t="shared" si="315"/>
        <v>9130275</v>
      </c>
      <c r="AV2014" s="45" t="b">
        <f t="shared" si="316"/>
        <v>1</v>
      </c>
      <c r="AW2014" s="45" t="b">
        <f t="shared" si="317"/>
        <v>0</v>
      </c>
      <c r="AX2014" s="45"/>
    </row>
    <row r="2015" spans="1:51" s="36" customFormat="1" ht="27.75" customHeight="1" x14ac:dyDescent="0.15">
      <c r="A2015" s="36" t="str">
        <f t="shared" si="310"/>
        <v>LABORATORIOS OSSALUD SAS414140411</v>
      </c>
      <c r="B2015" s="36" t="b">
        <f>+A2015='[1]Anexo 9'!A2015</f>
        <v>1</v>
      </c>
      <c r="C2015" s="18">
        <v>811045767</v>
      </c>
      <c r="D2015" s="18" t="s">
        <v>8315</v>
      </c>
      <c r="E2015" s="15" t="s">
        <v>810</v>
      </c>
      <c r="F2015" s="15" t="s">
        <v>62</v>
      </c>
      <c r="G2015" s="15" t="s">
        <v>3155</v>
      </c>
      <c r="H2015" s="15" t="s">
        <v>3155</v>
      </c>
      <c r="I2015" s="15" t="s">
        <v>3155</v>
      </c>
      <c r="J2015" s="15">
        <v>4</v>
      </c>
      <c r="K2015" s="15" t="s">
        <v>3155</v>
      </c>
      <c r="L2015" s="15">
        <v>414140411</v>
      </c>
      <c r="M2015" s="15" t="s">
        <v>884</v>
      </c>
      <c r="N2015" s="15" t="s">
        <v>885</v>
      </c>
      <c r="O2015" s="18" t="s">
        <v>884</v>
      </c>
      <c r="P2015" s="22" t="s">
        <v>73</v>
      </c>
      <c r="Q2015" s="15" t="s">
        <v>887</v>
      </c>
      <c r="R2015" s="18" t="s">
        <v>8584</v>
      </c>
      <c r="S2015" s="22" t="b">
        <f t="shared" si="319"/>
        <v>0</v>
      </c>
      <c r="T2015" s="18"/>
      <c r="U2015" s="18"/>
      <c r="V2015" s="15" t="s">
        <v>6107</v>
      </c>
      <c r="W2015" s="18" t="s">
        <v>3194</v>
      </c>
      <c r="X2015" s="18"/>
      <c r="Y2015" s="15" t="s">
        <v>73</v>
      </c>
      <c r="Z2015" s="18"/>
      <c r="AA2015" s="18"/>
      <c r="AB2015" s="18"/>
      <c r="AC2015" s="67" t="e">
        <f>+VLOOKUP("*"&amp;L2015&amp;"*",'[2]REGISTROS SANITARIOS'!$D$2978:$E$2978,2,FALSE)</f>
        <v>#N/A</v>
      </c>
      <c r="AD2015" s="22" t="s">
        <v>44</v>
      </c>
      <c r="AE2015" s="16"/>
      <c r="AF2015" s="34" t="s">
        <v>3840</v>
      </c>
      <c r="AG2015" s="24"/>
      <c r="AH2015" s="18"/>
      <c r="AI2015" s="18"/>
      <c r="AJ2015" s="17">
        <v>8574.5</v>
      </c>
      <c r="AK2015" s="25">
        <v>8600</v>
      </c>
      <c r="AL2015" s="25">
        <v>850</v>
      </c>
      <c r="AM2015" s="35">
        <v>0</v>
      </c>
      <c r="AN2015" s="19">
        <v>7310000</v>
      </c>
      <c r="AO2015" s="18"/>
      <c r="AP2015" s="15"/>
      <c r="AQ2015" s="43" t="str">
        <f t="shared" si="311"/>
        <v>MAYOR</v>
      </c>
      <c r="AR2015" s="44">
        <f t="shared" si="312"/>
        <v>7288325</v>
      </c>
      <c r="AS2015" s="44">
        <f t="shared" si="313"/>
        <v>7288325</v>
      </c>
      <c r="AT2015" s="44">
        <f t="shared" si="314"/>
        <v>7310000</v>
      </c>
      <c r="AU2015" s="44">
        <f t="shared" si="315"/>
        <v>7310000</v>
      </c>
      <c r="AV2015" s="45" t="b">
        <f t="shared" si="316"/>
        <v>1</v>
      </c>
      <c r="AW2015" s="45" t="b">
        <f t="shared" si="317"/>
        <v>0</v>
      </c>
      <c r="AX2015" s="45"/>
    </row>
    <row r="2016" spans="1:51" s="36" customFormat="1" ht="27.75" customHeight="1" x14ac:dyDescent="0.15">
      <c r="A2016" s="36" t="str">
        <f t="shared" si="310"/>
        <v>LABORATORIOS OSSALUD SAS414150111</v>
      </c>
      <c r="B2016" s="36" t="b">
        <f>+A2016='[1]Anexo 9'!A2016</f>
        <v>1</v>
      </c>
      <c r="C2016" s="18">
        <v>811045767</v>
      </c>
      <c r="D2016" s="18" t="s">
        <v>8315</v>
      </c>
      <c r="E2016" s="15" t="s">
        <v>810</v>
      </c>
      <c r="F2016" s="15" t="s">
        <v>62</v>
      </c>
      <c r="G2016" s="15" t="s">
        <v>3155</v>
      </c>
      <c r="H2016" s="15" t="s">
        <v>3155</v>
      </c>
      <c r="I2016" s="15" t="s">
        <v>3155</v>
      </c>
      <c r="J2016" s="15">
        <v>4</v>
      </c>
      <c r="K2016" s="15" t="s">
        <v>3155</v>
      </c>
      <c r="L2016" s="15">
        <v>414150111</v>
      </c>
      <c r="M2016" s="15" t="s">
        <v>1575</v>
      </c>
      <c r="N2016" s="15" t="s">
        <v>885</v>
      </c>
      <c r="O2016" s="18" t="s">
        <v>8527</v>
      </c>
      <c r="P2016" s="22" t="s">
        <v>3841</v>
      </c>
      <c r="Q2016" s="15" t="s">
        <v>1576</v>
      </c>
      <c r="R2016" s="18" t="s">
        <v>8584</v>
      </c>
      <c r="S2016" s="22" t="b">
        <f t="shared" si="319"/>
        <v>0</v>
      </c>
      <c r="T2016" s="18"/>
      <c r="U2016" s="18"/>
      <c r="V2016" s="15" t="s">
        <v>1577</v>
      </c>
      <c r="W2016" s="18" t="s">
        <v>3195</v>
      </c>
      <c r="X2016" s="18"/>
      <c r="Y2016" s="15" t="s">
        <v>73</v>
      </c>
      <c r="Z2016" s="18"/>
      <c r="AA2016" s="18"/>
      <c r="AB2016" s="18"/>
      <c r="AC2016" s="67" t="e">
        <f>+VLOOKUP("*"&amp;L2016&amp;"*",'[2]REGISTROS SANITARIOS'!$D$2978:$E$2978,2,FALSE)</f>
        <v>#N/A</v>
      </c>
      <c r="AD2016" s="22" t="s">
        <v>44</v>
      </c>
      <c r="AE2016" s="16"/>
      <c r="AF2016" s="34" t="s">
        <v>3840</v>
      </c>
      <c r="AG2016" s="24"/>
      <c r="AH2016" s="18"/>
      <c r="AI2016" s="18"/>
      <c r="AJ2016" s="17">
        <v>93.5</v>
      </c>
      <c r="AK2016" s="25">
        <v>100</v>
      </c>
      <c r="AL2016" s="25">
        <v>1000</v>
      </c>
      <c r="AM2016" s="35">
        <v>0</v>
      </c>
      <c r="AN2016" s="19">
        <v>100000</v>
      </c>
      <c r="AO2016" s="18"/>
      <c r="AP2016" s="15"/>
      <c r="AQ2016" s="43" t="str">
        <f t="shared" si="311"/>
        <v>MAYOR</v>
      </c>
      <c r="AR2016" s="44">
        <f t="shared" si="312"/>
        <v>93500</v>
      </c>
      <c r="AS2016" s="44">
        <f t="shared" si="313"/>
        <v>93500</v>
      </c>
      <c r="AT2016" s="44">
        <f t="shared" si="314"/>
        <v>100000</v>
      </c>
      <c r="AU2016" s="44">
        <f t="shared" si="315"/>
        <v>100000</v>
      </c>
      <c r="AV2016" s="45" t="b">
        <f t="shared" si="316"/>
        <v>1</v>
      </c>
      <c r="AW2016" s="45" t="b">
        <f t="shared" si="317"/>
        <v>0</v>
      </c>
      <c r="AX2016" s="45"/>
    </row>
    <row r="2017" spans="1:51" s="36" customFormat="1" ht="27.75" customHeight="1" x14ac:dyDescent="0.15">
      <c r="A2017" s="36" t="str">
        <f t="shared" si="310"/>
        <v>LABORATORIOS OSSALUD SAS414170113</v>
      </c>
      <c r="B2017" s="36" t="b">
        <f>+A2017='[1]Anexo 9'!A2017</f>
        <v>1</v>
      </c>
      <c r="C2017" s="18">
        <v>811045767</v>
      </c>
      <c r="D2017" s="18" t="s">
        <v>8315</v>
      </c>
      <c r="E2017" s="15" t="s">
        <v>810</v>
      </c>
      <c r="F2017" s="15" t="s">
        <v>62</v>
      </c>
      <c r="G2017" s="15" t="s">
        <v>3155</v>
      </c>
      <c r="H2017" s="15" t="s">
        <v>3155</v>
      </c>
      <c r="I2017" s="15" t="s">
        <v>3155</v>
      </c>
      <c r="J2017" s="15">
        <v>4</v>
      </c>
      <c r="K2017" s="15" t="s">
        <v>3155</v>
      </c>
      <c r="L2017" s="15">
        <v>414170113</v>
      </c>
      <c r="M2017" s="15" t="s">
        <v>3118</v>
      </c>
      <c r="N2017" s="15" t="s">
        <v>1192</v>
      </c>
      <c r="O2017" s="18" t="s">
        <v>3118</v>
      </c>
      <c r="P2017" s="22" t="s">
        <v>73</v>
      </c>
      <c r="Q2017" s="15" t="s">
        <v>3119</v>
      </c>
      <c r="R2017" s="18" t="s">
        <v>8585</v>
      </c>
      <c r="S2017" s="22" t="b">
        <f t="shared" si="319"/>
        <v>0</v>
      </c>
      <c r="T2017" s="18"/>
      <c r="U2017" s="18"/>
      <c r="V2017" s="15" t="s">
        <v>3120</v>
      </c>
      <c r="W2017" s="18" t="s">
        <v>8640</v>
      </c>
      <c r="X2017" s="18"/>
      <c r="Y2017" s="15" t="s">
        <v>73</v>
      </c>
      <c r="Z2017" s="18"/>
      <c r="AA2017" s="18"/>
      <c r="AB2017" s="18"/>
      <c r="AC2017" s="67" t="e">
        <f>+VLOOKUP("*"&amp;L2017&amp;"*",'[2]REGISTROS SANITARIOS'!$D$2978:$E$2978,2,FALSE)</f>
        <v>#N/A</v>
      </c>
      <c r="AD2017" s="22" t="s">
        <v>44</v>
      </c>
      <c r="AE2017" s="16"/>
      <c r="AF2017" s="34" t="s">
        <v>3840</v>
      </c>
      <c r="AG2017" s="24"/>
      <c r="AH2017" s="18"/>
      <c r="AI2017" s="18"/>
      <c r="AJ2017" s="17">
        <v>19211.5</v>
      </c>
      <c r="AK2017" s="25">
        <v>19250</v>
      </c>
      <c r="AL2017" s="25">
        <v>900</v>
      </c>
      <c r="AM2017" s="35">
        <v>0</v>
      </c>
      <c r="AN2017" s="19">
        <v>17325000</v>
      </c>
      <c r="AO2017" s="18"/>
      <c r="AP2017" s="15"/>
      <c r="AQ2017" s="43" t="str">
        <f t="shared" si="311"/>
        <v>MAYOR</v>
      </c>
      <c r="AR2017" s="44">
        <f t="shared" si="312"/>
        <v>17290350</v>
      </c>
      <c r="AS2017" s="44">
        <f t="shared" si="313"/>
        <v>17290350</v>
      </c>
      <c r="AT2017" s="44">
        <f t="shared" si="314"/>
        <v>17325000</v>
      </c>
      <c r="AU2017" s="44">
        <f t="shared" si="315"/>
        <v>17325000</v>
      </c>
      <c r="AV2017" s="45" t="b">
        <f t="shared" si="316"/>
        <v>1</v>
      </c>
      <c r="AW2017" s="45" t="b">
        <f t="shared" si="317"/>
        <v>0</v>
      </c>
      <c r="AX2017" s="45"/>
    </row>
    <row r="2018" spans="1:51" s="36" customFormat="1" ht="27.75" customHeight="1" x14ac:dyDescent="0.15">
      <c r="A2018" s="36" t="str">
        <f t="shared" si="310"/>
        <v>LABORATORIOS OSSALUD SAS414290511</v>
      </c>
      <c r="B2018" s="36" t="b">
        <f>+A2018='[1]Anexo 9'!A2018</f>
        <v>1</v>
      </c>
      <c r="C2018" s="18">
        <v>811045767</v>
      </c>
      <c r="D2018" s="18" t="s">
        <v>8315</v>
      </c>
      <c r="E2018" s="15" t="s">
        <v>810</v>
      </c>
      <c r="F2018" s="15" t="s">
        <v>62</v>
      </c>
      <c r="G2018" s="15" t="s">
        <v>3155</v>
      </c>
      <c r="H2018" s="15" t="s">
        <v>3155</v>
      </c>
      <c r="I2018" s="15" t="s">
        <v>3155</v>
      </c>
      <c r="J2018" s="15">
        <v>3</v>
      </c>
      <c r="K2018" s="15" t="s">
        <v>3155</v>
      </c>
      <c r="L2018" s="15">
        <v>414290511</v>
      </c>
      <c r="M2018" s="15" t="s">
        <v>893</v>
      </c>
      <c r="N2018" s="15" t="s">
        <v>885</v>
      </c>
      <c r="O2018" s="18" t="s">
        <v>8528</v>
      </c>
      <c r="P2018" s="22" t="s">
        <v>73</v>
      </c>
      <c r="Q2018" s="15" t="s">
        <v>895</v>
      </c>
      <c r="R2018" s="18" t="s">
        <v>8586</v>
      </c>
      <c r="S2018" s="22" t="b">
        <f t="shared" si="319"/>
        <v>0</v>
      </c>
      <c r="T2018" s="18"/>
      <c r="U2018" s="18"/>
      <c r="V2018" s="15"/>
      <c r="W2018" s="18" t="s">
        <v>3196</v>
      </c>
      <c r="X2018" s="18" t="s">
        <v>8783</v>
      </c>
      <c r="Y2018" s="15" t="s">
        <v>73</v>
      </c>
      <c r="Z2018" s="18"/>
      <c r="AA2018" s="18"/>
      <c r="AB2018" s="18"/>
      <c r="AC2018" s="67" t="e">
        <f>+VLOOKUP("*"&amp;L2018&amp;"*",'[2]REGISTROS SANITARIOS'!$D$2978:$E$2978,2,FALSE)</f>
        <v>#N/A</v>
      </c>
      <c r="AD2018" s="22" t="s">
        <v>44</v>
      </c>
      <c r="AE2018" s="16"/>
      <c r="AF2018" s="34" t="s">
        <v>3840</v>
      </c>
      <c r="AG2018" s="24"/>
      <c r="AH2018" s="18"/>
      <c r="AI2018" s="18"/>
      <c r="AJ2018" s="17">
        <v>55918.5</v>
      </c>
      <c r="AK2018" s="25">
        <v>56000</v>
      </c>
      <c r="AL2018" s="25">
        <v>530</v>
      </c>
      <c r="AM2018" s="35">
        <v>0</v>
      </c>
      <c r="AN2018" s="19">
        <v>29680000</v>
      </c>
      <c r="AO2018" s="18"/>
      <c r="AP2018" s="15"/>
      <c r="AQ2018" s="43" t="str">
        <f t="shared" si="311"/>
        <v>MAYOR</v>
      </c>
      <c r="AR2018" s="44">
        <f t="shared" si="312"/>
        <v>29636805</v>
      </c>
      <c r="AS2018" s="44">
        <f t="shared" si="313"/>
        <v>29636805</v>
      </c>
      <c r="AT2018" s="44">
        <f t="shared" si="314"/>
        <v>29680000</v>
      </c>
      <c r="AU2018" s="44">
        <f t="shared" si="315"/>
        <v>29680000</v>
      </c>
      <c r="AV2018" s="45" t="b">
        <f t="shared" si="316"/>
        <v>1</v>
      </c>
      <c r="AW2018" s="45" t="b">
        <f t="shared" si="317"/>
        <v>0</v>
      </c>
      <c r="AX2018" s="45"/>
      <c r="AY2018" s="36" t="s">
        <v>8743</v>
      </c>
    </row>
    <row r="2019" spans="1:51" s="36" customFormat="1" ht="27.75" customHeight="1" x14ac:dyDescent="0.15">
      <c r="A2019" s="36" t="str">
        <f t="shared" si="310"/>
        <v>LABORATORIOS OSSALUD SAS414330211</v>
      </c>
      <c r="B2019" s="36" t="b">
        <f>+A2019='[1]Anexo 9'!A2019</f>
        <v>1</v>
      </c>
      <c r="C2019" s="18">
        <v>811045767</v>
      </c>
      <c r="D2019" s="18" t="s">
        <v>8315</v>
      </c>
      <c r="E2019" s="15" t="s">
        <v>810</v>
      </c>
      <c r="F2019" s="15" t="s">
        <v>62</v>
      </c>
      <c r="G2019" s="15" t="s">
        <v>3155</v>
      </c>
      <c r="H2019" s="15" t="s">
        <v>3155</v>
      </c>
      <c r="I2019" s="15" t="s">
        <v>3155</v>
      </c>
      <c r="J2019" s="15">
        <v>6</v>
      </c>
      <c r="K2019" s="15" t="s">
        <v>3155</v>
      </c>
      <c r="L2019" s="15">
        <v>414330211</v>
      </c>
      <c r="M2019" s="15" t="s">
        <v>901</v>
      </c>
      <c r="N2019" s="15" t="s">
        <v>885</v>
      </c>
      <c r="O2019" s="18" t="s">
        <v>8529</v>
      </c>
      <c r="P2019" s="22" t="s">
        <v>73</v>
      </c>
      <c r="Q2019" s="15" t="s">
        <v>903</v>
      </c>
      <c r="R2019" s="18" t="s">
        <v>8587</v>
      </c>
      <c r="S2019" s="22" t="b">
        <f t="shared" si="319"/>
        <v>0</v>
      </c>
      <c r="T2019" s="18"/>
      <c r="U2019" s="18"/>
      <c r="V2019" s="15"/>
      <c r="W2019" s="18" t="s">
        <v>8641</v>
      </c>
      <c r="X2019" s="18" t="s">
        <v>8784</v>
      </c>
      <c r="Y2019" s="15" t="s">
        <v>68</v>
      </c>
      <c r="Z2019" s="18"/>
      <c r="AA2019" s="18"/>
      <c r="AB2019" s="18"/>
      <c r="AC2019" s="67" t="e">
        <f>+VLOOKUP("*"&amp;L2019&amp;"*",'[2]REGISTROS SANITARIOS'!$D$2978:$E$2978,2,FALSE)</f>
        <v>#N/A</v>
      </c>
      <c r="AD2019" s="22" t="s">
        <v>44</v>
      </c>
      <c r="AE2019" s="16"/>
      <c r="AF2019" s="34" t="s">
        <v>3840</v>
      </c>
      <c r="AG2019" s="24"/>
      <c r="AH2019" s="18"/>
      <c r="AI2019" s="18"/>
      <c r="AJ2019" s="17">
        <v>2618</v>
      </c>
      <c r="AK2019" s="25">
        <v>2550</v>
      </c>
      <c r="AL2019" s="25">
        <v>3100</v>
      </c>
      <c r="AM2019" s="35">
        <v>0</v>
      </c>
      <c r="AN2019" s="19">
        <v>7905000</v>
      </c>
      <c r="AO2019" s="18"/>
      <c r="AP2019" s="15"/>
      <c r="AQ2019" s="43" t="str">
        <f t="shared" si="311"/>
        <v>MENOR</v>
      </c>
      <c r="AR2019" s="44">
        <f t="shared" si="312"/>
        <v>8115800</v>
      </c>
      <c r="AS2019" s="44">
        <f t="shared" si="313"/>
        <v>8115800</v>
      </c>
      <c r="AT2019" s="44">
        <f t="shared" si="314"/>
        <v>7905000</v>
      </c>
      <c r="AU2019" s="44">
        <f t="shared" si="315"/>
        <v>7905000</v>
      </c>
      <c r="AV2019" s="45" t="b">
        <f t="shared" si="316"/>
        <v>1</v>
      </c>
      <c r="AW2019" s="45" t="b">
        <f t="shared" si="317"/>
        <v>0</v>
      </c>
      <c r="AX2019" s="45"/>
      <c r="AY2019" s="48" t="s">
        <v>8742</v>
      </c>
    </row>
    <row r="2020" spans="1:51" s="36" customFormat="1" ht="27.75" customHeight="1" x14ac:dyDescent="0.15">
      <c r="A2020" s="36" t="str">
        <f t="shared" si="310"/>
        <v>LABORATORIOS OSSALUD SAS414330311</v>
      </c>
      <c r="B2020" s="36" t="b">
        <f>+A2020='[1]Anexo 9'!A2020</f>
        <v>1</v>
      </c>
      <c r="C2020" s="18">
        <v>811045767</v>
      </c>
      <c r="D2020" s="18" t="s">
        <v>8315</v>
      </c>
      <c r="E2020" s="15" t="s">
        <v>810</v>
      </c>
      <c r="F2020" s="15" t="s">
        <v>62</v>
      </c>
      <c r="G2020" s="15" t="s">
        <v>3155</v>
      </c>
      <c r="H2020" s="15" t="s">
        <v>3155</v>
      </c>
      <c r="I2020" s="15" t="s">
        <v>3155</v>
      </c>
      <c r="J2020" s="15">
        <v>6</v>
      </c>
      <c r="K2020" s="15" t="s">
        <v>3155</v>
      </c>
      <c r="L2020" s="15">
        <v>414330311</v>
      </c>
      <c r="M2020" s="15" t="s">
        <v>905</v>
      </c>
      <c r="N2020" s="15" t="s">
        <v>885</v>
      </c>
      <c r="O2020" s="18" t="s">
        <v>905</v>
      </c>
      <c r="P2020" s="22" t="s">
        <v>73</v>
      </c>
      <c r="Q2020" s="15" t="s">
        <v>907</v>
      </c>
      <c r="R2020" s="18" t="s">
        <v>8588</v>
      </c>
      <c r="S2020" s="22" t="b">
        <f t="shared" si="319"/>
        <v>0</v>
      </c>
      <c r="T2020" s="18"/>
      <c r="U2020" s="18"/>
      <c r="V2020" s="15" t="s">
        <v>908</v>
      </c>
      <c r="W2020" s="18" t="s">
        <v>8641</v>
      </c>
      <c r="X2020" s="18"/>
      <c r="Y2020" s="15" t="s">
        <v>68</v>
      </c>
      <c r="Z2020" s="18"/>
      <c r="AA2020" s="18"/>
      <c r="AB2020" s="18"/>
      <c r="AC2020" s="67" t="e">
        <f>+VLOOKUP("*"&amp;L2020&amp;"*",'[2]REGISTROS SANITARIOS'!$D$2978:$E$2978,2,FALSE)</f>
        <v>#N/A</v>
      </c>
      <c r="AD2020" s="22" t="s">
        <v>44</v>
      </c>
      <c r="AE2020" s="16"/>
      <c r="AF2020" s="34" t="s">
        <v>3840</v>
      </c>
      <c r="AG2020" s="24"/>
      <c r="AH2020" s="18"/>
      <c r="AI2020" s="18"/>
      <c r="AJ2020" s="17">
        <v>770</v>
      </c>
      <c r="AK2020" s="25">
        <v>780</v>
      </c>
      <c r="AL2020" s="25">
        <v>2900</v>
      </c>
      <c r="AM2020" s="35">
        <v>0</v>
      </c>
      <c r="AN2020" s="19">
        <v>2262000</v>
      </c>
      <c r="AO2020" s="18"/>
      <c r="AP2020" s="15"/>
      <c r="AQ2020" s="43" t="str">
        <f t="shared" si="311"/>
        <v>MAYOR</v>
      </c>
      <c r="AR2020" s="44">
        <f t="shared" si="312"/>
        <v>2233000</v>
      </c>
      <c r="AS2020" s="44">
        <f t="shared" si="313"/>
        <v>2233000</v>
      </c>
      <c r="AT2020" s="44">
        <f t="shared" si="314"/>
        <v>2262000</v>
      </c>
      <c r="AU2020" s="44">
        <f t="shared" si="315"/>
        <v>2262000</v>
      </c>
      <c r="AV2020" s="45" t="b">
        <f t="shared" si="316"/>
        <v>1</v>
      </c>
      <c r="AW2020" s="45" t="b">
        <f t="shared" si="317"/>
        <v>0</v>
      </c>
      <c r="AX2020" s="45"/>
    </row>
    <row r="2021" spans="1:51" s="36" customFormat="1" ht="27.75" customHeight="1" x14ac:dyDescent="0.15">
      <c r="A2021" s="36" t="str">
        <f t="shared" si="310"/>
        <v>LABORATORIOS OSSALUD SAS414330314</v>
      </c>
      <c r="B2021" s="36" t="b">
        <f>+A2021='[1]Anexo 9'!A2021</f>
        <v>1</v>
      </c>
      <c r="C2021" s="18">
        <v>811045767</v>
      </c>
      <c r="D2021" s="18" t="s">
        <v>8315</v>
      </c>
      <c r="E2021" s="15" t="s">
        <v>810</v>
      </c>
      <c r="F2021" s="15" t="s">
        <v>62</v>
      </c>
      <c r="G2021" s="15" t="s">
        <v>3155</v>
      </c>
      <c r="H2021" s="15" t="s">
        <v>3155</v>
      </c>
      <c r="I2021" s="15" t="s">
        <v>3155</v>
      </c>
      <c r="J2021" s="15">
        <v>4</v>
      </c>
      <c r="K2021" s="15" t="s">
        <v>3155</v>
      </c>
      <c r="L2021" s="15">
        <v>414330314</v>
      </c>
      <c r="M2021" s="15" t="s">
        <v>3946</v>
      </c>
      <c r="N2021" s="15" t="s">
        <v>885</v>
      </c>
      <c r="O2021" s="18" t="s">
        <v>8530</v>
      </c>
      <c r="P2021" s="22" t="s">
        <v>73</v>
      </c>
      <c r="Q2021" s="15" t="s">
        <v>3122</v>
      </c>
      <c r="R2021" s="18" t="s">
        <v>8587</v>
      </c>
      <c r="S2021" s="22" t="b">
        <f t="shared" si="319"/>
        <v>0</v>
      </c>
      <c r="T2021" s="18"/>
      <c r="U2021" s="18"/>
      <c r="V2021" s="15"/>
      <c r="W2021" s="18" t="s">
        <v>8641</v>
      </c>
      <c r="X2021" s="18" t="s">
        <v>8786</v>
      </c>
      <c r="Y2021" s="15" t="s">
        <v>68</v>
      </c>
      <c r="Z2021" s="18"/>
      <c r="AA2021" s="18"/>
      <c r="AB2021" s="18"/>
      <c r="AC2021" s="67" t="e">
        <f>+VLOOKUP("*"&amp;L2021&amp;"*",'[2]REGISTROS SANITARIOS'!$D$2978:$E$2978,2,FALSE)</f>
        <v>#N/A</v>
      </c>
      <c r="AD2021" s="22" t="s">
        <v>44</v>
      </c>
      <c r="AE2021" s="16"/>
      <c r="AF2021" s="34" t="s">
        <v>3840</v>
      </c>
      <c r="AG2021" s="24"/>
      <c r="AH2021" s="18"/>
      <c r="AI2021" s="18"/>
      <c r="AJ2021" s="17">
        <v>8250</v>
      </c>
      <c r="AK2021" s="25">
        <v>8250</v>
      </c>
      <c r="AL2021" s="25">
        <v>7000</v>
      </c>
      <c r="AM2021" s="35">
        <v>0</v>
      </c>
      <c r="AN2021" s="19">
        <v>57750000</v>
      </c>
      <c r="AO2021" s="18"/>
      <c r="AP2021" s="15"/>
      <c r="AQ2021" s="43" t="str">
        <f t="shared" si="311"/>
        <v>SI</v>
      </c>
      <c r="AR2021" s="44">
        <f t="shared" si="312"/>
        <v>57750000</v>
      </c>
      <c r="AS2021" s="44">
        <f t="shared" si="313"/>
        <v>57750000</v>
      </c>
      <c r="AT2021" s="44">
        <f t="shared" si="314"/>
        <v>57750000</v>
      </c>
      <c r="AU2021" s="44">
        <f t="shared" si="315"/>
        <v>57750000</v>
      </c>
      <c r="AV2021" s="45" t="b">
        <f t="shared" si="316"/>
        <v>1</v>
      </c>
      <c r="AW2021" s="45" t="b">
        <f t="shared" si="317"/>
        <v>1</v>
      </c>
      <c r="AX2021" s="45"/>
      <c r="AY2021" s="36" t="s">
        <v>8743</v>
      </c>
    </row>
    <row r="2022" spans="1:51" s="36" customFormat="1" ht="27.75" customHeight="1" x14ac:dyDescent="0.15">
      <c r="A2022" s="36" t="str">
        <f t="shared" si="310"/>
        <v>LABORATORIOS OSSALUD SAS414330511</v>
      </c>
      <c r="B2022" s="36" t="b">
        <f>+A2022='[1]Anexo 9'!A2022</f>
        <v>1</v>
      </c>
      <c r="C2022" s="18">
        <v>811045767</v>
      </c>
      <c r="D2022" s="18" t="s">
        <v>8315</v>
      </c>
      <c r="E2022" s="15" t="s">
        <v>810</v>
      </c>
      <c r="F2022" s="15" t="s">
        <v>62</v>
      </c>
      <c r="G2022" s="15" t="s">
        <v>3155</v>
      </c>
      <c r="H2022" s="15" t="s">
        <v>3155</v>
      </c>
      <c r="I2022" s="15" t="s">
        <v>3155</v>
      </c>
      <c r="J2022" s="15">
        <v>5</v>
      </c>
      <c r="K2022" s="15" t="s">
        <v>3155</v>
      </c>
      <c r="L2022" s="15">
        <v>414330511</v>
      </c>
      <c r="M2022" s="15" t="s">
        <v>911</v>
      </c>
      <c r="N2022" s="15" t="s">
        <v>885</v>
      </c>
      <c r="O2022" s="18" t="s">
        <v>911</v>
      </c>
      <c r="P2022" s="22" t="s">
        <v>73</v>
      </c>
      <c r="Q2022" s="15" t="s">
        <v>913</v>
      </c>
      <c r="R2022" s="18" t="s">
        <v>8589</v>
      </c>
      <c r="S2022" s="22" t="b">
        <f t="shared" si="319"/>
        <v>0</v>
      </c>
      <c r="T2022" s="18"/>
      <c r="U2022" s="18"/>
      <c r="V2022" s="15" t="s">
        <v>6109</v>
      </c>
      <c r="W2022" s="18" t="s">
        <v>8641</v>
      </c>
      <c r="X2022" s="18"/>
      <c r="Y2022" s="15" t="s">
        <v>68</v>
      </c>
      <c r="Z2022" s="18"/>
      <c r="AA2022" s="18"/>
      <c r="AB2022" s="18"/>
      <c r="AC2022" s="67" t="e">
        <f>+VLOOKUP("*"&amp;L2022&amp;"*",'[2]REGISTROS SANITARIOS'!$D$2978:$E$2978,2,FALSE)</f>
        <v>#N/A</v>
      </c>
      <c r="AD2022" s="22" t="s">
        <v>44</v>
      </c>
      <c r="AE2022" s="16"/>
      <c r="AF2022" s="34" t="s">
        <v>3840</v>
      </c>
      <c r="AG2022" s="24"/>
      <c r="AH2022" s="18"/>
      <c r="AI2022" s="18"/>
      <c r="AJ2022" s="17">
        <v>181.5</v>
      </c>
      <c r="AK2022" s="25">
        <v>210</v>
      </c>
      <c r="AL2022" s="25">
        <v>12000</v>
      </c>
      <c r="AM2022" s="35">
        <v>0</v>
      </c>
      <c r="AN2022" s="19">
        <v>2520000</v>
      </c>
      <c r="AO2022" s="18"/>
      <c r="AP2022" s="15"/>
      <c r="AQ2022" s="43" t="str">
        <f t="shared" si="311"/>
        <v>MAYOR</v>
      </c>
      <c r="AR2022" s="44">
        <f t="shared" si="312"/>
        <v>2178000</v>
      </c>
      <c r="AS2022" s="44">
        <f t="shared" si="313"/>
        <v>2178000</v>
      </c>
      <c r="AT2022" s="44">
        <f t="shared" si="314"/>
        <v>2520000</v>
      </c>
      <c r="AU2022" s="44">
        <f t="shared" si="315"/>
        <v>2520000</v>
      </c>
      <c r="AV2022" s="45" t="b">
        <f t="shared" si="316"/>
        <v>1</v>
      </c>
      <c r="AW2022" s="45" t="b">
        <f t="shared" si="317"/>
        <v>0</v>
      </c>
      <c r="AX2022" s="45"/>
    </row>
    <row r="2023" spans="1:51" s="36" customFormat="1" ht="27.75" customHeight="1" x14ac:dyDescent="0.15">
      <c r="A2023" s="36" t="str">
        <f t="shared" si="310"/>
        <v>LABORATORIOS OSSALUD SAS414330611</v>
      </c>
      <c r="B2023" s="36" t="b">
        <f>+A2023='[1]Anexo 9'!A2023</f>
        <v>1</v>
      </c>
      <c r="C2023" s="18">
        <v>811045767</v>
      </c>
      <c r="D2023" s="18" t="s">
        <v>8315</v>
      </c>
      <c r="E2023" s="15" t="s">
        <v>810</v>
      </c>
      <c r="F2023" s="15" t="s">
        <v>62</v>
      </c>
      <c r="G2023" s="15" t="s">
        <v>3155</v>
      </c>
      <c r="H2023" s="15" t="s">
        <v>3155</v>
      </c>
      <c r="I2023" s="15" t="s">
        <v>3155</v>
      </c>
      <c r="J2023" s="15">
        <v>5</v>
      </c>
      <c r="K2023" s="15" t="s">
        <v>3155</v>
      </c>
      <c r="L2023" s="15">
        <v>414330611</v>
      </c>
      <c r="M2023" s="15" t="s">
        <v>917</v>
      </c>
      <c r="N2023" s="15" t="s">
        <v>885</v>
      </c>
      <c r="O2023" s="18" t="s">
        <v>8531</v>
      </c>
      <c r="P2023" s="22" t="s">
        <v>73</v>
      </c>
      <c r="Q2023" s="15" t="s">
        <v>919</v>
      </c>
      <c r="R2023" s="18" t="s">
        <v>8587</v>
      </c>
      <c r="S2023" s="22" t="b">
        <f t="shared" si="319"/>
        <v>0</v>
      </c>
      <c r="T2023" s="18"/>
      <c r="U2023" s="18"/>
      <c r="V2023" s="15"/>
      <c r="W2023" s="18" t="s">
        <v>8641</v>
      </c>
      <c r="X2023" s="18" t="s">
        <v>8787</v>
      </c>
      <c r="Y2023" s="15" t="s">
        <v>68</v>
      </c>
      <c r="Z2023" s="18"/>
      <c r="AA2023" s="18"/>
      <c r="AB2023" s="18"/>
      <c r="AC2023" s="67" t="e">
        <f>+VLOOKUP("*"&amp;L2023&amp;"*",'[2]REGISTROS SANITARIOS'!$D$2978:$E$2978,2,FALSE)</f>
        <v>#N/A</v>
      </c>
      <c r="AD2023" s="22" t="s">
        <v>44</v>
      </c>
      <c r="AE2023" s="16"/>
      <c r="AF2023" s="34" t="s">
        <v>3840</v>
      </c>
      <c r="AG2023" s="24"/>
      <c r="AH2023" s="18"/>
      <c r="AI2023" s="18"/>
      <c r="AJ2023" s="17">
        <v>2018.5</v>
      </c>
      <c r="AK2023" s="25">
        <v>2040</v>
      </c>
      <c r="AL2023" s="25">
        <v>3980</v>
      </c>
      <c r="AM2023" s="35">
        <v>0</v>
      </c>
      <c r="AN2023" s="19">
        <v>8119200</v>
      </c>
      <c r="AO2023" s="18"/>
      <c r="AP2023" s="15"/>
      <c r="AQ2023" s="43" t="str">
        <f t="shared" si="311"/>
        <v>MAYOR</v>
      </c>
      <c r="AR2023" s="44">
        <f t="shared" si="312"/>
        <v>8033630</v>
      </c>
      <c r="AS2023" s="44">
        <f t="shared" si="313"/>
        <v>8033630</v>
      </c>
      <c r="AT2023" s="44">
        <f t="shared" si="314"/>
        <v>8119200</v>
      </c>
      <c r="AU2023" s="44">
        <f t="shared" si="315"/>
        <v>8119200</v>
      </c>
      <c r="AV2023" s="45" t="b">
        <f t="shared" si="316"/>
        <v>1</v>
      </c>
      <c r="AW2023" s="45" t="b">
        <f t="shared" si="317"/>
        <v>0</v>
      </c>
      <c r="AX2023" s="45"/>
      <c r="AY2023" s="48" t="s">
        <v>8742</v>
      </c>
    </row>
    <row r="2024" spans="1:51" s="36" customFormat="1" ht="27.75" customHeight="1" x14ac:dyDescent="0.15">
      <c r="A2024" s="36" t="str">
        <f t="shared" si="310"/>
        <v>LABORATORIOS OSSALUD SAS415080116</v>
      </c>
      <c r="B2024" s="36" t="b">
        <f>+A2024='[1]Anexo 9'!A2024</f>
        <v>1</v>
      </c>
      <c r="C2024" s="18">
        <v>811045767</v>
      </c>
      <c r="D2024" s="18" t="s">
        <v>8315</v>
      </c>
      <c r="E2024" s="15" t="s">
        <v>810</v>
      </c>
      <c r="F2024" s="15" t="s">
        <v>62</v>
      </c>
      <c r="G2024" s="15" t="s">
        <v>3155</v>
      </c>
      <c r="H2024" s="15" t="s">
        <v>3155</v>
      </c>
      <c r="I2024" s="15" t="s">
        <v>3155</v>
      </c>
      <c r="J2024" s="15">
        <v>2</v>
      </c>
      <c r="K2024" s="15" t="s">
        <v>3155</v>
      </c>
      <c r="L2024" s="15">
        <v>415080116</v>
      </c>
      <c r="M2024" s="15" t="s">
        <v>921</v>
      </c>
      <c r="N2024" s="15" t="s">
        <v>101</v>
      </c>
      <c r="O2024" s="18" t="s">
        <v>921</v>
      </c>
      <c r="P2024" s="22" t="s">
        <v>73</v>
      </c>
      <c r="Q2024" s="15" t="s">
        <v>525</v>
      </c>
      <c r="R2024" s="18" t="s">
        <v>103</v>
      </c>
      <c r="S2024" s="22" t="b">
        <f t="shared" si="319"/>
        <v>0</v>
      </c>
      <c r="T2024" s="18"/>
      <c r="U2024" s="18"/>
      <c r="V2024" s="15" t="s">
        <v>923</v>
      </c>
      <c r="W2024" s="18" t="s">
        <v>923</v>
      </c>
      <c r="X2024" s="18"/>
      <c r="Y2024" s="15" t="s">
        <v>73</v>
      </c>
      <c r="Z2024" s="18"/>
      <c r="AA2024" s="18"/>
      <c r="AB2024" s="18"/>
      <c r="AC2024" s="67" t="e">
        <f>+VLOOKUP("*"&amp;L2024&amp;"*",'[2]REGISTROS SANITARIOS'!$D$2978:$E$2978,2,FALSE)</f>
        <v>#N/A</v>
      </c>
      <c r="AD2024" s="22" t="s">
        <v>44</v>
      </c>
      <c r="AE2024" s="16"/>
      <c r="AF2024" s="34" t="s">
        <v>3840</v>
      </c>
      <c r="AG2024" s="24"/>
      <c r="AH2024" s="18"/>
      <c r="AI2024" s="18"/>
      <c r="AJ2024" s="17">
        <v>110</v>
      </c>
      <c r="AK2024" s="25">
        <v>110</v>
      </c>
      <c r="AL2024" s="25">
        <v>1700</v>
      </c>
      <c r="AM2024" s="35">
        <v>0.19</v>
      </c>
      <c r="AN2024" s="19">
        <v>222530</v>
      </c>
      <c r="AO2024" s="18"/>
      <c r="AP2024" s="15"/>
      <c r="AQ2024" s="43" t="str">
        <f t="shared" si="311"/>
        <v>SI</v>
      </c>
      <c r="AR2024" s="44">
        <f t="shared" si="312"/>
        <v>222530</v>
      </c>
      <c r="AS2024" s="44">
        <f t="shared" si="313"/>
        <v>187000</v>
      </c>
      <c r="AT2024" s="44">
        <f t="shared" si="314"/>
        <v>187000</v>
      </c>
      <c r="AU2024" s="44">
        <f t="shared" si="315"/>
        <v>222530</v>
      </c>
      <c r="AV2024" s="45" t="b">
        <f t="shared" si="316"/>
        <v>1</v>
      </c>
      <c r="AW2024" s="45" t="b">
        <f t="shared" si="317"/>
        <v>0</v>
      </c>
      <c r="AX2024" s="45"/>
    </row>
    <row r="2025" spans="1:51" s="36" customFormat="1" ht="27.75" customHeight="1" x14ac:dyDescent="0.15">
      <c r="A2025" s="36" t="str">
        <f t="shared" si="310"/>
        <v>LABORATORIOS OSSALUD SAS415080735</v>
      </c>
      <c r="B2025" s="36" t="b">
        <f>+A2025='[1]Anexo 9'!A2025</f>
        <v>1</v>
      </c>
      <c r="C2025" s="18">
        <v>811045767</v>
      </c>
      <c r="D2025" s="18" t="s">
        <v>8315</v>
      </c>
      <c r="E2025" s="15" t="s">
        <v>810</v>
      </c>
      <c r="F2025" s="15" t="s">
        <v>62</v>
      </c>
      <c r="G2025" s="15" t="s">
        <v>3155</v>
      </c>
      <c r="H2025" s="15" t="s">
        <v>3155</v>
      </c>
      <c r="I2025" s="15" t="s">
        <v>3155</v>
      </c>
      <c r="J2025" s="15">
        <v>4</v>
      </c>
      <c r="K2025" s="15" t="s">
        <v>3155</v>
      </c>
      <c r="L2025" s="15">
        <v>415080735</v>
      </c>
      <c r="M2025" s="15" t="s">
        <v>924</v>
      </c>
      <c r="N2025" s="15" t="s">
        <v>101</v>
      </c>
      <c r="O2025" s="18" t="s">
        <v>924</v>
      </c>
      <c r="P2025" s="22" t="s">
        <v>73</v>
      </c>
      <c r="Q2025" s="15" t="s">
        <v>525</v>
      </c>
      <c r="R2025" s="18" t="s">
        <v>103</v>
      </c>
      <c r="S2025" s="22" t="b">
        <f t="shared" si="319"/>
        <v>0</v>
      </c>
      <c r="T2025" s="18"/>
      <c r="U2025" s="18"/>
      <c r="V2025" s="15" t="s">
        <v>6110</v>
      </c>
      <c r="W2025" s="18" t="s">
        <v>923</v>
      </c>
      <c r="X2025" s="18"/>
      <c r="Y2025" s="15" t="s">
        <v>73</v>
      </c>
      <c r="Z2025" s="18"/>
      <c r="AA2025" s="18"/>
      <c r="AB2025" s="18"/>
      <c r="AC2025" s="67" t="e">
        <f>+VLOOKUP("*"&amp;L2025&amp;"*",'[2]REGISTROS SANITARIOS'!$D$2978:$E$2978,2,FALSE)</f>
        <v>#N/A</v>
      </c>
      <c r="AD2025" s="22" t="s">
        <v>44</v>
      </c>
      <c r="AE2025" s="16"/>
      <c r="AF2025" s="34" t="s">
        <v>3840</v>
      </c>
      <c r="AG2025" s="24"/>
      <c r="AH2025" s="18"/>
      <c r="AI2025" s="18"/>
      <c r="AJ2025" s="17">
        <v>4400</v>
      </c>
      <c r="AK2025" s="25">
        <v>4400</v>
      </c>
      <c r="AL2025" s="25">
        <v>160</v>
      </c>
      <c r="AM2025" s="35">
        <v>0.19</v>
      </c>
      <c r="AN2025" s="19">
        <v>837760</v>
      </c>
      <c r="AO2025" s="18"/>
      <c r="AP2025" s="15"/>
      <c r="AQ2025" s="43" t="str">
        <f t="shared" si="311"/>
        <v>SI</v>
      </c>
      <c r="AR2025" s="44">
        <f t="shared" si="312"/>
        <v>837759.99999999988</v>
      </c>
      <c r="AS2025" s="44">
        <f t="shared" si="313"/>
        <v>704000</v>
      </c>
      <c r="AT2025" s="44">
        <f t="shared" si="314"/>
        <v>704000</v>
      </c>
      <c r="AU2025" s="44">
        <f t="shared" si="315"/>
        <v>837759.99999999988</v>
      </c>
      <c r="AV2025" s="45" t="b">
        <f t="shared" si="316"/>
        <v>1</v>
      </c>
      <c r="AW2025" s="45" t="b">
        <f t="shared" si="317"/>
        <v>0</v>
      </c>
      <c r="AX2025" s="45"/>
    </row>
    <row r="2026" spans="1:51" s="36" customFormat="1" ht="27.75" customHeight="1" x14ac:dyDescent="0.15">
      <c r="A2026" s="36" t="str">
        <f t="shared" si="310"/>
        <v>LABORATORIOS OSSALUD SAS415080745</v>
      </c>
      <c r="B2026" s="36" t="b">
        <f>+A2026='[1]Anexo 9'!A2026</f>
        <v>1</v>
      </c>
      <c r="C2026" s="18">
        <v>811045767</v>
      </c>
      <c r="D2026" s="18" t="s">
        <v>8315</v>
      </c>
      <c r="E2026" s="15" t="s">
        <v>810</v>
      </c>
      <c r="F2026" s="15" t="s">
        <v>62</v>
      </c>
      <c r="G2026" s="15" t="s">
        <v>3155</v>
      </c>
      <c r="H2026" s="15" t="s">
        <v>3155</v>
      </c>
      <c r="I2026" s="15" t="s">
        <v>3155</v>
      </c>
      <c r="J2026" s="15">
        <v>3</v>
      </c>
      <c r="K2026" s="15" t="s">
        <v>3155</v>
      </c>
      <c r="L2026" s="15">
        <v>415080745</v>
      </c>
      <c r="M2026" s="15" t="s">
        <v>1551</v>
      </c>
      <c r="N2026" s="15" t="s">
        <v>101</v>
      </c>
      <c r="O2026" s="18" t="s">
        <v>1551</v>
      </c>
      <c r="P2026" s="22" t="s">
        <v>73</v>
      </c>
      <c r="Q2026" s="15" t="s">
        <v>525</v>
      </c>
      <c r="R2026" s="18" t="s">
        <v>103</v>
      </c>
      <c r="S2026" s="22" t="b">
        <f t="shared" si="319"/>
        <v>0</v>
      </c>
      <c r="T2026" s="18"/>
      <c r="U2026" s="18"/>
      <c r="V2026" s="15" t="s">
        <v>6178</v>
      </c>
      <c r="W2026" s="18" t="s">
        <v>923</v>
      </c>
      <c r="X2026" s="18"/>
      <c r="Y2026" s="15" t="s">
        <v>73</v>
      </c>
      <c r="Z2026" s="18"/>
      <c r="AA2026" s="18"/>
      <c r="AB2026" s="18"/>
      <c r="AC2026" s="67" t="e">
        <f>+VLOOKUP("*"&amp;L2026&amp;"*",'[2]REGISTROS SANITARIOS'!$D$2978:$E$2978,2,FALSE)</f>
        <v>#N/A</v>
      </c>
      <c r="AD2026" s="22" t="s">
        <v>44</v>
      </c>
      <c r="AE2026" s="16"/>
      <c r="AF2026" s="34" t="s">
        <v>3840</v>
      </c>
      <c r="AG2026" s="24"/>
      <c r="AH2026" s="18"/>
      <c r="AI2026" s="18"/>
      <c r="AJ2026" s="17">
        <v>55000</v>
      </c>
      <c r="AK2026" s="25">
        <v>55000</v>
      </c>
      <c r="AL2026" s="25">
        <v>330</v>
      </c>
      <c r="AM2026" s="35">
        <v>0.19</v>
      </c>
      <c r="AN2026" s="19">
        <v>21598500</v>
      </c>
      <c r="AO2026" s="18"/>
      <c r="AP2026" s="15"/>
      <c r="AQ2026" s="43" t="str">
        <f t="shared" si="311"/>
        <v>SI</v>
      </c>
      <c r="AR2026" s="44">
        <f t="shared" si="312"/>
        <v>21598500</v>
      </c>
      <c r="AS2026" s="44">
        <f t="shared" si="313"/>
        <v>18150000</v>
      </c>
      <c r="AT2026" s="44">
        <f t="shared" si="314"/>
        <v>18150000</v>
      </c>
      <c r="AU2026" s="44">
        <f t="shared" si="315"/>
        <v>21598500</v>
      </c>
      <c r="AV2026" s="45" t="b">
        <f t="shared" si="316"/>
        <v>1</v>
      </c>
      <c r="AW2026" s="45" t="b">
        <f t="shared" si="317"/>
        <v>0</v>
      </c>
      <c r="AX2026" s="45"/>
    </row>
    <row r="2027" spans="1:51" s="36" customFormat="1" ht="27.75" customHeight="1" x14ac:dyDescent="0.15">
      <c r="A2027" s="36" t="str">
        <f t="shared" si="310"/>
        <v>LABORATORIOS OSSALUD SAS415080746</v>
      </c>
      <c r="B2027" s="36" t="b">
        <f>+A2027='[1]Anexo 9'!A2027</f>
        <v>1</v>
      </c>
      <c r="C2027" s="18">
        <v>811045767</v>
      </c>
      <c r="D2027" s="18" t="s">
        <v>8315</v>
      </c>
      <c r="E2027" s="15" t="s">
        <v>810</v>
      </c>
      <c r="F2027" s="15" t="s">
        <v>62</v>
      </c>
      <c r="G2027" s="15" t="s">
        <v>3155</v>
      </c>
      <c r="H2027" s="15" t="s">
        <v>3155</v>
      </c>
      <c r="I2027" s="15" t="s">
        <v>3155</v>
      </c>
      <c r="J2027" s="15">
        <v>3</v>
      </c>
      <c r="K2027" s="15" t="s">
        <v>3155</v>
      </c>
      <c r="L2027" s="15">
        <v>415080746</v>
      </c>
      <c r="M2027" s="15" t="s">
        <v>1554</v>
      </c>
      <c r="N2027" s="15" t="s">
        <v>101</v>
      </c>
      <c r="O2027" s="18" t="s">
        <v>1554</v>
      </c>
      <c r="P2027" s="22" t="s">
        <v>73</v>
      </c>
      <c r="Q2027" s="15" t="s">
        <v>1553</v>
      </c>
      <c r="R2027" s="18" t="s">
        <v>103</v>
      </c>
      <c r="S2027" s="22" t="b">
        <f t="shared" si="319"/>
        <v>0</v>
      </c>
      <c r="T2027" s="18"/>
      <c r="U2027" s="18"/>
      <c r="V2027" s="15"/>
      <c r="W2027" s="18" t="s">
        <v>923</v>
      </c>
      <c r="X2027" s="18"/>
      <c r="Y2027" s="15" t="s">
        <v>73</v>
      </c>
      <c r="Z2027" s="18"/>
      <c r="AA2027" s="18"/>
      <c r="AB2027" s="18"/>
      <c r="AC2027" s="67" t="e">
        <f>+VLOOKUP("*"&amp;L2027&amp;"*",'[2]REGISTROS SANITARIOS'!$D$2978:$E$2978,2,FALSE)</f>
        <v>#N/A</v>
      </c>
      <c r="AD2027" s="22" t="s">
        <v>44</v>
      </c>
      <c r="AE2027" s="16"/>
      <c r="AF2027" s="34" t="s">
        <v>3840</v>
      </c>
      <c r="AG2027" s="24"/>
      <c r="AH2027" s="18"/>
      <c r="AI2027" s="18"/>
      <c r="AJ2027" s="17">
        <v>16500</v>
      </c>
      <c r="AK2027" s="25">
        <v>16500</v>
      </c>
      <c r="AL2027" s="25">
        <v>260</v>
      </c>
      <c r="AM2027" s="35">
        <v>0</v>
      </c>
      <c r="AN2027" s="19">
        <v>4290000</v>
      </c>
      <c r="AO2027" s="18"/>
      <c r="AP2027" s="15"/>
      <c r="AQ2027" s="43" t="str">
        <f t="shared" si="311"/>
        <v>SI</v>
      </c>
      <c r="AR2027" s="44">
        <f t="shared" si="312"/>
        <v>4290000</v>
      </c>
      <c r="AS2027" s="44">
        <f t="shared" si="313"/>
        <v>4290000</v>
      </c>
      <c r="AT2027" s="44">
        <f t="shared" si="314"/>
        <v>4290000</v>
      </c>
      <c r="AU2027" s="44">
        <f t="shared" si="315"/>
        <v>4290000</v>
      </c>
      <c r="AV2027" s="45" t="b">
        <f t="shared" si="316"/>
        <v>1</v>
      </c>
      <c r="AW2027" s="45" t="b">
        <f t="shared" si="317"/>
        <v>1</v>
      </c>
      <c r="AX2027" s="45"/>
      <c r="AY2027" s="36" t="s">
        <v>8743</v>
      </c>
    </row>
    <row r="2028" spans="1:51" s="36" customFormat="1" ht="27.75" customHeight="1" x14ac:dyDescent="0.15">
      <c r="A2028" s="36" t="str">
        <f t="shared" si="310"/>
        <v>LABORATORIOS OSSALUD SAS415082116</v>
      </c>
      <c r="B2028" s="36" t="b">
        <f>+A2028='[1]Anexo 9'!A2028</f>
        <v>1</v>
      </c>
      <c r="C2028" s="18">
        <v>811045767</v>
      </c>
      <c r="D2028" s="18" t="s">
        <v>8315</v>
      </c>
      <c r="E2028" s="15" t="s">
        <v>810</v>
      </c>
      <c r="F2028" s="15" t="s">
        <v>62</v>
      </c>
      <c r="G2028" s="15" t="s">
        <v>3155</v>
      </c>
      <c r="H2028" s="15" t="s">
        <v>3155</v>
      </c>
      <c r="I2028" s="15" t="s">
        <v>3155</v>
      </c>
      <c r="J2028" s="15">
        <v>3</v>
      </c>
      <c r="K2028" s="15" t="s">
        <v>3155</v>
      </c>
      <c r="L2028" s="15">
        <v>415082116</v>
      </c>
      <c r="M2028" s="15" t="s">
        <v>8532</v>
      </c>
      <c r="N2028" s="15" t="s">
        <v>101</v>
      </c>
      <c r="O2028" s="18" t="s">
        <v>8532</v>
      </c>
      <c r="P2028" s="22" t="s">
        <v>73</v>
      </c>
      <c r="Q2028" s="15" t="s">
        <v>525</v>
      </c>
      <c r="R2028" s="18" t="s">
        <v>5927</v>
      </c>
      <c r="S2028" s="22" t="b">
        <f t="shared" si="319"/>
        <v>0</v>
      </c>
      <c r="T2028" s="18"/>
      <c r="U2028" s="18"/>
      <c r="V2028" s="15" t="s">
        <v>6111</v>
      </c>
      <c r="W2028" s="18" t="s">
        <v>923</v>
      </c>
      <c r="X2028" s="18"/>
      <c r="Y2028" s="15" t="s">
        <v>73</v>
      </c>
      <c r="Z2028" s="18"/>
      <c r="AA2028" s="18"/>
      <c r="AB2028" s="18"/>
      <c r="AC2028" s="67" t="e">
        <f>+VLOOKUP("*"&amp;L2028&amp;"*",'[2]REGISTROS SANITARIOS'!$D$2978:$E$2978,2,FALSE)</f>
        <v>#N/A</v>
      </c>
      <c r="AD2028" s="22" t="s">
        <v>44</v>
      </c>
      <c r="AE2028" s="16"/>
      <c r="AF2028" s="34" t="s">
        <v>3840</v>
      </c>
      <c r="AG2028" s="24"/>
      <c r="AH2028" s="18"/>
      <c r="AI2028" s="18"/>
      <c r="AJ2028" s="17">
        <v>2288</v>
      </c>
      <c r="AK2028" s="25">
        <v>2300</v>
      </c>
      <c r="AL2028" s="25">
        <v>360</v>
      </c>
      <c r="AM2028" s="35">
        <v>0.19</v>
      </c>
      <c r="AN2028" s="19">
        <v>985320</v>
      </c>
      <c r="AO2028" s="18"/>
      <c r="AP2028" s="15"/>
      <c r="AQ2028" s="43" t="str">
        <f t="shared" si="311"/>
        <v>MAYOR</v>
      </c>
      <c r="AR2028" s="44">
        <f t="shared" si="312"/>
        <v>980179.2</v>
      </c>
      <c r="AS2028" s="44">
        <f t="shared" si="313"/>
        <v>823680</v>
      </c>
      <c r="AT2028" s="44">
        <f t="shared" si="314"/>
        <v>828000</v>
      </c>
      <c r="AU2028" s="44">
        <f t="shared" si="315"/>
        <v>985320</v>
      </c>
      <c r="AV2028" s="45" t="b">
        <f t="shared" si="316"/>
        <v>1</v>
      </c>
      <c r="AW2028" s="45" t="b">
        <f t="shared" si="317"/>
        <v>0</v>
      </c>
      <c r="AX2028" s="45"/>
    </row>
    <row r="2029" spans="1:51" s="36" customFormat="1" ht="27.75" customHeight="1" x14ac:dyDescent="0.15">
      <c r="A2029" s="36" t="str">
        <f t="shared" si="310"/>
        <v>LABORATORIOS OSSALUD SAS415082516</v>
      </c>
      <c r="B2029" s="36" t="b">
        <f>+A2029='[1]Anexo 9'!A2029</f>
        <v>1</v>
      </c>
      <c r="C2029" s="18">
        <v>811045767</v>
      </c>
      <c r="D2029" s="18" t="s">
        <v>8315</v>
      </c>
      <c r="E2029" s="15" t="s">
        <v>810</v>
      </c>
      <c r="F2029" s="15" t="s">
        <v>62</v>
      </c>
      <c r="G2029" s="15" t="s">
        <v>3155</v>
      </c>
      <c r="H2029" s="15" t="s">
        <v>3155</v>
      </c>
      <c r="I2029" s="15" t="s">
        <v>3155</v>
      </c>
      <c r="J2029" s="15">
        <v>4</v>
      </c>
      <c r="K2029" s="15" t="s">
        <v>3155</v>
      </c>
      <c r="L2029" s="15">
        <v>415082516</v>
      </c>
      <c r="M2029" s="15" t="s">
        <v>932</v>
      </c>
      <c r="N2029" s="15" t="s">
        <v>101</v>
      </c>
      <c r="O2029" s="18" t="s">
        <v>932</v>
      </c>
      <c r="P2029" s="22" t="s">
        <v>73</v>
      </c>
      <c r="Q2029" s="15" t="s">
        <v>525</v>
      </c>
      <c r="R2029" s="18" t="s">
        <v>5927</v>
      </c>
      <c r="S2029" s="22" t="b">
        <f t="shared" si="319"/>
        <v>0</v>
      </c>
      <c r="T2029" s="18"/>
      <c r="U2029" s="18"/>
      <c r="V2029" s="15" t="s">
        <v>6111</v>
      </c>
      <c r="W2029" s="18" t="s">
        <v>923</v>
      </c>
      <c r="X2029" s="18"/>
      <c r="Y2029" s="15" t="s">
        <v>73</v>
      </c>
      <c r="Z2029" s="18"/>
      <c r="AA2029" s="18"/>
      <c r="AB2029" s="18"/>
      <c r="AC2029" s="67" t="e">
        <f>+VLOOKUP("*"&amp;L2029&amp;"*",'[2]REGISTROS SANITARIOS'!$D$2978:$E$2978,2,FALSE)</f>
        <v>#N/A</v>
      </c>
      <c r="AD2029" s="22" t="s">
        <v>44</v>
      </c>
      <c r="AE2029" s="16"/>
      <c r="AF2029" s="34" t="s">
        <v>3840</v>
      </c>
      <c r="AG2029" s="24"/>
      <c r="AH2029" s="18"/>
      <c r="AI2029" s="18"/>
      <c r="AJ2029" s="17">
        <v>14668.5</v>
      </c>
      <c r="AK2029" s="25">
        <v>14700</v>
      </c>
      <c r="AL2029" s="25">
        <v>430</v>
      </c>
      <c r="AM2029" s="35">
        <v>0.19</v>
      </c>
      <c r="AN2029" s="19">
        <v>7521990</v>
      </c>
      <c r="AO2029" s="18"/>
      <c r="AP2029" s="15"/>
      <c r="AQ2029" s="43" t="str">
        <f t="shared" si="311"/>
        <v>MAYOR</v>
      </c>
      <c r="AR2029" s="44">
        <f t="shared" si="312"/>
        <v>7505871.4500000002</v>
      </c>
      <c r="AS2029" s="44">
        <f t="shared" si="313"/>
        <v>6307455</v>
      </c>
      <c r="AT2029" s="44">
        <f t="shared" si="314"/>
        <v>6321000</v>
      </c>
      <c r="AU2029" s="44">
        <f t="shared" si="315"/>
        <v>7521990</v>
      </c>
      <c r="AV2029" s="45" t="b">
        <f t="shared" si="316"/>
        <v>1</v>
      </c>
      <c r="AW2029" s="45" t="b">
        <f t="shared" si="317"/>
        <v>0</v>
      </c>
      <c r="AX2029" s="45"/>
    </row>
    <row r="2030" spans="1:51" s="36" customFormat="1" ht="27.75" customHeight="1" x14ac:dyDescent="0.15">
      <c r="A2030" s="36" t="str">
        <f t="shared" si="310"/>
        <v>LABORATORIOS OSSALUD SAS416002809</v>
      </c>
      <c r="B2030" s="36" t="b">
        <f>+A2030='[1]Anexo 9'!A2030</f>
        <v>1</v>
      </c>
      <c r="C2030" s="18">
        <v>811045767</v>
      </c>
      <c r="D2030" s="18" t="s">
        <v>8315</v>
      </c>
      <c r="E2030" s="15" t="s">
        <v>810</v>
      </c>
      <c r="F2030" s="15" t="s">
        <v>62</v>
      </c>
      <c r="G2030" s="15" t="s">
        <v>3155</v>
      </c>
      <c r="H2030" s="15" t="s">
        <v>3155</v>
      </c>
      <c r="I2030" s="15" t="s">
        <v>3155</v>
      </c>
      <c r="J2030" s="15">
        <v>4</v>
      </c>
      <c r="K2030" s="15" t="s">
        <v>3155</v>
      </c>
      <c r="L2030" s="15">
        <v>416002809</v>
      </c>
      <c r="M2030" s="15" t="s">
        <v>3948</v>
      </c>
      <c r="N2030" s="15" t="s">
        <v>820</v>
      </c>
      <c r="O2030" s="18" t="s">
        <v>3948</v>
      </c>
      <c r="P2030" s="22" t="s">
        <v>73</v>
      </c>
      <c r="Q2030" s="15" t="s">
        <v>3123</v>
      </c>
      <c r="R2030" s="18" t="s">
        <v>8590</v>
      </c>
      <c r="S2030" s="22" t="s">
        <v>73</v>
      </c>
      <c r="T2030" s="18"/>
      <c r="U2030" s="18"/>
      <c r="V2030" s="15"/>
      <c r="W2030" s="18" t="s">
        <v>3171</v>
      </c>
      <c r="X2030" s="18"/>
      <c r="Y2030" s="15" t="s">
        <v>73</v>
      </c>
      <c r="Z2030" s="18"/>
      <c r="AA2030" s="18"/>
      <c r="AB2030" s="18"/>
      <c r="AC2030" s="67" t="e">
        <f>+VLOOKUP("*"&amp;L2030&amp;"*",'[2]REGISTROS SANITARIOS'!$D$2978:$E$2978,2,FALSE)</f>
        <v>#N/A</v>
      </c>
      <c r="AD2030" s="22" t="s">
        <v>44</v>
      </c>
      <c r="AE2030" s="16"/>
      <c r="AF2030" s="34" t="s">
        <v>3840</v>
      </c>
      <c r="AG2030" s="24"/>
      <c r="AH2030" s="18"/>
      <c r="AI2030" s="18"/>
      <c r="AJ2030" s="17">
        <v>37587</v>
      </c>
      <c r="AK2030" s="25">
        <v>40000</v>
      </c>
      <c r="AL2030" s="25">
        <v>15</v>
      </c>
      <c r="AM2030" s="35">
        <v>0.19</v>
      </c>
      <c r="AN2030" s="19">
        <v>714000</v>
      </c>
      <c r="AO2030" s="18"/>
      <c r="AP2030" s="15"/>
      <c r="AQ2030" s="43" t="str">
        <f t="shared" si="311"/>
        <v>MAYOR</v>
      </c>
      <c r="AR2030" s="44">
        <f t="shared" si="312"/>
        <v>670927.94999999995</v>
      </c>
      <c r="AS2030" s="44">
        <f t="shared" si="313"/>
        <v>563805</v>
      </c>
      <c r="AT2030" s="44">
        <f t="shared" si="314"/>
        <v>600000</v>
      </c>
      <c r="AU2030" s="44">
        <f t="shared" si="315"/>
        <v>713999.99999999988</v>
      </c>
      <c r="AV2030" s="45" t="b">
        <f t="shared" si="316"/>
        <v>1</v>
      </c>
      <c r="AW2030" s="45" t="b">
        <f t="shared" si="317"/>
        <v>0</v>
      </c>
      <c r="AX2030" s="45"/>
      <c r="AY2030" s="36" t="s">
        <v>8743</v>
      </c>
    </row>
    <row r="2031" spans="1:51" s="36" customFormat="1" ht="27.75" customHeight="1" x14ac:dyDescent="0.15">
      <c r="A2031" s="36" t="str">
        <f t="shared" si="310"/>
        <v>LABORATORIOS OSSALUD SAS416003909</v>
      </c>
      <c r="B2031" s="36" t="b">
        <f>+A2031='[1]Anexo 9'!A2031</f>
        <v>1</v>
      </c>
      <c r="C2031" s="18">
        <v>811045767</v>
      </c>
      <c r="D2031" s="18" t="s">
        <v>8315</v>
      </c>
      <c r="E2031" s="15" t="s">
        <v>810</v>
      </c>
      <c r="F2031" s="15" t="s">
        <v>62</v>
      </c>
      <c r="G2031" s="15" t="s">
        <v>3155</v>
      </c>
      <c r="H2031" s="15" t="s">
        <v>3155</v>
      </c>
      <c r="I2031" s="15" t="s">
        <v>3155</v>
      </c>
      <c r="J2031" s="15">
        <v>3</v>
      </c>
      <c r="K2031" s="15" t="s">
        <v>3155</v>
      </c>
      <c r="L2031" s="15">
        <v>416003909</v>
      </c>
      <c r="M2031" s="15" t="s">
        <v>8533</v>
      </c>
      <c r="N2031" s="15" t="s">
        <v>820</v>
      </c>
      <c r="O2031" s="18" t="s">
        <v>8534</v>
      </c>
      <c r="P2031" s="22" t="s">
        <v>73</v>
      </c>
      <c r="Q2031" s="15" t="s">
        <v>3209</v>
      </c>
      <c r="R2031" s="18" t="s">
        <v>103</v>
      </c>
      <c r="S2031" s="22" t="b">
        <f>+R2031=Q2031</f>
        <v>0</v>
      </c>
      <c r="T2031" s="18"/>
      <c r="U2031" s="18"/>
      <c r="V2031" s="15"/>
      <c r="W2031" s="18" t="s">
        <v>923</v>
      </c>
      <c r="X2031" s="18" t="s">
        <v>8788</v>
      </c>
      <c r="Y2031" s="15" t="s">
        <v>68</v>
      </c>
      <c r="Z2031" s="18"/>
      <c r="AA2031" s="18"/>
      <c r="AB2031" s="18"/>
      <c r="AC2031" s="67" t="e">
        <f>+VLOOKUP("*"&amp;L2031&amp;"*",'[2]REGISTROS SANITARIOS'!$D$2978:$E$2978,2,FALSE)</f>
        <v>#N/A</v>
      </c>
      <c r="AD2031" s="22" t="s">
        <v>44</v>
      </c>
      <c r="AE2031" s="16"/>
      <c r="AF2031" s="34" t="s">
        <v>3840</v>
      </c>
      <c r="AG2031" s="24"/>
      <c r="AH2031" s="18"/>
      <c r="AI2031" s="18"/>
      <c r="AJ2031" s="17">
        <v>1369.5</v>
      </c>
      <c r="AK2031" s="25">
        <v>1370</v>
      </c>
      <c r="AL2031" s="25">
        <v>260</v>
      </c>
      <c r="AM2031" s="35">
        <v>0.19</v>
      </c>
      <c r="AN2031" s="19">
        <v>423878</v>
      </c>
      <c r="AO2031" s="18"/>
      <c r="AP2031" s="15"/>
      <c r="AQ2031" s="43" t="str">
        <f t="shared" si="311"/>
        <v>MAYOR</v>
      </c>
      <c r="AR2031" s="44">
        <f t="shared" si="312"/>
        <v>423723.3</v>
      </c>
      <c r="AS2031" s="44">
        <f t="shared" si="313"/>
        <v>356070</v>
      </c>
      <c r="AT2031" s="44">
        <f t="shared" si="314"/>
        <v>356200</v>
      </c>
      <c r="AU2031" s="44">
        <f t="shared" si="315"/>
        <v>423877.99999999994</v>
      </c>
      <c r="AV2031" s="45" t="b">
        <f t="shared" si="316"/>
        <v>1</v>
      </c>
      <c r="AW2031" s="45" t="b">
        <f t="shared" si="317"/>
        <v>0</v>
      </c>
      <c r="AX2031" s="45"/>
      <c r="AY2031" s="48" t="s">
        <v>8742</v>
      </c>
    </row>
    <row r="2032" spans="1:51" s="36" customFormat="1" ht="27.75" customHeight="1" x14ac:dyDescent="0.15">
      <c r="A2032" s="36" t="str">
        <f t="shared" si="310"/>
        <v>LABORATORIOS OSSALUD SAS417020109</v>
      </c>
      <c r="B2032" s="36" t="b">
        <f>+A2032='[1]Anexo 9'!A2032</f>
        <v>1</v>
      </c>
      <c r="C2032" s="18">
        <v>811045767</v>
      </c>
      <c r="D2032" s="18" t="s">
        <v>8315</v>
      </c>
      <c r="E2032" s="15" t="s">
        <v>810</v>
      </c>
      <c r="F2032" s="15" t="s">
        <v>3178</v>
      </c>
      <c r="G2032" s="15">
        <f>+VLOOKUP(F2032,[3]Sheet1!$E$3:$G$74,3,FALSE)</f>
        <v>4</v>
      </c>
      <c r="H2032" s="15">
        <f>+VLOOKUP(D2032&amp;F2032,'TD para paquetes'!$E$3:$I$441,5,FALSE)</f>
        <v>4</v>
      </c>
      <c r="I2032" s="15" t="s">
        <v>1025</v>
      </c>
      <c r="J2032" s="15">
        <v>3</v>
      </c>
      <c r="K2032" s="15">
        <v>3</v>
      </c>
      <c r="L2032" s="15">
        <v>417020109</v>
      </c>
      <c r="M2032" s="15" t="s">
        <v>3179</v>
      </c>
      <c r="N2032" s="15" t="s">
        <v>820</v>
      </c>
      <c r="O2032" s="18" t="s">
        <v>3179</v>
      </c>
      <c r="P2032" s="22" t="s">
        <v>73</v>
      </c>
      <c r="Q2032" s="15" t="s">
        <v>3170</v>
      </c>
      <c r="R2032" s="18" t="s">
        <v>3170</v>
      </c>
      <c r="S2032" s="22" t="s">
        <v>73</v>
      </c>
      <c r="T2032" s="18"/>
      <c r="U2032" s="18"/>
      <c r="V2032" s="15"/>
      <c r="W2032" s="18" t="s">
        <v>3171</v>
      </c>
      <c r="X2032" s="18" t="s">
        <v>8785</v>
      </c>
      <c r="Y2032" s="15" t="s">
        <v>73</v>
      </c>
      <c r="Z2032" s="18"/>
      <c r="AA2032" s="18"/>
      <c r="AB2032" s="18"/>
      <c r="AC2032" s="67" t="e">
        <f>+VLOOKUP("*"&amp;L2032&amp;"*",'[2]REGISTROS SANITARIOS'!$D$2978:$E$2978,2,FALSE)</f>
        <v>#N/A</v>
      </c>
      <c r="AD2032" s="22" t="s">
        <v>44</v>
      </c>
      <c r="AE2032" s="16"/>
      <c r="AF2032" s="34" t="s">
        <v>3840</v>
      </c>
      <c r="AG2032" s="24"/>
      <c r="AH2032" s="18"/>
      <c r="AI2032" s="18"/>
      <c r="AJ2032" s="17">
        <v>20163</v>
      </c>
      <c r="AK2032" s="25">
        <v>21000</v>
      </c>
      <c r="AL2032" s="25">
        <v>50</v>
      </c>
      <c r="AM2032" s="35">
        <v>0</v>
      </c>
      <c r="AN2032" s="19">
        <v>1050000</v>
      </c>
      <c r="AO2032" s="18"/>
      <c r="AP2032" s="15"/>
      <c r="AQ2032" s="43" t="str">
        <f t="shared" si="311"/>
        <v>MAYOR</v>
      </c>
      <c r="AR2032" s="44">
        <f t="shared" si="312"/>
        <v>1008150</v>
      </c>
      <c r="AS2032" s="44">
        <f t="shared" si="313"/>
        <v>1008150</v>
      </c>
      <c r="AT2032" s="44">
        <f t="shared" si="314"/>
        <v>1050000</v>
      </c>
      <c r="AU2032" s="44">
        <f t="shared" si="315"/>
        <v>1050000</v>
      </c>
      <c r="AV2032" s="45" t="b">
        <f t="shared" si="316"/>
        <v>1</v>
      </c>
      <c r="AW2032" s="45" t="b">
        <f t="shared" si="317"/>
        <v>0</v>
      </c>
      <c r="AX2032" s="45"/>
    </row>
    <row r="2033" spans="1:51" s="36" customFormat="1" ht="27.75" customHeight="1" x14ac:dyDescent="0.15">
      <c r="A2033" s="36" t="str">
        <f t="shared" si="310"/>
        <v>LABORATORIOS OSSALUD SAS417020609</v>
      </c>
      <c r="B2033" s="36" t="b">
        <f>+A2033='[1]Anexo 9'!A2033</f>
        <v>1</v>
      </c>
      <c r="C2033" s="18">
        <v>811045767</v>
      </c>
      <c r="D2033" s="18" t="s">
        <v>8315</v>
      </c>
      <c r="E2033" s="15" t="s">
        <v>810</v>
      </c>
      <c r="F2033" s="15" t="s">
        <v>3178</v>
      </c>
      <c r="G2033" s="15">
        <f>+VLOOKUP(F2033,[3]Sheet1!$E$3:$G$74,3,FALSE)</f>
        <v>4</v>
      </c>
      <c r="H2033" s="15">
        <f>+VLOOKUP(D2033&amp;F2033,'TD para paquetes'!$E$3:$I$441,5,FALSE)</f>
        <v>4</v>
      </c>
      <c r="I2033" s="15" t="s">
        <v>1025</v>
      </c>
      <c r="J2033" s="15">
        <v>3</v>
      </c>
      <c r="K2033" s="15">
        <v>3</v>
      </c>
      <c r="L2033" s="15">
        <v>417020609</v>
      </c>
      <c r="M2033" s="15" t="s">
        <v>3181</v>
      </c>
      <c r="N2033" s="15" t="s">
        <v>820</v>
      </c>
      <c r="O2033" s="18" t="s">
        <v>3181</v>
      </c>
      <c r="P2033" s="22" t="s">
        <v>73</v>
      </c>
      <c r="Q2033" s="15" t="s">
        <v>3170</v>
      </c>
      <c r="R2033" s="18" t="s">
        <v>3170</v>
      </c>
      <c r="S2033" s="22" t="s">
        <v>73</v>
      </c>
      <c r="T2033" s="18"/>
      <c r="U2033" s="18"/>
      <c r="V2033" s="15"/>
      <c r="W2033" s="18" t="s">
        <v>3171</v>
      </c>
      <c r="X2033" s="18" t="s">
        <v>8785</v>
      </c>
      <c r="Y2033" s="15" t="s">
        <v>73</v>
      </c>
      <c r="Z2033" s="18"/>
      <c r="AA2033" s="18"/>
      <c r="AB2033" s="18"/>
      <c r="AC2033" s="67" t="e">
        <f>+VLOOKUP("*"&amp;L2033&amp;"*",'[2]REGISTROS SANITARIOS'!$D$2978:$E$2978,2,FALSE)</f>
        <v>#N/A</v>
      </c>
      <c r="AD2033" s="22" t="s">
        <v>44</v>
      </c>
      <c r="AE2033" s="16"/>
      <c r="AF2033" s="34" t="s">
        <v>3840</v>
      </c>
      <c r="AG2033" s="24"/>
      <c r="AH2033" s="18"/>
      <c r="AI2033" s="18"/>
      <c r="AJ2033" s="17">
        <v>22918.5</v>
      </c>
      <c r="AK2033" s="25">
        <v>23000</v>
      </c>
      <c r="AL2033" s="25">
        <v>30</v>
      </c>
      <c r="AM2033" s="35">
        <v>0</v>
      </c>
      <c r="AN2033" s="19">
        <v>690000</v>
      </c>
      <c r="AO2033" s="18"/>
      <c r="AP2033" s="15"/>
      <c r="AQ2033" s="43" t="str">
        <f t="shared" si="311"/>
        <v>MAYOR</v>
      </c>
      <c r="AR2033" s="44">
        <f t="shared" si="312"/>
        <v>687555</v>
      </c>
      <c r="AS2033" s="44">
        <f t="shared" si="313"/>
        <v>687555</v>
      </c>
      <c r="AT2033" s="44">
        <f t="shared" si="314"/>
        <v>690000</v>
      </c>
      <c r="AU2033" s="44">
        <f t="shared" si="315"/>
        <v>690000</v>
      </c>
      <c r="AV2033" s="45" t="b">
        <f t="shared" si="316"/>
        <v>1</v>
      </c>
      <c r="AW2033" s="45" t="b">
        <f t="shared" si="317"/>
        <v>0</v>
      </c>
      <c r="AX2033" s="45"/>
    </row>
    <row r="2034" spans="1:51" s="36" customFormat="1" ht="27.75" customHeight="1" x14ac:dyDescent="0.15">
      <c r="A2034" s="36" t="str">
        <f t="shared" si="310"/>
        <v>LABORATORIOS OSSALUD SAS417020709</v>
      </c>
      <c r="B2034" s="36" t="b">
        <f>+A2034='[1]Anexo 9'!A2034</f>
        <v>1</v>
      </c>
      <c r="C2034" s="18">
        <v>811045767</v>
      </c>
      <c r="D2034" s="18" t="s">
        <v>8315</v>
      </c>
      <c r="E2034" s="15" t="s">
        <v>810</v>
      </c>
      <c r="F2034" s="15" t="s">
        <v>3178</v>
      </c>
      <c r="G2034" s="15">
        <f>+VLOOKUP(F2034,[3]Sheet1!$E$3:$G$74,3,FALSE)</f>
        <v>4</v>
      </c>
      <c r="H2034" s="15">
        <f>+VLOOKUP(D2034&amp;F2034,'TD para paquetes'!$E$3:$I$441,5,FALSE)</f>
        <v>4</v>
      </c>
      <c r="I2034" s="15" t="s">
        <v>1025</v>
      </c>
      <c r="J2034" s="15">
        <v>3</v>
      </c>
      <c r="K2034" s="15">
        <v>3</v>
      </c>
      <c r="L2034" s="15">
        <v>417020709</v>
      </c>
      <c r="M2034" s="15" t="s">
        <v>3183</v>
      </c>
      <c r="N2034" s="15" t="s">
        <v>820</v>
      </c>
      <c r="O2034" s="18" t="s">
        <v>3183</v>
      </c>
      <c r="P2034" s="22" t="s">
        <v>73</v>
      </c>
      <c r="Q2034" s="15" t="s">
        <v>3170</v>
      </c>
      <c r="R2034" s="18" t="s">
        <v>3170</v>
      </c>
      <c r="S2034" s="22" t="s">
        <v>73</v>
      </c>
      <c r="T2034" s="18"/>
      <c r="U2034" s="18"/>
      <c r="V2034" s="15"/>
      <c r="W2034" s="18" t="s">
        <v>3171</v>
      </c>
      <c r="X2034" s="18" t="s">
        <v>8785</v>
      </c>
      <c r="Y2034" s="15" t="s">
        <v>73</v>
      </c>
      <c r="Z2034" s="18"/>
      <c r="AA2034" s="18"/>
      <c r="AB2034" s="18"/>
      <c r="AC2034" s="67" t="e">
        <f>+VLOOKUP("*"&amp;L2034&amp;"*",'[2]REGISTROS SANITARIOS'!$D$2978:$E$2978,2,FALSE)</f>
        <v>#N/A</v>
      </c>
      <c r="AD2034" s="22" t="s">
        <v>44</v>
      </c>
      <c r="AE2034" s="16"/>
      <c r="AF2034" s="34" t="s">
        <v>3840</v>
      </c>
      <c r="AG2034" s="24"/>
      <c r="AH2034" s="18"/>
      <c r="AI2034" s="18"/>
      <c r="AJ2034" s="17">
        <v>16500</v>
      </c>
      <c r="AK2034" s="25">
        <v>17000</v>
      </c>
      <c r="AL2034" s="25">
        <v>56</v>
      </c>
      <c r="AM2034" s="35">
        <v>0</v>
      </c>
      <c r="AN2034" s="19">
        <v>952000</v>
      </c>
      <c r="AO2034" s="18"/>
      <c r="AP2034" s="15"/>
      <c r="AQ2034" s="43" t="str">
        <f t="shared" si="311"/>
        <v>MAYOR</v>
      </c>
      <c r="AR2034" s="44">
        <f t="shared" si="312"/>
        <v>924000</v>
      </c>
      <c r="AS2034" s="44">
        <f t="shared" si="313"/>
        <v>924000</v>
      </c>
      <c r="AT2034" s="44">
        <f t="shared" si="314"/>
        <v>952000</v>
      </c>
      <c r="AU2034" s="44">
        <f t="shared" si="315"/>
        <v>952000</v>
      </c>
      <c r="AV2034" s="45" t="b">
        <f t="shared" si="316"/>
        <v>1</v>
      </c>
      <c r="AW2034" s="45" t="b">
        <f t="shared" si="317"/>
        <v>0</v>
      </c>
      <c r="AX2034" s="45"/>
    </row>
    <row r="2035" spans="1:51" s="36" customFormat="1" ht="27.75" customHeight="1" x14ac:dyDescent="0.15">
      <c r="A2035" s="36" t="str">
        <f t="shared" si="310"/>
        <v>LABORATORIOS OSSALUD SAS417020909</v>
      </c>
      <c r="B2035" s="36" t="b">
        <f>+A2035='[1]Anexo 9'!A2035</f>
        <v>1</v>
      </c>
      <c r="C2035" s="18">
        <v>811045767</v>
      </c>
      <c r="D2035" s="18" t="s">
        <v>8315</v>
      </c>
      <c r="E2035" s="15" t="s">
        <v>810</v>
      </c>
      <c r="F2035" s="15" t="s">
        <v>3178</v>
      </c>
      <c r="G2035" s="15">
        <f>+VLOOKUP(F2035,[3]Sheet1!$E$3:$G$74,3,FALSE)</f>
        <v>4</v>
      </c>
      <c r="H2035" s="15">
        <f>+VLOOKUP(D2035&amp;F2035,'TD para paquetes'!$E$3:$I$441,5,FALSE)</f>
        <v>4</v>
      </c>
      <c r="I2035" s="15" t="s">
        <v>1025</v>
      </c>
      <c r="J2035" s="15">
        <v>3</v>
      </c>
      <c r="K2035" s="15">
        <v>3</v>
      </c>
      <c r="L2035" s="15">
        <v>417020909</v>
      </c>
      <c r="M2035" s="15" t="s">
        <v>3185</v>
      </c>
      <c r="N2035" s="15" t="s">
        <v>820</v>
      </c>
      <c r="O2035" s="18" t="s">
        <v>3185</v>
      </c>
      <c r="P2035" s="22" t="s">
        <v>73</v>
      </c>
      <c r="Q2035" s="15" t="s">
        <v>3170</v>
      </c>
      <c r="R2035" s="18" t="s">
        <v>3170</v>
      </c>
      <c r="S2035" s="22" t="s">
        <v>73</v>
      </c>
      <c r="T2035" s="18"/>
      <c r="U2035" s="18"/>
      <c r="V2035" s="15"/>
      <c r="W2035" s="18" t="s">
        <v>3171</v>
      </c>
      <c r="X2035" s="18" t="s">
        <v>8785</v>
      </c>
      <c r="Y2035" s="15" t="s">
        <v>73</v>
      </c>
      <c r="Z2035" s="18"/>
      <c r="AA2035" s="18"/>
      <c r="AB2035" s="18"/>
      <c r="AC2035" s="67" t="e">
        <f>+VLOOKUP("*"&amp;L2035&amp;"*",'[2]REGISTROS SANITARIOS'!$D$2978:$E$2978,2,FALSE)</f>
        <v>#N/A</v>
      </c>
      <c r="AD2035" s="22" t="s">
        <v>44</v>
      </c>
      <c r="AE2035" s="16"/>
      <c r="AF2035" s="34" t="s">
        <v>3840</v>
      </c>
      <c r="AG2035" s="24"/>
      <c r="AH2035" s="18"/>
      <c r="AI2035" s="18"/>
      <c r="AJ2035" s="17">
        <v>15581.5</v>
      </c>
      <c r="AK2035" s="25">
        <v>16000</v>
      </c>
      <c r="AL2035" s="25">
        <v>30</v>
      </c>
      <c r="AM2035" s="35">
        <v>0</v>
      </c>
      <c r="AN2035" s="19">
        <v>480000</v>
      </c>
      <c r="AO2035" s="18"/>
      <c r="AP2035" s="15"/>
      <c r="AQ2035" s="43" t="str">
        <f t="shared" si="311"/>
        <v>MAYOR</v>
      </c>
      <c r="AR2035" s="44">
        <f t="shared" si="312"/>
        <v>467445</v>
      </c>
      <c r="AS2035" s="44">
        <f t="shared" si="313"/>
        <v>467445</v>
      </c>
      <c r="AT2035" s="44">
        <f t="shared" si="314"/>
        <v>480000</v>
      </c>
      <c r="AU2035" s="44">
        <f t="shared" si="315"/>
        <v>480000</v>
      </c>
      <c r="AV2035" s="45" t="b">
        <f t="shared" si="316"/>
        <v>1</v>
      </c>
      <c r="AW2035" s="45" t="b">
        <f t="shared" si="317"/>
        <v>0</v>
      </c>
      <c r="AX2035" s="45"/>
    </row>
    <row r="2036" spans="1:51" s="36" customFormat="1" ht="27.75" customHeight="1" x14ac:dyDescent="0.15">
      <c r="A2036" s="36" t="str">
        <f t="shared" si="310"/>
        <v>LABORATORIOS OSSALUD SAS417030709</v>
      </c>
      <c r="B2036" s="36" t="b">
        <f>+A2036='[1]Anexo 9'!A2036</f>
        <v>1</v>
      </c>
      <c r="C2036" s="18">
        <v>811045767</v>
      </c>
      <c r="D2036" s="18" t="s">
        <v>8315</v>
      </c>
      <c r="E2036" s="15" t="s">
        <v>810</v>
      </c>
      <c r="F2036" s="15" t="s">
        <v>62</v>
      </c>
      <c r="G2036" s="15" t="s">
        <v>3155</v>
      </c>
      <c r="H2036" s="15" t="s">
        <v>3155</v>
      </c>
      <c r="I2036" s="15" t="s">
        <v>3155</v>
      </c>
      <c r="J2036" s="15">
        <v>3</v>
      </c>
      <c r="K2036" s="15" t="s">
        <v>3155</v>
      </c>
      <c r="L2036" s="15">
        <v>417030709</v>
      </c>
      <c r="M2036" s="15" t="s">
        <v>3125</v>
      </c>
      <c r="N2036" s="15" t="s">
        <v>820</v>
      </c>
      <c r="O2036" s="18" t="s">
        <v>3125</v>
      </c>
      <c r="P2036" s="22" t="s">
        <v>73</v>
      </c>
      <c r="Q2036" s="15" t="s">
        <v>3126</v>
      </c>
      <c r="R2036" s="18" t="s">
        <v>3126</v>
      </c>
      <c r="S2036" s="22" t="s">
        <v>73</v>
      </c>
      <c r="T2036" s="18"/>
      <c r="U2036" s="18"/>
      <c r="V2036" s="15"/>
      <c r="W2036" s="18" t="s">
        <v>3171</v>
      </c>
      <c r="X2036" s="18" t="s">
        <v>8785</v>
      </c>
      <c r="Y2036" s="15" t="s">
        <v>73</v>
      </c>
      <c r="Z2036" s="18"/>
      <c r="AA2036" s="18"/>
      <c r="AB2036" s="18"/>
      <c r="AC2036" s="67" t="e">
        <f>+VLOOKUP("*"&amp;L2036&amp;"*",'[2]REGISTROS SANITARIOS'!$D$2978:$E$2978,2,FALSE)</f>
        <v>#N/A</v>
      </c>
      <c r="AD2036" s="22" t="s">
        <v>44</v>
      </c>
      <c r="AE2036" s="16"/>
      <c r="AF2036" s="34" t="s">
        <v>3840</v>
      </c>
      <c r="AG2036" s="24"/>
      <c r="AH2036" s="18"/>
      <c r="AI2036" s="18"/>
      <c r="AJ2036" s="17">
        <v>29331.5</v>
      </c>
      <c r="AK2036" s="25">
        <v>30000</v>
      </c>
      <c r="AL2036" s="25">
        <v>185</v>
      </c>
      <c r="AM2036" s="35">
        <v>0</v>
      </c>
      <c r="AN2036" s="19">
        <v>5550000</v>
      </c>
      <c r="AO2036" s="18"/>
      <c r="AP2036" s="15"/>
      <c r="AQ2036" s="43" t="str">
        <f t="shared" si="311"/>
        <v>MAYOR</v>
      </c>
      <c r="AR2036" s="44">
        <f t="shared" si="312"/>
        <v>5426327.5</v>
      </c>
      <c r="AS2036" s="44">
        <f t="shared" si="313"/>
        <v>5426327.5</v>
      </c>
      <c r="AT2036" s="44">
        <f t="shared" si="314"/>
        <v>5550000</v>
      </c>
      <c r="AU2036" s="44">
        <f t="shared" si="315"/>
        <v>5550000</v>
      </c>
      <c r="AV2036" s="45" t="b">
        <f t="shared" si="316"/>
        <v>1</v>
      </c>
      <c r="AW2036" s="45" t="b">
        <f t="shared" si="317"/>
        <v>0</v>
      </c>
      <c r="AX2036" s="45"/>
    </row>
    <row r="2037" spans="1:51" s="36" customFormat="1" ht="27.75" customHeight="1" x14ac:dyDescent="0.15">
      <c r="A2037" s="36" t="str">
        <f t="shared" si="310"/>
        <v>LABORATORIOS OSSALUD SAS417040109</v>
      </c>
      <c r="B2037" s="36" t="b">
        <f>+A2037='[1]Anexo 9'!A2037</f>
        <v>1</v>
      </c>
      <c r="C2037" s="18">
        <v>811045767</v>
      </c>
      <c r="D2037" s="18" t="s">
        <v>8315</v>
      </c>
      <c r="E2037" s="15" t="s">
        <v>810</v>
      </c>
      <c r="F2037" s="15" t="s">
        <v>3167</v>
      </c>
      <c r="G2037" s="15">
        <f>+VLOOKUP(F2037,[3]Sheet1!$E$3:$G$74,3,FALSE)</f>
        <v>3</v>
      </c>
      <c r="H2037" s="15">
        <f>+VLOOKUP(D2037&amp;F2037,'TD para paquetes'!$E$3:$I$441,5,FALSE)</f>
        <v>3</v>
      </c>
      <c r="I2037" s="15" t="s">
        <v>1025</v>
      </c>
      <c r="J2037" s="15">
        <v>3</v>
      </c>
      <c r="K2037" s="15">
        <v>3</v>
      </c>
      <c r="L2037" s="15">
        <v>417040109</v>
      </c>
      <c r="M2037" s="15" t="s">
        <v>3168</v>
      </c>
      <c r="N2037" s="15" t="s">
        <v>820</v>
      </c>
      <c r="O2037" s="18" t="s">
        <v>3168</v>
      </c>
      <c r="P2037" s="22" t="s">
        <v>73</v>
      </c>
      <c r="Q2037" s="15" t="s">
        <v>3170</v>
      </c>
      <c r="R2037" s="18" t="s">
        <v>3170</v>
      </c>
      <c r="S2037" s="22" t="s">
        <v>73</v>
      </c>
      <c r="T2037" s="18"/>
      <c r="U2037" s="18"/>
      <c r="V2037" s="15"/>
      <c r="W2037" s="18" t="s">
        <v>3171</v>
      </c>
      <c r="X2037" s="18" t="s">
        <v>8785</v>
      </c>
      <c r="Y2037" s="15" t="s">
        <v>73</v>
      </c>
      <c r="Z2037" s="18"/>
      <c r="AA2037" s="18"/>
      <c r="AB2037" s="18"/>
      <c r="AC2037" s="67" t="e">
        <f>+VLOOKUP("*"&amp;L2037&amp;"*",'[2]REGISTROS SANITARIOS'!$D$2978:$E$2978,2,FALSE)</f>
        <v>#N/A</v>
      </c>
      <c r="AD2037" s="22" t="s">
        <v>44</v>
      </c>
      <c r="AE2037" s="16"/>
      <c r="AF2037" s="34" t="s">
        <v>3840</v>
      </c>
      <c r="AG2037" s="24"/>
      <c r="AH2037" s="18"/>
      <c r="AI2037" s="18"/>
      <c r="AJ2037" s="17">
        <v>31163</v>
      </c>
      <c r="AK2037" s="25">
        <v>32000</v>
      </c>
      <c r="AL2037" s="25">
        <v>46</v>
      </c>
      <c r="AM2037" s="35">
        <v>0</v>
      </c>
      <c r="AN2037" s="19">
        <v>1472000</v>
      </c>
      <c r="AO2037" s="18"/>
      <c r="AP2037" s="15"/>
      <c r="AQ2037" s="43" t="str">
        <f t="shared" si="311"/>
        <v>MAYOR</v>
      </c>
      <c r="AR2037" s="44">
        <f t="shared" si="312"/>
        <v>1433498</v>
      </c>
      <c r="AS2037" s="44">
        <f t="shared" si="313"/>
        <v>1433498</v>
      </c>
      <c r="AT2037" s="44">
        <f t="shared" si="314"/>
        <v>1472000</v>
      </c>
      <c r="AU2037" s="44">
        <f t="shared" si="315"/>
        <v>1472000</v>
      </c>
      <c r="AV2037" s="45" t="b">
        <f t="shared" si="316"/>
        <v>1</v>
      </c>
      <c r="AW2037" s="45" t="b">
        <f t="shared" si="317"/>
        <v>0</v>
      </c>
      <c r="AX2037" s="45"/>
    </row>
    <row r="2038" spans="1:51" s="36" customFormat="1" ht="27.75" customHeight="1" x14ac:dyDescent="0.15">
      <c r="A2038" s="36" t="str">
        <f t="shared" si="310"/>
        <v>LABORATORIOS OSSALUD SAS417040209</v>
      </c>
      <c r="B2038" s="36" t="b">
        <f>+A2038='[1]Anexo 9'!A2038</f>
        <v>1</v>
      </c>
      <c r="C2038" s="18">
        <v>811045767</v>
      </c>
      <c r="D2038" s="18" t="s">
        <v>8315</v>
      </c>
      <c r="E2038" s="15" t="s">
        <v>810</v>
      </c>
      <c r="F2038" s="15" t="s">
        <v>3167</v>
      </c>
      <c r="G2038" s="15">
        <f>+VLOOKUP(F2038,[3]Sheet1!$E$3:$G$74,3,FALSE)</f>
        <v>3</v>
      </c>
      <c r="H2038" s="15">
        <f>+VLOOKUP(D2038&amp;F2038,'TD para paquetes'!$E$3:$I$441,5,FALSE)</f>
        <v>3</v>
      </c>
      <c r="I2038" s="15" t="s">
        <v>1025</v>
      </c>
      <c r="J2038" s="15">
        <v>3</v>
      </c>
      <c r="K2038" s="15">
        <v>3</v>
      </c>
      <c r="L2038" s="15">
        <v>417040209</v>
      </c>
      <c r="M2038" s="15" t="s">
        <v>3174</v>
      </c>
      <c r="N2038" s="15" t="s">
        <v>820</v>
      </c>
      <c r="O2038" s="18" t="s">
        <v>3174</v>
      </c>
      <c r="P2038" s="22" t="s">
        <v>73</v>
      </c>
      <c r="Q2038" s="15" t="s">
        <v>3170</v>
      </c>
      <c r="R2038" s="18" t="s">
        <v>3170</v>
      </c>
      <c r="S2038" s="22" t="s">
        <v>73</v>
      </c>
      <c r="T2038" s="18"/>
      <c r="U2038" s="18"/>
      <c r="V2038" s="15"/>
      <c r="W2038" s="18" t="s">
        <v>3171</v>
      </c>
      <c r="X2038" s="18" t="s">
        <v>8785</v>
      </c>
      <c r="Y2038" s="15" t="s">
        <v>73</v>
      </c>
      <c r="Z2038" s="18"/>
      <c r="AA2038" s="18"/>
      <c r="AB2038" s="18"/>
      <c r="AC2038" s="67" t="e">
        <f>+VLOOKUP("*"&amp;L2038&amp;"*",'[2]REGISTROS SANITARIOS'!$D$2978:$E$2978,2,FALSE)</f>
        <v>#N/A</v>
      </c>
      <c r="AD2038" s="22" t="s">
        <v>44</v>
      </c>
      <c r="AE2038" s="16"/>
      <c r="AF2038" s="34" t="s">
        <v>3840</v>
      </c>
      <c r="AG2038" s="24"/>
      <c r="AH2038" s="18"/>
      <c r="AI2038" s="18"/>
      <c r="AJ2038" s="17">
        <v>21092.5</v>
      </c>
      <c r="AK2038" s="25">
        <v>22000</v>
      </c>
      <c r="AL2038" s="25">
        <v>34</v>
      </c>
      <c r="AM2038" s="35">
        <v>0</v>
      </c>
      <c r="AN2038" s="19">
        <v>748000</v>
      </c>
      <c r="AO2038" s="18"/>
      <c r="AP2038" s="15"/>
      <c r="AQ2038" s="43" t="str">
        <f t="shared" si="311"/>
        <v>MAYOR</v>
      </c>
      <c r="AR2038" s="44">
        <f t="shared" si="312"/>
        <v>717145</v>
      </c>
      <c r="AS2038" s="44">
        <f t="shared" si="313"/>
        <v>717145</v>
      </c>
      <c r="AT2038" s="44">
        <f t="shared" si="314"/>
        <v>748000</v>
      </c>
      <c r="AU2038" s="44">
        <f t="shared" si="315"/>
        <v>748000</v>
      </c>
      <c r="AV2038" s="45" t="b">
        <f t="shared" si="316"/>
        <v>1</v>
      </c>
      <c r="AW2038" s="45" t="b">
        <f t="shared" si="317"/>
        <v>0</v>
      </c>
      <c r="AX2038" s="45"/>
    </row>
    <row r="2039" spans="1:51" s="36" customFormat="1" ht="27.75" customHeight="1" x14ac:dyDescent="0.15">
      <c r="A2039" s="36" t="str">
        <f t="shared" si="310"/>
        <v>LABORATORIOS OSSALUD SAS417040609</v>
      </c>
      <c r="B2039" s="36" t="b">
        <f>+A2039='[1]Anexo 9'!A2039</f>
        <v>1</v>
      </c>
      <c r="C2039" s="18">
        <v>811045767</v>
      </c>
      <c r="D2039" s="18" t="s">
        <v>8315</v>
      </c>
      <c r="E2039" s="15" t="s">
        <v>810</v>
      </c>
      <c r="F2039" s="15" t="s">
        <v>3167</v>
      </c>
      <c r="G2039" s="15">
        <f>+VLOOKUP(F2039,[3]Sheet1!$E$3:$G$74,3,FALSE)</f>
        <v>3</v>
      </c>
      <c r="H2039" s="15">
        <f>+VLOOKUP(D2039&amp;F2039,'TD para paquetes'!$E$3:$I$441,5,FALSE)</f>
        <v>3</v>
      </c>
      <c r="I2039" s="15" t="s">
        <v>1025</v>
      </c>
      <c r="J2039" s="15">
        <v>3</v>
      </c>
      <c r="K2039" s="15">
        <v>3</v>
      </c>
      <c r="L2039" s="15">
        <v>417040609</v>
      </c>
      <c r="M2039" s="15" t="s">
        <v>3176</v>
      </c>
      <c r="N2039" s="15" t="s">
        <v>820</v>
      </c>
      <c r="O2039" s="18" t="s">
        <v>3176</v>
      </c>
      <c r="P2039" s="22" t="s">
        <v>73</v>
      </c>
      <c r="Q2039" s="15" t="s">
        <v>3170</v>
      </c>
      <c r="R2039" s="18" t="s">
        <v>3170</v>
      </c>
      <c r="S2039" s="22" t="s">
        <v>73</v>
      </c>
      <c r="T2039" s="18"/>
      <c r="U2039" s="18"/>
      <c r="V2039" s="15"/>
      <c r="W2039" s="18" t="s">
        <v>3171</v>
      </c>
      <c r="X2039" s="18" t="s">
        <v>8785</v>
      </c>
      <c r="Y2039" s="15" t="s">
        <v>73</v>
      </c>
      <c r="Z2039" s="18"/>
      <c r="AA2039" s="18"/>
      <c r="AB2039" s="18"/>
      <c r="AC2039" s="67" t="e">
        <f>+VLOOKUP("*"&amp;L2039&amp;"*",'[2]REGISTROS SANITARIOS'!$D$2978:$E$2978,2,FALSE)</f>
        <v>#N/A</v>
      </c>
      <c r="AD2039" s="22" t="s">
        <v>44</v>
      </c>
      <c r="AE2039" s="16"/>
      <c r="AF2039" s="34" t="s">
        <v>3840</v>
      </c>
      <c r="AG2039" s="24"/>
      <c r="AH2039" s="18"/>
      <c r="AI2039" s="18"/>
      <c r="AJ2039" s="17">
        <v>30250</v>
      </c>
      <c r="AK2039" s="25">
        <v>31000</v>
      </c>
      <c r="AL2039" s="25">
        <v>50</v>
      </c>
      <c r="AM2039" s="35">
        <v>0</v>
      </c>
      <c r="AN2039" s="19">
        <v>1550000</v>
      </c>
      <c r="AO2039" s="18"/>
      <c r="AP2039" s="15"/>
      <c r="AQ2039" s="43" t="str">
        <f t="shared" si="311"/>
        <v>MAYOR</v>
      </c>
      <c r="AR2039" s="44">
        <f t="shared" si="312"/>
        <v>1512500</v>
      </c>
      <c r="AS2039" s="44">
        <f t="shared" si="313"/>
        <v>1512500</v>
      </c>
      <c r="AT2039" s="44">
        <f t="shared" si="314"/>
        <v>1550000</v>
      </c>
      <c r="AU2039" s="44">
        <f t="shared" si="315"/>
        <v>1550000</v>
      </c>
      <c r="AV2039" s="45" t="b">
        <f t="shared" si="316"/>
        <v>1</v>
      </c>
      <c r="AW2039" s="45" t="b">
        <f t="shared" si="317"/>
        <v>0</v>
      </c>
      <c r="AX2039" s="45"/>
    </row>
    <row r="2040" spans="1:51" s="36" customFormat="1" ht="27.75" customHeight="1" x14ac:dyDescent="0.15">
      <c r="A2040" s="36" t="str">
        <f t="shared" si="310"/>
        <v>LABORATORIOS OSSALUD SAS417050202</v>
      </c>
      <c r="B2040" s="36" t="b">
        <f>+A2040='[1]Anexo 9'!A2040</f>
        <v>1</v>
      </c>
      <c r="C2040" s="18">
        <v>811045767</v>
      </c>
      <c r="D2040" s="18" t="s">
        <v>8315</v>
      </c>
      <c r="E2040" s="15" t="s">
        <v>810</v>
      </c>
      <c r="F2040" s="15" t="s">
        <v>62</v>
      </c>
      <c r="G2040" s="15" t="s">
        <v>3155</v>
      </c>
      <c r="H2040" s="15" t="s">
        <v>3155</v>
      </c>
      <c r="I2040" s="15" t="s">
        <v>3155</v>
      </c>
      <c r="J2040" s="15">
        <v>4</v>
      </c>
      <c r="K2040" s="15" t="s">
        <v>3155</v>
      </c>
      <c r="L2040" s="15">
        <v>417050202</v>
      </c>
      <c r="M2040" s="15" t="s">
        <v>3950</v>
      </c>
      <c r="N2040" s="15" t="s">
        <v>940</v>
      </c>
      <c r="O2040" s="18" t="s">
        <v>3950</v>
      </c>
      <c r="P2040" s="22" t="s">
        <v>73</v>
      </c>
      <c r="Q2040" s="15" t="s">
        <v>943</v>
      </c>
      <c r="R2040" s="18" t="s">
        <v>943</v>
      </c>
      <c r="S2040" s="22" t="s">
        <v>73</v>
      </c>
      <c r="T2040" s="18"/>
      <c r="U2040" s="18"/>
      <c r="V2040" s="15"/>
      <c r="W2040" s="18" t="s">
        <v>3171</v>
      </c>
      <c r="X2040" s="18" t="s">
        <v>3171</v>
      </c>
      <c r="Y2040" s="15" t="s">
        <v>73</v>
      </c>
      <c r="Z2040" s="18"/>
      <c r="AA2040" s="18"/>
      <c r="AB2040" s="18"/>
      <c r="AC2040" s="67" t="e">
        <f>+VLOOKUP("*"&amp;L2040&amp;"*",'[2]REGISTROS SANITARIOS'!$D$2978:$E$2978,2,FALSE)</f>
        <v>#N/A</v>
      </c>
      <c r="AD2040" s="22" t="s">
        <v>44</v>
      </c>
      <c r="AE2040" s="16"/>
      <c r="AF2040" s="34" t="s">
        <v>3840</v>
      </c>
      <c r="AG2040" s="24"/>
      <c r="AH2040" s="18"/>
      <c r="AI2040" s="18"/>
      <c r="AJ2040" s="17">
        <v>3.3</v>
      </c>
      <c r="AK2040" s="25">
        <v>200</v>
      </c>
      <c r="AL2040" s="25">
        <v>58</v>
      </c>
      <c r="AM2040" s="35">
        <v>0</v>
      </c>
      <c r="AN2040" s="19">
        <v>11600</v>
      </c>
      <c r="AO2040" s="18"/>
      <c r="AP2040" s="15"/>
      <c r="AQ2040" s="43" t="str">
        <f t="shared" si="311"/>
        <v>MAYOR</v>
      </c>
      <c r="AR2040" s="44">
        <f t="shared" si="312"/>
        <v>191.39999999999998</v>
      </c>
      <c r="AS2040" s="44">
        <f t="shared" si="313"/>
        <v>191.39999999999998</v>
      </c>
      <c r="AT2040" s="44">
        <f t="shared" si="314"/>
        <v>11600</v>
      </c>
      <c r="AU2040" s="44">
        <f t="shared" si="315"/>
        <v>11600</v>
      </c>
      <c r="AV2040" s="45" t="b">
        <f t="shared" si="316"/>
        <v>1</v>
      </c>
      <c r="AW2040" s="45" t="b">
        <f t="shared" si="317"/>
        <v>0</v>
      </c>
      <c r="AX2040" s="45"/>
    </row>
    <row r="2041" spans="1:51" s="36" customFormat="1" ht="27.75" customHeight="1" x14ac:dyDescent="0.15">
      <c r="A2041" s="36" t="str">
        <f t="shared" si="310"/>
        <v>LABORATORIOS OSSALUD SAS417050305</v>
      </c>
      <c r="B2041" s="36" t="b">
        <f>+A2041='[1]Anexo 9'!A2041</f>
        <v>1</v>
      </c>
      <c r="C2041" s="18">
        <v>811045767</v>
      </c>
      <c r="D2041" s="18" t="s">
        <v>8315</v>
      </c>
      <c r="E2041" s="15" t="s">
        <v>810</v>
      </c>
      <c r="F2041" s="15" t="s">
        <v>62</v>
      </c>
      <c r="G2041" s="15" t="s">
        <v>3155</v>
      </c>
      <c r="H2041" s="15" t="s">
        <v>3155</v>
      </c>
      <c r="I2041" s="15" t="s">
        <v>3155</v>
      </c>
      <c r="J2041" s="15">
        <v>3</v>
      </c>
      <c r="K2041" s="15" t="s">
        <v>3155</v>
      </c>
      <c r="L2041" s="15">
        <v>417050305</v>
      </c>
      <c r="M2041" s="15" t="s">
        <v>4684</v>
      </c>
      <c r="N2041" s="15" t="s">
        <v>940</v>
      </c>
      <c r="O2041" s="18" t="s">
        <v>4684</v>
      </c>
      <c r="P2041" s="22" t="s">
        <v>73</v>
      </c>
      <c r="Q2041" s="15" t="s">
        <v>93</v>
      </c>
      <c r="R2041" s="18" t="s">
        <v>93</v>
      </c>
      <c r="S2041" s="22" t="s">
        <v>73</v>
      </c>
      <c r="T2041" s="18"/>
      <c r="U2041" s="18"/>
      <c r="V2041" s="15"/>
      <c r="W2041" s="18" t="s">
        <v>3171</v>
      </c>
      <c r="X2041" s="18" t="s">
        <v>3171</v>
      </c>
      <c r="Y2041" s="15" t="s">
        <v>73</v>
      </c>
      <c r="Z2041" s="18"/>
      <c r="AA2041" s="18"/>
      <c r="AB2041" s="18"/>
      <c r="AC2041" s="67" t="e">
        <f>+VLOOKUP("*"&amp;L2041&amp;"*",'[2]REGISTROS SANITARIOS'!$D$2978:$E$2978,2,FALSE)</f>
        <v>#N/A</v>
      </c>
      <c r="AD2041" s="22" t="s">
        <v>44</v>
      </c>
      <c r="AE2041" s="16"/>
      <c r="AF2041" s="34" t="s">
        <v>3840</v>
      </c>
      <c r="AG2041" s="24"/>
      <c r="AH2041" s="18"/>
      <c r="AI2041" s="18"/>
      <c r="AJ2041" s="17">
        <v>3.3</v>
      </c>
      <c r="AK2041" s="25">
        <v>200</v>
      </c>
      <c r="AL2041" s="25">
        <v>25</v>
      </c>
      <c r="AM2041" s="35">
        <v>0</v>
      </c>
      <c r="AN2041" s="19">
        <v>5000</v>
      </c>
      <c r="AO2041" s="18"/>
      <c r="AP2041" s="15"/>
      <c r="AQ2041" s="43" t="str">
        <f t="shared" si="311"/>
        <v>MAYOR</v>
      </c>
      <c r="AR2041" s="44">
        <f t="shared" si="312"/>
        <v>82.5</v>
      </c>
      <c r="AS2041" s="44">
        <f t="shared" si="313"/>
        <v>82.5</v>
      </c>
      <c r="AT2041" s="44">
        <f t="shared" si="314"/>
        <v>5000</v>
      </c>
      <c r="AU2041" s="44">
        <f t="shared" si="315"/>
        <v>5000</v>
      </c>
      <c r="AV2041" s="45" t="b">
        <f t="shared" si="316"/>
        <v>1</v>
      </c>
      <c r="AW2041" s="45" t="b">
        <f t="shared" si="317"/>
        <v>0</v>
      </c>
      <c r="AX2041" s="45"/>
    </row>
    <row r="2042" spans="1:51" s="36" customFormat="1" ht="27.75" customHeight="1" x14ac:dyDescent="0.15">
      <c r="A2042" s="36" t="str">
        <f t="shared" si="310"/>
        <v>LABORATORIOS OSSALUD SAS417050409</v>
      </c>
      <c r="B2042" s="36" t="b">
        <f>+A2042='[1]Anexo 9'!A2042</f>
        <v>1</v>
      </c>
      <c r="C2042" s="18">
        <v>811045767</v>
      </c>
      <c r="D2042" s="18" t="s">
        <v>8315</v>
      </c>
      <c r="E2042" s="15" t="s">
        <v>810</v>
      </c>
      <c r="F2042" s="15" t="s">
        <v>62</v>
      </c>
      <c r="G2042" s="15" t="s">
        <v>3155</v>
      </c>
      <c r="H2042" s="15" t="s">
        <v>3155</v>
      </c>
      <c r="I2042" s="15" t="s">
        <v>3155</v>
      </c>
      <c r="J2042" s="15">
        <v>3</v>
      </c>
      <c r="K2042" s="15" t="s">
        <v>3155</v>
      </c>
      <c r="L2042" s="15">
        <v>417050409</v>
      </c>
      <c r="M2042" s="15" t="s">
        <v>3213</v>
      </c>
      <c r="N2042" s="15" t="s">
        <v>820</v>
      </c>
      <c r="O2042" s="18" t="s">
        <v>3213</v>
      </c>
      <c r="P2042" s="22" t="s">
        <v>73</v>
      </c>
      <c r="Q2042" s="15" t="s">
        <v>3215</v>
      </c>
      <c r="R2042" s="18" t="s">
        <v>93</v>
      </c>
      <c r="S2042" s="22" t="b">
        <f>+R2042=Q2042</f>
        <v>0</v>
      </c>
      <c r="T2042" s="18"/>
      <c r="U2042" s="18"/>
      <c r="V2042" s="15"/>
      <c r="W2042" s="18" t="s">
        <v>3171</v>
      </c>
      <c r="X2042" s="18" t="s">
        <v>8785</v>
      </c>
      <c r="Y2042" s="15" t="s">
        <v>73</v>
      </c>
      <c r="Z2042" s="18"/>
      <c r="AA2042" s="18"/>
      <c r="AB2042" s="18"/>
      <c r="AC2042" s="67" t="e">
        <f>+VLOOKUP("*"&amp;L2042&amp;"*",'[2]REGISTROS SANITARIOS'!$D$2978:$E$2978,2,FALSE)</f>
        <v>#N/A</v>
      </c>
      <c r="AD2042" s="22" t="s">
        <v>44</v>
      </c>
      <c r="AE2042" s="16"/>
      <c r="AF2042" s="34" t="s">
        <v>3840</v>
      </c>
      <c r="AG2042" s="24"/>
      <c r="AH2042" s="18"/>
      <c r="AI2042" s="18"/>
      <c r="AJ2042" s="17">
        <v>550</v>
      </c>
      <c r="AK2042" s="25">
        <v>1000</v>
      </c>
      <c r="AL2042" s="25">
        <v>60</v>
      </c>
      <c r="AM2042" s="35">
        <v>0</v>
      </c>
      <c r="AN2042" s="19">
        <v>60000</v>
      </c>
      <c r="AO2042" s="18"/>
      <c r="AP2042" s="15"/>
      <c r="AQ2042" s="43" t="str">
        <f t="shared" si="311"/>
        <v>MAYOR</v>
      </c>
      <c r="AR2042" s="44">
        <f t="shared" si="312"/>
        <v>33000</v>
      </c>
      <c r="AS2042" s="44">
        <f t="shared" si="313"/>
        <v>33000</v>
      </c>
      <c r="AT2042" s="44">
        <f t="shared" si="314"/>
        <v>60000</v>
      </c>
      <c r="AU2042" s="44">
        <f t="shared" si="315"/>
        <v>60000</v>
      </c>
      <c r="AV2042" s="45" t="b">
        <f t="shared" si="316"/>
        <v>1</v>
      </c>
      <c r="AW2042" s="45" t="b">
        <f t="shared" si="317"/>
        <v>0</v>
      </c>
      <c r="AX2042" s="45"/>
    </row>
    <row r="2043" spans="1:51" s="36" customFormat="1" ht="27.75" customHeight="1" x14ac:dyDescent="0.15">
      <c r="A2043" s="36" t="str">
        <f t="shared" si="310"/>
        <v>LABORATORIOS OSSALUD SAS417050506</v>
      </c>
      <c r="B2043" s="36" t="b">
        <f>+A2043='[1]Anexo 9'!A2043</f>
        <v>1</v>
      </c>
      <c r="C2043" s="18">
        <v>811045767</v>
      </c>
      <c r="D2043" s="18" t="s">
        <v>8315</v>
      </c>
      <c r="E2043" s="15" t="s">
        <v>810</v>
      </c>
      <c r="F2043" s="15" t="s">
        <v>62</v>
      </c>
      <c r="G2043" s="15" t="s">
        <v>3155</v>
      </c>
      <c r="H2043" s="15" t="s">
        <v>3155</v>
      </c>
      <c r="I2043" s="15" t="s">
        <v>3155</v>
      </c>
      <c r="J2043" s="15">
        <v>3</v>
      </c>
      <c r="K2043" s="15" t="s">
        <v>3155</v>
      </c>
      <c r="L2043" s="15">
        <v>417050506</v>
      </c>
      <c r="M2043" s="15" t="s">
        <v>4686</v>
      </c>
      <c r="N2043" s="15" t="s">
        <v>940</v>
      </c>
      <c r="O2043" s="18" t="s">
        <v>4686</v>
      </c>
      <c r="P2043" s="22" t="s">
        <v>73</v>
      </c>
      <c r="Q2043" s="15" t="s">
        <v>93</v>
      </c>
      <c r="R2043" s="18" t="s">
        <v>3833</v>
      </c>
      <c r="S2043" s="22" t="b">
        <f>+R2043=Q2043</f>
        <v>0</v>
      </c>
      <c r="T2043" s="18"/>
      <c r="U2043" s="18"/>
      <c r="V2043" s="15"/>
      <c r="W2043" s="18" t="s">
        <v>3171</v>
      </c>
      <c r="X2043" s="18" t="s">
        <v>3171</v>
      </c>
      <c r="Y2043" s="15" t="s">
        <v>73</v>
      </c>
      <c r="Z2043" s="18"/>
      <c r="AA2043" s="18"/>
      <c r="AB2043" s="18"/>
      <c r="AC2043" s="67" t="e">
        <f>+VLOOKUP("*"&amp;L2043&amp;"*",'[2]REGISTROS SANITARIOS'!$D$2978:$E$2978,2,FALSE)</f>
        <v>#N/A</v>
      </c>
      <c r="AD2043" s="22" t="s">
        <v>44</v>
      </c>
      <c r="AE2043" s="16"/>
      <c r="AF2043" s="34" t="s">
        <v>3840</v>
      </c>
      <c r="AG2043" s="24"/>
      <c r="AH2043" s="18"/>
      <c r="AI2043" s="18"/>
      <c r="AJ2043" s="17">
        <v>3.3</v>
      </c>
      <c r="AK2043" s="25">
        <v>50</v>
      </c>
      <c r="AL2043" s="25">
        <v>145</v>
      </c>
      <c r="AM2043" s="35">
        <v>0</v>
      </c>
      <c r="AN2043" s="19">
        <v>7250</v>
      </c>
      <c r="AO2043" s="18"/>
      <c r="AP2043" s="15"/>
      <c r="AQ2043" s="43" t="str">
        <f t="shared" si="311"/>
        <v>MAYOR</v>
      </c>
      <c r="AR2043" s="44">
        <f t="shared" si="312"/>
        <v>478.5</v>
      </c>
      <c r="AS2043" s="44">
        <f t="shared" si="313"/>
        <v>478.5</v>
      </c>
      <c r="AT2043" s="44">
        <f t="shared" si="314"/>
        <v>7250</v>
      </c>
      <c r="AU2043" s="44">
        <f t="shared" si="315"/>
        <v>7250</v>
      </c>
      <c r="AV2043" s="45" t="b">
        <f t="shared" si="316"/>
        <v>1</v>
      </c>
      <c r="AW2043" s="45" t="b">
        <f t="shared" si="317"/>
        <v>0</v>
      </c>
      <c r="AX2043" s="45"/>
      <c r="AY2043" s="48" t="s">
        <v>8741</v>
      </c>
    </row>
    <row r="2044" spans="1:51" s="36" customFormat="1" ht="27.75" customHeight="1" x14ac:dyDescent="0.15">
      <c r="A2044" s="36" t="str">
        <f t="shared" si="310"/>
        <v>LABORATORIOS OSSALUD SAS417050507</v>
      </c>
      <c r="B2044" s="36" t="b">
        <f>+A2044='[1]Anexo 9'!A2044</f>
        <v>1</v>
      </c>
      <c r="C2044" s="18">
        <v>811045767</v>
      </c>
      <c r="D2044" s="18" t="s">
        <v>8315</v>
      </c>
      <c r="E2044" s="15" t="s">
        <v>810</v>
      </c>
      <c r="F2044" s="15" t="s">
        <v>62</v>
      </c>
      <c r="G2044" s="15" t="s">
        <v>3155</v>
      </c>
      <c r="H2044" s="15" t="s">
        <v>3155</v>
      </c>
      <c r="I2044" s="15" t="s">
        <v>3155</v>
      </c>
      <c r="J2044" s="15">
        <v>3</v>
      </c>
      <c r="K2044" s="15" t="s">
        <v>3155</v>
      </c>
      <c r="L2044" s="15">
        <v>417050507</v>
      </c>
      <c r="M2044" s="15" t="s">
        <v>4688</v>
      </c>
      <c r="N2044" s="15" t="s">
        <v>940</v>
      </c>
      <c r="O2044" s="18" t="s">
        <v>4688</v>
      </c>
      <c r="P2044" s="22" t="s">
        <v>73</v>
      </c>
      <c r="Q2044" s="15" t="s">
        <v>93</v>
      </c>
      <c r="R2044" s="18" t="s">
        <v>3833</v>
      </c>
      <c r="S2044" s="22" t="b">
        <f>+R2044=Q2044</f>
        <v>0</v>
      </c>
      <c r="T2044" s="18"/>
      <c r="U2044" s="18"/>
      <c r="V2044" s="15"/>
      <c r="W2044" s="18" t="s">
        <v>3171</v>
      </c>
      <c r="X2044" s="18" t="s">
        <v>3171</v>
      </c>
      <c r="Y2044" s="15" t="s">
        <v>73</v>
      </c>
      <c r="Z2044" s="18"/>
      <c r="AA2044" s="18"/>
      <c r="AB2044" s="18"/>
      <c r="AC2044" s="67" t="e">
        <f>+VLOOKUP("*"&amp;L2044&amp;"*",'[2]REGISTROS SANITARIOS'!$D$2978:$E$2978,2,FALSE)</f>
        <v>#N/A</v>
      </c>
      <c r="AD2044" s="22" t="s">
        <v>44</v>
      </c>
      <c r="AE2044" s="16"/>
      <c r="AF2044" s="34" t="s">
        <v>3840</v>
      </c>
      <c r="AG2044" s="24"/>
      <c r="AH2044" s="18"/>
      <c r="AI2044" s="18"/>
      <c r="AJ2044" s="17">
        <v>3.3</v>
      </c>
      <c r="AK2044" s="25">
        <v>50</v>
      </c>
      <c r="AL2044" s="25">
        <v>120</v>
      </c>
      <c r="AM2044" s="35">
        <v>0</v>
      </c>
      <c r="AN2044" s="19">
        <v>6000</v>
      </c>
      <c r="AO2044" s="18"/>
      <c r="AP2044" s="15"/>
      <c r="AQ2044" s="43" t="str">
        <f t="shared" si="311"/>
        <v>MAYOR</v>
      </c>
      <c r="AR2044" s="44">
        <f t="shared" si="312"/>
        <v>396</v>
      </c>
      <c r="AS2044" s="44">
        <f t="shared" si="313"/>
        <v>396</v>
      </c>
      <c r="AT2044" s="44">
        <f t="shared" si="314"/>
        <v>6000</v>
      </c>
      <c r="AU2044" s="44">
        <f t="shared" si="315"/>
        <v>6000</v>
      </c>
      <c r="AV2044" s="45" t="b">
        <f t="shared" si="316"/>
        <v>1</v>
      </c>
      <c r="AW2044" s="45" t="b">
        <f t="shared" si="317"/>
        <v>0</v>
      </c>
      <c r="AX2044" s="45"/>
      <c r="AY2044" s="48" t="s">
        <v>8741</v>
      </c>
    </row>
    <row r="2045" spans="1:51" s="36" customFormat="1" ht="27.75" customHeight="1" x14ac:dyDescent="0.15">
      <c r="A2045" s="36" t="str">
        <f t="shared" si="310"/>
        <v>LABORATORIOS OSSALUD SAS418000109</v>
      </c>
      <c r="B2045" s="36" t="b">
        <f>+A2045='[1]Anexo 9'!A2045</f>
        <v>1</v>
      </c>
      <c r="C2045" s="18">
        <v>811045767</v>
      </c>
      <c r="D2045" s="18" t="s">
        <v>8315</v>
      </c>
      <c r="E2045" s="15" t="s">
        <v>810</v>
      </c>
      <c r="F2045" s="15" t="s">
        <v>62</v>
      </c>
      <c r="G2045" s="15" t="s">
        <v>3155</v>
      </c>
      <c r="H2045" s="15" t="s">
        <v>3155</v>
      </c>
      <c r="I2045" s="15" t="s">
        <v>3155</v>
      </c>
      <c r="J2045" s="15">
        <v>2</v>
      </c>
      <c r="K2045" s="15" t="s">
        <v>3155</v>
      </c>
      <c r="L2045" s="15">
        <v>418000109</v>
      </c>
      <c r="M2045" s="15" t="s">
        <v>8363</v>
      </c>
      <c r="N2045" s="15" t="s">
        <v>101</v>
      </c>
      <c r="O2045" s="18" t="s">
        <v>8363</v>
      </c>
      <c r="P2045" s="22" t="s">
        <v>73</v>
      </c>
      <c r="Q2045" s="15" t="s">
        <v>3170</v>
      </c>
      <c r="R2045" s="18" t="s">
        <v>8547</v>
      </c>
      <c r="S2045" s="22" t="s">
        <v>73</v>
      </c>
      <c r="T2045" s="18"/>
      <c r="U2045" s="18"/>
      <c r="V2045" s="15"/>
      <c r="W2045" s="18" t="s">
        <v>3171</v>
      </c>
      <c r="X2045" s="18" t="s">
        <v>8785</v>
      </c>
      <c r="Y2045" s="15" t="s">
        <v>73</v>
      </c>
      <c r="Z2045" s="18"/>
      <c r="AA2045" s="18"/>
      <c r="AB2045" s="18"/>
      <c r="AC2045" s="67" t="e">
        <f>+VLOOKUP("*"&amp;L2045&amp;"*",'[2]REGISTROS SANITARIOS'!$D$2978:$E$2978,2,FALSE)</f>
        <v>#N/A</v>
      </c>
      <c r="AD2045" s="22" t="s">
        <v>44</v>
      </c>
      <c r="AE2045" s="16"/>
      <c r="AF2045" s="34" t="s">
        <v>3840</v>
      </c>
      <c r="AG2045" s="24"/>
      <c r="AH2045" s="18"/>
      <c r="AI2045" s="18"/>
      <c r="AJ2045" s="17">
        <v>70598</v>
      </c>
      <c r="AK2045" s="25">
        <v>71000</v>
      </c>
      <c r="AL2045" s="25">
        <v>32</v>
      </c>
      <c r="AM2045" s="35">
        <v>0.19</v>
      </c>
      <c r="AN2045" s="19">
        <v>2703680</v>
      </c>
      <c r="AO2045" s="18"/>
      <c r="AP2045" s="15"/>
      <c r="AQ2045" s="43" t="str">
        <f t="shared" si="311"/>
        <v>MAYOR</v>
      </c>
      <c r="AR2045" s="44">
        <f t="shared" si="312"/>
        <v>2688371.84</v>
      </c>
      <c r="AS2045" s="44">
        <f t="shared" si="313"/>
        <v>2259136</v>
      </c>
      <c r="AT2045" s="44">
        <f t="shared" si="314"/>
        <v>2272000</v>
      </c>
      <c r="AU2045" s="44">
        <f t="shared" si="315"/>
        <v>2703680</v>
      </c>
      <c r="AV2045" s="45" t="b">
        <f t="shared" si="316"/>
        <v>1</v>
      </c>
      <c r="AW2045" s="45" t="b">
        <f t="shared" si="317"/>
        <v>0</v>
      </c>
      <c r="AX2045" s="45"/>
    </row>
    <row r="2046" spans="1:51" s="36" customFormat="1" ht="27.75" customHeight="1" x14ac:dyDescent="0.15">
      <c r="A2046" s="36" t="str">
        <f t="shared" si="310"/>
        <v>LABORATORIOS OSSALUD SAS420000103</v>
      </c>
      <c r="B2046" s="36" t="b">
        <f>+A2046='[1]Anexo 9'!A2046</f>
        <v>1</v>
      </c>
      <c r="C2046" s="18">
        <v>811045767</v>
      </c>
      <c r="D2046" s="18" t="s">
        <v>8315</v>
      </c>
      <c r="E2046" s="15" t="s">
        <v>810</v>
      </c>
      <c r="F2046" s="15" t="s">
        <v>62</v>
      </c>
      <c r="G2046" s="15" t="s">
        <v>3155</v>
      </c>
      <c r="H2046" s="15" t="s">
        <v>3155</v>
      </c>
      <c r="I2046" s="15" t="s">
        <v>3155</v>
      </c>
      <c r="J2046" s="15">
        <v>4</v>
      </c>
      <c r="K2046" s="15" t="s">
        <v>3155</v>
      </c>
      <c r="L2046" s="15">
        <v>420000103</v>
      </c>
      <c r="M2046" s="15" t="s">
        <v>945</v>
      </c>
      <c r="N2046" s="15" t="s">
        <v>247</v>
      </c>
      <c r="O2046" s="18" t="s">
        <v>945</v>
      </c>
      <c r="P2046" s="22" t="s">
        <v>73</v>
      </c>
      <c r="Q2046" s="15" t="s">
        <v>114</v>
      </c>
      <c r="R2046" s="18" t="s">
        <v>3005</v>
      </c>
      <c r="S2046" s="22" t="s">
        <v>73</v>
      </c>
      <c r="T2046" s="18"/>
      <c r="U2046" s="18"/>
      <c r="V2046" s="15" t="s">
        <v>947</v>
      </c>
      <c r="W2046" s="18" t="s">
        <v>870</v>
      </c>
      <c r="X2046" s="18"/>
      <c r="Y2046" s="15" t="s">
        <v>73</v>
      </c>
      <c r="Z2046" s="18"/>
      <c r="AA2046" s="18"/>
      <c r="AB2046" s="18"/>
      <c r="AC2046" s="67" t="e">
        <f>+VLOOKUP("*"&amp;L2046&amp;"*",'[2]REGISTROS SANITARIOS'!$D$2978:$E$2978,2,FALSE)</f>
        <v>#N/A</v>
      </c>
      <c r="AD2046" s="22" t="s">
        <v>44</v>
      </c>
      <c r="AE2046" s="16"/>
      <c r="AF2046" s="34" t="s">
        <v>3840</v>
      </c>
      <c r="AG2046" s="24"/>
      <c r="AH2046" s="18"/>
      <c r="AI2046" s="18"/>
      <c r="AJ2046" s="17">
        <v>5.5</v>
      </c>
      <c r="AK2046" s="25">
        <v>6</v>
      </c>
      <c r="AL2046" s="25">
        <v>25000</v>
      </c>
      <c r="AM2046" s="35">
        <v>0.19</v>
      </c>
      <c r="AN2046" s="19">
        <v>178500</v>
      </c>
      <c r="AO2046" s="18"/>
      <c r="AP2046" s="15"/>
      <c r="AQ2046" s="43" t="str">
        <f t="shared" si="311"/>
        <v>MAYOR</v>
      </c>
      <c r="AR2046" s="44">
        <f t="shared" si="312"/>
        <v>163625</v>
      </c>
      <c r="AS2046" s="44">
        <f t="shared" si="313"/>
        <v>137500</v>
      </c>
      <c r="AT2046" s="44">
        <f t="shared" si="314"/>
        <v>150000</v>
      </c>
      <c r="AU2046" s="44">
        <f t="shared" si="315"/>
        <v>178500</v>
      </c>
      <c r="AV2046" s="45" t="b">
        <f t="shared" si="316"/>
        <v>1</v>
      </c>
      <c r="AW2046" s="45" t="b">
        <f t="shared" si="317"/>
        <v>0</v>
      </c>
      <c r="AX2046" s="45"/>
    </row>
    <row r="2047" spans="1:51" s="36" customFormat="1" ht="27.75" customHeight="1" x14ac:dyDescent="0.15">
      <c r="A2047" s="36" t="str">
        <f t="shared" si="310"/>
        <v>LABORATORIOS OSSALUD SAS421003616</v>
      </c>
      <c r="B2047" s="36" t="b">
        <f>+A2047='[1]Anexo 9'!A2047</f>
        <v>1</v>
      </c>
      <c r="C2047" s="18">
        <v>811045767</v>
      </c>
      <c r="D2047" s="18" t="s">
        <v>8315</v>
      </c>
      <c r="E2047" s="15" t="s">
        <v>810</v>
      </c>
      <c r="F2047" s="15" t="s">
        <v>62</v>
      </c>
      <c r="G2047" s="15" t="s">
        <v>3155</v>
      </c>
      <c r="H2047" s="15" t="s">
        <v>3155</v>
      </c>
      <c r="I2047" s="15" t="s">
        <v>3155</v>
      </c>
      <c r="J2047" s="15">
        <v>5</v>
      </c>
      <c r="K2047" s="15" t="s">
        <v>3155</v>
      </c>
      <c r="L2047" s="15">
        <v>421003616</v>
      </c>
      <c r="M2047" s="15" t="s">
        <v>3951</v>
      </c>
      <c r="N2047" s="15" t="s">
        <v>101</v>
      </c>
      <c r="O2047" s="18" t="s">
        <v>3951</v>
      </c>
      <c r="P2047" s="22" t="s">
        <v>73</v>
      </c>
      <c r="Q2047" s="15" t="s">
        <v>949</v>
      </c>
      <c r="R2047" s="18" t="s">
        <v>8549</v>
      </c>
      <c r="S2047" s="22" t="s">
        <v>73</v>
      </c>
      <c r="T2047" s="18"/>
      <c r="U2047" s="18"/>
      <c r="V2047" s="15" t="s">
        <v>6112</v>
      </c>
      <c r="W2047" s="18" t="s">
        <v>923</v>
      </c>
      <c r="X2047" s="18"/>
      <c r="Y2047" s="15" t="s">
        <v>73</v>
      </c>
      <c r="Z2047" s="18"/>
      <c r="AA2047" s="18"/>
      <c r="AB2047" s="18"/>
      <c r="AC2047" s="67" t="e">
        <f>+VLOOKUP("*"&amp;L2047&amp;"*",'[2]REGISTROS SANITARIOS'!$D$2978:$E$2978,2,FALSE)</f>
        <v>#N/A</v>
      </c>
      <c r="AD2047" s="22" t="s">
        <v>44</v>
      </c>
      <c r="AE2047" s="16"/>
      <c r="AF2047" s="34" t="s">
        <v>3840</v>
      </c>
      <c r="AG2047" s="24"/>
      <c r="AH2047" s="18"/>
      <c r="AI2047" s="18"/>
      <c r="AJ2047" s="17">
        <v>1650</v>
      </c>
      <c r="AK2047" s="25">
        <v>2000</v>
      </c>
      <c r="AL2047" s="25">
        <v>420</v>
      </c>
      <c r="AM2047" s="35">
        <v>0.19</v>
      </c>
      <c r="AN2047" s="19">
        <v>999600</v>
      </c>
      <c r="AO2047" s="18"/>
      <c r="AP2047" s="15"/>
      <c r="AQ2047" s="43" t="str">
        <f t="shared" si="311"/>
        <v>MAYOR</v>
      </c>
      <c r="AR2047" s="44">
        <f t="shared" si="312"/>
        <v>824669.99999999988</v>
      </c>
      <c r="AS2047" s="44">
        <f t="shared" si="313"/>
        <v>693000</v>
      </c>
      <c r="AT2047" s="44">
        <f t="shared" si="314"/>
        <v>840000</v>
      </c>
      <c r="AU2047" s="44">
        <f t="shared" si="315"/>
        <v>999599.99999999988</v>
      </c>
      <c r="AV2047" s="45" t="b">
        <f t="shared" si="316"/>
        <v>1</v>
      </c>
      <c r="AW2047" s="45" t="b">
        <f t="shared" si="317"/>
        <v>0</v>
      </c>
      <c r="AX2047" s="45"/>
    </row>
    <row r="2048" spans="1:51" s="36" customFormat="1" ht="27.75" customHeight="1" x14ac:dyDescent="0.15">
      <c r="A2048" s="36" t="str">
        <f t="shared" si="310"/>
        <v>LABORATORIOS OSSALUD SAS421003615</v>
      </c>
      <c r="B2048" s="36" t="b">
        <f>+A2048='[1]Anexo 9'!A2048</f>
        <v>1</v>
      </c>
      <c r="C2048" s="18">
        <v>811045767</v>
      </c>
      <c r="D2048" s="18" t="s">
        <v>8315</v>
      </c>
      <c r="E2048" s="15" t="s">
        <v>810</v>
      </c>
      <c r="F2048" s="15" t="s">
        <v>62</v>
      </c>
      <c r="G2048" s="15" t="s">
        <v>3155</v>
      </c>
      <c r="H2048" s="15" t="s">
        <v>3155</v>
      </c>
      <c r="I2048" s="15" t="s">
        <v>3155</v>
      </c>
      <c r="J2048" s="15">
        <v>3</v>
      </c>
      <c r="K2048" s="15" t="s">
        <v>3155</v>
      </c>
      <c r="L2048" s="15">
        <v>421003615</v>
      </c>
      <c r="M2048" s="15" t="s">
        <v>4087</v>
      </c>
      <c r="N2048" s="15" t="s">
        <v>101</v>
      </c>
      <c r="O2048" s="18" t="s">
        <v>4087</v>
      </c>
      <c r="P2048" s="22" t="s">
        <v>73</v>
      </c>
      <c r="Q2048" s="15" t="s">
        <v>406</v>
      </c>
      <c r="R2048" s="18" t="s">
        <v>3</v>
      </c>
      <c r="S2048" s="22" t="s">
        <v>73</v>
      </c>
      <c r="T2048" s="18"/>
      <c r="U2048" s="18"/>
      <c r="V2048" s="15"/>
      <c r="W2048" s="18" t="s">
        <v>923</v>
      </c>
      <c r="X2048" s="18"/>
      <c r="Y2048" s="15" t="s">
        <v>73</v>
      </c>
      <c r="Z2048" s="18"/>
      <c r="AA2048" s="18"/>
      <c r="AB2048" s="18"/>
      <c r="AC2048" s="67" t="e">
        <f>+VLOOKUP("*"&amp;L2048&amp;"*",'[2]REGISTROS SANITARIOS'!$D$2978:$E$2978,2,FALSE)</f>
        <v>#N/A</v>
      </c>
      <c r="AD2048" s="22" t="s">
        <v>44</v>
      </c>
      <c r="AE2048" s="16"/>
      <c r="AF2048" s="34" t="s">
        <v>3840</v>
      </c>
      <c r="AG2048" s="24"/>
      <c r="AH2048" s="18"/>
      <c r="AI2048" s="18"/>
      <c r="AJ2048" s="17">
        <v>3300</v>
      </c>
      <c r="AK2048" s="25">
        <v>3500</v>
      </c>
      <c r="AL2048" s="25">
        <v>75</v>
      </c>
      <c r="AM2048" s="35">
        <v>0.19</v>
      </c>
      <c r="AN2048" s="19">
        <v>312375</v>
      </c>
      <c r="AO2048" s="18"/>
      <c r="AP2048" s="15"/>
      <c r="AQ2048" s="43" t="str">
        <f t="shared" si="311"/>
        <v>MAYOR</v>
      </c>
      <c r="AR2048" s="44">
        <f t="shared" si="312"/>
        <v>294525</v>
      </c>
      <c r="AS2048" s="44">
        <f t="shared" si="313"/>
        <v>247500</v>
      </c>
      <c r="AT2048" s="44">
        <f t="shared" si="314"/>
        <v>262500</v>
      </c>
      <c r="AU2048" s="44">
        <f t="shared" si="315"/>
        <v>312375</v>
      </c>
      <c r="AV2048" s="45" t="b">
        <f t="shared" si="316"/>
        <v>1</v>
      </c>
      <c r="AW2048" s="45" t="b">
        <f t="shared" si="317"/>
        <v>0</v>
      </c>
      <c r="AX2048" s="45"/>
      <c r="AY2048" s="48" t="s">
        <v>8741</v>
      </c>
    </row>
    <row r="2049" spans="1:50" s="36" customFormat="1" ht="27.75" customHeight="1" x14ac:dyDescent="0.15">
      <c r="A2049" s="36" t="str">
        <f t="shared" si="310"/>
        <v>LABORATORIOS OSSALUD SAS416003910</v>
      </c>
      <c r="B2049" s="36" t="b">
        <f>+A2049='[1]Anexo 9'!A2049</f>
        <v>1</v>
      </c>
      <c r="C2049" s="18">
        <v>811045767</v>
      </c>
      <c r="D2049" s="18" t="s">
        <v>8315</v>
      </c>
      <c r="E2049" s="15" t="s">
        <v>810</v>
      </c>
      <c r="F2049" s="15" t="s">
        <v>62</v>
      </c>
      <c r="G2049" s="15" t="s">
        <v>3155</v>
      </c>
      <c r="H2049" s="15" t="s">
        <v>3155</v>
      </c>
      <c r="I2049" s="15" t="s">
        <v>3155</v>
      </c>
      <c r="J2049" s="15">
        <v>4</v>
      </c>
      <c r="K2049" s="15" t="s">
        <v>3155</v>
      </c>
      <c r="L2049" s="15">
        <v>416003910</v>
      </c>
      <c r="M2049" s="15" t="s">
        <v>3953</v>
      </c>
      <c r="N2049" s="15" t="s">
        <v>820</v>
      </c>
      <c r="O2049" s="18" t="s">
        <v>3953</v>
      </c>
      <c r="P2049" s="22" t="s">
        <v>73</v>
      </c>
      <c r="Q2049" s="15" t="s">
        <v>936</v>
      </c>
      <c r="R2049" s="18" t="s">
        <v>8591</v>
      </c>
      <c r="S2049" s="22" t="b">
        <f t="shared" ref="S2049:S2112" si="320">+R2049=Q2049</f>
        <v>0</v>
      </c>
      <c r="T2049" s="18"/>
      <c r="U2049" s="18"/>
      <c r="V2049" s="15"/>
      <c r="W2049" s="18" t="s">
        <v>3171</v>
      </c>
      <c r="X2049" s="18" t="s">
        <v>8785</v>
      </c>
      <c r="Y2049" s="15" t="s">
        <v>73</v>
      </c>
      <c r="Z2049" s="18"/>
      <c r="AA2049" s="18"/>
      <c r="AB2049" s="18"/>
      <c r="AC2049" s="67" t="e">
        <f>+VLOOKUP("*"&amp;L2049&amp;"*",'[2]REGISTROS SANITARIOS'!$D$2978:$E$2978,2,FALSE)</f>
        <v>#N/A</v>
      </c>
      <c r="AD2049" s="22" t="s">
        <v>44</v>
      </c>
      <c r="AE2049" s="16"/>
      <c r="AF2049" s="34" t="s">
        <v>3840</v>
      </c>
      <c r="AG2049" s="24"/>
      <c r="AH2049" s="18"/>
      <c r="AI2049" s="18"/>
      <c r="AJ2049" s="17">
        <v>1100</v>
      </c>
      <c r="AK2049" s="25">
        <v>1100</v>
      </c>
      <c r="AL2049" s="25">
        <v>90</v>
      </c>
      <c r="AM2049" s="35">
        <v>0.19</v>
      </c>
      <c r="AN2049" s="19">
        <v>117810</v>
      </c>
      <c r="AO2049" s="18"/>
      <c r="AP2049" s="15"/>
      <c r="AQ2049" s="43" t="str">
        <f t="shared" si="311"/>
        <v>SI</v>
      </c>
      <c r="AR2049" s="44">
        <f t="shared" si="312"/>
        <v>117810</v>
      </c>
      <c r="AS2049" s="44">
        <f t="shared" si="313"/>
        <v>99000</v>
      </c>
      <c r="AT2049" s="44">
        <f t="shared" si="314"/>
        <v>99000</v>
      </c>
      <c r="AU2049" s="44">
        <f t="shared" si="315"/>
        <v>117810</v>
      </c>
      <c r="AV2049" s="45" t="b">
        <f t="shared" si="316"/>
        <v>1</v>
      </c>
      <c r="AW2049" s="45" t="b">
        <f t="shared" si="317"/>
        <v>0</v>
      </c>
      <c r="AX2049" s="45"/>
    </row>
    <row r="2050" spans="1:50" s="36" customFormat="1" ht="27.75" customHeight="1" x14ac:dyDescent="0.15">
      <c r="A2050" s="36" t="str">
        <f t="shared" si="310"/>
        <v>LABORATORIOS OSSALUD SAS416003940</v>
      </c>
      <c r="B2050" s="36" t="b">
        <f>+A2050='[1]Anexo 9'!A2050</f>
        <v>1</v>
      </c>
      <c r="C2050" s="18">
        <v>811045767</v>
      </c>
      <c r="D2050" s="18" t="s">
        <v>8315</v>
      </c>
      <c r="E2050" s="15" t="s">
        <v>810</v>
      </c>
      <c r="F2050" s="15" t="s">
        <v>62</v>
      </c>
      <c r="G2050" s="15" t="s">
        <v>3155</v>
      </c>
      <c r="H2050" s="15" t="s">
        <v>3155</v>
      </c>
      <c r="I2050" s="15" t="s">
        <v>3155</v>
      </c>
      <c r="J2050" s="15">
        <v>3</v>
      </c>
      <c r="K2050" s="15" t="s">
        <v>3155</v>
      </c>
      <c r="L2050" s="15">
        <v>416003940</v>
      </c>
      <c r="M2050" s="15" t="s">
        <v>4691</v>
      </c>
      <c r="N2050" s="15" t="s">
        <v>820</v>
      </c>
      <c r="O2050" s="18" t="s">
        <v>4691</v>
      </c>
      <c r="P2050" s="22" t="s">
        <v>73</v>
      </c>
      <c r="Q2050" s="15" t="s">
        <v>936</v>
      </c>
      <c r="R2050" s="18" t="s">
        <v>8591</v>
      </c>
      <c r="S2050" s="22" t="b">
        <f t="shared" si="320"/>
        <v>0</v>
      </c>
      <c r="T2050" s="18"/>
      <c r="U2050" s="18"/>
      <c r="V2050" s="15"/>
      <c r="W2050" s="18" t="s">
        <v>3171</v>
      </c>
      <c r="X2050" s="18" t="s">
        <v>8785</v>
      </c>
      <c r="Y2050" s="15" t="s">
        <v>73</v>
      </c>
      <c r="Z2050" s="18"/>
      <c r="AA2050" s="18"/>
      <c r="AB2050" s="18"/>
      <c r="AC2050" s="67" t="e">
        <f>+VLOOKUP("*"&amp;L2050&amp;"*",'[2]REGISTROS SANITARIOS'!$D$2978:$E$2978,2,FALSE)</f>
        <v>#N/A</v>
      </c>
      <c r="AD2050" s="22" t="s">
        <v>44</v>
      </c>
      <c r="AE2050" s="16"/>
      <c r="AF2050" s="34" t="s">
        <v>3840</v>
      </c>
      <c r="AG2050" s="24"/>
      <c r="AH2050" s="18"/>
      <c r="AI2050" s="18"/>
      <c r="AJ2050" s="17">
        <v>1100</v>
      </c>
      <c r="AK2050" s="25">
        <v>1100</v>
      </c>
      <c r="AL2050" s="25">
        <v>160</v>
      </c>
      <c r="AM2050" s="35">
        <v>0.19</v>
      </c>
      <c r="AN2050" s="19">
        <v>209440</v>
      </c>
      <c r="AO2050" s="18"/>
      <c r="AP2050" s="15"/>
      <c r="AQ2050" s="43" t="str">
        <f t="shared" si="311"/>
        <v>SI</v>
      </c>
      <c r="AR2050" s="44">
        <f t="shared" si="312"/>
        <v>209439.99999999997</v>
      </c>
      <c r="AS2050" s="44">
        <f t="shared" si="313"/>
        <v>176000</v>
      </c>
      <c r="AT2050" s="44">
        <f t="shared" si="314"/>
        <v>176000</v>
      </c>
      <c r="AU2050" s="44">
        <f t="shared" si="315"/>
        <v>209439.99999999997</v>
      </c>
      <c r="AV2050" s="45" t="b">
        <f t="shared" si="316"/>
        <v>1</v>
      </c>
      <c r="AW2050" s="45" t="b">
        <f t="shared" si="317"/>
        <v>0</v>
      </c>
      <c r="AX2050" s="45"/>
    </row>
    <row r="2051" spans="1:50" s="36" customFormat="1" ht="27.75" customHeight="1" x14ac:dyDescent="0.15">
      <c r="A2051" s="36" t="str">
        <f t="shared" si="310"/>
        <v>LEXA Proveedora Hospitalaria S.A.S.102000804</v>
      </c>
      <c r="B2051" s="36" t="b">
        <f>+A2051='[1]Anexo 9'!A2051</f>
        <v>1</v>
      </c>
      <c r="C2051" s="18">
        <v>901012906</v>
      </c>
      <c r="D2051" s="18" t="s">
        <v>8316</v>
      </c>
      <c r="E2051" s="15" t="s">
        <v>61</v>
      </c>
      <c r="F2051" s="15" t="s">
        <v>62</v>
      </c>
      <c r="G2051" s="15" t="s">
        <v>3155</v>
      </c>
      <c r="H2051" s="15" t="s">
        <v>3155</v>
      </c>
      <c r="I2051" s="15" t="s">
        <v>3155</v>
      </c>
      <c r="J2051" s="15">
        <v>6</v>
      </c>
      <c r="K2051" s="15" t="s">
        <v>3155</v>
      </c>
      <c r="L2051" s="15">
        <v>102000804</v>
      </c>
      <c r="M2051" s="15" t="s">
        <v>1815</v>
      </c>
      <c r="N2051" s="15" t="s">
        <v>91</v>
      </c>
      <c r="O2051" s="18"/>
      <c r="P2051" s="22" t="s">
        <v>3840</v>
      </c>
      <c r="Q2051" s="15" t="s">
        <v>1817</v>
      </c>
      <c r="R2051" s="18"/>
      <c r="S2051" s="22" t="b">
        <f t="shared" si="320"/>
        <v>0</v>
      </c>
      <c r="T2051" s="18"/>
      <c r="U2051" s="18"/>
      <c r="V2051" s="15"/>
      <c r="W2051" s="18"/>
      <c r="X2051" s="18"/>
      <c r="Y2051" s="15" t="s">
        <v>73</v>
      </c>
      <c r="Z2051" s="18"/>
      <c r="AA2051" s="18"/>
      <c r="AB2051" s="18"/>
      <c r="AC2051" s="67" t="str">
        <f>+VLOOKUP("*"&amp;L2051&amp;"*",'[2]REGISTROS SANITARIOS'!$D$1560:$E1832,2,FALSE)</f>
        <v>SI</v>
      </c>
      <c r="AD2051" s="22" t="s">
        <v>1025</v>
      </c>
      <c r="AE2051" s="16"/>
      <c r="AF2051" s="34" t="s">
        <v>3840</v>
      </c>
      <c r="AG2051" s="24"/>
      <c r="AH2051" s="18"/>
      <c r="AI2051" s="18"/>
      <c r="AJ2051" s="17">
        <v>5500</v>
      </c>
      <c r="AK2051" s="25">
        <v>5500</v>
      </c>
      <c r="AL2051" s="25">
        <v>3438</v>
      </c>
      <c r="AM2051" s="35">
        <v>0</v>
      </c>
      <c r="AN2051" s="19">
        <v>18909000</v>
      </c>
      <c r="AO2051" s="18"/>
      <c r="AP2051" s="15"/>
      <c r="AQ2051" s="43" t="str">
        <f t="shared" si="311"/>
        <v>SI</v>
      </c>
      <c r="AR2051" s="44">
        <f t="shared" si="312"/>
        <v>18909000</v>
      </c>
      <c r="AS2051" s="44">
        <f t="shared" si="313"/>
        <v>18909000</v>
      </c>
      <c r="AT2051" s="44">
        <f t="shared" si="314"/>
        <v>18909000</v>
      </c>
      <c r="AU2051" s="44">
        <f t="shared" si="315"/>
        <v>18909000</v>
      </c>
      <c r="AV2051" s="45" t="b">
        <f t="shared" si="316"/>
        <v>1</v>
      </c>
      <c r="AW2051" s="45" t="b">
        <f t="shared" si="317"/>
        <v>1</v>
      </c>
      <c r="AX2051" s="45"/>
    </row>
    <row r="2052" spans="1:50" s="36" customFormat="1" ht="27.75" customHeight="1" x14ac:dyDescent="0.15">
      <c r="A2052" s="36" t="str">
        <f t="shared" ref="A2052:A2115" si="321">+D2052&amp;L2052</f>
        <v>LEXA Proveedora Hospitalaria S.A.S.102001009</v>
      </c>
      <c r="B2052" s="36" t="b">
        <f>+A2052='[1]Anexo 9'!A2052</f>
        <v>1</v>
      </c>
      <c r="C2052" s="18">
        <v>901012906</v>
      </c>
      <c r="D2052" s="18" t="s">
        <v>8316</v>
      </c>
      <c r="E2052" s="15" t="s">
        <v>61</v>
      </c>
      <c r="F2052" s="15" t="s">
        <v>62</v>
      </c>
      <c r="G2052" s="15" t="s">
        <v>3155</v>
      </c>
      <c r="H2052" s="15" t="s">
        <v>3155</v>
      </c>
      <c r="I2052" s="15" t="s">
        <v>3155</v>
      </c>
      <c r="J2052" s="15">
        <v>5</v>
      </c>
      <c r="K2052" s="15" t="s">
        <v>3155</v>
      </c>
      <c r="L2052" s="15">
        <v>102001009</v>
      </c>
      <c r="M2052" s="15" t="s">
        <v>4092</v>
      </c>
      <c r="N2052" s="15" t="s">
        <v>1436</v>
      </c>
      <c r="O2052" s="18"/>
      <c r="P2052" s="22" t="s">
        <v>3840</v>
      </c>
      <c r="Q2052" s="15" t="s">
        <v>2538</v>
      </c>
      <c r="R2052" s="18"/>
      <c r="S2052" s="22" t="b">
        <f t="shared" si="320"/>
        <v>0</v>
      </c>
      <c r="T2052" s="18"/>
      <c r="U2052" s="18"/>
      <c r="V2052" s="15"/>
      <c r="W2052" s="18"/>
      <c r="X2052" s="18"/>
      <c r="Y2052" s="15" t="s">
        <v>73</v>
      </c>
      <c r="Z2052" s="18"/>
      <c r="AA2052" s="18"/>
      <c r="AB2052" s="18"/>
      <c r="AC2052" s="67" t="str">
        <f>+VLOOKUP("*"&amp;L2052&amp;"*",'[2]REGISTROS SANITARIOS'!$D$1560:$E1833,2,FALSE)</f>
        <v>SI</v>
      </c>
      <c r="AD2052" s="22" t="s">
        <v>1025</v>
      </c>
      <c r="AE2052" s="16"/>
      <c r="AF2052" s="34" t="s">
        <v>3840</v>
      </c>
      <c r="AG2052" s="24"/>
      <c r="AH2052" s="18"/>
      <c r="AI2052" s="18"/>
      <c r="AJ2052" s="17">
        <v>132</v>
      </c>
      <c r="AK2052" s="25">
        <v>132</v>
      </c>
      <c r="AL2052" s="25">
        <v>40</v>
      </c>
      <c r="AM2052" s="35">
        <v>0</v>
      </c>
      <c r="AN2052" s="19">
        <v>5280</v>
      </c>
      <c r="AO2052" s="18"/>
      <c r="AP2052" s="15"/>
      <c r="AQ2052" s="43" t="str">
        <f t="shared" ref="AQ2052:AQ2115" si="322">+IF(AK2052="","NO INDICA",IF(AJ2052=AK2052,"SI",IF(AK2052&gt;AJ2052,"MAYOR",IF(AK2052&lt;AJ2052,"MENOR"))))</f>
        <v>SI</v>
      </c>
      <c r="AR2052" s="44">
        <f t="shared" ref="AR2052:AR2115" si="323">+AJ2052*(AL2052*(1+AM2052))</f>
        <v>5280</v>
      </c>
      <c r="AS2052" s="44">
        <f t="shared" ref="AS2052:AS2115" si="324">+AJ2052*AL2052</f>
        <v>5280</v>
      </c>
      <c r="AT2052" s="44">
        <f t="shared" ref="AT2052:AT2115" si="325">+AL2052*AK2052</f>
        <v>5280</v>
      </c>
      <c r="AU2052" s="44">
        <f t="shared" ref="AU2052:AU2115" si="326">+AK2052*(AL2052*(1+AM2052))</f>
        <v>5280</v>
      </c>
      <c r="AV2052" s="45" t="b">
        <f t="shared" ref="AV2052:AV2115" si="327">+IFERROR(AU2052=AN2052,"FALSO")</f>
        <v>1</v>
      </c>
      <c r="AW2052" s="45" t="b">
        <f t="shared" ref="AW2052:AW2115" si="328">+AS2052=AN2052</f>
        <v>1</v>
      </c>
      <c r="AX2052" s="45"/>
    </row>
    <row r="2053" spans="1:50" s="36" customFormat="1" ht="27.75" customHeight="1" x14ac:dyDescent="0.15">
      <c r="A2053" s="36" t="str">
        <f t="shared" si="321"/>
        <v>LEXA Proveedora Hospitalaria S.A.S.102001204</v>
      </c>
      <c r="B2053" s="36" t="b">
        <f>+A2053='[1]Anexo 9'!A2053</f>
        <v>1</v>
      </c>
      <c r="C2053" s="18">
        <v>901012906</v>
      </c>
      <c r="D2053" s="18" t="s">
        <v>8316</v>
      </c>
      <c r="E2053" s="15" t="s">
        <v>61</v>
      </c>
      <c r="F2053" s="15" t="s">
        <v>62</v>
      </c>
      <c r="G2053" s="15" t="s">
        <v>3155</v>
      </c>
      <c r="H2053" s="15" t="s">
        <v>3155</v>
      </c>
      <c r="I2053" s="15" t="s">
        <v>3155</v>
      </c>
      <c r="J2053" s="15">
        <v>6</v>
      </c>
      <c r="K2053" s="15" t="s">
        <v>3155</v>
      </c>
      <c r="L2053" s="15">
        <v>102001204</v>
      </c>
      <c r="M2053" s="15" t="s">
        <v>1826</v>
      </c>
      <c r="N2053" s="15" t="s">
        <v>91</v>
      </c>
      <c r="O2053" s="18"/>
      <c r="P2053" s="22" t="s">
        <v>3840</v>
      </c>
      <c r="Q2053" s="15" t="s">
        <v>475</v>
      </c>
      <c r="R2053" s="18"/>
      <c r="S2053" s="22" t="b">
        <f t="shared" si="320"/>
        <v>0</v>
      </c>
      <c r="T2053" s="18"/>
      <c r="U2053" s="18"/>
      <c r="V2053" s="15"/>
      <c r="W2053" s="18"/>
      <c r="X2053" s="18"/>
      <c r="Y2053" s="15" t="s">
        <v>73</v>
      </c>
      <c r="Z2053" s="18"/>
      <c r="AA2053" s="18"/>
      <c r="AB2053" s="18"/>
      <c r="AC2053" s="67" t="e">
        <f>+VLOOKUP("*"&amp;L2053&amp;"*",'[2]REGISTROS SANITARIOS'!$D$1560:$E1834,2,FALSE)</f>
        <v>#N/A</v>
      </c>
      <c r="AD2053" s="22" t="s">
        <v>44</v>
      </c>
      <c r="AE2053" s="16"/>
      <c r="AF2053" s="34" t="s">
        <v>3840</v>
      </c>
      <c r="AG2053" s="24"/>
      <c r="AH2053" s="18"/>
      <c r="AI2053" s="18"/>
      <c r="AJ2053" s="17">
        <v>7606.5</v>
      </c>
      <c r="AK2053" s="25">
        <v>7606.5</v>
      </c>
      <c r="AL2053" s="25">
        <v>3124</v>
      </c>
      <c r="AM2053" s="35">
        <v>0</v>
      </c>
      <c r="AN2053" s="19">
        <v>23762706</v>
      </c>
      <c r="AO2053" s="18"/>
      <c r="AP2053" s="15"/>
      <c r="AQ2053" s="43" t="str">
        <f t="shared" si="322"/>
        <v>SI</v>
      </c>
      <c r="AR2053" s="44">
        <f t="shared" si="323"/>
        <v>23762706</v>
      </c>
      <c r="AS2053" s="44">
        <f t="shared" si="324"/>
        <v>23762706</v>
      </c>
      <c r="AT2053" s="44">
        <f t="shared" si="325"/>
        <v>23762706</v>
      </c>
      <c r="AU2053" s="44">
        <f t="shared" si="326"/>
        <v>23762706</v>
      </c>
      <c r="AV2053" s="45" t="b">
        <f t="shared" si="327"/>
        <v>1</v>
      </c>
      <c r="AW2053" s="45" t="b">
        <f t="shared" si="328"/>
        <v>1</v>
      </c>
      <c r="AX2053" s="45"/>
    </row>
    <row r="2054" spans="1:50" s="36" customFormat="1" ht="27.75" customHeight="1" x14ac:dyDescent="0.15">
      <c r="A2054" s="36" t="str">
        <f t="shared" si="321"/>
        <v>LEXA Proveedora Hospitalaria S.A.S.103010203</v>
      </c>
      <c r="B2054" s="36" t="b">
        <f>+A2054='[1]Anexo 9'!A2054</f>
        <v>1</v>
      </c>
      <c r="C2054" s="18">
        <v>901012906</v>
      </c>
      <c r="D2054" s="18" t="s">
        <v>8316</v>
      </c>
      <c r="E2054" s="15" t="s">
        <v>61</v>
      </c>
      <c r="F2054" s="15" t="s">
        <v>62</v>
      </c>
      <c r="G2054" s="15" t="s">
        <v>3155</v>
      </c>
      <c r="H2054" s="15" t="s">
        <v>3155</v>
      </c>
      <c r="I2054" s="15" t="s">
        <v>3155</v>
      </c>
      <c r="J2054" s="15">
        <v>6</v>
      </c>
      <c r="K2054" s="15" t="s">
        <v>3155</v>
      </c>
      <c r="L2054" s="15">
        <v>103010203</v>
      </c>
      <c r="M2054" s="15" t="s">
        <v>1834</v>
      </c>
      <c r="N2054" s="15" t="s">
        <v>80</v>
      </c>
      <c r="O2054" s="18"/>
      <c r="P2054" s="22" t="s">
        <v>3840</v>
      </c>
      <c r="Q2054" s="15" t="s">
        <v>1604</v>
      </c>
      <c r="R2054" s="18"/>
      <c r="S2054" s="22" t="b">
        <f t="shared" si="320"/>
        <v>0</v>
      </c>
      <c r="T2054" s="18"/>
      <c r="U2054" s="18"/>
      <c r="V2054" s="15"/>
      <c r="W2054" s="18"/>
      <c r="X2054" s="18"/>
      <c r="Y2054" s="15" t="s">
        <v>73</v>
      </c>
      <c r="Z2054" s="18"/>
      <c r="AA2054" s="18"/>
      <c r="AB2054" s="18"/>
      <c r="AC2054" s="67" t="str">
        <f>+VLOOKUP("*"&amp;L2054&amp;"*",'[2]REGISTROS SANITARIOS'!$D$1560:$E1835,2,FALSE)</f>
        <v>SI</v>
      </c>
      <c r="AD2054" s="22" t="s">
        <v>1025</v>
      </c>
      <c r="AE2054" s="16"/>
      <c r="AF2054" s="34" t="s">
        <v>3840</v>
      </c>
      <c r="AG2054" s="24"/>
      <c r="AH2054" s="18"/>
      <c r="AI2054" s="18"/>
      <c r="AJ2054" s="17">
        <v>2640</v>
      </c>
      <c r="AK2054" s="25">
        <v>2640</v>
      </c>
      <c r="AL2054" s="25">
        <v>2224</v>
      </c>
      <c r="AM2054" s="35">
        <v>0</v>
      </c>
      <c r="AN2054" s="19">
        <v>5871360</v>
      </c>
      <c r="AO2054" s="18"/>
      <c r="AP2054" s="15"/>
      <c r="AQ2054" s="43" t="str">
        <f t="shared" si="322"/>
        <v>SI</v>
      </c>
      <c r="AR2054" s="44">
        <f t="shared" si="323"/>
        <v>5871360</v>
      </c>
      <c r="AS2054" s="44">
        <f t="shared" si="324"/>
        <v>5871360</v>
      </c>
      <c r="AT2054" s="44">
        <f t="shared" si="325"/>
        <v>5871360</v>
      </c>
      <c r="AU2054" s="44">
        <f t="shared" si="326"/>
        <v>5871360</v>
      </c>
      <c r="AV2054" s="45" t="b">
        <f t="shared" si="327"/>
        <v>1</v>
      </c>
      <c r="AW2054" s="45" t="b">
        <f t="shared" si="328"/>
        <v>1</v>
      </c>
      <c r="AX2054" s="45"/>
    </row>
    <row r="2055" spans="1:50" s="36" customFormat="1" ht="27.75" customHeight="1" x14ac:dyDescent="0.15">
      <c r="A2055" s="36" t="str">
        <f t="shared" si="321"/>
        <v>LEXA Proveedora Hospitalaria S.A.S.103010509</v>
      </c>
      <c r="B2055" s="36" t="b">
        <f>+A2055='[1]Anexo 9'!A2055</f>
        <v>1</v>
      </c>
      <c r="C2055" s="18">
        <v>901012906</v>
      </c>
      <c r="D2055" s="18" t="s">
        <v>8316</v>
      </c>
      <c r="E2055" s="15" t="s">
        <v>61</v>
      </c>
      <c r="F2055" s="15" t="s">
        <v>62</v>
      </c>
      <c r="G2055" s="15" t="s">
        <v>3155</v>
      </c>
      <c r="H2055" s="15" t="s">
        <v>3155</v>
      </c>
      <c r="I2055" s="15" t="s">
        <v>3155</v>
      </c>
      <c r="J2055" s="15">
        <v>5</v>
      </c>
      <c r="K2055" s="15" t="s">
        <v>3155</v>
      </c>
      <c r="L2055" s="15">
        <v>103010509</v>
      </c>
      <c r="M2055" s="15" t="s">
        <v>1839</v>
      </c>
      <c r="N2055" s="15" t="s">
        <v>1411</v>
      </c>
      <c r="O2055" s="18"/>
      <c r="P2055" s="22" t="s">
        <v>3840</v>
      </c>
      <c r="Q2055" s="15" t="s">
        <v>1841</v>
      </c>
      <c r="R2055" s="18"/>
      <c r="S2055" s="22" t="b">
        <f t="shared" si="320"/>
        <v>0</v>
      </c>
      <c r="T2055" s="18"/>
      <c r="U2055" s="18"/>
      <c r="V2055" s="15"/>
      <c r="W2055" s="18"/>
      <c r="X2055" s="18"/>
      <c r="Y2055" s="15" t="s">
        <v>73</v>
      </c>
      <c r="Z2055" s="18"/>
      <c r="AA2055" s="18"/>
      <c r="AB2055" s="18"/>
      <c r="AC2055" s="67" t="e">
        <f>+VLOOKUP("*"&amp;L2055&amp;"*",'[2]REGISTROS SANITARIOS'!$D$1560:$E1836,2,FALSE)</f>
        <v>#N/A</v>
      </c>
      <c r="AD2055" s="22" t="s">
        <v>44</v>
      </c>
      <c r="AE2055" s="16"/>
      <c r="AF2055" s="34" t="s">
        <v>3840</v>
      </c>
      <c r="AG2055" s="24"/>
      <c r="AH2055" s="18"/>
      <c r="AI2055" s="18"/>
      <c r="AJ2055" s="17">
        <v>11000</v>
      </c>
      <c r="AK2055" s="25">
        <v>11000</v>
      </c>
      <c r="AL2055" s="25">
        <v>1810.0000000000002</v>
      </c>
      <c r="AM2055" s="35">
        <v>0</v>
      </c>
      <c r="AN2055" s="19">
        <v>19910000.000000004</v>
      </c>
      <c r="AO2055" s="18"/>
      <c r="AP2055" s="15"/>
      <c r="AQ2055" s="43" t="str">
        <f t="shared" si="322"/>
        <v>SI</v>
      </c>
      <c r="AR2055" s="44">
        <f t="shared" si="323"/>
        <v>19910000.000000004</v>
      </c>
      <c r="AS2055" s="44">
        <f t="shared" si="324"/>
        <v>19910000.000000004</v>
      </c>
      <c r="AT2055" s="44">
        <f t="shared" si="325"/>
        <v>19910000.000000004</v>
      </c>
      <c r="AU2055" s="44">
        <f t="shared" si="326"/>
        <v>19910000.000000004</v>
      </c>
      <c r="AV2055" s="45" t="b">
        <f t="shared" si="327"/>
        <v>1</v>
      </c>
      <c r="AW2055" s="45" t="b">
        <f t="shared" si="328"/>
        <v>1</v>
      </c>
      <c r="AX2055" s="45"/>
    </row>
    <row r="2056" spans="1:50" s="36" customFormat="1" ht="27.75" customHeight="1" x14ac:dyDescent="0.15">
      <c r="A2056" s="36" t="str">
        <f t="shared" si="321"/>
        <v>LEXA Proveedora Hospitalaria S.A.S.103010604</v>
      </c>
      <c r="B2056" s="36" t="b">
        <f>+A2056='[1]Anexo 9'!A2056</f>
        <v>1</v>
      </c>
      <c r="C2056" s="18">
        <v>901012906</v>
      </c>
      <c r="D2056" s="18" t="s">
        <v>8316</v>
      </c>
      <c r="E2056" s="15" t="s">
        <v>61</v>
      </c>
      <c r="F2056" s="15" t="s">
        <v>62</v>
      </c>
      <c r="G2056" s="15" t="s">
        <v>3155</v>
      </c>
      <c r="H2056" s="15" t="s">
        <v>3155</v>
      </c>
      <c r="I2056" s="15" t="s">
        <v>3155</v>
      </c>
      <c r="J2056" s="15">
        <v>5</v>
      </c>
      <c r="K2056" s="15" t="s">
        <v>3155</v>
      </c>
      <c r="L2056" s="15">
        <v>103010604</v>
      </c>
      <c r="M2056" s="15" t="s">
        <v>1846</v>
      </c>
      <c r="N2056" s="15" t="s">
        <v>91</v>
      </c>
      <c r="O2056" s="18"/>
      <c r="P2056" s="22" t="s">
        <v>3840</v>
      </c>
      <c r="Q2056" s="15" t="s">
        <v>1817</v>
      </c>
      <c r="R2056" s="18"/>
      <c r="S2056" s="22" t="b">
        <f t="shared" si="320"/>
        <v>0</v>
      </c>
      <c r="T2056" s="18"/>
      <c r="U2056" s="18"/>
      <c r="V2056" s="15"/>
      <c r="W2056" s="18"/>
      <c r="X2056" s="18"/>
      <c r="Y2056" s="15" t="s">
        <v>73</v>
      </c>
      <c r="Z2056" s="18"/>
      <c r="AA2056" s="18"/>
      <c r="AB2056" s="18"/>
      <c r="AC2056" s="67" t="str">
        <f>+VLOOKUP("*"&amp;L2056&amp;"*",'[2]REGISTROS SANITARIOS'!$D$1560:$E1837,2,FALSE)</f>
        <v>SI</v>
      </c>
      <c r="AD2056" s="22" t="s">
        <v>1025</v>
      </c>
      <c r="AE2056" s="16"/>
      <c r="AF2056" s="34" t="s">
        <v>3840</v>
      </c>
      <c r="AG2056" s="24"/>
      <c r="AH2056" s="18"/>
      <c r="AI2056" s="18"/>
      <c r="AJ2056" s="17">
        <v>7700</v>
      </c>
      <c r="AK2056" s="25">
        <v>7700</v>
      </c>
      <c r="AL2056" s="25">
        <v>4043.9999999999995</v>
      </c>
      <c r="AM2056" s="35">
        <v>0</v>
      </c>
      <c r="AN2056" s="19">
        <v>31138799.999999996</v>
      </c>
      <c r="AO2056" s="18"/>
      <c r="AP2056" s="15"/>
      <c r="AQ2056" s="43" t="str">
        <f t="shared" si="322"/>
        <v>SI</v>
      </c>
      <c r="AR2056" s="44">
        <f t="shared" si="323"/>
        <v>31138799.999999996</v>
      </c>
      <c r="AS2056" s="44">
        <f t="shared" si="324"/>
        <v>31138799.999999996</v>
      </c>
      <c r="AT2056" s="44">
        <f t="shared" si="325"/>
        <v>31138799.999999996</v>
      </c>
      <c r="AU2056" s="44">
        <f t="shared" si="326"/>
        <v>31138799.999999996</v>
      </c>
      <c r="AV2056" s="45" t="b">
        <f t="shared" si="327"/>
        <v>1</v>
      </c>
      <c r="AW2056" s="45" t="b">
        <f t="shared" si="328"/>
        <v>1</v>
      </c>
      <c r="AX2056" s="45"/>
    </row>
    <row r="2057" spans="1:50" s="36" customFormat="1" ht="27.75" customHeight="1" x14ac:dyDescent="0.15">
      <c r="A2057" s="36" t="str">
        <f t="shared" si="321"/>
        <v>LEXA Proveedora Hospitalaria S.A.S.103010709</v>
      </c>
      <c r="B2057" s="36" t="b">
        <f>+A2057='[1]Anexo 9'!A2057</f>
        <v>1</v>
      </c>
      <c r="C2057" s="18">
        <v>901012906</v>
      </c>
      <c r="D2057" s="18" t="s">
        <v>8316</v>
      </c>
      <c r="E2057" s="15" t="s">
        <v>61</v>
      </c>
      <c r="F2057" s="15" t="s">
        <v>62</v>
      </c>
      <c r="G2057" s="15" t="s">
        <v>3155</v>
      </c>
      <c r="H2057" s="15" t="s">
        <v>3155</v>
      </c>
      <c r="I2057" s="15" t="s">
        <v>3155</v>
      </c>
      <c r="J2057" s="15">
        <v>7</v>
      </c>
      <c r="K2057" s="15" t="s">
        <v>3155</v>
      </c>
      <c r="L2057" s="15">
        <v>103010709</v>
      </c>
      <c r="M2057" s="15" t="s">
        <v>1410</v>
      </c>
      <c r="N2057" s="15" t="s">
        <v>1411</v>
      </c>
      <c r="O2057" s="18"/>
      <c r="P2057" s="22" t="s">
        <v>3840</v>
      </c>
      <c r="Q2057" s="15" t="s">
        <v>1413</v>
      </c>
      <c r="R2057" s="18"/>
      <c r="S2057" s="22" t="b">
        <f t="shared" si="320"/>
        <v>0</v>
      </c>
      <c r="T2057" s="18"/>
      <c r="U2057" s="18"/>
      <c r="V2057" s="15"/>
      <c r="W2057" s="18"/>
      <c r="X2057" s="18"/>
      <c r="Y2057" s="15" t="s">
        <v>73</v>
      </c>
      <c r="Z2057" s="18"/>
      <c r="AA2057" s="18"/>
      <c r="AB2057" s="18"/>
      <c r="AC2057" s="67" t="str">
        <f>+VLOOKUP("*"&amp;L2057&amp;"*",'[2]REGISTROS SANITARIOS'!$D$1560:$E1838,2,FALSE)</f>
        <v>SI</v>
      </c>
      <c r="AD2057" s="22" t="s">
        <v>1025</v>
      </c>
      <c r="AE2057" s="16"/>
      <c r="AF2057" s="34" t="s">
        <v>3840</v>
      </c>
      <c r="AG2057" s="24"/>
      <c r="AH2057" s="18"/>
      <c r="AI2057" s="18"/>
      <c r="AJ2057" s="17">
        <v>247500</v>
      </c>
      <c r="AK2057" s="25">
        <v>247500</v>
      </c>
      <c r="AL2057" s="25">
        <v>226</v>
      </c>
      <c r="AM2057" s="35">
        <v>0</v>
      </c>
      <c r="AN2057" s="19">
        <v>55935000</v>
      </c>
      <c r="AO2057" s="18"/>
      <c r="AP2057" s="15"/>
      <c r="AQ2057" s="43" t="str">
        <f t="shared" si="322"/>
        <v>SI</v>
      </c>
      <c r="AR2057" s="44">
        <f t="shared" si="323"/>
        <v>55935000</v>
      </c>
      <c r="AS2057" s="44">
        <f t="shared" si="324"/>
        <v>55935000</v>
      </c>
      <c r="AT2057" s="44">
        <f t="shared" si="325"/>
        <v>55935000</v>
      </c>
      <c r="AU2057" s="44">
        <f t="shared" si="326"/>
        <v>55935000</v>
      </c>
      <c r="AV2057" s="45" t="b">
        <f t="shared" si="327"/>
        <v>1</v>
      </c>
      <c r="AW2057" s="45" t="b">
        <f t="shared" si="328"/>
        <v>1</v>
      </c>
      <c r="AX2057" s="45"/>
    </row>
    <row r="2058" spans="1:50" s="36" customFormat="1" ht="27.75" customHeight="1" x14ac:dyDescent="0.15">
      <c r="A2058" s="36" t="str">
        <f t="shared" si="321"/>
        <v>LEXA Proveedora Hospitalaria S.A.S.103010809</v>
      </c>
      <c r="B2058" s="36" t="b">
        <f>+A2058='[1]Anexo 9'!A2058</f>
        <v>1</v>
      </c>
      <c r="C2058" s="18">
        <v>901012906</v>
      </c>
      <c r="D2058" s="18" t="s">
        <v>8316</v>
      </c>
      <c r="E2058" s="15" t="s">
        <v>61</v>
      </c>
      <c r="F2058" s="15" t="s">
        <v>62</v>
      </c>
      <c r="G2058" s="15" t="s">
        <v>3155</v>
      </c>
      <c r="H2058" s="15" t="s">
        <v>3155</v>
      </c>
      <c r="I2058" s="15" t="s">
        <v>3155</v>
      </c>
      <c r="J2058" s="15">
        <v>6</v>
      </c>
      <c r="K2058" s="15" t="s">
        <v>3155</v>
      </c>
      <c r="L2058" s="15">
        <v>103010809</v>
      </c>
      <c r="M2058" s="15" t="s">
        <v>1421</v>
      </c>
      <c r="N2058" s="15" t="s">
        <v>1411</v>
      </c>
      <c r="O2058" s="18"/>
      <c r="P2058" s="22" t="s">
        <v>3840</v>
      </c>
      <c r="Q2058" s="15" t="s">
        <v>1422</v>
      </c>
      <c r="R2058" s="18"/>
      <c r="S2058" s="22" t="b">
        <f t="shared" si="320"/>
        <v>0</v>
      </c>
      <c r="T2058" s="18"/>
      <c r="U2058" s="18"/>
      <c r="V2058" s="15"/>
      <c r="W2058" s="18"/>
      <c r="X2058" s="18"/>
      <c r="Y2058" s="15" t="s">
        <v>73</v>
      </c>
      <c r="Z2058" s="18"/>
      <c r="AA2058" s="18"/>
      <c r="AB2058" s="18"/>
      <c r="AC2058" s="67" t="str">
        <f>+VLOOKUP("*"&amp;L2058&amp;"*",'[2]REGISTROS SANITARIOS'!$D$1560:$E1839,2,FALSE)</f>
        <v>SI</v>
      </c>
      <c r="AD2058" s="22" t="s">
        <v>1025</v>
      </c>
      <c r="AE2058" s="16"/>
      <c r="AF2058" s="34" t="s">
        <v>3840</v>
      </c>
      <c r="AG2058" s="24"/>
      <c r="AH2058" s="18"/>
      <c r="AI2058" s="18"/>
      <c r="AJ2058" s="17">
        <v>203500</v>
      </c>
      <c r="AK2058" s="25">
        <v>203500</v>
      </c>
      <c r="AL2058" s="25">
        <v>532</v>
      </c>
      <c r="AM2058" s="35">
        <v>0</v>
      </c>
      <c r="AN2058" s="19">
        <v>108262000</v>
      </c>
      <c r="AO2058" s="18"/>
      <c r="AP2058" s="15"/>
      <c r="AQ2058" s="43" t="str">
        <f t="shared" si="322"/>
        <v>SI</v>
      </c>
      <c r="AR2058" s="44">
        <f t="shared" si="323"/>
        <v>108262000</v>
      </c>
      <c r="AS2058" s="44">
        <f t="shared" si="324"/>
        <v>108262000</v>
      </c>
      <c r="AT2058" s="44">
        <f t="shared" si="325"/>
        <v>108262000</v>
      </c>
      <c r="AU2058" s="44">
        <f t="shared" si="326"/>
        <v>108262000</v>
      </c>
      <c r="AV2058" s="45" t="b">
        <f t="shared" si="327"/>
        <v>1</v>
      </c>
      <c r="AW2058" s="45" t="b">
        <f t="shared" si="328"/>
        <v>1</v>
      </c>
      <c r="AX2058" s="45"/>
    </row>
    <row r="2059" spans="1:50" s="36" customFormat="1" ht="27.75" customHeight="1" x14ac:dyDescent="0.15">
      <c r="A2059" s="36" t="str">
        <f t="shared" si="321"/>
        <v>LEXA Proveedora Hospitalaria S.A.S.103010903</v>
      </c>
      <c r="B2059" s="36" t="b">
        <f>+A2059='[1]Anexo 9'!A2059</f>
        <v>1</v>
      </c>
      <c r="C2059" s="18">
        <v>901012906</v>
      </c>
      <c r="D2059" s="18" t="s">
        <v>8316</v>
      </c>
      <c r="E2059" s="15" t="s">
        <v>61</v>
      </c>
      <c r="F2059" s="15" t="s">
        <v>62</v>
      </c>
      <c r="G2059" s="15" t="s">
        <v>3155</v>
      </c>
      <c r="H2059" s="15" t="s">
        <v>3155</v>
      </c>
      <c r="I2059" s="15" t="s">
        <v>3155</v>
      </c>
      <c r="J2059" s="15">
        <v>6</v>
      </c>
      <c r="K2059" s="15" t="s">
        <v>3155</v>
      </c>
      <c r="L2059" s="15">
        <v>103010903</v>
      </c>
      <c r="M2059" s="15" t="s">
        <v>1853</v>
      </c>
      <c r="N2059" s="15" t="s">
        <v>80</v>
      </c>
      <c r="O2059" s="18"/>
      <c r="P2059" s="22" t="s">
        <v>3840</v>
      </c>
      <c r="Q2059" s="15" t="s">
        <v>1616</v>
      </c>
      <c r="R2059" s="18"/>
      <c r="S2059" s="22" t="b">
        <f t="shared" si="320"/>
        <v>0</v>
      </c>
      <c r="T2059" s="18"/>
      <c r="U2059" s="18"/>
      <c r="V2059" s="15"/>
      <c r="W2059" s="18"/>
      <c r="X2059" s="18"/>
      <c r="Y2059" s="15" t="s">
        <v>73</v>
      </c>
      <c r="Z2059" s="18"/>
      <c r="AA2059" s="18"/>
      <c r="AB2059" s="18"/>
      <c r="AC2059" s="67" t="str">
        <f>+VLOOKUP("*"&amp;L2059&amp;"*",'[2]REGISTROS SANITARIOS'!$D$1560:$E1840,2,FALSE)</f>
        <v>SI</v>
      </c>
      <c r="AD2059" s="22" t="s">
        <v>1025</v>
      </c>
      <c r="AE2059" s="16"/>
      <c r="AF2059" s="34" t="s">
        <v>3840</v>
      </c>
      <c r="AG2059" s="24"/>
      <c r="AH2059" s="18"/>
      <c r="AI2059" s="18"/>
      <c r="AJ2059" s="17">
        <v>12650</v>
      </c>
      <c r="AK2059" s="25">
        <v>12650</v>
      </c>
      <c r="AL2059" s="25">
        <v>4449</v>
      </c>
      <c r="AM2059" s="35">
        <v>0</v>
      </c>
      <c r="AN2059" s="19">
        <v>56279850</v>
      </c>
      <c r="AO2059" s="18"/>
      <c r="AP2059" s="15"/>
      <c r="AQ2059" s="43" t="str">
        <f t="shared" si="322"/>
        <v>SI</v>
      </c>
      <c r="AR2059" s="44">
        <f t="shared" si="323"/>
        <v>56279850</v>
      </c>
      <c r="AS2059" s="44">
        <f t="shared" si="324"/>
        <v>56279850</v>
      </c>
      <c r="AT2059" s="44">
        <f t="shared" si="325"/>
        <v>56279850</v>
      </c>
      <c r="AU2059" s="44">
        <f t="shared" si="326"/>
        <v>56279850</v>
      </c>
      <c r="AV2059" s="45" t="b">
        <f t="shared" si="327"/>
        <v>1</v>
      </c>
      <c r="AW2059" s="45" t="b">
        <f t="shared" si="328"/>
        <v>1</v>
      </c>
      <c r="AX2059" s="45"/>
    </row>
    <row r="2060" spans="1:50" s="36" customFormat="1" ht="27.75" customHeight="1" x14ac:dyDescent="0.15">
      <c r="A2060" s="36" t="str">
        <f t="shared" si="321"/>
        <v>LEXA Proveedora Hospitalaria S.A.S.103010920</v>
      </c>
      <c r="B2060" s="36" t="b">
        <f>+A2060='[1]Anexo 9'!A2060</f>
        <v>1</v>
      </c>
      <c r="C2060" s="18">
        <v>901012906</v>
      </c>
      <c r="D2060" s="18" t="s">
        <v>8316</v>
      </c>
      <c r="E2060" s="15" t="s">
        <v>61</v>
      </c>
      <c r="F2060" s="15" t="s">
        <v>62</v>
      </c>
      <c r="G2060" s="15" t="s">
        <v>3155</v>
      </c>
      <c r="H2060" s="15" t="s">
        <v>3155</v>
      </c>
      <c r="I2060" s="15" t="s">
        <v>3155</v>
      </c>
      <c r="J2060" s="15">
        <v>6</v>
      </c>
      <c r="K2060" s="15" t="s">
        <v>3155</v>
      </c>
      <c r="L2060" s="15">
        <v>103010920</v>
      </c>
      <c r="M2060" s="15" t="s">
        <v>1856</v>
      </c>
      <c r="N2060" s="15" t="s">
        <v>80</v>
      </c>
      <c r="O2060" s="18"/>
      <c r="P2060" s="22" t="s">
        <v>3840</v>
      </c>
      <c r="Q2060" s="15" t="s">
        <v>1616</v>
      </c>
      <c r="R2060" s="18"/>
      <c r="S2060" s="22" t="b">
        <f t="shared" si="320"/>
        <v>0</v>
      </c>
      <c r="T2060" s="18"/>
      <c r="U2060" s="18"/>
      <c r="V2060" s="15"/>
      <c r="W2060" s="18"/>
      <c r="X2060" s="18"/>
      <c r="Y2060" s="15" t="s">
        <v>73</v>
      </c>
      <c r="Z2060" s="18"/>
      <c r="AA2060" s="18"/>
      <c r="AB2060" s="18"/>
      <c r="AC2060" s="67" t="str">
        <f>+VLOOKUP("*"&amp;L2060&amp;"*",'[2]REGISTROS SANITARIOS'!$D$1560:$E1841,2,FALSE)</f>
        <v>SI</v>
      </c>
      <c r="AD2060" s="22" t="s">
        <v>1025</v>
      </c>
      <c r="AE2060" s="16"/>
      <c r="AF2060" s="34" t="s">
        <v>3840</v>
      </c>
      <c r="AG2060" s="24"/>
      <c r="AH2060" s="18"/>
      <c r="AI2060" s="18"/>
      <c r="AJ2060" s="17">
        <v>1650</v>
      </c>
      <c r="AK2060" s="25">
        <v>1650</v>
      </c>
      <c r="AL2060" s="25">
        <v>8087.9999999999991</v>
      </c>
      <c r="AM2060" s="35">
        <v>0</v>
      </c>
      <c r="AN2060" s="19">
        <v>13345199.999999998</v>
      </c>
      <c r="AO2060" s="18"/>
      <c r="AP2060" s="15"/>
      <c r="AQ2060" s="43" t="str">
        <f t="shared" si="322"/>
        <v>SI</v>
      </c>
      <c r="AR2060" s="44">
        <f t="shared" si="323"/>
        <v>13345199.999999998</v>
      </c>
      <c r="AS2060" s="44">
        <f t="shared" si="324"/>
        <v>13345199.999999998</v>
      </c>
      <c r="AT2060" s="44">
        <f t="shared" si="325"/>
        <v>13345199.999999998</v>
      </c>
      <c r="AU2060" s="44">
        <f t="shared" si="326"/>
        <v>13345199.999999998</v>
      </c>
      <c r="AV2060" s="45" t="b">
        <f t="shared" si="327"/>
        <v>1</v>
      </c>
      <c r="AW2060" s="45" t="b">
        <f t="shared" si="328"/>
        <v>1</v>
      </c>
      <c r="AX2060" s="45"/>
    </row>
    <row r="2061" spans="1:50" s="36" customFormat="1" ht="27.75" customHeight="1" x14ac:dyDescent="0.15">
      <c r="A2061" s="36" t="str">
        <f t="shared" si="321"/>
        <v>LEXA Proveedora Hospitalaria S.A.S.103011209</v>
      </c>
      <c r="B2061" s="36" t="b">
        <f>+A2061='[1]Anexo 9'!A2061</f>
        <v>1</v>
      </c>
      <c r="C2061" s="18">
        <v>901012906</v>
      </c>
      <c r="D2061" s="18" t="s">
        <v>8316</v>
      </c>
      <c r="E2061" s="15" t="s">
        <v>61</v>
      </c>
      <c r="F2061" s="15" t="s">
        <v>62</v>
      </c>
      <c r="G2061" s="15" t="s">
        <v>3155</v>
      </c>
      <c r="H2061" s="15" t="s">
        <v>3155</v>
      </c>
      <c r="I2061" s="15" t="s">
        <v>3155</v>
      </c>
      <c r="J2061" s="15">
        <v>5</v>
      </c>
      <c r="K2061" s="15" t="s">
        <v>3155</v>
      </c>
      <c r="L2061" s="15">
        <v>103011209</v>
      </c>
      <c r="M2061" s="15" t="s">
        <v>1859</v>
      </c>
      <c r="N2061" s="15" t="s">
        <v>1411</v>
      </c>
      <c r="O2061" s="18"/>
      <c r="P2061" s="22" t="s">
        <v>3840</v>
      </c>
      <c r="Q2061" s="15" t="s">
        <v>1413</v>
      </c>
      <c r="R2061" s="18"/>
      <c r="S2061" s="22" t="b">
        <f t="shared" si="320"/>
        <v>0</v>
      </c>
      <c r="T2061" s="18"/>
      <c r="U2061" s="18"/>
      <c r="V2061" s="15"/>
      <c r="W2061" s="18"/>
      <c r="X2061" s="18"/>
      <c r="Y2061" s="15" t="s">
        <v>73</v>
      </c>
      <c r="Z2061" s="18"/>
      <c r="AA2061" s="18"/>
      <c r="AB2061" s="18"/>
      <c r="AC2061" s="67" t="str">
        <f>+VLOOKUP("*"&amp;L2061&amp;"*",'[2]REGISTROS SANITARIOS'!$D$1560:$E1842,2,FALSE)</f>
        <v>SI</v>
      </c>
      <c r="AD2061" s="22" t="s">
        <v>1025</v>
      </c>
      <c r="AE2061" s="16"/>
      <c r="AF2061" s="34" t="s">
        <v>3840</v>
      </c>
      <c r="AG2061" s="24"/>
      <c r="AH2061" s="18"/>
      <c r="AI2061" s="18"/>
      <c r="AJ2061" s="17">
        <v>79200</v>
      </c>
      <c r="AK2061" s="25">
        <v>79200</v>
      </c>
      <c r="AL2061" s="25">
        <v>402</v>
      </c>
      <c r="AM2061" s="35">
        <v>0</v>
      </c>
      <c r="AN2061" s="19">
        <v>31838400</v>
      </c>
      <c r="AO2061" s="18"/>
      <c r="AP2061" s="15"/>
      <c r="AQ2061" s="43" t="str">
        <f t="shared" si="322"/>
        <v>SI</v>
      </c>
      <c r="AR2061" s="44">
        <f t="shared" si="323"/>
        <v>31838400</v>
      </c>
      <c r="AS2061" s="44">
        <f t="shared" si="324"/>
        <v>31838400</v>
      </c>
      <c r="AT2061" s="44">
        <f t="shared" si="325"/>
        <v>31838400</v>
      </c>
      <c r="AU2061" s="44">
        <f t="shared" si="326"/>
        <v>31838400</v>
      </c>
      <c r="AV2061" s="45" t="b">
        <f t="shared" si="327"/>
        <v>1</v>
      </c>
      <c r="AW2061" s="45" t="b">
        <f t="shared" si="328"/>
        <v>1</v>
      </c>
      <c r="AX2061" s="45"/>
    </row>
    <row r="2062" spans="1:50" s="36" customFormat="1" ht="27.75" customHeight="1" x14ac:dyDescent="0.15">
      <c r="A2062" s="36" t="str">
        <f t="shared" si="321"/>
        <v>LEXA Proveedora Hospitalaria S.A.S.103011404</v>
      </c>
      <c r="B2062" s="36" t="b">
        <f>+A2062='[1]Anexo 9'!A2062</f>
        <v>1</v>
      </c>
      <c r="C2062" s="18">
        <v>901012906</v>
      </c>
      <c r="D2062" s="18" t="s">
        <v>8316</v>
      </c>
      <c r="E2062" s="15" t="s">
        <v>61</v>
      </c>
      <c r="F2062" s="15" t="s">
        <v>62</v>
      </c>
      <c r="G2062" s="15" t="s">
        <v>3155</v>
      </c>
      <c r="H2062" s="15" t="s">
        <v>3155</v>
      </c>
      <c r="I2062" s="15" t="s">
        <v>3155</v>
      </c>
      <c r="J2062" s="15">
        <v>3</v>
      </c>
      <c r="K2062" s="15" t="s">
        <v>3155</v>
      </c>
      <c r="L2062" s="15">
        <v>103011404</v>
      </c>
      <c r="M2062" s="15" t="s">
        <v>1863</v>
      </c>
      <c r="N2062" s="15" t="s">
        <v>91</v>
      </c>
      <c r="O2062" s="18"/>
      <c r="P2062" s="22" t="s">
        <v>3840</v>
      </c>
      <c r="Q2062" s="15" t="s">
        <v>1865</v>
      </c>
      <c r="R2062" s="18"/>
      <c r="S2062" s="22" t="b">
        <f t="shared" si="320"/>
        <v>0</v>
      </c>
      <c r="T2062" s="18"/>
      <c r="U2062" s="18"/>
      <c r="V2062" s="15"/>
      <c r="W2062" s="18"/>
      <c r="X2062" s="18"/>
      <c r="Y2062" s="15" t="s">
        <v>73</v>
      </c>
      <c r="Z2062" s="18"/>
      <c r="AA2062" s="18"/>
      <c r="AB2062" s="18"/>
      <c r="AC2062" s="67" t="str">
        <f>+VLOOKUP("*"&amp;L2062&amp;"*",'[2]REGISTROS SANITARIOS'!$D$1560:$E1843,2,FALSE)</f>
        <v>SI</v>
      </c>
      <c r="AD2062" s="22" t="s">
        <v>1025</v>
      </c>
      <c r="AE2062" s="16"/>
      <c r="AF2062" s="34" t="s">
        <v>3840</v>
      </c>
      <c r="AG2062" s="24"/>
      <c r="AH2062" s="18"/>
      <c r="AI2062" s="18"/>
      <c r="AJ2062" s="17">
        <v>522.5</v>
      </c>
      <c r="AK2062" s="25">
        <v>522.5</v>
      </c>
      <c r="AL2062" s="25">
        <v>4752</v>
      </c>
      <c r="AM2062" s="35">
        <v>0</v>
      </c>
      <c r="AN2062" s="19">
        <v>2482920</v>
      </c>
      <c r="AO2062" s="18"/>
      <c r="AP2062" s="15"/>
      <c r="AQ2062" s="43" t="str">
        <f t="shared" si="322"/>
        <v>SI</v>
      </c>
      <c r="AR2062" s="44">
        <f t="shared" si="323"/>
        <v>2482920</v>
      </c>
      <c r="AS2062" s="44">
        <f t="shared" si="324"/>
        <v>2482920</v>
      </c>
      <c r="AT2062" s="44">
        <f t="shared" si="325"/>
        <v>2482920</v>
      </c>
      <c r="AU2062" s="44">
        <f t="shared" si="326"/>
        <v>2482920</v>
      </c>
      <c r="AV2062" s="45" t="b">
        <f t="shared" si="327"/>
        <v>1</v>
      </c>
      <c r="AW2062" s="45" t="b">
        <f t="shared" si="328"/>
        <v>1</v>
      </c>
      <c r="AX2062" s="45"/>
    </row>
    <row r="2063" spans="1:50" s="36" customFormat="1" ht="27.75" customHeight="1" x14ac:dyDescent="0.15">
      <c r="A2063" s="36" t="str">
        <f t="shared" si="321"/>
        <v>LEXA Proveedora Hospitalaria S.A.S.103011509</v>
      </c>
      <c r="B2063" s="36" t="b">
        <f>+A2063='[1]Anexo 9'!A2063</f>
        <v>1</v>
      </c>
      <c r="C2063" s="18">
        <v>901012906</v>
      </c>
      <c r="D2063" s="18" t="s">
        <v>8316</v>
      </c>
      <c r="E2063" s="15" t="s">
        <v>61</v>
      </c>
      <c r="F2063" s="15" t="s">
        <v>62</v>
      </c>
      <c r="G2063" s="15" t="s">
        <v>3155</v>
      </c>
      <c r="H2063" s="15" t="s">
        <v>3155</v>
      </c>
      <c r="I2063" s="15" t="s">
        <v>3155</v>
      </c>
      <c r="J2063" s="15">
        <v>6</v>
      </c>
      <c r="K2063" s="15" t="s">
        <v>3155</v>
      </c>
      <c r="L2063" s="15">
        <v>103011509</v>
      </c>
      <c r="M2063" s="15" t="s">
        <v>1868</v>
      </c>
      <c r="N2063" s="15" t="s">
        <v>1411</v>
      </c>
      <c r="O2063" s="18"/>
      <c r="P2063" s="22" t="s">
        <v>3840</v>
      </c>
      <c r="Q2063" s="15" t="s">
        <v>1841</v>
      </c>
      <c r="R2063" s="18"/>
      <c r="S2063" s="22" t="b">
        <f t="shared" si="320"/>
        <v>0</v>
      </c>
      <c r="T2063" s="18"/>
      <c r="U2063" s="18"/>
      <c r="V2063" s="15"/>
      <c r="W2063" s="18"/>
      <c r="X2063" s="18"/>
      <c r="Y2063" s="15" t="s">
        <v>73</v>
      </c>
      <c r="Z2063" s="18"/>
      <c r="AA2063" s="18"/>
      <c r="AB2063" s="18"/>
      <c r="AC2063" s="67" t="str">
        <f>+VLOOKUP("*"&amp;L2063&amp;"*",'[2]REGISTROS SANITARIOS'!$D$1560:$E1844,2,FALSE)</f>
        <v>SI</v>
      </c>
      <c r="AD2063" s="22" t="s">
        <v>1025</v>
      </c>
      <c r="AE2063" s="16"/>
      <c r="AF2063" s="34" t="s">
        <v>3840</v>
      </c>
      <c r="AG2063" s="24"/>
      <c r="AH2063" s="18"/>
      <c r="AI2063" s="18"/>
      <c r="AJ2063" s="17">
        <v>67650</v>
      </c>
      <c r="AK2063" s="25">
        <v>67650</v>
      </c>
      <c r="AL2063" s="25">
        <v>243</v>
      </c>
      <c r="AM2063" s="35">
        <v>0</v>
      </c>
      <c r="AN2063" s="19">
        <v>16438950</v>
      </c>
      <c r="AO2063" s="18"/>
      <c r="AP2063" s="15"/>
      <c r="AQ2063" s="43" t="str">
        <f t="shared" si="322"/>
        <v>SI</v>
      </c>
      <c r="AR2063" s="44">
        <f t="shared" si="323"/>
        <v>16438950</v>
      </c>
      <c r="AS2063" s="44">
        <f t="shared" si="324"/>
        <v>16438950</v>
      </c>
      <c r="AT2063" s="44">
        <f t="shared" si="325"/>
        <v>16438950</v>
      </c>
      <c r="AU2063" s="44">
        <f t="shared" si="326"/>
        <v>16438950</v>
      </c>
      <c r="AV2063" s="45" t="b">
        <f t="shared" si="327"/>
        <v>1</v>
      </c>
      <c r="AW2063" s="45" t="b">
        <f t="shared" si="328"/>
        <v>1</v>
      </c>
      <c r="AX2063" s="45"/>
    </row>
    <row r="2064" spans="1:50" s="36" customFormat="1" ht="27.75" customHeight="1" x14ac:dyDescent="0.15">
      <c r="A2064" s="36" t="str">
        <f t="shared" si="321"/>
        <v>LEXA Proveedora Hospitalaria S.A.S.103011803</v>
      </c>
      <c r="B2064" s="36" t="b">
        <f>+A2064='[1]Anexo 9'!A2064</f>
        <v>1</v>
      </c>
      <c r="C2064" s="18">
        <v>901012906</v>
      </c>
      <c r="D2064" s="18" t="s">
        <v>8316</v>
      </c>
      <c r="E2064" s="15" t="s">
        <v>61</v>
      </c>
      <c r="F2064" s="15" t="s">
        <v>62</v>
      </c>
      <c r="G2064" s="15" t="s">
        <v>3155</v>
      </c>
      <c r="H2064" s="15" t="s">
        <v>3155</v>
      </c>
      <c r="I2064" s="15" t="s">
        <v>3155</v>
      </c>
      <c r="J2064" s="15">
        <v>6</v>
      </c>
      <c r="K2064" s="15" t="s">
        <v>3155</v>
      </c>
      <c r="L2064" s="15">
        <v>103011803</v>
      </c>
      <c r="M2064" s="15" t="s">
        <v>1880</v>
      </c>
      <c r="N2064" s="15" t="s">
        <v>64</v>
      </c>
      <c r="O2064" s="18"/>
      <c r="P2064" s="22" t="s">
        <v>3840</v>
      </c>
      <c r="Q2064" s="15" t="s">
        <v>1744</v>
      </c>
      <c r="R2064" s="18"/>
      <c r="S2064" s="22" t="b">
        <f t="shared" si="320"/>
        <v>0</v>
      </c>
      <c r="T2064" s="18"/>
      <c r="U2064" s="18"/>
      <c r="V2064" s="15"/>
      <c r="W2064" s="18"/>
      <c r="X2064" s="18"/>
      <c r="Y2064" s="15" t="s">
        <v>73</v>
      </c>
      <c r="Z2064" s="18"/>
      <c r="AA2064" s="18"/>
      <c r="AB2064" s="18"/>
      <c r="AC2064" s="67" t="str">
        <f>+VLOOKUP("*"&amp;L2064&amp;"*",'[2]REGISTROS SANITARIOS'!$D$1560:$E1845,2,FALSE)</f>
        <v>SI</v>
      </c>
      <c r="AD2064" s="22" t="s">
        <v>1025</v>
      </c>
      <c r="AE2064" s="16"/>
      <c r="AF2064" s="34" t="s">
        <v>3840</v>
      </c>
      <c r="AG2064" s="24"/>
      <c r="AH2064" s="18"/>
      <c r="AI2064" s="18"/>
      <c r="AJ2064" s="17">
        <v>660</v>
      </c>
      <c r="AK2064" s="25">
        <v>660</v>
      </c>
      <c r="AL2064" s="25">
        <v>1415</v>
      </c>
      <c r="AM2064" s="35">
        <v>0</v>
      </c>
      <c r="AN2064" s="19">
        <v>933900</v>
      </c>
      <c r="AO2064" s="18"/>
      <c r="AP2064" s="15"/>
      <c r="AQ2064" s="43" t="str">
        <f t="shared" si="322"/>
        <v>SI</v>
      </c>
      <c r="AR2064" s="44">
        <f t="shared" si="323"/>
        <v>933900</v>
      </c>
      <c r="AS2064" s="44">
        <f t="shared" si="324"/>
        <v>933900</v>
      </c>
      <c r="AT2064" s="44">
        <f t="shared" si="325"/>
        <v>933900</v>
      </c>
      <c r="AU2064" s="44">
        <f t="shared" si="326"/>
        <v>933900</v>
      </c>
      <c r="AV2064" s="45" t="b">
        <f t="shared" si="327"/>
        <v>1</v>
      </c>
      <c r="AW2064" s="45" t="b">
        <f t="shared" si="328"/>
        <v>1</v>
      </c>
      <c r="AX2064" s="45"/>
    </row>
    <row r="2065" spans="1:50" s="36" customFormat="1" ht="27.75" customHeight="1" x14ac:dyDescent="0.15">
      <c r="A2065" s="36" t="str">
        <f t="shared" si="321"/>
        <v>LEXA Proveedora Hospitalaria S.A.S.103012003</v>
      </c>
      <c r="B2065" s="36" t="b">
        <f>+A2065='[1]Anexo 9'!A2065</f>
        <v>1</v>
      </c>
      <c r="C2065" s="18">
        <v>901012906</v>
      </c>
      <c r="D2065" s="18" t="s">
        <v>8316</v>
      </c>
      <c r="E2065" s="15" t="s">
        <v>61</v>
      </c>
      <c r="F2065" s="15" t="s">
        <v>62</v>
      </c>
      <c r="G2065" s="15" t="s">
        <v>3155</v>
      </c>
      <c r="H2065" s="15" t="s">
        <v>3155</v>
      </c>
      <c r="I2065" s="15" t="s">
        <v>3155</v>
      </c>
      <c r="J2065" s="15">
        <v>7</v>
      </c>
      <c r="K2065" s="15" t="s">
        <v>3155</v>
      </c>
      <c r="L2065" s="15">
        <v>103012003</v>
      </c>
      <c r="M2065" s="15" t="s">
        <v>1885</v>
      </c>
      <c r="N2065" s="15" t="s">
        <v>64</v>
      </c>
      <c r="O2065" s="18"/>
      <c r="P2065" s="22" t="s">
        <v>3840</v>
      </c>
      <c r="Q2065" s="15" t="s">
        <v>76</v>
      </c>
      <c r="R2065" s="18"/>
      <c r="S2065" s="22" t="b">
        <f t="shared" si="320"/>
        <v>0</v>
      </c>
      <c r="T2065" s="18"/>
      <c r="U2065" s="18"/>
      <c r="V2065" s="15"/>
      <c r="W2065" s="18"/>
      <c r="X2065" s="18"/>
      <c r="Y2065" s="15" t="s">
        <v>73</v>
      </c>
      <c r="Z2065" s="18"/>
      <c r="AA2065" s="18"/>
      <c r="AB2065" s="18"/>
      <c r="AC2065" s="67" t="e">
        <f>+VLOOKUP("*"&amp;L2065&amp;"*",'[2]REGISTROS SANITARIOS'!$D$1560:$E1846,2,FALSE)</f>
        <v>#N/A</v>
      </c>
      <c r="AD2065" s="22" t="s">
        <v>44</v>
      </c>
      <c r="AE2065" s="16"/>
      <c r="AF2065" s="34" t="s">
        <v>3840</v>
      </c>
      <c r="AG2065" s="24"/>
      <c r="AH2065" s="18"/>
      <c r="AI2065" s="18"/>
      <c r="AJ2065" s="17">
        <v>7975</v>
      </c>
      <c r="AK2065" s="25">
        <v>7975</v>
      </c>
      <c r="AL2065" s="25">
        <v>910</v>
      </c>
      <c r="AM2065" s="35">
        <v>0</v>
      </c>
      <c r="AN2065" s="19">
        <v>7257250</v>
      </c>
      <c r="AO2065" s="18"/>
      <c r="AP2065" s="15"/>
      <c r="AQ2065" s="43" t="str">
        <f t="shared" si="322"/>
        <v>SI</v>
      </c>
      <c r="AR2065" s="44">
        <f t="shared" si="323"/>
        <v>7257250</v>
      </c>
      <c r="AS2065" s="44">
        <f t="shared" si="324"/>
        <v>7257250</v>
      </c>
      <c r="AT2065" s="44">
        <f t="shared" si="325"/>
        <v>7257250</v>
      </c>
      <c r="AU2065" s="44">
        <f t="shared" si="326"/>
        <v>7257250</v>
      </c>
      <c r="AV2065" s="45" t="b">
        <f t="shared" si="327"/>
        <v>1</v>
      </c>
      <c r="AW2065" s="45" t="b">
        <f t="shared" si="328"/>
        <v>1</v>
      </c>
      <c r="AX2065" s="45"/>
    </row>
    <row r="2066" spans="1:50" s="36" customFormat="1" ht="27.75" customHeight="1" x14ac:dyDescent="0.15">
      <c r="A2066" s="36" t="str">
        <f t="shared" si="321"/>
        <v>LEXA Proveedora Hospitalaria S.A.S.103012110</v>
      </c>
      <c r="B2066" s="36" t="b">
        <f>+A2066='[1]Anexo 9'!A2066</f>
        <v>1</v>
      </c>
      <c r="C2066" s="18">
        <v>901012906</v>
      </c>
      <c r="D2066" s="18" t="s">
        <v>8316</v>
      </c>
      <c r="E2066" s="15" t="s">
        <v>61</v>
      </c>
      <c r="F2066" s="15" t="s">
        <v>62</v>
      </c>
      <c r="G2066" s="15" t="s">
        <v>3155</v>
      </c>
      <c r="H2066" s="15" t="s">
        <v>3155</v>
      </c>
      <c r="I2066" s="15" t="s">
        <v>3155</v>
      </c>
      <c r="J2066" s="15">
        <v>8</v>
      </c>
      <c r="K2066" s="15" t="s">
        <v>3155</v>
      </c>
      <c r="L2066" s="15">
        <v>103012110</v>
      </c>
      <c r="M2066" s="15" t="s">
        <v>1602</v>
      </c>
      <c r="N2066" s="15" t="s">
        <v>80</v>
      </c>
      <c r="O2066" s="18"/>
      <c r="P2066" s="22" t="s">
        <v>3840</v>
      </c>
      <c r="Q2066" s="15" t="s">
        <v>1604</v>
      </c>
      <c r="R2066" s="18"/>
      <c r="S2066" s="22" t="b">
        <f t="shared" si="320"/>
        <v>0</v>
      </c>
      <c r="T2066" s="18"/>
      <c r="U2066" s="18"/>
      <c r="V2066" s="15"/>
      <c r="W2066" s="18"/>
      <c r="X2066" s="18"/>
      <c r="Y2066" s="15" t="s">
        <v>73</v>
      </c>
      <c r="Z2066" s="18"/>
      <c r="AA2066" s="18"/>
      <c r="AB2066" s="18"/>
      <c r="AC2066" s="67" t="str">
        <f>+VLOOKUP("*"&amp;L2066&amp;"*",'[2]REGISTROS SANITARIOS'!$D$1560:$E1847,2,FALSE)</f>
        <v>SI</v>
      </c>
      <c r="AD2066" s="22" t="s">
        <v>1025</v>
      </c>
      <c r="AE2066" s="16"/>
      <c r="AF2066" s="34" t="s">
        <v>3840</v>
      </c>
      <c r="AG2066" s="24"/>
      <c r="AH2066" s="18"/>
      <c r="AI2066" s="18"/>
      <c r="AJ2066" s="17">
        <v>10450</v>
      </c>
      <c r="AK2066" s="25">
        <v>10450</v>
      </c>
      <c r="AL2066" s="25">
        <v>11930.000000000002</v>
      </c>
      <c r="AM2066" s="35">
        <v>0</v>
      </c>
      <c r="AN2066" s="19">
        <v>124668500.00000001</v>
      </c>
      <c r="AO2066" s="18"/>
      <c r="AP2066" s="15"/>
      <c r="AQ2066" s="43" t="str">
        <f t="shared" si="322"/>
        <v>SI</v>
      </c>
      <c r="AR2066" s="44">
        <f t="shared" si="323"/>
        <v>124668500.00000001</v>
      </c>
      <c r="AS2066" s="44">
        <f t="shared" si="324"/>
        <v>124668500.00000001</v>
      </c>
      <c r="AT2066" s="44">
        <f t="shared" si="325"/>
        <v>124668500.00000001</v>
      </c>
      <c r="AU2066" s="44">
        <f t="shared" si="326"/>
        <v>124668500.00000001</v>
      </c>
      <c r="AV2066" s="45" t="b">
        <f t="shared" si="327"/>
        <v>1</v>
      </c>
      <c r="AW2066" s="45" t="b">
        <f t="shared" si="328"/>
        <v>1</v>
      </c>
      <c r="AX2066" s="45"/>
    </row>
    <row r="2067" spans="1:50" s="36" customFormat="1" ht="27.75" customHeight="1" x14ac:dyDescent="0.15">
      <c r="A2067" s="36" t="str">
        <f t="shared" si="321"/>
        <v>LEXA Proveedora Hospitalaria S.A.S.103012115</v>
      </c>
      <c r="B2067" s="36" t="b">
        <f>+A2067='[1]Anexo 9'!A2067</f>
        <v>1</v>
      </c>
      <c r="C2067" s="18">
        <v>901012906</v>
      </c>
      <c r="D2067" s="18" t="s">
        <v>8316</v>
      </c>
      <c r="E2067" s="15" t="s">
        <v>61</v>
      </c>
      <c r="F2067" s="15" t="s">
        <v>62</v>
      </c>
      <c r="G2067" s="15" t="s">
        <v>3155</v>
      </c>
      <c r="H2067" s="15" t="s">
        <v>3155</v>
      </c>
      <c r="I2067" s="15" t="s">
        <v>3155</v>
      </c>
      <c r="J2067" s="15">
        <v>6</v>
      </c>
      <c r="K2067" s="15" t="s">
        <v>3155</v>
      </c>
      <c r="L2067" s="15">
        <v>103012115</v>
      </c>
      <c r="M2067" s="15" t="s">
        <v>1888</v>
      </c>
      <c r="N2067" s="15" t="s">
        <v>80</v>
      </c>
      <c r="O2067" s="18"/>
      <c r="P2067" s="22" t="s">
        <v>3840</v>
      </c>
      <c r="Q2067" s="15" t="s">
        <v>1604</v>
      </c>
      <c r="R2067" s="18"/>
      <c r="S2067" s="22" t="b">
        <f t="shared" si="320"/>
        <v>0</v>
      </c>
      <c r="T2067" s="18"/>
      <c r="U2067" s="18"/>
      <c r="V2067" s="15"/>
      <c r="W2067" s="18"/>
      <c r="X2067" s="18"/>
      <c r="Y2067" s="15" t="s">
        <v>73</v>
      </c>
      <c r="Z2067" s="18"/>
      <c r="AA2067" s="18"/>
      <c r="AB2067" s="18"/>
      <c r="AC2067" s="67" t="str">
        <f>+VLOOKUP("*"&amp;L2067&amp;"*",'[2]REGISTROS SANITARIOS'!$D$1560:$E1848,2,FALSE)</f>
        <v>SI</v>
      </c>
      <c r="AD2067" s="22" t="s">
        <v>1025</v>
      </c>
      <c r="AE2067" s="16"/>
      <c r="AF2067" s="34" t="s">
        <v>3840</v>
      </c>
      <c r="AG2067" s="24"/>
      <c r="AH2067" s="18"/>
      <c r="AI2067" s="18"/>
      <c r="AJ2067" s="17">
        <v>7700</v>
      </c>
      <c r="AK2067" s="25">
        <v>7700</v>
      </c>
      <c r="AL2067" s="25">
        <v>20221</v>
      </c>
      <c r="AM2067" s="35">
        <v>0</v>
      </c>
      <c r="AN2067" s="19">
        <v>155701700</v>
      </c>
      <c r="AO2067" s="18"/>
      <c r="AP2067" s="15"/>
      <c r="AQ2067" s="43" t="str">
        <f t="shared" si="322"/>
        <v>SI</v>
      </c>
      <c r="AR2067" s="44">
        <f t="shared" si="323"/>
        <v>155701700</v>
      </c>
      <c r="AS2067" s="44">
        <f t="shared" si="324"/>
        <v>155701700</v>
      </c>
      <c r="AT2067" s="44">
        <f t="shared" si="325"/>
        <v>155701700</v>
      </c>
      <c r="AU2067" s="44">
        <f t="shared" si="326"/>
        <v>155701700</v>
      </c>
      <c r="AV2067" s="45" t="b">
        <f t="shared" si="327"/>
        <v>1</v>
      </c>
      <c r="AW2067" s="45" t="b">
        <f t="shared" si="328"/>
        <v>1</v>
      </c>
      <c r="AX2067" s="45"/>
    </row>
    <row r="2068" spans="1:50" s="36" customFormat="1" ht="27.75" customHeight="1" x14ac:dyDescent="0.15">
      <c r="A2068" s="36" t="str">
        <f t="shared" si="321"/>
        <v>LEXA Proveedora Hospitalaria S.A.S.103012203</v>
      </c>
      <c r="B2068" s="36" t="b">
        <f>+A2068='[1]Anexo 9'!A2068</f>
        <v>1</v>
      </c>
      <c r="C2068" s="18">
        <v>901012906</v>
      </c>
      <c r="D2068" s="18" t="s">
        <v>8316</v>
      </c>
      <c r="E2068" s="15" t="s">
        <v>61</v>
      </c>
      <c r="F2068" s="15" t="s">
        <v>62</v>
      </c>
      <c r="G2068" s="15" t="s">
        <v>3155</v>
      </c>
      <c r="H2068" s="15" t="s">
        <v>3155</v>
      </c>
      <c r="I2068" s="15" t="s">
        <v>3155</v>
      </c>
      <c r="J2068" s="15">
        <v>7</v>
      </c>
      <c r="K2068" s="15" t="s">
        <v>3155</v>
      </c>
      <c r="L2068" s="15">
        <v>103012203</v>
      </c>
      <c r="M2068" s="15" t="s">
        <v>1609</v>
      </c>
      <c r="N2068" s="15" t="s">
        <v>80</v>
      </c>
      <c r="O2068" s="18"/>
      <c r="P2068" s="22" t="s">
        <v>3840</v>
      </c>
      <c r="Q2068" s="15" t="s">
        <v>1604</v>
      </c>
      <c r="R2068" s="18"/>
      <c r="S2068" s="22" t="b">
        <f t="shared" si="320"/>
        <v>0</v>
      </c>
      <c r="T2068" s="18"/>
      <c r="U2068" s="18"/>
      <c r="V2068" s="15"/>
      <c r="W2068" s="18"/>
      <c r="X2068" s="18"/>
      <c r="Y2068" s="15" t="s">
        <v>73</v>
      </c>
      <c r="Z2068" s="18"/>
      <c r="AA2068" s="18"/>
      <c r="AB2068" s="18"/>
      <c r="AC2068" s="67" t="str">
        <f>+VLOOKUP("*"&amp;L2068&amp;"*",'[2]REGISTROS SANITARIOS'!$D$1560:$E1849,2,FALSE)</f>
        <v>SI</v>
      </c>
      <c r="AD2068" s="22" t="s">
        <v>1025</v>
      </c>
      <c r="AE2068" s="16"/>
      <c r="AF2068" s="34" t="s">
        <v>3840</v>
      </c>
      <c r="AG2068" s="24"/>
      <c r="AH2068" s="18"/>
      <c r="AI2068" s="18"/>
      <c r="AJ2068" s="17">
        <v>7150</v>
      </c>
      <c r="AK2068" s="25">
        <v>7150</v>
      </c>
      <c r="AL2068" s="25">
        <v>30330.999999999996</v>
      </c>
      <c r="AM2068" s="35">
        <v>0</v>
      </c>
      <c r="AN2068" s="19">
        <v>216866649.99999997</v>
      </c>
      <c r="AO2068" s="18"/>
      <c r="AP2068" s="15"/>
      <c r="AQ2068" s="43" t="str">
        <f t="shared" si="322"/>
        <v>SI</v>
      </c>
      <c r="AR2068" s="44">
        <f t="shared" si="323"/>
        <v>216866649.99999997</v>
      </c>
      <c r="AS2068" s="44">
        <f t="shared" si="324"/>
        <v>216866649.99999997</v>
      </c>
      <c r="AT2068" s="44">
        <f t="shared" si="325"/>
        <v>216866649.99999997</v>
      </c>
      <c r="AU2068" s="44">
        <f t="shared" si="326"/>
        <v>216866649.99999997</v>
      </c>
      <c r="AV2068" s="45" t="b">
        <f t="shared" si="327"/>
        <v>1</v>
      </c>
      <c r="AW2068" s="45" t="b">
        <f t="shared" si="328"/>
        <v>1</v>
      </c>
      <c r="AX2068" s="45"/>
    </row>
    <row r="2069" spans="1:50" s="36" customFormat="1" ht="27.75" customHeight="1" x14ac:dyDescent="0.15">
      <c r="A2069" s="36" t="str">
        <f t="shared" si="321"/>
        <v>LEXA Proveedora Hospitalaria S.A.S.103012303</v>
      </c>
      <c r="B2069" s="36" t="b">
        <f>+A2069='[1]Anexo 9'!A2069</f>
        <v>1</v>
      </c>
      <c r="C2069" s="18">
        <v>901012906</v>
      </c>
      <c r="D2069" s="18" t="s">
        <v>8316</v>
      </c>
      <c r="E2069" s="15" t="s">
        <v>61</v>
      </c>
      <c r="F2069" s="15" t="s">
        <v>62</v>
      </c>
      <c r="G2069" s="15" t="s">
        <v>3155</v>
      </c>
      <c r="H2069" s="15" t="s">
        <v>3155</v>
      </c>
      <c r="I2069" s="15" t="s">
        <v>3155</v>
      </c>
      <c r="J2069" s="15">
        <v>7</v>
      </c>
      <c r="K2069" s="15" t="s">
        <v>3155</v>
      </c>
      <c r="L2069" s="15">
        <v>103012303</v>
      </c>
      <c r="M2069" s="15" t="s">
        <v>1893</v>
      </c>
      <c r="N2069" s="15" t="s">
        <v>80</v>
      </c>
      <c r="O2069" s="18"/>
      <c r="P2069" s="22" t="s">
        <v>3840</v>
      </c>
      <c r="Q2069" s="15" t="s">
        <v>1616</v>
      </c>
      <c r="R2069" s="18"/>
      <c r="S2069" s="22" t="b">
        <f t="shared" si="320"/>
        <v>0</v>
      </c>
      <c r="T2069" s="18"/>
      <c r="U2069" s="18"/>
      <c r="V2069" s="15"/>
      <c r="W2069" s="18"/>
      <c r="X2069" s="18"/>
      <c r="Y2069" s="15" t="s">
        <v>73</v>
      </c>
      <c r="Z2069" s="18"/>
      <c r="AA2069" s="18"/>
      <c r="AB2069" s="18"/>
      <c r="AC2069" s="67" t="str">
        <f>+VLOOKUP("*"&amp;L2069&amp;"*",'[2]REGISTROS SANITARIOS'!$D$1560:$E1850,2,FALSE)</f>
        <v>SI</v>
      </c>
      <c r="AD2069" s="22" t="s">
        <v>1025</v>
      </c>
      <c r="AE2069" s="16"/>
      <c r="AF2069" s="34" t="s">
        <v>3840</v>
      </c>
      <c r="AG2069" s="24"/>
      <c r="AH2069" s="18"/>
      <c r="AI2069" s="18"/>
      <c r="AJ2069" s="17">
        <v>16500</v>
      </c>
      <c r="AK2069" s="25">
        <v>16500</v>
      </c>
      <c r="AL2069" s="25">
        <v>3235</v>
      </c>
      <c r="AM2069" s="35">
        <v>0</v>
      </c>
      <c r="AN2069" s="19">
        <v>53377500</v>
      </c>
      <c r="AO2069" s="18"/>
      <c r="AP2069" s="15"/>
      <c r="AQ2069" s="43" t="str">
        <f t="shared" si="322"/>
        <v>SI</v>
      </c>
      <c r="AR2069" s="44">
        <f t="shared" si="323"/>
        <v>53377500</v>
      </c>
      <c r="AS2069" s="44">
        <f t="shared" si="324"/>
        <v>53377500</v>
      </c>
      <c r="AT2069" s="44">
        <f t="shared" si="325"/>
        <v>53377500</v>
      </c>
      <c r="AU2069" s="44">
        <f t="shared" si="326"/>
        <v>53377500</v>
      </c>
      <c r="AV2069" s="45" t="b">
        <f t="shared" si="327"/>
        <v>1</v>
      </c>
      <c r="AW2069" s="45" t="b">
        <f t="shared" si="328"/>
        <v>1</v>
      </c>
      <c r="AX2069" s="45"/>
    </row>
    <row r="2070" spans="1:50" s="36" customFormat="1" ht="27.75" customHeight="1" x14ac:dyDescent="0.15">
      <c r="A2070" s="36" t="str">
        <f t="shared" si="321"/>
        <v>LEXA Proveedora Hospitalaria S.A.S.103012403</v>
      </c>
      <c r="B2070" s="36" t="b">
        <f>+A2070='[1]Anexo 9'!A2070</f>
        <v>1</v>
      </c>
      <c r="C2070" s="18">
        <v>901012906</v>
      </c>
      <c r="D2070" s="18" t="s">
        <v>8316</v>
      </c>
      <c r="E2070" s="15" t="s">
        <v>61</v>
      </c>
      <c r="F2070" s="15" t="s">
        <v>62</v>
      </c>
      <c r="G2070" s="15" t="s">
        <v>3155</v>
      </c>
      <c r="H2070" s="15" t="s">
        <v>3155</v>
      </c>
      <c r="I2070" s="15" t="s">
        <v>3155</v>
      </c>
      <c r="J2070" s="15">
        <v>7</v>
      </c>
      <c r="K2070" s="15" t="s">
        <v>3155</v>
      </c>
      <c r="L2070" s="15">
        <v>103012403</v>
      </c>
      <c r="M2070" s="15" t="s">
        <v>1896</v>
      </c>
      <c r="N2070" s="15" t="s">
        <v>80</v>
      </c>
      <c r="O2070" s="18"/>
      <c r="P2070" s="22" t="s">
        <v>3840</v>
      </c>
      <c r="Q2070" s="15" t="s">
        <v>82</v>
      </c>
      <c r="R2070" s="18"/>
      <c r="S2070" s="22" t="b">
        <f t="shared" si="320"/>
        <v>0</v>
      </c>
      <c r="T2070" s="18"/>
      <c r="U2070" s="18"/>
      <c r="V2070" s="15"/>
      <c r="W2070" s="18"/>
      <c r="X2070" s="18"/>
      <c r="Y2070" s="15" t="s">
        <v>73</v>
      </c>
      <c r="Z2070" s="18"/>
      <c r="AA2070" s="18"/>
      <c r="AB2070" s="18"/>
      <c r="AC2070" s="67" t="str">
        <f>+VLOOKUP("*"&amp;L2070&amp;"*",'[2]REGISTROS SANITARIOS'!$D$1560:$E1851,2,FALSE)</f>
        <v>SI</v>
      </c>
      <c r="AD2070" s="22" t="s">
        <v>1025</v>
      </c>
      <c r="AE2070" s="16"/>
      <c r="AF2070" s="34" t="s">
        <v>3840</v>
      </c>
      <c r="AG2070" s="24"/>
      <c r="AH2070" s="18"/>
      <c r="AI2070" s="18"/>
      <c r="AJ2070" s="17">
        <v>2090</v>
      </c>
      <c r="AK2070" s="25">
        <v>2090</v>
      </c>
      <c r="AL2070" s="25">
        <v>2426</v>
      </c>
      <c r="AM2070" s="35">
        <v>0</v>
      </c>
      <c r="AN2070" s="19">
        <v>5070340</v>
      </c>
      <c r="AO2070" s="18"/>
      <c r="AP2070" s="15"/>
      <c r="AQ2070" s="43" t="str">
        <f t="shared" si="322"/>
        <v>SI</v>
      </c>
      <c r="AR2070" s="44">
        <f t="shared" si="323"/>
        <v>5070340</v>
      </c>
      <c r="AS2070" s="44">
        <f t="shared" si="324"/>
        <v>5070340</v>
      </c>
      <c r="AT2070" s="44">
        <f t="shared" si="325"/>
        <v>5070340</v>
      </c>
      <c r="AU2070" s="44">
        <f t="shared" si="326"/>
        <v>5070340</v>
      </c>
      <c r="AV2070" s="45" t="b">
        <f t="shared" si="327"/>
        <v>1</v>
      </c>
      <c r="AW2070" s="45" t="b">
        <f t="shared" si="328"/>
        <v>1</v>
      </c>
      <c r="AX2070" s="45"/>
    </row>
    <row r="2071" spans="1:50" s="36" customFormat="1" ht="27.75" customHeight="1" x14ac:dyDescent="0.15">
      <c r="A2071" s="36" t="str">
        <f t="shared" si="321"/>
        <v>LEXA Proveedora Hospitalaria S.A.S.103012503</v>
      </c>
      <c r="B2071" s="36" t="b">
        <f>+A2071='[1]Anexo 9'!A2071</f>
        <v>1</v>
      </c>
      <c r="C2071" s="18">
        <v>901012906</v>
      </c>
      <c r="D2071" s="18" t="s">
        <v>8316</v>
      </c>
      <c r="E2071" s="15" t="s">
        <v>61</v>
      </c>
      <c r="F2071" s="15" t="s">
        <v>62</v>
      </c>
      <c r="G2071" s="15" t="s">
        <v>3155</v>
      </c>
      <c r="H2071" s="15" t="s">
        <v>3155</v>
      </c>
      <c r="I2071" s="15" t="s">
        <v>3155</v>
      </c>
      <c r="J2071" s="15">
        <v>7</v>
      </c>
      <c r="K2071" s="15" t="s">
        <v>3155</v>
      </c>
      <c r="L2071" s="15">
        <v>103012503</v>
      </c>
      <c r="M2071" s="15" t="s">
        <v>1899</v>
      </c>
      <c r="N2071" s="15" t="s">
        <v>80</v>
      </c>
      <c r="O2071" s="18"/>
      <c r="P2071" s="22" t="s">
        <v>3840</v>
      </c>
      <c r="Q2071" s="15" t="s">
        <v>82</v>
      </c>
      <c r="R2071" s="18"/>
      <c r="S2071" s="22" t="b">
        <f t="shared" si="320"/>
        <v>0</v>
      </c>
      <c r="T2071" s="18"/>
      <c r="U2071" s="18"/>
      <c r="V2071" s="15"/>
      <c r="W2071" s="18"/>
      <c r="X2071" s="18"/>
      <c r="Y2071" s="15" t="s">
        <v>73</v>
      </c>
      <c r="Z2071" s="18"/>
      <c r="AA2071" s="18"/>
      <c r="AB2071" s="18"/>
      <c r="AC2071" s="67" t="str">
        <f>+VLOOKUP("*"&amp;L2071&amp;"*",'[2]REGISTROS SANITARIOS'!$D$1560:$E1852,2,FALSE)</f>
        <v>SI</v>
      </c>
      <c r="AD2071" s="22" t="s">
        <v>1025</v>
      </c>
      <c r="AE2071" s="16"/>
      <c r="AF2071" s="34" t="s">
        <v>3840</v>
      </c>
      <c r="AG2071" s="24"/>
      <c r="AH2071" s="18"/>
      <c r="AI2071" s="18"/>
      <c r="AJ2071" s="17">
        <v>1375</v>
      </c>
      <c r="AK2071" s="25">
        <v>1375</v>
      </c>
      <c r="AL2071" s="25">
        <v>3640</v>
      </c>
      <c r="AM2071" s="35">
        <v>0</v>
      </c>
      <c r="AN2071" s="19">
        <v>5005000</v>
      </c>
      <c r="AO2071" s="18"/>
      <c r="AP2071" s="15"/>
      <c r="AQ2071" s="43" t="str">
        <f t="shared" si="322"/>
        <v>SI</v>
      </c>
      <c r="AR2071" s="44">
        <f t="shared" si="323"/>
        <v>5005000</v>
      </c>
      <c r="AS2071" s="44">
        <f t="shared" si="324"/>
        <v>5005000</v>
      </c>
      <c r="AT2071" s="44">
        <f t="shared" si="325"/>
        <v>5005000</v>
      </c>
      <c r="AU2071" s="44">
        <f t="shared" si="326"/>
        <v>5005000</v>
      </c>
      <c r="AV2071" s="45" t="b">
        <f t="shared" si="327"/>
        <v>1</v>
      </c>
      <c r="AW2071" s="45" t="b">
        <f t="shared" si="328"/>
        <v>1</v>
      </c>
      <c r="AX2071" s="45"/>
    </row>
    <row r="2072" spans="1:50" s="36" customFormat="1" ht="27.75" customHeight="1" x14ac:dyDescent="0.15">
      <c r="A2072" s="36" t="str">
        <f t="shared" si="321"/>
        <v>LEXA Proveedora Hospitalaria S.A.S.103012603</v>
      </c>
      <c r="B2072" s="36" t="b">
        <f>+A2072='[1]Anexo 9'!A2072</f>
        <v>1</v>
      </c>
      <c r="C2072" s="18">
        <v>901012906</v>
      </c>
      <c r="D2072" s="18" t="s">
        <v>8316</v>
      </c>
      <c r="E2072" s="15" t="s">
        <v>61</v>
      </c>
      <c r="F2072" s="15" t="s">
        <v>62</v>
      </c>
      <c r="G2072" s="15" t="s">
        <v>3155</v>
      </c>
      <c r="H2072" s="15" t="s">
        <v>3155</v>
      </c>
      <c r="I2072" s="15" t="s">
        <v>3155</v>
      </c>
      <c r="J2072" s="15">
        <v>7</v>
      </c>
      <c r="K2072" s="15" t="s">
        <v>3155</v>
      </c>
      <c r="L2072" s="15">
        <v>103012603</v>
      </c>
      <c r="M2072" s="15" t="s">
        <v>1902</v>
      </c>
      <c r="N2072" s="15" t="s">
        <v>80</v>
      </c>
      <c r="O2072" s="18"/>
      <c r="P2072" s="22" t="s">
        <v>3840</v>
      </c>
      <c r="Q2072" s="15" t="s">
        <v>82</v>
      </c>
      <c r="R2072" s="18"/>
      <c r="S2072" s="22" t="b">
        <f t="shared" si="320"/>
        <v>0</v>
      </c>
      <c r="T2072" s="18"/>
      <c r="U2072" s="18"/>
      <c r="V2072" s="15"/>
      <c r="W2072" s="18"/>
      <c r="X2072" s="18"/>
      <c r="Y2072" s="15" t="s">
        <v>73</v>
      </c>
      <c r="Z2072" s="18"/>
      <c r="AA2072" s="18"/>
      <c r="AB2072" s="18"/>
      <c r="AC2072" s="67" t="str">
        <f>+VLOOKUP("*"&amp;L2072&amp;"*",'[2]REGISTROS SANITARIOS'!$D$1560:$E1853,2,FALSE)</f>
        <v>SI</v>
      </c>
      <c r="AD2072" s="22" t="s">
        <v>1025</v>
      </c>
      <c r="AE2072" s="16"/>
      <c r="AF2072" s="34" t="s">
        <v>3840</v>
      </c>
      <c r="AG2072" s="24"/>
      <c r="AH2072" s="18"/>
      <c r="AI2072" s="18"/>
      <c r="AJ2072" s="17">
        <v>660</v>
      </c>
      <c r="AK2072" s="25">
        <v>660</v>
      </c>
      <c r="AL2072" s="25">
        <v>2224</v>
      </c>
      <c r="AM2072" s="35">
        <v>0</v>
      </c>
      <c r="AN2072" s="19">
        <v>1467840</v>
      </c>
      <c r="AO2072" s="18"/>
      <c r="AP2072" s="15"/>
      <c r="AQ2072" s="43" t="str">
        <f t="shared" si="322"/>
        <v>SI</v>
      </c>
      <c r="AR2072" s="44">
        <f t="shared" si="323"/>
        <v>1467840</v>
      </c>
      <c r="AS2072" s="44">
        <f t="shared" si="324"/>
        <v>1467840</v>
      </c>
      <c r="AT2072" s="44">
        <f t="shared" si="325"/>
        <v>1467840</v>
      </c>
      <c r="AU2072" s="44">
        <f t="shared" si="326"/>
        <v>1467840</v>
      </c>
      <c r="AV2072" s="45" t="b">
        <f t="shared" si="327"/>
        <v>1</v>
      </c>
      <c r="AW2072" s="45" t="b">
        <f t="shared" si="328"/>
        <v>1</v>
      </c>
      <c r="AX2072" s="45"/>
    </row>
    <row r="2073" spans="1:50" s="36" customFormat="1" ht="27.75" customHeight="1" x14ac:dyDescent="0.15">
      <c r="A2073" s="36" t="str">
        <f t="shared" si="321"/>
        <v>LEXA Proveedora Hospitalaria S.A.S.103012703</v>
      </c>
      <c r="B2073" s="36" t="b">
        <f>+A2073='[1]Anexo 9'!A2073</f>
        <v>1</v>
      </c>
      <c r="C2073" s="18">
        <v>901012906</v>
      </c>
      <c r="D2073" s="18" t="s">
        <v>8316</v>
      </c>
      <c r="E2073" s="15" t="s">
        <v>61</v>
      </c>
      <c r="F2073" s="15" t="s">
        <v>62</v>
      </c>
      <c r="G2073" s="15" t="s">
        <v>3155</v>
      </c>
      <c r="H2073" s="15" t="s">
        <v>3155</v>
      </c>
      <c r="I2073" s="15" t="s">
        <v>3155</v>
      </c>
      <c r="J2073" s="15">
        <v>7</v>
      </c>
      <c r="K2073" s="15" t="s">
        <v>3155</v>
      </c>
      <c r="L2073" s="15">
        <v>103012703</v>
      </c>
      <c r="M2073" s="15" t="s">
        <v>1904</v>
      </c>
      <c r="N2073" s="15" t="s">
        <v>80</v>
      </c>
      <c r="O2073" s="18"/>
      <c r="P2073" s="22" t="s">
        <v>3840</v>
      </c>
      <c r="Q2073" s="15" t="s">
        <v>82</v>
      </c>
      <c r="R2073" s="18"/>
      <c r="S2073" s="22" t="b">
        <f t="shared" si="320"/>
        <v>0</v>
      </c>
      <c r="T2073" s="18"/>
      <c r="U2073" s="18"/>
      <c r="V2073" s="15"/>
      <c r="W2073" s="18"/>
      <c r="X2073" s="18"/>
      <c r="Y2073" s="15" t="s">
        <v>73</v>
      </c>
      <c r="Z2073" s="18"/>
      <c r="AA2073" s="18"/>
      <c r="AB2073" s="18"/>
      <c r="AC2073" s="67" t="str">
        <f>+VLOOKUP("*"&amp;L2073&amp;"*",'[2]REGISTROS SANITARIOS'!$D$1560:$E1854,2,FALSE)</f>
        <v>SI</v>
      </c>
      <c r="AD2073" s="22" t="s">
        <v>1025</v>
      </c>
      <c r="AE2073" s="16"/>
      <c r="AF2073" s="34" t="s">
        <v>3840</v>
      </c>
      <c r="AG2073" s="24"/>
      <c r="AH2073" s="18"/>
      <c r="AI2073" s="18"/>
      <c r="AJ2073" s="17">
        <v>3410</v>
      </c>
      <c r="AK2073" s="25">
        <v>3410</v>
      </c>
      <c r="AL2073" s="25">
        <v>4043.9999999999995</v>
      </c>
      <c r="AM2073" s="35">
        <v>0</v>
      </c>
      <c r="AN2073" s="19">
        <v>13790039.999999998</v>
      </c>
      <c r="AO2073" s="18"/>
      <c r="AP2073" s="15"/>
      <c r="AQ2073" s="43" t="str">
        <f t="shared" si="322"/>
        <v>SI</v>
      </c>
      <c r="AR2073" s="44">
        <f t="shared" si="323"/>
        <v>13790039.999999998</v>
      </c>
      <c r="AS2073" s="44">
        <f t="shared" si="324"/>
        <v>13790039.999999998</v>
      </c>
      <c r="AT2073" s="44">
        <f t="shared" si="325"/>
        <v>13790039.999999998</v>
      </c>
      <c r="AU2073" s="44">
        <f t="shared" si="326"/>
        <v>13790039.999999998</v>
      </c>
      <c r="AV2073" s="45" t="b">
        <f t="shared" si="327"/>
        <v>1</v>
      </c>
      <c r="AW2073" s="45" t="b">
        <f t="shared" si="328"/>
        <v>1</v>
      </c>
      <c r="AX2073" s="45"/>
    </row>
    <row r="2074" spans="1:50" s="36" customFormat="1" ht="27.75" customHeight="1" x14ac:dyDescent="0.15">
      <c r="A2074" s="36" t="str">
        <f t="shared" si="321"/>
        <v>LEXA Proveedora Hospitalaria S.A.S.103013103</v>
      </c>
      <c r="B2074" s="36" t="b">
        <f>+A2074='[1]Anexo 9'!A2074</f>
        <v>1</v>
      </c>
      <c r="C2074" s="18">
        <v>901012906</v>
      </c>
      <c r="D2074" s="18" t="s">
        <v>8316</v>
      </c>
      <c r="E2074" s="15" t="s">
        <v>61</v>
      </c>
      <c r="F2074" s="15" t="s">
        <v>62</v>
      </c>
      <c r="G2074" s="15" t="s">
        <v>3155</v>
      </c>
      <c r="H2074" s="15" t="s">
        <v>3155</v>
      </c>
      <c r="I2074" s="15" t="s">
        <v>3155</v>
      </c>
      <c r="J2074" s="15">
        <v>5</v>
      </c>
      <c r="K2074" s="15" t="s">
        <v>3155</v>
      </c>
      <c r="L2074" s="15">
        <v>103013103</v>
      </c>
      <c r="M2074" s="15" t="s">
        <v>1906</v>
      </c>
      <c r="N2074" s="15" t="s">
        <v>80</v>
      </c>
      <c r="O2074" s="18"/>
      <c r="P2074" s="22" t="s">
        <v>3840</v>
      </c>
      <c r="Q2074" s="15" t="s">
        <v>82</v>
      </c>
      <c r="R2074" s="18"/>
      <c r="S2074" s="22" t="b">
        <f t="shared" si="320"/>
        <v>0</v>
      </c>
      <c r="T2074" s="18"/>
      <c r="U2074" s="18"/>
      <c r="V2074" s="15"/>
      <c r="W2074" s="18"/>
      <c r="X2074" s="18"/>
      <c r="Y2074" s="15" t="s">
        <v>73</v>
      </c>
      <c r="Z2074" s="18"/>
      <c r="AA2074" s="18"/>
      <c r="AB2074" s="18"/>
      <c r="AC2074" s="67" t="str">
        <f>+VLOOKUP("*"&amp;L2074&amp;"*",'[2]REGISTROS SANITARIOS'!$D$1560:$E1855,2,FALSE)</f>
        <v>SI</v>
      </c>
      <c r="AD2074" s="22" t="s">
        <v>1025</v>
      </c>
      <c r="AE2074" s="16"/>
      <c r="AF2074" s="34" t="s">
        <v>3840</v>
      </c>
      <c r="AG2074" s="24"/>
      <c r="AH2074" s="18"/>
      <c r="AI2074" s="18"/>
      <c r="AJ2074" s="17">
        <v>440</v>
      </c>
      <c r="AK2074" s="25">
        <v>440</v>
      </c>
      <c r="AL2074" s="25">
        <v>2831</v>
      </c>
      <c r="AM2074" s="35">
        <v>0</v>
      </c>
      <c r="AN2074" s="19">
        <v>1245640</v>
      </c>
      <c r="AO2074" s="18"/>
      <c r="AP2074" s="15"/>
      <c r="AQ2074" s="43" t="str">
        <f t="shared" si="322"/>
        <v>SI</v>
      </c>
      <c r="AR2074" s="44">
        <f t="shared" si="323"/>
        <v>1245640</v>
      </c>
      <c r="AS2074" s="44">
        <f t="shared" si="324"/>
        <v>1245640</v>
      </c>
      <c r="AT2074" s="44">
        <f t="shared" si="325"/>
        <v>1245640</v>
      </c>
      <c r="AU2074" s="44">
        <f t="shared" si="326"/>
        <v>1245640</v>
      </c>
      <c r="AV2074" s="45" t="b">
        <f t="shared" si="327"/>
        <v>1</v>
      </c>
      <c r="AW2074" s="45" t="b">
        <f t="shared" si="328"/>
        <v>1</v>
      </c>
      <c r="AX2074" s="45"/>
    </row>
    <row r="2075" spans="1:50" s="36" customFormat="1" ht="27.75" customHeight="1" x14ac:dyDescent="0.15">
      <c r="A2075" s="36" t="str">
        <f t="shared" si="321"/>
        <v>LEXA Proveedora Hospitalaria S.A.S.103013903</v>
      </c>
      <c r="B2075" s="36" t="b">
        <f>+A2075='[1]Anexo 9'!A2075</f>
        <v>1</v>
      </c>
      <c r="C2075" s="18">
        <v>901012906</v>
      </c>
      <c r="D2075" s="18" t="s">
        <v>8316</v>
      </c>
      <c r="E2075" s="15" t="s">
        <v>61</v>
      </c>
      <c r="F2075" s="46" t="s">
        <v>3424</v>
      </c>
      <c r="G2075" s="15" t="s">
        <v>3155</v>
      </c>
      <c r="H2075" s="15" t="s">
        <v>3155</v>
      </c>
      <c r="I2075" s="15" t="s">
        <v>3155</v>
      </c>
      <c r="J2075" s="15">
        <v>8</v>
      </c>
      <c r="K2075" s="15" t="s">
        <v>3155</v>
      </c>
      <c r="L2075" s="15">
        <v>103013903</v>
      </c>
      <c r="M2075" s="15" t="s">
        <v>3871</v>
      </c>
      <c r="N2075" s="15" t="s">
        <v>64</v>
      </c>
      <c r="O2075" s="18"/>
      <c r="P2075" s="22" t="s">
        <v>3840</v>
      </c>
      <c r="Q2075" s="15" t="s">
        <v>5560</v>
      </c>
      <c r="R2075" s="18"/>
      <c r="S2075" s="22" t="b">
        <f t="shared" si="320"/>
        <v>0</v>
      </c>
      <c r="T2075" s="18"/>
      <c r="U2075" s="18"/>
      <c r="V2075" s="15"/>
      <c r="W2075" s="18"/>
      <c r="X2075" s="18"/>
      <c r="Y2075" s="15" t="s">
        <v>73</v>
      </c>
      <c r="Z2075" s="18"/>
      <c r="AA2075" s="18"/>
      <c r="AB2075" s="18"/>
      <c r="AC2075" s="67" t="e">
        <f>+VLOOKUP("*"&amp;L2075&amp;"*",'[2]REGISTROS SANITARIOS'!$D$1560:$E1856,2,FALSE)</f>
        <v>#N/A</v>
      </c>
      <c r="AD2075" s="22" t="s">
        <v>44</v>
      </c>
      <c r="AE2075" s="16"/>
      <c r="AF2075" s="34" t="s">
        <v>3840</v>
      </c>
      <c r="AG2075" s="24"/>
      <c r="AH2075" s="18"/>
      <c r="AI2075" s="18"/>
      <c r="AJ2075" s="17">
        <v>33000</v>
      </c>
      <c r="AK2075" s="25">
        <v>33000</v>
      </c>
      <c r="AL2075" s="25">
        <v>2323</v>
      </c>
      <c r="AM2075" s="35">
        <v>0</v>
      </c>
      <c r="AN2075" s="19">
        <v>76659000</v>
      </c>
      <c r="AO2075" s="18"/>
      <c r="AP2075" s="15"/>
      <c r="AQ2075" s="43" t="str">
        <f t="shared" si="322"/>
        <v>SI</v>
      </c>
      <c r="AR2075" s="44">
        <f t="shared" si="323"/>
        <v>76659000</v>
      </c>
      <c r="AS2075" s="44">
        <f t="shared" si="324"/>
        <v>76659000</v>
      </c>
      <c r="AT2075" s="44">
        <f t="shared" si="325"/>
        <v>76659000</v>
      </c>
      <c r="AU2075" s="44">
        <f t="shared" si="326"/>
        <v>76659000</v>
      </c>
      <c r="AV2075" s="45" t="b">
        <f t="shared" si="327"/>
        <v>1</v>
      </c>
      <c r="AW2075" s="45" t="b">
        <f t="shared" si="328"/>
        <v>1</v>
      </c>
      <c r="AX2075" s="45"/>
    </row>
    <row r="2076" spans="1:50" s="36" customFormat="1" ht="27.75" customHeight="1" x14ac:dyDescent="0.15">
      <c r="A2076" s="36" t="str">
        <f t="shared" si="321"/>
        <v>LEXA Proveedora Hospitalaria S.A.S.103014203</v>
      </c>
      <c r="B2076" s="36" t="b">
        <f>+A2076='[1]Anexo 9'!A2076</f>
        <v>1</v>
      </c>
      <c r="C2076" s="18">
        <v>901012906</v>
      </c>
      <c r="D2076" s="18" t="s">
        <v>8316</v>
      </c>
      <c r="E2076" s="15" t="s">
        <v>61</v>
      </c>
      <c r="F2076" s="46" t="s">
        <v>3424</v>
      </c>
      <c r="G2076" s="15" t="s">
        <v>3155</v>
      </c>
      <c r="H2076" s="15" t="s">
        <v>3155</v>
      </c>
      <c r="I2076" s="15" t="s">
        <v>3155</v>
      </c>
      <c r="J2076" s="15">
        <v>7</v>
      </c>
      <c r="K2076" s="15" t="s">
        <v>3155</v>
      </c>
      <c r="L2076" s="15">
        <v>103014203</v>
      </c>
      <c r="M2076" s="15" t="s">
        <v>4118</v>
      </c>
      <c r="N2076" s="15" t="s">
        <v>64</v>
      </c>
      <c r="O2076" s="18"/>
      <c r="P2076" s="22" t="s">
        <v>3840</v>
      </c>
      <c r="Q2076" s="15" t="s">
        <v>76</v>
      </c>
      <c r="R2076" s="18"/>
      <c r="S2076" s="22" t="b">
        <f t="shared" si="320"/>
        <v>0</v>
      </c>
      <c r="T2076" s="18"/>
      <c r="U2076" s="18"/>
      <c r="V2076" s="15"/>
      <c r="W2076" s="18"/>
      <c r="X2076" s="18"/>
      <c r="Y2076" s="15" t="s">
        <v>73</v>
      </c>
      <c r="Z2076" s="18"/>
      <c r="AA2076" s="18"/>
      <c r="AB2076" s="18"/>
      <c r="AC2076" s="67" t="str">
        <f>+VLOOKUP("*"&amp;L2076&amp;"*",'[2]REGISTROS SANITARIOS'!$D$1560:$E1857,2,FALSE)</f>
        <v>SI</v>
      </c>
      <c r="AD2076" s="22" t="s">
        <v>1025</v>
      </c>
      <c r="AE2076" s="16"/>
      <c r="AF2076" s="34" t="s">
        <v>3840</v>
      </c>
      <c r="AG2076" s="24"/>
      <c r="AH2076" s="18"/>
      <c r="AI2076" s="18"/>
      <c r="AJ2076" s="17">
        <v>18700</v>
      </c>
      <c r="AK2076" s="25">
        <v>18700</v>
      </c>
      <c r="AL2076" s="25">
        <v>2831</v>
      </c>
      <c r="AM2076" s="35">
        <v>0</v>
      </c>
      <c r="AN2076" s="19">
        <v>52939700</v>
      </c>
      <c r="AO2076" s="18"/>
      <c r="AP2076" s="15"/>
      <c r="AQ2076" s="43" t="str">
        <f t="shared" si="322"/>
        <v>SI</v>
      </c>
      <c r="AR2076" s="44">
        <f t="shared" si="323"/>
        <v>52939700</v>
      </c>
      <c r="AS2076" s="44">
        <f t="shared" si="324"/>
        <v>52939700</v>
      </c>
      <c r="AT2076" s="44">
        <f t="shared" si="325"/>
        <v>52939700</v>
      </c>
      <c r="AU2076" s="44">
        <f t="shared" si="326"/>
        <v>52939700</v>
      </c>
      <c r="AV2076" s="45" t="b">
        <f t="shared" si="327"/>
        <v>1</v>
      </c>
      <c r="AW2076" s="45" t="b">
        <f t="shared" si="328"/>
        <v>1</v>
      </c>
      <c r="AX2076" s="45"/>
    </row>
    <row r="2077" spans="1:50" s="36" customFormat="1" ht="27.75" customHeight="1" x14ac:dyDescent="0.15">
      <c r="A2077" s="36" t="str">
        <f t="shared" si="321"/>
        <v>LEXA Proveedora Hospitalaria S.A.S.103014803</v>
      </c>
      <c r="B2077" s="36" t="b">
        <f>+A2077='[1]Anexo 9'!A2077</f>
        <v>1</v>
      </c>
      <c r="C2077" s="18">
        <v>901012906</v>
      </c>
      <c r="D2077" s="18" t="s">
        <v>8316</v>
      </c>
      <c r="E2077" s="15" t="s">
        <v>61</v>
      </c>
      <c r="F2077" s="15" t="s">
        <v>62</v>
      </c>
      <c r="G2077" s="15" t="s">
        <v>3155</v>
      </c>
      <c r="H2077" s="15" t="s">
        <v>3155</v>
      </c>
      <c r="I2077" s="15" t="s">
        <v>3155</v>
      </c>
      <c r="J2077" s="15">
        <v>7</v>
      </c>
      <c r="K2077" s="15" t="s">
        <v>3155</v>
      </c>
      <c r="L2077" s="15">
        <v>103014803</v>
      </c>
      <c r="M2077" s="15" t="s">
        <v>1912</v>
      </c>
      <c r="N2077" s="15" t="s">
        <v>64</v>
      </c>
      <c r="O2077" s="18"/>
      <c r="P2077" s="22" t="s">
        <v>3840</v>
      </c>
      <c r="Q2077" s="15" t="s">
        <v>1914</v>
      </c>
      <c r="R2077" s="18"/>
      <c r="S2077" s="22" t="b">
        <f t="shared" si="320"/>
        <v>0</v>
      </c>
      <c r="T2077" s="18"/>
      <c r="U2077" s="18"/>
      <c r="V2077" s="15"/>
      <c r="W2077" s="18"/>
      <c r="X2077" s="18"/>
      <c r="Y2077" s="15" t="s">
        <v>73</v>
      </c>
      <c r="Z2077" s="18"/>
      <c r="AA2077" s="18"/>
      <c r="AB2077" s="18"/>
      <c r="AC2077" s="67" t="str">
        <f>+VLOOKUP("*"&amp;L2077&amp;"*",'[2]REGISTROS SANITARIOS'!$D$1560:$E1858,2,FALSE)</f>
        <v>SI</v>
      </c>
      <c r="AD2077" s="22" t="s">
        <v>1025</v>
      </c>
      <c r="AE2077" s="16"/>
      <c r="AF2077" s="34" t="s">
        <v>3840</v>
      </c>
      <c r="AG2077" s="24"/>
      <c r="AH2077" s="18"/>
      <c r="AI2077" s="18"/>
      <c r="AJ2077" s="17">
        <v>2200</v>
      </c>
      <c r="AK2077" s="25">
        <v>2200</v>
      </c>
      <c r="AL2077" s="25">
        <v>2021.9999999999998</v>
      </c>
      <c r="AM2077" s="35">
        <v>0</v>
      </c>
      <c r="AN2077" s="19">
        <v>4448399.9999999991</v>
      </c>
      <c r="AO2077" s="18"/>
      <c r="AP2077" s="15"/>
      <c r="AQ2077" s="43" t="str">
        <f t="shared" si="322"/>
        <v>SI</v>
      </c>
      <c r="AR2077" s="44">
        <f t="shared" si="323"/>
        <v>4448399.9999999991</v>
      </c>
      <c r="AS2077" s="44">
        <f t="shared" si="324"/>
        <v>4448399.9999999991</v>
      </c>
      <c r="AT2077" s="44">
        <f t="shared" si="325"/>
        <v>4448399.9999999991</v>
      </c>
      <c r="AU2077" s="44">
        <f t="shared" si="326"/>
        <v>4448399.9999999991</v>
      </c>
      <c r="AV2077" s="45" t="b">
        <f t="shared" si="327"/>
        <v>1</v>
      </c>
      <c r="AW2077" s="45" t="b">
        <f t="shared" si="328"/>
        <v>1</v>
      </c>
      <c r="AX2077" s="45"/>
    </row>
    <row r="2078" spans="1:50" s="36" customFormat="1" ht="27.75" customHeight="1" x14ac:dyDescent="0.15">
      <c r="A2078" s="36" t="str">
        <f t="shared" si="321"/>
        <v>LEXA Proveedora Hospitalaria S.A.S.103015503</v>
      </c>
      <c r="B2078" s="36" t="b">
        <f>+A2078='[1]Anexo 9'!A2078</f>
        <v>1</v>
      </c>
      <c r="C2078" s="18">
        <v>901012906</v>
      </c>
      <c r="D2078" s="18" t="s">
        <v>8316</v>
      </c>
      <c r="E2078" s="15" t="s">
        <v>61</v>
      </c>
      <c r="F2078" s="15" t="s">
        <v>62</v>
      </c>
      <c r="G2078" s="15" t="s">
        <v>3155</v>
      </c>
      <c r="H2078" s="15" t="s">
        <v>3155</v>
      </c>
      <c r="I2078" s="15" t="s">
        <v>3155</v>
      </c>
      <c r="J2078" s="15">
        <v>6</v>
      </c>
      <c r="K2078" s="15" t="s">
        <v>3155</v>
      </c>
      <c r="L2078" s="15">
        <v>103015503</v>
      </c>
      <c r="M2078" s="15" t="s">
        <v>1917</v>
      </c>
      <c r="N2078" s="15" t="s">
        <v>80</v>
      </c>
      <c r="O2078" s="18"/>
      <c r="P2078" s="22" t="s">
        <v>3840</v>
      </c>
      <c r="Q2078" s="15" t="s">
        <v>1616</v>
      </c>
      <c r="R2078" s="18"/>
      <c r="S2078" s="22" t="b">
        <f t="shared" si="320"/>
        <v>0</v>
      </c>
      <c r="T2078" s="18"/>
      <c r="U2078" s="18"/>
      <c r="V2078" s="15"/>
      <c r="W2078" s="18"/>
      <c r="X2078" s="18"/>
      <c r="Y2078" s="15" t="s">
        <v>73</v>
      </c>
      <c r="Z2078" s="18"/>
      <c r="AA2078" s="18"/>
      <c r="AB2078" s="18"/>
      <c r="AC2078" s="67" t="str">
        <f>+VLOOKUP("*"&amp;L2078&amp;"*",'[2]REGISTROS SANITARIOS'!$D$1560:$E1859,2,FALSE)</f>
        <v>SI</v>
      </c>
      <c r="AD2078" s="22" t="s">
        <v>1025</v>
      </c>
      <c r="AE2078" s="16"/>
      <c r="AF2078" s="34" t="s">
        <v>3840</v>
      </c>
      <c r="AG2078" s="24"/>
      <c r="AH2078" s="18"/>
      <c r="AI2078" s="18"/>
      <c r="AJ2078" s="17">
        <v>66000</v>
      </c>
      <c r="AK2078" s="25">
        <v>66000</v>
      </c>
      <c r="AL2078" s="25">
        <v>2770</v>
      </c>
      <c r="AM2078" s="35">
        <v>0</v>
      </c>
      <c r="AN2078" s="19">
        <v>182820000</v>
      </c>
      <c r="AO2078" s="18"/>
      <c r="AP2078" s="15"/>
      <c r="AQ2078" s="43" t="str">
        <f t="shared" si="322"/>
        <v>SI</v>
      </c>
      <c r="AR2078" s="44">
        <f t="shared" si="323"/>
        <v>182820000</v>
      </c>
      <c r="AS2078" s="44">
        <f t="shared" si="324"/>
        <v>182820000</v>
      </c>
      <c r="AT2078" s="44">
        <f t="shared" si="325"/>
        <v>182820000</v>
      </c>
      <c r="AU2078" s="44">
        <f t="shared" si="326"/>
        <v>182820000</v>
      </c>
      <c r="AV2078" s="45" t="b">
        <f t="shared" si="327"/>
        <v>1</v>
      </c>
      <c r="AW2078" s="45" t="b">
        <f t="shared" si="328"/>
        <v>1</v>
      </c>
      <c r="AX2078" s="45"/>
    </row>
    <row r="2079" spans="1:50" s="36" customFormat="1" ht="27.75" customHeight="1" x14ac:dyDescent="0.15">
      <c r="A2079" s="36" t="str">
        <f t="shared" si="321"/>
        <v>LEXA Proveedora Hospitalaria S.A.S.103015603</v>
      </c>
      <c r="B2079" s="36" t="b">
        <f>+A2079='[1]Anexo 9'!A2079</f>
        <v>1</v>
      </c>
      <c r="C2079" s="18">
        <v>901012906</v>
      </c>
      <c r="D2079" s="18" t="s">
        <v>8316</v>
      </c>
      <c r="E2079" s="15" t="s">
        <v>61</v>
      </c>
      <c r="F2079" s="15" t="s">
        <v>62</v>
      </c>
      <c r="G2079" s="15" t="s">
        <v>3155</v>
      </c>
      <c r="H2079" s="15" t="s">
        <v>3155</v>
      </c>
      <c r="I2079" s="15" t="s">
        <v>3155</v>
      </c>
      <c r="J2079" s="15">
        <v>4</v>
      </c>
      <c r="K2079" s="15" t="s">
        <v>3155</v>
      </c>
      <c r="L2079" s="15">
        <v>103015603</v>
      </c>
      <c r="M2079" s="15" t="s">
        <v>1615</v>
      </c>
      <c r="N2079" s="15" t="s">
        <v>80</v>
      </c>
      <c r="O2079" s="18"/>
      <c r="P2079" s="22" t="s">
        <v>3840</v>
      </c>
      <c r="Q2079" s="15" t="s">
        <v>1616</v>
      </c>
      <c r="R2079" s="18"/>
      <c r="S2079" s="22" t="b">
        <f t="shared" si="320"/>
        <v>0</v>
      </c>
      <c r="T2079" s="18"/>
      <c r="U2079" s="18"/>
      <c r="V2079" s="15"/>
      <c r="W2079" s="18"/>
      <c r="X2079" s="18"/>
      <c r="Y2079" s="15" t="s">
        <v>73</v>
      </c>
      <c r="Z2079" s="18"/>
      <c r="AA2079" s="18"/>
      <c r="AB2079" s="18"/>
      <c r="AC2079" s="67" t="str">
        <f>+VLOOKUP("*"&amp;L2079&amp;"*",'[2]REGISTROS SANITARIOS'!$D$1560:$E1860,2,FALSE)</f>
        <v>SI</v>
      </c>
      <c r="AD2079" s="22" t="s">
        <v>1025</v>
      </c>
      <c r="AE2079" s="16"/>
      <c r="AF2079" s="34" t="s">
        <v>3840</v>
      </c>
      <c r="AG2079" s="24"/>
      <c r="AH2079" s="18"/>
      <c r="AI2079" s="18"/>
      <c r="AJ2079" s="17">
        <v>7700</v>
      </c>
      <c r="AK2079" s="25">
        <v>7700</v>
      </c>
      <c r="AL2079" s="25">
        <v>3235</v>
      </c>
      <c r="AM2079" s="35">
        <v>0</v>
      </c>
      <c r="AN2079" s="19">
        <v>24909500</v>
      </c>
      <c r="AO2079" s="18"/>
      <c r="AP2079" s="15"/>
      <c r="AQ2079" s="43" t="str">
        <f t="shared" si="322"/>
        <v>SI</v>
      </c>
      <c r="AR2079" s="44">
        <f t="shared" si="323"/>
        <v>24909500</v>
      </c>
      <c r="AS2079" s="44">
        <f t="shared" si="324"/>
        <v>24909500</v>
      </c>
      <c r="AT2079" s="44">
        <f t="shared" si="325"/>
        <v>24909500</v>
      </c>
      <c r="AU2079" s="44">
        <f t="shared" si="326"/>
        <v>24909500</v>
      </c>
      <c r="AV2079" s="45" t="b">
        <f t="shared" si="327"/>
        <v>1</v>
      </c>
      <c r="AW2079" s="45" t="b">
        <f t="shared" si="328"/>
        <v>1</v>
      </c>
      <c r="AX2079" s="45"/>
    </row>
    <row r="2080" spans="1:50" s="36" customFormat="1" ht="27.75" customHeight="1" x14ac:dyDescent="0.15">
      <c r="A2080" s="36" t="str">
        <f t="shared" si="321"/>
        <v>LEXA Proveedora Hospitalaria S.A.S.103020104</v>
      </c>
      <c r="B2080" s="36" t="b">
        <f>+A2080='[1]Anexo 9'!A2080</f>
        <v>1</v>
      </c>
      <c r="C2080" s="18">
        <v>901012906</v>
      </c>
      <c r="D2080" s="18" t="s">
        <v>8316</v>
      </c>
      <c r="E2080" s="15" t="s">
        <v>61</v>
      </c>
      <c r="F2080" s="15" t="s">
        <v>62</v>
      </c>
      <c r="G2080" s="15" t="s">
        <v>3155</v>
      </c>
      <c r="H2080" s="15" t="s">
        <v>3155</v>
      </c>
      <c r="I2080" s="15" t="s">
        <v>3155</v>
      </c>
      <c r="J2080" s="15">
        <v>4</v>
      </c>
      <c r="K2080" s="15" t="s">
        <v>3155</v>
      </c>
      <c r="L2080" s="15">
        <v>103020104</v>
      </c>
      <c r="M2080" s="15" t="s">
        <v>1940</v>
      </c>
      <c r="N2080" s="15" t="s">
        <v>91</v>
      </c>
      <c r="O2080" s="18"/>
      <c r="P2080" s="22" t="s">
        <v>3840</v>
      </c>
      <c r="Q2080" s="15" t="s">
        <v>1434</v>
      </c>
      <c r="R2080" s="18"/>
      <c r="S2080" s="22" t="b">
        <f t="shared" si="320"/>
        <v>0</v>
      </c>
      <c r="T2080" s="18"/>
      <c r="U2080" s="18"/>
      <c r="V2080" s="15"/>
      <c r="W2080" s="18"/>
      <c r="X2080" s="18"/>
      <c r="Y2080" s="15" t="s">
        <v>73</v>
      </c>
      <c r="Z2080" s="18"/>
      <c r="AA2080" s="18"/>
      <c r="AB2080" s="18"/>
      <c r="AC2080" s="67" t="str">
        <f>+VLOOKUP("*"&amp;L2080&amp;"*",'[2]REGISTROS SANITARIOS'!$D$1560:$E1861,2,FALSE)</f>
        <v>SI</v>
      </c>
      <c r="AD2080" s="22" t="s">
        <v>1025</v>
      </c>
      <c r="AE2080" s="16"/>
      <c r="AF2080" s="34" t="s">
        <v>3840</v>
      </c>
      <c r="AG2080" s="24"/>
      <c r="AH2080" s="18"/>
      <c r="AI2080" s="18"/>
      <c r="AJ2080" s="17">
        <v>495</v>
      </c>
      <c r="AK2080" s="25">
        <v>495</v>
      </c>
      <c r="AL2080" s="25">
        <v>2608</v>
      </c>
      <c r="AM2080" s="35">
        <v>0</v>
      </c>
      <c r="AN2080" s="19">
        <v>1290960</v>
      </c>
      <c r="AO2080" s="18"/>
      <c r="AP2080" s="15"/>
      <c r="AQ2080" s="43" t="str">
        <f t="shared" si="322"/>
        <v>SI</v>
      </c>
      <c r="AR2080" s="44">
        <f t="shared" si="323"/>
        <v>1290960</v>
      </c>
      <c r="AS2080" s="44">
        <f t="shared" si="324"/>
        <v>1290960</v>
      </c>
      <c r="AT2080" s="44">
        <f t="shared" si="325"/>
        <v>1290960</v>
      </c>
      <c r="AU2080" s="44">
        <f t="shared" si="326"/>
        <v>1290960</v>
      </c>
      <c r="AV2080" s="45" t="b">
        <f t="shared" si="327"/>
        <v>1</v>
      </c>
      <c r="AW2080" s="45" t="b">
        <f t="shared" si="328"/>
        <v>1</v>
      </c>
      <c r="AX2080" s="45"/>
    </row>
    <row r="2081" spans="1:50" s="36" customFormat="1" ht="27.75" customHeight="1" x14ac:dyDescent="0.15">
      <c r="A2081" s="36" t="str">
        <f t="shared" si="321"/>
        <v>LEXA Proveedora Hospitalaria S.A.S.103070403</v>
      </c>
      <c r="B2081" s="36" t="b">
        <f>+A2081='[1]Anexo 9'!A2081</f>
        <v>1</v>
      </c>
      <c r="C2081" s="18">
        <v>901012906</v>
      </c>
      <c r="D2081" s="18" t="s">
        <v>8316</v>
      </c>
      <c r="E2081" s="15" t="s">
        <v>61</v>
      </c>
      <c r="F2081" s="46" t="s">
        <v>3424</v>
      </c>
      <c r="G2081" s="15" t="s">
        <v>3155</v>
      </c>
      <c r="H2081" s="15" t="s">
        <v>3155</v>
      </c>
      <c r="I2081" s="15" t="s">
        <v>3155</v>
      </c>
      <c r="J2081" s="15">
        <v>4</v>
      </c>
      <c r="K2081" s="15" t="s">
        <v>3155</v>
      </c>
      <c r="L2081" s="15">
        <v>103070403</v>
      </c>
      <c r="M2081" s="15" t="s">
        <v>4377</v>
      </c>
      <c r="N2081" s="15" t="s">
        <v>64</v>
      </c>
      <c r="O2081" s="18"/>
      <c r="P2081" s="22" t="s">
        <v>3840</v>
      </c>
      <c r="Q2081" s="15" t="s">
        <v>5709</v>
      </c>
      <c r="R2081" s="18"/>
      <c r="S2081" s="22" t="b">
        <f t="shared" si="320"/>
        <v>0</v>
      </c>
      <c r="T2081" s="18"/>
      <c r="U2081" s="18"/>
      <c r="V2081" s="15"/>
      <c r="W2081" s="18"/>
      <c r="X2081" s="18"/>
      <c r="Y2081" s="15" t="s">
        <v>73</v>
      </c>
      <c r="Z2081" s="18"/>
      <c r="AA2081" s="18"/>
      <c r="AB2081" s="18"/>
      <c r="AC2081" s="67" t="str">
        <f>+VLOOKUP("*"&amp;L2081&amp;"*",'[2]REGISTROS SANITARIOS'!$D$1560:$E1862,2,FALSE)</f>
        <v>SI</v>
      </c>
      <c r="AD2081" s="22" t="s">
        <v>1025</v>
      </c>
      <c r="AE2081" s="16"/>
      <c r="AF2081" s="34" t="s">
        <v>3840</v>
      </c>
      <c r="AG2081" s="24"/>
      <c r="AH2081" s="18"/>
      <c r="AI2081" s="18"/>
      <c r="AJ2081" s="17">
        <v>5.5</v>
      </c>
      <c r="AK2081" s="25">
        <v>5.5</v>
      </c>
      <c r="AL2081" s="25">
        <v>14153.999999999998</v>
      </c>
      <c r="AM2081" s="35">
        <v>0</v>
      </c>
      <c r="AN2081" s="19">
        <v>77846.999999999985</v>
      </c>
      <c r="AO2081" s="18"/>
      <c r="AP2081" s="15"/>
      <c r="AQ2081" s="43" t="str">
        <f t="shared" si="322"/>
        <v>SI</v>
      </c>
      <c r="AR2081" s="44">
        <f t="shared" si="323"/>
        <v>77846.999999999985</v>
      </c>
      <c r="AS2081" s="44">
        <f t="shared" si="324"/>
        <v>77846.999999999985</v>
      </c>
      <c r="AT2081" s="44">
        <f t="shared" si="325"/>
        <v>77846.999999999985</v>
      </c>
      <c r="AU2081" s="44">
        <f t="shared" si="326"/>
        <v>77846.999999999985</v>
      </c>
      <c r="AV2081" s="45" t="b">
        <f t="shared" si="327"/>
        <v>1</v>
      </c>
      <c r="AW2081" s="45" t="b">
        <f t="shared" si="328"/>
        <v>1</v>
      </c>
      <c r="AX2081" s="45"/>
    </row>
    <row r="2082" spans="1:50" s="36" customFormat="1" ht="27.75" customHeight="1" x14ac:dyDescent="0.15">
      <c r="A2082" s="36" t="str">
        <f t="shared" si="321"/>
        <v>LEXA Proveedora Hospitalaria S.A.S.104020209</v>
      </c>
      <c r="B2082" s="36" t="b">
        <f>+A2082='[1]Anexo 9'!A2082</f>
        <v>1</v>
      </c>
      <c r="C2082" s="18">
        <v>901012906</v>
      </c>
      <c r="D2082" s="18" t="s">
        <v>8316</v>
      </c>
      <c r="E2082" s="15" t="s">
        <v>61</v>
      </c>
      <c r="F2082" s="15" t="s">
        <v>62</v>
      </c>
      <c r="G2082" s="15" t="s">
        <v>3155</v>
      </c>
      <c r="H2082" s="15" t="s">
        <v>3155</v>
      </c>
      <c r="I2082" s="15" t="s">
        <v>3155</v>
      </c>
      <c r="J2082" s="15">
        <v>6</v>
      </c>
      <c r="K2082" s="15" t="s">
        <v>3155</v>
      </c>
      <c r="L2082" s="15">
        <v>104020209</v>
      </c>
      <c r="M2082" s="15" t="s">
        <v>2001</v>
      </c>
      <c r="N2082" s="15" t="s">
        <v>1436</v>
      </c>
      <c r="O2082" s="18"/>
      <c r="P2082" s="22" t="s">
        <v>3840</v>
      </c>
      <c r="Q2082" s="15" t="s">
        <v>2002</v>
      </c>
      <c r="R2082" s="18"/>
      <c r="S2082" s="22" t="b">
        <f t="shared" si="320"/>
        <v>0</v>
      </c>
      <c r="T2082" s="18"/>
      <c r="U2082" s="18"/>
      <c r="V2082" s="15"/>
      <c r="W2082" s="18"/>
      <c r="X2082" s="18"/>
      <c r="Y2082" s="15" t="s">
        <v>73</v>
      </c>
      <c r="Z2082" s="18"/>
      <c r="AA2082" s="18"/>
      <c r="AB2082" s="18"/>
      <c r="AC2082" s="67" t="str">
        <f>+VLOOKUP("*"&amp;L2082&amp;"*",'[2]REGISTROS SANITARIOS'!$D$1560:$E1863,2,FALSE)</f>
        <v>SI</v>
      </c>
      <c r="AD2082" s="22" t="s">
        <v>1025</v>
      </c>
      <c r="AE2082" s="16"/>
      <c r="AF2082" s="34" t="s">
        <v>3840</v>
      </c>
      <c r="AG2082" s="24"/>
      <c r="AH2082" s="18"/>
      <c r="AI2082" s="18"/>
      <c r="AJ2082" s="17">
        <v>24750</v>
      </c>
      <c r="AK2082" s="25">
        <v>24750</v>
      </c>
      <c r="AL2082" s="25">
        <v>338.00000000000006</v>
      </c>
      <c r="AM2082" s="35">
        <v>0</v>
      </c>
      <c r="AN2082" s="19">
        <v>8365500.0000000019</v>
      </c>
      <c r="AO2082" s="18"/>
      <c r="AP2082" s="15"/>
      <c r="AQ2082" s="43" t="str">
        <f t="shared" si="322"/>
        <v>SI</v>
      </c>
      <c r="AR2082" s="44">
        <f t="shared" si="323"/>
        <v>8365500.0000000019</v>
      </c>
      <c r="AS2082" s="44">
        <f t="shared" si="324"/>
        <v>8365500.0000000019</v>
      </c>
      <c r="AT2082" s="44">
        <f t="shared" si="325"/>
        <v>8365500.0000000019</v>
      </c>
      <c r="AU2082" s="44">
        <f t="shared" si="326"/>
        <v>8365500.0000000019</v>
      </c>
      <c r="AV2082" s="45" t="b">
        <f t="shared" si="327"/>
        <v>1</v>
      </c>
      <c r="AW2082" s="45" t="b">
        <f t="shared" si="328"/>
        <v>1</v>
      </c>
      <c r="AX2082" s="45"/>
    </row>
    <row r="2083" spans="1:50" s="36" customFormat="1" ht="27.75" customHeight="1" x14ac:dyDescent="0.15">
      <c r="A2083" s="36" t="str">
        <f t="shared" si="321"/>
        <v>LEXA Proveedora Hospitalaria S.A.S.114030905</v>
      </c>
      <c r="B2083" s="36" t="b">
        <f>+A2083='[1]Anexo 9'!A2083</f>
        <v>1</v>
      </c>
      <c r="C2083" s="18">
        <v>901012906</v>
      </c>
      <c r="D2083" s="18" t="s">
        <v>8316</v>
      </c>
      <c r="E2083" s="15" t="s">
        <v>61</v>
      </c>
      <c r="F2083" s="15" t="s">
        <v>62</v>
      </c>
      <c r="G2083" s="15" t="s">
        <v>3155</v>
      </c>
      <c r="H2083" s="15" t="s">
        <v>3155</v>
      </c>
      <c r="I2083" s="15" t="s">
        <v>3155</v>
      </c>
      <c r="J2083" s="15">
        <v>5</v>
      </c>
      <c r="K2083" s="15" t="s">
        <v>3155</v>
      </c>
      <c r="L2083" s="15">
        <v>114030905</v>
      </c>
      <c r="M2083" s="15" t="s">
        <v>4143</v>
      </c>
      <c r="N2083" s="15" t="s">
        <v>1411</v>
      </c>
      <c r="O2083" s="18"/>
      <c r="P2083" s="22" t="s">
        <v>3840</v>
      </c>
      <c r="Q2083" s="15" t="s">
        <v>5645</v>
      </c>
      <c r="R2083" s="18"/>
      <c r="S2083" s="22" t="b">
        <f t="shared" si="320"/>
        <v>0</v>
      </c>
      <c r="T2083" s="18"/>
      <c r="U2083" s="18"/>
      <c r="V2083" s="15"/>
      <c r="W2083" s="18"/>
      <c r="X2083" s="18"/>
      <c r="Y2083" s="15" t="s">
        <v>73</v>
      </c>
      <c r="Z2083" s="18"/>
      <c r="AA2083" s="18"/>
      <c r="AB2083" s="18"/>
      <c r="AC2083" s="67" t="str">
        <f>+VLOOKUP("*"&amp;L2083&amp;"*",'[2]REGISTROS SANITARIOS'!$D$1560:$E1864,2,FALSE)</f>
        <v>SI</v>
      </c>
      <c r="AD2083" s="22" t="s">
        <v>1025</v>
      </c>
      <c r="AE2083" s="16"/>
      <c r="AF2083" s="34" t="s">
        <v>3840</v>
      </c>
      <c r="AG2083" s="24"/>
      <c r="AH2083" s="18"/>
      <c r="AI2083" s="18"/>
      <c r="AJ2083" s="17">
        <v>330</v>
      </c>
      <c r="AK2083" s="25">
        <v>330</v>
      </c>
      <c r="AL2083" s="25">
        <v>764.00000000000011</v>
      </c>
      <c r="AM2083" s="35">
        <v>0</v>
      </c>
      <c r="AN2083" s="19">
        <v>252120.00000000003</v>
      </c>
      <c r="AO2083" s="18"/>
      <c r="AP2083" s="15"/>
      <c r="AQ2083" s="43" t="str">
        <f t="shared" si="322"/>
        <v>SI</v>
      </c>
      <c r="AR2083" s="44">
        <f t="shared" si="323"/>
        <v>252120.00000000003</v>
      </c>
      <c r="AS2083" s="44">
        <f t="shared" si="324"/>
        <v>252120.00000000003</v>
      </c>
      <c r="AT2083" s="44">
        <f t="shared" si="325"/>
        <v>252120.00000000003</v>
      </c>
      <c r="AU2083" s="44">
        <f t="shared" si="326"/>
        <v>252120.00000000003</v>
      </c>
      <c r="AV2083" s="45" t="b">
        <f t="shared" si="327"/>
        <v>1</v>
      </c>
      <c r="AW2083" s="45" t="b">
        <f t="shared" si="328"/>
        <v>1</v>
      </c>
      <c r="AX2083" s="45"/>
    </row>
    <row r="2084" spans="1:50" s="36" customFormat="1" ht="27.75" customHeight="1" x14ac:dyDescent="0.15">
      <c r="A2084" s="36" t="str">
        <f t="shared" si="321"/>
        <v>LEXA Proveedora Hospitalaria S.A.S.105010209</v>
      </c>
      <c r="B2084" s="36" t="b">
        <f>+A2084='[1]Anexo 9'!A2084</f>
        <v>1</v>
      </c>
      <c r="C2084" s="18">
        <v>901012906</v>
      </c>
      <c r="D2084" s="18" t="s">
        <v>8316</v>
      </c>
      <c r="E2084" s="15" t="s">
        <v>61</v>
      </c>
      <c r="F2084" s="15" t="s">
        <v>62</v>
      </c>
      <c r="G2084" s="15" t="s">
        <v>3155</v>
      </c>
      <c r="H2084" s="15" t="s">
        <v>3155</v>
      </c>
      <c r="I2084" s="15" t="s">
        <v>3155</v>
      </c>
      <c r="J2084" s="15">
        <v>6</v>
      </c>
      <c r="K2084" s="15" t="s">
        <v>3155</v>
      </c>
      <c r="L2084" s="15">
        <v>105010209</v>
      </c>
      <c r="M2084" s="15" t="s">
        <v>2014</v>
      </c>
      <c r="N2084" s="15" t="s">
        <v>1436</v>
      </c>
      <c r="O2084" s="18"/>
      <c r="P2084" s="22" t="s">
        <v>3840</v>
      </c>
      <c r="Q2084" s="15" t="s">
        <v>2016</v>
      </c>
      <c r="R2084" s="18"/>
      <c r="S2084" s="22" t="b">
        <f t="shared" si="320"/>
        <v>0</v>
      </c>
      <c r="T2084" s="18"/>
      <c r="U2084" s="18"/>
      <c r="V2084" s="15"/>
      <c r="W2084" s="18"/>
      <c r="X2084" s="18"/>
      <c r="Y2084" s="15" t="s">
        <v>73</v>
      </c>
      <c r="Z2084" s="18"/>
      <c r="AA2084" s="18"/>
      <c r="AB2084" s="18"/>
      <c r="AC2084" s="67" t="str">
        <f>+VLOOKUP("*"&amp;L2084&amp;"*",'[2]REGISTROS SANITARIOS'!$D$1560:$E1865,2,FALSE)</f>
        <v>SI</v>
      </c>
      <c r="AD2084" s="22" t="s">
        <v>1025</v>
      </c>
      <c r="AE2084" s="16"/>
      <c r="AF2084" s="34" t="s">
        <v>3840</v>
      </c>
      <c r="AG2084" s="24"/>
      <c r="AH2084" s="18"/>
      <c r="AI2084" s="18"/>
      <c r="AJ2084" s="17">
        <v>121000</v>
      </c>
      <c r="AK2084" s="25">
        <v>121000</v>
      </c>
      <c r="AL2084" s="25">
        <v>63</v>
      </c>
      <c r="AM2084" s="35">
        <v>0</v>
      </c>
      <c r="AN2084" s="19">
        <v>7623000</v>
      </c>
      <c r="AO2084" s="18"/>
      <c r="AP2084" s="15"/>
      <c r="AQ2084" s="43" t="str">
        <f t="shared" si="322"/>
        <v>SI</v>
      </c>
      <c r="AR2084" s="44">
        <f t="shared" si="323"/>
        <v>7623000</v>
      </c>
      <c r="AS2084" s="44">
        <f t="shared" si="324"/>
        <v>7623000</v>
      </c>
      <c r="AT2084" s="44">
        <f t="shared" si="325"/>
        <v>7623000</v>
      </c>
      <c r="AU2084" s="44">
        <f t="shared" si="326"/>
        <v>7623000</v>
      </c>
      <c r="AV2084" s="45" t="b">
        <f t="shared" si="327"/>
        <v>1</v>
      </c>
      <c r="AW2084" s="45" t="b">
        <f t="shared" si="328"/>
        <v>1</v>
      </c>
      <c r="AX2084" s="45"/>
    </row>
    <row r="2085" spans="1:50" s="36" customFormat="1" ht="27.75" customHeight="1" x14ac:dyDescent="0.15">
      <c r="A2085" s="36" t="str">
        <f t="shared" si="321"/>
        <v>LEXA Proveedora Hospitalaria S.A.S.105010709</v>
      </c>
      <c r="B2085" s="36" t="b">
        <f>+A2085='[1]Anexo 9'!A2085</f>
        <v>1</v>
      </c>
      <c r="C2085" s="18">
        <v>901012906</v>
      </c>
      <c r="D2085" s="18" t="s">
        <v>8316</v>
      </c>
      <c r="E2085" s="15" t="s">
        <v>61</v>
      </c>
      <c r="F2085" s="15" t="s">
        <v>62</v>
      </c>
      <c r="G2085" s="15" t="s">
        <v>3155</v>
      </c>
      <c r="H2085" s="15" t="s">
        <v>3155</v>
      </c>
      <c r="I2085" s="15" t="s">
        <v>3155</v>
      </c>
      <c r="J2085" s="15">
        <v>7</v>
      </c>
      <c r="K2085" s="15" t="s">
        <v>3155</v>
      </c>
      <c r="L2085" s="15">
        <v>105010709</v>
      </c>
      <c r="M2085" s="15" t="s">
        <v>2029</v>
      </c>
      <c r="N2085" s="15" t="s">
        <v>1436</v>
      </c>
      <c r="O2085" s="18"/>
      <c r="P2085" s="22" t="s">
        <v>3840</v>
      </c>
      <c r="Q2085" s="15" t="s">
        <v>1822</v>
      </c>
      <c r="R2085" s="18"/>
      <c r="S2085" s="22" t="b">
        <f t="shared" si="320"/>
        <v>0</v>
      </c>
      <c r="T2085" s="18"/>
      <c r="U2085" s="18"/>
      <c r="V2085" s="15"/>
      <c r="W2085" s="18"/>
      <c r="X2085" s="18"/>
      <c r="Y2085" s="15" t="s">
        <v>73</v>
      </c>
      <c r="Z2085" s="18"/>
      <c r="AA2085" s="18"/>
      <c r="AB2085" s="18"/>
      <c r="AC2085" s="67" t="str">
        <f>+VLOOKUP("*"&amp;L2085&amp;"*",'[2]REGISTROS SANITARIOS'!$D$1560:$E1866,2,FALSE)</f>
        <v>SI</v>
      </c>
      <c r="AD2085" s="22" t="s">
        <v>1025</v>
      </c>
      <c r="AE2085" s="16"/>
      <c r="AF2085" s="34" t="s">
        <v>3840</v>
      </c>
      <c r="AG2085" s="24"/>
      <c r="AH2085" s="18"/>
      <c r="AI2085" s="18"/>
      <c r="AJ2085" s="17">
        <v>3410000</v>
      </c>
      <c r="AK2085" s="25">
        <v>3410000</v>
      </c>
      <c r="AL2085" s="25">
        <v>51</v>
      </c>
      <c r="AM2085" s="35">
        <v>0</v>
      </c>
      <c r="AN2085" s="19">
        <v>173910000</v>
      </c>
      <c r="AO2085" s="18"/>
      <c r="AP2085" s="15"/>
      <c r="AQ2085" s="43" t="str">
        <f t="shared" si="322"/>
        <v>SI</v>
      </c>
      <c r="AR2085" s="44">
        <f t="shared" si="323"/>
        <v>173910000</v>
      </c>
      <c r="AS2085" s="44">
        <f t="shared" si="324"/>
        <v>173910000</v>
      </c>
      <c r="AT2085" s="44">
        <f t="shared" si="325"/>
        <v>173910000</v>
      </c>
      <c r="AU2085" s="44">
        <f t="shared" si="326"/>
        <v>173910000</v>
      </c>
      <c r="AV2085" s="45" t="b">
        <f t="shared" si="327"/>
        <v>1</v>
      </c>
      <c r="AW2085" s="45" t="b">
        <f t="shared" si="328"/>
        <v>1</v>
      </c>
      <c r="AX2085" s="45"/>
    </row>
    <row r="2086" spans="1:50" s="36" customFormat="1" ht="27.75" customHeight="1" x14ac:dyDescent="0.15">
      <c r="A2086" s="36" t="str">
        <f t="shared" si="321"/>
        <v>LEXA Proveedora Hospitalaria S.A.S.105020303</v>
      </c>
      <c r="B2086" s="36" t="b">
        <f>+A2086='[1]Anexo 9'!A2086</f>
        <v>1</v>
      </c>
      <c r="C2086" s="18">
        <v>901012906</v>
      </c>
      <c r="D2086" s="18" t="s">
        <v>8316</v>
      </c>
      <c r="E2086" s="15" t="s">
        <v>61</v>
      </c>
      <c r="F2086" s="15" t="s">
        <v>62</v>
      </c>
      <c r="G2086" s="15" t="s">
        <v>3155</v>
      </c>
      <c r="H2086" s="15" t="s">
        <v>3155</v>
      </c>
      <c r="I2086" s="15" t="s">
        <v>3155</v>
      </c>
      <c r="J2086" s="15">
        <v>5</v>
      </c>
      <c r="K2086" s="15" t="s">
        <v>3155</v>
      </c>
      <c r="L2086" s="15">
        <v>105020303</v>
      </c>
      <c r="M2086" s="15" t="s">
        <v>2032</v>
      </c>
      <c r="N2086" s="15" t="s">
        <v>64</v>
      </c>
      <c r="O2086" s="18"/>
      <c r="P2086" s="22" t="s">
        <v>3840</v>
      </c>
      <c r="Q2086" s="15" t="s">
        <v>1744</v>
      </c>
      <c r="R2086" s="18"/>
      <c r="S2086" s="22" t="b">
        <f t="shared" si="320"/>
        <v>0</v>
      </c>
      <c r="T2086" s="18"/>
      <c r="U2086" s="18"/>
      <c r="V2086" s="15"/>
      <c r="W2086" s="18"/>
      <c r="X2086" s="18"/>
      <c r="Y2086" s="15" t="s">
        <v>73</v>
      </c>
      <c r="Z2086" s="18"/>
      <c r="AA2086" s="18"/>
      <c r="AB2086" s="18"/>
      <c r="AC2086" s="67" t="e">
        <f>+VLOOKUP("*"&amp;L2086&amp;"*",'[2]REGISTROS SANITARIOS'!$D$1560:$E1867,2,FALSE)</f>
        <v>#N/A</v>
      </c>
      <c r="AD2086" s="22" t="s">
        <v>44</v>
      </c>
      <c r="AE2086" s="16"/>
      <c r="AF2086" s="34" t="s">
        <v>3840</v>
      </c>
      <c r="AG2086" s="24"/>
      <c r="AH2086" s="18"/>
      <c r="AI2086" s="18"/>
      <c r="AJ2086" s="17">
        <v>137.5</v>
      </c>
      <c r="AK2086" s="25">
        <v>137.5</v>
      </c>
      <c r="AL2086" s="25">
        <v>27075</v>
      </c>
      <c r="AM2086" s="35">
        <v>0</v>
      </c>
      <c r="AN2086" s="19">
        <v>3722812.5</v>
      </c>
      <c r="AO2086" s="18"/>
      <c r="AP2086" s="15"/>
      <c r="AQ2086" s="43" t="str">
        <f t="shared" si="322"/>
        <v>SI</v>
      </c>
      <c r="AR2086" s="44">
        <f t="shared" si="323"/>
        <v>3722812.5</v>
      </c>
      <c r="AS2086" s="44">
        <f t="shared" si="324"/>
        <v>3722812.5</v>
      </c>
      <c r="AT2086" s="44">
        <f t="shared" si="325"/>
        <v>3722812.5</v>
      </c>
      <c r="AU2086" s="44">
        <f t="shared" si="326"/>
        <v>3722812.5</v>
      </c>
      <c r="AV2086" s="45" t="b">
        <f t="shared" si="327"/>
        <v>1</v>
      </c>
      <c r="AW2086" s="45" t="b">
        <f t="shared" si="328"/>
        <v>1</v>
      </c>
      <c r="AX2086" s="45"/>
    </row>
    <row r="2087" spans="1:50" s="36" customFormat="1" ht="27.75" customHeight="1" x14ac:dyDescent="0.15">
      <c r="A2087" s="36" t="str">
        <f t="shared" si="321"/>
        <v>LEXA Proveedora Hospitalaria S.A.S.105020409</v>
      </c>
      <c r="B2087" s="36" t="b">
        <f>+A2087='[1]Anexo 9'!A2087</f>
        <v>1</v>
      </c>
      <c r="C2087" s="18">
        <v>901012906</v>
      </c>
      <c r="D2087" s="18" t="s">
        <v>8316</v>
      </c>
      <c r="E2087" s="15" t="s">
        <v>61</v>
      </c>
      <c r="F2087" s="15" t="s">
        <v>62</v>
      </c>
      <c r="G2087" s="15" t="s">
        <v>3155</v>
      </c>
      <c r="H2087" s="15" t="s">
        <v>3155</v>
      </c>
      <c r="I2087" s="15" t="s">
        <v>3155</v>
      </c>
      <c r="J2087" s="15">
        <v>5</v>
      </c>
      <c r="K2087" s="15" t="s">
        <v>3155</v>
      </c>
      <c r="L2087" s="15">
        <v>105020409</v>
      </c>
      <c r="M2087" s="15" t="s">
        <v>2037</v>
      </c>
      <c r="N2087" s="15" t="s">
        <v>1436</v>
      </c>
      <c r="O2087" s="18"/>
      <c r="P2087" s="22" t="s">
        <v>3840</v>
      </c>
      <c r="Q2087" s="15" t="s">
        <v>1822</v>
      </c>
      <c r="R2087" s="18"/>
      <c r="S2087" s="22" t="b">
        <f t="shared" si="320"/>
        <v>0</v>
      </c>
      <c r="T2087" s="18"/>
      <c r="U2087" s="18"/>
      <c r="V2087" s="15"/>
      <c r="W2087" s="18"/>
      <c r="X2087" s="18"/>
      <c r="Y2087" s="15" t="s">
        <v>73</v>
      </c>
      <c r="Z2087" s="18"/>
      <c r="AA2087" s="18"/>
      <c r="AB2087" s="18"/>
      <c r="AC2087" s="67" t="e">
        <f>+VLOOKUP("*"&amp;L2087&amp;"*",'[2]REGISTROS SANITARIOS'!$D$1560:$E1868,2,FALSE)</f>
        <v>#N/A</v>
      </c>
      <c r="AD2087" s="22" t="s">
        <v>44</v>
      </c>
      <c r="AE2087" s="16"/>
      <c r="AF2087" s="34" t="s">
        <v>3840</v>
      </c>
      <c r="AG2087" s="24"/>
      <c r="AH2087" s="18"/>
      <c r="AI2087" s="18"/>
      <c r="AJ2087" s="17">
        <v>236500</v>
      </c>
      <c r="AK2087" s="25">
        <v>236500</v>
      </c>
      <c r="AL2087" s="25">
        <v>113</v>
      </c>
      <c r="AM2087" s="35">
        <v>0</v>
      </c>
      <c r="AN2087" s="19">
        <v>26724500</v>
      </c>
      <c r="AO2087" s="18"/>
      <c r="AP2087" s="15"/>
      <c r="AQ2087" s="43" t="str">
        <f t="shared" si="322"/>
        <v>SI</v>
      </c>
      <c r="AR2087" s="44">
        <f t="shared" si="323"/>
        <v>26724500</v>
      </c>
      <c r="AS2087" s="44">
        <f t="shared" si="324"/>
        <v>26724500</v>
      </c>
      <c r="AT2087" s="44">
        <f t="shared" si="325"/>
        <v>26724500</v>
      </c>
      <c r="AU2087" s="44">
        <f t="shared" si="326"/>
        <v>26724500</v>
      </c>
      <c r="AV2087" s="45" t="b">
        <f t="shared" si="327"/>
        <v>1</v>
      </c>
      <c r="AW2087" s="45" t="b">
        <f t="shared" si="328"/>
        <v>1</v>
      </c>
      <c r="AX2087" s="45"/>
    </row>
    <row r="2088" spans="1:50" s="36" customFormat="1" ht="27.75" customHeight="1" x14ac:dyDescent="0.15">
      <c r="A2088" s="36" t="str">
        <f t="shared" si="321"/>
        <v>LEXA Proveedora Hospitalaria S.A.S.105020609</v>
      </c>
      <c r="B2088" s="36" t="b">
        <f>+A2088='[1]Anexo 9'!A2088</f>
        <v>1</v>
      </c>
      <c r="C2088" s="18">
        <v>901012906</v>
      </c>
      <c r="D2088" s="18" t="s">
        <v>8316</v>
      </c>
      <c r="E2088" s="15" t="s">
        <v>61</v>
      </c>
      <c r="F2088" s="15" t="s">
        <v>62</v>
      </c>
      <c r="G2088" s="15" t="s">
        <v>3155</v>
      </c>
      <c r="H2088" s="15" t="s">
        <v>3155</v>
      </c>
      <c r="I2088" s="15" t="s">
        <v>3155</v>
      </c>
      <c r="J2088" s="15">
        <v>6</v>
      </c>
      <c r="K2088" s="15" t="s">
        <v>3155</v>
      </c>
      <c r="L2088" s="15">
        <v>105020609</v>
      </c>
      <c r="M2088" s="15" t="s">
        <v>2040</v>
      </c>
      <c r="N2088" s="15" t="s">
        <v>1436</v>
      </c>
      <c r="O2088" s="18"/>
      <c r="P2088" s="22" t="s">
        <v>3840</v>
      </c>
      <c r="Q2088" s="15" t="s">
        <v>1822</v>
      </c>
      <c r="R2088" s="18"/>
      <c r="S2088" s="22" t="b">
        <f t="shared" si="320"/>
        <v>0</v>
      </c>
      <c r="T2088" s="18"/>
      <c r="U2088" s="18"/>
      <c r="V2088" s="15"/>
      <c r="W2088" s="18"/>
      <c r="X2088" s="18"/>
      <c r="Y2088" s="15" t="s">
        <v>73</v>
      </c>
      <c r="Z2088" s="18"/>
      <c r="AA2088" s="18"/>
      <c r="AB2088" s="18"/>
      <c r="AC2088" s="67" t="str">
        <f>+VLOOKUP("*"&amp;L2088&amp;"*",'[2]REGISTROS SANITARIOS'!$D$1560:$E1869,2,FALSE)</f>
        <v>SI</v>
      </c>
      <c r="AD2088" s="22" t="s">
        <v>1025</v>
      </c>
      <c r="AE2088" s="16"/>
      <c r="AF2088" s="34" t="s">
        <v>3840</v>
      </c>
      <c r="AG2088" s="24"/>
      <c r="AH2088" s="18"/>
      <c r="AI2088" s="18"/>
      <c r="AJ2088" s="17">
        <v>621500</v>
      </c>
      <c r="AK2088" s="25">
        <v>621500</v>
      </c>
      <c r="AL2088" s="25">
        <v>131</v>
      </c>
      <c r="AM2088" s="35">
        <v>0</v>
      </c>
      <c r="AN2088" s="19">
        <v>81416500</v>
      </c>
      <c r="AO2088" s="18"/>
      <c r="AP2088" s="15"/>
      <c r="AQ2088" s="43" t="str">
        <f t="shared" si="322"/>
        <v>SI</v>
      </c>
      <c r="AR2088" s="44">
        <f t="shared" si="323"/>
        <v>81416500</v>
      </c>
      <c r="AS2088" s="44">
        <f t="shared" si="324"/>
        <v>81416500</v>
      </c>
      <c r="AT2088" s="44">
        <f t="shared" si="325"/>
        <v>81416500</v>
      </c>
      <c r="AU2088" s="44">
        <f t="shared" si="326"/>
        <v>81416500</v>
      </c>
      <c r="AV2088" s="45" t="b">
        <f t="shared" si="327"/>
        <v>1</v>
      </c>
      <c r="AW2088" s="45" t="b">
        <f t="shared" si="328"/>
        <v>1</v>
      </c>
      <c r="AX2088" s="45"/>
    </row>
    <row r="2089" spans="1:50" s="36" customFormat="1" ht="27.75" customHeight="1" x14ac:dyDescent="0.15">
      <c r="A2089" s="36" t="str">
        <f t="shared" si="321"/>
        <v>LEXA Proveedora Hospitalaria S.A.S.105021209</v>
      </c>
      <c r="B2089" s="36" t="b">
        <f>+A2089='[1]Anexo 9'!A2089</f>
        <v>1</v>
      </c>
      <c r="C2089" s="18">
        <v>901012906</v>
      </c>
      <c r="D2089" s="18" t="s">
        <v>8316</v>
      </c>
      <c r="E2089" s="15" t="s">
        <v>61</v>
      </c>
      <c r="F2089" s="15" t="s">
        <v>62</v>
      </c>
      <c r="G2089" s="15" t="s">
        <v>3155</v>
      </c>
      <c r="H2089" s="15" t="s">
        <v>3155</v>
      </c>
      <c r="I2089" s="15" t="s">
        <v>3155</v>
      </c>
      <c r="J2089" s="15">
        <v>6</v>
      </c>
      <c r="K2089" s="15" t="s">
        <v>3155</v>
      </c>
      <c r="L2089" s="15">
        <v>105021209</v>
      </c>
      <c r="M2089" s="15" t="s">
        <v>2964</v>
      </c>
      <c r="N2089" s="15" t="s">
        <v>1436</v>
      </c>
      <c r="O2089" s="18"/>
      <c r="P2089" s="22" t="s">
        <v>3840</v>
      </c>
      <c r="Q2089" s="15" t="s">
        <v>1822</v>
      </c>
      <c r="R2089" s="18"/>
      <c r="S2089" s="22" t="b">
        <f t="shared" si="320"/>
        <v>0</v>
      </c>
      <c r="T2089" s="18"/>
      <c r="U2089" s="18"/>
      <c r="V2089" s="15"/>
      <c r="W2089" s="18"/>
      <c r="X2089" s="18"/>
      <c r="Y2089" s="15" t="s">
        <v>73</v>
      </c>
      <c r="Z2089" s="18"/>
      <c r="AA2089" s="18"/>
      <c r="AB2089" s="18"/>
      <c r="AC2089" s="67" t="str">
        <f>+VLOOKUP("*"&amp;L2089&amp;"*",'[2]REGISTROS SANITARIOS'!$D$1560:$E1870,2,FALSE)</f>
        <v>SI</v>
      </c>
      <c r="AD2089" s="22" t="s">
        <v>1025</v>
      </c>
      <c r="AE2089" s="16"/>
      <c r="AF2089" s="34" t="s">
        <v>3840</v>
      </c>
      <c r="AG2089" s="24"/>
      <c r="AH2089" s="18"/>
      <c r="AI2089" s="18"/>
      <c r="AJ2089" s="17">
        <v>627000</v>
      </c>
      <c r="AK2089" s="25">
        <v>627000</v>
      </c>
      <c r="AL2089" s="25">
        <v>170</v>
      </c>
      <c r="AM2089" s="35">
        <v>0</v>
      </c>
      <c r="AN2089" s="19">
        <v>106590000</v>
      </c>
      <c r="AO2089" s="18"/>
      <c r="AP2089" s="15"/>
      <c r="AQ2089" s="43" t="str">
        <f t="shared" si="322"/>
        <v>SI</v>
      </c>
      <c r="AR2089" s="44">
        <f t="shared" si="323"/>
        <v>106590000</v>
      </c>
      <c r="AS2089" s="44">
        <f t="shared" si="324"/>
        <v>106590000</v>
      </c>
      <c r="AT2089" s="44">
        <f t="shared" si="325"/>
        <v>106590000</v>
      </c>
      <c r="AU2089" s="44">
        <f t="shared" si="326"/>
        <v>106590000</v>
      </c>
      <c r="AV2089" s="45" t="b">
        <f t="shared" si="327"/>
        <v>1</v>
      </c>
      <c r="AW2089" s="45" t="b">
        <f t="shared" si="328"/>
        <v>1</v>
      </c>
      <c r="AX2089" s="45"/>
    </row>
    <row r="2090" spans="1:50" s="36" customFormat="1" ht="27.75" customHeight="1" x14ac:dyDescent="0.15">
      <c r="A2090" s="36" t="str">
        <f t="shared" si="321"/>
        <v>LEXA Proveedora Hospitalaria S.A.S.105021609</v>
      </c>
      <c r="B2090" s="36" t="b">
        <f>+A2090='[1]Anexo 9'!A2090</f>
        <v>1</v>
      </c>
      <c r="C2090" s="18">
        <v>901012906</v>
      </c>
      <c r="D2090" s="18" t="s">
        <v>8316</v>
      </c>
      <c r="E2090" s="15" t="s">
        <v>61</v>
      </c>
      <c r="F2090" s="15" t="s">
        <v>62</v>
      </c>
      <c r="G2090" s="15" t="s">
        <v>3155</v>
      </c>
      <c r="H2090" s="15" t="s">
        <v>3155</v>
      </c>
      <c r="I2090" s="15" t="s">
        <v>3155</v>
      </c>
      <c r="J2090" s="15">
        <v>7</v>
      </c>
      <c r="K2090" s="15" t="s">
        <v>3155</v>
      </c>
      <c r="L2090" s="15">
        <v>105021609</v>
      </c>
      <c r="M2090" s="15" t="s">
        <v>2046</v>
      </c>
      <c r="N2090" s="15" t="s">
        <v>1436</v>
      </c>
      <c r="O2090" s="18"/>
      <c r="P2090" s="22" t="s">
        <v>3840</v>
      </c>
      <c r="Q2090" s="15" t="s">
        <v>1822</v>
      </c>
      <c r="R2090" s="18"/>
      <c r="S2090" s="22" t="b">
        <f t="shared" si="320"/>
        <v>0</v>
      </c>
      <c r="T2090" s="18"/>
      <c r="U2090" s="18"/>
      <c r="V2090" s="15"/>
      <c r="W2090" s="18"/>
      <c r="X2090" s="18"/>
      <c r="Y2090" s="15" t="s">
        <v>73</v>
      </c>
      <c r="Z2090" s="18"/>
      <c r="AA2090" s="18"/>
      <c r="AB2090" s="18"/>
      <c r="AC2090" s="67" t="e">
        <f>+VLOOKUP("*"&amp;L2090&amp;"*",'[2]REGISTROS SANITARIOS'!$D$1560:$E1871,2,FALSE)</f>
        <v>#N/A</v>
      </c>
      <c r="AD2090" s="22" t="s">
        <v>44</v>
      </c>
      <c r="AE2090" s="16"/>
      <c r="AF2090" s="34" t="s">
        <v>3840</v>
      </c>
      <c r="AG2090" s="24"/>
      <c r="AH2090" s="18"/>
      <c r="AI2090" s="18"/>
      <c r="AJ2090" s="17">
        <v>1842500</v>
      </c>
      <c r="AK2090" s="25">
        <v>1842500</v>
      </c>
      <c r="AL2090" s="25">
        <v>67</v>
      </c>
      <c r="AM2090" s="35">
        <v>0</v>
      </c>
      <c r="AN2090" s="19">
        <v>123447500</v>
      </c>
      <c r="AO2090" s="18"/>
      <c r="AP2090" s="15"/>
      <c r="AQ2090" s="43" t="str">
        <f t="shared" si="322"/>
        <v>SI</v>
      </c>
      <c r="AR2090" s="44">
        <f t="shared" si="323"/>
        <v>123447500</v>
      </c>
      <c r="AS2090" s="44">
        <f t="shared" si="324"/>
        <v>123447500</v>
      </c>
      <c r="AT2090" s="44">
        <f t="shared" si="325"/>
        <v>123447500</v>
      </c>
      <c r="AU2090" s="44">
        <f t="shared" si="326"/>
        <v>123447500</v>
      </c>
      <c r="AV2090" s="45" t="b">
        <f t="shared" si="327"/>
        <v>1</v>
      </c>
      <c r="AW2090" s="45" t="b">
        <f t="shared" si="328"/>
        <v>1</v>
      </c>
      <c r="AX2090" s="45"/>
    </row>
    <row r="2091" spans="1:50" s="36" customFormat="1" ht="27.75" customHeight="1" x14ac:dyDescent="0.15">
      <c r="A2091" s="36" t="str">
        <f t="shared" si="321"/>
        <v>LEXA Proveedora Hospitalaria S.A.S.105030209</v>
      </c>
      <c r="B2091" s="36" t="b">
        <f>+A2091='[1]Anexo 9'!A2091</f>
        <v>1</v>
      </c>
      <c r="C2091" s="18">
        <v>901012906</v>
      </c>
      <c r="D2091" s="18" t="s">
        <v>8316</v>
      </c>
      <c r="E2091" s="15" t="s">
        <v>61</v>
      </c>
      <c r="F2091" s="15" t="s">
        <v>62</v>
      </c>
      <c r="G2091" s="15" t="s">
        <v>3155</v>
      </c>
      <c r="H2091" s="15" t="s">
        <v>3155</v>
      </c>
      <c r="I2091" s="15" t="s">
        <v>3155</v>
      </c>
      <c r="J2091" s="15">
        <v>6</v>
      </c>
      <c r="K2091" s="15" t="s">
        <v>3155</v>
      </c>
      <c r="L2091" s="15">
        <v>105030209</v>
      </c>
      <c r="M2091" s="15" t="s">
        <v>2050</v>
      </c>
      <c r="N2091" s="15" t="s">
        <v>1436</v>
      </c>
      <c r="O2091" s="18"/>
      <c r="P2091" s="22" t="s">
        <v>3840</v>
      </c>
      <c r="Q2091" s="15" t="s">
        <v>1977</v>
      </c>
      <c r="R2091" s="18"/>
      <c r="S2091" s="22" t="b">
        <f t="shared" si="320"/>
        <v>0</v>
      </c>
      <c r="T2091" s="18"/>
      <c r="U2091" s="18"/>
      <c r="V2091" s="15"/>
      <c r="W2091" s="18"/>
      <c r="X2091" s="18"/>
      <c r="Y2091" s="15" t="s">
        <v>73</v>
      </c>
      <c r="Z2091" s="18"/>
      <c r="AA2091" s="18"/>
      <c r="AB2091" s="18"/>
      <c r="AC2091" s="67" t="str">
        <f>+VLOOKUP("*"&amp;L2091&amp;"*",'[2]REGISTROS SANITARIOS'!$D$1560:$E1872,2,FALSE)</f>
        <v>SI</v>
      </c>
      <c r="AD2091" s="22" t="s">
        <v>1025</v>
      </c>
      <c r="AE2091" s="16"/>
      <c r="AF2091" s="34" t="s">
        <v>3840</v>
      </c>
      <c r="AG2091" s="24"/>
      <c r="AH2091" s="18"/>
      <c r="AI2091" s="18"/>
      <c r="AJ2091" s="17">
        <v>192500</v>
      </c>
      <c r="AK2091" s="25">
        <v>192500</v>
      </c>
      <c r="AL2091" s="25">
        <v>58.999999999999993</v>
      </c>
      <c r="AM2091" s="35">
        <v>0</v>
      </c>
      <c r="AN2091" s="19">
        <v>11357499.999999998</v>
      </c>
      <c r="AO2091" s="18"/>
      <c r="AP2091" s="15"/>
      <c r="AQ2091" s="43" t="str">
        <f t="shared" si="322"/>
        <v>SI</v>
      </c>
      <c r="AR2091" s="44">
        <f t="shared" si="323"/>
        <v>11357499.999999998</v>
      </c>
      <c r="AS2091" s="44">
        <f t="shared" si="324"/>
        <v>11357499.999999998</v>
      </c>
      <c r="AT2091" s="44">
        <f t="shared" si="325"/>
        <v>11357499.999999998</v>
      </c>
      <c r="AU2091" s="44">
        <f t="shared" si="326"/>
        <v>11357499.999999998</v>
      </c>
      <c r="AV2091" s="45" t="b">
        <f t="shared" si="327"/>
        <v>1</v>
      </c>
      <c r="AW2091" s="45" t="b">
        <f t="shared" si="328"/>
        <v>1</v>
      </c>
      <c r="AX2091" s="45"/>
    </row>
    <row r="2092" spans="1:50" s="36" customFormat="1" ht="27.75" customHeight="1" x14ac:dyDescent="0.15">
      <c r="A2092" s="36" t="str">
        <f t="shared" si="321"/>
        <v>LEXA Proveedora Hospitalaria S.A.S.105030309</v>
      </c>
      <c r="B2092" s="36" t="b">
        <f>+A2092='[1]Anexo 9'!A2092</f>
        <v>1</v>
      </c>
      <c r="C2092" s="18">
        <v>901012906</v>
      </c>
      <c r="D2092" s="18" t="s">
        <v>8316</v>
      </c>
      <c r="E2092" s="15" t="s">
        <v>61</v>
      </c>
      <c r="F2092" s="15" t="s">
        <v>62</v>
      </c>
      <c r="G2092" s="15" t="s">
        <v>3155</v>
      </c>
      <c r="H2092" s="15" t="s">
        <v>3155</v>
      </c>
      <c r="I2092" s="15" t="s">
        <v>3155</v>
      </c>
      <c r="J2092" s="15">
        <v>5</v>
      </c>
      <c r="K2092" s="15" t="s">
        <v>3155</v>
      </c>
      <c r="L2092" s="15">
        <v>105030309</v>
      </c>
      <c r="M2092" s="15" t="s">
        <v>2053</v>
      </c>
      <c r="N2092" s="15" t="s">
        <v>1436</v>
      </c>
      <c r="O2092" s="18"/>
      <c r="P2092" s="22" t="s">
        <v>3840</v>
      </c>
      <c r="Q2092" s="15" t="s">
        <v>1822</v>
      </c>
      <c r="R2092" s="18"/>
      <c r="S2092" s="22" t="b">
        <f t="shared" si="320"/>
        <v>0</v>
      </c>
      <c r="T2092" s="18"/>
      <c r="U2092" s="18"/>
      <c r="V2092" s="15"/>
      <c r="W2092" s="18"/>
      <c r="X2092" s="18"/>
      <c r="Y2092" s="15" t="s">
        <v>73</v>
      </c>
      <c r="Z2092" s="18"/>
      <c r="AA2092" s="18"/>
      <c r="AB2092" s="18"/>
      <c r="AC2092" s="67" t="str">
        <f>+VLOOKUP("*"&amp;L2092&amp;"*",'[2]REGISTROS SANITARIOS'!$D$1560:$E1873,2,FALSE)</f>
        <v>SI</v>
      </c>
      <c r="AD2092" s="22" t="s">
        <v>1025</v>
      </c>
      <c r="AE2092" s="16"/>
      <c r="AF2092" s="34" t="s">
        <v>3840</v>
      </c>
      <c r="AG2092" s="24"/>
      <c r="AH2092" s="18"/>
      <c r="AI2092" s="18"/>
      <c r="AJ2092" s="17">
        <v>374000</v>
      </c>
      <c r="AK2092" s="25">
        <v>374000</v>
      </c>
      <c r="AL2092" s="25">
        <v>101</v>
      </c>
      <c r="AM2092" s="35">
        <v>0</v>
      </c>
      <c r="AN2092" s="19">
        <v>37774000</v>
      </c>
      <c r="AO2092" s="18"/>
      <c r="AP2092" s="15"/>
      <c r="AQ2092" s="43" t="str">
        <f t="shared" si="322"/>
        <v>SI</v>
      </c>
      <c r="AR2092" s="44">
        <f t="shared" si="323"/>
        <v>37774000</v>
      </c>
      <c r="AS2092" s="44">
        <f t="shared" si="324"/>
        <v>37774000</v>
      </c>
      <c r="AT2092" s="44">
        <f t="shared" si="325"/>
        <v>37774000</v>
      </c>
      <c r="AU2092" s="44">
        <f t="shared" si="326"/>
        <v>37774000</v>
      </c>
      <c r="AV2092" s="45" t="b">
        <f t="shared" si="327"/>
        <v>1</v>
      </c>
      <c r="AW2092" s="45" t="b">
        <f t="shared" si="328"/>
        <v>1</v>
      </c>
      <c r="AX2092" s="45"/>
    </row>
    <row r="2093" spans="1:50" s="36" customFormat="1" ht="27.75" customHeight="1" x14ac:dyDescent="0.15">
      <c r="A2093" s="36" t="str">
        <f t="shared" si="321"/>
        <v>LEXA Proveedora Hospitalaria S.A.S.105031009</v>
      </c>
      <c r="B2093" s="36" t="b">
        <f>+A2093='[1]Anexo 9'!A2093</f>
        <v>1</v>
      </c>
      <c r="C2093" s="18">
        <v>901012906</v>
      </c>
      <c r="D2093" s="18" t="s">
        <v>8316</v>
      </c>
      <c r="E2093" s="15" t="s">
        <v>61</v>
      </c>
      <c r="F2093" s="15" t="s">
        <v>62</v>
      </c>
      <c r="G2093" s="15" t="s">
        <v>3155</v>
      </c>
      <c r="H2093" s="15" t="s">
        <v>3155</v>
      </c>
      <c r="I2093" s="15" t="s">
        <v>3155</v>
      </c>
      <c r="J2093" s="15">
        <v>4</v>
      </c>
      <c r="K2093" s="15" t="s">
        <v>3155</v>
      </c>
      <c r="L2093" s="15">
        <v>105031009</v>
      </c>
      <c r="M2093" s="15" t="s">
        <v>2065</v>
      </c>
      <c r="N2093" s="15" t="s">
        <v>1436</v>
      </c>
      <c r="O2093" s="18"/>
      <c r="P2093" s="22" t="s">
        <v>3840</v>
      </c>
      <c r="Q2093" s="15" t="s">
        <v>1822</v>
      </c>
      <c r="R2093" s="18"/>
      <c r="S2093" s="22" t="b">
        <f t="shared" si="320"/>
        <v>0</v>
      </c>
      <c r="T2093" s="18"/>
      <c r="U2093" s="18"/>
      <c r="V2093" s="15"/>
      <c r="W2093" s="18"/>
      <c r="X2093" s="18"/>
      <c r="Y2093" s="15" t="s">
        <v>73</v>
      </c>
      <c r="Z2093" s="18"/>
      <c r="AA2093" s="18"/>
      <c r="AB2093" s="18"/>
      <c r="AC2093" s="67" t="str">
        <f>+VLOOKUP("*"&amp;L2093&amp;"*",'[2]REGISTROS SANITARIOS'!$D$1560:$E1874,2,FALSE)</f>
        <v>SI</v>
      </c>
      <c r="AD2093" s="22" t="s">
        <v>1025</v>
      </c>
      <c r="AE2093" s="16"/>
      <c r="AF2093" s="34" t="s">
        <v>3840</v>
      </c>
      <c r="AG2093" s="24"/>
      <c r="AH2093" s="18"/>
      <c r="AI2093" s="18"/>
      <c r="AJ2093" s="17">
        <v>143000</v>
      </c>
      <c r="AK2093" s="25">
        <v>143000</v>
      </c>
      <c r="AL2093" s="25">
        <v>142</v>
      </c>
      <c r="AM2093" s="35">
        <v>0</v>
      </c>
      <c r="AN2093" s="19">
        <v>20306000</v>
      </c>
      <c r="AO2093" s="18"/>
      <c r="AP2093" s="15"/>
      <c r="AQ2093" s="43" t="str">
        <f t="shared" si="322"/>
        <v>SI</v>
      </c>
      <c r="AR2093" s="44">
        <f t="shared" si="323"/>
        <v>20306000</v>
      </c>
      <c r="AS2093" s="44">
        <f t="shared" si="324"/>
        <v>20306000</v>
      </c>
      <c r="AT2093" s="44">
        <f t="shared" si="325"/>
        <v>20306000</v>
      </c>
      <c r="AU2093" s="44">
        <f t="shared" si="326"/>
        <v>20306000</v>
      </c>
      <c r="AV2093" s="45" t="b">
        <f t="shared" si="327"/>
        <v>1</v>
      </c>
      <c r="AW2093" s="45" t="b">
        <f t="shared" si="328"/>
        <v>1</v>
      </c>
      <c r="AX2093" s="45"/>
    </row>
    <row r="2094" spans="1:50" s="36" customFormat="1" ht="27.75" customHeight="1" x14ac:dyDescent="0.15">
      <c r="A2094" s="36" t="str">
        <f t="shared" si="321"/>
        <v>LEXA Proveedora Hospitalaria S.A.S.105031209</v>
      </c>
      <c r="B2094" s="36" t="b">
        <f>+A2094='[1]Anexo 9'!A2094</f>
        <v>1</v>
      </c>
      <c r="C2094" s="18">
        <v>901012906</v>
      </c>
      <c r="D2094" s="18" t="s">
        <v>8316</v>
      </c>
      <c r="E2094" s="15" t="s">
        <v>61</v>
      </c>
      <c r="F2094" s="15" t="s">
        <v>62</v>
      </c>
      <c r="G2094" s="15" t="s">
        <v>3155</v>
      </c>
      <c r="H2094" s="15" t="s">
        <v>3155</v>
      </c>
      <c r="I2094" s="15" t="s">
        <v>3155</v>
      </c>
      <c r="J2094" s="15">
        <v>6</v>
      </c>
      <c r="K2094" s="15" t="s">
        <v>3155</v>
      </c>
      <c r="L2094" s="15">
        <v>105031209</v>
      </c>
      <c r="M2094" s="15" t="s">
        <v>2068</v>
      </c>
      <c r="N2094" s="15" t="s">
        <v>1436</v>
      </c>
      <c r="O2094" s="18"/>
      <c r="P2094" s="22" t="s">
        <v>3840</v>
      </c>
      <c r="Q2094" s="15" t="s">
        <v>1822</v>
      </c>
      <c r="R2094" s="18"/>
      <c r="S2094" s="22" t="b">
        <f t="shared" si="320"/>
        <v>0</v>
      </c>
      <c r="T2094" s="18"/>
      <c r="U2094" s="18"/>
      <c r="V2094" s="15"/>
      <c r="W2094" s="18"/>
      <c r="X2094" s="18"/>
      <c r="Y2094" s="15" t="s">
        <v>73</v>
      </c>
      <c r="Z2094" s="18"/>
      <c r="AA2094" s="18"/>
      <c r="AB2094" s="18"/>
      <c r="AC2094" s="67" t="str">
        <f>+VLOOKUP("*"&amp;L2094&amp;"*",'[2]REGISTROS SANITARIOS'!$D$1560:$E1875,2,FALSE)</f>
        <v>SI</v>
      </c>
      <c r="AD2094" s="22" t="s">
        <v>1025</v>
      </c>
      <c r="AE2094" s="16"/>
      <c r="AF2094" s="34" t="s">
        <v>3840</v>
      </c>
      <c r="AG2094" s="24"/>
      <c r="AH2094" s="18"/>
      <c r="AI2094" s="18"/>
      <c r="AJ2094" s="17">
        <v>1155000</v>
      </c>
      <c r="AK2094" s="25">
        <v>1155000</v>
      </c>
      <c r="AL2094" s="25">
        <v>57</v>
      </c>
      <c r="AM2094" s="35">
        <v>0</v>
      </c>
      <c r="AN2094" s="19">
        <v>65835000</v>
      </c>
      <c r="AO2094" s="18"/>
      <c r="AP2094" s="15"/>
      <c r="AQ2094" s="43" t="str">
        <f t="shared" si="322"/>
        <v>SI</v>
      </c>
      <c r="AR2094" s="44">
        <f t="shared" si="323"/>
        <v>65835000</v>
      </c>
      <c r="AS2094" s="44">
        <f t="shared" si="324"/>
        <v>65835000</v>
      </c>
      <c r="AT2094" s="44">
        <f t="shared" si="325"/>
        <v>65835000</v>
      </c>
      <c r="AU2094" s="44">
        <f t="shared" si="326"/>
        <v>65835000</v>
      </c>
      <c r="AV2094" s="45" t="b">
        <f t="shared" si="327"/>
        <v>1</v>
      </c>
      <c r="AW2094" s="45" t="b">
        <f t="shared" si="328"/>
        <v>1</v>
      </c>
      <c r="AX2094" s="45"/>
    </row>
    <row r="2095" spans="1:50" s="36" customFormat="1" ht="27.75" customHeight="1" x14ac:dyDescent="0.15">
      <c r="A2095" s="36" t="str">
        <f t="shared" si="321"/>
        <v>LEXA Proveedora Hospitalaria S.A.S.105031409</v>
      </c>
      <c r="B2095" s="36" t="b">
        <f>+A2095='[1]Anexo 9'!A2095</f>
        <v>1</v>
      </c>
      <c r="C2095" s="18">
        <v>901012906</v>
      </c>
      <c r="D2095" s="18" t="s">
        <v>8316</v>
      </c>
      <c r="E2095" s="15" t="s">
        <v>61</v>
      </c>
      <c r="F2095" s="15" t="s">
        <v>62</v>
      </c>
      <c r="G2095" s="15" t="s">
        <v>3155</v>
      </c>
      <c r="H2095" s="15" t="s">
        <v>3155</v>
      </c>
      <c r="I2095" s="15" t="s">
        <v>3155</v>
      </c>
      <c r="J2095" s="15">
        <v>6</v>
      </c>
      <c r="K2095" s="15" t="s">
        <v>3155</v>
      </c>
      <c r="L2095" s="15">
        <v>105031409</v>
      </c>
      <c r="M2095" s="15" t="s">
        <v>2073</v>
      </c>
      <c r="N2095" s="15" t="s">
        <v>1436</v>
      </c>
      <c r="O2095" s="18"/>
      <c r="P2095" s="22" t="s">
        <v>3840</v>
      </c>
      <c r="Q2095" s="15" t="s">
        <v>1822</v>
      </c>
      <c r="R2095" s="18"/>
      <c r="S2095" s="22" t="b">
        <f t="shared" si="320"/>
        <v>0</v>
      </c>
      <c r="T2095" s="18"/>
      <c r="U2095" s="18"/>
      <c r="V2095" s="15"/>
      <c r="W2095" s="18"/>
      <c r="X2095" s="18"/>
      <c r="Y2095" s="15" t="s">
        <v>73</v>
      </c>
      <c r="Z2095" s="18"/>
      <c r="AA2095" s="18"/>
      <c r="AB2095" s="18"/>
      <c r="AC2095" s="67" t="str">
        <f>+VLOOKUP("*"&amp;L2095&amp;"*",'[2]REGISTROS SANITARIOS'!$D$1560:$E1876,2,FALSE)</f>
        <v>SI</v>
      </c>
      <c r="AD2095" s="22" t="s">
        <v>1025</v>
      </c>
      <c r="AE2095" s="16"/>
      <c r="AF2095" s="34" t="s">
        <v>3840</v>
      </c>
      <c r="AG2095" s="24"/>
      <c r="AH2095" s="18"/>
      <c r="AI2095" s="18"/>
      <c r="AJ2095" s="17">
        <v>2090000</v>
      </c>
      <c r="AK2095" s="25">
        <v>2090000</v>
      </c>
      <c r="AL2095" s="25">
        <v>69</v>
      </c>
      <c r="AM2095" s="35">
        <v>0</v>
      </c>
      <c r="AN2095" s="19">
        <v>144210000</v>
      </c>
      <c r="AO2095" s="18"/>
      <c r="AP2095" s="15"/>
      <c r="AQ2095" s="43" t="str">
        <f t="shared" si="322"/>
        <v>SI</v>
      </c>
      <c r="AR2095" s="44">
        <f t="shared" si="323"/>
        <v>144210000</v>
      </c>
      <c r="AS2095" s="44">
        <f t="shared" si="324"/>
        <v>144210000</v>
      </c>
      <c r="AT2095" s="44">
        <f t="shared" si="325"/>
        <v>144210000</v>
      </c>
      <c r="AU2095" s="44">
        <f t="shared" si="326"/>
        <v>144210000</v>
      </c>
      <c r="AV2095" s="45" t="b">
        <f t="shared" si="327"/>
        <v>1</v>
      </c>
      <c r="AW2095" s="45" t="b">
        <f t="shared" si="328"/>
        <v>1</v>
      </c>
      <c r="AX2095" s="45"/>
    </row>
    <row r="2096" spans="1:50" s="36" customFormat="1" ht="27.75" customHeight="1" x14ac:dyDescent="0.15">
      <c r="A2096" s="36" t="str">
        <f t="shared" si="321"/>
        <v>LEXA Proveedora Hospitalaria S.A.S.105040203</v>
      </c>
      <c r="B2096" s="36" t="b">
        <f>+A2096='[1]Anexo 9'!A2096</f>
        <v>1</v>
      </c>
      <c r="C2096" s="18">
        <v>901012906</v>
      </c>
      <c r="D2096" s="18" t="s">
        <v>8316</v>
      </c>
      <c r="E2096" s="15" t="s">
        <v>61</v>
      </c>
      <c r="F2096" s="15" t="s">
        <v>62</v>
      </c>
      <c r="G2096" s="15" t="s">
        <v>3155</v>
      </c>
      <c r="H2096" s="15" t="s">
        <v>3155</v>
      </c>
      <c r="I2096" s="15" t="s">
        <v>3155</v>
      </c>
      <c r="J2096" s="15">
        <v>6</v>
      </c>
      <c r="K2096" s="15" t="s">
        <v>3155</v>
      </c>
      <c r="L2096" s="15">
        <v>105040203</v>
      </c>
      <c r="M2096" s="15" t="s">
        <v>2087</v>
      </c>
      <c r="N2096" s="15" t="s">
        <v>64</v>
      </c>
      <c r="O2096" s="18"/>
      <c r="P2096" s="22" t="s">
        <v>3840</v>
      </c>
      <c r="Q2096" s="15" t="s">
        <v>76</v>
      </c>
      <c r="R2096" s="18"/>
      <c r="S2096" s="22" t="b">
        <f t="shared" si="320"/>
        <v>0</v>
      </c>
      <c r="T2096" s="18"/>
      <c r="U2096" s="18"/>
      <c r="V2096" s="15"/>
      <c r="W2096" s="18"/>
      <c r="X2096" s="18"/>
      <c r="Y2096" s="15" t="s">
        <v>73</v>
      </c>
      <c r="Z2096" s="18"/>
      <c r="AA2096" s="18"/>
      <c r="AB2096" s="18"/>
      <c r="AC2096" s="67" t="e">
        <f>+VLOOKUP("*"&amp;L2096&amp;"*",'[2]REGISTROS SANITARIOS'!$D$1560:$E1877,2,FALSE)</f>
        <v>#N/A</v>
      </c>
      <c r="AD2096" s="22" t="s">
        <v>44</v>
      </c>
      <c r="AE2096" s="16"/>
      <c r="AF2096" s="34" t="s">
        <v>3840</v>
      </c>
      <c r="AG2096" s="24"/>
      <c r="AH2096" s="18"/>
      <c r="AI2096" s="18"/>
      <c r="AJ2096" s="17">
        <v>22000</v>
      </c>
      <c r="AK2096" s="25">
        <v>22000</v>
      </c>
      <c r="AL2096" s="25">
        <v>526</v>
      </c>
      <c r="AM2096" s="35">
        <v>0</v>
      </c>
      <c r="AN2096" s="19">
        <v>11572000</v>
      </c>
      <c r="AO2096" s="18"/>
      <c r="AP2096" s="15"/>
      <c r="AQ2096" s="43" t="str">
        <f t="shared" si="322"/>
        <v>SI</v>
      </c>
      <c r="AR2096" s="44">
        <f t="shared" si="323"/>
        <v>11572000</v>
      </c>
      <c r="AS2096" s="44">
        <f t="shared" si="324"/>
        <v>11572000</v>
      </c>
      <c r="AT2096" s="44">
        <f t="shared" si="325"/>
        <v>11572000</v>
      </c>
      <c r="AU2096" s="44">
        <f t="shared" si="326"/>
        <v>11572000</v>
      </c>
      <c r="AV2096" s="45" t="b">
        <f t="shared" si="327"/>
        <v>1</v>
      </c>
      <c r="AW2096" s="45" t="b">
        <f t="shared" si="328"/>
        <v>1</v>
      </c>
      <c r="AX2096" s="45"/>
    </row>
    <row r="2097" spans="1:50" s="36" customFormat="1" ht="27.75" customHeight="1" x14ac:dyDescent="0.15">
      <c r="A2097" s="36" t="str">
        <f t="shared" si="321"/>
        <v>LEXA Proveedora Hospitalaria S.A.S.105040309</v>
      </c>
      <c r="B2097" s="36" t="b">
        <f>+A2097='[1]Anexo 9'!A2097</f>
        <v>1</v>
      </c>
      <c r="C2097" s="18">
        <v>901012906</v>
      </c>
      <c r="D2097" s="18" t="s">
        <v>8316</v>
      </c>
      <c r="E2097" s="15" t="s">
        <v>61</v>
      </c>
      <c r="F2097" s="15" t="s">
        <v>62</v>
      </c>
      <c r="G2097" s="15" t="s">
        <v>3155</v>
      </c>
      <c r="H2097" s="15" t="s">
        <v>3155</v>
      </c>
      <c r="I2097" s="15" t="s">
        <v>3155</v>
      </c>
      <c r="J2097" s="15">
        <v>7</v>
      </c>
      <c r="K2097" s="15" t="s">
        <v>3155</v>
      </c>
      <c r="L2097" s="15">
        <v>105040309</v>
      </c>
      <c r="M2097" s="15" t="s">
        <v>2089</v>
      </c>
      <c r="N2097" s="15" t="s">
        <v>1436</v>
      </c>
      <c r="O2097" s="18"/>
      <c r="P2097" s="22" t="s">
        <v>3840</v>
      </c>
      <c r="Q2097" s="15" t="s">
        <v>1822</v>
      </c>
      <c r="R2097" s="18"/>
      <c r="S2097" s="22" t="b">
        <f t="shared" si="320"/>
        <v>0</v>
      </c>
      <c r="T2097" s="18"/>
      <c r="U2097" s="18"/>
      <c r="V2097" s="15"/>
      <c r="W2097" s="18"/>
      <c r="X2097" s="18"/>
      <c r="Y2097" s="15" t="s">
        <v>73</v>
      </c>
      <c r="Z2097" s="18"/>
      <c r="AA2097" s="18"/>
      <c r="AB2097" s="18"/>
      <c r="AC2097" s="67" t="e">
        <f>+VLOOKUP("*"&amp;L2097&amp;"*",'[2]REGISTROS SANITARIOS'!$D$1560:$E1878,2,FALSE)</f>
        <v>#N/A</v>
      </c>
      <c r="AD2097" s="22" t="s">
        <v>44</v>
      </c>
      <c r="AE2097" s="16"/>
      <c r="AF2097" s="34" t="s">
        <v>3840</v>
      </c>
      <c r="AG2097" s="24"/>
      <c r="AH2097" s="18"/>
      <c r="AI2097" s="18"/>
      <c r="AJ2097" s="17">
        <v>1523500</v>
      </c>
      <c r="AK2097" s="25">
        <v>1523500</v>
      </c>
      <c r="AL2097" s="25">
        <v>73</v>
      </c>
      <c r="AM2097" s="35">
        <v>0</v>
      </c>
      <c r="AN2097" s="19">
        <v>111215500</v>
      </c>
      <c r="AO2097" s="18"/>
      <c r="AP2097" s="15"/>
      <c r="AQ2097" s="43" t="str">
        <f t="shared" si="322"/>
        <v>SI</v>
      </c>
      <c r="AR2097" s="44">
        <f t="shared" si="323"/>
        <v>111215500</v>
      </c>
      <c r="AS2097" s="44">
        <f t="shared" si="324"/>
        <v>111215500</v>
      </c>
      <c r="AT2097" s="44">
        <f t="shared" si="325"/>
        <v>111215500</v>
      </c>
      <c r="AU2097" s="44">
        <f t="shared" si="326"/>
        <v>111215500</v>
      </c>
      <c r="AV2097" s="45" t="b">
        <f t="shared" si="327"/>
        <v>1</v>
      </c>
      <c r="AW2097" s="45" t="b">
        <f t="shared" si="328"/>
        <v>1</v>
      </c>
      <c r="AX2097" s="45"/>
    </row>
    <row r="2098" spans="1:50" s="36" customFormat="1" ht="27.75" customHeight="1" x14ac:dyDescent="0.15">
      <c r="A2098" s="36" t="str">
        <f t="shared" si="321"/>
        <v>LEXA Proveedora Hospitalaria S.A.S.105040509</v>
      </c>
      <c r="B2098" s="36" t="b">
        <f>+A2098='[1]Anexo 9'!A2098</f>
        <v>1</v>
      </c>
      <c r="C2098" s="18">
        <v>901012906</v>
      </c>
      <c r="D2098" s="18" t="s">
        <v>8316</v>
      </c>
      <c r="E2098" s="15" t="s">
        <v>61</v>
      </c>
      <c r="F2098" s="15" t="s">
        <v>62</v>
      </c>
      <c r="G2098" s="15" t="s">
        <v>3155</v>
      </c>
      <c r="H2098" s="15" t="s">
        <v>3155</v>
      </c>
      <c r="I2098" s="15" t="s">
        <v>3155</v>
      </c>
      <c r="J2098" s="15">
        <v>7</v>
      </c>
      <c r="K2098" s="15" t="s">
        <v>3155</v>
      </c>
      <c r="L2098" s="15">
        <v>105040509</v>
      </c>
      <c r="M2098" s="15" t="s">
        <v>2092</v>
      </c>
      <c r="N2098" s="15" t="s">
        <v>1436</v>
      </c>
      <c r="O2098" s="18"/>
      <c r="P2098" s="22" t="s">
        <v>3840</v>
      </c>
      <c r="Q2098" s="15" t="s">
        <v>1822</v>
      </c>
      <c r="R2098" s="18"/>
      <c r="S2098" s="22" t="b">
        <f t="shared" si="320"/>
        <v>0</v>
      </c>
      <c r="T2098" s="18"/>
      <c r="U2098" s="18"/>
      <c r="V2098" s="15"/>
      <c r="W2098" s="18"/>
      <c r="X2098" s="18"/>
      <c r="Y2098" s="15" t="s">
        <v>73</v>
      </c>
      <c r="Z2098" s="18"/>
      <c r="AA2098" s="18"/>
      <c r="AB2098" s="18"/>
      <c r="AC2098" s="67" t="e">
        <f>+VLOOKUP("*"&amp;L2098&amp;"*",'[2]REGISTROS SANITARIOS'!$D$1560:$E1879,2,FALSE)</f>
        <v>#N/A</v>
      </c>
      <c r="AD2098" s="22" t="s">
        <v>44</v>
      </c>
      <c r="AE2098" s="16"/>
      <c r="AF2098" s="34" t="s">
        <v>3840</v>
      </c>
      <c r="AG2098" s="24"/>
      <c r="AH2098" s="18"/>
      <c r="AI2098" s="18"/>
      <c r="AJ2098" s="17">
        <v>2915000</v>
      </c>
      <c r="AK2098" s="25">
        <v>2915000</v>
      </c>
      <c r="AL2098" s="25">
        <v>36</v>
      </c>
      <c r="AM2098" s="35">
        <v>0</v>
      </c>
      <c r="AN2098" s="19">
        <v>104940000</v>
      </c>
      <c r="AO2098" s="18"/>
      <c r="AP2098" s="15"/>
      <c r="AQ2098" s="43" t="str">
        <f t="shared" si="322"/>
        <v>SI</v>
      </c>
      <c r="AR2098" s="44">
        <f t="shared" si="323"/>
        <v>104940000</v>
      </c>
      <c r="AS2098" s="44">
        <f t="shared" si="324"/>
        <v>104940000</v>
      </c>
      <c r="AT2098" s="44">
        <f t="shared" si="325"/>
        <v>104940000</v>
      </c>
      <c r="AU2098" s="44">
        <f t="shared" si="326"/>
        <v>104940000</v>
      </c>
      <c r="AV2098" s="45" t="b">
        <f t="shared" si="327"/>
        <v>1</v>
      </c>
      <c r="AW2098" s="45" t="b">
        <f t="shared" si="328"/>
        <v>1</v>
      </c>
      <c r="AX2098" s="45"/>
    </row>
    <row r="2099" spans="1:50" s="36" customFormat="1" ht="27.75" customHeight="1" x14ac:dyDescent="0.15">
      <c r="A2099" s="36" t="str">
        <f t="shared" si="321"/>
        <v>LEXA Proveedora Hospitalaria S.A.S.105040709</v>
      </c>
      <c r="B2099" s="36" t="b">
        <f>+A2099='[1]Anexo 9'!A2099</f>
        <v>1</v>
      </c>
      <c r="C2099" s="18">
        <v>901012906</v>
      </c>
      <c r="D2099" s="18" t="s">
        <v>8316</v>
      </c>
      <c r="E2099" s="15" t="s">
        <v>61</v>
      </c>
      <c r="F2099" s="15" t="s">
        <v>62</v>
      </c>
      <c r="G2099" s="15" t="s">
        <v>3155</v>
      </c>
      <c r="H2099" s="15" t="s">
        <v>3155</v>
      </c>
      <c r="I2099" s="15" t="s">
        <v>3155</v>
      </c>
      <c r="J2099" s="15">
        <v>6</v>
      </c>
      <c r="K2099" s="15" t="s">
        <v>3155</v>
      </c>
      <c r="L2099" s="15">
        <v>105040709</v>
      </c>
      <c r="M2099" s="15" t="s">
        <v>2093</v>
      </c>
      <c r="N2099" s="15" t="s">
        <v>1436</v>
      </c>
      <c r="O2099" s="18"/>
      <c r="P2099" s="22" t="s">
        <v>3840</v>
      </c>
      <c r="Q2099" s="15" t="s">
        <v>1822</v>
      </c>
      <c r="R2099" s="18"/>
      <c r="S2099" s="22" t="b">
        <f t="shared" si="320"/>
        <v>0</v>
      </c>
      <c r="T2099" s="18"/>
      <c r="U2099" s="18"/>
      <c r="V2099" s="15"/>
      <c r="W2099" s="18"/>
      <c r="X2099" s="18"/>
      <c r="Y2099" s="15" t="s">
        <v>73</v>
      </c>
      <c r="Z2099" s="18"/>
      <c r="AA2099" s="18"/>
      <c r="AB2099" s="18"/>
      <c r="AC2099" s="67" t="str">
        <f>+VLOOKUP("*"&amp;L2099&amp;"*",'[2]REGISTROS SANITARIOS'!$D$1560:$E1880,2,FALSE)</f>
        <v>SI</v>
      </c>
      <c r="AD2099" s="22" t="s">
        <v>1025</v>
      </c>
      <c r="AE2099" s="16"/>
      <c r="AF2099" s="34" t="s">
        <v>3840</v>
      </c>
      <c r="AG2099" s="24"/>
      <c r="AH2099" s="18"/>
      <c r="AI2099" s="18"/>
      <c r="AJ2099" s="17">
        <v>440000</v>
      </c>
      <c r="AK2099" s="25">
        <v>440000</v>
      </c>
      <c r="AL2099" s="25">
        <v>251.00000000000003</v>
      </c>
      <c r="AM2099" s="35">
        <v>0</v>
      </c>
      <c r="AN2099" s="19">
        <v>110440000.00000001</v>
      </c>
      <c r="AO2099" s="18"/>
      <c r="AP2099" s="15"/>
      <c r="AQ2099" s="43" t="str">
        <f t="shared" si="322"/>
        <v>SI</v>
      </c>
      <c r="AR2099" s="44">
        <f t="shared" si="323"/>
        <v>110440000.00000001</v>
      </c>
      <c r="AS2099" s="44">
        <f t="shared" si="324"/>
        <v>110440000.00000001</v>
      </c>
      <c r="AT2099" s="44">
        <f t="shared" si="325"/>
        <v>110440000.00000001</v>
      </c>
      <c r="AU2099" s="44">
        <f t="shared" si="326"/>
        <v>110440000.00000001</v>
      </c>
      <c r="AV2099" s="45" t="b">
        <f t="shared" si="327"/>
        <v>1</v>
      </c>
      <c r="AW2099" s="45" t="b">
        <f t="shared" si="328"/>
        <v>1</v>
      </c>
      <c r="AX2099" s="45"/>
    </row>
    <row r="2100" spans="1:50" s="36" customFormat="1" ht="27.75" customHeight="1" x14ac:dyDescent="0.15">
      <c r="A2100" s="36" t="str">
        <f t="shared" si="321"/>
        <v>LEXA Proveedora Hospitalaria S.A.S.105050906</v>
      </c>
      <c r="B2100" s="36" t="b">
        <f>+A2100='[1]Anexo 9'!A2100</f>
        <v>1</v>
      </c>
      <c r="C2100" s="18">
        <v>901012906</v>
      </c>
      <c r="D2100" s="18" t="s">
        <v>8316</v>
      </c>
      <c r="E2100" s="15" t="s">
        <v>61</v>
      </c>
      <c r="F2100" s="15" t="s">
        <v>62</v>
      </c>
      <c r="G2100" s="15" t="s">
        <v>3155</v>
      </c>
      <c r="H2100" s="15" t="s">
        <v>3155</v>
      </c>
      <c r="I2100" s="15" t="s">
        <v>3155</v>
      </c>
      <c r="J2100" s="15">
        <v>5</v>
      </c>
      <c r="K2100" s="15" t="s">
        <v>3155</v>
      </c>
      <c r="L2100" s="15">
        <v>105050906</v>
      </c>
      <c r="M2100" s="15" t="s">
        <v>2095</v>
      </c>
      <c r="N2100" s="15" t="s">
        <v>1436</v>
      </c>
      <c r="O2100" s="18"/>
      <c r="P2100" s="22" t="s">
        <v>3840</v>
      </c>
      <c r="Q2100" s="15" t="s">
        <v>1822</v>
      </c>
      <c r="R2100" s="18"/>
      <c r="S2100" s="22" t="b">
        <f t="shared" si="320"/>
        <v>0</v>
      </c>
      <c r="T2100" s="18"/>
      <c r="U2100" s="18"/>
      <c r="V2100" s="15"/>
      <c r="W2100" s="18"/>
      <c r="X2100" s="18"/>
      <c r="Y2100" s="15" t="s">
        <v>73</v>
      </c>
      <c r="Z2100" s="18"/>
      <c r="AA2100" s="18"/>
      <c r="AB2100" s="18"/>
      <c r="AC2100" s="67" t="str">
        <f>+VLOOKUP("*"&amp;L2100&amp;"*",'[2]REGISTROS SANITARIOS'!$D$1560:$E1881,2,FALSE)</f>
        <v>SI</v>
      </c>
      <c r="AD2100" s="22" t="s">
        <v>1025</v>
      </c>
      <c r="AE2100" s="16"/>
      <c r="AF2100" s="34" t="s">
        <v>3840</v>
      </c>
      <c r="AG2100" s="24"/>
      <c r="AH2100" s="18"/>
      <c r="AI2100" s="18"/>
      <c r="AJ2100" s="17">
        <v>11000</v>
      </c>
      <c r="AK2100" s="25">
        <v>11000</v>
      </c>
      <c r="AL2100" s="25">
        <v>98.999999999999986</v>
      </c>
      <c r="AM2100" s="35">
        <v>0</v>
      </c>
      <c r="AN2100" s="19">
        <v>1088999.9999999998</v>
      </c>
      <c r="AO2100" s="18"/>
      <c r="AP2100" s="15"/>
      <c r="AQ2100" s="43" t="str">
        <f t="shared" si="322"/>
        <v>SI</v>
      </c>
      <c r="AR2100" s="44">
        <f t="shared" si="323"/>
        <v>1088999.9999999998</v>
      </c>
      <c r="AS2100" s="44">
        <f t="shared" si="324"/>
        <v>1088999.9999999998</v>
      </c>
      <c r="AT2100" s="44">
        <f t="shared" si="325"/>
        <v>1088999.9999999998</v>
      </c>
      <c r="AU2100" s="44">
        <f t="shared" si="326"/>
        <v>1088999.9999999998</v>
      </c>
      <c r="AV2100" s="45" t="b">
        <f t="shared" si="327"/>
        <v>1</v>
      </c>
      <c r="AW2100" s="45" t="b">
        <f t="shared" si="328"/>
        <v>1</v>
      </c>
      <c r="AX2100" s="45"/>
    </row>
    <row r="2101" spans="1:50" s="36" customFormat="1" ht="27.75" customHeight="1" x14ac:dyDescent="0.15">
      <c r="A2101" s="36" t="str">
        <f t="shared" si="321"/>
        <v>LEXA Proveedora Hospitalaria S.A.S.105070209</v>
      </c>
      <c r="B2101" s="36" t="b">
        <f>+A2101='[1]Anexo 9'!A2101</f>
        <v>1</v>
      </c>
      <c r="C2101" s="18">
        <v>901012906</v>
      </c>
      <c r="D2101" s="18" t="s">
        <v>8316</v>
      </c>
      <c r="E2101" s="15" t="s">
        <v>61</v>
      </c>
      <c r="F2101" s="15" t="s">
        <v>62</v>
      </c>
      <c r="G2101" s="15" t="s">
        <v>3155</v>
      </c>
      <c r="H2101" s="15" t="s">
        <v>3155</v>
      </c>
      <c r="I2101" s="15" t="s">
        <v>3155</v>
      </c>
      <c r="J2101" s="15">
        <v>4</v>
      </c>
      <c r="K2101" s="15" t="s">
        <v>3155</v>
      </c>
      <c r="L2101" s="15">
        <v>105070209</v>
      </c>
      <c r="M2101" s="15" t="s">
        <v>2110</v>
      </c>
      <c r="N2101" s="15" t="s">
        <v>1436</v>
      </c>
      <c r="O2101" s="18"/>
      <c r="P2101" s="22" t="s">
        <v>3840</v>
      </c>
      <c r="Q2101" s="15" t="s">
        <v>1956</v>
      </c>
      <c r="R2101" s="18"/>
      <c r="S2101" s="22" t="b">
        <f t="shared" si="320"/>
        <v>0</v>
      </c>
      <c r="T2101" s="18"/>
      <c r="U2101" s="18"/>
      <c r="V2101" s="15"/>
      <c r="W2101" s="18"/>
      <c r="X2101" s="18"/>
      <c r="Y2101" s="15" t="s">
        <v>73</v>
      </c>
      <c r="Z2101" s="18"/>
      <c r="AA2101" s="18"/>
      <c r="AB2101" s="18"/>
      <c r="AC2101" s="67" t="str">
        <f>+VLOOKUP("*"&amp;L2101&amp;"*",'[2]REGISTROS SANITARIOS'!$D$1560:$E1882,2,FALSE)</f>
        <v>SI</v>
      </c>
      <c r="AD2101" s="22" t="s">
        <v>1025</v>
      </c>
      <c r="AE2101" s="16"/>
      <c r="AF2101" s="34" t="s">
        <v>3840</v>
      </c>
      <c r="AG2101" s="24"/>
      <c r="AH2101" s="18"/>
      <c r="AI2101" s="18"/>
      <c r="AJ2101" s="17">
        <v>330</v>
      </c>
      <c r="AK2101" s="25">
        <v>330</v>
      </c>
      <c r="AL2101" s="25">
        <v>910</v>
      </c>
      <c r="AM2101" s="35">
        <v>0</v>
      </c>
      <c r="AN2101" s="19">
        <v>300300</v>
      </c>
      <c r="AO2101" s="18"/>
      <c r="AP2101" s="15"/>
      <c r="AQ2101" s="43" t="str">
        <f t="shared" si="322"/>
        <v>SI</v>
      </c>
      <c r="AR2101" s="44">
        <f t="shared" si="323"/>
        <v>300300</v>
      </c>
      <c r="AS2101" s="44">
        <f t="shared" si="324"/>
        <v>300300</v>
      </c>
      <c r="AT2101" s="44">
        <f t="shared" si="325"/>
        <v>300300</v>
      </c>
      <c r="AU2101" s="44">
        <f t="shared" si="326"/>
        <v>300300</v>
      </c>
      <c r="AV2101" s="45" t="b">
        <f t="shared" si="327"/>
        <v>1</v>
      </c>
      <c r="AW2101" s="45" t="b">
        <f t="shared" si="328"/>
        <v>1</v>
      </c>
      <c r="AX2101" s="45"/>
    </row>
    <row r="2102" spans="1:50" s="36" customFormat="1" ht="27.75" customHeight="1" x14ac:dyDescent="0.15">
      <c r="A2102" s="36" t="str">
        <f t="shared" si="321"/>
        <v>LEXA Proveedora Hospitalaria S.A.S.106020109</v>
      </c>
      <c r="B2102" s="36" t="b">
        <f>+A2102='[1]Anexo 9'!A2102</f>
        <v>1</v>
      </c>
      <c r="C2102" s="18">
        <v>901012906</v>
      </c>
      <c r="D2102" s="18" t="s">
        <v>8316</v>
      </c>
      <c r="E2102" s="15" t="s">
        <v>61</v>
      </c>
      <c r="F2102" s="15" t="s">
        <v>62</v>
      </c>
      <c r="G2102" s="15" t="s">
        <v>3155</v>
      </c>
      <c r="H2102" s="15" t="s">
        <v>3155</v>
      </c>
      <c r="I2102" s="15" t="s">
        <v>3155</v>
      </c>
      <c r="J2102" s="15">
        <v>6</v>
      </c>
      <c r="K2102" s="15" t="s">
        <v>3155</v>
      </c>
      <c r="L2102" s="15">
        <v>106020109</v>
      </c>
      <c r="M2102" s="15" t="s">
        <v>2137</v>
      </c>
      <c r="N2102" s="15" t="s">
        <v>1436</v>
      </c>
      <c r="O2102" s="18"/>
      <c r="P2102" s="22" t="s">
        <v>3840</v>
      </c>
      <c r="Q2102" s="15" t="s">
        <v>2139</v>
      </c>
      <c r="R2102" s="18"/>
      <c r="S2102" s="22" t="b">
        <f t="shared" si="320"/>
        <v>0</v>
      </c>
      <c r="T2102" s="18"/>
      <c r="U2102" s="18"/>
      <c r="V2102" s="15"/>
      <c r="W2102" s="18"/>
      <c r="X2102" s="18"/>
      <c r="Y2102" s="15" t="s">
        <v>73</v>
      </c>
      <c r="Z2102" s="18"/>
      <c r="AA2102" s="18"/>
      <c r="AB2102" s="18"/>
      <c r="AC2102" s="67" t="str">
        <f>+VLOOKUP("*"&amp;L2102&amp;"*",'[2]REGISTROS SANITARIOS'!$D$1560:$E1883,2,FALSE)</f>
        <v>SI</v>
      </c>
      <c r="AD2102" s="22" t="s">
        <v>1025</v>
      </c>
      <c r="AE2102" s="16"/>
      <c r="AF2102" s="34" t="s">
        <v>3840</v>
      </c>
      <c r="AG2102" s="24"/>
      <c r="AH2102" s="18"/>
      <c r="AI2102" s="18"/>
      <c r="AJ2102" s="17">
        <v>27500</v>
      </c>
      <c r="AK2102" s="25">
        <v>27500</v>
      </c>
      <c r="AL2102" s="25">
        <v>69</v>
      </c>
      <c r="AM2102" s="35">
        <v>0</v>
      </c>
      <c r="AN2102" s="19">
        <v>1897500</v>
      </c>
      <c r="AO2102" s="18"/>
      <c r="AP2102" s="15"/>
      <c r="AQ2102" s="43" t="str">
        <f t="shared" si="322"/>
        <v>SI</v>
      </c>
      <c r="AR2102" s="44">
        <f t="shared" si="323"/>
        <v>1897500</v>
      </c>
      <c r="AS2102" s="44">
        <f t="shared" si="324"/>
        <v>1897500</v>
      </c>
      <c r="AT2102" s="44">
        <f t="shared" si="325"/>
        <v>1897500</v>
      </c>
      <c r="AU2102" s="44">
        <f t="shared" si="326"/>
        <v>1897500</v>
      </c>
      <c r="AV2102" s="45" t="b">
        <f t="shared" si="327"/>
        <v>1</v>
      </c>
      <c r="AW2102" s="45" t="b">
        <f t="shared" si="328"/>
        <v>1</v>
      </c>
      <c r="AX2102" s="45"/>
    </row>
    <row r="2103" spans="1:50" s="36" customFormat="1" ht="27.75" customHeight="1" x14ac:dyDescent="0.15">
      <c r="A2103" s="36" t="str">
        <f t="shared" si="321"/>
        <v>LEXA Proveedora Hospitalaria S.A.S.106030103</v>
      </c>
      <c r="B2103" s="36" t="b">
        <f>+A2103='[1]Anexo 9'!A2103</f>
        <v>1</v>
      </c>
      <c r="C2103" s="18">
        <v>901012906</v>
      </c>
      <c r="D2103" s="18" t="s">
        <v>8316</v>
      </c>
      <c r="E2103" s="15" t="s">
        <v>61</v>
      </c>
      <c r="F2103" s="15" t="s">
        <v>62</v>
      </c>
      <c r="G2103" s="15" t="s">
        <v>3155</v>
      </c>
      <c r="H2103" s="15" t="s">
        <v>3155</v>
      </c>
      <c r="I2103" s="15" t="s">
        <v>3155</v>
      </c>
      <c r="J2103" s="15">
        <v>8</v>
      </c>
      <c r="K2103" s="15" t="s">
        <v>3155</v>
      </c>
      <c r="L2103" s="15">
        <v>106030103</v>
      </c>
      <c r="M2103" s="15" t="s">
        <v>63</v>
      </c>
      <c r="N2103" s="15" t="s">
        <v>64</v>
      </c>
      <c r="O2103" s="18"/>
      <c r="P2103" s="22" t="s">
        <v>3840</v>
      </c>
      <c r="Q2103" s="15" t="s">
        <v>66</v>
      </c>
      <c r="R2103" s="18"/>
      <c r="S2103" s="22" t="b">
        <f t="shared" si="320"/>
        <v>0</v>
      </c>
      <c r="T2103" s="18"/>
      <c r="U2103" s="18"/>
      <c r="V2103" s="15"/>
      <c r="W2103" s="18"/>
      <c r="X2103" s="18"/>
      <c r="Y2103" s="15" t="s">
        <v>73</v>
      </c>
      <c r="Z2103" s="18"/>
      <c r="AA2103" s="18"/>
      <c r="AB2103" s="18"/>
      <c r="AC2103" s="67" t="str">
        <f>+VLOOKUP("*"&amp;L2103&amp;"*",'[2]REGISTROS SANITARIOS'!$D$1560:$E1884,2,FALSE)</f>
        <v>SI</v>
      </c>
      <c r="AD2103" s="22" t="s">
        <v>1025</v>
      </c>
      <c r="AE2103" s="16"/>
      <c r="AF2103" s="34" t="s">
        <v>3840</v>
      </c>
      <c r="AG2103" s="24"/>
      <c r="AH2103" s="18"/>
      <c r="AI2103" s="18"/>
      <c r="AJ2103" s="17">
        <v>23100</v>
      </c>
      <c r="AK2103" s="25">
        <v>23100</v>
      </c>
      <c r="AL2103" s="25">
        <v>681</v>
      </c>
      <c r="AM2103" s="35">
        <v>0</v>
      </c>
      <c r="AN2103" s="19">
        <v>15731100</v>
      </c>
      <c r="AO2103" s="18"/>
      <c r="AP2103" s="15"/>
      <c r="AQ2103" s="43" t="str">
        <f t="shared" si="322"/>
        <v>SI</v>
      </c>
      <c r="AR2103" s="44">
        <f t="shared" si="323"/>
        <v>15731100</v>
      </c>
      <c r="AS2103" s="44">
        <f t="shared" si="324"/>
        <v>15731100</v>
      </c>
      <c r="AT2103" s="44">
        <f t="shared" si="325"/>
        <v>15731100</v>
      </c>
      <c r="AU2103" s="44">
        <f t="shared" si="326"/>
        <v>15731100</v>
      </c>
      <c r="AV2103" s="45" t="b">
        <f t="shared" si="327"/>
        <v>1</v>
      </c>
      <c r="AW2103" s="45" t="b">
        <f t="shared" si="328"/>
        <v>1</v>
      </c>
      <c r="AX2103" s="45"/>
    </row>
    <row r="2104" spans="1:50" s="36" customFormat="1" ht="27.75" customHeight="1" x14ac:dyDescent="0.15">
      <c r="A2104" s="36" t="str">
        <f t="shared" si="321"/>
        <v>LEXA Proveedora Hospitalaria S.A.S.106040103</v>
      </c>
      <c r="B2104" s="36" t="b">
        <f>+A2104='[1]Anexo 9'!A2104</f>
        <v>1</v>
      </c>
      <c r="C2104" s="18">
        <v>901012906</v>
      </c>
      <c r="D2104" s="18" t="s">
        <v>8316</v>
      </c>
      <c r="E2104" s="15" t="s">
        <v>61</v>
      </c>
      <c r="F2104" s="15" t="s">
        <v>62</v>
      </c>
      <c r="G2104" s="15" t="s">
        <v>3155</v>
      </c>
      <c r="H2104" s="15" t="s">
        <v>3155</v>
      </c>
      <c r="I2104" s="15" t="s">
        <v>3155</v>
      </c>
      <c r="J2104" s="15">
        <v>6</v>
      </c>
      <c r="K2104" s="15" t="s">
        <v>3155</v>
      </c>
      <c r="L2104" s="15">
        <v>106040103</v>
      </c>
      <c r="M2104" s="15" t="s">
        <v>2146</v>
      </c>
      <c r="N2104" s="15" t="s">
        <v>64</v>
      </c>
      <c r="O2104" s="18"/>
      <c r="P2104" s="22" t="s">
        <v>3840</v>
      </c>
      <c r="Q2104" s="15" t="s">
        <v>66</v>
      </c>
      <c r="R2104" s="18"/>
      <c r="S2104" s="22" t="b">
        <f t="shared" si="320"/>
        <v>0</v>
      </c>
      <c r="T2104" s="18"/>
      <c r="U2104" s="18"/>
      <c r="V2104" s="15"/>
      <c r="W2104" s="18"/>
      <c r="X2104" s="18"/>
      <c r="Y2104" s="15" t="s">
        <v>73</v>
      </c>
      <c r="Z2104" s="18"/>
      <c r="AA2104" s="18"/>
      <c r="AB2104" s="18"/>
      <c r="AC2104" s="67" t="str">
        <f>+VLOOKUP("*"&amp;L2104&amp;"*",'[2]REGISTROS SANITARIOS'!$D$1560:$E1885,2,FALSE)</f>
        <v>SI</v>
      </c>
      <c r="AD2104" s="22" t="s">
        <v>1025</v>
      </c>
      <c r="AE2104" s="16"/>
      <c r="AF2104" s="34" t="s">
        <v>3840</v>
      </c>
      <c r="AG2104" s="24"/>
      <c r="AH2104" s="18"/>
      <c r="AI2104" s="18"/>
      <c r="AJ2104" s="17">
        <v>8250</v>
      </c>
      <c r="AK2104" s="25">
        <v>8250</v>
      </c>
      <c r="AL2104" s="25">
        <v>1820</v>
      </c>
      <c r="AM2104" s="35">
        <v>0</v>
      </c>
      <c r="AN2104" s="19">
        <v>15015000</v>
      </c>
      <c r="AO2104" s="18"/>
      <c r="AP2104" s="15"/>
      <c r="AQ2104" s="43" t="str">
        <f t="shared" si="322"/>
        <v>SI</v>
      </c>
      <c r="AR2104" s="44">
        <f t="shared" si="323"/>
        <v>15015000</v>
      </c>
      <c r="AS2104" s="44">
        <f t="shared" si="324"/>
        <v>15015000</v>
      </c>
      <c r="AT2104" s="44">
        <f t="shared" si="325"/>
        <v>15015000</v>
      </c>
      <c r="AU2104" s="44">
        <f t="shared" si="326"/>
        <v>15015000</v>
      </c>
      <c r="AV2104" s="45" t="b">
        <f t="shared" si="327"/>
        <v>1</v>
      </c>
      <c r="AW2104" s="45" t="b">
        <f t="shared" si="328"/>
        <v>1</v>
      </c>
      <c r="AX2104" s="45"/>
    </row>
    <row r="2105" spans="1:50" s="36" customFormat="1" ht="27.75" customHeight="1" x14ac:dyDescent="0.15">
      <c r="A2105" s="36" t="str">
        <f t="shared" si="321"/>
        <v>LEXA Proveedora Hospitalaria S.A.S.106040203</v>
      </c>
      <c r="B2105" s="36" t="b">
        <f>+A2105='[1]Anexo 9'!A2105</f>
        <v>1</v>
      </c>
      <c r="C2105" s="18">
        <v>901012906</v>
      </c>
      <c r="D2105" s="18" t="s">
        <v>8316</v>
      </c>
      <c r="E2105" s="15" t="s">
        <v>61</v>
      </c>
      <c r="F2105" s="15" t="s">
        <v>62</v>
      </c>
      <c r="G2105" s="15" t="s">
        <v>3155</v>
      </c>
      <c r="H2105" s="15" t="s">
        <v>3155</v>
      </c>
      <c r="I2105" s="15" t="s">
        <v>3155</v>
      </c>
      <c r="J2105" s="15">
        <v>7</v>
      </c>
      <c r="K2105" s="15" t="s">
        <v>3155</v>
      </c>
      <c r="L2105" s="15">
        <v>106040203</v>
      </c>
      <c r="M2105" s="15" t="s">
        <v>2149</v>
      </c>
      <c r="N2105" s="15" t="s">
        <v>64</v>
      </c>
      <c r="O2105" s="18"/>
      <c r="P2105" s="22" t="s">
        <v>3840</v>
      </c>
      <c r="Q2105" s="15" t="s">
        <v>66</v>
      </c>
      <c r="R2105" s="18"/>
      <c r="S2105" s="22" t="b">
        <f t="shared" si="320"/>
        <v>0</v>
      </c>
      <c r="T2105" s="18"/>
      <c r="U2105" s="18"/>
      <c r="V2105" s="15"/>
      <c r="W2105" s="18"/>
      <c r="X2105" s="18"/>
      <c r="Y2105" s="15" t="s">
        <v>73</v>
      </c>
      <c r="Z2105" s="18"/>
      <c r="AA2105" s="18"/>
      <c r="AB2105" s="18"/>
      <c r="AC2105" s="67" t="str">
        <f>+VLOOKUP("*"&amp;L2105&amp;"*",'[2]REGISTROS SANITARIOS'!$D$1560:$E1886,2,FALSE)</f>
        <v>SI</v>
      </c>
      <c r="AD2105" s="22" t="s">
        <v>1025</v>
      </c>
      <c r="AE2105" s="16"/>
      <c r="AF2105" s="34" t="s">
        <v>3840</v>
      </c>
      <c r="AG2105" s="24"/>
      <c r="AH2105" s="18"/>
      <c r="AI2105" s="18"/>
      <c r="AJ2105" s="17">
        <v>18150</v>
      </c>
      <c r="AK2105" s="25">
        <v>18150</v>
      </c>
      <c r="AL2105" s="25">
        <v>2426</v>
      </c>
      <c r="AM2105" s="35">
        <v>0</v>
      </c>
      <c r="AN2105" s="19">
        <v>44031900</v>
      </c>
      <c r="AO2105" s="18"/>
      <c r="AP2105" s="15"/>
      <c r="AQ2105" s="43" t="str">
        <f t="shared" si="322"/>
        <v>SI</v>
      </c>
      <c r="AR2105" s="44">
        <f t="shared" si="323"/>
        <v>44031900</v>
      </c>
      <c r="AS2105" s="44">
        <f t="shared" si="324"/>
        <v>44031900</v>
      </c>
      <c r="AT2105" s="44">
        <f t="shared" si="325"/>
        <v>44031900</v>
      </c>
      <c r="AU2105" s="44">
        <f t="shared" si="326"/>
        <v>44031900</v>
      </c>
      <c r="AV2105" s="45" t="b">
        <f t="shared" si="327"/>
        <v>1</v>
      </c>
      <c r="AW2105" s="45" t="b">
        <f t="shared" si="328"/>
        <v>1</v>
      </c>
      <c r="AX2105" s="45"/>
    </row>
    <row r="2106" spans="1:50" s="36" customFormat="1" ht="27.75" customHeight="1" x14ac:dyDescent="0.15">
      <c r="A2106" s="36" t="str">
        <f t="shared" si="321"/>
        <v>LEXA Proveedora Hospitalaria S.A.S.106040409</v>
      </c>
      <c r="B2106" s="36" t="b">
        <f>+A2106='[1]Anexo 9'!A2106</f>
        <v>1</v>
      </c>
      <c r="C2106" s="18">
        <v>901012906</v>
      </c>
      <c r="D2106" s="18" t="s">
        <v>8316</v>
      </c>
      <c r="E2106" s="15" t="s">
        <v>61</v>
      </c>
      <c r="F2106" s="15" t="s">
        <v>62</v>
      </c>
      <c r="G2106" s="15" t="s">
        <v>3155</v>
      </c>
      <c r="H2106" s="15" t="s">
        <v>3155</v>
      </c>
      <c r="I2106" s="15" t="s">
        <v>3155</v>
      </c>
      <c r="J2106" s="15">
        <v>5</v>
      </c>
      <c r="K2106" s="15" t="s">
        <v>3155</v>
      </c>
      <c r="L2106" s="15">
        <v>106040409</v>
      </c>
      <c r="M2106" s="15" t="s">
        <v>2152</v>
      </c>
      <c r="N2106" s="15" t="s">
        <v>1436</v>
      </c>
      <c r="O2106" s="18"/>
      <c r="P2106" s="22" t="s">
        <v>3840</v>
      </c>
      <c r="Q2106" s="15" t="s">
        <v>1822</v>
      </c>
      <c r="R2106" s="18"/>
      <c r="S2106" s="22" t="b">
        <f t="shared" si="320"/>
        <v>0</v>
      </c>
      <c r="T2106" s="18"/>
      <c r="U2106" s="18"/>
      <c r="V2106" s="15"/>
      <c r="W2106" s="18"/>
      <c r="X2106" s="18"/>
      <c r="Y2106" s="15" t="s">
        <v>73</v>
      </c>
      <c r="Z2106" s="18"/>
      <c r="AA2106" s="18"/>
      <c r="AB2106" s="18"/>
      <c r="AC2106" s="67" t="str">
        <f>+VLOOKUP("*"&amp;L2106&amp;"*",'[2]REGISTROS SANITARIOS'!$D$1560:$E1887,2,FALSE)</f>
        <v>SI</v>
      </c>
      <c r="AD2106" s="22" t="s">
        <v>1025</v>
      </c>
      <c r="AE2106" s="16"/>
      <c r="AF2106" s="34" t="s">
        <v>3840</v>
      </c>
      <c r="AG2106" s="24"/>
      <c r="AH2106" s="18"/>
      <c r="AI2106" s="18"/>
      <c r="AJ2106" s="17">
        <v>357500</v>
      </c>
      <c r="AK2106" s="25">
        <v>357500</v>
      </c>
      <c r="AL2106" s="25">
        <v>592</v>
      </c>
      <c r="AM2106" s="35">
        <v>0</v>
      </c>
      <c r="AN2106" s="19">
        <v>211640000</v>
      </c>
      <c r="AO2106" s="18"/>
      <c r="AP2106" s="15"/>
      <c r="AQ2106" s="43" t="str">
        <f t="shared" si="322"/>
        <v>SI</v>
      </c>
      <c r="AR2106" s="44">
        <f t="shared" si="323"/>
        <v>211640000</v>
      </c>
      <c r="AS2106" s="44">
        <f t="shared" si="324"/>
        <v>211640000</v>
      </c>
      <c r="AT2106" s="44">
        <f t="shared" si="325"/>
        <v>211640000</v>
      </c>
      <c r="AU2106" s="44">
        <f t="shared" si="326"/>
        <v>211640000</v>
      </c>
      <c r="AV2106" s="45" t="b">
        <f t="shared" si="327"/>
        <v>1</v>
      </c>
      <c r="AW2106" s="45" t="b">
        <f t="shared" si="328"/>
        <v>1</v>
      </c>
      <c r="AX2106" s="45"/>
    </row>
    <row r="2107" spans="1:50" s="36" customFormat="1" ht="27.75" customHeight="1" x14ac:dyDescent="0.15">
      <c r="A2107" s="36" t="str">
        <f t="shared" si="321"/>
        <v>LEXA Proveedora Hospitalaria S.A.S.106050709</v>
      </c>
      <c r="B2107" s="36" t="b">
        <f>+A2107='[1]Anexo 9'!A2107</f>
        <v>1</v>
      </c>
      <c r="C2107" s="18">
        <v>901012906</v>
      </c>
      <c r="D2107" s="18" t="s">
        <v>8316</v>
      </c>
      <c r="E2107" s="15" t="s">
        <v>61</v>
      </c>
      <c r="F2107" s="15" t="s">
        <v>62</v>
      </c>
      <c r="G2107" s="15" t="s">
        <v>3155</v>
      </c>
      <c r="H2107" s="15" t="s">
        <v>3155</v>
      </c>
      <c r="I2107" s="15" t="s">
        <v>3155</v>
      </c>
      <c r="J2107" s="15">
        <v>4</v>
      </c>
      <c r="K2107" s="15" t="s">
        <v>3155</v>
      </c>
      <c r="L2107" s="15">
        <v>106050709</v>
      </c>
      <c r="M2107" s="15" t="s">
        <v>2155</v>
      </c>
      <c r="N2107" s="15" t="s">
        <v>1436</v>
      </c>
      <c r="O2107" s="18"/>
      <c r="P2107" s="22" t="s">
        <v>3840</v>
      </c>
      <c r="Q2107" s="15" t="s">
        <v>1428</v>
      </c>
      <c r="R2107" s="18"/>
      <c r="S2107" s="22" t="b">
        <f t="shared" si="320"/>
        <v>0</v>
      </c>
      <c r="T2107" s="18"/>
      <c r="U2107" s="18"/>
      <c r="V2107" s="15"/>
      <c r="W2107" s="18"/>
      <c r="X2107" s="18"/>
      <c r="Y2107" s="15" t="s">
        <v>73</v>
      </c>
      <c r="Z2107" s="18"/>
      <c r="AA2107" s="18"/>
      <c r="AB2107" s="18"/>
      <c r="AC2107" s="67" t="str">
        <f>+VLOOKUP("*"&amp;L2107&amp;"*",'[2]REGISTROS SANITARIOS'!$D$1560:$E1888,2,FALSE)</f>
        <v>SI</v>
      </c>
      <c r="AD2107" s="22" t="s">
        <v>1025</v>
      </c>
      <c r="AE2107" s="16"/>
      <c r="AF2107" s="34" t="s">
        <v>3840</v>
      </c>
      <c r="AG2107" s="24"/>
      <c r="AH2107" s="18"/>
      <c r="AI2107" s="18"/>
      <c r="AJ2107" s="17">
        <v>236500</v>
      </c>
      <c r="AK2107" s="25">
        <v>236500</v>
      </c>
      <c r="AL2107" s="25">
        <v>435</v>
      </c>
      <c r="AM2107" s="35">
        <v>0</v>
      </c>
      <c r="AN2107" s="19">
        <v>102877500</v>
      </c>
      <c r="AO2107" s="18"/>
      <c r="AP2107" s="15"/>
      <c r="AQ2107" s="43" t="str">
        <f t="shared" si="322"/>
        <v>SI</v>
      </c>
      <c r="AR2107" s="44">
        <f t="shared" si="323"/>
        <v>102877500</v>
      </c>
      <c r="AS2107" s="44">
        <f t="shared" si="324"/>
        <v>102877500</v>
      </c>
      <c r="AT2107" s="44">
        <f t="shared" si="325"/>
        <v>102877500</v>
      </c>
      <c r="AU2107" s="44">
        <f t="shared" si="326"/>
        <v>102877500</v>
      </c>
      <c r="AV2107" s="45" t="b">
        <f t="shared" si="327"/>
        <v>1</v>
      </c>
      <c r="AW2107" s="45" t="b">
        <f t="shared" si="328"/>
        <v>1</v>
      </c>
      <c r="AX2107" s="45"/>
    </row>
    <row r="2108" spans="1:50" s="36" customFormat="1" ht="27.75" customHeight="1" x14ac:dyDescent="0.15">
      <c r="A2108" s="36" t="str">
        <f t="shared" si="321"/>
        <v>LEXA Proveedora Hospitalaria S.A.S.106050913</v>
      </c>
      <c r="B2108" s="36" t="b">
        <f>+A2108='[1]Anexo 9'!A2108</f>
        <v>1</v>
      </c>
      <c r="C2108" s="18">
        <v>901012906</v>
      </c>
      <c r="D2108" s="18" t="s">
        <v>8316</v>
      </c>
      <c r="E2108" s="15" t="s">
        <v>61</v>
      </c>
      <c r="F2108" s="15" t="s">
        <v>62</v>
      </c>
      <c r="G2108" s="15" t="s">
        <v>3155</v>
      </c>
      <c r="H2108" s="15" t="s">
        <v>3155</v>
      </c>
      <c r="I2108" s="15" t="s">
        <v>3155</v>
      </c>
      <c r="J2108" s="15">
        <v>5</v>
      </c>
      <c r="K2108" s="15" t="s">
        <v>3155</v>
      </c>
      <c r="L2108" s="15">
        <v>106050913</v>
      </c>
      <c r="M2108" s="15" t="s">
        <v>1622</v>
      </c>
      <c r="N2108" s="15" t="s">
        <v>80</v>
      </c>
      <c r="O2108" s="18"/>
      <c r="P2108" s="22" t="s">
        <v>3840</v>
      </c>
      <c r="Q2108" s="15" t="s">
        <v>82</v>
      </c>
      <c r="R2108" s="18"/>
      <c r="S2108" s="22" t="b">
        <f t="shared" si="320"/>
        <v>0</v>
      </c>
      <c r="T2108" s="18"/>
      <c r="U2108" s="18"/>
      <c r="V2108" s="15"/>
      <c r="W2108" s="18"/>
      <c r="X2108" s="18"/>
      <c r="Y2108" s="15" t="s">
        <v>73</v>
      </c>
      <c r="Z2108" s="18"/>
      <c r="AA2108" s="18"/>
      <c r="AB2108" s="18"/>
      <c r="AC2108" s="67" t="str">
        <f>+VLOOKUP("*"&amp;L2108&amp;"*",'[2]REGISTROS SANITARIOS'!$D$1560:$E1889,2,FALSE)</f>
        <v>SI</v>
      </c>
      <c r="AD2108" s="22" t="s">
        <v>1025</v>
      </c>
      <c r="AE2108" s="16"/>
      <c r="AF2108" s="34" t="s">
        <v>3840</v>
      </c>
      <c r="AG2108" s="24"/>
      <c r="AH2108" s="18"/>
      <c r="AI2108" s="18"/>
      <c r="AJ2108" s="17">
        <v>4015</v>
      </c>
      <c r="AK2108" s="25">
        <v>4015</v>
      </c>
      <c r="AL2108" s="25">
        <v>3397.0000000000005</v>
      </c>
      <c r="AM2108" s="35">
        <v>0</v>
      </c>
      <c r="AN2108" s="19">
        <v>13638955.000000002</v>
      </c>
      <c r="AO2108" s="18"/>
      <c r="AP2108" s="15"/>
      <c r="AQ2108" s="43" t="str">
        <f t="shared" si="322"/>
        <v>SI</v>
      </c>
      <c r="AR2108" s="44">
        <f t="shared" si="323"/>
        <v>13638955.000000002</v>
      </c>
      <c r="AS2108" s="44">
        <f t="shared" si="324"/>
        <v>13638955.000000002</v>
      </c>
      <c r="AT2108" s="44">
        <f t="shared" si="325"/>
        <v>13638955.000000002</v>
      </c>
      <c r="AU2108" s="44">
        <f t="shared" si="326"/>
        <v>13638955.000000002</v>
      </c>
      <c r="AV2108" s="45" t="b">
        <f t="shared" si="327"/>
        <v>1</v>
      </c>
      <c r="AW2108" s="45" t="b">
        <f t="shared" si="328"/>
        <v>1</v>
      </c>
      <c r="AX2108" s="45"/>
    </row>
    <row r="2109" spans="1:50" s="36" customFormat="1" ht="27.75" customHeight="1" x14ac:dyDescent="0.15">
      <c r="A2109" s="36" t="str">
        <f t="shared" si="321"/>
        <v>LEXA Proveedora Hospitalaria S.A.S.106060209</v>
      </c>
      <c r="B2109" s="36" t="b">
        <f>+A2109='[1]Anexo 9'!A2109</f>
        <v>1</v>
      </c>
      <c r="C2109" s="18">
        <v>901012906</v>
      </c>
      <c r="D2109" s="18" t="s">
        <v>8316</v>
      </c>
      <c r="E2109" s="15" t="s">
        <v>61</v>
      </c>
      <c r="F2109" s="15" t="s">
        <v>62</v>
      </c>
      <c r="G2109" s="15" t="s">
        <v>3155</v>
      </c>
      <c r="H2109" s="15" t="s">
        <v>3155</v>
      </c>
      <c r="I2109" s="15" t="s">
        <v>3155</v>
      </c>
      <c r="J2109" s="15">
        <v>4</v>
      </c>
      <c r="K2109" s="15" t="s">
        <v>3155</v>
      </c>
      <c r="L2109" s="15">
        <v>106060209</v>
      </c>
      <c r="M2109" s="15" t="s">
        <v>2167</v>
      </c>
      <c r="N2109" s="15" t="s">
        <v>1426</v>
      </c>
      <c r="O2109" s="18"/>
      <c r="P2109" s="22" t="s">
        <v>3840</v>
      </c>
      <c r="Q2109" s="15" t="s">
        <v>1428</v>
      </c>
      <c r="R2109" s="18"/>
      <c r="S2109" s="22" t="b">
        <f t="shared" si="320"/>
        <v>0</v>
      </c>
      <c r="T2109" s="18"/>
      <c r="U2109" s="18"/>
      <c r="V2109" s="15"/>
      <c r="W2109" s="18"/>
      <c r="X2109" s="18"/>
      <c r="Y2109" s="15" t="s">
        <v>73</v>
      </c>
      <c r="Z2109" s="18"/>
      <c r="AA2109" s="18"/>
      <c r="AB2109" s="18"/>
      <c r="AC2109" s="67" t="e">
        <f>+VLOOKUP("*"&amp;L2109&amp;"*",'[2]REGISTROS SANITARIOS'!$D$1560:$E1890,2,FALSE)</f>
        <v>#N/A</v>
      </c>
      <c r="AD2109" s="22" t="s">
        <v>44</v>
      </c>
      <c r="AE2109" s="16"/>
      <c r="AF2109" s="34" t="s">
        <v>3840</v>
      </c>
      <c r="AG2109" s="24"/>
      <c r="AH2109" s="18"/>
      <c r="AI2109" s="18"/>
      <c r="AJ2109" s="17">
        <v>209000</v>
      </c>
      <c r="AK2109" s="25">
        <v>209000</v>
      </c>
      <c r="AL2109" s="25">
        <v>61</v>
      </c>
      <c r="AM2109" s="35">
        <v>0</v>
      </c>
      <c r="AN2109" s="19">
        <v>12749000</v>
      </c>
      <c r="AO2109" s="18"/>
      <c r="AP2109" s="15"/>
      <c r="AQ2109" s="43" t="str">
        <f t="shared" si="322"/>
        <v>SI</v>
      </c>
      <c r="AR2109" s="44">
        <f t="shared" si="323"/>
        <v>12749000</v>
      </c>
      <c r="AS2109" s="44">
        <f t="shared" si="324"/>
        <v>12749000</v>
      </c>
      <c r="AT2109" s="44">
        <f t="shared" si="325"/>
        <v>12749000</v>
      </c>
      <c r="AU2109" s="44">
        <f t="shared" si="326"/>
        <v>12749000</v>
      </c>
      <c r="AV2109" s="45" t="b">
        <f t="shared" si="327"/>
        <v>1</v>
      </c>
      <c r="AW2109" s="45" t="b">
        <f t="shared" si="328"/>
        <v>1</v>
      </c>
      <c r="AX2109" s="45"/>
    </row>
    <row r="2110" spans="1:50" s="36" customFormat="1" ht="27.75" customHeight="1" x14ac:dyDescent="0.15">
      <c r="A2110" s="36" t="str">
        <f t="shared" si="321"/>
        <v>LEXA Proveedora Hospitalaria S.A.S.106090129</v>
      </c>
      <c r="B2110" s="36" t="b">
        <f>+A2110='[1]Anexo 9'!A2110</f>
        <v>1</v>
      </c>
      <c r="C2110" s="18">
        <v>901012906</v>
      </c>
      <c r="D2110" s="18" t="s">
        <v>8316</v>
      </c>
      <c r="E2110" s="15" t="s">
        <v>61</v>
      </c>
      <c r="F2110" s="15" t="s">
        <v>62</v>
      </c>
      <c r="G2110" s="15" t="s">
        <v>3155</v>
      </c>
      <c r="H2110" s="15" t="s">
        <v>3155</v>
      </c>
      <c r="I2110" s="15" t="s">
        <v>3155</v>
      </c>
      <c r="J2110" s="15">
        <v>5</v>
      </c>
      <c r="K2110" s="15" t="s">
        <v>3155</v>
      </c>
      <c r="L2110" s="15">
        <v>106090129</v>
      </c>
      <c r="M2110" s="15" t="s">
        <v>2185</v>
      </c>
      <c r="N2110" s="15" t="s">
        <v>1426</v>
      </c>
      <c r="O2110" s="18"/>
      <c r="P2110" s="22" t="s">
        <v>3840</v>
      </c>
      <c r="Q2110" s="15" t="s">
        <v>1822</v>
      </c>
      <c r="R2110" s="18"/>
      <c r="S2110" s="22" t="b">
        <f t="shared" si="320"/>
        <v>0</v>
      </c>
      <c r="T2110" s="18"/>
      <c r="U2110" s="18"/>
      <c r="V2110" s="15"/>
      <c r="W2110" s="18"/>
      <c r="X2110" s="18"/>
      <c r="Y2110" s="15" t="s">
        <v>73</v>
      </c>
      <c r="Z2110" s="18"/>
      <c r="AA2110" s="18"/>
      <c r="AB2110" s="18"/>
      <c r="AC2110" s="67" t="str">
        <f>+VLOOKUP("*"&amp;L2110&amp;"*",'[2]REGISTROS SANITARIOS'!$D$1560:$E1891,2,FALSE)</f>
        <v>SI</v>
      </c>
      <c r="AD2110" s="22" t="s">
        <v>1025</v>
      </c>
      <c r="AE2110" s="16"/>
      <c r="AF2110" s="34" t="s">
        <v>3840</v>
      </c>
      <c r="AG2110" s="24"/>
      <c r="AH2110" s="18"/>
      <c r="AI2110" s="18"/>
      <c r="AJ2110" s="17">
        <v>38500</v>
      </c>
      <c r="AK2110" s="25">
        <v>38500</v>
      </c>
      <c r="AL2110" s="25">
        <v>81</v>
      </c>
      <c r="AM2110" s="35">
        <v>0</v>
      </c>
      <c r="AN2110" s="19">
        <v>3118500</v>
      </c>
      <c r="AO2110" s="18"/>
      <c r="AP2110" s="15"/>
      <c r="AQ2110" s="43" t="str">
        <f t="shared" si="322"/>
        <v>SI</v>
      </c>
      <c r="AR2110" s="44">
        <f t="shared" si="323"/>
        <v>3118500</v>
      </c>
      <c r="AS2110" s="44">
        <f t="shared" si="324"/>
        <v>3118500</v>
      </c>
      <c r="AT2110" s="44">
        <f t="shared" si="325"/>
        <v>3118500</v>
      </c>
      <c r="AU2110" s="44">
        <f t="shared" si="326"/>
        <v>3118500</v>
      </c>
      <c r="AV2110" s="45" t="b">
        <f t="shared" si="327"/>
        <v>1</v>
      </c>
      <c r="AW2110" s="45" t="b">
        <f t="shared" si="328"/>
        <v>1</v>
      </c>
      <c r="AX2110" s="45"/>
    </row>
    <row r="2111" spans="1:50" s="36" customFormat="1" ht="27.75" customHeight="1" x14ac:dyDescent="0.15">
      <c r="A2111" s="36" t="str">
        <f t="shared" si="321"/>
        <v>LEXA Proveedora Hospitalaria S.A.S.107010103</v>
      </c>
      <c r="B2111" s="36" t="b">
        <f>+A2111='[1]Anexo 9'!A2111</f>
        <v>1</v>
      </c>
      <c r="C2111" s="18">
        <v>901012906</v>
      </c>
      <c r="D2111" s="18" t="s">
        <v>8316</v>
      </c>
      <c r="E2111" s="15" t="s">
        <v>61</v>
      </c>
      <c r="F2111" s="15" t="s">
        <v>62</v>
      </c>
      <c r="G2111" s="15" t="s">
        <v>3155</v>
      </c>
      <c r="H2111" s="15" t="s">
        <v>3155</v>
      </c>
      <c r="I2111" s="15" t="s">
        <v>3155</v>
      </c>
      <c r="J2111" s="15">
        <v>5</v>
      </c>
      <c r="K2111" s="15" t="s">
        <v>3155</v>
      </c>
      <c r="L2111" s="15">
        <v>107010103</v>
      </c>
      <c r="M2111" s="15" t="s">
        <v>2192</v>
      </c>
      <c r="N2111" s="15" t="s">
        <v>64</v>
      </c>
      <c r="O2111" s="18"/>
      <c r="P2111" s="22" t="s">
        <v>3840</v>
      </c>
      <c r="Q2111" s="15" t="s">
        <v>66</v>
      </c>
      <c r="R2111" s="18"/>
      <c r="S2111" s="22" t="b">
        <f t="shared" si="320"/>
        <v>0</v>
      </c>
      <c r="T2111" s="18"/>
      <c r="U2111" s="18"/>
      <c r="V2111" s="15"/>
      <c r="W2111" s="18"/>
      <c r="X2111" s="18"/>
      <c r="Y2111" s="15" t="s">
        <v>73</v>
      </c>
      <c r="Z2111" s="18"/>
      <c r="AA2111" s="18"/>
      <c r="AB2111" s="18"/>
      <c r="AC2111" s="67" t="str">
        <f>+VLOOKUP("*"&amp;L2111&amp;"*",'[2]REGISTROS SANITARIOS'!$D$1560:$E1892,2,FALSE)</f>
        <v>SI</v>
      </c>
      <c r="AD2111" s="22" t="s">
        <v>1025</v>
      </c>
      <c r="AE2111" s="16"/>
      <c r="AF2111" s="34" t="s">
        <v>3840</v>
      </c>
      <c r="AG2111" s="24"/>
      <c r="AH2111" s="18"/>
      <c r="AI2111" s="18"/>
      <c r="AJ2111" s="17">
        <v>12650</v>
      </c>
      <c r="AK2111" s="25">
        <v>12650</v>
      </c>
      <c r="AL2111" s="25">
        <v>670.99999999999989</v>
      </c>
      <c r="AM2111" s="35">
        <v>0</v>
      </c>
      <c r="AN2111" s="19">
        <v>8488149.9999999981</v>
      </c>
      <c r="AO2111" s="18"/>
      <c r="AP2111" s="15"/>
      <c r="AQ2111" s="43" t="str">
        <f t="shared" si="322"/>
        <v>SI</v>
      </c>
      <c r="AR2111" s="44">
        <f t="shared" si="323"/>
        <v>8488149.9999999981</v>
      </c>
      <c r="AS2111" s="44">
        <f t="shared" si="324"/>
        <v>8488149.9999999981</v>
      </c>
      <c r="AT2111" s="44">
        <f t="shared" si="325"/>
        <v>8488149.9999999981</v>
      </c>
      <c r="AU2111" s="44">
        <f t="shared" si="326"/>
        <v>8488149.9999999981</v>
      </c>
      <c r="AV2111" s="45" t="b">
        <f t="shared" si="327"/>
        <v>1</v>
      </c>
      <c r="AW2111" s="45" t="b">
        <f t="shared" si="328"/>
        <v>1</v>
      </c>
      <c r="AX2111" s="45"/>
    </row>
    <row r="2112" spans="1:50" s="36" customFormat="1" ht="27.75" customHeight="1" x14ac:dyDescent="0.15">
      <c r="A2112" s="36" t="str">
        <f t="shared" si="321"/>
        <v>LEXA Proveedora Hospitalaria S.A.S.107010203</v>
      </c>
      <c r="B2112" s="36" t="b">
        <f>+A2112='[1]Anexo 9'!A2112</f>
        <v>1</v>
      </c>
      <c r="C2112" s="18">
        <v>901012906</v>
      </c>
      <c r="D2112" s="18" t="s">
        <v>8316</v>
      </c>
      <c r="E2112" s="15" t="s">
        <v>61</v>
      </c>
      <c r="F2112" s="15" t="s">
        <v>62</v>
      </c>
      <c r="G2112" s="15" t="s">
        <v>3155</v>
      </c>
      <c r="H2112" s="15" t="s">
        <v>3155</v>
      </c>
      <c r="I2112" s="15" t="s">
        <v>3155</v>
      </c>
      <c r="J2112" s="15">
        <v>7</v>
      </c>
      <c r="K2112" s="15" t="s">
        <v>3155</v>
      </c>
      <c r="L2112" s="15">
        <v>107010203</v>
      </c>
      <c r="M2112" s="15" t="s">
        <v>1627</v>
      </c>
      <c r="N2112" s="15" t="s">
        <v>80</v>
      </c>
      <c r="O2112" s="18"/>
      <c r="P2112" s="22" t="s">
        <v>3840</v>
      </c>
      <c r="Q2112" s="15" t="s">
        <v>1616</v>
      </c>
      <c r="R2112" s="18"/>
      <c r="S2112" s="22" t="b">
        <f t="shared" si="320"/>
        <v>0</v>
      </c>
      <c r="T2112" s="18"/>
      <c r="U2112" s="18"/>
      <c r="V2112" s="15"/>
      <c r="W2112" s="18"/>
      <c r="X2112" s="18"/>
      <c r="Y2112" s="15" t="s">
        <v>73</v>
      </c>
      <c r="Z2112" s="18"/>
      <c r="AA2112" s="18"/>
      <c r="AB2112" s="18"/>
      <c r="AC2112" s="67" t="e">
        <f>+VLOOKUP("*"&amp;L2112&amp;"*",'[2]REGISTROS SANITARIOS'!$D$1560:$E1893,2,FALSE)</f>
        <v>#N/A</v>
      </c>
      <c r="AD2112" s="22" t="s">
        <v>44</v>
      </c>
      <c r="AE2112" s="16"/>
      <c r="AF2112" s="34" t="s">
        <v>3840</v>
      </c>
      <c r="AG2112" s="24"/>
      <c r="AH2112" s="18"/>
      <c r="AI2112" s="18"/>
      <c r="AJ2112" s="17">
        <v>16500</v>
      </c>
      <c r="AK2112" s="25">
        <v>16500</v>
      </c>
      <c r="AL2112" s="25">
        <v>3032.9999999999995</v>
      </c>
      <c r="AM2112" s="35">
        <v>0</v>
      </c>
      <c r="AN2112" s="19">
        <v>50044499.999999993</v>
      </c>
      <c r="AO2112" s="18"/>
      <c r="AP2112" s="15"/>
      <c r="AQ2112" s="43" t="str">
        <f t="shared" si="322"/>
        <v>SI</v>
      </c>
      <c r="AR2112" s="44">
        <f t="shared" si="323"/>
        <v>50044499.999999993</v>
      </c>
      <c r="AS2112" s="44">
        <f t="shared" si="324"/>
        <v>50044499.999999993</v>
      </c>
      <c r="AT2112" s="44">
        <f t="shared" si="325"/>
        <v>50044499.999999993</v>
      </c>
      <c r="AU2112" s="44">
        <f t="shared" si="326"/>
        <v>50044499.999999993</v>
      </c>
      <c r="AV2112" s="45" t="b">
        <f t="shared" si="327"/>
        <v>1</v>
      </c>
      <c r="AW2112" s="45" t="b">
        <f t="shared" si="328"/>
        <v>1</v>
      </c>
      <c r="AX2112" s="45"/>
    </row>
    <row r="2113" spans="1:50" s="36" customFormat="1" ht="27.75" customHeight="1" x14ac:dyDescent="0.15">
      <c r="A2113" s="36" t="str">
        <f t="shared" si="321"/>
        <v>LEXA Proveedora Hospitalaria S.A.S.107010903</v>
      </c>
      <c r="B2113" s="36" t="b">
        <f>+A2113='[1]Anexo 9'!A2113</f>
        <v>1</v>
      </c>
      <c r="C2113" s="18">
        <v>901012906</v>
      </c>
      <c r="D2113" s="18" t="s">
        <v>8316</v>
      </c>
      <c r="E2113" s="15" t="s">
        <v>61</v>
      </c>
      <c r="F2113" s="15" t="s">
        <v>62</v>
      </c>
      <c r="G2113" s="15" t="s">
        <v>3155</v>
      </c>
      <c r="H2113" s="15" t="s">
        <v>3155</v>
      </c>
      <c r="I2113" s="15" t="s">
        <v>3155</v>
      </c>
      <c r="J2113" s="15">
        <v>7</v>
      </c>
      <c r="K2113" s="15" t="s">
        <v>3155</v>
      </c>
      <c r="L2113" s="15">
        <v>107010903</v>
      </c>
      <c r="M2113" s="15" t="s">
        <v>2202</v>
      </c>
      <c r="N2113" s="15" t="s">
        <v>64</v>
      </c>
      <c r="O2113" s="18"/>
      <c r="P2113" s="22" t="s">
        <v>3840</v>
      </c>
      <c r="Q2113" s="15" t="s">
        <v>76</v>
      </c>
      <c r="R2113" s="18"/>
      <c r="S2113" s="22" t="b">
        <f t="shared" ref="S2113:S2176" si="329">+R2113=Q2113</f>
        <v>0</v>
      </c>
      <c r="T2113" s="18"/>
      <c r="U2113" s="18"/>
      <c r="V2113" s="15"/>
      <c r="W2113" s="18"/>
      <c r="X2113" s="18"/>
      <c r="Y2113" s="15" t="s">
        <v>73</v>
      </c>
      <c r="Z2113" s="18"/>
      <c r="AA2113" s="18"/>
      <c r="AB2113" s="18"/>
      <c r="AC2113" s="67" t="str">
        <f>+VLOOKUP("*"&amp;L2113&amp;"*",'[2]REGISTROS SANITARIOS'!$D$1560:$E1894,2,FALSE)</f>
        <v>SI</v>
      </c>
      <c r="AD2113" s="22" t="s">
        <v>1025</v>
      </c>
      <c r="AE2113" s="16"/>
      <c r="AF2113" s="34" t="s">
        <v>3840</v>
      </c>
      <c r="AG2113" s="24"/>
      <c r="AH2113" s="18"/>
      <c r="AI2113" s="18"/>
      <c r="AJ2113" s="17">
        <v>20900</v>
      </c>
      <c r="AK2113" s="25">
        <v>20900</v>
      </c>
      <c r="AL2113" s="25">
        <v>607</v>
      </c>
      <c r="AM2113" s="35">
        <v>0</v>
      </c>
      <c r="AN2113" s="19">
        <v>12686300</v>
      </c>
      <c r="AO2113" s="18"/>
      <c r="AP2113" s="15"/>
      <c r="AQ2113" s="43" t="str">
        <f t="shared" si="322"/>
        <v>SI</v>
      </c>
      <c r="AR2113" s="44">
        <f t="shared" si="323"/>
        <v>12686300</v>
      </c>
      <c r="AS2113" s="44">
        <f t="shared" si="324"/>
        <v>12686300</v>
      </c>
      <c r="AT2113" s="44">
        <f t="shared" si="325"/>
        <v>12686300</v>
      </c>
      <c r="AU2113" s="44">
        <f t="shared" si="326"/>
        <v>12686300</v>
      </c>
      <c r="AV2113" s="45" t="b">
        <f t="shared" si="327"/>
        <v>1</v>
      </c>
      <c r="AW2113" s="45" t="b">
        <f t="shared" si="328"/>
        <v>1</v>
      </c>
      <c r="AX2113" s="45"/>
    </row>
    <row r="2114" spans="1:50" s="36" customFormat="1" ht="27.75" customHeight="1" x14ac:dyDescent="0.15">
      <c r="A2114" s="36" t="str">
        <f t="shared" si="321"/>
        <v>LEXA Proveedora Hospitalaria S.A.S.107020209</v>
      </c>
      <c r="B2114" s="36" t="b">
        <f>+A2114='[1]Anexo 9'!A2114</f>
        <v>1</v>
      </c>
      <c r="C2114" s="18">
        <v>901012906</v>
      </c>
      <c r="D2114" s="18" t="s">
        <v>8316</v>
      </c>
      <c r="E2114" s="15" t="s">
        <v>61</v>
      </c>
      <c r="F2114" s="15" t="s">
        <v>62</v>
      </c>
      <c r="G2114" s="15" t="s">
        <v>3155</v>
      </c>
      <c r="H2114" s="15" t="s">
        <v>3155</v>
      </c>
      <c r="I2114" s="15" t="s">
        <v>3155</v>
      </c>
      <c r="J2114" s="15">
        <v>6</v>
      </c>
      <c r="K2114" s="15" t="s">
        <v>3155</v>
      </c>
      <c r="L2114" s="15">
        <v>107020209</v>
      </c>
      <c r="M2114" s="15" t="s">
        <v>1435</v>
      </c>
      <c r="N2114" s="15" t="s">
        <v>1436</v>
      </c>
      <c r="O2114" s="18"/>
      <c r="P2114" s="22" t="s">
        <v>3840</v>
      </c>
      <c r="Q2114" s="15" t="s">
        <v>1438</v>
      </c>
      <c r="R2114" s="18"/>
      <c r="S2114" s="22" t="b">
        <f t="shared" si="329"/>
        <v>0</v>
      </c>
      <c r="T2114" s="18"/>
      <c r="U2114" s="18"/>
      <c r="V2114" s="15"/>
      <c r="W2114" s="18"/>
      <c r="X2114" s="18"/>
      <c r="Y2114" s="15" t="s">
        <v>73</v>
      </c>
      <c r="Z2114" s="18"/>
      <c r="AA2114" s="18"/>
      <c r="AB2114" s="18"/>
      <c r="AC2114" s="67" t="str">
        <f>+VLOOKUP("*"&amp;L2114&amp;"*",'[2]REGISTROS SANITARIOS'!$D$1560:$E1895,2,FALSE)</f>
        <v>SI</v>
      </c>
      <c r="AD2114" s="22" t="s">
        <v>1025</v>
      </c>
      <c r="AE2114" s="16"/>
      <c r="AF2114" s="34" t="s">
        <v>3840</v>
      </c>
      <c r="AG2114" s="24"/>
      <c r="AH2114" s="18"/>
      <c r="AI2114" s="18"/>
      <c r="AJ2114" s="17">
        <v>8250</v>
      </c>
      <c r="AK2114" s="25">
        <v>8250</v>
      </c>
      <c r="AL2114" s="25">
        <v>1955</v>
      </c>
      <c r="AM2114" s="35">
        <v>0</v>
      </c>
      <c r="AN2114" s="19">
        <v>16128750</v>
      </c>
      <c r="AO2114" s="18"/>
      <c r="AP2114" s="15"/>
      <c r="AQ2114" s="43" t="str">
        <f t="shared" si="322"/>
        <v>SI</v>
      </c>
      <c r="AR2114" s="44">
        <f t="shared" si="323"/>
        <v>16128750</v>
      </c>
      <c r="AS2114" s="44">
        <f t="shared" si="324"/>
        <v>16128750</v>
      </c>
      <c r="AT2114" s="44">
        <f t="shared" si="325"/>
        <v>16128750</v>
      </c>
      <c r="AU2114" s="44">
        <f t="shared" si="326"/>
        <v>16128750</v>
      </c>
      <c r="AV2114" s="45" t="b">
        <f t="shared" si="327"/>
        <v>1</v>
      </c>
      <c r="AW2114" s="45" t="b">
        <f t="shared" si="328"/>
        <v>1</v>
      </c>
      <c r="AX2114" s="45"/>
    </row>
    <row r="2115" spans="1:50" s="36" customFormat="1" ht="27.75" customHeight="1" x14ac:dyDescent="0.15">
      <c r="A2115" s="36" t="str">
        <f t="shared" si="321"/>
        <v>LEXA Proveedora Hospitalaria S.A.S.107020806</v>
      </c>
      <c r="B2115" s="36" t="b">
        <f>+A2115='[1]Anexo 9'!A2115</f>
        <v>1</v>
      </c>
      <c r="C2115" s="18">
        <v>901012906</v>
      </c>
      <c r="D2115" s="18" t="s">
        <v>8316</v>
      </c>
      <c r="E2115" s="15" t="s">
        <v>61</v>
      </c>
      <c r="F2115" s="15" t="s">
        <v>62</v>
      </c>
      <c r="G2115" s="15" t="s">
        <v>3155</v>
      </c>
      <c r="H2115" s="15" t="s">
        <v>3155</v>
      </c>
      <c r="I2115" s="15" t="s">
        <v>3155</v>
      </c>
      <c r="J2115" s="15">
        <v>6</v>
      </c>
      <c r="K2115" s="15" t="s">
        <v>3155</v>
      </c>
      <c r="L2115" s="15">
        <v>107020806</v>
      </c>
      <c r="M2115" s="15" t="s">
        <v>1445</v>
      </c>
      <c r="N2115" s="15" t="s">
        <v>835</v>
      </c>
      <c r="O2115" s="18"/>
      <c r="P2115" s="22" t="s">
        <v>3840</v>
      </c>
      <c r="Q2115" s="15" t="s">
        <v>1447</v>
      </c>
      <c r="R2115" s="18"/>
      <c r="S2115" s="22" t="b">
        <f t="shared" si="329"/>
        <v>0</v>
      </c>
      <c r="T2115" s="18"/>
      <c r="U2115" s="18"/>
      <c r="V2115" s="15"/>
      <c r="W2115" s="18"/>
      <c r="X2115" s="18"/>
      <c r="Y2115" s="15" t="s">
        <v>73</v>
      </c>
      <c r="Z2115" s="18"/>
      <c r="AA2115" s="18"/>
      <c r="AB2115" s="18"/>
      <c r="AC2115" s="67" t="str">
        <f>+VLOOKUP("*"&amp;L2115&amp;"*",'[2]REGISTROS SANITARIOS'!$D$1560:$E1896,2,FALSE)</f>
        <v>SI</v>
      </c>
      <c r="AD2115" s="22" t="s">
        <v>1025</v>
      </c>
      <c r="AE2115" s="16"/>
      <c r="AF2115" s="34" t="s">
        <v>3840</v>
      </c>
      <c r="AG2115" s="24"/>
      <c r="AH2115" s="18"/>
      <c r="AI2115" s="18"/>
      <c r="AJ2115" s="17">
        <v>935</v>
      </c>
      <c r="AK2115" s="25">
        <v>935</v>
      </c>
      <c r="AL2115" s="25">
        <v>56442</v>
      </c>
      <c r="AM2115" s="35">
        <v>0</v>
      </c>
      <c r="AN2115" s="19">
        <v>52773270</v>
      </c>
      <c r="AO2115" s="18"/>
      <c r="AP2115" s="15"/>
      <c r="AQ2115" s="43" t="str">
        <f t="shared" si="322"/>
        <v>SI</v>
      </c>
      <c r="AR2115" s="44">
        <f t="shared" si="323"/>
        <v>52773270</v>
      </c>
      <c r="AS2115" s="44">
        <f t="shared" si="324"/>
        <v>52773270</v>
      </c>
      <c r="AT2115" s="44">
        <f t="shared" si="325"/>
        <v>52773270</v>
      </c>
      <c r="AU2115" s="44">
        <f t="shared" si="326"/>
        <v>52773270</v>
      </c>
      <c r="AV2115" s="45" t="b">
        <f t="shared" si="327"/>
        <v>1</v>
      </c>
      <c r="AW2115" s="45" t="b">
        <f t="shared" si="328"/>
        <v>1</v>
      </c>
      <c r="AX2115" s="45"/>
    </row>
    <row r="2116" spans="1:50" s="36" customFormat="1" ht="27.75" customHeight="1" x14ac:dyDescent="0.15">
      <c r="A2116" s="36" t="str">
        <f t="shared" ref="A2116:A2179" si="330">+D2116&amp;L2116</f>
        <v>LEXA Proveedora Hospitalaria S.A.S.108030103</v>
      </c>
      <c r="B2116" s="36" t="b">
        <f>+A2116='[1]Anexo 9'!A2116</f>
        <v>1</v>
      </c>
      <c r="C2116" s="18">
        <v>901012906</v>
      </c>
      <c r="D2116" s="18" t="s">
        <v>8316</v>
      </c>
      <c r="E2116" s="15" t="s">
        <v>61</v>
      </c>
      <c r="F2116" s="15" t="s">
        <v>62</v>
      </c>
      <c r="G2116" s="15" t="s">
        <v>3155</v>
      </c>
      <c r="H2116" s="15" t="s">
        <v>3155</v>
      </c>
      <c r="I2116" s="15" t="s">
        <v>3155</v>
      </c>
      <c r="J2116" s="15">
        <v>4</v>
      </c>
      <c r="K2116" s="15" t="s">
        <v>3155</v>
      </c>
      <c r="L2116" s="15">
        <v>108030103</v>
      </c>
      <c r="M2116" s="15" t="s">
        <v>3588</v>
      </c>
      <c r="N2116" s="15" t="s">
        <v>64</v>
      </c>
      <c r="O2116" s="18"/>
      <c r="P2116" s="22" t="s">
        <v>3840</v>
      </c>
      <c r="Q2116" s="15" t="s">
        <v>1914</v>
      </c>
      <c r="R2116" s="18"/>
      <c r="S2116" s="22" t="b">
        <f t="shared" si="329"/>
        <v>0</v>
      </c>
      <c r="T2116" s="18"/>
      <c r="U2116" s="18"/>
      <c r="V2116" s="15"/>
      <c r="W2116" s="18"/>
      <c r="X2116" s="18"/>
      <c r="Y2116" s="15" t="s">
        <v>73</v>
      </c>
      <c r="Z2116" s="18"/>
      <c r="AA2116" s="18"/>
      <c r="AB2116" s="18"/>
      <c r="AC2116" s="67" t="e">
        <f>+VLOOKUP("*"&amp;L2116&amp;"*",'[2]REGISTROS SANITARIOS'!$D$1560:$E1897,2,FALSE)</f>
        <v>#N/A</v>
      </c>
      <c r="AD2116" s="22" t="s">
        <v>44</v>
      </c>
      <c r="AE2116" s="16"/>
      <c r="AF2116" s="34" t="s">
        <v>3840</v>
      </c>
      <c r="AG2116" s="24"/>
      <c r="AH2116" s="18"/>
      <c r="AI2116" s="18"/>
      <c r="AJ2116" s="17">
        <v>137.5</v>
      </c>
      <c r="AK2116" s="25">
        <v>137.5</v>
      </c>
      <c r="AL2116" s="25">
        <v>2151</v>
      </c>
      <c r="AM2116" s="35">
        <v>0</v>
      </c>
      <c r="AN2116" s="19">
        <v>295762.5</v>
      </c>
      <c r="AO2116" s="18"/>
      <c r="AP2116" s="15"/>
      <c r="AQ2116" s="43" t="str">
        <f t="shared" ref="AQ2116:AQ2179" si="331">+IF(AK2116="","NO INDICA",IF(AJ2116=AK2116,"SI",IF(AK2116&gt;AJ2116,"MAYOR",IF(AK2116&lt;AJ2116,"MENOR"))))</f>
        <v>SI</v>
      </c>
      <c r="AR2116" s="44">
        <f t="shared" ref="AR2116:AR2179" si="332">+AJ2116*(AL2116*(1+AM2116))</f>
        <v>295762.5</v>
      </c>
      <c r="AS2116" s="44">
        <f t="shared" ref="AS2116:AS2179" si="333">+AJ2116*AL2116</f>
        <v>295762.5</v>
      </c>
      <c r="AT2116" s="44">
        <f t="shared" ref="AT2116:AT2179" si="334">+AL2116*AK2116</f>
        <v>295762.5</v>
      </c>
      <c r="AU2116" s="44">
        <f t="shared" ref="AU2116:AU2179" si="335">+AK2116*(AL2116*(1+AM2116))</f>
        <v>295762.5</v>
      </c>
      <c r="AV2116" s="45" t="b">
        <f t="shared" ref="AV2116:AV2179" si="336">+IFERROR(AU2116=AN2116,"FALSO")</f>
        <v>1</v>
      </c>
      <c r="AW2116" s="45" t="b">
        <f t="shared" ref="AW2116:AW2179" si="337">+AS2116=AN2116</f>
        <v>1</v>
      </c>
      <c r="AX2116" s="45"/>
    </row>
    <row r="2117" spans="1:50" s="36" customFormat="1" ht="27.75" customHeight="1" x14ac:dyDescent="0.15">
      <c r="A2117" s="36" t="str">
        <f t="shared" si="330"/>
        <v>LEXA Proveedora Hospitalaria S.A.S.108030203</v>
      </c>
      <c r="B2117" s="36" t="b">
        <f>+A2117='[1]Anexo 9'!A2117</f>
        <v>1</v>
      </c>
      <c r="C2117" s="18">
        <v>901012906</v>
      </c>
      <c r="D2117" s="18" t="s">
        <v>8316</v>
      </c>
      <c r="E2117" s="15" t="s">
        <v>61</v>
      </c>
      <c r="F2117" s="46" t="s">
        <v>3424</v>
      </c>
      <c r="G2117" s="15" t="s">
        <v>3155</v>
      </c>
      <c r="H2117" s="15" t="s">
        <v>3155</v>
      </c>
      <c r="I2117" s="15" t="s">
        <v>3155</v>
      </c>
      <c r="J2117" s="15">
        <v>4</v>
      </c>
      <c r="K2117" s="15" t="s">
        <v>3155</v>
      </c>
      <c r="L2117" s="15">
        <v>108030203</v>
      </c>
      <c r="M2117" s="15" t="s">
        <v>3425</v>
      </c>
      <c r="N2117" s="15" t="s">
        <v>64</v>
      </c>
      <c r="O2117" s="18"/>
      <c r="P2117" s="22" t="s">
        <v>3840</v>
      </c>
      <c r="Q2117" s="15" t="s">
        <v>76</v>
      </c>
      <c r="R2117" s="18"/>
      <c r="S2117" s="22" t="b">
        <f t="shared" si="329"/>
        <v>0</v>
      </c>
      <c r="T2117" s="18"/>
      <c r="U2117" s="18"/>
      <c r="V2117" s="15"/>
      <c r="W2117" s="18"/>
      <c r="X2117" s="18"/>
      <c r="Y2117" s="15" t="s">
        <v>73</v>
      </c>
      <c r="Z2117" s="18"/>
      <c r="AA2117" s="18"/>
      <c r="AB2117" s="18"/>
      <c r="AC2117" s="67" t="str">
        <f>+VLOOKUP("*"&amp;L2117&amp;"*",'[2]REGISTROS SANITARIOS'!$D$1560:$E1898,2,FALSE)</f>
        <v>SI</v>
      </c>
      <c r="AD2117" s="22" t="s">
        <v>1025</v>
      </c>
      <c r="AE2117" s="16"/>
      <c r="AF2117" s="34" t="s">
        <v>3840</v>
      </c>
      <c r="AG2117" s="24"/>
      <c r="AH2117" s="18"/>
      <c r="AI2117" s="18"/>
      <c r="AJ2117" s="17">
        <v>825</v>
      </c>
      <c r="AK2117" s="25">
        <v>825</v>
      </c>
      <c r="AL2117" s="25">
        <v>1972</v>
      </c>
      <c r="AM2117" s="35">
        <v>0</v>
      </c>
      <c r="AN2117" s="19">
        <v>1626900</v>
      </c>
      <c r="AO2117" s="18"/>
      <c r="AP2117" s="15"/>
      <c r="AQ2117" s="43" t="str">
        <f t="shared" si="331"/>
        <v>SI</v>
      </c>
      <c r="AR2117" s="44">
        <f t="shared" si="332"/>
        <v>1626900</v>
      </c>
      <c r="AS2117" s="44">
        <f t="shared" si="333"/>
        <v>1626900</v>
      </c>
      <c r="AT2117" s="44">
        <f t="shared" si="334"/>
        <v>1626900</v>
      </c>
      <c r="AU2117" s="44">
        <f t="shared" si="335"/>
        <v>1626900</v>
      </c>
      <c r="AV2117" s="45" t="b">
        <f t="shared" si="336"/>
        <v>1</v>
      </c>
      <c r="AW2117" s="45" t="b">
        <f t="shared" si="337"/>
        <v>1</v>
      </c>
      <c r="AX2117" s="45"/>
    </row>
    <row r="2118" spans="1:50" s="36" customFormat="1" ht="27.75" customHeight="1" x14ac:dyDescent="0.15">
      <c r="A2118" s="36" t="str">
        <f t="shared" si="330"/>
        <v>LEXA Proveedora Hospitalaria S.A.S.108030303</v>
      </c>
      <c r="B2118" s="36" t="b">
        <f>+A2118='[1]Anexo 9'!A2118</f>
        <v>1</v>
      </c>
      <c r="C2118" s="18">
        <v>901012906</v>
      </c>
      <c r="D2118" s="18" t="s">
        <v>8316</v>
      </c>
      <c r="E2118" s="15" t="s">
        <v>61</v>
      </c>
      <c r="F2118" s="46" t="s">
        <v>3424</v>
      </c>
      <c r="G2118" s="15" t="s">
        <v>3155</v>
      </c>
      <c r="H2118" s="15" t="s">
        <v>3155</v>
      </c>
      <c r="I2118" s="15" t="s">
        <v>3155</v>
      </c>
      <c r="J2118" s="15">
        <v>6</v>
      </c>
      <c r="K2118" s="15" t="s">
        <v>3155</v>
      </c>
      <c r="L2118" s="15">
        <v>108030303</v>
      </c>
      <c r="M2118" s="15" t="s">
        <v>3873</v>
      </c>
      <c r="N2118" s="15" t="s">
        <v>64</v>
      </c>
      <c r="O2118" s="18"/>
      <c r="P2118" s="22" t="s">
        <v>3840</v>
      </c>
      <c r="Q2118" s="15" t="s">
        <v>5563</v>
      </c>
      <c r="R2118" s="18"/>
      <c r="S2118" s="22" t="b">
        <f t="shared" si="329"/>
        <v>0</v>
      </c>
      <c r="T2118" s="18"/>
      <c r="U2118" s="18"/>
      <c r="V2118" s="15"/>
      <c r="W2118" s="18"/>
      <c r="X2118" s="18"/>
      <c r="Y2118" s="15" t="s">
        <v>73</v>
      </c>
      <c r="Z2118" s="18"/>
      <c r="AA2118" s="18"/>
      <c r="AB2118" s="18"/>
      <c r="AC2118" s="67" t="str">
        <f>+VLOOKUP("*"&amp;L2118&amp;"*",'[2]REGISTROS SANITARIOS'!$D$1560:$E1899,2,FALSE)</f>
        <v>SI</v>
      </c>
      <c r="AD2118" s="22" t="s">
        <v>1025</v>
      </c>
      <c r="AE2118" s="16"/>
      <c r="AF2118" s="34" t="s">
        <v>3840</v>
      </c>
      <c r="AG2118" s="24"/>
      <c r="AH2118" s="18"/>
      <c r="AI2118" s="18"/>
      <c r="AJ2118" s="17">
        <v>4125</v>
      </c>
      <c r="AK2118" s="25">
        <v>4125</v>
      </c>
      <c r="AL2118" s="25">
        <v>510</v>
      </c>
      <c r="AM2118" s="35">
        <v>0</v>
      </c>
      <c r="AN2118" s="19">
        <v>2103750</v>
      </c>
      <c r="AO2118" s="18"/>
      <c r="AP2118" s="15"/>
      <c r="AQ2118" s="43" t="str">
        <f t="shared" si="331"/>
        <v>SI</v>
      </c>
      <c r="AR2118" s="44">
        <f t="shared" si="332"/>
        <v>2103750</v>
      </c>
      <c r="AS2118" s="44">
        <f t="shared" si="333"/>
        <v>2103750</v>
      </c>
      <c r="AT2118" s="44">
        <f t="shared" si="334"/>
        <v>2103750</v>
      </c>
      <c r="AU2118" s="44">
        <f t="shared" si="335"/>
        <v>2103750</v>
      </c>
      <c r="AV2118" s="45" t="b">
        <f t="shared" si="336"/>
        <v>1</v>
      </c>
      <c r="AW2118" s="45" t="b">
        <f t="shared" si="337"/>
        <v>1</v>
      </c>
      <c r="AX2118" s="45"/>
    </row>
    <row r="2119" spans="1:50" s="36" customFormat="1" ht="27.75" customHeight="1" x14ac:dyDescent="0.15">
      <c r="A2119" s="36" t="str">
        <f t="shared" si="330"/>
        <v>LEXA Proveedora Hospitalaria S.A.S.108030403</v>
      </c>
      <c r="B2119" s="36" t="b">
        <f>+A2119='[1]Anexo 9'!A2119</f>
        <v>1</v>
      </c>
      <c r="C2119" s="18">
        <v>901012906</v>
      </c>
      <c r="D2119" s="18" t="s">
        <v>8316</v>
      </c>
      <c r="E2119" s="15" t="s">
        <v>61</v>
      </c>
      <c r="F2119" s="46" t="s">
        <v>3424</v>
      </c>
      <c r="G2119" s="15" t="s">
        <v>3155</v>
      </c>
      <c r="H2119" s="15" t="s">
        <v>3155</v>
      </c>
      <c r="I2119" s="15" t="s">
        <v>3155</v>
      </c>
      <c r="J2119" s="15">
        <v>6</v>
      </c>
      <c r="K2119" s="15" t="s">
        <v>3155</v>
      </c>
      <c r="L2119" s="15">
        <v>108030403</v>
      </c>
      <c r="M2119" s="15" t="s">
        <v>3875</v>
      </c>
      <c r="N2119" s="15" t="s">
        <v>64</v>
      </c>
      <c r="O2119" s="18"/>
      <c r="P2119" s="22" t="s">
        <v>3840</v>
      </c>
      <c r="Q2119" s="15" t="s">
        <v>1914</v>
      </c>
      <c r="R2119" s="18"/>
      <c r="S2119" s="22" t="b">
        <f t="shared" si="329"/>
        <v>0</v>
      </c>
      <c r="T2119" s="18"/>
      <c r="U2119" s="18"/>
      <c r="V2119" s="15"/>
      <c r="W2119" s="18"/>
      <c r="X2119" s="18"/>
      <c r="Y2119" s="15" t="s">
        <v>73</v>
      </c>
      <c r="Z2119" s="18"/>
      <c r="AA2119" s="18"/>
      <c r="AB2119" s="18"/>
      <c r="AC2119" s="67" t="str">
        <f>+VLOOKUP("*"&amp;L2119&amp;"*",'[2]REGISTROS SANITARIOS'!$D$1560:$E1900,2,FALSE)</f>
        <v>SI</v>
      </c>
      <c r="AD2119" s="22" t="s">
        <v>1025</v>
      </c>
      <c r="AE2119" s="16"/>
      <c r="AF2119" s="34" t="s">
        <v>3840</v>
      </c>
      <c r="AG2119" s="24"/>
      <c r="AH2119" s="18"/>
      <c r="AI2119" s="18"/>
      <c r="AJ2119" s="17">
        <v>3300</v>
      </c>
      <c r="AK2119" s="25">
        <v>3300</v>
      </c>
      <c r="AL2119" s="25">
        <v>510</v>
      </c>
      <c r="AM2119" s="35">
        <v>0</v>
      </c>
      <c r="AN2119" s="19">
        <v>1683000</v>
      </c>
      <c r="AO2119" s="18"/>
      <c r="AP2119" s="15"/>
      <c r="AQ2119" s="43" t="str">
        <f t="shared" si="331"/>
        <v>SI</v>
      </c>
      <c r="AR2119" s="44">
        <f t="shared" si="332"/>
        <v>1683000</v>
      </c>
      <c r="AS2119" s="44">
        <f t="shared" si="333"/>
        <v>1683000</v>
      </c>
      <c r="AT2119" s="44">
        <f t="shared" si="334"/>
        <v>1683000</v>
      </c>
      <c r="AU2119" s="44">
        <f t="shared" si="335"/>
        <v>1683000</v>
      </c>
      <c r="AV2119" s="45" t="b">
        <f t="shared" si="336"/>
        <v>1</v>
      </c>
      <c r="AW2119" s="45" t="b">
        <f t="shared" si="337"/>
        <v>1</v>
      </c>
      <c r="AX2119" s="45"/>
    </row>
    <row r="2120" spans="1:50" s="36" customFormat="1" ht="27.75" customHeight="1" x14ac:dyDescent="0.15">
      <c r="A2120" s="36" t="str">
        <f t="shared" si="330"/>
        <v>LEXA Proveedora Hospitalaria S.A.S.109010103</v>
      </c>
      <c r="B2120" s="36" t="b">
        <f>+A2120='[1]Anexo 9'!A2120</f>
        <v>1</v>
      </c>
      <c r="C2120" s="18">
        <v>901012906</v>
      </c>
      <c r="D2120" s="18" t="s">
        <v>8316</v>
      </c>
      <c r="E2120" s="15" t="s">
        <v>61</v>
      </c>
      <c r="F2120" s="15" t="s">
        <v>62</v>
      </c>
      <c r="G2120" s="15" t="s">
        <v>3155</v>
      </c>
      <c r="H2120" s="15" t="s">
        <v>3155</v>
      </c>
      <c r="I2120" s="15" t="s">
        <v>3155</v>
      </c>
      <c r="J2120" s="15">
        <v>5</v>
      </c>
      <c r="K2120" s="15" t="s">
        <v>3155</v>
      </c>
      <c r="L2120" s="15">
        <v>109010103</v>
      </c>
      <c r="M2120" s="15" t="s">
        <v>2229</v>
      </c>
      <c r="N2120" s="15" t="s">
        <v>64</v>
      </c>
      <c r="O2120" s="18"/>
      <c r="P2120" s="22" t="s">
        <v>3840</v>
      </c>
      <c r="Q2120" s="15" t="s">
        <v>76</v>
      </c>
      <c r="R2120" s="18"/>
      <c r="S2120" s="22" t="b">
        <f t="shared" si="329"/>
        <v>0</v>
      </c>
      <c r="T2120" s="18"/>
      <c r="U2120" s="18"/>
      <c r="V2120" s="15"/>
      <c r="W2120" s="18"/>
      <c r="X2120" s="18"/>
      <c r="Y2120" s="15" t="s">
        <v>73</v>
      </c>
      <c r="Z2120" s="18"/>
      <c r="AA2120" s="18"/>
      <c r="AB2120" s="18"/>
      <c r="AC2120" s="67" t="str">
        <f>+VLOOKUP("*"&amp;L2120&amp;"*",'[2]REGISTROS SANITARIOS'!$D$1560:$E1901,2,FALSE)</f>
        <v>SI</v>
      </c>
      <c r="AD2120" s="22" t="s">
        <v>1025</v>
      </c>
      <c r="AE2120" s="16"/>
      <c r="AF2120" s="34" t="s">
        <v>3840</v>
      </c>
      <c r="AG2120" s="24"/>
      <c r="AH2120" s="18"/>
      <c r="AI2120" s="18"/>
      <c r="AJ2120" s="17">
        <v>71500</v>
      </c>
      <c r="AK2120" s="25">
        <v>71500</v>
      </c>
      <c r="AL2120" s="25">
        <v>607</v>
      </c>
      <c r="AM2120" s="35">
        <v>0</v>
      </c>
      <c r="AN2120" s="19">
        <v>43400500</v>
      </c>
      <c r="AO2120" s="18"/>
      <c r="AP2120" s="15"/>
      <c r="AQ2120" s="43" t="str">
        <f t="shared" si="331"/>
        <v>SI</v>
      </c>
      <c r="AR2120" s="44">
        <f t="shared" si="332"/>
        <v>43400500</v>
      </c>
      <c r="AS2120" s="44">
        <f t="shared" si="333"/>
        <v>43400500</v>
      </c>
      <c r="AT2120" s="44">
        <f t="shared" si="334"/>
        <v>43400500</v>
      </c>
      <c r="AU2120" s="44">
        <f t="shared" si="335"/>
        <v>43400500</v>
      </c>
      <c r="AV2120" s="45" t="b">
        <f t="shared" si="336"/>
        <v>1</v>
      </c>
      <c r="AW2120" s="45" t="b">
        <f t="shared" si="337"/>
        <v>1</v>
      </c>
      <c r="AX2120" s="45"/>
    </row>
    <row r="2121" spans="1:50" s="36" customFormat="1" ht="27.75" customHeight="1" x14ac:dyDescent="0.15">
      <c r="A2121" s="36" t="str">
        <f t="shared" si="330"/>
        <v>LEXA Proveedora Hospitalaria S.A.S.109011209</v>
      </c>
      <c r="B2121" s="36" t="b">
        <f>+A2121='[1]Anexo 9'!A2121</f>
        <v>1</v>
      </c>
      <c r="C2121" s="18">
        <v>901012906</v>
      </c>
      <c r="D2121" s="18" t="s">
        <v>8316</v>
      </c>
      <c r="E2121" s="15" t="s">
        <v>61</v>
      </c>
      <c r="F2121" s="15" t="s">
        <v>62</v>
      </c>
      <c r="G2121" s="15" t="s">
        <v>3155</v>
      </c>
      <c r="H2121" s="15" t="s">
        <v>3155</v>
      </c>
      <c r="I2121" s="15" t="s">
        <v>3155</v>
      </c>
      <c r="J2121" s="15">
        <v>6</v>
      </c>
      <c r="K2121" s="15" t="s">
        <v>3155</v>
      </c>
      <c r="L2121" s="15">
        <v>109011209</v>
      </c>
      <c r="M2121" s="15" t="s">
        <v>2239</v>
      </c>
      <c r="N2121" s="15" t="s">
        <v>1436</v>
      </c>
      <c r="O2121" s="18"/>
      <c r="P2121" s="22" t="s">
        <v>3840</v>
      </c>
      <c r="Q2121" s="15" t="s">
        <v>2241</v>
      </c>
      <c r="R2121" s="18"/>
      <c r="S2121" s="22" t="b">
        <f t="shared" si="329"/>
        <v>0</v>
      </c>
      <c r="T2121" s="18"/>
      <c r="U2121" s="18"/>
      <c r="V2121" s="15"/>
      <c r="W2121" s="18"/>
      <c r="X2121" s="18"/>
      <c r="Y2121" s="15" t="s">
        <v>73</v>
      </c>
      <c r="Z2121" s="18"/>
      <c r="AA2121" s="18"/>
      <c r="AB2121" s="18"/>
      <c r="AC2121" s="67" t="str">
        <f>+VLOOKUP("*"&amp;L2121&amp;"*",'[2]REGISTROS SANITARIOS'!$D$1560:$E1902,2,FALSE)</f>
        <v>SI</v>
      </c>
      <c r="AD2121" s="22" t="s">
        <v>1025</v>
      </c>
      <c r="AE2121" s="16"/>
      <c r="AF2121" s="34" t="s">
        <v>3840</v>
      </c>
      <c r="AG2121" s="24"/>
      <c r="AH2121" s="18"/>
      <c r="AI2121" s="18"/>
      <c r="AJ2121" s="17">
        <v>605000</v>
      </c>
      <c r="AK2121" s="25">
        <v>605000</v>
      </c>
      <c r="AL2121" s="25">
        <v>223.99999999999997</v>
      </c>
      <c r="AM2121" s="35">
        <v>0</v>
      </c>
      <c r="AN2121" s="19">
        <v>135519999.99999997</v>
      </c>
      <c r="AO2121" s="18"/>
      <c r="AP2121" s="15"/>
      <c r="AQ2121" s="43" t="str">
        <f t="shared" si="331"/>
        <v>SI</v>
      </c>
      <c r="AR2121" s="44">
        <f t="shared" si="332"/>
        <v>135519999.99999997</v>
      </c>
      <c r="AS2121" s="44">
        <f t="shared" si="333"/>
        <v>135519999.99999997</v>
      </c>
      <c r="AT2121" s="44">
        <f t="shared" si="334"/>
        <v>135519999.99999997</v>
      </c>
      <c r="AU2121" s="44">
        <f t="shared" si="335"/>
        <v>135519999.99999997</v>
      </c>
      <c r="AV2121" s="45" t="b">
        <f t="shared" si="336"/>
        <v>1</v>
      </c>
      <c r="AW2121" s="45" t="b">
        <f t="shared" si="337"/>
        <v>1</v>
      </c>
      <c r="AX2121" s="45"/>
    </row>
    <row r="2122" spans="1:50" s="36" customFormat="1" ht="27.75" customHeight="1" x14ac:dyDescent="0.15">
      <c r="A2122" s="36" t="str">
        <f t="shared" si="330"/>
        <v>LEXA Proveedora Hospitalaria S.A.S.109040109</v>
      </c>
      <c r="B2122" s="36" t="b">
        <f>+A2122='[1]Anexo 9'!A2122</f>
        <v>1</v>
      </c>
      <c r="C2122" s="18">
        <v>901012906</v>
      </c>
      <c r="D2122" s="18" t="s">
        <v>8316</v>
      </c>
      <c r="E2122" s="15" t="s">
        <v>61</v>
      </c>
      <c r="F2122" s="15" t="s">
        <v>62</v>
      </c>
      <c r="G2122" s="15" t="s">
        <v>3155</v>
      </c>
      <c r="H2122" s="15" t="s">
        <v>3155</v>
      </c>
      <c r="I2122" s="15" t="s">
        <v>3155</v>
      </c>
      <c r="J2122" s="15">
        <v>6</v>
      </c>
      <c r="K2122" s="15" t="s">
        <v>3155</v>
      </c>
      <c r="L2122" s="15">
        <v>109040109</v>
      </c>
      <c r="M2122" s="15" t="s">
        <v>2251</v>
      </c>
      <c r="N2122" s="15" t="s">
        <v>1436</v>
      </c>
      <c r="O2122" s="18"/>
      <c r="P2122" s="22" t="s">
        <v>3840</v>
      </c>
      <c r="Q2122" s="15" t="s">
        <v>1428</v>
      </c>
      <c r="R2122" s="18"/>
      <c r="S2122" s="22" t="b">
        <f t="shared" si="329"/>
        <v>0</v>
      </c>
      <c r="T2122" s="18"/>
      <c r="U2122" s="18"/>
      <c r="V2122" s="15"/>
      <c r="W2122" s="18"/>
      <c r="X2122" s="18"/>
      <c r="Y2122" s="15" t="s">
        <v>73</v>
      </c>
      <c r="Z2122" s="18"/>
      <c r="AA2122" s="18"/>
      <c r="AB2122" s="18"/>
      <c r="AC2122" s="67" t="str">
        <f>+VLOOKUP("*"&amp;L2122&amp;"*",'[2]REGISTROS SANITARIOS'!$D$1560:$E1903,2,FALSE)</f>
        <v>SI</v>
      </c>
      <c r="AD2122" s="22" t="s">
        <v>1025</v>
      </c>
      <c r="AE2122" s="16"/>
      <c r="AF2122" s="34" t="s">
        <v>3840</v>
      </c>
      <c r="AG2122" s="24"/>
      <c r="AH2122" s="18"/>
      <c r="AI2122" s="18"/>
      <c r="AJ2122" s="17">
        <v>49500</v>
      </c>
      <c r="AK2122" s="25">
        <v>49500</v>
      </c>
      <c r="AL2122" s="25">
        <v>87</v>
      </c>
      <c r="AM2122" s="35">
        <v>0</v>
      </c>
      <c r="AN2122" s="19">
        <v>4306500</v>
      </c>
      <c r="AO2122" s="18"/>
      <c r="AP2122" s="15"/>
      <c r="AQ2122" s="43" t="str">
        <f t="shared" si="331"/>
        <v>SI</v>
      </c>
      <c r="AR2122" s="44">
        <f t="shared" si="332"/>
        <v>4306500</v>
      </c>
      <c r="AS2122" s="44">
        <f t="shared" si="333"/>
        <v>4306500</v>
      </c>
      <c r="AT2122" s="44">
        <f t="shared" si="334"/>
        <v>4306500</v>
      </c>
      <c r="AU2122" s="44">
        <f t="shared" si="335"/>
        <v>4306500</v>
      </c>
      <c r="AV2122" s="45" t="b">
        <f t="shared" si="336"/>
        <v>1</v>
      </c>
      <c r="AW2122" s="45" t="b">
        <f t="shared" si="337"/>
        <v>1</v>
      </c>
      <c r="AX2122" s="45"/>
    </row>
    <row r="2123" spans="1:50" s="36" customFormat="1" ht="27.75" customHeight="1" x14ac:dyDescent="0.15">
      <c r="A2123" s="36" t="str">
        <f t="shared" si="330"/>
        <v>LEXA Proveedora Hospitalaria S.A.S.109040209</v>
      </c>
      <c r="B2123" s="36" t="b">
        <f>+A2123='[1]Anexo 9'!A2123</f>
        <v>1</v>
      </c>
      <c r="C2123" s="18">
        <v>901012906</v>
      </c>
      <c r="D2123" s="18" t="s">
        <v>8316</v>
      </c>
      <c r="E2123" s="15" t="s">
        <v>61</v>
      </c>
      <c r="F2123" s="15" t="s">
        <v>62</v>
      </c>
      <c r="G2123" s="15" t="s">
        <v>3155</v>
      </c>
      <c r="H2123" s="15" t="s">
        <v>3155</v>
      </c>
      <c r="I2123" s="15" t="s">
        <v>3155</v>
      </c>
      <c r="J2123" s="15">
        <v>5</v>
      </c>
      <c r="K2123" s="15" t="s">
        <v>3155</v>
      </c>
      <c r="L2123" s="15">
        <v>109040209</v>
      </c>
      <c r="M2123" s="15" t="s">
        <v>2254</v>
      </c>
      <c r="N2123" s="15" t="s">
        <v>1436</v>
      </c>
      <c r="O2123" s="18"/>
      <c r="P2123" s="22" t="s">
        <v>3840</v>
      </c>
      <c r="Q2123" s="15" t="s">
        <v>1428</v>
      </c>
      <c r="R2123" s="18"/>
      <c r="S2123" s="22" t="b">
        <f t="shared" si="329"/>
        <v>0</v>
      </c>
      <c r="T2123" s="18"/>
      <c r="U2123" s="18"/>
      <c r="V2123" s="15"/>
      <c r="W2123" s="18"/>
      <c r="X2123" s="18"/>
      <c r="Y2123" s="15" t="s">
        <v>73</v>
      </c>
      <c r="Z2123" s="18"/>
      <c r="AA2123" s="18"/>
      <c r="AB2123" s="18"/>
      <c r="AC2123" s="67" t="str">
        <f>+VLOOKUP("*"&amp;L2123&amp;"*",'[2]REGISTROS SANITARIOS'!$D$1560:$E1904,2,FALSE)</f>
        <v>SI</v>
      </c>
      <c r="AD2123" s="22" t="s">
        <v>1025</v>
      </c>
      <c r="AE2123" s="16"/>
      <c r="AF2123" s="34" t="s">
        <v>3840</v>
      </c>
      <c r="AG2123" s="24"/>
      <c r="AH2123" s="18"/>
      <c r="AI2123" s="18"/>
      <c r="AJ2123" s="17">
        <v>44000</v>
      </c>
      <c r="AK2123" s="25">
        <v>44000</v>
      </c>
      <c r="AL2123" s="25">
        <v>103</v>
      </c>
      <c r="AM2123" s="35">
        <v>0</v>
      </c>
      <c r="AN2123" s="19">
        <v>4532000</v>
      </c>
      <c r="AO2123" s="18"/>
      <c r="AP2123" s="15"/>
      <c r="AQ2123" s="43" t="str">
        <f t="shared" si="331"/>
        <v>SI</v>
      </c>
      <c r="AR2123" s="44">
        <f t="shared" si="332"/>
        <v>4532000</v>
      </c>
      <c r="AS2123" s="44">
        <f t="shared" si="333"/>
        <v>4532000</v>
      </c>
      <c r="AT2123" s="44">
        <f t="shared" si="334"/>
        <v>4532000</v>
      </c>
      <c r="AU2123" s="44">
        <f t="shared" si="335"/>
        <v>4532000</v>
      </c>
      <c r="AV2123" s="45" t="b">
        <f t="shared" si="336"/>
        <v>1</v>
      </c>
      <c r="AW2123" s="45" t="b">
        <f t="shared" si="337"/>
        <v>1</v>
      </c>
      <c r="AX2123" s="45"/>
    </row>
    <row r="2124" spans="1:50" s="36" customFormat="1" ht="27.75" customHeight="1" x14ac:dyDescent="0.15">
      <c r="A2124" s="36" t="str">
        <f t="shared" si="330"/>
        <v>LEXA Proveedora Hospitalaria S.A.S.109050109</v>
      </c>
      <c r="B2124" s="36" t="b">
        <f>+A2124='[1]Anexo 9'!A2124</f>
        <v>1</v>
      </c>
      <c r="C2124" s="18">
        <v>901012906</v>
      </c>
      <c r="D2124" s="18" t="s">
        <v>8316</v>
      </c>
      <c r="E2124" s="15" t="s">
        <v>61</v>
      </c>
      <c r="F2124" s="15" t="s">
        <v>62</v>
      </c>
      <c r="G2124" s="15" t="s">
        <v>3155</v>
      </c>
      <c r="H2124" s="15" t="s">
        <v>3155</v>
      </c>
      <c r="I2124" s="15" t="s">
        <v>3155</v>
      </c>
      <c r="J2124" s="15">
        <v>4</v>
      </c>
      <c r="K2124" s="15" t="s">
        <v>3155</v>
      </c>
      <c r="L2124" s="15">
        <v>109050109</v>
      </c>
      <c r="M2124" s="15" t="s">
        <v>2257</v>
      </c>
      <c r="N2124" s="15" t="s">
        <v>1436</v>
      </c>
      <c r="O2124" s="18"/>
      <c r="P2124" s="22" t="s">
        <v>3840</v>
      </c>
      <c r="Q2124" s="15" t="s">
        <v>2259</v>
      </c>
      <c r="R2124" s="18"/>
      <c r="S2124" s="22" t="b">
        <f t="shared" si="329"/>
        <v>0</v>
      </c>
      <c r="T2124" s="18"/>
      <c r="U2124" s="18"/>
      <c r="V2124" s="15"/>
      <c r="W2124" s="18"/>
      <c r="X2124" s="18"/>
      <c r="Y2124" s="15" t="s">
        <v>73</v>
      </c>
      <c r="Z2124" s="18"/>
      <c r="AA2124" s="18"/>
      <c r="AB2124" s="18"/>
      <c r="AC2124" s="67" t="str">
        <f>+VLOOKUP("*"&amp;L2124&amp;"*",'[2]REGISTROS SANITARIOS'!$D$1560:$E1905,2,FALSE)</f>
        <v>SI</v>
      </c>
      <c r="AD2124" s="22" t="s">
        <v>1025</v>
      </c>
      <c r="AE2124" s="16"/>
      <c r="AF2124" s="34" t="s">
        <v>3840</v>
      </c>
      <c r="AG2124" s="24"/>
      <c r="AH2124" s="18"/>
      <c r="AI2124" s="18"/>
      <c r="AJ2124" s="17">
        <v>49500</v>
      </c>
      <c r="AK2124" s="25">
        <v>49500</v>
      </c>
      <c r="AL2124" s="25">
        <v>526</v>
      </c>
      <c r="AM2124" s="35">
        <v>0</v>
      </c>
      <c r="AN2124" s="19">
        <v>26037000</v>
      </c>
      <c r="AO2124" s="18"/>
      <c r="AP2124" s="15"/>
      <c r="AQ2124" s="43" t="str">
        <f t="shared" si="331"/>
        <v>SI</v>
      </c>
      <c r="AR2124" s="44">
        <f t="shared" si="332"/>
        <v>26037000</v>
      </c>
      <c r="AS2124" s="44">
        <f t="shared" si="333"/>
        <v>26037000</v>
      </c>
      <c r="AT2124" s="44">
        <f t="shared" si="334"/>
        <v>26037000</v>
      </c>
      <c r="AU2124" s="44">
        <f t="shared" si="335"/>
        <v>26037000</v>
      </c>
      <c r="AV2124" s="45" t="b">
        <f t="shared" si="336"/>
        <v>1</v>
      </c>
      <c r="AW2124" s="45" t="b">
        <f t="shared" si="337"/>
        <v>1</v>
      </c>
      <c r="AX2124" s="45"/>
    </row>
    <row r="2125" spans="1:50" s="36" customFormat="1" ht="27.75" customHeight="1" x14ac:dyDescent="0.15">
      <c r="A2125" s="36" t="str">
        <f t="shared" si="330"/>
        <v>LEXA Proveedora Hospitalaria S.A.S.110000203</v>
      </c>
      <c r="B2125" s="36" t="b">
        <f>+A2125='[1]Anexo 9'!A2125</f>
        <v>1</v>
      </c>
      <c r="C2125" s="18">
        <v>901012906</v>
      </c>
      <c r="D2125" s="18" t="s">
        <v>8316</v>
      </c>
      <c r="E2125" s="15" t="s">
        <v>61</v>
      </c>
      <c r="F2125" s="15" t="s">
        <v>1726</v>
      </c>
      <c r="G2125" s="15">
        <f>+VLOOKUP(F2125,[3]Sheet1!$E$3:$G$74,3,FALSE)</f>
        <v>18</v>
      </c>
      <c r="H2125" s="15">
        <f>+VLOOKUP(D2125&amp;F2125,'TD para paquetes'!$E$3:$I$441,5,FALSE)</f>
        <v>2</v>
      </c>
      <c r="I2125" s="15" t="s">
        <v>44</v>
      </c>
      <c r="J2125" s="15">
        <v>3</v>
      </c>
      <c r="K2125" s="15">
        <v>1</v>
      </c>
      <c r="L2125" s="15">
        <v>110000203</v>
      </c>
      <c r="M2125" s="15" t="s">
        <v>1736</v>
      </c>
      <c r="N2125" s="15" t="s">
        <v>64</v>
      </c>
      <c r="O2125" s="18"/>
      <c r="P2125" s="22" t="s">
        <v>3840</v>
      </c>
      <c r="Q2125" s="15" t="s">
        <v>76</v>
      </c>
      <c r="R2125" s="18"/>
      <c r="S2125" s="22" t="b">
        <f t="shared" si="329"/>
        <v>0</v>
      </c>
      <c r="T2125" s="18"/>
      <c r="U2125" s="18"/>
      <c r="V2125" s="15"/>
      <c r="W2125" s="18"/>
      <c r="X2125" s="18"/>
      <c r="Y2125" s="15" t="s">
        <v>73</v>
      </c>
      <c r="Z2125" s="18"/>
      <c r="AA2125" s="18"/>
      <c r="AB2125" s="18"/>
      <c r="AC2125" s="67" t="str">
        <f>+VLOOKUP("*"&amp;L2125&amp;"*",'[2]REGISTROS SANITARIOS'!$D$1560:$E1906,2,FALSE)</f>
        <v>SI</v>
      </c>
      <c r="AD2125" s="22" t="s">
        <v>1025</v>
      </c>
      <c r="AE2125" s="16"/>
      <c r="AF2125" s="34" t="s">
        <v>3840</v>
      </c>
      <c r="AG2125" s="24"/>
      <c r="AH2125" s="18"/>
      <c r="AI2125" s="18"/>
      <c r="AJ2125" s="17">
        <v>7700</v>
      </c>
      <c r="AK2125" s="25">
        <v>7700</v>
      </c>
      <c r="AL2125" s="25">
        <v>2434.9999999999995</v>
      </c>
      <c r="AM2125" s="35">
        <v>0</v>
      </c>
      <c r="AN2125" s="19">
        <v>18749499.999999996</v>
      </c>
      <c r="AO2125" s="18"/>
      <c r="AP2125" s="15"/>
      <c r="AQ2125" s="43" t="str">
        <f t="shared" si="331"/>
        <v>SI</v>
      </c>
      <c r="AR2125" s="44">
        <f t="shared" si="332"/>
        <v>18749499.999999996</v>
      </c>
      <c r="AS2125" s="44">
        <f t="shared" si="333"/>
        <v>18749499.999999996</v>
      </c>
      <c r="AT2125" s="44">
        <f t="shared" si="334"/>
        <v>18749499.999999996</v>
      </c>
      <c r="AU2125" s="44">
        <f t="shared" si="335"/>
        <v>18749499.999999996</v>
      </c>
      <c r="AV2125" s="45" t="b">
        <f t="shared" si="336"/>
        <v>1</v>
      </c>
      <c r="AW2125" s="45" t="b">
        <f t="shared" si="337"/>
        <v>1</v>
      </c>
      <c r="AX2125" s="45"/>
    </row>
    <row r="2126" spans="1:50" s="36" customFormat="1" ht="27.75" customHeight="1" x14ac:dyDescent="0.15">
      <c r="A2126" s="36" t="str">
        <f t="shared" si="330"/>
        <v>LEXA Proveedora Hospitalaria S.A.S.111050202</v>
      </c>
      <c r="B2126" s="36" t="b">
        <f>+A2126='[1]Anexo 9'!A2126</f>
        <v>1</v>
      </c>
      <c r="C2126" s="18">
        <v>901012906</v>
      </c>
      <c r="D2126" s="18" t="s">
        <v>8316</v>
      </c>
      <c r="E2126" s="15" t="s">
        <v>61</v>
      </c>
      <c r="F2126" s="15" t="s">
        <v>62</v>
      </c>
      <c r="G2126" s="15" t="s">
        <v>3155</v>
      </c>
      <c r="H2126" s="15" t="s">
        <v>3155</v>
      </c>
      <c r="I2126" s="15" t="s">
        <v>3155</v>
      </c>
      <c r="J2126" s="15">
        <v>5</v>
      </c>
      <c r="K2126" s="15" t="s">
        <v>3155</v>
      </c>
      <c r="L2126" s="15">
        <v>111050202</v>
      </c>
      <c r="M2126" s="15" t="s">
        <v>4236</v>
      </c>
      <c r="N2126" s="15" t="s">
        <v>91</v>
      </c>
      <c r="O2126" s="18"/>
      <c r="P2126" s="22" t="s">
        <v>3840</v>
      </c>
      <c r="Q2126" s="15" t="s">
        <v>1233</v>
      </c>
      <c r="R2126" s="18"/>
      <c r="S2126" s="22" t="b">
        <f t="shared" si="329"/>
        <v>0</v>
      </c>
      <c r="T2126" s="18"/>
      <c r="U2126" s="18"/>
      <c r="V2126" s="15"/>
      <c r="W2126" s="18"/>
      <c r="X2126" s="18"/>
      <c r="Y2126" s="15" t="s">
        <v>73</v>
      </c>
      <c r="Z2126" s="18"/>
      <c r="AA2126" s="18"/>
      <c r="AB2126" s="18"/>
      <c r="AC2126" s="67" t="str">
        <f>+VLOOKUP("*"&amp;L2126&amp;"*",'[2]REGISTROS SANITARIOS'!$D$1560:$E1907,2,FALSE)</f>
        <v>SI</v>
      </c>
      <c r="AD2126" s="22" t="s">
        <v>1025</v>
      </c>
      <c r="AE2126" s="16"/>
      <c r="AF2126" s="34" t="s">
        <v>3840</v>
      </c>
      <c r="AG2126" s="24"/>
      <c r="AH2126" s="18"/>
      <c r="AI2126" s="18"/>
      <c r="AJ2126" s="17">
        <v>11</v>
      </c>
      <c r="AK2126" s="25">
        <v>11</v>
      </c>
      <c r="AL2126" s="25">
        <v>6653.0000000000009</v>
      </c>
      <c r="AM2126" s="35">
        <v>0</v>
      </c>
      <c r="AN2126" s="19">
        <v>73183.000000000015</v>
      </c>
      <c r="AO2126" s="18"/>
      <c r="AP2126" s="15"/>
      <c r="AQ2126" s="43" t="str">
        <f t="shared" si="331"/>
        <v>SI</v>
      </c>
      <c r="AR2126" s="44">
        <f t="shared" si="332"/>
        <v>73183.000000000015</v>
      </c>
      <c r="AS2126" s="44">
        <f t="shared" si="333"/>
        <v>73183.000000000015</v>
      </c>
      <c r="AT2126" s="44">
        <f t="shared" si="334"/>
        <v>73183.000000000015</v>
      </c>
      <c r="AU2126" s="44">
        <f t="shared" si="335"/>
        <v>73183.000000000015</v>
      </c>
      <c r="AV2126" s="45" t="b">
        <f t="shared" si="336"/>
        <v>1</v>
      </c>
      <c r="AW2126" s="45" t="b">
        <f t="shared" si="337"/>
        <v>1</v>
      </c>
      <c r="AX2126" s="45"/>
    </row>
    <row r="2127" spans="1:50" s="36" customFormat="1" ht="27.75" customHeight="1" x14ac:dyDescent="0.15">
      <c r="A2127" s="36" t="str">
        <f t="shared" si="330"/>
        <v>LEXA Proveedora Hospitalaria S.A.S.112010206</v>
      </c>
      <c r="B2127" s="36" t="b">
        <f>+A2127='[1]Anexo 9'!A2127</f>
        <v>1</v>
      </c>
      <c r="C2127" s="18">
        <v>901012906</v>
      </c>
      <c r="D2127" s="18" t="s">
        <v>8316</v>
      </c>
      <c r="E2127" s="15" t="s">
        <v>61</v>
      </c>
      <c r="F2127" s="15" t="s">
        <v>62</v>
      </c>
      <c r="G2127" s="15" t="s">
        <v>3155</v>
      </c>
      <c r="H2127" s="15" t="s">
        <v>3155</v>
      </c>
      <c r="I2127" s="15" t="s">
        <v>3155</v>
      </c>
      <c r="J2127" s="15">
        <v>6</v>
      </c>
      <c r="K2127" s="15" t="s">
        <v>3155</v>
      </c>
      <c r="L2127" s="15">
        <v>112010206</v>
      </c>
      <c r="M2127" s="15" t="s">
        <v>2287</v>
      </c>
      <c r="N2127" s="15" t="s">
        <v>835</v>
      </c>
      <c r="O2127" s="18"/>
      <c r="P2127" s="22" t="s">
        <v>3840</v>
      </c>
      <c r="Q2127" s="15" t="s">
        <v>2289</v>
      </c>
      <c r="R2127" s="18"/>
      <c r="S2127" s="22" t="b">
        <f t="shared" si="329"/>
        <v>0</v>
      </c>
      <c r="T2127" s="18"/>
      <c r="U2127" s="18"/>
      <c r="V2127" s="15"/>
      <c r="W2127" s="18"/>
      <c r="X2127" s="18"/>
      <c r="Y2127" s="15" t="s">
        <v>73</v>
      </c>
      <c r="Z2127" s="18"/>
      <c r="AA2127" s="18"/>
      <c r="AB2127" s="18"/>
      <c r="AC2127" s="67" t="str">
        <f>+VLOOKUP("*"&amp;L2127&amp;"*",'[2]REGISTROS SANITARIOS'!$D$1560:$E1908,2,FALSE)</f>
        <v>SI</v>
      </c>
      <c r="AD2127" s="22" t="s">
        <v>1025</v>
      </c>
      <c r="AE2127" s="16"/>
      <c r="AF2127" s="34" t="s">
        <v>3840</v>
      </c>
      <c r="AG2127" s="24"/>
      <c r="AH2127" s="18"/>
      <c r="AI2127" s="18"/>
      <c r="AJ2127" s="17">
        <v>3630</v>
      </c>
      <c r="AK2127" s="25">
        <v>3630</v>
      </c>
      <c r="AL2127" s="25">
        <v>14822.000000000002</v>
      </c>
      <c r="AM2127" s="35">
        <v>0</v>
      </c>
      <c r="AN2127" s="19">
        <v>53803860.000000007</v>
      </c>
      <c r="AO2127" s="18"/>
      <c r="AP2127" s="15"/>
      <c r="AQ2127" s="43" t="str">
        <f t="shared" si="331"/>
        <v>SI</v>
      </c>
      <c r="AR2127" s="44">
        <f t="shared" si="332"/>
        <v>53803860.000000007</v>
      </c>
      <c r="AS2127" s="44">
        <f t="shared" si="333"/>
        <v>53803860.000000007</v>
      </c>
      <c r="AT2127" s="44">
        <f t="shared" si="334"/>
        <v>53803860.000000007</v>
      </c>
      <c r="AU2127" s="44">
        <f t="shared" si="335"/>
        <v>53803860.000000007</v>
      </c>
      <c r="AV2127" s="45" t="b">
        <f t="shared" si="336"/>
        <v>1</v>
      </c>
      <c r="AW2127" s="45" t="b">
        <f t="shared" si="337"/>
        <v>1</v>
      </c>
      <c r="AX2127" s="45"/>
    </row>
    <row r="2128" spans="1:50" s="36" customFormat="1" ht="27.75" customHeight="1" x14ac:dyDescent="0.15">
      <c r="A2128" s="36" t="str">
        <f t="shared" si="330"/>
        <v>LEXA Proveedora Hospitalaria S.A.S.112010306</v>
      </c>
      <c r="B2128" s="36" t="b">
        <f>+A2128='[1]Anexo 9'!A2128</f>
        <v>1</v>
      </c>
      <c r="C2128" s="18">
        <v>901012906</v>
      </c>
      <c r="D2128" s="18" t="s">
        <v>8316</v>
      </c>
      <c r="E2128" s="15" t="s">
        <v>61</v>
      </c>
      <c r="F2128" s="15" t="s">
        <v>62</v>
      </c>
      <c r="G2128" s="15" t="s">
        <v>3155</v>
      </c>
      <c r="H2128" s="15" t="s">
        <v>3155</v>
      </c>
      <c r="I2128" s="15" t="s">
        <v>3155</v>
      </c>
      <c r="J2128" s="15">
        <v>3</v>
      </c>
      <c r="K2128" s="15" t="s">
        <v>3155</v>
      </c>
      <c r="L2128" s="15">
        <v>112010306</v>
      </c>
      <c r="M2128" s="15" t="s">
        <v>2292</v>
      </c>
      <c r="N2128" s="15" t="s">
        <v>91</v>
      </c>
      <c r="O2128" s="18"/>
      <c r="P2128" s="22" t="s">
        <v>3840</v>
      </c>
      <c r="Q2128" s="15" t="s">
        <v>2293</v>
      </c>
      <c r="R2128" s="18"/>
      <c r="S2128" s="22" t="b">
        <f t="shared" si="329"/>
        <v>0</v>
      </c>
      <c r="T2128" s="18"/>
      <c r="U2128" s="18"/>
      <c r="V2128" s="15"/>
      <c r="W2128" s="18"/>
      <c r="X2128" s="18"/>
      <c r="Y2128" s="15" t="s">
        <v>73</v>
      </c>
      <c r="Z2128" s="18"/>
      <c r="AA2128" s="18"/>
      <c r="AB2128" s="18"/>
      <c r="AC2128" s="67" t="str">
        <f>+VLOOKUP("*"&amp;L2128&amp;"*",'[2]REGISTROS SANITARIOS'!$D$1560:$E1909,2,FALSE)</f>
        <v>SI</v>
      </c>
      <c r="AD2128" s="22" t="s">
        <v>1025</v>
      </c>
      <c r="AE2128" s="16"/>
      <c r="AF2128" s="34" t="s">
        <v>3840</v>
      </c>
      <c r="AG2128" s="24"/>
      <c r="AH2128" s="18"/>
      <c r="AI2128" s="18"/>
      <c r="AJ2128" s="17">
        <v>44</v>
      </c>
      <c r="AK2128" s="25">
        <v>44</v>
      </c>
      <c r="AL2128" s="25">
        <v>89526.999999999985</v>
      </c>
      <c r="AM2128" s="35">
        <v>0</v>
      </c>
      <c r="AN2128" s="19">
        <v>3939187.9999999995</v>
      </c>
      <c r="AO2128" s="18"/>
      <c r="AP2128" s="15"/>
      <c r="AQ2128" s="43" t="str">
        <f t="shared" si="331"/>
        <v>SI</v>
      </c>
      <c r="AR2128" s="44">
        <f t="shared" si="332"/>
        <v>3939187.9999999995</v>
      </c>
      <c r="AS2128" s="44">
        <f t="shared" si="333"/>
        <v>3939187.9999999995</v>
      </c>
      <c r="AT2128" s="44">
        <f t="shared" si="334"/>
        <v>3939187.9999999995</v>
      </c>
      <c r="AU2128" s="44">
        <f t="shared" si="335"/>
        <v>3939187.9999999995</v>
      </c>
      <c r="AV2128" s="45" t="b">
        <f t="shared" si="336"/>
        <v>1</v>
      </c>
      <c r="AW2128" s="45" t="b">
        <f t="shared" si="337"/>
        <v>1</v>
      </c>
      <c r="AX2128" s="45"/>
    </row>
    <row r="2129" spans="1:50" s="36" customFormat="1" ht="27.75" customHeight="1" x14ac:dyDescent="0.15">
      <c r="A2129" s="36" t="str">
        <f t="shared" si="330"/>
        <v>LEXA Proveedora Hospitalaria S.A.S.112030106</v>
      </c>
      <c r="B2129" s="36" t="b">
        <f>+A2129='[1]Anexo 9'!A2129</f>
        <v>1</v>
      </c>
      <c r="C2129" s="18">
        <v>901012906</v>
      </c>
      <c r="D2129" s="18" t="s">
        <v>8316</v>
      </c>
      <c r="E2129" s="15" t="s">
        <v>61</v>
      </c>
      <c r="F2129" s="15" t="s">
        <v>62</v>
      </c>
      <c r="G2129" s="15" t="s">
        <v>3155</v>
      </c>
      <c r="H2129" s="15" t="s">
        <v>3155</v>
      </c>
      <c r="I2129" s="15" t="s">
        <v>3155</v>
      </c>
      <c r="J2129" s="15">
        <v>6</v>
      </c>
      <c r="K2129" s="15" t="s">
        <v>3155</v>
      </c>
      <c r="L2129" s="15">
        <v>112030106</v>
      </c>
      <c r="M2129" s="15" t="s">
        <v>2304</v>
      </c>
      <c r="N2129" s="15" t="s">
        <v>835</v>
      </c>
      <c r="O2129" s="18"/>
      <c r="P2129" s="22" t="s">
        <v>3840</v>
      </c>
      <c r="Q2129" s="15" t="s">
        <v>2306</v>
      </c>
      <c r="R2129" s="18"/>
      <c r="S2129" s="22" t="b">
        <f t="shared" si="329"/>
        <v>0</v>
      </c>
      <c r="T2129" s="18"/>
      <c r="U2129" s="18"/>
      <c r="V2129" s="15"/>
      <c r="W2129" s="18"/>
      <c r="X2129" s="18"/>
      <c r="Y2129" s="15" t="s">
        <v>73</v>
      </c>
      <c r="Z2129" s="18"/>
      <c r="AA2129" s="18"/>
      <c r="AB2129" s="18"/>
      <c r="AC2129" s="67" t="str">
        <f>+VLOOKUP("*"&amp;L2129&amp;"*",'[2]REGISTROS SANITARIOS'!$D$1560:$E1910,2,FALSE)</f>
        <v>SI</v>
      </c>
      <c r="AD2129" s="22" t="s">
        <v>1025</v>
      </c>
      <c r="AE2129" s="16"/>
      <c r="AF2129" s="34" t="s">
        <v>3840</v>
      </c>
      <c r="AG2129" s="24"/>
      <c r="AH2129" s="18"/>
      <c r="AI2129" s="18"/>
      <c r="AJ2129" s="17">
        <v>6050</v>
      </c>
      <c r="AK2129" s="25">
        <v>6050</v>
      </c>
      <c r="AL2129" s="25">
        <v>2912</v>
      </c>
      <c r="AM2129" s="35">
        <v>0</v>
      </c>
      <c r="AN2129" s="19">
        <v>17617600</v>
      </c>
      <c r="AO2129" s="18"/>
      <c r="AP2129" s="15"/>
      <c r="AQ2129" s="43" t="str">
        <f t="shared" si="331"/>
        <v>SI</v>
      </c>
      <c r="AR2129" s="44">
        <f t="shared" si="332"/>
        <v>17617600</v>
      </c>
      <c r="AS2129" s="44">
        <f t="shared" si="333"/>
        <v>17617600</v>
      </c>
      <c r="AT2129" s="44">
        <f t="shared" si="334"/>
        <v>17617600</v>
      </c>
      <c r="AU2129" s="44">
        <f t="shared" si="335"/>
        <v>17617600</v>
      </c>
      <c r="AV2129" s="45" t="b">
        <f t="shared" si="336"/>
        <v>1</v>
      </c>
      <c r="AW2129" s="45" t="b">
        <f t="shared" si="337"/>
        <v>1</v>
      </c>
      <c r="AX2129" s="45"/>
    </row>
    <row r="2130" spans="1:50" s="36" customFormat="1" ht="27.75" customHeight="1" x14ac:dyDescent="0.15">
      <c r="A2130" s="36" t="str">
        <f t="shared" si="330"/>
        <v>LEXA Proveedora Hospitalaria S.A.S.112030206</v>
      </c>
      <c r="B2130" s="36" t="b">
        <f>+A2130='[1]Anexo 9'!A2130</f>
        <v>1</v>
      </c>
      <c r="C2130" s="18">
        <v>901012906</v>
      </c>
      <c r="D2130" s="18" t="s">
        <v>8316</v>
      </c>
      <c r="E2130" s="15" t="s">
        <v>61</v>
      </c>
      <c r="F2130" s="15" t="s">
        <v>62</v>
      </c>
      <c r="G2130" s="15" t="s">
        <v>3155</v>
      </c>
      <c r="H2130" s="15" t="s">
        <v>3155</v>
      </c>
      <c r="I2130" s="15" t="s">
        <v>3155</v>
      </c>
      <c r="J2130" s="15">
        <v>6</v>
      </c>
      <c r="K2130" s="15" t="s">
        <v>3155</v>
      </c>
      <c r="L2130" s="15">
        <v>112030206</v>
      </c>
      <c r="M2130" s="15" t="s">
        <v>2309</v>
      </c>
      <c r="N2130" s="15" t="s">
        <v>835</v>
      </c>
      <c r="O2130" s="18"/>
      <c r="P2130" s="22" t="s">
        <v>3840</v>
      </c>
      <c r="Q2130" s="15" t="s">
        <v>2311</v>
      </c>
      <c r="R2130" s="18"/>
      <c r="S2130" s="22" t="b">
        <f t="shared" si="329"/>
        <v>0</v>
      </c>
      <c r="T2130" s="18"/>
      <c r="U2130" s="18"/>
      <c r="V2130" s="15"/>
      <c r="W2130" s="18"/>
      <c r="X2130" s="18"/>
      <c r="Y2130" s="15" t="s">
        <v>73</v>
      </c>
      <c r="Z2130" s="18"/>
      <c r="AA2130" s="18"/>
      <c r="AB2130" s="18"/>
      <c r="AC2130" s="67" t="str">
        <f>+VLOOKUP("*"&amp;L2130&amp;"*",'[2]REGISTROS SANITARIOS'!$D$1560:$E1911,2,FALSE)</f>
        <v>SI</v>
      </c>
      <c r="AD2130" s="22" t="s">
        <v>1025</v>
      </c>
      <c r="AE2130" s="16"/>
      <c r="AF2130" s="34" t="s">
        <v>3840</v>
      </c>
      <c r="AG2130" s="24"/>
      <c r="AH2130" s="18"/>
      <c r="AI2130" s="18"/>
      <c r="AJ2130" s="17">
        <v>2420</v>
      </c>
      <c r="AK2130" s="25">
        <v>2420</v>
      </c>
      <c r="AL2130" s="25">
        <v>5054.9999999999991</v>
      </c>
      <c r="AM2130" s="35">
        <v>0</v>
      </c>
      <c r="AN2130" s="19">
        <v>12233099.999999998</v>
      </c>
      <c r="AO2130" s="18"/>
      <c r="AP2130" s="15"/>
      <c r="AQ2130" s="43" t="str">
        <f t="shared" si="331"/>
        <v>SI</v>
      </c>
      <c r="AR2130" s="44">
        <f t="shared" si="332"/>
        <v>12233099.999999998</v>
      </c>
      <c r="AS2130" s="44">
        <f t="shared" si="333"/>
        <v>12233099.999999998</v>
      </c>
      <c r="AT2130" s="44">
        <f t="shared" si="334"/>
        <v>12233099.999999998</v>
      </c>
      <c r="AU2130" s="44">
        <f t="shared" si="335"/>
        <v>12233099.999999998</v>
      </c>
      <c r="AV2130" s="45" t="b">
        <f t="shared" si="336"/>
        <v>1</v>
      </c>
      <c r="AW2130" s="45" t="b">
        <f t="shared" si="337"/>
        <v>1</v>
      </c>
      <c r="AX2130" s="45"/>
    </row>
    <row r="2131" spans="1:50" s="36" customFormat="1" ht="27.75" customHeight="1" x14ac:dyDescent="0.15">
      <c r="A2131" s="36" t="str">
        <f t="shared" si="330"/>
        <v>LEXA Proveedora Hospitalaria S.A.S.112030306</v>
      </c>
      <c r="B2131" s="36" t="b">
        <f>+A2131='[1]Anexo 9'!A2131</f>
        <v>1</v>
      </c>
      <c r="C2131" s="18">
        <v>901012906</v>
      </c>
      <c r="D2131" s="18" t="s">
        <v>8316</v>
      </c>
      <c r="E2131" s="15" t="s">
        <v>61</v>
      </c>
      <c r="F2131" s="15" t="s">
        <v>62</v>
      </c>
      <c r="G2131" s="15" t="s">
        <v>3155</v>
      </c>
      <c r="H2131" s="15" t="s">
        <v>3155</v>
      </c>
      <c r="I2131" s="15" t="s">
        <v>3155</v>
      </c>
      <c r="J2131" s="15">
        <v>6</v>
      </c>
      <c r="K2131" s="15" t="s">
        <v>3155</v>
      </c>
      <c r="L2131" s="15">
        <v>112030306</v>
      </c>
      <c r="M2131" s="15" t="s">
        <v>2315</v>
      </c>
      <c r="N2131" s="15" t="s">
        <v>91</v>
      </c>
      <c r="O2131" s="18"/>
      <c r="P2131" s="22" t="s">
        <v>3840</v>
      </c>
      <c r="Q2131" s="15" t="s">
        <v>1678</v>
      </c>
      <c r="R2131" s="18"/>
      <c r="S2131" s="22" t="b">
        <f t="shared" si="329"/>
        <v>0</v>
      </c>
      <c r="T2131" s="18"/>
      <c r="U2131" s="18"/>
      <c r="V2131" s="15"/>
      <c r="W2131" s="18"/>
      <c r="X2131" s="18"/>
      <c r="Y2131" s="15" t="s">
        <v>73</v>
      </c>
      <c r="Z2131" s="18"/>
      <c r="AA2131" s="18"/>
      <c r="AB2131" s="18"/>
      <c r="AC2131" s="67" t="str">
        <f>+VLOOKUP("*"&amp;L2131&amp;"*",'[2]REGISTROS SANITARIOS'!$D$1560:$E1912,2,FALSE)</f>
        <v>SI</v>
      </c>
      <c r="AD2131" s="22" t="s">
        <v>1025</v>
      </c>
      <c r="AE2131" s="16"/>
      <c r="AF2131" s="34" t="s">
        <v>3840</v>
      </c>
      <c r="AG2131" s="24"/>
      <c r="AH2131" s="18"/>
      <c r="AI2131" s="18"/>
      <c r="AJ2131" s="17">
        <v>660</v>
      </c>
      <c r="AK2131" s="25">
        <v>660</v>
      </c>
      <c r="AL2131" s="25">
        <v>2499</v>
      </c>
      <c r="AM2131" s="35">
        <v>0</v>
      </c>
      <c r="AN2131" s="19">
        <v>1649340</v>
      </c>
      <c r="AO2131" s="18"/>
      <c r="AP2131" s="15"/>
      <c r="AQ2131" s="43" t="str">
        <f t="shared" si="331"/>
        <v>SI</v>
      </c>
      <c r="AR2131" s="44">
        <f t="shared" si="332"/>
        <v>1649340</v>
      </c>
      <c r="AS2131" s="44">
        <f t="shared" si="333"/>
        <v>1649340</v>
      </c>
      <c r="AT2131" s="44">
        <f t="shared" si="334"/>
        <v>1649340</v>
      </c>
      <c r="AU2131" s="44">
        <f t="shared" si="335"/>
        <v>1649340</v>
      </c>
      <c r="AV2131" s="45" t="b">
        <f t="shared" si="336"/>
        <v>1</v>
      </c>
      <c r="AW2131" s="45" t="b">
        <f t="shared" si="337"/>
        <v>1</v>
      </c>
      <c r="AX2131" s="45"/>
    </row>
    <row r="2132" spans="1:50" s="36" customFormat="1" ht="27.75" customHeight="1" x14ac:dyDescent="0.15">
      <c r="A2132" s="36" t="str">
        <f t="shared" si="330"/>
        <v>LEXA Proveedora Hospitalaria S.A.S.112030405</v>
      </c>
      <c r="B2132" s="36" t="b">
        <f>+A2132='[1]Anexo 9'!A2132</f>
        <v>1</v>
      </c>
      <c r="C2132" s="18">
        <v>901012906</v>
      </c>
      <c r="D2132" s="18" t="s">
        <v>8316</v>
      </c>
      <c r="E2132" s="15" t="s">
        <v>61</v>
      </c>
      <c r="F2132" s="15" t="s">
        <v>62</v>
      </c>
      <c r="G2132" s="15" t="s">
        <v>3155</v>
      </c>
      <c r="H2132" s="15" t="s">
        <v>3155</v>
      </c>
      <c r="I2132" s="15" t="s">
        <v>3155</v>
      </c>
      <c r="J2132" s="15">
        <v>5</v>
      </c>
      <c r="K2132" s="15" t="s">
        <v>3155</v>
      </c>
      <c r="L2132" s="15">
        <v>112030405</v>
      </c>
      <c r="M2132" s="15" t="s">
        <v>2319</v>
      </c>
      <c r="N2132" s="15" t="s">
        <v>2320</v>
      </c>
      <c r="O2132" s="18"/>
      <c r="P2132" s="22" t="s">
        <v>3840</v>
      </c>
      <c r="Q2132" s="15" t="s">
        <v>2322</v>
      </c>
      <c r="R2132" s="18"/>
      <c r="S2132" s="22" t="b">
        <f t="shared" si="329"/>
        <v>0</v>
      </c>
      <c r="T2132" s="18"/>
      <c r="U2132" s="18"/>
      <c r="V2132" s="15"/>
      <c r="W2132" s="18"/>
      <c r="X2132" s="18"/>
      <c r="Y2132" s="15" t="s">
        <v>73</v>
      </c>
      <c r="Z2132" s="18"/>
      <c r="AA2132" s="18"/>
      <c r="AB2132" s="18"/>
      <c r="AC2132" s="67" t="str">
        <f>+VLOOKUP("*"&amp;L2132&amp;"*",'[2]REGISTROS SANITARIOS'!$D$1560:$E1913,2,FALSE)</f>
        <v>SI</v>
      </c>
      <c r="AD2132" s="22" t="s">
        <v>1025</v>
      </c>
      <c r="AE2132" s="16"/>
      <c r="AF2132" s="34" t="s">
        <v>3840</v>
      </c>
      <c r="AG2132" s="24"/>
      <c r="AH2132" s="18"/>
      <c r="AI2132" s="18"/>
      <c r="AJ2132" s="17">
        <v>9350</v>
      </c>
      <c r="AK2132" s="25">
        <v>9350</v>
      </c>
      <c r="AL2132" s="25">
        <v>324</v>
      </c>
      <c r="AM2132" s="35">
        <v>0</v>
      </c>
      <c r="AN2132" s="19">
        <v>3029400</v>
      </c>
      <c r="AO2132" s="18"/>
      <c r="AP2132" s="15"/>
      <c r="AQ2132" s="43" t="str">
        <f t="shared" si="331"/>
        <v>SI</v>
      </c>
      <c r="AR2132" s="44">
        <f t="shared" si="332"/>
        <v>3029400</v>
      </c>
      <c r="AS2132" s="44">
        <f t="shared" si="333"/>
        <v>3029400</v>
      </c>
      <c r="AT2132" s="44">
        <f t="shared" si="334"/>
        <v>3029400</v>
      </c>
      <c r="AU2132" s="44">
        <f t="shared" si="335"/>
        <v>3029400</v>
      </c>
      <c r="AV2132" s="45" t="b">
        <f t="shared" si="336"/>
        <v>1</v>
      </c>
      <c r="AW2132" s="45" t="b">
        <f t="shared" si="337"/>
        <v>1</v>
      </c>
      <c r="AX2132" s="45"/>
    </row>
    <row r="2133" spans="1:50" s="36" customFormat="1" ht="27.75" customHeight="1" x14ac:dyDescent="0.15">
      <c r="A2133" s="36" t="str">
        <f t="shared" si="330"/>
        <v>LEXA Proveedora Hospitalaria S.A.S.113010303</v>
      </c>
      <c r="B2133" s="36" t="b">
        <f>+A2133='[1]Anexo 9'!A2133</f>
        <v>1</v>
      </c>
      <c r="C2133" s="18">
        <v>901012906</v>
      </c>
      <c r="D2133" s="18" t="s">
        <v>8316</v>
      </c>
      <c r="E2133" s="15" t="s">
        <v>61</v>
      </c>
      <c r="F2133" s="15" t="s">
        <v>62</v>
      </c>
      <c r="G2133" s="15" t="s">
        <v>3155</v>
      </c>
      <c r="H2133" s="15" t="s">
        <v>3155</v>
      </c>
      <c r="I2133" s="15" t="s">
        <v>3155</v>
      </c>
      <c r="J2133" s="15">
        <v>3</v>
      </c>
      <c r="K2133" s="15" t="s">
        <v>3155</v>
      </c>
      <c r="L2133" s="15">
        <v>113010303</v>
      </c>
      <c r="M2133" s="15" t="s">
        <v>2356</v>
      </c>
      <c r="N2133" s="15" t="s">
        <v>64</v>
      </c>
      <c r="O2133" s="18"/>
      <c r="P2133" s="22" t="s">
        <v>3840</v>
      </c>
      <c r="Q2133" s="15" t="s">
        <v>66</v>
      </c>
      <c r="R2133" s="18"/>
      <c r="S2133" s="22" t="b">
        <f t="shared" si="329"/>
        <v>0</v>
      </c>
      <c r="T2133" s="18"/>
      <c r="U2133" s="18"/>
      <c r="V2133" s="15"/>
      <c r="W2133" s="18"/>
      <c r="X2133" s="18"/>
      <c r="Y2133" s="15" t="s">
        <v>73</v>
      </c>
      <c r="Z2133" s="18"/>
      <c r="AA2133" s="18"/>
      <c r="AB2133" s="18"/>
      <c r="AC2133" s="67" t="str">
        <f>+VLOOKUP("*"&amp;L2133&amp;"*",'[2]REGISTROS SANITARIOS'!$D$1560:$E1914,2,FALSE)</f>
        <v>SI</v>
      </c>
      <c r="AD2133" s="22" t="s">
        <v>1025</v>
      </c>
      <c r="AE2133" s="16"/>
      <c r="AF2133" s="34" t="s">
        <v>3840</v>
      </c>
      <c r="AG2133" s="24"/>
      <c r="AH2133" s="18"/>
      <c r="AI2133" s="18"/>
      <c r="AJ2133" s="17">
        <v>825</v>
      </c>
      <c r="AK2133" s="25">
        <v>825</v>
      </c>
      <c r="AL2133" s="25">
        <v>740</v>
      </c>
      <c r="AM2133" s="35">
        <v>0</v>
      </c>
      <c r="AN2133" s="19">
        <v>610500</v>
      </c>
      <c r="AO2133" s="18"/>
      <c r="AP2133" s="15"/>
      <c r="AQ2133" s="43" t="str">
        <f t="shared" si="331"/>
        <v>SI</v>
      </c>
      <c r="AR2133" s="44">
        <f t="shared" si="332"/>
        <v>610500</v>
      </c>
      <c r="AS2133" s="44">
        <f t="shared" si="333"/>
        <v>610500</v>
      </c>
      <c r="AT2133" s="44">
        <f t="shared" si="334"/>
        <v>610500</v>
      </c>
      <c r="AU2133" s="44">
        <f t="shared" si="335"/>
        <v>610500</v>
      </c>
      <c r="AV2133" s="45" t="b">
        <f t="shared" si="336"/>
        <v>1</v>
      </c>
      <c r="AW2133" s="45" t="b">
        <f t="shared" si="337"/>
        <v>1</v>
      </c>
      <c r="AX2133" s="45"/>
    </row>
    <row r="2134" spans="1:50" s="36" customFormat="1" ht="27.75" customHeight="1" x14ac:dyDescent="0.15">
      <c r="A2134" s="36" t="str">
        <f t="shared" si="330"/>
        <v>LEXA Proveedora Hospitalaria S.A.S.113011402</v>
      </c>
      <c r="B2134" s="36" t="b">
        <f>+A2134='[1]Anexo 9'!A2134</f>
        <v>1</v>
      </c>
      <c r="C2134" s="18">
        <v>901012906</v>
      </c>
      <c r="D2134" s="18" t="s">
        <v>8316</v>
      </c>
      <c r="E2134" s="15" t="s">
        <v>61</v>
      </c>
      <c r="F2134" s="15" t="s">
        <v>62</v>
      </c>
      <c r="G2134" s="15" t="s">
        <v>3155</v>
      </c>
      <c r="H2134" s="15" t="s">
        <v>3155</v>
      </c>
      <c r="I2134" s="15" t="s">
        <v>3155</v>
      </c>
      <c r="J2134" s="15">
        <v>3</v>
      </c>
      <c r="K2134" s="15" t="s">
        <v>3155</v>
      </c>
      <c r="L2134" s="15">
        <v>113011402</v>
      </c>
      <c r="M2134" s="15" t="s">
        <v>2361</v>
      </c>
      <c r="N2134" s="15" t="s">
        <v>91</v>
      </c>
      <c r="O2134" s="18"/>
      <c r="P2134" s="22" t="s">
        <v>3840</v>
      </c>
      <c r="Q2134" s="15" t="s">
        <v>1914</v>
      </c>
      <c r="R2134" s="18"/>
      <c r="S2134" s="22" t="b">
        <f t="shared" si="329"/>
        <v>0</v>
      </c>
      <c r="T2134" s="18"/>
      <c r="U2134" s="18"/>
      <c r="V2134" s="15"/>
      <c r="W2134" s="18"/>
      <c r="X2134" s="18"/>
      <c r="Y2134" s="15" t="s">
        <v>73</v>
      </c>
      <c r="Z2134" s="18"/>
      <c r="AA2134" s="18"/>
      <c r="AB2134" s="18"/>
      <c r="AC2134" s="67" t="str">
        <f>+VLOOKUP("*"&amp;L2134&amp;"*",'[2]REGISTROS SANITARIOS'!$D$1560:$E1915,2,FALSE)</f>
        <v>SI</v>
      </c>
      <c r="AD2134" s="22" t="s">
        <v>1025</v>
      </c>
      <c r="AE2134" s="16"/>
      <c r="AF2134" s="34" t="s">
        <v>3840</v>
      </c>
      <c r="AG2134" s="24"/>
      <c r="AH2134" s="18"/>
      <c r="AI2134" s="18"/>
      <c r="AJ2134" s="17">
        <v>2750</v>
      </c>
      <c r="AK2134" s="25">
        <v>2750</v>
      </c>
      <c r="AL2134" s="25">
        <v>14325.999999999998</v>
      </c>
      <c r="AM2134" s="35">
        <v>0</v>
      </c>
      <c r="AN2134" s="19">
        <v>39396499.999999993</v>
      </c>
      <c r="AO2134" s="18"/>
      <c r="AP2134" s="15"/>
      <c r="AQ2134" s="43" t="str">
        <f t="shared" si="331"/>
        <v>SI</v>
      </c>
      <c r="AR2134" s="44">
        <f t="shared" si="332"/>
        <v>39396499.999999993</v>
      </c>
      <c r="AS2134" s="44">
        <f t="shared" si="333"/>
        <v>39396499.999999993</v>
      </c>
      <c r="AT2134" s="44">
        <f t="shared" si="334"/>
        <v>39396499.999999993</v>
      </c>
      <c r="AU2134" s="44">
        <f t="shared" si="335"/>
        <v>39396499.999999993</v>
      </c>
      <c r="AV2134" s="45" t="b">
        <f t="shared" si="336"/>
        <v>1</v>
      </c>
      <c r="AW2134" s="45" t="b">
        <f t="shared" si="337"/>
        <v>1</v>
      </c>
      <c r="AX2134" s="45"/>
    </row>
    <row r="2135" spans="1:50" s="36" customFormat="1" ht="27.75" customHeight="1" x14ac:dyDescent="0.15">
      <c r="A2135" s="36" t="str">
        <f t="shared" si="330"/>
        <v>LEXA Proveedora Hospitalaria S.A.S.113011701</v>
      </c>
      <c r="B2135" s="36" t="b">
        <f>+A2135='[1]Anexo 9'!A2135</f>
        <v>1</v>
      </c>
      <c r="C2135" s="18">
        <v>901012906</v>
      </c>
      <c r="D2135" s="18" t="s">
        <v>8316</v>
      </c>
      <c r="E2135" s="15" t="s">
        <v>61</v>
      </c>
      <c r="F2135" s="15" t="s">
        <v>62</v>
      </c>
      <c r="G2135" s="15" t="s">
        <v>3155</v>
      </c>
      <c r="H2135" s="15" t="s">
        <v>3155</v>
      </c>
      <c r="I2135" s="15" t="s">
        <v>3155</v>
      </c>
      <c r="J2135" s="15">
        <v>6</v>
      </c>
      <c r="K2135" s="15" t="s">
        <v>3155</v>
      </c>
      <c r="L2135" s="15">
        <v>113011701</v>
      </c>
      <c r="M2135" s="15" t="s">
        <v>1452</v>
      </c>
      <c r="N2135" s="15" t="s">
        <v>91</v>
      </c>
      <c r="O2135" s="18"/>
      <c r="P2135" s="22" t="s">
        <v>3840</v>
      </c>
      <c r="Q2135" s="15" t="s">
        <v>1454</v>
      </c>
      <c r="R2135" s="18"/>
      <c r="S2135" s="22" t="b">
        <f t="shared" si="329"/>
        <v>0</v>
      </c>
      <c r="T2135" s="18"/>
      <c r="U2135" s="18"/>
      <c r="V2135" s="15"/>
      <c r="W2135" s="18"/>
      <c r="X2135" s="18"/>
      <c r="Y2135" s="15" t="s">
        <v>73</v>
      </c>
      <c r="Z2135" s="18"/>
      <c r="AA2135" s="18"/>
      <c r="AB2135" s="18"/>
      <c r="AC2135" s="67" t="str">
        <f>+VLOOKUP("*"&amp;L2135&amp;"*",'[2]REGISTROS SANITARIOS'!$D$1560:$E1916,2,FALSE)</f>
        <v>SI</v>
      </c>
      <c r="AD2135" s="22" t="s">
        <v>1025</v>
      </c>
      <c r="AE2135" s="16"/>
      <c r="AF2135" s="34" t="s">
        <v>3840</v>
      </c>
      <c r="AG2135" s="24"/>
      <c r="AH2135" s="18"/>
      <c r="AI2135" s="18"/>
      <c r="AJ2135" s="17">
        <v>37400</v>
      </c>
      <c r="AK2135" s="25">
        <v>37400</v>
      </c>
      <c r="AL2135" s="25">
        <v>15412</v>
      </c>
      <c r="AM2135" s="35">
        <v>0</v>
      </c>
      <c r="AN2135" s="19">
        <v>576408800</v>
      </c>
      <c r="AO2135" s="18"/>
      <c r="AP2135" s="15"/>
      <c r="AQ2135" s="43" t="str">
        <f t="shared" si="331"/>
        <v>SI</v>
      </c>
      <c r="AR2135" s="44">
        <f t="shared" si="332"/>
        <v>576408800</v>
      </c>
      <c r="AS2135" s="44">
        <f t="shared" si="333"/>
        <v>576408800</v>
      </c>
      <c r="AT2135" s="44">
        <f t="shared" si="334"/>
        <v>576408800</v>
      </c>
      <c r="AU2135" s="44">
        <f t="shared" si="335"/>
        <v>576408800</v>
      </c>
      <c r="AV2135" s="45" t="b">
        <f t="shared" si="336"/>
        <v>1</v>
      </c>
      <c r="AW2135" s="45" t="b">
        <f t="shared" si="337"/>
        <v>1</v>
      </c>
      <c r="AX2135" s="45"/>
    </row>
    <row r="2136" spans="1:50" s="36" customFormat="1" ht="27.75" customHeight="1" x14ac:dyDescent="0.15">
      <c r="A2136" s="36" t="str">
        <f t="shared" si="330"/>
        <v>LEXA Proveedora Hospitalaria S.A.S.113011801</v>
      </c>
      <c r="B2136" s="36" t="b">
        <f>+A2136='[1]Anexo 9'!A2136</f>
        <v>1</v>
      </c>
      <c r="C2136" s="18">
        <v>901012906</v>
      </c>
      <c r="D2136" s="18" t="s">
        <v>8316</v>
      </c>
      <c r="E2136" s="15" t="s">
        <v>61</v>
      </c>
      <c r="F2136" s="15" t="s">
        <v>62</v>
      </c>
      <c r="G2136" s="15" t="s">
        <v>3155</v>
      </c>
      <c r="H2136" s="15" t="s">
        <v>3155</v>
      </c>
      <c r="I2136" s="15" t="s">
        <v>3155</v>
      </c>
      <c r="J2136" s="15">
        <v>7</v>
      </c>
      <c r="K2136" s="15" t="s">
        <v>3155</v>
      </c>
      <c r="L2136" s="15">
        <v>113011801</v>
      </c>
      <c r="M2136" s="15" t="s">
        <v>1461</v>
      </c>
      <c r="N2136" s="15" t="s">
        <v>91</v>
      </c>
      <c r="O2136" s="18"/>
      <c r="P2136" s="22" t="s">
        <v>3840</v>
      </c>
      <c r="Q2136" s="15" t="s">
        <v>1454</v>
      </c>
      <c r="R2136" s="18"/>
      <c r="S2136" s="22" t="b">
        <f t="shared" si="329"/>
        <v>0</v>
      </c>
      <c r="T2136" s="18"/>
      <c r="U2136" s="18"/>
      <c r="V2136" s="15"/>
      <c r="W2136" s="18"/>
      <c r="X2136" s="18"/>
      <c r="Y2136" s="15" t="s">
        <v>73</v>
      </c>
      <c r="Z2136" s="18"/>
      <c r="AA2136" s="18"/>
      <c r="AB2136" s="18"/>
      <c r="AC2136" s="67" t="str">
        <f>+VLOOKUP("*"&amp;L2136&amp;"*",'[2]REGISTROS SANITARIOS'!$D$1560:$E1917,2,FALSE)</f>
        <v>SI</v>
      </c>
      <c r="AD2136" s="22" t="s">
        <v>1025</v>
      </c>
      <c r="AE2136" s="16"/>
      <c r="AF2136" s="34" t="s">
        <v>3840</v>
      </c>
      <c r="AG2136" s="24"/>
      <c r="AH2136" s="18"/>
      <c r="AI2136" s="18"/>
      <c r="AJ2136" s="17">
        <v>60500</v>
      </c>
      <c r="AK2136" s="25">
        <v>60500</v>
      </c>
      <c r="AL2136" s="25">
        <v>7498.0000000000009</v>
      </c>
      <c r="AM2136" s="35">
        <v>0</v>
      </c>
      <c r="AN2136" s="19">
        <v>453629000.00000006</v>
      </c>
      <c r="AO2136" s="18"/>
      <c r="AP2136" s="15"/>
      <c r="AQ2136" s="43" t="str">
        <f t="shared" si="331"/>
        <v>SI</v>
      </c>
      <c r="AR2136" s="44">
        <f t="shared" si="332"/>
        <v>453629000.00000006</v>
      </c>
      <c r="AS2136" s="44">
        <f t="shared" si="333"/>
        <v>453629000.00000006</v>
      </c>
      <c r="AT2136" s="44">
        <f t="shared" si="334"/>
        <v>453629000.00000006</v>
      </c>
      <c r="AU2136" s="44">
        <f t="shared" si="335"/>
        <v>453629000.00000006</v>
      </c>
      <c r="AV2136" s="45" t="b">
        <f t="shared" si="336"/>
        <v>1</v>
      </c>
      <c r="AW2136" s="45" t="b">
        <f t="shared" si="337"/>
        <v>1</v>
      </c>
      <c r="AX2136" s="45"/>
    </row>
    <row r="2137" spans="1:50" s="36" customFormat="1" ht="27.75" customHeight="1" x14ac:dyDescent="0.15">
      <c r="A2137" s="36" t="str">
        <f t="shared" si="330"/>
        <v>LEXA Proveedora Hospitalaria S.A.S.113020301</v>
      </c>
      <c r="B2137" s="36" t="b">
        <f>+A2137='[1]Anexo 9'!A2137</f>
        <v>1</v>
      </c>
      <c r="C2137" s="18">
        <v>901012906</v>
      </c>
      <c r="D2137" s="18" t="s">
        <v>8316</v>
      </c>
      <c r="E2137" s="15" t="s">
        <v>61</v>
      </c>
      <c r="F2137" s="15" t="s">
        <v>62</v>
      </c>
      <c r="G2137" s="15" t="s">
        <v>3155</v>
      </c>
      <c r="H2137" s="15" t="s">
        <v>3155</v>
      </c>
      <c r="I2137" s="15" t="s">
        <v>3155</v>
      </c>
      <c r="J2137" s="15">
        <v>6</v>
      </c>
      <c r="K2137" s="15" t="s">
        <v>3155</v>
      </c>
      <c r="L2137" s="15">
        <v>113020301</v>
      </c>
      <c r="M2137" s="15" t="s">
        <v>1465</v>
      </c>
      <c r="N2137" s="15" t="s">
        <v>91</v>
      </c>
      <c r="O2137" s="18"/>
      <c r="P2137" s="22" t="s">
        <v>3840</v>
      </c>
      <c r="Q2137" s="15" t="s">
        <v>1454</v>
      </c>
      <c r="R2137" s="18"/>
      <c r="S2137" s="22" t="b">
        <f t="shared" si="329"/>
        <v>0</v>
      </c>
      <c r="T2137" s="18"/>
      <c r="U2137" s="18"/>
      <c r="V2137" s="15"/>
      <c r="W2137" s="18"/>
      <c r="X2137" s="18"/>
      <c r="Y2137" s="15" t="s">
        <v>73</v>
      </c>
      <c r="Z2137" s="18"/>
      <c r="AA2137" s="18"/>
      <c r="AB2137" s="18"/>
      <c r="AC2137" s="67" t="str">
        <f>+VLOOKUP("*"&amp;L2137&amp;"*",'[2]REGISTROS SANITARIOS'!$D$1560:$E1918,2,FALSE)</f>
        <v>SI</v>
      </c>
      <c r="AD2137" s="22" t="s">
        <v>1025</v>
      </c>
      <c r="AE2137" s="16"/>
      <c r="AF2137" s="34" t="s">
        <v>3840</v>
      </c>
      <c r="AG2137" s="24"/>
      <c r="AH2137" s="18"/>
      <c r="AI2137" s="18"/>
      <c r="AJ2137" s="17">
        <v>1925</v>
      </c>
      <c r="AK2137" s="25">
        <v>1925</v>
      </c>
      <c r="AL2137" s="25">
        <v>11871.999999999998</v>
      </c>
      <c r="AM2137" s="35">
        <v>0</v>
      </c>
      <c r="AN2137" s="19">
        <v>22853599.999999996</v>
      </c>
      <c r="AO2137" s="18"/>
      <c r="AP2137" s="15"/>
      <c r="AQ2137" s="43" t="str">
        <f t="shared" si="331"/>
        <v>SI</v>
      </c>
      <c r="AR2137" s="44">
        <f t="shared" si="332"/>
        <v>22853599.999999996</v>
      </c>
      <c r="AS2137" s="44">
        <f t="shared" si="333"/>
        <v>22853599.999999996</v>
      </c>
      <c r="AT2137" s="44">
        <f t="shared" si="334"/>
        <v>22853599.999999996</v>
      </c>
      <c r="AU2137" s="44">
        <f t="shared" si="335"/>
        <v>22853599.999999996</v>
      </c>
      <c r="AV2137" s="45" t="b">
        <f t="shared" si="336"/>
        <v>1</v>
      </c>
      <c r="AW2137" s="45" t="b">
        <f t="shared" si="337"/>
        <v>1</v>
      </c>
      <c r="AX2137" s="45"/>
    </row>
    <row r="2138" spans="1:50" s="36" customFormat="1" ht="27.75" customHeight="1" x14ac:dyDescent="0.15">
      <c r="A2138" s="36" t="str">
        <f t="shared" si="330"/>
        <v>LEXA Proveedora Hospitalaria S.A.S.113020401</v>
      </c>
      <c r="B2138" s="36" t="b">
        <f>+A2138='[1]Anexo 9'!A2138</f>
        <v>1</v>
      </c>
      <c r="C2138" s="18">
        <v>901012906</v>
      </c>
      <c r="D2138" s="18" t="s">
        <v>8316</v>
      </c>
      <c r="E2138" s="15" t="s">
        <v>61</v>
      </c>
      <c r="F2138" s="15" t="s">
        <v>62</v>
      </c>
      <c r="G2138" s="15" t="s">
        <v>3155</v>
      </c>
      <c r="H2138" s="15" t="s">
        <v>3155</v>
      </c>
      <c r="I2138" s="15" t="s">
        <v>3155</v>
      </c>
      <c r="J2138" s="15">
        <v>7</v>
      </c>
      <c r="K2138" s="15" t="s">
        <v>3155</v>
      </c>
      <c r="L2138" s="15">
        <v>113020401</v>
      </c>
      <c r="M2138" s="15" t="s">
        <v>1469</v>
      </c>
      <c r="N2138" s="15" t="s">
        <v>91</v>
      </c>
      <c r="O2138" s="18"/>
      <c r="P2138" s="22" t="s">
        <v>3840</v>
      </c>
      <c r="Q2138" s="15" t="s">
        <v>1454</v>
      </c>
      <c r="R2138" s="18"/>
      <c r="S2138" s="22" t="b">
        <f t="shared" si="329"/>
        <v>0</v>
      </c>
      <c r="T2138" s="18"/>
      <c r="U2138" s="18"/>
      <c r="V2138" s="15"/>
      <c r="W2138" s="18"/>
      <c r="X2138" s="18"/>
      <c r="Y2138" s="15" t="s">
        <v>73</v>
      </c>
      <c r="Z2138" s="18"/>
      <c r="AA2138" s="18"/>
      <c r="AB2138" s="18"/>
      <c r="AC2138" s="67" t="str">
        <f>+VLOOKUP("*"&amp;L2138&amp;"*",'[2]REGISTROS SANITARIOS'!$D$1560:$E1919,2,FALSE)</f>
        <v>SI</v>
      </c>
      <c r="AD2138" s="22" t="s">
        <v>1025</v>
      </c>
      <c r="AE2138" s="16"/>
      <c r="AF2138" s="34" t="s">
        <v>3840</v>
      </c>
      <c r="AG2138" s="24"/>
      <c r="AH2138" s="18"/>
      <c r="AI2138" s="18"/>
      <c r="AJ2138" s="17">
        <v>5500</v>
      </c>
      <c r="AK2138" s="25">
        <v>5500</v>
      </c>
      <c r="AL2138" s="25">
        <v>13121</v>
      </c>
      <c r="AM2138" s="35">
        <v>0</v>
      </c>
      <c r="AN2138" s="19">
        <v>72165500</v>
      </c>
      <c r="AO2138" s="18"/>
      <c r="AP2138" s="15"/>
      <c r="AQ2138" s="43" t="str">
        <f t="shared" si="331"/>
        <v>SI</v>
      </c>
      <c r="AR2138" s="44">
        <f t="shared" si="332"/>
        <v>72165500</v>
      </c>
      <c r="AS2138" s="44">
        <f t="shared" si="333"/>
        <v>72165500</v>
      </c>
      <c r="AT2138" s="44">
        <f t="shared" si="334"/>
        <v>72165500</v>
      </c>
      <c r="AU2138" s="44">
        <f t="shared" si="335"/>
        <v>72165500</v>
      </c>
      <c r="AV2138" s="45" t="b">
        <f t="shared" si="336"/>
        <v>1</v>
      </c>
      <c r="AW2138" s="45" t="b">
        <f t="shared" si="337"/>
        <v>1</v>
      </c>
      <c r="AX2138" s="45"/>
    </row>
    <row r="2139" spans="1:50" s="36" customFormat="1" ht="27.75" customHeight="1" x14ac:dyDescent="0.15">
      <c r="A2139" s="36" t="str">
        <f t="shared" si="330"/>
        <v>LEXA Proveedora Hospitalaria S.A.S.113020501</v>
      </c>
      <c r="B2139" s="36" t="b">
        <f>+A2139='[1]Anexo 9'!A2139</f>
        <v>1</v>
      </c>
      <c r="C2139" s="18">
        <v>901012906</v>
      </c>
      <c r="D2139" s="18" t="s">
        <v>8316</v>
      </c>
      <c r="E2139" s="15" t="s">
        <v>61</v>
      </c>
      <c r="F2139" s="15" t="s">
        <v>62</v>
      </c>
      <c r="G2139" s="15" t="s">
        <v>3155</v>
      </c>
      <c r="H2139" s="15" t="s">
        <v>3155</v>
      </c>
      <c r="I2139" s="15" t="s">
        <v>3155</v>
      </c>
      <c r="J2139" s="15">
        <v>7</v>
      </c>
      <c r="K2139" s="15" t="s">
        <v>3155</v>
      </c>
      <c r="L2139" s="15">
        <v>113020501</v>
      </c>
      <c r="M2139" s="15" t="s">
        <v>1473</v>
      </c>
      <c r="N2139" s="15" t="s">
        <v>91</v>
      </c>
      <c r="O2139" s="18"/>
      <c r="P2139" s="22" t="s">
        <v>3840</v>
      </c>
      <c r="Q2139" s="15" t="s">
        <v>1454</v>
      </c>
      <c r="R2139" s="18"/>
      <c r="S2139" s="22" t="b">
        <f t="shared" si="329"/>
        <v>0</v>
      </c>
      <c r="T2139" s="18"/>
      <c r="U2139" s="18"/>
      <c r="V2139" s="15"/>
      <c r="W2139" s="18"/>
      <c r="X2139" s="18"/>
      <c r="Y2139" s="15" t="s">
        <v>73</v>
      </c>
      <c r="Z2139" s="18"/>
      <c r="AA2139" s="18"/>
      <c r="AB2139" s="18"/>
      <c r="AC2139" s="67" t="str">
        <f>+VLOOKUP("*"&amp;L2139&amp;"*",'[2]REGISTROS SANITARIOS'!$D$1560:$E1920,2,FALSE)</f>
        <v>SI</v>
      </c>
      <c r="AD2139" s="22" t="s">
        <v>1025</v>
      </c>
      <c r="AE2139" s="16"/>
      <c r="AF2139" s="34" t="s">
        <v>3840</v>
      </c>
      <c r="AG2139" s="24"/>
      <c r="AH2139" s="18"/>
      <c r="AI2139" s="18"/>
      <c r="AJ2139" s="17">
        <v>1100</v>
      </c>
      <c r="AK2139" s="25">
        <v>1100</v>
      </c>
      <c r="AL2139" s="25">
        <v>14996.000000000002</v>
      </c>
      <c r="AM2139" s="35">
        <v>0</v>
      </c>
      <c r="AN2139" s="19">
        <v>16495600.000000002</v>
      </c>
      <c r="AO2139" s="18"/>
      <c r="AP2139" s="15"/>
      <c r="AQ2139" s="43" t="str">
        <f t="shared" si="331"/>
        <v>SI</v>
      </c>
      <c r="AR2139" s="44">
        <f t="shared" si="332"/>
        <v>16495600.000000002</v>
      </c>
      <c r="AS2139" s="44">
        <f t="shared" si="333"/>
        <v>16495600.000000002</v>
      </c>
      <c r="AT2139" s="44">
        <f t="shared" si="334"/>
        <v>16495600.000000002</v>
      </c>
      <c r="AU2139" s="44">
        <f t="shared" si="335"/>
        <v>16495600.000000002</v>
      </c>
      <c r="AV2139" s="45" t="b">
        <f t="shared" si="336"/>
        <v>1</v>
      </c>
      <c r="AW2139" s="45" t="b">
        <f t="shared" si="337"/>
        <v>1</v>
      </c>
      <c r="AX2139" s="45"/>
    </row>
    <row r="2140" spans="1:50" s="36" customFormat="1" ht="27.75" customHeight="1" x14ac:dyDescent="0.15">
      <c r="A2140" s="36" t="str">
        <f t="shared" si="330"/>
        <v>LEXA Proveedora Hospitalaria S.A.S.114010703</v>
      </c>
      <c r="B2140" s="36" t="b">
        <f>+A2140='[1]Anexo 9'!A2140</f>
        <v>1</v>
      </c>
      <c r="C2140" s="18">
        <v>901012906</v>
      </c>
      <c r="D2140" s="18" t="s">
        <v>8316</v>
      </c>
      <c r="E2140" s="15" t="s">
        <v>61</v>
      </c>
      <c r="F2140" s="15" t="s">
        <v>62</v>
      </c>
      <c r="G2140" s="15" t="s">
        <v>3155</v>
      </c>
      <c r="H2140" s="15" t="s">
        <v>3155</v>
      </c>
      <c r="I2140" s="15" t="s">
        <v>3155</v>
      </c>
      <c r="J2140" s="15">
        <v>6</v>
      </c>
      <c r="K2140" s="15" t="s">
        <v>3155</v>
      </c>
      <c r="L2140" s="15">
        <v>114010703</v>
      </c>
      <c r="M2140" s="15" t="s">
        <v>2389</v>
      </c>
      <c r="N2140" s="15" t="s">
        <v>64</v>
      </c>
      <c r="O2140" s="18"/>
      <c r="P2140" s="22" t="s">
        <v>3840</v>
      </c>
      <c r="Q2140" s="15" t="s">
        <v>2390</v>
      </c>
      <c r="R2140" s="18"/>
      <c r="S2140" s="22" t="b">
        <f t="shared" si="329"/>
        <v>0</v>
      </c>
      <c r="T2140" s="18"/>
      <c r="U2140" s="18"/>
      <c r="V2140" s="15"/>
      <c r="W2140" s="18"/>
      <c r="X2140" s="18"/>
      <c r="Y2140" s="15" t="s">
        <v>73</v>
      </c>
      <c r="Z2140" s="18"/>
      <c r="AA2140" s="18"/>
      <c r="AB2140" s="18"/>
      <c r="AC2140" s="67" t="str">
        <f>+VLOOKUP("*"&amp;L2140&amp;"*",'[2]REGISTROS SANITARIOS'!$D$1560:$E1921,2,FALSE)</f>
        <v>SI</v>
      </c>
      <c r="AD2140" s="22" t="s">
        <v>1025</v>
      </c>
      <c r="AE2140" s="16"/>
      <c r="AF2140" s="34" t="s">
        <v>3840</v>
      </c>
      <c r="AG2140" s="24"/>
      <c r="AH2140" s="18"/>
      <c r="AI2140" s="18"/>
      <c r="AJ2140" s="17">
        <v>13750</v>
      </c>
      <c r="AK2140" s="25">
        <v>13750</v>
      </c>
      <c r="AL2140" s="25">
        <v>688</v>
      </c>
      <c r="AM2140" s="35">
        <v>0</v>
      </c>
      <c r="AN2140" s="19">
        <v>9460000</v>
      </c>
      <c r="AO2140" s="18"/>
      <c r="AP2140" s="15"/>
      <c r="AQ2140" s="43" t="str">
        <f t="shared" si="331"/>
        <v>SI</v>
      </c>
      <c r="AR2140" s="44">
        <f t="shared" si="332"/>
        <v>9460000</v>
      </c>
      <c r="AS2140" s="44">
        <f t="shared" si="333"/>
        <v>9460000</v>
      </c>
      <c r="AT2140" s="44">
        <f t="shared" si="334"/>
        <v>9460000</v>
      </c>
      <c r="AU2140" s="44">
        <f t="shared" si="335"/>
        <v>9460000</v>
      </c>
      <c r="AV2140" s="45" t="b">
        <f t="shared" si="336"/>
        <v>1</v>
      </c>
      <c r="AW2140" s="45" t="b">
        <f t="shared" si="337"/>
        <v>1</v>
      </c>
      <c r="AX2140" s="45"/>
    </row>
    <row r="2141" spans="1:50" s="36" customFormat="1" ht="27.75" customHeight="1" x14ac:dyDescent="0.15">
      <c r="A2141" s="36" t="str">
        <f t="shared" si="330"/>
        <v>LEXA Proveedora Hospitalaria S.A.S.114010803</v>
      </c>
      <c r="B2141" s="36" t="b">
        <f>+A2141='[1]Anexo 9'!A2141</f>
        <v>1</v>
      </c>
      <c r="C2141" s="18">
        <v>901012906</v>
      </c>
      <c r="D2141" s="18" t="s">
        <v>8316</v>
      </c>
      <c r="E2141" s="15" t="s">
        <v>61</v>
      </c>
      <c r="F2141" s="15" t="s">
        <v>62</v>
      </c>
      <c r="G2141" s="15" t="s">
        <v>3155</v>
      </c>
      <c r="H2141" s="15" t="s">
        <v>3155</v>
      </c>
      <c r="I2141" s="15" t="s">
        <v>3155</v>
      </c>
      <c r="J2141" s="15">
        <v>8</v>
      </c>
      <c r="K2141" s="15" t="s">
        <v>3155</v>
      </c>
      <c r="L2141" s="15">
        <v>114010803</v>
      </c>
      <c r="M2141" s="15" t="s">
        <v>74</v>
      </c>
      <c r="N2141" s="15" t="s">
        <v>64</v>
      </c>
      <c r="O2141" s="18"/>
      <c r="P2141" s="22" t="s">
        <v>3840</v>
      </c>
      <c r="Q2141" s="15" t="s">
        <v>76</v>
      </c>
      <c r="R2141" s="18"/>
      <c r="S2141" s="22" t="b">
        <f t="shared" si="329"/>
        <v>0</v>
      </c>
      <c r="T2141" s="18"/>
      <c r="U2141" s="18"/>
      <c r="V2141" s="15"/>
      <c r="W2141" s="18"/>
      <c r="X2141" s="18"/>
      <c r="Y2141" s="15" t="s">
        <v>73</v>
      </c>
      <c r="Z2141" s="18"/>
      <c r="AA2141" s="18"/>
      <c r="AB2141" s="18"/>
      <c r="AC2141" s="67" t="str">
        <f>+VLOOKUP("*"&amp;L2141&amp;"*",'[2]REGISTROS SANITARIOS'!$D$1560:$E1922,2,FALSE)</f>
        <v>SI</v>
      </c>
      <c r="AD2141" s="22" t="s">
        <v>1025</v>
      </c>
      <c r="AE2141" s="16"/>
      <c r="AF2141" s="34" t="s">
        <v>3840</v>
      </c>
      <c r="AG2141" s="24"/>
      <c r="AH2141" s="18"/>
      <c r="AI2141" s="18"/>
      <c r="AJ2141" s="17">
        <v>33000</v>
      </c>
      <c r="AK2141" s="25">
        <v>33000</v>
      </c>
      <c r="AL2141" s="25">
        <v>607</v>
      </c>
      <c r="AM2141" s="35">
        <v>0</v>
      </c>
      <c r="AN2141" s="19">
        <v>20031000</v>
      </c>
      <c r="AO2141" s="18"/>
      <c r="AP2141" s="15"/>
      <c r="AQ2141" s="43" t="str">
        <f t="shared" si="331"/>
        <v>SI</v>
      </c>
      <c r="AR2141" s="44">
        <f t="shared" si="332"/>
        <v>20031000</v>
      </c>
      <c r="AS2141" s="44">
        <f t="shared" si="333"/>
        <v>20031000</v>
      </c>
      <c r="AT2141" s="44">
        <f t="shared" si="334"/>
        <v>20031000</v>
      </c>
      <c r="AU2141" s="44">
        <f t="shared" si="335"/>
        <v>20031000</v>
      </c>
      <c r="AV2141" s="45" t="b">
        <f t="shared" si="336"/>
        <v>1</v>
      </c>
      <c r="AW2141" s="45" t="b">
        <f t="shared" si="337"/>
        <v>1</v>
      </c>
      <c r="AX2141" s="45"/>
    </row>
    <row r="2142" spans="1:50" s="36" customFormat="1" ht="27.75" customHeight="1" x14ac:dyDescent="0.15">
      <c r="A2142" s="36" t="str">
        <f t="shared" si="330"/>
        <v>LEXA Proveedora Hospitalaria S.A.S.114020104</v>
      </c>
      <c r="B2142" s="36" t="b">
        <f>+A2142='[1]Anexo 9'!A2142</f>
        <v>1</v>
      </c>
      <c r="C2142" s="18">
        <v>901012906</v>
      </c>
      <c r="D2142" s="18" t="s">
        <v>8316</v>
      </c>
      <c r="E2142" s="15" t="s">
        <v>61</v>
      </c>
      <c r="F2142" s="15" t="s">
        <v>62</v>
      </c>
      <c r="G2142" s="15" t="s">
        <v>3155</v>
      </c>
      <c r="H2142" s="15" t="s">
        <v>3155</v>
      </c>
      <c r="I2142" s="15" t="s">
        <v>3155</v>
      </c>
      <c r="J2142" s="15">
        <v>6</v>
      </c>
      <c r="K2142" s="15" t="s">
        <v>3155</v>
      </c>
      <c r="L2142" s="15">
        <v>114020104</v>
      </c>
      <c r="M2142" s="15" t="s">
        <v>2392</v>
      </c>
      <c r="N2142" s="15" t="s">
        <v>91</v>
      </c>
      <c r="O2142" s="18"/>
      <c r="P2142" s="22" t="s">
        <v>3840</v>
      </c>
      <c r="Q2142" s="15" t="s">
        <v>1434</v>
      </c>
      <c r="R2142" s="18"/>
      <c r="S2142" s="22" t="b">
        <f t="shared" si="329"/>
        <v>0</v>
      </c>
      <c r="T2142" s="18"/>
      <c r="U2142" s="18"/>
      <c r="V2142" s="15"/>
      <c r="W2142" s="18"/>
      <c r="X2142" s="18"/>
      <c r="Y2142" s="15" t="s">
        <v>73</v>
      </c>
      <c r="Z2142" s="18"/>
      <c r="AA2142" s="18"/>
      <c r="AB2142" s="18"/>
      <c r="AC2142" s="67" t="str">
        <f>+VLOOKUP("*"&amp;L2142&amp;"*",'[2]REGISTROS SANITARIOS'!$D$1560:$E1923,2,FALSE)</f>
        <v>SI</v>
      </c>
      <c r="AD2142" s="22" t="s">
        <v>1025</v>
      </c>
      <c r="AE2142" s="16"/>
      <c r="AF2142" s="34" t="s">
        <v>3840</v>
      </c>
      <c r="AG2142" s="24"/>
      <c r="AH2142" s="18"/>
      <c r="AI2142" s="18"/>
      <c r="AJ2142" s="17">
        <v>21450</v>
      </c>
      <c r="AK2142" s="25">
        <v>21450</v>
      </c>
      <c r="AL2142" s="25">
        <v>1719</v>
      </c>
      <c r="AM2142" s="35">
        <v>0</v>
      </c>
      <c r="AN2142" s="19">
        <v>36872550</v>
      </c>
      <c r="AO2142" s="18"/>
      <c r="AP2142" s="15"/>
      <c r="AQ2142" s="43" t="str">
        <f t="shared" si="331"/>
        <v>SI</v>
      </c>
      <c r="AR2142" s="44">
        <f t="shared" si="332"/>
        <v>36872550</v>
      </c>
      <c r="AS2142" s="44">
        <f t="shared" si="333"/>
        <v>36872550</v>
      </c>
      <c r="AT2142" s="44">
        <f t="shared" si="334"/>
        <v>36872550</v>
      </c>
      <c r="AU2142" s="44">
        <f t="shared" si="335"/>
        <v>36872550</v>
      </c>
      <c r="AV2142" s="45" t="b">
        <f t="shared" si="336"/>
        <v>1</v>
      </c>
      <c r="AW2142" s="45" t="b">
        <f t="shared" si="337"/>
        <v>1</v>
      </c>
      <c r="AX2142" s="45"/>
    </row>
    <row r="2143" spans="1:50" s="36" customFormat="1" ht="27.75" customHeight="1" x14ac:dyDescent="0.15">
      <c r="A2143" s="36" t="str">
        <f t="shared" si="330"/>
        <v>LEXA Proveedora Hospitalaria S.A.S.114020202</v>
      </c>
      <c r="B2143" s="36" t="b">
        <f>+A2143='[1]Anexo 9'!A2143</f>
        <v>1</v>
      </c>
      <c r="C2143" s="18">
        <v>901012906</v>
      </c>
      <c r="D2143" s="18" t="s">
        <v>8316</v>
      </c>
      <c r="E2143" s="15" t="s">
        <v>61</v>
      </c>
      <c r="F2143" s="15" t="s">
        <v>62</v>
      </c>
      <c r="G2143" s="15" t="s">
        <v>3155</v>
      </c>
      <c r="H2143" s="15" t="s">
        <v>3155</v>
      </c>
      <c r="I2143" s="15" t="s">
        <v>3155</v>
      </c>
      <c r="J2143" s="15">
        <v>5</v>
      </c>
      <c r="K2143" s="15" t="s">
        <v>3155</v>
      </c>
      <c r="L2143" s="15">
        <v>114020202</v>
      </c>
      <c r="M2143" s="15" t="s">
        <v>2396</v>
      </c>
      <c r="N2143" s="15" t="s">
        <v>940</v>
      </c>
      <c r="O2143" s="18"/>
      <c r="P2143" s="22" t="s">
        <v>3840</v>
      </c>
      <c r="Q2143" s="15" t="s">
        <v>2398</v>
      </c>
      <c r="R2143" s="18"/>
      <c r="S2143" s="22" t="b">
        <f t="shared" si="329"/>
        <v>0</v>
      </c>
      <c r="T2143" s="18"/>
      <c r="U2143" s="18"/>
      <c r="V2143" s="15"/>
      <c r="W2143" s="18"/>
      <c r="X2143" s="18"/>
      <c r="Y2143" s="15" t="s">
        <v>73</v>
      </c>
      <c r="Z2143" s="18"/>
      <c r="AA2143" s="18"/>
      <c r="AB2143" s="18"/>
      <c r="AC2143" s="67" t="str">
        <f>+VLOOKUP("*"&amp;L2143&amp;"*",'[2]REGISTROS SANITARIOS'!$D$1560:$E1924,2,FALSE)</f>
        <v>SI</v>
      </c>
      <c r="AD2143" s="22" t="s">
        <v>1025</v>
      </c>
      <c r="AE2143" s="16"/>
      <c r="AF2143" s="34" t="s">
        <v>3840</v>
      </c>
      <c r="AG2143" s="24"/>
      <c r="AH2143" s="18"/>
      <c r="AI2143" s="18"/>
      <c r="AJ2143" s="17">
        <v>55</v>
      </c>
      <c r="AK2143" s="25">
        <v>55</v>
      </c>
      <c r="AL2143" s="25">
        <v>2813.0000000000005</v>
      </c>
      <c r="AM2143" s="35">
        <v>0</v>
      </c>
      <c r="AN2143" s="19">
        <v>154715.00000000003</v>
      </c>
      <c r="AO2143" s="18"/>
      <c r="AP2143" s="15"/>
      <c r="AQ2143" s="43" t="str">
        <f t="shared" si="331"/>
        <v>SI</v>
      </c>
      <c r="AR2143" s="44">
        <f t="shared" si="332"/>
        <v>154715.00000000003</v>
      </c>
      <c r="AS2143" s="44">
        <f t="shared" si="333"/>
        <v>154715.00000000003</v>
      </c>
      <c r="AT2143" s="44">
        <f t="shared" si="334"/>
        <v>154715.00000000003</v>
      </c>
      <c r="AU2143" s="44">
        <f t="shared" si="335"/>
        <v>154715.00000000003</v>
      </c>
      <c r="AV2143" s="45" t="b">
        <f t="shared" si="336"/>
        <v>1</v>
      </c>
      <c r="AW2143" s="45" t="b">
        <f t="shared" si="337"/>
        <v>1</v>
      </c>
      <c r="AX2143" s="45"/>
    </row>
    <row r="2144" spans="1:50" s="36" customFormat="1" ht="27.75" customHeight="1" x14ac:dyDescent="0.15">
      <c r="A2144" s="36" t="str">
        <f t="shared" si="330"/>
        <v>LEXA Proveedora Hospitalaria S.A.S.114020309</v>
      </c>
      <c r="B2144" s="36" t="b">
        <f>+A2144='[1]Anexo 9'!A2144</f>
        <v>1</v>
      </c>
      <c r="C2144" s="18">
        <v>901012906</v>
      </c>
      <c r="D2144" s="18" t="s">
        <v>8316</v>
      </c>
      <c r="E2144" s="15" t="s">
        <v>61</v>
      </c>
      <c r="F2144" s="15" t="s">
        <v>62</v>
      </c>
      <c r="G2144" s="15" t="s">
        <v>3155</v>
      </c>
      <c r="H2144" s="15" t="s">
        <v>3155</v>
      </c>
      <c r="I2144" s="15" t="s">
        <v>3155</v>
      </c>
      <c r="J2144" s="15">
        <v>6</v>
      </c>
      <c r="K2144" s="15" t="s">
        <v>3155</v>
      </c>
      <c r="L2144" s="15">
        <v>114020309</v>
      </c>
      <c r="M2144" s="15" t="s">
        <v>2399</v>
      </c>
      <c r="N2144" s="15" t="s">
        <v>1436</v>
      </c>
      <c r="O2144" s="18"/>
      <c r="P2144" s="22" t="s">
        <v>3840</v>
      </c>
      <c r="Q2144" s="15" t="s">
        <v>2081</v>
      </c>
      <c r="R2144" s="18"/>
      <c r="S2144" s="22" t="b">
        <f t="shared" si="329"/>
        <v>0</v>
      </c>
      <c r="T2144" s="18"/>
      <c r="U2144" s="18"/>
      <c r="V2144" s="15"/>
      <c r="W2144" s="18"/>
      <c r="X2144" s="18"/>
      <c r="Y2144" s="15" t="s">
        <v>73</v>
      </c>
      <c r="Z2144" s="18"/>
      <c r="AA2144" s="18"/>
      <c r="AB2144" s="18"/>
      <c r="AC2144" s="67" t="str">
        <f>+VLOOKUP("*"&amp;L2144&amp;"*",'[2]REGISTROS SANITARIOS'!$D$1560:$E1925,2,FALSE)</f>
        <v>SI</v>
      </c>
      <c r="AD2144" s="22" t="s">
        <v>1025</v>
      </c>
      <c r="AE2144" s="16"/>
      <c r="AF2144" s="34" t="s">
        <v>3840</v>
      </c>
      <c r="AG2144" s="24"/>
      <c r="AH2144" s="18"/>
      <c r="AI2144" s="18"/>
      <c r="AJ2144" s="17">
        <v>5060000</v>
      </c>
      <c r="AK2144" s="25">
        <v>5060000</v>
      </c>
      <c r="AL2144" s="25">
        <v>57</v>
      </c>
      <c r="AM2144" s="35">
        <v>0</v>
      </c>
      <c r="AN2144" s="19">
        <v>288420000</v>
      </c>
      <c r="AO2144" s="18"/>
      <c r="AP2144" s="15"/>
      <c r="AQ2144" s="43" t="str">
        <f t="shared" si="331"/>
        <v>SI</v>
      </c>
      <c r="AR2144" s="44">
        <f t="shared" si="332"/>
        <v>288420000</v>
      </c>
      <c r="AS2144" s="44">
        <f t="shared" si="333"/>
        <v>288420000</v>
      </c>
      <c r="AT2144" s="44">
        <f t="shared" si="334"/>
        <v>288420000</v>
      </c>
      <c r="AU2144" s="44">
        <f t="shared" si="335"/>
        <v>288420000</v>
      </c>
      <c r="AV2144" s="45" t="b">
        <f t="shared" si="336"/>
        <v>1</v>
      </c>
      <c r="AW2144" s="45" t="b">
        <f t="shared" si="337"/>
        <v>1</v>
      </c>
      <c r="AX2144" s="45"/>
    </row>
    <row r="2145" spans="1:50" s="36" customFormat="1" ht="27.75" customHeight="1" x14ac:dyDescent="0.15">
      <c r="A2145" s="36" t="str">
        <f t="shared" si="330"/>
        <v>LEXA Proveedora Hospitalaria S.A.S.114020703</v>
      </c>
      <c r="B2145" s="36" t="b">
        <f>+A2145='[1]Anexo 9'!A2145</f>
        <v>1</v>
      </c>
      <c r="C2145" s="18">
        <v>901012906</v>
      </c>
      <c r="D2145" s="18" t="s">
        <v>8316</v>
      </c>
      <c r="E2145" s="15" t="s">
        <v>61</v>
      </c>
      <c r="F2145" s="15" t="s">
        <v>62</v>
      </c>
      <c r="G2145" s="15" t="s">
        <v>3155</v>
      </c>
      <c r="H2145" s="15" t="s">
        <v>3155</v>
      </c>
      <c r="I2145" s="15" t="s">
        <v>3155</v>
      </c>
      <c r="J2145" s="15">
        <v>5</v>
      </c>
      <c r="K2145" s="15" t="s">
        <v>3155</v>
      </c>
      <c r="L2145" s="15">
        <v>114020703</v>
      </c>
      <c r="M2145" s="15" t="s">
        <v>2404</v>
      </c>
      <c r="N2145" s="15" t="s">
        <v>64</v>
      </c>
      <c r="O2145" s="18"/>
      <c r="P2145" s="22" t="s">
        <v>3840</v>
      </c>
      <c r="Q2145" s="15" t="s">
        <v>66</v>
      </c>
      <c r="R2145" s="18"/>
      <c r="S2145" s="22" t="b">
        <f t="shared" si="329"/>
        <v>0</v>
      </c>
      <c r="T2145" s="18"/>
      <c r="U2145" s="18"/>
      <c r="V2145" s="15"/>
      <c r="W2145" s="18"/>
      <c r="X2145" s="18"/>
      <c r="Y2145" s="15" t="s">
        <v>73</v>
      </c>
      <c r="Z2145" s="18"/>
      <c r="AA2145" s="18"/>
      <c r="AB2145" s="18"/>
      <c r="AC2145" s="67" t="str">
        <f>+VLOOKUP("*"&amp;L2145&amp;"*",'[2]REGISTROS SANITARIOS'!$D$1560:$E1926,2,FALSE)</f>
        <v>SI</v>
      </c>
      <c r="AD2145" s="22" t="s">
        <v>1025</v>
      </c>
      <c r="AE2145" s="16"/>
      <c r="AF2145" s="34" t="s">
        <v>3840</v>
      </c>
      <c r="AG2145" s="24"/>
      <c r="AH2145" s="18"/>
      <c r="AI2145" s="18"/>
      <c r="AJ2145" s="17">
        <v>55000</v>
      </c>
      <c r="AK2145" s="25">
        <v>55000</v>
      </c>
      <c r="AL2145" s="25">
        <v>566</v>
      </c>
      <c r="AM2145" s="35">
        <v>0</v>
      </c>
      <c r="AN2145" s="19">
        <v>31130000</v>
      </c>
      <c r="AO2145" s="18"/>
      <c r="AP2145" s="15"/>
      <c r="AQ2145" s="43" t="str">
        <f t="shared" si="331"/>
        <v>SI</v>
      </c>
      <c r="AR2145" s="44">
        <f t="shared" si="332"/>
        <v>31130000</v>
      </c>
      <c r="AS2145" s="44">
        <f t="shared" si="333"/>
        <v>31130000</v>
      </c>
      <c r="AT2145" s="44">
        <f t="shared" si="334"/>
        <v>31130000</v>
      </c>
      <c r="AU2145" s="44">
        <f t="shared" si="335"/>
        <v>31130000</v>
      </c>
      <c r="AV2145" s="45" t="b">
        <f t="shared" si="336"/>
        <v>1</v>
      </c>
      <c r="AW2145" s="45" t="b">
        <f t="shared" si="337"/>
        <v>1</v>
      </c>
      <c r="AX2145" s="45"/>
    </row>
    <row r="2146" spans="1:50" s="36" customFormat="1" ht="27.75" customHeight="1" x14ac:dyDescent="0.15">
      <c r="A2146" s="36" t="str">
        <f t="shared" si="330"/>
        <v>LEXA Proveedora Hospitalaria S.A.S.114040103</v>
      </c>
      <c r="B2146" s="36" t="b">
        <f>+A2146='[1]Anexo 9'!A2146</f>
        <v>1</v>
      </c>
      <c r="C2146" s="18">
        <v>901012906</v>
      </c>
      <c r="D2146" s="18" t="s">
        <v>8316</v>
      </c>
      <c r="E2146" s="15" t="s">
        <v>61</v>
      </c>
      <c r="F2146" s="15" t="s">
        <v>62</v>
      </c>
      <c r="G2146" s="15" t="s">
        <v>3155</v>
      </c>
      <c r="H2146" s="15" t="s">
        <v>3155</v>
      </c>
      <c r="I2146" s="15" t="s">
        <v>3155</v>
      </c>
      <c r="J2146" s="15">
        <v>6</v>
      </c>
      <c r="K2146" s="15" t="s">
        <v>3155</v>
      </c>
      <c r="L2146" s="15">
        <v>114040103</v>
      </c>
      <c r="M2146" s="15" t="s">
        <v>2405</v>
      </c>
      <c r="N2146" s="15" t="s">
        <v>64</v>
      </c>
      <c r="O2146" s="18"/>
      <c r="P2146" s="22" t="s">
        <v>3840</v>
      </c>
      <c r="Q2146" s="15" t="s">
        <v>2407</v>
      </c>
      <c r="R2146" s="18"/>
      <c r="S2146" s="22" t="b">
        <f t="shared" si="329"/>
        <v>0</v>
      </c>
      <c r="T2146" s="18"/>
      <c r="U2146" s="18"/>
      <c r="V2146" s="15"/>
      <c r="W2146" s="18"/>
      <c r="X2146" s="18"/>
      <c r="Y2146" s="15" t="s">
        <v>73</v>
      </c>
      <c r="Z2146" s="18"/>
      <c r="AA2146" s="18"/>
      <c r="AB2146" s="18"/>
      <c r="AC2146" s="67" t="str">
        <f>+VLOOKUP("*"&amp;L2146&amp;"*",'[2]REGISTROS SANITARIOS'!$D$1560:$E1927,2,FALSE)</f>
        <v>SI</v>
      </c>
      <c r="AD2146" s="22" t="s">
        <v>1025</v>
      </c>
      <c r="AE2146" s="16"/>
      <c r="AF2146" s="34" t="s">
        <v>3840</v>
      </c>
      <c r="AG2146" s="24"/>
      <c r="AH2146" s="18"/>
      <c r="AI2146" s="18"/>
      <c r="AJ2146" s="17">
        <v>1045</v>
      </c>
      <c r="AK2146" s="25">
        <v>1045</v>
      </c>
      <c r="AL2146" s="25">
        <v>38824</v>
      </c>
      <c r="AM2146" s="35">
        <v>0</v>
      </c>
      <c r="AN2146" s="19">
        <v>40571080</v>
      </c>
      <c r="AO2146" s="18"/>
      <c r="AP2146" s="15"/>
      <c r="AQ2146" s="43" t="str">
        <f t="shared" si="331"/>
        <v>SI</v>
      </c>
      <c r="AR2146" s="44">
        <f t="shared" si="332"/>
        <v>40571080</v>
      </c>
      <c r="AS2146" s="44">
        <f t="shared" si="333"/>
        <v>40571080</v>
      </c>
      <c r="AT2146" s="44">
        <f t="shared" si="334"/>
        <v>40571080</v>
      </c>
      <c r="AU2146" s="44">
        <f t="shared" si="335"/>
        <v>40571080</v>
      </c>
      <c r="AV2146" s="45" t="b">
        <f t="shared" si="336"/>
        <v>1</v>
      </c>
      <c r="AW2146" s="45" t="b">
        <f t="shared" si="337"/>
        <v>1</v>
      </c>
      <c r="AX2146" s="45"/>
    </row>
    <row r="2147" spans="1:50" s="36" customFormat="1" ht="27.75" customHeight="1" x14ac:dyDescent="0.15">
      <c r="A2147" s="36" t="str">
        <f t="shared" si="330"/>
        <v>LEXA Proveedora Hospitalaria S.A.S.114040203</v>
      </c>
      <c r="B2147" s="36" t="b">
        <f>+A2147='[1]Anexo 9'!A2147</f>
        <v>1</v>
      </c>
      <c r="C2147" s="18">
        <v>901012906</v>
      </c>
      <c r="D2147" s="18" t="s">
        <v>8316</v>
      </c>
      <c r="E2147" s="15" t="s">
        <v>61</v>
      </c>
      <c r="F2147" s="15" t="s">
        <v>62</v>
      </c>
      <c r="G2147" s="15" t="s">
        <v>3155</v>
      </c>
      <c r="H2147" s="15" t="s">
        <v>3155</v>
      </c>
      <c r="I2147" s="15" t="s">
        <v>3155</v>
      </c>
      <c r="J2147" s="15">
        <v>5</v>
      </c>
      <c r="K2147" s="15" t="s">
        <v>3155</v>
      </c>
      <c r="L2147" s="15">
        <v>114040203</v>
      </c>
      <c r="M2147" s="15" t="s">
        <v>2409</v>
      </c>
      <c r="N2147" s="15" t="s">
        <v>64</v>
      </c>
      <c r="O2147" s="18"/>
      <c r="P2147" s="22" t="s">
        <v>3840</v>
      </c>
      <c r="Q2147" s="15" t="s">
        <v>2407</v>
      </c>
      <c r="R2147" s="18"/>
      <c r="S2147" s="22" t="b">
        <f t="shared" si="329"/>
        <v>0</v>
      </c>
      <c r="T2147" s="18"/>
      <c r="U2147" s="18"/>
      <c r="V2147" s="15"/>
      <c r="W2147" s="18"/>
      <c r="X2147" s="18"/>
      <c r="Y2147" s="15" t="s">
        <v>73</v>
      </c>
      <c r="Z2147" s="18"/>
      <c r="AA2147" s="18"/>
      <c r="AB2147" s="18"/>
      <c r="AC2147" s="67" t="str">
        <f>+VLOOKUP("*"&amp;L2147&amp;"*",'[2]REGISTROS SANITARIOS'!$D$1560:$E1928,2,FALSE)</f>
        <v>SI</v>
      </c>
      <c r="AD2147" s="22" t="s">
        <v>1025</v>
      </c>
      <c r="AE2147" s="16"/>
      <c r="AF2147" s="34" t="s">
        <v>3840</v>
      </c>
      <c r="AG2147" s="24"/>
      <c r="AH2147" s="18"/>
      <c r="AI2147" s="18"/>
      <c r="AJ2147" s="17">
        <v>825</v>
      </c>
      <c r="AK2147" s="25">
        <v>825</v>
      </c>
      <c r="AL2147" s="25">
        <v>27176.000000000004</v>
      </c>
      <c r="AM2147" s="35">
        <v>0</v>
      </c>
      <c r="AN2147" s="19">
        <v>22420200.000000004</v>
      </c>
      <c r="AO2147" s="18"/>
      <c r="AP2147" s="15"/>
      <c r="AQ2147" s="43" t="str">
        <f t="shared" si="331"/>
        <v>SI</v>
      </c>
      <c r="AR2147" s="44">
        <f t="shared" si="332"/>
        <v>22420200.000000004</v>
      </c>
      <c r="AS2147" s="44">
        <f t="shared" si="333"/>
        <v>22420200.000000004</v>
      </c>
      <c r="AT2147" s="44">
        <f t="shared" si="334"/>
        <v>22420200.000000004</v>
      </c>
      <c r="AU2147" s="44">
        <f t="shared" si="335"/>
        <v>22420200.000000004</v>
      </c>
      <c r="AV2147" s="45" t="b">
        <f t="shared" si="336"/>
        <v>1</v>
      </c>
      <c r="AW2147" s="45" t="b">
        <f t="shared" si="337"/>
        <v>1</v>
      </c>
      <c r="AX2147" s="45"/>
    </row>
    <row r="2148" spans="1:50" s="36" customFormat="1" ht="27.75" customHeight="1" x14ac:dyDescent="0.15">
      <c r="A2148" s="36" t="str">
        <f t="shared" si="330"/>
        <v>LEXA Proveedora Hospitalaria S.A.S.114040303</v>
      </c>
      <c r="B2148" s="36" t="b">
        <f>+A2148='[1]Anexo 9'!A2148</f>
        <v>1</v>
      </c>
      <c r="C2148" s="18">
        <v>901012906</v>
      </c>
      <c r="D2148" s="18" t="s">
        <v>8316</v>
      </c>
      <c r="E2148" s="15" t="s">
        <v>61</v>
      </c>
      <c r="F2148" s="15" t="s">
        <v>62</v>
      </c>
      <c r="G2148" s="15" t="s">
        <v>3155</v>
      </c>
      <c r="H2148" s="15" t="s">
        <v>3155</v>
      </c>
      <c r="I2148" s="15" t="s">
        <v>3155</v>
      </c>
      <c r="J2148" s="15">
        <v>5</v>
      </c>
      <c r="K2148" s="15" t="s">
        <v>3155</v>
      </c>
      <c r="L2148" s="15">
        <v>114040303</v>
      </c>
      <c r="M2148" s="15" t="s">
        <v>2413</v>
      </c>
      <c r="N2148" s="15" t="s">
        <v>64</v>
      </c>
      <c r="O2148" s="18"/>
      <c r="P2148" s="22" t="s">
        <v>3840</v>
      </c>
      <c r="Q2148" s="15" t="s">
        <v>1400</v>
      </c>
      <c r="R2148" s="18"/>
      <c r="S2148" s="22" t="b">
        <f t="shared" si="329"/>
        <v>0</v>
      </c>
      <c r="T2148" s="18"/>
      <c r="U2148" s="18"/>
      <c r="V2148" s="15"/>
      <c r="W2148" s="18"/>
      <c r="X2148" s="18"/>
      <c r="Y2148" s="15" t="s">
        <v>73</v>
      </c>
      <c r="Z2148" s="18"/>
      <c r="AA2148" s="18"/>
      <c r="AB2148" s="18"/>
      <c r="AC2148" s="67" t="str">
        <f>+VLOOKUP("*"&amp;L2148&amp;"*",'[2]REGISTROS SANITARIOS'!$D$1560:$E1929,2,FALSE)</f>
        <v>SI</v>
      </c>
      <c r="AD2148" s="22" t="s">
        <v>1025</v>
      </c>
      <c r="AE2148" s="16"/>
      <c r="AF2148" s="34" t="s">
        <v>3840</v>
      </c>
      <c r="AG2148" s="24"/>
      <c r="AH2148" s="18"/>
      <c r="AI2148" s="18"/>
      <c r="AJ2148" s="17">
        <v>1650</v>
      </c>
      <c r="AK2148" s="25">
        <v>1650</v>
      </c>
      <c r="AL2148" s="25">
        <v>24184</v>
      </c>
      <c r="AM2148" s="35">
        <v>0</v>
      </c>
      <c r="AN2148" s="19">
        <v>39903600</v>
      </c>
      <c r="AO2148" s="18"/>
      <c r="AP2148" s="15"/>
      <c r="AQ2148" s="43" t="str">
        <f t="shared" si="331"/>
        <v>SI</v>
      </c>
      <c r="AR2148" s="44">
        <f t="shared" si="332"/>
        <v>39903600</v>
      </c>
      <c r="AS2148" s="44">
        <f t="shared" si="333"/>
        <v>39903600</v>
      </c>
      <c r="AT2148" s="44">
        <f t="shared" si="334"/>
        <v>39903600</v>
      </c>
      <c r="AU2148" s="44">
        <f t="shared" si="335"/>
        <v>39903600</v>
      </c>
      <c r="AV2148" s="45" t="b">
        <f t="shared" si="336"/>
        <v>1</v>
      </c>
      <c r="AW2148" s="45" t="b">
        <f t="shared" si="337"/>
        <v>1</v>
      </c>
      <c r="AX2148" s="45"/>
    </row>
    <row r="2149" spans="1:50" s="36" customFormat="1" ht="27.75" customHeight="1" x14ac:dyDescent="0.15">
      <c r="A2149" s="36" t="str">
        <f t="shared" si="330"/>
        <v>LEXA Proveedora Hospitalaria S.A.S.114040403</v>
      </c>
      <c r="B2149" s="36" t="b">
        <f>+A2149='[1]Anexo 9'!A2149</f>
        <v>1</v>
      </c>
      <c r="C2149" s="18">
        <v>901012906</v>
      </c>
      <c r="D2149" s="18" t="s">
        <v>8316</v>
      </c>
      <c r="E2149" s="15" t="s">
        <v>61</v>
      </c>
      <c r="F2149" s="15" t="s">
        <v>62</v>
      </c>
      <c r="G2149" s="15" t="s">
        <v>3155</v>
      </c>
      <c r="H2149" s="15" t="s">
        <v>3155</v>
      </c>
      <c r="I2149" s="15" t="s">
        <v>3155</v>
      </c>
      <c r="J2149" s="15">
        <v>4</v>
      </c>
      <c r="K2149" s="15" t="s">
        <v>3155</v>
      </c>
      <c r="L2149" s="15">
        <v>114040403</v>
      </c>
      <c r="M2149" s="15" t="s">
        <v>2416</v>
      </c>
      <c r="N2149" s="15" t="s">
        <v>80</v>
      </c>
      <c r="O2149" s="18"/>
      <c r="P2149" s="22" t="s">
        <v>3840</v>
      </c>
      <c r="Q2149" s="15" t="s">
        <v>2417</v>
      </c>
      <c r="R2149" s="18"/>
      <c r="S2149" s="22" t="b">
        <f t="shared" si="329"/>
        <v>0</v>
      </c>
      <c r="T2149" s="18"/>
      <c r="U2149" s="18"/>
      <c r="V2149" s="15"/>
      <c r="W2149" s="18"/>
      <c r="X2149" s="18"/>
      <c r="Y2149" s="15" t="s">
        <v>73</v>
      </c>
      <c r="Z2149" s="18"/>
      <c r="AA2149" s="18"/>
      <c r="AB2149" s="18"/>
      <c r="AC2149" s="67" t="str">
        <f>+VLOOKUP("*"&amp;L2149&amp;"*",'[2]REGISTROS SANITARIOS'!$D$1560:$E1930,2,FALSE)</f>
        <v>SI</v>
      </c>
      <c r="AD2149" s="22" t="s">
        <v>1025</v>
      </c>
      <c r="AE2149" s="16"/>
      <c r="AF2149" s="34" t="s">
        <v>3840</v>
      </c>
      <c r="AG2149" s="24"/>
      <c r="AH2149" s="18"/>
      <c r="AI2149" s="18"/>
      <c r="AJ2149" s="17">
        <v>2200</v>
      </c>
      <c r="AK2149" s="25">
        <v>2200</v>
      </c>
      <c r="AL2149" s="25">
        <v>21838</v>
      </c>
      <c r="AM2149" s="35">
        <v>0</v>
      </c>
      <c r="AN2149" s="19">
        <v>48043600</v>
      </c>
      <c r="AO2149" s="18"/>
      <c r="AP2149" s="15"/>
      <c r="AQ2149" s="43" t="str">
        <f t="shared" si="331"/>
        <v>SI</v>
      </c>
      <c r="AR2149" s="44">
        <f t="shared" si="332"/>
        <v>48043600</v>
      </c>
      <c r="AS2149" s="44">
        <f t="shared" si="333"/>
        <v>48043600</v>
      </c>
      <c r="AT2149" s="44">
        <f t="shared" si="334"/>
        <v>48043600</v>
      </c>
      <c r="AU2149" s="44">
        <f t="shared" si="335"/>
        <v>48043600</v>
      </c>
      <c r="AV2149" s="45" t="b">
        <f t="shared" si="336"/>
        <v>1</v>
      </c>
      <c r="AW2149" s="45" t="b">
        <f t="shared" si="337"/>
        <v>1</v>
      </c>
      <c r="AX2149" s="45"/>
    </row>
    <row r="2150" spans="1:50" s="36" customFormat="1" ht="27.75" customHeight="1" x14ac:dyDescent="0.15">
      <c r="A2150" s="36" t="str">
        <f t="shared" si="330"/>
        <v>LEXA Proveedora Hospitalaria S.A.S.114040503</v>
      </c>
      <c r="B2150" s="36" t="b">
        <f>+A2150='[1]Anexo 9'!A2150</f>
        <v>1</v>
      </c>
      <c r="C2150" s="18">
        <v>901012906</v>
      </c>
      <c r="D2150" s="18" t="s">
        <v>8316</v>
      </c>
      <c r="E2150" s="15" t="s">
        <v>61</v>
      </c>
      <c r="F2150" s="15" t="s">
        <v>62</v>
      </c>
      <c r="G2150" s="15" t="s">
        <v>3155</v>
      </c>
      <c r="H2150" s="15" t="s">
        <v>3155</v>
      </c>
      <c r="I2150" s="15" t="s">
        <v>3155</v>
      </c>
      <c r="J2150" s="15">
        <v>2</v>
      </c>
      <c r="K2150" s="15" t="s">
        <v>3155</v>
      </c>
      <c r="L2150" s="15">
        <v>114040503</v>
      </c>
      <c r="M2150" s="15" t="s">
        <v>2418</v>
      </c>
      <c r="N2150" s="15" t="s">
        <v>80</v>
      </c>
      <c r="O2150" s="18"/>
      <c r="P2150" s="22" t="s">
        <v>3840</v>
      </c>
      <c r="Q2150" s="15" t="s">
        <v>2417</v>
      </c>
      <c r="R2150" s="18"/>
      <c r="S2150" s="22" t="b">
        <f t="shared" si="329"/>
        <v>0</v>
      </c>
      <c r="T2150" s="18"/>
      <c r="U2150" s="18"/>
      <c r="V2150" s="15"/>
      <c r="W2150" s="18"/>
      <c r="X2150" s="18"/>
      <c r="Y2150" s="15" t="s">
        <v>73</v>
      </c>
      <c r="Z2150" s="18"/>
      <c r="AA2150" s="18"/>
      <c r="AB2150" s="18"/>
      <c r="AC2150" s="67" t="str">
        <f>+VLOOKUP("*"&amp;L2150&amp;"*",'[2]REGISTROS SANITARIOS'!$D$1560:$E1931,2,FALSE)</f>
        <v>SI</v>
      </c>
      <c r="AD2150" s="22" t="s">
        <v>1025</v>
      </c>
      <c r="AE2150" s="16"/>
      <c r="AF2150" s="34" t="s">
        <v>3840</v>
      </c>
      <c r="AG2150" s="24"/>
      <c r="AH2150" s="18"/>
      <c r="AI2150" s="18"/>
      <c r="AJ2150" s="17">
        <v>165</v>
      </c>
      <c r="AK2150" s="25">
        <v>165</v>
      </c>
      <c r="AL2150" s="25">
        <v>24972</v>
      </c>
      <c r="AM2150" s="35">
        <v>0</v>
      </c>
      <c r="AN2150" s="19">
        <v>4120380</v>
      </c>
      <c r="AO2150" s="18"/>
      <c r="AP2150" s="15"/>
      <c r="AQ2150" s="43" t="str">
        <f t="shared" si="331"/>
        <v>SI</v>
      </c>
      <c r="AR2150" s="44">
        <f t="shared" si="332"/>
        <v>4120380</v>
      </c>
      <c r="AS2150" s="44">
        <f t="shared" si="333"/>
        <v>4120380</v>
      </c>
      <c r="AT2150" s="44">
        <f t="shared" si="334"/>
        <v>4120380</v>
      </c>
      <c r="AU2150" s="44">
        <f t="shared" si="335"/>
        <v>4120380</v>
      </c>
      <c r="AV2150" s="45" t="b">
        <f t="shared" si="336"/>
        <v>1</v>
      </c>
      <c r="AW2150" s="45" t="b">
        <f t="shared" si="337"/>
        <v>1</v>
      </c>
      <c r="AX2150" s="45"/>
    </row>
    <row r="2151" spans="1:50" s="36" customFormat="1" ht="27.75" customHeight="1" x14ac:dyDescent="0.15">
      <c r="A2151" s="36" t="str">
        <f t="shared" si="330"/>
        <v>LEXA Proveedora Hospitalaria S.A.S.114041303</v>
      </c>
      <c r="B2151" s="36" t="b">
        <f>+A2151='[1]Anexo 9'!A2151</f>
        <v>1</v>
      </c>
      <c r="C2151" s="18">
        <v>901012906</v>
      </c>
      <c r="D2151" s="18" t="s">
        <v>8316</v>
      </c>
      <c r="E2151" s="15" t="s">
        <v>61</v>
      </c>
      <c r="F2151" s="15" t="s">
        <v>62</v>
      </c>
      <c r="G2151" s="15" t="s">
        <v>3155</v>
      </c>
      <c r="H2151" s="15" t="s">
        <v>3155</v>
      </c>
      <c r="I2151" s="15" t="s">
        <v>3155</v>
      </c>
      <c r="J2151" s="15">
        <v>4</v>
      </c>
      <c r="K2151" s="15" t="s">
        <v>3155</v>
      </c>
      <c r="L2151" s="15">
        <v>114041303</v>
      </c>
      <c r="M2151" s="15" t="s">
        <v>2419</v>
      </c>
      <c r="N2151" s="15" t="s">
        <v>64</v>
      </c>
      <c r="O2151" s="18"/>
      <c r="P2151" s="22" t="s">
        <v>3840</v>
      </c>
      <c r="Q2151" s="15" t="s">
        <v>1400</v>
      </c>
      <c r="R2151" s="18"/>
      <c r="S2151" s="22" t="b">
        <f t="shared" si="329"/>
        <v>0</v>
      </c>
      <c r="T2151" s="18"/>
      <c r="U2151" s="18"/>
      <c r="V2151" s="15"/>
      <c r="W2151" s="18"/>
      <c r="X2151" s="18"/>
      <c r="Y2151" s="15" t="s">
        <v>73</v>
      </c>
      <c r="Z2151" s="18"/>
      <c r="AA2151" s="18"/>
      <c r="AB2151" s="18"/>
      <c r="AC2151" s="67" t="str">
        <f>+VLOOKUP("*"&amp;L2151&amp;"*",'[2]REGISTROS SANITARIOS'!$D$1560:$E1932,2,FALSE)</f>
        <v>SI</v>
      </c>
      <c r="AD2151" s="22" t="s">
        <v>1025</v>
      </c>
      <c r="AE2151" s="16"/>
      <c r="AF2151" s="34" t="s">
        <v>3840</v>
      </c>
      <c r="AG2151" s="24"/>
      <c r="AH2151" s="18"/>
      <c r="AI2151" s="18"/>
      <c r="AJ2151" s="17">
        <v>121</v>
      </c>
      <c r="AK2151" s="25">
        <v>121</v>
      </c>
      <c r="AL2151" s="25">
        <v>12294</v>
      </c>
      <c r="AM2151" s="35">
        <v>0</v>
      </c>
      <c r="AN2151" s="19">
        <v>1487574</v>
      </c>
      <c r="AO2151" s="18"/>
      <c r="AP2151" s="15"/>
      <c r="AQ2151" s="43" t="str">
        <f t="shared" si="331"/>
        <v>SI</v>
      </c>
      <c r="AR2151" s="44">
        <f t="shared" si="332"/>
        <v>1487574</v>
      </c>
      <c r="AS2151" s="44">
        <f t="shared" si="333"/>
        <v>1487574</v>
      </c>
      <c r="AT2151" s="44">
        <f t="shared" si="334"/>
        <v>1487574</v>
      </c>
      <c r="AU2151" s="44">
        <f t="shared" si="335"/>
        <v>1487574</v>
      </c>
      <c r="AV2151" s="45" t="b">
        <f t="shared" si="336"/>
        <v>1</v>
      </c>
      <c r="AW2151" s="45" t="b">
        <f t="shared" si="337"/>
        <v>1</v>
      </c>
      <c r="AX2151" s="45"/>
    </row>
    <row r="2152" spans="1:50" s="36" customFormat="1" ht="27.75" customHeight="1" x14ac:dyDescent="0.15">
      <c r="A2152" s="36" t="str">
        <f t="shared" si="330"/>
        <v>LEXA Proveedora Hospitalaria S.A.S.114050203</v>
      </c>
      <c r="B2152" s="36" t="b">
        <f>+A2152='[1]Anexo 9'!A2152</f>
        <v>1</v>
      </c>
      <c r="C2152" s="18">
        <v>901012906</v>
      </c>
      <c r="D2152" s="18" t="s">
        <v>8316</v>
      </c>
      <c r="E2152" s="15" t="s">
        <v>61</v>
      </c>
      <c r="F2152" s="15" t="s">
        <v>62</v>
      </c>
      <c r="G2152" s="15" t="s">
        <v>3155</v>
      </c>
      <c r="H2152" s="15" t="s">
        <v>3155</v>
      </c>
      <c r="I2152" s="15" t="s">
        <v>3155</v>
      </c>
      <c r="J2152" s="15">
        <v>3</v>
      </c>
      <c r="K2152" s="15" t="s">
        <v>3155</v>
      </c>
      <c r="L2152" s="15">
        <v>114050203</v>
      </c>
      <c r="M2152" s="15" t="s">
        <v>2423</v>
      </c>
      <c r="N2152" s="15" t="s">
        <v>64</v>
      </c>
      <c r="O2152" s="18"/>
      <c r="P2152" s="22" t="s">
        <v>3840</v>
      </c>
      <c r="Q2152" s="15" t="s">
        <v>1744</v>
      </c>
      <c r="R2152" s="18"/>
      <c r="S2152" s="22" t="b">
        <f t="shared" si="329"/>
        <v>0</v>
      </c>
      <c r="T2152" s="18"/>
      <c r="U2152" s="18"/>
      <c r="V2152" s="15"/>
      <c r="W2152" s="18"/>
      <c r="X2152" s="18"/>
      <c r="Y2152" s="15" t="s">
        <v>73</v>
      </c>
      <c r="Z2152" s="18"/>
      <c r="AA2152" s="18"/>
      <c r="AB2152" s="18"/>
      <c r="AC2152" s="67" t="str">
        <f>+VLOOKUP("*"&amp;L2152&amp;"*",'[2]REGISTROS SANITARIOS'!$D$1560:$E1933,2,FALSE)</f>
        <v>SI</v>
      </c>
      <c r="AD2152" s="22" t="s">
        <v>1025</v>
      </c>
      <c r="AE2152" s="16"/>
      <c r="AF2152" s="34" t="s">
        <v>3840</v>
      </c>
      <c r="AG2152" s="24"/>
      <c r="AH2152" s="18"/>
      <c r="AI2152" s="18"/>
      <c r="AJ2152" s="17">
        <v>825</v>
      </c>
      <c r="AK2152" s="25">
        <v>825</v>
      </c>
      <c r="AL2152" s="25">
        <v>2556</v>
      </c>
      <c r="AM2152" s="35">
        <v>0</v>
      </c>
      <c r="AN2152" s="19">
        <v>2108700</v>
      </c>
      <c r="AO2152" s="18"/>
      <c r="AP2152" s="15"/>
      <c r="AQ2152" s="43" t="str">
        <f t="shared" si="331"/>
        <v>SI</v>
      </c>
      <c r="AR2152" s="44">
        <f t="shared" si="332"/>
        <v>2108700</v>
      </c>
      <c r="AS2152" s="44">
        <f t="shared" si="333"/>
        <v>2108700</v>
      </c>
      <c r="AT2152" s="44">
        <f t="shared" si="334"/>
        <v>2108700</v>
      </c>
      <c r="AU2152" s="44">
        <f t="shared" si="335"/>
        <v>2108700</v>
      </c>
      <c r="AV2152" s="45" t="b">
        <f t="shared" si="336"/>
        <v>1</v>
      </c>
      <c r="AW2152" s="45" t="b">
        <f t="shared" si="337"/>
        <v>1</v>
      </c>
      <c r="AX2152" s="45"/>
    </row>
    <row r="2153" spans="1:50" s="36" customFormat="1" ht="27.75" customHeight="1" x14ac:dyDescent="0.15">
      <c r="A2153" s="36" t="str">
        <f t="shared" si="330"/>
        <v>LEXA Proveedora Hospitalaria S.A.S.114050803</v>
      </c>
      <c r="B2153" s="36" t="b">
        <f>+A2153='[1]Anexo 9'!A2153</f>
        <v>1</v>
      </c>
      <c r="C2153" s="18">
        <v>901012906</v>
      </c>
      <c r="D2153" s="18" t="s">
        <v>8316</v>
      </c>
      <c r="E2153" s="15" t="s">
        <v>61</v>
      </c>
      <c r="F2153" s="46" t="s">
        <v>3424</v>
      </c>
      <c r="G2153" s="15" t="s">
        <v>3155</v>
      </c>
      <c r="H2153" s="15" t="s">
        <v>3155</v>
      </c>
      <c r="I2153" s="15" t="s">
        <v>3155</v>
      </c>
      <c r="J2153" s="15">
        <v>3</v>
      </c>
      <c r="K2153" s="15" t="s">
        <v>3155</v>
      </c>
      <c r="L2153" s="15">
        <v>114050803</v>
      </c>
      <c r="M2153" s="15" t="s">
        <v>3827</v>
      </c>
      <c r="N2153" s="15" t="s">
        <v>64</v>
      </c>
      <c r="O2153" s="18"/>
      <c r="P2153" s="22" t="s">
        <v>3840</v>
      </c>
      <c r="Q2153" s="15" t="s">
        <v>76</v>
      </c>
      <c r="R2153" s="18"/>
      <c r="S2153" s="22" t="b">
        <f t="shared" si="329"/>
        <v>0</v>
      </c>
      <c r="T2153" s="18"/>
      <c r="U2153" s="18"/>
      <c r="V2153" s="15"/>
      <c r="W2153" s="18"/>
      <c r="X2153" s="18"/>
      <c r="Y2153" s="15" t="s">
        <v>73</v>
      </c>
      <c r="Z2153" s="18"/>
      <c r="AA2153" s="18"/>
      <c r="AB2153" s="18"/>
      <c r="AC2153" s="67" t="str">
        <f>+VLOOKUP("*"&amp;L2153&amp;"*",'[2]REGISTROS SANITARIOS'!$D$1560:$E1934,2,FALSE)</f>
        <v>SI</v>
      </c>
      <c r="AD2153" s="22" t="s">
        <v>1025</v>
      </c>
      <c r="AE2153" s="16"/>
      <c r="AF2153" s="34" t="s">
        <v>3840</v>
      </c>
      <c r="AG2153" s="24"/>
      <c r="AH2153" s="18"/>
      <c r="AI2153" s="18"/>
      <c r="AJ2153" s="17">
        <v>5775</v>
      </c>
      <c r="AK2153" s="25">
        <v>5775</v>
      </c>
      <c r="AL2153" s="25">
        <v>1597</v>
      </c>
      <c r="AM2153" s="35">
        <v>0</v>
      </c>
      <c r="AN2153" s="19">
        <v>9222675</v>
      </c>
      <c r="AO2153" s="18"/>
      <c r="AP2153" s="15"/>
      <c r="AQ2153" s="43" t="str">
        <f t="shared" si="331"/>
        <v>SI</v>
      </c>
      <c r="AR2153" s="44">
        <f t="shared" si="332"/>
        <v>9222675</v>
      </c>
      <c r="AS2153" s="44">
        <f t="shared" si="333"/>
        <v>9222675</v>
      </c>
      <c r="AT2153" s="44">
        <f t="shared" si="334"/>
        <v>9222675</v>
      </c>
      <c r="AU2153" s="44">
        <f t="shared" si="335"/>
        <v>9222675</v>
      </c>
      <c r="AV2153" s="45" t="b">
        <f t="shared" si="336"/>
        <v>1</v>
      </c>
      <c r="AW2153" s="45" t="b">
        <f t="shared" si="337"/>
        <v>1</v>
      </c>
      <c r="AX2153" s="45"/>
    </row>
    <row r="2154" spans="1:50" s="36" customFormat="1" ht="27.75" customHeight="1" x14ac:dyDescent="0.15">
      <c r="A2154" s="36" t="str">
        <f t="shared" si="330"/>
        <v>LEXA Proveedora Hospitalaria S.A.S.114050909</v>
      </c>
      <c r="B2154" s="36" t="b">
        <f>+A2154='[1]Anexo 9'!A2154</f>
        <v>1</v>
      </c>
      <c r="C2154" s="18">
        <v>901012906</v>
      </c>
      <c r="D2154" s="18" t="s">
        <v>8316</v>
      </c>
      <c r="E2154" s="15" t="s">
        <v>61</v>
      </c>
      <c r="F2154" s="15" t="s">
        <v>62</v>
      </c>
      <c r="G2154" s="15" t="s">
        <v>3155</v>
      </c>
      <c r="H2154" s="15" t="s">
        <v>3155</v>
      </c>
      <c r="I2154" s="15" t="s">
        <v>3155</v>
      </c>
      <c r="J2154" s="15">
        <v>6</v>
      </c>
      <c r="K2154" s="15" t="s">
        <v>3155</v>
      </c>
      <c r="L2154" s="15">
        <v>114050909</v>
      </c>
      <c r="M2154" s="15" t="s">
        <v>2427</v>
      </c>
      <c r="N2154" s="15" t="s">
        <v>1436</v>
      </c>
      <c r="O2154" s="18"/>
      <c r="P2154" s="22" t="s">
        <v>3840</v>
      </c>
      <c r="Q2154" s="15" t="s">
        <v>1822</v>
      </c>
      <c r="R2154" s="18"/>
      <c r="S2154" s="22" t="b">
        <f t="shared" si="329"/>
        <v>0</v>
      </c>
      <c r="T2154" s="18"/>
      <c r="U2154" s="18"/>
      <c r="V2154" s="15"/>
      <c r="W2154" s="18"/>
      <c r="X2154" s="18"/>
      <c r="Y2154" s="15" t="s">
        <v>73</v>
      </c>
      <c r="Z2154" s="18"/>
      <c r="AA2154" s="18"/>
      <c r="AB2154" s="18"/>
      <c r="AC2154" s="67" t="str">
        <f>+VLOOKUP("*"&amp;L2154&amp;"*",'[2]REGISTROS SANITARIOS'!$D$1560:$E1935,2,FALSE)</f>
        <v>SI</v>
      </c>
      <c r="AD2154" s="22" t="s">
        <v>1025</v>
      </c>
      <c r="AE2154" s="16"/>
      <c r="AF2154" s="34" t="s">
        <v>3840</v>
      </c>
      <c r="AG2154" s="24"/>
      <c r="AH2154" s="18"/>
      <c r="AI2154" s="18"/>
      <c r="AJ2154" s="17">
        <v>660000</v>
      </c>
      <c r="AK2154" s="25">
        <v>660000</v>
      </c>
      <c r="AL2154" s="25">
        <v>237</v>
      </c>
      <c r="AM2154" s="35">
        <v>0</v>
      </c>
      <c r="AN2154" s="19">
        <v>156420000</v>
      </c>
      <c r="AO2154" s="18"/>
      <c r="AP2154" s="15"/>
      <c r="AQ2154" s="43" t="str">
        <f t="shared" si="331"/>
        <v>SI</v>
      </c>
      <c r="AR2154" s="44">
        <f t="shared" si="332"/>
        <v>156420000</v>
      </c>
      <c r="AS2154" s="44">
        <f t="shared" si="333"/>
        <v>156420000</v>
      </c>
      <c r="AT2154" s="44">
        <f t="shared" si="334"/>
        <v>156420000</v>
      </c>
      <c r="AU2154" s="44">
        <f t="shared" si="335"/>
        <v>156420000</v>
      </c>
      <c r="AV2154" s="45" t="b">
        <f t="shared" si="336"/>
        <v>1</v>
      </c>
      <c r="AW2154" s="45" t="b">
        <f t="shared" si="337"/>
        <v>1</v>
      </c>
      <c r="AX2154" s="45"/>
    </row>
    <row r="2155" spans="1:50" s="36" customFormat="1" ht="27.75" customHeight="1" x14ac:dyDescent="0.15">
      <c r="A2155" s="36" t="str">
        <f t="shared" si="330"/>
        <v>LEXA Proveedora Hospitalaria S.A.S.114060209</v>
      </c>
      <c r="B2155" s="36" t="b">
        <f>+A2155='[1]Anexo 9'!A2155</f>
        <v>1</v>
      </c>
      <c r="C2155" s="18">
        <v>901012906</v>
      </c>
      <c r="D2155" s="18" t="s">
        <v>8316</v>
      </c>
      <c r="E2155" s="15" t="s">
        <v>61</v>
      </c>
      <c r="F2155" s="15" t="s">
        <v>62</v>
      </c>
      <c r="G2155" s="15" t="s">
        <v>3155</v>
      </c>
      <c r="H2155" s="15" t="s">
        <v>3155</v>
      </c>
      <c r="I2155" s="15" t="s">
        <v>3155</v>
      </c>
      <c r="J2155" s="15">
        <v>6</v>
      </c>
      <c r="K2155" s="15" t="s">
        <v>3155</v>
      </c>
      <c r="L2155" s="15">
        <v>114060209</v>
      </c>
      <c r="M2155" s="15" t="s">
        <v>2436</v>
      </c>
      <c r="N2155" s="15" t="s">
        <v>1436</v>
      </c>
      <c r="O2155" s="18"/>
      <c r="P2155" s="22" t="s">
        <v>3840</v>
      </c>
      <c r="Q2155" s="15" t="s">
        <v>2077</v>
      </c>
      <c r="R2155" s="18"/>
      <c r="S2155" s="22" t="b">
        <f t="shared" si="329"/>
        <v>0</v>
      </c>
      <c r="T2155" s="18"/>
      <c r="U2155" s="18"/>
      <c r="V2155" s="15"/>
      <c r="W2155" s="18"/>
      <c r="X2155" s="18"/>
      <c r="Y2155" s="15" t="s">
        <v>73</v>
      </c>
      <c r="Z2155" s="18"/>
      <c r="AA2155" s="18"/>
      <c r="AB2155" s="18"/>
      <c r="AC2155" s="67" t="str">
        <f>+VLOOKUP("*"&amp;L2155&amp;"*",'[2]REGISTROS SANITARIOS'!$D$1560:$E1936,2,FALSE)</f>
        <v>SI</v>
      </c>
      <c r="AD2155" s="22" t="s">
        <v>1025</v>
      </c>
      <c r="AE2155" s="16"/>
      <c r="AF2155" s="34" t="s">
        <v>3840</v>
      </c>
      <c r="AG2155" s="24"/>
      <c r="AH2155" s="18"/>
      <c r="AI2155" s="18"/>
      <c r="AJ2155" s="17">
        <v>121000</v>
      </c>
      <c r="AK2155" s="25">
        <v>121000</v>
      </c>
      <c r="AL2155" s="25">
        <v>170</v>
      </c>
      <c r="AM2155" s="35">
        <v>0</v>
      </c>
      <c r="AN2155" s="19">
        <v>20570000</v>
      </c>
      <c r="AO2155" s="18"/>
      <c r="AP2155" s="15"/>
      <c r="AQ2155" s="43" t="str">
        <f t="shared" si="331"/>
        <v>SI</v>
      </c>
      <c r="AR2155" s="44">
        <f t="shared" si="332"/>
        <v>20570000</v>
      </c>
      <c r="AS2155" s="44">
        <f t="shared" si="333"/>
        <v>20570000</v>
      </c>
      <c r="AT2155" s="44">
        <f t="shared" si="334"/>
        <v>20570000</v>
      </c>
      <c r="AU2155" s="44">
        <f t="shared" si="335"/>
        <v>20570000</v>
      </c>
      <c r="AV2155" s="45" t="b">
        <f t="shared" si="336"/>
        <v>1</v>
      </c>
      <c r="AW2155" s="45" t="b">
        <f t="shared" si="337"/>
        <v>1</v>
      </c>
      <c r="AX2155" s="45"/>
    </row>
    <row r="2156" spans="1:50" s="36" customFormat="1" ht="27.75" customHeight="1" x14ac:dyDescent="0.15">
      <c r="A2156" s="36" t="str">
        <f t="shared" si="330"/>
        <v>LEXA Proveedora Hospitalaria S.A.S.114090409</v>
      </c>
      <c r="B2156" s="36" t="b">
        <f>+A2156='[1]Anexo 9'!A2156</f>
        <v>1</v>
      </c>
      <c r="C2156" s="18">
        <v>901012906</v>
      </c>
      <c r="D2156" s="18" t="s">
        <v>8316</v>
      </c>
      <c r="E2156" s="15" t="s">
        <v>61</v>
      </c>
      <c r="F2156" s="15" t="s">
        <v>1726</v>
      </c>
      <c r="G2156" s="15">
        <f>+VLOOKUP(F2156,[3]Sheet1!$E$3:$G$74,3,FALSE)</f>
        <v>18</v>
      </c>
      <c r="H2156" s="15">
        <f>+VLOOKUP(D2156&amp;F2156,'TD para paquetes'!$E$3:$I$441,5,FALSE)</f>
        <v>2</v>
      </c>
      <c r="I2156" s="15" t="s">
        <v>44</v>
      </c>
      <c r="J2156" s="15">
        <v>3</v>
      </c>
      <c r="K2156" s="15">
        <v>1</v>
      </c>
      <c r="L2156" s="15">
        <v>114090409</v>
      </c>
      <c r="M2156" s="15" t="s">
        <v>1765</v>
      </c>
      <c r="N2156" s="15" t="s">
        <v>1436</v>
      </c>
      <c r="O2156" s="18"/>
      <c r="P2156" s="22" t="s">
        <v>3840</v>
      </c>
      <c r="Q2156" s="15" t="s">
        <v>1761</v>
      </c>
      <c r="R2156" s="18"/>
      <c r="S2156" s="22" t="b">
        <f t="shared" si="329"/>
        <v>0</v>
      </c>
      <c r="T2156" s="18"/>
      <c r="U2156" s="18"/>
      <c r="V2156" s="15"/>
      <c r="W2156" s="18"/>
      <c r="X2156" s="18"/>
      <c r="Y2156" s="15" t="s">
        <v>73</v>
      </c>
      <c r="Z2156" s="18"/>
      <c r="AA2156" s="18"/>
      <c r="AB2156" s="18"/>
      <c r="AC2156" s="67" t="str">
        <f>+VLOOKUP("*"&amp;L2156&amp;"*",'[2]REGISTROS SANITARIOS'!$D$1560:$E1937,2,FALSE)</f>
        <v>SI</v>
      </c>
      <c r="AD2156" s="22" t="s">
        <v>1025</v>
      </c>
      <c r="AE2156" s="16"/>
      <c r="AF2156" s="34" t="s">
        <v>3840</v>
      </c>
      <c r="AG2156" s="24"/>
      <c r="AH2156" s="18"/>
      <c r="AI2156" s="18"/>
      <c r="AJ2156" s="17">
        <v>30442.5</v>
      </c>
      <c r="AK2156" s="25">
        <v>30442.5</v>
      </c>
      <c r="AL2156" s="25">
        <v>69</v>
      </c>
      <c r="AM2156" s="35">
        <v>0</v>
      </c>
      <c r="AN2156" s="19">
        <v>2100532.5</v>
      </c>
      <c r="AO2156" s="18"/>
      <c r="AP2156" s="15"/>
      <c r="AQ2156" s="43" t="str">
        <f t="shared" si="331"/>
        <v>SI</v>
      </c>
      <c r="AR2156" s="44">
        <f t="shared" si="332"/>
        <v>2100532.5</v>
      </c>
      <c r="AS2156" s="44">
        <f t="shared" si="333"/>
        <v>2100532.5</v>
      </c>
      <c r="AT2156" s="44">
        <f t="shared" si="334"/>
        <v>2100532.5</v>
      </c>
      <c r="AU2156" s="44">
        <f t="shared" si="335"/>
        <v>2100532.5</v>
      </c>
      <c r="AV2156" s="45" t="b">
        <f t="shared" si="336"/>
        <v>1</v>
      </c>
      <c r="AW2156" s="45" t="b">
        <f t="shared" si="337"/>
        <v>1</v>
      </c>
      <c r="AX2156" s="45"/>
    </row>
    <row r="2157" spans="1:50" s="36" customFormat="1" ht="27.75" customHeight="1" x14ac:dyDescent="0.15">
      <c r="A2157" s="36" t="str">
        <f t="shared" si="330"/>
        <v>LEXA Proveedora Hospitalaria S.A.S.114100409</v>
      </c>
      <c r="B2157" s="36" t="b">
        <f>+A2157='[1]Anexo 9'!A2157</f>
        <v>1</v>
      </c>
      <c r="C2157" s="18">
        <v>901012906</v>
      </c>
      <c r="D2157" s="18" t="s">
        <v>8316</v>
      </c>
      <c r="E2157" s="15" t="s">
        <v>61</v>
      </c>
      <c r="F2157" s="15" t="s">
        <v>62</v>
      </c>
      <c r="G2157" s="15" t="s">
        <v>3155</v>
      </c>
      <c r="H2157" s="15" t="s">
        <v>3155</v>
      </c>
      <c r="I2157" s="15" t="s">
        <v>3155</v>
      </c>
      <c r="J2157" s="15">
        <v>6</v>
      </c>
      <c r="K2157" s="15" t="s">
        <v>3155</v>
      </c>
      <c r="L2157" s="15">
        <v>114100409</v>
      </c>
      <c r="M2157" s="15" t="s">
        <v>2476</v>
      </c>
      <c r="N2157" s="15" t="s">
        <v>1436</v>
      </c>
      <c r="O2157" s="18"/>
      <c r="P2157" s="22" t="s">
        <v>3840</v>
      </c>
      <c r="Q2157" s="15" t="s">
        <v>1822</v>
      </c>
      <c r="R2157" s="18"/>
      <c r="S2157" s="22" t="b">
        <f t="shared" si="329"/>
        <v>0</v>
      </c>
      <c r="T2157" s="18"/>
      <c r="U2157" s="18"/>
      <c r="V2157" s="15"/>
      <c r="W2157" s="18"/>
      <c r="X2157" s="18"/>
      <c r="Y2157" s="15" t="s">
        <v>73</v>
      </c>
      <c r="Z2157" s="18"/>
      <c r="AA2157" s="18"/>
      <c r="AB2157" s="18"/>
      <c r="AC2157" s="67" t="str">
        <f>+VLOOKUP("*"&amp;L2157&amp;"*",'[2]REGISTROS SANITARIOS'!$D$1560:$E1938,2,FALSE)</f>
        <v>SI</v>
      </c>
      <c r="AD2157" s="22" t="s">
        <v>1025</v>
      </c>
      <c r="AE2157" s="16"/>
      <c r="AF2157" s="34" t="s">
        <v>3840</v>
      </c>
      <c r="AG2157" s="24"/>
      <c r="AH2157" s="18"/>
      <c r="AI2157" s="18"/>
      <c r="AJ2157" s="17">
        <v>247500</v>
      </c>
      <c r="AK2157" s="25">
        <v>247500</v>
      </c>
      <c r="AL2157" s="25">
        <v>57</v>
      </c>
      <c r="AM2157" s="35">
        <v>0</v>
      </c>
      <c r="AN2157" s="19">
        <v>14107500</v>
      </c>
      <c r="AO2157" s="18"/>
      <c r="AP2157" s="15"/>
      <c r="AQ2157" s="43" t="str">
        <f t="shared" si="331"/>
        <v>SI</v>
      </c>
      <c r="AR2157" s="44">
        <f t="shared" si="332"/>
        <v>14107500</v>
      </c>
      <c r="AS2157" s="44">
        <f t="shared" si="333"/>
        <v>14107500</v>
      </c>
      <c r="AT2157" s="44">
        <f t="shared" si="334"/>
        <v>14107500</v>
      </c>
      <c r="AU2157" s="44">
        <f t="shared" si="335"/>
        <v>14107500</v>
      </c>
      <c r="AV2157" s="45" t="b">
        <f t="shared" si="336"/>
        <v>1</v>
      </c>
      <c r="AW2157" s="45" t="b">
        <f t="shared" si="337"/>
        <v>1</v>
      </c>
      <c r="AX2157" s="45"/>
    </row>
    <row r="2158" spans="1:50" s="36" customFormat="1" ht="27.75" customHeight="1" x14ac:dyDescent="0.15">
      <c r="A2158" s="36" t="str">
        <f t="shared" si="330"/>
        <v>LEXA Proveedora Hospitalaria S.A.S.116010102</v>
      </c>
      <c r="B2158" s="36" t="b">
        <f>+A2158='[1]Anexo 9'!A2158</f>
        <v>1</v>
      </c>
      <c r="C2158" s="18">
        <v>901012906</v>
      </c>
      <c r="D2158" s="18" t="s">
        <v>8316</v>
      </c>
      <c r="E2158" s="15" t="s">
        <v>61</v>
      </c>
      <c r="F2158" s="15" t="s">
        <v>62</v>
      </c>
      <c r="G2158" s="15" t="s">
        <v>3155</v>
      </c>
      <c r="H2158" s="15" t="s">
        <v>3155</v>
      </c>
      <c r="I2158" s="15" t="s">
        <v>3155</v>
      </c>
      <c r="J2158" s="15">
        <v>5</v>
      </c>
      <c r="K2158" s="15" t="s">
        <v>3155</v>
      </c>
      <c r="L2158" s="15">
        <v>116010102</v>
      </c>
      <c r="M2158" s="15" t="s">
        <v>2513</v>
      </c>
      <c r="N2158" s="15" t="s">
        <v>91</v>
      </c>
      <c r="O2158" s="18"/>
      <c r="P2158" s="22" t="s">
        <v>3840</v>
      </c>
      <c r="Q2158" s="15" t="s">
        <v>2445</v>
      </c>
      <c r="R2158" s="18"/>
      <c r="S2158" s="22" t="b">
        <f t="shared" si="329"/>
        <v>0</v>
      </c>
      <c r="T2158" s="18"/>
      <c r="U2158" s="18"/>
      <c r="V2158" s="15"/>
      <c r="W2158" s="18"/>
      <c r="X2158" s="18"/>
      <c r="Y2158" s="15" t="s">
        <v>73</v>
      </c>
      <c r="Z2158" s="18"/>
      <c r="AA2158" s="18"/>
      <c r="AB2158" s="18"/>
      <c r="AC2158" s="67" t="str">
        <f>+VLOOKUP("*"&amp;L2158&amp;"*",'[2]REGISTROS SANITARIOS'!$D$1560:$E1939,2,FALSE)</f>
        <v>SI</v>
      </c>
      <c r="AD2158" s="22" t="s">
        <v>1025</v>
      </c>
      <c r="AE2158" s="16"/>
      <c r="AF2158" s="34" t="s">
        <v>3840</v>
      </c>
      <c r="AG2158" s="24"/>
      <c r="AH2158" s="18"/>
      <c r="AI2158" s="18"/>
      <c r="AJ2158" s="17">
        <v>165</v>
      </c>
      <c r="AK2158" s="25">
        <v>165</v>
      </c>
      <c r="AL2158" s="25">
        <v>2396</v>
      </c>
      <c r="AM2158" s="35">
        <v>0</v>
      </c>
      <c r="AN2158" s="19">
        <v>395340</v>
      </c>
      <c r="AO2158" s="18"/>
      <c r="AP2158" s="15"/>
      <c r="AQ2158" s="43" t="str">
        <f t="shared" si="331"/>
        <v>SI</v>
      </c>
      <c r="AR2158" s="44">
        <f t="shared" si="332"/>
        <v>395340</v>
      </c>
      <c r="AS2158" s="44">
        <f t="shared" si="333"/>
        <v>395340</v>
      </c>
      <c r="AT2158" s="44">
        <f t="shared" si="334"/>
        <v>395340</v>
      </c>
      <c r="AU2158" s="44">
        <f t="shared" si="335"/>
        <v>395340</v>
      </c>
      <c r="AV2158" s="45" t="b">
        <f t="shared" si="336"/>
        <v>1</v>
      </c>
      <c r="AW2158" s="45" t="b">
        <f t="shared" si="337"/>
        <v>1</v>
      </c>
      <c r="AX2158" s="45"/>
    </row>
    <row r="2159" spans="1:50" s="36" customFormat="1" ht="27.75" customHeight="1" x14ac:dyDescent="0.15">
      <c r="A2159" s="36" t="str">
        <f t="shared" si="330"/>
        <v>LEXA Proveedora Hospitalaria S.A.S.116010209</v>
      </c>
      <c r="B2159" s="36" t="b">
        <f>+A2159='[1]Anexo 9'!A2159</f>
        <v>1</v>
      </c>
      <c r="C2159" s="18">
        <v>901012906</v>
      </c>
      <c r="D2159" s="18" t="s">
        <v>8316</v>
      </c>
      <c r="E2159" s="15" t="s">
        <v>61</v>
      </c>
      <c r="F2159" s="15" t="s">
        <v>62</v>
      </c>
      <c r="G2159" s="15" t="s">
        <v>3155</v>
      </c>
      <c r="H2159" s="15" t="s">
        <v>3155</v>
      </c>
      <c r="I2159" s="15" t="s">
        <v>3155</v>
      </c>
      <c r="J2159" s="15">
        <v>5</v>
      </c>
      <c r="K2159" s="15" t="s">
        <v>3155</v>
      </c>
      <c r="L2159" s="15">
        <v>116010209</v>
      </c>
      <c r="M2159" s="15" t="s">
        <v>2516</v>
      </c>
      <c r="N2159" s="15" t="s">
        <v>1436</v>
      </c>
      <c r="O2159" s="18"/>
      <c r="P2159" s="22" t="s">
        <v>3840</v>
      </c>
      <c r="Q2159" s="15" t="s">
        <v>1977</v>
      </c>
      <c r="R2159" s="18"/>
      <c r="S2159" s="22" t="b">
        <f t="shared" si="329"/>
        <v>0</v>
      </c>
      <c r="T2159" s="18"/>
      <c r="U2159" s="18"/>
      <c r="V2159" s="15"/>
      <c r="W2159" s="18"/>
      <c r="X2159" s="18"/>
      <c r="Y2159" s="15" t="s">
        <v>73</v>
      </c>
      <c r="Z2159" s="18"/>
      <c r="AA2159" s="18"/>
      <c r="AB2159" s="18"/>
      <c r="AC2159" s="67" t="str">
        <f>+VLOOKUP("*"&amp;L2159&amp;"*",'[2]REGISTROS SANITARIOS'!$D$1560:$E1940,2,FALSE)</f>
        <v>SI</v>
      </c>
      <c r="AD2159" s="22" t="s">
        <v>1025</v>
      </c>
      <c r="AE2159" s="16"/>
      <c r="AF2159" s="34" t="s">
        <v>3840</v>
      </c>
      <c r="AG2159" s="24"/>
      <c r="AH2159" s="18"/>
      <c r="AI2159" s="18"/>
      <c r="AJ2159" s="17">
        <v>440000</v>
      </c>
      <c r="AK2159" s="25">
        <v>440000</v>
      </c>
      <c r="AL2159" s="25">
        <v>75</v>
      </c>
      <c r="AM2159" s="35">
        <v>0</v>
      </c>
      <c r="AN2159" s="19">
        <v>33000000</v>
      </c>
      <c r="AO2159" s="18"/>
      <c r="AP2159" s="15"/>
      <c r="AQ2159" s="43" t="str">
        <f t="shared" si="331"/>
        <v>SI</v>
      </c>
      <c r="AR2159" s="44">
        <f t="shared" si="332"/>
        <v>33000000</v>
      </c>
      <c r="AS2159" s="44">
        <f t="shared" si="333"/>
        <v>33000000</v>
      </c>
      <c r="AT2159" s="44">
        <f t="shared" si="334"/>
        <v>33000000</v>
      </c>
      <c r="AU2159" s="44">
        <f t="shared" si="335"/>
        <v>33000000</v>
      </c>
      <c r="AV2159" s="45" t="b">
        <f t="shared" si="336"/>
        <v>1</v>
      </c>
      <c r="AW2159" s="45" t="b">
        <f t="shared" si="337"/>
        <v>1</v>
      </c>
      <c r="AX2159" s="45"/>
    </row>
    <row r="2160" spans="1:50" s="36" customFormat="1" ht="27.75" customHeight="1" x14ac:dyDescent="0.15">
      <c r="A2160" s="36" t="str">
        <f t="shared" si="330"/>
        <v>LEXA Proveedora Hospitalaria S.A.S.116010309</v>
      </c>
      <c r="B2160" s="36" t="b">
        <f>+A2160='[1]Anexo 9'!A2160</f>
        <v>1</v>
      </c>
      <c r="C2160" s="18">
        <v>901012906</v>
      </c>
      <c r="D2160" s="18" t="s">
        <v>8316</v>
      </c>
      <c r="E2160" s="15" t="s">
        <v>61</v>
      </c>
      <c r="F2160" s="15" t="s">
        <v>62</v>
      </c>
      <c r="G2160" s="15" t="s">
        <v>3155</v>
      </c>
      <c r="H2160" s="15" t="s">
        <v>3155</v>
      </c>
      <c r="I2160" s="15" t="s">
        <v>3155</v>
      </c>
      <c r="J2160" s="15">
        <v>6</v>
      </c>
      <c r="K2160" s="15" t="s">
        <v>3155</v>
      </c>
      <c r="L2160" s="15">
        <v>116010309</v>
      </c>
      <c r="M2160" s="15" t="s">
        <v>2518</v>
      </c>
      <c r="N2160" s="15" t="s">
        <v>1436</v>
      </c>
      <c r="O2160" s="18"/>
      <c r="P2160" s="22" t="s">
        <v>3840</v>
      </c>
      <c r="Q2160" s="15" t="s">
        <v>1977</v>
      </c>
      <c r="R2160" s="18"/>
      <c r="S2160" s="22" t="b">
        <f t="shared" si="329"/>
        <v>0</v>
      </c>
      <c r="T2160" s="18"/>
      <c r="U2160" s="18"/>
      <c r="V2160" s="15"/>
      <c r="W2160" s="18"/>
      <c r="X2160" s="18"/>
      <c r="Y2160" s="15" t="s">
        <v>73</v>
      </c>
      <c r="Z2160" s="18"/>
      <c r="AA2160" s="18"/>
      <c r="AB2160" s="18"/>
      <c r="AC2160" s="67" t="str">
        <f>+VLOOKUP("*"&amp;L2160&amp;"*",'[2]REGISTROS SANITARIOS'!$D$1560:$E1941,2,FALSE)</f>
        <v>SI</v>
      </c>
      <c r="AD2160" s="22" t="s">
        <v>1025</v>
      </c>
      <c r="AE2160" s="16"/>
      <c r="AF2160" s="34" t="s">
        <v>3840</v>
      </c>
      <c r="AG2160" s="24"/>
      <c r="AH2160" s="18"/>
      <c r="AI2160" s="18"/>
      <c r="AJ2160" s="17">
        <v>517000</v>
      </c>
      <c r="AK2160" s="25">
        <v>517000</v>
      </c>
      <c r="AL2160" s="25">
        <v>44</v>
      </c>
      <c r="AM2160" s="35">
        <v>0</v>
      </c>
      <c r="AN2160" s="19">
        <v>22748000</v>
      </c>
      <c r="AO2160" s="18"/>
      <c r="AP2160" s="15"/>
      <c r="AQ2160" s="43" t="str">
        <f t="shared" si="331"/>
        <v>SI</v>
      </c>
      <c r="AR2160" s="44">
        <f t="shared" si="332"/>
        <v>22748000</v>
      </c>
      <c r="AS2160" s="44">
        <f t="shared" si="333"/>
        <v>22748000</v>
      </c>
      <c r="AT2160" s="44">
        <f t="shared" si="334"/>
        <v>22748000</v>
      </c>
      <c r="AU2160" s="44">
        <f t="shared" si="335"/>
        <v>22748000</v>
      </c>
      <c r="AV2160" s="45" t="b">
        <f t="shared" si="336"/>
        <v>1</v>
      </c>
      <c r="AW2160" s="45" t="b">
        <f t="shared" si="337"/>
        <v>1</v>
      </c>
      <c r="AX2160" s="45"/>
    </row>
    <row r="2161" spans="1:50" s="36" customFormat="1" ht="27.75" customHeight="1" x14ac:dyDescent="0.15">
      <c r="A2161" s="36" t="str">
        <f t="shared" si="330"/>
        <v>LEXA Proveedora Hospitalaria S.A.S.116012003</v>
      </c>
      <c r="B2161" s="36" t="b">
        <f>+A2161='[1]Anexo 9'!A2161</f>
        <v>1</v>
      </c>
      <c r="C2161" s="18">
        <v>901012906</v>
      </c>
      <c r="D2161" s="18" t="s">
        <v>8316</v>
      </c>
      <c r="E2161" s="15" t="s">
        <v>61</v>
      </c>
      <c r="F2161" s="15" t="s">
        <v>62</v>
      </c>
      <c r="G2161" s="15" t="s">
        <v>3155</v>
      </c>
      <c r="H2161" s="15" t="s">
        <v>3155</v>
      </c>
      <c r="I2161" s="15" t="s">
        <v>3155</v>
      </c>
      <c r="J2161" s="15">
        <v>4</v>
      </c>
      <c r="K2161" s="15" t="s">
        <v>3155</v>
      </c>
      <c r="L2161" s="15">
        <v>116012003</v>
      </c>
      <c r="M2161" s="15" t="s">
        <v>2530</v>
      </c>
      <c r="N2161" s="15" t="s">
        <v>64</v>
      </c>
      <c r="O2161" s="18"/>
      <c r="P2161" s="22" t="s">
        <v>3840</v>
      </c>
      <c r="Q2161" s="15" t="s">
        <v>2531</v>
      </c>
      <c r="R2161" s="18"/>
      <c r="S2161" s="22" t="b">
        <f t="shared" si="329"/>
        <v>0</v>
      </c>
      <c r="T2161" s="18"/>
      <c r="U2161" s="18"/>
      <c r="V2161" s="15"/>
      <c r="W2161" s="18"/>
      <c r="X2161" s="18"/>
      <c r="Y2161" s="15" t="s">
        <v>73</v>
      </c>
      <c r="Z2161" s="18"/>
      <c r="AA2161" s="18"/>
      <c r="AB2161" s="18"/>
      <c r="AC2161" s="67" t="e">
        <f>+VLOOKUP("*"&amp;L2161&amp;"*",'[2]REGISTROS SANITARIOS'!$D$1560:$E1942,2,FALSE)</f>
        <v>#N/A</v>
      </c>
      <c r="AD2161" s="22" t="s">
        <v>44</v>
      </c>
      <c r="AE2161" s="16"/>
      <c r="AF2161" s="34" t="s">
        <v>3840</v>
      </c>
      <c r="AG2161" s="24"/>
      <c r="AH2161" s="18"/>
      <c r="AI2161" s="18"/>
      <c r="AJ2161" s="17">
        <v>121</v>
      </c>
      <c r="AK2161" s="25">
        <v>121</v>
      </c>
      <c r="AL2161" s="25">
        <v>10515</v>
      </c>
      <c r="AM2161" s="35">
        <v>0</v>
      </c>
      <c r="AN2161" s="19">
        <v>1272315</v>
      </c>
      <c r="AO2161" s="18"/>
      <c r="AP2161" s="15"/>
      <c r="AQ2161" s="43" t="str">
        <f t="shared" si="331"/>
        <v>SI</v>
      </c>
      <c r="AR2161" s="44">
        <f t="shared" si="332"/>
        <v>1272315</v>
      </c>
      <c r="AS2161" s="44">
        <f t="shared" si="333"/>
        <v>1272315</v>
      </c>
      <c r="AT2161" s="44">
        <f t="shared" si="334"/>
        <v>1272315</v>
      </c>
      <c r="AU2161" s="44">
        <f t="shared" si="335"/>
        <v>1272315</v>
      </c>
      <c r="AV2161" s="45" t="b">
        <f t="shared" si="336"/>
        <v>1</v>
      </c>
      <c r="AW2161" s="45" t="b">
        <f t="shared" si="337"/>
        <v>1</v>
      </c>
      <c r="AX2161" s="45"/>
    </row>
    <row r="2162" spans="1:50" s="36" customFormat="1" ht="27.75" customHeight="1" x14ac:dyDescent="0.15">
      <c r="A2162" s="36" t="str">
        <f t="shared" si="330"/>
        <v>LEXA Proveedora Hospitalaria S.A.S.116020103</v>
      </c>
      <c r="B2162" s="36" t="b">
        <f>+A2162='[1]Anexo 9'!A2162</f>
        <v>1</v>
      </c>
      <c r="C2162" s="18">
        <v>901012906</v>
      </c>
      <c r="D2162" s="18" t="s">
        <v>8316</v>
      </c>
      <c r="E2162" s="15" t="s">
        <v>61</v>
      </c>
      <c r="F2162" s="15" t="s">
        <v>62</v>
      </c>
      <c r="G2162" s="15" t="s">
        <v>3155</v>
      </c>
      <c r="H2162" s="15" t="s">
        <v>3155</v>
      </c>
      <c r="I2162" s="15" t="s">
        <v>3155</v>
      </c>
      <c r="J2162" s="15">
        <v>6</v>
      </c>
      <c r="K2162" s="15" t="s">
        <v>3155</v>
      </c>
      <c r="L2162" s="15">
        <v>116020103</v>
      </c>
      <c r="M2162" s="15" t="s">
        <v>88</v>
      </c>
      <c r="N2162" s="15" t="s">
        <v>80</v>
      </c>
      <c r="O2162" s="18"/>
      <c r="P2162" s="22" t="s">
        <v>3840</v>
      </c>
      <c r="Q2162" s="15" t="s">
        <v>89</v>
      </c>
      <c r="R2162" s="18"/>
      <c r="S2162" s="22" t="b">
        <f t="shared" si="329"/>
        <v>0</v>
      </c>
      <c r="T2162" s="18"/>
      <c r="U2162" s="18"/>
      <c r="V2162" s="15"/>
      <c r="W2162" s="18"/>
      <c r="X2162" s="18"/>
      <c r="Y2162" s="15" t="s">
        <v>73</v>
      </c>
      <c r="Z2162" s="18"/>
      <c r="AA2162" s="18"/>
      <c r="AB2162" s="18"/>
      <c r="AC2162" s="67" t="e">
        <f>+VLOOKUP("*"&amp;L2162&amp;"*",'[2]REGISTROS SANITARIOS'!$D$1560:$E1943,2,FALSE)</f>
        <v>#N/A</v>
      </c>
      <c r="AD2162" s="22" t="s">
        <v>44</v>
      </c>
      <c r="AE2162" s="16"/>
      <c r="AF2162" s="34" t="s">
        <v>3840</v>
      </c>
      <c r="AG2162" s="24"/>
      <c r="AH2162" s="18"/>
      <c r="AI2162" s="18"/>
      <c r="AJ2162" s="17">
        <v>385</v>
      </c>
      <c r="AK2162" s="25">
        <v>385</v>
      </c>
      <c r="AL2162" s="25">
        <v>29021</v>
      </c>
      <c r="AM2162" s="35">
        <v>0</v>
      </c>
      <c r="AN2162" s="19">
        <v>11173085</v>
      </c>
      <c r="AO2162" s="18"/>
      <c r="AP2162" s="15"/>
      <c r="AQ2162" s="43" t="str">
        <f t="shared" si="331"/>
        <v>SI</v>
      </c>
      <c r="AR2162" s="44">
        <f t="shared" si="332"/>
        <v>11173085</v>
      </c>
      <c r="AS2162" s="44">
        <f t="shared" si="333"/>
        <v>11173085</v>
      </c>
      <c r="AT2162" s="44">
        <f t="shared" si="334"/>
        <v>11173085</v>
      </c>
      <c r="AU2162" s="44">
        <f t="shared" si="335"/>
        <v>11173085</v>
      </c>
      <c r="AV2162" s="45" t="b">
        <f t="shared" si="336"/>
        <v>1</v>
      </c>
      <c r="AW2162" s="45" t="b">
        <f t="shared" si="337"/>
        <v>1</v>
      </c>
      <c r="AX2162" s="45"/>
    </row>
    <row r="2163" spans="1:50" s="36" customFormat="1" ht="27.75" customHeight="1" x14ac:dyDescent="0.15">
      <c r="A2163" s="36" t="str">
        <f t="shared" si="330"/>
        <v>LEXA Proveedora Hospitalaria S.A.S.116020809</v>
      </c>
      <c r="B2163" s="36" t="b">
        <f>+A2163='[1]Anexo 9'!A2163</f>
        <v>1</v>
      </c>
      <c r="C2163" s="18">
        <v>901012906</v>
      </c>
      <c r="D2163" s="18" t="s">
        <v>8316</v>
      </c>
      <c r="E2163" s="15" t="s">
        <v>61</v>
      </c>
      <c r="F2163" s="15" t="s">
        <v>62</v>
      </c>
      <c r="G2163" s="15" t="s">
        <v>3155</v>
      </c>
      <c r="H2163" s="15" t="s">
        <v>3155</v>
      </c>
      <c r="I2163" s="15" t="s">
        <v>3155</v>
      </c>
      <c r="J2163" s="15">
        <v>6</v>
      </c>
      <c r="K2163" s="15" t="s">
        <v>3155</v>
      </c>
      <c r="L2163" s="15">
        <v>116020809</v>
      </c>
      <c r="M2163" s="15" t="s">
        <v>2537</v>
      </c>
      <c r="N2163" s="15" t="s">
        <v>1426</v>
      </c>
      <c r="O2163" s="18"/>
      <c r="P2163" s="22" t="s">
        <v>3840</v>
      </c>
      <c r="Q2163" s="15" t="s">
        <v>2538</v>
      </c>
      <c r="R2163" s="18"/>
      <c r="S2163" s="22" t="b">
        <f t="shared" si="329"/>
        <v>0</v>
      </c>
      <c r="T2163" s="18"/>
      <c r="U2163" s="18"/>
      <c r="V2163" s="15"/>
      <c r="W2163" s="18"/>
      <c r="X2163" s="18"/>
      <c r="Y2163" s="15" t="s">
        <v>73</v>
      </c>
      <c r="Z2163" s="18"/>
      <c r="AA2163" s="18"/>
      <c r="AB2163" s="18"/>
      <c r="AC2163" s="67" t="str">
        <f>+VLOOKUP("*"&amp;L2163&amp;"*",'[2]REGISTROS SANITARIOS'!$D$1560:$E1944,2,FALSE)</f>
        <v>SI</v>
      </c>
      <c r="AD2163" s="22" t="s">
        <v>1025</v>
      </c>
      <c r="AE2163" s="16"/>
      <c r="AF2163" s="34" t="s">
        <v>3840</v>
      </c>
      <c r="AG2163" s="24"/>
      <c r="AH2163" s="18"/>
      <c r="AI2163" s="18"/>
      <c r="AJ2163" s="17">
        <v>115500</v>
      </c>
      <c r="AK2163" s="25">
        <v>115500</v>
      </c>
      <c r="AL2163" s="25">
        <v>275</v>
      </c>
      <c r="AM2163" s="35">
        <v>0</v>
      </c>
      <c r="AN2163" s="19">
        <v>31762500</v>
      </c>
      <c r="AO2163" s="18"/>
      <c r="AP2163" s="15"/>
      <c r="AQ2163" s="43" t="str">
        <f t="shared" si="331"/>
        <v>SI</v>
      </c>
      <c r="AR2163" s="44">
        <f t="shared" si="332"/>
        <v>31762500</v>
      </c>
      <c r="AS2163" s="44">
        <f t="shared" si="333"/>
        <v>31762500</v>
      </c>
      <c r="AT2163" s="44">
        <f t="shared" si="334"/>
        <v>31762500</v>
      </c>
      <c r="AU2163" s="44">
        <f t="shared" si="335"/>
        <v>31762500</v>
      </c>
      <c r="AV2163" s="45" t="b">
        <f t="shared" si="336"/>
        <v>1</v>
      </c>
      <c r="AW2163" s="45" t="b">
        <f t="shared" si="337"/>
        <v>1</v>
      </c>
      <c r="AX2163" s="45"/>
    </row>
    <row r="2164" spans="1:50" s="36" customFormat="1" ht="27.75" customHeight="1" x14ac:dyDescent="0.15">
      <c r="A2164" s="36" t="str">
        <f t="shared" si="330"/>
        <v>LEXA Proveedora Hospitalaria S.A.S.116030203</v>
      </c>
      <c r="B2164" s="36" t="b">
        <f>+A2164='[1]Anexo 9'!A2164</f>
        <v>1</v>
      </c>
      <c r="C2164" s="18">
        <v>901012906</v>
      </c>
      <c r="D2164" s="18" t="s">
        <v>8316</v>
      </c>
      <c r="E2164" s="15" t="s">
        <v>61</v>
      </c>
      <c r="F2164" s="15" t="s">
        <v>62</v>
      </c>
      <c r="G2164" s="15" t="s">
        <v>3155</v>
      </c>
      <c r="H2164" s="15" t="s">
        <v>3155</v>
      </c>
      <c r="I2164" s="15" t="s">
        <v>3155</v>
      </c>
      <c r="J2164" s="15">
        <v>3</v>
      </c>
      <c r="K2164" s="15" t="s">
        <v>3155</v>
      </c>
      <c r="L2164" s="15">
        <v>116030203</v>
      </c>
      <c r="M2164" s="15" t="s">
        <v>2540</v>
      </c>
      <c r="N2164" s="15" t="s">
        <v>64</v>
      </c>
      <c r="O2164" s="18"/>
      <c r="P2164" s="22" t="s">
        <v>3840</v>
      </c>
      <c r="Q2164" s="15" t="s">
        <v>1744</v>
      </c>
      <c r="R2164" s="18"/>
      <c r="S2164" s="22" t="b">
        <f t="shared" si="329"/>
        <v>0</v>
      </c>
      <c r="T2164" s="18"/>
      <c r="U2164" s="18"/>
      <c r="V2164" s="15"/>
      <c r="W2164" s="18"/>
      <c r="X2164" s="18"/>
      <c r="Y2164" s="15" t="s">
        <v>73</v>
      </c>
      <c r="Z2164" s="18"/>
      <c r="AA2164" s="18"/>
      <c r="AB2164" s="18"/>
      <c r="AC2164" s="67" t="str">
        <f>+VLOOKUP("*"&amp;L2164&amp;"*",'[2]REGISTROS SANITARIOS'!$D$1560:$E1945,2,FALSE)</f>
        <v>SI</v>
      </c>
      <c r="AD2164" s="22" t="s">
        <v>1025</v>
      </c>
      <c r="AE2164" s="16"/>
      <c r="AF2164" s="34" t="s">
        <v>3840</v>
      </c>
      <c r="AG2164" s="24"/>
      <c r="AH2164" s="18"/>
      <c r="AI2164" s="18"/>
      <c r="AJ2164" s="17">
        <v>5.5</v>
      </c>
      <c r="AK2164" s="25">
        <v>5.5</v>
      </c>
      <c r="AL2164" s="25">
        <v>2556</v>
      </c>
      <c r="AM2164" s="35">
        <v>0</v>
      </c>
      <c r="AN2164" s="19">
        <v>14058</v>
      </c>
      <c r="AO2164" s="18"/>
      <c r="AP2164" s="15"/>
      <c r="AQ2164" s="43" t="str">
        <f t="shared" si="331"/>
        <v>SI</v>
      </c>
      <c r="AR2164" s="44">
        <f t="shared" si="332"/>
        <v>14058</v>
      </c>
      <c r="AS2164" s="44">
        <f t="shared" si="333"/>
        <v>14058</v>
      </c>
      <c r="AT2164" s="44">
        <f t="shared" si="334"/>
        <v>14058</v>
      </c>
      <c r="AU2164" s="44">
        <f t="shared" si="335"/>
        <v>14058</v>
      </c>
      <c r="AV2164" s="45" t="b">
        <f t="shared" si="336"/>
        <v>1</v>
      </c>
      <c r="AW2164" s="45" t="b">
        <f t="shared" si="337"/>
        <v>1</v>
      </c>
      <c r="AX2164" s="45"/>
    </row>
    <row r="2165" spans="1:50" s="36" customFormat="1" ht="27.75" customHeight="1" x14ac:dyDescent="0.15">
      <c r="A2165" s="36" t="str">
        <f t="shared" si="330"/>
        <v>LEXA Proveedora Hospitalaria S.A.S.116030803</v>
      </c>
      <c r="B2165" s="36" t="b">
        <f>+A2165='[1]Anexo 9'!A2165</f>
        <v>1</v>
      </c>
      <c r="C2165" s="18">
        <v>901012906</v>
      </c>
      <c r="D2165" s="18" t="s">
        <v>8316</v>
      </c>
      <c r="E2165" s="15" t="s">
        <v>61</v>
      </c>
      <c r="F2165" s="15" t="s">
        <v>62</v>
      </c>
      <c r="G2165" s="15" t="s">
        <v>3155</v>
      </c>
      <c r="H2165" s="15" t="s">
        <v>3155</v>
      </c>
      <c r="I2165" s="15" t="s">
        <v>3155</v>
      </c>
      <c r="J2165" s="15">
        <v>5</v>
      </c>
      <c r="K2165" s="15" t="s">
        <v>3155</v>
      </c>
      <c r="L2165" s="15">
        <v>116030803</v>
      </c>
      <c r="M2165" s="15" t="s">
        <v>2543</v>
      </c>
      <c r="N2165" s="15" t="s">
        <v>64</v>
      </c>
      <c r="O2165" s="18"/>
      <c r="P2165" s="22" t="s">
        <v>3840</v>
      </c>
      <c r="Q2165" s="15" t="s">
        <v>1211</v>
      </c>
      <c r="R2165" s="18"/>
      <c r="S2165" s="22" t="b">
        <f t="shared" si="329"/>
        <v>0</v>
      </c>
      <c r="T2165" s="18"/>
      <c r="U2165" s="18"/>
      <c r="V2165" s="15"/>
      <c r="W2165" s="18"/>
      <c r="X2165" s="18"/>
      <c r="Y2165" s="15" t="s">
        <v>73</v>
      </c>
      <c r="Z2165" s="18"/>
      <c r="AA2165" s="18"/>
      <c r="AB2165" s="18"/>
      <c r="AC2165" s="67" t="str">
        <f>+VLOOKUP("*"&amp;L2165&amp;"*",'[2]REGISTROS SANITARIOS'!$D$1560:$E1946,2,FALSE)</f>
        <v>SI</v>
      </c>
      <c r="AD2165" s="22" t="s">
        <v>1025</v>
      </c>
      <c r="AE2165" s="16"/>
      <c r="AF2165" s="34" t="s">
        <v>3840</v>
      </c>
      <c r="AG2165" s="24"/>
      <c r="AH2165" s="18"/>
      <c r="AI2165" s="18"/>
      <c r="AJ2165" s="17">
        <v>605</v>
      </c>
      <c r="AK2165" s="25">
        <v>605</v>
      </c>
      <c r="AL2165" s="25">
        <v>11728</v>
      </c>
      <c r="AM2165" s="35">
        <v>0</v>
      </c>
      <c r="AN2165" s="19">
        <v>7095440</v>
      </c>
      <c r="AO2165" s="18"/>
      <c r="AP2165" s="15"/>
      <c r="AQ2165" s="43" t="str">
        <f t="shared" si="331"/>
        <v>SI</v>
      </c>
      <c r="AR2165" s="44">
        <f t="shared" si="332"/>
        <v>7095440</v>
      </c>
      <c r="AS2165" s="44">
        <f t="shared" si="333"/>
        <v>7095440</v>
      </c>
      <c r="AT2165" s="44">
        <f t="shared" si="334"/>
        <v>7095440</v>
      </c>
      <c r="AU2165" s="44">
        <f t="shared" si="335"/>
        <v>7095440</v>
      </c>
      <c r="AV2165" s="45" t="b">
        <f t="shared" si="336"/>
        <v>1</v>
      </c>
      <c r="AW2165" s="45" t="b">
        <f t="shared" si="337"/>
        <v>1</v>
      </c>
      <c r="AX2165" s="45"/>
    </row>
    <row r="2166" spans="1:50" s="36" customFormat="1" ht="27.75" customHeight="1" x14ac:dyDescent="0.15">
      <c r="A2166" s="36" t="str">
        <f t="shared" si="330"/>
        <v>LEXA Proveedora Hospitalaria S.A.S.117000409</v>
      </c>
      <c r="B2166" s="36" t="b">
        <f>+A2166='[1]Anexo 9'!A2166</f>
        <v>1</v>
      </c>
      <c r="C2166" s="18">
        <v>901012906</v>
      </c>
      <c r="D2166" s="18" t="s">
        <v>8316</v>
      </c>
      <c r="E2166" s="15" t="s">
        <v>61</v>
      </c>
      <c r="F2166" s="15" t="s">
        <v>62</v>
      </c>
      <c r="G2166" s="15" t="s">
        <v>3155</v>
      </c>
      <c r="H2166" s="15" t="s">
        <v>3155</v>
      </c>
      <c r="I2166" s="15" t="s">
        <v>3155</v>
      </c>
      <c r="J2166" s="15">
        <v>6</v>
      </c>
      <c r="K2166" s="15" t="s">
        <v>3155</v>
      </c>
      <c r="L2166" s="15">
        <v>117000409</v>
      </c>
      <c r="M2166" s="15" t="s">
        <v>2548</v>
      </c>
      <c r="N2166" s="15" t="s">
        <v>1436</v>
      </c>
      <c r="O2166" s="18"/>
      <c r="P2166" s="22" t="s">
        <v>3840</v>
      </c>
      <c r="Q2166" s="15" t="s">
        <v>1977</v>
      </c>
      <c r="R2166" s="18"/>
      <c r="S2166" s="22" t="b">
        <f t="shared" si="329"/>
        <v>0</v>
      </c>
      <c r="T2166" s="18"/>
      <c r="U2166" s="18"/>
      <c r="V2166" s="15"/>
      <c r="W2166" s="18"/>
      <c r="X2166" s="18"/>
      <c r="Y2166" s="15" t="s">
        <v>73</v>
      </c>
      <c r="Z2166" s="18"/>
      <c r="AA2166" s="18"/>
      <c r="AB2166" s="18"/>
      <c r="AC2166" s="67" t="str">
        <f>+VLOOKUP("*"&amp;L2166&amp;"*",'[2]REGISTROS SANITARIOS'!$D$1560:$E1947,2,FALSE)</f>
        <v>SI</v>
      </c>
      <c r="AD2166" s="22" t="s">
        <v>1025</v>
      </c>
      <c r="AE2166" s="16"/>
      <c r="AF2166" s="34" t="s">
        <v>3840</v>
      </c>
      <c r="AG2166" s="24"/>
      <c r="AH2166" s="18"/>
      <c r="AI2166" s="18"/>
      <c r="AJ2166" s="17">
        <v>96250</v>
      </c>
      <c r="AK2166" s="25">
        <v>96250</v>
      </c>
      <c r="AL2166" s="25">
        <v>182</v>
      </c>
      <c r="AM2166" s="35">
        <v>0</v>
      </c>
      <c r="AN2166" s="19">
        <v>17517500</v>
      </c>
      <c r="AO2166" s="18"/>
      <c r="AP2166" s="15"/>
      <c r="AQ2166" s="43" t="str">
        <f t="shared" si="331"/>
        <v>SI</v>
      </c>
      <c r="AR2166" s="44">
        <f t="shared" si="332"/>
        <v>17517500</v>
      </c>
      <c r="AS2166" s="44">
        <f t="shared" si="333"/>
        <v>17517500</v>
      </c>
      <c r="AT2166" s="44">
        <f t="shared" si="334"/>
        <v>17517500</v>
      </c>
      <c r="AU2166" s="44">
        <f t="shared" si="335"/>
        <v>17517500</v>
      </c>
      <c r="AV2166" s="45" t="b">
        <f t="shared" si="336"/>
        <v>1</v>
      </c>
      <c r="AW2166" s="45" t="b">
        <f t="shared" si="337"/>
        <v>1</v>
      </c>
      <c r="AX2166" s="45"/>
    </row>
    <row r="2167" spans="1:50" s="36" customFormat="1" ht="27.75" customHeight="1" x14ac:dyDescent="0.15">
      <c r="A2167" s="36" t="str">
        <f t="shared" si="330"/>
        <v>LEXA Proveedora Hospitalaria S.A.S.117000503</v>
      </c>
      <c r="B2167" s="36" t="b">
        <f>+A2167='[1]Anexo 9'!A2167</f>
        <v>1</v>
      </c>
      <c r="C2167" s="18">
        <v>901012906</v>
      </c>
      <c r="D2167" s="18" t="s">
        <v>8316</v>
      </c>
      <c r="E2167" s="15" t="s">
        <v>61</v>
      </c>
      <c r="F2167" s="15" t="s">
        <v>62</v>
      </c>
      <c r="G2167" s="15" t="s">
        <v>3155</v>
      </c>
      <c r="H2167" s="15" t="s">
        <v>3155</v>
      </c>
      <c r="I2167" s="15" t="s">
        <v>3155</v>
      </c>
      <c r="J2167" s="15">
        <v>5</v>
      </c>
      <c r="K2167" s="15" t="s">
        <v>3155</v>
      </c>
      <c r="L2167" s="15">
        <v>117000503</v>
      </c>
      <c r="M2167" s="15" t="s">
        <v>2551</v>
      </c>
      <c r="N2167" s="15" t="s">
        <v>80</v>
      </c>
      <c r="O2167" s="18"/>
      <c r="P2167" s="22" t="s">
        <v>3840</v>
      </c>
      <c r="Q2167" s="15" t="s">
        <v>2553</v>
      </c>
      <c r="R2167" s="18"/>
      <c r="S2167" s="22" t="b">
        <f t="shared" si="329"/>
        <v>0</v>
      </c>
      <c r="T2167" s="18"/>
      <c r="U2167" s="18"/>
      <c r="V2167" s="15"/>
      <c r="W2167" s="18"/>
      <c r="X2167" s="18"/>
      <c r="Y2167" s="15" t="s">
        <v>73</v>
      </c>
      <c r="Z2167" s="18"/>
      <c r="AA2167" s="18"/>
      <c r="AB2167" s="18"/>
      <c r="AC2167" s="67" t="str">
        <f>+VLOOKUP("*"&amp;L2167&amp;"*",'[2]REGISTROS SANITARIOS'!$D$1560:$E1948,2,FALSE)</f>
        <v>SI</v>
      </c>
      <c r="AD2167" s="22" t="s">
        <v>1025</v>
      </c>
      <c r="AE2167" s="16"/>
      <c r="AF2167" s="34" t="s">
        <v>3840</v>
      </c>
      <c r="AG2167" s="24"/>
      <c r="AH2167" s="18"/>
      <c r="AI2167" s="18"/>
      <c r="AJ2167" s="17">
        <v>825</v>
      </c>
      <c r="AK2167" s="25">
        <v>825</v>
      </c>
      <c r="AL2167" s="25">
        <v>8735</v>
      </c>
      <c r="AM2167" s="35">
        <v>0</v>
      </c>
      <c r="AN2167" s="19">
        <v>7206375</v>
      </c>
      <c r="AO2167" s="18"/>
      <c r="AP2167" s="15"/>
      <c r="AQ2167" s="43" t="str">
        <f t="shared" si="331"/>
        <v>SI</v>
      </c>
      <c r="AR2167" s="44">
        <f t="shared" si="332"/>
        <v>7206375</v>
      </c>
      <c r="AS2167" s="44">
        <f t="shared" si="333"/>
        <v>7206375</v>
      </c>
      <c r="AT2167" s="44">
        <f t="shared" si="334"/>
        <v>7206375</v>
      </c>
      <c r="AU2167" s="44">
        <f t="shared" si="335"/>
        <v>7206375</v>
      </c>
      <c r="AV2167" s="45" t="b">
        <f t="shared" si="336"/>
        <v>1</v>
      </c>
      <c r="AW2167" s="45" t="b">
        <f t="shared" si="337"/>
        <v>1</v>
      </c>
      <c r="AX2167" s="45"/>
    </row>
    <row r="2168" spans="1:50" s="36" customFormat="1" ht="27.75" customHeight="1" x14ac:dyDescent="0.15">
      <c r="A2168" s="36" t="str">
        <f t="shared" si="330"/>
        <v>LEXA Proveedora Hospitalaria S.A.S.117000809</v>
      </c>
      <c r="B2168" s="36" t="b">
        <f>+A2168='[1]Anexo 9'!A2168</f>
        <v>1</v>
      </c>
      <c r="C2168" s="18">
        <v>901012906</v>
      </c>
      <c r="D2168" s="18" t="s">
        <v>8316</v>
      </c>
      <c r="E2168" s="15" t="s">
        <v>61</v>
      </c>
      <c r="F2168" s="15" t="s">
        <v>62</v>
      </c>
      <c r="G2168" s="15" t="s">
        <v>3155</v>
      </c>
      <c r="H2168" s="15" t="s">
        <v>3155</v>
      </c>
      <c r="I2168" s="15" t="s">
        <v>3155</v>
      </c>
      <c r="J2168" s="15">
        <v>6</v>
      </c>
      <c r="K2168" s="15" t="s">
        <v>3155</v>
      </c>
      <c r="L2168" s="15">
        <v>117000809</v>
      </c>
      <c r="M2168" s="15" t="s">
        <v>2555</v>
      </c>
      <c r="N2168" s="15" t="s">
        <v>1436</v>
      </c>
      <c r="O2168" s="18"/>
      <c r="P2168" s="22" t="s">
        <v>3840</v>
      </c>
      <c r="Q2168" s="15" t="s">
        <v>1977</v>
      </c>
      <c r="R2168" s="18"/>
      <c r="S2168" s="22" t="b">
        <f t="shared" si="329"/>
        <v>0</v>
      </c>
      <c r="T2168" s="18"/>
      <c r="U2168" s="18"/>
      <c r="V2168" s="15"/>
      <c r="W2168" s="18"/>
      <c r="X2168" s="18"/>
      <c r="Y2168" s="15" t="s">
        <v>73</v>
      </c>
      <c r="Z2168" s="18"/>
      <c r="AA2168" s="18"/>
      <c r="AB2168" s="18"/>
      <c r="AC2168" s="67" t="str">
        <f>+VLOOKUP("*"&amp;L2168&amp;"*",'[2]REGISTROS SANITARIOS'!$D$1560:$E1949,2,FALSE)</f>
        <v>SI</v>
      </c>
      <c r="AD2168" s="22" t="s">
        <v>1025</v>
      </c>
      <c r="AE2168" s="16"/>
      <c r="AF2168" s="34" t="s">
        <v>3840</v>
      </c>
      <c r="AG2168" s="24"/>
      <c r="AH2168" s="18"/>
      <c r="AI2168" s="18"/>
      <c r="AJ2168" s="17">
        <v>247500</v>
      </c>
      <c r="AK2168" s="25">
        <v>247500</v>
      </c>
      <c r="AL2168" s="25">
        <v>279</v>
      </c>
      <c r="AM2168" s="35">
        <v>0</v>
      </c>
      <c r="AN2168" s="19">
        <v>69052500</v>
      </c>
      <c r="AO2168" s="18"/>
      <c r="AP2168" s="15"/>
      <c r="AQ2168" s="43" t="str">
        <f t="shared" si="331"/>
        <v>SI</v>
      </c>
      <c r="AR2168" s="44">
        <f t="shared" si="332"/>
        <v>69052500</v>
      </c>
      <c r="AS2168" s="44">
        <f t="shared" si="333"/>
        <v>69052500</v>
      </c>
      <c r="AT2168" s="44">
        <f t="shared" si="334"/>
        <v>69052500</v>
      </c>
      <c r="AU2168" s="44">
        <f t="shared" si="335"/>
        <v>69052500</v>
      </c>
      <c r="AV2168" s="45" t="b">
        <f t="shared" si="336"/>
        <v>1</v>
      </c>
      <c r="AW2168" s="45" t="b">
        <f t="shared" si="337"/>
        <v>1</v>
      </c>
      <c r="AX2168" s="45"/>
    </row>
    <row r="2169" spans="1:50" s="36" customFormat="1" ht="27.75" customHeight="1" x14ac:dyDescent="0.15">
      <c r="A2169" s="36" t="str">
        <f t="shared" si="330"/>
        <v>LEXA Proveedora Hospitalaria S.A.S.117001109</v>
      </c>
      <c r="B2169" s="36" t="b">
        <f>+A2169='[1]Anexo 9'!A2169</f>
        <v>1</v>
      </c>
      <c r="C2169" s="18">
        <v>901012906</v>
      </c>
      <c r="D2169" s="18" t="s">
        <v>8316</v>
      </c>
      <c r="E2169" s="15" t="s">
        <v>61</v>
      </c>
      <c r="F2169" s="15" t="s">
        <v>62</v>
      </c>
      <c r="G2169" s="15" t="s">
        <v>3155</v>
      </c>
      <c r="H2169" s="15" t="s">
        <v>3155</v>
      </c>
      <c r="I2169" s="15" t="s">
        <v>3155</v>
      </c>
      <c r="J2169" s="15">
        <v>5</v>
      </c>
      <c r="K2169" s="15" t="s">
        <v>3155</v>
      </c>
      <c r="L2169" s="15">
        <v>117001109</v>
      </c>
      <c r="M2169" s="15" t="s">
        <v>2561</v>
      </c>
      <c r="N2169" s="15" t="s">
        <v>1411</v>
      </c>
      <c r="O2169" s="18"/>
      <c r="P2169" s="22" t="s">
        <v>3840</v>
      </c>
      <c r="Q2169" s="15" t="s">
        <v>1841</v>
      </c>
      <c r="R2169" s="18"/>
      <c r="S2169" s="22" t="b">
        <f t="shared" si="329"/>
        <v>0</v>
      </c>
      <c r="T2169" s="18"/>
      <c r="U2169" s="18"/>
      <c r="V2169" s="15"/>
      <c r="W2169" s="18"/>
      <c r="X2169" s="18"/>
      <c r="Y2169" s="15" t="s">
        <v>73</v>
      </c>
      <c r="Z2169" s="18"/>
      <c r="AA2169" s="18"/>
      <c r="AB2169" s="18"/>
      <c r="AC2169" s="67" t="str">
        <f>+VLOOKUP("*"&amp;L2169&amp;"*",'[2]REGISTROS SANITARIOS'!$D$1560:$E1950,2,FALSE)</f>
        <v>SI</v>
      </c>
      <c r="AD2169" s="22" t="s">
        <v>1025</v>
      </c>
      <c r="AE2169" s="16"/>
      <c r="AF2169" s="34" t="s">
        <v>3840</v>
      </c>
      <c r="AG2169" s="24"/>
      <c r="AH2169" s="18"/>
      <c r="AI2169" s="18"/>
      <c r="AJ2169" s="17">
        <v>4400</v>
      </c>
      <c r="AK2169" s="25">
        <v>4400</v>
      </c>
      <c r="AL2169" s="25">
        <v>109</v>
      </c>
      <c r="AM2169" s="35">
        <v>0</v>
      </c>
      <c r="AN2169" s="19">
        <v>479600</v>
      </c>
      <c r="AO2169" s="18"/>
      <c r="AP2169" s="15"/>
      <c r="AQ2169" s="43" t="str">
        <f t="shared" si="331"/>
        <v>SI</v>
      </c>
      <c r="AR2169" s="44">
        <f t="shared" si="332"/>
        <v>479600</v>
      </c>
      <c r="AS2169" s="44">
        <f t="shared" si="333"/>
        <v>479600</v>
      </c>
      <c r="AT2169" s="44">
        <f t="shared" si="334"/>
        <v>479600</v>
      </c>
      <c r="AU2169" s="44">
        <f t="shared" si="335"/>
        <v>479600</v>
      </c>
      <c r="AV2169" s="45" t="b">
        <f t="shared" si="336"/>
        <v>1</v>
      </c>
      <c r="AW2169" s="45" t="b">
        <f t="shared" si="337"/>
        <v>1</v>
      </c>
      <c r="AX2169" s="45"/>
    </row>
    <row r="2170" spans="1:50" s="36" customFormat="1" ht="27.75" customHeight="1" x14ac:dyDescent="0.15">
      <c r="A2170" s="36" t="str">
        <f t="shared" si="330"/>
        <v>LEXA Proveedora Hospitalaria S.A.S.118000403</v>
      </c>
      <c r="B2170" s="36" t="b">
        <f>+A2170='[1]Anexo 9'!A2170</f>
        <v>1</v>
      </c>
      <c r="C2170" s="18">
        <v>901012906</v>
      </c>
      <c r="D2170" s="18" t="s">
        <v>8316</v>
      </c>
      <c r="E2170" s="15" t="s">
        <v>61</v>
      </c>
      <c r="F2170" s="15" t="s">
        <v>62</v>
      </c>
      <c r="G2170" s="15" t="s">
        <v>3155</v>
      </c>
      <c r="H2170" s="15" t="s">
        <v>3155</v>
      </c>
      <c r="I2170" s="15" t="s">
        <v>3155</v>
      </c>
      <c r="J2170" s="15">
        <v>5</v>
      </c>
      <c r="K2170" s="15" t="s">
        <v>3155</v>
      </c>
      <c r="L2170" s="15">
        <v>118000403</v>
      </c>
      <c r="M2170" s="15" t="s">
        <v>2573</v>
      </c>
      <c r="N2170" s="15" t="s">
        <v>64</v>
      </c>
      <c r="O2170" s="18"/>
      <c r="P2170" s="22" t="s">
        <v>3840</v>
      </c>
      <c r="Q2170" s="15" t="s">
        <v>2575</v>
      </c>
      <c r="R2170" s="18"/>
      <c r="S2170" s="22" t="b">
        <f t="shared" si="329"/>
        <v>0</v>
      </c>
      <c r="T2170" s="18"/>
      <c r="U2170" s="18"/>
      <c r="V2170" s="15"/>
      <c r="W2170" s="18"/>
      <c r="X2170" s="18"/>
      <c r="Y2170" s="15" t="s">
        <v>73</v>
      </c>
      <c r="Z2170" s="18"/>
      <c r="AA2170" s="18"/>
      <c r="AB2170" s="18"/>
      <c r="AC2170" s="67" t="str">
        <f>+VLOOKUP("*"&amp;L2170&amp;"*",'[2]REGISTROS SANITARIOS'!$D$1560:$E1951,2,FALSE)</f>
        <v>SI</v>
      </c>
      <c r="AD2170" s="22" t="s">
        <v>1025</v>
      </c>
      <c r="AE2170" s="16"/>
      <c r="AF2170" s="34" t="s">
        <v>3840</v>
      </c>
      <c r="AG2170" s="24"/>
      <c r="AH2170" s="18"/>
      <c r="AI2170" s="18"/>
      <c r="AJ2170" s="17">
        <v>4400</v>
      </c>
      <c r="AK2170" s="25">
        <v>4400</v>
      </c>
      <c r="AL2170" s="25">
        <v>13811</v>
      </c>
      <c r="AM2170" s="35">
        <v>0</v>
      </c>
      <c r="AN2170" s="19">
        <v>60768400</v>
      </c>
      <c r="AO2170" s="18"/>
      <c r="AP2170" s="15"/>
      <c r="AQ2170" s="43" t="str">
        <f t="shared" si="331"/>
        <v>SI</v>
      </c>
      <c r="AR2170" s="44">
        <f t="shared" si="332"/>
        <v>60768400</v>
      </c>
      <c r="AS2170" s="44">
        <f t="shared" si="333"/>
        <v>60768400</v>
      </c>
      <c r="AT2170" s="44">
        <f t="shared" si="334"/>
        <v>60768400</v>
      </c>
      <c r="AU2170" s="44">
        <f t="shared" si="335"/>
        <v>60768400</v>
      </c>
      <c r="AV2170" s="45" t="b">
        <f t="shared" si="336"/>
        <v>1</v>
      </c>
      <c r="AW2170" s="45" t="b">
        <f t="shared" si="337"/>
        <v>1</v>
      </c>
      <c r="AX2170" s="45"/>
    </row>
    <row r="2171" spans="1:50" s="36" customFormat="1" ht="27.75" customHeight="1" x14ac:dyDescent="0.15">
      <c r="A2171" s="36" t="str">
        <f t="shared" si="330"/>
        <v>LEXA Proveedora Hospitalaria S.A.S.121000603</v>
      </c>
      <c r="B2171" s="36" t="b">
        <f>+A2171='[1]Anexo 9'!A2171</f>
        <v>1</v>
      </c>
      <c r="C2171" s="18">
        <v>901012906</v>
      </c>
      <c r="D2171" s="18" t="s">
        <v>8316</v>
      </c>
      <c r="E2171" s="15" t="s">
        <v>61</v>
      </c>
      <c r="F2171" s="15" t="s">
        <v>62</v>
      </c>
      <c r="G2171" s="15" t="s">
        <v>3155</v>
      </c>
      <c r="H2171" s="15" t="s">
        <v>3155</v>
      </c>
      <c r="I2171" s="15" t="s">
        <v>3155</v>
      </c>
      <c r="J2171" s="15">
        <v>5</v>
      </c>
      <c r="K2171" s="15" t="s">
        <v>3155</v>
      </c>
      <c r="L2171" s="15">
        <v>121000603</v>
      </c>
      <c r="M2171" s="15" t="s">
        <v>2616</v>
      </c>
      <c r="N2171" s="15" t="s">
        <v>64</v>
      </c>
      <c r="O2171" s="18"/>
      <c r="P2171" s="22" t="s">
        <v>3840</v>
      </c>
      <c r="Q2171" s="15" t="s">
        <v>1744</v>
      </c>
      <c r="R2171" s="18"/>
      <c r="S2171" s="22" t="b">
        <f t="shared" si="329"/>
        <v>0</v>
      </c>
      <c r="T2171" s="18"/>
      <c r="U2171" s="18"/>
      <c r="V2171" s="15"/>
      <c r="W2171" s="18"/>
      <c r="X2171" s="18"/>
      <c r="Y2171" s="15" t="s">
        <v>73</v>
      </c>
      <c r="Z2171" s="18"/>
      <c r="AA2171" s="18"/>
      <c r="AB2171" s="18"/>
      <c r="AC2171" s="67" t="str">
        <f>+VLOOKUP("*"&amp;L2171&amp;"*",'[2]REGISTROS SANITARIOS'!$D$1560:$E1952,2,FALSE)</f>
        <v>SI</v>
      </c>
      <c r="AD2171" s="22" t="s">
        <v>1025</v>
      </c>
      <c r="AE2171" s="16"/>
      <c r="AF2171" s="34" t="s">
        <v>3840</v>
      </c>
      <c r="AG2171" s="24"/>
      <c r="AH2171" s="18"/>
      <c r="AI2171" s="18"/>
      <c r="AJ2171" s="17">
        <v>104.5</v>
      </c>
      <c r="AK2171" s="25">
        <v>104.5</v>
      </c>
      <c r="AL2171" s="25">
        <v>9098.9999999999982</v>
      </c>
      <c r="AM2171" s="35">
        <v>0</v>
      </c>
      <c r="AN2171" s="19">
        <v>950845.49999999977</v>
      </c>
      <c r="AO2171" s="18"/>
      <c r="AP2171" s="15"/>
      <c r="AQ2171" s="43" t="str">
        <f t="shared" si="331"/>
        <v>SI</v>
      </c>
      <c r="AR2171" s="44">
        <f t="shared" si="332"/>
        <v>950845.49999999977</v>
      </c>
      <c r="AS2171" s="44">
        <f t="shared" si="333"/>
        <v>950845.49999999977</v>
      </c>
      <c r="AT2171" s="44">
        <f t="shared" si="334"/>
        <v>950845.49999999977</v>
      </c>
      <c r="AU2171" s="44">
        <f t="shared" si="335"/>
        <v>950845.49999999977</v>
      </c>
      <c r="AV2171" s="45" t="b">
        <f t="shared" si="336"/>
        <v>1</v>
      </c>
      <c r="AW2171" s="45" t="b">
        <f t="shared" si="337"/>
        <v>1</v>
      </c>
      <c r="AX2171" s="45"/>
    </row>
    <row r="2172" spans="1:50" s="36" customFormat="1" ht="27.75" customHeight="1" x14ac:dyDescent="0.15">
      <c r="A2172" s="36" t="str">
        <f t="shared" si="330"/>
        <v>LEXA Proveedora Hospitalaria S.A.S.201157050</v>
      </c>
      <c r="B2172" s="36" t="b">
        <f>+A2172='[1]Anexo 9'!A2172</f>
        <v>1</v>
      </c>
      <c r="C2172" s="18">
        <v>901012906</v>
      </c>
      <c r="D2172" s="18" t="s">
        <v>8316</v>
      </c>
      <c r="E2172" s="15" t="s">
        <v>98</v>
      </c>
      <c r="F2172" s="15" t="s">
        <v>62</v>
      </c>
      <c r="G2172" s="15" t="s">
        <v>3155</v>
      </c>
      <c r="H2172" s="15" t="s">
        <v>3155</v>
      </c>
      <c r="I2172" s="15" t="s">
        <v>3155</v>
      </c>
      <c r="J2172" s="15">
        <v>6</v>
      </c>
      <c r="K2172" s="15" t="s">
        <v>3155</v>
      </c>
      <c r="L2172" s="15">
        <v>201157050</v>
      </c>
      <c r="M2172" s="15" t="s">
        <v>1015</v>
      </c>
      <c r="N2172" s="15" t="s">
        <v>101</v>
      </c>
      <c r="O2172" s="18"/>
      <c r="P2172" s="22" t="s">
        <v>3840</v>
      </c>
      <c r="Q2172" s="15" t="s">
        <v>101</v>
      </c>
      <c r="R2172" s="18" t="s">
        <v>8592</v>
      </c>
      <c r="S2172" s="22" t="b">
        <f t="shared" si="329"/>
        <v>0</v>
      </c>
      <c r="T2172" s="18"/>
      <c r="U2172" s="18"/>
      <c r="V2172" s="15" t="s">
        <v>1016</v>
      </c>
      <c r="W2172" s="18" t="s">
        <v>587</v>
      </c>
      <c r="X2172" s="18"/>
      <c r="Y2172" s="15" t="s">
        <v>73</v>
      </c>
      <c r="Z2172" s="18" t="s">
        <v>2714</v>
      </c>
      <c r="AA2172" s="18" t="s">
        <v>71</v>
      </c>
      <c r="AB2172" s="18" t="s">
        <v>1534</v>
      </c>
      <c r="AC2172" s="67" t="str">
        <f>+VLOOKUP("*"&amp;L2172&amp;"*",'[2]REGISTROS SANITARIOS'!$D$1560:$E1953,2,FALSE)</f>
        <v>SI</v>
      </c>
      <c r="AD2172" s="22" t="s">
        <v>1025</v>
      </c>
      <c r="AE2172" s="16">
        <v>45559</v>
      </c>
      <c r="AF2172" s="34" t="s">
        <v>73</v>
      </c>
      <c r="AG2172" s="24"/>
      <c r="AH2172" s="18"/>
      <c r="AI2172" s="18" t="s">
        <v>8722</v>
      </c>
      <c r="AJ2172" s="17">
        <v>3575</v>
      </c>
      <c r="AK2172" s="25">
        <v>3575</v>
      </c>
      <c r="AL2172" s="25">
        <v>578</v>
      </c>
      <c r="AM2172" s="35">
        <v>0.19</v>
      </c>
      <c r="AN2172" s="19">
        <v>2458956.5</v>
      </c>
      <c r="AO2172" s="18"/>
      <c r="AP2172" s="15"/>
      <c r="AQ2172" s="43" t="str">
        <f t="shared" si="331"/>
        <v>SI</v>
      </c>
      <c r="AR2172" s="44">
        <f t="shared" si="332"/>
        <v>2458956.5</v>
      </c>
      <c r="AS2172" s="44">
        <f t="shared" si="333"/>
        <v>2066350</v>
      </c>
      <c r="AT2172" s="44">
        <f t="shared" si="334"/>
        <v>2066350</v>
      </c>
      <c r="AU2172" s="44">
        <f t="shared" si="335"/>
        <v>2458956.5</v>
      </c>
      <c r="AV2172" s="45" t="b">
        <f t="shared" si="336"/>
        <v>1</v>
      </c>
      <c r="AW2172" s="45" t="b">
        <f t="shared" si="337"/>
        <v>0</v>
      </c>
      <c r="AX2172" s="45"/>
    </row>
    <row r="2173" spans="1:50" s="36" customFormat="1" ht="27.75" customHeight="1" x14ac:dyDescent="0.15">
      <c r="A2173" s="36" t="str">
        <f t="shared" si="330"/>
        <v>LEXA Proveedora Hospitalaria S.A.S.201010110</v>
      </c>
      <c r="B2173" s="36" t="b">
        <f>+A2173='[1]Anexo 9'!A2173</f>
        <v>1</v>
      </c>
      <c r="C2173" s="18">
        <v>901012906</v>
      </c>
      <c r="D2173" s="18" t="s">
        <v>8316</v>
      </c>
      <c r="E2173" s="15" t="s">
        <v>98</v>
      </c>
      <c r="F2173" s="15" t="s">
        <v>111</v>
      </c>
      <c r="G2173" s="15">
        <f>+VLOOKUP(F2173,[3]Sheet1!$E$3:$G$74,3,FALSE)</f>
        <v>6</v>
      </c>
      <c r="H2173" s="15">
        <f>+VLOOKUP(D2173&amp;F2173,'TD para paquetes'!$E$3:$I$441,5,FALSE)</f>
        <v>6</v>
      </c>
      <c r="I2173" s="15" t="s">
        <v>1025</v>
      </c>
      <c r="J2173" s="15">
        <v>9</v>
      </c>
      <c r="K2173" s="15">
        <v>9</v>
      </c>
      <c r="L2173" s="15">
        <v>201010110</v>
      </c>
      <c r="M2173" s="15" t="s">
        <v>112</v>
      </c>
      <c r="N2173" s="15" t="s">
        <v>101</v>
      </c>
      <c r="O2173" s="18"/>
      <c r="P2173" s="22" t="s">
        <v>3840</v>
      </c>
      <c r="Q2173" s="15" t="s">
        <v>114</v>
      </c>
      <c r="R2173" s="18" t="s">
        <v>3158</v>
      </c>
      <c r="S2173" s="22" t="b">
        <f t="shared" si="329"/>
        <v>0</v>
      </c>
      <c r="T2173" s="18"/>
      <c r="U2173" s="18"/>
      <c r="V2173" s="15" t="s">
        <v>116</v>
      </c>
      <c r="W2173" s="18" t="s">
        <v>117</v>
      </c>
      <c r="X2173" s="18"/>
      <c r="Y2173" s="15" t="s">
        <v>73</v>
      </c>
      <c r="Z2173" s="18" t="s">
        <v>8683</v>
      </c>
      <c r="AA2173" s="18" t="s">
        <v>119</v>
      </c>
      <c r="AB2173" s="18" t="s">
        <v>120</v>
      </c>
      <c r="AC2173" s="67" t="str">
        <f>+VLOOKUP("*"&amp;L2173&amp;"*",'[2]REGISTROS SANITARIOS'!$D$1560:$E1954,2,FALSE)</f>
        <v>SI</v>
      </c>
      <c r="AD2173" s="22" t="s">
        <v>1025</v>
      </c>
      <c r="AE2173" s="16">
        <v>45291</v>
      </c>
      <c r="AF2173" s="34" t="s">
        <v>73</v>
      </c>
      <c r="AG2173" s="24"/>
      <c r="AH2173" s="18"/>
      <c r="AI2173" s="18" t="s">
        <v>8723</v>
      </c>
      <c r="AJ2173" s="17">
        <v>24200</v>
      </c>
      <c r="AK2173" s="25">
        <v>24200</v>
      </c>
      <c r="AL2173" s="25">
        <v>91</v>
      </c>
      <c r="AM2173" s="35">
        <v>0.19</v>
      </c>
      <c r="AN2173" s="19">
        <v>2620618</v>
      </c>
      <c r="AO2173" s="18"/>
      <c r="AP2173" s="15"/>
      <c r="AQ2173" s="43" t="str">
        <f t="shared" si="331"/>
        <v>SI</v>
      </c>
      <c r="AR2173" s="44">
        <f t="shared" si="332"/>
        <v>2620618</v>
      </c>
      <c r="AS2173" s="44">
        <f t="shared" si="333"/>
        <v>2202200</v>
      </c>
      <c r="AT2173" s="44">
        <f t="shared" si="334"/>
        <v>2202200</v>
      </c>
      <c r="AU2173" s="44">
        <f t="shared" si="335"/>
        <v>2620618</v>
      </c>
      <c r="AV2173" s="45" t="b">
        <f t="shared" si="336"/>
        <v>1</v>
      </c>
      <c r="AW2173" s="45" t="b">
        <f t="shared" si="337"/>
        <v>0</v>
      </c>
      <c r="AX2173" s="45"/>
    </row>
    <row r="2174" spans="1:50" s="36" customFormat="1" ht="27.75" customHeight="1" x14ac:dyDescent="0.15">
      <c r="A2174" s="36" t="str">
        <f t="shared" si="330"/>
        <v>LEXA Proveedora Hospitalaria S.A.S.201010210</v>
      </c>
      <c r="B2174" s="36" t="b">
        <f>+A2174='[1]Anexo 9'!A2174</f>
        <v>1</v>
      </c>
      <c r="C2174" s="18">
        <v>901012906</v>
      </c>
      <c r="D2174" s="18" t="s">
        <v>8316</v>
      </c>
      <c r="E2174" s="15" t="s">
        <v>98</v>
      </c>
      <c r="F2174" s="15" t="s">
        <v>111</v>
      </c>
      <c r="G2174" s="15">
        <f>+VLOOKUP(F2174,[3]Sheet1!$E$3:$G$74,3,FALSE)</f>
        <v>6</v>
      </c>
      <c r="H2174" s="15">
        <f>+VLOOKUP(D2174&amp;F2174,'TD para paquetes'!$E$3:$I$441,5,FALSE)</f>
        <v>6</v>
      </c>
      <c r="I2174" s="15" t="s">
        <v>1025</v>
      </c>
      <c r="J2174" s="15">
        <v>9</v>
      </c>
      <c r="K2174" s="15">
        <v>9</v>
      </c>
      <c r="L2174" s="15">
        <v>201010210</v>
      </c>
      <c r="M2174" s="15" t="s">
        <v>121</v>
      </c>
      <c r="N2174" s="15" t="s">
        <v>101</v>
      </c>
      <c r="O2174" s="18"/>
      <c r="P2174" s="22" t="s">
        <v>3840</v>
      </c>
      <c r="Q2174" s="15" t="s">
        <v>114</v>
      </c>
      <c r="R2174" s="18" t="s">
        <v>3158</v>
      </c>
      <c r="S2174" s="22" t="b">
        <f t="shared" si="329"/>
        <v>0</v>
      </c>
      <c r="T2174" s="18"/>
      <c r="U2174" s="18"/>
      <c r="V2174" s="15" t="s">
        <v>116</v>
      </c>
      <c r="W2174" s="18" t="s">
        <v>117</v>
      </c>
      <c r="X2174" s="18"/>
      <c r="Y2174" s="15" t="s">
        <v>73</v>
      </c>
      <c r="Z2174" s="18" t="s">
        <v>8683</v>
      </c>
      <c r="AA2174" s="18" t="s">
        <v>119</v>
      </c>
      <c r="AB2174" s="18" t="s">
        <v>120</v>
      </c>
      <c r="AC2174" s="67" t="str">
        <f>+VLOOKUP("*"&amp;L2174&amp;"*",'[2]REGISTROS SANITARIOS'!$D$1560:$E1955,2,FALSE)</f>
        <v>SI</v>
      </c>
      <c r="AD2174" s="22" t="s">
        <v>1025</v>
      </c>
      <c r="AE2174" s="16">
        <v>45291</v>
      </c>
      <c r="AF2174" s="34" t="s">
        <v>73</v>
      </c>
      <c r="AG2174" s="24"/>
      <c r="AH2174" s="18"/>
      <c r="AI2174" s="18" t="s">
        <v>8723</v>
      </c>
      <c r="AJ2174" s="17">
        <v>184250</v>
      </c>
      <c r="AK2174" s="25">
        <v>184250</v>
      </c>
      <c r="AL2174" s="25">
        <v>81</v>
      </c>
      <c r="AM2174" s="35">
        <v>0.19</v>
      </c>
      <c r="AN2174" s="19">
        <v>17759857.5</v>
      </c>
      <c r="AO2174" s="18"/>
      <c r="AP2174" s="15"/>
      <c r="AQ2174" s="43" t="str">
        <f t="shared" si="331"/>
        <v>SI</v>
      </c>
      <c r="AR2174" s="44">
        <f t="shared" si="332"/>
        <v>17759857.5</v>
      </c>
      <c r="AS2174" s="44">
        <f t="shared" si="333"/>
        <v>14924250</v>
      </c>
      <c r="AT2174" s="44">
        <f t="shared" si="334"/>
        <v>14924250</v>
      </c>
      <c r="AU2174" s="44">
        <f t="shared" si="335"/>
        <v>17759857.5</v>
      </c>
      <c r="AV2174" s="45" t="b">
        <f t="shared" si="336"/>
        <v>1</v>
      </c>
      <c r="AW2174" s="45" t="b">
        <f t="shared" si="337"/>
        <v>0</v>
      </c>
      <c r="AX2174" s="45"/>
    </row>
    <row r="2175" spans="1:50" s="36" customFormat="1" ht="27.75" customHeight="1" x14ac:dyDescent="0.15">
      <c r="A2175" s="36" t="str">
        <f t="shared" si="330"/>
        <v>LEXA Proveedora Hospitalaria S.A.S.201010310</v>
      </c>
      <c r="B2175" s="36" t="b">
        <f>+A2175='[1]Anexo 9'!A2175</f>
        <v>1</v>
      </c>
      <c r="C2175" s="18">
        <v>901012906</v>
      </c>
      <c r="D2175" s="18" t="s">
        <v>8316</v>
      </c>
      <c r="E2175" s="15" t="s">
        <v>98</v>
      </c>
      <c r="F2175" s="15" t="s">
        <v>111</v>
      </c>
      <c r="G2175" s="15">
        <f>+VLOOKUP(F2175,[3]Sheet1!$E$3:$G$74,3,FALSE)</f>
        <v>6</v>
      </c>
      <c r="H2175" s="15">
        <f>+VLOOKUP(D2175&amp;F2175,'TD para paquetes'!$E$3:$I$441,5,FALSE)</f>
        <v>6</v>
      </c>
      <c r="I2175" s="15" t="s">
        <v>1025</v>
      </c>
      <c r="J2175" s="15">
        <v>9</v>
      </c>
      <c r="K2175" s="15">
        <v>9</v>
      </c>
      <c r="L2175" s="15">
        <v>201010310</v>
      </c>
      <c r="M2175" s="15" t="s">
        <v>123</v>
      </c>
      <c r="N2175" s="15" t="s">
        <v>101</v>
      </c>
      <c r="O2175" s="18"/>
      <c r="P2175" s="22" t="s">
        <v>3840</v>
      </c>
      <c r="Q2175" s="15" t="s">
        <v>114</v>
      </c>
      <c r="R2175" s="18" t="s">
        <v>3158</v>
      </c>
      <c r="S2175" s="22" t="b">
        <f t="shared" si="329"/>
        <v>0</v>
      </c>
      <c r="T2175" s="18"/>
      <c r="U2175" s="18"/>
      <c r="V2175" s="15" t="s">
        <v>116</v>
      </c>
      <c r="W2175" s="18" t="s">
        <v>117</v>
      </c>
      <c r="X2175" s="18"/>
      <c r="Y2175" s="15" t="s">
        <v>73</v>
      </c>
      <c r="Z2175" s="18" t="s">
        <v>8683</v>
      </c>
      <c r="AA2175" s="18" t="s">
        <v>119</v>
      </c>
      <c r="AB2175" s="18" t="s">
        <v>120</v>
      </c>
      <c r="AC2175" s="67" t="str">
        <f>+VLOOKUP("*"&amp;L2175&amp;"*",'[2]REGISTROS SANITARIOS'!$D$1560:$E1956,2,FALSE)</f>
        <v>SI</v>
      </c>
      <c r="AD2175" s="22" t="s">
        <v>1025</v>
      </c>
      <c r="AE2175" s="16">
        <v>45291</v>
      </c>
      <c r="AF2175" s="34" t="s">
        <v>73</v>
      </c>
      <c r="AG2175" s="24"/>
      <c r="AH2175" s="18"/>
      <c r="AI2175" s="18" t="s">
        <v>8723</v>
      </c>
      <c r="AJ2175" s="17">
        <v>5500</v>
      </c>
      <c r="AK2175" s="25">
        <v>5500</v>
      </c>
      <c r="AL2175" s="25">
        <v>81</v>
      </c>
      <c r="AM2175" s="35">
        <v>0.19</v>
      </c>
      <c r="AN2175" s="19">
        <v>530145</v>
      </c>
      <c r="AO2175" s="18"/>
      <c r="AP2175" s="15"/>
      <c r="AQ2175" s="43" t="str">
        <f t="shared" si="331"/>
        <v>SI</v>
      </c>
      <c r="AR2175" s="44">
        <f t="shared" si="332"/>
        <v>530145</v>
      </c>
      <c r="AS2175" s="44">
        <f t="shared" si="333"/>
        <v>445500</v>
      </c>
      <c r="AT2175" s="44">
        <f t="shared" si="334"/>
        <v>445500</v>
      </c>
      <c r="AU2175" s="44">
        <f t="shared" si="335"/>
        <v>530145</v>
      </c>
      <c r="AV2175" s="45" t="b">
        <f t="shared" si="336"/>
        <v>1</v>
      </c>
      <c r="AW2175" s="45" t="b">
        <f t="shared" si="337"/>
        <v>0</v>
      </c>
      <c r="AX2175" s="45"/>
    </row>
    <row r="2176" spans="1:50" s="36" customFormat="1" ht="27.75" customHeight="1" x14ac:dyDescent="0.15">
      <c r="A2176" s="36" t="str">
        <f t="shared" si="330"/>
        <v>LEXA Proveedora Hospitalaria S.A.S.201010410</v>
      </c>
      <c r="B2176" s="36" t="b">
        <f>+A2176='[1]Anexo 9'!A2176</f>
        <v>1</v>
      </c>
      <c r="C2176" s="18">
        <v>901012906</v>
      </c>
      <c r="D2176" s="18" t="s">
        <v>8316</v>
      </c>
      <c r="E2176" s="15" t="s">
        <v>98</v>
      </c>
      <c r="F2176" s="15" t="s">
        <v>111</v>
      </c>
      <c r="G2176" s="15">
        <f>+VLOOKUP(F2176,[3]Sheet1!$E$3:$G$74,3,FALSE)</f>
        <v>6</v>
      </c>
      <c r="H2176" s="15">
        <f>+VLOOKUP(D2176&amp;F2176,'TD para paquetes'!$E$3:$I$441,5,FALSE)</f>
        <v>6</v>
      </c>
      <c r="I2176" s="15" t="s">
        <v>1025</v>
      </c>
      <c r="J2176" s="15">
        <v>9</v>
      </c>
      <c r="K2176" s="15">
        <v>9</v>
      </c>
      <c r="L2176" s="15">
        <v>201010410</v>
      </c>
      <c r="M2176" s="15" t="s">
        <v>125</v>
      </c>
      <c r="N2176" s="15" t="s">
        <v>101</v>
      </c>
      <c r="O2176" s="18"/>
      <c r="P2176" s="22" t="s">
        <v>3840</v>
      </c>
      <c r="Q2176" s="15" t="s">
        <v>114</v>
      </c>
      <c r="R2176" s="18" t="s">
        <v>3158</v>
      </c>
      <c r="S2176" s="22" t="b">
        <f t="shared" si="329"/>
        <v>0</v>
      </c>
      <c r="T2176" s="18"/>
      <c r="U2176" s="18"/>
      <c r="V2176" s="15" t="s">
        <v>116</v>
      </c>
      <c r="W2176" s="18" t="s">
        <v>117</v>
      </c>
      <c r="X2176" s="18"/>
      <c r="Y2176" s="15" t="s">
        <v>73</v>
      </c>
      <c r="Z2176" s="18" t="s">
        <v>8683</v>
      </c>
      <c r="AA2176" s="18" t="s">
        <v>119</v>
      </c>
      <c r="AB2176" s="18" t="s">
        <v>120</v>
      </c>
      <c r="AC2176" s="67" t="str">
        <f>+VLOOKUP("*"&amp;L2176&amp;"*",'[2]REGISTROS SANITARIOS'!$D$1560:$E1957,2,FALSE)</f>
        <v>SI</v>
      </c>
      <c r="AD2176" s="22" t="s">
        <v>1025</v>
      </c>
      <c r="AE2176" s="16">
        <v>45291</v>
      </c>
      <c r="AF2176" s="34" t="s">
        <v>73</v>
      </c>
      <c r="AG2176" s="24"/>
      <c r="AH2176" s="18"/>
      <c r="AI2176" s="18" t="s">
        <v>8723</v>
      </c>
      <c r="AJ2176" s="17">
        <v>15125</v>
      </c>
      <c r="AK2176" s="25">
        <v>15125</v>
      </c>
      <c r="AL2176" s="25">
        <v>81</v>
      </c>
      <c r="AM2176" s="35">
        <v>0.19</v>
      </c>
      <c r="AN2176" s="19">
        <v>1457898.75</v>
      </c>
      <c r="AO2176" s="18"/>
      <c r="AP2176" s="15"/>
      <c r="AQ2176" s="43" t="str">
        <f t="shared" si="331"/>
        <v>SI</v>
      </c>
      <c r="AR2176" s="44">
        <f t="shared" si="332"/>
        <v>1457898.75</v>
      </c>
      <c r="AS2176" s="44">
        <f t="shared" si="333"/>
        <v>1225125</v>
      </c>
      <c r="AT2176" s="44">
        <f t="shared" si="334"/>
        <v>1225125</v>
      </c>
      <c r="AU2176" s="44">
        <f t="shared" si="335"/>
        <v>1457898.75</v>
      </c>
      <c r="AV2176" s="45" t="b">
        <f t="shared" si="336"/>
        <v>1</v>
      </c>
      <c r="AW2176" s="45" t="b">
        <f t="shared" si="337"/>
        <v>0</v>
      </c>
      <c r="AX2176" s="45"/>
    </row>
    <row r="2177" spans="1:51" s="36" customFormat="1" ht="27.75" customHeight="1" x14ac:dyDescent="0.15">
      <c r="A2177" s="36" t="str">
        <f t="shared" si="330"/>
        <v>LEXA Proveedora Hospitalaria S.A.S.201010510</v>
      </c>
      <c r="B2177" s="36" t="b">
        <f>+A2177='[1]Anexo 9'!A2177</f>
        <v>1</v>
      </c>
      <c r="C2177" s="18">
        <v>901012906</v>
      </c>
      <c r="D2177" s="18" t="s">
        <v>8316</v>
      </c>
      <c r="E2177" s="15" t="s">
        <v>98</v>
      </c>
      <c r="F2177" s="15" t="s">
        <v>111</v>
      </c>
      <c r="G2177" s="15">
        <f>+VLOOKUP(F2177,[3]Sheet1!$E$3:$G$74,3,FALSE)</f>
        <v>6</v>
      </c>
      <c r="H2177" s="15">
        <f>+VLOOKUP(D2177&amp;F2177,'TD para paquetes'!$E$3:$I$441,5,FALSE)</f>
        <v>6</v>
      </c>
      <c r="I2177" s="15" t="s">
        <v>1025</v>
      </c>
      <c r="J2177" s="15">
        <v>9</v>
      </c>
      <c r="K2177" s="15">
        <v>9</v>
      </c>
      <c r="L2177" s="15">
        <v>201010510</v>
      </c>
      <c r="M2177" s="15" t="s">
        <v>127</v>
      </c>
      <c r="N2177" s="15" t="s">
        <v>101</v>
      </c>
      <c r="O2177" s="18"/>
      <c r="P2177" s="22" t="s">
        <v>3840</v>
      </c>
      <c r="Q2177" s="15" t="s">
        <v>114</v>
      </c>
      <c r="R2177" s="18" t="s">
        <v>3158</v>
      </c>
      <c r="S2177" s="22" t="b">
        <f t="shared" ref="S2177:S2178" si="338">+R2177=Q2177</f>
        <v>0</v>
      </c>
      <c r="T2177" s="18"/>
      <c r="U2177" s="18"/>
      <c r="V2177" s="15" t="s">
        <v>116</v>
      </c>
      <c r="W2177" s="18" t="s">
        <v>117</v>
      </c>
      <c r="X2177" s="18"/>
      <c r="Y2177" s="15" t="s">
        <v>73</v>
      </c>
      <c r="Z2177" s="18" t="s">
        <v>8683</v>
      </c>
      <c r="AA2177" s="18" t="s">
        <v>119</v>
      </c>
      <c r="AB2177" s="18" t="s">
        <v>120</v>
      </c>
      <c r="AC2177" s="67" t="str">
        <f>+VLOOKUP("*"&amp;L2177&amp;"*",'[2]REGISTROS SANITARIOS'!$D$1560:$E1958,2,FALSE)</f>
        <v>SI</v>
      </c>
      <c r="AD2177" s="22" t="s">
        <v>1025</v>
      </c>
      <c r="AE2177" s="16">
        <v>45291</v>
      </c>
      <c r="AF2177" s="34" t="s">
        <v>73</v>
      </c>
      <c r="AG2177" s="24"/>
      <c r="AH2177" s="18"/>
      <c r="AI2177" s="18" t="s">
        <v>8723</v>
      </c>
      <c r="AJ2177" s="17">
        <v>2750</v>
      </c>
      <c r="AK2177" s="25">
        <v>2750</v>
      </c>
      <c r="AL2177" s="25">
        <v>81</v>
      </c>
      <c r="AM2177" s="35">
        <v>0.19</v>
      </c>
      <c r="AN2177" s="19">
        <v>265072.5</v>
      </c>
      <c r="AO2177" s="18"/>
      <c r="AP2177" s="15"/>
      <c r="AQ2177" s="43" t="str">
        <f t="shared" si="331"/>
        <v>SI</v>
      </c>
      <c r="AR2177" s="44">
        <f t="shared" si="332"/>
        <v>265072.5</v>
      </c>
      <c r="AS2177" s="44">
        <f t="shared" si="333"/>
        <v>222750</v>
      </c>
      <c r="AT2177" s="44">
        <f t="shared" si="334"/>
        <v>222750</v>
      </c>
      <c r="AU2177" s="44">
        <f t="shared" si="335"/>
        <v>265072.5</v>
      </c>
      <c r="AV2177" s="45" t="b">
        <f t="shared" si="336"/>
        <v>1</v>
      </c>
      <c r="AW2177" s="45" t="b">
        <f t="shared" si="337"/>
        <v>0</v>
      </c>
      <c r="AX2177" s="45"/>
    </row>
    <row r="2178" spans="1:51" s="36" customFormat="1" ht="27.75" customHeight="1" x14ac:dyDescent="0.15">
      <c r="A2178" s="36" t="str">
        <f t="shared" si="330"/>
        <v>LEXA Proveedora Hospitalaria S.A.S.201010610</v>
      </c>
      <c r="B2178" s="36" t="b">
        <f>+A2178='[1]Anexo 9'!A2178</f>
        <v>1</v>
      </c>
      <c r="C2178" s="18">
        <v>901012906</v>
      </c>
      <c r="D2178" s="18" t="s">
        <v>8316</v>
      </c>
      <c r="E2178" s="15" t="s">
        <v>98</v>
      </c>
      <c r="F2178" s="15" t="s">
        <v>111</v>
      </c>
      <c r="G2178" s="15">
        <f>+VLOOKUP(F2178,[3]Sheet1!$E$3:$G$74,3,FALSE)</f>
        <v>6</v>
      </c>
      <c r="H2178" s="15">
        <f>+VLOOKUP(D2178&amp;F2178,'TD para paquetes'!$E$3:$I$441,5,FALSE)</f>
        <v>6</v>
      </c>
      <c r="I2178" s="15" t="s">
        <v>1025</v>
      </c>
      <c r="J2178" s="15">
        <v>9</v>
      </c>
      <c r="K2178" s="15">
        <v>9</v>
      </c>
      <c r="L2178" s="15">
        <v>201010610</v>
      </c>
      <c r="M2178" s="15" t="s">
        <v>129</v>
      </c>
      <c r="N2178" s="15" t="s">
        <v>101</v>
      </c>
      <c r="O2178" s="18"/>
      <c r="P2178" s="22" t="s">
        <v>3840</v>
      </c>
      <c r="Q2178" s="15" t="s">
        <v>114</v>
      </c>
      <c r="R2178" s="18" t="s">
        <v>3158</v>
      </c>
      <c r="S2178" s="22" t="b">
        <f t="shared" si="338"/>
        <v>0</v>
      </c>
      <c r="T2178" s="18"/>
      <c r="U2178" s="18"/>
      <c r="V2178" s="15" t="s">
        <v>116</v>
      </c>
      <c r="W2178" s="18" t="s">
        <v>117</v>
      </c>
      <c r="X2178" s="18"/>
      <c r="Y2178" s="15" t="s">
        <v>73</v>
      </c>
      <c r="Z2178" s="18" t="s">
        <v>8683</v>
      </c>
      <c r="AA2178" s="18" t="s">
        <v>119</v>
      </c>
      <c r="AB2178" s="18" t="s">
        <v>120</v>
      </c>
      <c r="AC2178" s="67" t="str">
        <f>+VLOOKUP("*"&amp;L2178&amp;"*",'[2]REGISTROS SANITARIOS'!$D$1560:$E1959,2,FALSE)</f>
        <v>SI</v>
      </c>
      <c r="AD2178" s="22" t="s">
        <v>1025</v>
      </c>
      <c r="AE2178" s="16">
        <v>45291</v>
      </c>
      <c r="AF2178" s="34" t="s">
        <v>73</v>
      </c>
      <c r="AG2178" s="24"/>
      <c r="AH2178" s="18"/>
      <c r="AI2178" s="18" t="s">
        <v>8723</v>
      </c>
      <c r="AJ2178" s="17">
        <v>2200</v>
      </c>
      <c r="AK2178" s="25">
        <v>2200</v>
      </c>
      <c r="AL2178" s="25">
        <v>81</v>
      </c>
      <c r="AM2178" s="35">
        <v>0.19</v>
      </c>
      <c r="AN2178" s="19">
        <v>212058</v>
      </c>
      <c r="AO2178" s="18"/>
      <c r="AP2178" s="15"/>
      <c r="AQ2178" s="43" t="str">
        <f t="shared" si="331"/>
        <v>SI</v>
      </c>
      <c r="AR2178" s="44">
        <f t="shared" si="332"/>
        <v>212058</v>
      </c>
      <c r="AS2178" s="44">
        <f t="shared" si="333"/>
        <v>178200</v>
      </c>
      <c r="AT2178" s="44">
        <f t="shared" si="334"/>
        <v>178200</v>
      </c>
      <c r="AU2178" s="44">
        <f t="shared" si="335"/>
        <v>212058</v>
      </c>
      <c r="AV2178" s="45" t="b">
        <f t="shared" si="336"/>
        <v>1</v>
      </c>
      <c r="AW2178" s="45" t="b">
        <f t="shared" si="337"/>
        <v>0</v>
      </c>
      <c r="AX2178" s="45"/>
    </row>
    <row r="2179" spans="1:51" s="36" customFormat="1" ht="27.75" customHeight="1" x14ac:dyDescent="0.15">
      <c r="A2179" s="36" t="str">
        <f t="shared" si="330"/>
        <v>LEXA Proveedora Hospitalaria S.A.S.201011610</v>
      </c>
      <c r="B2179" s="36" t="b">
        <f>+A2179='[1]Anexo 9'!A2179</f>
        <v>1</v>
      </c>
      <c r="C2179" s="18">
        <v>901012906</v>
      </c>
      <c r="D2179" s="18" t="s">
        <v>8316</v>
      </c>
      <c r="E2179" s="15" t="s">
        <v>98</v>
      </c>
      <c r="F2179" s="15" t="s">
        <v>62</v>
      </c>
      <c r="G2179" s="15" t="s">
        <v>3155</v>
      </c>
      <c r="H2179" s="15" t="s">
        <v>3155</v>
      </c>
      <c r="I2179" s="15" t="s">
        <v>3155</v>
      </c>
      <c r="J2179" s="15">
        <v>6</v>
      </c>
      <c r="K2179" s="15" t="s">
        <v>3155</v>
      </c>
      <c r="L2179" s="15">
        <v>201011610</v>
      </c>
      <c r="M2179" s="15" t="s">
        <v>3885</v>
      </c>
      <c r="N2179" s="15" t="s">
        <v>101</v>
      </c>
      <c r="O2179" s="18"/>
      <c r="P2179" s="22" t="s">
        <v>3840</v>
      </c>
      <c r="Q2179" s="15" t="s">
        <v>101</v>
      </c>
      <c r="R2179" s="18" t="s">
        <v>103</v>
      </c>
      <c r="S2179" s="22" t="s">
        <v>73</v>
      </c>
      <c r="T2179" s="18"/>
      <c r="U2179" s="18"/>
      <c r="V2179" s="15" t="s">
        <v>6057</v>
      </c>
      <c r="W2179" s="18" t="s">
        <v>6309</v>
      </c>
      <c r="X2179" s="18"/>
      <c r="Y2179" s="15" t="s">
        <v>73</v>
      </c>
      <c r="Z2179" s="18" t="s">
        <v>6309</v>
      </c>
      <c r="AA2179" s="18" t="s">
        <v>8684</v>
      </c>
      <c r="AB2179" s="18" t="s">
        <v>8685</v>
      </c>
      <c r="AC2179" s="67" t="str">
        <f>+VLOOKUP("*"&amp;L2179&amp;"*",'[2]REGISTROS SANITARIOS'!$D$1560:$E1960,2,FALSE)</f>
        <v>SI</v>
      </c>
      <c r="AD2179" s="22" t="s">
        <v>1025</v>
      </c>
      <c r="AE2179" s="16">
        <v>47161</v>
      </c>
      <c r="AF2179" s="34" t="s">
        <v>73</v>
      </c>
      <c r="AG2179" s="24"/>
      <c r="AH2179" s="18"/>
      <c r="AI2179" s="18" t="s">
        <v>8724</v>
      </c>
      <c r="AJ2179" s="17">
        <v>2.75</v>
      </c>
      <c r="AK2179" s="25">
        <v>2.75</v>
      </c>
      <c r="AL2179" s="25">
        <v>6752.0000000000009</v>
      </c>
      <c r="AM2179" s="35">
        <v>0.19</v>
      </c>
      <c r="AN2179" s="19">
        <v>22095.920000000002</v>
      </c>
      <c r="AO2179" s="18"/>
      <c r="AP2179" s="15"/>
      <c r="AQ2179" s="43" t="str">
        <f t="shared" si="331"/>
        <v>SI</v>
      </c>
      <c r="AR2179" s="44">
        <f t="shared" si="332"/>
        <v>22095.920000000002</v>
      </c>
      <c r="AS2179" s="44">
        <f t="shared" si="333"/>
        <v>18568.000000000004</v>
      </c>
      <c r="AT2179" s="44">
        <f t="shared" si="334"/>
        <v>18568.000000000004</v>
      </c>
      <c r="AU2179" s="44">
        <f t="shared" si="335"/>
        <v>22095.920000000002</v>
      </c>
      <c r="AV2179" s="45" t="b">
        <f t="shared" si="336"/>
        <v>1</v>
      </c>
      <c r="AW2179" s="45" t="b">
        <f t="shared" si="337"/>
        <v>0</v>
      </c>
      <c r="AX2179" s="45"/>
      <c r="AY2179" s="36" t="s">
        <v>8743</v>
      </c>
    </row>
    <row r="2180" spans="1:51" s="36" customFormat="1" ht="27.75" customHeight="1" x14ac:dyDescent="0.15">
      <c r="A2180" s="36" t="str">
        <f t="shared" ref="A2180:A2243" si="339">+D2180&amp;L2180</f>
        <v>LEXA Proveedora Hospitalaria S.A.S.201011510</v>
      </c>
      <c r="B2180" s="36" t="b">
        <f>+A2180='[1]Anexo 9'!A2180</f>
        <v>1</v>
      </c>
      <c r="C2180" s="18">
        <v>901012906</v>
      </c>
      <c r="D2180" s="18" t="s">
        <v>8316</v>
      </c>
      <c r="E2180" s="15" t="s">
        <v>98</v>
      </c>
      <c r="F2180" s="15" t="s">
        <v>99</v>
      </c>
      <c r="G2180" s="15">
        <f>+VLOOKUP(F2180,[3]Sheet1!$E$3:$G$74,3,FALSE)</f>
        <v>2</v>
      </c>
      <c r="H2180" s="15">
        <f>+VLOOKUP(D2180&amp;F2180,'TD para paquetes'!$E$3:$I$441,5,FALSE)</f>
        <v>2</v>
      </c>
      <c r="I2180" s="15" t="s">
        <v>1025</v>
      </c>
      <c r="J2180" s="15">
        <v>7</v>
      </c>
      <c r="K2180" s="15">
        <v>7</v>
      </c>
      <c r="L2180" s="15">
        <v>201011510</v>
      </c>
      <c r="M2180" s="15" t="s">
        <v>109</v>
      </c>
      <c r="N2180" s="15" t="s">
        <v>101</v>
      </c>
      <c r="O2180" s="18"/>
      <c r="P2180" s="22" t="s">
        <v>3840</v>
      </c>
      <c r="Q2180" s="15" t="s">
        <v>101</v>
      </c>
      <c r="R2180" s="18" t="s">
        <v>3302</v>
      </c>
      <c r="S2180" s="22" t="b">
        <f>+R2180=Q2180</f>
        <v>0</v>
      </c>
      <c r="T2180" s="18"/>
      <c r="U2180" s="18"/>
      <c r="V2180" s="15" t="s">
        <v>105</v>
      </c>
      <c r="W2180" s="18" t="s">
        <v>6331</v>
      </c>
      <c r="X2180" s="18"/>
      <c r="Y2180" s="15" t="s">
        <v>73</v>
      </c>
      <c r="Z2180" s="18" t="s">
        <v>6331</v>
      </c>
      <c r="AA2180" s="18" t="s">
        <v>86</v>
      </c>
      <c r="AB2180" s="18" t="s">
        <v>8686</v>
      </c>
      <c r="AC2180" s="67" t="str">
        <f>+VLOOKUP("*"&amp;L2180&amp;"*",'[2]REGISTROS SANITARIOS'!$D$1560:$E1961,2,FALSE)</f>
        <v>SI</v>
      </c>
      <c r="AD2180" s="22" t="s">
        <v>1025</v>
      </c>
      <c r="AE2180" s="16">
        <v>44244</v>
      </c>
      <c r="AF2180" s="34" t="s">
        <v>68</v>
      </c>
      <c r="AG2180" s="24"/>
      <c r="AH2180" s="18"/>
      <c r="AI2180" s="18" t="s">
        <v>8724</v>
      </c>
      <c r="AJ2180" s="17">
        <v>1870</v>
      </c>
      <c r="AK2180" s="25">
        <v>1870</v>
      </c>
      <c r="AL2180" s="25">
        <v>15675</v>
      </c>
      <c r="AM2180" s="35">
        <v>0</v>
      </c>
      <c r="AN2180" s="19">
        <v>29312250</v>
      </c>
      <c r="AO2180" s="18"/>
      <c r="AP2180" s="15"/>
      <c r="AQ2180" s="43" t="str">
        <f t="shared" ref="AQ2180:AQ2243" si="340">+IF(AK2180="","NO INDICA",IF(AJ2180=AK2180,"SI",IF(AK2180&gt;AJ2180,"MAYOR",IF(AK2180&lt;AJ2180,"MENOR"))))</f>
        <v>SI</v>
      </c>
      <c r="AR2180" s="44">
        <f t="shared" ref="AR2180:AR2243" si="341">+AJ2180*(AL2180*(1+AM2180))</f>
        <v>29312250</v>
      </c>
      <c r="AS2180" s="44">
        <f t="shared" ref="AS2180:AS2243" si="342">+AJ2180*AL2180</f>
        <v>29312250</v>
      </c>
      <c r="AT2180" s="44">
        <f t="shared" ref="AT2180:AT2243" si="343">+AL2180*AK2180</f>
        <v>29312250</v>
      </c>
      <c r="AU2180" s="44">
        <f t="shared" ref="AU2180:AU2243" si="344">+AK2180*(AL2180*(1+AM2180))</f>
        <v>29312250</v>
      </c>
      <c r="AV2180" s="45" t="b">
        <f t="shared" ref="AV2180:AV2243" si="345">+IFERROR(AU2180=AN2180,"FALSO")</f>
        <v>1</v>
      </c>
      <c r="AW2180" s="45" t="b">
        <f t="shared" ref="AW2180:AW2243" si="346">+AS2180=AN2180</f>
        <v>1</v>
      </c>
      <c r="AX2180" s="45"/>
      <c r="AY2180" s="48" t="s">
        <v>8741</v>
      </c>
    </row>
    <row r="2181" spans="1:51" s="36" customFormat="1" ht="27.75" customHeight="1" x14ac:dyDescent="0.15">
      <c r="A2181" s="36" t="str">
        <f t="shared" si="339"/>
        <v>LEXA Proveedora Hospitalaria S.A.S.201010910</v>
      </c>
      <c r="B2181" s="36" t="b">
        <f>+A2181='[1]Anexo 9'!A2181</f>
        <v>1</v>
      </c>
      <c r="C2181" s="18">
        <v>901012906</v>
      </c>
      <c r="D2181" s="18" t="s">
        <v>8316</v>
      </c>
      <c r="E2181" s="15" t="s">
        <v>98</v>
      </c>
      <c r="F2181" s="15" t="s">
        <v>99</v>
      </c>
      <c r="G2181" s="15">
        <f>+VLOOKUP(F2181,[3]Sheet1!$E$3:$G$74,3,FALSE)</f>
        <v>2</v>
      </c>
      <c r="H2181" s="15">
        <f>+VLOOKUP(D2181&amp;F2181,'TD para paquetes'!$E$3:$I$441,5,FALSE)</f>
        <v>2</v>
      </c>
      <c r="I2181" s="15" t="s">
        <v>1025</v>
      </c>
      <c r="J2181" s="15">
        <v>7</v>
      </c>
      <c r="K2181" s="15">
        <v>7</v>
      </c>
      <c r="L2181" s="15">
        <v>201010910</v>
      </c>
      <c r="M2181" s="15" t="s">
        <v>100</v>
      </c>
      <c r="N2181" s="15" t="s">
        <v>101</v>
      </c>
      <c r="O2181" s="18"/>
      <c r="P2181" s="22" t="s">
        <v>3840</v>
      </c>
      <c r="Q2181" s="15" t="s">
        <v>101</v>
      </c>
      <c r="R2181" s="18" t="s">
        <v>3302</v>
      </c>
      <c r="S2181" s="22" t="b">
        <f>+R2181=Q2181</f>
        <v>0</v>
      </c>
      <c r="T2181" s="18"/>
      <c r="U2181" s="18"/>
      <c r="V2181" s="15" t="s">
        <v>105</v>
      </c>
      <c r="W2181" s="18" t="s">
        <v>6331</v>
      </c>
      <c r="X2181" s="18"/>
      <c r="Y2181" s="15" t="s">
        <v>73</v>
      </c>
      <c r="Z2181" s="18" t="s">
        <v>6331</v>
      </c>
      <c r="AA2181" s="18" t="s">
        <v>86</v>
      </c>
      <c r="AB2181" s="18" t="s">
        <v>8686</v>
      </c>
      <c r="AC2181" s="67" t="str">
        <f>+VLOOKUP("*"&amp;L2181&amp;"*",'[2]REGISTROS SANITARIOS'!$D$1560:$E1962,2,FALSE)</f>
        <v>SI</v>
      </c>
      <c r="AD2181" s="22" t="s">
        <v>1025</v>
      </c>
      <c r="AE2181" s="16">
        <v>44244</v>
      </c>
      <c r="AF2181" s="34" t="s">
        <v>68</v>
      </c>
      <c r="AG2181" s="24"/>
      <c r="AH2181" s="18"/>
      <c r="AI2181" s="18" t="s">
        <v>8724</v>
      </c>
      <c r="AJ2181" s="17">
        <v>137.5</v>
      </c>
      <c r="AK2181" s="25">
        <v>137.5</v>
      </c>
      <c r="AL2181" s="25">
        <v>15161</v>
      </c>
      <c r="AM2181" s="35">
        <v>0.19</v>
      </c>
      <c r="AN2181" s="19">
        <v>2480718.625</v>
      </c>
      <c r="AO2181" s="18"/>
      <c r="AP2181" s="15"/>
      <c r="AQ2181" s="43" t="str">
        <f t="shared" si="340"/>
        <v>SI</v>
      </c>
      <c r="AR2181" s="44">
        <f t="shared" si="341"/>
        <v>2480718.625</v>
      </c>
      <c r="AS2181" s="44">
        <f t="shared" si="342"/>
        <v>2084637.5</v>
      </c>
      <c r="AT2181" s="44">
        <f t="shared" si="343"/>
        <v>2084637.5</v>
      </c>
      <c r="AU2181" s="44">
        <f t="shared" si="344"/>
        <v>2480718.625</v>
      </c>
      <c r="AV2181" s="45" t="b">
        <f t="shared" si="345"/>
        <v>1</v>
      </c>
      <c r="AW2181" s="45" t="b">
        <f t="shared" si="346"/>
        <v>0</v>
      </c>
      <c r="AX2181" s="45"/>
      <c r="AY2181" s="48" t="s">
        <v>8741</v>
      </c>
    </row>
    <row r="2182" spans="1:51" s="36" customFormat="1" ht="27.75" customHeight="1" x14ac:dyDescent="0.15">
      <c r="A2182" s="36" t="str">
        <f t="shared" si="339"/>
        <v>LEXA Proveedora Hospitalaria S.A.S.201152501</v>
      </c>
      <c r="B2182" s="36" t="b">
        <f>+A2182='[1]Anexo 9'!A2182</f>
        <v>1</v>
      </c>
      <c r="C2182" s="18">
        <v>901012906</v>
      </c>
      <c r="D2182" s="18" t="s">
        <v>8316</v>
      </c>
      <c r="E2182" s="15" t="s">
        <v>98</v>
      </c>
      <c r="F2182" s="15" t="s">
        <v>62</v>
      </c>
      <c r="G2182" s="15" t="s">
        <v>3155</v>
      </c>
      <c r="H2182" s="15" t="s">
        <v>3155</v>
      </c>
      <c r="I2182" s="15" t="s">
        <v>3155</v>
      </c>
      <c r="J2182" s="15">
        <v>9</v>
      </c>
      <c r="K2182" s="15" t="s">
        <v>3155</v>
      </c>
      <c r="L2182" s="15">
        <v>201152501</v>
      </c>
      <c r="M2182" s="15" t="s">
        <v>2796</v>
      </c>
      <c r="N2182" s="15" t="s">
        <v>2797</v>
      </c>
      <c r="O2182" s="18"/>
      <c r="P2182" s="22" t="s">
        <v>3840</v>
      </c>
      <c r="Q2182" s="15" t="s">
        <v>2799</v>
      </c>
      <c r="R2182" s="18" t="s">
        <v>8593</v>
      </c>
      <c r="S2182" s="22" t="s">
        <v>73</v>
      </c>
      <c r="T2182" s="18"/>
      <c r="U2182" s="18"/>
      <c r="V2182" s="15" t="s">
        <v>2800</v>
      </c>
      <c r="W2182" s="18" t="s">
        <v>3163</v>
      </c>
      <c r="X2182" s="18"/>
      <c r="Y2182" s="15" t="s">
        <v>73</v>
      </c>
      <c r="Z2182" s="18" t="s">
        <v>8635</v>
      </c>
      <c r="AA2182" s="18" t="s">
        <v>71</v>
      </c>
      <c r="AB2182" s="18" t="s">
        <v>8687</v>
      </c>
      <c r="AC2182" s="67" t="str">
        <f>+VLOOKUP("*"&amp;L2182&amp;"*",'[2]REGISTROS SANITARIOS'!$D$1560:$E1963,2,FALSE)</f>
        <v>SI</v>
      </c>
      <c r="AD2182" s="22" t="s">
        <v>1025</v>
      </c>
      <c r="AE2182" s="16" t="s">
        <v>8719</v>
      </c>
      <c r="AF2182" s="34" t="s">
        <v>8814</v>
      </c>
      <c r="AG2182" s="24"/>
      <c r="AH2182" s="18"/>
      <c r="AI2182" s="18" t="s">
        <v>8012</v>
      </c>
      <c r="AJ2182" s="17">
        <v>8250</v>
      </c>
      <c r="AK2182" s="25">
        <v>8250</v>
      </c>
      <c r="AL2182" s="25">
        <v>6281.0000000000009</v>
      </c>
      <c r="AM2182" s="35">
        <v>0.19</v>
      </c>
      <c r="AN2182" s="19">
        <v>61663717.500000007</v>
      </c>
      <c r="AO2182" s="18"/>
      <c r="AP2182" s="15"/>
      <c r="AQ2182" s="43" t="str">
        <f t="shared" si="340"/>
        <v>SI</v>
      </c>
      <c r="AR2182" s="44">
        <f t="shared" si="341"/>
        <v>61663717.5</v>
      </c>
      <c r="AS2182" s="44">
        <f t="shared" si="342"/>
        <v>51818250.000000007</v>
      </c>
      <c r="AT2182" s="44">
        <f t="shared" si="343"/>
        <v>51818250.000000007</v>
      </c>
      <c r="AU2182" s="44">
        <f t="shared" si="344"/>
        <v>61663717.5</v>
      </c>
      <c r="AV2182" s="45" t="b">
        <f t="shared" si="345"/>
        <v>1</v>
      </c>
      <c r="AW2182" s="45" t="b">
        <f t="shared" si="346"/>
        <v>0</v>
      </c>
      <c r="AX2182" s="45"/>
    </row>
    <row r="2183" spans="1:51" s="36" customFormat="1" ht="27.75" customHeight="1" x14ac:dyDescent="0.15">
      <c r="A2183" s="36" t="str">
        <f t="shared" si="339"/>
        <v>LEXA Proveedora Hospitalaria S.A.S.201155201</v>
      </c>
      <c r="B2183" s="36" t="b">
        <f>+A2183='[1]Anexo 9'!A2183</f>
        <v>1</v>
      </c>
      <c r="C2183" s="18">
        <v>901012906</v>
      </c>
      <c r="D2183" s="18" t="s">
        <v>8316</v>
      </c>
      <c r="E2183" s="15" t="s">
        <v>98</v>
      </c>
      <c r="F2183" s="15" t="s">
        <v>62</v>
      </c>
      <c r="G2183" s="15" t="s">
        <v>3155</v>
      </c>
      <c r="H2183" s="15" t="s">
        <v>3155</v>
      </c>
      <c r="I2183" s="15" t="s">
        <v>3155</v>
      </c>
      <c r="J2183" s="15">
        <v>2</v>
      </c>
      <c r="K2183" s="15" t="s">
        <v>3155</v>
      </c>
      <c r="L2183" s="15">
        <v>201155201</v>
      </c>
      <c r="M2183" s="15" t="s">
        <v>3160</v>
      </c>
      <c r="N2183" s="15" t="s">
        <v>2797</v>
      </c>
      <c r="O2183" s="18"/>
      <c r="P2183" s="22" t="s">
        <v>3840</v>
      </c>
      <c r="Q2183" s="15" t="s">
        <v>3161</v>
      </c>
      <c r="R2183" s="18" t="s">
        <v>8593</v>
      </c>
      <c r="S2183" s="22" t="b">
        <f>+R2183=Q2183</f>
        <v>0</v>
      </c>
      <c r="T2183" s="18"/>
      <c r="U2183" s="18"/>
      <c r="V2183" s="15" t="s">
        <v>3162</v>
      </c>
      <c r="W2183" s="18" t="s">
        <v>3163</v>
      </c>
      <c r="X2183" s="18"/>
      <c r="Y2183" s="15" t="s">
        <v>73</v>
      </c>
      <c r="Z2183" s="18" t="s">
        <v>8635</v>
      </c>
      <c r="AA2183" s="18" t="s">
        <v>71</v>
      </c>
      <c r="AB2183" s="18" t="s">
        <v>1049</v>
      </c>
      <c r="AC2183" s="67" t="str">
        <f>+VLOOKUP("*"&amp;L2183&amp;"*",'[2]REGISTROS SANITARIOS'!$D$1560:$E1964,2,FALSE)</f>
        <v>SI</v>
      </c>
      <c r="AD2183" s="22" t="s">
        <v>1025</v>
      </c>
      <c r="AE2183" s="16" t="s">
        <v>1049</v>
      </c>
      <c r="AF2183" s="34" t="s">
        <v>8814</v>
      </c>
      <c r="AG2183" s="24"/>
      <c r="AH2183" s="18"/>
      <c r="AI2183" s="18" t="s">
        <v>1049</v>
      </c>
      <c r="AJ2183" s="17">
        <v>38.5</v>
      </c>
      <c r="AK2183" s="25">
        <v>38.5</v>
      </c>
      <c r="AL2183" s="25">
        <v>9061</v>
      </c>
      <c r="AM2183" s="35">
        <v>0</v>
      </c>
      <c r="AN2183" s="19">
        <v>348848.5</v>
      </c>
      <c r="AO2183" s="18"/>
      <c r="AP2183" s="15"/>
      <c r="AQ2183" s="43" t="str">
        <f t="shared" si="340"/>
        <v>SI</v>
      </c>
      <c r="AR2183" s="44">
        <f t="shared" si="341"/>
        <v>348848.5</v>
      </c>
      <c r="AS2183" s="44">
        <f t="shared" si="342"/>
        <v>348848.5</v>
      </c>
      <c r="AT2183" s="44">
        <f t="shared" si="343"/>
        <v>348848.5</v>
      </c>
      <c r="AU2183" s="44">
        <f t="shared" si="344"/>
        <v>348848.5</v>
      </c>
      <c r="AV2183" s="45" t="b">
        <f t="shared" si="345"/>
        <v>1</v>
      </c>
      <c r="AW2183" s="45" t="b">
        <f t="shared" si="346"/>
        <v>1</v>
      </c>
      <c r="AX2183" s="45"/>
    </row>
    <row r="2184" spans="1:51" s="36" customFormat="1" ht="27.75" customHeight="1" x14ac:dyDescent="0.15">
      <c r="A2184" s="36" t="str">
        <f t="shared" si="339"/>
        <v>LEXA Proveedora Hospitalaria S.A.S.201153207</v>
      </c>
      <c r="B2184" s="36" t="b">
        <f>+A2184='[1]Anexo 9'!A2184</f>
        <v>1</v>
      </c>
      <c r="C2184" s="18">
        <v>901012906</v>
      </c>
      <c r="D2184" s="18" t="s">
        <v>8316</v>
      </c>
      <c r="E2184" s="15" t="s">
        <v>98</v>
      </c>
      <c r="F2184" s="15" t="s">
        <v>62</v>
      </c>
      <c r="G2184" s="15" t="s">
        <v>3155</v>
      </c>
      <c r="H2184" s="15" t="s">
        <v>3155</v>
      </c>
      <c r="I2184" s="15" t="s">
        <v>3155</v>
      </c>
      <c r="J2184" s="15">
        <v>9</v>
      </c>
      <c r="K2184" s="15" t="s">
        <v>3155</v>
      </c>
      <c r="L2184" s="15">
        <v>201153207</v>
      </c>
      <c r="M2184" s="15" t="s">
        <v>498</v>
      </c>
      <c r="N2184" s="15" t="s">
        <v>499</v>
      </c>
      <c r="O2184" s="18"/>
      <c r="P2184" s="22" t="s">
        <v>3840</v>
      </c>
      <c r="Q2184" s="15" t="s">
        <v>501</v>
      </c>
      <c r="R2184" s="18" t="s">
        <v>1521</v>
      </c>
      <c r="S2184" s="22" t="s">
        <v>73</v>
      </c>
      <c r="T2184" s="18"/>
      <c r="U2184" s="18"/>
      <c r="V2184" s="15" t="s">
        <v>504</v>
      </c>
      <c r="W2184" s="18" t="s">
        <v>587</v>
      </c>
      <c r="X2184" s="18"/>
      <c r="Y2184" s="15" t="s">
        <v>68</v>
      </c>
      <c r="Z2184" s="18" t="s">
        <v>8688</v>
      </c>
      <c r="AA2184" s="18" t="s">
        <v>71</v>
      </c>
      <c r="AB2184" s="18" t="s">
        <v>7629</v>
      </c>
      <c r="AC2184" s="67" t="str">
        <f>+VLOOKUP("*"&amp;L2184&amp;"*",'[2]REGISTROS SANITARIOS'!$D$1560:$E1965,2,FALSE)</f>
        <v>SI</v>
      </c>
      <c r="AD2184" s="22" t="s">
        <v>1025</v>
      </c>
      <c r="AE2184" s="16">
        <v>46749</v>
      </c>
      <c r="AF2184" s="34" t="s">
        <v>73</v>
      </c>
      <c r="AG2184" s="24"/>
      <c r="AH2184" s="18"/>
      <c r="AI2184" s="18" t="s">
        <v>8722</v>
      </c>
      <c r="AJ2184" s="17">
        <v>2200</v>
      </c>
      <c r="AK2184" s="25">
        <v>2200</v>
      </c>
      <c r="AL2184" s="25">
        <v>21323</v>
      </c>
      <c r="AM2184" s="35">
        <v>0</v>
      </c>
      <c r="AN2184" s="19">
        <v>46910600</v>
      </c>
      <c r="AO2184" s="18"/>
      <c r="AP2184" s="15"/>
      <c r="AQ2184" s="43" t="str">
        <f t="shared" si="340"/>
        <v>SI</v>
      </c>
      <c r="AR2184" s="44">
        <f t="shared" si="341"/>
        <v>46910600</v>
      </c>
      <c r="AS2184" s="44">
        <f t="shared" si="342"/>
        <v>46910600</v>
      </c>
      <c r="AT2184" s="44">
        <f t="shared" si="343"/>
        <v>46910600</v>
      </c>
      <c r="AU2184" s="44">
        <f t="shared" si="344"/>
        <v>46910600</v>
      </c>
      <c r="AV2184" s="45" t="b">
        <f t="shared" si="345"/>
        <v>1</v>
      </c>
      <c r="AW2184" s="45" t="b">
        <f t="shared" si="346"/>
        <v>1</v>
      </c>
      <c r="AX2184" s="45"/>
    </row>
    <row r="2185" spans="1:51" s="36" customFormat="1" ht="27.75" customHeight="1" x14ac:dyDescent="0.15">
      <c r="A2185" s="36" t="str">
        <f t="shared" si="339"/>
        <v>LEXA Proveedora Hospitalaria S.A.S.201150305</v>
      </c>
      <c r="B2185" s="36" t="b">
        <f>+A2185='[1]Anexo 9'!A2185</f>
        <v>1</v>
      </c>
      <c r="C2185" s="18">
        <v>901012906</v>
      </c>
      <c r="D2185" s="18" t="s">
        <v>8316</v>
      </c>
      <c r="E2185" s="15" t="s">
        <v>98</v>
      </c>
      <c r="F2185" s="15" t="s">
        <v>62</v>
      </c>
      <c r="G2185" s="15" t="s">
        <v>3155</v>
      </c>
      <c r="H2185" s="15" t="s">
        <v>3155</v>
      </c>
      <c r="I2185" s="15" t="s">
        <v>3155</v>
      </c>
      <c r="J2185" s="15">
        <v>9</v>
      </c>
      <c r="K2185" s="15" t="s">
        <v>3155</v>
      </c>
      <c r="L2185" s="15">
        <v>201150305</v>
      </c>
      <c r="M2185" s="15" t="s">
        <v>437</v>
      </c>
      <c r="N2185" s="15" t="s">
        <v>406</v>
      </c>
      <c r="O2185" s="18"/>
      <c r="P2185" s="22" t="s">
        <v>3840</v>
      </c>
      <c r="Q2185" s="15" t="s">
        <v>439</v>
      </c>
      <c r="R2185" s="18" t="s">
        <v>864</v>
      </c>
      <c r="S2185" s="22" t="b">
        <f>+R2185=Q2185</f>
        <v>0</v>
      </c>
      <c r="T2185" s="18"/>
      <c r="U2185" s="18"/>
      <c r="V2185" s="15" t="s">
        <v>6078</v>
      </c>
      <c r="W2185" s="18" t="s">
        <v>1505</v>
      </c>
      <c r="X2185" s="18"/>
      <c r="Y2185" s="15" t="s">
        <v>68</v>
      </c>
      <c r="Z2185" s="18" t="s">
        <v>8689</v>
      </c>
      <c r="AA2185" s="18" t="s">
        <v>119</v>
      </c>
      <c r="AB2185" s="18" t="s">
        <v>8690</v>
      </c>
      <c r="AC2185" s="67" t="str">
        <f>+VLOOKUP("*"&amp;L2185&amp;"*",'[2]REGISTROS SANITARIOS'!$D$1560:$E1966,2,FALSE)</f>
        <v>SI</v>
      </c>
      <c r="AD2185" s="22" t="s">
        <v>1025</v>
      </c>
      <c r="AE2185" s="16">
        <v>47050</v>
      </c>
      <c r="AF2185" s="34" t="s">
        <v>73</v>
      </c>
      <c r="AG2185" s="24"/>
      <c r="AH2185" s="18"/>
      <c r="AI2185" s="18" t="s">
        <v>8722</v>
      </c>
      <c r="AJ2185" s="17">
        <v>1100</v>
      </c>
      <c r="AK2185" s="25">
        <v>1100</v>
      </c>
      <c r="AL2185" s="25">
        <v>55.000000000000007</v>
      </c>
      <c r="AM2185" s="35">
        <v>0</v>
      </c>
      <c r="AN2185" s="19">
        <v>60500.000000000007</v>
      </c>
      <c r="AO2185" s="18"/>
      <c r="AP2185" s="15"/>
      <c r="AQ2185" s="43" t="str">
        <f t="shared" si="340"/>
        <v>SI</v>
      </c>
      <c r="AR2185" s="44">
        <f t="shared" si="341"/>
        <v>60500.000000000007</v>
      </c>
      <c r="AS2185" s="44">
        <f t="shared" si="342"/>
        <v>60500.000000000007</v>
      </c>
      <c r="AT2185" s="44">
        <f t="shared" si="343"/>
        <v>60500.000000000007</v>
      </c>
      <c r="AU2185" s="44">
        <f t="shared" si="344"/>
        <v>60500.000000000007</v>
      </c>
      <c r="AV2185" s="45" t="b">
        <f t="shared" si="345"/>
        <v>1</v>
      </c>
      <c r="AW2185" s="45" t="b">
        <f t="shared" si="346"/>
        <v>1</v>
      </c>
      <c r="AX2185" s="45"/>
    </row>
    <row r="2186" spans="1:51" s="36" customFormat="1" ht="27.75" customHeight="1" x14ac:dyDescent="0.15">
      <c r="A2186" s="36" t="str">
        <f t="shared" si="339"/>
        <v>LEXA Proveedora Hospitalaria S.A.S.201152607</v>
      </c>
      <c r="B2186" s="36" t="b">
        <f>+A2186='[1]Anexo 9'!A2186</f>
        <v>1</v>
      </c>
      <c r="C2186" s="18">
        <v>901012906</v>
      </c>
      <c r="D2186" s="18" t="s">
        <v>8316</v>
      </c>
      <c r="E2186" s="15" t="s">
        <v>98</v>
      </c>
      <c r="F2186" s="15" t="s">
        <v>62</v>
      </c>
      <c r="G2186" s="15" t="s">
        <v>3155</v>
      </c>
      <c r="H2186" s="15" t="s">
        <v>3155</v>
      </c>
      <c r="I2186" s="15" t="s">
        <v>3155</v>
      </c>
      <c r="J2186" s="15">
        <v>8</v>
      </c>
      <c r="K2186" s="15" t="s">
        <v>3155</v>
      </c>
      <c r="L2186" s="15">
        <v>201152607</v>
      </c>
      <c r="M2186" s="15" t="s">
        <v>495</v>
      </c>
      <c r="N2186" s="15" t="s">
        <v>406</v>
      </c>
      <c r="O2186" s="18"/>
      <c r="P2186" s="22" t="s">
        <v>3840</v>
      </c>
      <c r="Q2186" s="15" t="s">
        <v>439</v>
      </c>
      <c r="R2186" s="18" t="s">
        <v>3391</v>
      </c>
      <c r="S2186" s="22" t="b">
        <f>+R2186=Q2186</f>
        <v>0</v>
      </c>
      <c r="T2186" s="18"/>
      <c r="U2186" s="18"/>
      <c r="V2186" s="15" t="s">
        <v>497</v>
      </c>
      <c r="W2186" s="18" t="s">
        <v>1505</v>
      </c>
      <c r="X2186" s="18"/>
      <c r="Y2186" s="15" t="s">
        <v>73</v>
      </c>
      <c r="Z2186" s="18" t="s">
        <v>8691</v>
      </c>
      <c r="AA2186" s="18" t="s">
        <v>71</v>
      </c>
      <c r="AB2186" s="18" t="s">
        <v>1049</v>
      </c>
      <c r="AC2186" s="67" t="str">
        <f>+VLOOKUP("*"&amp;L2186&amp;"*",'[2]REGISTROS SANITARIOS'!$D$1560:$E1967,2,FALSE)</f>
        <v>SI</v>
      </c>
      <c r="AD2186" s="22" t="s">
        <v>1025</v>
      </c>
      <c r="AE2186" s="16" t="s">
        <v>1049</v>
      </c>
      <c r="AF2186" s="34" t="s">
        <v>8814</v>
      </c>
      <c r="AG2186" s="24"/>
      <c r="AH2186" s="18"/>
      <c r="AI2186" s="18" t="s">
        <v>8722</v>
      </c>
      <c r="AJ2186" s="17">
        <v>687.5</v>
      </c>
      <c r="AK2186" s="25">
        <v>687.5</v>
      </c>
      <c r="AL2186" s="25">
        <v>75</v>
      </c>
      <c r="AM2186" s="35">
        <v>0</v>
      </c>
      <c r="AN2186" s="19">
        <v>51562.5</v>
      </c>
      <c r="AO2186" s="18"/>
      <c r="AP2186" s="15"/>
      <c r="AQ2186" s="43" t="str">
        <f t="shared" si="340"/>
        <v>SI</v>
      </c>
      <c r="AR2186" s="44">
        <f t="shared" si="341"/>
        <v>51562.5</v>
      </c>
      <c r="AS2186" s="44">
        <f t="shared" si="342"/>
        <v>51562.5</v>
      </c>
      <c r="AT2186" s="44">
        <f t="shared" si="343"/>
        <v>51562.5</v>
      </c>
      <c r="AU2186" s="44">
        <f t="shared" si="344"/>
        <v>51562.5</v>
      </c>
      <c r="AV2186" s="45" t="b">
        <f t="shared" si="345"/>
        <v>1</v>
      </c>
      <c r="AW2186" s="45" t="b">
        <f t="shared" si="346"/>
        <v>1</v>
      </c>
      <c r="AX2186" s="45"/>
    </row>
    <row r="2187" spans="1:51" s="36" customFormat="1" ht="27.75" customHeight="1" x14ac:dyDescent="0.15">
      <c r="A2187" s="36" t="str">
        <f t="shared" si="339"/>
        <v>LEXA Proveedora Hospitalaria S.A.S.201020310</v>
      </c>
      <c r="B2187" s="36" t="b">
        <f>+A2187='[1]Anexo 9'!A2187</f>
        <v>1</v>
      </c>
      <c r="C2187" s="18">
        <v>901012906</v>
      </c>
      <c r="D2187" s="18" t="s">
        <v>8316</v>
      </c>
      <c r="E2187" s="15" t="s">
        <v>98</v>
      </c>
      <c r="F2187" s="15" t="s">
        <v>62</v>
      </c>
      <c r="G2187" s="15" t="s">
        <v>3155</v>
      </c>
      <c r="H2187" s="15" t="s">
        <v>3155</v>
      </c>
      <c r="I2187" s="15" t="s">
        <v>3155</v>
      </c>
      <c r="J2187" s="15">
        <v>12</v>
      </c>
      <c r="K2187" s="15" t="s">
        <v>3155</v>
      </c>
      <c r="L2187" s="15">
        <v>201020310</v>
      </c>
      <c r="M2187" s="15" t="s">
        <v>368</v>
      </c>
      <c r="N2187" s="15" t="s">
        <v>101</v>
      </c>
      <c r="O2187" s="18"/>
      <c r="P2187" s="22" t="s">
        <v>3840</v>
      </c>
      <c r="Q2187" s="15" t="s">
        <v>101</v>
      </c>
      <c r="R2187" s="18" t="s">
        <v>103</v>
      </c>
      <c r="S2187" s="22" t="s">
        <v>73</v>
      </c>
      <c r="T2187" s="18"/>
      <c r="U2187" s="18"/>
      <c r="V2187" s="15" t="s">
        <v>6058</v>
      </c>
      <c r="W2187" s="18" t="s">
        <v>587</v>
      </c>
      <c r="X2187" s="18"/>
      <c r="Y2187" s="15" t="s">
        <v>73</v>
      </c>
      <c r="Z2187" s="18" t="s">
        <v>2714</v>
      </c>
      <c r="AA2187" s="18" t="s">
        <v>71</v>
      </c>
      <c r="AB2187" s="18" t="s">
        <v>7022</v>
      </c>
      <c r="AC2187" s="67" t="str">
        <f>+VLOOKUP("*"&amp;L2187&amp;"*",'[2]REGISTROS SANITARIOS'!$D$1560:$E1968,2,FALSE)</f>
        <v>SI</v>
      </c>
      <c r="AD2187" s="22" t="s">
        <v>1025</v>
      </c>
      <c r="AE2187" s="16">
        <v>47693</v>
      </c>
      <c r="AF2187" s="34" t="s">
        <v>73</v>
      </c>
      <c r="AG2187" s="24"/>
      <c r="AH2187" s="18"/>
      <c r="AI2187" s="18" t="s">
        <v>8722</v>
      </c>
      <c r="AJ2187" s="17">
        <v>5500</v>
      </c>
      <c r="AK2187" s="25">
        <v>5500</v>
      </c>
      <c r="AL2187" s="25">
        <v>6642</v>
      </c>
      <c r="AM2187" s="35">
        <v>0</v>
      </c>
      <c r="AN2187" s="19">
        <v>36531000</v>
      </c>
      <c r="AO2187" s="18"/>
      <c r="AP2187" s="15"/>
      <c r="AQ2187" s="43" t="str">
        <f t="shared" si="340"/>
        <v>SI</v>
      </c>
      <c r="AR2187" s="44">
        <f t="shared" si="341"/>
        <v>36531000</v>
      </c>
      <c r="AS2187" s="44">
        <f t="shared" si="342"/>
        <v>36531000</v>
      </c>
      <c r="AT2187" s="44">
        <f t="shared" si="343"/>
        <v>36531000</v>
      </c>
      <c r="AU2187" s="44">
        <f t="shared" si="344"/>
        <v>36531000</v>
      </c>
      <c r="AV2187" s="45" t="b">
        <f t="shared" si="345"/>
        <v>1</v>
      </c>
      <c r="AW2187" s="45" t="b">
        <f t="shared" si="346"/>
        <v>1</v>
      </c>
      <c r="AX2187" s="45"/>
    </row>
    <row r="2188" spans="1:51" s="36" customFormat="1" ht="27.75" customHeight="1" x14ac:dyDescent="0.15">
      <c r="A2188" s="36" t="str">
        <f t="shared" si="339"/>
        <v>LEXA Proveedora Hospitalaria S.A.S.201020210</v>
      </c>
      <c r="B2188" s="36" t="b">
        <f>+A2188='[1]Anexo 9'!A2188</f>
        <v>1</v>
      </c>
      <c r="C2188" s="18">
        <v>901012906</v>
      </c>
      <c r="D2188" s="18" t="s">
        <v>8316</v>
      </c>
      <c r="E2188" s="15" t="s">
        <v>98</v>
      </c>
      <c r="F2188" s="15" t="s">
        <v>62</v>
      </c>
      <c r="G2188" s="15" t="s">
        <v>3155</v>
      </c>
      <c r="H2188" s="15" t="s">
        <v>3155</v>
      </c>
      <c r="I2188" s="15" t="s">
        <v>3155</v>
      </c>
      <c r="J2188" s="15">
        <v>7</v>
      </c>
      <c r="K2188" s="15" t="s">
        <v>3155</v>
      </c>
      <c r="L2188" s="15">
        <v>201020210</v>
      </c>
      <c r="M2188" s="15" t="s">
        <v>362</v>
      </c>
      <c r="N2188" s="15" t="s">
        <v>101</v>
      </c>
      <c r="O2188" s="18"/>
      <c r="P2188" s="22" t="s">
        <v>3840</v>
      </c>
      <c r="Q2188" s="15" t="s">
        <v>114</v>
      </c>
      <c r="R2188" s="18" t="s">
        <v>3158</v>
      </c>
      <c r="S2188" s="22" t="b">
        <f>+R2188=Q2188</f>
        <v>0</v>
      </c>
      <c r="T2188" s="18"/>
      <c r="U2188" s="18"/>
      <c r="V2188" s="15" t="s">
        <v>364</v>
      </c>
      <c r="W2188" s="18" t="s">
        <v>587</v>
      </c>
      <c r="X2188" s="18"/>
      <c r="Y2188" s="15" t="s">
        <v>73</v>
      </c>
      <c r="Z2188" s="18" t="s">
        <v>2714</v>
      </c>
      <c r="AA2188" s="18" t="s">
        <v>71</v>
      </c>
      <c r="AB2188" s="18" t="s">
        <v>1503</v>
      </c>
      <c r="AC2188" s="67" t="str">
        <f>+VLOOKUP("*"&amp;L2188&amp;"*",'[2]REGISTROS SANITARIOS'!$D$1560:$E1969,2,FALSE)</f>
        <v>SI</v>
      </c>
      <c r="AD2188" s="22" t="s">
        <v>1025</v>
      </c>
      <c r="AE2188" s="16">
        <v>46826</v>
      </c>
      <c r="AF2188" s="34" t="s">
        <v>73</v>
      </c>
      <c r="AG2188" s="24"/>
      <c r="AH2188" s="18"/>
      <c r="AI2188" s="18" t="s">
        <v>8722</v>
      </c>
      <c r="AJ2188" s="17">
        <v>440</v>
      </c>
      <c r="AK2188" s="25">
        <v>440</v>
      </c>
      <c r="AL2188" s="25">
        <v>404</v>
      </c>
      <c r="AM2188" s="35">
        <v>0</v>
      </c>
      <c r="AN2188" s="19">
        <v>177760</v>
      </c>
      <c r="AO2188" s="18"/>
      <c r="AP2188" s="15"/>
      <c r="AQ2188" s="43" t="str">
        <f t="shared" si="340"/>
        <v>SI</v>
      </c>
      <c r="AR2188" s="44">
        <f t="shared" si="341"/>
        <v>177760</v>
      </c>
      <c r="AS2188" s="44">
        <f t="shared" si="342"/>
        <v>177760</v>
      </c>
      <c r="AT2188" s="44">
        <f t="shared" si="343"/>
        <v>177760</v>
      </c>
      <c r="AU2188" s="44">
        <f t="shared" si="344"/>
        <v>177760</v>
      </c>
      <c r="AV2188" s="45" t="b">
        <f t="shared" si="345"/>
        <v>1</v>
      </c>
      <c r="AW2188" s="45" t="b">
        <f t="shared" si="346"/>
        <v>1</v>
      </c>
      <c r="AX2188" s="45"/>
    </row>
    <row r="2189" spans="1:51" s="36" customFormat="1" ht="27.75" customHeight="1" x14ac:dyDescent="0.15">
      <c r="A2189" s="36" t="str">
        <f t="shared" si="339"/>
        <v>LEXA Proveedora Hospitalaria S.A.S.201150610</v>
      </c>
      <c r="B2189" s="36" t="b">
        <f>+A2189='[1]Anexo 9'!A2189</f>
        <v>1</v>
      </c>
      <c r="C2189" s="18">
        <v>901012906</v>
      </c>
      <c r="D2189" s="18" t="s">
        <v>8316</v>
      </c>
      <c r="E2189" s="15" t="s">
        <v>98</v>
      </c>
      <c r="F2189" s="15" t="s">
        <v>62</v>
      </c>
      <c r="G2189" s="15" t="s">
        <v>3155</v>
      </c>
      <c r="H2189" s="15" t="s">
        <v>3155</v>
      </c>
      <c r="I2189" s="15" t="s">
        <v>3155</v>
      </c>
      <c r="J2189" s="15">
        <v>9</v>
      </c>
      <c r="K2189" s="15" t="s">
        <v>3155</v>
      </c>
      <c r="L2189" s="15">
        <v>201150610</v>
      </c>
      <c r="M2189" s="15" t="s">
        <v>442</v>
      </c>
      <c r="N2189" s="15" t="s">
        <v>101</v>
      </c>
      <c r="O2189" s="18"/>
      <c r="P2189" s="22" t="s">
        <v>3840</v>
      </c>
      <c r="Q2189" s="15" t="s">
        <v>444</v>
      </c>
      <c r="R2189" s="18" t="s">
        <v>3158</v>
      </c>
      <c r="S2189" s="22" t="b">
        <f>+R2189=Q2189</f>
        <v>0</v>
      </c>
      <c r="T2189" s="18"/>
      <c r="U2189" s="18"/>
      <c r="V2189" s="15" t="s">
        <v>6079</v>
      </c>
      <c r="W2189" s="18" t="s">
        <v>117</v>
      </c>
      <c r="X2189" s="18"/>
      <c r="Y2189" s="15" t="s">
        <v>68</v>
      </c>
      <c r="Z2189" s="18" t="s">
        <v>8692</v>
      </c>
      <c r="AA2189" s="18" t="s">
        <v>119</v>
      </c>
      <c r="AB2189" s="18" t="s">
        <v>8693</v>
      </c>
      <c r="AC2189" s="67" t="str">
        <f>+VLOOKUP("*"&amp;L2189&amp;"*",'[2]REGISTROS SANITARIOS'!$D$1560:$E1970,2,FALSE)</f>
        <v>SI</v>
      </c>
      <c r="AD2189" s="22" t="s">
        <v>1025</v>
      </c>
      <c r="AE2189" s="16">
        <v>47329</v>
      </c>
      <c r="AF2189" s="34" t="s">
        <v>73</v>
      </c>
      <c r="AG2189" s="24"/>
      <c r="AH2189" s="18"/>
      <c r="AI2189" s="18" t="s">
        <v>8723</v>
      </c>
      <c r="AJ2189" s="17">
        <v>16500</v>
      </c>
      <c r="AK2189" s="25">
        <v>16500</v>
      </c>
      <c r="AL2189" s="25">
        <v>4651</v>
      </c>
      <c r="AM2189" s="35">
        <v>0</v>
      </c>
      <c r="AN2189" s="19">
        <v>76741500</v>
      </c>
      <c r="AO2189" s="18"/>
      <c r="AP2189" s="15"/>
      <c r="AQ2189" s="43" t="str">
        <f t="shared" si="340"/>
        <v>SI</v>
      </c>
      <c r="AR2189" s="44">
        <f t="shared" si="341"/>
        <v>76741500</v>
      </c>
      <c r="AS2189" s="44">
        <f t="shared" si="342"/>
        <v>76741500</v>
      </c>
      <c r="AT2189" s="44">
        <f t="shared" si="343"/>
        <v>76741500</v>
      </c>
      <c r="AU2189" s="44">
        <f t="shared" si="344"/>
        <v>76741500</v>
      </c>
      <c r="AV2189" s="45" t="b">
        <f t="shared" si="345"/>
        <v>1</v>
      </c>
      <c r="AW2189" s="45" t="b">
        <f t="shared" si="346"/>
        <v>1</v>
      </c>
      <c r="AX2189" s="45"/>
    </row>
    <row r="2190" spans="1:51" s="36" customFormat="1" ht="27.75" customHeight="1" x14ac:dyDescent="0.15">
      <c r="A2190" s="36" t="str">
        <f t="shared" si="339"/>
        <v>LEXA Proveedora Hospitalaria S.A.S.201030410</v>
      </c>
      <c r="B2190" s="36" t="b">
        <f>+A2190='[1]Anexo 9'!A2190</f>
        <v>1</v>
      </c>
      <c r="C2190" s="18">
        <v>901012906</v>
      </c>
      <c r="D2190" s="18" t="s">
        <v>8316</v>
      </c>
      <c r="E2190" s="15" t="s">
        <v>98</v>
      </c>
      <c r="F2190" s="15" t="s">
        <v>131</v>
      </c>
      <c r="G2190" s="15">
        <f>+VLOOKUP(F2190,[3]Sheet1!$E$3:$G$74,3,FALSE)</f>
        <v>6</v>
      </c>
      <c r="H2190" s="15">
        <f>+VLOOKUP(D2190&amp;F2190,'TD para paquetes'!$E$3:$I$441,5,FALSE)</f>
        <v>6</v>
      </c>
      <c r="I2190" s="15" t="s">
        <v>1025</v>
      </c>
      <c r="J2190" s="15">
        <v>9</v>
      </c>
      <c r="K2190" s="15">
        <v>9</v>
      </c>
      <c r="L2190" s="15">
        <v>201030410</v>
      </c>
      <c r="M2190" s="15" t="s">
        <v>139</v>
      </c>
      <c r="N2190" s="15" t="s">
        <v>101</v>
      </c>
      <c r="O2190" s="18"/>
      <c r="P2190" s="22" t="s">
        <v>3840</v>
      </c>
      <c r="Q2190" s="15" t="s">
        <v>101</v>
      </c>
      <c r="R2190" s="18" t="s">
        <v>103</v>
      </c>
      <c r="S2190" s="22" t="s">
        <v>73</v>
      </c>
      <c r="T2190" s="18"/>
      <c r="U2190" s="18"/>
      <c r="V2190" s="15" t="s">
        <v>6059</v>
      </c>
      <c r="W2190" s="18" t="s">
        <v>2688</v>
      </c>
      <c r="X2190" s="18"/>
      <c r="Y2190" s="15" t="s">
        <v>73</v>
      </c>
      <c r="Z2190" s="18" t="s">
        <v>8694</v>
      </c>
      <c r="AA2190" s="18" t="s">
        <v>119</v>
      </c>
      <c r="AB2190" s="18" t="s">
        <v>1492</v>
      </c>
      <c r="AC2190" s="67" t="str">
        <f>+VLOOKUP("*"&amp;L2190&amp;"*",'[2]REGISTROS SANITARIOS'!$D$1560:$E1971,2,FALSE)</f>
        <v>SI</v>
      </c>
      <c r="AD2190" s="22" t="s">
        <v>1025</v>
      </c>
      <c r="AE2190" s="16">
        <v>44524</v>
      </c>
      <c r="AF2190" s="34" t="s">
        <v>73</v>
      </c>
      <c r="AG2190" s="24"/>
      <c r="AH2190" s="18"/>
      <c r="AI2190" s="18" t="s">
        <v>8723</v>
      </c>
      <c r="AJ2190" s="17">
        <v>5.5</v>
      </c>
      <c r="AK2190" s="25">
        <v>5.5</v>
      </c>
      <c r="AL2190" s="25">
        <v>1540.9999999999998</v>
      </c>
      <c r="AM2190" s="35">
        <v>0</v>
      </c>
      <c r="AN2190" s="19">
        <v>8475.4999999999982</v>
      </c>
      <c r="AO2190" s="18"/>
      <c r="AP2190" s="15"/>
      <c r="AQ2190" s="43" t="str">
        <f t="shared" si="340"/>
        <v>SI</v>
      </c>
      <c r="AR2190" s="44">
        <f t="shared" si="341"/>
        <v>8475.4999999999982</v>
      </c>
      <c r="AS2190" s="44">
        <f t="shared" si="342"/>
        <v>8475.4999999999982</v>
      </c>
      <c r="AT2190" s="44">
        <f t="shared" si="343"/>
        <v>8475.4999999999982</v>
      </c>
      <c r="AU2190" s="44">
        <f t="shared" si="344"/>
        <v>8475.4999999999982</v>
      </c>
      <c r="AV2190" s="45" t="b">
        <f t="shared" si="345"/>
        <v>1</v>
      </c>
      <c r="AW2190" s="45" t="b">
        <f t="shared" si="346"/>
        <v>1</v>
      </c>
      <c r="AX2190" s="45"/>
    </row>
    <row r="2191" spans="1:51" s="36" customFormat="1" ht="27.75" customHeight="1" x14ac:dyDescent="0.15">
      <c r="A2191" s="36" t="str">
        <f t="shared" si="339"/>
        <v>LEXA Proveedora Hospitalaria S.A.S.201030510</v>
      </c>
      <c r="B2191" s="36" t="b">
        <f>+A2191='[1]Anexo 9'!A2191</f>
        <v>1</v>
      </c>
      <c r="C2191" s="18">
        <v>901012906</v>
      </c>
      <c r="D2191" s="18" t="s">
        <v>8316</v>
      </c>
      <c r="E2191" s="15" t="s">
        <v>98</v>
      </c>
      <c r="F2191" s="15" t="s">
        <v>131</v>
      </c>
      <c r="G2191" s="15">
        <f>+VLOOKUP(F2191,[3]Sheet1!$E$3:$G$74,3,FALSE)</f>
        <v>6</v>
      </c>
      <c r="H2191" s="15">
        <f>+VLOOKUP(D2191&amp;F2191,'TD para paquetes'!$E$3:$I$441,5,FALSE)</f>
        <v>6</v>
      </c>
      <c r="I2191" s="15" t="s">
        <v>1025</v>
      </c>
      <c r="J2191" s="15">
        <v>9</v>
      </c>
      <c r="K2191" s="15">
        <v>9</v>
      </c>
      <c r="L2191" s="15">
        <v>201030510</v>
      </c>
      <c r="M2191" s="15" t="s">
        <v>142</v>
      </c>
      <c r="N2191" s="15" t="s">
        <v>101</v>
      </c>
      <c r="O2191" s="18"/>
      <c r="P2191" s="22" t="s">
        <v>3840</v>
      </c>
      <c r="Q2191" s="15" t="s">
        <v>101</v>
      </c>
      <c r="R2191" s="18" t="s">
        <v>103</v>
      </c>
      <c r="S2191" s="22" t="s">
        <v>73</v>
      </c>
      <c r="T2191" s="18"/>
      <c r="U2191" s="18"/>
      <c r="V2191" s="15" t="s">
        <v>6059</v>
      </c>
      <c r="W2191" s="18" t="s">
        <v>2688</v>
      </c>
      <c r="X2191" s="18"/>
      <c r="Y2191" s="15" t="s">
        <v>73</v>
      </c>
      <c r="Z2191" s="18" t="s">
        <v>8694</v>
      </c>
      <c r="AA2191" s="18" t="s">
        <v>119</v>
      </c>
      <c r="AB2191" s="18" t="s">
        <v>1492</v>
      </c>
      <c r="AC2191" s="67" t="str">
        <f>+VLOOKUP("*"&amp;L2191&amp;"*",'[2]REGISTROS SANITARIOS'!$D$1560:$E1972,2,FALSE)</f>
        <v>SI</v>
      </c>
      <c r="AD2191" s="22" t="s">
        <v>1025</v>
      </c>
      <c r="AE2191" s="16">
        <v>44524</v>
      </c>
      <c r="AF2191" s="34" t="s">
        <v>73</v>
      </c>
      <c r="AG2191" s="24"/>
      <c r="AH2191" s="18"/>
      <c r="AI2191" s="18" t="s">
        <v>8723</v>
      </c>
      <c r="AJ2191" s="17">
        <v>27.5</v>
      </c>
      <c r="AK2191" s="25">
        <v>27.5</v>
      </c>
      <c r="AL2191" s="25">
        <v>1540.9999999999998</v>
      </c>
      <c r="AM2191" s="35">
        <v>0</v>
      </c>
      <c r="AN2191" s="19">
        <v>42377.499999999993</v>
      </c>
      <c r="AO2191" s="18"/>
      <c r="AP2191" s="15"/>
      <c r="AQ2191" s="43" t="str">
        <f t="shared" si="340"/>
        <v>SI</v>
      </c>
      <c r="AR2191" s="44">
        <f t="shared" si="341"/>
        <v>42377.499999999993</v>
      </c>
      <c r="AS2191" s="44">
        <f t="shared" si="342"/>
        <v>42377.499999999993</v>
      </c>
      <c r="AT2191" s="44">
        <f t="shared" si="343"/>
        <v>42377.499999999993</v>
      </c>
      <c r="AU2191" s="44">
        <f t="shared" si="344"/>
        <v>42377.499999999993</v>
      </c>
      <c r="AV2191" s="45" t="b">
        <f t="shared" si="345"/>
        <v>1</v>
      </c>
      <c r="AW2191" s="45" t="b">
        <f t="shared" si="346"/>
        <v>1</v>
      </c>
      <c r="AX2191" s="45"/>
    </row>
    <row r="2192" spans="1:51" s="36" customFormat="1" ht="27.75" customHeight="1" x14ac:dyDescent="0.15">
      <c r="A2192" s="36" t="str">
        <f t="shared" si="339"/>
        <v>LEXA Proveedora Hospitalaria S.A.S.201030610</v>
      </c>
      <c r="B2192" s="36" t="b">
        <f>+A2192='[1]Anexo 9'!A2192</f>
        <v>1</v>
      </c>
      <c r="C2192" s="18">
        <v>901012906</v>
      </c>
      <c r="D2192" s="18" t="s">
        <v>8316</v>
      </c>
      <c r="E2192" s="15" t="s">
        <v>98</v>
      </c>
      <c r="F2192" s="15" t="s">
        <v>131</v>
      </c>
      <c r="G2192" s="15">
        <f>+VLOOKUP(F2192,[3]Sheet1!$E$3:$G$74,3,FALSE)</f>
        <v>6</v>
      </c>
      <c r="H2192" s="15">
        <f>+VLOOKUP(D2192&amp;F2192,'TD para paquetes'!$E$3:$I$441,5,FALSE)</f>
        <v>6</v>
      </c>
      <c r="I2192" s="15" t="s">
        <v>1025</v>
      </c>
      <c r="J2192" s="15">
        <v>9</v>
      </c>
      <c r="K2192" s="15">
        <v>9</v>
      </c>
      <c r="L2192" s="15">
        <v>201030610</v>
      </c>
      <c r="M2192" s="15" t="s">
        <v>144</v>
      </c>
      <c r="N2192" s="15" t="s">
        <v>101</v>
      </c>
      <c r="O2192" s="18"/>
      <c r="P2192" s="22" t="s">
        <v>3840</v>
      </c>
      <c r="Q2192" s="15" t="s">
        <v>101</v>
      </c>
      <c r="R2192" s="18" t="s">
        <v>103</v>
      </c>
      <c r="S2192" s="22" t="s">
        <v>73</v>
      </c>
      <c r="T2192" s="18"/>
      <c r="U2192" s="18"/>
      <c r="V2192" s="15" t="s">
        <v>6059</v>
      </c>
      <c r="W2192" s="18" t="s">
        <v>2688</v>
      </c>
      <c r="X2192" s="18"/>
      <c r="Y2192" s="15" t="s">
        <v>73</v>
      </c>
      <c r="Z2192" s="18" t="s">
        <v>8694</v>
      </c>
      <c r="AA2192" s="18" t="s">
        <v>119</v>
      </c>
      <c r="AB2192" s="18" t="s">
        <v>1492</v>
      </c>
      <c r="AC2192" s="67" t="str">
        <f>+VLOOKUP("*"&amp;L2192&amp;"*",'[2]REGISTROS SANITARIOS'!$D$1560:$E1973,2,FALSE)</f>
        <v>SI</v>
      </c>
      <c r="AD2192" s="22" t="s">
        <v>1025</v>
      </c>
      <c r="AE2192" s="16">
        <v>44524</v>
      </c>
      <c r="AF2192" s="34" t="s">
        <v>73</v>
      </c>
      <c r="AG2192" s="24"/>
      <c r="AH2192" s="18"/>
      <c r="AI2192" s="18" t="s">
        <v>8723</v>
      </c>
      <c r="AJ2192" s="17">
        <v>60.5</v>
      </c>
      <c r="AK2192" s="25">
        <v>60.5</v>
      </c>
      <c r="AL2192" s="25">
        <v>1540.9999999999998</v>
      </c>
      <c r="AM2192" s="35">
        <v>0</v>
      </c>
      <c r="AN2192" s="19">
        <v>93230.499999999985</v>
      </c>
      <c r="AO2192" s="18"/>
      <c r="AP2192" s="15"/>
      <c r="AQ2192" s="43" t="str">
        <f t="shared" si="340"/>
        <v>SI</v>
      </c>
      <c r="AR2192" s="44">
        <f t="shared" si="341"/>
        <v>93230.499999999985</v>
      </c>
      <c r="AS2192" s="44">
        <f t="shared" si="342"/>
        <v>93230.499999999985</v>
      </c>
      <c r="AT2192" s="44">
        <f t="shared" si="343"/>
        <v>93230.499999999985</v>
      </c>
      <c r="AU2192" s="44">
        <f t="shared" si="344"/>
        <v>93230.499999999985</v>
      </c>
      <c r="AV2192" s="45" t="b">
        <f t="shared" si="345"/>
        <v>1</v>
      </c>
      <c r="AW2192" s="45" t="b">
        <f t="shared" si="346"/>
        <v>1</v>
      </c>
      <c r="AX2192" s="45"/>
    </row>
    <row r="2193" spans="1:51" s="36" customFormat="1" ht="27.75" customHeight="1" x14ac:dyDescent="0.15">
      <c r="A2193" s="36" t="str">
        <f t="shared" si="339"/>
        <v>LEXA Proveedora Hospitalaria S.A.S.201030710</v>
      </c>
      <c r="B2193" s="36" t="b">
        <f>+A2193='[1]Anexo 9'!A2193</f>
        <v>1</v>
      </c>
      <c r="C2193" s="18">
        <v>901012906</v>
      </c>
      <c r="D2193" s="18" t="s">
        <v>8316</v>
      </c>
      <c r="E2193" s="15" t="s">
        <v>98</v>
      </c>
      <c r="F2193" s="15" t="s">
        <v>131</v>
      </c>
      <c r="G2193" s="15">
        <f>+VLOOKUP(F2193,[3]Sheet1!$E$3:$G$74,3,FALSE)</f>
        <v>6</v>
      </c>
      <c r="H2193" s="15">
        <f>+VLOOKUP(D2193&amp;F2193,'TD para paquetes'!$E$3:$I$441,5,FALSE)</f>
        <v>6</v>
      </c>
      <c r="I2193" s="15" t="s">
        <v>1025</v>
      </c>
      <c r="J2193" s="15">
        <v>9</v>
      </c>
      <c r="K2193" s="15">
        <v>9</v>
      </c>
      <c r="L2193" s="15">
        <v>201030710</v>
      </c>
      <c r="M2193" s="15" t="s">
        <v>146</v>
      </c>
      <c r="N2193" s="15" t="s">
        <v>101</v>
      </c>
      <c r="O2193" s="18"/>
      <c r="P2193" s="22" t="s">
        <v>3840</v>
      </c>
      <c r="Q2193" s="15" t="s">
        <v>101</v>
      </c>
      <c r="R2193" s="18" t="s">
        <v>103</v>
      </c>
      <c r="S2193" s="22" t="s">
        <v>73</v>
      </c>
      <c r="T2193" s="18"/>
      <c r="U2193" s="18"/>
      <c r="V2193" s="15" t="s">
        <v>6059</v>
      </c>
      <c r="W2193" s="18" t="s">
        <v>2688</v>
      </c>
      <c r="X2193" s="18"/>
      <c r="Y2193" s="15" t="s">
        <v>73</v>
      </c>
      <c r="Z2193" s="18" t="s">
        <v>8694</v>
      </c>
      <c r="AA2193" s="18" t="s">
        <v>119</v>
      </c>
      <c r="AB2193" s="18" t="s">
        <v>1492</v>
      </c>
      <c r="AC2193" s="67" t="str">
        <f>+VLOOKUP("*"&amp;L2193&amp;"*",'[2]REGISTROS SANITARIOS'!$D$1560:$E1974,2,FALSE)</f>
        <v>SI</v>
      </c>
      <c r="AD2193" s="22" t="s">
        <v>1025</v>
      </c>
      <c r="AE2193" s="16">
        <v>44524</v>
      </c>
      <c r="AF2193" s="34" t="s">
        <v>73</v>
      </c>
      <c r="AG2193" s="24"/>
      <c r="AH2193" s="18"/>
      <c r="AI2193" s="18" t="s">
        <v>8723</v>
      </c>
      <c r="AJ2193" s="17">
        <v>825</v>
      </c>
      <c r="AK2193" s="25">
        <v>825</v>
      </c>
      <c r="AL2193" s="25">
        <v>1540.9999999999998</v>
      </c>
      <c r="AM2193" s="35">
        <v>0</v>
      </c>
      <c r="AN2193" s="19">
        <v>1271324.9999999998</v>
      </c>
      <c r="AO2193" s="18"/>
      <c r="AP2193" s="15"/>
      <c r="AQ2193" s="43" t="str">
        <f t="shared" si="340"/>
        <v>SI</v>
      </c>
      <c r="AR2193" s="44">
        <f t="shared" si="341"/>
        <v>1271324.9999999998</v>
      </c>
      <c r="AS2193" s="44">
        <f t="shared" si="342"/>
        <v>1271324.9999999998</v>
      </c>
      <c r="AT2193" s="44">
        <f t="shared" si="343"/>
        <v>1271324.9999999998</v>
      </c>
      <c r="AU2193" s="44">
        <f t="shared" si="344"/>
        <v>1271324.9999999998</v>
      </c>
      <c r="AV2193" s="45" t="b">
        <f t="shared" si="345"/>
        <v>1</v>
      </c>
      <c r="AW2193" s="45" t="b">
        <f t="shared" si="346"/>
        <v>1</v>
      </c>
      <c r="AX2193" s="45"/>
    </row>
    <row r="2194" spans="1:51" s="36" customFormat="1" ht="27.75" customHeight="1" x14ac:dyDescent="0.15">
      <c r="A2194" s="36" t="str">
        <f t="shared" si="339"/>
        <v>LEXA Proveedora Hospitalaria S.A.S.201040710</v>
      </c>
      <c r="B2194" s="36" t="b">
        <f>+A2194='[1]Anexo 9'!A2194</f>
        <v>1</v>
      </c>
      <c r="C2194" s="18">
        <v>901012906</v>
      </c>
      <c r="D2194" s="18" t="s">
        <v>8316</v>
      </c>
      <c r="E2194" s="15" t="s">
        <v>98</v>
      </c>
      <c r="F2194" s="15" t="s">
        <v>150</v>
      </c>
      <c r="G2194" s="15">
        <f>+VLOOKUP(F2194,[3]Sheet1!$E$3:$G$74,3,FALSE)</f>
        <v>4</v>
      </c>
      <c r="H2194" s="15">
        <f>+VLOOKUP(D2194&amp;F2194,'TD para paquetes'!$E$3:$I$441,5,FALSE)</f>
        <v>4</v>
      </c>
      <c r="I2194" s="15" t="s">
        <v>1025</v>
      </c>
      <c r="J2194" s="15">
        <v>9</v>
      </c>
      <c r="K2194" s="15">
        <v>9</v>
      </c>
      <c r="L2194" s="15">
        <v>201040710</v>
      </c>
      <c r="M2194" s="15" t="s">
        <v>4018</v>
      </c>
      <c r="N2194" s="15" t="s">
        <v>101</v>
      </c>
      <c r="O2194" s="18"/>
      <c r="P2194" s="22" t="s">
        <v>3840</v>
      </c>
      <c r="Q2194" s="15" t="s">
        <v>248</v>
      </c>
      <c r="R2194" s="18" t="s">
        <v>3026</v>
      </c>
      <c r="S2194" s="22" t="b">
        <f>+R2194=Q2194</f>
        <v>0</v>
      </c>
      <c r="T2194" s="18"/>
      <c r="U2194" s="18"/>
      <c r="V2194" s="15"/>
      <c r="W2194" s="18" t="s">
        <v>8642</v>
      </c>
      <c r="X2194" s="18" t="s">
        <v>8756</v>
      </c>
      <c r="Y2194" s="15" t="s">
        <v>68</v>
      </c>
      <c r="Z2194" s="18" t="s">
        <v>8642</v>
      </c>
      <c r="AA2194" s="18" t="s">
        <v>86</v>
      </c>
      <c r="AB2194" s="18" t="s">
        <v>156</v>
      </c>
      <c r="AC2194" s="67" t="str">
        <f>+VLOOKUP("*"&amp;L2194&amp;"*",'[2]REGISTROS SANITARIOS'!$D$1560:$E1975,2,FALSE)</f>
        <v>SI</v>
      </c>
      <c r="AD2194" s="22" t="s">
        <v>1025</v>
      </c>
      <c r="AE2194" s="16">
        <v>46252</v>
      </c>
      <c r="AF2194" s="34" t="s">
        <v>73</v>
      </c>
      <c r="AG2194" s="24" t="s">
        <v>1049</v>
      </c>
      <c r="AH2194" s="18" t="s">
        <v>1049</v>
      </c>
      <c r="AI2194" s="18" t="s">
        <v>8723</v>
      </c>
      <c r="AJ2194" s="17">
        <v>27500</v>
      </c>
      <c r="AK2194" s="25">
        <v>18425</v>
      </c>
      <c r="AL2194" s="25">
        <v>3822</v>
      </c>
      <c r="AM2194" s="35">
        <v>0</v>
      </c>
      <c r="AN2194" s="19">
        <v>70420350</v>
      </c>
      <c r="AO2194" s="18" t="s">
        <v>1049</v>
      </c>
      <c r="AP2194" s="15" t="s">
        <v>1049</v>
      </c>
      <c r="AQ2194" s="43" t="str">
        <f t="shared" si="340"/>
        <v>MENOR</v>
      </c>
      <c r="AR2194" s="44">
        <f t="shared" si="341"/>
        <v>105105000</v>
      </c>
      <c r="AS2194" s="44">
        <f t="shared" si="342"/>
        <v>105105000</v>
      </c>
      <c r="AT2194" s="44">
        <f t="shared" si="343"/>
        <v>70420350</v>
      </c>
      <c r="AU2194" s="44">
        <f t="shared" si="344"/>
        <v>70420350</v>
      </c>
      <c r="AV2194" s="45" t="b">
        <f t="shared" si="345"/>
        <v>1</v>
      </c>
      <c r="AW2194" s="45" t="b">
        <f t="shared" si="346"/>
        <v>0</v>
      </c>
      <c r="AX2194" s="45"/>
      <c r="AY2194" s="48" t="s">
        <v>8745</v>
      </c>
    </row>
    <row r="2195" spans="1:51" s="36" customFormat="1" ht="27.75" customHeight="1" x14ac:dyDescent="0.15">
      <c r="A2195" s="36" t="str">
        <f t="shared" si="339"/>
        <v>LEXA Proveedora Hospitalaria S.A.S.201030810</v>
      </c>
      <c r="B2195" s="36" t="b">
        <f>+A2195='[1]Anexo 9'!A2195</f>
        <v>1</v>
      </c>
      <c r="C2195" s="18">
        <v>901012906</v>
      </c>
      <c r="D2195" s="18" t="s">
        <v>8316</v>
      </c>
      <c r="E2195" s="15" t="s">
        <v>98</v>
      </c>
      <c r="F2195" s="15" t="s">
        <v>131</v>
      </c>
      <c r="G2195" s="15">
        <f>+VLOOKUP(F2195,[3]Sheet1!$E$3:$G$74,3,FALSE)</f>
        <v>6</v>
      </c>
      <c r="H2195" s="15">
        <f>+VLOOKUP(D2195&amp;F2195,'TD para paquetes'!$E$3:$I$441,5,FALSE)</f>
        <v>6</v>
      </c>
      <c r="I2195" s="15" t="s">
        <v>1025</v>
      </c>
      <c r="J2195" s="15">
        <v>9</v>
      </c>
      <c r="K2195" s="15">
        <v>9</v>
      </c>
      <c r="L2195" s="15">
        <v>201030810</v>
      </c>
      <c r="M2195" s="15" t="s">
        <v>148</v>
      </c>
      <c r="N2195" s="15" t="s">
        <v>101</v>
      </c>
      <c r="O2195" s="18"/>
      <c r="P2195" s="22" t="s">
        <v>3840</v>
      </c>
      <c r="Q2195" s="15" t="s">
        <v>101</v>
      </c>
      <c r="R2195" s="18" t="s">
        <v>103</v>
      </c>
      <c r="S2195" s="22" t="s">
        <v>73</v>
      </c>
      <c r="T2195" s="18"/>
      <c r="U2195" s="18"/>
      <c r="V2195" s="15" t="s">
        <v>6059</v>
      </c>
      <c r="W2195" s="18" t="s">
        <v>2688</v>
      </c>
      <c r="X2195" s="18"/>
      <c r="Y2195" s="15" t="s">
        <v>73</v>
      </c>
      <c r="Z2195" s="18" t="s">
        <v>8694</v>
      </c>
      <c r="AA2195" s="18" t="s">
        <v>119</v>
      </c>
      <c r="AB2195" s="18" t="s">
        <v>1492</v>
      </c>
      <c r="AC2195" s="67" t="str">
        <f>+VLOOKUP("*"&amp;L2195&amp;"*",'[2]REGISTROS SANITARIOS'!$D$1560:$E1976,2,FALSE)</f>
        <v>SI</v>
      </c>
      <c r="AD2195" s="22" t="s">
        <v>1025</v>
      </c>
      <c r="AE2195" s="16">
        <v>44524</v>
      </c>
      <c r="AF2195" s="34" t="s">
        <v>73</v>
      </c>
      <c r="AG2195" s="24"/>
      <c r="AH2195" s="18"/>
      <c r="AI2195" s="18" t="s">
        <v>8723</v>
      </c>
      <c r="AJ2195" s="17">
        <v>990</v>
      </c>
      <c r="AK2195" s="25">
        <v>990</v>
      </c>
      <c r="AL2195" s="25">
        <v>1540.9999999999998</v>
      </c>
      <c r="AM2195" s="35">
        <v>0</v>
      </c>
      <c r="AN2195" s="19">
        <v>1525589.9999999998</v>
      </c>
      <c r="AO2195" s="18"/>
      <c r="AP2195" s="15"/>
      <c r="AQ2195" s="43" t="str">
        <f t="shared" si="340"/>
        <v>SI</v>
      </c>
      <c r="AR2195" s="44">
        <f t="shared" si="341"/>
        <v>1525589.9999999998</v>
      </c>
      <c r="AS2195" s="44">
        <f t="shared" si="342"/>
        <v>1525589.9999999998</v>
      </c>
      <c r="AT2195" s="44">
        <f t="shared" si="343"/>
        <v>1525589.9999999998</v>
      </c>
      <c r="AU2195" s="44">
        <f t="shared" si="344"/>
        <v>1525589.9999999998</v>
      </c>
      <c r="AV2195" s="45" t="b">
        <f t="shared" si="345"/>
        <v>1</v>
      </c>
      <c r="AW2195" s="45" t="b">
        <f t="shared" si="346"/>
        <v>1</v>
      </c>
      <c r="AX2195" s="45"/>
    </row>
    <row r="2196" spans="1:51" s="36" customFormat="1" ht="27.75" customHeight="1" x14ac:dyDescent="0.15">
      <c r="A2196" s="36" t="str">
        <f t="shared" si="339"/>
        <v>LEXA Proveedora Hospitalaria S.A.S.201030110</v>
      </c>
      <c r="B2196" s="36" t="b">
        <f>+A2196='[1]Anexo 9'!A2196</f>
        <v>1</v>
      </c>
      <c r="C2196" s="18">
        <v>901012906</v>
      </c>
      <c r="D2196" s="18" t="s">
        <v>8316</v>
      </c>
      <c r="E2196" s="15" t="s">
        <v>98</v>
      </c>
      <c r="F2196" s="15" t="s">
        <v>131</v>
      </c>
      <c r="G2196" s="15">
        <f>+VLOOKUP(F2196,[3]Sheet1!$E$3:$G$74,3,FALSE)</f>
        <v>6</v>
      </c>
      <c r="H2196" s="15">
        <f>+VLOOKUP(D2196&amp;F2196,'TD para paquetes'!$E$3:$I$441,5,FALSE)</f>
        <v>6</v>
      </c>
      <c r="I2196" s="15" t="s">
        <v>1025</v>
      </c>
      <c r="J2196" s="15">
        <v>9</v>
      </c>
      <c r="K2196" s="15">
        <v>9</v>
      </c>
      <c r="L2196" s="15">
        <v>201030110</v>
      </c>
      <c r="M2196" s="15" t="s">
        <v>132</v>
      </c>
      <c r="N2196" s="15" t="s">
        <v>101</v>
      </c>
      <c r="O2196" s="18"/>
      <c r="P2196" s="22" t="s">
        <v>3840</v>
      </c>
      <c r="Q2196" s="15" t="s">
        <v>101</v>
      </c>
      <c r="R2196" s="18" t="s">
        <v>103</v>
      </c>
      <c r="S2196" s="22" t="s">
        <v>73</v>
      </c>
      <c r="T2196" s="18"/>
      <c r="U2196" s="18"/>
      <c r="V2196" s="15" t="s">
        <v>6059</v>
      </c>
      <c r="W2196" s="18" t="s">
        <v>2688</v>
      </c>
      <c r="X2196" s="18"/>
      <c r="Y2196" s="15" t="s">
        <v>73</v>
      </c>
      <c r="Z2196" s="18" t="s">
        <v>8694</v>
      </c>
      <c r="AA2196" s="18" t="s">
        <v>119</v>
      </c>
      <c r="AB2196" s="18" t="s">
        <v>1492</v>
      </c>
      <c r="AC2196" s="67" t="str">
        <f>+VLOOKUP("*"&amp;L2196&amp;"*",'[2]REGISTROS SANITARIOS'!$D$1560:$E1977,2,FALSE)</f>
        <v>SI</v>
      </c>
      <c r="AD2196" s="22" t="s">
        <v>1025</v>
      </c>
      <c r="AE2196" s="16">
        <v>44524</v>
      </c>
      <c r="AF2196" s="34" t="s">
        <v>73</v>
      </c>
      <c r="AG2196" s="24"/>
      <c r="AH2196" s="18"/>
      <c r="AI2196" s="18" t="s">
        <v>8723</v>
      </c>
      <c r="AJ2196" s="17">
        <v>5.5</v>
      </c>
      <c r="AK2196" s="25">
        <v>5.5</v>
      </c>
      <c r="AL2196" s="25">
        <v>1540.9999999999998</v>
      </c>
      <c r="AM2196" s="35">
        <v>0</v>
      </c>
      <c r="AN2196" s="19">
        <v>8475.4999999999982</v>
      </c>
      <c r="AO2196" s="18"/>
      <c r="AP2196" s="15"/>
      <c r="AQ2196" s="43" t="str">
        <f t="shared" si="340"/>
        <v>SI</v>
      </c>
      <c r="AR2196" s="44">
        <f t="shared" si="341"/>
        <v>8475.4999999999982</v>
      </c>
      <c r="AS2196" s="44">
        <f t="shared" si="342"/>
        <v>8475.4999999999982</v>
      </c>
      <c r="AT2196" s="44">
        <f t="shared" si="343"/>
        <v>8475.4999999999982</v>
      </c>
      <c r="AU2196" s="44">
        <f t="shared" si="344"/>
        <v>8475.4999999999982</v>
      </c>
      <c r="AV2196" s="45" t="b">
        <f t="shared" si="345"/>
        <v>1</v>
      </c>
      <c r="AW2196" s="45" t="b">
        <f t="shared" si="346"/>
        <v>1</v>
      </c>
      <c r="AX2196" s="45"/>
    </row>
    <row r="2197" spans="1:51" s="36" customFormat="1" ht="27.75" customHeight="1" x14ac:dyDescent="0.15">
      <c r="A2197" s="36" t="str">
        <f t="shared" si="339"/>
        <v>LEXA Proveedora Hospitalaria S.A.S.201035102</v>
      </c>
      <c r="B2197" s="36" t="b">
        <f>+A2197='[1]Anexo 9'!A2197</f>
        <v>1</v>
      </c>
      <c r="C2197" s="18">
        <v>901012906</v>
      </c>
      <c r="D2197" s="18" t="s">
        <v>8316</v>
      </c>
      <c r="E2197" s="15" t="s">
        <v>98</v>
      </c>
      <c r="F2197" s="15" t="s">
        <v>62</v>
      </c>
      <c r="G2197" s="15" t="s">
        <v>3155</v>
      </c>
      <c r="H2197" s="15" t="s">
        <v>3155</v>
      </c>
      <c r="I2197" s="15" t="s">
        <v>3155</v>
      </c>
      <c r="J2197" s="15">
        <v>6</v>
      </c>
      <c r="K2197" s="15" t="s">
        <v>3155</v>
      </c>
      <c r="L2197" s="15">
        <v>201035102</v>
      </c>
      <c r="M2197" s="15" t="s">
        <v>2761</v>
      </c>
      <c r="N2197" s="15" t="s">
        <v>101</v>
      </c>
      <c r="O2197" s="18"/>
      <c r="P2197" s="22" t="s">
        <v>3840</v>
      </c>
      <c r="Q2197" s="15" t="s">
        <v>101</v>
      </c>
      <c r="R2197" s="18" t="s">
        <v>103</v>
      </c>
      <c r="S2197" s="22" t="s">
        <v>73</v>
      </c>
      <c r="T2197" s="18"/>
      <c r="U2197" s="18"/>
      <c r="V2197" s="15" t="s">
        <v>2762</v>
      </c>
      <c r="W2197" s="18" t="s">
        <v>2688</v>
      </c>
      <c r="X2197" s="18"/>
      <c r="Y2197" s="15" t="s">
        <v>68</v>
      </c>
      <c r="Z2197" s="18" t="s">
        <v>8695</v>
      </c>
      <c r="AA2197" s="18" t="s">
        <v>119</v>
      </c>
      <c r="AB2197" s="18" t="s">
        <v>8696</v>
      </c>
      <c r="AC2197" s="67" t="str">
        <f>+VLOOKUP("*"&amp;L2197&amp;"*",'[2]REGISTROS SANITARIOS'!$D$1560:$E1978,2,FALSE)</f>
        <v>SI</v>
      </c>
      <c r="AD2197" s="22" t="s">
        <v>1025</v>
      </c>
      <c r="AE2197" s="16">
        <v>45960</v>
      </c>
      <c r="AF2197" s="34" t="s">
        <v>73</v>
      </c>
      <c r="AG2197" s="24"/>
      <c r="AH2197" s="18"/>
      <c r="AI2197" s="18" t="s">
        <v>8723</v>
      </c>
      <c r="AJ2197" s="17">
        <v>82.5</v>
      </c>
      <c r="AK2197" s="25">
        <v>82.5</v>
      </c>
      <c r="AL2197" s="25">
        <v>2770</v>
      </c>
      <c r="AM2197" s="35">
        <v>0</v>
      </c>
      <c r="AN2197" s="19">
        <v>228525</v>
      </c>
      <c r="AO2197" s="18"/>
      <c r="AP2197" s="15"/>
      <c r="AQ2197" s="43" t="str">
        <f t="shared" si="340"/>
        <v>SI</v>
      </c>
      <c r="AR2197" s="44">
        <f t="shared" si="341"/>
        <v>228525</v>
      </c>
      <c r="AS2197" s="44">
        <f t="shared" si="342"/>
        <v>228525</v>
      </c>
      <c r="AT2197" s="44">
        <f t="shared" si="343"/>
        <v>228525</v>
      </c>
      <c r="AU2197" s="44">
        <f t="shared" si="344"/>
        <v>228525</v>
      </c>
      <c r="AV2197" s="45" t="b">
        <f t="shared" si="345"/>
        <v>1</v>
      </c>
      <c r="AW2197" s="45" t="b">
        <f t="shared" si="346"/>
        <v>1</v>
      </c>
      <c r="AX2197" s="45"/>
    </row>
    <row r="2198" spans="1:51" s="36" customFormat="1" ht="27.75" customHeight="1" x14ac:dyDescent="0.15">
      <c r="A2198" s="36" t="str">
        <f t="shared" si="339"/>
        <v>LEXA Proveedora Hospitalaria S.A.S.201040510</v>
      </c>
      <c r="B2198" s="36" t="b">
        <f>+A2198='[1]Anexo 9'!A2198</f>
        <v>1</v>
      </c>
      <c r="C2198" s="18">
        <v>901012906</v>
      </c>
      <c r="D2198" s="18" t="s">
        <v>8316</v>
      </c>
      <c r="E2198" s="15" t="s">
        <v>98</v>
      </c>
      <c r="F2198" s="15" t="s">
        <v>62</v>
      </c>
      <c r="G2198" s="15" t="s">
        <v>3155</v>
      </c>
      <c r="H2198" s="15" t="s">
        <v>3155</v>
      </c>
      <c r="I2198" s="15" t="s">
        <v>3155</v>
      </c>
      <c r="J2198" s="15">
        <v>6</v>
      </c>
      <c r="K2198" s="15" t="s">
        <v>3155</v>
      </c>
      <c r="L2198" s="15">
        <v>201040510</v>
      </c>
      <c r="M2198" s="15" t="s">
        <v>373</v>
      </c>
      <c r="N2198" s="15" t="s">
        <v>101</v>
      </c>
      <c r="O2198" s="18"/>
      <c r="P2198" s="22" t="s">
        <v>3840</v>
      </c>
      <c r="Q2198" s="15" t="s">
        <v>248</v>
      </c>
      <c r="R2198" s="18" t="s">
        <v>3026</v>
      </c>
      <c r="S2198" s="22" t="b">
        <f>+R2198=Q2198</f>
        <v>0</v>
      </c>
      <c r="T2198" s="18"/>
      <c r="U2198" s="18"/>
      <c r="V2198" s="15"/>
      <c r="W2198" s="18" t="s">
        <v>8642</v>
      </c>
      <c r="X2198" s="18" t="s">
        <v>8754</v>
      </c>
      <c r="Y2198" s="15" t="s">
        <v>68</v>
      </c>
      <c r="Z2198" s="18" t="s">
        <v>8642</v>
      </c>
      <c r="AA2198" s="18" t="s">
        <v>86</v>
      </c>
      <c r="AB2198" s="18" t="s">
        <v>156</v>
      </c>
      <c r="AC2198" s="67" t="e">
        <f>+VLOOKUP("*"&amp;L2198&amp;"*",'[2]REGISTROS SANITARIOS'!$D$1560:$E1979,2,FALSE)</f>
        <v>#N/A</v>
      </c>
      <c r="AD2198" s="22" t="s">
        <v>44</v>
      </c>
      <c r="AE2198" s="16">
        <v>46252</v>
      </c>
      <c r="AF2198" s="34" t="s">
        <v>73</v>
      </c>
      <c r="AG2198" s="24" t="s">
        <v>1049</v>
      </c>
      <c r="AH2198" s="18" t="s">
        <v>1049</v>
      </c>
      <c r="AI2198" s="18" t="s">
        <v>8723</v>
      </c>
      <c r="AJ2198" s="17">
        <v>1100</v>
      </c>
      <c r="AK2198" s="25">
        <v>18425</v>
      </c>
      <c r="AL2198" s="25">
        <v>3822</v>
      </c>
      <c r="AM2198" s="35"/>
      <c r="AN2198" s="19">
        <v>70420350</v>
      </c>
      <c r="AO2198" s="18"/>
      <c r="AP2198" s="15"/>
      <c r="AQ2198" s="43" t="str">
        <f t="shared" si="340"/>
        <v>MAYOR</v>
      </c>
      <c r="AR2198" s="44">
        <f t="shared" si="341"/>
        <v>4204200</v>
      </c>
      <c r="AS2198" s="44">
        <f t="shared" si="342"/>
        <v>4204200</v>
      </c>
      <c r="AT2198" s="44">
        <f t="shared" si="343"/>
        <v>70420350</v>
      </c>
      <c r="AU2198" s="44">
        <f t="shared" si="344"/>
        <v>70420350</v>
      </c>
      <c r="AV2198" s="45" t="b">
        <f t="shared" si="345"/>
        <v>1</v>
      </c>
      <c r="AW2198" s="45" t="b">
        <f t="shared" si="346"/>
        <v>0</v>
      </c>
      <c r="AX2198" s="45"/>
      <c r="AY2198" s="36" t="s">
        <v>8746</v>
      </c>
    </row>
    <row r="2199" spans="1:51" s="36" customFormat="1" ht="27.75" customHeight="1" x14ac:dyDescent="0.15">
      <c r="A2199" s="36" t="str">
        <f t="shared" si="339"/>
        <v>LEXA Proveedora Hospitalaria S.A.S.201040610</v>
      </c>
      <c r="B2199" s="36" t="b">
        <f>+A2199='[1]Anexo 9'!A2199</f>
        <v>1</v>
      </c>
      <c r="C2199" s="18">
        <v>901012906</v>
      </c>
      <c r="D2199" s="18" t="s">
        <v>8316</v>
      </c>
      <c r="E2199" s="15" t="s">
        <v>98</v>
      </c>
      <c r="F2199" s="15" t="s">
        <v>150</v>
      </c>
      <c r="G2199" s="15">
        <f>+VLOOKUP(F2199,[3]Sheet1!$E$3:$G$74,3,FALSE)</f>
        <v>4</v>
      </c>
      <c r="H2199" s="15">
        <f>+VLOOKUP(D2199&amp;F2199,'TD para paquetes'!$E$3:$I$441,5,FALSE)</f>
        <v>4</v>
      </c>
      <c r="I2199" s="15" t="s">
        <v>1025</v>
      </c>
      <c r="J2199" s="15">
        <v>9</v>
      </c>
      <c r="K2199" s="15">
        <v>9</v>
      </c>
      <c r="L2199" s="15">
        <v>201040610</v>
      </c>
      <c r="M2199" s="15" t="s">
        <v>4016</v>
      </c>
      <c r="N2199" s="15" t="s">
        <v>101</v>
      </c>
      <c r="O2199" s="18"/>
      <c r="P2199" s="22" t="s">
        <v>3840</v>
      </c>
      <c r="Q2199" s="15" t="s">
        <v>248</v>
      </c>
      <c r="R2199" s="18" t="s">
        <v>3026</v>
      </c>
      <c r="S2199" s="22" t="b">
        <f>+R2199=Q2199</f>
        <v>0</v>
      </c>
      <c r="T2199" s="18"/>
      <c r="U2199" s="18"/>
      <c r="V2199" s="15"/>
      <c r="W2199" s="18" t="s">
        <v>8642</v>
      </c>
      <c r="X2199" s="18" t="s">
        <v>8755</v>
      </c>
      <c r="Y2199" s="15" t="s">
        <v>68</v>
      </c>
      <c r="Z2199" s="18" t="s">
        <v>8642</v>
      </c>
      <c r="AA2199" s="18" t="s">
        <v>86</v>
      </c>
      <c r="AB2199" s="18" t="s">
        <v>156</v>
      </c>
      <c r="AC2199" s="67" t="str">
        <f>+VLOOKUP("*"&amp;L2199&amp;"*",'[2]REGISTROS SANITARIOS'!$D$1560:$E1980,2,FALSE)</f>
        <v>SI</v>
      </c>
      <c r="AD2199" s="22" t="s">
        <v>1025</v>
      </c>
      <c r="AE2199" s="16">
        <v>46252</v>
      </c>
      <c r="AF2199" s="34" t="s">
        <v>73</v>
      </c>
      <c r="AG2199" s="24" t="s">
        <v>1049</v>
      </c>
      <c r="AH2199" s="18" t="s">
        <v>1049</v>
      </c>
      <c r="AI2199" s="18" t="s">
        <v>8723</v>
      </c>
      <c r="AJ2199" s="17">
        <v>18425</v>
      </c>
      <c r="AK2199" s="25">
        <v>27500</v>
      </c>
      <c r="AL2199" s="25">
        <v>3822</v>
      </c>
      <c r="AM2199" s="35"/>
      <c r="AN2199" s="19">
        <v>105105000</v>
      </c>
      <c r="AO2199" s="18"/>
      <c r="AP2199" s="15"/>
      <c r="AQ2199" s="43" t="str">
        <f t="shared" si="340"/>
        <v>MAYOR</v>
      </c>
      <c r="AR2199" s="44">
        <f t="shared" si="341"/>
        <v>70420350</v>
      </c>
      <c r="AS2199" s="44">
        <f t="shared" si="342"/>
        <v>70420350</v>
      </c>
      <c r="AT2199" s="44">
        <f t="shared" si="343"/>
        <v>105105000</v>
      </c>
      <c r="AU2199" s="44">
        <f t="shared" si="344"/>
        <v>105105000</v>
      </c>
      <c r="AV2199" s="45" t="b">
        <f t="shared" si="345"/>
        <v>1</v>
      </c>
      <c r="AW2199" s="45" t="b">
        <f t="shared" si="346"/>
        <v>0</v>
      </c>
      <c r="AX2199" s="45"/>
      <c r="AY2199" s="48" t="s">
        <v>8745</v>
      </c>
    </row>
    <row r="2200" spans="1:51" s="36" customFormat="1" ht="27.75" customHeight="1" x14ac:dyDescent="0.15">
      <c r="A2200" s="36" t="str">
        <f t="shared" si="339"/>
        <v>LEXA Proveedora Hospitalaria S.A.S.201040810</v>
      </c>
      <c r="B2200" s="36" t="b">
        <f>+A2200='[1]Anexo 9'!A2200</f>
        <v>1</v>
      </c>
      <c r="C2200" s="18">
        <v>901012906</v>
      </c>
      <c r="D2200" s="18" t="s">
        <v>8316</v>
      </c>
      <c r="E2200" s="15" t="s">
        <v>98</v>
      </c>
      <c r="F2200" s="15" t="s">
        <v>150</v>
      </c>
      <c r="G2200" s="15">
        <f>+VLOOKUP(F2200,[3]Sheet1!$E$3:$G$74,3,FALSE)</f>
        <v>4</v>
      </c>
      <c r="H2200" s="15">
        <f>+VLOOKUP(D2200&amp;F2200,'TD para paquetes'!$E$3:$I$441,5,FALSE)</f>
        <v>4</v>
      </c>
      <c r="I2200" s="15" t="s">
        <v>1025</v>
      </c>
      <c r="J2200" s="15">
        <v>9</v>
      </c>
      <c r="K2200" s="15">
        <v>9</v>
      </c>
      <c r="L2200" s="15">
        <v>201040810</v>
      </c>
      <c r="M2200" s="15" t="s">
        <v>4020</v>
      </c>
      <c r="N2200" s="15" t="s">
        <v>101</v>
      </c>
      <c r="O2200" s="18"/>
      <c r="P2200" s="22" t="s">
        <v>3840</v>
      </c>
      <c r="Q2200" s="15" t="s">
        <v>248</v>
      </c>
      <c r="R2200" s="18" t="s">
        <v>1502</v>
      </c>
      <c r="S2200" s="22" t="b">
        <f>+R2200=Q2200</f>
        <v>0</v>
      </c>
      <c r="T2200" s="18"/>
      <c r="U2200" s="18"/>
      <c r="V2200" s="15"/>
      <c r="W2200" s="18" t="s">
        <v>8642</v>
      </c>
      <c r="X2200" s="18" t="s">
        <v>8756</v>
      </c>
      <c r="Y2200" s="15" t="s">
        <v>68</v>
      </c>
      <c r="Z2200" s="18" t="s">
        <v>8642</v>
      </c>
      <c r="AA2200" s="18" t="s">
        <v>86</v>
      </c>
      <c r="AB2200" s="18" t="s">
        <v>156</v>
      </c>
      <c r="AC2200" s="67" t="str">
        <f>+VLOOKUP("*"&amp;L2200&amp;"*",'[2]REGISTROS SANITARIOS'!$D$1560:$E1981,2,FALSE)</f>
        <v>SI</v>
      </c>
      <c r="AD2200" s="22" t="s">
        <v>1025</v>
      </c>
      <c r="AE2200" s="16">
        <v>46252</v>
      </c>
      <c r="AF2200" s="34" t="s">
        <v>73</v>
      </c>
      <c r="AG2200" s="24" t="s">
        <v>1049</v>
      </c>
      <c r="AH2200" s="18" t="s">
        <v>1049</v>
      </c>
      <c r="AI2200" s="18" t="s">
        <v>8723</v>
      </c>
      <c r="AJ2200" s="17">
        <v>44550</v>
      </c>
      <c r="AK2200" s="25">
        <v>44550</v>
      </c>
      <c r="AL2200" s="25">
        <v>3822</v>
      </c>
      <c r="AM2200" s="35">
        <v>0.19</v>
      </c>
      <c r="AN2200" s="19">
        <v>202621419</v>
      </c>
      <c r="AO2200" s="18" t="s">
        <v>1049</v>
      </c>
      <c r="AP2200" s="15" t="s">
        <v>1049</v>
      </c>
      <c r="AQ2200" s="43" t="str">
        <f t="shared" si="340"/>
        <v>SI</v>
      </c>
      <c r="AR2200" s="44">
        <f t="shared" si="341"/>
        <v>202621418.99999997</v>
      </c>
      <c r="AS2200" s="44">
        <f t="shared" si="342"/>
        <v>170270100</v>
      </c>
      <c r="AT2200" s="44">
        <f t="shared" si="343"/>
        <v>170270100</v>
      </c>
      <c r="AU2200" s="44">
        <f t="shared" si="344"/>
        <v>202621418.99999997</v>
      </c>
      <c r="AV2200" s="45" t="b">
        <f t="shared" si="345"/>
        <v>1</v>
      </c>
      <c r="AW2200" s="45" t="b">
        <f t="shared" si="346"/>
        <v>0</v>
      </c>
      <c r="AX2200" s="45"/>
      <c r="AY2200" s="48" t="s">
        <v>8741</v>
      </c>
    </row>
    <row r="2201" spans="1:51" s="36" customFormat="1" ht="27.75" customHeight="1" x14ac:dyDescent="0.15">
      <c r="A2201" s="36" t="str">
        <f t="shared" si="339"/>
        <v>LEXA Proveedora Hospitalaria S.A.S.201041510</v>
      </c>
      <c r="B2201" s="36" t="b">
        <f>+A2201='[1]Anexo 9'!A2201</f>
        <v>1</v>
      </c>
      <c r="C2201" s="18">
        <v>901012906</v>
      </c>
      <c r="D2201" s="18" t="s">
        <v>8316</v>
      </c>
      <c r="E2201" s="15" t="s">
        <v>98</v>
      </c>
      <c r="F2201" s="15" t="s">
        <v>150</v>
      </c>
      <c r="G2201" s="15">
        <f>+VLOOKUP(F2201,[3]Sheet1!$E$3:$G$74,3,FALSE)</f>
        <v>4</v>
      </c>
      <c r="H2201" s="15">
        <f>+VLOOKUP(D2201&amp;F2201,'TD para paquetes'!$E$3:$I$441,5,FALSE)</f>
        <v>4</v>
      </c>
      <c r="I2201" s="15" t="s">
        <v>1025</v>
      </c>
      <c r="J2201" s="15">
        <v>9</v>
      </c>
      <c r="K2201" s="15">
        <v>9</v>
      </c>
      <c r="L2201" s="15">
        <v>201041510</v>
      </c>
      <c r="M2201" s="15" t="s">
        <v>4022</v>
      </c>
      <c r="N2201" s="15" t="s">
        <v>101</v>
      </c>
      <c r="O2201" s="18"/>
      <c r="P2201" s="22" t="s">
        <v>3840</v>
      </c>
      <c r="Q2201" s="15" t="s">
        <v>248</v>
      </c>
      <c r="R2201" s="18" t="s">
        <v>1502</v>
      </c>
      <c r="S2201" s="22" t="b">
        <f>+R2201=Q2201</f>
        <v>0</v>
      </c>
      <c r="T2201" s="18"/>
      <c r="U2201" s="18"/>
      <c r="V2201" s="15"/>
      <c r="W2201" s="18" t="s">
        <v>8642</v>
      </c>
      <c r="X2201" s="18" t="s">
        <v>8756</v>
      </c>
      <c r="Y2201" s="15" t="s">
        <v>68</v>
      </c>
      <c r="Z2201" s="18" t="s">
        <v>8642</v>
      </c>
      <c r="AA2201" s="18" t="s">
        <v>86</v>
      </c>
      <c r="AB2201" s="18" t="s">
        <v>156</v>
      </c>
      <c r="AC2201" s="67" t="str">
        <f>+VLOOKUP("*"&amp;L2201&amp;"*",'[2]REGISTROS SANITARIOS'!$D$1560:$E1982,2,FALSE)</f>
        <v>SI</v>
      </c>
      <c r="AD2201" s="22" t="s">
        <v>1025</v>
      </c>
      <c r="AE2201" s="16">
        <v>46252</v>
      </c>
      <c r="AF2201" s="34" t="s">
        <v>73</v>
      </c>
      <c r="AG2201" s="24" t="s">
        <v>1049</v>
      </c>
      <c r="AH2201" s="18" t="s">
        <v>1049</v>
      </c>
      <c r="AI2201" s="18" t="s">
        <v>8723</v>
      </c>
      <c r="AJ2201" s="17">
        <v>5500</v>
      </c>
      <c r="AK2201" s="25">
        <v>5500</v>
      </c>
      <c r="AL2201" s="25">
        <v>3822</v>
      </c>
      <c r="AM2201" s="35">
        <v>0.19</v>
      </c>
      <c r="AN2201" s="19">
        <v>25014990</v>
      </c>
      <c r="AO2201" s="18" t="s">
        <v>1049</v>
      </c>
      <c r="AP2201" s="15" t="s">
        <v>1049</v>
      </c>
      <c r="AQ2201" s="43" t="str">
        <f t="shared" si="340"/>
        <v>SI</v>
      </c>
      <c r="AR2201" s="44">
        <f t="shared" si="341"/>
        <v>25014989.999999996</v>
      </c>
      <c r="AS2201" s="44">
        <f t="shared" si="342"/>
        <v>21021000</v>
      </c>
      <c r="AT2201" s="44">
        <f t="shared" si="343"/>
        <v>21021000</v>
      </c>
      <c r="AU2201" s="44">
        <f t="shared" si="344"/>
        <v>25014989.999999996</v>
      </c>
      <c r="AV2201" s="45" t="b">
        <f t="shared" si="345"/>
        <v>1</v>
      </c>
      <c r="AW2201" s="45" t="b">
        <f t="shared" si="346"/>
        <v>0</v>
      </c>
      <c r="AX2201" s="45"/>
      <c r="AY2201" s="48" t="s">
        <v>8741</v>
      </c>
    </row>
    <row r="2202" spans="1:51" s="36" customFormat="1" ht="27.75" customHeight="1" x14ac:dyDescent="0.15">
      <c r="A2202" s="36" t="str">
        <f t="shared" si="339"/>
        <v>LEXA Proveedora Hospitalaria S.A.S.201100202</v>
      </c>
      <c r="B2202" s="36" t="b">
        <f>+A2202='[1]Anexo 9'!A2202</f>
        <v>1</v>
      </c>
      <c r="C2202" s="18">
        <v>901012906</v>
      </c>
      <c r="D2202" s="18" t="s">
        <v>8316</v>
      </c>
      <c r="E2202" s="15" t="s">
        <v>98</v>
      </c>
      <c r="F2202" s="15" t="s">
        <v>163</v>
      </c>
      <c r="G2202" s="15">
        <f>+VLOOKUP(F2202,[3]Sheet1!$E$3:$G$74,3,FALSE)</f>
        <v>3</v>
      </c>
      <c r="H2202" s="15">
        <f>+VLOOKUP(D2202&amp;F2202,'TD para paquetes'!$E$3:$I$441,5,FALSE)</f>
        <v>3</v>
      </c>
      <c r="I2202" s="15" t="s">
        <v>1025</v>
      </c>
      <c r="J2202" s="15">
        <v>11</v>
      </c>
      <c r="K2202" s="15">
        <v>11</v>
      </c>
      <c r="L2202" s="15">
        <v>201100202</v>
      </c>
      <c r="M2202" s="15" t="s">
        <v>164</v>
      </c>
      <c r="N2202" s="15" t="s">
        <v>165</v>
      </c>
      <c r="O2202" s="18"/>
      <c r="P2202" s="22" t="s">
        <v>3840</v>
      </c>
      <c r="Q2202" s="15" t="s">
        <v>167</v>
      </c>
      <c r="R2202" s="18" t="s">
        <v>3264</v>
      </c>
      <c r="S2202" s="22" t="b">
        <f>+R2202=Q2202</f>
        <v>0</v>
      </c>
      <c r="T2202" s="18"/>
      <c r="U2202" s="18"/>
      <c r="V2202" s="15" t="s">
        <v>169</v>
      </c>
      <c r="W2202" s="18" t="s">
        <v>170</v>
      </c>
      <c r="X2202" s="18"/>
      <c r="Y2202" s="15" t="s">
        <v>73</v>
      </c>
      <c r="Z2202" s="18" t="s">
        <v>1121</v>
      </c>
      <c r="AA2202" s="18" t="s">
        <v>3234</v>
      </c>
      <c r="AB2202" s="18" t="s">
        <v>173</v>
      </c>
      <c r="AC2202" s="67" t="str">
        <f>+VLOOKUP("*"&amp;L2202&amp;"*",'[2]REGISTROS SANITARIOS'!$D$1560:$E1983,2,FALSE)</f>
        <v>SI</v>
      </c>
      <c r="AD2202" s="22" t="s">
        <v>1025</v>
      </c>
      <c r="AE2202" s="16">
        <v>46615</v>
      </c>
      <c r="AF2202" s="34" t="s">
        <v>73</v>
      </c>
      <c r="AG2202" s="24"/>
      <c r="AH2202" s="18"/>
      <c r="AI2202" s="18" t="s">
        <v>8722</v>
      </c>
      <c r="AJ2202" s="17">
        <v>55</v>
      </c>
      <c r="AK2202" s="25">
        <v>55</v>
      </c>
      <c r="AL2202" s="25">
        <v>1476</v>
      </c>
      <c r="AM2202" s="35">
        <v>0.19</v>
      </c>
      <c r="AN2202" s="19">
        <v>96604.2</v>
      </c>
      <c r="AO2202" s="18"/>
      <c r="AP2202" s="15"/>
      <c r="AQ2202" s="43" t="str">
        <f t="shared" si="340"/>
        <v>SI</v>
      </c>
      <c r="AR2202" s="44">
        <f t="shared" si="341"/>
        <v>96604.2</v>
      </c>
      <c r="AS2202" s="44">
        <f t="shared" si="342"/>
        <v>81180</v>
      </c>
      <c r="AT2202" s="44">
        <f t="shared" si="343"/>
        <v>81180</v>
      </c>
      <c r="AU2202" s="44">
        <f t="shared" si="344"/>
        <v>96604.2</v>
      </c>
      <c r="AV2202" s="45" t="b">
        <f t="shared" si="345"/>
        <v>1</v>
      </c>
      <c r="AW2202" s="45" t="b">
        <f t="shared" si="346"/>
        <v>0</v>
      </c>
      <c r="AX2202" s="45"/>
    </row>
    <row r="2203" spans="1:51" s="36" customFormat="1" ht="27.75" customHeight="1" x14ac:dyDescent="0.15">
      <c r="A2203" s="36" t="str">
        <f t="shared" si="339"/>
        <v>LEXA Proveedora Hospitalaria S.A.S.201100203</v>
      </c>
      <c r="B2203" s="36" t="b">
        <f>+A2203='[1]Anexo 9'!A2203</f>
        <v>1</v>
      </c>
      <c r="C2203" s="18">
        <v>901012906</v>
      </c>
      <c r="D2203" s="18" t="s">
        <v>8316</v>
      </c>
      <c r="E2203" s="15" t="s">
        <v>98</v>
      </c>
      <c r="F2203" s="15" t="s">
        <v>163</v>
      </c>
      <c r="G2203" s="15">
        <f>+VLOOKUP(F2203,[3]Sheet1!$E$3:$G$74,3,FALSE)</f>
        <v>3</v>
      </c>
      <c r="H2203" s="15">
        <f>+VLOOKUP(D2203&amp;F2203,'TD para paquetes'!$E$3:$I$441,5,FALSE)</f>
        <v>3</v>
      </c>
      <c r="I2203" s="15" t="s">
        <v>1025</v>
      </c>
      <c r="J2203" s="15">
        <v>11</v>
      </c>
      <c r="K2203" s="15">
        <v>11</v>
      </c>
      <c r="L2203" s="15">
        <v>201100203</v>
      </c>
      <c r="M2203" s="15" t="s">
        <v>174</v>
      </c>
      <c r="N2203" s="15" t="s">
        <v>165</v>
      </c>
      <c r="O2203" s="18"/>
      <c r="P2203" s="22" t="s">
        <v>3840</v>
      </c>
      <c r="Q2203" s="15" t="s">
        <v>176</v>
      </c>
      <c r="R2203" s="18" t="s">
        <v>176</v>
      </c>
      <c r="S2203" s="22" t="s">
        <v>73</v>
      </c>
      <c r="T2203" s="18"/>
      <c r="U2203" s="18"/>
      <c r="V2203" s="15" t="s">
        <v>169</v>
      </c>
      <c r="W2203" s="18" t="s">
        <v>170</v>
      </c>
      <c r="X2203" s="18"/>
      <c r="Y2203" s="15" t="s">
        <v>73</v>
      </c>
      <c r="Z2203" s="18" t="s">
        <v>1121</v>
      </c>
      <c r="AA2203" s="18" t="s">
        <v>3234</v>
      </c>
      <c r="AB2203" s="18" t="s">
        <v>173</v>
      </c>
      <c r="AC2203" s="67" t="str">
        <f>+VLOOKUP("*"&amp;L2203&amp;"*",'[2]REGISTROS SANITARIOS'!$D$1560:$E1984,2,FALSE)</f>
        <v>SI</v>
      </c>
      <c r="AD2203" s="22" t="s">
        <v>1025</v>
      </c>
      <c r="AE2203" s="16">
        <v>46615</v>
      </c>
      <c r="AF2203" s="34" t="s">
        <v>73</v>
      </c>
      <c r="AG2203" s="24"/>
      <c r="AH2203" s="18"/>
      <c r="AI2203" s="18" t="s">
        <v>8722</v>
      </c>
      <c r="AJ2203" s="17">
        <v>6325</v>
      </c>
      <c r="AK2203" s="25">
        <v>6325</v>
      </c>
      <c r="AL2203" s="25">
        <v>2952</v>
      </c>
      <c r="AM2203" s="35">
        <v>0.19</v>
      </c>
      <c r="AN2203" s="19">
        <v>22218966</v>
      </c>
      <c r="AO2203" s="18"/>
      <c r="AP2203" s="15"/>
      <c r="AQ2203" s="43" t="str">
        <f t="shared" si="340"/>
        <v>SI</v>
      </c>
      <c r="AR2203" s="44">
        <f t="shared" si="341"/>
        <v>22218965.999999996</v>
      </c>
      <c r="AS2203" s="44">
        <f t="shared" si="342"/>
        <v>18671400</v>
      </c>
      <c r="AT2203" s="44">
        <f t="shared" si="343"/>
        <v>18671400</v>
      </c>
      <c r="AU2203" s="44">
        <f t="shared" si="344"/>
        <v>22218965.999999996</v>
      </c>
      <c r="AV2203" s="45" t="b">
        <f t="shared" si="345"/>
        <v>1</v>
      </c>
      <c r="AW2203" s="45" t="b">
        <f t="shared" si="346"/>
        <v>0</v>
      </c>
      <c r="AX2203" s="45"/>
    </row>
    <row r="2204" spans="1:51" s="36" customFormat="1" ht="27.75" customHeight="1" x14ac:dyDescent="0.15">
      <c r="A2204" s="36" t="str">
        <f t="shared" si="339"/>
        <v>LEXA Proveedora Hospitalaria S.A.S.201100303</v>
      </c>
      <c r="B2204" s="36" t="b">
        <f>+A2204='[1]Anexo 9'!A2204</f>
        <v>1</v>
      </c>
      <c r="C2204" s="18">
        <v>901012906</v>
      </c>
      <c r="D2204" s="18" t="s">
        <v>8316</v>
      </c>
      <c r="E2204" s="15" t="s">
        <v>98</v>
      </c>
      <c r="F2204" s="15" t="s">
        <v>163</v>
      </c>
      <c r="G2204" s="15">
        <f>+VLOOKUP(F2204,[3]Sheet1!$E$3:$G$74,3,FALSE)</f>
        <v>3</v>
      </c>
      <c r="H2204" s="15">
        <f>+VLOOKUP(D2204&amp;F2204,'TD para paquetes'!$E$3:$I$441,5,FALSE)</f>
        <v>3</v>
      </c>
      <c r="I2204" s="15" t="s">
        <v>1025</v>
      </c>
      <c r="J2204" s="15">
        <v>11</v>
      </c>
      <c r="K2204" s="15">
        <v>11</v>
      </c>
      <c r="L2204" s="15">
        <v>201100303</v>
      </c>
      <c r="M2204" s="15" t="s">
        <v>178</v>
      </c>
      <c r="N2204" s="15" t="s">
        <v>165</v>
      </c>
      <c r="O2204" s="18"/>
      <c r="P2204" s="22" t="s">
        <v>3840</v>
      </c>
      <c r="Q2204" s="15" t="s">
        <v>180</v>
      </c>
      <c r="R2204" s="18" t="s">
        <v>180</v>
      </c>
      <c r="S2204" s="22" t="s">
        <v>73</v>
      </c>
      <c r="T2204" s="18"/>
      <c r="U2204" s="18"/>
      <c r="V2204" s="15" t="s">
        <v>169</v>
      </c>
      <c r="W2204" s="18" t="s">
        <v>170</v>
      </c>
      <c r="X2204" s="18"/>
      <c r="Y2204" s="15" t="s">
        <v>73</v>
      </c>
      <c r="Z2204" s="18" t="s">
        <v>1121</v>
      </c>
      <c r="AA2204" s="18" t="s">
        <v>3234</v>
      </c>
      <c r="AB2204" s="18" t="s">
        <v>173</v>
      </c>
      <c r="AC2204" s="67" t="str">
        <f>+VLOOKUP("*"&amp;L2204&amp;"*",'[2]REGISTROS SANITARIOS'!$D$1560:$E1985,2,FALSE)</f>
        <v>SI</v>
      </c>
      <c r="AD2204" s="22" t="s">
        <v>1025</v>
      </c>
      <c r="AE2204" s="16">
        <v>46615</v>
      </c>
      <c r="AF2204" s="34" t="s">
        <v>73</v>
      </c>
      <c r="AG2204" s="24"/>
      <c r="AH2204" s="18"/>
      <c r="AI2204" s="18" t="s">
        <v>8722</v>
      </c>
      <c r="AJ2204" s="17">
        <v>6600</v>
      </c>
      <c r="AK2204" s="25">
        <v>6600</v>
      </c>
      <c r="AL2204" s="25">
        <v>5904</v>
      </c>
      <c r="AM2204" s="35">
        <v>0.19</v>
      </c>
      <c r="AN2204" s="19">
        <v>46370016</v>
      </c>
      <c r="AO2204" s="18"/>
      <c r="AP2204" s="15"/>
      <c r="AQ2204" s="43" t="str">
        <f t="shared" si="340"/>
        <v>SI</v>
      </c>
      <c r="AR2204" s="44">
        <f t="shared" si="341"/>
        <v>46370015.999999993</v>
      </c>
      <c r="AS2204" s="44">
        <f t="shared" si="342"/>
        <v>38966400</v>
      </c>
      <c r="AT2204" s="44">
        <f t="shared" si="343"/>
        <v>38966400</v>
      </c>
      <c r="AU2204" s="44">
        <f t="shared" si="344"/>
        <v>46370015.999999993</v>
      </c>
      <c r="AV2204" s="45" t="b">
        <f t="shared" si="345"/>
        <v>1</v>
      </c>
      <c r="AW2204" s="45" t="b">
        <f t="shared" si="346"/>
        <v>0</v>
      </c>
      <c r="AX2204" s="45"/>
    </row>
    <row r="2205" spans="1:51" s="36" customFormat="1" ht="27.75" customHeight="1" x14ac:dyDescent="0.15">
      <c r="A2205" s="36" t="str">
        <f t="shared" si="339"/>
        <v>LEXA Proveedora Hospitalaria S.A.S.201135310</v>
      </c>
      <c r="B2205" s="36" t="b">
        <f>+A2205='[1]Anexo 9'!A2205</f>
        <v>1</v>
      </c>
      <c r="C2205" s="18">
        <v>901012906</v>
      </c>
      <c r="D2205" s="18" t="s">
        <v>8316</v>
      </c>
      <c r="E2205" s="15" t="s">
        <v>98</v>
      </c>
      <c r="F2205" s="15" t="s">
        <v>182</v>
      </c>
      <c r="G2205" s="15">
        <f>+VLOOKUP(F2205,[3]Sheet1!$E$3:$G$74,3,FALSE)</f>
        <v>2</v>
      </c>
      <c r="H2205" s="15">
        <f>+VLOOKUP(D2205&amp;F2205,'TD para paquetes'!$E$3:$I$441,5,FALSE)</f>
        <v>2</v>
      </c>
      <c r="I2205" s="15" t="s">
        <v>1025</v>
      </c>
      <c r="J2205" s="15">
        <v>11</v>
      </c>
      <c r="K2205" s="15">
        <v>10</v>
      </c>
      <c r="L2205" s="15">
        <v>201135310</v>
      </c>
      <c r="M2205" s="15" t="s">
        <v>189</v>
      </c>
      <c r="N2205" s="15" t="s">
        <v>101</v>
      </c>
      <c r="O2205" s="18"/>
      <c r="P2205" s="22" t="s">
        <v>3840</v>
      </c>
      <c r="Q2205" s="15" t="s">
        <v>101</v>
      </c>
      <c r="R2205" s="18" t="s">
        <v>103</v>
      </c>
      <c r="S2205" s="22" t="s">
        <v>73</v>
      </c>
      <c r="T2205" s="18"/>
      <c r="U2205" s="18"/>
      <c r="V2205" s="15" t="s">
        <v>6074</v>
      </c>
      <c r="W2205" s="18" t="s">
        <v>587</v>
      </c>
      <c r="X2205" s="18"/>
      <c r="Y2205" s="15" t="s">
        <v>73</v>
      </c>
      <c r="Z2205" s="18" t="s">
        <v>2714</v>
      </c>
      <c r="AA2205" s="18" t="s">
        <v>71</v>
      </c>
      <c r="AB2205" s="18" t="s">
        <v>1496</v>
      </c>
      <c r="AC2205" s="67" t="str">
        <f>+VLOOKUP("*"&amp;L2205&amp;"*",'[2]REGISTROS SANITARIOS'!$D$1560:$E1986,2,FALSE)</f>
        <v>SI</v>
      </c>
      <c r="AD2205" s="22" t="s">
        <v>1025</v>
      </c>
      <c r="AE2205" s="16">
        <v>46569</v>
      </c>
      <c r="AF2205" s="34" t="s">
        <v>73</v>
      </c>
      <c r="AG2205" s="24"/>
      <c r="AH2205" s="18"/>
      <c r="AI2205" s="18" t="s">
        <v>8723</v>
      </c>
      <c r="AJ2205" s="17">
        <v>880</v>
      </c>
      <c r="AK2205" s="25">
        <v>880</v>
      </c>
      <c r="AL2205" s="25">
        <v>24972</v>
      </c>
      <c r="AM2205" s="35">
        <v>0.19</v>
      </c>
      <c r="AN2205" s="19">
        <v>26150678.400000002</v>
      </c>
      <c r="AO2205" s="18"/>
      <c r="AP2205" s="15"/>
      <c r="AQ2205" s="43" t="str">
        <f t="shared" si="340"/>
        <v>SI</v>
      </c>
      <c r="AR2205" s="44">
        <f t="shared" si="341"/>
        <v>26150678.399999999</v>
      </c>
      <c r="AS2205" s="44">
        <f t="shared" si="342"/>
        <v>21975360</v>
      </c>
      <c r="AT2205" s="44">
        <f t="shared" si="343"/>
        <v>21975360</v>
      </c>
      <c r="AU2205" s="44">
        <f t="shared" si="344"/>
        <v>26150678.399999999</v>
      </c>
      <c r="AV2205" s="45" t="b">
        <f t="shared" si="345"/>
        <v>1</v>
      </c>
      <c r="AW2205" s="45" t="b">
        <f t="shared" si="346"/>
        <v>0</v>
      </c>
      <c r="AX2205" s="45"/>
    </row>
    <row r="2206" spans="1:51" s="36" customFormat="1" ht="27.75" customHeight="1" x14ac:dyDescent="0.15">
      <c r="A2206" s="36" t="str">
        <f t="shared" si="339"/>
        <v>LEXA Proveedora Hospitalaria S.A.S.201135210</v>
      </c>
      <c r="B2206" s="36" t="b">
        <f>+A2206='[1]Anexo 9'!A2206</f>
        <v>1</v>
      </c>
      <c r="C2206" s="18">
        <v>901012906</v>
      </c>
      <c r="D2206" s="18" t="s">
        <v>8316</v>
      </c>
      <c r="E2206" s="15" t="s">
        <v>98</v>
      </c>
      <c r="F2206" s="15" t="s">
        <v>182</v>
      </c>
      <c r="G2206" s="15">
        <f>+VLOOKUP(F2206,[3]Sheet1!$E$3:$G$74,3,FALSE)</f>
        <v>2</v>
      </c>
      <c r="H2206" s="15">
        <f>+VLOOKUP(D2206&amp;F2206,'TD para paquetes'!$E$3:$I$441,5,FALSE)</f>
        <v>2</v>
      </c>
      <c r="I2206" s="15" t="s">
        <v>1025</v>
      </c>
      <c r="J2206" s="15">
        <v>10</v>
      </c>
      <c r="K2206" s="15">
        <v>10</v>
      </c>
      <c r="L2206" s="15">
        <v>201135210</v>
      </c>
      <c r="M2206" s="15" t="s">
        <v>183</v>
      </c>
      <c r="N2206" s="15" t="s">
        <v>101</v>
      </c>
      <c r="O2206" s="18"/>
      <c r="P2206" s="22" t="s">
        <v>3840</v>
      </c>
      <c r="Q2206" s="15" t="s">
        <v>101</v>
      </c>
      <c r="R2206" s="18" t="s">
        <v>103</v>
      </c>
      <c r="S2206" s="22" t="s">
        <v>73</v>
      </c>
      <c r="T2206" s="18"/>
      <c r="U2206" s="18"/>
      <c r="V2206" s="15" t="s">
        <v>6074</v>
      </c>
      <c r="W2206" s="18" t="s">
        <v>587</v>
      </c>
      <c r="X2206" s="18"/>
      <c r="Y2206" s="15" t="s">
        <v>73</v>
      </c>
      <c r="Z2206" s="18" t="s">
        <v>2714</v>
      </c>
      <c r="AA2206" s="18" t="s">
        <v>71</v>
      </c>
      <c r="AB2206" s="18" t="s">
        <v>1496</v>
      </c>
      <c r="AC2206" s="67" t="str">
        <f>+VLOOKUP("*"&amp;L2206&amp;"*",'[2]REGISTROS SANITARIOS'!$D$1560:$E1987,2,FALSE)</f>
        <v>SI</v>
      </c>
      <c r="AD2206" s="22" t="s">
        <v>1025</v>
      </c>
      <c r="AE2206" s="16">
        <v>45839</v>
      </c>
      <c r="AF2206" s="34" t="s">
        <v>73</v>
      </c>
      <c r="AG2206" s="24"/>
      <c r="AH2206" s="18"/>
      <c r="AI2206" s="18" t="s">
        <v>8723</v>
      </c>
      <c r="AJ2206" s="17">
        <v>11</v>
      </c>
      <c r="AK2206" s="25">
        <v>11</v>
      </c>
      <c r="AL2206" s="25">
        <v>24972</v>
      </c>
      <c r="AM2206" s="35">
        <v>0.19</v>
      </c>
      <c r="AN2206" s="19">
        <v>326883.48</v>
      </c>
      <c r="AO2206" s="18"/>
      <c r="AP2206" s="15"/>
      <c r="AQ2206" s="43" t="str">
        <f t="shared" si="340"/>
        <v>SI</v>
      </c>
      <c r="AR2206" s="44">
        <f t="shared" si="341"/>
        <v>326883.48</v>
      </c>
      <c r="AS2206" s="44">
        <f t="shared" si="342"/>
        <v>274692</v>
      </c>
      <c r="AT2206" s="44">
        <f t="shared" si="343"/>
        <v>274692</v>
      </c>
      <c r="AU2206" s="44">
        <f t="shared" si="344"/>
        <v>326883.48</v>
      </c>
      <c r="AV2206" s="45" t="b">
        <f t="shared" si="345"/>
        <v>1</v>
      </c>
      <c r="AW2206" s="45" t="b">
        <f t="shared" si="346"/>
        <v>0</v>
      </c>
      <c r="AX2206" s="45"/>
    </row>
    <row r="2207" spans="1:51" s="36" customFormat="1" ht="27.75" customHeight="1" x14ac:dyDescent="0.15">
      <c r="A2207" s="36" t="str">
        <f t="shared" si="339"/>
        <v>LEXA Proveedora Hospitalaria S.A.S.201142510</v>
      </c>
      <c r="B2207" s="36" t="b">
        <f>+A2207='[1]Anexo 9'!A2207</f>
        <v>1</v>
      </c>
      <c r="C2207" s="18">
        <v>901012906</v>
      </c>
      <c r="D2207" s="18" t="s">
        <v>8316</v>
      </c>
      <c r="E2207" s="15" t="s">
        <v>98</v>
      </c>
      <c r="F2207" s="15" t="s">
        <v>191</v>
      </c>
      <c r="G2207" s="15">
        <f>+VLOOKUP(F2207,[3]Sheet1!$E$3:$G$74,3,FALSE)</f>
        <v>3</v>
      </c>
      <c r="H2207" s="15">
        <f>+VLOOKUP(D2207&amp;F2207,'TD para paquetes'!$E$3:$I$441,5,FALSE)</f>
        <v>3</v>
      </c>
      <c r="I2207" s="15" t="s">
        <v>1025</v>
      </c>
      <c r="J2207" s="15">
        <v>6</v>
      </c>
      <c r="K2207" s="15">
        <v>6</v>
      </c>
      <c r="L2207" s="15">
        <v>201142510</v>
      </c>
      <c r="M2207" s="15" t="s">
        <v>200</v>
      </c>
      <c r="N2207" s="15" t="s">
        <v>101</v>
      </c>
      <c r="O2207" s="18"/>
      <c r="P2207" s="22" t="s">
        <v>3840</v>
      </c>
      <c r="Q2207" s="15" t="s">
        <v>101</v>
      </c>
      <c r="R2207" s="18" t="s">
        <v>103</v>
      </c>
      <c r="S2207" s="22" t="s">
        <v>73</v>
      </c>
      <c r="T2207" s="18"/>
      <c r="U2207" s="18"/>
      <c r="V2207" s="15" t="s">
        <v>6077</v>
      </c>
      <c r="W2207" s="18" t="s">
        <v>1497</v>
      </c>
      <c r="X2207" s="18"/>
      <c r="Y2207" s="15" t="s">
        <v>73</v>
      </c>
      <c r="Z2207" s="18" t="s">
        <v>8697</v>
      </c>
      <c r="AA2207" s="18" t="s">
        <v>71</v>
      </c>
      <c r="AB2207" s="18" t="s">
        <v>1498</v>
      </c>
      <c r="AC2207" s="67" t="str">
        <f>+VLOOKUP("*"&amp;L2207&amp;"*",'[2]REGISTROS SANITARIOS'!$D$1560:$E1988,2,FALSE)</f>
        <v>SI</v>
      </c>
      <c r="AD2207" s="22" t="s">
        <v>1025</v>
      </c>
      <c r="AE2207" s="16">
        <v>47147</v>
      </c>
      <c r="AF2207" s="34" t="s">
        <v>73</v>
      </c>
      <c r="AG2207" s="24"/>
      <c r="AH2207" s="18"/>
      <c r="AI2207" s="18" t="s">
        <v>8722</v>
      </c>
      <c r="AJ2207" s="17">
        <v>5.5</v>
      </c>
      <c r="AK2207" s="25">
        <v>5.5</v>
      </c>
      <c r="AL2207" s="25">
        <v>35912</v>
      </c>
      <c r="AM2207" s="35">
        <v>0.19</v>
      </c>
      <c r="AN2207" s="19">
        <v>235044.04</v>
      </c>
      <c r="AO2207" s="18"/>
      <c r="AP2207" s="15"/>
      <c r="AQ2207" s="43" t="str">
        <f t="shared" si="340"/>
        <v>SI</v>
      </c>
      <c r="AR2207" s="44">
        <f t="shared" si="341"/>
        <v>235044.03999999998</v>
      </c>
      <c r="AS2207" s="44">
        <f t="shared" si="342"/>
        <v>197516</v>
      </c>
      <c r="AT2207" s="44">
        <f t="shared" si="343"/>
        <v>197516</v>
      </c>
      <c r="AU2207" s="44">
        <f t="shared" si="344"/>
        <v>235044.03999999998</v>
      </c>
      <c r="AV2207" s="45" t="b">
        <f t="shared" si="345"/>
        <v>1</v>
      </c>
      <c r="AW2207" s="45" t="b">
        <f t="shared" si="346"/>
        <v>0</v>
      </c>
      <c r="AX2207" s="45"/>
    </row>
    <row r="2208" spans="1:51" s="36" customFormat="1" ht="27.75" customHeight="1" x14ac:dyDescent="0.15">
      <c r="A2208" s="36" t="str">
        <f t="shared" si="339"/>
        <v>LEXA Proveedora Hospitalaria S.A.S.201142410</v>
      </c>
      <c r="B2208" s="36" t="b">
        <f>+A2208='[1]Anexo 9'!A2208</f>
        <v>1</v>
      </c>
      <c r="C2208" s="18">
        <v>901012906</v>
      </c>
      <c r="D2208" s="18" t="s">
        <v>8316</v>
      </c>
      <c r="E2208" s="15" t="s">
        <v>98</v>
      </c>
      <c r="F2208" s="15" t="s">
        <v>191</v>
      </c>
      <c r="G2208" s="15">
        <f>+VLOOKUP(F2208,[3]Sheet1!$E$3:$G$74,3,FALSE)</f>
        <v>3</v>
      </c>
      <c r="H2208" s="15">
        <f>+VLOOKUP(D2208&amp;F2208,'TD para paquetes'!$E$3:$I$441,5,FALSE)</f>
        <v>3</v>
      </c>
      <c r="I2208" s="15" t="s">
        <v>1025</v>
      </c>
      <c r="J2208" s="15">
        <v>6</v>
      </c>
      <c r="K2208" s="15">
        <v>6</v>
      </c>
      <c r="L2208" s="15">
        <v>201142410</v>
      </c>
      <c r="M2208" s="15" t="s">
        <v>197</v>
      </c>
      <c r="N2208" s="15" t="s">
        <v>101</v>
      </c>
      <c r="O2208" s="18"/>
      <c r="P2208" s="22" t="s">
        <v>3840</v>
      </c>
      <c r="Q2208" s="15" t="s">
        <v>101</v>
      </c>
      <c r="R2208" s="18" t="s">
        <v>103</v>
      </c>
      <c r="S2208" s="22" t="s">
        <v>73</v>
      </c>
      <c r="T2208" s="18"/>
      <c r="U2208" s="18"/>
      <c r="V2208" s="15" t="s">
        <v>6077</v>
      </c>
      <c r="W2208" s="18" t="s">
        <v>1497</v>
      </c>
      <c r="X2208" s="18"/>
      <c r="Y2208" s="15" t="s">
        <v>73</v>
      </c>
      <c r="Z2208" s="18" t="s">
        <v>8697</v>
      </c>
      <c r="AA2208" s="18" t="s">
        <v>71</v>
      </c>
      <c r="AB2208" s="18" t="s">
        <v>1498</v>
      </c>
      <c r="AC2208" s="67" t="str">
        <f>+VLOOKUP("*"&amp;L2208&amp;"*",'[2]REGISTROS SANITARIOS'!$D$1560:$E1989,2,FALSE)</f>
        <v>SI</v>
      </c>
      <c r="AD2208" s="22" t="s">
        <v>1025</v>
      </c>
      <c r="AE2208" s="16">
        <v>47138</v>
      </c>
      <c r="AF2208" s="34" t="s">
        <v>73</v>
      </c>
      <c r="AG2208" s="24"/>
      <c r="AH2208" s="18"/>
      <c r="AI2208" s="18" t="s">
        <v>8722</v>
      </c>
      <c r="AJ2208" s="17">
        <v>38.5</v>
      </c>
      <c r="AK2208" s="25">
        <v>38.5</v>
      </c>
      <c r="AL2208" s="25">
        <v>35912</v>
      </c>
      <c r="AM2208" s="35">
        <v>0.19</v>
      </c>
      <c r="AN2208" s="19">
        <v>1645308.28</v>
      </c>
      <c r="AO2208" s="18"/>
      <c r="AP2208" s="15"/>
      <c r="AQ2208" s="43" t="str">
        <f t="shared" si="340"/>
        <v>SI</v>
      </c>
      <c r="AR2208" s="44">
        <f t="shared" si="341"/>
        <v>1645308.28</v>
      </c>
      <c r="AS2208" s="44">
        <f t="shared" si="342"/>
        <v>1382612</v>
      </c>
      <c r="AT2208" s="44">
        <f t="shared" si="343"/>
        <v>1382612</v>
      </c>
      <c r="AU2208" s="44">
        <f t="shared" si="344"/>
        <v>1645308.28</v>
      </c>
      <c r="AV2208" s="45" t="b">
        <f t="shared" si="345"/>
        <v>1</v>
      </c>
      <c r="AW2208" s="45" t="b">
        <f t="shared" si="346"/>
        <v>0</v>
      </c>
      <c r="AX2208" s="45"/>
    </row>
    <row r="2209" spans="1:50" s="36" customFormat="1" ht="27.75" customHeight="1" x14ac:dyDescent="0.15">
      <c r="A2209" s="36" t="str">
        <f t="shared" si="339"/>
        <v>LEXA Proveedora Hospitalaria S.A.S.201142310</v>
      </c>
      <c r="B2209" s="36" t="b">
        <f>+A2209='[1]Anexo 9'!A2209</f>
        <v>1</v>
      </c>
      <c r="C2209" s="18">
        <v>901012906</v>
      </c>
      <c r="D2209" s="18" t="s">
        <v>8316</v>
      </c>
      <c r="E2209" s="15" t="s">
        <v>98</v>
      </c>
      <c r="F2209" s="15" t="s">
        <v>191</v>
      </c>
      <c r="G2209" s="15">
        <f>+VLOOKUP(F2209,[3]Sheet1!$E$3:$G$74,3,FALSE)</f>
        <v>3</v>
      </c>
      <c r="H2209" s="15">
        <f>+VLOOKUP(D2209&amp;F2209,'TD para paquetes'!$E$3:$I$441,5,FALSE)</f>
        <v>3</v>
      </c>
      <c r="I2209" s="15" t="s">
        <v>1025</v>
      </c>
      <c r="J2209" s="15">
        <v>6</v>
      </c>
      <c r="K2209" s="15">
        <v>6</v>
      </c>
      <c r="L2209" s="15">
        <v>201142310</v>
      </c>
      <c r="M2209" s="15" t="s">
        <v>192</v>
      </c>
      <c r="N2209" s="15" t="s">
        <v>101</v>
      </c>
      <c r="O2209" s="18"/>
      <c r="P2209" s="22" t="s">
        <v>3840</v>
      </c>
      <c r="Q2209" s="15" t="s">
        <v>101</v>
      </c>
      <c r="R2209" s="18" t="s">
        <v>103</v>
      </c>
      <c r="S2209" s="22" t="s">
        <v>73</v>
      </c>
      <c r="T2209" s="18"/>
      <c r="U2209" s="18"/>
      <c r="V2209" s="15" t="s">
        <v>6077</v>
      </c>
      <c r="W2209" s="18" t="s">
        <v>1497</v>
      </c>
      <c r="X2209" s="18"/>
      <c r="Y2209" s="15" t="s">
        <v>73</v>
      </c>
      <c r="Z2209" s="18" t="s">
        <v>8697</v>
      </c>
      <c r="AA2209" s="18" t="s">
        <v>71</v>
      </c>
      <c r="AB2209" s="18" t="s">
        <v>1498</v>
      </c>
      <c r="AC2209" s="67" t="str">
        <f>+VLOOKUP("*"&amp;L2209&amp;"*",'[2]REGISTROS SANITARIOS'!$D$1560:$E1990,2,FALSE)</f>
        <v>SI</v>
      </c>
      <c r="AD2209" s="22" t="s">
        <v>1025</v>
      </c>
      <c r="AE2209" s="16">
        <v>47147</v>
      </c>
      <c r="AF2209" s="34" t="s">
        <v>73</v>
      </c>
      <c r="AG2209" s="24"/>
      <c r="AH2209" s="18"/>
      <c r="AI2209" s="18" t="s">
        <v>8722</v>
      </c>
      <c r="AJ2209" s="17">
        <v>11</v>
      </c>
      <c r="AK2209" s="25">
        <v>11</v>
      </c>
      <c r="AL2209" s="25">
        <v>35912</v>
      </c>
      <c r="AM2209" s="35">
        <v>0.19</v>
      </c>
      <c r="AN2209" s="19">
        <v>470088.08</v>
      </c>
      <c r="AO2209" s="18"/>
      <c r="AP2209" s="15"/>
      <c r="AQ2209" s="43" t="str">
        <f t="shared" si="340"/>
        <v>SI</v>
      </c>
      <c r="AR2209" s="44">
        <f t="shared" si="341"/>
        <v>470088.07999999996</v>
      </c>
      <c r="AS2209" s="44">
        <f t="shared" si="342"/>
        <v>395032</v>
      </c>
      <c r="AT2209" s="44">
        <f t="shared" si="343"/>
        <v>395032</v>
      </c>
      <c r="AU2209" s="44">
        <f t="shared" si="344"/>
        <v>470088.07999999996</v>
      </c>
      <c r="AV2209" s="45" t="b">
        <f t="shared" si="345"/>
        <v>1</v>
      </c>
      <c r="AW2209" s="45" t="b">
        <f t="shared" si="346"/>
        <v>0</v>
      </c>
      <c r="AX2209" s="45"/>
    </row>
    <row r="2210" spans="1:50" s="36" customFormat="1" ht="27.75" customHeight="1" x14ac:dyDescent="0.15">
      <c r="A2210" s="36" t="str">
        <f t="shared" si="339"/>
        <v>LEXA Proveedora Hospitalaria S.A.S.201102110</v>
      </c>
      <c r="B2210" s="36" t="b">
        <f>+A2210='[1]Anexo 9'!A2210</f>
        <v>1</v>
      </c>
      <c r="C2210" s="18">
        <v>901012906</v>
      </c>
      <c r="D2210" s="18" t="s">
        <v>8316</v>
      </c>
      <c r="E2210" s="15" t="s">
        <v>98</v>
      </c>
      <c r="F2210" s="15" t="s">
        <v>62</v>
      </c>
      <c r="G2210" s="15" t="s">
        <v>3155</v>
      </c>
      <c r="H2210" s="15" t="s">
        <v>3155</v>
      </c>
      <c r="I2210" s="15" t="s">
        <v>3155</v>
      </c>
      <c r="J2210" s="15">
        <v>9</v>
      </c>
      <c r="K2210" s="15" t="s">
        <v>3155</v>
      </c>
      <c r="L2210" s="15">
        <v>201102110</v>
      </c>
      <c r="M2210" s="15" t="s">
        <v>428</v>
      </c>
      <c r="N2210" s="15" t="s">
        <v>101</v>
      </c>
      <c r="O2210" s="18"/>
      <c r="P2210" s="22" t="s">
        <v>3840</v>
      </c>
      <c r="Q2210" s="15" t="s">
        <v>114</v>
      </c>
      <c r="R2210" s="18" t="s">
        <v>3158</v>
      </c>
      <c r="S2210" s="22" t="b">
        <f>+R2210=Q2210</f>
        <v>0</v>
      </c>
      <c r="T2210" s="18"/>
      <c r="U2210" s="18"/>
      <c r="V2210" s="15" t="s">
        <v>430</v>
      </c>
      <c r="W2210" s="18" t="s">
        <v>117</v>
      </c>
      <c r="X2210" s="18"/>
      <c r="Y2210" s="15" t="s">
        <v>73</v>
      </c>
      <c r="Z2210" s="18" t="s">
        <v>8698</v>
      </c>
      <c r="AA2210" s="18" t="s">
        <v>119</v>
      </c>
      <c r="AB2210" s="18" t="s">
        <v>432</v>
      </c>
      <c r="AC2210" s="67" t="str">
        <f>+VLOOKUP("*"&amp;L2210&amp;"*",'[2]REGISTROS SANITARIOS'!$D$1560:$E1991,2,FALSE)</f>
        <v>SI</v>
      </c>
      <c r="AD2210" s="22" t="s">
        <v>1025</v>
      </c>
      <c r="AE2210" s="16">
        <v>45987</v>
      </c>
      <c r="AF2210" s="34" t="s">
        <v>73</v>
      </c>
      <c r="AG2210" s="24"/>
      <c r="AH2210" s="18"/>
      <c r="AI2210" s="18" t="s">
        <v>8722</v>
      </c>
      <c r="AJ2210" s="17">
        <v>85250</v>
      </c>
      <c r="AK2210" s="25">
        <v>85250</v>
      </c>
      <c r="AL2210" s="25">
        <v>51</v>
      </c>
      <c r="AM2210" s="35">
        <v>0.19</v>
      </c>
      <c r="AN2210" s="19">
        <v>5173822.5</v>
      </c>
      <c r="AO2210" s="18"/>
      <c r="AP2210" s="15"/>
      <c r="AQ2210" s="43" t="str">
        <f t="shared" si="340"/>
        <v>SI</v>
      </c>
      <c r="AR2210" s="44">
        <f t="shared" si="341"/>
        <v>5173822.5</v>
      </c>
      <c r="AS2210" s="44">
        <f t="shared" si="342"/>
        <v>4347750</v>
      </c>
      <c r="AT2210" s="44">
        <f t="shared" si="343"/>
        <v>4347750</v>
      </c>
      <c r="AU2210" s="44">
        <f t="shared" si="344"/>
        <v>5173822.5</v>
      </c>
      <c r="AV2210" s="45" t="b">
        <f t="shared" si="345"/>
        <v>1</v>
      </c>
      <c r="AW2210" s="45" t="b">
        <f t="shared" si="346"/>
        <v>0</v>
      </c>
      <c r="AX2210" s="45"/>
    </row>
    <row r="2211" spans="1:50" s="36" customFormat="1" ht="27.75" customHeight="1" x14ac:dyDescent="0.15">
      <c r="A2211" s="36" t="str">
        <f t="shared" si="339"/>
        <v>LEXA Proveedora Hospitalaria S.A.S.201150910</v>
      </c>
      <c r="B2211" s="36" t="b">
        <f>+A2211='[1]Anexo 9'!A2211</f>
        <v>1</v>
      </c>
      <c r="C2211" s="18">
        <v>901012906</v>
      </c>
      <c r="D2211" s="18" t="s">
        <v>8316</v>
      </c>
      <c r="E2211" s="15" t="s">
        <v>98</v>
      </c>
      <c r="F2211" s="15" t="s">
        <v>62</v>
      </c>
      <c r="G2211" s="15" t="s">
        <v>3155</v>
      </c>
      <c r="H2211" s="15" t="s">
        <v>3155</v>
      </c>
      <c r="I2211" s="15" t="s">
        <v>3155</v>
      </c>
      <c r="J2211" s="15">
        <v>6</v>
      </c>
      <c r="K2211" s="15" t="s">
        <v>3155</v>
      </c>
      <c r="L2211" s="15">
        <v>201150910</v>
      </c>
      <c r="M2211" s="15" t="s">
        <v>1008</v>
      </c>
      <c r="N2211" s="15" t="s">
        <v>101</v>
      </c>
      <c r="O2211" s="18"/>
      <c r="P2211" s="22" t="s">
        <v>3840</v>
      </c>
      <c r="Q2211" s="15" t="s">
        <v>101</v>
      </c>
      <c r="R2211" s="18" t="s">
        <v>103</v>
      </c>
      <c r="S2211" s="22" t="s">
        <v>73</v>
      </c>
      <c r="T2211" s="18"/>
      <c r="U2211" s="18"/>
      <c r="V2211" s="15" t="s">
        <v>1009</v>
      </c>
      <c r="W2211" s="18" t="s">
        <v>1512</v>
      </c>
      <c r="X2211" s="18"/>
      <c r="Y2211" s="15" t="s">
        <v>73</v>
      </c>
      <c r="Z2211" s="18" t="s">
        <v>8699</v>
      </c>
      <c r="AA2211" s="18" t="s">
        <v>208</v>
      </c>
      <c r="AB2211" s="18" t="s">
        <v>8700</v>
      </c>
      <c r="AC2211" s="67" t="str">
        <f>+VLOOKUP("*"&amp;L2211&amp;"*",'[2]REGISTROS SANITARIOS'!$D$1560:$E1992,2,FALSE)</f>
        <v>SI</v>
      </c>
      <c r="AD2211" s="22" t="s">
        <v>1025</v>
      </c>
      <c r="AE2211" s="16">
        <v>47597</v>
      </c>
      <c r="AF2211" s="34" t="s">
        <v>73</v>
      </c>
      <c r="AG2211" s="24"/>
      <c r="AH2211" s="18"/>
      <c r="AI2211" s="18" t="s">
        <v>8724</v>
      </c>
      <c r="AJ2211" s="17">
        <v>770</v>
      </c>
      <c r="AK2211" s="25">
        <v>770</v>
      </c>
      <c r="AL2211" s="25">
        <v>11071</v>
      </c>
      <c r="AM2211" s="35">
        <v>0</v>
      </c>
      <c r="AN2211" s="19">
        <v>8524670</v>
      </c>
      <c r="AO2211" s="18"/>
      <c r="AP2211" s="15"/>
      <c r="AQ2211" s="43" t="str">
        <f t="shared" si="340"/>
        <v>SI</v>
      </c>
      <c r="AR2211" s="44">
        <f t="shared" si="341"/>
        <v>8524670</v>
      </c>
      <c r="AS2211" s="44">
        <f t="shared" si="342"/>
        <v>8524670</v>
      </c>
      <c r="AT2211" s="44">
        <f t="shared" si="343"/>
        <v>8524670</v>
      </c>
      <c r="AU2211" s="44">
        <f t="shared" si="344"/>
        <v>8524670</v>
      </c>
      <c r="AV2211" s="45" t="b">
        <f t="shared" si="345"/>
        <v>1</v>
      </c>
      <c r="AW2211" s="45" t="b">
        <f t="shared" si="346"/>
        <v>1</v>
      </c>
      <c r="AX2211" s="45"/>
    </row>
    <row r="2212" spans="1:50" s="36" customFormat="1" ht="27.75" customHeight="1" x14ac:dyDescent="0.15">
      <c r="A2212" s="36" t="str">
        <f t="shared" si="339"/>
        <v>LEXA Proveedora Hospitalaria S.A.S.201155110</v>
      </c>
      <c r="B2212" s="36" t="b">
        <f>+A2212='[1]Anexo 9'!A2212</f>
        <v>1</v>
      </c>
      <c r="C2212" s="18">
        <v>901012906</v>
      </c>
      <c r="D2212" s="18" t="s">
        <v>8316</v>
      </c>
      <c r="E2212" s="15" t="s">
        <v>98</v>
      </c>
      <c r="F2212" s="15" t="s">
        <v>62</v>
      </c>
      <c r="G2212" s="15" t="s">
        <v>3155</v>
      </c>
      <c r="H2212" s="15" t="s">
        <v>3155</v>
      </c>
      <c r="I2212" s="15" t="s">
        <v>3155</v>
      </c>
      <c r="J2212" s="15">
        <v>8</v>
      </c>
      <c r="K2212" s="15" t="s">
        <v>3155</v>
      </c>
      <c r="L2212" s="15">
        <v>201155110</v>
      </c>
      <c r="M2212" s="15" t="s">
        <v>535</v>
      </c>
      <c r="N2212" s="15" t="s">
        <v>101</v>
      </c>
      <c r="O2212" s="18"/>
      <c r="P2212" s="22" t="s">
        <v>3840</v>
      </c>
      <c r="Q2212" s="15" t="s">
        <v>536</v>
      </c>
      <c r="R2212" s="18" t="s">
        <v>8594</v>
      </c>
      <c r="S2212" s="22" t="b">
        <f>+R2212=Q2212</f>
        <v>0</v>
      </c>
      <c r="T2212" s="18"/>
      <c r="U2212" s="18"/>
      <c r="V2212" s="15" t="s">
        <v>538</v>
      </c>
      <c r="W2212" s="18" t="s">
        <v>117</v>
      </c>
      <c r="X2212" s="18"/>
      <c r="Y2212" s="15" t="s">
        <v>73</v>
      </c>
      <c r="Z2212" s="18" t="s">
        <v>8701</v>
      </c>
      <c r="AA2212" s="18" t="s">
        <v>119</v>
      </c>
      <c r="AB2212" s="18" t="s">
        <v>173</v>
      </c>
      <c r="AC2212" s="67" t="str">
        <f>+VLOOKUP("*"&amp;L2212&amp;"*",'[2]REGISTROS SANITARIOS'!$D$1560:$E1993,2,FALSE)</f>
        <v>SI</v>
      </c>
      <c r="AD2212" s="22" t="s">
        <v>1025</v>
      </c>
      <c r="AE2212" s="16">
        <v>46615</v>
      </c>
      <c r="AF2212" s="34" t="s">
        <v>73</v>
      </c>
      <c r="AG2212" s="24"/>
      <c r="AH2212" s="18"/>
      <c r="AI2212" s="18" t="s">
        <v>8722</v>
      </c>
      <c r="AJ2212" s="17">
        <v>11550</v>
      </c>
      <c r="AK2212" s="25">
        <v>11550</v>
      </c>
      <c r="AL2212" s="25">
        <v>506</v>
      </c>
      <c r="AM2212" s="35">
        <v>0</v>
      </c>
      <c r="AN2212" s="19">
        <v>5844300</v>
      </c>
      <c r="AO2212" s="18"/>
      <c r="AP2212" s="15"/>
      <c r="AQ2212" s="43" t="str">
        <f t="shared" si="340"/>
        <v>SI</v>
      </c>
      <c r="AR2212" s="44">
        <f t="shared" si="341"/>
        <v>5844300</v>
      </c>
      <c r="AS2212" s="44">
        <f t="shared" si="342"/>
        <v>5844300</v>
      </c>
      <c r="AT2212" s="44">
        <f t="shared" si="343"/>
        <v>5844300</v>
      </c>
      <c r="AU2212" s="44">
        <f t="shared" si="344"/>
        <v>5844300</v>
      </c>
      <c r="AV2212" s="45" t="b">
        <f t="shared" si="345"/>
        <v>1</v>
      </c>
      <c r="AW2212" s="45" t="b">
        <f t="shared" si="346"/>
        <v>1</v>
      </c>
      <c r="AX2212" s="45"/>
    </row>
    <row r="2213" spans="1:50" s="36" customFormat="1" ht="27.75" customHeight="1" x14ac:dyDescent="0.15">
      <c r="A2213" s="36" t="str">
        <f t="shared" si="339"/>
        <v>LEXA Proveedora Hospitalaria S.A.S.201050810</v>
      </c>
      <c r="B2213" s="36" t="b">
        <f>+A2213='[1]Anexo 9'!A2213</f>
        <v>1</v>
      </c>
      <c r="C2213" s="18">
        <v>901012906</v>
      </c>
      <c r="D2213" s="18" t="s">
        <v>8316</v>
      </c>
      <c r="E2213" s="15" t="s">
        <v>98</v>
      </c>
      <c r="F2213" s="15" t="s">
        <v>62</v>
      </c>
      <c r="G2213" s="15" t="s">
        <v>3155</v>
      </c>
      <c r="H2213" s="15" t="s">
        <v>3155</v>
      </c>
      <c r="I2213" s="15" t="s">
        <v>3155</v>
      </c>
      <c r="J2213" s="15">
        <v>6</v>
      </c>
      <c r="K2213" s="15" t="s">
        <v>3155</v>
      </c>
      <c r="L2213" s="15">
        <v>201050810</v>
      </c>
      <c r="M2213" s="15" t="s">
        <v>388</v>
      </c>
      <c r="N2213" s="15" t="s">
        <v>101</v>
      </c>
      <c r="O2213" s="18"/>
      <c r="P2213" s="22" t="s">
        <v>3840</v>
      </c>
      <c r="Q2213" s="15" t="s">
        <v>101</v>
      </c>
      <c r="R2213" s="18" t="s">
        <v>103</v>
      </c>
      <c r="S2213" s="22" t="s">
        <v>73</v>
      </c>
      <c r="T2213" s="18"/>
      <c r="U2213" s="18"/>
      <c r="V2213" s="15" t="s">
        <v>391</v>
      </c>
      <c r="W2213" s="18" t="s">
        <v>445</v>
      </c>
      <c r="X2213" s="18"/>
      <c r="Y2213" s="15" t="s">
        <v>73</v>
      </c>
      <c r="Z2213" s="18" t="s">
        <v>445</v>
      </c>
      <c r="AA2213" s="18" t="s">
        <v>71</v>
      </c>
      <c r="AB2213" s="18" t="s">
        <v>173</v>
      </c>
      <c r="AC2213" s="67" t="str">
        <f>+VLOOKUP("*"&amp;L2213&amp;"*",'[2]REGISTROS SANITARIOS'!$D$1560:$E1994,2,FALSE)</f>
        <v>SI</v>
      </c>
      <c r="AD2213" s="22" t="s">
        <v>1025</v>
      </c>
      <c r="AE2213" s="16">
        <v>46615</v>
      </c>
      <c r="AF2213" s="34" t="s">
        <v>73</v>
      </c>
      <c r="AG2213" s="24"/>
      <c r="AH2213" s="18"/>
      <c r="AI2213" s="18" t="s">
        <v>8722</v>
      </c>
      <c r="AJ2213" s="17">
        <v>1265</v>
      </c>
      <c r="AK2213" s="25">
        <v>1265</v>
      </c>
      <c r="AL2213" s="25">
        <v>4034.0000000000005</v>
      </c>
      <c r="AM2213" s="35">
        <v>0</v>
      </c>
      <c r="AN2213" s="19">
        <v>5103010.0000000009</v>
      </c>
      <c r="AO2213" s="18"/>
      <c r="AP2213" s="15"/>
      <c r="AQ2213" s="43" t="str">
        <f t="shared" si="340"/>
        <v>SI</v>
      </c>
      <c r="AR2213" s="44">
        <f t="shared" si="341"/>
        <v>5103010.0000000009</v>
      </c>
      <c r="AS2213" s="44">
        <f t="shared" si="342"/>
        <v>5103010.0000000009</v>
      </c>
      <c r="AT2213" s="44">
        <f t="shared" si="343"/>
        <v>5103010.0000000009</v>
      </c>
      <c r="AU2213" s="44">
        <f t="shared" si="344"/>
        <v>5103010.0000000009</v>
      </c>
      <c r="AV2213" s="45" t="b">
        <f t="shared" si="345"/>
        <v>1</v>
      </c>
      <c r="AW2213" s="45" t="b">
        <f t="shared" si="346"/>
        <v>1</v>
      </c>
      <c r="AX2213" s="45"/>
    </row>
    <row r="2214" spans="1:50" s="36" customFormat="1" ht="27.75" customHeight="1" x14ac:dyDescent="0.15">
      <c r="A2214" s="36" t="str">
        <f t="shared" si="339"/>
        <v>LEXA Proveedora Hospitalaria S.A.S.201050910</v>
      </c>
      <c r="B2214" s="36" t="b">
        <f>+A2214='[1]Anexo 9'!A2214</f>
        <v>1</v>
      </c>
      <c r="C2214" s="18">
        <v>901012906</v>
      </c>
      <c r="D2214" s="18" t="s">
        <v>8316</v>
      </c>
      <c r="E2214" s="15" t="s">
        <v>98</v>
      </c>
      <c r="F2214" s="15" t="s">
        <v>395</v>
      </c>
      <c r="G2214" s="15">
        <f>+VLOOKUP(F2214,[3]Sheet1!$E$3:$G$74,3,FALSE)</f>
        <v>2</v>
      </c>
      <c r="H2214" s="15">
        <f>+VLOOKUP(D2214&amp;F2214,'TD para paquetes'!$E$3:$I$441,5,FALSE)</f>
        <v>2</v>
      </c>
      <c r="I2214" s="15" t="s">
        <v>1025</v>
      </c>
      <c r="J2214" s="15">
        <v>5</v>
      </c>
      <c r="K2214" s="15">
        <v>5</v>
      </c>
      <c r="L2214" s="15">
        <v>201050910</v>
      </c>
      <c r="M2214" s="15" t="s">
        <v>3889</v>
      </c>
      <c r="N2214" s="15" t="s">
        <v>101</v>
      </c>
      <c r="O2214" s="18"/>
      <c r="P2214" s="22" t="s">
        <v>3840</v>
      </c>
      <c r="Q2214" s="15" t="s">
        <v>101</v>
      </c>
      <c r="R2214" s="18" t="s">
        <v>103</v>
      </c>
      <c r="S2214" s="22" t="s">
        <v>73</v>
      </c>
      <c r="T2214" s="18"/>
      <c r="U2214" s="18"/>
      <c r="V2214" s="15"/>
      <c r="W2214" s="18" t="s">
        <v>2724</v>
      </c>
      <c r="X2214" s="18" t="s">
        <v>8770</v>
      </c>
      <c r="Y2214" s="15" t="s">
        <v>68</v>
      </c>
      <c r="Z2214" s="18" t="s">
        <v>8702</v>
      </c>
      <c r="AA2214" s="18" t="s">
        <v>3234</v>
      </c>
      <c r="AB2214" s="18" t="s">
        <v>8703</v>
      </c>
      <c r="AC2214" s="67" t="str">
        <f>+VLOOKUP("*"&amp;L2214&amp;"*",'[2]REGISTROS SANITARIOS'!$D$1560:$E1995,2,FALSE)</f>
        <v>SI</v>
      </c>
      <c r="AD2214" s="22" t="s">
        <v>1025</v>
      </c>
      <c r="AE2214" s="16">
        <v>44175</v>
      </c>
      <c r="AF2214" s="34" t="s">
        <v>68</v>
      </c>
      <c r="AG2214" s="24"/>
      <c r="AH2214" s="18"/>
      <c r="AI2214" s="18" t="s">
        <v>8723</v>
      </c>
      <c r="AJ2214" s="17">
        <v>84150</v>
      </c>
      <c r="AK2214" s="25">
        <v>84150</v>
      </c>
      <c r="AL2214" s="25">
        <v>1456</v>
      </c>
      <c r="AM2214" s="35">
        <v>0</v>
      </c>
      <c r="AN2214" s="19">
        <v>122522400</v>
      </c>
      <c r="AO2214" s="18"/>
      <c r="AP2214" s="15"/>
      <c r="AQ2214" s="43" t="str">
        <f t="shared" si="340"/>
        <v>SI</v>
      </c>
      <c r="AR2214" s="44">
        <f t="shared" si="341"/>
        <v>122522400</v>
      </c>
      <c r="AS2214" s="44">
        <f t="shared" si="342"/>
        <v>122522400</v>
      </c>
      <c r="AT2214" s="44">
        <f t="shared" si="343"/>
        <v>122522400</v>
      </c>
      <c r="AU2214" s="44">
        <f t="shared" si="344"/>
        <v>122522400</v>
      </c>
      <c r="AV2214" s="45" t="b">
        <f t="shared" si="345"/>
        <v>1</v>
      </c>
      <c r="AW2214" s="45" t="b">
        <f t="shared" si="346"/>
        <v>1</v>
      </c>
      <c r="AX2214" s="45"/>
    </row>
    <row r="2215" spans="1:50" s="36" customFormat="1" ht="27.75" customHeight="1" x14ac:dyDescent="0.15">
      <c r="A2215" s="36" t="str">
        <f t="shared" si="339"/>
        <v>LEXA Proveedora Hospitalaria S.A.S.201051010</v>
      </c>
      <c r="B2215" s="36" t="b">
        <f>+A2215='[1]Anexo 9'!A2215</f>
        <v>1</v>
      </c>
      <c r="C2215" s="18">
        <v>901012906</v>
      </c>
      <c r="D2215" s="18" t="s">
        <v>8316</v>
      </c>
      <c r="E2215" s="15" t="s">
        <v>98</v>
      </c>
      <c r="F2215" s="15" t="s">
        <v>395</v>
      </c>
      <c r="G2215" s="15">
        <f>+VLOOKUP(F2215,[3]Sheet1!$E$3:$G$74,3,FALSE)</f>
        <v>2</v>
      </c>
      <c r="H2215" s="15">
        <f>+VLOOKUP(D2215&amp;F2215,'TD para paquetes'!$E$3:$I$441,5,FALSE)</f>
        <v>2</v>
      </c>
      <c r="I2215" s="15" t="s">
        <v>1025</v>
      </c>
      <c r="J2215" s="15">
        <v>5</v>
      </c>
      <c r="K2215" s="15">
        <v>5</v>
      </c>
      <c r="L2215" s="15">
        <v>201051010</v>
      </c>
      <c r="M2215" s="15" t="s">
        <v>3890</v>
      </c>
      <c r="N2215" s="15" t="s">
        <v>101</v>
      </c>
      <c r="O2215" s="18"/>
      <c r="P2215" s="22" t="s">
        <v>3840</v>
      </c>
      <c r="Q2215" s="15" t="s">
        <v>101</v>
      </c>
      <c r="R2215" s="18" t="s">
        <v>103</v>
      </c>
      <c r="S2215" s="22" t="s">
        <v>73</v>
      </c>
      <c r="T2215" s="18"/>
      <c r="U2215" s="18"/>
      <c r="V2215" s="15"/>
      <c r="W2215" s="18" t="s">
        <v>2724</v>
      </c>
      <c r="X2215" s="18" t="s">
        <v>8770</v>
      </c>
      <c r="Y2215" s="15" t="s">
        <v>68</v>
      </c>
      <c r="Z2215" s="18" t="s">
        <v>8702</v>
      </c>
      <c r="AA2215" s="18" t="s">
        <v>3234</v>
      </c>
      <c r="AB2215" s="18" t="s">
        <v>8703</v>
      </c>
      <c r="AC2215" s="67" t="str">
        <f>+VLOOKUP("*"&amp;L2215&amp;"*",'[2]REGISTROS SANITARIOS'!$D$1560:$E1996,2,FALSE)</f>
        <v>SI</v>
      </c>
      <c r="AD2215" s="22" t="s">
        <v>1025</v>
      </c>
      <c r="AE2215" s="16">
        <v>44175</v>
      </c>
      <c r="AF2215" s="34" t="s">
        <v>68</v>
      </c>
      <c r="AG2215" s="24"/>
      <c r="AH2215" s="18"/>
      <c r="AI2215" s="18" t="s">
        <v>8723</v>
      </c>
      <c r="AJ2215" s="17">
        <v>522.5</v>
      </c>
      <c r="AK2215" s="25">
        <v>522.5</v>
      </c>
      <c r="AL2215" s="25">
        <v>1517.0000000000002</v>
      </c>
      <c r="AM2215" s="35">
        <v>0</v>
      </c>
      <c r="AN2215" s="19">
        <v>792632.50000000012</v>
      </c>
      <c r="AO2215" s="18"/>
      <c r="AP2215" s="15"/>
      <c r="AQ2215" s="43" t="str">
        <f t="shared" si="340"/>
        <v>SI</v>
      </c>
      <c r="AR2215" s="44">
        <f t="shared" si="341"/>
        <v>792632.50000000012</v>
      </c>
      <c r="AS2215" s="44">
        <f t="shared" si="342"/>
        <v>792632.50000000012</v>
      </c>
      <c r="AT2215" s="44">
        <f t="shared" si="343"/>
        <v>792632.50000000012</v>
      </c>
      <c r="AU2215" s="44">
        <f t="shared" si="344"/>
        <v>792632.50000000012</v>
      </c>
      <c r="AV2215" s="45" t="b">
        <f t="shared" si="345"/>
        <v>1</v>
      </c>
      <c r="AW2215" s="45" t="b">
        <f t="shared" si="346"/>
        <v>1</v>
      </c>
      <c r="AX2215" s="45"/>
    </row>
    <row r="2216" spans="1:50" s="36" customFormat="1" ht="27.75" customHeight="1" x14ac:dyDescent="0.15">
      <c r="A2216" s="36" t="str">
        <f t="shared" si="339"/>
        <v>LEXA Proveedora Hospitalaria S.A.S.201154610</v>
      </c>
      <c r="B2216" s="36" t="b">
        <f>+A2216='[1]Anexo 9'!A2216</f>
        <v>1</v>
      </c>
      <c r="C2216" s="18">
        <v>901012906</v>
      </c>
      <c r="D2216" s="18" t="s">
        <v>8316</v>
      </c>
      <c r="E2216" s="15" t="s">
        <v>98</v>
      </c>
      <c r="F2216" s="15" t="s">
        <v>236</v>
      </c>
      <c r="G2216" s="15">
        <f>+VLOOKUP(F2216,[3]Sheet1!$E$3:$G$74,3,FALSE)</f>
        <v>2</v>
      </c>
      <c r="H2216" s="15">
        <f>+VLOOKUP(D2216&amp;F2216,'TD para paquetes'!$E$3:$I$441,5,FALSE)</f>
        <v>2</v>
      </c>
      <c r="I2216" s="15" t="s">
        <v>1025</v>
      </c>
      <c r="J2216" s="15">
        <v>8</v>
      </c>
      <c r="K2216" s="15">
        <v>8</v>
      </c>
      <c r="L2216" s="15">
        <v>201154610</v>
      </c>
      <c r="M2216" s="15" t="s">
        <v>237</v>
      </c>
      <c r="N2216" s="15" t="s">
        <v>101</v>
      </c>
      <c r="O2216" s="18"/>
      <c r="P2216" s="22" t="s">
        <v>3840</v>
      </c>
      <c r="Q2216" s="15" t="s">
        <v>239</v>
      </c>
      <c r="R2216" s="18" t="s">
        <v>103</v>
      </c>
      <c r="S2216" s="22" t="b">
        <f>+R2216=Q2216</f>
        <v>0</v>
      </c>
      <c r="T2216" s="18"/>
      <c r="U2216" s="18"/>
      <c r="V2216" s="15" t="s">
        <v>6091</v>
      </c>
      <c r="W2216" s="18" t="s">
        <v>587</v>
      </c>
      <c r="X2216" s="18"/>
      <c r="Y2216" s="15" t="s">
        <v>73</v>
      </c>
      <c r="Z2216" s="18" t="s">
        <v>2714</v>
      </c>
      <c r="AA2216" s="18" t="s">
        <v>71</v>
      </c>
      <c r="AB2216" s="18" t="s">
        <v>2717</v>
      </c>
      <c r="AC2216" s="67" t="str">
        <f>+VLOOKUP("*"&amp;L2216&amp;"*",'[2]REGISTROS SANITARIOS'!$D$1560:$E1997,2,FALSE)</f>
        <v>SI</v>
      </c>
      <c r="AD2216" s="22" t="s">
        <v>1025</v>
      </c>
      <c r="AE2216" s="16">
        <v>46221</v>
      </c>
      <c r="AF2216" s="34" t="s">
        <v>73</v>
      </c>
      <c r="AG2216" s="24"/>
      <c r="AH2216" s="18"/>
      <c r="AI2216" s="18" t="s">
        <v>8723</v>
      </c>
      <c r="AJ2216" s="17">
        <v>28600</v>
      </c>
      <c r="AK2216" s="25">
        <v>28600</v>
      </c>
      <c r="AL2216" s="25">
        <v>1298</v>
      </c>
      <c r="AM2216" s="35">
        <v>0</v>
      </c>
      <c r="AN2216" s="19">
        <v>37122800</v>
      </c>
      <c r="AO2216" s="18"/>
      <c r="AP2216" s="15"/>
      <c r="AQ2216" s="43" t="str">
        <f t="shared" si="340"/>
        <v>SI</v>
      </c>
      <c r="AR2216" s="44">
        <f t="shared" si="341"/>
        <v>37122800</v>
      </c>
      <c r="AS2216" s="44">
        <f t="shared" si="342"/>
        <v>37122800</v>
      </c>
      <c r="AT2216" s="44">
        <f t="shared" si="343"/>
        <v>37122800</v>
      </c>
      <c r="AU2216" s="44">
        <f t="shared" si="344"/>
        <v>37122800</v>
      </c>
      <c r="AV2216" s="45" t="b">
        <f t="shared" si="345"/>
        <v>1</v>
      </c>
      <c r="AW2216" s="45" t="b">
        <f t="shared" si="346"/>
        <v>1</v>
      </c>
      <c r="AX2216" s="45"/>
    </row>
    <row r="2217" spans="1:50" s="36" customFormat="1" ht="27.75" customHeight="1" x14ac:dyDescent="0.15">
      <c r="A2217" s="36" t="str">
        <f t="shared" si="339"/>
        <v>LEXA Proveedora Hospitalaria S.A.S.201154611</v>
      </c>
      <c r="B2217" s="36" t="b">
        <f>+A2217='[1]Anexo 9'!A2217</f>
        <v>1</v>
      </c>
      <c r="C2217" s="18">
        <v>901012906</v>
      </c>
      <c r="D2217" s="18" t="s">
        <v>8316</v>
      </c>
      <c r="E2217" s="15" t="s">
        <v>98</v>
      </c>
      <c r="F2217" s="15" t="s">
        <v>236</v>
      </c>
      <c r="G2217" s="15">
        <f>+VLOOKUP(F2217,[3]Sheet1!$E$3:$G$74,3,FALSE)</f>
        <v>2</v>
      </c>
      <c r="H2217" s="15">
        <f>+VLOOKUP(D2217&amp;F2217,'TD para paquetes'!$E$3:$I$441,5,FALSE)</f>
        <v>2</v>
      </c>
      <c r="I2217" s="15" t="s">
        <v>1025</v>
      </c>
      <c r="J2217" s="15">
        <v>8</v>
      </c>
      <c r="K2217" s="15">
        <v>8</v>
      </c>
      <c r="L2217" s="15">
        <v>201154611</v>
      </c>
      <c r="M2217" s="15" t="s">
        <v>243</v>
      </c>
      <c r="N2217" s="15" t="s">
        <v>101</v>
      </c>
      <c r="O2217" s="18"/>
      <c r="P2217" s="22" t="s">
        <v>3840</v>
      </c>
      <c r="Q2217" s="15" t="s">
        <v>239</v>
      </c>
      <c r="R2217" s="18" t="s">
        <v>103</v>
      </c>
      <c r="S2217" s="22" t="b">
        <f>+R2217=Q2217</f>
        <v>0</v>
      </c>
      <c r="T2217" s="18"/>
      <c r="U2217" s="18"/>
      <c r="V2217" s="15" t="s">
        <v>6092</v>
      </c>
      <c r="W2217" s="18" t="s">
        <v>587</v>
      </c>
      <c r="X2217" s="18"/>
      <c r="Y2217" s="15" t="s">
        <v>73</v>
      </c>
      <c r="Z2217" s="18" t="s">
        <v>2714</v>
      </c>
      <c r="AA2217" s="18" t="s">
        <v>71</v>
      </c>
      <c r="AB2217" s="18" t="s">
        <v>2717</v>
      </c>
      <c r="AC2217" s="67" t="str">
        <f>+VLOOKUP("*"&amp;L2217&amp;"*",'[2]REGISTROS SANITARIOS'!$D$1560:$E1998,2,FALSE)</f>
        <v>SI</v>
      </c>
      <c r="AD2217" s="22" t="s">
        <v>1025</v>
      </c>
      <c r="AE2217" s="16">
        <v>46221</v>
      </c>
      <c r="AF2217" s="34" t="s">
        <v>73</v>
      </c>
      <c r="AG2217" s="24"/>
      <c r="AH2217" s="18"/>
      <c r="AI2217" s="18" t="s">
        <v>8723</v>
      </c>
      <c r="AJ2217" s="17">
        <v>11000</v>
      </c>
      <c r="AK2217" s="25">
        <v>11000</v>
      </c>
      <c r="AL2217" s="25">
        <v>1440</v>
      </c>
      <c r="AM2217" s="35">
        <v>0</v>
      </c>
      <c r="AN2217" s="19">
        <v>15840000</v>
      </c>
      <c r="AO2217" s="18"/>
      <c r="AP2217" s="15"/>
      <c r="AQ2217" s="43" t="str">
        <f t="shared" si="340"/>
        <v>SI</v>
      </c>
      <c r="AR2217" s="44">
        <f t="shared" si="341"/>
        <v>15840000</v>
      </c>
      <c r="AS2217" s="44">
        <f t="shared" si="342"/>
        <v>15840000</v>
      </c>
      <c r="AT2217" s="44">
        <f t="shared" si="343"/>
        <v>15840000</v>
      </c>
      <c r="AU2217" s="44">
        <f t="shared" si="344"/>
        <v>15840000</v>
      </c>
      <c r="AV2217" s="45" t="b">
        <f t="shared" si="345"/>
        <v>1</v>
      </c>
      <c r="AW2217" s="45" t="b">
        <f t="shared" si="346"/>
        <v>1</v>
      </c>
      <c r="AX2217" s="45"/>
    </row>
    <row r="2218" spans="1:50" s="36" customFormat="1" ht="27.75" customHeight="1" x14ac:dyDescent="0.15">
      <c r="A2218" s="36" t="str">
        <f t="shared" si="339"/>
        <v>LEXA Proveedora Hospitalaria S.A.S.206010810</v>
      </c>
      <c r="B2218" s="36" t="b">
        <f>+A2218='[1]Anexo 9'!A2218</f>
        <v>1</v>
      </c>
      <c r="C2218" s="18">
        <v>901012906</v>
      </c>
      <c r="D2218" s="18" t="s">
        <v>8316</v>
      </c>
      <c r="E2218" s="15" t="s">
        <v>98</v>
      </c>
      <c r="F2218" s="15" t="s">
        <v>292</v>
      </c>
      <c r="G2218" s="15">
        <f>+VLOOKUP(F2218,[3]Sheet1!$E$3:$G$74,3,FALSE)</f>
        <v>2</v>
      </c>
      <c r="H2218" s="15">
        <f>+VLOOKUP(D2218&amp;F2218,'TD para paquetes'!$E$3:$I$441,5,FALSE)</f>
        <v>2</v>
      </c>
      <c r="I2218" s="15" t="s">
        <v>1025</v>
      </c>
      <c r="J2218" s="15">
        <v>5</v>
      </c>
      <c r="K2218" s="15">
        <v>5</v>
      </c>
      <c r="L2218" s="15">
        <v>206010810</v>
      </c>
      <c r="M2218" s="15" t="s">
        <v>293</v>
      </c>
      <c r="N2218" s="15" t="s">
        <v>101</v>
      </c>
      <c r="O2218" s="18"/>
      <c r="P2218" s="22" t="s">
        <v>3840</v>
      </c>
      <c r="Q2218" s="15" t="s">
        <v>101</v>
      </c>
      <c r="R2218" s="18" t="s">
        <v>103</v>
      </c>
      <c r="S2218" s="22" t="s">
        <v>73</v>
      </c>
      <c r="T2218" s="18"/>
      <c r="U2218" s="18"/>
      <c r="V2218" s="15" t="s">
        <v>295</v>
      </c>
      <c r="W2218" s="18" t="s">
        <v>2688</v>
      </c>
      <c r="X2218" s="18"/>
      <c r="Y2218" s="15" t="s">
        <v>73</v>
      </c>
      <c r="Z2218" s="18" t="s">
        <v>8695</v>
      </c>
      <c r="AA2218" s="18" t="s">
        <v>119</v>
      </c>
      <c r="AB2218" s="18" t="s">
        <v>8704</v>
      </c>
      <c r="AC2218" s="67" t="str">
        <f>+VLOOKUP("*"&amp;L2218&amp;"*",'[2]REGISTROS SANITARIOS'!$D$1560:$E1999,2,FALSE)</f>
        <v>SI</v>
      </c>
      <c r="AD2218" s="22" t="s">
        <v>1025</v>
      </c>
      <c r="AE2218" s="16">
        <v>45960</v>
      </c>
      <c r="AF2218" s="34" t="s">
        <v>73</v>
      </c>
      <c r="AG2218" s="24"/>
      <c r="AH2218" s="18"/>
      <c r="AI2218" s="18" t="s">
        <v>8723</v>
      </c>
      <c r="AJ2218" s="17">
        <v>22</v>
      </c>
      <c r="AK2218" s="25">
        <v>22</v>
      </c>
      <c r="AL2218" s="25">
        <v>6915.0000000000009</v>
      </c>
      <c r="AM2218" s="35">
        <v>0</v>
      </c>
      <c r="AN2218" s="19">
        <v>152130.00000000003</v>
      </c>
      <c r="AO2218" s="18"/>
      <c r="AP2218" s="15"/>
      <c r="AQ2218" s="43" t="str">
        <f t="shared" si="340"/>
        <v>SI</v>
      </c>
      <c r="AR2218" s="44">
        <f t="shared" si="341"/>
        <v>152130.00000000003</v>
      </c>
      <c r="AS2218" s="44">
        <f t="shared" si="342"/>
        <v>152130.00000000003</v>
      </c>
      <c r="AT2218" s="44">
        <f t="shared" si="343"/>
        <v>152130.00000000003</v>
      </c>
      <c r="AU2218" s="44">
        <f t="shared" si="344"/>
        <v>152130.00000000003</v>
      </c>
      <c r="AV2218" s="45" t="b">
        <f t="shared" si="345"/>
        <v>1</v>
      </c>
      <c r="AW2218" s="45" t="b">
        <f t="shared" si="346"/>
        <v>1</v>
      </c>
      <c r="AX2218" s="45"/>
    </row>
    <row r="2219" spans="1:50" s="36" customFormat="1" ht="27.75" customHeight="1" x14ac:dyDescent="0.15">
      <c r="A2219" s="36" t="str">
        <f t="shared" si="339"/>
        <v>LEXA Proveedora Hospitalaria S.A.S.206010910</v>
      </c>
      <c r="B2219" s="36" t="b">
        <f>+A2219='[1]Anexo 9'!A2219</f>
        <v>1</v>
      </c>
      <c r="C2219" s="18">
        <v>901012906</v>
      </c>
      <c r="D2219" s="18" t="s">
        <v>8316</v>
      </c>
      <c r="E2219" s="15" t="s">
        <v>98</v>
      </c>
      <c r="F2219" s="15" t="s">
        <v>292</v>
      </c>
      <c r="G2219" s="15">
        <f>+VLOOKUP(F2219,[3]Sheet1!$E$3:$G$74,3,FALSE)</f>
        <v>2</v>
      </c>
      <c r="H2219" s="15">
        <f>+VLOOKUP(D2219&amp;F2219,'TD para paquetes'!$E$3:$I$441,5,FALSE)</f>
        <v>2</v>
      </c>
      <c r="I2219" s="15" t="s">
        <v>1025</v>
      </c>
      <c r="J2219" s="15">
        <v>6</v>
      </c>
      <c r="K2219" s="15">
        <v>5</v>
      </c>
      <c r="L2219" s="15">
        <v>206010910</v>
      </c>
      <c r="M2219" s="15" t="s">
        <v>300</v>
      </c>
      <c r="N2219" s="15" t="s">
        <v>101</v>
      </c>
      <c r="O2219" s="18"/>
      <c r="P2219" s="22" t="s">
        <v>3840</v>
      </c>
      <c r="Q2219" s="15" t="s">
        <v>101</v>
      </c>
      <c r="R2219" s="18" t="s">
        <v>103</v>
      </c>
      <c r="S2219" s="22" t="s">
        <v>73</v>
      </c>
      <c r="T2219" s="18"/>
      <c r="U2219" s="18"/>
      <c r="V2219" s="15" t="s">
        <v>295</v>
      </c>
      <c r="W2219" s="18" t="s">
        <v>2688</v>
      </c>
      <c r="X2219" s="18"/>
      <c r="Y2219" s="15" t="s">
        <v>73</v>
      </c>
      <c r="Z2219" s="18" t="s">
        <v>8695</v>
      </c>
      <c r="AA2219" s="18" t="s">
        <v>119</v>
      </c>
      <c r="AB2219" s="18" t="s">
        <v>8704</v>
      </c>
      <c r="AC2219" s="67" t="str">
        <f>+VLOOKUP("*"&amp;L2219&amp;"*",'[2]REGISTROS SANITARIOS'!$D$1560:$E2000,2,FALSE)</f>
        <v>SI</v>
      </c>
      <c r="AD2219" s="22" t="s">
        <v>1025</v>
      </c>
      <c r="AE2219" s="16">
        <v>45960</v>
      </c>
      <c r="AF2219" s="34" t="s">
        <v>73</v>
      </c>
      <c r="AG2219" s="24"/>
      <c r="AH2219" s="18"/>
      <c r="AI2219" s="18" t="s">
        <v>8723</v>
      </c>
      <c r="AJ2219" s="17">
        <v>121</v>
      </c>
      <c r="AK2219" s="25">
        <v>121</v>
      </c>
      <c r="AL2219" s="25">
        <v>6915.0000000000009</v>
      </c>
      <c r="AM2219" s="35">
        <v>0</v>
      </c>
      <c r="AN2219" s="19">
        <v>836715.00000000012</v>
      </c>
      <c r="AO2219" s="18"/>
      <c r="AP2219" s="15"/>
      <c r="AQ2219" s="43" t="str">
        <f t="shared" si="340"/>
        <v>SI</v>
      </c>
      <c r="AR2219" s="44">
        <f t="shared" si="341"/>
        <v>836715.00000000012</v>
      </c>
      <c r="AS2219" s="44">
        <f t="shared" si="342"/>
        <v>836715.00000000012</v>
      </c>
      <c r="AT2219" s="44">
        <f t="shared" si="343"/>
        <v>836715.00000000012</v>
      </c>
      <c r="AU2219" s="44">
        <f t="shared" si="344"/>
        <v>836715.00000000012</v>
      </c>
      <c r="AV2219" s="45" t="b">
        <f t="shared" si="345"/>
        <v>1</v>
      </c>
      <c r="AW2219" s="45" t="b">
        <f t="shared" si="346"/>
        <v>1</v>
      </c>
      <c r="AX2219" s="45"/>
    </row>
    <row r="2220" spans="1:50" s="36" customFormat="1" ht="27.75" customHeight="1" x14ac:dyDescent="0.15">
      <c r="A2220" s="36" t="str">
        <f t="shared" si="339"/>
        <v>LEXA Proveedora Hospitalaria S.A.S.206060701</v>
      </c>
      <c r="B2220" s="36" t="b">
        <f>+A2220='[1]Anexo 9'!A2220</f>
        <v>1</v>
      </c>
      <c r="C2220" s="18">
        <v>901012906</v>
      </c>
      <c r="D2220" s="18" t="s">
        <v>8316</v>
      </c>
      <c r="E2220" s="15" t="s">
        <v>98</v>
      </c>
      <c r="F2220" s="15" t="s">
        <v>62</v>
      </c>
      <c r="G2220" s="15" t="s">
        <v>3155</v>
      </c>
      <c r="H2220" s="15" t="s">
        <v>3155</v>
      </c>
      <c r="I2220" s="15" t="s">
        <v>3155</v>
      </c>
      <c r="J2220" s="15">
        <v>6</v>
      </c>
      <c r="K2220" s="15" t="s">
        <v>3155</v>
      </c>
      <c r="L2220" s="15">
        <v>206060701</v>
      </c>
      <c r="M2220" s="15" t="s">
        <v>624</v>
      </c>
      <c r="N2220" s="15" t="s">
        <v>101</v>
      </c>
      <c r="O2220" s="18"/>
      <c r="P2220" s="22" t="s">
        <v>3840</v>
      </c>
      <c r="Q2220" s="15" t="s">
        <v>101</v>
      </c>
      <c r="R2220" s="18" t="s">
        <v>103</v>
      </c>
      <c r="S2220" s="22" t="s">
        <v>73</v>
      </c>
      <c r="T2220" s="18"/>
      <c r="U2220" s="18"/>
      <c r="V2220" s="15" t="s">
        <v>626</v>
      </c>
      <c r="W2220" s="18" t="s">
        <v>445</v>
      </c>
      <c r="X2220" s="18"/>
      <c r="Y2220" s="15" t="s">
        <v>73</v>
      </c>
      <c r="Z2220" s="18"/>
      <c r="AA2220" s="18"/>
      <c r="AB2220" s="18" t="s">
        <v>1049</v>
      </c>
      <c r="AC2220" s="67" t="e">
        <f>+VLOOKUP("*"&amp;L2220&amp;"*",'[2]REGISTROS SANITARIOS'!$D$1560:$E2001,2,FALSE)</f>
        <v>#N/A</v>
      </c>
      <c r="AD2220" s="22" t="s">
        <v>44</v>
      </c>
      <c r="AE2220" s="16" t="s">
        <v>1049</v>
      </c>
      <c r="AF2220" s="34" t="s">
        <v>8814</v>
      </c>
      <c r="AG2220" s="24"/>
      <c r="AH2220" s="18"/>
      <c r="AI2220" s="18" t="s">
        <v>8723</v>
      </c>
      <c r="AJ2220" s="17">
        <v>2200</v>
      </c>
      <c r="AK2220" s="25">
        <v>2200</v>
      </c>
      <c r="AL2220" s="25">
        <v>9437</v>
      </c>
      <c r="AM2220" s="35">
        <v>0</v>
      </c>
      <c r="AN2220" s="19">
        <v>20761400</v>
      </c>
      <c r="AO2220" s="18"/>
      <c r="AP2220" s="15"/>
      <c r="AQ2220" s="43" t="str">
        <f t="shared" si="340"/>
        <v>SI</v>
      </c>
      <c r="AR2220" s="44">
        <f t="shared" si="341"/>
        <v>20761400</v>
      </c>
      <c r="AS2220" s="44">
        <f t="shared" si="342"/>
        <v>20761400</v>
      </c>
      <c r="AT2220" s="44">
        <f t="shared" si="343"/>
        <v>20761400</v>
      </c>
      <c r="AU2220" s="44">
        <f t="shared" si="344"/>
        <v>20761400</v>
      </c>
      <c r="AV2220" s="45" t="b">
        <f t="shared" si="345"/>
        <v>1</v>
      </c>
      <c r="AW2220" s="45" t="b">
        <f t="shared" si="346"/>
        <v>1</v>
      </c>
      <c r="AX2220" s="45"/>
    </row>
    <row r="2221" spans="1:50" s="36" customFormat="1" ht="27.75" customHeight="1" x14ac:dyDescent="0.15">
      <c r="A2221" s="36" t="str">
        <f t="shared" si="339"/>
        <v>LEXA Proveedora Hospitalaria S.A.S.201151410</v>
      </c>
      <c r="B2221" s="36" t="b">
        <f>+A2221='[1]Anexo 9'!A2221</f>
        <v>1</v>
      </c>
      <c r="C2221" s="18">
        <v>901012906</v>
      </c>
      <c r="D2221" s="18" t="s">
        <v>8316</v>
      </c>
      <c r="E2221" s="15" t="s">
        <v>98</v>
      </c>
      <c r="F2221" s="15" t="s">
        <v>62</v>
      </c>
      <c r="G2221" s="15" t="s">
        <v>3155</v>
      </c>
      <c r="H2221" s="15" t="s">
        <v>3155</v>
      </c>
      <c r="I2221" s="15" t="s">
        <v>3155</v>
      </c>
      <c r="J2221" s="15">
        <v>7</v>
      </c>
      <c r="K2221" s="15" t="s">
        <v>3155</v>
      </c>
      <c r="L2221" s="15">
        <v>201151410</v>
      </c>
      <c r="M2221" s="15" t="s">
        <v>467</v>
      </c>
      <c r="N2221" s="15" t="s">
        <v>101</v>
      </c>
      <c r="O2221" s="18"/>
      <c r="P2221" s="22" t="s">
        <v>3840</v>
      </c>
      <c r="Q2221" s="15" t="s">
        <v>101</v>
      </c>
      <c r="R2221" s="18" t="s">
        <v>103</v>
      </c>
      <c r="S2221" s="22" t="s">
        <v>73</v>
      </c>
      <c r="T2221" s="18"/>
      <c r="U2221" s="18"/>
      <c r="V2221" s="15" t="s">
        <v>469</v>
      </c>
      <c r="W2221" s="18" t="s">
        <v>587</v>
      </c>
      <c r="X2221" s="18"/>
      <c r="Y2221" s="15" t="s">
        <v>73</v>
      </c>
      <c r="Z2221" s="18" t="s">
        <v>2714</v>
      </c>
      <c r="AA2221" s="18" t="s">
        <v>71</v>
      </c>
      <c r="AB2221" s="18" t="s">
        <v>1515</v>
      </c>
      <c r="AC2221" s="67" t="str">
        <f>+VLOOKUP("*"&amp;L2221&amp;"*",'[2]REGISTROS SANITARIOS'!$D$1560:$E2002,2,FALSE)</f>
        <v>SI</v>
      </c>
      <c r="AD2221" s="22" t="s">
        <v>1025</v>
      </c>
      <c r="AE2221" s="16">
        <v>46456</v>
      </c>
      <c r="AF2221" s="34" t="s">
        <v>73</v>
      </c>
      <c r="AG2221" s="24"/>
      <c r="AH2221" s="18"/>
      <c r="AI2221" s="18" t="s">
        <v>8723</v>
      </c>
      <c r="AJ2221" s="17">
        <v>4675</v>
      </c>
      <c r="AK2221" s="25">
        <v>4675</v>
      </c>
      <c r="AL2221" s="25">
        <v>6510.9999999999991</v>
      </c>
      <c r="AM2221" s="35">
        <v>0</v>
      </c>
      <c r="AN2221" s="19">
        <v>30438924.999999996</v>
      </c>
      <c r="AO2221" s="18"/>
      <c r="AP2221" s="15"/>
      <c r="AQ2221" s="43" t="str">
        <f t="shared" si="340"/>
        <v>SI</v>
      </c>
      <c r="AR2221" s="44">
        <f t="shared" si="341"/>
        <v>30438924.999999996</v>
      </c>
      <c r="AS2221" s="44">
        <f t="shared" si="342"/>
        <v>30438924.999999996</v>
      </c>
      <c r="AT2221" s="44">
        <f t="shared" si="343"/>
        <v>30438924.999999996</v>
      </c>
      <c r="AU2221" s="44">
        <f t="shared" si="344"/>
        <v>30438924.999999996</v>
      </c>
      <c r="AV2221" s="45" t="b">
        <f t="shared" si="345"/>
        <v>1</v>
      </c>
      <c r="AW2221" s="45" t="b">
        <f t="shared" si="346"/>
        <v>1</v>
      </c>
      <c r="AX2221" s="45"/>
    </row>
    <row r="2222" spans="1:50" s="36" customFormat="1" ht="27.75" customHeight="1" x14ac:dyDescent="0.15">
      <c r="A2222" s="36" t="str">
        <f t="shared" si="339"/>
        <v>LEXA Proveedora Hospitalaria S.A.S.201157210</v>
      </c>
      <c r="B2222" s="36" t="b">
        <f>+A2222='[1]Anexo 9'!A2222</f>
        <v>1</v>
      </c>
      <c r="C2222" s="18">
        <v>901012906</v>
      </c>
      <c r="D2222" s="18" t="s">
        <v>8316</v>
      </c>
      <c r="E2222" s="15" t="s">
        <v>98</v>
      </c>
      <c r="F2222" s="15" t="s">
        <v>62</v>
      </c>
      <c r="G2222" s="15" t="s">
        <v>3155</v>
      </c>
      <c r="H2222" s="15" t="s">
        <v>3155</v>
      </c>
      <c r="I2222" s="15" t="s">
        <v>3155</v>
      </c>
      <c r="J2222" s="15">
        <v>5</v>
      </c>
      <c r="K2222" s="15" t="s">
        <v>3155</v>
      </c>
      <c r="L2222" s="15">
        <v>201157210</v>
      </c>
      <c r="M2222" s="15" t="s">
        <v>554</v>
      </c>
      <c r="N2222" s="15" t="s">
        <v>555</v>
      </c>
      <c r="O2222" s="18"/>
      <c r="P2222" s="22" t="s">
        <v>3840</v>
      </c>
      <c r="Q2222" s="15" t="s">
        <v>557</v>
      </c>
      <c r="R2222" s="18" t="s">
        <v>3391</v>
      </c>
      <c r="S2222" s="22" t="b">
        <f>+R2222=Q2222</f>
        <v>0</v>
      </c>
      <c r="T2222" s="18"/>
      <c r="U2222" s="18"/>
      <c r="V2222" s="15" t="s">
        <v>560</v>
      </c>
      <c r="W2222" s="18" t="s">
        <v>170</v>
      </c>
      <c r="X2222" s="18"/>
      <c r="Y2222" s="15" t="s">
        <v>73</v>
      </c>
      <c r="Z2222" s="18" t="s">
        <v>1121</v>
      </c>
      <c r="AA2222" s="18" t="s">
        <v>3234</v>
      </c>
      <c r="AB2222" s="18" t="s">
        <v>563</v>
      </c>
      <c r="AC2222" s="67" t="str">
        <f>+VLOOKUP("*"&amp;L2222&amp;"*",'[2]REGISTROS SANITARIOS'!$D$1560:$E2003,2,FALSE)</f>
        <v>SI</v>
      </c>
      <c r="AD2222" s="22" t="s">
        <v>1025</v>
      </c>
      <c r="AE2222" s="16">
        <v>46602</v>
      </c>
      <c r="AF2222" s="34" t="s">
        <v>73</v>
      </c>
      <c r="AG2222" s="24"/>
      <c r="AH2222" s="18"/>
      <c r="AI2222" s="18" t="s">
        <v>8722</v>
      </c>
      <c r="AJ2222" s="17">
        <v>22000</v>
      </c>
      <c r="AK2222" s="25">
        <v>22000</v>
      </c>
      <c r="AL2222" s="25">
        <v>1858</v>
      </c>
      <c r="AM2222" s="35">
        <v>0</v>
      </c>
      <c r="AN2222" s="19">
        <v>40876000</v>
      </c>
      <c r="AO2222" s="18"/>
      <c r="AP2222" s="15"/>
      <c r="AQ2222" s="43" t="str">
        <f t="shared" si="340"/>
        <v>SI</v>
      </c>
      <c r="AR2222" s="44">
        <f t="shared" si="341"/>
        <v>40876000</v>
      </c>
      <c r="AS2222" s="44">
        <f t="shared" si="342"/>
        <v>40876000</v>
      </c>
      <c r="AT2222" s="44">
        <f t="shared" si="343"/>
        <v>40876000</v>
      </c>
      <c r="AU2222" s="44">
        <f t="shared" si="344"/>
        <v>40876000</v>
      </c>
      <c r="AV2222" s="45" t="b">
        <f t="shared" si="345"/>
        <v>1</v>
      </c>
      <c r="AW2222" s="45" t="b">
        <f t="shared" si="346"/>
        <v>1</v>
      </c>
      <c r="AX2222" s="45"/>
    </row>
    <row r="2223" spans="1:50" s="36" customFormat="1" ht="27.75" customHeight="1" x14ac:dyDescent="0.15">
      <c r="A2223" s="36" t="str">
        <f t="shared" si="339"/>
        <v>LEXA Proveedora Hospitalaria S.A.S.201151005</v>
      </c>
      <c r="B2223" s="36" t="b">
        <f>+A2223='[1]Anexo 9'!A2223</f>
        <v>1</v>
      </c>
      <c r="C2223" s="18">
        <v>901012906</v>
      </c>
      <c r="D2223" s="18" t="s">
        <v>8316</v>
      </c>
      <c r="E2223" s="15" t="s">
        <v>98</v>
      </c>
      <c r="F2223" s="15" t="s">
        <v>62</v>
      </c>
      <c r="G2223" s="15" t="s">
        <v>3155</v>
      </c>
      <c r="H2223" s="15" t="s">
        <v>3155</v>
      </c>
      <c r="I2223" s="15" t="s">
        <v>3155</v>
      </c>
      <c r="J2223" s="15">
        <v>6</v>
      </c>
      <c r="K2223" s="15" t="s">
        <v>3155</v>
      </c>
      <c r="L2223" s="15">
        <v>201151005</v>
      </c>
      <c r="M2223" s="15" t="s">
        <v>460</v>
      </c>
      <c r="N2223" s="15" t="s">
        <v>91</v>
      </c>
      <c r="O2223" s="18"/>
      <c r="P2223" s="22" t="s">
        <v>3840</v>
      </c>
      <c r="Q2223" s="15" t="s">
        <v>462</v>
      </c>
      <c r="R2223" s="18" t="s">
        <v>3665</v>
      </c>
      <c r="S2223" s="22" t="s">
        <v>73</v>
      </c>
      <c r="T2223" s="18"/>
      <c r="U2223" s="18"/>
      <c r="V2223" s="15" t="s">
        <v>464</v>
      </c>
      <c r="W2223" s="18" t="s">
        <v>6154</v>
      </c>
      <c r="X2223" s="18"/>
      <c r="Y2223" s="15" t="s">
        <v>73</v>
      </c>
      <c r="Z2223" s="18" t="s">
        <v>2714</v>
      </c>
      <c r="AA2223" s="18" t="s">
        <v>71</v>
      </c>
      <c r="AB2223" s="18" t="s">
        <v>2791</v>
      </c>
      <c r="AC2223" s="67" t="str">
        <f>+VLOOKUP("*"&amp;L2223&amp;"*",'[2]REGISTROS SANITARIOS'!$D$1560:$E2004,2,FALSE)</f>
        <v>SI</v>
      </c>
      <c r="AD2223" s="22" t="s">
        <v>1025</v>
      </c>
      <c r="AE2223" s="16">
        <v>47143</v>
      </c>
      <c r="AF2223" s="34" t="s">
        <v>73</v>
      </c>
      <c r="AG2223" s="24"/>
      <c r="AH2223" s="18"/>
      <c r="AI2223" s="18" t="s">
        <v>8722</v>
      </c>
      <c r="AJ2223" s="17">
        <v>1540</v>
      </c>
      <c r="AK2223" s="25">
        <v>1540</v>
      </c>
      <c r="AL2223" s="25">
        <v>6470.9999999999991</v>
      </c>
      <c r="AM2223" s="35">
        <v>0</v>
      </c>
      <c r="AN2223" s="19">
        <v>9965339.9999999981</v>
      </c>
      <c r="AO2223" s="18"/>
      <c r="AP2223" s="15"/>
      <c r="AQ2223" s="43" t="str">
        <f t="shared" si="340"/>
        <v>SI</v>
      </c>
      <c r="AR2223" s="44">
        <f t="shared" si="341"/>
        <v>9965339.9999999981</v>
      </c>
      <c r="AS2223" s="44">
        <f t="shared" si="342"/>
        <v>9965339.9999999981</v>
      </c>
      <c r="AT2223" s="44">
        <f t="shared" si="343"/>
        <v>9965339.9999999981</v>
      </c>
      <c r="AU2223" s="44">
        <f t="shared" si="344"/>
        <v>9965339.9999999981</v>
      </c>
      <c r="AV2223" s="45" t="b">
        <f t="shared" si="345"/>
        <v>1</v>
      </c>
      <c r="AW2223" s="45" t="b">
        <f t="shared" si="346"/>
        <v>1</v>
      </c>
      <c r="AX2223" s="45"/>
    </row>
    <row r="2224" spans="1:50" s="36" customFormat="1" ht="27.75" customHeight="1" x14ac:dyDescent="0.15">
      <c r="A2224" s="36" t="str">
        <f t="shared" si="339"/>
        <v>LEXA Proveedora Hospitalaria S.A.S.201090610</v>
      </c>
      <c r="B2224" s="36" t="b">
        <f>+A2224='[1]Anexo 9'!A2224</f>
        <v>1</v>
      </c>
      <c r="C2224" s="18">
        <v>901012906</v>
      </c>
      <c r="D2224" s="18" t="s">
        <v>8316</v>
      </c>
      <c r="E2224" s="15" t="s">
        <v>98</v>
      </c>
      <c r="F2224" s="15" t="s">
        <v>303</v>
      </c>
      <c r="G2224" s="15">
        <f>+VLOOKUP(F2224,[3]Sheet1!$E$3:$G$74,3,FALSE)</f>
        <v>4</v>
      </c>
      <c r="H2224" s="15">
        <f>+VLOOKUP(D2224&amp;F2224,'TD para paquetes'!$E$3:$I$441,5,FALSE)</f>
        <v>1</v>
      </c>
      <c r="I2224" s="15" t="s">
        <v>44</v>
      </c>
      <c r="J2224" s="15">
        <v>7</v>
      </c>
      <c r="K2224" s="15">
        <v>5</v>
      </c>
      <c r="L2224" s="15">
        <v>201090610</v>
      </c>
      <c r="M2224" s="15" t="s">
        <v>309</v>
      </c>
      <c r="N2224" s="15" t="s">
        <v>101</v>
      </c>
      <c r="O2224" s="18"/>
      <c r="P2224" s="22" t="s">
        <v>3840</v>
      </c>
      <c r="Q2224" s="15" t="s">
        <v>114</v>
      </c>
      <c r="R2224" s="18" t="s">
        <v>3158</v>
      </c>
      <c r="S2224" s="22" t="b">
        <f>+R2224=Q2224</f>
        <v>0</v>
      </c>
      <c r="T2224" s="18"/>
      <c r="U2224" s="18"/>
      <c r="V2224" s="15" t="s">
        <v>311</v>
      </c>
      <c r="W2224" s="18" t="s">
        <v>117</v>
      </c>
      <c r="X2224" s="18"/>
      <c r="Y2224" s="15" t="s">
        <v>68</v>
      </c>
      <c r="Z2224" s="18" t="s">
        <v>3006</v>
      </c>
      <c r="AA2224" s="18" t="s">
        <v>119</v>
      </c>
      <c r="AB2224" s="18" t="s">
        <v>8705</v>
      </c>
      <c r="AC2224" s="67" t="str">
        <f>+VLOOKUP("*"&amp;L2224&amp;"*",'[2]REGISTROS SANITARIOS'!$D$1560:$E2005,2,FALSE)</f>
        <v>SI</v>
      </c>
      <c r="AD2224" s="22" t="s">
        <v>1025</v>
      </c>
      <c r="AE2224" s="16">
        <v>45283</v>
      </c>
      <c r="AF2224" s="34" t="s">
        <v>73</v>
      </c>
      <c r="AG2224" s="24"/>
      <c r="AH2224" s="18"/>
      <c r="AI2224" s="18" t="s">
        <v>8723</v>
      </c>
      <c r="AJ2224" s="17">
        <v>154000</v>
      </c>
      <c r="AK2224" s="25">
        <v>154000</v>
      </c>
      <c r="AL2224" s="25">
        <v>364</v>
      </c>
      <c r="AM2224" s="35">
        <v>0</v>
      </c>
      <c r="AN2224" s="19">
        <v>56056000</v>
      </c>
      <c r="AO2224" s="18"/>
      <c r="AP2224" s="15"/>
      <c r="AQ2224" s="43" t="str">
        <f t="shared" si="340"/>
        <v>SI</v>
      </c>
      <c r="AR2224" s="44">
        <f t="shared" si="341"/>
        <v>56056000</v>
      </c>
      <c r="AS2224" s="44">
        <f t="shared" si="342"/>
        <v>56056000</v>
      </c>
      <c r="AT2224" s="44">
        <f t="shared" si="343"/>
        <v>56056000</v>
      </c>
      <c r="AU2224" s="44">
        <f t="shared" si="344"/>
        <v>56056000</v>
      </c>
      <c r="AV2224" s="45" t="b">
        <f t="shared" si="345"/>
        <v>1</v>
      </c>
      <c r="AW2224" s="45" t="b">
        <f t="shared" si="346"/>
        <v>1</v>
      </c>
      <c r="AX2224" s="45"/>
    </row>
    <row r="2225" spans="1:50" s="36" customFormat="1" ht="27.75" customHeight="1" x14ac:dyDescent="0.15">
      <c r="A2225" s="36" t="str">
        <f t="shared" si="339"/>
        <v>LEXA Proveedora Hospitalaria S.A.S.201090810</v>
      </c>
      <c r="B2225" s="36" t="b">
        <f>+A2225='[1]Anexo 9'!A2225</f>
        <v>1</v>
      </c>
      <c r="C2225" s="18">
        <v>901012906</v>
      </c>
      <c r="D2225" s="18" t="s">
        <v>8316</v>
      </c>
      <c r="E2225" s="15" t="s">
        <v>98</v>
      </c>
      <c r="F2225" s="15" t="s">
        <v>62</v>
      </c>
      <c r="G2225" s="15" t="s">
        <v>3155</v>
      </c>
      <c r="H2225" s="15" t="s">
        <v>3155</v>
      </c>
      <c r="I2225" s="15" t="s">
        <v>3155</v>
      </c>
      <c r="J2225" s="15">
        <v>8</v>
      </c>
      <c r="K2225" s="15" t="s">
        <v>3155</v>
      </c>
      <c r="L2225" s="15">
        <v>201090810</v>
      </c>
      <c r="M2225" s="15" t="s">
        <v>415</v>
      </c>
      <c r="N2225" s="15" t="s">
        <v>101</v>
      </c>
      <c r="O2225" s="18"/>
      <c r="P2225" s="22" t="s">
        <v>3840</v>
      </c>
      <c r="Q2225" s="15" t="s">
        <v>114</v>
      </c>
      <c r="R2225" s="18" t="s">
        <v>3158</v>
      </c>
      <c r="S2225" s="22" t="b">
        <f>+R2225=Q2225</f>
        <v>0</v>
      </c>
      <c r="T2225" s="18"/>
      <c r="U2225" s="18"/>
      <c r="V2225" s="15" t="s">
        <v>311</v>
      </c>
      <c r="W2225" s="18" t="s">
        <v>2724</v>
      </c>
      <c r="X2225" s="18"/>
      <c r="Y2225" s="15" t="s">
        <v>73</v>
      </c>
      <c r="Z2225" s="18"/>
      <c r="AA2225" s="18"/>
      <c r="AB2225" s="18" t="s">
        <v>1049</v>
      </c>
      <c r="AC2225" s="67" t="str">
        <f>+VLOOKUP("*"&amp;L2225&amp;"*",'[2]REGISTROS SANITARIOS'!$D$1560:$E2006,2,FALSE)</f>
        <v>SI</v>
      </c>
      <c r="AD2225" s="22" t="s">
        <v>1025</v>
      </c>
      <c r="AE2225" s="16" t="s">
        <v>1049</v>
      </c>
      <c r="AF2225" s="34" t="s">
        <v>8814</v>
      </c>
      <c r="AG2225" s="24"/>
      <c r="AH2225" s="18"/>
      <c r="AI2225" s="18" t="s">
        <v>8723</v>
      </c>
      <c r="AJ2225" s="17">
        <v>19250</v>
      </c>
      <c r="AK2225" s="25">
        <v>19250</v>
      </c>
      <c r="AL2225" s="25">
        <v>447</v>
      </c>
      <c r="AM2225" s="35">
        <v>0</v>
      </c>
      <c r="AN2225" s="19">
        <v>8604750</v>
      </c>
      <c r="AO2225" s="18"/>
      <c r="AP2225" s="15"/>
      <c r="AQ2225" s="43" t="str">
        <f t="shared" si="340"/>
        <v>SI</v>
      </c>
      <c r="AR2225" s="44">
        <f t="shared" si="341"/>
        <v>8604750</v>
      </c>
      <c r="AS2225" s="44">
        <f t="shared" si="342"/>
        <v>8604750</v>
      </c>
      <c r="AT2225" s="44">
        <f t="shared" si="343"/>
        <v>8604750</v>
      </c>
      <c r="AU2225" s="44">
        <f t="shared" si="344"/>
        <v>8604750</v>
      </c>
      <c r="AV2225" s="45" t="b">
        <f t="shared" si="345"/>
        <v>1</v>
      </c>
      <c r="AW2225" s="45" t="b">
        <f t="shared" si="346"/>
        <v>1</v>
      </c>
      <c r="AX2225" s="45"/>
    </row>
    <row r="2226" spans="1:50" s="36" customFormat="1" ht="27.75" customHeight="1" x14ac:dyDescent="0.15">
      <c r="A2226" s="36" t="str">
        <f t="shared" si="339"/>
        <v>LEXA Proveedora Hospitalaria S.A.S.201094010</v>
      </c>
      <c r="B2226" s="36" t="b">
        <f>+A2226='[1]Anexo 9'!A2226</f>
        <v>1</v>
      </c>
      <c r="C2226" s="18">
        <v>901012906</v>
      </c>
      <c r="D2226" s="18" t="s">
        <v>8316</v>
      </c>
      <c r="E2226" s="15" t="s">
        <v>98</v>
      </c>
      <c r="F2226" s="15" t="s">
        <v>62</v>
      </c>
      <c r="G2226" s="15" t="s">
        <v>3155</v>
      </c>
      <c r="H2226" s="15" t="s">
        <v>3155</v>
      </c>
      <c r="I2226" s="15" t="s">
        <v>3155</v>
      </c>
      <c r="J2226" s="15">
        <v>8</v>
      </c>
      <c r="K2226" s="15" t="s">
        <v>3155</v>
      </c>
      <c r="L2226" s="15">
        <v>201094010</v>
      </c>
      <c r="M2226" s="15" t="s">
        <v>416</v>
      </c>
      <c r="N2226" s="15" t="s">
        <v>101</v>
      </c>
      <c r="O2226" s="18"/>
      <c r="P2226" s="22" t="s">
        <v>3840</v>
      </c>
      <c r="Q2226" s="15" t="s">
        <v>101</v>
      </c>
      <c r="R2226" s="18" t="s">
        <v>3302</v>
      </c>
      <c r="S2226" s="22" t="b">
        <f>+R2226=Q2226</f>
        <v>0</v>
      </c>
      <c r="T2226" s="18"/>
      <c r="U2226" s="18"/>
      <c r="V2226" s="15" t="s">
        <v>6064</v>
      </c>
      <c r="W2226" s="18" t="s">
        <v>117</v>
      </c>
      <c r="X2226" s="18"/>
      <c r="Y2226" s="15" t="s">
        <v>68</v>
      </c>
      <c r="Z2226" s="18" t="s">
        <v>3006</v>
      </c>
      <c r="AA2226" s="18" t="s">
        <v>119</v>
      </c>
      <c r="AB2226" s="18" t="s">
        <v>8705</v>
      </c>
      <c r="AC2226" s="67" t="str">
        <f>+VLOOKUP("*"&amp;L2226&amp;"*",'[2]REGISTROS SANITARIOS'!$D$1560:$E2007,2,FALSE)</f>
        <v>SI</v>
      </c>
      <c r="AD2226" s="22" t="s">
        <v>1025</v>
      </c>
      <c r="AE2226" s="16">
        <v>45283</v>
      </c>
      <c r="AF2226" s="34" t="s">
        <v>73</v>
      </c>
      <c r="AG2226" s="24"/>
      <c r="AH2226" s="18"/>
      <c r="AI2226" s="18" t="s">
        <v>8723</v>
      </c>
      <c r="AJ2226" s="17">
        <v>132</v>
      </c>
      <c r="AK2226" s="25">
        <v>132</v>
      </c>
      <c r="AL2226" s="25">
        <v>1213</v>
      </c>
      <c r="AM2226" s="35">
        <v>0</v>
      </c>
      <c r="AN2226" s="19">
        <v>160116</v>
      </c>
      <c r="AO2226" s="18"/>
      <c r="AP2226" s="15"/>
      <c r="AQ2226" s="43" t="str">
        <f t="shared" si="340"/>
        <v>SI</v>
      </c>
      <c r="AR2226" s="44">
        <f t="shared" si="341"/>
        <v>160116</v>
      </c>
      <c r="AS2226" s="44">
        <f t="shared" si="342"/>
        <v>160116</v>
      </c>
      <c r="AT2226" s="44">
        <f t="shared" si="343"/>
        <v>160116</v>
      </c>
      <c r="AU2226" s="44">
        <f t="shared" si="344"/>
        <v>160116</v>
      </c>
      <c r="AV2226" s="45" t="b">
        <f t="shared" si="345"/>
        <v>1</v>
      </c>
      <c r="AW2226" s="45" t="b">
        <f t="shared" si="346"/>
        <v>1</v>
      </c>
      <c r="AX2226" s="45"/>
    </row>
    <row r="2227" spans="1:50" s="36" customFormat="1" ht="27.75" customHeight="1" x14ac:dyDescent="0.15">
      <c r="A2227" s="36" t="str">
        <f t="shared" si="339"/>
        <v>LEXA Proveedora Hospitalaria S.A.S.201153502</v>
      </c>
      <c r="B2227" s="36" t="b">
        <f>+A2227='[1]Anexo 9'!A2227</f>
        <v>1</v>
      </c>
      <c r="C2227" s="18">
        <v>901012906</v>
      </c>
      <c r="D2227" s="18" t="s">
        <v>8316</v>
      </c>
      <c r="E2227" s="15" t="s">
        <v>98</v>
      </c>
      <c r="F2227" s="15" t="s">
        <v>62</v>
      </c>
      <c r="G2227" s="15" t="s">
        <v>3155</v>
      </c>
      <c r="H2227" s="15" t="s">
        <v>3155</v>
      </c>
      <c r="I2227" s="15" t="s">
        <v>3155</v>
      </c>
      <c r="J2227" s="15">
        <v>7</v>
      </c>
      <c r="K2227" s="15" t="s">
        <v>3155</v>
      </c>
      <c r="L2227" s="15">
        <v>201153502</v>
      </c>
      <c r="M2227" s="15" t="s">
        <v>508</v>
      </c>
      <c r="N2227" s="15" t="s">
        <v>247</v>
      </c>
      <c r="O2227" s="18"/>
      <c r="P2227" s="22" t="s">
        <v>3840</v>
      </c>
      <c r="Q2227" s="15" t="s">
        <v>248</v>
      </c>
      <c r="R2227" s="18" t="s">
        <v>3026</v>
      </c>
      <c r="S2227" s="22" t="b">
        <f>+R2227=Q2227</f>
        <v>0</v>
      </c>
      <c r="T2227" s="18"/>
      <c r="U2227" s="18"/>
      <c r="V2227" s="15" t="s">
        <v>510</v>
      </c>
      <c r="W2227" s="18" t="s">
        <v>2688</v>
      </c>
      <c r="X2227" s="18"/>
      <c r="Y2227" s="15" t="s">
        <v>73</v>
      </c>
      <c r="Z2227" s="18" t="s">
        <v>2714</v>
      </c>
      <c r="AA2227" s="18" t="s">
        <v>71</v>
      </c>
      <c r="AB2227" s="18" t="s">
        <v>1049</v>
      </c>
      <c r="AC2227" s="67" t="str">
        <f>+VLOOKUP("*"&amp;L2227&amp;"*",'[2]REGISTROS SANITARIOS'!$D$1560:$E2008,2,FALSE)</f>
        <v>SI</v>
      </c>
      <c r="AD2227" s="22" t="s">
        <v>1025</v>
      </c>
      <c r="AE2227" s="16" t="s">
        <v>1049</v>
      </c>
      <c r="AF2227" s="34" t="s">
        <v>8814</v>
      </c>
      <c r="AG2227" s="24"/>
      <c r="AH2227" s="18"/>
      <c r="AI2227" s="18" t="s">
        <v>8722</v>
      </c>
      <c r="AJ2227" s="17">
        <v>2310</v>
      </c>
      <c r="AK2227" s="25">
        <v>2310</v>
      </c>
      <c r="AL2227" s="25">
        <v>5490</v>
      </c>
      <c r="AM2227" s="35">
        <v>0</v>
      </c>
      <c r="AN2227" s="19">
        <v>12681900</v>
      </c>
      <c r="AO2227" s="18"/>
      <c r="AP2227" s="15"/>
      <c r="AQ2227" s="43" t="str">
        <f t="shared" si="340"/>
        <v>SI</v>
      </c>
      <c r="AR2227" s="44">
        <f t="shared" si="341"/>
        <v>12681900</v>
      </c>
      <c r="AS2227" s="44">
        <f t="shared" si="342"/>
        <v>12681900</v>
      </c>
      <c r="AT2227" s="44">
        <f t="shared" si="343"/>
        <v>12681900</v>
      </c>
      <c r="AU2227" s="44">
        <f t="shared" si="344"/>
        <v>12681900</v>
      </c>
      <c r="AV2227" s="45" t="b">
        <f t="shared" si="345"/>
        <v>1</v>
      </c>
      <c r="AW2227" s="45" t="b">
        <f t="shared" si="346"/>
        <v>1</v>
      </c>
      <c r="AX2227" s="45"/>
    </row>
    <row r="2228" spans="1:50" s="36" customFormat="1" ht="27.75" customHeight="1" x14ac:dyDescent="0.15">
      <c r="A2228" s="36" t="str">
        <f t="shared" si="339"/>
        <v>LEXA Proveedora Hospitalaria S.A.S.201157410</v>
      </c>
      <c r="B2228" s="36" t="b">
        <f>+A2228='[1]Anexo 9'!A2228</f>
        <v>1</v>
      </c>
      <c r="C2228" s="18">
        <v>901012906</v>
      </c>
      <c r="D2228" s="18" t="s">
        <v>8316</v>
      </c>
      <c r="E2228" s="15" t="s">
        <v>98</v>
      </c>
      <c r="F2228" s="15" t="s">
        <v>62</v>
      </c>
      <c r="G2228" s="15" t="s">
        <v>3155</v>
      </c>
      <c r="H2228" s="15" t="s">
        <v>3155</v>
      </c>
      <c r="I2228" s="15" t="s">
        <v>3155</v>
      </c>
      <c r="J2228" s="15">
        <v>9</v>
      </c>
      <c r="K2228" s="15" t="s">
        <v>3155</v>
      </c>
      <c r="L2228" s="15">
        <v>201157410</v>
      </c>
      <c r="M2228" s="15" t="s">
        <v>564</v>
      </c>
      <c r="N2228" s="15" t="s">
        <v>101</v>
      </c>
      <c r="O2228" s="18"/>
      <c r="P2228" s="22" t="s">
        <v>3840</v>
      </c>
      <c r="Q2228" s="15" t="s">
        <v>101</v>
      </c>
      <c r="R2228" s="18" t="s">
        <v>103</v>
      </c>
      <c r="S2228" s="22" t="s">
        <v>73</v>
      </c>
      <c r="T2228" s="18"/>
      <c r="U2228" s="18"/>
      <c r="V2228" s="15" t="s">
        <v>6094</v>
      </c>
      <c r="W2228" s="18" t="s">
        <v>2688</v>
      </c>
      <c r="X2228" s="18"/>
      <c r="Y2228" s="15" t="s">
        <v>73</v>
      </c>
      <c r="Z2228" s="18" t="s">
        <v>8655</v>
      </c>
      <c r="AA2228" s="18" t="s">
        <v>119</v>
      </c>
      <c r="AB2228" s="18" t="s">
        <v>8706</v>
      </c>
      <c r="AC2228" s="67" t="str">
        <f>+VLOOKUP("*"&amp;L2228&amp;"*",'[2]REGISTROS SANITARIOS'!$D$1560:$E2009,2,FALSE)</f>
        <v>SI</v>
      </c>
      <c r="AD2228" s="22" t="s">
        <v>1025</v>
      </c>
      <c r="AE2228" s="16">
        <v>47429</v>
      </c>
      <c r="AF2228" s="34" t="s">
        <v>73</v>
      </c>
      <c r="AG2228" s="24"/>
      <c r="AH2228" s="18"/>
      <c r="AI2228" s="18" t="s">
        <v>8723</v>
      </c>
      <c r="AJ2228" s="17">
        <v>2750</v>
      </c>
      <c r="AK2228" s="25">
        <v>2750</v>
      </c>
      <c r="AL2228" s="25">
        <v>9989</v>
      </c>
      <c r="AM2228" s="35">
        <v>0</v>
      </c>
      <c r="AN2228" s="19">
        <v>27469750</v>
      </c>
      <c r="AO2228" s="18"/>
      <c r="AP2228" s="15"/>
      <c r="AQ2228" s="43" t="str">
        <f t="shared" si="340"/>
        <v>SI</v>
      </c>
      <c r="AR2228" s="44">
        <f t="shared" si="341"/>
        <v>27469750</v>
      </c>
      <c r="AS2228" s="44">
        <f t="shared" si="342"/>
        <v>27469750</v>
      </c>
      <c r="AT2228" s="44">
        <f t="shared" si="343"/>
        <v>27469750</v>
      </c>
      <c r="AU2228" s="44">
        <f t="shared" si="344"/>
        <v>27469750</v>
      </c>
      <c r="AV2228" s="45" t="b">
        <f t="shared" si="345"/>
        <v>1</v>
      </c>
      <c r="AW2228" s="45" t="b">
        <f t="shared" si="346"/>
        <v>1</v>
      </c>
      <c r="AX2228" s="45"/>
    </row>
    <row r="2229" spans="1:50" s="36" customFormat="1" ht="27.75" customHeight="1" x14ac:dyDescent="0.15">
      <c r="A2229" s="36" t="str">
        <f t="shared" si="339"/>
        <v>LEXA Proveedora Hospitalaria S.A.S.203010506</v>
      </c>
      <c r="B2229" s="36" t="b">
        <f>+A2229='[1]Anexo 9'!A2229</f>
        <v>1</v>
      </c>
      <c r="C2229" s="18">
        <v>901012906</v>
      </c>
      <c r="D2229" s="18" t="s">
        <v>8316</v>
      </c>
      <c r="E2229" s="15" t="s">
        <v>98</v>
      </c>
      <c r="F2229" s="15" t="s">
        <v>8317</v>
      </c>
      <c r="G2229" s="15">
        <f>+VLOOKUP(F2229,[3]Sheet1!$E$3:$G$74,3,FALSE)</f>
        <v>7</v>
      </c>
      <c r="H2229" s="15">
        <f>+VLOOKUP(D2229&amp;F2229,'TD para paquetes'!$E$3:$I$441,5,FALSE)</f>
        <v>7</v>
      </c>
      <c r="I2229" s="15" t="s">
        <v>1025</v>
      </c>
      <c r="J2229" s="15">
        <v>1</v>
      </c>
      <c r="K2229" s="15">
        <v>1</v>
      </c>
      <c r="L2229" s="15">
        <v>203010506</v>
      </c>
      <c r="M2229" s="15" t="s">
        <v>8535</v>
      </c>
      <c r="N2229" s="15" t="s">
        <v>8536</v>
      </c>
      <c r="O2229" s="18"/>
      <c r="P2229" s="22" t="s">
        <v>3840</v>
      </c>
      <c r="Q2229" s="15" t="s">
        <v>8595</v>
      </c>
      <c r="R2229" s="18" t="s">
        <v>8596</v>
      </c>
      <c r="S2229" s="22" t="s">
        <v>73</v>
      </c>
      <c r="T2229" s="18"/>
      <c r="U2229" s="18"/>
      <c r="V2229" s="15" t="s">
        <v>8643</v>
      </c>
      <c r="W2229" s="18" t="s">
        <v>8644</v>
      </c>
      <c r="X2229" s="18"/>
      <c r="Y2229" s="15" t="s">
        <v>68</v>
      </c>
      <c r="Z2229" s="18"/>
      <c r="AA2229" s="18"/>
      <c r="AB2229" s="18" t="s">
        <v>1049</v>
      </c>
      <c r="AC2229" s="67" t="e">
        <f>+VLOOKUP("*"&amp;L2229&amp;"*",'[2]REGISTROS SANITARIOS'!$D$1560:$E2010,2,FALSE)</f>
        <v>#N/A</v>
      </c>
      <c r="AD2229" s="22" t="s">
        <v>44</v>
      </c>
      <c r="AE2229" s="16" t="s">
        <v>1049</v>
      </c>
      <c r="AF2229" s="34" t="s">
        <v>8814</v>
      </c>
      <c r="AG2229" s="24"/>
      <c r="AH2229" s="18"/>
      <c r="AI2229" s="18" t="s">
        <v>1049</v>
      </c>
      <c r="AJ2229" s="17">
        <v>22</v>
      </c>
      <c r="AK2229" s="25">
        <v>22</v>
      </c>
      <c r="AL2229" s="25">
        <v>257786.00000000003</v>
      </c>
      <c r="AM2229" s="35">
        <v>0</v>
      </c>
      <c r="AN2229" s="19">
        <v>5671292.0000000009</v>
      </c>
      <c r="AO2229" s="18"/>
      <c r="AP2229" s="15"/>
      <c r="AQ2229" s="43" t="str">
        <f t="shared" si="340"/>
        <v>SI</v>
      </c>
      <c r="AR2229" s="44">
        <f t="shared" si="341"/>
        <v>5671292.0000000009</v>
      </c>
      <c r="AS2229" s="44">
        <f t="shared" si="342"/>
        <v>5671292.0000000009</v>
      </c>
      <c r="AT2229" s="44">
        <f t="shared" si="343"/>
        <v>5671292.0000000009</v>
      </c>
      <c r="AU2229" s="44">
        <f t="shared" si="344"/>
        <v>5671292.0000000009</v>
      </c>
      <c r="AV2229" s="45" t="b">
        <f t="shared" si="345"/>
        <v>1</v>
      </c>
      <c r="AW2229" s="45" t="b">
        <f t="shared" si="346"/>
        <v>1</v>
      </c>
      <c r="AX2229" s="45"/>
    </row>
    <row r="2230" spans="1:50" s="36" customFormat="1" ht="27.75" customHeight="1" x14ac:dyDescent="0.15">
      <c r="A2230" s="36" t="str">
        <f t="shared" si="339"/>
        <v>LEXA Proveedora Hospitalaria S.A.S.203010606</v>
      </c>
      <c r="B2230" s="36" t="b">
        <f>+A2230='[1]Anexo 9'!A2230</f>
        <v>1</v>
      </c>
      <c r="C2230" s="18">
        <v>901012906</v>
      </c>
      <c r="D2230" s="18" t="s">
        <v>8316</v>
      </c>
      <c r="E2230" s="15" t="s">
        <v>98</v>
      </c>
      <c r="F2230" s="15" t="s">
        <v>8317</v>
      </c>
      <c r="G2230" s="15">
        <f>+VLOOKUP(F2230,[3]Sheet1!$E$3:$G$74,3,FALSE)</f>
        <v>7</v>
      </c>
      <c r="H2230" s="15">
        <f>+VLOOKUP(D2230&amp;F2230,'TD para paquetes'!$E$3:$I$441,5,FALSE)</f>
        <v>7</v>
      </c>
      <c r="I2230" s="15" t="s">
        <v>1025</v>
      </c>
      <c r="J2230" s="15">
        <v>1</v>
      </c>
      <c r="K2230" s="15">
        <v>1</v>
      </c>
      <c r="L2230" s="15">
        <v>203010606</v>
      </c>
      <c r="M2230" s="15" t="s">
        <v>8537</v>
      </c>
      <c r="N2230" s="15" t="s">
        <v>8536</v>
      </c>
      <c r="O2230" s="18"/>
      <c r="P2230" s="22" t="s">
        <v>3840</v>
      </c>
      <c r="Q2230" s="15" t="s">
        <v>8595</v>
      </c>
      <c r="R2230" s="18" t="s">
        <v>8596</v>
      </c>
      <c r="S2230" s="22" t="s">
        <v>73</v>
      </c>
      <c r="T2230" s="18"/>
      <c r="U2230" s="18"/>
      <c r="V2230" s="15" t="s">
        <v>8643</v>
      </c>
      <c r="W2230" s="18" t="s">
        <v>8644</v>
      </c>
      <c r="X2230" s="18"/>
      <c r="Y2230" s="15" t="s">
        <v>68</v>
      </c>
      <c r="Z2230" s="18"/>
      <c r="AA2230" s="18"/>
      <c r="AB2230" s="18" t="s">
        <v>1049</v>
      </c>
      <c r="AC2230" s="67" t="e">
        <f>+VLOOKUP("*"&amp;L2230&amp;"*",'[2]REGISTROS SANITARIOS'!$D$1560:$E2011,2,FALSE)</f>
        <v>#N/A</v>
      </c>
      <c r="AD2230" s="22" t="s">
        <v>44</v>
      </c>
      <c r="AE2230" s="16" t="s">
        <v>1049</v>
      </c>
      <c r="AF2230" s="34" t="s">
        <v>8814</v>
      </c>
      <c r="AG2230" s="24"/>
      <c r="AH2230" s="18"/>
      <c r="AI2230" s="18" t="s">
        <v>1049</v>
      </c>
      <c r="AJ2230" s="17">
        <v>22</v>
      </c>
      <c r="AK2230" s="25">
        <v>22</v>
      </c>
      <c r="AL2230" s="25">
        <v>419559.00000000006</v>
      </c>
      <c r="AM2230" s="35">
        <v>0</v>
      </c>
      <c r="AN2230" s="19">
        <v>9230298.0000000019</v>
      </c>
      <c r="AO2230" s="18"/>
      <c r="AP2230" s="15"/>
      <c r="AQ2230" s="43" t="str">
        <f t="shared" si="340"/>
        <v>SI</v>
      </c>
      <c r="AR2230" s="44">
        <f t="shared" si="341"/>
        <v>9230298.0000000019</v>
      </c>
      <c r="AS2230" s="44">
        <f t="shared" si="342"/>
        <v>9230298.0000000019</v>
      </c>
      <c r="AT2230" s="44">
        <f t="shared" si="343"/>
        <v>9230298.0000000019</v>
      </c>
      <c r="AU2230" s="44">
        <f t="shared" si="344"/>
        <v>9230298.0000000019</v>
      </c>
      <c r="AV2230" s="45" t="b">
        <f t="shared" si="345"/>
        <v>1</v>
      </c>
      <c r="AW2230" s="45" t="b">
        <f t="shared" si="346"/>
        <v>1</v>
      </c>
      <c r="AX2230" s="45"/>
    </row>
    <row r="2231" spans="1:50" s="36" customFormat="1" ht="27.75" customHeight="1" x14ac:dyDescent="0.15">
      <c r="A2231" s="36" t="str">
        <f t="shared" si="339"/>
        <v>LEXA Proveedora Hospitalaria S.A.S.201156510</v>
      </c>
      <c r="B2231" s="36" t="b">
        <f>+A2231='[1]Anexo 9'!A2231</f>
        <v>1</v>
      </c>
      <c r="C2231" s="18">
        <v>901012906</v>
      </c>
      <c r="D2231" s="18" t="s">
        <v>8316</v>
      </c>
      <c r="E2231" s="15" t="s">
        <v>98</v>
      </c>
      <c r="F2231" s="15" t="s">
        <v>62</v>
      </c>
      <c r="G2231" s="15" t="s">
        <v>3155</v>
      </c>
      <c r="H2231" s="15" t="s">
        <v>3155</v>
      </c>
      <c r="I2231" s="15" t="s">
        <v>3155</v>
      </c>
      <c r="J2231" s="15">
        <v>4</v>
      </c>
      <c r="K2231" s="15" t="s">
        <v>3155</v>
      </c>
      <c r="L2231" s="15">
        <v>201156510</v>
      </c>
      <c r="M2231" s="15" t="s">
        <v>546</v>
      </c>
      <c r="N2231" s="15" t="s">
        <v>547</v>
      </c>
      <c r="O2231" s="18"/>
      <c r="P2231" s="22" t="s">
        <v>3840</v>
      </c>
      <c r="Q2231" s="15" t="s">
        <v>549</v>
      </c>
      <c r="R2231" s="18" t="s">
        <v>8597</v>
      </c>
      <c r="S2231" s="22" t="b">
        <f>+R2231=Q2231</f>
        <v>0</v>
      </c>
      <c r="T2231" s="18"/>
      <c r="U2231" s="18"/>
      <c r="V2231" s="15" t="s">
        <v>352</v>
      </c>
      <c r="W2231" s="18" t="s">
        <v>587</v>
      </c>
      <c r="X2231" s="18"/>
      <c r="Y2231" s="15" t="s">
        <v>73</v>
      </c>
      <c r="Z2231" s="18" t="s">
        <v>2714</v>
      </c>
      <c r="AA2231" s="18" t="s">
        <v>71</v>
      </c>
      <c r="AB2231" s="18" t="s">
        <v>1496</v>
      </c>
      <c r="AC2231" s="67" t="str">
        <f>+VLOOKUP("*"&amp;L2231&amp;"*",'[2]REGISTROS SANITARIOS'!$D$1560:$E2012,2,FALSE)</f>
        <v>SI</v>
      </c>
      <c r="AD2231" s="22" t="s">
        <v>1025</v>
      </c>
      <c r="AE2231" s="16">
        <v>45839</v>
      </c>
      <c r="AF2231" s="34" t="s">
        <v>73</v>
      </c>
      <c r="AG2231" s="24"/>
      <c r="AH2231" s="18"/>
      <c r="AI2231" s="18" t="s">
        <v>8723</v>
      </c>
      <c r="AJ2231" s="17">
        <v>82.5</v>
      </c>
      <c r="AK2231" s="25">
        <v>82.5</v>
      </c>
      <c r="AL2231" s="25">
        <v>77040</v>
      </c>
      <c r="AM2231" s="35">
        <v>0</v>
      </c>
      <c r="AN2231" s="19">
        <v>6355800</v>
      </c>
      <c r="AO2231" s="18"/>
      <c r="AP2231" s="15"/>
      <c r="AQ2231" s="43" t="str">
        <f t="shared" si="340"/>
        <v>SI</v>
      </c>
      <c r="AR2231" s="44">
        <f t="shared" si="341"/>
        <v>6355800</v>
      </c>
      <c r="AS2231" s="44">
        <f t="shared" si="342"/>
        <v>6355800</v>
      </c>
      <c r="AT2231" s="44">
        <f t="shared" si="343"/>
        <v>6355800</v>
      </c>
      <c r="AU2231" s="44">
        <f t="shared" si="344"/>
        <v>6355800</v>
      </c>
      <c r="AV2231" s="45" t="b">
        <f t="shared" si="345"/>
        <v>1</v>
      </c>
      <c r="AW2231" s="45" t="b">
        <f t="shared" si="346"/>
        <v>1</v>
      </c>
      <c r="AX2231" s="45"/>
    </row>
    <row r="2232" spans="1:50" s="36" customFormat="1" ht="27.75" customHeight="1" x14ac:dyDescent="0.15">
      <c r="A2232" s="36" t="str">
        <f t="shared" si="339"/>
        <v>LEXA Proveedora Hospitalaria S.A.S.201132810</v>
      </c>
      <c r="B2232" s="36" t="b">
        <f>+A2232='[1]Anexo 9'!A2232</f>
        <v>1</v>
      </c>
      <c r="C2232" s="18">
        <v>901012906</v>
      </c>
      <c r="D2232" s="18" t="s">
        <v>8316</v>
      </c>
      <c r="E2232" s="15" t="s">
        <v>98</v>
      </c>
      <c r="F2232" s="15" t="s">
        <v>320</v>
      </c>
      <c r="G2232" s="15">
        <f>+VLOOKUP(F2232,[3]Sheet1!$E$3:$G$74,3,FALSE)</f>
        <v>4</v>
      </c>
      <c r="H2232" s="15">
        <f>+VLOOKUP(D2232&amp;F2232,'TD para paquetes'!$E$3:$I$441,5,FALSE)</f>
        <v>4</v>
      </c>
      <c r="I2232" s="15" t="s">
        <v>1025</v>
      </c>
      <c r="J2232" s="15">
        <v>8</v>
      </c>
      <c r="K2232" s="15">
        <v>8</v>
      </c>
      <c r="L2232" s="15">
        <v>201132810</v>
      </c>
      <c r="M2232" s="15" t="s">
        <v>323</v>
      </c>
      <c r="N2232" s="15" t="s">
        <v>101</v>
      </c>
      <c r="O2232" s="18"/>
      <c r="P2232" s="22" t="s">
        <v>3840</v>
      </c>
      <c r="Q2232" s="15" t="s">
        <v>101</v>
      </c>
      <c r="R2232" s="18" t="s">
        <v>103</v>
      </c>
      <c r="S2232" s="22" t="s">
        <v>73</v>
      </c>
      <c r="T2232" s="18"/>
      <c r="U2232" s="18"/>
      <c r="V2232" s="15" t="s">
        <v>6070</v>
      </c>
      <c r="W2232" s="18" t="s">
        <v>2688</v>
      </c>
      <c r="X2232" s="18"/>
      <c r="Y2232" s="15" t="s">
        <v>73</v>
      </c>
      <c r="Z2232" s="18" t="s">
        <v>8707</v>
      </c>
      <c r="AA2232" s="18" t="s">
        <v>119</v>
      </c>
      <c r="AB2232" s="18" t="s">
        <v>7475</v>
      </c>
      <c r="AC2232" s="67" t="str">
        <f>+VLOOKUP("*"&amp;L2232&amp;"*",'[2]REGISTROS SANITARIOS'!$D$1560:$E2013,2,FALSE)</f>
        <v>SI</v>
      </c>
      <c r="AD2232" s="22" t="s">
        <v>1025</v>
      </c>
      <c r="AE2232" s="16">
        <v>46582</v>
      </c>
      <c r="AF2232" s="34" t="s">
        <v>73</v>
      </c>
      <c r="AG2232" s="24"/>
      <c r="AH2232" s="18"/>
      <c r="AI2232" s="18" t="s">
        <v>8723</v>
      </c>
      <c r="AJ2232" s="17">
        <v>16.5</v>
      </c>
      <c r="AK2232" s="25">
        <v>16.5</v>
      </c>
      <c r="AL2232" s="25">
        <v>5824</v>
      </c>
      <c r="AM2232" s="35">
        <v>0</v>
      </c>
      <c r="AN2232" s="19">
        <v>96096</v>
      </c>
      <c r="AO2232" s="18"/>
      <c r="AP2232" s="15"/>
      <c r="AQ2232" s="43" t="str">
        <f t="shared" si="340"/>
        <v>SI</v>
      </c>
      <c r="AR2232" s="44">
        <f t="shared" si="341"/>
        <v>96096</v>
      </c>
      <c r="AS2232" s="44">
        <f t="shared" si="342"/>
        <v>96096</v>
      </c>
      <c r="AT2232" s="44">
        <f t="shared" si="343"/>
        <v>96096</v>
      </c>
      <c r="AU2232" s="44">
        <f t="shared" si="344"/>
        <v>96096</v>
      </c>
      <c r="AV2232" s="45" t="b">
        <f t="shared" si="345"/>
        <v>1</v>
      </c>
      <c r="AW2232" s="45" t="b">
        <f t="shared" si="346"/>
        <v>1</v>
      </c>
      <c r="AX2232" s="45"/>
    </row>
    <row r="2233" spans="1:50" s="36" customFormat="1" ht="27.75" customHeight="1" x14ac:dyDescent="0.15">
      <c r="A2233" s="36" t="str">
        <f t="shared" si="339"/>
        <v>LEXA Proveedora Hospitalaria S.A.S.201132710</v>
      </c>
      <c r="B2233" s="36" t="b">
        <f>+A2233='[1]Anexo 9'!A2233</f>
        <v>1</v>
      </c>
      <c r="C2233" s="18">
        <v>901012906</v>
      </c>
      <c r="D2233" s="18" t="s">
        <v>8316</v>
      </c>
      <c r="E2233" s="15" t="s">
        <v>98</v>
      </c>
      <c r="F2233" s="15" t="s">
        <v>320</v>
      </c>
      <c r="G2233" s="15">
        <f>+VLOOKUP(F2233,[3]Sheet1!$E$3:$G$74,3,FALSE)</f>
        <v>4</v>
      </c>
      <c r="H2233" s="15">
        <f>+VLOOKUP(D2233&amp;F2233,'TD para paquetes'!$E$3:$I$441,5,FALSE)</f>
        <v>4</v>
      </c>
      <c r="I2233" s="15" t="s">
        <v>1025</v>
      </c>
      <c r="J2233" s="15">
        <v>8</v>
      </c>
      <c r="K2233" s="15">
        <v>8</v>
      </c>
      <c r="L2233" s="15">
        <v>201132710</v>
      </c>
      <c r="M2233" s="15" t="s">
        <v>321</v>
      </c>
      <c r="N2233" s="15" t="s">
        <v>101</v>
      </c>
      <c r="O2233" s="18"/>
      <c r="P2233" s="22" t="s">
        <v>3840</v>
      </c>
      <c r="Q2233" s="15" t="s">
        <v>101</v>
      </c>
      <c r="R2233" s="18" t="s">
        <v>103</v>
      </c>
      <c r="S2233" s="22" t="s">
        <v>73</v>
      </c>
      <c r="T2233" s="18"/>
      <c r="U2233" s="18"/>
      <c r="V2233" s="15" t="s">
        <v>6070</v>
      </c>
      <c r="W2233" s="18" t="s">
        <v>2688</v>
      </c>
      <c r="X2233" s="18"/>
      <c r="Y2233" s="15" t="s">
        <v>73</v>
      </c>
      <c r="Z2233" s="18" t="s">
        <v>8707</v>
      </c>
      <c r="AA2233" s="18" t="s">
        <v>119</v>
      </c>
      <c r="AB2233" s="18" t="s">
        <v>7475</v>
      </c>
      <c r="AC2233" s="67" t="str">
        <f>+VLOOKUP("*"&amp;L2233&amp;"*",'[2]REGISTROS SANITARIOS'!$D$1560:$E2014,2,FALSE)</f>
        <v>SI</v>
      </c>
      <c r="AD2233" s="22" t="s">
        <v>1025</v>
      </c>
      <c r="AE2233" s="16">
        <v>46582</v>
      </c>
      <c r="AF2233" s="34" t="s">
        <v>73</v>
      </c>
      <c r="AG2233" s="24"/>
      <c r="AH2233" s="18"/>
      <c r="AI2233" s="18" t="s">
        <v>8723</v>
      </c>
      <c r="AJ2233" s="17">
        <v>2073.5</v>
      </c>
      <c r="AK2233" s="25">
        <v>2073.5</v>
      </c>
      <c r="AL2233" s="25">
        <v>6046</v>
      </c>
      <c r="AM2233" s="35">
        <v>0.19</v>
      </c>
      <c r="AN2233" s="19">
        <v>14918293.389999999</v>
      </c>
      <c r="AO2233" s="18"/>
      <c r="AP2233" s="15"/>
      <c r="AQ2233" s="43" t="str">
        <f t="shared" si="340"/>
        <v>SI</v>
      </c>
      <c r="AR2233" s="44">
        <f t="shared" si="341"/>
        <v>14918293.389999999</v>
      </c>
      <c r="AS2233" s="44">
        <f t="shared" si="342"/>
        <v>12536381</v>
      </c>
      <c r="AT2233" s="44">
        <f t="shared" si="343"/>
        <v>12536381</v>
      </c>
      <c r="AU2233" s="44">
        <f t="shared" si="344"/>
        <v>14918293.389999999</v>
      </c>
      <c r="AV2233" s="45" t="b">
        <f t="shared" si="345"/>
        <v>1</v>
      </c>
      <c r="AW2233" s="45" t="b">
        <f t="shared" si="346"/>
        <v>0</v>
      </c>
      <c r="AX2233" s="45"/>
    </row>
    <row r="2234" spans="1:50" s="36" customFormat="1" ht="27.75" customHeight="1" x14ac:dyDescent="0.15">
      <c r="A2234" s="36" t="str">
        <f t="shared" si="339"/>
        <v>LEXA Proveedora Hospitalaria S.A.S.201133110</v>
      </c>
      <c r="B2234" s="36" t="b">
        <f>+A2234='[1]Anexo 9'!A2234</f>
        <v>1</v>
      </c>
      <c r="C2234" s="18">
        <v>901012906</v>
      </c>
      <c r="D2234" s="18" t="s">
        <v>8316</v>
      </c>
      <c r="E2234" s="15" t="s">
        <v>98</v>
      </c>
      <c r="F2234" s="15" t="s">
        <v>320</v>
      </c>
      <c r="G2234" s="15">
        <f>+VLOOKUP(F2234,[3]Sheet1!$E$3:$G$74,3,FALSE)</f>
        <v>4</v>
      </c>
      <c r="H2234" s="15">
        <f>+VLOOKUP(D2234&amp;F2234,'TD para paquetes'!$E$3:$I$441,5,FALSE)</f>
        <v>4</v>
      </c>
      <c r="I2234" s="15" t="s">
        <v>1025</v>
      </c>
      <c r="J2234" s="15">
        <v>8</v>
      </c>
      <c r="K2234" s="15">
        <v>8</v>
      </c>
      <c r="L2234" s="15">
        <v>201133110</v>
      </c>
      <c r="M2234" s="15" t="s">
        <v>325</v>
      </c>
      <c r="N2234" s="15" t="s">
        <v>101</v>
      </c>
      <c r="O2234" s="18"/>
      <c r="P2234" s="22" t="s">
        <v>3840</v>
      </c>
      <c r="Q2234" s="15" t="s">
        <v>101</v>
      </c>
      <c r="R2234" s="18" t="s">
        <v>103</v>
      </c>
      <c r="S2234" s="22" t="s">
        <v>73</v>
      </c>
      <c r="T2234" s="18"/>
      <c r="U2234" s="18"/>
      <c r="V2234" s="15" t="s">
        <v>6070</v>
      </c>
      <c r="W2234" s="18" t="s">
        <v>2688</v>
      </c>
      <c r="X2234" s="18"/>
      <c r="Y2234" s="15" t="s">
        <v>73</v>
      </c>
      <c r="Z2234" s="18" t="s">
        <v>8707</v>
      </c>
      <c r="AA2234" s="18" t="s">
        <v>119</v>
      </c>
      <c r="AB2234" s="18" t="s">
        <v>7475</v>
      </c>
      <c r="AC2234" s="67" t="str">
        <f>+VLOOKUP("*"&amp;L2234&amp;"*",'[2]REGISTROS SANITARIOS'!$D$1560:$E2015,2,FALSE)</f>
        <v>SI</v>
      </c>
      <c r="AD2234" s="22" t="s">
        <v>1025</v>
      </c>
      <c r="AE2234" s="16">
        <v>46582</v>
      </c>
      <c r="AF2234" s="34" t="s">
        <v>73</v>
      </c>
      <c r="AG2234" s="24"/>
      <c r="AH2234" s="18"/>
      <c r="AI2234" s="18" t="s">
        <v>8723</v>
      </c>
      <c r="AJ2234" s="17">
        <v>71.5</v>
      </c>
      <c r="AK2234" s="25">
        <v>71.5</v>
      </c>
      <c r="AL2234" s="25">
        <v>5945</v>
      </c>
      <c r="AM2234" s="35">
        <v>0.19</v>
      </c>
      <c r="AN2234" s="19">
        <v>505830.32499999995</v>
      </c>
      <c r="AO2234" s="18"/>
      <c r="AP2234" s="15"/>
      <c r="AQ2234" s="43" t="str">
        <f t="shared" si="340"/>
        <v>SI</v>
      </c>
      <c r="AR2234" s="44">
        <f t="shared" si="341"/>
        <v>505830.32499999995</v>
      </c>
      <c r="AS2234" s="44">
        <f t="shared" si="342"/>
        <v>425067.5</v>
      </c>
      <c r="AT2234" s="44">
        <f t="shared" si="343"/>
        <v>425067.5</v>
      </c>
      <c r="AU2234" s="44">
        <f t="shared" si="344"/>
        <v>505830.32499999995</v>
      </c>
      <c r="AV2234" s="45" t="b">
        <f t="shared" si="345"/>
        <v>1</v>
      </c>
      <c r="AW2234" s="45" t="b">
        <f t="shared" si="346"/>
        <v>0</v>
      </c>
      <c r="AX2234" s="45"/>
    </row>
    <row r="2235" spans="1:50" s="36" customFormat="1" ht="27.75" customHeight="1" x14ac:dyDescent="0.15">
      <c r="A2235" s="36" t="str">
        <f t="shared" si="339"/>
        <v>LEXA Proveedora Hospitalaria S.A.S.201132910</v>
      </c>
      <c r="B2235" s="36" t="b">
        <f>+A2235='[1]Anexo 9'!A2235</f>
        <v>1</v>
      </c>
      <c r="C2235" s="18">
        <v>901012906</v>
      </c>
      <c r="D2235" s="18" t="s">
        <v>8316</v>
      </c>
      <c r="E2235" s="15" t="s">
        <v>98</v>
      </c>
      <c r="F2235" s="15" t="s">
        <v>320</v>
      </c>
      <c r="G2235" s="15">
        <f>+VLOOKUP(F2235,[3]Sheet1!$E$3:$G$74,3,FALSE)</f>
        <v>4</v>
      </c>
      <c r="H2235" s="15">
        <f>+VLOOKUP(D2235&amp;F2235,'TD para paquetes'!$E$3:$I$441,5,FALSE)</f>
        <v>4</v>
      </c>
      <c r="I2235" s="15" t="s">
        <v>1025</v>
      </c>
      <c r="J2235" s="15">
        <v>8</v>
      </c>
      <c r="K2235" s="15">
        <v>8</v>
      </c>
      <c r="L2235" s="15">
        <v>201132910</v>
      </c>
      <c r="M2235" s="15" t="s">
        <v>324</v>
      </c>
      <c r="N2235" s="15" t="s">
        <v>101</v>
      </c>
      <c r="O2235" s="18"/>
      <c r="P2235" s="22" t="s">
        <v>3840</v>
      </c>
      <c r="Q2235" s="15" t="s">
        <v>101</v>
      </c>
      <c r="R2235" s="18" t="s">
        <v>103</v>
      </c>
      <c r="S2235" s="22" t="s">
        <v>73</v>
      </c>
      <c r="T2235" s="18"/>
      <c r="U2235" s="18"/>
      <c r="V2235" s="15" t="s">
        <v>6070</v>
      </c>
      <c r="W2235" s="18" t="s">
        <v>2688</v>
      </c>
      <c r="X2235" s="18"/>
      <c r="Y2235" s="15" t="s">
        <v>73</v>
      </c>
      <c r="Z2235" s="18" t="s">
        <v>8707</v>
      </c>
      <c r="AA2235" s="18" t="s">
        <v>119</v>
      </c>
      <c r="AB2235" s="18" t="s">
        <v>7475</v>
      </c>
      <c r="AC2235" s="67" t="str">
        <f>+VLOOKUP("*"&amp;L2235&amp;"*",'[2]REGISTROS SANITARIOS'!$D$1560:$E2016,2,FALSE)</f>
        <v>SI</v>
      </c>
      <c r="AD2235" s="22" t="s">
        <v>1025</v>
      </c>
      <c r="AE2235" s="16">
        <v>46582</v>
      </c>
      <c r="AF2235" s="34" t="s">
        <v>73</v>
      </c>
      <c r="AG2235" s="24"/>
      <c r="AH2235" s="18"/>
      <c r="AI2235" s="18" t="s">
        <v>8723</v>
      </c>
      <c r="AJ2235" s="17">
        <v>16.5</v>
      </c>
      <c r="AK2235" s="25">
        <v>16.5</v>
      </c>
      <c r="AL2235" s="25">
        <v>5702</v>
      </c>
      <c r="AM2235" s="35">
        <v>0.19</v>
      </c>
      <c r="AN2235" s="19">
        <v>111958.76999999999</v>
      </c>
      <c r="AO2235" s="18"/>
      <c r="AP2235" s="15"/>
      <c r="AQ2235" s="43" t="str">
        <f t="shared" si="340"/>
        <v>SI</v>
      </c>
      <c r="AR2235" s="44">
        <f t="shared" si="341"/>
        <v>111958.77</v>
      </c>
      <c r="AS2235" s="44">
        <f t="shared" si="342"/>
        <v>94083</v>
      </c>
      <c r="AT2235" s="44">
        <f t="shared" si="343"/>
        <v>94083</v>
      </c>
      <c r="AU2235" s="44">
        <f t="shared" si="344"/>
        <v>111958.77</v>
      </c>
      <c r="AV2235" s="45" t="b">
        <f t="shared" si="345"/>
        <v>1</v>
      </c>
      <c r="AW2235" s="45" t="b">
        <f t="shared" si="346"/>
        <v>0</v>
      </c>
      <c r="AX2235" s="45"/>
    </row>
    <row r="2236" spans="1:50" s="36" customFormat="1" ht="27.75" customHeight="1" x14ac:dyDescent="0.15">
      <c r="A2236" s="36" t="str">
        <f t="shared" si="339"/>
        <v>LEXA Proveedora Hospitalaria S.A.S.201134910</v>
      </c>
      <c r="B2236" s="36" t="b">
        <f>+A2236='[1]Anexo 9'!A2236</f>
        <v>1</v>
      </c>
      <c r="C2236" s="18">
        <v>901012906</v>
      </c>
      <c r="D2236" s="18" t="s">
        <v>8316</v>
      </c>
      <c r="E2236" s="15" t="s">
        <v>98</v>
      </c>
      <c r="F2236" s="15" t="s">
        <v>350</v>
      </c>
      <c r="G2236" s="15">
        <f>+VLOOKUP(F2236,[3]Sheet1!$E$3:$G$74,3,FALSE)</f>
        <v>2</v>
      </c>
      <c r="H2236" s="15">
        <f>+VLOOKUP(D2236&amp;F2236,'TD para paquetes'!$E$3:$I$441,5,FALSE)</f>
        <v>2</v>
      </c>
      <c r="I2236" s="15" t="s">
        <v>1025</v>
      </c>
      <c r="J2236" s="15">
        <v>10</v>
      </c>
      <c r="K2236" s="15">
        <v>10</v>
      </c>
      <c r="L2236" s="15">
        <v>201134910</v>
      </c>
      <c r="M2236" s="15" t="s">
        <v>354</v>
      </c>
      <c r="N2236" s="15" t="s">
        <v>101</v>
      </c>
      <c r="O2236" s="18"/>
      <c r="P2236" s="22" t="s">
        <v>3840</v>
      </c>
      <c r="Q2236" s="15" t="s">
        <v>101</v>
      </c>
      <c r="R2236" s="18" t="s">
        <v>103</v>
      </c>
      <c r="S2236" s="22" t="s">
        <v>73</v>
      </c>
      <c r="T2236" s="18"/>
      <c r="U2236" s="18"/>
      <c r="V2236" s="15" t="s">
        <v>6073</v>
      </c>
      <c r="W2236" s="18" t="s">
        <v>587</v>
      </c>
      <c r="X2236" s="18"/>
      <c r="Y2236" s="15" t="s">
        <v>73</v>
      </c>
      <c r="Z2236" s="18" t="s">
        <v>2714</v>
      </c>
      <c r="AA2236" s="18" t="s">
        <v>71</v>
      </c>
      <c r="AB2236" s="18" t="s">
        <v>2740</v>
      </c>
      <c r="AC2236" s="67" t="str">
        <f>+VLOOKUP("*"&amp;L2236&amp;"*",'[2]REGISTROS SANITARIOS'!$D$1560:$E2017,2,FALSE)</f>
        <v>SI</v>
      </c>
      <c r="AD2236" s="22" t="s">
        <v>1025</v>
      </c>
      <c r="AE2236" s="16">
        <v>46537</v>
      </c>
      <c r="AF2236" s="34" t="s">
        <v>73</v>
      </c>
      <c r="AG2236" s="24"/>
      <c r="AH2236" s="18"/>
      <c r="AI2236" s="18" t="s">
        <v>8723</v>
      </c>
      <c r="AJ2236" s="17">
        <v>880</v>
      </c>
      <c r="AK2236" s="25">
        <v>880</v>
      </c>
      <c r="AL2236" s="25">
        <v>6026.0000000000009</v>
      </c>
      <c r="AM2236" s="35">
        <v>0</v>
      </c>
      <c r="AN2236" s="19">
        <v>5302880.0000000009</v>
      </c>
      <c r="AO2236" s="18"/>
      <c r="AP2236" s="15"/>
      <c r="AQ2236" s="43" t="str">
        <f t="shared" si="340"/>
        <v>SI</v>
      </c>
      <c r="AR2236" s="44">
        <f t="shared" si="341"/>
        <v>5302880.0000000009</v>
      </c>
      <c r="AS2236" s="44">
        <f t="shared" si="342"/>
        <v>5302880.0000000009</v>
      </c>
      <c r="AT2236" s="44">
        <f t="shared" si="343"/>
        <v>5302880.0000000009</v>
      </c>
      <c r="AU2236" s="44">
        <f t="shared" si="344"/>
        <v>5302880.0000000009</v>
      </c>
      <c r="AV2236" s="45" t="b">
        <f t="shared" si="345"/>
        <v>1</v>
      </c>
      <c r="AW2236" s="45" t="b">
        <f t="shared" si="346"/>
        <v>1</v>
      </c>
      <c r="AX2236" s="45"/>
    </row>
    <row r="2237" spans="1:50" s="36" customFormat="1" ht="27.75" customHeight="1" x14ac:dyDescent="0.15">
      <c r="A2237" s="36" t="str">
        <f t="shared" si="339"/>
        <v>LEXA Proveedora Hospitalaria S.A.S.201134810</v>
      </c>
      <c r="B2237" s="36" t="b">
        <f>+A2237='[1]Anexo 9'!A2237</f>
        <v>1</v>
      </c>
      <c r="C2237" s="18">
        <v>901012906</v>
      </c>
      <c r="D2237" s="18" t="s">
        <v>8316</v>
      </c>
      <c r="E2237" s="15" t="s">
        <v>98</v>
      </c>
      <c r="F2237" s="15" t="s">
        <v>350</v>
      </c>
      <c r="G2237" s="15">
        <f>+VLOOKUP(F2237,[3]Sheet1!$E$3:$G$74,3,FALSE)</f>
        <v>2</v>
      </c>
      <c r="H2237" s="15">
        <f>+VLOOKUP(D2237&amp;F2237,'TD para paquetes'!$E$3:$I$441,5,FALSE)</f>
        <v>2</v>
      </c>
      <c r="I2237" s="15" t="s">
        <v>1025</v>
      </c>
      <c r="J2237" s="15">
        <v>10</v>
      </c>
      <c r="K2237" s="15">
        <v>10</v>
      </c>
      <c r="L2237" s="15">
        <v>201134810</v>
      </c>
      <c r="M2237" s="15" t="s">
        <v>351</v>
      </c>
      <c r="N2237" s="15" t="s">
        <v>101</v>
      </c>
      <c r="O2237" s="18"/>
      <c r="P2237" s="22" t="s">
        <v>3840</v>
      </c>
      <c r="Q2237" s="15" t="s">
        <v>101</v>
      </c>
      <c r="R2237" s="18" t="s">
        <v>103</v>
      </c>
      <c r="S2237" s="22" t="s">
        <v>73</v>
      </c>
      <c r="T2237" s="18"/>
      <c r="U2237" s="18"/>
      <c r="V2237" s="15" t="s">
        <v>6073</v>
      </c>
      <c r="W2237" s="18" t="s">
        <v>587</v>
      </c>
      <c r="X2237" s="18"/>
      <c r="Y2237" s="15" t="s">
        <v>73</v>
      </c>
      <c r="Z2237" s="18" t="s">
        <v>2714</v>
      </c>
      <c r="AA2237" s="18" t="s">
        <v>71</v>
      </c>
      <c r="AB2237" s="18" t="s">
        <v>2740</v>
      </c>
      <c r="AC2237" s="67" t="str">
        <f>+VLOOKUP("*"&amp;L2237&amp;"*",'[2]REGISTROS SANITARIOS'!$D$1560:$E2018,2,FALSE)</f>
        <v>SI</v>
      </c>
      <c r="AD2237" s="22" t="s">
        <v>1025</v>
      </c>
      <c r="AE2237" s="16">
        <v>46537</v>
      </c>
      <c r="AF2237" s="34" t="s">
        <v>73</v>
      </c>
      <c r="AG2237" s="24"/>
      <c r="AH2237" s="18"/>
      <c r="AI2237" s="18" t="s">
        <v>8723</v>
      </c>
      <c r="AJ2237" s="17">
        <v>55</v>
      </c>
      <c r="AK2237" s="25">
        <v>55</v>
      </c>
      <c r="AL2237" s="25">
        <v>6026.0000000000009</v>
      </c>
      <c r="AM2237" s="35">
        <v>0</v>
      </c>
      <c r="AN2237" s="19">
        <v>331430.00000000006</v>
      </c>
      <c r="AO2237" s="18"/>
      <c r="AP2237" s="15"/>
      <c r="AQ2237" s="43" t="str">
        <f t="shared" si="340"/>
        <v>SI</v>
      </c>
      <c r="AR2237" s="44">
        <f t="shared" si="341"/>
        <v>331430.00000000006</v>
      </c>
      <c r="AS2237" s="44">
        <f t="shared" si="342"/>
        <v>331430.00000000006</v>
      </c>
      <c r="AT2237" s="44">
        <f t="shared" si="343"/>
        <v>331430.00000000006</v>
      </c>
      <c r="AU2237" s="44">
        <f t="shared" si="344"/>
        <v>331430.00000000006</v>
      </c>
      <c r="AV2237" s="45" t="b">
        <f t="shared" si="345"/>
        <v>1</v>
      </c>
      <c r="AW2237" s="45" t="b">
        <f t="shared" si="346"/>
        <v>1</v>
      </c>
      <c r="AX2237" s="45"/>
    </row>
    <row r="2238" spans="1:50" s="36" customFormat="1" ht="27.75" customHeight="1" x14ac:dyDescent="0.15">
      <c r="A2238" s="36" t="str">
        <f t="shared" si="339"/>
        <v>LEXA Proveedora Hospitalaria S.A.S.201132010</v>
      </c>
      <c r="B2238" s="36" t="b">
        <f>+A2238='[1]Anexo 9'!A2238</f>
        <v>1</v>
      </c>
      <c r="C2238" s="18">
        <v>901012906</v>
      </c>
      <c r="D2238" s="18" t="s">
        <v>8316</v>
      </c>
      <c r="E2238" s="15" t="s">
        <v>98</v>
      </c>
      <c r="F2238" s="15" t="s">
        <v>337</v>
      </c>
      <c r="G2238" s="15">
        <f>+VLOOKUP(F2238,[3]Sheet1!$E$3:$G$74,3,FALSE)</f>
        <v>5</v>
      </c>
      <c r="H2238" s="15">
        <f>+VLOOKUP(D2238&amp;F2238,'TD para paquetes'!$E$3:$I$441,5,FALSE)</f>
        <v>5</v>
      </c>
      <c r="I2238" s="15" t="s">
        <v>1025</v>
      </c>
      <c r="J2238" s="15">
        <v>10</v>
      </c>
      <c r="K2238" s="15">
        <v>9</v>
      </c>
      <c r="L2238" s="15">
        <v>201132010</v>
      </c>
      <c r="M2238" s="15" t="s">
        <v>338</v>
      </c>
      <c r="N2238" s="15" t="s">
        <v>101</v>
      </c>
      <c r="O2238" s="18"/>
      <c r="P2238" s="22" t="s">
        <v>3840</v>
      </c>
      <c r="Q2238" s="15" t="s">
        <v>101</v>
      </c>
      <c r="R2238" s="18" t="s">
        <v>103</v>
      </c>
      <c r="S2238" s="22" t="s">
        <v>73</v>
      </c>
      <c r="T2238" s="18"/>
      <c r="U2238" s="18"/>
      <c r="V2238" s="15" t="s">
        <v>340</v>
      </c>
      <c r="W2238" s="18" t="s">
        <v>2688</v>
      </c>
      <c r="X2238" s="18"/>
      <c r="Y2238" s="15" t="s">
        <v>68</v>
      </c>
      <c r="Z2238" s="18" t="s">
        <v>8695</v>
      </c>
      <c r="AA2238" s="18" t="s">
        <v>119</v>
      </c>
      <c r="AB2238" s="18" t="s">
        <v>8708</v>
      </c>
      <c r="AC2238" s="67" t="str">
        <f>+VLOOKUP("*"&amp;L2238&amp;"*",'[2]REGISTROS SANITARIOS'!$D$1560:$E2019,2,FALSE)</f>
        <v>SI</v>
      </c>
      <c r="AD2238" s="22" t="s">
        <v>1025</v>
      </c>
      <c r="AE2238" s="16">
        <v>45809</v>
      </c>
      <c r="AF2238" s="34" t="s">
        <v>73</v>
      </c>
      <c r="AG2238" s="24"/>
      <c r="AH2238" s="18"/>
      <c r="AI2238" s="18" t="s">
        <v>8723</v>
      </c>
      <c r="AJ2238" s="17">
        <v>5.5</v>
      </c>
      <c r="AK2238" s="25">
        <v>5.5</v>
      </c>
      <c r="AL2238" s="25">
        <v>188517.00000000003</v>
      </c>
      <c r="AM2238" s="35">
        <v>0</v>
      </c>
      <c r="AN2238" s="19">
        <v>1036843.5000000001</v>
      </c>
      <c r="AO2238" s="18"/>
      <c r="AP2238" s="15"/>
      <c r="AQ2238" s="43" t="str">
        <f t="shared" si="340"/>
        <v>SI</v>
      </c>
      <c r="AR2238" s="44">
        <f t="shared" si="341"/>
        <v>1036843.5000000001</v>
      </c>
      <c r="AS2238" s="44">
        <f t="shared" si="342"/>
        <v>1036843.5000000001</v>
      </c>
      <c r="AT2238" s="44">
        <f t="shared" si="343"/>
        <v>1036843.5000000001</v>
      </c>
      <c r="AU2238" s="44">
        <f t="shared" si="344"/>
        <v>1036843.5000000001</v>
      </c>
      <c r="AV2238" s="45" t="b">
        <f t="shared" si="345"/>
        <v>1</v>
      </c>
      <c r="AW2238" s="45" t="b">
        <f t="shared" si="346"/>
        <v>1</v>
      </c>
      <c r="AX2238" s="45"/>
    </row>
    <row r="2239" spans="1:50" s="36" customFormat="1" ht="27.75" customHeight="1" x14ac:dyDescent="0.15">
      <c r="A2239" s="36" t="str">
        <f t="shared" si="339"/>
        <v>LEXA Proveedora Hospitalaria S.A.S.201132210</v>
      </c>
      <c r="B2239" s="36" t="b">
        <f>+A2239='[1]Anexo 9'!A2239</f>
        <v>1</v>
      </c>
      <c r="C2239" s="18">
        <v>901012906</v>
      </c>
      <c r="D2239" s="18" t="s">
        <v>8316</v>
      </c>
      <c r="E2239" s="15" t="s">
        <v>98</v>
      </c>
      <c r="F2239" s="15" t="s">
        <v>337</v>
      </c>
      <c r="G2239" s="15">
        <f>+VLOOKUP(F2239,[3]Sheet1!$E$3:$G$74,3,FALSE)</f>
        <v>5</v>
      </c>
      <c r="H2239" s="15">
        <f>+VLOOKUP(D2239&amp;F2239,'TD para paquetes'!$E$3:$I$441,5,FALSE)</f>
        <v>5</v>
      </c>
      <c r="I2239" s="15" t="s">
        <v>1025</v>
      </c>
      <c r="J2239" s="15">
        <v>10</v>
      </c>
      <c r="K2239" s="15">
        <v>9</v>
      </c>
      <c r="L2239" s="15">
        <v>201132210</v>
      </c>
      <c r="M2239" s="15" t="s">
        <v>342</v>
      </c>
      <c r="N2239" s="15" t="s">
        <v>101</v>
      </c>
      <c r="O2239" s="18"/>
      <c r="P2239" s="22" t="s">
        <v>3840</v>
      </c>
      <c r="Q2239" s="15" t="s">
        <v>101</v>
      </c>
      <c r="R2239" s="18" t="s">
        <v>103</v>
      </c>
      <c r="S2239" s="22" t="s">
        <v>73</v>
      </c>
      <c r="T2239" s="18"/>
      <c r="U2239" s="18"/>
      <c r="V2239" s="15" t="s">
        <v>340</v>
      </c>
      <c r="W2239" s="18" t="s">
        <v>2688</v>
      </c>
      <c r="X2239" s="18"/>
      <c r="Y2239" s="15" t="s">
        <v>68</v>
      </c>
      <c r="Z2239" s="18" t="s">
        <v>8695</v>
      </c>
      <c r="AA2239" s="18" t="s">
        <v>119</v>
      </c>
      <c r="AB2239" s="18" t="s">
        <v>8708</v>
      </c>
      <c r="AC2239" s="67" t="str">
        <f>+VLOOKUP("*"&amp;L2239&amp;"*",'[2]REGISTROS SANITARIOS'!$D$1560:$E2020,2,FALSE)</f>
        <v>SI</v>
      </c>
      <c r="AD2239" s="22" t="s">
        <v>1025</v>
      </c>
      <c r="AE2239" s="16">
        <v>45809</v>
      </c>
      <c r="AF2239" s="34" t="s">
        <v>73</v>
      </c>
      <c r="AG2239" s="24"/>
      <c r="AH2239" s="18"/>
      <c r="AI2239" s="18" t="s">
        <v>8723</v>
      </c>
      <c r="AJ2239" s="17">
        <v>2.75</v>
      </c>
      <c r="AK2239" s="25">
        <v>2.75</v>
      </c>
      <c r="AL2239" s="25">
        <v>245478</v>
      </c>
      <c r="AM2239" s="35">
        <v>0</v>
      </c>
      <c r="AN2239" s="19">
        <v>675064.5</v>
      </c>
      <c r="AO2239" s="18"/>
      <c r="AP2239" s="15"/>
      <c r="AQ2239" s="43" t="str">
        <f t="shared" si="340"/>
        <v>SI</v>
      </c>
      <c r="AR2239" s="44">
        <f t="shared" si="341"/>
        <v>675064.5</v>
      </c>
      <c r="AS2239" s="44">
        <f t="shared" si="342"/>
        <v>675064.5</v>
      </c>
      <c r="AT2239" s="44">
        <f t="shared" si="343"/>
        <v>675064.5</v>
      </c>
      <c r="AU2239" s="44">
        <f t="shared" si="344"/>
        <v>675064.5</v>
      </c>
      <c r="AV2239" s="45" t="b">
        <f t="shared" si="345"/>
        <v>1</v>
      </c>
      <c r="AW2239" s="45" t="b">
        <f t="shared" si="346"/>
        <v>1</v>
      </c>
      <c r="AX2239" s="45"/>
    </row>
    <row r="2240" spans="1:50" s="36" customFormat="1" ht="27.75" customHeight="1" x14ac:dyDescent="0.15">
      <c r="A2240" s="36" t="str">
        <f t="shared" si="339"/>
        <v>LEXA Proveedora Hospitalaria S.A.S.201132410</v>
      </c>
      <c r="B2240" s="36" t="b">
        <f>+A2240='[1]Anexo 9'!A2240</f>
        <v>1</v>
      </c>
      <c r="C2240" s="18">
        <v>901012906</v>
      </c>
      <c r="D2240" s="18" t="s">
        <v>8316</v>
      </c>
      <c r="E2240" s="15" t="s">
        <v>98</v>
      </c>
      <c r="F2240" s="15" t="s">
        <v>337</v>
      </c>
      <c r="G2240" s="15">
        <f>+VLOOKUP(F2240,[3]Sheet1!$E$3:$G$74,3,FALSE)</f>
        <v>5</v>
      </c>
      <c r="H2240" s="15">
        <f>+VLOOKUP(D2240&amp;F2240,'TD para paquetes'!$E$3:$I$441,5,FALSE)</f>
        <v>5</v>
      </c>
      <c r="I2240" s="15" t="s">
        <v>1025</v>
      </c>
      <c r="J2240" s="15">
        <v>10</v>
      </c>
      <c r="K2240" s="15">
        <v>9</v>
      </c>
      <c r="L2240" s="15">
        <v>201132410</v>
      </c>
      <c r="M2240" s="15" t="s">
        <v>344</v>
      </c>
      <c r="N2240" s="15" t="s">
        <v>101</v>
      </c>
      <c r="O2240" s="18"/>
      <c r="P2240" s="22" t="s">
        <v>3840</v>
      </c>
      <c r="Q2240" s="15" t="s">
        <v>101</v>
      </c>
      <c r="R2240" s="18" t="s">
        <v>103</v>
      </c>
      <c r="S2240" s="22" t="s">
        <v>73</v>
      </c>
      <c r="T2240" s="18"/>
      <c r="U2240" s="18"/>
      <c r="V2240" s="15" t="s">
        <v>340</v>
      </c>
      <c r="W2240" s="18" t="s">
        <v>2688</v>
      </c>
      <c r="X2240" s="18"/>
      <c r="Y2240" s="15" t="s">
        <v>68</v>
      </c>
      <c r="Z2240" s="18" t="s">
        <v>8695</v>
      </c>
      <c r="AA2240" s="18" t="s">
        <v>119</v>
      </c>
      <c r="AB2240" s="18" t="s">
        <v>8708</v>
      </c>
      <c r="AC2240" s="67" t="str">
        <f>+VLOOKUP("*"&amp;L2240&amp;"*",'[2]REGISTROS SANITARIOS'!$D$1560:$E2021,2,FALSE)</f>
        <v>SI</v>
      </c>
      <c r="AD2240" s="22" t="s">
        <v>1025</v>
      </c>
      <c r="AE2240" s="16">
        <v>45809</v>
      </c>
      <c r="AF2240" s="34" t="s">
        <v>73</v>
      </c>
      <c r="AG2240" s="24"/>
      <c r="AH2240" s="18"/>
      <c r="AI2240" s="18" t="s">
        <v>8723</v>
      </c>
      <c r="AJ2240" s="17">
        <v>11</v>
      </c>
      <c r="AK2240" s="25">
        <v>11</v>
      </c>
      <c r="AL2240" s="25">
        <v>188517.00000000003</v>
      </c>
      <c r="AM2240" s="35">
        <v>0</v>
      </c>
      <c r="AN2240" s="19">
        <v>2073687.0000000002</v>
      </c>
      <c r="AO2240" s="18"/>
      <c r="AP2240" s="15"/>
      <c r="AQ2240" s="43" t="str">
        <f t="shared" si="340"/>
        <v>SI</v>
      </c>
      <c r="AR2240" s="44">
        <f t="shared" si="341"/>
        <v>2073687.0000000002</v>
      </c>
      <c r="AS2240" s="44">
        <f t="shared" si="342"/>
        <v>2073687.0000000002</v>
      </c>
      <c r="AT2240" s="44">
        <f t="shared" si="343"/>
        <v>2073687.0000000002</v>
      </c>
      <c r="AU2240" s="44">
        <f t="shared" si="344"/>
        <v>2073687.0000000002</v>
      </c>
      <c r="AV2240" s="45" t="b">
        <f t="shared" si="345"/>
        <v>1</v>
      </c>
      <c r="AW2240" s="45" t="b">
        <f t="shared" si="346"/>
        <v>1</v>
      </c>
      <c r="AX2240" s="45"/>
    </row>
    <row r="2241" spans="1:50" s="36" customFormat="1" ht="27.75" customHeight="1" x14ac:dyDescent="0.15">
      <c r="A2241" s="36" t="str">
        <f t="shared" si="339"/>
        <v>LEXA Proveedora Hospitalaria S.A.S.201132510</v>
      </c>
      <c r="B2241" s="36" t="b">
        <f>+A2241='[1]Anexo 9'!A2241</f>
        <v>1</v>
      </c>
      <c r="C2241" s="18">
        <v>901012906</v>
      </c>
      <c r="D2241" s="18" t="s">
        <v>8316</v>
      </c>
      <c r="E2241" s="15" t="s">
        <v>98</v>
      </c>
      <c r="F2241" s="15" t="s">
        <v>337</v>
      </c>
      <c r="G2241" s="15">
        <f>+VLOOKUP(F2241,[3]Sheet1!$E$3:$G$74,3,FALSE)</f>
        <v>5</v>
      </c>
      <c r="H2241" s="15">
        <f>+VLOOKUP(D2241&amp;F2241,'TD para paquetes'!$E$3:$I$441,5,FALSE)</f>
        <v>5</v>
      </c>
      <c r="I2241" s="15" t="s">
        <v>1025</v>
      </c>
      <c r="J2241" s="15">
        <v>10</v>
      </c>
      <c r="K2241" s="15">
        <v>9</v>
      </c>
      <c r="L2241" s="15">
        <v>201132510</v>
      </c>
      <c r="M2241" s="15" t="s">
        <v>346</v>
      </c>
      <c r="N2241" s="15" t="s">
        <v>101</v>
      </c>
      <c r="O2241" s="18"/>
      <c r="P2241" s="22" t="s">
        <v>3840</v>
      </c>
      <c r="Q2241" s="15" t="s">
        <v>101</v>
      </c>
      <c r="R2241" s="18" t="s">
        <v>103</v>
      </c>
      <c r="S2241" s="22" t="s">
        <v>73</v>
      </c>
      <c r="T2241" s="18"/>
      <c r="U2241" s="18"/>
      <c r="V2241" s="15" t="s">
        <v>340</v>
      </c>
      <c r="W2241" s="18" t="s">
        <v>2688</v>
      </c>
      <c r="X2241" s="18"/>
      <c r="Y2241" s="15" t="s">
        <v>68</v>
      </c>
      <c r="Z2241" s="18" t="s">
        <v>8695</v>
      </c>
      <c r="AA2241" s="18" t="s">
        <v>119</v>
      </c>
      <c r="AB2241" s="18" t="s">
        <v>8708</v>
      </c>
      <c r="AC2241" s="67" t="str">
        <f>+VLOOKUP("*"&amp;L2241&amp;"*",'[2]REGISTROS SANITARIOS'!$D$1560:$E2022,2,FALSE)</f>
        <v>SI</v>
      </c>
      <c r="AD2241" s="22" t="s">
        <v>1025</v>
      </c>
      <c r="AE2241" s="16">
        <v>45809</v>
      </c>
      <c r="AF2241" s="34" t="s">
        <v>73</v>
      </c>
      <c r="AG2241" s="24"/>
      <c r="AH2241" s="18"/>
      <c r="AI2241" s="18" t="s">
        <v>8723</v>
      </c>
      <c r="AJ2241" s="17">
        <v>11</v>
      </c>
      <c r="AK2241" s="25">
        <v>11</v>
      </c>
      <c r="AL2241" s="25">
        <v>188517.00000000003</v>
      </c>
      <c r="AM2241" s="35">
        <v>0</v>
      </c>
      <c r="AN2241" s="19">
        <v>2073687.0000000002</v>
      </c>
      <c r="AO2241" s="18"/>
      <c r="AP2241" s="15"/>
      <c r="AQ2241" s="43" t="str">
        <f t="shared" si="340"/>
        <v>SI</v>
      </c>
      <c r="AR2241" s="44">
        <f t="shared" si="341"/>
        <v>2073687.0000000002</v>
      </c>
      <c r="AS2241" s="44">
        <f t="shared" si="342"/>
        <v>2073687.0000000002</v>
      </c>
      <c r="AT2241" s="44">
        <f t="shared" si="343"/>
        <v>2073687.0000000002</v>
      </c>
      <c r="AU2241" s="44">
        <f t="shared" si="344"/>
        <v>2073687.0000000002</v>
      </c>
      <c r="AV2241" s="45" t="b">
        <f t="shared" si="345"/>
        <v>1</v>
      </c>
      <c r="AW2241" s="45" t="b">
        <f t="shared" si="346"/>
        <v>1</v>
      </c>
      <c r="AX2241" s="45"/>
    </row>
    <row r="2242" spans="1:50" s="36" customFormat="1" ht="27.75" customHeight="1" x14ac:dyDescent="0.15">
      <c r="A2242" s="36" t="str">
        <f t="shared" si="339"/>
        <v>LEXA Proveedora Hospitalaria S.A.S.201132610</v>
      </c>
      <c r="B2242" s="36" t="b">
        <f>+A2242='[1]Anexo 9'!A2242</f>
        <v>1</v>
      </c>
      <c r="C2242" s="18">
        <v>901012906</v>
      </c>
      <c r="D2242" s="18" t="s">
        <v>8316</v>
      </c>
      <c r="E2242" s="15" t="s">
        <v>98</v>
      </c>
      <c r="F2242" s="15" t="s">
        <v>337</v>
      </c>
      <c r="G2242" s="15">
        <f>+VLOOKUP(F2242,[3]Sheet1!$E$3:$G$74,3,FALSE)</f>
        <v>5</v>
      </c>
      <c r="H2242" s="15">
        <f>+VLOOKUP(D2242&amp;F2242,'TD para paquetes'!$E$3:$I$441,5,FALSE)</f>
        <v>5</v>
      </c>
      <c r="I2242" s="15" t="s">
        <v>1025</v>
      </c>
      <c r="J2242" s="15">
        <v>9</v>
      </c>
      <c r="K2242" s="15">
        <v>9</v>
      </c>
      <c r="L2242" s="15">
        <v>201132610</v>
      </c>
      <c r="M2242" s="15" t="s">
        <v>348</v>
      </c>
      <c r="N2242" s="15" t="s">
        <v>101</v>
      </c>
      <c r="O2242" s="18"/>
      <c r="P2242" s="22" t="s">
        <v>3840</v>
      </c>
      <c r="Q2242" s="15" t="s">
        <v>101</v>
      </c>
      <c r="R2242" s="18" t="s">
        <v>103</v>
      </c>
      <c r="S2242" s="22" t="s">
        <v>73</v>
      </c>
      <c r="T2242" s="18"/>
      <c r="U2242" s="18"/>
      <c r="V2242" s="15" t="s">
        <v>340</v>
      </c>
      <c r="W2242" s="18" t="s">
        <v>2688</v>
      </c>
      <c r="X2242" s="18"/>
      <c r="Y2242" s="15" t="s">
        <v>68</v>
      </c>
      <c r="Z2242" s="18" t="s">
        <v>8695</v>
      </c>
      <c r="AA2242" s="18" t="s">
        <v>119</v>
      </c>
      <c r="AB2242" s="18" t="s">
        <v>8708</v>
      </c>
      <c r="AC2242" s="67" t="str">
        <f>+VLOOKUP("*"&amp;L2242&amp;"*",'[2]REGISTROS SANITARIOS'!$D$1560:$E2023,2,FALSE)</f>
        <v>SI</v>
      </c>
      <c r="AD2242" s="22" t="s">
        <v>1025</v>
      </c>
      <c r="AE2242" s="16">
        <v>45809</v>
      </c>
      <c r="AF2242" s="34" t="s">
        <v>73</v>
      </c>
      <c r="AG2242" s="24"/>
      <c r="AH2242" s="18"/>
      <c r="AI2242" s="18" t="s">
        <v>8723</v>
      </c>
      <c r="AJ2242" s="17">
        <v>11</v>
      </c>
      <c r="AK2242" s="25">
        <v>11</v>
      </c>
      <c r="AL2242" s="25">
        <v>188517.00000000003</v>
      </c>
      <c r="AM2242" s="35">
        <v>0</v>
      </c>
      <c r="AN2242" s="19">
        <v>2073687.0000000002</v>
      </c>
      <c r="AO2242" s="18"/>
      <c r="AP2242" s="15"/>
      <c r="AQ2242" s="43" t="str">
        <f t="shared" si="340"/>
        <v>SI</v>
      </c>
      <c r="AR2242" s="44">
        <f t="shared" si="341"/>
        <v>2073687.0000000002</v>
      </c>
      <c r="AS2242" s="44">
        <f t="shared" si="342"/>
        <v>2073687.0000000002</v>
      </c>
      <c r="AT2242" s="44">
        <f t="shared" si="343"/>
        <v>2073687.0000000002</v>
      </c>
      <c r="AU2242" s="44">
        <f t="shared" si="344"/>
        <v>2073687.0000000002</v>
      </c>
      <c r="AV2242" s="45" t="b">
        <f t="shared" si="345"/>
        <v>1</v>
      </c>
      <c r="AW2242" s="45" t="b">
        <f t="shared" si="346"/>
        <v>1</v>
      </c>
      <c r="AX2242" s="45"/>
    </row>
    <row r="2243" spans="1:50" s="36" customFormat="1" ht="27.75" customHeight="1" x14ac:dyDescent="0.15">
      <c r="A2243" s="36" t="str">
        <f t="shared" si="339"/>
        <v>LEXA Proveedora Hospitalaria S.A.S.201132320</v>
      </c>
      <c r="B2243" s="36" t="b">
        <f>+A2243='[1]Anexo 9'!A2243</f>
        <v>1</v>
      </c>
      <c r="C2243" s="18">
        <v>901012906</v>
      </c>
      <c r="D2243" s="18" t="s">
        <v>8316</v>
      </c>
      <c r="E2243" s="15" t="s">
        <v>98</v>
      </c>
      <c r="F2243" s="15" t="s">
        <v>326</v>
      </c>
      <c r="G2243" s="15">
        <f>+VLOOKUP(F2243,[3]Sheet1!$E$3:$G$74,3,FALSE)</f>
        <v>4</v>
      </c>
      <c r="H2243" s="15">
        <f>+VLOOKUP(D2243&amp;F2243,'TD para paquetes'!$E$3:$I$441,5,FALSE)</f>
        <v>4</v>
      </c>
      <c r="I2243" s="15" t="s">
        <v>1025</v>
      </c>
      <c r="J2243" s="15">
        <v>10</v>
      </c>
      <c r="K2243" s="15">
        <v>10</v>
      </c>
      <c r="L2243" s="15">
        <v>201132320</v>
      </c>
      <c r="M2243" s="15" t="s">
        <v>327</v>
      </c>
      <c r="N2243" s="15" t="s">
        <v>101</v>
      </c>
      <c r="O2243" s="18"/>
      <c r="P2243" s="22" t="s">
        <v>3840</v>
      </c>
      <c r="Q2243" s="15" t="s">
        <v>101</v>
      </c>
      <c r="R2243" s="18" t="s">
        <v>103</v>
      </c>
      <c r="S2243" s="22" t="s">
        <v>73</v>
      </c>
      <c r="T2243" s="18"/>
      <c r="U2243" s="18"/>
      <c r="V2243" s="15"/>
      <c r="W2243" s="18" t="s">
        <v>2688</v>
      </c>
      <c r="X2243" s="18"/>
      <c r="Y2243" s="15" t="s">
        <v>73</v>
      </c>
      <c r="Z2243" s="18" t="s">
        <v>8695</v>
      </c>
      <c r="AA2243" s="18" t="s">
        <v>119</v>
      </c>
      <c r="AB2243" s="18" t="s">
        <v>8708</v>
      </c>
      <c r="AC2243" s="67" t="str">
        <f>+VLOOKUP("*"&amp;L2243&amp;"*",'[2]REGISTROS SANITARIOS'!$D$1560:$E2024,2,FALSE)</f>
        <v>SI</v>
      </c>
      <c r="AD2243" s="22" t="s">
        <v>1025</v>
      </c>
      <c r="AE2243" s="16">
        <v>45809</v>
      </c>
      <c r="AF2243" s="34" t="s">
        <v>73</v>
      </c>
      <c r="AG2243" s="24"/>
      <c r="AH2243" s="18"/>
      <c r="AI2243" s="18" t="s">
        <v>8723</v>
      </c>
      <c r="AJ2243" s="17">
        <v>5.5</v>
      </c>
      <c r="AK2243" s="25">
        <v>5.5</v>
      </c>
      <c r="AL2243" s="25">
        <v>40421</v>
      </c>
      <c r="AM2243" s="35">
        <v>0</v>
      </c>
      <c r="AN2243" s="19">
        <v>222315.5</v>
      </c>
      <c r="AO2243" s="18"/>
      <c r="AP2243" s="15"/>
      <c r="AQ2243" s="43" t="str">
        <f t="shared" si="340"/>
        <v>SI</v>
      </c>
      <c r="AR2243" s="44">
        <f t="shared" si="341"/>
        <v>222315.5</v>
      </c>
      <c r="AS2243" s="44">
        <f t="shared" si="342"/>
        <v>222315.5</v>
      </c>
      <c r="AT2243" s="44">
        <f t="shared" si="343"/>
        <v>222315.5</v>
      </c>
      <c r="AU2243" s="44">
        <f t="shared" si="344"/>
        <v>222315.5</v>
      </c>
      <c r="AV2243" s="45" t="b">
        <f t="shared" si="345"/>
        <v>1</v>
      </c>
      <c r="AW2243" s="45" t="b">
        <f t="shared" si="346"/>
        <v>1</v>
      </c>
      <c r="AX2243" s="45"/>
    </row>
    <row r="2244" spans="1:50" s="36" customFormat="1" ht="27.75" customHeight="1" x14ac:dyDescent="0.15">
      <c r="A2244" s="36" t="str">
        <f t="shared" ref="A2244:A2307" si="347">+D2244&amp;L2244</f>
        <v>LEXA Proveedora Hospitalaria S.A.S.201132330</v>
      </c>
      <c r="B2244" s="36" t="b">
        <f>+A2244='[1]Anexo 9'!A2244</f>
        <v>1</v>
      </c>
      <c r="C2244" s="18">
        <v>901012906</v>
      </c>
      <c r="D2244" s="18" t="s">
        <v>8316</v>
      </c>
      <c r="E2244" s="15" t="s">
        <v>98</v>
      </c>
      <c r="F2244" s="15" t="s">
        <v>326</v>
      </c>
      <c r="G2244" s="15">
        <f>+VLOOKUP(F2244,[3]Sheet1!$E$3:$G$74,3,FALSE)</f>
        <v>4</v>
      </c>
      <c r="H2244" s="15">
        <f>+VLOOKUP(D2244&amp;F2244,'TD para paquetes'!$E$3:$I$441,5,FALSE)</f>
        <v>4</v>
      </c>
      <c r="I2244" s="15" t="s">
        <v>1025</v>
      </c>
      <c r="J2244" s="15">
        <v>10</v>
      </c>
      <c r="K2244" s="15">
        <v>10</v>
      </c>
      <c r="L2244" s="15">
        <v>201132330</v>
      </c>
      <c r="M2244" s="15" t="s">
        <v>331</v>
      </c>
      <c r="N2244" s="15" t="s">
        <v>101</v>
      </c>
      <c r="O2244" s="18"/>
      <c r="P2244" s="22" t="s">
        <v>3840</v>
      </c>
      <c r="Q2244" s="15" t="s">
        <v>101</v>
      </c>
      <c r="R2244" s="18" t="s">
        <v>103</v>
      </c>
      <c r="S2244" s="22" t="s">
        <v>73</v>
      </c>
      <c r="T2244" s="18"/>
      <c r="U2244" s="18"/>
      <c r="V2244" s="15"/>
      <c r="W2244" s="18" t="s">
        <v>2688</v>
      </c>
      <c r="X2244" s="18"/>
      <c r="Y2244" s="15" t="s">
        <v>73</v>
      </c>
      <c r="Z2244" s="18" t="s">
        <v>8695</v>
      </c>
      <c r="AA2244" s="18" t="s">
        <v>119</v>
      </c>
      <c r="AB2244" s="18" t="s">
        <v>2733</v>
      </c>
      <c r="AC2244" s="67" t="str">
        <f>+VLOOKUP("*"&amp;L2244&amp;"*",'[2]REGISTROS SANITARIOS'!$D$1560:$E2025,2,FALSE)</f>
        <v>SI</v>
      </c>
      <c r="AD2244" s="22" t="s">
        <v>1025</v>
      </c>
      <c r="AE2244" s="16">
        <v>46282</v>
      </c>
      <c r="AF2244" s="34" t="s">
        <v>73</v>
      </c>
      <c r="AG2244" s="24"/>
      <c r="AH2244" s="18"/>
      <c r="AI2244" s="18" t="s">
        <v>8723</v>
      </c>
      <c r="AJ2244" s="17">
        <v>11</v>
      </c>
      <c r="AK2244" s="25">
        <v>11</v>
      </c>
      <c r="AL2244" s="25">
        <v>43434</v>
      </c>
      <c r="AM2244" s="35">
        <v>0</v>
      </c>
      <c r="AN2244" s="19">
        <v>477774</v>
      </c>
      <c r="AO2244" s="18"/>
      <c r="AP2244" s="15"/>
      <c r="AQ2244" s="43" t="str">
        <f t="shared" ref="AQ2244:AQ2307" si="348">+IF(AK2244="","NO INDICA",IF(AJ2244=AK2244,"SI",IF(AK2244&gt;AJ2244,"MAYOR",IF(AK2244&lt;AJ2244,"MENOR"))))</f>
        <v>SI</v>
      </c>
      <c r="AR2244" s="44">
        <f t="shared" ref="AR2244:AR2307" si="349">+AJ2244*(AL2244*(1+AM2244))</f>
        <v>477774</v>
      </c>
      <c r="AS2244" s="44">
        <f t="shared" ref="AS2244:AS2307" si="350">+AJ2244*AL2244</f>
        <v>477774</v>
      </c>
      <c r="AT2244" s="44">
        <f t="shared" ref="AT2244:AT2307" si="351">+AL2244*AK2244</f>
        <v>477774</v>
      </c>
      <c r="AU2244" s="44">
        <f t="shared" ref="AU2244:AU2307" si="352">+AK2244*(AL2244*(1+AM2244))</f>
        <v>477774</v>
      </c>
      <c r="AV2244" s="45" t="b">
        <f t="shared" ref="AV2244:AV2307" si="353">+IFERROR(AU2244=AN2244,"FALSO")</f>
        <v>1</v>
      </c>
      <c r="AW2244" s="45" t="b">
        <f t="shared" ref="AW2244:AW2307" si="354">+AS2244=AN2244</f>
        <v>1</v>
      </c>
      <c r="AX2244" s="45"/>
    </row>
    <row r="2245" spans="1:50" s="36" customFormat="1" ht="27.75" customHeight="1" x14ac:dyDescent="0.15">
      <c r="A2245" s="36" t="str">
        <f t="shared" si="347"/>
        <v>LEXA Proveedora Hospitalaria S.A.S.201132340</v>
      </c>
      <c r="B2245" s="36" t="b">
        <f>+A2245='[1]Anexo 9'!A2245</f>
        <v>1</v>
      </c>
      <c r="C2245" s="18">
        <v>901012906</v>
      </c>
      <c r="D2245" s="18" t="s">
        <v>8316</v>
      </c>
      <c r="E2245" s="15" t="s">
        <v>98</v>
      </c>
      <c r="F2245" s="15" t="s">
        <v>326</v>
      </c>
      <c r="G2245" s="15">
        <f>+VLOOKUP(F2245,[3]Sheet1!$E$3:$G$74,3,FALSE)</f>
        <v>4</v>
      </c>
      <c r="H2245" s="15">
        <f>+VLOOKUP(D2245&amp;F2245,'TD para paquetes'!$E$3:$I$441,5,FALSE)</f>
        <v>4</v>
      </c>
      <c r="I2245" s="15" t="s">
        <v>1025</v>
      </c>
      <c r="J2245" s="15">
        <v>10</v>
      </c>
      <c r="K2245" s="15">
        <v>10</v>
      </c>
      <c r="L2245" s="15">
        <v>201132340</v>
      </c>
      <c r="M2245" s="15" t="s">
        <v>333</v>
      </c>
      <c r="N2245" s="15" t="s">
        <v>101</v>
      </c>
      <c r="O2245" s="18"/>
      <c r="P2245" s="22" t="s">
        <v>3840</v>
      </c>
      <c r="Q2245" s="15" t="s">
        <v>101</v>
      </c>
      <c r="R2245" s="18" t="s">
        <v>103</v>
      </c>
      <c r="S2245" s="22" t="s">
        <v>73</v>
      </c>
      <c r="T2245" s="18"/>
      <c r="U2245" s="18"/>
      <c r="V2245" s="15"/>
      <c r="W2245" s="18" t="s">
        <v>2688</v>
      </c>
      <c r="X2245" s="18"/>
      <c r="Y2245" s="15" t="s">
        <v>73</v>
      </c>
      <c r="Z2245" s="18" t="s">
        <v>8695</v>
      </c>
      <c r="AA2245" s="18" t="s">
        <v>119</v>
      </c>
      <c r="AB2245" s="18" t="s">
        <v>2733</v>
      </c>
      <c r="AC2245" s="67" t="str">
        <f>+VLOOKUP("*"&amp;L2245&amp;"*",'[2]REGISTROS SANITARIOS'!$D$1560:$E2026,2,FALSE)</f>
        <v>SI</v>
      </c>
      <c r="AD2245" s="22" t="s">
        <v>1025</v>
      </c>
      <c r="AE2245" s="16">
        <v>46222</v>
      </c>
      <c r="AF2245" s="34" t="s">
        <v>73</v>
      </c>
      <c r="AG2245" s="24"/>
      <c r="AH2245" s="18"/>
      <c r="AI2245" s="18" t="s">
        <v>8723</v>
      </c>
      <c r="AJ2245" s="17">
        <v>11</v>
      </c>
      <c r="AK2245" s="25">
        <v>11</v>
      </c>
      <c r="AL2245" s="25">
        <v>41028</v>
      </c>
      <c r="AM2245" s="35">
        <v>0</v>
      </c>
      <c r="AN2245" s="19">
        <v>451308</v>
      </c>
      <c r="AO2245" s="18"/>
      <c r="AP2245" s="15"/>
      <c r="AQ2245" s="43" t="str">
        <f t="shared" si="348"/>
        <v>SI</v>
      </c>
      <c r="AR2245" s="44">
        <f t="shared" si="349"/>
        <v>451308</v>
      </c>
      <c r="AS2245" s="44">
        <f t="shared" si="350"/>
        <v>451308</v>
      </c>
      <c r="AT2245" s="44">
        <f t="shared" si="351"/>
        <v>451308</v>
      </c>
      <c r="AU2245" s="44">
        <f t="shared" si="352"/>
        <v>451308</v>
      </c>
      <c r="AV2245" s="45" t="b">
        <f t="shared" si="353"/>
        <v>1</v>
      </c>
      <c r="AW2245" s="45" t="b">
        <f t="shared" si="354"/>
        <v>1</v>
      </c>
      <c r="AX2245" s="45"/>
    </row>
    <row r="2246" spans="1:50" s="36" customFormat="1" ht="27.75" customHeight="1" x14ac:dyDescent="0.15">
      <c r="A2246" s="36" t="str">
        <f t="shared" si="347"/>
        <v>LEXA Proveedora Hospitalaria S.A.S.201132350</v>
      </c>
      <c r="B2246" s="36" t="b">
        <f>+A2246='[1]Anexo 9'!A2246</f>
        <v>1</v>
      </c>
      <c r="C2246" s="18">
        <v>901012906</v>
      </c>
      <c r="D2246" s="18" t="s">
        <v>8316</v>
      </c>
      <c r="E2246" s="15" t="s">
        <v>98</v>
      </c>
      <c r="F2246" s="15" t="s">
        <v>326</v>
      </c>
      <c r="G2246" s="15">
        <f>+VLOOKUP(F2246,[3]Sheet1!$E$3:$G$74,3,FALSE)</f>
        <v>4</v>
      </c>
      <c r="H2246" s="15">
        <f>+VLOOKUP(D2246&amp;F2246,'TD para paquetes'!$E$3:$I$441,5,FALSE)</f>
        <v>4</v>
      </c>
      <c r="I2246" s="15" t="s">
        <v>1025</v>
      </c>
      <c r="J2246" s="15">
        <v>10</v>
      </c>
      <c r="K2246" s="15">
        <v>10</v>
      </c>
      <c r="L2246" s="15">
        <v>201132350</v>
      </c>
      <c r="M2246" s="15" t="s">
        <v>335</v>
      </c>
      <c r="N2246" s="15" t="s">
        <v>101</v>
      </c>
      <c r="O2246" s="18"/>
      <c r="P2246" s="22" t="s">
        <v>3840</v>
      </c>
      <c r="Q2246" s="15" t="s">
        <v>101</v>
      </c>
      <c r="R2246" s="18" t="s">
        <v>103</v>
      </c>
      <c r="S2246" s="22" t="s">
        <v>73</v>
      </c>
      <c r="T2246" s="18"/>
      <c r="U2246" s="18"/>
      <c r="V2246" s="15"/>
      <c r="W2246" s="18" t="s">
        <v>2688</v>
      </c>
      <c r="X2246" s="18"/>
      <c r="Y2246" s="15" t="s">
        <v>73</v>
      </c>
      <c r="Z2246" s="18" t="s">
        <v>8695</v>
      </c>
      <c r="AA2246" s="18" t="s">
        <v>119</v>
      </c>
      <c r="AB2246" s="18" t="s">
        <v>2733</v>
      </c>
      <c r="AC2246" s="67" t="str">
        <f>+VLOOKUP("*"&amp;L2246&amp;"*",'[2]REGISTROS SANITARIOS'!$D$1560:$E2027,2,FALSE)</f>
        <v>SI</v>
      </c>
      <c r="AD2246" s="22" t="s">
        <v>1025</v>
      </c>
      <c r="AE2246" s="16">
        <v>46222</v>
      </c>
      <c r="AF2246" s="34" t="s">
        <v>73</v>
      </c>
      <c r="AG2246" s="24"/>
      <c r="AH2246" s="18"/>
      <c r="AI2246" s="18" t="s">
        <v>8723</v>
      </c>
      <c r="AJ2246" s="17">
        <v>5.5</v>
      </c>
      <c r="AK2246" s="25">
        <v>5.5</v>
      </c>
      <c r="AL2246" s="25">
        <v>42827</v>
      </c>
      <c r="AM2246" s="35">
        <v>0</v>
      </c>
      <c r="AN2246" s="19">
        <v>235548.5</v>
      </c>
      <c r="AO2246" s="18"/>
      <c r="AP2246" s="15"/>
      <c r="AQ2246" s="43" t="str">
        <f t="shared" si="348"/>
        <v>SI</v>
      </c>
      <c r="AR2246" s="44">
        <f t="shared" si="349"/>
        <v>235548.5</v>
      </c>
      <c r="AS2246" s="44">
        <f t="shared" si="350"/>
        <v>235548.5</v>
      </c>
      <c r="AT2246" s="44">
        <f t="shared" si="351"/>
        <v>235548.5</v>
      </c>
      <c r="AU2246" s="44">
        <f t="shared" si="352"/>
        <v>235548.5</v>
      </c>
      <c r="AV2246" s="45" t="b">
        <f t="shared" si="353"/>
        <v>1</v>
      </c>
      <c r="AW2246" s="45" t="b">
        <f t="shared" si="354"/>
        <v>1</v>
      </c>
      <c r="AX2246" s="45"/>
    </row>
    <row r="2247" spans="1:50" s="36" customFormat="1" ht="27.75" customHeight="1" x14ac:dyDescent="0.15">
      <c r="A2247" s="36" t="str">
        <f t="shared" si="347"/>
        <v>LEXA Proveedora Hospitalaria S.A.S.201135150</v>
      </c>
      <c r="B2247" s="36" t="b">
        <f>+A2247='[1]Anexo 9'!A2247</f>
        <v>1</v>
      </c>
      <c r="C2247" s="18">
        <v>901012906</v>
      </c>
      <c r="D2247" s="18" t="s">
        <v>8316</v>
      </c>
      <c r="E2247" s="15" t="s">
        <v>98</v>
      </c>
      <c r="F2247" s="15" t="s">
        <v>62</v>
      </c>
      <c r="G2247" s="15" t="s">
        <v>3155</v>
      </c>
      <c r="H2247" s="15" t="s">
        <v>3155</v>
      </c>
      <c r="I2247" s="15" t="s">
        <v>3155</v>
      </c>
      <c r="J2247" s="15">
        <v>7</v>
      </c>
      <c r="K2247" s="15" t="s">
        <v>3155</v>
      </c>
      <c r="L2247" s="15">
        <v>201135150</v>
      </c>
      <c r="M2247" s="15" t="s">
        <v>433</v>
      </c>
      <c r="N2247" s="15" t="s">
        <v>101</v>
      </c>
      <c r="O2247" s="18"/>
      <c r="P2247" s="22" t="s">
        <v>3840</v>
      </c>
      <c r="Q2247" s="15" t="s">
        <v>101</v>
      </c>
      <c r="R2247" s="18" t="s">
        <v>103</v>
      </c>
      <c r="S2247" s="22" t="s">
        <v>73</v>
      </c>
      <c r="T2247" s="18"/>
      <c r="U2247" s="18"/>
      <c r="V2247" s="15"/>
      <c r="W2247" s="18" t="s">
        <v>587</v>
      </c>
      <c r="X2247" s="18"/>
      <c r="Y2247" s="15" t="s">
        <v>73</v>
      </c>
      <c r="Z2247" s="18" t="s">
        <v>2714</v>
      </c>
      <c r="AA2247" s="18" t="s">
        <v>71</v>
      </c>
      <c r="AB2247" s="18" t="s">
        <v>2740</v>
      </c>
      <c r="AC2247" s="67" t="str">
        <f>+VLOOKUP("*"&amp;L2247&amp;"*",'[2]REGISTROS SANITARIOS'!$D$1560:$E2028,2,FALSE)</f>
        <v>SI</v>
      </c>
      <c r="AD2247" s="22" t="s">
        <v>1025</v>
      </c>
      <c r="AE2247" s="16">
        <v>46537</v>
      </c>
      <c r="AF2247" s="34" t="s">
        <v>73</v>
      </c>
      <c r="AG2247" s="24"/>
      <c r="AH2247" s="18"/>
      <c r="AI2247" s="18" t="s">
        <v>8723</v>
      </c>
      <c r="AJ2247" s="17">
        <v>165</v>
      </c>
      <c r="AK2247" s="25">
        <v>165</v>
      </c>
      <c r="AL2247" s="25">
        <v>3023</v>
      </c>
      <c r="AM2247" s="35">
        <v>0</v>
      </c>
      <c r="AN2247" s="19">
        <v>498795</v>
      </c>
      <c r="AO2247" s="18"/>
      <c r="AP2247" s="15"/>
      <c r="AQ2247" s="43" t="str">
        <f t="shared" si="348"/>
        <v>SI</v>
      </c>
      <c r="AR2247" s="44">
        <f t="shared" si="349"/>
        <v>498795</v>
      </c>
      <c r="AS2247" s="44">
        <f t="shared" si="350"/>
        <v>498795</v>
      </c>
      <c r="AT2247" s="44">
        <f t="shared" si="351"/>
        <v>498795</v>
      </c>
      <c r="AU2247" s="44">
        <f t="shared" si="352"/>
        <v>498795</v>
      </c>
      <c r="AV2247" s="45" t="b">
        <f t="shared" si="353"/>
        <v>1</v>
      </c>
      <c r="AW2247" s="45" t="b">
        <f t="shared" si="354"/>
        <v>1</v>
      </c>
      <c r="AX2247" s="45"/>
    </row>
    <row r="2248" spans="1:50" s="36" customFormat="1" ht="27.75" customHeight="1" x14ac:dyDescent="0.15">
      <c r="A2248" s="36" t="str">
        <f t="shared" si="347"/>
        <v>LEXA Proveedora Hospitalaria S.A.S.201151810</v>
      </c>
      <c r="B2248" s="36" t="b">
        <f>+A2248='[1]Anexo 9'!A2248</f>
        <v>1</v>
      </c>
      <c r="C2248" s="18">
        <v>901012906</v>
      </c>
      <c r="D2248" s="18" t="s">
        <v>8316</v>
      </c>
      <c r="E2248" s="15" t="s">
        <v>98</v>
      </c>
      <c r="F2248" s="15" t="s">
        <v>355</v>
      </c>
      <c r="G2248" s="15">
        <f>+VLOOKUP(F2248,[3]Sheet1!$E$3:$G$74,3,FALSE)</f>
        <v>2</v>
      </c>
      <c r="H2248" s="15">
        <f>+VLOOKUP(D2248&amp;F2248,'TD para paquetes'!$E$3:$I$441,5,FALSE)</f>
        <v>2</v>
      </c>
      <c r="I2248" s="15" t="s">
        <v>1025</v>
      </c>
      <c r="J2248" s="15">
        <v>12</v>
      </c>
      <c r="K2248" s="15">
        <v>12</v>
      </c>
      <c r="L2248" s="15">
        <v>201151810</v>
      </c>
      <c r="M2248" s="15" t="s">
        <v>356</v>
      </c>
      <c r="N2248" s="15" t="s">
        <v>101</v>
      </c>
      <c r="O2248" s="18"/>
      <c r="P2248" s="22" t="s">
        <v>3840</v>
      </c>
      <c r="Q2248" s="15" t="s">
        <v>101</v>
      </c>
      <c r="R2248" s="18" t="s">
        <v>103</v>
      </c>
      <c r="S2248" s="22" t="s">
        <v>73</v>
      </c>
      <c r="T2248" s="18"/>
      <c r="U2248" s="18"/>
      <c r="V2248" s="15" t="s">
        <v>6083</v>
      </c>
      <c r="W2248" s="18" t="s">
        <v>587</v>
      </c>
      <c r="X2248" s="18"/>
      <c r="Y2248" s="15" t="s">
        <v>73</v>
      </c>
      <c r="Z2248" s="18" t="s">
        <v>2714</v>
      </c>
      <c r="AA2248" s="18" t="s">
        <v>71</v>
      </c>
      <c r="AB2248" s="18" t="s">
        <v>2820</v>
      </c>
      <c r="AC2248" s="67" t="str">
        <f>+VLOOKUP("*"&amp;L2248&amp;"*",'[2]REGISTROS SANITARIOS'!$D$1560:$E2029,2,FALSE)</f>
        <v>SI</v>
      </c>
      <c r="AD2248" s="22" t="s">
        <v>1025</v>
      </c>
      <c r="AE2248" s="16">
        <v>46379</v>
      </c>
      <c r="AF2248" s="34" t="s">
        <v>73</v>
      </c>
      <c r="AG2248" s="24"/>
      <c r="AH2248" s="18"/>
      <c r="AI2248" s="18" t="s">
        <v>8723</v>
      </c>
      <c r="AJ2248" s="17">
        <v>7150</v>
      </c>
      <c r="AK2248" s="25">
        <v>7150</v>
      </c>
      <c r="AL2248" s="25">
        <v>4407.9999999999991</v>
      </c>
      <c r="AM2248" s="35">
        <v>0</v>
      </c>
      <c r="AN2248" s="19">
        <v>31517199.999999993</v>
      </c>
      <c r="AO2248" s="18"/>
      <c r="AP2248" s="15"/>
      <c r="AQ2248" s="43" t="str">
        <f t="shared" si="348"/>
        <v>SI</v>
      </c>
      <c r="AR2248" s="44">
        <f t="shared" si="349"/>
        <v>31517199.999999993</v>
      </c>
      <c r="AS2248" s="44">
        <f t="shared" si="350"/>
        <v>31517199.999999993</v>
      </c>
      <c r="AT2248" s="44">
        <f t="shared" si="351"/>
        <v>31517199.999999993</v>
      </c>
      <c r="AU2248" s="44">
        <f t="shared" si="352"/>
        <v>31517199.999999993</v>
      </c>
      <c r="AV2248" s="45" t="b">
        <f t="shared" si="353"/>
        <v>1</v>
      </c>
      <c r="AW2248" s="45" t="b">
        <f t="shared" si="354"/>
        <v>1</v>
      </c>
      <c r="AX2248" s="45"/>
    </row>
    <row r="2249" spans="1:50" s="36" customFormat="1" ht="27.75" customHeight="1" x14ac:dyDescent="0.15">
      <c r="A2249" s="36" t="str">
        <f t="shared" si="347"/>
        <v>LEXA Proveedora Hospitalaria S.A.S.201151910</v>
      </c>
      <c r="B2249" s="36" t="b">
        <f>+A2249='[1]Anexo 9'!A2249</f>
        <v>1</v>
      </c>
      <c r="C2249" s="18">
        <v>901012906</v>
      </c>
      <c r="D2249" s="18" t="s">
        <v>8316</v>
      </c>
      <c r="E2249" s="15" t="s">
        <v>98</v>
      </c>
      <c r="F2249" s="15" t="s">
        <v>355</v>
      </c>
      <c r="G2249" s="15">
        <f>+VLOOKUP(F2249,[3]Sheet1!$E$3:$G$74,3,FALSE)</f>
        <v>2</v>
      </c>
      <c r="H2249" s="15">
        <f>+VLOOKUP(D2249&amp;F2249,'TD para paquetes'!$E$3:$I$441,5,FALSE)</f>
        <v>2</v>
      </c>
      <c r="I2249" s="15" t="s">
        <v>1025</v>
      </c>
      <c r="J2249" s="15">
        <v>12</v>
      </c>
      <c r="K2249" s="15">
        <v>12</v>
      </c>
      <c r="L2249" s="15">
        <v>201151910</v>
      </c>
      <c r="M2249" s="15" t="s">
        <v>360</v>
      </c>
      <c r="N2249" s="15" t="s">
        <v>101</v>
      </c>
      <c r="O2249" s="18"/>
      <c r="P2249" s="22" t="s">
        <v>3840</v>
      </c>
      <c r="Q2249" s="15" t="s">
        <v>101</v>
      </c>
      <c r="R2249" s="18" t="s">
        <v>103</v>
      </c>
      <c r="S2249" s="22" t="s">
        <v>73</v>
      </c>
      <c r="T2249" s="18"/>
      <c r="U2249" s="18"/>
      <c r="V2249" s="15" t="s">
        <v>6083</v>
      </c>
      <c r="W2249" s="18" t="s">
        <v>587</v>
      </c>
      <c r="X2249" s="18"/>
      <c r="Y2249" s="15" t="s">
        <v>73</v>
      </c>
      <c r="Z2249" s="18" t="s">
        <v>2714</v>
      </c>
      <c r="AA2249" s="18" t="s">
        <v>71</v>
      </c>
      <c r="AB2249" s="18" t="s">
        <v>2820</v>
      </c>
      <c r="AC2249" s="67" t="str">
        <f>+VLOOKUP("*"&amp;L2249&amp;"*",'[2]REGISTROS SANITARIOS'!$D$1560:$E2030,2,FALSE)</f>
        <v>SI</v>
      </c>
      <c r="AD2249" s="22" t="s">
        <v>1025</v>
      </c>
      <c r="AE2249" s="16">
        <v>46379</v>
      </c>
      <c r="AF2249" s="34" t="s">
        <v>73</v>
      </c>
      <c r="AG2249" s="24"/>
      <c r="AH2249" s="18"/>
      <c r="AI2249" s="18" t="s">
        <v>8723</v>
      </c>
      <c r="AJ2249" s="17">
        <v>1375</v>
      </c>
      <c r="AK2249" s="25">
        <v>1375</v>
      </c>
      <c r="AL2249" s="25">
        <v>4407.9999999999991</v>
      </c>
      <c r="AM2249" s="35">
        <v>0</v>
      </c>
      <c r="AN2249" s="19">
        <v>6060999.9999999991</v>
      </c>
      <c r="AO2249" s="18"/>
      <c r="AP2249" s="15"/>
      <c r="AQ2249" s="43" t="str">
        <f t="shared" si="348"/>
        <v>SI</v>
      </c>
      <c r="AR2249" s="44">
        <f t="shared" si="349"/>
        <v>6060999.9999999991</v>
      </c>
      <c r="AS2249" s="44">
        <f t="shared" si="350"/>
        <v>6060999.9999999991</v>
      </c>
      <c r="AT2249" s="44">
        <f t="shared" si="351"/>
        <v>6060999.9999999991</v>
      </c>
      <c r="AU2249" s="44">
        <f t="shared" si="352"/>
        <v>6060999.9999999991</v>
      </c>
      <c r="AV2249" s="45" t="b">
        <f t="shared" si="353"/>
        <v>1</v>
      </c>
      <c r="AW2249" s="45" t="b">
        <f t="shared" si="354"/>
        <v>1</v>
      </c>
      <c r="AX2249" s="45"/>
    </row>
    <row r="2250" spans="1:50" s="36" customFormat="1" ht="27.75" customHeight="1" x14ac:dyDescent="0.15">
      <c r="A2250" s="36" t="str">
        <f t="shared" si="347"/>
        <v>LEXA Proveedora Hospitalaria S.A.S.201156610</v>
      </c>
      <c r="B2250" s="36" t="b">
        <f>+A2250='[1]Anexo 9'!A2250</f>
        <v>1</v>
      </c>
      <c r="C2250" s="18">
        <v>901012906</v>
      </c>
      <c r="D2250" s="18" t="s">
        <v>8316</v>
      </c>
      <c r="E2250" s="15" t="s">
        <v>98</v>
      </c>
      <c r="F2250" s="15" t="s">
        <v>62</v>
      </c>
      <c r="G2250" s="15" t="s">
        <v>3155</v>
      </c>
      <c r="H2250" s="15" t="s">
        <v>3155</v>
      </c>
      <c r="I2250" s="15" t="s">
        <v>3155</v>
      </c>
      <c r="J2250" s="15">
        <v>5</v>
      </c>
      <c r="K2250" s="15" t="s">
        <v>3155</v>
      </c>
      <c r="L2250" s="15">
        <v>201156610</v>
      </c>
      <c r="M2250" s="15" t="s">
        <v>1532</v>
      </c>
      <c r="N2250" s="15" t="s">
        <v>101</v>
      </c>
      <c r="O2250" s="18"/>
      <c r="P2250" s="22" t="s">
        <v>3840</v>
      </c>
      <c r="Q2250" s="15" t="s">
        <v>101</v>
      </c>
      <c r="R2250" s="18" t="s">
        <v>103</v>
      </c>
      <c r="S2250" s="22" t="s">
        <v>73</v>
      </c>
      <c r="T2250" s="18"/>
      <c r="U2250" s="18"/>
      <c r="V2250" s="15" t="s">
        <v>352</v>
      </c>
      <c r="W2250" s="18" t="s">
        <v>587</v>
      </c>
      <c r="X2250" s="18"/>
      <c r="Y2250" s="15" t="s">
        <v>73</v>
      </c>
      <c r="Z2250" s="18" t="s">
        <v>2714</v>
      </c>
      <c r="AA2250" s="18" t="s">
        <v>71</v>
      </c>
      <c r="AB2250" s="18" t="s">
        <v>2820</v>
      </c>
      <c r="AC2250" s="67" t="str">
        <f>+VLOOKUP("*"&amp;L2250&amp;"*",'[2]REGISTROS SANITARIOS'!$D$1560:$E2031,2,FALSE)</f>
        <v>SI</v>
      </c>
      <c r="AD2250" s="22" t="s">
        <v>1025</v>
      </c>
      <c r="AE2250" s="16">
        <v>46379</v>
      </c>
      <c r="AF2250" s="34" t="s">
        <v>73</v>
      </c>
      <c r="AG2250" s="24"/>
      <c r="AH2250" s="18"/>
      <c r="AI2250" s="18" t="s">
        <v>8723</v>
      </c>
      <c r="AJ2250" s="17">
        <v>55</v>
      </c>
      <c r="AK2250" s="25">
        <v>55</v>
      </c>
      <c r="AL2250" s="25">
        <v>8665</v>
      </c>
      <c r="AM2250" s="35">
        <v>0</v>
      </c>
      <c r="AN2250" s="19">
        <v>476575</v>
      </c>
      <c r="AO2250" s="18"/>
      <c r="AP2250" s="15"/>
      <c r="AQ2250" s="43" t="str">
        <f t="shared" si="348"/>
        <v>SI</v>
      </c>
      <c r="AR2250" s="44">
        <f t="shared" si="349"/>
        <v>476575</v>
      </c>
      <c r="AS2250" s="44">
        <f t="shared" si="350"/>
        <v>476575</v>
      </c>
      <c r="AT2250" s="44">
        <f t="shared" si="351"/>
        <v>476575</v>
      </c>
      <c r="AU2250" s="44">
        <f t="shared" si="352"/>
        <v>476575</v>
      </c>
      <c r="AV2250" s="45" t="b">
        <f t="shared" si="353"/>
        <v>1</v>
      </c>
      <c r="AW2250" s="45" t="b">
        <f t="shared" si="354"/>
        <v>1</v>
      </c>
      <c r="AX2250" s="45"/>
    </row>
    <row r="2251" spans="1:50" s="36" customFormat="1" ht="27.75" customHeight="1" x14ac:dyDescent="0.15">
      <c r="A2251" s="36" t="str">
        <f t="shared" si="347"/>
        <v>LEXA Proveedora Hospitalaria S.A.S.206060310</v>
      </c>
      <c r="B2251" s="36" t="b">
        <f>+A2251='[1]Anexo 9'!A2251</f>
        <v>1</v>
      </c>
      <c r="C2251" s="18">
        <v>901012906</v>
      </c>
      <c r="D2251" s="18" t="s">
        <v>8316</v>
      </c>
      <c r="E2251" s="15" t="s">
        <v>98</v>
      </c>
      <c r="F2251" s="15" t="s">
        <v>62</v>
      </c>
      <c r="G2251" s="15" t="s">
        <v>3155</v>
      </c>
      <c r="H2251" s="15" t="s">
        <v>3155</v>
      </c>
      <c r="I2251" s="15" t="s">
        <v>3155</v>
      </c>
      <c r="J2251" s="15">
        <v>8</v>
      </c>
      <c r="K2251" s="15" t="s">
        <v>3155</v>
      </c>
      <c r="L2251" s="15">
        <v>206060310</v>
      </c>
      <c r="M2251" s="15" t="s">
        <v>622</v>
      </c>
      <c r="N2251" s="15" t="s">
        <v>101</v>
      </c>
      <c r="O2251" s="18"/>
      <c r="P2251" s="22" t="s">
        <v>3840</v>
      </c>
      <c r="Q2251" s="15" t="s">
        <v>101</v>
      </c>
      <c r="R2251" s="18" t="s">
        <v>103</v>
      </c>
      <c r="S2251" s="22" t="s">
        <v>73</v>
      </c>
      <c r="T2251" s="18"/>
      <c r="U2251" s="18"/>
      <c r="V2251" s="15"/>
      <c r="W2251" s="18" t="s">
        <v>587</v>
      </c>
      <c r="X2251" s="18"/>
      <c r="Y2251" s="15" t="s">
        <v>73</v>
      </c>
      <c r="Z2251" s="18" t="s">
        <v>2714</v>
      </c>
      <c r="AA2251" s="18" t="s">
        <v>71</v>
      </c>
      <c r="AB2251" s="18" t="s">
        <v>2820</v>
      </c>
      <c r="AC2251" s="67" t="str">
        <f>+VLOOKUP("*"&amp;L2251&amp;"*",'[2]REGISTROS SANITARIOS'!$D$1560:$E2032,2,FALSE)</f>
        <v>SI</v>
      </c>
      <c r="AD2251" s="22" t="s">
        <v>1025</v>
      </c>
      <c r="AE2251" s="16">
        <v>46379</v>
      </c>
      <c r="AF2251" s="34" t="s">
        <v>73</v>
      </c>
      <c r="AG2251" s="24"/>
      <c r="AH2251" s="18"/>
      <c r="AI2251" s="18" t="s">
        <v>8723</v>
      </c>
      <c r="AJ2251" s="17">
        <v>165</v>
      </c>
      <c r="AK2251" s="25">
        <v>165</v>
      </c>
      <c r="AL2251" s="25">
        <v>1581</v>
      </c>
      <c r="AM2251" s="35">
        <v>0</v>
      </c>
      <c r="AN2251" s="19">
        <v>260865</v>
      </c>
      <c r="AO2251" s="18"/>
      <c r="AP2251" s="15"/>
      <c r="AQ2251" s="43" t="str">
        <f t="shared" si="348"/>
        <v>SI</v>
      </c>
      <c r="AR2251" s="44">
        <f t="shared" si="349"/>
        <v>260865</v>
      </c>
      <c r="AS2251" s="44">
        <f t="shared" si="350"/>
        <v>260865</v>
      </c>
      <c r="AT2251" s="44">
        <f t="shared" si="351"/>
        <v>260865</v>
      </c>
      <c r="AU2251" s="44">
        <f t="shared" si="352"/>
        <v>260865</v>
      </c>
      <c r="AV2251" s="45" t="b">
        <f t="shared" si="353"/>
        <v>1</v>
      </c>
      <c r="AW2251" s="45" t="b">
        <f t="shared" si="354"/>
        <v>1</v>
      </c>
      <c r="AX2251" s="45"/>
    </row>
    <row r="2252" spans="1:50" s="36" customFormat="1" ht="27.75" customHeight="1" x14ac:dyDescent="0.15">
      <c r="A2252" s="36" t="str">
        <f t="shared" si="347"/>
        <v>LEXA Proveedora Hospitalaria S.A.S.203020702</v>
      </c>
      <c r="B2252" s="36" t="b">
        <f>+A2252='[1]Anexo 9'!A2252</f>
        <v>1</v>
      </c>
      <c r="C2252" s="18">
        <v>901012906</v>
      </c>
      <c r="D2252" s="18" t="s">
        <v>8316</v>
      </c>
      <c r="E2252" s="15" t="s">
        <v>98</v>
      </c>
      <c r="F2252" s="15" t="s">
        <v>8317</v>
      </c>
      <c r="G2252" s="15">
        <f>+VLOOKUP(F2252,[3]Sheet1!$E$3:$G$74,3,FALSE)</f>
        <v>7</v>
      </c>
      <c r="H2252" s="15">
        <f>+VLOOKUP(D2252&amp;F2252,'TD para paquetes'!$E$3:$I$441,5,FALSE)</f>
        <v>7</v>
      </c>
      <c r="I2252" s="15" t="s">
        <v>1025</v>
      </c>
      <c r="J2252" s="15">
        <v>1</v>
      </c>
      <c r="K2252" s="15">
        <v>1</v>
      </c>
      <c r="L2252" s="15">
        <v>203020702</v>
      </c>
      <c r="M2252" s="15" t="s">
        <v>8538</v>
      </c>
      <c r="N2252" s="15" t="s">
        <v>247</v>
      </c>
      <c r="O2252" s="18"/>
      <c r="P2252" s="22" t="s">
        <v>3840</v>
      </c>
      <c r="Q2252" s="15" t="s">
        <v>8598</v>
      </c>
      <c r="R2252" s="18" t="s">
        <v>3158</v>
      </c>
      <c r="S2252" s="22" t="b">
        <f t="shared" ref="S2252:S2257" si="355">+R2252=Q2252</f>
        <v>0</v>
      </c>
      <c r="T2252" s="18"/>
      <c r="U2252" s="18"/>
      <c r="V2252" s="15" t="s">
        <v>8643</v>
      </c>
      <c r="W2252" s="18" t="s">
        <v>8645</v>
      </c>
      <c r="X2252" s="18"/>
      <c r="Y2252" s="15" t="s">
        <v>68</v>
      </c>
      <c r="Z2252" s="18" t="s">
        <v>8709</v>
      </c>
      <c r="AA2252" s="18" t="s">
        <v>1409</v>
      </c>
      <c r="AB2252" s="18" t="s">
        <v>3344</v>
      </c>
      <c r="AC2252" s="67" t="str">
        <f>+VLOOKUP("*"&amp;L2252&amp;"*",'[2]REGISTROS SANITARIOS'!$D$1560:$E2033,2,FALSE)</f>
        <v>SI</v>
      </c>
      <c r="AD2252" s="22" t="s">
        <v>1025</v>
      </c>
      <c r="AE2252" s="16">
        <v>46937</v>
      </c>
      <c r="AF2252" s="34" t="s">
        <v>73</v>
      </c>
      <c r="AG2252" s="24"/>
      <c r="AH2252" s="18"/>
      <c r="AI2252" s="18" t="s">
        <v>8722</v>
      </c>
      <c r="AJ2252" s="17">
        <v>27.5</v>
      </c>
      <c r="AK2252" s="25">
        <v>27.5</v>
      </c>
      <c r="AL2252" s="25">
        <v>3284</v>
      </c>
      <c r="AM2252" s="35">
        <v>0</v>
      </c>
      <c r="AN2252" s="19">
        <v>90310</v>
      </c>
      <c r="AO2252" s="18"/>
      <c r="AP2252" s="15"/>
      <c r="AQ2252" s="43" t="str">
        <f t="shared" si="348"/>
        <v>SI</v>
      </c>
      <c r="AR2252" s="44">
        <f t="shared" si="349"/>
        <v>90310</v>
      </c>
      <c r="AS2252" s="44">
        <f t="shared" si="350"/>
        <v>90310</v>
      </c>
      <c r="AT2252" s="44">
        <f t="shared" si="351"/>
        <v>90310</v>
      </c>
      <c r="AU2252" s="44">
        <f t="shared" si="352"/>
        <v>90310</v>
      </c>
      <c r="AV2252" s="45" t="b">
        <f t="shared" si="353"/>
        <v>1</v>
      </c>
      <c r="AW2252" s="45" t="b">
        <f t="shared" si="354"/>
        <v>1</v>
      </c>
      <c r="AX2252" s="45"/>
    </row>
    <row r="2253" spans="1:50" s="36" customFormat="1" ht="27.75" customHeight="1" x14ac:dyDescent="0.15">
      <c r="A2253" s="36" t="str">
        <f t="shared" si="347"/>
        <v>LEXA Proveedora Hospitalaria S.A.S.203020802</v>
      </c>
      <c r="B2253" s="36" t="b">
        <f>+A2253='[1]Anexo 9'!A2253</f>
        <v>1</v>
      </c>
      <c r="C2253" s="18">
        <v>901012906</v>
      </c>
      <c r="D2253" s="18" t="s">
        <v>8316</v>
      </c>
      <c r="E2253" s="15" t="s">
        <v>98</v>
      </c>
      <c r="F2253" s="15" t="s">
        <v>8317</v>
      </c>
      <c r="G2253" s="15">
        <f>+VLOOKUP(F2253,[3]Sheet1!$E$3:$G$74,3,FALSE)</f>
        <v>7</v>
      </c>
      <c r="H2253" s="15">
        <f>+VLOOKUP(D2253&amp;F2253,'TD para paquetes'!$E$3:$I$441,5,FALSE)</f>
        <v>7</v>
      </c>
      <c r="I2253" s="15" t="s">
        <v>1025</v>
      </c>
      <c r="J2253" s="15">
        <v>1</v>
      </c>
      <c r="K2253" s="15">
        <v>1</v>
      </c>
      <c r="L2253" s="15">
        <v>203020802</v>
      </c>
      <c r="M2253" s="15" t="s">
        <v>8539</v>
      </c>
      <c r="N2253" s="15" t="s">
        <v>247</v>
      </c>
      <c r="O2253" s="18"/>
      <c r="P2253" s="22" t="s">
        <v>3840</v>
      </c>
      <c r="Q2253" s="15" t="s">
        <v>8598</v>
      </c>
      <c r="R2253" s="18" t="s">
        <v>3158</v>
      </c>
      <c r="S2253" s="22" t="b">
        <f t="shared" si="355"/>
        <v>0</v>
      </c>
      <c r="T2253" s="18"/>
      <c r="U2253" s="18"/>
      <c r="V2253" s="15" t="s">
        <v>8643</v>
      </c>
      <c r="W2253" s="18" t="s">
        <v>8645</v>
      </c>
      <c r="X2253" s="18"/>
      <c r="Y2253" s="15" t="s">
        <v>68</v>
      </c>
      <c r="Z2253" s="18" t="s">
        <v>8709</v>
      </c>
      <c r="AA2253" s="18" t="s">
        <v>1409</v>
      </c>
      <c r="AB2253" s="18" t="s">
        <v>3344</v>
      </c>
      <c r="AC2253" s="67" t="str">
        <f>+VLOOKUP("*"&amp;L2253&amp;"*",'[2]REGISTROS SANITARIOS'!$D$1560:$E2034,2,FALSE)</f>
        <v>SI</v>
      </c>
      <c r="AD2253" s="22" t="s">
        <v>1025</v>
      </c>
      <c r="AE2253" s="16">
        <v>46937</v>
      </c>
      <c r="AF2253" s="34" t="s">
        <v>73</v>
      </c>
      <c r="AG2253" s="24"/>
      <c r="AH2253" s="18"/>
      <c r="AI2253" s="18" t="s">
        <v>8722</v>
      </c>
      <c r="AJ2253" s="17">
        <v>33</v>
      </c>
      <c r="AK2253" s="25">
        <v>33</v>
      </c>
      <c r="AL2253" s="25">
        <v>4216</v>
      </c>
      <c r="AM2253" s="35">
        <v>0</v>
      </c>
      <c r="AN2253" s="19">
        <v>139128</v>
      </c>
      <c r="AO2253" s="18"/>
      <c r="AP2253" s="15"/>
      <c r="AQ2253" s="43" t="str">
        <f t="shared" si="348"/>
        <v>SI</v>
      </c>
      <c r="AR2253" s="44">
        <f t="shared" si="349"/>
        <v>139128</v>
      </c>
      <c r="AS2253" s="44">
        <f t="shared" si="350"/>
        <v>139128</v>
      </c>
      <c r="AT2253" s="44">
        <f t="shared" si="351"/>
        <v>139128</v>
      </c>
      <c r="AU2253" s="44">
        <f t="shared" si="352"/>
        <v>139128</v>
      </c>
      <c r="AV2253" s="45" t="b">
        <f t="shared" si="353"/>
        <v>1</v>
      </c>
      <c r="AW2253" s="45" t="b">
        <f t="shared" si="354"/>
        <v>1</v>
      </c>
      <c r="AX2253" s="45"/>
    </row>
    <row r="2254" spans="1:50" s="36" customFormat="1" ht="27.75" customHeight="1" x14ac:dyDescent="0.15">
      <c r="A2254" s="36" t="str">
        <f t="shared" si="347"/>
        <v>LEXA Proveedora Hospitalaria S.A.S.203020902</v>
      </c>
      <c r="B2254" s="36" t="b">
        <f>+A2254='[1]Anexo 9'!A2254</f>
        <v>1</v>
      </c>
      <c r="C2254" s="18">
        <v>901012906</v>
      </c>
      <c r="D2254" s="18" t="s">
        <v>8316</v>
      </c>
      <c r="E2254" s="15" t="s">
        <v>98</v>
      </c>
      <c r="F2254" s="15" t="s">
        <v>8317</v>
      </c>
      <c r="G2254" s="15">
        <f>+VLOOKUP(F2254,[3]Sheet1!$E$3:$G$74,3,FALSE)</f>
        <v>7</v>
      </c>
      <c r="H2254" s="15">
        <f>+VLOOKUP(D2254&amp;F2254,'TD para paquetes'!$E$3:$I$441,5,FALSE)</f>
        <v>7</v>
      </c>
      <c r="I2254" s="15" t="s">
        <v>1025</v>
      </c>
      <c r="J2254" s="15">
        <v>1</v>
      </c>
      <c r="K2254" s="15">
        <v>1</v>
      </c>
      <c r="L2254" s="15">
        <v>203020902</v>
      </c>
      <c r="M2254" s="15" t="s">
        <v>8540</v>
      </c>
      <c r="N2254" s="15" t="s">
        <v>247</v>
      </c>
      <c r="O2254" s="18"/>
      <c r="P2254" s="22" t="s">
        <v>3840</v>
      </c>
      <c r="Q2254" s="15" t="s">
        <v>8598</v>
      </c>
      <c r="R2254" s="18" t="s">
        <v>3158</v>
      </c>
      <c r="S2254" s="22" t="b">
        <f t="shared" si="355"/>
        <v>0</v>
      </c>
      <c r="T2254" s="18"/>
      <c r="U2254" s="18"/>
      <c r="V2254" s="15" t="s">
        <v>8643</v>
      </c>
      <c r="W2254" s="18" t="s">
        <v>8645</v>
      </c>
      <c r="X2254" s="18"/>
      <c r="Y2254" s="15" t="s">
        <v>68</v>
      </c>
      <c r="Z2254" s="18" t="s">
        <v>8709</v>
      </c>
      <c r="AA2254" s="18" t="s">
        <v>1409</v>
      </c>
      <c r="AB2254" s="18" t="s">
        <v>3344</v>
      </c>
      <c r="AC2254" s="67" t="str">
        <f>+VLOOKUP("*"&amp;L2254&amp;"*",'[2]REGISTROS SANITARIOS'!$D$1560:$E2035,2,FALSE)</f>
        <v>SI</v>
      </c>
      <c r="AD2254" s="22" t="s">
        <v>1025</v>
      </c>
      <c r="AE2254" s="16">
        <v>46755</v>
      </c>
      <c r="AF2254" s="34" t="s">
        <v>73</v>
      </c>
      <c r="AG2254" s="24"/>
      <c r="AH2254" s="18"/>
      <c r="AI2254" s="18" t="s">
        <v>8722</v>
      </c>
      <c r="AJ2254" s="17">
        <v>38.5</v>
      </c>
      <c r="AK2254" s="25">
        <v>38.5</v>
      </c>
      <c r="AL2254" s="25">
        <v>5197</v>
      </c>
      <c r="AM2254" s="35">
        <v>0</v>
      </c>
      <c r="AN2254" s="19">
        <v>200084.5</v>
      </c>
      <c r="AO2254" s="18"/>
      <c r="AP2254" s="15"/>
      <c r="AQ2254" s="43" t="str">
        <f t="shared" si="348"/>
        <v>SI</v>
      </c>
      <c r="AR2254" s="44">
        <f t="shared" si="349"/>
        <v>200084.5</v>
      </c>
      <c r="AS2254" s="44">
        <f t="shared" si="350"/>
        <v>200084.5</v>
      </c>
      <c r="AT2254" s="44">
        <f t="shared" si="351"/>
        <v>200084.5</v>
      </c>
      <c r="AU2254" s="44">
        <f t="shared" si="352"/>
        <v>200084.5</v>
      </c>
      <c r="AV2254" s="45" t="b">
        <f t="shared" si="353"/>
        <v>1</v>
      </c>
      <c r="AW2254" s="45" t="b">
        <f t="shared" si="354"/>
        <v>1</v>
      </c>
      <c r="AX2254" s="45"/>
    </row>
    <row r="2255" spans="1:50" s="36" customFormat="1" ht="27.75" customHeight="1" x14ac:dyDescent="0.15">
      <c r="A2255" s="36" t="str">
        <f t="shared" si="347"/>
        <v>LEXA Proveedora Hospitalaria S.A.S.203021002</v>
      </c>
      <c r="B2255" s="36" t="b">
        <f>+A2255='[1]Anexo 9'!A2255</f>
        <v>1</v>
      </c>
      <c r="C2255" s="18">
        <v>901012906</v>
      </c>
      <c r="D2255" s="18" t="s">
        <v>8316</v>
      </c>
      <c r="E2255" s="15" t="s">
        <v>98</v>
      </c>
      <c r="F2255" s="15" t="s">
        <v>8317</v>
      </c>
      <c r="G2255" s="15">
        <f>+VLOOKUP(F2255,[3]Sheet1!$E$3:$G$74,3,FALSE)</f>
        <v>7</v>
      </c>
      <c r="H2255" s="15">
        <f>+VLOOKUP(D2255&amp;F2255,'TD para paquetes'!$E$3:$I$441,5,FALSE)</f>
        <v>7</v>
      </c>
      <c r="I2255" s="15" t="s">
        <v>1025</v>
      </c>
      <c r="J2255" s="15">
        <v>1</v>
      </c>
      <c r="K2255" s="15">
        <v>1</v>
      </c>
      <c r="L2255" s="15">
        <v>203021002</v>
      </c>
      <c r="M2255" s="15" t="s">
        <v>8541</v>
      </c>
      <c r="N2255" s="15" t="s">
        <v>247</v>
      </c>
      <c r="O2255" s="18"/>
      <c r="P2255" s="22" t="s">
        <v>3840</v>
      </c>
      <c r="Q2255" s="15" t="s">
        <v>8598</v>
      </c>
      <c r="R2255" s="18" t="s">
        <v>3158</v>
      </c>
      <c r="S2255" s="22" t="b">
        <f t="shared" si="355"/>
        <v>0</v>
      </c>
      <c r="T2255" s="18"/>
      <c r="U2255" s="18"/>
      <c r="V2255" s="15" t="s">
        <v>8643</v>
      </c>
      <c r="W2255" s="18" t="s">
        <v>8645</v>
      </c>
      <c r="X2255" s="18"/>
      <c r="Y2255" s="15" t="s">
        <v>68</v>
      </c>
      <c r="Z2255" s="18" t="s">
        <v>8709</v>
      </c>
      <c r="AA2255" s="18" t="s">
        <v>1409</v>
      </c>
      <c r="AB2255" s="18" t="s">
        <v>3344</v>
      </c>
      <c r="AC2255" s="67" t="str">
        <f>+VLOOKUP("*"&amp;L2255&amp;"*",'[2]REGISTROS SANITARIOS'!$D$1560:$E2036,2,FALSE)</f>
        <v>SI</v>
      </c>
      <c r="AD2255" s="22" t="s">
        <v>1025</v>
      </c>
      <c r="AE2255" s="16">
        <v>46755</v>
      </c>
      <c r="AF2255" s="34" t="s">
        <v>73</v>
      </c>
      <c r="AG2255" s="24"/>
      <c r="AH2255" s="18"/>
      <c r="AI2255" s="18" t="s">
        <v>8722</v>
      </c>
      <c r="AJ2255" s="17">
        <v>38.5</v>
      </c>
      <c r="AK2255" s="25">
        <v>38.5</v>
      </c>
      <c r="AL2255" s="25">
        <v>6386</v>
      </c>
      <c r="AM2255" s="35">
        <v>0</v>
      </c>
      <c r="AN2255" s="19">
        <v>245861</v>
      </c>
      <c r="AO2255" s="18"/>
      <c r="AP2255" s="15"/>
      <c r="AQ2255" s="43" t="str">
        <f t="shared" si="348"/>
        <v>SI</v>
      </c>
      <c r="AR2255" s="44">
        <f t="shared" si="349"/>
        <v>245861</v>
      </c>
      <c r="AS2255" s="44">
        <f t="shared" si="350"/>
        <v>245861</v>
      </c>
      <c r="AT2255" s="44">
        <f t="shared" si="351"/>
        <v>245861</v>
      </c>
      <c r="AU2255" s="44">
        <f t="shared" si="352"/>
        <v>245861</v>
      </c>
      <c r="AV2255" s="45" t="b">
        <f t="shared" si="353"/>
        <v>1</v>
      </c>
      <c r="AW2255" s="45" t="b">
        <f t="shared" si="354"/>
        <v>1</v>
      </c>
      <c r="AX2255" s="45"/>
    </row>
    <row r="2256" spans="1:50" s="36" customFormat="1" ht="27.75" customHeight="1" x14ac:dyDescent="0.15">
      <c r="A2256" s="36" t="str">
        <f t="shared" si="347"/>
        <v>LEXA Proveedora Hospitalaria S.A.S.203020602</v>
      </c>
      <c r="B2256" s="36" t="b">
        <f>+A2256='[1]Anexo 9'!A2256</f>
        <v>1</v>
      </c>
      <c r="C2256" s="18">
        <v>901012906</v>
      </c>
      <c r="D2256" s="18" t="s">
        <v>8316</v>
      </c>
      <c r="E2256" s="15" t="s">
        <v>98</v>
      </c>
      <c r="F2256" s="15" t="s">
        <v>8317</v>
      </c>
      <c r="G2256" s="15">
        <f>+VLOOKUP(F2256,[3]Sheet1!$E$3:$G$74,3,FALSE)</f>
        <v>7</v>
      </c>
      <c r="H2256" s="15">
        <f>+VLOOKUP(D2256&amp;F2256,'TD para paquetes'!$E$3:$I$441,5,FALSE)</f>
        <v>7</v>
      </c>
      <c r="I2256" s="15" t="s">
        <v>1025</v>
      </c>
      <c r="J2256" s="15">
        <v>1</v>
      </c>
      <c r="K2256" s="15">
        <v>1</v>
      </c>
      <c r="L2256" s="15">
        <v>203020602</v>
      </c>
      <c r="M2256" s="15" t="s">
        <v>8542</v>
      </c>
      <c r="N2256" s="15" t="s">
        <v>247</v>
      </c>
      <c r="O2256" s="18"/>
      <c r="P2256" s="22" t="s">
        <v>3840</v>
      </c>
      <c r="Q2256" s="15" t="s">
        <v>8598</v>
      </c>
      <c r="R2256" s="18" t="s">
        <v>3158</v>
      </c>
      <c r="S2256" s="22" t="b">
        <f t="shared" si="355"/>
        <v>0</v>
      </c>
      <c r="T2256" s="18"/>
      <c r="U2256" s="18"/>
      <c r="V2256" s="15" t="s">
        <v>8643</v>
      </c>
      <c r="W2256" s="18" t="s">
        <v>8645</v>
      </c>
      <c r="X2256" s="18"/>
      <c r="Y2256" s="15" t="s">
        <v>68</v>
      </c>
      <c r="Z2256" s="18" t="s">
        <v>8709</v>
      </c>
      <c r="AA2256" s="18" t="s">
        <v>1409</v>
      </c>
      <c r="AB2256" s="18" t="s">
        <v>3344</v>
      </c>
      <c r="AC2256" s="67" t="str">
        <f>+VLOOKUP("*"&amp;L2256&amp;"*",'[2]REGISTROS SANITARIOS'!$D$1560:$E2037,2,FALSE)</f>
        <v>SI</v>
      </c>
      <c r="AD2256" s="22" t="s">
        <v>1025</v>
      </c>
      <c r="AE2256" s="16">
        <v>46937</v>
      </c>
      <c r="AF2256" s="34" t="s">
        <v>73</v>
      </c>
      <c r="AG2256" s="24"/>
      <c r="AH2256" s="18"/>
      <c r="AI2256" s="18" t="s">
        <v>8722</v>
      </c>
      <c r="AJ2256" s="17">
        <v>33</v>
      </c>
      <c r="AK2256" s="25">
        <v>33</v>
      </c>
      <c r="AL2256" s="25">
        <v>2189.9999999999995</v>
      </c>
      <c r="AM2256" s="35">
        <v>0</v>
      </c>
      <c r="AN2256" s="19">
        <v>72269.999999999985</v>
      </c>
      <c r="AO2256" s="18"/>
      <c r="AP2256" s="15"/>
      <c r="AQ2256" s="43" t="str">
        <f t="shared" si="348"/>
        <v>SI</v>
      </c>
      <c r="AR2256" s="44">
        <f t="shared" si="349"/>
        <v>72269.999999999985</v>
      </c>
      <c r="AS2256" s="44">
        <f t="shared" si="350"/>
        <v>72269.999999999985</v>
      </c>
      <c r="AT2256" s="44">
        <f t="shared" si="351"/>
        <v>72269.999999999985</v>
      </c>
      <c r="AU2256" s="44">
        <f t="shared" si="352"/>
        <v>72269.999999999985</v>
      </c>
      <c r="AV2256" s="45" t="b">
        <f t="shared" si="353"/>
        <v>1</v>
      </c>
      <c r="AW2256" s="45" t="b">
        <f t="shared" si="354"/>
        <v>1</v>
      </c>
      <c r="AX2256" s="45"/>
    </row>
    <row r="2257" spans="1:50" s="36" customFormat="1" ht="27.75" customHeight="1" x14ac:dyDescent="0.15">
      <c r="A2257" s="36" t="str">
        <f t="shared" si="347"/>
        <v>LEXA Proveedora Hospitalaria S.A.S.201152210</v>
      </c>
      <c r="B2257" s="36" t="b">
        <f>+A2257='[1]Anexo 9'!A2257</f>
        <v>1</v>
      </c>
      <c r="C2257" s="18">
        <v>901012906</v>
      </c>
      <c r="D2257" s="18" t="s">
        <v>8316</v>
      </c>
      <c r="E2257" s="15" t="s">
        <v>98</v>
      </c>
      <c r="F2257" s="15" t="s">
        <v>62</v>
      </c>
      <c r="G2257" s="15" t="s">
        <v>3155</v>
      </c>
      <c r="H2257" s="15" t="s">
        <v>3155</v>
      </c>
      <c r="I2257" s="15" t="s">
        <v>3155</v>
      </c>
      <c r="J2257" s="15">
        <v>7</v>
      </c>
      <c r="K2257" s="15" t="s">
        <v>3155</v>
      </c>
      <c r="L2257" s="15">
        <v>201152210</v>
      </c>
      <c r="M2257" s="15" t="s">
        <v>481</v>
      </c>
      <c r="N2257" s="15" t="s">
        <v>101</v>
      </c>
      <c r="O2257" s="18"/>
      <c r="P2257" s="22" t="s">
        <v>3840</v>
      </c>
      <c r="Q2257" s="15" t="s">
        <v>483</v>
      </c>
      <c r="R2257" s="18" t="s">
        <v>8599</v>
      </c>
      <c r="S2257" s="22" t="b">
        <f t="shared" si="355"/>
        <v>0</v>
      </c>
      <c r="T2257" s="18"/>
      <c r="U2257" s="18"/>
      <c r="V2257" s="15" t="s">
        <v>6084</v>
      </c>
      <c r="W2257" s="18" t="s">
        <v>6169</v>
      </c>
      <c r="X2257" s="18"/>
      <c r="Y2257" s="15" t="s">
        <v>73</v>
      </c>
      <c r="Z2257" s="18" t="s">
        <v>8710</v>
      </c>
      <c r="AA2257" s="18" t="s">
        <v>1379</v>
      </c>
      <c r="AB2257" s="18" t="s">
        <v>1518</v>
      </c>
      <c r="AC2257" s="67" t="str">
        <f>+VLOOKUP("*"&amp;L2257&amp;"*",'[2]REGISTROS SANITARIOS'!$D$1560:$E2038,2,FALSE)</f>
        <v>SI</v>
      </c>
      <c r="AD2257" s="22" t="s">
        <v>1025</v>
      </c>
      <c r="AE2257" s="16">
        <v>47080</v>
      </c>
      <c r="AF2257" s="34" t="s">
        <v>73</v>
      </c>
      <c r="AG2257" s="24"/>
      <c r="AH2257" s="18"/>
      <c r="AI2257" s="18" t="s">
        <v>8725</v>
      </c>
      <c r="AJ2257" s="17">
        <v>9900</v>
      </c>
      <c r="AK2257" s="25">
        <v>9900</v>
      </c>
      <c r="AL2257" s="25">
        <v>356.00000000000006</v>
      </c>
      <c r="AM2257" s="35">
        <v>0</v>
      </c>
      <c r="AN2257" s="19">
        <v>3524400.0000000005</v>
      </c>
      <c r="AO2257" s="18"/>
      <c r="AP2257" s="15"/>
      <c r="AQ2257" s="43" t="str">
        <f t="shared" si="348"/>
        <v>SI</v>
      </c>
      <c r="AR2257" s="44">
        <f t="shared" si="349"/>
        <v>3524400.0000000005</v>
      </c>
      <c r="AS2257" s="44">
        <f t="shared" si="350"/>
        <v>3524400.0000000005</v>
      </c>
      <c r="AT2257" s="44">
        <f t="shared" si="351"/>
        <v>3524400.0000000005</v>
      </c>
      <c r="AU2257" s="44">
        <f t="shared" si="352"/>
        <v>3524400.0000000005</v>
      </c>
      <c r="AV2257" s="45" t="b">
        <f t="shared" si="353"/>
        <v>1</v>
      </c>
      <c r="AW2257" s="45" t="b">
        <f t="shared" si="354"/>
        <v>1</v>
      </c>
      <c r="AX2257" s="45"/>
    </row>
    <row r="2258" spans="1:50" s="36" customFormat="1" ht="27.75" customHeight="1" x14ac:dyDescent="0.15">
      <c r="A2258" s="36" t="str">
        <f t="shared" si="347"/>
        <v>LEXA Proveedora Hospitalaria S.A.S.201020410</v>
      </c>
      <c r="B2258" s="36" t="b">
        <f>+A2258='[1]Anexo 9'!A2258</f>
        <v>1</v>
      </c>
      <c r="C2258" s="18">
        <v>901012906</v>
      </c>
      <c r="D2258" s="18" t="s">
        <v>8316</v>
      </c>
      <c r="E2258" s="15" t="s">
        <v>98</v>
      </c>
      <c r="F2258" s="15" t="s">
        <v>762</v>
      </c>
      <c r="G2258" s="15">
        <f>+VLOOKUP(F2258,[3]Sheet1!$E$3:$G$74,3,FALSE)</f>
        <v>2</v>
      </c>
      <c r="H2258" s="15">
        <f>+VLOOKUP(D2258&amp;F2258,'TD para paquetes'!$E$3:$I$441,5,FALSE)</f>
        <v>2</v>
      </c>
      <c r="I2258" s="15" t="s">
        <v>1025</v>
      </c>
      <c r="J2258" s="15">
        <v>5</v>
      </c>
      <c r="K2258" s="15">
        <v>5</v>
      </c>
      <c r="L2258" s="15">
        <v>201020410</v>
      </c>
      <c r="M2258" s="15" t="s">
        <v>763</v>
      </c>
      <c r="N2258" s="15" t="s">
        <v>101</v>
      </c>
      <c r="O2258" s="18"/>
      <c r="P2258" s="22" t="s">
        <v>3840</v>
      </c>
      <c r="Q2258" s="15" t="s">
        <v>101</v>
      </c>
      <c r="R2258" s="18" t="s">
        <v>103</v>
      </c>
      <c r="S2258" s="22" t="s">
        <v>73</v>
      </c>
      <c r="T2258" s="18"/>
      <c r="U2258" s="18"/>
      <c r="V2258" s="15" t="s">
        <v>765</v>
      </c>
      <c r="W2258" s="18" t="s">
        <v>2688</v>
      </c>
      <c r="X2258" s="18"/>
      <c r="Y2258" s="15" t="s">
        <v>73</v>
      </c>
      <c r="Z2258" s="18" t="s">
        <v>8711</v>
      </c>
      <c r="AA2258" s="18" t="s">
        <v>119</v>
      </c>
      <c r="AB2258" s="18" t="s">
        <v>1541</v>
      </c>
      <c r="AC2258" s="67" t="str">
        <f>+VLOOKUP("*"&amp;L2258&amp;"*",'[2]REGISTROS SANITARIOS'!$D$1560:$E2039,2,FALSE)</f>
        <v>SI</v>
      </c>
      <c r="AD2258" s="22" t="s">
        <v>1025</v>
      </c>
      <c r="AE2258" s="16">
        <v>44335</v>
      </c>
      <c r="AF2258" s="34" t="s">
        <v>73</v>
      </c>
      <c r="AG2258" s="24"/>
      <c r="AH2258" s="18"/>
      <c r="AI2258" s="18" t="s">
        <v>8723</v>
      </c>
      <c r="AJ2258" s="17">
        <v>22</v>
      </c>
      <c r="AK2258" s="25">
        <v>22</v>
      </c>
      <c r="AL2258" s="25">
        <v>29825.000000000004</v>
      </c>
      <c r="AM2258" s="35">
        <v>0</v>
      </c>
      <c r="AN2258" s="19">
        <v>656150.00000000012</v>
      </c>
      <c r="AO2258" s="18"/>
      <c r="AP2258" s="15"/>
      <c r="AQ2258" s="43" t="str">
        <f t="shared" si="348"/>
        <v>SI</v>
      </c>
      <c r="AR2258" s="44">
        <f t="shared" si="349"/>
        <v>656150.00000000012</v>
      </c>
      <c r="AS2258" s="44">
        <f t="shared" si="350"/>
        <v>656150.00000000012</v>
      </c>
      <c r="AT2258" s="44">
        <f t="shared" si="351"/>
        <v>656150.00000000012</v>
      </c>
      <c r="AU2258" s="44">
        <f t="shared" si="352"/>
        <v>656150.00000000012</v>
      </c>
      <c r="AV2258" s="45" t="b">
        <f t="shared" si="353"/>
        <v>1</v>
      </c>
      <c r="AW2258" s="45" t="b">
        <f t="shared" si="354"/>
        <v>1</v>
      </c>
      <c r="AX2258" s="45"/>
    </row>
    <row r="2259" spans="1:50" s="36" customFormat="1" ht="27.75" customHeight="1" x14ac:dyDescent="0.15">
      <c r="A2259" s="36" t="str">
        <f t="shared" si="347"/>
        <v>LEXA Proveedora Hospitalaria S.A.S.201020510</v>
      </c>
      <c r="B2259" s="36" t="b">
        <f>+A2259='[1]Anexo 9'!A2259</f>
        <v>1</v>
      </c>
      <c r="C2259" s="18">
        <v>901012906</v>
      </c>
      <c r="D2259" s="18" t="s">
        <v>8316</v>
      </c>
      <c r="E2259" s="15" t="s">
        <v>98</v>
      </c>
      <c r="F2259" s="15" t="s">
        <v>762</v>
      </c>
      <c r="G2259" s="15">
        <f>+VLOOKUP(F2259,[3]Sheet1!$E$3:$G$74,3,FALSE)</f>
        <v>2</v>
      </c>
      <c r="H2259" s="15">
        <f>+VLOOKUP(D2259&amp;F2259,'TD para paquetes'!$E$3:$I$441,5,FALSE)</f>
        <v>2</v>
      </c>
      <c r="I2259" s="15" t="s">
        <v>1025</v>
      </c>
      <c r="J2259" s="15">
        <v>5</v>
      </c>
      <c r="K2259" s="15">
        <v>5</v>
      </c>
      <c r="L2259" s="15">
        <v>201020510</v>
      </c>
      <c r="M2259" s="15" t="s">
        <v>767</v>
      </c>
      <c r="N2259" s="15" t="s">
        <v>101</v>
      </c>
      <c r="O2259" s="18"/>
      <c r="P2259" s="22" t="s">
        <v>3840</v>
      </c>
      <c r="Q2259" s="15" t="s">
        <v>101</v>
      </c>
      <c r="R2259" s="18" t="s">
        <v>103</v>
      </c>
      <c r="S2259" s="22" t="s">
        <v>73</v>
      </c>
      <c r="T2259" s="18"/>
      <c r="U2259" s="18"/>
      <c r="V2259" s="15" t="s">
        <v>765</v>
      </c>
      <c r="W2259" s="18" t="s">
        <v>2688</v>
      </c>
      <c r="X2259" s="18"/>
      <c r="Y2259" s="15" t="s">
        <v>73</v>
      </c>
      <c r="Z2259" s="18" t="s">
        <v>8711</v>
      </c>
      <c r="AA2259" s="18" t="s">
        <v>119</v>
      </c>
      <c r="AB2259" s="18" t="s">
        <v>1541</v>
      </c>
      <c r="AC2259" s="67" t="str">
        <f>+VLOOKUP("*"&amp;L2259&amp;"*",'[2]REGISTROS SANITARIOS'!$D$1560:$E2040,2,FALSE)</f>
        <v>SI</v>
      </c>
      <c r="AD2259" s="22" t="s">
        <v>1025</v>
      </c>
      <c r="AE2259" s="16">
        <v>44335</v>
      </c>
      <c r="AF2259" s="34" t="s">
        <v>73</v>
      </c>
      <c r="AG2259" s="24"/>
      <c r="AH2259" s="18"/>
      <c r="AI2259" s="18" t="e">
        <v>#N/A</v>
      </c>
      <c r="AJ2259" s="17">
        <v>8.25</v>
      </c>
      <c r="AK2259" s="25">
        <v>8.25</v>
      </c>
      <c r="AL2259" s="25">
        <v>29825.000000000004</v>
      </c>
      <c r="AM2259" s="35">
        <v>0</v>
      </c>
      <c r="AN2259" s="19">
        <v>246056.25000000003</v>
      </c>
      <c r="AO2259" s="18"/>
      <c r="AP2259" s="15"/>
      <c r="AQ2259" s="43" t="str">
        <f t="shared" si="348"/>
        <v>SI</v>
      </c>
      <c r="AR2259" s="44">
        <f t="shared" si="349"/>
        <v>246056.25000000003</v>
      </c>
      <c r="AS2259" s="44">
        <f t="shared" si="350"/>
        <v>246056.25000000003</v>
      </c>
      <c r="AT2259" s="44">
        <f t="shared" si="351"/>
        <v>246056.25000000003</v>
      </c>
      <c r="AU2259" s="44">
        <f t="shared" si="352"/>
        <v>246056.25000000003</v>
      </c>
      <c r="AV2259" s="45" t="b">
        <f t="shared" si="353"/>
        <v>1</v>
      </c>
      <c r="AW2259" s="45" t="b">
        <f t="shared" si="354"/>
        <v>1</v>
      </c>
      <c r="AX2259" s="45"/>
    </row>
    <row r="2260" spans="1:50" s="36" customFormat="1" ht="27.75" customHeight="1" x14ac:dyDescent="0.15">
      <c r="A2260" s="36" t="str">
        <f t="shared" si="347"/>
        <v>LEXA Proveedora Hospitalaria S.A.S.201133407</v>
      </c>
      <c r="B2260" s="36" t="b">
        <f>+A2260='[1]Anexo 9'!A2260</f>
        <v>1</v>
      </c>
      <c r="C2260" s="18">
        <v>901012906</v>
      </c>
      <c r="D2260" s="18" t="s">
        <v>8316</v>
      </c>
      <c r="E2260" s="15" t="s">
        <v>98</v>
      </c>
      <c r="F2260" s="15" t="s">
        <v>796</v>
      </c>
      <c r="G2260" s="15">
        <f>+VLOOKUP(F2260,[3]Sheet1!$E$3:$G$74,3,FALSE)</f>
        <v>2</v>
      </c>
      <c r="H2260" s="15">
        <f>+VLOOKUP(D2260&amp;F2260,'TD para paquetes'!$E$3:$I$441,5,FALSE)</f>
        <v>2</v>
      </c>
      <c r="I2260" s="15" t="s">
        <v>1025</v>
      </c>
      <c r="J2260" s="15">
        <v>10</v>
      </c>
      <c r="K2260" s="15">
        <v>10</v>
      </c>
      <c r="L2260" s="15">
        <v>201133407</v>
      </c>
      <c r="M2260" s="15" t="s">
        <v>797</v>
      </c>
      <c r="N2260" s="15" t="s">
        <v>101</v>
      </c>
      <c r="O2260" s="18"/>
      <c r="P2260" s="22" t="s">
        <v>3840</v>
      </c>
      <c r="Q2260" s="15" t="s">
        <v>101</v>
      </c>
      <c r="R2260" s="18" t="s">
        <v>103</v>
      </c>
      <c r="S2260" s="22" t="s">
        <v>73</v>
      </c>
      <c r="T2260" s="18"/>
      <c r="U2260" s="18"/>
      <c r="V2260" s="15" t="s">
        <v>6072</v>
      </c>
      <c r="W2260" s="18" t="s">
        <v>587</v>
      </c>
      <c r="X2260" s="18"/>
      <c r="Y2260" s="15" t="s">
        <v>73</v>
      </c>
      <c r="Z2260" s="18" t="s">
        <v>2714</v>
      </c>
      <c r="AA2260" s="18" t="s">
        <v>71</v>
      </c>
      <c r="AB2260" s="18" t="s">
        <v>2740</v>
      </c>
      <c r="AC2260" s="67" t="str">
        <f>+VLOOKUP("*"&amp;L2260&amp;"*",'[2]REGISTROS SANITARIOS'!$D$1560:$E2041,2,FALSE)</f>
        <v>SI</v>
      </c>
      <c r="AD2260" s="22" t="s">
        <v>1025</v>
      </c>
      <c r="AE2260" s="16">
        <v>46537</v>
      </c>
      <c r="AF2260" s="34" t="s">
        <v>73</v>
      </c>
      <c r="AG2260" s="24"/>
      <c r="AH2260" s="18"/>
      <c r="AI2260" s="18" t="s">
        <v>8723</v>
      </c>
      <c r="AJ2260" s="17">
        <v>2255</v>
      </c>
      <c r="AK2260" s="25">
        <v>2255</v>
      </c>
      <c r="AL2260" s="25">
        <v>5834</v>
      </c>
      <c r="AM2260" s="35">
        <v>0</v>
      </c>
      <c r="AN2260" s="19">
        <v>13155670</v>
      </c>
      <c r="AO2260" s="18"/>
      <c r="AP2260" s="15"/>
      <c r="AQ2260" s="43" t="str">
        <f t="shared" si="348"/>
        <v>SI</v>
      </c>
      <c r="AR2260" s="44">
        <f t="shared" si="349"/>
        <v>13155670</v>
      </c>
      <c r="AS2260" s="44">
        <f t="shared" si="350"/>
        <v>13155670</v>
      </c>
      <c r="AT2260" s="44">
        <f t="shared" si="351"/>
        <v>13155670</v>
      </c>
      <c r="AU2260" s="44">
        <f t="shared" si="352"/>
        <v>13155670</v>
      </c>
      <c r="AV2260" s="45" t="b">
        <f t="shared" si="353"/>
        <v>1</v>
      </c>
      <c r="AW2260" s="45" t="b">
        <f t="shared" si="354"/>
        <v>1</v>
      </c>
      <c r="AX2260" s="45"/>
    </row>
    <row r="2261" spans="1:50" s="36" customFormat="1" ht="27.75" customHeight="1" x14ac:dyDescent="0.15">
      <c r="A2261" s="36" t="str">
        <f t="shared" si="347"/>
        <v>LEXA Proveedora Hospitalaria S.A.S.201133507</v>
      </c>
      <c r="B2261" s="36" t="b">
        <f>+A2261='[1]Anexo 9'!A2261</f>
        <v>1</v>
      </c>
      <c r="C2261" s="18">
        <v>901012906</v>
      </c>
      <c r="D2261" s="18" t="s">
        <v>8316</v>
      </c>
      <c r="E2261" s="15" t="s">
        <v>98</v>
      </c>
      <c r="F2261" s="15" t="s">
        <v>796</v>
      </c>
      <c r="G2261" s="15">
        <f>+VLOOKUP(F2261,[3]Sheet1!$E$3:$G$74,3,FALSE)</f>
        <v>2</v>
      </c>
      <c r="H2261" s="15">
        <f>+VLOOKUP(D2261&amp;F2261,'TD para paquetes'!$E$3:$I$441,5,FALSE)</f>
        <v>2</v>
      </c>
      <c r="I2261" s="15" t="s">
        <v>1025</v>
      </c>
      <c r="J2261" s="15">
        <v>10</v>
      </c>
      <c r="K2261" s="15">
        <v>10</v>
      </c>
      <c r="L2261" s="15">
        <v>201133507</v>
      </c>
      <c r="M2261" s="15" t="s">
        <v>799</v>
      </c>
      <c r="N2261" s="15" t="s">
        <v>101</v>
      </c>
      <c r="O2261" s="18"/>
      <c r="P2261" s="22" t="s">
        <v>3840</v>
      </c>
      <c r="Q2261" s="15" t="s">
        <v>101</v>
      </c>
      <c r="R2261" s="18" t="s">
        <v>103</v>
      </c>
      <c r="S2261" s="22" t="s">
        <v>73</v>
      </c>
      <c r="T2261" s="18"/>
      <c r="U2261" s="18"/>
      <c r="V2261" s="15" t="s">
        <v>6072</v>
      </c>
      <c r="W2261" s="18" t="s">
        <v>587</v>
      </c>
      <c r="X2261" s="18"/>
      <c r="Y2261" s="15" t="s">
        <v>73</v>
      </c>
      <c r="Z2261" s="18" t="s">
        <v>2714</v>
      </c>
      <c r="AA2261" s="18" t="s">
        <v>71</v>
      </c>
      <c r="AB2261" s="18" t="s">
        <v>2740</v>
      </c>
      <c r="AC2261" s="67" t="str">
        <f>+VLOOKUP("*"&amp;L2261&amp;"*",'[2]REGISTROS SANITARIOS'!$D$1560:$E2042,2,FALSE)</f>
        <v>SI</v>
      </c>
      <c r="AD2261" s="22" t="s">
        <v>1025</v>
      </c>
      <c r="AE2261" s="16">
        <v>46537</v>
      </c>
      <c r="AF2261" s="34" t="s">
        <v>73</v>
      </c>
      <c r="AG2261" s="24"/>
      <c r="AH2261" s="18"/>
      <c r="AI2261" s="18" t="s">
        <v>8723</v>
      </c>
      <c r="AJ2261" s="17">
        <v>66</v>
      </c>
      <c r="AK2261" s="25">
        <v>66</v>
      </c>
      <c r="AL2261" s="25">
        <v>5834</v>
      </c>
      <c r="AM2261" s="35">
        <v>0</v>
      </c>
      <c r="AN2261" s="19">
        <v>385044</v>
      </c>
      <c r="AO2261" s="18"/>
      <c r="AP2261" s="15"/>
      <c r="AQ2261" s="43" t="str">
        <f t="shared" si="348"/>
        <v>SI</v>
      </c>
      <c r="AR2261" s="44">
        <f t="shared" si="349"/>
        <v>385044</v>
      </c>
      <c r="AS2261" s="44">
        <f t="shared" si="350"/>
        <v>385044</v>
      </c>
      <c r="AT2261" s="44">
        <f t="shared" si="351"/>
        <v>385044</v>
      </c>
      <c r="AU2261" s="44">
        <f t="shared" si="352"/>
        <v>385044</v>
      </c>
      <c r="AV2261" s="45" t="b">
        <f t="shared" si="353"/>
        <v>1</v>
      </c>
      <c r="AW2261" s="45" t="b">
        <f t="shared" si="354"/>
        <v>1</v>
      </c>
      <c r="AX2261" s="45"/>
    </row>
    <row r="2262" spans="1:50" s="36" customFormat="1" ht="27.75" customHeight="1" x14ac:dyDescent="0.15">
      <c r="A2262" s="36" t="str">
        <f t="shared" si="347"/>
        <v>LEXA Proveedora Hospitalaria S.A.S.201110710</v>
      </c>
      <c r="B2262" s="36" t="b">
        <f>+A2262='[1]Anexo 9'!A2262</f>
        <v>1</v>
      </c>
      <c r="C2262" s="18">
        <v>901012906</v>
      </c>
      <c r="D2262" s="18" t="s">
        <v>8316</v>
      </c>
      <c r="E2262" s="15" t="s">
        <v>98</v>
      </c>
      <c r="F2262" s="15" t="s">
        <v>709</v>
      </c>
      <c r="G2262" s="15">
        <f>+VLOOKUP(F2262,[3]Sheet1!$E$3:$G$74,3,FALSE)</f>
        <v>3</v>
      </c>
      <c r="H2262" s="15">
        <f>+VLOOKUP(D2262&amp;F2262,'TD para paquetes'!$E$3:$I$441,5,FALSE)</f>
        <v>3</v>
      </c>
      <c r="I2262" s="15" t="s">
        <v>1025</v>
      </c>
      <c r="J2262" s="15">
        <v>7</v>
      </c>
      <c r="K2262" s="15">
        <v>7</v>
      </c>
      <c r="L2262" s="15">
        <v>201110710</v>
      </c>
      <c r="M2262" s="15" t="s">
        <v>710</v>
      </c>
      <c r="N2262" s="15" t="s">
        <v>101</v>
      </c>
      <c r="O2262" s="18"/>
      <c r="P2262" s="22" t="s">
        <v>3840</v>
      </c>
      <c r="Q2262" s="15" t="s">
        <v>101</v>
      </c>
      <c r="R2262" s="18" t="s">
        <v>5602</v>
      </c>
      <c r="S2262" s="22" t="b">
        <f t="shared" ref="S2262:S2272" si="356">+R2262=Q2262</f>
        <v>0</v>
      </c>
      <c r="T2262" s="18"/>
      <c r="U2262" s="18"/>
      <c r="V2262" s="15" t="s">
        <v>712</v>
      </c>
      <c r="W2262" s="18" t="s">
        <v>1043</v>
      </c>
      <c r="X2262" s="18"/>
      <c r="Y2262" s="15" t="s">
        <v>73</v>
      </c>
      <c r="Z2262" s="18" t="s">
        <v>8712</v>
      </c>
      <c r="AA2262" s="18" t="s">
        <v>71</v>
      </c>
      <c r="AB2262" s="18" t="s">
        <v>2864</v>
      </c>
      <c r="AC2262" s="67" t="str">
        <f>+VLOOKUP("*"&amp;L2262&amp;"*",'[2]REGISTROS SANITARIOS'!$D$1560:$E2043,2,FALSE)</f>
        <v>SI</v>
      </c>
      <c r="AD2262" s="22" t="s">
        <v>1025</v>
      </c>
      <c r="AE2262" s="16">
        <v>46210</v>
      </c>
      <c r="AF2262" s="34" t="s">
        <v>73</v>
      </c>
      <c r="AG2262" s="24"/>
      <c r="AH2262" s="18"/>
      <c r="AI2262" s="18" t="s">
        <v>8723</v>
      </c>
      <c r="AJ2262" s="17">
        <v>5.5</v>
      </c>
      <c r="AK2262" s="25">
        <v>5.5</v>
      </c>
      <c r="AL2262" s="25">
        <v>8695</v>
      </c>
      <c r="AM2262" s="35">
        <v>0</v>
      </c>
      <c r="AN2262" s="19">
        <v>47822.5</v>
      </c>
      <c r="AO2262" s="18"/>
      <c r="AP2262" s="15"/>
      <c r="AQ2262" s="43" t="str">
        <f t="shared" si="348"/>
        <v>SI</v>
      </c>
      <c r="AR2262" s="44">
        <f t="shared" si="349"/>
        <v>47822.5</v>
      </c>
      <c r="AS2262" s="44">
        <f t="shared" si="350"/>
        <v>47822.5</v>
      </c>
      <c r="AT2262" s="44">
        <f t="shared" si="351"/>
        <v>47822.5</v>
      </c>
      <c r="AU2262" s="44">
        <f t="shared" si="352"/>
        <v>47822.5</v>
      </c>
      <c r="AV2262" s="45" t="b">
        <f t="shared" si="353"/>
        <v>1</v>
      </c>
      <c r="AW2262" s="45" t="b">
        <f t="shared" si="354"/>
        <v>1</v>
      </c>
      <c r="AX2262" s="45"/>
    </row>
    <row r="2263" spans="1:50" s="36" customFormat="1" ht="27.75" customHeight="1" x14ac:dyDescent="0.15">
      <c r="A2263" s="36" t="str">
        <f t="shared" si="347"/>
        <v>LEXA Proveedora Hospitalaria S.A.S.201110910</v>
      </c>
      <c r="B2263" s="36" t="b">
        <f>+A2263='[1]Anexo 9'!A2263</f>
        <v>1</v>
      </c>
      <c r="C2263" s="18">
        <v>901012906</v>
      </c>
      <c r="D2263" s="18" t="s">
        <v>8316</v>
      </c>
      <c r="E2263" s="15" t="s">
        <v>98</v>
      </c>
      <c r="F2263" s="15" t="s">
        <v>709</v>
      </c>
      <c r="G2263" s="15">
        <f>+VLOOKUP(F2263,[3]Sheet1!$E$3:$G$74,3,FALSE)</f>
        <v>3</v>
      </c>
      <c r="H2263" s="15">
        <f>+VLOOKUP(D2263&amp;F2263,'TD para paquetes'!$E$3:$I$441,5,FALSE)</f>
        <v>3</v>
      </c>
      <c r="I2263" s="15" t="s">
        <v>1025</v>
      </c>
      <c r="J2263" s="15">
        <v>7</v>
      </c>
      <c r="K2263" s="15">
        <v>7</v>
      </c>
      <c r="L2263" s="15">
        <v>201110910</v>
      </c>
      <c r="M2263" s="15" t="s">
        <v>714</v>
      </c>
      <c r="N2263" s="15" t="s">
        <v>101</v>
      </c>
      <c r="O2263" s="18"/>
      <c r="P2263" s="22" t="s">
        <v>3840</v>
      </c>
      <c r="Q2263" s="15" t="s">
        <v>101</v>
      </c>
      <c r="R2263" s="18" t="s">
        <v>5602</v>
      </c>
      <c r="S2263" s="22" t="b">
        <f t="shared" si="356"/>
        <v>0</v>
      </c>
      <c r="T2263" s="18"/>
      <c r="U2263" s="18"/>
      <c r="V2263" s="15" t="s">
        <v>712</v>
      </c>
      <c r="W2263" s="18" t="s">
        <v>1043</v>
      </c>
      <c r="X2263" s="18"/>
      <c r="Y2263" s="15" t="s">
        <v>73</v>
      </c>
      <c r="Z2263" s="18" t="s">
        <v>8712</v>
      </c>
      <c r="AA2263" s="18" t="s">
        <v>71</v>
      </c>
      <c r="AB2263" s="18" t="s">
        <v>2864</v>
      </c>
      <c r="AC2263" s="67" t="str">
        <f>+VLOOKUP("*"&amp;L2263&amp;"*",'[2]REGISTROS SANITARIOS'!$D$1560:$E2044,2,FALSE)</f>
        <v>SI</v>
      </c>
      <c r="AD2263" s="22" t="s">
        <v>1025</v>
      </c>
      <c r="AE2263" s="16">
        <v>46210</v>
      </c>
      <c r="AF2263" s="34" t="s">
        <v>73</v>
      </c>
      <c r="AG2263" s="24"/>
      <c r="AH2263" s="18"/>
      <c r="AI2263" s="18" t="s">
        <v>8723</v>
      </c>
      <c r="AJ2263" s="17">
        <v>27.5</v>
      </c>
      <c r="AK2263" s="25">
        <v>27.5</v>
      </c>
      <c r="AL2263" s="25">
        <v>8695</v>
      </c>
      <c r="AM2263" s="35">
        <v>0</v>
      </c>
      <c r="AN2263" s="19">
        <v>239112.5</v>
      </c>
      <c r="AO2263" s="18"/>
      <c r="AP2263" s="15"/>
      <c r="AQ2263" s="43" t="str">
        <f t="shared" si="348"/>
        <v>SI</v>
      </c>
      <c r="AR2263" s="44">
        <f t="shared" si="349"/>
        <v>239112.5</v>
      </c>
      <c r="AS2263" s="44">
        <f t="shared" si="350"/>
        <v>239112.5</v>
      </c>
      <c r="AT2263" s="44">
        <f t="shared" si="351"/>
        <v>239112.5</v>
      </c>
      <c r="AU2263" s="44">
        <f t="shared" si="352"/>
        <v>239112.5</v>
      </c>
      <c r="AV2263" s="45" t="b">
        <f t="shared" si="353"/>
        <v>1</v>
      </c>
      <c r="AW2263" s="45" t="b">
        <f t="shared" si="354"/>
        <v>1</v>
      </c>
      <c r="AX2263" s="45"/>
    </row>
    <row r="2264" spans="1:50" s="36" customFormat="1" ht="27.75" customHeight="1" x14ac:dyDescent="0.15">
      <c r="A2264" s="36" t="str">
        <f t="shared" si="347"/>
        <v>LEXA Proveedora Hospitalaria S.A.S.201111010</v>
      </c>
      <c r="B2264" s="36" t="b">
        <f>+A2264='[1]Anexo 9'!A2264</f>
        <v>1</v>
      </c>
      <c r="C2264" s="18">
        <v>901012906</v>
      </c>
      <c r="D2264" s="18" t="s">
        <v>8316</v>
      </c>
      <c r="E2264" s="15" t="s">
        <v>98</v>
      </c>
      <c r="F2264" s="15" t="s">
        <v>709</v>
      </c>
      <c r="G2264" s="15">
        <f>+VLOOKUP(F2264,[3]Sheet1!$E$3:$G$74,3,FALSE)</f>
        <v>3</v>
      </c>
      <c r="H2264" s="15">
        <f>+VLOOKUP(D2264&amp;F2264,'TD para paquetes'!$E$3:$I$441,5,FALSE)</f>
        <v>3</v>
      </c>
      <c r="I2264" s="15" t="s">
        <v>1025</v>
      </c>
      <c r="J2264" s="15">
        <v>7</v>
      </c>
      <c r="K2264" s="15">
        <v>7</v>
      </c>
      <c r="L2264" s="15">
        <v>201111010</v>
      </c>
      <c r="M2264" s="15" t="s">
        <v>716</v>
      </c>
      <c r="N2264" s="15" t="s">
        <v>101</v>
      </c>
      <c r="O2264" s="18"/>
      <c r="P2264" s="22" t="s">
        <v>3840</v>
      </c>
      <c r="Q2264" s="15" t="s">
        <v>101</v>
      </c>
      <c r="R2264" s="18" t="s">
        <v>5602</v>
      </c>
      <c r="S2264" s="22" t="b">
        <f t="shared" si="356"/>
        <v>0</v>
      </c>
      <c r="T2264" s="18"/>
      <c r="U2264" s="18"/>
      <c r="V2264" s="15" t="s">
        <v>712</v>
      </c>
      <c r="W2264" s="18" t="s">
        <v>1043</v>
      </c>
      <c r="X2264" s="18"/>
      <c r="Y2264" s="15" t="s">
        <v>73</v>
      </c>
      <c r="Z2264" s="18" t="s">
        <v>8712</v>
      </c>
      <c r="AA2264" s="18" t="s">
        <v>71</v>
      </c>
      <c r="AB2264" s="18" t="s">
        <v>2864</v>
      </c>
      <c r="AC2264" s="67" t="str">
        <f>+VLOOKUP("*"&amp;L2264&amp;"*",'[2]REGISTROS SANITARIOS'!$D$1560:$E2045,2,FALSE)</f>
        <v>SI</v>
      </c>
      <c r="AD2264" s="22" t="s">
        <v>1025</v>
      </c>
      <c r="AE2264" s="16">
        <v>46210</v>
      </c>
      <c r="AF2264" s="34" t="s">
        <v>73</v>
      </c>
      <c r="AG2264" s="24"/>
      <c r="AH2264" s="18"/>
      <c r="AI2264" s="18" t="s">
        <v>8012</v>
      </c>
      <c r="AJ2264" s="17">
        <v>5.5</v>
      </c>
      <c r="AK2264" s="25">
        <v>5.5</v>
      </c>
      <c r="AL2264" s="25">
        <v>8695</v>
      </c>
      <c r="AM2264" s="35">
        <v>0</v>
      </c>
      <c r="AN2264" s="19">
        <v>47822.5</v>
      </c>
      <c r="AO2264" s="18"/>
      <c r="AP2264" s="15"/>
      <c r="AQ2264" s="43" t="str">
        <f t="shared" si="348"/>
        <v>SI</v>
      </c>
      <c r="AR2264" s="44">
        <f t="shared" si="349"/>
        <v>47822.5</v>
      </c>
      <c r="AS2264" s="44">
        <f t="shared" si="350"/>
        <v>47822.5</v>
      </c>
      <c r="AT2264" s="44">
        <f t="shared" si="351"/>
        <v>47822.5</v>
      </c>
      <c r="AU2264" s="44">
        <f t="shared" si="352"/>
        <v>47822.5</v>
      </c>
      <c r="AV2264" s="45" t="b">
        <f t="shared" si="353"/>
        <v>1</v>
      </c>
      <c r="AW2264" s="45" t="b">
        <f t="shared" si="354"/>
        <v>1</v>
      </c>
      <c r="AX2264" s="45"/>
    </row>
    <row r="2265" spans="1:50" s="36" customFormat="1" ht="27.75" customHeight="1" x14ac:dyDescent="0.15">
      <c r="A2265" s="36" t="str">
        <f t="shared" si="347"/>
        <v>LEXA Proveedora Hospitalaria S.A.S.201111914</v>
      </c>
      <c r="B2265" s="36" t="b">
        <f>+A2265='[1]Anexo 9'!A2265</f>
        <v>1</v>
      </c>
      <c r="C2265" s="18">
        <v>901012906</v>
      </c>
      <c r="D2265" s="18" t="s">
        <v>8316</v>
      </c>
      <c r="E2265" s="15" t="s">
        <v>98</v>
      </c>
      <c r="F2265" s="15" t="s">
        <v>649</v>
      </c>
      <c r="G2265" s="15">
        <f>+VLOOKUP(F2265,[3]Sheet1!$E$3:$G$74,3,FALSE)</f>
        <v>9</v>
      </c>
      <c r="H2265" s="15">
        <f>+VLOOKUP(D2265&amp;F2265,'TD para paquetes'!$E$3:$I$441,5,FALSE)</f>
        <v>9</v>
      </c>
      <c r="I2265" s="15" t="s">
        <v>1025</v>
      </c>
      <c r="J2265" s="15">
        <v>5</v>
      </c>
      <c r="K2265" s="15">
        <v>4</v>
      </c>
      <c r="L2265" s="15">
        <v>201111914</v>
      </c>
      <c r="M2265" s="15" t="s">
        <v>3896</v>
      </c>
      <c r="N2265" s="15" t="s">
        <v>101</v>
      </c>
      <c r="O2265" s="18"/>
      <c r="P2265" s="22" t="s">
        <v>3840</v>
      </c>
      <c r="Q2265" s="15" t="s">
        <v>101</v>
      </c>
      <c r="R2265" s="18" t="s">
        <v>5602</v>
      </c>
      <c r="S2265" s="22" t="b">
        <f t="shared" si="356"/>
        <v>0</v>
      </c>
      <c r="T2265" s="18"/>
      <c r="U2265" s="18"/>
      <c r="V2265" s="15"/>
      <c r="W2265" s="18" t="s">
        <v>117</v>
      </c>
      <c r="X2265" s="18" t="s">
        <v>117</v>
      </c>
      <c r="Y2265" s="15" t="s">
        <v>73</v>
      </c>
      <c r="Z2265" s="18" t="s">
        <v>8713</v>
      </c>
      <c r="AA2265" s="18" t="s">
        <v>119</v>
      </c>
      <c r="AB2265" s="18" t="s">
        <v>655</v>
      </c>
      <c r="AC2265" s="67" t="str">
        <f>+VLOOKUP("*"&amp;L2265&amp;"*",'[2]REGISTROS SANITARIOS'!$D$1560:$E2046,2,FALSE)</f>
        <v>SI</v>
      </c>
      <c r="AD2265" s="22" t="s">
        <v>1025</v>
      </c>
      <c r="AE2265" s="16">
        <v>45641</v>
      </c>
      <c r="AF2265" s="34" t="s">
        <v>73</v>
      </c>
      <c r="AG2265" s="24"/>
      <c r="AH2265" s="18"/>
      <c r="AI2265" s="18" t="s">
        <v>8723</v>
      </c>
      <c r="AJ2265" s="17">
        <v>82.5</v>
      </c>
      <c r="AK2265" s="25">
        <v>82.5</v>
      </c>
      <c r="AL2265" s="25">
        <v>4043.9999999999995</v>
      </c>
      <c r="AM2265" s="35">
        <v>0</v>
      </c>
      <c r="AN2265" s="19">
        <v>333629.99999999994</v>
      </c>
      <c r="AO2265" s="18"/>
      <c r="AP2265" s="15"/>
      <c r="AQ2265" s="43" t="str">
        <f t="shared" si="348"/>
        <v>SI</v>
      </c>
      <c r="AR2265" s="44">
        <f t="shared" si="349"/>
        <v>333629.99999999994</v>
      </c>
      <c r="AS2265" s="44">
        <f t="shared" si="350"/>
        <v>333629.99999999994</v>
      </c>
      <c r="AT2265" s="44">
        <f t="shared" si="351"/>
        <v>333629.99999999994</v>
      </c>
      <c r="AU2265" s="44">
        <f t="shared" si="352"/>
        <v>333629.99999999994</v>
      </c>
      <c r="AV2265" s="45" t="b">
        <f t="shared" si="353"/>
        <v>1</v>
      </c>
      <c r="AW2265" s="45" t="b">
        <f t="shared" si="354"/>
        <v>1</v>
      </c>
      <c r="AX2265" s="45"/>
    </row>
    <row r="2266" spans="1:50" s="36" customFormat="1" ht="27.75" customHeight="1" x14ac:dyDescent="0.15">
      <c r="A2266" s="36" t="str">
        <f t="shared" si="347"/>
        <v>LEXA Proveedora Hospitalaria S.A.S.201111510</v>
      </c>
      <c r="B2266" s="36" t="b">
        <f>+A2266='[1]Anexo 9'!A2266</f>
        <v>1</v>
      </c>
      <c r="C2266" s="18">
        <v>901012906</v>
      </c>
      <c r="D2266" s="18" t="s">
        <v>8316</v>
      </c>
      <c r="E2266" s="15" t="s">
        <v>98</v>
      </c>
      <c r="F2266" s="15" t="s">
        <v>649</v>
      </c>
      <c r="G2266" s="15">
        <f>+VLOOKUP(F2266,[3]Sheet1!$E$3:$G$74,3,FALSE)</f>
        <v>9</v>
      </c>
      <c r="H2266" s="15">
        <f>+VLOOKUP(D2266&amp;F2266,'TD para paquetes'!$E$3:$I$441,5,FALSE)</f>
        <v>9</v>
      </c>
      <c r="I2266" s="15" t="s">
        <v>1025</v>
      </c>
      <c r="J2266" s="15">
        <v>9</v>
      </c>
      <c r="K2266" s="15">
        <v>4</v>
      </c>
      <c r="L2266" s="15">
        <v>201111510</v>
      </c>
      <c r="M2266" s="15" t="s">
        <v>652</v>
      </c>
      <c r="N2266" s="15" t="s">
        <v>101</v>
      </c>
      <c r="O2266" s="18"/>
      <c r="P2266" s="22" t="s">
        <v>3840</v>
      </c>
      <c r="Q2266" s="15" t="s">
        <v>101</v>
      </c>
      <c r="R2266" s="18" t="s">
        <v>5602</v>
      </c>
      <c r="S2266" s="22" t="b">
        <f t="shared" si="356"/>
        <v>0</v>
      </c>
      <c r="T2266" s="18"/>
      <c r="U2266" s="18"/>
      <c r="V2266" s="15" t="s">
        <v>6065</v>
      </c>
      <c r="W2266" s="18" t="s">
        <v>117</v>
      </c>
      <c r="X2266" s="18"/>
      <c r="Y2266" s="15" t="s">
        <v>73</v>
      </c>
      <c r="Z2266" s="18" t="s">
        <v>8713</v>
      </c>
      <c r="AA2266" s="18" t="s">
        <v>119</v>
      </c>
      <c r="AB2266" s="18" t="s">
        <v>655</v>
      </c>
      <c r="AC2266" s="67" t="str">
        <f>+VLOOKUP("*"&amp;L2266&amp;"*",'[2]REGISTROS SANITARIOS'!$D$1560:$E2047,2,FALSE)</f>
        <v>SI</v>
      </c>
      <c r="AD2266" s="22" t="s">
        <v>1025</v>
      </c>
      <c r="AE2266" s="16">
        <v>45641</v>
      </c>
      <c r="AF2266" s="34" t="s">
        <v>73</v>
      </c>
      <c r="AG2266" s="24"/>
      <c r="AH2266" s="18"/>
      <c r="AI2266" s="18" t="s">
        <v>8723</v>
      </c>
      <c r="AJ2266" s="17">
        <v>27.5</v>
      </c>
      <c r="AK2266" s="25">
        <v>27.5</v>
      </c>
      <c r="AL2266" s="25">
        <v>3539</v>
      </c>
      <c r="AM2266" s="35">
        <v>0</v>
      </c>
      <c r="AN2266" s="19">
        <v>97322.5</v>
      </c>
      <c r="AO2266" s="18"/>
      <c r="AP2266" s="15"/>
      <c r="AQ2266" s="43" t="str">
        <f t="shared" si="348"/>
        <v>SI</v>
      </c>
      <c r="AR2266" s="44">
        <f t="shared" si="349"/>
        <v>97322.5</v>
      </c>
      <c r="AS2266" s="44">
        <f t="shared" si="350"/>
        <v>97322.5</v>
      </c>
      <c r="AT2266" s="44">
        <f t="shared" si="351"/>
        <v>97322.5</v>
      </c>
      <c r="AU2266" s="44">
        <f t="shared" si="352"/>
        <v>97322.5</v>
      </c>
      <c r="AV2266" s="45" t="b">
        <f t="shared" si="353"/>
        <v>1</v>
      </c>
      <c r="AW2266" s="45" t="b">
        <f t="shared" si="354"/>
        <v>1</v>
      </c>
      <c r="AX2266" s="45"/>
    </row>
    <row r="2267" spans="1:50" s="36" customFormat="1" ht="27.75" customHeight="1" x14ac:dyDescent="0.15">
      <c r="A2267" s="36" t="str">
        <f t="shared" si="347"/>
        <v>LEXA Proveedora Hospitalaria S.A.S.201111610</v>
      </c>
      <c r="B2267" s="36" t="b">
        <f>+A2267='[1]Anexo 9'!A2267</f>
        <v>1</v>
      </c>
      <c r="C2267" s="18">
        <v>901012906</v>
      </c>
      <c r="D2267" s="18" t="s">
        <v>8316</v>
      </c>
      <c r="E2267" s="15" t="s">
        <v>98</v>
      </c>
      <c r="F2267" s="15" t="s">
        <v>649</v>
      </c>
      <c r="G2267" s="15">
        <f>+VLOOKUP(F2267,[3]Sheet1!$E$3:$G$74,3,FALSE)</f>
        <v>9</v>
      </c>
      <c r="H2267" s="15">
        <f>+VLOOKUP(D2267&amp;F2267,'TD para paquetes'!$E$3:$I$441,5,FALSE)</f>
        <v>9</v>
      </c>
      <c r="I2267" s="15" t="s">
        <v>1025</v>
      </c>
      <c r="J2267" s="15">
        <v>9</v>
      </c>
      <c r="K2267" s="15">
        <v>4</v>
      </c>
      <c r="L2267" s="15">
        <v>201111610</v>
      </c>
      <c r="M2267" s="15" t="s">
        <v>656</v>
      </c>
      <c r="N2267" s="15" t="s">
        <v>101</v>
      </c>
      <c r="O2267" s="18"/>
      <c r="P2267" s="22" t="s">
        <v>3840</v>
      </c>
      <c r="Q2267" s="15" t="s">
        <v>101</v>
      </c>
      <c r="R2267" s="18" t="s">
        <v>5602</v>
      </c>
      <c r="S2267" s="22" t="b">
        <f t="shared" si="356"/>
        <v>0</v>
      </c>
      <c r="T2267" s="18"/>
      <c r="U2267" s="18"/>
      <c r="V2267" s="15" t="s">
        <v>6065</v>
      </c>
      <c r="W2267" s="18" t="s">
        <v>117</v>
      </c>
      <c r="X2267" s="18"/>
      <c r="Y2267" s="15" t="s">
        <v>73</v>
      </c>
      <c r="Z2267" s="18" t="s">
        <v>8713</v>
      </c>
      <c r="AA2267" s="18" t="s">
        <v>119</v>
      </c>
      <c r="AB2267" s="18" t="s">
        <v>655</v>
      </c>
      <c r="AC2267" s="67" t="str">
        <f>+VLOOKUP("*"&amp;L2267&amp;"*",'[2]REGISTROS SANITARIOS'!$D$1560:$E2048,2,FALSE)</f>
        <v>SI</v>
      </c>
      <c r="AD2267" s="22" t="s">
        <v>1025</v>
      </c>
      <c r="AE2267" s="16">
        <v>45641</v>
      </c>
      <c r="AF2267" s="34" t="s">
        <v>73</v>
      </c>
      <c r="AG2267" s="24"/>
      <c r="AH2267" s="18"/>
      <c r="AI2267" s="18" t="s">
        <v>8723</v>
      </c>
      <c r="AJ2267" s="17">
        <v>66</v>
      </c>
      <c r="AK2267" s="25">
        <v>66</v>
      </c>
      <c r="AL2267" s="25">
        <v>3539</v>
      </c>
      <c r="AM2267" s="35">
        <v>0</v>
      </c>
      <c r="AN2267" s="19">
        <v>233574</v>
      </c>
      <c r="AO2267" s="18"/>
      <c r="AP2267" s="15"/>
      <c r="AQ2267" s="43" t="str">
        <f t="shared" si="348"/>
        <v>SI</v>
      </c>
      <c r="AR2267" s="44">
        <f t="shared" si="349"/>
        <v>233574</v>
      </c>
      <c r="AS2267" s="44">
        <f t="shared" si="350"/>
        <v>233574</v>
      </c>
      <c r="AT2267" s="44">
        <f t="shared" si="351"/>
        <v>233574</v>
      </c>
      <c r="AU2267" s="44">
        <f t="shared" si="352"/>
        <v>233574</v>
      </c>
      <c r="AV2267" s="45" t="b">
        <f t="shared" si="353"/>
        <v>1</v>
      </c>
      <c r="AW2267" s="45" t="b">
        <f t="shared" si="354"/>
        <v>1</v>
      </c>
      <c r="AX2267" s="45"/>
    </row>
    <row r="2268" spans="1:50" s="36" customFormat="1" ht="27.75" customHeight="1" x14ac:dyDescent="0.15">
      <c r="A2268" s="36" t="str">
        <f t="shared" si="347"/>
        <v>LEXA Proveedora Hospitalaria S.A.S.201111710</v>
      </c>
      <c r="B2268" s="36" t="b">
        <f>+A2268='[1]Anexo 9'!A2268</f>
        <v>1</v>
      </c>
      <c r="C2268" s="18">
        <v>901012906</v>
      </c>
      <c r="D2268" s="18" t="s">
        <v>8316</v>
      </c>
      <c r="E2268" s="15" t="s">
        <v>98</v>
      </c>
      <c r="F2268" s="15" t="s">
        <v>649</v>
      </c>
      <c r="G2268" s="15">
        <f>+VLOOKUP(F2268,[3]Sheet1!$E$3:$G$74,3,FALSE)</f>
        <v>9</v>
      </c>
      <c r="H2268" s="15">
        <f>+VLOOKUP(D2268&amp;F2268,'TD para paquetes'!$E$3:$I$441,5,FALSE)</f>
        <v>9</v>
      </c>
      <c r="I2268" s="15" t="s">
        <v>1025</v>
      </c>
      <c r="J2268" s="15">
        <v>9</v>
      </c>
      <c r="K2268" s="15">
        <v>4</v>
      </c>
      <c r="L2268" s="15">
        <v>201111710</v>
      </c>
      <c r="M2268" s="15" t="s">
        <v>658</v>
      </c>
      <c r="N2268" s="15" t="s">
        <v>101</v>
      </c>
      <c r="O2268" s="18"/>
      <c r="P2268" s="22" t="s">
        <v>3840</v>
      </c>
      <c r="Q2268" s="15" t="s">
        <v>101</v>
      </c>
      <c r="R2268" s="18" t="s">
        <v>5602</v>
      </c>
      <c r="S2268" s="22" t="b">
        <f t="shared" si="356"/>
        <v>0</v>
      </c>
      <c r="T2268" s="18"/>
      <c r="U2268" s="18"/>
      <c r="V2268" s="15" t="s">
        <v>6065</v>
      </c>
      <c r="W2268" s="18" t="s">
        <v>117</v>
      </c>
      <c r="X2268" s="18"/>
      <c r="Y2268" s="15" t="s">
        <v>73</v>
      </c>
      <c r="Z2268" s="18" t="s">
        <v>8713</v>
      </c>
      <c r="AA2268" s="18" t="s">
        <v>119</v>
      </c>
      <c r="AB2268" s="18" t="s">
        <v>655</v>
      </c>
      <c r="AC2268" s="67" t="str">
        <f>+VLOOKUP("*"&amp;L2268&amp;"*",'[2]REGISTROS SANITARIOS'!$D$1560:$E2049,2,FALSE)</f>
        <v>SI</v>
      </c>
      <c r="AD2268" s="22" t="s">
        <v>1025</v>
      </c>
      <c r="AE2268" s="16">
        <v>45641</v>
      </c>
      <c r="AF2268" s="34" t="s">
        <v>73</v>
      </c>
      <c r="AG2268" s="24"/>
      <c r="AH2268" s="18"/>
      <c r="AI2268" s="18" t="s">
        <v>8723</v>
      </c>
      <c r="AJ2268" s="17">
        <v>1540</v>
      </c>
      <c r="AK2268" s="25">
        <v>1540</v>
      </c>
      <c r="AL2268" s="25">
        <v>3539</v>
      </c>
      <c r="AM2268" s="35">
        <v>0.19</v>
      </c>
      <c r="AN2268" s="19">
        <v>6485571.3999999994</v>
      </c>
      <c r="AO2268" s="18"/>
      <c r="AP2268" s="15"/>
      <c r="AQ2268" s="43" t="str">
        <f t="shared" si="348"/>
        <v>SI</v>
      </c>
      <c r="AR2268" s="44">
        <f t="shared" si="349"/>
        <v>6485571.3999999994</v>
      </c>
      <c r="AS2268" s="44">
        <f t="shared" si="350"/>
        <v>5450060</v>
      </c>
      <c r="AT2268" s="44">
        <f t="shared" si="351"/>
        <v>5450060</v>
      </c>
      <c r="AU2268" s="44">
        <f t="shared" si="352"/>
        <v>6485571.3999999994</v>
      </c>
      <c r="AV2268" s="45" t="b">
        <f t="shared" si="353"/>
        <v>1</v>
      </c>
      <c r="AW2268" s="45" t="b">
        <f t="shared" si="354"/>
        <v>0</v>
      </c>
      <c r="AX2268" s="45"/>
    </row>
    <row r="2269" spans="1:50" s="36" customFormat="1" ht="27.75" customHeight="1" x14ac:dyDescent="0.15">
      <c r="A2269" s="36" t="str">
        <f t="shared" si="347"/>
        <v>LEXA Proveedora Hospitalaria S.A.S.201111810</v>
      </c>
      <c r="B2269" s="36" t="b">
        <f>+A2269='[1]Anexo 9'!A2269</f>
        <v>1</v>
      </c>
      <c r="C2269" s="18">
        <v>901012906</v>
      </c>
      <c r="D2269" s="18" t="s">
        <v>8316</v>
      </c>
      <c r="E2269" s="15" t="s">
        <v>98</v>
      </c>
      <c r="F2269" s="15" t="s">
        <v>649</v>
      </c>
      <c r="G2269" s="15">
        <f>+VLOOKUP(F2269,[3]Sheet1!$E$3:$G$74,3,FALSE)</f>
        <v>9</v>
      </c>
      <c r="H2269" s="15">
        <f>+VLOOKUP(D2269&amp;F2269,'TD para paquetes'!$E$3:$I$441,5,FALSE)</f>
        <v>9</v>
      </c>
      <c r="I2269" s="15" t="s">
        <v>1025</v>
      </c>
      <c r="J2269" s="15">
        <v>9</v>
      </c>
      <c r="K2269" s="15">
        <v>4</v>
      </c>
      <c r="L2269" s="15">
        <v>201111810</v>
      </c>
      <c r="M2269" s="15" t="s">
        <v>660</v>
      </c>
      <c r="N2269" s="15" t="s">
        <v>101</v>
      </c>
      <c r="O2269" s="18"/>
      <c r="P2269" s="22" t="s">
        <v>3840</v>
      </c>
      <c r="Q2269" s="15" t="s">
        <v>101</v>
      </c>
      <c r="R2269" s="18" t="s">
        <v>5602</v>
      </c>
      <c r="S2269" s="22" t="b">
        <f t="shared" si="356"/>
        <v>0</v>
      </c>
      <c r="T2269" s="18"/>
      <c r="U2269" s="18"/>
      <c r="V2269" s="15" t="s">
        <v>6065</v>
      </c>
      <c r="W2269" s="18" t="s">
        <v>117</v>
      </c>
      <c r="X2269" s="18"/>
      <c r="Y2269" s="15" t="s">
        <v>73</v>
      </c>
      <c r="Z2269" s="18" t="s">
        <v>8713</v>
      </c>
      <c r="AA2269" s="18" t="s">
        <v>119</v>
      </c>
      <c r="AB2269" s="18" t="s">
        <v>655</v>
      </c>
      <c r="AC2269" s="67" t="str">
        <f>+VLOOKUP("*"&amp;L2269&amp;"*",'[2]REGISTROS SANITARIOS'!$D$1560:$E2050,2,FALSE)</f>
        <v>SI</v>
      </c>
      <c r="AD2269" s="22" t="s">
        <v>1025</v>
      </c>
      <c r="AE2269" s="16">
        <v>45641</v>
      </c>
      <c r="AF2269" s="34" t="s">
        <v>73</v>
      </c>
      <c r="AG2269" s="24"/>
      <c r="AH2269" s="18"/>
      <c r="AI2269" s="18" t="s">
        <v>8723</v>
      </c>
      <c r="AJ2269" s="17">
        <v>1485</v>
      </c>
      <c r="AK2269" s="25">
        <v>1485</v>
      </c>
      <c r="AL2269" s="25">
        <v>3539</v>
      </c>
      <c r="AM2269" s="35">
        <v>0.19</v>
      </c>
      <c r="AN2269" s="19">
        <v>6253943.8499999996</v>
      </c>
      <c r="AO2269" s="18"/>
      <c r="AP2269" s="15"/>
      <c r="AQ2269" s="43" t="str">
        <f t="shared" si="348"/>
        <v>SI</v>
      </c>
      <c r="AR2269" s="44">
        <f t="shared" si="349"/>
        <v>6253943.8499999996</v>
      </c>
      <c r="AS2269" s="44">
        <f t="shared" si="350"/>
        <v>5255415</v>
      </c>
      <c r="AT2269" s="44">
        <f t="shared" si="351"/>
        <v>5255415</v>
      </c>
      <c r="AU2269" s="44">
        <f t="shared" si="352"/>
        <v>6253943.8499999996</v>
      </c>
      <c r="AV2269" s="45" t="b">
        <f t="shared" si="353"/>
        <v>1</v>
      </c>
      <c r="AW2269" s="45" t="b">
        <f t="shared" si="354"/>
        <v>0</v>
      </c>
      <c r="AX2269" s="45"/>
    </row>
    <row r="2270" spans="1:50" s="36" customFormat="1" ht="27.75" customHeight="1" x14ac:dyDescent="0.15">
      <c r="A2270" s="36" t="str">
        <f t="shared" si="347"/>
        <v>LEXA Proveedora Hospitalaria S.A.S.201111910</v>
      </c>
      <c r="B2270" s="36" t="b">
        <f>+A2270='[1]Anexo 9'!A2270</f>
        <v>1</v>
      </c>
      <c r="C2270" s="18">
        <v>901012906</v>
      </c>
      <c r="D2270" s="18" t="s">
        <v>8316</v>
      </c>
      <c r="E2270" s="15" t="s">
        <v>98</v>
      </c>
      <c r="F2270" s="15" t="s">
        <v>649</v>
      </c>
      <c r="G2270" s="15">
        <f>+VLOOKUP(F2270,[3]Sheet1!$E$3:$G$74,3,FALSE)</f>
        <v>9</v>
      </c>
      <c r="H2270" s="15">
        <f>+VLOOKUP(D2270&amp;F2270,'TD para paquetes'!$E$3:$I$441,5,FALSE)</f>
        <v>9</v>
      </c>
      <c r="I2270" s="15" t="s">
        <v>1025</v>
      </c>
      <c r="J2270" s="15">
        <v>9</v>
      </c>
      <c r="K2270" s="15">
        <v>4</v>
      </c>
      <c r="L2270" s="15">
        <v>201111910</v>
      </c>
      <c r="M2270" s="15" t="s">
        <v>662</v>
      </c>
      <c r="N2270" s="15" t="s">
        <v>101</v>
      </c>
      <c r="O2270" s="18"/>
      <c r="P2270" s="22" t="s">
        <v>3840</v>
      </c>
      <c r="Q2270" s="15" t="s">
        <v>101</v>
      </c>
      <c r="R2270" s="18" t="s">
        <v>5602</v>
      </c>
      <c r="S2270" s="22" t="b">
        <f t="shared" si="356"/>
        <v>0</v>
      </c>
      <c r="T2270" s="18"/>
      <c r="U2270" s="18"/>
      <c r="V2270" s="15" t="s">
        <v>6065</v>
      </c>
      <c r="W2270" s="18" t="s">
        <v>117</v>
      </c>
      <c r="X2270" s="18"/>
      <c r="Y2270" s="15" t="s">
        <v>73</v>
      </c>
      <c r="Z2270" s="18" t="s">
        <v>8713</v>
      </c>
      <c r="AA2270" s="18" t="s">
        <v>119</v>
      </c>
      <c r="AB2270" s="18" t="s">
        <v>655</v>
      </c>
      <c r="AC2270" s="67" t="str">
        <f>+VLOOKUP("*"&amp;L2270&amp;"*",'[2]REGISTROS SANITARIOS'!$D$1560:$E2051,2,FALSE)</f>
        <v>SI</v>
      </c>
      <c r="AD2270" s="22" t="s">
        <v>1025</v>
      </c>
      <c r="AE2270" s="16">
        <v>45641</v>
      </c>
      <c r="AF2270" s="34" t="s">
        <v>73</v>
      </c>
      <c r="AG2270" s="24"/>
      <c r="AH2270" s="18"/>
      <c r="AI2270" s="18" t="s">
        <v>8723</v>
      </c>
      <c r="AJ2270" s="17">
        <v>2475</v>
      </c>
      <c r="AK2270" s="25">
        <v>2475</v>
      </c>
      <c r="AL2270" s="25">
        <v>3539</v>
      </c>
      <c r="AM2270" s="35">
        <v>0.19</v>
      </c>
      <c r="AN2270" s="19">
        <v>10423239.75</v>
      </c>
      <c r="AO2270" s="18"/>
      <c r="AP2270" s="15"/>
      <c r="AQ2270" s="43" t="str">
        <f t="shared" si="348"/>
        <v>SI</v>
      </c>
      <c r="AR2270" s="44">
        <f t="shared" si="349"/>
        <v>10423239.75</v>
      </c>
      <c r="AS2270" s="44">
        <f t="shared" si="350"/>
        <v>8759025</v>
      </c>
      <c r="AT2270" s="44">
        <f t="shared" si="351"/>
        <v>8759025</v>
      </c>
      <c r="AU2270" s="44">
        <f t="shared" si="352"/>
        <v>10423239.75</v>
      </c>
      <c r="AV2270" s="45" t="b">
        <f t="shared" si="353"/>
        <v>1</v>
      </c>
      <c r="AW2270" s="45" t="b">
        <f t="shared" si="354"/>
        <v>0</v>
      </c>
      <c r="AX2270" s="45"/>
    </row>
    <row r="2271" spans="1:50" s="36" customFormat="1" ht="27.75" customHeight="1" x14ac:dyDescent="0.15">
      <c r="A2271" s="36" t="str">
        <f t="shared" si="347"/>
        <v>LEXA Proveedora Hospitalaria S.A.S.201112010</v>
      </c>
      <c r="B2271" s="36" t="b">
        <f>+A2271='[1]Anexo 9'!A2271</f>
        <v>1</v>
      </c>
      <c r="C2271" s="18">
        <v>901012906</v>
      </c>
      <c r="D2271" s="18" t="s">
        <v>8316</v>
      </c>
      <c r="E2271" s="15" t="s">
        <v>98</v>
      </c>
      <c r="F2271" s="15" t="s">
        <v>649</v>
      </c>
      <c r="G2271" s="15">
        <f>+VLOOKUP(F2271,[3]Sheet1!$E$3:$G$74,3,FALSE)</f>
        <v>9</v>
      </c>
      <c r="H2271" s="15">
        <f>+VLOOKUP(D2271&amp;F2271,'TD para paquetes'!$E$3:$I$441,5,FALSE)</f>
        <v>9</v>
      </c>
      <c r="I2271" s="15" t="s">
        <v>1025</v>
      </c>
      <c r="J2271" s="15">
        <v>9</v>
      </c>
      <c r="K2271" s="15">
        <v>4</v>
      </c>
      <c r="L2271" s="15">
        <v>201112010</v>
      </c>
      <c r="M2271" s="15" t="s">
        <v>664</v>
      </c>
      <c r="N2271" s="15" t="s">
        <v>101</v>
      </c>
      <c r="O2271" s="18"/>
      <c r="P2271" s="22" t="s">
        <v>3840</v>
      </c>
      <c r="Q2271" s="15" t="s">
        <v>101</v>
      </c>
      <c r="R2271" s="18" t="s">
        <v>5602</v>
      </c>
      <c r="S2271" s="22" t="b">
        <f t="shared" si="356"/>
        <v>0</v>
      </c>
      <c r="T2271" s="18"/>
      <c r="U2271" s="18"/>
      <c r="V2271" s="15" t="s">
        <v>6065</v>
      </c>
      <c r="W2271" s="18" t="s">
        <v>117</v>
      </c>
      <c r="X2271" s="18"/>
      <c r="Y2271" s="15" t="s">
        <v>73</v>
      </c>
      <c r="Z2271" s="18" t="s">
        <v>8713</v>
      </c>
      <c r="AA2271" s="18" t="s">
        <v>119</v>
      </c>
      <c r="AB2271" s="18" t="s">
        <v>655</v>
      </c>
      <c r="AC2271" s="67" t="str">
        <f>+VLOOKUP("*"&amp;L2271&amp;"*",'[2]REGISTROS SANITARIOS'!$D$1560:$E2052,2,FALSE)</f>
        <v>SI</v>
      </c>
      <c r="AD2271" s="22" t="s">
        <v>1025</v>
      </c>
      <c r="AE2271" s="16">
        <v>45641</v>
      </c>
      <c r="AF2271" s="34" t="s">
        <v>73</v>
      </c>
      <c r="AG2271" s="24"/>
      <c r="AH2271" s="18"/>
      <c r="AI2271" s="18" t="s">
        <v>8723</v>
      </c>
      <c r="AJ2271" s="17">
        <v>1375</v>
      </c>
      <c r="AK2271" s="25">
        <v>1375</v>
      </c>
      <c r="AL2271" s="25">
        <v>3539</v>
      </c>
      <c r="AM2271" s="35">
        <v>0.19</v>
      </c>
      <c r="AN2271" s="19">
        <v>5790688.75</v>
      </c>
      <c r="AO2271" s="18"/>
      <c r="AP2271" s="15"/>
      <c r="AQ2271" s="43" t="str">
        <f t="shared" si="348"/>
        <v>SI</v>
      </c>
      <c r="AR2271" s="44">
        <f t="shared" si="349"/>
        <v>5790688.75</v>
      </c>
      <c r="AS2271" s="44">
        <f t="shared" si="350"/>
        <v>4866125</v>
      </c>
      <c r="AT2271" s="44">
        <f t="shared" si="351"/>
        <v>4866125</v>
      </c>
      <c r="AU2271" s="44">
        <f t="shared" si="352"/>
        <v>5790688.75</v>
      </c>
      <c r="AV2271" s="45" t="b">
        <f t="shared" si="353"/>
        <v>1</v>
      </c>
      <c r="AW2271" s="45" t="b">
        <f t="shared" si="354"/>
        <v>0</v>
      </c>
      <c r="AX2271" s="45"/>
    </row>
    <row r="2272" spans="1:50" s="36" customFormat="1" ht="27.75" customHeight="1" x14ac:dyDescent="0.15">
      <c r="A2272" s="36" t="str">
        <f t="shared" si="347"/>
        <v>LEXA Proveedora Hospitalaria S.A.S.201112022</v>
      </c>
      <c r="B2272" s="36" t="b">
        <f>+A2272='[1]Anexo 9'!A2272</f>
        <v>1</v>
      </c>
      <c r="C2272" s="18">
        <v>901012906</v>
      </c>
      <c r="D2272" s="18" t="s">
        <v>8316</v>
      </c>
      <c r="E2272" s="15" t="s">
        <v>98</v>
      </c>
      <c r="F2272" s="15" t="s">
        <v>649</v>
      </c>
      <c r="G2272" s="15">
        <f>+VLOOKUP(F2272,[3]Sheet1!$E$3:$G$74,3,FALSE)</f>
        <v>9</v>
      </c>
      <c r="H2272" s="15">
        <f>+VLOOKUP(D2272&amp;F2272,'TD para paquetes'!$E$3:$I$441,5,FALSE)</f>
        <v>9</v>
      </c>
      <c r="I2272" s="15" t="s">
        <v>1025</v>
      </c>
      <c r="J2272" s="15">
        <v>8</v>
      </c>
      <c r="K2272" s="15">
        <v>4</v>
      </c>
      <c r="L2272" s="15">
        <v>201112022</v>
      </c>
      <c r="M2272" s="15" t="s">
        <v>3898</v>
      </c>
      <c r="N2272" s="15" t="s">
        <v>101</v>
      </c>
      <c r="O2272" s="18"/>
      <c r="P2272" s="22" t="s">
        <v>3840</v>
      </c>
      <c r="Q2272" s="15" t="s">
        <v>101</v>
      </c>
      <c r="R2272" s="18" t="s">
        <v>5602</v>
      </c>
      <c r="S2272" s="22" t="b">
        <f t="shared" si="356"/>
        <v>0</v>
      </c>
      <c r="T2272" s="18"/>
      <c r="U2272" s="18"/>
      <c r="V2272" s="15" t="s">
        <v>6065</v>
      </c>
      <c r="W2272" s="18" t="s">
        <v>117</v>
      </c>
      <c r="X2272" s="18"/>
      <c r="Y2272" s="15" t="s">
        <v>73</v>
      </c>
      <c r="Z2272" s="18" t="s">
        <v>8713</v>
      </c>
      <c r="AA2272" s="18" t="s">
        <v>119</v>
      </c>
      <c r="AB2272" s="18" t="s">
        <v>655</v>
      </c>
      <c r="AC2272" s="67" t="str">
        <f>+VLOOKUP("*"&amp;L2272&amp;"*",'[2]REGISTROS SANITARIOS'!$D$1560:$E2053,2,FALSE)</f>
        <v>SI</v>
      </c>
      <c r="AD2272" s="22" t="s">
        <v>1025</v>
      </c>
      <c r="AE2272" s="16">
        <v>45641</v>
      </c>
      <c r="AF2272" s="34" t="s">
        <v>73</v>
      </c>
      <c r="AG2272" s="24"/>
      <c r="AH2272" s="18"/>
      <c r="AI2272" s="18" t="s">
        <v>8723</v>
      </c>
      <c r="AJ2272" s="17">
        <v>27.5</v>
      </c>
      <c r="AK2272" s="25">
        <v>27.5</v>
      </c>
      <c r="AL2272" s="25">
        <v>3539</v>
      </c>
      <c r="AM2272" s="35">
        <v>0.19</v>
      </c>
      <c r="AN2272" s="19">
        <v>115813.77500000001</v>
      </c>
      <c r="AO2272" s="18"/>
      <c r="AP2272" s="15"/>
      <c r="AQ2272" s="43" t="str">
        <f t="shared" si="348"/>
        <v>SI</v>
      </c>
      <c r="AR2272" s="44">
        <f t="shared" si="349"/>
        <v>115813.77499999999</v>
      </c>
      <c r="AS2272" s="44">
        <f t="shared" si="350"/>
        <v>97322.5</v>
      </c>
      <c r="AT2272" s="44">
        <f t="shared" si="351"/>
        <v>97322.5</v>
      </c>
      <c r="AU2272" s="44">
        <f t="shared" si="352"/>
        <v>115813.77499999999</v>
      </c>
      <c r="AV2272" s="45" t="b">
        <f t="shared" si="353"/>
        <v>1</v>
      </c>
      <c r="AW2272" s="45" t="b">
        <f t="shared" si="354"/>
        <v>0</v>
      </c>
      <c r="AX2272" s="45"/>
    </row>
    <row r="2273" spans="1:50" s="36" customFormat="1" ht="27.75" customHeight="1" x14ac:dyDescent="0.15">
      <c r="A2273" s="36" t="str">
        <f t="shared" si="347"/>
        <v>LEXA Proveedora Hospitalaria S.A.S.201111310</v>
      </c>
      <c r="B2273" s="36" t="b">
        <f>+A2273='[1]Anexo 9'!A2273</f>
        <v>1</v>
      </c>
      <c r="C2273" s="18">
        <v>901012906</v>
      </c>
      <c r="D2273" s="18" t="s">
        <v>8316</v>
      </c>
      <c r="E2273" s="15" t="s">
        <v>98</v>
      </c>
      <c r="F2273" s="15" t="s">
        <v>649</v>
      </c>
      <c r="G2273" s="15">
        <f>+VLOOKUP(F2273,[3]Sheet1!$E$3:$G$74,3,FALSE)</f>
        <v>9</v>
      </c>
      <c r="H2273" s="15">
        <f>+VLOOKUP(D2273&amp;F2273,'TD para paquetes'!$E$3:$I$441,5,FALSE)</f>
        <v>9</v>
      </c>
      <c r="I2273" s="15" t="s">
        <v>1025</v>
      </c>
      <c r="J2273" s="15">
        <v>7</v>
      </c>
      <c r="K2273" s="15">
        <v>4</v>
      </c>
      <c r="L2273" s="15">
        <v>201111310</v>
      </c>
      <c r="M2273" s="15" t="s">
        <v>650</v>
      </c>
      <c r="N2273" s="15" t="s">
        <v>101</v>
      </c>
      <c r="O2273" s="18"/>
      <c r="P2273" s="22" t="s">
        <v>3840</v>
      </c>
      <c r="Q2273" s="15" t="s">
        <v>101</v>
      </c>
      <c r="R2273" s="18" t="s">
        <v>103</v>
      </c>
      <c r="S2273" s="22" t="s">
        <v>73</v>
      </c>
      <c r="T2273" s="18"/>
      <c r="U2273" s="18"/>
      <c r="V2273" s="15" t="s">
        <v>6065</v>
      </c>
      <c r="W2273" s="18" t="s">
        <v>8646</v>
      </c>
      <c r="X2273" s="18"/>
      <c r="Y2273" s="15" t="s">
        <v>68</v>
      </c>
      <c r="Z2273" s="18" t="s">
        <v>8695</v>
      </c>
      <c r="AA2273" s="18" t="s">
        <v>119</v>
      </c>
      <c r="AB2273" s="18" t="s">
        <v>7042</v>
      </c>
      <c r="AC2273" s="67" t="str">
        <f>+VLOOKUP("*"&amp;L2273&amp;"*",'[2]REGISTROS SANITARIOS'!$D$1560:$E2054,2,FALSE)</f>
        <v>SI</v>
      </c>
      <c r="AD2273" s="22" t="s">
        <v>1025</v>
      </c>
      <c r="AE2273" s="16">
        <v>46519</v>
      </c>
      <c r="AF2273" s="34" t="s">
        <v>73</v>
      </c>
      <c r="AG2273" s="24"/>
      <c r="AH2273" s="18"/>
      <c r="AI2273" s="18" t="s">
        <v>8723</v>
      </c>
      <c r="AJ2273" s="17">
        <v>2.75</v>
      </c>
      <c r="AK2273" s="25">
        <v>2.75</v>
      </c>
      <c r="AL2273" s="25">
        <v>5116</v>
      </c>
      <c r="AM2273" s="35">
        <v>0.19</v>
      </c>
      <c r="AN2273" s="19">
        <v>16742.11</v>
      </c>
      <c r="AO2273" s="18"/>
      <c r="AP2273" s="15"/>
      <c r="AQ2273" s="43" t="str">
        <f t="shared" si="348"/>
        <v>SI</v>
      </c>
      <c r="AR2273" s="44">
        <f t="shared" si="349"/>
        <v>16742.11</v>
      </c>
      <c r="AS2273" s="44">
        <f t="shared" si="350"/>
        <v>14069</v>
      </c>
      <c r="AT2273" s="44">
        <f t="shared" si="351"/>
        <v>14069</v>
      </c>
      <c r="AU2273" s="44">
        <f t="shared" si="352"/>
        <v>16742.11</v>
      </c>
      <c r="AV2273" s="45" t="b">
        <f t="shared" si="353"/>
        <v>1</v>
      </c>
      <c r="AW2273" s="45" t="b">
        <f t="shared" si="354"/>
        <v>0</v>
      </c>
      <c r="AX2273" s="45"/>
    </row>
    <row r="2274" spans="1:50" s="36" customFormat="1" ht="27.75" customHeight="1" x14ac:dyDescent="0.15">
      <c r="A2274" s="36" t="str">
        <f t="shared" si="347"/>
        <v>LEXA Proveedora Hospitalaria S.A.S.201112710</v>
      </c>
      <c r="B2274" s="36" t="b">
        <f>+A2274='[1]Anexo 9'!A2274</f>
        <v>1</v>
      </c>
      <c r="C2274" s="18">
        <v>901012906</v>
      </c>
      <c r="D2274" s="18" t="s">
        <v>8316</v>
      </c>
      <c r="E2274" s="15" t="s">
        <v>98</v>
      </c>
      <c r="F2274" s="15" t="s">
        <v>666</v>
      </c>
      <c r="G2274" s="15">
        <f>+VLOOKUP(F2274,[3]Sheet1!$E$3:$G$74,3,FALSE)</f>
        <v>7</v>
      </c>
      <c r="H2274" s="15">
        <f>+VLOOKUP(D2274&amp;F2274,'TD para paquetes'!$E$3:$I$441,5,FALSE)</f>
        <v>7</v>
      </c>
      <c r="I2274" s="15" t="s">
        <v>1025</v>
      </c>
      <c r="J2274" s="15">
        <v>8</v>
      </c>
      <c r="K2274" s="15">
        <v>8</v>
      </c>
      <c r="L2274" s="15">
        <v>201112710</v>
      </c>
      <c r="M2274" s="15" t="s">
        <v>673</v>
      </c>
      <c r="N2274" s="15" t="s">
        <v>101</v>
      </c>
      <c r="O2274" s="18"/>
      <c r="P2274" s="22" t="s">
        <v>3840</v>
      </c>
      <c r="Q2274" s="15" t="s">
        <v>101</v>
      </c>
      <c r="R2274" s="18" t="s">
        <v>103</v>
      </c>
      <c r="S2274" s="22" t="s">
        <v>73</v>
      </c>
      <c r="T2274" s="18"/>
      <c r="U2274" s="18"/>
      <c r="V2274" s="15" t="s">
        <v>6066</v>
      </c>
      <c r="W2274" s="18" t="s">
        <v>1043</v>
      </c>
      <c r="X2274" s="18"/>
      <c r="Y2274" s="15" t="s">
        <v>73</v>
      </c>
      <c r="Z2274" s="18" t="s">
        <v>8712</v>
      </c>
      <c r="AA2274" s="18" t="s">
        <v>71</v>
      </c>
      <c r="AB2274" s="18" t="s">
        <v>3085</v>
      </c>
      <c r="AC2274" s="67" t="str">
        <f>+VLOOKUP("*"&amp;L2274&amp;"*",'[2]REGISTROS SANITARIOS'!$D$1560:$E2055,2,FALSE)</f>
        <v>SI</v>
      </c>
      <c r="AD2274" s="22" t="s">
        <v>1025</v>
      </c>
      <c r="AE2274" s="16">
        <v>46158</v>
      </c>
      <c r="AF2274" s="34" t="s">
        <v>73</v>
      </c>
      <c r="AG2274" s="24"/>
      <c r="AH2274" s="18"/>
      <c r="AI2274" s="18" t="s">
        <v>8723</v>
      </c>
      <c r="AJ2274" s="17">
        <v>33</v>
      </c>
      <c r="AK2274" s="25">
        <v>33</v>
      </c>
      <c r="AL2274" s="25">
        <v>1320</v>
      </c>
      <c r="AM2274" s="35">
        <v>0.19</v>
      </c>
      <c r="AN2274" s="19">
        <v>51836.399999999994</v>
      </c>
      <c r="AO2274" s="18"/>
      <c r="AP2274" s="15"/>
      <c r="AQ2274" s="43" t="str">
        <f t="shared" si="348"/>
        <v>SI</v>
      </c>
      <c r="AR2274" s="44">
        <f t="shared" si="349"/>
        <v>51836.4</v>
      </c>
      <c r="AS2274" s="44">
        <f t="shared" si="350"/>
        <v>43560</v>
      </c>
      <c r="AT2274" s="44">
        <f t="shared" si="351"/>
        <v>43560</v>
      </c>
      <c r="AU2274" s="44">
        <f t="shared" si="352"/>
        <v>51836.4</v>
      </c>
      <c r="AV2274" s="45" t="b">
        <f t="shared" si="353"/>
        <v>1</v>
      </c>
      <c r="AW2274" s="45" t="b">
        <f t="shared" si="354"/>
        <v>0</v>
      </c>
      <c r="AX2274" s="45"/>
    </row>
    <row r="2275" spans="1:50" s="36" customFormat="1" ht="27.75" customHeight="1" x14ac:dyDescent="0.15">
      <c r="A2275" s="36" t="str">
        <f t="shared" si="347"/>
        <v>LEXA Proveedora Hospitalaria S.A.S.201112810</v>
      </c>
      <c r="B2275" s="36" t="b">
        <f>+A2275='[1]Anexo 9'!A2275</f>
        <v>1</v>
      </c>
      <c r="C2275" s="18">
        <v>901012906</v>
      </c>
      <c r="D2275" s="18" t="s">
        <v>8316</v>
      </c>
      <c r="E2275" s="15" t="s">
        <v>98</v>
      </c>
      <c r="F2275" s="15" t="s">
        <v>666</v>
      </c>
      <c r="G2275" s="15">
        <f>+VLOOKUP(F2275,[3]Sheet1!$E$3:$G$74,3,FALSE)</f>
        <v>7</v>
      </c>
      <c r="H2275" s="15">
        <f>+VLOOKUP(D2275&amp;F2275,'TD para paquetes'!$E$3:$I$441,5,FALSE)</f>
        <v>7</v>
      </c>
      <c r="I2275" s="15" t="s">
        <v>1025</v>
      </c>
      <c r="J2275" s="15">
        <v>8</v>
      </c>
      <c r="K2275" s="15">
        <v>8</v>
      </c>
      <c r="L2275" s="15">
        <v>201112810</v>
      </c>
      <c r="M2275" s="15" t="s">
        <v>675</v>
      </c>
      <c r="N2275" s="15" t="s">
        <v>101</v>
      </c>
      <c r="O2275" s="18"/>
      <c r="P2275" s="22" t="s">
        <v>3840</v>
      </c>
      <c r="Q2275" s="15" t="s">
        <v>101</v>
      </c>
      <c r="R2275" s="18" t="s">
        <v>103</v>
      </c>
      <c r="S2275" s="22" t="s">
        <v>73</v>
      </c>
      <c r="T2275" s="18"/>
      <c r="U2275" s="18"/>
      <c r="V2275" s="15" t="s">
        <v>6066</v>
      </c>
      <c r="W2275" s="18" t="s">
        <v>1043</v>
      </c>
      <c r="X2275" s="18"/>
      <c r="Y2275" s="15" t="s">
        <v>73</v>
      </c>
      <c r="Z2275" s="18" t="s">
        <v>8712</v>
      </c>
      <c r="AA2275" s="18" t="s">
        <v>71</v>
      </c>
      <c r="AB2275" s="18" t="s">
        <v>3085</v>
      </c>
      <c r="AC2275" s="67" t="str">
        <f>+VLOOKUP("*"&amp;L2275&amp;"*",'[2]REGISTROS SANITARIOS'!$D$1560:$E2056,2,FALSE)</f>
        <v>SI</v>
      </c>
      <c r="AD2275" s="22" t="s">
        <v>1025</v>
      </c>
      <c r="AE2275" s="16">
        <v>46158</v>
      </c>
      <c r="AF2275" s="34" t="s">
        <v>73</v>
      </c>
      <c r="AG2275" s="24"/>
      <c r="AH2275" s="18"/>
      <c r="AI2275" s="18" t="s">
        <v>8723</v>
      </c>
      <c r="AJ2275" s="17">
        <v>11</v>
      </c>
      <c r="AK2275" s="25">
        <v>11</v>
      </c>
      <c r="AL2275" s="25">
        <v>1395</v>
      </c>
      <c r="AM2275" s="35">
        <v>0</v>
      </c>
      <c r="AN2275" s="19">
        <v>15345</v>
      </c>
      <c r="AO2275" s="18"/>
      <c r="AP2275" s="15"/>
      <c r="AQ2275" s="43" t="str">
        <f t="shared" si="348"/>
        <v>SI</v>
      </c>
      <c r="AR2275" s="44">
        <f t="shared" si="349"/>
        <v>15345</v>
      </c>
      <c r="AS2275" s="44">
        <f t="shared" si="350"/>
        <v>15345</v>
      </c>
      <c r="AT2275" s="44">
        <f t="shared" si="351"/>
        <v>15345</v>
      </c>
      <c r="AU2275" s="44">
        <f t="shared" si="352"/>
        <v>15345</v>
      </c>
      <c r="AV2275" s="45" t="b">
        <f t="shared" si="353"/>
        <v>1</v>
      </c>
      <c r="AW2275" s="45" t="b">
        <f t="shared" si="354"/>
        <v>1</v>
      </c>
      <c r="AX2275" s="45"/>
    </row>
    <row r="2276" spans="1:50" s="36" customFormat="1" ht="27.75" customHeight="1" x14ac:dyDescent="0.15">
      <c r="A2276" s="36" t="str">
        <f t="shared" si="347"/>
        <v>LEXA Proveedora Hospitalaria S.A.S.201112910</v>
      </c>
      <c r="B2276" s="36" t="b">
        <f>+A2276='[1]Anexo 9'!A2276</f>
        <v>1</v>
      </c>
      <c r="C2276" s="18">
        <v>901012906</v>
      </c>
      <c r="D2276" s="18" t="s">
        <v>8316</v>
      </c>
      <c r="E2276" s="15" t="s">
        <v>98</v>
      </c>
      <c r="F2276" s="15" t="s">
        <v>666</v>
      </c>
      <c r="G2276" s="15">
        <f>+VLOOKUP(F2276,[3]Sheet1!$E$3:$G$74,3,FALSE)</f>
        <v>7</v>
      </c>
      <c r="H2276" s="15">
        <f>+VLOOKUP(D2276&amp;F2276,'TD para paquetes'!$E$3:$I$441,5,FALSE)</f>
        <v>7</v>
      </c>
      <c r="I2276" s="15" t="s">
        <v>1025</v>
      </c>
      <c r="J2276" s="15">
        <v>8</v>
      </c>
      <c r="K2276" s="15">
        <v>8</v>
      </c>
      <c r="L2276" s="15">
        <v>201112910</v>
      </c>
      <c r="M2276" s="15" t="s">
        <v>677</v>
      </c>
      <c r="N2276" s="15" t="s">
        <v>101</v>
      </c>
      <c r="O2276" s="18"/>
      <c r="P2276" s="22" t="s">
        <v>3840</v>
      </c>
      <c r="Q2276" s="15" t="s">
        <v>101</v>
      </c>
      <c r="R2276" s="18" t="s">
        <v>103</v>
      </c>
      <c r="S2276" s="22" t="s">
        <v>73</v>
      </c>
      <c r="T2276" s="18"/>
      <c r="U2276" s="18"/>
      <c r="V2276" s="15" t="s">
        <v>6066</v>
      </c>
      <c r="W2276" s="18" t="s">
        <v>1043</v>
      </c>
      <c r="X2276" s="18"/>
      <c r="Y2276" s="15" t="s">
        <v>73</v>
      </c>
      <c r="Z2276" s="18" t="s">
        <v>8712</v>
      </c>
      <c r="AA2276" s="18" t="s">
        <v>71</v>
      </c>
      <c r="AB2276" s="18" t="s">
        <v>3085</v>
      </c>
      <c r="AC2276" s="67" t="str">
        <f>+VLOOKUP("*"&amp;L2276&amp;"*",'[2]REGISTROS SANITARIOS'!$D$1560:$E2057,2,FALSE)</f>
        <v>SI</v>
      </c>
      <c r="AD2276" s="22" t="s">
        <v>1025</v>
      </c>
      <c r="AE2276" s="16">
        <v>46158</v>
      </c>
      <c r="AF2276" s="34" t="s">
        <v>73</v>
      </c>
      <c r="AG2276" s="24"/>
      <c r="AH2276" s="18"/>
      <c r="AI2276" s="18" t="s">
        <v>8012</v>
      </c>
      <c r="AJ2276" s="17">
        <v>60.5</v>
      </c>
      <c r="AK2276" s="25">
        <v>60.5</v>
      </c>
      <c r="AL2276" s="25">
        <v>1553</v>
      </c>
      <c r="AM2276" s="35">
        <v>0</v>
      </c>
      <c r="AN2276" s="19">
        <v>93956.5</v>
      </c>
      <c r="AO2276" s="18"/>
      <c r="AP2276" s="15"/>
      <c r="AQ2276" s="43" t="str">
        <f t="shared" si="348"/>
        <v>SI</v>
      </c>
      <c r="AR2276" s="44">
        <f t="shared" si="349"/>
        <v>93956.5</v>
      </c>
      <c r="AS2276" s="44">
        <f t="shared" si="350"/>
        <v>93956.5</v>
      </c>
      <c r="AT2276" s="44">
        <f t="shared" si="351"/>
        <v>93956.5</v>
      </c>
      <c r="AU2276" s="44">
        <f t="shared" si="352"/>
        <v>93956.5</v>
      </c>
      <c r="AV2276" s="45" t="b">
        <f t="shared" si="353"/>
        <v>1</v>
      </c>
      <c r="AW2276" s="45" t="b">
        <f t="shared" si="354"/>
        <v>1</v>
      </c>
      <c r="AX2276" s="45"/>
    </row>
    <row r="2277" spans="1:50" s="36" customFormat="1" ht="27.75" customHeight="1" x14ac:dyDescent="0.15">
      <c r="A2277" s="36" t="str">
        <f t="shared" si="347"/>
        <v>LEXA Proveedora Hospitalaria S.A.S.201113010</v>
      </c>
      <c r="B2277" s="36" t="b">
        <f>+A2277='[1]Anexo 9'!A2277</f>
        <v>1</v>
      </c>
      <c r="C2277" s="18">
        <v>901012906</v>
      </c>
      <c r="D2277" s="18" t="s">
        <v>8316</v>
      </c>
      <c r="E2277" s="15" t="s">
        <v>98</v>
      </c>
      <c r="F2277" s="15" t="s">
        <v>666</v>
      </c>
      <c r="G2277" s="15">
        <f>+VLOOKUP(F2277,[3]Sheet1!$E$3:$G$74,3,FALSE)</f>
        <v>7</v>
      </c>
      <c r="H2277" s="15">
        <f>+VLOOKUP(D2277&amp;F2277,'TD para paquetes'!$E$3:$I$441,5,FALSE)</f>
        <v>7</v>
      </c>
      <c r="I2277" s="15" t="s">
        <v>1025</v>
      </c>
      <c r="J2277" s="15">
        <v>8</v>
      </c>
      <c r="K2277" s="15">
        <v>8</v>
      </c>
      <c r="L2277" s="15">
        <v>201113010</v>
      </c>
      <c r="M2277" s="15" t="s">
        <v>679</v>
      </c>
      <c r="N2277" s="15" t="s">
        <v>101</v>
      </c>
      <c r="O2277" s="18"/>
      <c r="P2277" s="22" t="s">
        <v>3840</v>
      </c>
      <c r="Q2277" s="15" t="s">
        <v>101</v>
      </c>
      <c r="R2277" s="18" t="s">
        <v>103</v>
      </c>
      <c r="S2277" s="22" t="s">
        <v>73</v>
      </c>
      <c r="T2277" s="18"/>
      <c r="U2277" s="18"/>
      <c r="V2277" s="15" t="s">
        <v>6066</v>
      </c>
      <c r="W2277" s="18" t="s">
        <v>1043</v>
      </c>
      <c r="X2277" s="18"/>
      <c r="Y2277" s="15" t="s">
        <v>73</v>
      </c>
      <c r="Z2277" s="18" t="s">
        <v>8712</v>
      </c>
      <c r="AA2277" s="18" t="s">
        <v>71</v>
      </c>
      <c r="AB2277" s="18" t="s">
        <v>3085</v>
      </c>
      <c r="AC2277" s="67" t="e">
        <f>+VLOOKUP("*"&amp;L2277&amp;"*",'[2]REGISTROS SANITARIOS'!$D$1560:$E2058,2,FALSE)</f>
        <v>#N/A</v>
      </c>
      <c r="AD2277" s="22" t="s">
        <v>44</v>
      </c>
      <c r="AE2277" s="16">
        <v>46158</v>
      </c>
      <c r="AF2277" s="34" t="s">
        <v>73</v>
      </c>
      <c r="AG2277" s="24"/>
      <c r="AH2277" s="18"/>
      <c r="AI2277" s="18" t="s">
        <v>8723</v>
      </c>
      <c r="AJ2277" s="17">
        <v>192.5</v>
      </c>
      <c r="AK2277" s="25">
        <v>192.5</v>
      </c>
      <c r="AL2277" s="25">
        <v>1699</v>
      </c>
      <c r="AM2277" s="35">
        <v>0</v>
      </c>
      <c r="AN2277" s="19">
        <v>327057.5</v>
      </c>
      <c r="AO2277" s="18"/>
      <c r="AP2277" s="15"/>
      <c r="AQ2277" s="43" t="str">
        <f t="shared" si="348"/>
        <v>SI</v>
      </c>
      <c r="AR2277" s="44">
        <f t="shared" si="349"/>
        <v>327057.5</v>
      </c>
      <c r="AS2277" s="44">
        <f t="shared" si="350"/>
        <v>327057.5</v>
      </c>
      <c r="AT2277" s="44">
        <f t="shared" si="351"/>
        <v>327057.5</v>
      </c>
      <c r="AU2277" s="44">
        <f t="shared" si="352"/>
        <v>327057.5</v>
      </c>
      <c r="AV2277" s="45" t="b">
        <f t="shared" si="353"/>
        <v>1</v>
      </c>
      <c r="AW2277" s="45" t="b">
        <f t="shared" si="354"/>
        <v>1</v>
      </c>
      <c r="AX2277" s="45"/>
    </row>
    <row r="2278" spans="1:50" s="36" customFormat="1" ht="27.75" customHeight="1" x14ac:dyDescent="0.15">
      <c r="A2278" s="36" t="str">
        <f t="shared" si="347"/>
        <v>LEXA Proveedora Hospitalaria S.A.S.201113110</v>
      </c>
      <c r="B2278" s="36" t="b">
        <f>+A2278='[1]Anexo 9'!A2278</f>
        <v>1</v>
      </c>
      <c r="C2278" s="18">
        <v>901012906</v>
      </c>
      <c r="D2278" s="18" t="s">
        <v>8316</v>
      </c>
      <c r="E2278" s="15" t="s">
        <v>98</v>
      </c>
      <c r="F2278" s="15" t="s">
        <v>666</v>
      </c>
      <c r="G2278" s="15">
        <f>+VLOOKUP(F2278,[3]Sheet1!$E$3:$G$74,3,FALSE)</f>
        <v>7</v>
      </c>
      <c r="H2278" s="15">
        <f>+VLOOKUP(D2278&amp;F2278,'TD para paquetes'!$E$3:$I$441,5,FALSE)</f>
        <v>7</v>
      </c>
      <c r="I2278" s="15" t="s">
        <v>1025</v>
      </c>
      <c r="J2278" s="15">
        <v>8</v>
      </c>
      <c r="K2278" s="15">
        <v>8</v>
      </c>
      <c r="L2278" s="15">
        <v>201113110</v>
      </c>
      <c r="M2278" s="15" t="s">
        <v>681</v>
      </c>
      <c r="N2278" s="15" t="s">
        <v>101</v>
      </c>
      <c r="O2278" s="18"/>
      <c r="P2278" s="22" t="s">
        <v>3840</v>
      </c>
      <c r="Q2278" s="15" t="s">
        <v>101</v>
      </c>
      <c r="R2278" s="18" t="s">
        <v>103</v>
      </c>
      <c r="S2278" s="22" t="s">
        <v>73</v>
      </c>
      <c r="T2278" s="18"/>
      <c r="U2278" s="18"/>
      <c r="V2278" s="15" t="s">
        <v>6066</v>
      </c>
      <c r="W2278" s="18" t="s">
        <v>1043</v>
      </c>
      <c r="X2278" s="18"/>
      <c r="Y2278" s="15" t="s">
        <v>73</v>
      </c>
      <c r="Z2278" s="18" t="s">
        <v>8712</v>
      </c>
      <c r="AA2278" s="18" t="s">
        <v>71</v>
      </c>
      <c r="AB2278" s="18" t="s">
        <v>3085</v>
      </c>
      <c r="AC2278" s="67" t="e">
        <f>+VLOOKUP("*"&amp;L2278&amp;"*",'[2]REGISTROS SANITARIOS'!$D$1560:$E2059,2,FALSE)</f>
        <v>#N/A</v>
      </c>
      <c r="AD2278" s="22" t="s">
        <v>44</v>
      </c>
      <c r="AE2278" s="16">
        <v>46158</v>
      </c>
      <c r="AF2278" s="34" t="s">
        <v>73</v>
      </c>
      <c r="AG2278" s="24"/>
      <c r="AH2278" s="18"/>
      <c r="AI2278" s="18" t="s">
        <v>8723</v>
      </c>
      <c r="AJ2278" s="17">
        <v>275</v>
      </c>
      <c r="AK2278" s="25">
        <v>275</v>
      </c>
      <c r="AL2278" s="25">
        <v>1883</v>
      </c>
      <c r="AM2278" s="35">
        <v>0</v>
      </c>
      <c r="AN2278" s="19">
        <v>517825</v>
      </c>
      <c r="AO2278" s="18"/>
      <c r="AP2278" s="15"/>
      <c r="AQ2278" s="43" t="str">
        <f t="shared" si="348"/>
        <v>SI</v>
      </c>
      <c r="AR2278" s="44">
        <f t="shared" si="349"/>
        <v>517825</v>
      </c>
      <c r="AS2278" s="44">
        <f t="shared" si="350"/>
        <v>517825</v>
      </c>
      <c r="AT2278" s="44">
        <f t="shared" si="351"/>
        <v>517825</v>
      </c>
      <c r="AU2278" s="44">
        <f t="shared" si="352"/>
        <v>517825</v>
      </c>
      <c r="AV2278" s="45" t="b">
        <f t="shared" si="353"/>
        <v>1</v>
      </c>
      <c r="AW2278" s="45" t="b">
        <f t="shared" si="354"/>
        <v>1</v>
      </c>
      <c r="AX2278" s="45"/>
    </row>
    <row r="2279" spans="1:50" s="36" customFormat="1" ht="27.75" customHeight="1" x14ac:dyDescent="0.15">
      <c r="A2279" s="36" t="str">
        <f t="shared" si="347"/>
        <v>LEXA Proveedora Hospitalaria S.A.S.201112510</v>
      </c>
      <c r="B2279" s="36" t="b">
        <f>+A2279='[1]Anexo 9'!A2279</f>
        <v>1</v>
      </c>
      <c r="C2279" s="18">
        <v>901012906</v>
      </c>
      <c r="D2279" s="18" t="s">
        <v>8316</v>
      </c>
      <c r="E2279" s="15" t="s">
        <v>98</v>
      </c>
      <c r="F2279" s="15" t="s">
        <v>666</v>
      </c>
      <c r="G2279" s="15">
        <f>+VLOOKUP(F2279,[3]Sheet1!$E$3:$G$74,3,FALSE)</f>
        <v>7</v>
      </c>
      <c r="H2279" s="15">
        <f>+VLOOKUP(D2279&amp;F2279,'TD para paquetes'!$E$3:$I$441,5,FALSE)</f>
        <v>7</v>
      </c>
      <c r="I2279" s="15" t="s">
        <v>1025</v>
      </c>
      <c r="J2279" s="15">
        <v>8</v>
      </c>
      <c r="K2279" s="15">
        <v>8</v>
      </c>
      <c r="L2279" s="15">
        <v>201112510</v>
      </c>
      <c r="M2279" s="15" t="s">
        <v>667</v>
      </c>
      <c r="N2279" s="15" t="s">
        <v>101</v>
      </c>
      <c r="O2279" s="18"/>
      <c r="P2279" s="22" t="s">
        <v>3840</v>
      </c>
      <c r="Q2279" s="15" t="s">
        <v>101</v>
      </c>
      <c r="R2279" s="18" t="s">
        <v>103</v>
      </c>
      <c r="S2279" s="22" t="s">
        <v>73</v>
      </c>
      <c r="T2279" s="18"/>
      <c r="U2279" s="18"/>
      <c r="V2279" s="15" t="s">
        <v>6066</v>
      </c>
      <c r="W2279" s="18" t="s">
        <v>1043</v>
      </c>
      <c r="X2279" s="18"/>
      <c r="Y2279" s="15" t="s">
        <v>73</v>
      </c>
      <c r="Z2279" s="18" t="s">
        <v>8712</v>
      </c>
      <c r="AA2279" s="18" t="s">
        <v>71</v>
      </c>
      <c r="AB2279" s="18" t="s">
        <v>3085</v>
      </c>
      <c r="AC2279" s="67" t="e">
        <f>+VLOOKUP("*"&amp;L2279&amp;"*",'[2]REGISTROS SANITARIOS'!$D$1560:$E2060,2,FALSE)</f>
        <v>#N/A</v>
      </c>
      <c r="AD2279" s="22" t="s">
        <v>44</v>
      </c>
      <c r="AE2279" s="16">
        <v>46158</v>
      </c>
      <c r="AF2279" s="34" t="s">
        <v>73</v>
      </c>
      <c r="AG2279" s="24"/>
      <c r="AH2279" s="18"/>
      <c r="AI2279" s="18" t="s">
        <v>8723</v>
      </c>
      <c r="AJ2279" s="17">
        <v>38.5</v>
      </c>
      <c r="AK2279" s="25">
        <v>38.5</v>
      </c>
      <c r="AL2279" s="25">
        <v>910</v>
      </c>
      <c r="AM2279" s="35">
        <v>0</v>
      </c>
      <c r="AN2279" s="19">
        <v>35035</v>
      </c>
      <c r="AO2279" s="18"/>
      <c r="AP2279" s="15"/>
      <c r="AQ2279" s="43" t="str">
        <f t="shared" si="348"/>
        <v>SI</v>
      </c>
      <c r="AR2279" s="44">
        <f t="shared" si="349"/>
        <v>35035</v>
      </c>
      <c r="AS2279" s="44">
        <f t="shared" si="350"/>
        <v>35035</v>
      </c>
      <c r="AT2279" s="44">
        <f t="shared" si="351"/>
        <v>35035</v>
      </c>
      <c r="AU2279" s="44">
        <f t="shared" si="352"/>
        <v>35035</v>
      </c>
      <c r="AV2279" s="45" t="b">
        <f t="shared" si="353"/>
        <v>1</v>
      </c>
      <c r="AW2279" s="45" t="b">
        <f t="shared" si="354"/>
        <v>1</v>
      </c>
      <c r="AX2279" s="45"/>
    </row>
    <row r="2280" spans="1:50" s="36" customFormat="1" ht="27.75" customHeight="1" x14ac:dyDescent="0.15">
      <c r="A2280" s="36" t="str">
        <f t="shared" si="347"/>
        <v>LEXA Proveedora Hospitalaria S.A.S.201112610</v>
      </c>
      <c r="B2280" s="36" t="b">
        <f>+A2280='[1]Anexo 9'!A2280</f>
        <v>1</v>
      </c>
      <c r="C2280" s="18">
        <v>901012906</v>
      </c>
      <c r="D2280" s="18" t="s">
        <v>8316</v>
      </c>
      <c r="E2280" s="15" t="s">
        <v>98</v>
      </c>
      <c r="F2280" s="15" t="s">
        <v>666</v>
      </c>
      <c r="G2280" s="15">
        <f>+VLOOKUP(F2280,[3]Sheet1!$E$3:$G$74,3,FALSE)</f>
        <v>7</v>
      </c>
      <c r="H2280" s="15">
        <f>+VLOOKUP(D2280&amp;F2280,'TD para paquetes'!$E$3:$I$441,5,FALSE)</f>
        <v>7</v>
      </c>
      <c r="I2280" s="15" t="s">
        <v>1025</v>
      </c>
      <c r="J2280" s="15">
        <v>8</v>
      </c>
      <c r="K2280" s="15">
        <v>8</v>
      </c>
      <c r="L2280" s="15">
        <v>201112610</v>
      </c>
      <c r="M2280" s="15" t="s">
        <v>671</v>
      </c>
      <c r="N2280" s="15" t="s">
        <v>101</v>
      </c>
      <c r="O2280" s="18"/>
      <c r="P2280" s="22" t="s">
        <v>3840</v>
      </c>
      <c r="Q2280" s="15" t="s">
        <v>101</v>
      </c>
      <c r="R2280" s="18" t="s">
        <v>103</v>
      </c>
      <c r="S2280" s="22" t="s">
        <v>73</v>
      </c>
      <c r="T2280" s="18"/>
      <c r="U2280" s="18"/>
      <c r="V2280" s="15" t="s">
        <v>6066</v>
      </c>
      <c r="W2280" s="18" t="s">
        <v>1043</v>
      </c>
      <c r="X2280" s="18"/>
      <c r="Y2280" s="15" t="s">
        <v>73</v>
      </c>
      <c r="Z2280" s="18" t="s">
        <v>8712</v>
      </c>
      <c r="AA2280" s="18" t="s">
        <v>71</v>
      </c>
      <c r="AB2280" s="18" t="s">
        <v>3085</v>
      </c>
      <c r="AC2280" s="67" t="e">
        <f>+VLOOKUP("*"&amp;L2280&amp;"*",'[2]REGISTROS SANITARIOS'!$D$1560:$E2061,2,FALSE)</f>
        <v>#N/A</v>
      </c>
      <c r="AD2280" s="22" t="s">
        <v>44</v>
      </c>
      <c r="AE2280" s="16">
        <v>46158</v>
      </c>
      <c r="AF2280" s="34" t="s">
        <v>73</v>
      </c>
      <c r="AG2280" s="24"/>
      <c r="AH2280" s="18"/>
      <c r="AI2280" s="18" t="s">
        <v>8723</v>
      </c>
      <c r="AJ2280" s="17">
        <v>55</v>
      </c>
      <c r="AK2280" s="25">
        <v>55</v>
      </c>
      <c r="AL2280" s="25">
        <v>938</v>
      </c>
      <c r="AM2280" s="35">
        <v>0</v>
      </c>
      <c r="AN2280" s="19">
        <v>51590</v>
      </c>
      <c r="AO2280" s="18"/>
      <c r="AP2280" s="15"/>
      <c r="AQ2280" s="43" t="str">
        <f t="shared" si="348"/>
        <v>SI</v>
      </c>
      <c r="AR2280" s="44">
        <f t="shared" si="349"/>
        <v>51590</v>
      </c>
      <c r="AS2280" s="44">
        <f t="shared" si="350"/>
        <v>51590</v>
      </c>
      <c r="AT2280" s="44">
        <f t="shared" si="351"/>
        <v>51590</v>
      </c>
      <c r="AU2280" s="44">
        <f t="shared" si="352"/>
        <v>51590</v>
      </c>
      <c r="AV2280" s="45" t="b">
        <f t="shared" si="353"/>
        <v>1</v>
      </c>
      <c r="AW2280" s="45" t="b">
        <f t="shared" si="354"/>
        <v>1</v>
      </c>
      <c r="AX2280" s="45"/>
    </row>
    <row r="2281" spans="1:50" s="36" customFormat="1" ht="27.75" customHeight="1" x14ac:dyDescent="0.15">
      <c r="A2281" s="36" t="str">
        <f t="shared" si="347"/>
        <v>LEXA Proveedora Hospitalaria S.A.S.201113510</v>
      </c>
      <c r="B2281" s="36" t="b">
        <f>+A2281='[1]Anexo 9'!A2281</f>
        <v>1</v>
      </c>
      <c r="C2281" s="18">
        <v>901012906</v>
      </c>
      <c r="D2281" s="18" t="s">
        <v>8316</v>
      </c>
      <c r="E2281" s="15" t="s">
        <v>98</v>
      </c>
      <c r="F2281" s="15" t="s">
        <v>683</v>
      </c>
      <c r="G2281" s="15">
        <f>+VLOOKUP(F2281,[3]Sheet1!$E$3:$G$74,3,FALSE)</f>
        <v>7</v>
      </c>
      <c r="H2281" s="15">
        <f>+VLOOKUP(D2281&amp;F2281,'TD para paquetes'!$E$3:$I$441,5,FALSE)</f>
        <v>7</v>
      </c>
      <c r="I2281" s="15" t="s">
        <v>1025</v>
      </c>
      <c r="J2281" s="15">
        <v>10</v>
      </c>
      <c r="K2281" s="15">
        <v>10</v>
      </c>
      <c r="L2281" s="15">
        <v>201113510</v>
      </c>
      <c r="M2281" s="15" t="s">
        <v>690</v>
      </c>
      <c r="N2281" s="15" t="s">
        <v>101</v>
      </c>
      <c r="O2281" s="18"/>
      <c r="P2281" s="22" t="s">
        <v>3840</v>
      </c>
      <c r="Q2281" s="15" t="s">
        <v>101</v>
      </c>
      <c r="R2281" s="18" t="s">
        <v>103</v>
      </c>
      <c r="S2281" s="22" t="s">
        <v>73</v>
      </c>
      <c r="T2281" s="18"/>
      <c r="U2281" s="18"/>
      <c r="V2281" s="15" t="s">
        <v>686</v>
      </c>
      <c r="W2281" s="18" t="s">
        <v>1043</v>
      </c>
      <c r="X2281" s="18"/>
      <c r="Y2281" s="15" t="s">
        <v>73</v>
      </c>
      <c r="Z2281" s="18" t="s">
        <v>8712</v>
      </c>
      <c r="AA2281" s="18" t="s">
        <v>71</v>
      </c>
      <c r="AB2281" s="18" t="s">
        <v>2861</v>
      </c>
      <c r="AC2281" s="67" t="e">
        <f>+VLOOKUP("*"&amp;L2281&amp;"*",'[2]REGISTROS SANITARIOS'!$D$1560:$E2062,2,FALSE)</f>
        <v>#N/A</v>
      </c>
      <c r="AD2281" s="22" t="s">
        <v>44</v>
      </c>
      <c r="AE2281" s="16">
        <v>46214</v>
      </c>
      <c r="AF2281" s="34" t="s">
        <v>73</v>
      </c>
      <c r="AG2281" s="24"/>
      <c r="AH2281" s="18"/>
      <c r="AI2281" s="18" t="s">
        <v>8723</v>
      </c>
      <c r="AJ2281" s="17">
        <v>1171.5</v>
      </c>
      <c r="AK2281" s="25">
        <v>1171.5</v>
      </c>
      <c r="AL2281" s="25">
        <v>707.99999999999989</v>
      </c>
      <c r="AM2281" s="35">
        <v>0</v>
      </c>
      <c r="AN2281" s="19">
        <v>829421.99999999988</v>
      </c>
      <c r="AO2281" s="18"/>
      <c r="AP2281" s="15"/>
      <c r="AQ2281" s="43" t="str">
        <f t="shared" si="348"/>
        <v>SI</v>
      </c>
      <c r="AR2281" s="44">
        <f t="shared" si="349"/>
        <v>829421.99999999988</v>
      </c>
      <c r="AS2281" s="44">
        <f t="shared" si="350"/>
        <v>829421.99999999988</v>
      </c>
      <c r="AT2281" s="44">
        <f t="shared" si="351"/>
        <v>829421.99999999988</v>
      </c>
      <c r="AU2281" s="44">
        <f t="shared" si="352"/>
        <v>829421.99999999988</v>
      </c>
      <c r="AV2281" s="45" t="b">
        <f t="shared" si="353"/>
        <v>1</v>
      </c>
      <c r="AW2281" s="45" t="b">
        <f t="shared" si="354"/>
        <v>1</v>
      </c>
      <c r="AX2281" s="45"/>
    </row>
    <row r="2282" spans="1:50" s="36" customFormat="1" ht="27.75" customHeight="1" x14ac:dyDescent="0.15">
      <c r="A2282" s="36" t="str">
        <f t="shared" si="347"/>
        <v>LEXA Proveedora Hospitalaria S.A.S.201113610</v>
      </c>
      <c r="B2282" s="36" t="b">
        <f>+A2282='[1]Anexo 9'!A2282</f>
        <v>1</v>
      </c>
      <c r="C2282" s="18">
        <v>901012906</v>
      </c>
      <c r="D2282" s="18" t="s">
        <v>8316</v>
      </c>
      <c r="E2282" s="15" t="s">
        <v>98</v>
      </c>
      <c r="F2282" s="15" t="s">
        <v>683</v>
      </c>
      <c r="G2282" s="15">
        <f>+VLOOKUP(F2282,[3]Sheet1!$E$3:$G$74,3,FALSE)</f>
        <v>7</v>
      </c>
      <c r="H2282" s="15">
        <f>+VLOOKUP(D2282&amp;F2282,'TD para paquetes'!$E$3:$I$441,5,FALSE)</f>
        <v>7</v>
      </c>
      <c r="I2282" s="15" t="s">
        <v>1025</v>
      </c>
      <c r="J2282" s="15">
        <v>10</v>
      </c>
      <c r="K2282" s="15">
        <v>10</v>
      </c>
      <c r="L2282" s="15">
        <v>201113610</v>
      </c>
      <c r="M2282" s="15" t="s">
        <v>692</v>
      </c>
      <c r="N2282" s="15" t="s">
        <v>101</v>
      </c>
      <c r="O2282" s="18"/>
      <c r="P2282" s="22" t="s">
        <v>3840</v>
      </c>
      <c r="Q2282" s="15" t="s">
        <v>101</v>
      </c>
      <c r="R2282" s="18" t="s">
        <v>103</v>
      </c>
      <c r="S2282" s="22" t="s">
        <v>73</v>
      </c>
      <c r="T2282" s="18"/>
      <c r="U2282" s="18"/>
      <c r="V2282" s="15" t="s">
        <v>686</v>
      </c>
      <c r="W2282" s="18" t="s">
        <v>1043</v>
      </c>
      <c r="X2282" s="18"/>
      <c r="Y2282" s="15" t="s">
        <v>73</v>
      </c>
      <c r="Z2282" s="18" t="s">
        <v>8712</v>
      </c>
      <c r="AA2282" s="18" t="s">
        <v>71</v>
      </c>
      <c r="AB2282" s="18" t="s">
        <v>2861</v>
      </c>
      <c r="AC2282" s="67" t="e">
        <f>+VLOOKUP("*"&amp;L2282&amp;"*",'[2]REGISTROS SANITARIOS'!$D$1560:$E2063,2,FALSE)</f>
        <v>#N/A</v>
      </c>
      <c r="AD2282" s="22" t="s">
        <v>44</v>
      </c>
      <c r="AE2282" s="16">
        <v>46214</v>
      </c>
      <c r="AF2282" s="34" t="s">
        <v>73</v>
      </c>
      <c r="AG2282" s="24"/>
      <c r="AH2282" s="18"/>
      <c r="AI2282" s="18" t="s">
        <v>8012</v>
      </c>
      <c r="AJ2282" s="17">
        <v>605</v>
      </c>
      <c r="AK2282" s="25">
        <v>605</v>
      </c>
      <c r="AL2282" s="25">
        <v>752</v>
      </c>
      <c r="AM2282" s="35">
        <v>0</v>
      </c>
      <c r="AN2282" s="19">
        <v>454960</v>
      </c>
      <c r="AO2282" s="18"/>
      <c r="AP2282" s="15"/>
      <c r="AQ2282" s="43" t="str">
        <f t="shared" si="348"/>
        <v>SI</v>
      </c>
      <c r="AR2282" s="44">
        <f t="shared" si="349"/>
        <v>454960</v>
      </c>
      <c r="AS2282" s="44">
        <f t="shared" si="350"/>
        <v>454960</v>
      </c>
      <c r="AT2282" s="44">
        <f t="shared" si="351"/>
        <v>454960</v>
      </c>
      <c r="AU2282" s="44">
        <f t="shared" si="352"/>
        <v>454960</v>
      </c>
      <c r="AV2282" s="45" t="b">
        <f t="shared" si="353"/>
        <v>1</v>
      </c>
      <c r="AW2282" s="45" t="b">
        <f t="shared" si="354"/>
        <v>1</v>
      </c>
      <c r="AX2282" s="45"/>
    </row>
    <row r="2283" spans="1:50" s="36" customFormat="1" ht="27.75" customHeight="1" x14ac:dyDescent="0.15">
      <c r="A2283" s="36" t="str">
        <f t="shared" si="347"/>
        <v>LEXA Proveedora Hospitalaria S.A.S.201113710</v>
      </c>
      <c r="B2283" s="36" t="b">
        <f>+A2283='[1]Anexo 9'!A2283</f>
        <v>1</v>
      </c>
      <c r="C2283" s="18">
        <v>901012906</v>
      </c>
      <c r="D2283" s="18" t="s">
        <v>8316</v>
      </c>
      <c r="E2283" s="15" t="s">
        <v>98</v>
      </c>
      <c r="F2283" s="15" t="s">
        <v>683</v>
      </c>
      <c r="G2283" s="15">
        <f>+VLOOKUP(F2283,[3]Sheet1!$E$3:$G$74,3,FALSE)</f>
        <v>7</v>
      </c>
      <c r="H2283" s="15">
        <f>+VLOOKUP(D2283&amp;F2283,'TD para paquetes'!$E$3:$I$441,5,FALSE)</f>
        <v>7</v>
      </c>
      <c r="I2283" s="15" t="s">
        <v>1025</v>
      </c>
      <c r="J2283" s="15">
        <v>10</v>
      </c>
      <c r="K2283" s="15">
        <v>10</v>
      </c>
      <c r="L2283" s="15">
        <v>201113710</v>
      </c>
      <c r="M2283" s="15" t="s">
        <v>694</v>
      </c>
      <c r="N2283" s="15" t="s">
        <v>101</v>
      </c>
      <c r="O2283" s="18"/>
      <c r="P2283" s="22" t="s">
        <v>3840</v>
      </c>
      <c r="Q2283" s="15" t="s">
        <v>101</v>
      </c>
      <c r="R2283" s="18" t="s">
        <v>103</v>
      </c>
      <c r="S2283" s="22" t="s">
        <v>73</v>
      </c>
      <c r="T2283" s="18"/>
      <c r="U2283" s="18"/>
      <c r="V2283" s="15" t="s">
        <v>686</v>
      </c>
      <c r="W2283" s="18" t="s">
        <v>1043</v>
      </c>
      <c r="X2283" s="18"/>
      <c r="Y2283" s="15" t="s">
        <v>73</v>
      </c>
      <c r="Z2283" s="18" t="s">
        <v>8712</v>
      </c>
      <c r="AA2283" s="18" t="s">
        <v>71</v>
      </c>
      <c r="AB2283" s="18" t="s">
        <v>2861</v>
      </c>
      <c r="AC2283" s="67" t="e">
        <f>+VLOOKUP("*"&amp;L2283&amp;"*",'[2]REGISTROS SANITARIOS'!$D$1560:$E2064,2,FALSE)</f>
        <v>#N/A</v>
      </c>
      <c r="AD2283" s="22" t="s">
        <v>44</v>
      </c>
      <c r="AE2283" s="16">
        <v>46214</v>
      </c>
      <c r="AF2283" s="34" t="s">
        <v>73</v>
      </c>
      <c r="AG2283" s="24"/>
      <c r="AH2283" s="18"/>
      <c r="AI2283" s="18" t="s">
        <v>8723</v>
      </c>
      <c r="AJ2283" s="17">
        <v>550</v>
      </c>
      <c r="AK2283" s="25">
        <v>550</v>
      </c>
      <c r="AL2283" s="25">
        <v>789</v>
      </c>
      <c r="AM2283" s="35">
        <v>0</v>
      </c>
      <c r="AN2283" s="19">
        <v>433950</v>
      </c>
      <c r="AO2283" s="18"/>
      <c r="AP2283" s="15"/>
      <c r="AQ2283" s="43" t="str">
        <f t="shared" si="348"/>
        <v>SI</v>
      </c>
      <c r="AR2283" s="44">
        <f t="shared" si="349"/>
        <v>433950</v>
      </c>
      <c r="AS2283" s="44">
        <f t="shared" si="350"/>
        <v>433950</v>
      </c>
      <c r="AT2283" s="44">
        <f t="shared" si="351"/>
        <v>433950</v>
      </c>
      <c r="AU2283" s="44">
        <f t="shared" si="352"/>
        <v>433950</v>
      </c>
      <c r="AV2283" s="45" t="b">
        <f t="shared" si="353"/>
        <v>1</v>
      </c>
      <c r="AW2283" s="45" t="b">
        <f t="shared" si="354"/>
        <v>1</v>
      </c>
      <c r="AX2283" s="45"/>
    </row>
    <row r="2284" spans="1:50" s="36" customFormat="1" ht="27.75" customHeight="1" x14ac:dyDescent="0.15">
      <c r="A2284" s="36" t="str">
        <f t="shared" si="347"/>
        <v>LEXA Proveedora Hospitalaria S.A.S.201113810</v>
      </c>
      <c r="B2284" s="36" t="b">
        <f>+A2284='[1]Anexo 9'!A2284</f>
        <v>1</v>
      </c>
      <c r="C2284" s="18">
        <v>901012906</v>
      </c>
      <c r="D2284" s="18" t="s">
        <v>8316</v>
      </c>
      <c r="E2284" s="15" t="s">
        <v>98</v>
      </c>
      <c r="F2284" s="15" t="s">
        <v>683</v>
      </c>
      <c r="G2284" s="15">
        <f>+VLOOKUP(F2284,[3]Sheet1!$E$3:$G$74,3,FALSE)</f>
        <v>7</v>
      </c>
      <c r="H2284" s="15">
        <f>+VLOOKUP(D2284&amp;F2284,'TD para paquetes'!$E$3:$I$441,5,FALSE)</f>
        <v>7</v>
      </c>
      <c r="I2284" s="15" t="s">
        <v>1025</v>
      </c>
      <c r="J2284" s="15">
        <v>10</v>
      </c>
      <c r="K2284" s="15">
        <v>10</v>
      </c>
      <c r="L2284" s="15">
        <v>201113810</v>
      </c>
      <c r="M2284" s="15" t="s">
        <v>696</v>
      </c>
      <c r="N2284" s="15" t="s">
        <v>101</v>
      </c>
      <c r="O2284" s="18"/>
      <c r="P2284" s="22" t="s">
        <v>3840</v>
      </c>
      <c r="Q2284" s="15" t="s">
        <v>101</v>
      </c>
      <c r="R2284" s="18" t="s">
        <v>103</v>
      </c>
      <c r="S2284" s="22" t="s">
        <v>73</v>
      </c>
      <c r="T2284" s="18"/>
      <c r="U2284" s="18"/>
      <c r="V2284" s="15" t="s">
        <v>686</v>
      </c>
      <c r="W2284" s="18" t="s">
        <v>1043</v>
      </c>
      <c r="X2284" s="18"/>
      <c r="Y2284" s="15" t="s">
        <v>73</v>
      </c>
      <c r="Z2284" s="18" t="s">
        <v>8712</v>
      </c>
      <c r="AA2284" s="18" t="s">
        <v>71</v>
      </c>
      <c r="AB2284" s="18" t="s">
        <v>2861</v>
      </c>
      <c r="AC2284" s="67" t="str">
        <f>+VLOOKUP("*"&amp;L2284&amp;"*",'[2]REGISTROS SANITARIOS'!$D$1560:$E2065,2,FALSE)</f>
        <v>SI</v>
      </c>
      <c r="AD2284" s="22" t="s">
        <v>1025</v>
      </c>
      <c r="AE2284" s="16">
        <v>46214</v>
      </c>
      <c r="AF2284" s="34" t="s">
        <v>73</v>
      </c>
      <c r="AG2284" s="24"/>
      <c r="AH2284" s="18"/>
      <c r="AI2284" s="18" t="s">
        <v>8012</v>
      </c>
      <c r="AJ2284" s="17">
        <v>550</v>
      </c>
      <c r="AK2284" s="25">
        <v>550</v>
      </c>
      <c r="AL2284" s="25">
        <v>841</v>
      </c>
      <c r="AM2284" s="35">
        <v>0.19</v>
      </c>
      <c r="AN2284" s="19">
        <v>550434.5</v>
      </c>
      <c r="AO2284" s="18"/>
      <c r="AP2284" s="15"/>
      <c r="AQ2284" s="43" t="str">
        <f t="shared" si="348"/>
        <v>SI</v>
      </c>
      <c r="AR2284" s="44">
        <f t="shared" si="349"/>
        <v>550434.5</v>
      </c>
      <c r="AS2284" s="44">
        <f t="shared" si="350"/>
        <v>462550</v>
      </c>
      <c r="AT2284" s="44">
        <f t="shared" si="351"/>
        <v>462550</v>
      </c>
      <c r="AU2284" s="44">
        <f t="shared" si="352"/>
        <v>550434.5</v>
      </c>
      <c r="AV2284" s="45" t="b">
        <f t="shared" si="353"/>
        <v>1</v>
      </c>
      <c r="AW2284" s="45" t="b">
        <f t="shared" si="354"/>
        <v>0</v>
      </c>
      <c r="AX2284" s="45"/>
    </row>
    <row r="2285" spans="1:50" s="36" customFormat="1" ht="27.75" customHeight="1" x14ac:dyDescent="0.15">
      <c r="A2285" s="36" t="str">
        <f t="shared" si="347"/>
        <v>LEXA Proveedora Hospitalaria S.A.S.201113910</v>
      </c>
      <c r="B2285" s="36" t="b">
        <f>+A2285='[1]Anexo 9'!A2285</f>
        <v>1</v>
      </c>
      <c r="C2285" s="18">
        <v>901012906</v>
      </c>
      <c r="D2285" s="18" t="s">
        <v>8316</v>
      </c>
      <c r="E2285" s="15" t="s">
        <v>98</v>
      </c>
      <c r="F2285" s="15" t="s">
        <v>683</v>
      </c>
      <c r="G2285" s="15">
        <f>+VLOOKUP(F2285,[3]Sheet1!$E$3:$G$74,3,FALSE)</f>
        <v>7</v>
      </c>
      <c r="H2285" s="15">
        <f>+VLOOKUP(D2285&amp;F2285,'TD para paquetes'!$E$3:$I$441,5,FALSE)</f>
        <v>7</v>
      </c>
      <c r="I2285" s="15" t="s">
        <v>1025</v>
      </c>
      <c r="J2285" s="15">
        <v>10</v>
      </c>
      <c r="K2285" s="15">
        <v>10</v>
      </c>
      <c r="L2285" s="15">
        <v>201113910</v>
      </c>
      <c r="M2285" s="15" t="s">
        <v>698</v>
      </c>
      <c r="N2285" s="15" t="s">
        <v>101</v>
      </c>
      <c r="O2285" s="18"/>
      <c r="P2285" s="22" t="s">
        <v>3840</v>
      </c>
      <c r="Q2285" s="15" t="s">
        <v>101</v>
      </c>
      <c r="R2285" s="18" t="s">
        <v>103</v>
      </c>
      <c r="S2285" s="22" t="s">
        <v>73</v>
      </c>
      <c r="T2285" s="18"/>
      <c r="U2285" s="18"/>
      <c r="V2285" s="15" t="s">
        <v>686</v>
      </c>
      <c r="W2285" s="18" t="s">
        <v>1043</v>
      </c>
      <c r="X2285" s="18"/>
      <c r="Y2285" s="15" t="s">
        <v>73</v>
      </c>
      <c r="Z2285" s="18" t="s">
        <v>8712</v>
      </c>
      <c r="AA2285" s="18" t="s">
        <v>71</v>
      </c>
      <c r="AB2285" s="18" t="s">
        <v>2861</v>
      </c>
      <c r="AC2285" s="67" t="str">
        <f>+VLOOKUP("*"&amp;L2285&amp;"*",'[2]REGISTROS SANITARIOS'!$D$1560:$E2066,2,FALSE)</f>
        <v>SI</v>
      </c>
      <c r="AD2285" s="22" t="s">
        <v>1025</v>
      </c>
      <c r="AE2285" s="16">
        <v>46214</v>
      </c>
      <c r="AF2285" s="34" t="s">
        <v>73</v>
      </c>
      <c r="AG2285" s="24"/>
      <c r="AH2285" s="18"/>
      <c r="AI2285" s="18" t="s">
        <v>8012</v>
      </c>
      <c r="AJ2285" s="17">
        <v>275</v>
      </c>
      <c r="AK2285" s="25">
        <v>275</v>
      </c>
      <c r="AL2285" s="25">
        <v>880.00000000000011</v>
      </c>
      <c r="AM2285" s="35">
        <v>0</v>
      </c>
      <c r="AN2285" s="19">
        <v>242000.00000000003</v>
      </c>
      <c r="AO2285" s="18"/>
      <c r="AP2285" s="15"/>
      <c r="AQ2285" s="43" t="str">
        <f t="shared" si="348"/>
        <v>SI</v>
      </c>
      <c r="AR2285" s="44">
        <f t="shared" si="349"/>
        <v>242000.00000000003</v>
      </c>
      <c r="AS2285" s="44">
        <f t="shared" si="350"/>
        <v>242000.00000000003</v>
      </c>
      <c r="AT2285" s="44">
        <f t="shared" si="351"/>
        <v>242000.00000000003</v>
      </c>
      <c r="AU2285" s="44">
        <f t="shared" si="352"/>
        <v>242000.00000000003</v>
      </c>
      <c r="AV2285" s="45" t="b">
        <f t="shared" si="353"/>
        <v>1</v>
      </c>
      <c r="AW2285" s="45" t="b">
        <f t="shared" si="354"/>
        <v>1</v>
      </c>
      <c r="AX2285" s="45"/>
    </row>
    <row r="2286" spans="1:50" s="36" customFormat="1" ht="27.75" customHeight="1" x14ac:dyDescent="0.15">
      <c r="A2286" s="36" t="str">
        <f t="shared" si="347"/>
        <v>LEXA Proveedora Hospitalaria S.A.S.201113310</v>
      </c>
      <c r="B2286" s="36" t="b">
        <f>+A2286='[1]Anexo 9'!A2286</f>
        <v>1</v>
      </c>
      <c r="C2286" s="18">
        <v>901012906</v>
      </c>
      <c r="D2286" s="18" t="s">
        <v>8316</v>
      </c>
      <c r="E2286" s="15" t="s">
        <v>98</v>
      </c>
      <c r="F2286" s="15" t="s">
        <v>683</v>
      </c>
      <c r="G2286" s="15">
        <f>+VLOOKUP(F2286,[3]Sheet1!$E$3:$G$74,3,FALSE)</f>
        <v>7</v>
      </c>
      <c r="H2286" s="15">
        <f>+VLOOKUP(D2286&amp;F2286,'TD para paquetes'!$E$3:$I$441,5,FALSE)</f>
        <v>7</v>
      </c>
      <c r="I2286" s="15" t="s">
        <v>1025</v>
      </c>
      <c r="J2286" s="15">
        <v>10</v>
      </c>
      <c r="K2286" s="15">
        <v>10</v>
      </c>
      <c r="L2286" s="15">
        <v>201113310</v>
      </c>
      <c r="M2286" s="15" t="s">
        <v>684</v>
      </c>
      <c r="N2286" s="15" t="s">
        <v>101</v>
      </c>
      <c r="O2286" s="18"/>
      <c r="P2286" s="22" t="s">
        <v>3840</v>
      </c>
      <c r="Q2286" s="15" t="s">
        <v>101</v>
      </c>
      <c r="R2286" s="18" t="s">
        <v>103</v>
      </c>
      <c r="S2286" s="22" t="s">
        <v>73</v>
      </c>
      <c r="T2286" s="18"/>
      <c r="U2286" s="18"/>
      <c r="V2286" s="15" t="s">
        <v>686</v>
      </c>
      <c r="W2286" s="18" t="s">
        <v>1043</v>
      </c>
      <c r="X2286" s="18"/>
      <c r="Y2286" s="15" t="s">
        <v>73</v>
      </c>
      <c r="Z2286" s="18" t="s">
        <v>8712</v>
      </c>
      <c r="AA2286" s="18" t="s">
        <v>71</v>
      </c>
      <c r="AB2286" s="18" t="s">
        <v>2861</v>
      </c>
      <c r="AC2286" s="67" t="str">
        <f>+VLOOKUP("*"&amp;L2286&amp;"*",'[2]REGISTROS SANITARIOS'!$D$1560:$E2067,2,FALSE)</f>
        <v>SI</v>
      </c>
      <c r="AD2286" s="22" t="s">
        <v>1025</v>
      </c>
      <c r="AE2286" s="16">
        <v>46214</v>
      </c>
      <c r="AF2286" s="34" t="s">
        <v>73</v>
      </c>
      <c r="AG2286" s="24"/>
      <c r="AH2286" s="18"/>
      <c r="AI2286" s="18" t="s">
        <v>8012</v>
      </c>
      <c r="AJ2286" s="17">
        <v>605</v>
      </c>
      <c r="AK2286" s="25">
        <v>605</v>
      </c>
      <c r="AL2286" s="25">
        <v>707.99999999999989</v>
      </c>
      <c r="AM2286" s="35">
        <v>0</v>
      </c>
      <c r="AN2286" s="19">
        <v>428339.99999999994</v>
      </c>
      <c r="AO2286" s="18"/>
      <c r="AP2286" s="15"/>
      <c r="AQ2286" s="43" t="str">
        <f t="shared" si="348"/>
        <v>SI</v>
      </c>
      <c r="AR2286" s="44">
        <f t="shared" si="349"/>
        <v>428339.99999999994</v>
      </c>
      <c r="AS2286" s="44">
        <f t="shared" si="350"/>
        <v>428339.99999999994</v>
      </c>
      <c r="AT2286" s="44">
        <f t="shared" si="351"/>
        <v>428339.99999999994</v>
      </c>
      <c r="AU2286" s="44">
        <f t="shared" si="352"/>
        <v>428339.99999999994</v>
      </c>
      <c r="AV2286" s="45" t="b">
        <f t="shared" si="353"/>
        <v>1</v>
      </c>
      <c r="AW2286" s="45" t="b">
        <f t="shared" si="354"/>
        <v>1</v>
      </c>
      <c r="AX2286" s="45"/>
    </row>
    <row r="2287" spans="1:50" s="36" customFormat="1" ht="27.75" customHeight="1" x14ac:dyDescent="0.15">
      <c r="A2287" s="36" t="str">
        <f t="shared" si="347"/>
        <v>LEXA Proveedora Hospitalaria S.A.S.201113410</v>
      </c>
      <c r="B2287" s="36" t="b">
        <f>+A2287='[1]Anexo 9'!A2287</f>
        <v>1</v>
      </c>
      <c r="C2287" s="18">
        <v>901012906</v>
      </c>
      <c r="D2287" s="18" t="s">
        <v>8316</v>
      </c>
      <c r="E2287" s="15" t="s">
        <v>98</v>
      </c>
      <c r="F2287" s="15" t="s">
        <v>683</v>
      </c>
      <c r="G2287" s="15">
        <f>+VLOOKUP(F2287,[3]Sheet1!$E$3:$G$74,3,FALSE)</f>
        <v>7</v>
      </c>
      <c r="H2287" s="15">
        <f>+VLOOKUP(D2287&amp;F2287,'TD para paquetes'!$E$3:$I$441,5,FALSE)</f>
        <v>7</v>
      </c>
      <c r="I2287" s="15" t="s">
        <v>1025</v>
      </c>
      <c r="J2287" s="15">
        <v>10</v>
      </c>
      <c r="K2287" s="15">
        <v>10</v>
      </c>
      <c r="L2287" s="15">
        <v>201113410</v>
      </c>
      <c r="M2287" s="15" t="s">
        <v>688</v>
      </c>
      <c r="N2287" s="15" t="s">
        <v>101</v>
      </c>
      <c r="O2287" s="18"/>
      <c r="P2287" s="22" t="s">
        <v>3840</v>
      </c>
      <c r="Q2287" s="15" t="s">
        <v>101</v>
      </c>
      <c r="R2287" s="18" t="s">
        <v>103</v>
      </c>
      <c r="S2287" s="22" t="s">
        <v>73</v>
      </c>
      <c r="T2287" s="18"/>
      <c r="U2287" s="18"/>
      <c r="V2287" s="15" t="s">
        <v>686</v>
      </c>
      <c r="W2287" s="18" t="s">
        <v>1043</v>
      </c>
      <c r="X2287" s="18"/>
      <c r="Y2287" s="15" t="s">
        <v>73</v>
      </c>
      <c r="Z2287" s="18" t="s">
        <v>8712</v>
      </c>
      <c r="AA2287" s="18" t="s">
        <v>71</v>
      </c>
      <c r="AB2287" s="18" t="s">
        <v>8714</v>
      </c>
      <c r="AC2287" s="67" t="str">
        <f>+VLOOKUP("*"&amp;L2287&amp;"*",'[2]REGISTROS SANITARIOS'!$D$1560:$E2068,2,FALSE)</f>
        <v>SI</v>
      </c>
      <c r="AD2287" s="22" t="s">
        <v>1025</v>
      </c>
      <c r="AE2287" s="16">
        <v>46214</v>
      </c>
      <c r="AF2287" s="34" t="s">
        <v>73</v>
      </c>
      <c r="AG2287" s="24"/>
      <c r="AH2287" s="18"/>
      <c r="AI2287" s="18" t="s">
        <v>8723</v>
      </c>
      <c r="AJ2287" s="17">
        <v>1650</v>
      </c>
      <c r="AK2287" s="25">
        <v>1650</v>
      </c>
      <c r="AL2287" s="25">
        <v>707.99999999999989</v>
      </c>
      <c r="AM2287" s="35">
        <v>0</v>
      </c>
      <c r="AN2287" s="19">
        <v>1168199.9999999998</v>
      </c>
      <c r="AO2287" s="18"/>
      <c r="AP2287" s="15"/>
      <c r="AQ2287" s="43" t="str">
        <f t="shared" si="348"/>
        <v>SI</v>
      </c>
      <c r="AR2287" s="44">
        <f t="shared" si="349"/>
        <v>1168199.9999999998</v>
      </c>
      <c r="AS2287" s="44">
        <f t="shared" si="350"/>
        <v>1168199.9999999998</v>
      </c>
      <c r="AT2287" s="44">
        <f t="shared" si="351"/>
        <v>1168199.9999999998</v>
      </c>
      <c r="AU2287" s="44">
        <f t="shared" si="352"/>
        <v>1168199.9999999998</v>
      </c>
      <c r="AV2287" s="45" t="b">
        <f t="shared" si="353"/>
        <v>1</v>
      </c>
      <c r="AW2287" s="45" t="b">
        <f t="shared" si="354"/>
        <v>1</v>
      </c>
      <c r="AX2287" s="45"/>
    </row>
    <row r="2288" spans="1:50" s="36" customFormat="1" ht="27.75" customHeight="1" x14ac:dyDescent="0.15">
      <c r="A2288" s="36" t="str">
        <f t="shared" si="347"/>
        <v>LEXA Proveedora Hospitalaria S.A.S.201114110</v>
      </c>
      <c r="B2288" s="36" t="b">
        <f>+A2288='[1]Anexo 9'!A2288</f>
        <v>1</v>
      </c>
      <c r="C2288" s="18">
        <v>901012906</v>
      </c>
      <c r="D2288" s="18" t="s">
        <v>8316</v>
      </c>
      <c r="E2288" s="15" t="s">
        <v>98</v>
      </c>
      <c r="F2288" s="15" t="s">
        <v>700</v>
      </c>
      <c r="G2288" s="15">
        <f>+VLOOKUP(F2288,[3]Sheet1!$E$3:$G$74,3,FALSE)</f>
        <v>3</v>
      </c>
      <c r="H2288" s="15">
        <f>+VLOOKUP(D2288&amp;F2288,'TD para paquetes'!$E$3:$I$441,5,FALSE)</f>
        <v>3</v>
      </c>
      <c r="I2288" s="15" t="s">
        <v>1025</v>
      </c>
      <c r="J2288" s="15">
        <v>7</v>
      </c>
      <c r="K2288" s="15">
        <v>6</v>
      </c>
      <c r="L2288" s="15">
        <v>201114110</v>
      </c>
      <c r="M2288" s="15" t="s">
        <v>701</v>
      </c>
      <c r="N2288" s="15" t="s">
        <v>101</v>
      </c>
      <c r="O2288" s="18"/>
      <c r="P2288" s="22" t="s">
        <v>3840</v>
      </c>
      <c r="Q2288" s="15" t="s">
        <v>101</v>
      </c>
      <c r="R2288" s="18" t="s">
        <v>103</v>
      </c>
      <c r="S2288" s="22" t="s">
        <v>73</v>
      </c>
      <c r="T2288" s="18"/>
      <c r="U2288" s="18"/>
      <c r="V2288" s="15" t="s">
        <v>6067</v>
      </c>
      <c r="W2288" s="18" t="s">
        <v>587</v>
      </c>
      <c r="X2288" s="18"/>
      <c r="Y2288" s="15" t="s">
        <v>73</v>
      </c>
      <c r="Z2288" s="18" t="s">
        <v>3413</v>
      </c>
      <c r="AA2288" s="18" t="s">
        <v>2994</v>
      </c>
      <c r="AB2288" s="18" t="s">
        <v>1539</v>
      </c>
      <c r="AC2288" s="67" t="str">
        <f>+VLOOKUP("*"&amp;L2288&amp;"*",'[2]REGISTROS SANITARIOS'!$D$1560:$E2069,2,FALSE)</f>
        <v>SI</v>
      </c>
      <c r="AD2288" s="22" t="s">
        <v>1025</v>
      </c>
      <c r="AE2288" s="16">
        <v>46221</v>
      </c>
      <c r="AF2288" s="34" t="s">
        <v>73</v>
      </c>
      <c r="AG2288" s="24"/>
      <c r="AH2288" s="18"/>
      <c r="AI2288" s="18" t="s">
        <v>8723</v>
      </c>
      <c r="AJ2288" s="17">
        <v>7150</v>
      </c>
      <c r="AK2288" s="25">
        <v>7150</v>
      </c>
      <c r="AL2288" s="25">
        <v>1666</v>
      </c>
      <c r="AM2288" s="35">
        <v>0.19</v>
      </c>
      <c r="AN2288" s="19">
        <v>14175161</v>
      </c>
      <c r="AO2288" s="18"/>
      <c r="AP2288" s="15"/>
      <c r="AQ2288" s="43" t="str">
        <f t="shared" si="348"/>
        <v>SI</v>
      </c>
      <c r="AR2288" s="44">
        <f t="shared" si="349"/>
        <v>14175161</v>
      </c>
      <c r="AS2288" s="44">
        <f t="shared" si="350"/>
        <v>11911900</v>
      </c>
      <c r="AT2288" s="44">
        <f t="shared" si="351"/>
        <v>11911900</v>
      </c>
      <c r="AU2288" s="44">
        <f t="shared" si="352"/>
        <v>14175161</v>
      </c>
      <c r="AV2288" s="45" t="b">
        <f t="shared" si="353"/>
        <v>1</v>
      </c>
      <c r="AW2288" s="45" t="b">
        <f t="shared" si="354"/>
        <v>0</v>
      </c>
      <c r="AX2288" s="45"/>
    </row>
    <row r="2289" spans="1:50" s="36" customFormat="1" ht="27.75" customHeight="1" x14ac:dyDescent="0.15">
      <c r="A2289" s="36" t="str">
        <f t="shared" si="347"/>
        <v>LEXA Proveedora Hospitalaria S.A.S.201114410</v>
      </c>
      <c r="B2289" s="36" t="b">
        <f>+A2289='[1]Anexo 9'!A2289</f>
        <v>1</v>
      </c>
      <c r="C2289" s="18">
        <v>901012906</v>
      </c>
      <c r="D2289" s="18" t="s">
        <v>8316</v>
      </c>
      <c r="E2289" s="15" t="s">
        <v>98</v>
      </c>
      <c r="F2289" s="15" t="s">
        <v>700</v>
      </c>
      <c r="G2289" s="15">
        <f>+VLOOKUP(F2289,[3]Sheet1!$E$3:$G$74,3,FALSE)</f>
        <v>3</v>
      </c>
      <c r="H2289" s="15">
        <f>+VLOOKUP(D2289&amp;F2289,'TD para paquetes'!$E$3:$I$441,5,FALSE)</f>
        <v>3</v>
      </c>
      <c r="I2289" s="15" t="s">
        <v>1025</v>
      </c>
      <c r="J2289" s="15">
        <v>6</v>
      </c>
      <c r="K2289" s="15">
        <v>6</v>
      </c>
      <c r="L2289" s="15">
        <v>201114410</v>
      </c>
      <c r="M2289" s="15" t="s">
        <v>706</v>
      </c>
      <c r="N2289" s="15" t="s">
        <v>101</v>
      </c>
      <c r="O2289" s="18"/>
      <c r="P2289" s="22" t="s">
        <v>3840</v>
      </c>
      <c r="Q2289" s="15" t="s">
        <v>101</v>
      </c>
      <c r="R2289" s="18" t="s">
        <v>103</v>
      </c>
      <c r="S2289" s="22" t="s">
        <v>73</v>
      </c>
      <c r="T2289" s="18"/>
      <c r="U2289" s="18"/>
      <c r="V2289" s="15" t="s">
        <v>6067</v>
      </c>
      <c r="W2289" s="18" t="s">
        <v>587</v>
      </c>
      <c r="X2289" s="18"/>
      <c r="Y2289" s="15" t="s">
        <v>73</v>
      </c>
      <c r="Z2289" s="18" t="s">
        <v>3413</v>
      </c>
      <c r="AA2289" s="18" t="s">
        <v>2994</v>
      </c>
      <c r="AB2289" s="18" t="s">
        <v>1539</v>
      </c>
      <c r="AC2289" s="67" t="e">
        <f>+VLOOKUP("*"&amp;L2289&amp;"*",'[2]REGISTROS SANITARIOS'!$D$1560:$E2070,2,FALSE)</f>
        <v>#N/A</v>
      </c>
      <c r="AD2289" s="22" t="s">
        <v>44</v>
      </c>
      <c r="AE2289" s="16">
        <v>46221</v>
      </c>
      <c r="AF2289" s="34" t="s">
        <v>73</v>
      </c>
      <c r="AG2289" s="24"/>
      <c r="AH2289" s="18"/>
      <c r="AI2289" s="18" t="s">
        <v>8723</v>
      </c>
      <c r="AJ2289" s="17">
        <v>132</v>
      </c>
      <c r="AK2289" s="25">
        <v>132</v>
      </c>
      <c r="AL2289" s="25">
        <v>1723</v>
      </c>
      <c r="AM2289" s="35">
        <v>0.19</v>
      </c>
      <c r="AN2289" s="19">
        <v>270648.83999999997</v>
      </c>
      <c r="AO2289" s="18"/>
      <c r="AP2289" s="15"/>
      <c r="AQ2289" s="43" t="str">
        <f t="shared" si="348"/>
        <v>SI</v>
      </c>
      <c r="AR2289" s="44">
        <f t="shared" si="349"/>
        <v>270648.83999999997</v>
      </c>
      <c r="AS2289" s="44">
        <f t="shared" si="350"/>
        <v>227436</v>
      </c>
      <c r="AT2289" s="44">
        <f t="shared" si="351"/>
        <v>227436</v>
      </c>
      <c r="AU2289" s="44">
        <f t="shared" si="352"/>
        <v>270648.83999999997</v>
      </c>
      <c r="AV2289" s="45" t="b">
        <f t="shared" si="353"/>
        <v>1</v>
      </c>
      <c r="AW2289" s="45" t="b">
        <f t="shared" si="354"/>
        <v>0</v>
      </c>
      <c r="AX2289" s="45"/>
    </row>
    <row r="2290" spans="1:50" s="36" customFormat="1" ht="27.75" customHeight="1" x14ac:dyDescent="0.15">
      <c r="A2290" s="36" t="str">
        <f t="shared" si="347"/>
        <v>LEXA Proveedora Hospitalaria S.A.S.201114310</v>
      </c>
      <c r="B2290" s="36" t="b">
        <f>+A2290='[1]Anexo 9'!A2290</f>
        <v>1</v>
      </c>
      <c r="C2290" s="18">
        <v>901012906</v>
      </c>
      <c r="D2290" s="18" t="s">
        <v>8316</v>
      </c>
      <c r="E2290" s="15" t="s">
        <v>98</v>
      </c>
      <c r="F2290" s="15" t="s">
        <v>700</v>
      </c>
      <c r="G2290" s="15">
        <f>+VLOOKUP(F2290,[3]Sheet1!$E$3:$G$74,3,FALSE)</f>
        <v>3</v>
      </c>
      <c r="H2290" s="15">
        <f>+VLOOKUP(D2290&amp;F2290,'TD para paquetes'!$E$3:$I$441,5,FALSE)</f>
        <v>3</v>
      </c>
      <c r="I2290" s="15" t="s">
        <v>1025</v>
      </c>
      <c r="J2290" s="15">
        <v>7</v>
      </c>
      <c r="K2290" s="15">
        <v>6</v>
      </c>
      <c r="L2290" s="15">
        <v>201114310</v>
      </c>
      <c r="M2290" s="15" t="s">
        <v>704</v>
      </c>
      <c r="N2290" s="15" t="s">
        <v>101</v>
      </c>
      <c r="O2290" s="18"/>
      <c r="P2290" s="22" t="s">
        <v>3840</v>
      </c>
      <c r="Q2290" s="15" t="s">
        <v>101</v>
      </c>
      <c r="R2290" s="18" t="s">
        <v>103</v>
      </c>
      <c r="S2290" s="22" t="s">
        <v>73</v>
      </c>
      <c r="T2290" s="18"/>
      <c r="U2290" s="18"/>
      <c r="V2290" s="15" t="s">
        <v>6067</v>
      </c>
      <c r="W2290" s="18" t="s">
        <v>587</v>
      </c>
      <c r="X2290" s="18"/>
      <c r="Y2290" s="15" t="s">
        <v>73</v>
      </c>
      <c r="Z2290" s="18" t="s">
        <v>3413</v>
      </c>
      <c r="AA2290" s="18" t="s">
        <v>2994</v>
      </c>
      <c r="AB2290" s="18" t="s">
        <v>1539</v>
      </c>
      <c r="AC2290" s="67" t="str">
        <f>+VLOOKUP("*"&amp;L2290&amp;"*",'[2]REGISTROS SANITARIOS'!$D$1560:$E2071,2,FALSE)</f>
        <v>SI</v>
      </c>
      <c r="AD2290" s="22" t="s">
        <v>1025</v>
      </c>
      <c r="AE2290" s="16">
        <v>46221</v>
      </c>
      <c r="AF2290" s="34" t="s">
        <v>73</v>
      </c>
      <c r="AG2290" s="24"/>
      <c r="AH2290" s="18"/>
      <c r="AI2290" s="18" t="s">
        <v>8723</v>
      </c>
      <c r="AJ2290" s="17">
        <v>605</v>
      </c>
      <c r="AK2290" s="25">
        <v>605</v>
      </c>
      <c r="AL2290" s="25">
        <v>1666</v>
      </c>
      <c r="AM2290" s="35">
        <v>0.19</v>
      </c>
      <c r="AN2290" s="19">
        <v>1199436.7</v>
      </c>
      <c r="AO2290" s="18"/>
      <c r="AP2290" s="15"/>
      <c r="AQ2290" s="43" t="str">
        <f t="shared" si="348"/>
        <v>SI</v>
      </c>
      <c r="AR2290" s="44">
        <f t="shared" si="349"/>
        <v>1199436.7</v>
      </c>
      <c r="AS2290" s="44">
        <f t="shared" si="350"/>
        <v>1007930</v>
      </c>
      <c r="AT2290" s="44">
        <f t="shared" si="351"/>
        <v>1007930</v>
      </c>
      <c r="AU2290" s="44">
        <f t="shared" si="352"/>
        <v>1199436.7</v>
      </c>
      <c r="AV2290" s="45" t="b">
        <f t="shared" si="353"/>
        <v>1</v>
      </c>
      <c r="AW2290" s="45" t="b">
        <f t="shared" si="354"/>
        <v>0</v>
      </c>
      <c r="AX2290" s="45"/>
    </row>
    <row r="2291" spans="1:50" s="36" customFormat="1" ht="27.75" customHeight="1" x14ac:dyDescent="0.15">
      <c r="A2291" s="36" t="str">
        <f t="shared" si="347"/>
        <v>LEXA Proveedora Hospitalaria S.A.S.201152915</v>
      </c>
      <c r="B2291" s="36" t="b">
        <f>+A2291='[1]Anexo 9'!A2291</f>
        <v>1</v>
      </c>
      <c r="C2291" s="18">
        <v>901012906</v>
      </c>
      <c r="D2291" s="18" t="s">
        <v>8316</v>
      </c>
      <c r="E2291" s="15" t="s">
        <v>98</v>
      </c>
      <c r="F2291" s="15" t="s">
        <v>62</v>
      </c>
      <c r="G2291" s="15" t="s">
        <v>3155</v>
      </c>
      <c r="H2291" s="15" t="s">
        <v>3155</v>
      </c>
      <c r="I2291" s="15" t="s">
        <v>3155</v>
      </c>
      <c r="J2291" s="15">
        <v>7</v>
      </c>
      <c r="K2291" s="15" t="s">
        <v>3155</v>
      </c>
      <c r="L2291" s="15">
        <v>201152915</v>
      </c>
      <c r="M2291" s="15" t="s">
        <v>1014</v>
      </c>
      <c r="N2291" s="15" t="s">
        <v>101</v>
      </c>
      <c r="O2291" s="18"/>
      <c r="P2291" s="22" t="s">
        <v>3840</v>
      </c>
      <c r="Q2291" s="15" t="s">
        <v>101</v>
      </c>
      <c r="R2291" s="18" t="s">
        <v>103</v>
      </c>
      <c r="S2291" s="22" t="s">
        <v>73</v>
      </c>
      <c r="T2291" s="18"/>
      <c r="U2291" s="18"/>
      <c r="V2291" s="15" t="s">
        <v>6087</v>
      </c>
      <c r="W2291" s="18" t="s">
        <v>2688</v>
      </c>
      <c r="X2291" s="18"/>
      <c r="Y2291" s="15" t="s">
        <v>73</v>
      </c>
      <c r="Z2291" s="18" t="s">
        <v>8715</v>
      </c>
      <c r="AA2291" s="18" t="s">
        <v>119</v>
      </c>
      <c r="AB2291" s="18" t="s">
        <v>1520</v>
      </c>
      <c r="AC2291" s="67" t="str">
        <f>+VLOOKUP("*"&amp;L2291&amp;"*",'[2]REGISTROS SANITARIOS'!$D$1560:$E2072,2,FALSE)</f>
        <v>SI</v>
      </c>
      <c r="AD2291" s="22" t="s">
        <v>1025</v>
      </c>
      <c r="AE2291" s="16">
        <v>44496</v>
      </c>
      <c r="AF2291" s="34" t="s">
        <v>73</v>
      </c>
      <c r="AG2291" s="24"/>
      <c r="AH2291" s="18"/>
      <c r="AI2291" s="18" t="s">
        <v>8722</v>
      </c>
      <c r="AJ2291" s="17">
        <v>2200</v>
      </c>
      <c r="AK2291" s="25">
        <v>2200</v>
      </c>
      <c r="AL2291" s="25">
        <v>6732.9999999999991</v>
      </c>
      <c r="AM2291" s="35">
        <v>0</v>
      </c>
      <c r="AN2291" s="19">
        <v>14812599.999999998</v>
      </c>
      <c r="AO2291" s="18"/>
      <c r="AP2291" s="15"/>
      <c r="AQ2291" s="43" t="str">
        <f t="shared" si="348"/>
        <v>SI</v>
      </c>
      <c r="AR2291" s="44">
        <f t="shared" si="349"/>
        <v>14812599.999999998</v>
      </c>
      <c r="AS2291" s="44">
        <f t="shared" si="350"/>
        <v>14812599.999999998</v>
      </c>
      <c r="AT2291" s="44">
        <f t="shared" si="351"/>
        <v>14812599.999999998</v>
      </c>
      <c r="AU2291" s="44">
        <f t="shared" si="352"/>
        <v>14812599.999999998</v>
      </c>
      <c r="AV2291" s="45" t="b">
        <f t="shared" si="353"/>
        <v>1</v>
      </c>
      <c r="AW2291" s="45" t="b">
        <f t="shared" si="354"/>
        <v>1</v>
      </c>
      <c r="AX2291" s="45"/>
    </row>
    <row r="2292" spans="1:50" s="36" customFormat="1" ht="27.75" customHeight="1" x14ac:dyDescent="0.15">
      <c r="A2292" s="36" t="str">
        <f t="shared" si="347"/>
        <v>LEXA Proveedora Hospitalaria S.A.S.201131810</v>
      </c>
      <c r="B2292" s="36" t="b">
        <f>+A2292='[1]Anexo 9'!A2292</f>
        <v>1</v>
      </c>
      <c r="C2292" s="18">
        <v>901012906</v>
      </c>
      <c r="D2292" s="18" t="s">
        <v>8316</v>
      </c>
      <c r="E2292" s="15" t="s">
        <v>98</v>
      </c>
      <c r="F2292" s="15" t="s">
        <v>749</v>
      </c>
      <c r="G2292" s="15">
        <f>+VLOOKUP(F2292,[3]Sheet1!$E$3:$G$74,3,FALSE)</f>
        <v>6</v>
      </c>
      <c r="H2292" s="15">
        <f>+VLOOKUP(D2292&amp;F2292,'TD para paquetes'!$E$3:$I$441,5,FALSE)</f>
        <v>6</v>
      </c>
      <c r="I2292" s="15" t="s">
        <v>1025</v>
      </c>
      <c r="J2292" s="15">
        <v>6</v>
      </c>
      <c r="K2292" s="15">
        <v>6</v>
      </c>
      <c r="L2292" s="15">
        <v>201131810</v>
      </c>
      <c r="M2292" s="15" t="s">
        <v>760</v>
      </c>
      <c r="N2292" s="15" t="s">
        <v>101</v>
      </c>
      <c r="O2292" s="18"/>
      <c r="P2292" s="22" t="s">
        <v>3840</v>
      </c>
      <c r="Q2292" s="15" t="s">
        <v>101</v>
      </c>
      <c r="R2292" s="18" t="s">
        <v>103</v>
      </c>
      <c r="S2292" s="22" t="s">
        <v>73</v>
      </c>
      <c r="T2292" s="18"/>
      <c r="U2292" s="18"/>
      <c r="V2292" s="15" t="s">
        <v>6069</v>
      </c>
      <c r="W2292" s="18" t="s">
        <v>2688</v>
      </c>
      <c r="X2292" s="18"/>
      <c r="Y2292" s="15" t="s">
        <v>73</v>
      </c>
      <c r="Z2292" s="18" t="s">
        <v>8695</v>
      </c>
      <c r="AA2292" s="18" t="s">
        <v>119</v>
      </c>
      <c r="AB2292" s="18" t="s">
        <v>8716</v>
      </c>
      <c r="AC2292" s="67" t="str">
        <f>+VLOOKUP("*"&amp;L2292&amp;"*",'[2]REGISTROS SANITARIOS'!$D$1560:$E2073,2,FALSE)</f>
        <v>SI</v>
      </c>
      <c r="AD2292" s="22" t="s">
        <v>1025</v>
      </c>
      <c r="AE2292" s="16">
        <v>45820</v>
      </c>
      <c r="AF2292" s="34" t="s">
        <v>73</v>
      </c>
      <c r="AG2292" s="24"/>
      <c r="AH2292" s="18"/>
      <c r="AI2292" s="18" t="s">
        <v>8723</v>
      </c>
      <c r="AJ2292" s="17">
        <v>22</v>
      </c>
      <c r="AK2292" s="25">
        <v>22</v>
      </c>
      <c r="AL2292" s="25">
        <v>3923</v>
      </c>
      <c r="AM2292" s="35">
        <v>0</v>
      </c>
      <c r="AN2292" s="19">
        <v>86306</v>
      </c>
      <c r="AO2292" s="18"/>
      <c r="AP2292" s="15"/>
      <c r="AQ2292" s="43" t="str">
        <f t="shared" si="348"/>
        <v>SI</v>
      </c>
      <c r="AR2292" s="44">
        <f t="shared" si="349"/>
        <v>86306</v>
      </c>
      <c r="AS2292" s="44">
        <f t="shared" si="350"/>
        <v>86306</v>
      </c>
      <c r="AT2292" s="44">
        <f t="shared" si="351"/>
        <v>86306</v>
      </c>
      <c r="AU2292" s="44">
        <f t="shared" si="352"/>
        <v>86306</v>
      </c>
      <c r="AV2292" s="45" t="b">
        <f t="shared" si="353"/>
        <v>1</v>
      </c>
      <c r="AW2292" s="45" t="b">
        <f t="shared" si="354"/>
        <v>1</v>
      </c>
      <c r="AX2292" s="45"/>
    </row>
    <row r="2293" spans="1:50" s="36" customFormat="1" ht="27.75" customHeight="1" x14ac:dyDescent="0.15">
      <c r="A2293" s="36" t="str">
        <f t="shared" si="347"/>
        <v>LEXA Proveedora Hospitalaria S.A.S.201130110</v>
      </c>
      <c r="B2293" s="36" t="b">
        <f>+A2293='[1]Anexo 9'!A2293</f>
        <v>1</v>
      </c>
      <c r="C2293" s="18">
        <v>901012906</v>
      </c>
      <c r="D2293" s="18" t="s">
        <v>8316</v>
      </c>
      <c r="E2293" s="15" t="s">
        <v>98</v>
      </c>
      <c r="F2293" s="15" t="s">
        <v>749</v>
      </c>
      <c r="G2293" s="15">
        <f>+VLOOKUP(F2293,[3]Sheet1!$E$3:$G$74,3,FALSE)</f>
        <v>6</v>
      </c>
      <c r="H2293" s="15">
        <f>+VLOOKUP(D2293&amp;F2293,'TD para paquetes'!$E$3:$I$441,5,FALSE)</f>
        <v>6</v>
      </c>
      <c r="I2293" s="15" t="s">
        <v>1025</v>
      </c>
      <c r="J2293" s="15">
        <v>6</v>
      </c>
      <c r="K2293" s="15">
        <v>6</v>
      </c>
      <c r="L2293" s="15">
        <v>201130110</v>
      </c>
      <c r="M2293" s="15" t="s">
        <v>750</v>
      </c>
      <c r="N2293" s="15" t="s">
        <v>101</v>
      </c>
      <c r="O2293" s="18"/>
      <c r="P2293" s="22" t="s">
        <v>3840</v>
      </c>
      <c r="Q2293" s="15" t="s">
        <v>101</v>
      </c>
      <c r="R2293" s="18" t="s">
        <v>103</v>
      </c>
      <c r="S2293" s="22" t="s">
        <v>73</v>
      </c>
      <c r="T2293" s="18"/>
      <c r="U2293" s="18"/>
      <c r="V2293" s="15" t="s">
        <v>6068</v>
      </c>
      <c r="W2293" s="18" t="s">
        <v>2688</v>
      </c>
      <c r="X2293" s="18"/>
      <c r="Y2293" s="15" t="s">
        <v>73</v>
      </c>
      <c r="Z2293" s="18" t="s">
        <v>8695</v>
      </c>
      <c r="AA2293" s="18" t="s">
        <v>119</v>
      </c>
      <c r="AB2293" s="18" t="s">
        <v>8716</v>
      </c>
      <c r="AC2293" s="67" t="str">
        <f>+VLOOKUP("*"&amp;L2293&amp;"*",'[2]REGISTROS SANITARIOS'!$D$1560:$E2074,2,FALSE)</f>
        <v>SI</v>
      </c>
      <c r="AD2293" s="22" t="s">
        <v>1025</v>
      </c>
      <c r="AE2293" s="16">
        <v>45820</v>
      </c>
      <c r="AF2293" s="34" t="s">
        <v>73</v>
      </c>
      <c r="AG2293" s="24"/>
      <c r="AH2293" s="18"/>
      <c r="AI2293" s="18" t="s">
        <v>8723</v>
      </c>
      <c r="AJ2293" s="17">
        <v>27.5</v>
      </c>
      <c r="AK2293" s="25">
        <v>27.5</v>
      </c>
      <c r="AL2293" s="25">
        <v>3923</v>
      </c>
      <c r="AM2293" s="35">
        <v>0.19</v>
      </c>
      <c r="AN2293" s="19">
        <v>128380.175</v>
      </c>
      <c r="AO2293" s="18"/>
      <c r="AP2293" s="15"/>
      <c r="AQ2293" s="43" t="str">
        <f t="shared" si="348"/>
        <v>SI</v>
      </c>
      <c r="AR2293" s="44">
        <f t="shared" si="349"/>
        <v>128380.175</v>
      </c>
      <c r="AS2293" s="44">
        <f t="shared" si="350"/>
        <v>107882.5</v>
      </c>
      <c r="AT2293" s="44">
        <f t="shared" si="351"/>
        <v>107882.5</v>
      </c>
      <c r="AU2293" s="44">
        <f t="shared" si="352"/>
        <v>128380.175</v>
      </c>
      <c r="AV2293" s="45" t="b">
        <f t="shared" si="353"/>
        <v>1</v>
      </c>
      <c r="AW2293" s="45" t="b">
        <f t="shared" si="354"/>
        <v>0</v>
      </c>
      <c r="AX2293" s="45"/>
    </row>
    <row r="2294" spans="1:50" s="36" customFormat="1" ht="27.75" customHeight="1" x14ac:dyDescent="0.15">
      <c r="A2294" s="36" t="str">
        <f t="shared" si="347"/>
        <v>LEXA Proveedora Hospitalaria S.A.S.201130635</v>
      </c>
      <c r="B2294" s="36" t="b">
        <f>+A2294='[1]Anexo 9'!A2294</f>
        <v>1</v>
      </c>
      <c r="C2294" s="18">
        <v>901012906</v>
      </c>
      <c r="D2294" s="18" t="s">
        <v>8316</v>
      </c>
      <c r="E2294" s="15" t="s">
        <v>98</v>
      </c>
      <c r="F2294" s="15" t="s">
        <v>719</v>
      </c>
      <c r="G2294" s="15">
        <f>+VLOOKUP(F2294,[3]Sheet1!$E$3:$G$74,3,FALSE)</f>
        <v>13</v>
      </c>
      <c r="H2294" s="15">
        <f>+VLOOKUP(D2294&amp;F2294,'TD para paquetes'!$E$3:$I$441,5,FALSE)</f>
        <v>13</v>
      </c>
      <c r="I2294" s="15" t="s">
        <v>1025</v>
      </c>
      <c r="J2294" s="15">
        <v>6</v>
      </c>
      <c r="K2294" s="15">
        <v>5</v>
      </c>
      <c r="L2294" s="15">
        <v>201130635</v>
      </c>
      <c r="M2294" s="15" t="s">
        <v>725</v>
      </c>
      <c r="N2294" s="15" t="s">
        <v>525</v>
      </c>
      <c r="O2294" s="18"/>
      <c r="P2294" s="22" t="s">
        <v>3840</v>
      </c>
      <c r="Q2294" s="15" t="s">
        <v>101</v>
      </c>
      <c r="R2294" s="18" t="s">
        <v>103</v>
      </c>
      <c r="S2294" s="22" t="s">
        <v>73</v>
      </c>
      <c r="T2294" s="18"/>
      <c r="U2294" s="18"/>
      <c r="V2294" s="15" t="s">
        <v>723</v>
      </c>
      <c r="W2294" s="18" t="s">
        <v>2688</v>
      </c>
      <c r="X2294" s="18"/>
      <c r="Y2294" s="15" t="s">
        <v>73</v>
      </c>
      <c r="Z2294" s="18" t="s">
        <v>8695</v>
      </c>
      <c r="AA2294" s="18" t="s">
        <v>119</v>
      </c>
      <c r="AB2294" s="18" t="s">
        <v>8716</v>
      </c>
      <c r="AC2294" s="67" t="str">
        <f>+VLOOKUP("*"&amp;L2294&amp;"*",'[2]REGISTROS SANITARIOS'!$D$1560:$E2075,2,FALSE)</f>
        <v>SI</v>
      </c>
      <c r="AD2294" s="22" t="s">
        <v>1025</v>
      </c>
      <c r="AE2294" s="16">
        <v>45820</v>
      </c>
      <c r="AF2294" s="34" t="s">
        <v>73</v>
      </c>
      <c r="AG2294" s="24"/>
      <c r="AH2294" s="18"/>
      <c r="AI2294" s="18" t="s">
        <v>8723</v>
      </c>
      <c r="AJ2294" s="17">
        <v>5.5</v>
      </c>
      <c r="AK2294" s="25">
        <v>5.5</v>
      </c>
      <c r="AL2294" s="25">
        <v>5176</v>
      </c>
      <c r="AM2294" s="35">
        <v>0</v>
      </c>
      <c r="AN2294" s="19">
        <v>28468</v>
      </c>
      <c r="AO2294" s="18"/>
      <c r="AP2294" s="15"/>
      <c r="AQ2294" s="43" t="str">
        <f t="shared" si="348"/>
        <v>SI</v>
      </c>
      <c r="AR2294" s="44">
        <f t="shared" si="349"/>
        <v>28468</v>
      </c>
      <c r="AS2294" s="44">
        <f t="shared" si="350"/>
        <v>28468</v>
      </c>
      <c r="AT2294" s="44">
        <f t="shared" si="351"/>
        <v>28468</v>
      </c>
      <c r="AU2294" s="44">
        <f t="shared" si="352"/>
        <v>28468</v>
      </c>
      <c r="AV2294" s="45" t="b">
        <f t="shared" si="353"/>
        <v>1</v>
      </c>
      <c r="AW2294" s="45" t="b">
        <f t="shared" si="354"/>
        <v>1</v>
      </c>
      <c r="AX2294" s="45"/>
    </row>
    <row r="2295" spans="1:50" s="36" customFormat="1" ht="27.75" customHeight="1" x14ac:dyDescent="0.15">
      <c r="A2295" s="36" t="str">
        <f t="shared" si="347"/>
        <v>LEXA Proveedora Hospitalaria S.A.S.201130210</v>
      </c>
      <c r="B2295" s="36" t="b">
        <f>+A2295='[1]Anexo 9'!A2295</f>
        <v>1</v>
      </c>
      <c r="C2295" s="18">
        <v>901012906</v>
      </c>
      <c r="D2295" s="18" t="s">
        <v>8316</v>
      </c>
      <c r="E2295" s="15" t="s">
        <v>98</v>
      </c>
      <c r="F2295" s="15" t="s">
        <v>749</v>
      </c>
      <c r="G2295" s="15">
        <f>+VLOOKUP(F2295,[3]Sheet1!$E$3:$G$74,3,FALSE)</f>
        <v>6</v>
      </c>
      <c r="H2295" s="15">
        <f>+VLOOKUP(D2295&amp;F2295,'TD para paquetes'!$E$3:$I$441,5,FALSE)</f>
        <v>6</v>
      </c>
      <c r="I2295" s="15" t="s">
        <v>1025</v>
      </c>
      <c r="J2295" s="15">
        <v>6</v>
      </c>
      <c r="K2295" s="15">
        <v>6</v>
      </c>
      <c r="L2295" s="15">
        <v>201130210</v>
      </c>
      <c r="M2295" s="15" t="s">
        <v>752</v>
      </c>
      <c r="N2295" s="15" t="s">
        <v>101</v>
      </c>
      <c r="O2295" s="18"/>
      <c r="P2295" s="22" t="s">
        <v>3840</v>
      </c>
      <c r="Q2295" s="15" t="s">
        <v>101</v>
      </c>
      <c r="R2295" s="18" t="s">
        <v>103</v>
      </c>
      <c r="S2295" s="22" t="s">
        <v>73</v>
      </c>
      <c r="T2295" s="18"/>
      <c r="U2295" s="18"/>
      <c r="V2295" s="15" t="s">
        <v>6068</v>
      </c>
      <c r="W2295" s="18" t="s">
        <v>2688</v>
      </c>
      <c r="X2295" s="18"/>
      <c r="Y2295" s="15" t="s">
        <v>73</v>
      </c>
      <c r="Z2295" s="18" t="s">
        <v>8695</v>
      </c>
      <c r="AA2295" s="18" t="s">
        <v>119</v>
      </c>
      <c r="AB2295" s="18" t="s">
        <v>8716</v>
      </c>
      <c r="AC2295" s="67" t="str">
        <f>+VLOOKUP("*"&amp;L2295&amp;"*",'[2]REGISTROS SANITARIOS'!$D$1560:$E2076,2,FALSE)</f>
        <v>SI</v>
      </c>
      <c r="AD2295" s="22" t="s">
        <v>1025</v>
      </c>
      <c r="AE2295" s="16">
        <v>45820</v>
      </c>
      <c r="AF2295" s="34" t="s">
        <v>73</v>
      </c>
      <c r="AG2295" s="24"/>
      <c r="AH2295" s="18"/>
      <c r="AI2295" s="18" t="s">
        <v>8723</v>
      </c>
      <c r="AJ2295" s="17">
        <v>22</v>
      </c>
      <c r="AK2295" s="25">
        <v>22</v>
      </c>
      <c r="AL2295" s="25">
        <v>3923</v>
      </c>
      <c r="AM2295" s="35">
        <v>0</v>
      </c>
      <c r="AN2295" s="19">
        <v>86306</v>
      </c>
      <c r="AO2295" s="18"/>
      <c r="AP2295" s="15"/>
      <c r="AQ2295" s="43" t="str">
        <f t="shared" si="348"/>
        <v>SI</v>
      </c>
      <c r="AR2295" s="44">
        <f t="shared" si="349"/>
        <v>86306</v>
      </c>
      <c r="AS2295" s="44">
        <f t="shared" si="350"/>
        <v>86306</v>
      </c>
      <c r="AT2295" s="44">
        <f t="shared" si="351"/>
        <v>86306</v>
      </c>
      <c r="AU2295" s="44">
        <f t="shared" si="352"/>
        <v>86306</v>
      </c>
      <c r="AV2295" s="45" t="b">
        <f t="shared" si="353"/>
        <v>1</v>
      </c>
      <c r="AW2295" s="45" t="b">
        <f t="shared" si="354"/>
        <v>1</v>
      </c>
      <c r="AX2295" s="45"/>
    </row>
    <row r="2296" spans="1:50" s="36" customFormat="1" ht="27.75" customHeight="1" x14ac:dyDescent="0.15">
      <c r="A2296" s="36" t="str">
        <f t="shared" si="347"/>
        <v>LEXA Proveedora Hospitalaria S.A.S.201130640</v>
      </c>
      <c r="B2296" s="36" t="b">
        <f>+A2296='[1]Anexo 9'!A2296</f>
        <v>1</v>
      </c>
      <c r="C2296" s="18">
        <v>901012906</v>
      </c>
      <c r="D2296" s="18" t="s">
        <v>8316</v>
      </c>
      <c r="E2296" s="15" t="s">
        <v>98</v>
      </c>
      <c r="F2296" s="15" t="s">
        <v>719</v>
      </c>
      <c r="G2296" s="15">
        <f>+VLOOKUP(F2296,[3]Sheet1!$E$3:$G$74,3,FALSE)</f>
        <v>13</v>
      </c>
      <c r="H2296" s="15">
        <f>+VLOOKUP(D2296&amp;F2296,'TD para paquetes'!$E$3:$I$441,5,FALSE)</f>
        <v>13</v>
      </c>
      <c r="I2296" s="15" t="s">
        <v>1025</v>
      </c>
      <c r="J2296" s="15">
        <v>6</v>
      </c>
      <c r="K2296" s="15">
        <v>5</v>
      </c>
      <c r="L2296" s="15">
        <v>201130640</v>
      </c>
      <c r="M2296" s="15" t="s">
        <v>727</v>
      </c>
      <c r="N2296" s="15" t="s">
        <v>101</v>
      </c>
      <c r="O2296" s="18"/>
      <c r="P2296" s="22" t="s">
        <v>3840</v>
      </c>
      <c r="Q2296" s="15" t="s">
        <v>101</v>
      </c>
      <c r="R2296" s="18" t="s">
        <v>103</v>
      </c>
      <c r="S2296" s="22" t="s">
        <v>73</v>
      </c>
      <c r="T2296" s="18"/>
      <c r="U2296" s="18"/>
      <c r="V2296" s="15" t="s">
        <v>723</v>
      </c>
      <c r="W2296" s="18" t="s">
        <v>2688</v>
      </c>
      <c r="X2296" s="18"/>
      <c r="Y2296" s="15" t="s">
        <v>73</v>
      </c>
      <c r="Z2296" s="18" t="s">
        <v>8695</v>
      </c>
      <c r="AA2296" s="18" t="s">
        <v>119</v>
      </c>
      <c r="AB2296" s="18" t="s">
        <v>8716</v>
      </c>
      <c r="AC2296" s="67" t="str">
        <f>+VLOOKUP("*"&amp;L2296&amp;"*",'[2]REGISTROS SANITARIOS'!$D$1560:$E2077,2,FALSE)</f>
        <v>SI</v>
      </c>
      <c r="AD2296" s="22" t="s">
        <v>1025</v>
      </c>
      <c r="AE2296" s="16">
        <v>45820</v>
      </c>
      <c r="AF2296" s="34" t="s">
        <v>73</v>
      </c>
      <c r="AG2296" s="24"/>
      <c r="AH2296" s="18"/>
      <c r="AI2296" s="18" t="s">
        <v>8723</v>
      </c>
      <c r="AJ2296" s="17">
        <v>5.5</v>
      </c>
      <c r="AK2296" s="25">
        <v>5.5</v>
      </c>
      <c r="AL2296" s="25">
        <v>5176</v>
      </c>
      <c r="AM2296" s="35">
        <v>0.19</v>
      </c>
      <c r="AN2296" s="19">
        <v>33876.92</v>
      </c>
      <c r="AO2296" s="18"/>
      <c r="AP2296" s="15"/>
      <c r="AQ2296" s="43" t="str">
        <f t="shared" si="348"/>
        <v>SI</v>
      </c>
      <c r="AR2296" s="44">
        <f t="shared" si="349"/>
        <v>33876.92</v>
      </c>
      <c r="AS2296" s="44">
        <f t="shared" si="350"/>
        <v>28468</v>
      </c>
      <c r="AT2296" s="44">
        <f t="shared" si="351"/>
        <v>28468</v>
      </c>
      <c r="AU2296" s="44">
        <f t="shared" si="352"/>
        <v>33876.92</v>
      </c>
      <c r="AV2296" s="45" t="b">
        <f t="shared" si="353"/>
        <v>1</v>
      </c>
      <c r="AW2296" s="45" t="b">
        <f t="shared" si="354"/>
        <v>0</v>
      </c>
      <c r="AX2296" s="45"/>
    </row>
    <row r="2297" spans="1:50" s="36" customFormat="1" ht="27.75" customHeight="1" x14ac:dyDescent="0.15">
      <c r="A2297" s="36" t="str">
        <f t="shared" si="347"/>
        <v>LEXA Proveedora Hospitalaria S.A.S.201130310</v>
      </c>
      <c r="B2297" s="36" t="b">
        <f>+A2297='[1]Anexo 9'!A2297</f>
        <v>1</v>
      </c>
      <c r="C2297" s="18">
        <v>901012906</v>
      </c>
      <c r="D2297" s="18" t="s">
        <v>8316</v>
      </c>
      <c r="E2297" s="15" t="s">
        <v>98</v>
      </c>
      <c r="F2297" s="15" t="s">
        <v>749</v>
      </c>
      <c r="G2297" s="15">
        <f>+VLOOKUP(F2297,[3]Sheet1!$E$3:$G$74,3,FALSE)</f>
        <v>6</v>
      </c>
      <c r="H2297" s="15">
        <f>+VLOOKUP(D2297&amp;F2297,'TD para paquetes'!$E$3:$I$441,5,FALSE)</f>
        <v>6</v>
      </c>
      <c r="I2297" s="15" t="s">
        <v>1025</v>
      </c>
      <c r="J2297" s="15">
        <v>7</v>
      </c>
      <c r="K2297" s="15">
        <v>6</v>
      </c>
      <c r="L2297" s="15">
        <v>201130310</v>
      </c>
      <c r="M2297" s="15" t="s">
        <v>754</v>
      </c>
      <c r="N2297" s="15" t="s">
        <v>101</v>
      </c>
      <c r="O2297" s="18"/>
      <c r="P2297" s="22" t="s">
        <v>3840</v>
      </c>
      <c r="Q2297" s="15" t="s">
        <v>101</v>
      </c>
      <c r="R2297" s="18" t="s">
        <v>103</v>
      </c>
      <c r="S2297" s="22" t="s">
        <v>73</v>
      </c>
      <c r="T2297" s="18"/>
      <c r="U2297" s="18"/>
      <c r="V2297" s="15" t="s">
        <v>6068</v>
      </c>
      <c r="W2297" s="18" t="s">
        <v>2688</v>
      </c>
      <c r="X2297" s="18"/>
      <c r="Y2297" s="15" t="s">
        <v>73</v>
      </c>
      <c r="Z2297" s="18" t="s">
        <v>8695</v>
      </c>
      <c r="AA2297" s="18" t="s">
        <v>119</v>
      </c>
      <c r="AB2297" s="18" t="s">
        <v>8716</v>
      </c>
      <c r="AC2297" s="67" t="str">
        <f>+VLOOKUP("*"&amp;L2297&amp;"*",'[2]REGISTROS SANITARIOS'!$D$1560:$E2078,2,FALSE)</f>
        <v>SI</v>
      </c>
      <c r="AD2297" s="22" t="s">
        <v>1025</v>
      </c>
      <c r="AE2297" s="16">
        <v>45820</v>
      </c>
      <c r="AF2297" s="34" t="s">
        <v>73</v>
      </c>
      <c r="AG2297" s="24"/>
      <c r="AH2297" s="18"/>
      <c r="AI2297" s="18" t="s">
        <v>8723</v>
      </c>
      <c r="AJ2297" s="17">
        <v>2.75</v>
      </c>
      <c r="AK2297" s="25">
        <v>2.75</v>
      </c>
      <c r="AL2297" s="25">
        <v>3923</v>
      </c>
      <c r="AM2297" s="35">
        <v>0.19</v>
      </c>
      <c r="AN2297" s="19">
        <v>12838.0175</v>
      </c>
      <c r="AO2297" s="18"/>
      <c r="AP2297" s="15"/>
      <c r="AQ2297" s="43" t="str">
        <f t="shared" si="348"/>
        <v>SI</v>
      </c>
      <c r="AR2297" s="44">
        <f t="shared" si="349"/>
        <v>12838.0175</v>
      </c>
      <c r="AS2297" s="44">
        <f t="shared" si="350"/>
        <v>10788.25</v>
      </c>
      <c r="AT2297" s="44">
        <f t="shared" si="351"/>
        <v>10788.25</v>
      </c>
      <c r="AU2297" s="44">
        <f t="shared" si="352"/>
        <v>12838.0175</v>
      </c>
      <c r="AV2297" s="45" t="b">
        <f t="shared" si="353"/>
        <v>1</v>
      </c>
      <c r="AW2297" s="45" t="b">
        <f t="shared" si="354"/>
        <v>0</v>
      </c>
      <c r="AX2297" s="45"/>
    </row>
    <row r="2298" spans="1:50" s="36" customFormat="1" ht="27.75" customHeight="1" x14ac:dyDescent="0.15">
      <c r="A2298" s="36" t="str">
        <f t="shared" si="347"/>
        <v>LEXA Proveedora Hospitalaria S.A.S.201130645</v>
      </c>
      <c r="B2298" s="36" t="b">
        <f>+A2298='[1]Anexo 9'!A2298</f>
        <v>1</v>
      </c>
      <c r="C2298" s="18">
        <v>901012906</v>
      </c>
      <c r="D2298" s="18" t="s">
        <v>8316</v>
      </c>
      <c r="E2298" s="15" t="s">
        <v>98</v>
      </c>
      <c r="F2298" s="15" t="s">
        <v>719</v>
      </c>
      <c r="G2298" s="15">
        <f>+VLOOKUP(F2298,[3]Sheet1!$E$3:$G$74,3,FALSE)</f>
        <v>13</v>
      </c>
      <c r="H2298" s="15">
        <f>+VLOOKUP(D2298&amp;F2298,'TD para paquetes'!$E$3:$I$441,5,FALSE)</f>
        <v>13</v>
      </c>
      <c r="I2298" s="15" t="s">
        <v>1025</v>
      </c>
      <c r="J2298" s="15">
        <v>6</v>
      </c>
      <c r="K2298" s="15">
        <v>5</v>
      </c>
      <c r="L2298" s="15">
        <v>201130645</v>
      </c>
      <c r="M2298" s="15" t="s">
        <v>729</v>
      </c>
      <c r="N2298" s="15" t="s">
        <v>101</v>
      </c>
      <c r="O2298" s="18"/>
      <c r="P2298" s="22" t="s">
        <v>3840</v>
      </c>
      <c r="Q2298" s="15" t="s">
        <v>101</v>
      </c>
      <c r="R2298" s="18" t="s">
        <v>103</v>
      </c>
      <c r="S2298" s="22" t="s">
        <v>73</v>
      </c>
      <c r="T2298" s="18"/>
      <c r="U2298" s="18"/>
      <c r="V2298" s="15" t="s">
        <v>723</v>
      </c>
      <c r="W2298" s="18" t="s">
        <v>2688</v>
      </c>
      <c r="X2298" s="18"/>
      <c r="Y2298" s="15" t="s">
        <v>73</v>
      </c>
      <c r="Z2298" s="18" t="s">
        <v>8695</v>
      </c>
      <c r="AA2298" s="18" t="s">
        <v>119</v>
      </c>
      <c r="AB2298" s="18" t="s">
        <v>8716</v>
      </c>
      <c r="AC2298" s="67" t="str">
        <f>+VLOOKUP("*"&amp;L2298&amp;"*",'[2]REGISTROS SANITARIOS'!$D$1560:$E2079,2,FALSE)</f>
        <v>SI</v>
      </c>
      <c r="AD2298" s="22" t="s">
        <v>1025</v>
      </c>
      <c r="AE2298" s="16">
        <v>45820</v>
      </c>
      <c r="AF2298" s="34" t="s">
        <v>73</v>
      </c>
      <c r="AG2298" s="24"/>
      <c r="AH2298" s="18"/>
      <c r="AI2298" s="18" t="s">
        <v>8723</v>
      </c>
      <c r="AJ2298" s="17">
        <v>2.75</v>
      </c>
      <c r="AK2298" s="25">
        <v>2.75</v>
      </c>
      <c r="AL2298" s="25">
        <v>5176</v>
      </c>
      <c r="AM2298" s="35">
        <v>0.19</v>
      </c>
      <c r="AN2298" s="19">
        <v>16938.46</v>
      </c>
      <c r="AO2298" s="18"/>
      <c r="AP2298" s="15"/>
      <c r="AQ2298" s="43" t="str">
        <f t="shared" si="348"/>
        <v>SI</v>
      </c>
      <c r="AR2298" s="44">
        <f t="shared" si="349"/>
        <v>16938.46</v>
      </c>
      <c r="AS2298" s="44">
        <f t="shared" si="350"/>
        <v>14234</v>
      </c>
      <c r="AT2298" s="44">
        <f t="shared" si="351"/>
        <v>14234</v>
      </c>
      <c r="AU2298" s="44">
        <f t="shared" si="352"/>
        <v>16938.46</v>
      </c>
      <c r="AV2298" s="45" t="b">
        <f t="shared" si="353"/>
        <v>1</v>
      </c>
      <c r="AW2298" s="45" t="b">
        <f t="shared" si="354"/>
        <v>0</v>
      </c>
      <c r="AX2298" s="45"/>
    </row>
    <row r="2299" spans="1:50" s="36" customFormat="1" ht="27.75" customHeight="1" x14ac:dyDescent="0.15">
      <c r="A2299" s="36" t="str">
        <f t="shared" si="347"/>
        <v>LEXA Proveedora Hospitalaria S.A.S.201130410</v>
      </c>
      <c r="B2299" s="36" t="b">
        <f>+A2299='[1]Anexo 9'!A2299</f>
        <v>1</v>
      </c>
      <c r="C2299" s="18">
        <v>901012906</v>
      </c>
      <c r="D2299" s="18" t="s">
        <v>8316</v>
      </c>
      <c r="E2299" s="15" t="s">
        <v>98</v>
      </c>
      <c r="F2299" s="15" t="s">
        <v>749</v>
      </c>
      <c r="G2299" s="15">
        <f>+VLOOKUP(F2299,[3]Sheet1!$E$3:$G$74,3,FALSE)</f>
        <v>6</v>
      </c>
      <c r="H2299" s="15">
        <f>+VLOOKUP(D2299&amp;F2299,'TD para paquetes'!$E$3:$I$441,5,FALSE)</f>
        <v>6</v>
      </c>
      <c r="I2299" s="15" t="s">
        <v>1025</v>
      </c>
      <c r="J2299" s="15">
        <v>7</v>
      </c>
      <c r="K2299" s="15">
        <v>6</v>
      </c>
      <c r="L2299" s="15">
        <v>201130410</v>
      </c>
      <c r="M2299" s="15" t="s">
        <v>756</v>
      </c>
      <c r="N2299" s="15" t="s">
        <v>101</v>
      </c>
      <c r="O2299" s="18"/>
      <c r="P2299" s="22" t="s">
        <v>3840</v>
      </c>
      <c r="Q2299" s="15" t="s">
        <v>101</v>
      </c>
      <c r="R2299" s="18" t="s">
        <v>103</v>
      </c>
      <c r="S2299" s="22" t="s">
        <v>73</v>
      </c>
      <c r="T2299" s="18"/>
      <c r="U2299" s="18"/>
      <c r="V2299" s="15" t="s">
        <v>6068</v>
      </c>
      <c r="W2299" s="18" t="s">
        <v>2688</v>
      </c>
      <c r="X2299" s="18"/>
      <c r="Y2299" s="15" t="s">
        <v>73</v>
      </c>
      <c r="Z2299" s="18" t="s">
        <v>8695</v>
      </c>
      <c r="AA2299" s="18" t="s">
        <v>119</v>
      </c>
      <c r="AB2299" s="18" t="s">
        <v>8716</v>
      </c>
      <c r="AC2299" s="67" t="str">
        <f>+VLOOKUP("*"&amp;L2299&amp;"*",'[2]REGISTROS SANITARIOS'!$D$1560:$E2080,2,FALSE)</f>
        <v>SI</v>
      </c>
      <c r="AD2299" s="22" t="s">
        <v>1025</v>
      </c>
      <c r="AE2299" s="16">
        <v>45820</v>
      </c>
      <c r="AF2299" s="34" t="s">
        <v>73</v>
      </c>
      <c r="AG2299" s="24"/>
      <c r="AH2299" s="18"/>
      <c r="AI2299" s="18" t="s">
        <v>8723</v>
      </c>
      <c r="AJ2299" s="17">
        <v>11</v>
      </c>
      <c r="AK2299" s="25">
        <v>11</v>
      </c>
      <c r="AL2299" s="25">
        <v>3923</v>
      </c>
      <c r="AM2299" s="35">
        <v>0.19</v>
      </c>
      <c r="AN2299" s="19">
        <v>51352.07</v>
      </c>
      <c r="AO2299" s="18"/>
      <c r="AP2299" s="15"/>
      <c r="AQ2299" s="43" t="str">
        <f t="shared" si="348"/>
        <v>SI</v>
      </c>
      <c r="AR2299" s="44">
        <f t="shared" si="349"/>
        <v>51352.07</v>
      </c>
      <c r="AS2299" s="44">
        <f t="shared" si="350"/>
        <v>43153</v>
      </c>
      <c r="AT2299" s="44">
        <f t="shared" si="351"/>
        <v>43153</v>
      </c>
      <c r="AU2299" s="44">
        <f t="shared" si="352"/>
        <v>51352.07</v>
      </c>
      <c r="AV2299" s="45" t="b">
        <f t="shared" si="353"/>
        <v>1</v>
      </c>
      <c r="AW2299" s="45" t="b">
        <f t="shared" si="354"/>
        <v>0</v>
      </c>
      <c r="AX2299" s="45"/>
    </row>
    <row r="2300" spans="1:50" s="36" customFormat="1" ht="27.75" customHeight="1" x14ac:dyDescent="0.15">
      <c r="A2300" s="36" t="str">
        <f t="shared" si="347"/>
        <v>LEXA Proveedora Hospitalaria S.A.S.201130650</v>
      </c>
      <c r="B2300" s="36" t="b">
        <f>+A2300='[1]Anexo 9'!A2300</f>
        <v>1</v>
      </c>
      <c r="C2300" s="18">
        <v>901012906</v>
      </c>
      <c r="D2300" s="18" t="s">
        <v>8316</v>
      </c>
      <c r="E2300" s="15" t="s">
        <v>98</v>
      </c>
      <c r="F2300" s="15" t="s">
        <v>719</v>
      </c>
      <c r="G2300" s="15">
        <f>+VLOOKUP(F2300,[3]Sheet1!$E$3:$G$74,3,FALSE)</f>
        <v>13</v>
      </c>
      <c r="H2300" s="15">
        <f>+VLOOKUP(D2300&amp;F2300,'TD para paquetes'!$E$3:$I$441,5,FALSE)</f>
        <v>13</v>
      </c>
      <c r="I2300" s="15" t="s">
        <v>1025</v>
      </c>
      <c r="J2300" s="15">
        <v>8</v>
      </c>
      <c r="K2300" s="15">
        <v>5</v>
      </c>
      <c r="L2300" s="15">
        <v>201130650</v>
      </c>
      <c r="M2300" s="15" t="s">
        <v>731</v>
      </c>
      <c r="N2300" s="15" t="s">
        <v>101</v>
      </c>
      <c r="O2300" s="18"/>
      <c r="P2300" s="22" t="s">
        <v>3840</v>
      </c>
      <c r="Q2300" s="15" t="s">
        <v>101</v>
      </c>
      <c r="R2300" s="18" t="s">
        <v>103</v>
      </c>
      <c r="S2300" s="22" t="s">
        <v>73</v>
      </c>
      <c r="T2300" s="18"/>
      <c r="U2300" s="18"/>
      <c r="V2300" s="15" t="s">
        <v>723</v>
      </c>
      <c r="W2300" s="18" t="s">
        <v>2688</v>
      </c>
      <c r="X2300" s="18"/>
      <c r="Y2300" s="15" t="s">
        <v>73</v>
      </c>
      <c r="Z2300" s="18" t="s">
        <v>8695</v>
      </c>
      <c r="AA2300" s="18" t="s">
        <v>119</v>
      </c>
      <c r="AB2300" s="18" t="s">
        <v>8716</v>
      </c>
      <c r="AC2300" s="67" t="str">
        <f>+VLOOKUP("*"&amp;L2300&amp;"*",'[2]REGISTROS SANITARIOS'!$D$1560:$E2081,2,FALSE)</f>
        <v>SI</v>
      </c>
      <c r="AD2300" s="22" t="s">
        <v>1025</v>
      </c>
      <c r="AE2300" s="16">
        <v>45820</v>
      </c>
      <c r="AF2300" s="34" t="s">
        <v>73</v>
      </c>
      <c r="AG2300" s="24"/>
      <c r="AH2300" s="18"/>
      <c r="AI2300" s="18" t="s">
        <v>8723</v>
      </c>
      <c r="AJ2300" s="17">
        <v>22</v>
      </c>
      <c r="AK2300" s="25">
        <v>22</v>
      </c>
      <c r="AL2300" s="25">
        <v>5176</v>
      </c>
      <c r="AM2300" s="35">
        <v>0.19</v>
      </c>
      <c r="AN2300" s="19">
        <v>135507.68</v>
      </c>
      <c r="AO2300" s="18"/>
      <c r="AP2300" s="15"/>
      <c r="AQ2300" s="43" t="str">
        <f t="shared" si="348"/>
        <v>SI</v>
      </c>
      <c r="AR2300" s="44">
        <f t="shared" si="349"/>
        <v>135507.68</v>
      </c>
      <c r="AS2300" s="44">
        <f t="shared" si="350"/>
        <v>113872</v>
      </c>
      <c r="AT2300" s="44">
        <f t="shared" si="351"/>
        <v>113872</v>
      </c>
      <c r="AU2300" s="44">
        <f t="shared" si="352"/>
        <v>135507.68</v>
      </c>
      <c r="AV2300" s="45" t="b">
        <f t="shared" si="353"/>
        <v>1</v>
      </c>
      <c r="AW2300" s="45" t="b">
        <f t="shared" si="354"/>
        <v>0</v>
      </c>
      <c r="AX2300" s="45"/>
    </row>
    <row r="2301" spans="1:50" s="36" customFormat="1" ht="27.75" customHeight="1" x14ac:dyDescent="0.15">
      <c r="A2301" s="36" t="str">
        <f t="shared" si="347"/>
        <v>LEXA Proveedora Hospitalaria S.A.S.201130510</v>
      </c>
      <c r="B2301" s="36" t="b">
        <f>+A2301='[1]Anexo 9'!A2301</f>
        <v>1</v>
      </c>
      <c r="C2301" s="18">
        <v>901012906</v>
      </c>
      <c r="D2301" s="18" t="s">
        <v>8316</v>
      </c>
      <c r="E2301" s="15" t="s">
        <v>98</v>
      </c>
      <c r="F2301" s="15" t="s">
        <v>749</v>
      </c>
      <c r="G2301" s="15">
        <f>+VLOOKUP(F2301,[3]Sheet1!$E$3:$G$74,3,FALSE)</f>
        <v>6</v>
      </c>
      <c r="H2301" s="15">
        <f>+VLOOKUP(D2301&amp;F2301,'TD para paquetes'!$E$3:$I$441,5,FALSE)</f>
        <v>6</v>
      </c>
      <c r="I2301" s="15" t="s">
        <v>1025</v>
      </c>
      <c r="J2301" s="15">
        <v>7</v>
      </c>
      <c r="K2301" s="15">
        <v>6</v>
      </c>
      <c r="L2301" s="15">
        <v>201130510</v>
      </c>
      <c r="M2301" s="15" t="s">
        <v>758</v>
      </c>
      <c r="N2301" s="15" t="s">
        <v>101</v>
      </c>
      <c r="O2301" s="18"/>
      <c r="P2301" s="22" t="s">
        <v>3840</v>
      </c>
      <c r="Q2301" s="15" t="s">
        <v>101</v>
      </c>
      <c r="R2301" s="18" t="s">
        <v>103</v>
      </c>
      <c r="S2301" s="22" t="s">
        <v>73</v>
      </c>
      <c r="T2301" s="18"/>
      <c r="U2301" s="18"/>
      <c r="V2301" s="15" t="s">
        <v>6068</v>
      </c>
      <c r="W2301" s="18" t="s">
        <v>2688</v>
      </c>
      <c r="X2301" s="18"/>
      <c r="Y2301" s="15" t="s">
        <v>73</v>
      </c>
      <c r="Z2301" s="18" t="s">
        <v>8695</v>
      </c>
      <c r="AA2301" s="18" t="s">
        <v>119</v>
      </c>
      <c r="AB2301" s="18" t="s">
        <v>8716</v>
      </c>
      <c r="AC2301" s="67" t="str">
        <f>+VLOOKUP("*"&amp;L2301&amp;"*",'[2]REGISTROS SANITARIOS'!$D$1560:$E2082,2,FALSE)</f>
        <v>SI</v>
      </c>
      <c r="AD2301" s="22" t="s">
        <v>1025</v>
      </c>
      <c r="AE2301" s="16">
        <v>45820</v>
      </c>
      <c r="AF2301" s="34" t="s">
        <v>73</v>
      </c>
      <c r="AG2301" s="24"/>
      <c r="AH2301" s="18"/>
      <c r="AI2301" s="18" t="s">
        <v>8723</v>
      </c>
      <c r="AJ2301" s="17">
        <v>11</v>
      </c>
      <c r="AK2301" s="25">
        <v>11</v>
      </c>
      <c r="AL2301" s="25">
        <v>3923</v>
      </c>
      <c r="AM2301" s="35">
        <v>0.19</v>
      </c>
      <c r="AN2301" s="19">
        <v>51352.07</v>
      </c>
      <c r="AO2301" s="18"/>
      <c r="AP2301" s="15"/>
      <c r="AQ2301" s="43" t="str">
        <f t="shared" si="348"/>
        <v>SI</v>
      </c>
      <c r="AR2301" s="44">
        <f t="shared" si="349"/>
        <v>51352.07</v>
      </c>
      <c r="AS2301" s="44">
        <f t="shared" si="350"/>
        <v>43153</v>
      </c>
      <c r="AT2301" s="44">
        <f t="shared" si="351"/>
        <v>43153</v>
      </c>
      <c r="AU2301" s="44">
        <f t="shared" si="352"/>
        <v>51352.07</v>
      </c>
      <c r="AV2301" s="45" t="b">
        <f t="shared" si="353"/>
        <v>1</v>
      </c>
      <c r="AW2301" s="45" t="b">
        <f t="shared" si="354"/>
        <v>0</v>
      </c>
      <c r="AX2301" s="45"/>
    </row>
    <row r="2302" spans="1:50" s="36" customFormat="1" ht="27.75" customHeight="1" x14ac:dyDescent="0.15">
      <c r="A2302" s="36" t="str">
        <f t="shared" si="347"/>
        <v>LEXA Proveedora Hospitalaria S.A.S.201130610</v>
      </c>
      <c r="B2302" s="36" t="b">
        <f>+A2302='[1]Anexo 9'!A2302</f>
        <v>1</v>
      </c>
      <c r="C2302" s="18">
        <v>901012906</v>
      </c>
      <c r="D2302" s="18" t="s">
        <v>8316</v>
      </c>
      <c r="E2302" s="15" t="s">
        <v>98</v>
      </c>
      <c r="F2302" s="15" t="s">
        <v>719</v>
      </c>
      <c r="G2302" s="15">
        <f>+VLOOKUP(F2302,[3]Sheet1!$E$3:$G$74,3,FALSE)</f>
        <v>13</v>
      </c>
      <c r="H2302" s="15">
        <f>+VLOOKUP(D2302&amp;F2302,'TD para paquetes'!$E$3:$I$441,5,FALSE)</f>
        <v>13</v>
      </c>
      <c r="I2302" s="15" t="s">
        <v>1025</v>
      </c>
      <c r="J2302" s="15">
        <v>8</v>
      </c>
      <c r="K2302" s="15">
        <v>5</v>
      </c>
      <c r="L2302" s="15">
        <v>201130610</v>
      </c>
      <c r="M2302" s="15" t="s">
        <v>720</v>
      </c>
      <c r="N2302" s="15" t="s">
        <v>101</v>
      </c>
      <c r="O2302" s="18"/>
      <c r="P2302" s="22" t="s">
        <v>3840</v>
      </c>
      <c r="Q2302" s="15" t="s">
        <v>101</v>
      </c>
      <c r="R2302" s="18" t="s">
        <v>103</v>
      </c>
      <c r="S2302" s="22" t="s">
        <v>73</v>
      </c>
      <c r="T2302" s="18"/>
      <c r="U2302" s="18"/>
      <c r="V2302" s="15" t="s">
        <v>723</v>
      </c>
      <c r="W2302" s="18" t="s">
        <v>2688</v>
      </c>
      <c r="X2302" s="18"/>
      <c r="Y2302" s="15" t="s">
        <v>73</v>
      </c>
      <c r="Z2302" s="18" t="s">
        <v>8695</v>
      </c>
      <c r="AA2302" s="18" t="s">
        <v>119</v>
      </c>
      <c r="AB2302" s="18" t="s">
        <v>8716</v>
      </c>
      <c r="AC2302" s="67" t="str">
        <f>+VLOOKUP("*"&amp;L2302&amp;"*",'[2]REGISTROS SANITARIOS'!$D$1560:$E2083,2,FALSE)</f>
        <v>SI</v>
      </c>
      <c r="AD2302" s="22" t="s">
        <v>1025</v>
      </c>
      <c r="AE2302" s="16">
        <v>45820</v>
      </c>
      <c r="AF2302" s="34" t="s">
        <v>73</v>
      </c>
      <c r="AG2302" s="24"/>
      <c r="AH2302" s="18"/>
      <c r="AI2302" s="18" t="s">
        <v>8723</v>
      </c>
      <c r="AJ2302" s="17">
        <v>27.5</v>
      </c>
      <c r="AK2302" s="25">
        <v>27.5</v>
      </c>
      <c r="AL2302" s="25">
        <v>5176</v>
      </c>
      <c r="AM2302" s="35">
        <v>0.19</v>
      </c>
      <c r="AN2302" s="19">
        <v>169384.6</v>
      </c>
      <c r="AO2302" s="18"/>
      <c r="AP2302" s="15"/>
      <c r="AQ2302" s="43" t="str">
        <f t="shared" si="348"/>
        <v>SI</v>
      </c>
      <c r="AR2302" s="44">
        <f t="shared" si="349"/>
        <v>169384.59999999998</v>
      </c>
      <c r="AS2302" s="44">
        <f t="shared" si="350"/>
        <v>142340</v>
      </c>
      <c r="AT2302" s="44">
        <f t="shared" si="351"/>
        <v>142340</v>
      </c>
      <c r="AU2302" s="44">
        <f t="shared" si="352"/>
        <v>169384.59999999998</v>
      </c>
      <c r="AV2302" s="45" t="b">
        <f t="shared" si="353"/>
        <v>1</v>
      </c>
      <c r="AW2302" s="45" t="b">
        <f t="shared" si="354"/>
        <v>0</v>
      </c>
      <c r="AX2302" s="45"/>
    </row>
    <row r="2303" spans="1:50" s="36" customFormat="1" ht="27.75" customHeight="1" x14ac:dyDescent="0.15">
      <c r="A2303" s="36" t="str">
        <f t="shared" si="347"/>
        <v>LEXA Proveedora Hospitalaria S.A.S.201130710</v>
      </c>
      <c r="B2303" s="36" t="b">
        <f>+A2303='[1]Anexo 9'!A2303</f>
        <v>1</v>
      </c>
      <c r="C2303" s="18">
        <v>901012906</v>
      </c>
      <c r="D2303" s="18" t="s">
        <v>8316</v>
      </c>
      <c r="E2303" s="15" t="s">
        <v>98</v>
      </c>
      <c r="F2303" s="15" t="s">
        <v>719</v>
      </c>
      <c r="G2303" s="15">
        <f>+VLOOKUP(F2303,[3]Sheet1!$E$3:$G$74,3,FALSE)</f>
        <v>13</v>
      </c>
      <c r="H2303" s="15">
        <f>+VLOOKUP(D2303&amp;F2303,'TD para paquetes'!$E$3:$I$441,5,FALSE)</f>
        <v>13</v>
      </c>
      <c r="I2303" s="15" t="s">
        <v>1025</v>
      </c>
      <c r="J2303" s="15">
        <v>8</v>
      </c>
      <c r="K2303" s="15">
        <v>5</v>
      </c>
      <c r="L2303" s="15">
        <v>201130710</v>
      </c>
      <c r="M2303" s="15" t="s">
        <v>733</v>
      </c>
      <c r="N2303" s="15" t="s">
        <v>101</v>
      </c>
      <c r="O2303" s="18"/>
      <c r="P2303" s="22" t="s">
        <v>3840</v>
      </c>
      <c r="Q2303" s="15" t="s">
        <v>101</v>
      </c>
      <c r="R2303" s="18" t="s">
        <v>103</v>
      </c>
      <c r="S2303" s="22" t="s">
        <v>73</v>
      </c>
      <c r="T2303" s="18"/>
      <c r="U2303" s="18"/>
      <c r="V2303" s="15" t="s">
        <v>723</v>
      </c>
      <c r="W2303" s="18" t="s">
        <v>2688</v>
      </c>
      <c r="X2303" s="18"/>
      <c r="Y2303" s="15" t="s">
        <v>73</v>
      </c>
      <c r="Z2303" s="18" t="s">
        <v>8695</v>
      </c>
      <c r="AA2303" s="18" t="s">
        <v>119</v>
      </c>
      <c r="AB2303" s="18" t="s">
        <v>8716</v>
      </c>
      <c r="AC2303" s="67" t="str">
        <f>+VLOOKUP("*"&amp;L2303&amp;"*",'[2]REGISTROS SANITARIOS'!$D$1560:$E2084,2,FALSE)</f>
        <v>SI</v>
      </c>
      <c r="AD2303" s="22" t="s">
        <v>1025</v>
      </c>
      <c r="AE2303" s="16">
        <v>45820</v>
      </c>
      <c r="AF2303" s="34" t="s">
        <v>73</v>
      </c>
      <c r="AG2303" s="24"/>
      <c r="AH2303" s="18"/>
      <c r="AI2303" s="18" t="s">
        <v>8723</v>
      </c>
      <c r="AJ2303" s="17">
        <v>33</v>
      </c>
      <c r="AK2303" s="25">
        <v>33</v>
      </c>
      <c r="AL2303" s="25">
        <v>5176</v>
      </c>
      <c r="AM2303" s="35">
        <v>0.19</v>
      </c>
      <c r="AN2303" s="19">
        <v>203261.52</v>
      </c>
      <c r="AO2303" s="18"/>
      <c r="AP2303" s="15"/>
      <c r="AQ2303" s="43" t="str">
        <f t="shared" si="348"/>
        <v>SI</v>
      </c>
      <c r="AR2303" s="44">
        <f t="shared" si="349"/>
        <v>203261.52</v>
      </c>
      <c r="AS2303" s="44">
        <f t="shared" si="350"/>
        <v>170808</v>
      </c>
      <c r="AT2303" s="44">
        <f t="shared" si="351"/>
        <v>170808</v>
      </c>
      <c r="AU2303" s="44">
        <f t="shared" si="352"/>
        <v>203261.52</v>
      </c>
      <c r="AV2303" s="45" t="b">
        <f t="shared" si="353"/>
        <v>1</v>
      </c>
      <c r="AW2303" s="45" t="b">
        <f t="shared" si="354"/>
        <v>0</v>
      </c>
      <c r="AX2303" s="45"/>
    </row>
    <row r="2304" spans="1:50" s="36" customFormat="1" ht="27.75" customHeight="1" x14ac:dyDescent="0.15">
      <c r="A2304" s="36" t="str">
        <f t="shared" si="347"/>
        <v>LEXA Proveedora Hospitalaria S.A.S.201130810</v>
      </c>
      <c r="B2304" s="36" t="b">
        <f>+A2304='[1]Anexo 9'!A2304</f>
        <v>1</v>
      </c>
      <c r="C2304" s="18">
        <v>901012906</v>
      </c>
      <c r="D2304" s="18" t="s">
        <v>8316</v>
      </c>
      <c r="E2304" s="15" t="s">
        <v>98</v>
      </c>
      <c r="F2304" s="15" t="s">
        <v>719</v>
      </c>
      <c r="G2304" s="15">
        <f>+VLOOKUP(F2304,[3]Sheet1!$E$3:$G$74,3,FALSE)</f>
        <v>13</v>
      </c>
      <c r="H2304" s="15">
        <f>+VLOOKUP(D2304&amp;F2304,'TD para paquetes'!$E$3:$I$441,5,FALSE)</f>
        <v>13</v>
      </c>
      <c r="I2304" s="15" t="s">
        <v>1025</v>
      </c>
      <c r="J2304" s="15">
        <v>8</v>
      </c>
      <c r="K2304" s="15">
        <v>5</v>
      </c>
      <c r="L2304" s="15">
        <v>201130810</v>
      </c>
      <c r="M2304" s="15" t="s">
        <v>735</v>
      </c>
      <c r="N2304" s="15" t="s">
        <v>101</v>
      </c>
      <c r="O2304" s="18"/>
      <c r="P2304" s="22" t="s">
        <v>3840</v>
      </c>
      <c r="Q2304" s="15" t="s">
        <v>101</v>
      </c>
      <c r="R2304" s="18" t="s">
        <v>103</v>
      </c>
      <c r="S2304" s="22" t="s">
        <v>73</v>
      </c>
      <c r="T2304" s="18"/>
      <c r="U2304" s="18"/>
      <c r="V2304" s="15" t="s">
        <v>723</v>
      </c>
      <c r="W2304" s="18" t="s">
        <v>2688</v>
      </c>
      <c r="X2304" s="18"/>
      <c r="Y2304" s="15" t="s">
        <v>73</v>
      </c>
      <c r="Z2304" s="18" t="s">
        <v>8695</v>
      </c>
      <c r="AA2304" s="18" t="s">
        <v>119</v>
      </c>
      <c r="AB2304" s="18" t="s">
        <v>8716</v>
      </c>
      <c r="AC2304" s="67" t="str">
        <f>+VLOOKUP("*"&amp;L2304&amp;"*",'[2]REGISTROS SANITARIOS'!$D$1560:$E2085,2,FALSE)</f>
        <v>SI</v>
      </c>
      <c r="AD2304" s="22" t="s">
        <v>1025</v>
      </c>
      <c r="AE2304" s="16">
        <v>45820</v>
      </c>
      <c r="AF2304" s="34" t="s">
        <v>73</v>
      </c>
      <c r="AG2304" s="24"/>
      <c r="AH2304" s="18"/>
      <c r="AI2304" s="18" t="s">
        <v>8723</v>
      </c>
      <c r="AJ2304" s="17">
        <v>165</v>
      </c>
      <c r="AK2304" s="25">
        <v>165</v>
      </c>
      <c r="AL2304" s="25">
        <v>5176</v>
      </c>
      <c r="AM2304" s="35">
        <v>0.19</v>
      </c>
      <c r="AN2304" s="19">
        <v>1016307.6</v>
      </c>
      <c r="AO2304" s="18"/>
      <c r="AP2304" s="15"/>
      <c r="AQ2304" s="43" t="str">
        <f t="shared" si="348"/>
        <v>SI</v>
      </c>
      <c r="AR2304" s="44">
        <f t="shared" si="349"/>
        <v>1016307.6</v>
      </c>
      <c r="AS2304" s="44">
        <f t="shared" si="350"/>
        <v>854040</v>
      </c>
      <c r="AT2304" s="44">
        <f t="shared" si="351"/>
        <v>854040</v>
      </c>
      <c r="AU2304" s="44">
        <f t="shared" si="352"/>
        <v>1016307.6</v>
      </c>
      <c r="AV2304" s="45" t="b">
        <f t="shared" si="353"/>
        <v>1</v>
      </c>
      <c r="AW2304" s="45" t="b">
        <f t="shared" si="354"/>
        <v>0</v>
      </c>
      <c r="AX2304" s="45"/>
    </row>
    <row r="2305" spans="1:50" s="36" customFormat="1" ht="27.75" customHeight="1" x14ac:dyDescent="0.15">
      <c r="A2305" s="36" t="str">
        <f t="shared" si="347"/>
        <v>LEXA Proveedora Hospitalaria S.A.S.201130910</v>
      </c>
      <c r="B2305" s="36" t="b">
        <f>+A2305='[1]Anexo 9'!A2305</f>
        <v>1</v>
      </c>
      <c r="C2305" s="18">
        <v>901012906</v>
      </c>
      <c r="D2305" s="18" t="s">
        <v>8316</v>
      </c>
      <c r="E2305" s="15" t="s">
        <v>98</v>
      </c>
      <c r="F2305" s="15" t="s">
        <v>719</v>
      </c>
      <c r="G2305" s="15">
        <f>+VLOOKUP(F2305,[3]Sheet1!$E$3:$G$74,3,FALSE)</f>
        <v>13</v>
      </c>
      <c r="H2305" s="15">
        <f>+VLOOKUP(D2305&amp;F2305,'TD para paquetes'!$E$3:$I$441,5,FALSE)</f>
        <v>13</v>
      </c>
      <c r="I2305" s="15" t="s">
        <v>1025</v>
      </c>
      <c r="J2305" s="15">
        <v>8</v>
      </c>
      <c r="K2305" s="15">
        <v>5</v>
      </c>
      <c r="L2305" s="15">
        <v>201130910</v>
      </c>
      <c r="M2305" s="15" t="s">
        <v>737</v>
      </c>
      <c r="N2305" s="15" t="s">
        <v>101</v>
      </c>
      <c r="O2305" s="18"/>
      <c r="P2305" s="22" t="s">
        <v>3840</v>
      </c>
      <c r="Q2305" s="15" t="s">
        <v>101</v>
      </c>
      <c r="R2305" s="18" t="s">
        <v>103</v>
      </c>
      <c r="S2305" s="22" t="s">
        <v>73</v>
      </c>
      <c r="T2305" s="18"/>
      <c r="U2305" s="18"/>
      <c r="V2305" s="15" t="s">
        <v>723</v>
      </c>
      <c r="W2305" s="18" t="s">
        <v>2688</v>
      </c>
      <c r="X2305" s="18"/>
      <c r="Y2305" s="15" t="s">
        <v>73</v>
      </c>
      <c r="Z2305" s="18" t="s">
        <v>8695</v>
      </c>
      <c r="AA2305" s="18" t="s">
        <v>119</v>
      </c>
      <c r="AB2305" s="18" t="s">
        <v>8716</v>
      </c>
      <c r="AC2305" s="67" t="str">
        <f>+VLOOKUP("*"&amp;L2305&amp;"*",'[2]REGISTROS SANITARIOS'!$D$1560:$E2086,2,FALSE)</f>
        <v>SI</v>
      </c>
      <c r="AD2305" s="22" t="s">
        <v>1025</v>
      </c>
      <c r="AE2305" s="16">
        <v>45820</v>
      </c>
      <c r="AF2305" s="34" t="s">
        <v>73</v>
      </c>
      <c r="AG2305" s="24"/>
      <c r="AH2305" s="18"/>
      <c r="AI2305" s="18" t="s">
        <v>8723</v>
      </c>
      <c r="AJ2305" s="17">
        <v>440</v>
      </c>
      <c r="AK2305" s="25">
        <v>440</v>
      </c>
      <c r="AL2305" s="25">
        <v>5176</v>
      </c>
      <c r="AM2305" s="35">
        <v>0</v>
      </c>
      <c r="AN2305" s="19">
        <v>2277440</v>
      </c>
      <c r="AO2305" s="18"/>
      <c r="AP2305" s="15"/>
      <c r="AQ2305" s="43" t="str">
        <f t="shared" si="348"/>
        <v>SI</v>
      </c>
      <c r="AR2305" s="44">
        <f t="shared" si="349"/>
        <v>2277440</v>
      </c>
      <c r="AS2305" s="44">
        <f t="shared" si="350"/>
        <v>2277440</v>
      </c>
      <c r="AT2305" s="44">
        <f t="shared" si="351"/>
        <v>2277440</v>
      </c>
      <c r="AU2305" s="44">
        <f t="shared" si="352"/>
        <v>2277440</v>
      </c>
      <c r="AV2305" s="45" t="b">
        <f t="shared" si="353"/>
        <v>1</v>
      </c>
      <c r="AW2305" s="45" t="b">
        <f t="shared" si="354"/>
        <v>1</v>
      </c>
      <c r="AX2305" s="45"/>
    </row>
    <row r="2306" spans="1:50" s="36" customFormat="1" ht="27.75" customHeight="1" x14ac:dyDescent="0.15">
      <c r="A2306" s="36" t="str">
        <f t="shared" si="347"/>
        <v>LEXA Proveedora Hospitalaria S.A.S.201131010</v>
      </c>
      <c r="B2306" s="36" t="b">
        <f>+A2306='[1]Anexo 9'!A2306</f>
        <v>1</v>
      </c>
      <c r="C2306" s="18">
        <v>901012906</v>
      </c>
      <c r="D2306" s="18" t="s">
        <v>8316</v>
      </c>
      <c r="E2306" s="15" t="s">
        <v>98</v>
      </c>
      <c r="F2306" s="15" t="s">
        <v>719</v>
      </c>
      <c r="G2306" s="15">
        <f>+VLOOKUP(F2306,[3]Sheet1!$E$3:$G$74,3,FALSE)</f>
        <v>13</v>
      </c>
      <c r="H2306" s="15">
        <f>+VLOOKUP(D2306&amp;F2306,'TD para paquetes'!$E$3:$I$441,5,FALSE)</f>
        <v>13</v>
      </c>
      <c r="I2306" s="15" t="s">
        <v>1025</v>
      </c>
      <c r="J2306" s="15">
        <v>8</v>
      </c>
      <c r="K2306" s="15">
        <v>5</v>
      </c>
      <c r="L2306" s="15">
        <v>201131010</v>
      </c>
      <c r="M2306" s="15" t="s">
        <v>739</v>
      </c>
      <c r="N2306" s="15" t="s">
        <v>101</v>
      </c>
      <c r="O2306" s="18"/>
      <c r="P2306" s="22" t="s">
        <v>3840</v>
      </c>
      <c r="Q2306" s="15" t="s">
        <v>101</v>
      </c>
      <c r="R2306" s="18" t="s">
        <v>103</v>
      </c>
      <c r="S2306" s="22" t="s">
        <v>73</v>
      </c>
      <c r="T2306" s="18"/>
      <c r="U2306" s="18"/>
      <c r="V2306" s="15" t="s">
        <v>723</v>
      </c>
      <c r="W2306" s="18" t="s">
        <v>2688</v>
      </c>
      <c r="X2306" s="18"/>
      <c r="Y2306" s="15" t="s">
        <v>73</v>
      </c>
      <c r="Z2306" s="18" t="s">
        <v>8695</v>
      </c>
      <c r="AA2306" s="18" t="s">
        <v>119</v>
      </c>
      <c r="AB2306" s="18" t="s">
        <v>8716</v>
      </c>
      <c r="AC2306" s="67" t="str">
        <f>+VLOOKUP("*"&amp;L2306&amp;"*",'[2]REGISTROS SANITARIOS'!$D$1560:$E2087,2,FALSE)</f>
        <v>SI</v>
      </c>
      <c r="AD2306" s="22" t="s">
        <v>1025</v>
      </c>
      <c r="AE2306" s="16">
        <v>45820</v>
      </c>
      <c r="AF2306" s="34" t="s">
        <v>73</v>
      </c>
      <c r="AG2306" s="24"/>
      <c r="AH2306" s="18"/>
      <c r="AI2306" s="18" t="s">
        <v>8723</v>
      </c>
      <c r="AJ2306" s="17">
        <v>330</v>
      </c>
      <c r="AK2306" s="25">
        <v>330</v>
      </c>
      <c r="AL2306" s="25">
        <v>5176</v>
      </c>
      <c r="AM2306" s="35">
        <v>0.19</v>
      </c>
      <c r="AN2306" s="19">
        <v>2032615.2</v>
      </c>
      <c r="AO2306" s="18"/>
      <c r="AP2306" s="15"/>
      <c r="AQ2306" s="43" t="str">
        <f t="shared" si="348"/>
        <v>SI</v>
      </c>
      <c r="AR2306" s="44">
        <f t="shared" si="349"/>
        <v>2032615.2</v>
      </c>
      <c r="AS2306" s="44">
        <f t="shared" si="350"/>
        <v>1708080</v>
      </c>
      <c r="AT2306" s="44">
        <f t="shared" si="351"/>
        <v>1708080</v>
      </c>
      <c r="AU2306" s="44">
        <f t="shared" si="352"/>
        <v>2032615.2</v>
      </c>
      <c r="AV2306" s="45" t="b">
        <f t="shared" si="353"/>
        <v>1</v>
      </c>
      <c r="AW2306" s="45" t="b">
        <f t="shared" si="354"/>
        <v>0</v>
      </c>
      <c r="AX2306" s="45"/>
    </row>
    <row r="2307" spans="1:50" s="36" customFormat="1" ht="27.75" customHeight="1" x14ac:dyDescent="0.15">
      <c r="A2307" s="36" t="str">
        <f t="shared" si="347"/>
        <v>LEXA Proveedora Hospitalaria S.A.S.201131110</v>
      </c>
      <c r="B2307" s="36" t="b">
        <f>+A2307='[1]Anexo 9'!A2307</f>
        <v>1</v>
      </c>
      <c r="C2307" s="18">
        <v>901012906</v>
      </c>
      <c r="D2307" s="18" t="s">
        <v>8316</v>
      </c>
      <c r="E2307" s="15" t="s">
        <v>98</v>
      </c>
      <c r="F2307" s="15" t="s">
        <v>719</v>
      </c>
      <c r="G2307" s="15">
        <f>+VLOOKUP(F2307,[3]Sheet1!$E$3:$G$74,3,FALSE)</f>
        <v>13</v>
      </c>
      <c r="H2307" s="15">
        <f>+VLOOKUP(D2307&amp;F2307,'TD para paquetes'!$E$3:$I$441,5,FALSE)</f>
        <v>13</v>
      </c>
      <c r="I2307" s="15" t="s">
        <v>1025</v>
      </c>
      <c r="J2307" s="15">
        <v>8</v>
      </c>
      <c r="K2307" s="15">
        <v>5</v>
      </c>
      <c r="L2307" s="15">
        <v>201131110</v>
      </c>
      <c r="M2307" s="15" t="s">
        <v>741</v>
      </c>
      <c r="N2307" s="15" t="s">
        <v>101</v>
      </c>
      <c r="O2307" s="18"/>
      <c r="P2307" s="22" t="s">
        <v>3840</v>
      </c>
      <c r="Q2307" s="15" t="s">
        <v>101</v>
      </c>
      <c r="R2307" s="18" t="s">
        <v>103</v>
      </c>
      <c r="S2307" s="22" t="s">
        <v>73</v>
      </c>
      <c r="T2307" s="18"/>
      <c r="U2307" s="18"/>
      <c r="V2307" s="15" t="s">
        <v>723</v>
      </c>
      <c r="W2307" s="18" t="s">
        <v>2688</v>
      </c>
      <c r="X2307" s="18"/>
      <c r="Y2307" s="15" t="s">
        <v>73</v>
      </c>
      <c r="Z2307" s="18" t="s">
        <v>8695</v>
      </c>
      <c r="AA2307" s="18" t="s">
        <v>119</v>
      </c>
      <c r="AB2307" s="18" t="s">
        <v>8716</v>
      </c>
      <c r="AC2307" s="67" t="str">
        <f>+VLOOKUP("*"&amp;L2307&amp;"*",'[2]REGISTROS SANITARIOS'!$D$1560:$E2088,2,FALSE)</f>
        <v>SI</v>
      </c>
      <c r="AD2307" s="22" t="s">
        <v>1025</v>
      </c>
      <c r="AE2307" s="16">
        <v>45820</v>
      </c>
      <c r="AF2307" s="34" t="s">
        <v>73</v>
      </c>
      <c r="AG2307" s="24"/>
      <c r="AH2307" s="18"/>
      <c r="AI2307" s="18" t="s">
        <v>8723</v>
      </c>
      <c r="AJ2307" s="17">
        <v>242</v>
      </c>
      <c r="AK2307" s="25">
        <v>242</v>
      </c>
      <c r="AL2307" s="25">
        <v>5176</v>
      </c>
      <c r="AM2307" s="35">
        <v>0.19</v>
      </c>
      <c r="AN2307" s="19">
        <v>1490584.4799999997</v>
      </c>
      <c r="AO2307" s="18"/>
      <c r="AP2307" s="15"/>
      <c r="AQ2307" s="43" t="str">
        <f t="shared" si="348"/>
        <v>SI</v>
      </c>
      <c r="AR2307" s="44">
        <f t="shared" si="349"/>
        <v>1490584.48</v>
      </c>
      <c r="AS2307" s="44">
        <f t="shared" si="350"/>
        <v>1252592</v>
      </c>
      <c r="AT2307" s="44">
        <f t="shared" si="351"/>
        <v>1252592</v>
      </c>
      <c r="AU2307" s="44">
        <f t="shared" si="352"/>
        <v>1490584.48</v>
      </c>
      <c r="AV2307" s="45" t="b">
        <f t="shared" si="353"/>
        <v>1</v>
      </c>
      <c r="AW2307" s="45" t="b">
        <f t="shared" si="354"/>
        <v>0</v>
      </c>
      <c r="AX2307" s="45"/>
    </row>
    <row r="2308" spans="1:50" s="36" customFormat="1" ht="27.75" customHeight="1" x14ac:dyDescent="0.15">
      <c r="A2308" s="36" t="str">
        <f t="shared" ref="A2308:A2371" si="357">+D2308&amp;L2308</f>
        <v>LEXA Proveedora Hospitalaria S.A.S.201131210</v>
      </c>
      <c r="B2308" s="36" t="b">
        <f>+A2308='[1]Anexo 9'!A2308</f>
        <v>1</v>
      </c>
      <c r="C2308" s="18">
        <v>901012906</v>
      </c>
      <c r="D2308" s="18" t="s">
        <v>8316</v>
      </c>
      <c r="E2308" s="15" t="s">
        <v>98</v>
      </c>
      <c r="F2308" s="15" t="s">
        <v>719</v>
      </c>
      <c r="G2308" s="15">
        <f>+VLOOKUP(F2308,[3]Sheet1!$E$3:$G$74,3,FALSE)</f>
        <v>13</v>
      </c>
      <c r="H2308" s="15">
        <f>+VLOOKUP(D2308&amp;F2308,'TD para paquetes'!$E$3:$I$441,5,FALSE)</f>
        <v>13</v>
      </c>
      <c r="I2308" s="15" t="s">
        <v>1025</v>
      </c>
      <c r="J2308" s="15">
        <v>7</v>
      </c>
      <c r="K2308" s="15">
        <v>5</v>
      </c>
      <c r="L2308" s="15">
        <v>201131210</v>
      </c>
      <c r="M2308" s="15" t="s">
        <v>743</v>
      </c>
      <c r="N2308" s="15" t="s">
        <v>101</v>
      </c>
      <c r="O2308" s="18"/>
      <c r="P2308" s="22" t="s">
        <v>3840</v>
      </c>
      <c r="Q2308" s="15" t="s">
        <v>101</v>
      </c>
      <c r="R2308" s="18" t="s">
        <v>103</v>
      </c>
      <c r="S2308" s="22" t="s">
        <v>73</v>
      </c>
      <c r="T2308" s="18"/>
      <c r="U2308" s="18"/>
      <c r="V2308" s="15" t="s">
        <v>723</v>
      </c>
      <c r="W2308" s="18" t="s">
        <v>2688</v>
      </c>
      <c r="X2308" s="18"/>
      <c r="Y2308" s="15" t="s">
        <v>73</v>
      </c>
      <c r="Z2308" s="18" t="s">
        <v>8695</v>
      </c>
      <c r="AA2308" s="18" t="s">
        <v>119</v>
      </c>
      <c r="AB2308" s="18" t="s">
        <v>8716</v>
      </c>
      <c r="AC2308" s="67" t="str">
        <f>+VLOOKUP("*"&amp;L2308&amp;"*",'[2]REGISTROS SANITARIOS'!$D$1560:$E2089,2,FALSE)</f>
        <v>SI</v>
      </c>
      <c r="AD2308" s="22" t="s">
        <v>1025</v>
      </c>
      <c r="AE2308" s="16">
        <v>45820</v>
      </c>
      <c r="AF2308" s="34" t="s">
        <v>73</v>
      </c>
      <c r="AG2308" s="24"/>
      <c r="AH2308" s="18"/>
      <c r="AI2308" s="18" t="s">
        <v>8723</v>
      </c>
      <c r="AJ2308" s="17">
        <v>16.5</v>
      </c>
      <c r="AK2308" s="25">
        <v>16.5</v>
      </c>
      <c r="AL2308" s="25">
        <v>5176</v>
      </c>
      <c r="AM2308" s="35">
        <v>0.19</v>
      </c>
      <c r="AN2308" s="19">
        <v>101630.76</v>
      </c>
      <c r="AO2308" s="18"/>
      <c r="AP2308" s="15"/>
      <c r="AQ2308" s="43" t="str">
        <f t="shared" ref="AQ2308:AQ2371" si="358">+IF(AK2308="","NO INDICA",IF(AJ2308=AK2308,"SI",IF(AK2308&gt;AJ2308,"MAYOR",IF(AK2308&lt;AJ2308,"MENOR"))))</f>
        <v>SI</v>
      </c>
      <c r="AR2308" s="44">
        <f t="shared" ref="AR2308:AR2371" si="359">+AJ2308*(AL2308*(1+AM2308))</f>
        <v>101630.76</v>
      </c>
      <c r="AS2308" s="44">
        <f t="shared" ref="AS2308:AS2371" si="360">+AJ2308*AL2308</f>
        <v>85404</v>
      </c>
      <c r="AT2308" s="44">
        <f t="shared" ref="AT2308:AT2371" si="361">+AL2308*AK2308</f>
        <v>85404</v>
      </c>
      <c r="AU2308" s="44">
        <f t="shared" ref="AU2308:AU2371" si="362">+AK2308*(AL2308*(1+AM2308))</f>
        <v>101630.76</v>
      </c>
      <c r="AV2308" s="45" t="b">
        <f t="shared" ref="AV2308:AV2371" si="363">+IFERROR(AU2308=AN2308,"FALSO")</f>
        <v>1</v>
      </c>
      <c r="AW2308" s="45" t="b">
        <f t="shared" ref="AW2308:AW2371" si="364">+AS2308=AN2308</f>
        <v>0</v>
      </c>
      <c r="AX2308" s="45"/>
    </row>
    <row r="2309" spans="1:50" s="36" customFormat="1" ht="27.75" customHeight="1" x14ac:dyDescent="0.15">
      <c r="A2309" s="36" t="str">
        <f t="shared" si="357"/>
        <v>LEXA Proveedora Hospitalaria S.A.S.201131310</v>
      </c>
      <c r="B2309" s="36" t="b">
        <f>+A2309='[1]Anexo 9'!A2309</f>
        <v>1</v>
      </c>
      <c r="C2309" s="18">
        <v>901012906</v>
      </c>
      <c r="D2309" s="18" t="s">
        <v>8316</v>
      </c>
      <c r="E2309" s="15" t="s">
        <v>98</v>
      </c>
      <c r="F2309" s="15" t="s">
        <v>719</v>
      </c>
      <c r="G2309" s="15">
        <f>+VLOOKUP(F2309,[3]Sheet1!$E$3:$G$74,3,FALSE)</f>
        <v>13</v>
      </c>
      <c r="H2309" s="15">
        <f>+VLOOKUP(D2309&amp;F2309,'TD para paquetes'!$E$3:$I$441,5,FALSE)</f>
        <v>13</v>
      </c>
      <c r="I2309" s="15" t="s">
        <v>1025</v>
      </c>
      <c r="J2309" s="15">
        <v>7</v>
      </c>
      <c r="K2309" s="15">
        <v>5</v>
      </c>
      <c r="L2309" s="15">
        <v>201131310</v>
      </c>
      <c r="M2309" s="15" t="s">
        <v>745</v>
      </c>
      <c r="N2309" s="15" t="s">
        <v>101</v>
      </c>
      <c r="O2309" s="18"/>
      <c r="P2309" s="22" t="s">
        <v>3840</v>
      </c>
      <c r="Q2309" s="15" t="s">
        <v>101</v>
      </c>
      <c r="R2309" s="18" t="s">
        <v>103</v>
      </c>
      <c r="S2309" s="22" t="s">
        <v>73</v>
      </c>
      <c r="T2309" s="18"/>
      <c r="U2309" s="18"/>
      <c r="V2309" s="15" t="s">
        <v>723</v>
      </c>
      <c r="W2309" s="18" t="s">
        <v>2688</v>
      </c>
      <c r="X2309" s="18"/>
      <c r="Y2309" s="15" t="s">
        <v>73</v>
      </c>
      <c r="Z2309" s="18" t="s">
        <v>8695</v>
      </c>
      <c r="AA2309" s="18" t="s">
        <v>119</v>
      </c>
      <c r="AB2309" s="18" t="s">
        <v>8716</v>
      </c>
      <c r="AC2309" s="67" t="str">
        <f>+VLOOKUP("*"&amp;L2309&amp;"*",'[2]REGISTROS SANITARIOS'!$D$1560:$E2090,2,FALSE)</f>
        <v>SI</v>
      </c>
      <c r="AD2309" s="22" t="s">
        <v>1025</v>
      </c>
      <c r="AE2309" s="16">
        <v>45820</v>
      </c>
      <c r="AF2309" s="34" t="s">
        <v>73</v>
      </c>
      <c r="AG2309" s="24"/>
      <c r="AH2309" s="18"/>
      <c r="AI2309" s="18" t="s">
        <v>8723</v>
      </c>
      <c r="AJ2309" s="17">
        <v>5.5</v>
      </c>
      <c r="AK2309" s="25">
        <v>5.5</v>
      </c>
      <c r="AL2309" s="25">
        <v>5176</v>
      </c>
      <c r="AM2309" s="35">
        <v>0.19</v>
      </c>
      <c r="AN2309" s="19">
        <v>33876.92</v>
      </c>
      <c r="AO2309" s="18"/>
      <c r="AP2309" s="15"/>
      <c r="AQ2309" s="43" t="str">
        <f t="shared" si="358"/>
        <v>SI</v>
      </c>
      <c r="AR2309" s="44">
        <f t="shared" si="359"/>
        <v>33876.92</v>
      </c>
      <c r="AS2309" s="44">
        <f t="shared" si="360"/>
        <v>28468</v>
      </c>
      <c r="AT2309" s="44">
        <f t="shared" si="361"/>
        <v>28468</v>
      </c>
      <c r="AU2309" s="44">
        <f t="shared" si="362"/>
        <v>33876.92</v>
      </c>
      <c r="AV2309" s="45" t="b">
        <f t="shared" si="363"/>
        <v>1</v>
      </c>
      <c r="AW2309" s="45" t="b">
        <f t="shared" si="364"/>
        <v>0</v>
      </c>
      <c r="AX2309" s="45"/>
    </row>
    <row r="2310" spans="1:50" s="36" customFormat="1" ht="27.75" customHeight="1" x14ac:dyDescent="0.15">
      <c r="A2310" s="36" t="str">
        <f t="shared" si="357"/>
        <v>LEXA Proveedora Hospitalaria S.A.S.201131410</v>
      </c>
      <c r="B2310" s="36" t="b">
        <f>+A2310='[1]Anexo 9'!A2310</f>
        <v>1</v>
      </c>
      <c r="C2310" s="18">
        <v>901012906</v>
      </c>
      <c r="D2310" s="18" t="s">
        <v>8316</v>
      </c>
      <c r="E2310" s="15" t="s">
        <v>98</v>
      </c>
      <c r="F2310" s="15" t="s">
        <v>719</v>
      </c>
      <c r="G2310" s="15">
        <f>+VLOOKUP(F2310,[3]Sheet1!$E$3:$G$74,3,FALSE)</f>
        <v>13</v>
      </c>
      <c r="H2310" s="15">
        <f>+VLOOKUP(D2310&amp;F2310,'TD para paquetes'!$E$3:$I$441,5,FALSE)</f>
        <v>13</v>
      </c>
      <c r="I2310" s="15" t="s">
        <v>1025</v>
      </c>
      <c r="J2310" s="15">
        <v>7</v>
      </c>
      <c r="K2310" s="15">
        <v>5</v>
      </c>
      <c r="L2310" s="15">
        <v>201131410</v>
      </c>
      <c r="M2310" s="15" t="s">
        <v>747</v>
      </c>
      <c r="N2310" s="15" t="s">
        <v>101</v>
      </c>
      <c r="O2310" s="18"/>
      <c r="P2310" s="22" t="s">
        <v>3840</v>
      </c>
      <c r="Q2310" s="15" t="s">
        <v>101</v>
      </c>
      <c r="R2310" s="18" t="s">
        <v>103</v>
      </c>
      <c r="S2310" s="22" t="s">
        <v>73</v>
      </c>
      <c r="T2310" s="18"/>
      <c r="U2310" s="18"/>
      <c r="V2310" s="15" t="s">
        <v>723</v>
      </c>
      <c r="W2310" s="18" t="s">
        <v>2688</v>
      </c>
      <c r="X2310" s="18"/>
      <c r="Y2310" s="15" t="s">
        <v>73</v>
      </c>
      <c r="Z2310" s="18" t="s">
        <v>8695</v>
      </c>
      <c r="AA2310" s="18" t="s">
        <v>119</v>
      </c>
      <c r="AB2310" s="18" t="s">
        <v>8716</v>
      </c>
      <c r="AC2310" s="67" t="str">
        <f>+VLOOKUP("*"&amp;L2310&amp;"*",'[2]REGISTROS SANITARIOS'!$D$1560:$E2091,2,FALSE)</f>
        <v>SI</v>
      </c>
      <c r="AD2310" s="22" t="s">
        <v>1025</v>
      </c>
      <c r="AE2310" s="16">
        <v>45820</v>
      </c>
      <c r="AF2310" s="34" t="s">
        <v>73</v>
      </c>
      <c r="AG2310" s="24"/>
      <c r="AH2310" s="18"/>
      <c r="AI2310" s="18" t="s">
        <v>8723</v>
      </c>
      <c r="AJ2310" s="17">
        <v>2.75</v>
      </c>
      <c r="AK2310" s="25">
        <v>2.75</v>
      </c>
      <c r="AL2310" s="25">
        <v>5176</v>
      </c>
      <c r="AM2310" s="35">
        <v>0.19</v>
      </c>
      <c r="AN2310" s="19">
        <v>16938.46</v>
      </c>
      <c r="AO2310" s="18"/>
      <c r="AP2310" s="15"/>
      <c r="AQ2310" s="43" t="str">
        <f t="shared" si="358"/>
        <v>SI</v>
      </c>
      <c r="AR2310" s="44">
        <f t="shared" si="359"/>
        <v>16938.46</v>
      </c>
      <c r="AS2310" s="44">
        <f t="shared" si="360"/>
        <v>14234</v>
      </c>
      <c r="AT2310" s="44">
        <f t="shared" si="361"/>
        <v>14234</v>
      </c>
      <c r="AU2310" s="44">
        <f t="shared" si="362"/>
        <v>16938.46</v>
      </c>
      <c r="AV2310" s="45" t="b">
        <f t="shared" si="363"/>
        <v>1</v>
      </c>
      <c r="AW2310" s="45" t="b">
        <f t="shared" si="364"/>
        <v>0</v>
      </c>
      <c r="AX2310" s="45"/>
    </row>
    <row r="2311" spans="1:50" s="36" customFormat="1" ht="27.75" customHeight="1" x14ac:dyDescent="0.15">
      <c r="A2311" s="36" t="str">
        <f t="shared" si="357"/>
        <v>LEXA Proveedora Hospitalaria S.A.S.201140209</v>
      </c>
      <c r="B2311" s="36" t="b">
        <f>+A2311='[1]Anexo 9'!A2311</f>
        <v>1</v>
      </c>
      <c r="C2311" s="18">
        <v>901012906</v>
      </c>
      <c r="D2311" s="18" t="s">
        <v>8316</v>
      </c>
      <c r="E2311" s="15" t="s">
        <v>98</v>
      </c>
      <c r="F2311" s="15" t="s">
        <v>769</v>
      </c>
      <c r="G2311" s="15">
        <f>+VLOOKUP(F2311,[3]Sheet1!$E$3:$G$74,3,FALSE)</f>
        <v>2</v>
      </c>
      <c r="H2311" s="15">
        <f>+VLOOKUP(D2311&amp;F2311,'TD para paquetes'!$E$3:$I$441,5,FALSE)</f>
        <v>2</v>
      </c>
      <c r="I2311" s="15" t="s">
        <v>1025</v>
      </c>
      <c r="J2311" s="15">
        <v>7</v>
      </c>
      <c r="K2311" s="15">
        <v>7</v>
      </c>
      <c r="L2311" s="15">
        <v>201140209</v>
      </c>
      <c r="M2311" s="15" t="s">
        <v>770</v>
      </c>
      <c r="N2311" s="15" t="s">
        <v>452</v>
      </c>
      <c r="O2311" s="18"/>
      <c r="P2311" s="22" t="s">
        <v>3840</v>
      </c>
      <c r="Q2311" s="15" t="s">
        <v>101</v>
      </c>
      <c r="R2311" s="18" t="s">
        <v>8600</v>
      </c>
      <c r="S2311" s="22" t="b">
        <f t="shared" ref="S2311:S2317" si="365">+R2311=Q2311</f>
        <v>0</v>
      </c>
      <c r="T2311" s="18"/>
      <c r="U2311" s="18"/>
      <c r="V2311" s="15" t="s">
        <v>773</v>
      </c>
      <c r="W2311" s="18" t="s">
        <v>2724</v>
      </c>
      <c r="X2311" s="18"/>
      <c r="Y2311" s="15" t="s">
        <v>68</v>
      </c>
      <c r="Z2311" s="18" t="s">
        <v>8717</v>
      </c>
      <c r="AA2311" s="18" t="s">
        <v>71</v>
      </c>
      <c r="AB2311" s="18" t="s">
        <v>3401</v>
      </c>
      <c r="AC2311" s="67" t="str">
        <f>+VLOOKUP("*"&amp;L2311&amp;"*",'[2]REGISTROS SANITARIOS'!$D$1560:$E2092,2,FALSE)</f>
        <v>SI</v>
      </c>
      <c r="AD2311" s="22" t="s">
        <v>1025</v>
      </c>
      <c r="AE2311" s="16">
        <v>45453</v>
      </c>
      <c r="AF2311" s="34" t="s">
        <v>73</v>
      </c>
      <c r="AG2311" s="24"/>
      <c r="AH2311" s="18"/>
      <c r="AI2311" s="18" t="s">
        <v>8722</v>
      </c>
      <c r="AJ2311" s="17">
        <v>3960</v>
      </c>
      <c r="AK2311" s="25">
        <v>3960</v>
      </c>
      <c r="AL2311" s="25">
        <v>2216</v>
      </c>
      <c r="AM2311" s="35">
        <v>0.19</v>
      </c>
      <c r="AN2311" s="19">
        <v>10442678.399999999</v>
      </c>
      <c r="AO2311" s="18"/>
      <c r="AP2311" s="15"/>
      <c r="AQ2311" s="43" t="str">
        <f t="shared" si="358"/>
        <v>SI</v>
      </c>
      <c r="AR2311" s="44">
        <f t="shared" si="359"/>
        <v>10442678.4</v>
      </c>
      <c r="AS2311" s="44">
        <f t="shared" si="360"/>
        <v>8775360</v>
      </c>
      <c r="AT2311" s="44">
        <f t="shared" si="361"/>
        <v>8775360</v>
      </c>
      <c r="AU2311" s="44">
        <f t="shared" si="362"/>
        <v>10442678.4</v>
      </c>
      <c r="AV2311" s="45" t="b">
        <f t="shared" si="363"/>
        <v>1</v>
      </c>
      <c r="AW2311" s="45" t="b">
        <f t="shared" si="364"/>
        <v>0</v>
      </c>
      <c r="AX2311" s="45"/>
    </row>
    <row r="2312" spans="1:50" s="36" customFormat="1" ht="27.75" customHeight="1" x14ac:dyDescent="0.15">
      <c r="A2312" s="36" t="str">
        <f t="shared" si="357"/>
        <v>LEXA Proveedora Hospitalaria S.A.S.201140409</v>
      </c>
      <c r="B2312" s="36" t="b">
        <f>+A2312='[1]Anexo 9'!A2312</f>
        <v>1</v>
      </c>
      <c r="C2312" s="18">
        <v>901012906</v>
      </c>
      <c r="D2312" s="18" t="s">
        <v>8316</v>
      </c>
      <c r="E2312" s="15" t="s">
        <v>98</v>
      </c>
      <c r="F2312" s="15" t="s">
        <v>769</v>
      </c>
      <c r="G2312" s="15">
        <f>+VLOOKUP(F2312,[3]Sheet1!$E$3:$G$74,3,FALSE)</f>
        <v>2</v>
      </c>
      <c r="H2312" s="15">
        <f>+VLOOKUP(D2312&amp;F2312,'TD para paquetes'!$E$3:$I$441,5,FALSE)</f>
        <v>2</v>
      </c>
      <c r="I2312" s="15" t="s">
        <v>1025</v>
      </c>
      <c r="J2312" s="15">
        <v>7</v>
      </c>
      <c r="K2312" s="15">
        <v>7</v>
      </c>
      <c r="L2312" s="15">
        <v>201140409</v>
      </c>
      <c r="M2312" s="15" t="s">
        <v>777</v>
      </c>
      <c r="N2312" s="15" t="s">
        <v>452</v>
      </c>
      <c r="O2312" s="18"/>
      <c r="P2312" s="22" t="s">
        <v>3840</v>
      </c>
      <c r="Q2312" s="15" t="s">
        <v>101</v>
      </c>
      <c r="R2312" s="18" t="s">
        <v>8601</v>
      </c>
      <c r="S2312" s="22" t="b">
        <f t="shared" si="365"/>
        <v>0</v>
      </c>
      <c r="T2312" s="18"/>
      <c r="U2312" s="18"/>
      <c r="V2312" s="15" t="s">
        <v>773</v>
      </c>
      <c r="W2312" s="18" t="s">
        <v>2724</v>
      </c>
      <c r="X2312" s="18"/>
      <c r="Y2312" s="15" t="s">
        <v>68</v>
      </c>
      <c r="Z2312" s="18" t="s">
        <v>8717</v>
      </c>
      <c r="AA2312" s="18" t="s">
        <v>71</v>
      </c>
      <c r="AB2312" s="18" t="s">
        <v>3401</v>
      </c>
      <c r="AC2312" s="67" t="str">
        <f>+VLOOKUP("*"&amp;L2312&amp;"*",'[2]REGISTROS SANITARIOS'!$D$1560:$E2093,2,FALSE)</f>
        <v>SI</v>
      </c>
      <c r="AD2312" s="22" t="s">
        <v>1025</v>
      </c>
      <c r="AE2312" s="16">
        <v>45453</v>
      </c>
      <c r="AF2312" s="34" t="s">
        <v>73</v>
      </c>
      <c r="AG2312" s="24"/>
      <c r="AH2312" s="18"/>
      <c r="AI2312" s="18" t="s">
        <v>8722</v>
      </c>
      <c r="AJ2312" s="17">
        <v>2090</v>
      </c>
      <c r="AK2312" s="25">
        <v>2090</v>
      </c>
      <c r="AL2312" s="25">
        <v>3357.0000000000005</v>
      </c>
      <c r="AM2312" s="35">
        <v>0.19</v>
      </c>
      <c r="AN2312" s="19">
        <v>8349194.7000000011</v>
      </c>
      <c r="AO2312" s="18"/>
      <c r="AP2312" s="15"/>
      <c r="AQ2312" s="43" t="str">
        <f t="shared" si="358"/>
        <v>SI</v>
      </c>
      <c r="AR2312" s="44">
        <f t="shared" si="359"/>
        <v>8349194.7000000011</v>
      </c>
      <c r="AS2312" s="44">
        <f t="shared" si="360"/>
        <v>7016130.0000000009</v>
      </c>
      <c r="AT2312" s="44">
        <f t="shared" si="361"/>
        <v>7016130.0000000009</v>
      </c>
      <c r="AU2312" s="44">
        <f t="shared" si="362"/>
        <v>8349194.7000000011</v>
      </c>
      <c r="AV2312" s="45" t="b">
        <f t="shared" si="363"/>
        <v>1</v>
      </c>
      <c r="AW2312" s="45" t="b">
        <f t="shared" si="364"/>
        <v>0</v>
      </c>
      <c r="AX2312" s="45"/>
    </row>
    <row r="2313" spans="1:50" s="36" customFormat="1" ht="27.75" customHeight="1" x14ac:dyDescent="0.15">
      <c r="A2313" s="36" t="str">
        <f t="shared" si="357"/>
        <v>LEXA Proveedora Hospitalaria S.A.S.201140509</v>
      </c>
      <c r="B2313" s="36" t="b">
        <f>+A2313='[1]Anexo 9'!A2313</f>
        <v>1</v>
      </c>
      <c r="C2313" s="18">
        <v>901012906</v>
      </c>
      <c r="D2313" s="18" t="s">
        <v>8316</v>
      </c>
      <c r="E2313" s="15" t="s">
        <v>98</v>
      </c>
      <c r="F2313" s="15" t="s">
        <v>780</v>
      </c>
      <c r="G2313" s="15">
        <f>+VLOOKUP(F2313,[3]Sheet1!$E$3:$G$74,3,FALSE)</f>
        <v>2</v>
      </c>
      <c r="H2313" s="15">
        <f>+VLOOKUP(D2313&amp;F2313,'TD para paquetes'!$E$3:$I$441,5,FALSE)</f>
        <v>2</v>
      </c>
      <c r="I2313" s="15" t="s">
        <v>1025</v>
      </c>
      <c r="J2313" s="15">
        <v>10</v>
      </c>
      <c r="K2313" s="15">
        <v>10</v>
      </c>
      <c r="L2313" s="15">
        <v>201140509</v>
      </c>
      <c r="M2313" s="15" t="s">
        <v>781</v>
      </c>
      <c r="N2313" s="15" t="s">
        <v>452</v>
      </c>
      <c r="O2313" s="18"/>
      <c r="P2313" s="22" t="s">
        <v>3840</v>
      </c>
      <c r="Q2313" s="15" t="s">
        <v>101</v>
      </c>
      <c r="R2313" s="18" t="s">
        <v>8600</v>
      </c>
      <c r="S2313" s="22" t="b">
        <f t="shared" si="365"/>
        <v>0</v>
      </c>
      <c r="T2313" s="18"/>
      <c r="U2313" s="18"/>
      <c r="V2313" s="15" t="s">
        <v>783</v>
      </c>
      <c r="W2313" s="18" t="s">
        <v>2724</v>
      </c>
      <c r="X2313" s="18"/>
      <c r="Y2313" s="15" t="s">
        <v>68</v>
      </c>
      <c r="Z2313" s="18" t="s">
        <v>8718</v>
      </c>
      <c r="AA2313" s="18" t="s">
        <v>119</v>
      </c>
      <c r="AB2313" s="18" t="s">
        <v>3402</v>
      </c>
      <c r="AC2313" s="67" t="str">
        <f>+VLOOKUP("*"&amp;L2313&amp;"*",'[2]REGISTROS SANITARIOS'!$D$1560:$E2094,2,FALSE)</f>
        <v>SI</v>
      </c>
      <c r="AD2313" s="22" t="s">
        <v>1025</v>
      </c>
      <c r="AE2313" s="16">
        <v>45488</v>
      </c>
      <c r="AF2313" s="34" t="s">
        <v>73</v>
      </c>
      <c r="AG2313" s="24"/>
      <c r="AH2313" s="18"/>
      <c r="AI2313" s="18" t="s">
        <v>8722</v>
      </c>
      <c r="AJ2313" s="17">
        <v>550</v>
      </c>
      <c r="AK2313" s="25">
        <v>550</v>
      </c>
      <c r="AL2313" s="25">
        <v>3669.9999999999995</v>
      </c>
      <c r="AM2313" s="35">
        <v>0</v>
      </c>
      <c r="AN2313" s="19">
        <v>2018499.9999999998</v>
      </c>
      <c r="AO2313" s="18"/>
      <c r="AP2313" s="15"/>
      <c r="AQ2313" s="43" t="str">
        <f t="shared" si="358"/>
        <v>SI</v>
      </c>
      <c r="AR2313" s="44">
        <f t="shared" si="359"/>
        <v>2018499.9999999998</v>
      </c>
      <c r="AS2313" s="44">
        <f t="shared" si="360"/>
        <v>2018499.9999999998</v>
      </c>
      <c r="AT2313" s="44">
        <f t="shared" si="361"/>
        <v>2018499.9999999998</v>
      </c>
      <c r="AU2313" s="44">
        <f t="shared" si="362"/>
        <v>2018499.9999999998</v>
      </c>
      <c r="AV2313" s="45" t="b">
        <f t="shared" si="363"/>
        <v>1</v>
      </c>
      <c r="AW2313" s="45" t="b">
        <f t="shared" si="364"/>
        <v>1</v>
      </c>
      <c r="AX2313" s="45"/>
    </row>
    <row r="2314" spans="1:50" s="36" customFormat="1" ht="27.75" customHeight="1" x14ac:dyDescent="0.15">
      <c r="A2314" s="36" t="str">
        <f t="shared" si="357"/>
        <v>LEXA Proveedora Hospitalaria S.A.S.201140609</v>
      </c>
      <c r="B2314" s="36" t="b">
        <f>+A2314='[1]Anexo 9'!A2314</f>
        <v>1</v>
      </c>
      <c r="C2314" s="18">
        <v>901012906</v>
      </c>
      <c r="D2314" s="18" t="s">
        <v>8316</v>
      </c>
      <c r="E2314" s="15" t="s">
        <v>98</v>
      </c>
      <c r="F2314" s="15" t="s">
        <v>780</v>
      </c>
      <c r="G2314" s="15">
        <f>+VLOOKUP(F2314,[3]Sheet1!$E$3:$G$74,3,FALSE)</f>
        <v>2</v>
      </c>
      <c r="H2314" s="15">
        <f>+VLOOKUP(D2314&amp;F2314,'TD para paquetes'!$E$3:$I$441,5,FALSE)</f>
        <v>2</v>
      </c>
      <c r="I2314" s="15" t="s">
        <v>1025</v>
      </c>
      <c r="J2314" s="15">
        <v>10</v>
      </c>
      <c r="K2314" s="15">
        <v>10</v>
      </c>
      <c r="L2314" s="15">
        <v>201140609</v>
      </c>
      <c r="M2314" s="15" t="s">
        <v>786</v>
      </c>
      <c r="N2314" s="15" t="s">
        <v>452</v>
      </c>
      <c r="O2314" s="18"/>
      <c r="P2314" s="22" t="s">
        <v>3840</v>
      </c>
      <c r="Q2314" s="15" t="s">
        <v>101</v>
      </c>
      <c r="R2314" s="18" t="s">
        <v>8600</v>
      </c>
      <c r="S2314" s="22" t="b">
        <f t="shared" si="365"/>
        <v>0</v>
      </c>
      <c r="T2314" s="18"/>
      <c r="U2314" s="18"/>
      <c r="V2314" s="15" t="s">
        <v>783</v>
      </c>
      <c r="W2314" s="18" t="s">
        <v>2724</v>
      </c>
      <c r="X2314" s="18"/>
      <c r="Y2314" s="15" t="s">
        <v>68</v>
      </c>
      <c r="Z2314" s="18" t="s">
        <v>8718</v>
      </c>
      <c r="AA2314" s="18" t="s">
        <v>119</v>
      </c>
      <c r="AB2314" s="18" t="s">
        <v>3402</v>
      </c>
      <c r="AC2314" s="67" t="str">
        <f>+VLOOKUP("*"&amp;L2314&amp;"*",'[2]REGISTROS SANITARIOS'!$D$1560:$E2095,2,FALSE)</f>
        <v>SI</v>
      </c>
      <c r="AD2314" s="22" t="s">
        <v>1025</v>
      </c>
      <c r="AE2314" s="16">
        <v>45488</v>
      </c>
      <c r="AF2314" s="34" t="s">
        <v>73</v>
      </c>
      <c r="AG2314" s="24"/>
      <c r="AH2314" s="18"/>
      <c r="AI2314" s="18" t="s">
        <v>8722</v>
      </c>
      <c r="AJ2314" s="17">
        <v>1100</v>
      </c>
      <c r="AK2314" s="25">
        <v>1100</v>
      </c>
      <c r="AL2314" s="25">
        <v>3866.0000000000005</v>
      </c>
      <c r="AM2314" s="35">
        <v>0</v>
      </c>
      <c r="AN2314" s="19">
        <v>4252600.0000000009</v>
      </c>
      <c r="AO2314" s="18"/>
      <c r="AP2314" s="15"/>
      <c r="AQ2314" s="43" t="str">
        <f t="shared" si="358"/>
        <v>SI</v>
      </c>
      <c r="AR2314" s="44">
        <f t="shared" si="359"/>
        <v>4252600.0000000009</v>
      </c>
      <c r="AS2314" s="44">
        <f t="shared" si="360"/>
        <v>4252600.0000000009</v>
      </c>
      <c r="AT2314" s="44">
        <f t="shared" si="361"/>
        <v>4252600.0000000009</v>
      </c>
      <c r="AU2314" s="44">
        <f t="shared" si="362"/>
        <v>4252600.0000000009</v>
      </c>
      <c r="AV2314" s="45" t="b">
        <f t="shared" si="363"/>
        <v>1</v>
      </c>
      <c r="AW2314" s="45" t="b">
        <f t="shared" si="364"/>
        <v>1</v>
      </c>
      <c r="AX2314" s="45"/>
    </row>
    <row r="2315" spans="1:50" s="36" customFormat="1" ht="27.75" customHeight="1" x14ac:dyDescent="0.15">
      <c r="A2315" s="36" t="str">
        <f t="shared" si="357"/>
        <v>LEXA Proveedora Hospitalaria S.A.S.201140809</v>
      </c>
      <c r="B2315" s="36" t="b">
        <f>+A2315='[1]Anexo 9'!A2315</f>
        <v>1</v>
      </c>
      <c r="C2315" s="18">
        <v>901012906</v>
      </c>
      <c r="D2315" s="18" t="s">
        <v>8316</v>
      </c>
      <c r="E2315" s="15" t="s">
        <v>98</v>
      </c>
      <c r="F2315" s="15" t="s">
        <v>788</v>
      </c>
      <c r="G2315" s="15">
        <f>+VLOOKUP(F2315,[3]Sheet1!$E$3:$G$74,3,FALSE)</f>
        <v>2</v>
      </c>
      <c r="H2315" s="15">
        <f>+VLOOKUP(D2315&amp;F2315,'TD para paquetes'!$E$3:$I$441,5,FALSE)</f>
        <v>2</v>
      </c>
      <c r="I2315" s="15" t="s">
        <v>1025</v>
      </c>
      <c r="J2315" s="15">
        <v>8</v>
      </c>
      <c r="K2315" s="15">
        <v>8</v>
      </c>
      <c r="L2315" s="15">
        <v>201140809</v>
      </c>
      <c r="M2315" s="15" t="s">
        <v>789</v>
      </c>
      <c r="N2315" s="15" t="s">
        <v>452</v>
      </c>
      <c r="O2315" s="18"/>
      <c r="P2315" s="22" t="s">
        <v>3840</v>
      </c>
      <c r="Q2315" s="15" t="s">
        <v>101</v>
      </c>
      <c r="R2315" s="18" t="s">
        <v>8602</v>
      </c>
      <c r="S2315" s="22" t="b">
        <f t="shared" si="365"/>
        <v>0</v>
      </c>
      <c r="T2315" s="18"/>
      <c r="U2315" s="18"/>
      <c r="V2315" s="15" t="s">
        <v>6076</v>
      </c>
      <c r="W2315" s="18" t="s">
        <v>1043</v>
      </c>
      <c r="X2315" s="18"/>
      <c r="Y2315" s="15" t="s">
        <v>73</v>
      </c>
      <c r="Z2315" s="18" t="s">
        <v>8712</v>
      </c>
      <c r="AA2315" s="18" t="s">
        <v>71</v>
      </c>
      <c r="AB2315" s="18" t="s">
        <v>2891</v>
      </c>
      <c r="AC2315" s="67" t="str">
        <f>+VLOOKUP("*"&amp;L2315&amp;"*",'[2]REGISTROS SANITARIOS'!$D$1560:$E2096,2,FALSE)</f>
        <v>SI</v>
      </c>
      <c r="AD2315" s="22" t="s">
        <v>1025</v>
      </c>
      <c r="AE2315" s="16">
        <v>46447</v>
      </c>
      <c r="AF2315" s="34" t="s">
        <v>73</v>
      </c>
      <c r="AG2315" s="24"/>
      <c r="AH2315" s="18"/>
      <c r="AI2315" s="18" t="s">
        <v>8722</v>
      </c>
      <c r="AJ2315" s="17">
        <v>12100</v>
      </c>
      <c r="AK2315" s="25">
        <v>12100</v>
      </c>
      <c r="AL2315" s="25">
        <v>3359.0000000000005</v>
      </c>
      <c r="AM2315" s="35">
        <v>0.19</v>
      </c>
      <c r="AN2315" s="19">
        <v>48366241.000000007</v>
      </c>
      <c r="AO2315" s="18"/>
      <c r="AP2315" s="15"/>
      <c r="AQ2315" s="43" t="str">
        <f t="shared" si="358"/>
        <v>SI</v>
      </c>
      <c r="AR2315" s="44">
        <f t="shared" si="359"/>
        <v>48366241.000000007</v>
      </c>
      <c r="AS2315" s="44">
        <f t="shared" si="360"/>
        <v>40643900.000000007</v>
      </c>
      <c r="AT2315" s="44">
        <f t="shared" si="361"/>
        <v>40643900.000000007</v>
      </c>
      <c r="AU2315" s="44">
        <f t="shared" si="362"/>
        <v>48366241.000000007</v>
      </c>
      <c r="AV2315" s="45" t="b">
        <f t="shared" si="363"/>
        <v>1</v>
      </c>
      <c r="AW2315" s="45" t="b">
        <f t="shared" si="364"/>
        <v>0</v>
      </c>
      <c r="AX2315" s="45"/>
    </row>
    <row r="2316" spans="1:50" s="36" customFormat="1" ht="27.75" customHeight="1" x14ac:dyDescent="0.15">
      <c r="A2316" s="36" t="str">
        <f t="shared" si="357"/>
        <v>LEXA Proveedora Hospitalaria S.A.S.201141009</v>
      </c>
      <c r="B2316" s="36" t="b">
        <f>+A2316='[1]Anexo 9'!A2316</f>
        <v>1</v>
      </c>
      <c r="C2316" s="18">
        <v>901012906</v>
      </c>
      <c r="D2316" s="18" t="s">
        <v>8316</v>
      </c>
      <c r="E2316" s="15" t="s">
        <v>98</v>
      </c>
      <c r="F2316" s="15" t="s">
        <v>788</v>
      </c>
      <c r="G2316" s="15">
        <f>+VLOOKUP(F2316,[3]Sheet1!$E$3:$G$74,3,FALSE)</f>
        <v>2</v>
      </c>
      <c r="H2316" s="15">
        <f>+VLOOKUP(D2316&amp;F2316,'TD para paquetes'!$E$3:$I$441,5,FALSE)</f>
        <v>2</v>
      </c>
      <c r="I2316" s="15" t="s">
        <v>1025</v>
      </c>
      <c r="J2316" s="15">
        <v>8</v>
      </c>
      <c r="K2316" s="15">
        <v>8</v>
      </c>
      <c r="L2316" s="15">
        <v>201141009</v>
      </c>
      <c r="M2316" s="15" t="s">
        <v>794</v>
      </c>
      <c r="N2316" s="15" t="s">
        <v>452</v>
      </c>
      <c r="O2316" s="18"/>
      <c r="P2316" s="22" t="s">
        <v>3840</v>
      </c>
      <c r="Q2316" s="15" t="s">
        <v>101</v>
      </c>
      <c r="R2316" s="18" t="s">
        <v>8602</v>
      </c>
      <c r="S2316" s="22" t="b">
        <f t="shared" si="365"/>
        <v>0</v>
      </c>
      <c r="T2316" s="18"/>
      <c r="U2316" s="18"/>
      <c r="V2316" s="15" t="s">
        <v>6076</v>
      </c>
      <c r="W2316" s="18" t="s">
        <v>1043</v>
      </c>
      <c r="X2316" s="18"/>
      <c r="Y2316" s="15" t="s">
        <v>73</v>
      </c>
      <c r="Z2316" s="18" t="s">
        <v>8712</v>
      </c>
      <c r="AA2316" s="18" t="s">
        <v>71</v>
      </c>
      <c r="AB2316" s="18" t="s">
        <v>2891</v>
      </c>
      <c r="AC2316" s="67" t="str">
        <f>+VLOOKUP("*"&amp;L2316&amp;"*",'[2]REGISTROS SANITARIOS'!$D$1560:$E2097,2,FALSE)</f>
        <v>SI</v>
      </c>
      <c r="AD2316" s="22" t="s">
        <v>1025</v>
      </c>
      <c r="AE2316" s="16">
        <v>46447</v>
      </c>
      <c r="AF2316" s="34" t="s">
        <v>73</v>
      </c>
      <c r="AG2316" s="24"/>
      <c r="AH2316" s="18"/>
      <c r="AI2316" s="18" t="s">
        <v>8722</v>
      </c>
      <c r="AJ2316" s="17">
        <v>4400</v>
      </c>
      <c r="AK2316" s="25">
        <v>4400</v>
      </c>
      <c r="AL2316" s="25">
        <v>4407.9999999999991</v>
      </c>
      <c r="AM2316" s="35">
        <v>0.19</v>
      </c>
      <c r="AN2316" s="19">
        <v>23080287.999999996</v>
      </c>
      <c r="AO2316" s="18"/>
      <c r="AP2316" s="15"/>
      <c r="AQ2316" s="43" t="str">
        <f t="shared" si="358"/>
        <v>SI</v>
      </c>
      <c r="AR2316" s="44">
        <f t="shared" si="359"/>
        <v>23080287.999999993</v>
      </c>
      <c r="AS2316" s="44">
        <f t="shared" si="360"/>
        <v>19395199.999999996</v>
      </c>
      <c r="AT2316" s="44">
        <f t="shared" si="361"/>
        <v>19395199.999999996</v>
      </c>
      <c r="AU2316" s="44">
        <f t="shared" si="362"/>
        <v>23080287.999999993</v>
      </c>
      <c r="AV2316" s="45" t="b">
        <f t="shared" si="363"/>
        <v>1</v>
      </c>
      <c r="AW2316" s="45" t="b">
        <f t="shared" si="364"/>
        <v>0</v>
      </c>
      <c r="AX2316" s="45"/>
    </row>
    <row r="2317" spans="1:50" s="36" customFormat="1" ht="27.75" customHeight="1" x14ac:dyDescent="0.15">
      <c r="A2317" s="36" t="str">
        <f t="shared" si="357"/>
        <v>M&amp;M DIAGNOSTICS SAS201020210</v>
      </c>
      <c r="B2317" s="36" t="b">
        <f>+A2317='[1]Anexo 9'!A2317</f>
        <v>1</v>
      </c>
      <c r="C2317" s="18">
        <v>900842228</v>
      </c>
      <c r="D2317" s="18" t="s">
        <v>1037</v>
      </c>
      <c r="E2317" s="15" t="s">
        <v>98</v>
      </c>
      <c r="F2317" s="15" t="s">
        <v>62</v>
      </c>
      <c r="G2317" s="15" t="s">
        <v>3155</v>
      </c>
      <c r="H2317" s="15" t="s">
        <v>3155</v>
      </c>
      <c r="I2317" s="15" t="s">
        <v>3155</v>
      </c>
      <c r="J2317" s="15">
        <v>7</v>
      </c>
      <c r="K2317" s="15" t="s">
        <v>3155</v>
      </c>
      <c r="L2317" s="15">
        <v>201020210</v>
      </c>
      <c r="M2317" s="15" t="s">
        <v>362</v>
      </c>
      <c r="N2317" s="15" t="s">
        <v>101</v>
      </c>
      <c r="O2317" s="18" t="s">
        <v>3253</v>
      </c>
      <c r="P2317" s="22" t="s">
        <v>73</v>
      </c>
      <c r="Q2317" s="15" t="s">
        <v>114</v>
      </c>
      <c r="R2317" s="18" t="s">
        <v>3158</v>
      </c>
      <c r="S2317" s="22" t="b">
        <f t="shared" si="365"/>
        <v>0</v>
      </c>
      <c r="T2317" s="18"/>
      <c r="U2317" s="18" t="s">
        <v>3158</v>
      </c>
      <c r="V2317" s="15" t="s">
        <v>364</v>
      </c>
      <c r="W2317" s="18" t="s">
        <v>923</v>
      </c>
      <c r="X2317" s="18"/>
      <c r="Y2317" s="15" t="s">
        <v>73</v>
      </c>
      <c r="Z2317" s="18" t="s">
        <v>365</v>
      </c>
      <c r="AA2317" s="18" t="s">
        <v>71</v>
      </c>
      <c r="AB2317" s="18" t="s">
        <v>3254</v>
      </c>
      <c r="AC2317" s="67" t="str">
        <f>+VLOOKUP("*"&amp;L2317&amp;"*",'[2]REGISTROS SANITARIOS'!$D$1833:$E$1883,2,FALSE)</f>
        <v>SI</v>
      </c>
      <c r="AD2317" s="22" t="s">
        <v>1025</v>
      </c>
      <c r="AE2317" s="16" t="s">
        <v>3155</v>
      </c>
      <c r="AF2317" s="34" t="s">
        <v>8814</v>
      </c>
      <c r="AG2317" s="24"/>
      <c r="AH2317" s="18"/>
      <c r="AI2317" s="18"/>
      <c r="AJ2317" s="17">
        <v>440</v>
      </c>
      <c r="AK2317" s="25">
        <v>440</v>
      </c>
      <c r="AL2317" s="25">
        <v>55600</v>
      </c>
      <c r="AM2317" s="35">
        <v>0.19</v>
      </c>
      <c r="AN2317" s="19">
        <v>29112160</v>
      </c>
      <c r="AO2317" s="18" t="s">
        <v>44</v>
      </c>
      <c r="AP2317" s="15"/>
      <c r="AQ2317" s="43" t="str">
        <f t="shared" si="358"/>
        <v>SI</v>
      </c>
      <c r="AR2317" s="44">
        <f t="shared" si="359"/>
        <v>29112160</v>
      </c>
      <c r="AS2317" s="44">
        <f t="shared" si="360"/>
        <v>24464000</v>
      </c>
      <c r="AT2317" s="44">
        <f t="shared" si="361"/>
        <v>24464000</v>
      </c>
      <c r="AU2317" s="44">
        <f t="shared" si="362"/>
        <v>29112160</v>
      </c>
      <c r="AV2317" s="45" t="b">
        <f t="shared" si="363"/>
        <v>1</v>
      </c>
      <c r="AW2317" s="45" t="b">
        <f t="shared" si="364"/>
        <v>0</v>
      </c>
      <c r="AX2317" s="45"/>
    </row>
    <row r="2318" spans="1:50" s="36" customFormat="1" ht="27.75" customHeight="1" x14ac:dyDescent="0.15">
      <c r="A2318" s="36" t="str">
        <f t="shared" si="357"/>
        <v>M&amp;M DIAGNOSTICS SAS201020310</v>
      </c>
      <c r="B2318" s="36" t="b">
        <f>+A2318='[1]Anexo 9'!A2318</f>
        <v>1</v>
      </c>
      <c r="C2318" s="18">
        <v>900842228</v>
      </c>
      <c r="D2318" s="18" t="s">
        <v>1037</v>
      </c>
      <c r="E2318" s="15" t="s">
        <v>98</v>
      </c>
      <c r="F2318" s="15" t="s">
        <v>62</v>
      </c>
      <c r="G2318" s="15" t="s">
        <v>3155</v>
      </c>
      <c r="H2318" s="15" t="s">
        <v>3155</v>
      </c>
      <c r="I2318" s="15" t="s">
        <v>3155</v>
      </c>
      <c r="J2318" s="15">
        <v>12</v>
      </c>
      <c r="K2318" s="15" t="s">
        <v>3155</v>
      </c>
      <c r="L2318" s="15">
        <v>201020310</v>
      </c>
      <c r="M2318" s="15" t="s">
        <v>368</v>
      </c>
      <c r="N2318" s="15" t="s">
        <v>101</v>
      </c>
      <c r="O2318" s="18" t="s">
        <v>3255</v>
      </c>
      <c r="P2318" s="22" t="s">
        <v>73</v>
      </c>
      <c r="Q2318" s="15" t="s">
        <v>101</v>
      </c>
      <c r="R2318" s="18" t="s">
        <v>103</v>
      </c>
      <c r="S2318" s="22" t="s">
        <v>73</v>
      </c>
      <c r="T2318" s="18"/>
      <c r="U2318" s="18" t="s">
        <v>3256</v>
      </c>
      <c r="V2318" s="15" t="s">
        <v>6058</v>
      </c>
      <c r="W2318" s="18" t="s">
        <v>3257</v>
      </c>
      <c r="X2318" s="18"/>
      <c r="Y2318" s="15" t="s">
        <v>73</v>
      </c>
      <c r="Z2318" s="18" t="s">
        <v>3257</v>
      </c>
      <c r="AA2318" s="18" t="s">
        <v>119</v>
      </c>
      <c r="AB2318" s="18" t="s">
        <v>3258</v>
      </c>
      <c r="AC2318" s="67" t="str">
        <f>+VLOOKUP("*"&amp;L2318&amp;"*",'[2]REGISTROS SANITARIOS'!$D$1833:$E$1883,2,FALSE)</f>
        <v>SI</v>
      </c>
      <c r="AD2318" s="22" t="s">
        <v>1025</v>
      </c>
      <c r="AE2318" s="16">
        <v>45631</v>
      </c>
      <c r="AF2318" s="34" t="s">
        <v>73</v>
      </c>
      <c r="AG2318" s="24"/>
      <c r="AH2318" s="18"/>
      <c r="AI2318" s="18"/>
      <c r="AJ2318" s="17">
        <v>5500</v>
      </c>
      <c r="AK2318" s="25">
        <v>5500</v>
      </c>
      <c r="AL2318" s="25">
        <v>8000</v>
      </c>
      <c r="AM2318" s="35">
        <v>0.19</v>
      </c>
      <c r="AN2318" s="19">
        <v>52360000</v>
      </c>
      <c r="AO2318" s="18" t="s">
        <v>44</v>
      </c>
      <c r="AP2318" s="15"/>
      <c r="AQ2318" s="43" t="str">
        <f t="shared" si="358"/>
        <v>SI</v>
      </c>
      <c r="AR2318" s="44">
        <f t="shared" si="359"/>
        <v>52360000</v>
      </c>
      <c r="AS2318" s="44">
        <f t="shared" si="360"/>
        <v>44000000</v>
      </c>
      <c r="AT2318" s="44">
        <f t="shared" si="361"/>
        <v>44000000</v>
      </c>
      <c r="AU2318" s="44">
        <f t="shared" si="362"/>
        <v>52360000</v>
      </c>
      <c r="AV2318" s="45" t="b">
        <f t="shared" si="363"/>
        <v>1</v>
      </c>
      <c r="AW2318" s="45" t="b">
        <f t="shared" si="364"/>
        <v>0</v>
      </c>
      <c r="AX2318" s="45"/>
    </row>
    <row r="2319" spans="1:50" s="36" customFormat="1" ht="27.75" customHeight="1" x14ac:dyDescent="0.15">
      <c r="A2319" s="36" t="str">
        <f t="shared" si="357"/>
        <v>M&amp;M DIAGNOSTICS SAS201102110</v>
      </c>
      <c r="B2319" s="36" t="b">
        <f>+A2319='[1]Anexo 9'!A2319</f>
        <v>1</v>
      </c>
      <c r="C2319" s="18">
        <v>900842228</v>
      </c>
      <c r="D2319" s="18" t="s">
        <v>1037</v>
      </c>
      <c r="E2319" s="15" t="s">
        <v>98</v>
      </c>
      <c r="F2319" s="15" t="s">
        <v>62</v>
      </c>
      <c r="G2319" s="15" t="s">
        <v>3155</v>
      </c>
      <c r="H2319" s="15" t="s">
        <v>3155</v>
      </c>
      <c r="I2319" s="15" t="s">
        <v>3155</v>
      </c>
      <c r="J2319" s="15">
        <v>9</v>
      </c>
      <c r="K2319" s="15" t="s">
        <v>3155</v>
      </c>
      <c r="L2319" s="15">
        <v>201102110</v>
      </c>
      <c r="M2319" s="15" t="s">
        <v>428</v>
      </c>
      <c r="N2319" s="15" t="s">
        <v>101</v>
      </c>
      <c r="O2319" s="18" t="s">
        <v>3259</v>
      </c>
      <c r="P2319" s="22" t="s">
        <v>73</v>
      </c>
      <c r="Q2319" s="15" t="s">
        <v>114</v>
      </c>
      <c r="R2319" s="18" t="s">
        <v>3158</v>
      </c>
      <c r="S2319" s="22" t="b">
        <f>+R2319=Q2319</f>
        <v>0</v>
      </c>
      <c r="T2319" s="18"/>
      <c r="U2319" s="18" t="s">
        <v>3158</v>
      </c>
      <c r="V2319" s="15" t="s">
        <v>430</v>
      </c>
      <c r="W2319" s="18" t="s">
        <v>3257</v>
      </c>
      <c r="X2319" s="18"/>
      <c r="Y2319" s="15" t="s">
        <v>73</v>
      </c>
      <c r="Z2319" s="18" t="s">
        <v>3257</v>
      </c>
      <c r="AA2319" s="18" t="s">
        <v>119</v>
      </c>
      <c r="AB2319" s="18" t="s">
        <v>432</v>
      </c>
      <c r="AC2319" s="67" t="str">
        <f>+VLOOKUP("*"&amp;L2319&amp;"*",'[2]REGISTROS SANITARIOS'!$D$1833:$E$1883,2,FALSE)</f>
        <v>SI</v>
      </c>
      <c r="AD2319" s="22" t="s">
        <v>1025</v>
      </c>
      <c r="AE2319" s="16">
        <v>45987</v>
      </c>
      <c r="AF2319" s="34" t="s">
        <v>73</v>
      </c>
      <c r="AG2319" s="24"/>
      <c r="AH2319" s="18"/>
      <c r="AI2319" s="18" t="s">
        <v>54</v>
      </c>
      <c r="AJ2319" s="17">
        <v>85250</v>
      </c>
      <c r="AK2319" s="25">
        <v>85250</v>
      </c>
      <c r="AL2319" s="25">
        <v>54</v>
      </c>
      <c r="AM2319" s="35">
        <v>0</v>
      </c>
      <c r="AN2319" s="19">
        <v>4603500</v>
      </c>
      <c r="AO2319" s="18" t="s">
        <v>44</v>
      </c>
      <c r="AP2319" s="15"/>
      <c r="AQ2319" s="43" t="str">
        <f t="shared" si="358"/>
        <v>SI</v>
      </c>
      <c r="AR2319" s="44">
        <f t="shared" si="359"/>
        <v>4603500</v>
      </c>
      <c r="AS2319" s="44">
        <f t="shared" si="360"/>
        <v>4603500</v>
      </c>
      <c r="AT2319" s="44">
        <f t="shared" si="361"/>
        <v>4603500</v>
      </c>
      <c r="AU2319" s="44">
        <f t="shared" si="362"/>
        <v>4603500</v>
      </c>
      <c r="AV2319" s="45" t="b">
        <f t="shared" si="363"/>
        <v>1</v>
      </c>
      <c r="AW2319" s="45" t="b">
        <f t="shared" si="364"/>
        <v>1</v>
      </c>
      <c r="AX2319" s="45"/>
    </row>
    <row r="2320" spans="1:50" s="36" customFormat="1" ht="27.75" customHeight="1" x14ac:dyDescent="0.15">
      <c r="A2320" s="36" t="str">
        <f t="shared" si="357"/>
        <v>M&amp;M DIAGNOSTICS SAS201150305</v>
      </c>
      <c r="B2320" s="36" t="b">
        <f>+A2320='[1]Anexo 9'!A2320</f>
        <v>1</v>
      </c>
      <c r="C2320" s="18">
        <v>900842228</v>
      </c>
      <c r="D2320" s="18" t="s">
        <v>1037</v>
      </c>
      <c r="E2320" s="15" t="s">
        <v>98</v>
      </c>
      <c r="F2320" s="15" t="s">
        <v>62</v>
      </c>
      <c r="G2320" s="15" t="s">
        <v>3155</v>
      </c>
      <c r="H2320" s="15" t="s">
        <v>3155</v>
      </c>
      <c r="I2320" s="15" t="s">
        <v>3155</v>
      </c>
      <c r="J2320" s="15">
        <v>9</v>
      </c>
      <c r="K2320" s="15" t="s">
        <v>3155</v>
      </c>
      <c r="L2320" s="15">
        <v>201150305</v>
      </c>
      <c r="M2320" s="15" t="s">
        <v>437</v>
      </c>
      <c r="N2320" s="15" t="s">
        <v>406</v>
      </c>
      <c r="O2320" s="18" t="s">
        <v>3260</v>
      </c>
      <c r="P2320" s="22" t="s">
        <v>73</v>
      </c>
      <c r="Q2320" s="15" t="s">
        <v>439</v>
      </c>
      <c r="R2320" s="18" t="s">
        <v>3261</v>
      </c>
      <c r="S2320" s="22" t="b">
        <f>+R2320=Q2320</f>
        <v>0</v>
      </c>
      <c r="T2320" s="18"/>
      <c r="U2320" s="18" t="s">
        <v>3262</v>
      </c>
      <c r="V2320" s="15" t="s">
        <v>6078</v>
      </c>
      <c r="W2320" s="18" t="s">
        <v>392</v>
      </c>
      <c r="X2320" s="18"/>
      <c r="Y2320" s="15" t="s">
        <v>73</v>
      </c>
      <c r="Z2320" s="18" t="s">
        <v>392</v>
      </c>
      <c r="AA2320" s="18" t="s">
        <v>71</v>
      </c>
      <c r="AB2320" s="18" t="s">
        <v>441</v>
      </c>
      <c r="AC2320" s="67" t="str">
        <f>+VLOOKUP("*"&amp;L2320&amp;"*",'[2]REGISTROS SANITARIOS'!$D$1833:$E$1883,2,FALSE)</f>
        <v>SI</v>
      </c>
      <c r="AD2320" s="22" t="s">
        <v>1025</v>
      </c>
      <c r="AE2320" s="16">
        <v>46726</v>
      </c>
      <c r="AF2320" s="34" t="s">
        <v>73</v>
      </c>
      <c r="AG2320" s="24"/>
      <c r="AH2320" s="18"/>
      <c r="AI2320" s="18" t="s">
        <v>54</v>
      </c>
      <c r="AJ2320" s="17">
        <v>1100</v>
      </c>
      <c r="AK2320" s="25">
        <v>1100</v>
      </c>
      <c r="AL2320" s="25">
        <v>3200</v>
      </c>
      <c r="AM2320" s="35">
        <v>0.19</v>
      </c>
      <c r="AN2320" s="19">
        <v>4188800</v>
      </c>
      <c r="AO2320" s="18" t="s">
        <v>44</v>
      </c>
      <c r="AP2320" s="15"/>
      <c r="AQ2320" s="43" t="str">
        <f t="shared" si="358"/>
        <v>SI</v>
      </c>
      <c r="AR2320" s="44">
        <f t="shared" si="359"/>
        <v>4188800</v>
      </c>
      <c r="AS2320" s="44">
        <f t="shared" si="360"/>
        <v>3520000</v>
      </c>
      <c r="AT2320" s="44">
        <f t="shared" si="361"/>
        <v>3520000</v>
      </c>
      <c r="AU2320" s="44">
        <f t="shared" si="362"/>
        <v>4188800</v>
      </c>
      <c r="AV2320" s="45" t="b">
        <f t="shared" si="363"/>
        <v>1</v>
      </c>
      <c r="AW2320" s="45" t="b">
        <f t="shared" si="364"/>
        <v>0</v>
      </c>
      <c r="AX2320" s="45"/>
    </row>
    <row r="2321" spans="1:50" s="36" customFormat="1" ht="27.75" customHeight="1" x14ac:dyDescent="0.15">
      <c r="A2321" s="36" t="str">
        <f t="shared" si="357"/>
        <v>M&amp;M DIAGNOSTICS SAS201150809</v>
      </c>
      <c r="B2321" s="36" t="b">
        <f>+A2321='[1]Anexo 9'!A2321</f>
        <v>1</v>
      </c>
      <c r="C2321" s="18">
        <v>900842228</v>
      </c>
      <c r="D2321" s="18" t="s">
        <v>1037</v>
      </c>
      <c r="E2321" s="15" t="s">
        <v>98</v>
      </c>
      <c r="F2321" s="15" t="s">
        <v>62</v>
      </c>
      <c r="G2321" s="15" t="s">
        <v>3155</v>
      </c>
      <c r="H2321" s="15" t="s">
        <v>3155</v>
      </c>
      <c r="I2321" s="15" t="s">
        <v>3155</v>
      </c>
      <c r="J2321" s="15">
        <v>7</v>
      </c>
      <c r="K2321" s="15" t="s">
        <v>3155</v>
      </c>
      <c r="L2321" s="15">
        <v>201150809</v>
      </c>
      <c r="M2321" s="15" t="s">
        <v>451</v>
      </c>
      <c r="N2321" s="15" t="s">
        <v>452</v>
      </c>
      <c r="O2321" s="18" t="s">
        <v>4663</v>
      </c>
      <c r="P2321" s="22" t="s">
        <v>3841</v>
      </c>
      <c r="Q2321" s="15" t="s">
        <v>101</v>
      </c>
      <c r="R2321" s="18" t="s">
        <v>1407</v>
      </c>
      <c r="S2321" s="22" t="s">
        <v>73</v>
      </c>
      <c r="T2321" s="18"/>
      <c r="U2321" s="18" t="s">
        <v>103</v>
      </c>
      <c r="V2321" s="15" t="s">
        <v>456</v>
      </c>
      <c r="W2321" s="18" t="s">
        <v>170</v>
      </c>
      <c r="X2321" s="18"/>
      <c r="Y2321" s="15" t="s">
        <v>73</v>
      </c>
      <c r="Z2321" s="18" t="s">
        <v>170</v>
      </c>
      <c r="AA2321" s="18" t="s">
        <v>2994</v>
      </c>
      <c r="AB2321" s="18" t="s">
        <v>3254</v>
      </c>
      <c r="AC2321" s="67" t="e">
        <f>+VLOOKUP("*"&amp;L2321&amp;"*",'[2]REGISTROS SANITARIOS'!$D$1833:$E$1883,2,FALSE)</f>
        <v>#N/A</v>
      </c>
      <c r="AD2321" s="22" t="s">
        <v>44</v>
      </c>
      <c r="AE2321" s="16" t="s">
        <v>3155</v>
      </c>
      <c r="AF2321" s="34" t="s">
        <v>8814</v>
      </c>
      <c r="AG2321" s="24"/>
      <c r="AH2321" s="18"/>
      <c r="AI2321" s="18"/>
      <c r="AJ2321" s="17">
        <v>66</v>
      </c>
      <c r="AK2321" s="25">
        <v>66</v>
      </c>
      <c r="AL2321" s="25">
        <v>33000</v>
      </c>
      <c r="AM2321" s="35">
        <v>0.19</v>
      </c>
      <c r="AN2321" s="19">
        <v>2591819.9999999995</v>
      </c>
      <c r="AO2321" s="18" t="s">
        <v>44</v>
      </c>
      <c r="AP2321" s="15"/>
      <c r="AQ2321" s="43" t="str">
        <f t="shared" si="358"/>
        <v>SI</v>
      </c>
      <c r="AR2321" s="44">
        <f t="shared" si="359"/>
        <v>2591820</v>
      </c>
      <c r="AS2321" s="44">
        <f t="shared" si="360"/>
        <v>2178000</v>
      </c>
      <c r="AT2321" s="44">
        <f t="shared" si="361"/>
        <v>2178000</v>
      </c>
      <c r="AU2321" s="44">
        <f t="shared" si="362"/>
        <v>2591820</v>
      </c>
      <c r="AV2321" s="45" t="b">
        <f t="shared" si="363"/>
        <v>1</v>
      </c>
      <c r="AW2321" s="45" t="b">
        <f t="shared" si="364"/>
        <v>0</v>
      </c>
      <c r="AX2321" s="45"/>
    </row>
    <row r="2322" spans="1:50" s="36" customFormat="1" ht="27.75" customHeight="1" x14ac:dyDescent="0.15">
      <c r="A2322" s="36" t="str">
        <f t="shared" si="357"/>
        <v>M&amp;M DIAGNOSTICS SAS201152501</v>
      </c>
      <c r="B2322" s="36" t="b">
        <f>+A2322='[1]Anexo 9'!A2322</f>
        <v>1</v>
      </c>
      <c r="C2322" s="18">
        <v>900842228</v>
      </c>
      <c r="D2322" s="18" t="s">
        <v>1037</v>
      </c>
      <c r="E2322" s="15" t="s">
        <v>98</v>
      </c>
      <c r="F2322" s="15" t="s">
        <v>62</v>
      </c>
      <c r="G2322" s="15" t="s">
        <v>3155</v>
      </c>
      <c r="H2322" s="15" t="s">
        <v>3155</v>
      </c>
      <c r="I2322" s="15" t="s">
        <v>3155</v>
      </c>
      <c r="J2322" s="15">
        <v>9</v>
      </c>
      <c r="K2322" s="15" t="s">
        <v>3155</v>
      </c>
      <c r="L2322" s="15">
        <v>201152501</v>
      </c>
      <c r="M2322" s="15" t="s">
        <v>2796</v>
      </c>
      <c r="N2322" s="15" t="s">
        <v>2797</v>
      </c>
      <c r="O2322" s="18" t="s">
        <v>3263</v>
      </c>
      <c r="P2322" s="22" t="s">
        <v>73</v>
      </c>
      <c r="Q2322" s="15" t="s">
        <v>2799</v>
      </c>
      <c r="R2322" s="18" t="s">
        <v>103</v>
      </c>
      <c r="S2322" s="22" t="b">
        <f>+R2322=Q2322</f>
        <v>0</v>
      </c>
      <c r="T2322" s="18"/>
      <c r="U2322" s="18" t="s">
        <v>3264</v>
      </c>
      <c r="V2322" s="15" t="s">
        <v>2800</v>
      </c>
      <c r="W2322" s="18" t="s">
        <v>3163</v>
      </c>
      <c r="X2322" s="18"/>
      <c r="Y2322" s="15" t="s">
        <v>73</v>
      </c>
      <c r="Z2322" s="18" t="s">
        <v>3163</v>
      </c>
      <c r="AA2322" s="18" t="s">
        <v>71</v>
      </c>
      <c r="AB2322" s="18" t="s">
        <v>3265</v>
      </c>
      <c r="AC2322" s="67" t="str">
        <f>+VLOOKUP("*"&amp;L2322&amp;"*",'[2]REGISTROS SANITARIOS'!$D$1833:$E$1883,2,FALSE)</f>
        <v>SI</v>
      </c>
      <c r="AD2322" s="22" t="s">
        <v>1025</v>
      </c>
      <c r="AE2322" s="16">
        <v>47251</v>
      </c>
      <c r="AF2322" s="34" t="s">
        <v>73</v>
      </c>
      <c r="AG2322" s="24"/>
      <c r="AH2322" s="18"/>
      <c r="AI2322" s="18" t="s">
        <v>53</v>
      </c>
      <c r="AJ2322" s="17">
        <v>8250</v>
      </c>
      <c r="AK2322" s="25">
        <v>8250</v>
      </c>
      <c r="AL2322" s="25">
        <v>6550</v>
      </c>
      <c r="AM2322" s="35">
        <v>0.19</v>
      </c>
      <c r="AN2322" s="19">
        <v>64304625</v>
      </c>
      <c r="AO2322" s="18" t="s">
        <v>44</v>
      </c>
      <c r="AP2322" s="15"/>
      <c r="AQ2322" s="43" t="str">
        <f t="shared" si="358"/>
        <v>SI</v>
      </c>
      <c r="AR2322" s="44">
        <f t="shared" si="359"/>
        <v>64304625</v>
      </c>
      <c r="AS2322" s="44">
        <f t="shared" si="360"/>
        <v>54037500</v>
      </c>
      <c r="AT2322" s="44">
        <f t="shared" si="361"/>
        <v>54037500</v>
      </c>
      <c r="AU2322" s="44">
        <f t="shared" si="362"/>
        <v>64304625</v>
      </c>
      <c r="AV2322" s="45" t="b">
        <f t="shared" si="363"/>
        <v>1</v>
      </c>
      <c r="AW2322" s="45" t="b">
        <f t="shared" si="364"/>
        <v>0</v>
      </c>
      <c r="AX2322" s="45"/>
    </row>
    <row r="2323" spans="1:50" s="36" customFormat="1" ht="27.75" customHeight="1" x14ac:dyDescent="0.15">
      <c r="A2323" s="36" t="str">
        <f t="shared" si="357"/>
        <v>M&amp;M DIAGNOSTICS SAS201152607</v>
      </c>
      <c r="B2323" s="36" t="b">
        <f>+A2323='[1]Anexo 9'!A2323</f>
        <v>1</v>
      </c>
      <c r="C2323" s="18">
        <v>900842228</v>
      </c>
      <c r="D2323" s="18" t="s">
        <v>1037</v>
      </c>
      <c r="E2323" s="15" t="s">
        <v>98</v>
      </c>
      <c r="F2323" s="15" t="s">
        <v>62</v>
      </c>
      <c r="G2323" s="15" t="s">
        <v>3155</v>
      </c>
      <c r="H2323" s="15" t="s">
        <v>3155</v>
      </c>
      <c r="I2323" s="15" t="s">
        <v>3155</v>
      </c>
      <c r="J2323" s="15">
        <v>8</v>
      </c>
      <c r="K2323" s="15" t="s">
        <v>3155</v>
      </c>
      <c r="L2323" s="15">
        <v>201152607</v>
      </c>
      <c r="M2323" s="15" t="s">
        <v>495</v>
      </c>
      <c r="N2323" s="15" t="s">
        <v>406</v>
      </c>
      <c r="O2323" s="18" t="s">
        <v>3266</v>
      </c>
      <c r="P2323" s="22" t="s">
        <v>73</v>
      </c>
      <c r="Q2323" s="15" t="s">
        <v>439</v>
      </c>
      <c r="R2323" s="18" t="s">
        <v>3251</v>
      </c>
      <c r="S2323" s="22" t="b">
        <f>+R2323=Q2323</f>
        <v>0</v>
      </c>
      <c r="T2323" s="18"/>
      <c r="U2323" s="18" t="s">
        <v>3251</v>
      </c>
      <c r="V2323" s="15" t="s">
        <v>497</v>
      </c>
      <c r="W2323" s="18" t="s">
        <v>392</v>
      </c>
      <c r="X2323" s="18"/>
      <c r="Y2323" s="15" t="s">
        <v>73</v>
      </c>
      <c r="Z2323" s="18" t="s">
        <v>392</v>
      </c>
      <c r="AA2323" s="18" t="s">
        <v>71</v>
      </c>
      <c r="AB2323" s="18" t="s">
        <v>3254</v>
      </c>
      <c r="AC2323" s="67" t="str">
        <f>+VLOOKUP("*"&amp;L2323&amp;"*",'[2]REGISTROS SANITARIOS'!$D$1833:$E$1883,2,FALSE)</f>
        <v>SI</v>
      </c>
      <c r="AD2323" s="22" t="s">
        <v>1025</v>
      </c>
      <c r="AE2323" s="16" t="s">
        <v>3155</v>
      </c>
      <c r="AF2323" s="34" t="s">
        <v>8814</v>
      </c>
      <c r="AG2323" s="24"/>
      <c r="AH2323" s="18"/>
      <c r="AI2323" s="18"/>
      <c r="AJ2323" s="17">
        <v>687.5</v>
      </c>
      <c r="AK2323" s="25">
        <v>687.5</v>
      </c>
      <c r="AL2323" s="25">
        <v>8400</v>
      </c>
      <c r="AM2323" s="35">
        <v>0.19</v>
      </c>
      <c r="AN2323" s="19">
        <v>6872250</v>
      </c>
      <c r="AO2323" s="18" t="s">
        <v>44</v>
      </c>
      <c r="AP2323" s="15"/>
      <c r="AQ2323" s="43" t="str">
        <f t="shared" si="358"/>
        <v>SI</v>
      </c>
      <c r="AR2323" s="44">
        <f t="shared" si="359"/>
        <v>6872250</v>
      </c>
      <c r="AS2323" s="44">
        <f t="shared" si="360"/>
        <v>5775000</v>
      </c>
      <c r="AT2323" s="44">
        <f t="shared" si="361"/>
        <v>5775000</v>
      </c>
      <c r="AU2323" s="44">
        <f t="shared" si="362"/>
        <v>6872250</v>
      </c>
      <c r="AV2323" s="45" t="b">
        <f t="shared" si="363"/>
        <v>1</v>
      </c>
      <c r="AW2323" s="45" t="b">
        <f t="shared" si="364"/>
        <v>0</v>
      </c>
      <c r="AX2323" s="45"/>
    </row>
    <row r="2324" spans="1:50" s="36" customFormat="1" ht="27.75" customHeight="1" x14ac:dyDescent="0.15">
      <c r="A2324" s="36" t="str">
        <f t="shared" si="357"/>
        <v>M&amp;M DIAGNOSTICS SAS201153207</v>
      </c>
      <c r="B2324" s="36" t="b">
        <f>+A2324='[1]Anexo 9'!A2324</f>
        <v>1</v>
      </c>
      <c r="C2324" s="18">
        <v>900842228</v>
      </c>
      <c r="D2324" s="18" t="s">
        <v>1037</v>
      </c>
      <c r="E2324" s="15" t="s">
        <v>98</v>
      </c>
      <c r="F2324" s="15" t="s">
        <v>62</v>
      </c>
      <c r="G2324" s="15" t="s">
        <v>3155</v>
      </c>
      <c r="H2324" s="15" t="s">
        <v>3155</v>
      </c>
      <c r="I2324" s="15" t="s">
        <v>3155</v>
      </c>
      <c r="J2324" s="15">
        <v>9</v>
      </c>
      <c r="K2324" s="15" t="s">
        <v>3155</v>
      </c>
      <c r="L2324" s="15">
        <v>201153207</v>
      </c>
      <c r="M2324" s="15" t="s">
        <v>498</v>
      </c>
      <c r="N2324" s="15" t="s">
        <v>499</v>
      </c>
      <c r="O2324" s="18" t="s">
        <v>3267</v>
      </c>
      <c r="P2324" s="22" t="s">
        <v>73</v>
      </c>
      <c r="Q2324" s="15" t="s">
        <v>501</v>
      </c>
      <c r="R2324" s="18" t="s">
        <v>1521</v>
      </c>
      <c r="S2324" s="22" t="s">
        <v>73</v>
      </c>
      <c r="T2324" s="18"/>
      <c r="U2324" s="18" t="s">
        <v>1521</v>
      </c>
      <c r="V2324" s="15" t="s">
        <v>504</v>
      </c>
      <c r="W2324" s="18" t="s">
        <v>505</v>
      </c>
      <c r="X2324" s="18"/>
      <c r="Y2324" s="15" t="s">
        <v>73</v>
      </c>
      <c r="Z2324" s="18" t="s">
        <v>505</v>
      </c>
      <c r="AA2324" s="18" t="s">
        <v>71</v>
      </c>
      <c r="AB2324" s="18" t="s">
        <v>507</v>
      </c>
      <c r="AC2324" s="67" t="str">
        <f>+VLOOKUP("*"&amp;L2324&amp;"*",'[2]REGISTROS SANITARIOS'!$D$1833:$E$1883,2,FALSE)</f>
        <v>SI</v>
      </c>
      <c r="AD2324" s="22" t="s">
        <v>1025</v>
      </c>
      <c r="AE2324" s="16">
        <v>46447</v>
      </c>
      <c r="AF2324" s="34" t="s">
        <v>73</v>
      </c>
      <c r="AG2324" s="24"/>
      <c r="AH2324" s="18"/>
      <c r="AI2324" s="18" t="s">
        <v>54</v>
      </c>
      <c r="AJ2324" s="17">
        <v>2200</v>
      </c>
      <c r="AK2324" s="25">
        <v>2200</v>
      </c>
      <c r="AL2324" s="25">
        <v>16700</v>
      </c>
      <c r="AM2324" s="35">
        <v>0</v>
      </c>
      <c r="AN2324" s="19">
        <v>36740000</v>
      </c>
      <c r="AO2324" s="18" t="s">
        <v>44</v>
      </c>
      <c r="AP2324" s="15"/>
      <c r="AQ2324" s="43" t="str">
        <f t="shared" si="358"/>
        <v>SI</v>
      </c>
      <c r="AR2324" s="44">
        <f t="shared" si="359"/>
        <v>36740000</v>
      </c>
      <c r="AS2324" s="44">
        <f t="shared" si="360"/>
        <v>36740000</v>
      </c>
      <c r="AT2324" s="44">
        <f t="shared" si="361"/>
        <v>36740000</v>
      </c>
      <c r="AU2324" s="44">
        <f t="shared" si="362"/>
        <v>36740000</v>
      </c>
      <c r="AV2324" s="45" t="b">
        <f t="shared" si="363"/>
        <v>1</v>
      </c>
      <c r="AW2324" s="45" t="b">
        <f t="shared" si="364"/>
        <v>1</v>
      </c>
      <c r="AX2324" s="45"/>
    </row>
    <row r="2325" spans="1:50" s="36" customFormat="1" ht="27.75" customHeight="1" x14ac:dyDescent="0.15">
      <c r="A2325" s="36" t="str">
        <f t="shared" si="357"/>
        <v>M&amp;M DIAGNOSTICS SAS201153502</v>
      </c>
      <c r="B2325" s="36" t="b">
        <f>+A2325='[1]Anexo 9'!A2325</f>
        <v>1</v>
      </c>
      <c r="C2325" s="18">
        <v>900842228</v>
      </c>
      <c r="D2325" s="18" t="s">
        <v>1037</v>
      </c>
      <c r="E2325" s="15" t="s">
        <v>98</v>
      </c>
      <c r="F2325" s="15" t="s">
        <v>62</v>
      </c>
      <c r="G2325" s="15" t="s">
        <v>3155</v>
      </c>
      <c r="H2325" s="15" t="s">
        <v>3155</v>
      </c>
      <c r="I2325" s="15" t="s">
        <v>3155</v>
      </c>
      <c r="J2325" s="15">
        <v>7</v>
      </c>
      <c r="K2325" s="15" t="s">
        <v>3155</v>
      </c>
      <c r="L2325" s="15">
        <v>201153502</v>
      </c>
      <c r="M2325" s="15" t="s">
        <v>508</v>
      </c>
      <c r="N2325" s="15" t="s">
        <v>247</v>
      </c>
      <c r="O2325" s="18" t="s">
        <v>3268</v>
      </c>
      <c r="P2325" s="22" t="s">
        <v>3841</v>
      </c>
      <c r="Q2325" s="15" t="s">
        <v>248</v>
      </c>
      <c r="R2325" s="18" t="s">
        <v>248</v>
      </c>
      <c r="S2325" s="22" t="s">
        <v>73</v>
      </c>
      <c r="T2325" s="18"/>
      <c r="U2325" s="18" t="s">
        <v>248</v>
      </c>
      <c r="V2325" s="15" t="s">
        <v>510</v>
      </c>
      <c r="W2325" s="18" t="s">
        <v>923</v>
      </c>
      <c r="X2325" s="18"/>
      <c r="Y2325" s="15" t="s">
        <v>73</v>
      </c>
      <c r="Z2325" s="18" t="s">
        <v>365</v>
      </c>
      <c r="AA2325" s="18" t="s">
        <v>71</v>
      </c>
      <c r="AB2325" s="18" t="s">
        <v>3254</v>
      </c>
      <c r="AC2325" s="67" t="str">
        <f>+VLOOKUP("*"&amp;L2325&amp;"*",'[2]REGISTROS SANITARIOS'!$D$1833:$E$1883,2,FALSE)</f>
        <v>SI</v>
      </c>
      <c r="AD2325" s="22" t="s">
        <v>1025</v>
      </c>
      <c r="AE2325" s="16" t="s">
        <v>3155</v>
      </c>
      <c r="AF2325" s="34" t="s">
        <v>8814</v>
      </c>
      <c r="AG2325" s="24"/>
      <c r="AH2325" s="18"/>
      <c r="AI2325" s="18"/>
      <c r="AJ2325" s="17">
        <v>2310</v>
      </c>
      <c r="AK2325" s="25">
        <v>2310</v>
      </c>
      <c r="AL2325" s="25">
        <v>6500</v>
      </c>
      <c r="AM2325" s="35">
        <v>0.19</v>
      </c>
      <c r="AN2325" s="19">
        <v>17867850</v>
      </c>
      <c r="AO2325" s="18" t="s">
        <v>44</v>
      </c>
      <c r="AP2325" s="15"/>
      <c r="AQ2325" s="43" t="str">
        <f t="shared" si="358"/>
        <v>SI</v>
      </c>
      <c r="AR2325" s="44">
        <f t="shared" si="359"/>
        <v>17867850</v>
      </c>
      <c r="AS2325" s="44">
        <f t="shared" si="360"/>
        <v>15015000</v>
      </c>
      <c r="AT2325" s="44">
        <f t="shared" si="361"/>
        <v>15015000</v>
      </c>
      <c r="AU2325" s="44">
        <f t="shared" si="362"/>
        <v>17867850</v>
      </c>
      <c r="AV2325" s="45" t="b">
        <f t="shared" si="363"/>
        <v>1</v>
      </c>
      <c r="AW2325" s="45" t="b">
        <f t="shared" si="364"/>
        <v>0</v>
      </c>
      <c r="AX2325" s="45"/>
    </row>
    <row r="2326" spans="1:50" s="36" customFormat="1" ht="27.75" customHeight="1" x14ac:dyDescent="0.15">
      <c r="A2326" s="36" t="str">
        <f t="shared" si="357"/>
        <v>M&amp;M DIAGNOSTICS SAS201154610</v>
      </c>
      <c r="B2326" s="36" t="b">
        <f>+A2326='[1]Anexo 9'!A2326</f>
        <v>1</v>
      </c>
      <c r="C2326" s="18">
        <v>900842228</v>
      </c>
      <c r="D2326" s="18" t="s">
        <v>1037</v>
      </c>
      <c r="E2326" s="15" t="s">
        <v>98</v>
      </c>
      <c r="F2326" s="15" t="s">
        <v>236</v>
      </c>
      <c r="G2326" s="15">
        <f>+VLOOKUP(F2326,[3]Sheet1!$E$3:$G$74,3,FALSE)</f>
        <v>2</v>
      </c>
      <c r="H2326" s="15">
        <f>+VLOOKUP(D2326&amp;F2326,'TD para paquetes'!$E$3:$I$441,5,FALSE)</f>
        <v>2</v>
      </c>
      <c r="I2326" s="15" t="s">
        <v>1025</v>
      </c>
      <c r="J2326" s="15">
        <v>8</v>
      </c>
      <c r="K2326" s="15">
        <v>8</v>
      </c>
      <c r="L2326" s="15">
        <v>201154610</v>
      </c>
      <c r="M2326" s="15" t="s">
        <v>237</v>
      </c>
      <c r="N2326" s="15" t="s">
        <v>101</v>
      </c>
      <c r="O2326" s="18" t="s">
        <v>3250</v>
      </c>
      <c r="P2326" s="22" t="s">
        <v>73</v>
      </c>
      <c r="Q2326" s="15" t="s">
        <v>239</v>
      </c>
      <c r="R2326" s="18" t="s">
        <v>3251</v>
      </c>
      <c r="S2326" s="22" t="b">
        <f>+R2326=Q2326</f>
        <v>0</v>
      </c>
      <c r="T2326" s="18"/>
      <c r="U2326" s="18" t="s">
        <v>3251</v>
      </c>
      <c r="V2326" s="15" t="s">
        <v>6091</v>
      </c>
      <c r="W2326" s="18" t="s">
        <v>240</v>
      </c>
      <c r="X2326" s="18"/>
      <c r="Y2326" s="15" t="s">
        <v>73</v>
      </c>
      <c r="Z2326" s="18" t="s">
        <v>240</v>
      </c>
      <c r="AA2326" s="18" t="s">
        <v>71</v>
      </c>
      <c r="AB2326" s="18" t="s">
        <v>242</v>
      </c>
      <c r="AC2326" s="67" t="str">
        <f>+VLOOKUP("*"&amp;L2326&amp;"*",'[2]REGISTROS SANITARIOS'!$D$1833:$E$1883,2,FALSE)</f>
        <v>SI</v>
      </c>
      <c r="AD2326" s="22" t="s">
        <v>1025</v>
      </c>
      <c r="AE2326" s="16">
        <v>46721</v>
      </c>
      <c r="AF2326" s="34" t="s">
        <v>73</v>
      </c>
      <c r="AG2326" s="24"/>
      <c r="AH2326" s="18"/>
      <c r="AI2326" s="18" t="s">
        <v>53</v>
      </c>
      <c r="AJ2326" s="17">
        <v>28600</v>
      </c>
      <c r="AK2326" s="25">
        <v>28600</v>
      </c>
      <c r="AL2326" s="25">
        <v>1500</v>
      </c>
      <c r="AM2326" s="35">
        <v>0.19</v>
      </c>
      <c r="AN2326" s="19">
        <v>51051000</v>
      </c>
      <c r="AO2326" s="18" t="s">
        <v>44</v>
      </c>
      <c r="AP2326" s="15"/>
      <c r="AQ2326" s="43" t="str">
        <f t="shared" si="358"/>
        <v>SI</v>
      </c>
      <c r="AR2326" s="44">
        <f t="shared" si="359"/>
        <v>51051000</v>
      </c>
      <c r="AS2326" s="44">
        <f t="shared" si="360"/>
        <v>42900000</v>
      </c>
      <c r="AT2326" s="44">
        <f t="shared" si="361"/>
        <v>42900000</v>
      </c>
      <c r="AU2326" s="44">
        <f t="shared" si="362"/>
        <v>51051000</v>
      </c>
      <c r="AV2326" s="45" t="b">
        <f t="shared" si="363"/>
        <v>1</v>
      </c>
      <c r="AW2326" s="45" t="b">
        <f t="shared" si="364"/>
        <v>0</v>
      </c>
      <c r="AX2326" s="45"/>
    </row>
    <row r="2327" spans="1:50" s="36" customFormat="1" ht="27.75" customHeight="1" x14ac:dyDescent="0.15">
      <c r="A2327" s="36" t="str">
        <f t="shared" si="357"/>
        <v>M&amp;M DIAGNOSTICS SAS201154611</v>
      </c>
      <c r="B2327" s="36" t="b">
        <f>+A2327='[1]Anexo 9'!A2327</f>
        <v>1</v>
      </c>
      <c r="C2327" s="18">
        <v>900842228</v>
      </c>
      <c r="D2327" s="18" t="s">
        <v>1037</v>
      </c>
      <c r="E2327" s="15" t="s">
        <v>98</v>
      </c>
      <c r="F2327" s="15" t="s">
        <v>236</v>
      </c>
      <c r="G2327" s="15">
        <f>+VLOOKUP(F2327,[3]Sheet1!$E$3:$G$74,3,FALSE)</f>
        <v>2</v>
      </c>
      <c r="H2327" s="15">
        <f>+VLOOKUP(D2327&amp;F2327,'TD para paquetes'!$E$3:$I$441,5,FALSE)</f>
        <v>2</v>
      </c>
      <c r="I2327" s="15" t="s">
        <v>1025</v>
      </c>
      <c r="J2327" s="15">
        <v>8</v>
      </c>
      <c r="K2327" s="15">
        <v>8</v>
      </c>
      <c r="L2327" s="15">
        <v>201154611</v>
      </c>
      <c r="M2327" s="15" t="s">
        <v>243</v>
      </c>
      <c r="N2327" s="15" t="s">
        <v>101</v>
      </c>
      <c r="O2327" s="18" t="s">
        <v>3252</v>
      </c>
      <c r="P2327" s="22" t="s">
        <v>73</v>
      </c>
      <c r="Q2327" s="15" t="s">
        <v>239</v>
      </c>
      <c r="R2327" s="18" t="s">
        <v>3251</v>
      </c>
      <c r="S2327" s="22" t="b">
        <f>+R2327=Q2327</f>
        <v>0</v>
      </c>
      <c r="T2327" s="18"/>
      <c r="U2327" s="18" t="s">
        <v>3251</v>
      </c>
      <c r="V2327" s="15" t="s">
        <v>6092</v>
      </c>
      <c r="W2327" s="18" t="s">
        <v>240</v>
      </c>
      <c r="X2327" s="18"/>
      <c r="Y2327" s="15" t="s">
        <v>73</v>
      </c>
      <c r="Z2327" s="18" t="s">
        <v>240</v>
      </c>
      <c r="AA2327" s="18" t="s">
        <v>71</v>
      </c>
      <c r="AB2327" s="18" t="s">
        <v>242</v>
      </c>
      <c r="AC2327" s="67" t="str">
        <f>+VLOOKUP("*"&amp;L2327&amp;"*",'[2]REGISTROS SANITARIOS'!$D$1833:$E$1883,2,FALSE)</f>
        <v>SI</v>
      </c>
      <c r="AD2327" s="22" t="s">
        <v>1025</v>
      </c>
      <c r="AE2327" s="16">
        <v>46721</v>
      </c>
      <c r="AF2327" s="34" t="s">
        <v>73</v>
      </c>
      <c r="AG2327" s="24"/>
      <c r="AH2327" s="18"/>
      <c r="AI2327" s="18" t="s">
        <v>53</v>
      </c>
      <c r="AJ2327" s="17">
        <v>11000</v>
      </c>
      <c r="AK2327" s="25">
        <v>11000</v>
      </c>
      <c r="AL2327" s="25">
        <v>1500</v>
      </c>
      <c r="AM2327" s="35">
        <v>0.19</v>
      </c>
      <c r="AN2327" s="19">
        <v>19635000</v>
      </c>
      <c r="AO2327" s="18" t="s">
        <v>44</v>
      </c>
      <c r="AP2327" s="15"/>
      <c r="AQ2327" s="43" t="str">
        <f t="shared" si="358"/>
        <v>SI</v>
      </c>
      <c r="AR2327" s="44">
        <f t="shared" si="359"/>
        <v>19635000</v>
      </c>
      <c r="AS2327" s="44">
        <f t="shared" si="360"/>
        <v>16500000</v>
      </c>
      <c r="AT2327" s="44">
        <f t="shared" si="361"/>
        <v>16500000</v>
      </c>
      <c r="AU2327" s="44">
        <f t="shared" si="362"/>
        <v>19635000</v>
      </c>
      <c r="AV2327" s="45" t="b">
        <f t="shared" si="363"/>
        <v>1</v>
      </c>
      <c r="AW2327" s="45" t="b">
        <f t="shared" si="364"/>
        <v>0</v>
      </c>
      <c r="AX2327" s="45"/>
    </row>
    <row r="2328" spans="1:50" s="36" customFormat="1" ht="27.75" customHeight="1" x14ac:dyDescent="0.15">
      <c r="A2328" s="36" t="str">
        <f t="shared" si="357"/>
        <v>M&amp;M DIAGNOSTICS SAS201157610</v>
      </c>
      <c r="B2328" s="36" t="b">
        <f>+A2328='[1]Anexo 9'!A2328</f>
        <v>1</v>
      </c>
      <c r="C2328" s="18">
        <v>900842228</v>
      </c>
      <c r="D2328" s="18" t="s">
        <v>1037</v>
      </c>
      <c r="E2328" s="15" t="s">
        <v>98</v>
      </c>
      <c r="F2328" s="15" t="s">
        <v>62</v>
      </c>
      <c r="G2328" s="15" t="s">
        <v>3155</v>
      </c>
      <c r="H2328" s="15" t="s">
        <v>3155</v>
      </c>
      <c r="I2328" s="15" t="s">
        <v>3155</v>
      </c>
      <c r="J2328" s="15">
        <v>6</v>
      </c>
      <c r="K2328" s="15" t="s">
        <v>3155</v>
      </c>
      <c r="L2328" s="15">
        <v>201157610</v>
      </c>
      <c r="M2328" s="15" t="s">
        <v>568</v>
      </c>
      <c r="N2328" s="15" t="s">
        <v>406</v>
      </c>
      <c r="O2328" s="18" t="s">
        <v>3269</v>
      </c>
      <c r="P2328" s="22" t="s">
        <v>73</v>
      </c>
      <c r="Q2328" s="15" t="s">
        <v>570</v>
      </c>
      <c r="R2328" s="18" t="s">
        <v>3270</v>
      </c>
      <c r="S2328" s="22" t="b">
        <f>+R2328=Q2328</f>
        <v>0</v>
      </c>
      <c r="T2328" s="18"/>
      <c r="U2328" s="18" t="s">
        <v>3270</v>
      </c>
      <c r="V2328" s="15" t="s">
        <v>572</v>
      </c>
      <c r="W2328" s="18" t="s">
        <v>923</v>
      </c>
      <c r="X2328" s="18"/>
      <c r="Y2328" s="15" t="s">
        <v>73</v>
      </c>
      <c r="Z2328" s="18" t="s">
        <v>365</v>
      </c>
      <c r="AA2328" s="18" t="s">
        <v>71</v>
      </c>
      <c r="AB2328" s="18" t="s">
        <v>3254</v>
      </c>
      <c r="AC2328" s="67" t="str">
        <f>+VLOOKUP("*"&amp;L2328&amp;"*",'[2]REGISTROS SANITARIOS'!$D$1833:$E$1883,2,FALSE)</f>
        <v>SI</v>
      </c>
      <c r="AD2328" s="22" t="s">
        <v>1025</v>
      </c>
      <c r="AE2328" s="16" t="s">
        <v>3155</v>
      </c>
      <c r="AF2328" s="34" t="s">
        <v>8814</v>
      </c>
      <c r="AG2328" s="24"/>
      <c r="AH2328" s="18"/>
      <c r="AI2328" s="18"/>
      <c r="AJ2328" s="17">
        <v>49.5</v>
      </c>
      <c r="AK2328" s="25">
        <v>49.5</v>
      </c>
      <c r="AL2328" s="25">
        <v>15000</v>
      </c>
      <c r="AM2328" s="35">
        <v>0.19</v>
      </c>
      <c r="AN2328" s="19">
        <v>883574.99999999988</v>
      </c>
      <c r="AO2328" s="18" t="s">
        <v>44</v>
      </c>
      <c r="AP2328" s="15"/>
      <c r="AQ2328" s="43" t="str">
        <f t="shared" si="358"/>
        <v>SI</v>
      </c>
      <c r="AR2328" s="44">
        <f t="shared" si="359"/>
        <v>883575</v>
      </c>
      <c r="AS2328" s="44">
        <f t="shared" si="360"/>
        <v>742500</v>
      </c>
      <c r="AT2328" s="44">
        <f t="shared" si="361"/>
        <v>742500</v>
      </c>
      <c r="AU2328" s="44">
        <f t="shared" si="362"/>
        <v>883575</v>
      </c>
      <c r="AV2328" s="45" t="b">
        <f t="shared" si="363"/>
        <v>1</v>
      </c>
      <c r="AW2328" s="45" t="b">
        <f t="shared" si="364"/>
        <v>0</v>
      </c>
      <c r="AX2328" s="45"/>
    </row>
    <row r="2329" spans="1:50" s="36" customFormat="1" ht="27.75" customHeight="1" x14ac:dyDescent="0.15">
      <c r="A2329" s="36" t="str">
        <f t="shared" si="357"/>
        <v>M&amp;M DIAGNOSTICS SAS401010116</v>
      </c>
      <c r="B2329" s="36" t="b">
        <f>+A2329='[1]Anexo 9'!A2329</f>
        <v>1</v>
      </c>
      <c r="C2329" s="18">
        <v>900842228</v>
      </c>
      <c r="D2329" s="18" t="s">
        <v>1037</v>
      </c>
      <c r="E2329" s="15" t="s">
        <v>810</v>
      </c>
      <c r="F2329" s="15" t="s">
        <v>62</v>
      </c>
      <c r="G2329" s="15" t="s">
        <v>3155</v>
      </c>
      <c r="H2329" s="15" t="s">
        <v>3155</v>
      </c>
      <c r="I2329" s="15" t="s">
        <v>3155</v>
      </c>
      <c r="J2329" s="15">
        <v>1</v>
      </c>
      <c r="K2329" s="15" t="s">
        <v>3155</v>
      </c>
      <c r="L2329" s="15">
        <v>401010116</v>
      </c>
      <c r="M2329" s="15" t="s">
        <v>3108</v>
      </c>
      <c r="N2329" s="15" t="s">
        <v>101</v>
      </c>
      <c r="O2329" s="18" t="s">
        <v>3281</v>
      </c>
      <c r="P2329" s="22" t="s">
        <v>73</v>
      </c>
      <c r="Q2329" s="15" t="s">
        <v>1563</v>
      </c>
      <c r="R2329" s="18" t="s">
        <v>3282</v>
      </c>
      <c r="S2329" s="22" t="s">
        <v>73</v>
      </c>
      <c r="T2329" s="18"/>
      <c r="U2329" s="18" t="s">
        <v>3282</v>
      </c>
      <c r="V2329" s="15"/>
      <c r="W2329" s="18" t="s">
        <v>3283</v>
      </c>
      <c r="X2329" s="18" t="s">
        <v>1018</v>
      </c>
      <c r="Y2329" s="15" t="s">
        <v>73</v>
      </c>
      <c r="Z2329" s="18" t="s">
        <v>3283</v>
      </c>
      <c r="AA2329" s="18" t="s">
        <v>1146</v>
      </c>
      <c r="AB2329" s="18" t="s">
        <v>3109</v>
      </c>
      <c r="AC2329" s="67" t="str">
        <f>+VLOOKUP("*"&amp;L2329&amp;"*",'[2]REGISTROS SANITARIOS'!$D$1833:$E$1883,2,FALSE)</f>
        <v>SI</v>
      </c>
      <c r="AD2329" s="22" t="s">
        <v>1025</v>
      </c>
      <c r="AE2329" s="16">
        <v>46558</v>
      </c>
      <c r="AF2329" s="34" t="s">
        <v>73</v>
      </c>
      <c r="AG2329" s="24"/>
      <c r="AH2329" s="18"/>
      <c r="AI2329" s="18" t="s">
        <v>54</v>
      </c>
      <c r="AJ2329" s="17">
        <v>110</v>
      </c>
      <c r="AK2329" s="25">
        <v>110</v>
      </c>
      <c r="AL2329" s="25">
        <v>4700</v>
      </c>
      <c r="AM2329" s="35">
        <v>0.19</v>
      </c>
      <c r="AN2329" s="19">
        <v>615230</v>
      </c>
      <c r="AO2329" s="18" t="s">
        <v>44</v>
      </c>
      <c r="AP2329" s="15"/>
      <c r="AQ2329" s="43" t="str">
        <f t="shared" si="358"/>
        <v>SI</v>
      </c>
      <c r="AR2329" s="44">
        <f t="shared" si="359"/>
        <v>615230</v>
      </c>
      <c r="AS2329" s="44">
        <f t="shared" si="360"/>
        <v>517000</v>
      </c>
      <c r="AT2329" s="44">
        <f t="shared" si="361"/>
        <v>517000</v>
      </c>
      <c r="AU2329" s="44">
        <f t="shared" si="362"/>
        <v>615230</v>
      </c>
      <c r="AV2329" s="45" t="b">
        <f t="shared" si="363"/>
        <v>1</v>
      </c>
      <c r="AW2329" s="45" t="b">
        <f t="shared" si="364"/>
        <v>0</v>
      </c>
      <c r="AX2329" s="45"/>
    </row>
    <row r="2330" spans="1:50" s="36" customFormat="1" ht="27.75" customHeight="1" x14ac:dyDescent="0.15">
      <c r="A2330" s="36" t="str">
        <f t="shared" si="357"/>
        <v>M&amp;M DIAGNOSTICS SAS401010216</v>
      </c>
      <c r="B2330" s="36" t="b">
        <f>+A2330='[1]Anexo 9'!A2330</f>
        <v>1</v>
      </c>
      <c r="C2330" s="18">
        <v>900842228</v>
      </c>
      <c r="D2330" s="18" t="s">
        <v>1037</v>
      </c>
      <c r="E2330" s="15" t="s">
        <v>810</v>
      </c>
      <c r="F2330" s="15" t="s">
        <v>62</v>
      </c>
      <c r="G2330" s="15" t="s">
        <v>3155</v>
      </c>
      <c r="H2330" s="15" t="s">
        <v>3155</v>
      </c>
      <c r="I2330" s="15" t="s">
        <v>3155</v>
      </c>
      <c r="J2330" s="15">
        <v>1</v>
      </c>
      <c r="K2330" s="15" t="s">
        <v>3155</v>
      </c>
      <c r="L2330" s="15">
        <v>401010216</v>
      </c>
      <c r="M2330" s="15" t="s">
        <v>3110</v>
      </c>
      <c r="N2330" s="15" t="s">
        <v>101</v>
      </c>
      <c r="O2330" s="18" t="s">
        <v>4664</v>
      </c>
      <c r="P2330" s="22" t="s">
        <v>3841</v>
      </c>
      <c r="Q2330" s="15" t="s">
        <v>1563</v>
      </c>
      <c r="R2330" s="18" t="s">
        <v>3282</v>
      </c>
      <c r="S2330" s="22" t="s">
        <v>73</v>
      </c>
      <c r="T2330" s="18"/>
      <c r="U2330" s="18" t="s">
        <v>3282</v>
      </c>
      <c r="V2330" s="15"/>
      <c r="W2330" s="18" t="s">
        <v>3283</v>
      </c>
      <c r="X2330" s="18" t="s">
        <v>8778</v>
      </c>
      <c r="Y2330" s="15" t="s">
        <v>73</v>
      </c>
      <c r="Z2330" s="18" t="s">
        <v>3283</v>
      </c>
      <c r="AA2330" s="18" t="s">
        <v>1146</v>
      </c>
      <c r="AB2330" s="18" t="s">
        <v>3109</v>
      </c>
      <c r="AC2330" s="67" t="str">
        <f>+VLOOKUP("*"&amp;L2330&amp;"*",'[2]REGISTROS SANITARIOS'!$D$1833:$E$1883,2,FALSE)</f>
        <v>SI</v>
      </c>
      <c r="AD2330" s="22" t="s">
        <v>1025</v>
      </c>
      <c r="AE2330" s="16">
        <v>46558</v>
      </c>
      <c r="AF2330" s="34" t="s">
        <v>73</v>
      </c>
      <c r="AG2330" s="24"/>
      <c r="AH2330" s="18"/>
      <c r="AI2330" s="18" t="s">
        <v>54</v>
      </c>
      <c r="AJ2330" s="17">
        <v>220</v>
      </c>
      <c r="AK2330" s="25">
        <v>220</v>
      </c>
      <c r="AL2330" s="25">
        <v>4700</v>
      </c>
      <c r="AM2330" s="35">
        <v>0.19</v>
      </c>
      <c r="AN2330" s="19">
        <v>1230460</v>
      </c>
      <c r="AO2330" s="18"/>
      <c r="AP2330" s="15"/>
      <c r="AQ2330" s="43" t="str">
        <f t="shared" si="358"/>
        <v>SI</v>
      </c>
      <c r="AR2330" s="44">
        <f t="shared" si="359"/>
        <v>1230460</v>
      </c>
      <c r="AS2330" s="44">
        <f t="shared" si="360"/>
        <v>1034000</v>
      </c>
      <c r="AT2330" s="44">
        <f t="shared" si="361"/>
        <v>1034000</v>
      </c>
      <c r="AU2330" s="44">
        <f t="shared" si="362"/>
        <v>1230460</v>
      </c>
      <c r="AV2330" s="45" t="b">
        <f t="shared" si="363"/>
        <v>1</v>
      </c>
      <c r="AW2330" s="45" t="b">
        <f t="shared" si="364"/>
        <v>0</v>
      </c>
      <c r="AX2330" s="45"/>
    </row>
    <row r="2331" spans="1:50" s="36" customFormat="1" ht="27.75" customHeight="1" x14ac:dyDescent="0.15">
      <c r="A2331" s="36" t="str">
        <f t="shared" si="357"/>
        <v>M&amp;M DIAGNOSTICS SAS401010316</v>
      </c>
      <c r="B2331" s="36" t="b">
        <f>+A2331='[1]Anexo 9'!A2331</f>
        <v>1</v>
      </c>
      <c r="C2331" s="18">
        <v>900842228</v>
      </c>
      <c r="D2331" s="18" t="s">
        <v>1037</v>
      </c>
      <c r="E2331" s="15" t="s">
        <v>810</v>
      </c>
      <c r="F2331" s="15" t="s">
        <v>62</v>
      </c>
      <c r="G2331" s="15" t="s">
        <v>3155</v>
      </c>
      <c r="H2331" s="15" t="s">
        <v>3155</v>
      </c>
      <c r="I2331" s="15" t="s">
        <v>3155</v>
      </c>
      <c r="J2331" s="15">
        <v>1</v>
      </c>
      <c r="K2331" s="15" t="s">
        <v>3155</v>
      </c>
      <c r="L2331" s="15">
        <v>401010316</v>
      </c>
      <c r="M2331" s="15" t="s">
        <v>3111</v>
      </c>
      <c r="N2331" s="15" t="s">
        <v>101</v>
      </c>
      <c r="O2331" s="18" t="s">
        <v>3284</v>
      </c>
      <c r="P2331" s="22" t="s">
        <v>3841</v>
      </c>
      <c r="Q2331" s="15" t="s">
        <v>1563</v>
      </c>
      <c r="R2331" s="18" t="s">
        <v>3282</v>
      </c>
      <c r="S2331" s="22" t="s">
        <v>73</v>
      </c>
      <c r="T2331" s="18"/>
      <c r="U2331" s="18" t="s">
        <v>3282</v>
      </c>
      <c r="V2331" s="15"/>
      <c r="W2331" s="18" t="s">
        <v>3283</v>
      </c>
      <c r="X2331" s="18" t="s">
        <v>1018</v>
      </c>
      <c r="Y2331" s="15" t="s">
        <v>73</v>
      </c>
      <c r="Z2331" s="18" t="s">
        <v>3283</v>
      </c>
      <c r="AA2331" s="18" t="s">
        <v>1146</v>
      </c>
      <c r="AB2331" s="18" t="s">
        <v>3109</v>
      </c>
      <c r="AC2331" s="67" t="str">
        <f>+VLOOKUP("*"&amp;L2331&amp;"*",'[2]REGISTROS SANITARIOS'!$D$1833:$E$1883,2,FALSE)</f>
        <v>SI</v>
      </c>
      <c r="AD2331" s="22" t="s">
        <v>1025</v>
      </c>
      <c r="AE2331" s="16">
        <v>46558</v>
      </c>
      <c r="AF2331" s="34" t="s">
        <v>73</v>
      </c>
      <c r="AG2331" s="24"/>
      <c r="AH2331" s="18"/>
      <c r="AI2331" s="18" t="s">
        <v>54</v>
      </c>
      <c r="AJ2331" s="17">
        <v>330</v>
      </c>
      <c r="AK2331" s="25">
        <v>330</v>
      </c>
      <c r="AL2331" s="25">
        <v>5600</v>
      </c>
      <c r="AM2331" s="35">
        <v>0.19</v>
      </c>
      <c r="AN2331" s="19">
        <v>2199120</v>
      </c>
      <c r="AO2331" s="18" t="s">
        <v>44</v>
      </c>
      <c r="AP2331" s="15"/>
      <c r="AQ2331" s="43" t="str">
        <f t="shared" si="358"/>
        <v>SI</v>
      </c>
      <c r="AR2331" s="44">
        <f t="shared" si="359"/>
        <v>2199120</v>
      </c>
      <c r="AS2331" s="44">
        <f t="shared" si="360"/>
        <v>1848000</v>
      </c>
      <c r="AT2331" s="44">
        <f t="shared" si="361"/>
        <v>1848000</v>
      </c>
      <c r="AU2331" s="44">
        <f t="shared" si="362"/>
        <v>2199120</v>
      </c>
      <c r="AV2331" s="45" t="b">
        <f t="shared" si="363"/>
        <v>1</v>
      </c>
      <c r="AW2331" s="45" t="b">
        <f t="shared" si="364"/>
        <v>0</v>
      </c>
      <c r="AX2331" s="45"/>
    </row>
    <row r="2332" spans="1:50" s="36" customFormat="1" ht="27.75" customHeight="1" x14ac:dyDescent="0.15">
      <c r="A2332" s="36" t="str">
        <f t="shared" si="357"/>
        <v>M&amp;M DIAGNOSTICS SAS401010416</v>
      </c>
      <c r="B2332" s="36" t="b">
        <f>+A2332='[1]Anexo 9'!A2332</f>
        <v>1</v>
      </c>
      <c r="C2332" s="18">
        <v>900842228</v>
      </c>
      <c r="D2332" s="18" t="s">
        <v>1037</v>
      </c>
      <c r="E2332" s="15" t="s">
        <v>810</v>
      </c>
      <c r="F2332" s="15" t="s">
        <v>62</v>
      </c>
      <c r="G2332" s="15" t="s">
        <v>3155</v>
      </c>
      <c r="H2332" s="15" t="s">
        <v>3155</v>
      </c>
      <c r="I2332" s="15" t="s">
        <v>3155</v>
      </c>
      <c r="J2332" s="15">
        <v>2</v>
      </c>
      <c r="K2332" s="15" t="s">
        <v>3155</v>
      </c>
      <c r="L2332" s="15">
        <v>401010416</v>
      </c>
      <c r="M2332" s="15" t="s">
        <v>3112</v>
      </c>
      <c r="N2332" s="15" t="s">
        <v>101</v>
      </c>
      <c r="O2332" s="18" t="s">
        <v>4665</v>
      </c>
      <c r="P2332" s="22" t="s">
        <v>3841</v>
      </c>
      <c r="Q2332" s="15" t="s">
        <v>1563</v>
      </c>
      <c r="R2332" s="18" t="s">
        <v>3282</v>
      </c>
      <c r="S2332" s="22" t="s">
        <v>73</v>
      </c>
      <c r="T2332" s="18"/>
      <c r="U2332" s="18" t="s">
        <v>3282</v>
      </c>
      <c r="V2332" s="15" t="s">
        <v>3113</v>
      </c>
      <c r="W2332" s="18" t="s">
        <v>3283</v>
      </c>
      <c r="X2332" s="18"/>
      <c r="Y2332" s="15" t="s">
        <v>73</v>
      </c>
      <c r="Z2332" s="18" t="s">
        <v>3283</v>
      </c>
      <c r="AA2332" s="18" t="s">
        <v>1146</v>
      </c>
      <c r="AB2332" s="18" t="s">
        <v>3109</v>
      </c>
      <c r="AC2332" s="67" t="str">
        <f>+VLOOKUP("*"&amp;L2332&amp;"*",'[2]REGISTROS SANITARIOS'!$D$1833:$E$1883,2,FALSE)</f>
        <v>SI</v>
      </c>
      <c r="AD2332" s="22" t="s">
        <v>1025</v>
      </c>
      <c r="AE2332" s="16">
        <v>46558</v>
      </c>
      <c r="AF2332" s="34" t="s">
        <v>73</v>
      </c>
      <c r="AG2332" s="24"/>
      <c r="AH2332" s="18"/>
      <c r="AI2332" s="18" t="s">
        <v>54</v>
      </c>
      <c r="AJ2332" s="17">
        <v>110</v>
      </c>
      <c r="AK2332" s="25">
        <v>110</v>
      </c>
      <c r="AL2332" s="25">
        <v>6200</v>
      </c>
      <c r="AM2332" s="35">
        <v>0.19</v>
      </c>
      <c r="AN2332" s="19">
        <v>811580</v>
      </c>
      <c r="AO2332" s="18"/>
      <c r="AP2332" s="15"/>
      <c r="AQ2332" s="43" t="str">
        <f t="shared" si="358"/>
        <v>SI</v>
      </c>
      <c r="AR2332" s="44">
        <f t="shared" si="359"/>
        <v>811580</v>
      </c>
      <c r="AS2332" s="44">
        <f t="shared" si="360"/>
        <v>682000</v>
      </c>
      <c r="AT2332" s="44">
        <f t="shared" si="361"/>
        <v>682000</v>
      </c>
      <c r="AU2332" s="44">
        <f t="shared" si="362"/>
        <v>811580</v>
      </c>
      <c r="AV2332" s="45" t="b">
        <f t="shared" si="363"/>
        <v>1</v>
      </c>
      <c r="AW2332" s="45" t="b">
        <f t="shared" si="364"/>
        <v>0</v>
      </c>
      <c r="AX2332" s="45"/>
    </row>
    <row r="2333" spans="1:50" s="36" customFormat="1" ht="27.75" customHeight="1" x14ac:dyDescent="0.15">
      <c r="A2333" s="36" t="str">
        <f t="shared" si="357"/>
        <v>M&amp;M DIAGNOSTICS SAS401010516</v>
      </c>
      <c r="B2333" s="36" t="b">
        <f>+A2333='[1]Anexo 9'!A2333</f>
        <v>1</v>
      </c>
      <c r="C2333" s="18">
        <v>900842228</v>
      </c>
      <c r="D2333" s="18" t="s">
        <v>1037</v>
      </c>
      <c r="E2333" s="15" t="s">
        <v>810</v>
      </c>
      <c r="F2333" s="15" t="s">
        <v>62</v>
      </c>
      <c r="G2333" s="15" t="s">
        <v>3155</v>
      </c>
      <c r="H2333" s="15" t="s">
        <v>3155</v>
      </c>
      <c r="I2333" s="15" t="s">
        <v>3155</v>
      </c>
      <c r="J2333" s="15">
        <v>2</v>
      </c>
      <c r="K2333" s="15" t="s">
        <v>3155</v>
      </c>
      <c r="L2333" s="15">
        <v>401010516</v>
      </c>
      <c r="M2333" s="15" t="s">
        <v>3114</v>
      </c>
      <c r="N2333" s="15" t="s">
        <v>101</v>
      </c>
      <c r="O2333" s="18" t="s">
        <v>4666</v>
      </c>
      <c r="P2333" s="22" t="s">
        <v>3841</v>
      </c>
      <c r="Q2333" s="15" t="s">
        <v>1563</v>
      </c>
      <c r="R2333" s="18" t="s">
        <v>3282</v>
      </c>
      <c r="S2333" s="22" t="s">
        <v>73</v>
      </c>
      <c r="T2333" s="18"/>
      <c r="U2333" s="18" t="s">
        <v>3282</v>
      </c>
      <c r="V2333" s="15" t="s">
        <v>3113</v>
      </c>
      <c r="W2333" s="18" t="s">
        <v>3283</v>
      </c>
      <c r="X2333" s="18"/>
      <c r="Y2333" s="15" t="s">
        <v>73</v>
      </c>
      <c r="Z2333" s="18" t="s">
        <v>3283</v>
      </c>
      <c r="AA2333" s="18" t="s">
        <v>1146</v>
      </c>
      <c r="AB2333" s="18" t="s">
        <v>3285</v>
      </c>
      <c r="AC2333" s="67" t="str">
        <f>+VLOOKUP("*"&amp;L2333&amp;"*",'[2]REGISTROS SANITARIOS'!$D$1833:$E$1883,2,FALSE)</f>
        <v>SI</v>
      </c>
      <c r="AD2333" s="22" t="s">
        <v>1025</v>
      </c>
      <c r="AE2333" s="16">
        <v>46901</v>
      </c>
      <c r="AF2333" s="34" t="s">
        <v>73</v>
      </c>
      <c r="AG2333" s="24"/>
      <c r="AH2333" s="18"/>
      <c r="AI2333" s="18" t="s">
        <v>54</v>
      </c>
      <c r="AJ2333" s="17">
        <v>110</v>
      </c>
      <c r="AK2333" s="25">
        <v>110</v>
      </c>
      <c r="AL2333" s="25">
        <v>6200</v>
      </c>
      <c r="AM2333" s="35">
        <v>0.19</v>
      </c>
      <c r="AN2333" s="19">
        <v>811580</v>
      </c>
      <c r="AO2333" s="18"/>
      <c r="AP2333" s="15"/>
      <c r="AQ2333" s="43" t="str">
        <f t="shared" si="358"/>
        <v>SI</v>
      </c>
      <c r="AR2333" s="44">
        <f t="shared" si="359"/>
        <v>811580</v>
      </c>
      <c r="AS2333" s="44">
        <f t="shared" si="360"/>
        <v>682000</v>
      </c>
      <c r="AT2333" s="44">
        <f t="shared" si="361"/>
        <v>682000</v>
      </c>
      <c r="AU2333" s="44">
        <f t="shared" si="362"/>
        <v>811580</v>
      </c>
      <c r="AV2333" s="45" t="b">
        <f t="shared" si="363"/>
        <v>1</v>
      </c>
      <c r="AW2333" s="45" t="b">
        <f t="shared" si="364"/>
        <v>0</v>
      </c>
      <c r="AX2333" s="45"/>
    </row>
    <row r="2334" spans="1:50" s="36" customFormat="1" ht="27.75" customHeight="1" x14ac:dyDescent="0.15">
      <c r="A2334" s="36" t="str">
        <f t="shared" si="357"/>
        <v>M&amp;M DIAGNOSTICS SAS401010716</v>
      </c>
      <c r="B2334" s="36" t="b">
        <f>+A2334='[1]Anexo 9'!A2334</f>
        <v>1</v>
      </c>
      <c r="C2334" s="18">
        <v>900842228</v>
      </c>
      <c r="D2334" s="18" t="s">
        <v>1037</v>
      </c>
      <c r="E2334" s="15" t="s">
        <v>810</v>
      </c>
      <c r="F2334" s="15" t="s">
        <v>62</v>
      </c>
      <c r="G2334" s="15" t="s">
        <v>3155</v>
      </c>
      <c r="H2334" s="15" t="s">
        <v>3155</v>
      </c>
      <c r="I2334" s="15" t="s">
        <v>3155</v>
      </c>
      <c r="J2334" s="15">
        <v>3</v>
      </c>
      <c r="K2334" s="15" t="s">
        <v>3155</v>
      </c>
      <c r="L2334" s="15">
        <v>401010716</v>
      </c>
      <c r="M2334" s="15" t="s">
        <v>4027</v>
      </c>
      <c r="N2334" s="15" t="s">
        <v>101</v>
      </c>
      <c r="O2334" s="18" t="s">
        <v>4667</v>
      </c>
      <c r="P2334" s="22" t="s">
        <v>3841</v>
      </c>
      <c r="Q2334" s="15" t="s">
        <v>1563</v>
      </c>
      <c r="R2334" s="18" t="s">
        <v>3282</v>
      </c>
      <c r="S2334" s="22" t="s">
        <v>73</v>
      </c>
      <c r="T2334" s="18"/>
      <c r="U2334" s="18" t="s">
        <v>3282</v>
      </c>
      <c r="V2334" s="15" t="s">
        <v>6144</v>
      </c>
      <c r="W2334" s="18" t="s">
        <v>3283</v>
      </c>
      <c r="X2334" s="18"/>
      <c r="Y2334" s="15" t="s">
        <v>73</v>
      </c>
      <c r="Z2334" s="18" t="s">
        <v>3283</v>
      </c>
      <c r="AA2334" s="18" t="s">
        <v>1146</v>
      </c>
      <c r="AB2334" s="18" t="s">
        <v>7168</v>
      </c>
      <c r="AC2334" s="67" t="str">
        <f>+VLOOKUP("*"&amp;L2334&amp;"*",'[2]REGISTROS SANITARIOS'!$D$1833:$E$1883,2,FALSE)</f>
        <v>SI</v>
      </c>
      <c r="AD2334" s="22" t="s">
        <v>1025</v>
      </c>
      <c r="AE2334" s="16">
        <v>46901</v>
      </c>
      <c r="AF2334" s="34" t="s">
        <v>73</v>
      </c>
      <c r="AG2334" s="24"/>
      <c r="AH2334" s="18"/>
      <c r="AI2334" s="18" t="s">
        <v>54</v>
      </c>
      <c r="AJ2334" s="17">
        <v>16500</v>
      </c>
      <c r="AK2334" s="25">
        <v>16500</v>
      </c>
      <c r="AL2334" s="25">
        <v>5100</v>
      </c>
      <c r="AM2334" s="35">
        <v>0.19</v>
      </c>
      <c r="AN2334" s="19">
        <v>100138500</v>
      </c>
      <c r="AO2334" s="18"/>
      <c r="AP2334" s="15"/>
      <c r="AQ2334" s="43" t="str">
        <f t="shared" si="358"/>
        <v>SI</v>
      </c>
      <c r="AR2334" s="44">
        <f t="shared" si="359"/>
        <v>100138500</v>
      </c>
      <c r="AS2334" s="44">
        <f t="shared" si="360"/>
        <v>84150000</v>
      </c>
      <c r="AT2334" s="44">
        <f t="shared" si="361"/>
        <v>84150000</v>
      </c>
      <c r="AU2334" s="44">
        <f t="shared" si="362"/>
        <v>100138500</v>
      </c>
      <c r="AV2334" s="45" t="b">
        <f t="shared" si="363"/>
        <v>1</v>
      </c>
      <c r="AW2334" s="45" t="b">
        <f t="shared" si="364"/>
        <v>0</v>
      </c>
      <c r="AX2334" s="45"/>
    </row>
    <row r="2335" spans="1:50" s="36" customFormat="1" ht="27.75" customHeight="1" x14ac:dyDescent="0.15">
      <c r="A2335" s="36" t="str">
        <f t="shared" si="357"/>
        <v>M&amp;M DIAGNOSTICS SAS401010816</v>
      </c>
      <c r="B2335" s="36" t="b">
        <f>+A2335='[1]Anexo 9'!A2335</f>
        <v>1</v>
      </c>
      <c r="C2335" s="18">
        <v>900842228</v>
      </c>
      <c r="D2335" s="18" t="s">
        <v>1037</v>
      </c>
      <c r="E2335" s="15" t="s">
        <v>810</v>
      </c>
      <c r="F2335" s="15" t="s">
        <v>62</v>
      </c>
      <c r="G2335" s="15" t="s">
        <v>3155</v>
      </c>
      <c r="H2335" s="15" t="s">
        <v>3155</v>
      </c>
      <c r="I2335" s="15" t="s">
        <v>3155</v>
      </c>
      <c r="J2335" s="15">
        <v>2</v>
      </c>
      <c r="K2335" s="15" t="s">
        <v>3155</v>
      </c>
      <c r="L2335" s="15">
        <v>401010816</v>
      </c>
      <c r="M2335" s="15" t="s">
        <v>4668</v>
      </c>
      <c r="N2335" s="15" t="s">
        <v>101</v>
      </c>
      <c r="O2335" s="18" t="s">
        <v>3286</v>
      </c>
      <c r="P2335" s="22" t="s">
        <v>3841</v>
      </c>
      <c r="Q2335" s="15" t="s">
        <v>1563</v>
      </c>
      <c r="R2335" s="18" t="s">
        <v>3282</v>
      </c>
      <c r="S2335" s="22" t="s">
        <v>73</v>
      </c>
      <c r="T2335" s="18"/>
      <c r="U2335" s="18" t="s">
        <v>3282</v>
      </c>
      <c r="V2335" s="15" t="s">
        <v>6144</v>
      </c>
      <c r="W2335" s="18" t="s">
        <v>3283</v>
      </c>
      <c r="X2335" s="18"/>
      <c r="Y2335" s="15" t="s">
        <v>73</v>
      </c>
      <c r="Z2335" s="18" t="s">
        <v>3283</v>
      </c>
      <c r="AA2335" s="18" t="s">
        <v>387</v>
      </c>
      <c r="AB2335" s="18" t="s">
        <v>3287</v>
      </c>
      <c r="AC2335" s="67" t="str">
        <f>+VLOOKUP("*"&amp;L2335&amp;"*",'[2]REGISTROS SANITARIOS'!$D$1833:$E$1883,2,FALSE)</f>
        <v>SI</v>
      </c>
      <c r="AD2335" s="22" t="s">
        <v>1025</v>
      </c>
      <c r="AE2335" s="16">
        <v>46232</v>
      </c>
      <c r="AF2335" s="34" t="s">
        <v>73</v>
      </c>
      <c r="AG2335" s="24"/>
      <c r="AH2335" s="18"/>
      <c r="AI2335" s="18" t="s">
        <v>54</v>
      </c>
      <c r="AJ2335" s="17">
        <v>1100</v>
      </c>
      <c r="AK2335" s="25">
        <v>1100</v>
      </c>
      <c r="AL2335" s="25">
        <v>4700</v>
      </c>
      <c r="AM2335" s="35">
        <v>0.19</v>
      </c>
      <c r="AN2335" s="19">
        <v>6152300</v>
      </c>
      <c r="AO2335" s="18" t="s">
        <v>44</v>
      </c>
      <c r="AP2335" s="15"/>
      <c r="AQ2335" s="43" t="str">
        <f t="shared" si="358"/>
        <v>SI</v>
      </c>
      <c r="AR2335" s="44">
        <f t="shared" si="359"/>
        <v>6152300</v>
      </c>
      <c r="AS2335" s="44">
        <f t="shared" si="360"/>
        <v>5170000</v>
      </c>
      <c r="AT2335" s="44">
        <f t="shared" si="361"/>
        <v>5170000</v>
      </c>
      <c r="AU2335" s="44">
        <f t="shared" si="362"/>
        <v>6152300</v>
      </c>
      <c r="AV2335" s="45" t="b">
        <f t="shared" si="363"/>
        <v>1</v>
      </c>
      <c r="AW2335" s="45" t="b">
        <f t="shared" si="364"/>
        <v>0</v>
      </c>
      <c r="AX2335" s="45"/>
    </row>
    <row r="2336" spans="1:50" s="36" customFormat="1" ht="27.75" customHeight="1" x14ac:dyDescent="0.15">
      <c r="A2336" s="36" t="str">
        <f t="shared" si="357"/>
        <v>M&amp;M DIAGNOSTICS SAS401010916</v>
      </c>
      <c r="B2336" s="36" t="b">
        <f>+A2336='[1]Anexo 9'!A2336</f>
        <v>1</v>
      </c>
      <c r="C2336" s="18">
        <v>900842228</v>
      </c>
      <c r="D2336" s="18" t="s">
        <v>1037</v>
      </c>
      <c r="E2336" s="15" t="s">
        <v>810</v>
      </c>
      <c r="F2336" s="15" t="s">
        <v>62</v>
      </c>
      <c r="G2336" s="15" t="s">
        <v>3155</v>
      </c>
      <c r="H2336" s="15" t="s">
        <v>3155</v>
      </c>
      <c r="I2336" s="15" t="s">
        <v>3155</v>
      </c>
      <c r="J2336" s="15">
        <v>2</v>
      </c>
      <c r="K2336" s="15" t="s">
        <v>3155</v>
      </c>
      <c r="L2336" s="15">
        <v>401010916</v>
      </c>
      <c r="M2336" s="15" t="s">
        <v>4669</v>
      </c>
      <c r="N2336" s="15" t="s">
        <v>101</v>
      </c>
      <c r="O2336" s="18" t="s">
        <v>3288</v>
      </c>
      <c r="P2336" s="22" t="s">
        <v>3841</v>
      </c>
      <c r="Q2336" s="15" t="s">
        <v>1563</v>
      </c>
      <c r="R2336" s="18" t="s">
        <v>3282</v>
      </c>
      <c r="S2336" s="22" t="s">
        <v>73</v>
      </c>
      <c r="T2336" s="18"/>
      <c r="U2336" s="18" t="s">
        <v>3282</v>
      </c>
      <c r="V2336" s="15" t="s">
        <v>1018</v>
      </c>
      <c r="W2336" s="18" t="s">
        <v>3283</v>
      </c>
      <c r="X2336" s="18"/>
      <c r="Y2336" s="15" t="s">
        <v>73</v>
      </c>
      <c r="Z2336" s="18" t="s">
        <v>3283</v>
      </c>
      <c r="AA2336" s="18" t="s">
        <v>387</v>
      </c>
      <c r="AB2336" s="18" t="s">
        <v>3115</v>
      </c>
      <c r="AC2336" s="67" t="str">
        <f>+VLOOKUP("*"&amp;L2336&amp;"*",'[2]REGISTROS SANITARIOS'!$D$1833:$E$1883,2,FALSE)</f>
        <v>SI</v>
      </c>
      <c r="AD2336" s="22" t="s">
        <v>1025</v>
      </c>
      <c r="AE2336" s="16">
        <v>46558</v>
      </c>
      <c r="AF2336" s="34" t="s">
        <v>73</v>
      </c>
      <c r="AG2336" s="24"/>
      <c r="AH2336" s="18"/>
      <c r="AI2336" s="18" t="s">
        <v>54</v>
      </c>
      <c r="AJ2336" s="17">
        <v>1100</v>
      </c>
      <c r="AK2336" s="25">
        <v>1100</v>
      </c>
      <c r="AL2336" s="25">
        <v>4700</v>
      </c>
      <c r="AM2336" s="35">
        <v>0.19</v>
      </c>
      <c r="AN2336" s="19">
        <v>6152300</v>
      </c>
      <c r="AO2336" s="18" t="s">
        <v>44</v>
      </c>
      <c r="AP2336" s="15"/>
      <c r="AQ2336" s="43" t="str">
        <f t="shared" si="358"/>
        <v>SI</v>
      </c>
      <c r="AR2336" s="44">
        <f t="shared" si="359"/>
        <v>6152300</v>
      </c>
      <c r="AS2336" s="44">
        <f t="shared" si="360"/>
        <v>5170000</v>
      </c>
      <c r="AT2336" s="44">
        <f t="shared" si="361"/>
        <v>5170000</v>
      </c>
      <c r="AU2336" s="44">
        <f t="shared" si="362"/>
        <v>6152300</v>
      </c>
      <c r="AV2336" s="45" t="b">
        <f t="shared" si="363"/>
        <v>1</v>
      </c>
      <c r="AW2336" s="45" t="b">
        <f t="shared" si="364"/>
        <v>0</v>
      </c>
      <c r="AX2336" s="45"/>
    </row>
    <row r="2337" spans="1:50" s="36" customFormat="1" ht="27.75" customHeight="1" x14ac:dyDescent="0.15">
      <c r="A2337" s="36" t="str">
        <f t="shared" si="357"/>
        <v>M&amp;M DIAGNOSTICS SAS401011316</v>
      </c>
      <c r="B2337" s="36" t="b">
        <f>+A2337='[1]Anexo 9'!A2337</f>
        <v>1</v>
      </c>
      <c r="C2337" s="18">
        <v>900842228</v>
      </c>
      <c r="D2337" s="18" t="s">
        <v>1037</v>
      </c>
      <c r="E2337" s="15" t="s">
        <v>810</v>
      </c>
      <c r="F2337" s="15" t="s">
        <v>62</v>
      </c>
      <c r="G2337" s="15" t="s">
        <v>3155</v>
      </c>
      <c r="H2337" s="15" t="s">
        <v>3155</v>
      </c>
      <c r="I2337" s="15" t="s">
        <v>3155</v>
      </c>
      <c r="J2337" s="15">
        <v>1</v>
      </c>
      <c r="K2337" s="15" t="s">
        <v>3155</v>
      </c>
      <c r="L2337" s="15">
        <v>401011316</v>
      </c>
      <c r="M2337" s="15" t="s">
        <v>4670</v>
      </c>
      <c r="N2337" s="15" t="s">
        <v>101</v>
      </c>
      <c r="O2337" s="18" t="s">
        <v>3289</v>
      </c>
      <c r="P2337" s="22" t="s">
        <v>3841</v>
      </c>
      <c r="Q2337" s="15" t="s">
        <v>1563</v>
      </c>
      <c r="R2337" s="18" t="s">
        <v>3282</v>
      </c>
      <c r="S2337" s="22" t="s">
        <v>73</v>
      </c>
      <c r="T2337" s="18"/>
      <c r="U2337" s="18" t="s">
        <v>3282</v>
      </c>
      <c r="V2337" s="15" t="s">
        <v>1018</v>
      </c>
      <c r="W2337" s="18" t="s">
        <v>3283</v>
      </c>
      <c r="X2337" s="18"/>
      <c r="Y2337" s="15" t="s">
        <v>73</v>
      </c>
      <c r="Z2337" s="18" t="s">
        <v>3283</v>
      </c>
      <c r="AA2337" s="18" t="s">
        <v>387</v>
      </c>
      <c r="AB2337" s="18" t="s">
        <v>3115</v>
      </c>
      <c r="AC2337" s="67" t="str">
        <f>+VLOOKUP("*"&amp;L2337&amp;"*",'[2]REGISTROS SANITARIOS'!$D$1833:$E$1883,2,FALSE)</f>
        <v>SI</v>
      </c>
      <c r="AD2337" s="22" t="s">
        <v>1025</v>
      </c>
      <c r="AE2337" s="16">
        <v>46558</v>
      </c>
      <c r="AF2337" s="34" t="s">
        <v>73</v>
      </c>
      <c r="AG2337" s="24"/>
      <c r="AH2337" s="18"/>
      <c r="AI2337" s="18" t="s">
        <v>54</v>
      </c>
      <c r="AJ2337" s="17">
        <v>1375</v>
      </c>
      <c r="AK2337" s="25">
        <v>1375</v>
      </c>
      <c r="AL2337" s="25">
        <v>7800</v>
      </c>
      <c r="AM2337" s="35">
        <v>0.19</v>
      </c>
      <c r="AN2337" s="19">
        <v>12762750</v>
      </c>
      <c r="AO2337" s="18" t="s">
        <v>44</v>
      </c>
      <c r="AP2337" s="15"/>
      <c r="AQ2337" s="43" t="str">
        <f t="shared" si="358"/>
        <v>SI</v>
      </c>
      <c r="AR2337" s="44">
        <f t="shared" si="359"/>
        <v>12762750</v>
      </c>
      <c r="AS2337" s="44">
        <f t="shared" si="360"/>
        <v>10725000</v>
      </c>
      <c r="AT2337" s="44">
        <f t="shared" si="361"/>
        <v>10725000</v>
      </c>
      <c r="AU2337" s="44">
        <f t="shared" si="362"/>
        <v>12762750</v>
      </c>
      <c r="AV2337" s="45" t="b">
        <f t="shared" si="363"/>
        <v>1</v>
      </c>
      <c r="AW2337" s="45" t="b">
        <f t="shared" si="364"/>
        <v>0</v>
      </c>
      <c r="AX2337" s="45"/>
    </row>
    <row r="2338" spans="1:50" s="36" customFormat="1" ht="27.75" customHeight="1" x14ac:dyDescent="0.15">
      <c r="A2338" s="36" t="str">
        <f t="shared" si="357"/>
        <v>M&amp;M DIAGNOSTICS SAS408000116</v>
      </c>
      <c r="B2338" s="36" t="b">
        <f>+A2338='[1]Anexo 9'!A2338</f>
        <v>1</v>
      </c>
      <c r="C2338" s="18">
        <v>900842228</v>
      </c>
      <c r="D2338" s="18" t="s">
        <v>1037</v>
      </c>
      <c r="E2338" s="15" t="s">
        <v>810</v>
      </c>
      <c r="F2338" s="15" t="s">
        <v>811</v>
      </c>
      <c r="G2338" s="15">
        <f>+VLOOKUP(F2338,[3]Sheet1!$E$3:$G$74,3,FALSE)</f>
        <v>2</v>
      </c>
      <c r="H2338" s="15">
        <f>+VLOOKUP(D2338&amp;F2338,'TD para paquetes'!$E$3:$I$441,5,FALSE)</f>
        <v>2</v>
      </c>
      <c r="I2338" s="15" t="s">
        <v>1025</v>
      </c>
      <c r="J2338" s="15">
        <v>6</v>
      </c>
      <c r="K2338" s="15">
        <v>6</v>
      </c>
      <c r="L2338" s="15">
        <v>408000116</v>
      </c>
      <c r="M2338" s="15" t="s">
        <v>812</v>
      </c>
      <c r="N2338" s="15" t="s">
        <v>101</v>
      </c>
      <c r="O2338" s="18" t="s">
        <v>4671</v>
      </c>
      <c r="P2338" s="22" t="s">
        <v>3841</v>
      </c>
      <c r="Q2338" s="15" t="s">
        <v>114</v>
      </c>
      <c r="R2338" s="18" t="s">
        <v>3005</v>
      </c>
      <c r="S2338" s="22" t="s">
        <v>73</v>
      </c>
      <c r="T2338" s="18"/>
      <c r="U2338" s="18" t="s">
        <v>3005</v>
      </c>
      <c r="V2338" s="15"/>
      <c r="W2338" s="18" t="s">
        <v>813</v>
      </c>
      <c r="X2338" s="18" t="s">
        <v>8779</v>
      </c>
      <c r="Y2338" s="15" t="s">
        <v>73</v>
      </c>
      <c r="Z2338" s="18" t="s">
        <v>3272</v>
      </c>
      <c r="AA2338" s="18" t="s">
        <v>882</v>
      </c>
      <c r="AB2338" s="18" t="s">
        <v>815</v>
      </c>
      <c r="AC2338" s="67" t="str">
        <f>+VLOOKUP("*"&amp;L2338&amp;"*",'[2]REGISTROS SANITARIOS'!$D$1833:$E$1883,2,FALSE)</f>
        <v>SI</v>
      </c>
      <c r="AD2338" s="22" t="s">
        <v>1025</v>
      </c>
      <c r="AE2338" s="16">
        <v>46700</v>
      </c>
      <c r="AF2338" s="34" t="s">
        <v>73</v>
      </c>
      <c r="AG2338" s="24"/>
      <c r="AH2338" s="18"/>
      <c r="AI2338" s="18" t="s">
        <v>53</v>
      </c>
      <c r="AJ2338" s="17">
        <v>170500</v>
      </c>
      <c r="AK2338" s="25">
        <v>170500</v>
      </c>
      <c r="AL2338" s="25">
        <v>400</v>
      </c>
      <c r="AM2338" s="35">
        <v>0.19</v>
      </c>
      <c r="AN2338" s="19">
        <v>81158000</v>
      </c>
      <c r="AO2338" s="18" t="s">
        <v>44</v>
      </c>
      <c r="AP2338" s="15"/>
      <c r="AQ2338" s="43" t="str">
        <f t="shared" si="358"/>
        <v>SI</v>
      </c>
      <c r="AR2338" s="44">
        <f t="shared" si="359"/>
        <v>81158000</v>
      </c>
      <c r="AS2338" s="44">
        <f t="shared" si="360"/>
        <v>68200000</v>
      </c>
      <c r="AT2338" s="44">
        <f t="shared" si="361"/>
        <v>68200000</v>
      </c>
      <c r="AU2338" s="44">
        <f t="shared" si="362"/>
        <v>81158000</v>
      </c>
      <c r="AV2338" s="45" t="b">
        <f t="shared" si="363"/>
        <v>1</v>
      </c>
      <c r="AW2338" s="45" t="b">
        <f t="shared" si="364"/>
        <v>0</v>
      </c>
      <c r="AX2338" s="45"/>
    </row>
    <row r="2339" spans="1:50" s="36" customFormat="1" ht="27.75" customHeight="1" x14ac:dyDescent="0.15">
      <c r="A2339" s="36" t="str">
        <f t="shared" si="357"/>
        <v>M&amp;M DIAGNOSTICS SAS408000216</v>
      </c>
      <c r="B2339" s="36" t="b">
        <f>+A2339='[1]Anexo 9'!A2339</f>
        <v>1</v>
      </c>
      <c r="C2339" s="18">
        <v>900842228</v>
      </c>
      <c r="D2339" s="18" t="s">
        <v>1037</v>
      </c>
      <c r="E2339" s="15" t="s">
        <v>810</v>
      </c>
      <c r="F2339" s="15" t="s">
        <v>811</v>
      </c>
      <c r="G2339" s="15">
        <f>+VLOOKUP(F2339,[3]Sheet1!$E$3:$G$74,3,FALSE)</f>
        <v>2</v>
      </c>
      <c r="H2339" s="15">
        <f>+VLOOKUP(D2339&amp;F2339,'TD para paquetes'!$E$3:$I$441,5,FALSE)</f>
        <v>2</v>
      </c>
      <c r="I2339" s="15" t="s">
        <v>1025</v>
      </c>
      <c r="J2339" s="15">
        <v>6</v>
      </c>
      <c r="K2339" s="15">
        <v>6</v>
      </c>
      <c r="L2339" s="15">
        <v>408000216</v>
      </c>
      <c r="M2339" s="15" t="s">
        <v>816</v>
      </c>
      <c r="N2339" s="15" t="s">
        <v>101</v>
      </c>
      <c r="O2339" s="18" t="s">
        <v>4672</v>
      </c>
      <c r="P2339" s="22" t="s">
        <v>3841</v>
      </c>
      <c r="Q2339" s="15" t="s">
        <v>114</v>
      </c>
      <c r="R2339" s="18" t="s">
        <v>3005</v>
      </c>
      <c r="S2339" s="22" t="s">
        <v>73</v>
      </c>
      <c r="T2339" s="18"/>
      <c r="U2339" s="18" t="s">
        <v>3005</v>
      </c>
      <c r="V2339" s="15"/>
      <c r="W2339" s="18" t="s">
        <v>813</v>
      </c>
      <c r="X2339" s="18" t="s">
        <v>8779</v>
      </c>
      <c r="Y2339" s="15" t="s">
        <v>73</v>
      </c>
      <c r="Z2339" s="18" t="s">
        <v>3272</v>
      </c>
      <c r="AA2339" s="18" t="s">
        <v>882</v>
      </c>
      <c r="AB2339" s="18" t="s">
        <v>815</v>
      </c>
      <c r="AC2339" s="67" t="str">
        <f>+VLOOKUP("*"&amp;L2339&amp;"*",'[2]REGISTROS SANITARIOS'!$D$1833:$E$1883,2,FALSE)</f>
        <v>SI</v>
      </c>
      <c r="AD2339" s="22" t="s">
        <v>1025</v>
      </c>
      <c r="AE2339" s="16">
        <v>46700</v>
      </c>
      <c r="AF2339" s="34" t="s">
        <v>73</v>
      </c>
      <c r="AG2339" s="24"/>
      <c r="AH2339" s="18"/>
      <c r="AI2339" s="18" t="s">
        <v>53</v>
      </c>
      <c r="AJ2339" s="17">
        <v>2200</v>
      </c>
      <c r="AK2339" s="25">
        <v>2200</v>
      </c>
      <c r="AL2339" s="25">
        <v>400</v>
      </c>
      <c r="AM2339" s="35">
        <v>0.19</v>
      </c>
      <c r="AN2339" s="19">
        <v>1047200</v>
      </c>
      <c r="AO2339" s="18" t="s">
        <v>44</v>
      </c>
      <c r="AP2339" s="15"/>
      <c r="AQ2339" s="43" t="str">
        <f t="shared" si="358"/>
        <v>SI</v>
      </c>
      <c r="AR2339" s="44">
        <f t="shared" si="359"/>
        <v>1047200</v>
      </c>
      <c r="AS2339" s="44">
        <f t="shared" si="360"/>
        <v>880000</v>
      </c>
      <c r="AT2339" s="44">
        <f t="shared" si="361"/>
        <v>880000</v>
      </c>
      <c r="AU2339" s="44">
        <f t="shared" si="362"/>
        <v>1047200</v>
      </c>
      <c r="AV2339" s="45" t="b">
        <f t="shared" si="363"/>
        <v>1</v>
      </c>
      <c r="AW2339" s="45" t="b">
        <f t="shared" si="364"/>
        <v>0</v>
      </c>
      <c r="AX2339" s="45"/>
    </row>
    <row r="2340" spans="1:50" s="36" customFormat="1" ht="27.75" customHeight="1" x14ac:dyDescent="0.15">
      <c r="A2340" s="36" t="str">
        <f t="shared" si="357"/>
        <v>M&amp;M DIAGNOSTICS SAS408000612</v>
      </c>
      <c r="B2340" s="36" t="b">
        <f>+A2340='[1]Anexo 9'!A2340</f>
        <v>1</v>
      </c>
      <c r="C2340" s="18">
        <v>900842228</v>
      </c>
      <c r="D2340" s="18" t="s">
        <v>1037</v>
      </c>
      <c r="E2340" s="15" t="s">
        <v>810</v>
      </c>
      <c r="F2340" s="15" t="s">
        <v>951</v>
      </c>
      <c r="G2340" s="15">
        <f>+VLOOKUP(F2340,[3]Sheet1!$E$3:$G$74,3,FALSE)</f>
        <v>7</v>
      </c>
      <c r="H2340" s="15">
        <f>+VLOOKUP(D2340&amp;F2340,'TD para paquetes'!$E$3:$I$441,5,FALSE)</f>
        <v>7</v>
      </c>
      <c r="I2340" s="15" t="s">
        <v>1025</v>
      </c>
      <c r="J2340" s="15">
        <v>6</v>
      </c>
      <c r="K2340" s="15">
        <v>4</v>
      </c>
      <c r="L2340" s="15">
        <v>408000612</v>
      </c>
      <c r="M2340" s="15" t="s">
        <v>952</v>
      </c>
      <c r="N2340" s="15" t="s">
        <v>101</v>
      </c>
      <c r="O2340" s="18" t="s">
        <v>4673</v>
      </c>
      <c r="P2340" s="22" t="s">
        <v>3841</v>
      </c>
      <c r="Q2340" s="15" t="s">
        <v>954</v>
      </c>
      <c r="R2340" s="18" t="s">
        <v>2858</v>
      </c>
      <c r="S2340" s="22" t="b">
        <f t="shared" ref="S2340:S2349" si="366">+R2340=Q2340</f>
        <v>0</v>
      </c>
      <c r="T2340" s="18" t="s">
        <v>3315</v>
      </c>
      <c r="U2340" s="18" t="s">
        <v>2858</v>
      </c>
      <c r="V2340" s="15"/>
      <c r="W2340" s="18" t="s">
        <v>813</v>
      </c>
      <c r="X2340" s="18" t="s">
        <v>8779</v>
      </c>
      <c r="Y2340" s="15" t="s">
        <v>73</v>
      </c>
      <c r="Z2340" s="18" t="s">
        <v>3272</v>
      </c>
      <c r="AA2340" s="18" t="s">
        <v>882</v>
      </c>
      <c r="AB2340" s="18" t="s">
        <v>955</v>
      </c>
      <c r="AC2340" s="67" t="str">
        <f>+VLOOKUP("*"&amp;L2340&amp;"*",'[2]REGISTROS SANITARIOS'!$D$1833:$E$1883,2,FALSE)</f>
        <v>SI</v>
      </c>
      <c r="AD2340" s="22" t="s">
        <v>1025</v>
      </c>
      <c r="AE2340" s="16">
        <v>45713</v>
      </c>
      <c r="AF2340" s="34" t="s">
        <v>73</v>
      </c>
      <c r="AG2340" s="24"/>
      <c r="AH2340" s="18"/>
      <c r="AI2340" s="18" t="s">
        <v>54</v>
      </c>
      <c r="AJ2340" s="17">
        <v>1650</v>
      </c>
      <c r="AK2340" s="25">
        <v>1650</v>
      </c>
      <c r="AL2340" s="25">
        <v>844</v>
      </c>
      <c r="AM2340" s="35">
        <v>0.19</v>
      </c>
      <c r="AN2340" s="19">
        <v>1657194</v>
      </c>
      <c r="AO2340" s="18" t="s">
        <v>44</v>
      </c>
      <c r="AP2340" s="15"/>
      <c r="AQ2340" s="43" t="str">
        <f t="shared" si="358"/>
        <v>SI</v>
      </c>
      <c r="AR2340" s="44">
        <f t="shared" si="359"/>
        <v>1657193.9999999998</v>
      </c>
      <c r="AS2340" s="44">
        <f t="shared" si="360"/>
        <v>1392600</v>
      </c>
      <c r="AT2340" s="44">
        <f t="shared" si="361"/>
        <v>1392600</v>
      </c>
      <c r="AU2340" s="44">
        <f t="shared" si="362"/>
        <v>1657193.9999999998</v>
      </c>
      <c r="AV2340" s="45" t="b">
        <f t="shared" si="363"/>
        <v>1</v>
      </c>
      <c r="AW2340" s="45" t="b">
        <f t="shared" si="364"/>
        <v>0</v>
      </c>
      <c r="AX2340" s="45"/>
    </row>
    <row r="2341" spans="1:50" s="36" customFormat="1" ht="27.75" customHeight="1" x14ac:dyDescent="0.15">
      <c r="A2341" s="36" t="str">
        <f t="shared" si="357"/>
        <v>M&amp;M DIAGNOSTICS SAS408000616</v>
      </c>
      <c r="B2341" s="36" t="b">
        <f>+A2341='[1]Anexo 9'!A2341</f>
        <v>1</v>
      </c>
      <c r="C2341" s="18">
        <v>900842228</v>
      </c>
      <c r="D2341" s="18" t="s">
        <v>1037</v>
      </c>
      <c r="E2341" s="15" t="s">
        <v>810</v>
      </c>
      <c r="F2341" s="15" t="s">
        <v>951</v>
      </c>
      <c r="G2341" s="15">
        <f>+VLOOKUP(F2341,[3]Sheet1!$E$3:$G$74,3,FALSE)</f>
        <v>7</v>
      </c>
      <c r="H2341" s="15">
        <f>+VLOOKUP(D2341&amp;F2341,'TD para paquetes'!$E$3:$I$441,5,FALSE)</f>
        <v>7</v>
      </c>
      <c r="I2341" s="15" t="s">
        <v>1025</v>
      </c>
      <c r="J2341" s="15">
        <v>6</v>
      </c>
      <c r="K2341" s="15">
        <v>4</v>
      </c>
      <c r="L2341" s="15">
        <v>408000616</v>
      </c>
      <c r="M2341" s="15" t="s">
        <v>956</v>
      </c>
      <c r="N2341" s="15" t="s">
        <v>101</v>
      </c>
      <c r="O2341" s="18" t="s">
        <v>4674</v>
      </c>
      <c r="P2341" s="22" t="s">
        <v>3841</v>
      </c>
      <c r="Q2341" s="15" t="s">
        <v>954</v>
      </c>
      <c r="R2341" s="18" t="s">
        <v>2858</v>
      </c>
      <c r="S2341" s="22" t="b">
        <f t="shared" si="366"/>
        <v>0</v>
      </c>
      <c r="T2341" s="18" t="s">
        <v>3315</v>
      </c>
      <c r="U2341" s="18" t="s">
        <v>2858</v>
      </c>
      <c r="V2341" s="15"/>
      <c r="W2341" s="18" t="s">
        <v>813</v>
      </c>
      <c r="X2341" s="18" t="s">
        <v>8779</v>
      </c>
      <c r="Y2341" s="15" t="s">
        <v>73</v>
      </c>
      <c r="Z2341" s="18" t="s">
        <v>3272</v>
      </c>
      <c r="AA2341" s="18" t="s">
        <v>882</v>
      </c>
      <c r="AB2341" s="18" t="s">
        <v>955</v>
      </c>
      <c r="AC2341" s="67" t="str">
        <f>+VLOOKUP("*"&amp;L2341&amp;"*",'[2]REGISTROS SANITARIOS'!$D$1833:$E$1883,2,FALSE)</f>
        <v>SI</v>
      </c>
      <c r="AD2341" s="22" t="s">
        <v>1025</v>
      </c>
      <c r="AE2341" s="16">
        <v>45713</v>
      </c>
      <c r="AF2341" s="34" t="s">
        <v>73</v>
      </c>
      <c r="AG2341" s="24"/>
      <c r="AH2341" s="18"/>
      <c r="AI2341" s="18" t="s">
        <v>54</v>
      </c>
      <c r="AJ2341" s="17">
        <v>165000</v>
      </c>
      <c r="AK2341" s="25">
        <v>165000</v>
      </c>
      <c r="AL2341" s="25">
        <v>862</v>
      </c>
      <c r="AM2341" s="35">
        <v>0.19</v>
      </c>
      <c r="AN2341" s="19">
        <v>169253700</v>
      </c>
      <c r="AO2341" s="18" t="s">
        <v>44</v>
      </c>
      <c r="AP2341" s="15"/>
      <c r="AQ2341" s="43" t="str">
        <f t="shared" si="358"/>
        <v>SI</v>
      </c>
      <c r="AR2341" s="44">
        <f t="shared" si="359"/>
        <v>169253700</v>
      </c>
      <c r="AS2341" s="44">
        <f t="shared" si="360"/>
        <v>142230000</v>
      </c>
      <c r="AT2341" s="44">
        <f t="shared" si="361"/>
        <v>142230000</v>
      </c>
      <c r="AU2341" s="44">
        <f t="shared" si="362"/>
        <v>169253700</v>
      </c>
      <c r="AV2341" s="45" t="b">
        <f t="shared" si="363"/>
        <v>1</v>
      </c>
      <c r="AW2341" s="45" t="b">
        <f t="shared" si="364"/>
        <v>0</v>
      </c>
      <c r="AX2341" s="45"/>
    </row>
    <row r="2342" spans="1:50" s="36" customFormat="1" ht="27.75" customHeight="1" x14ac:dyDescent="0.15">
      <c r="A2342" s="36" t="str">
        <f t="shared" si="357"/>
        <v>M&amp;M DIAGNOSTICS SAS408000716</v>
      </c>
      <c r="B2342" s="36" t="b">
        <f>+A2342='[1]Anexo 9'!A2342</f>
        <v>1</v>
      </c>
      <c r="C2342" s="18">
        <v>900842228</v>
      </c>
      <c r="D2342" s="18" t="s">
        <v>1037</v>
      </c>
      <c r="E2342" s="15" t="s">
        <v>810</v>
      </c>
      <c r="F2342" s="15" t="s">
        <v>951</v>
      </c>
      <c r="G2342" s="15">
        <f>+VLOOKUP(F2342,[3]Sheet1!$E$3:$G$74,3,FALSE)</f>
        <v>7</v>
      </c>
      <c r="H2342" s="15">
        <f>+VLOOKUP(D2342&amp;F2342,'TD para paquetes'!$E$3:$I$441,5,FALSE)</f>
        <v>7</v>
      </c>
      <c r="I2342" s="15" t="s">
        <v>1025</v>
      </c>
      <c r="J2342" s="15">
        <v>6</v>
      </c>
      <c r="K2342" s="15">
        <v>4</v>
      </c>
      <c r="L2342" s="15">
        <v>408000716</v>
      </c>
      <c r="M2342" s="15" t="s">
        <v>960</v>
      </c>
      <c r="N2342" s="15" t="s">
        <v>101</v>
      </c>
      <c r="O2342" s="18" t="s">
        <v>4675</v>
      </c>
      <c r="P2342" s="22" t="s">
        <v>3841</v>
      </c>
      <c r="Q2342" s="15" t="s">
        <v>954</v>
      </c>
      <c r="R2342" s="18" t="s">
        <v>2858</v>
      </c>
      <c r="S2342" s="22" t="b">
        <f t="shared" si="366"/>
        <v>0</v>
      </c>
      <c r="T2342" s="18" t="s">
        <v>3315</v>
      </c>
      <c r="U2342" s="18" t="s">
        <v>2858</v>
      </c>
      <c r="V2342" s="15"/>
      <c r="W2342" s="18" t="s">
        <v>813</v>
      </c>
      <c r="X2342" s="18" t="s">
        <v>8779</v>
      </c>
      <c r="Y2342" s="15" t="s">
        <v>73</v>
      </c>
      <c r="Z2342" s="18" t="s">
        <v>3272</v>
      </c>
      <c r="AA2342" s="18" t="s">
        <v>882</v>
      </c>
      <c r="AB2342" s="18" t="s">
        <v>955</v>
      </c>
      <c r="AC2342" s="67" t="str">
        <f>+VLOOKUP("*"&amp;L2342&amp;"*",'[2]REGISTROS SANITARIOS'!$D$1833:$E$1883,2,FALSE)</f>
        <v>SI</v>
      </c>
      <c r="AD2342" s="22" t="s">
        <v>1025</v>
      </c>
      <c r="AE2342" s="16">
        <v>45713</v>
      </c>
      <c r="AF2342" s="34" t="s">
        <v>73</v>
      </c>
      <c r="AG2342" s="24"/>
      <c r="AH2342" s="18"/>
      <c r="AI2342" s="18" t="s">
        <v>54</v>
      </c>
      <c r="AJ2342" s="17">
        <v>2750</v>
      </c>
      <c r="AK2342" s="25">
        <v>2750</v>
      </c>
      <c r="AL2342" s="25">
        <v>488</v>
      </c>
      <c r="AM2342" s="35">
        <v>0.19</v>
      </c>
      <c r="AN2342" s="19">
        <v>1596980</v>
      </c>
      <c r="AO2342" s="18" t="s">
        <v>44</v>
      </c>
      <c r="AP2342" s="15"/>
      <c r="AQ2342" s="43" t="str">
        <f t="shared" si="358"/>
        <v>SI</v>
      </c>
      <c r="AR2342" s="44">
        <f t="shared" si="359"/>
        <v>1596980</v>
      </c>
      <c r="AS2342" s="44">
        <f t="shared" si="360"/>
        <v>1342000</v>
      </c>
      <c r="AT2342" s="44">
        <f t="shared" si="361"/>
        <v>1342000</v>
      </c>
      <c r="AU2342" s="44">
        <f t="shared" si="362"/>
        <v>1596980</v>
      </c>
      <c r="AV2342" s="45" t="b">
        <f t="shared" si="363"/>
        <v>1</v>
      </c>
      <c r="AW2342" s="45" t="b">
        <f t="shared" si="364"/>
        <v>0</v>
      </c>
      <c r="AX2342" s="45"/>
    </row>
    <row r="2343" spans="1:50" s="36" customFormat="1" ht="27.75" customHeight="1" x14ac:dyDescent="0.15">
      <c r="A2343" s="36" t="str">
        <f t="shared" si="357"/>
        <v>M&amp;M DIAGNOSTICS SAS408001616</v>
      </c>
      <c r="B2343" s="36" t="b">
        <f>+A2343='[1]Anexo 9'!A2343</f>
        <v>1</v>
      </c>
      <c r="C2343" s="18">
        <v>900842228</v>
      </c>
      <c r="D2343" s="18" t="s">
        <v>1037</v>
      </c>
      <c r="E2343" s="15" t="s">
        <v>810</v>
      </c>
      <c r="F2343" s="15" t="s">
        <v>951</v>
      </c>
      <c r="G2343" s="15">
        <f>+VLOOKUP(F2343,[3]Sheet1!$E$3:$G$74,3,FALSE)</f>
        <v>7</v>
      </c>
      <c r="H2343" s="15">
        <f>+VLOOKUP(D2343&amp;F2343,'TD para paquetes'!$E$3:$I$441,5,FALSE)</f>
        <v>7</v>
      </c>
      <c r="I2343" s="15" t="s">
        <v>1025</v>
      </c>
      <c r="J2343" s="15">
        <v>6</v>
      </c>
      <c r="K2343" s="15">
        <v>4</v>
      </c>
      <c r="L2343" s="15">
        <v>408001616</v>
      </c>
      <c r="M2343" s="15" t="s">
        <v>962</v>
      </c>
      <c r="N2343" s="15" t="s">
        <v>101</v>
      </c>
      <c r="O2343" s="18" t="s">
        <v>4676</v>
      </c>
      <c r="P2343" s="22" t="s">
        <v>3841</v>
      </c>
      <c r="Q2343" s="15" t="s">
        <v>954</v>
      </c>
      <c r="R2343" s="18" t="s">
        <v>2858</v>
      </c>
      <c r="S2343" s="22" t="b">
        <f t="shared" si="366"/>
        <v>0</v>
      </c>
      <c r="T2343" s="18" t="s">
        <v>3315</v>
      </c>
      <c r="U2343" s="18" t="s">
        <v>2858</v>
      </c>
      <c r="V2343" s="15"/>
      <c r="W2343" s="18" t="s">
        <v>813</v>
      </c>
      <c r="X2343" s="18" t="s">
        <v>8779</v>
      </c>
      <c r="Y2343" s="15" t="s">
        <v>73</v>
      </c>
      <c r="Z2343" s="18" t="s">
        <v>3272</v>
      </c>
      <c r="AA2343" s="18" t="s">
        <v>882</v>
      </c>
      <c r="AB2343" s="18" t="s">
        <v>955</v>
      </c>
      <c r="AC2343" s="67" t="str">
        <f>+VLOOKUP("*"&amp;L2343&amp;"*",'[2]REGISTROS SANITARIOS'!$D$1833:$E$1883,2,FALSE)</f>
        <v>SI</v>
      </c>
      <c r="AD2343" s="22" t="s">
        <v>1025</v>
      </c>
      <c r="AE2343" s="16">
        <v>45713</v>
      </c>
      <c r="AF2343" s="34" t="s">
        <v>73</v>
      </c>
      <c r="AG2343" s="24"/>
      <c r="AH2343" s="18"/>
      <c r="AI2343" s="18" t="s">
        <v>54</v>
      </c>
      <c r="AJ2343" s="17">
        <v>110000</v>
      </c>
      <c r="AK2343" s="25">
        <v>110000</v>
      </c>
      <c r="AL2343" s="25">
        <v>556</v>
      </c>
      <c r="AM2343" s="35">
        <v>0.19</v>
      </c>
      <c r="AN2343" s="19">
        <v>72780400</v>
      </c>
      <c r="AO2343" s="18" t="s">
        <v>44</v>
      </c>
      <c r="AP2343" s="15"/>
      <c r="AQ2343" s="43" t="str">
        <f t="shared" si="358"/>
        <v>SI</v>
      </c>
      <c r="AR2343" s="44">
        <f t="shared" si="359"/>
        <v>72780400</v>
      </c>
      <c r="AS2343" s="44">
        <f t="shared" si="360"/>
        <v>61160000</v>
      </c>
      <c r="AT2343" s="44">
        <f t="shared" si="361"/>
        <v>61160000</v>
      </c>
      <c r="AU2343" s="44">
        <f t="shared" si="362"/>
        <v>72780400</v>
      </c>
      <c r="AV2343" s="45" t="b">
        <f t="shared" si="363"/>
        <v>1</v>
      </c>
      <c r="AW2343" s="45" t="b">
        <f t="shared" si="364"/>
        <v>0</v>
      </c>
      <c r="AX2343" s="45"/>
    </row>
    <row r="2344" spans="1:50" s="36" customFormat="1" ht="27.75" customHeight="1" x14ac:dyDescent="0.15">
      <c r="A2344" s="36" t="str">
        <f t="shared" si="357"/>
        <v>M&amp;M DIAGNOSTICS SAS408001716</v>
      </c>
      <c r="B2344" s="36" t="b">
        <f>+A2344='[1]Anexo 9'!A2344</f>
        <v>1</v>
      </c>
      <c r="C2344" s="18">
        <v>900842228</v>
      </c>
      <c r="D2344" s="18" t="s">
        <v>1037</v>
      </c>
      <c r="E2344" s="15" t="s">
        <v>810</v>
      </c>
      <c r="F2344" s="15" t="s">
        <v>951</v>
      </c>
      <c r="G2344" s="15">
        <f>+VLOOKUP(F2344,[3]Sheet1!$E$3:$G$74,3,FALSE)</f>
        <v>7</v>
      </c>
      <c r="H2344" s="15">
        <f>+VLOOKUP(D2344&amp;F2344,'TD para paquetes'!$E$3:$I$441,5,FALSE)</f>
        <v>7</v>
      </c>
      <c r="I2344" s="15" t="s">
        <v>1025</v>
      </c>
      <c r="J2344" s="15">
        <v>6</v>
      </c>
      <c r="K2344" s="15">
        <v>4</v>
      </c>
      <c r="L2344" s="15">
        <v>408001716</v>
      </c>
      <c r="M2344" s="15" t="s">
        <v>964</v>
      </c>
      <c r="N2344" s="15" t="s">
        <v>101</v>
      </c>
      <c r="O2344" s="18" t="s">
        <v>4677</v>
      </c>
      <c r="P2344" s="22" t="s">
        <v>3841</v>
      </c>
      <c r="Q2344" s="15" t="s">
        <v>954</v>
      </c>
      <c r="R2344" s="18" t="s">
        <v>2858</v>
      </c>
      <c r="S2344" s="22" t="b">
        <f t="shared" si="366"/>
        <v>0</v>
      </c>
      <c r="T2344" s="18" t="s">
        <v>3315</v>
      </c>
      <c r="U2344" s="18" t="s">
        <v>2858</v>
      </c>
      <c r="V2344" s="15"/>
      <c r="W2344" s="18" t="s">
        <v>813</v>
      </c>
      <c r="X2344" s="18" t="s">
        <v>8779</v>
      </c>
      <c r="Y2344" s="15" t="s">
        <v>73</v>
      </c>
      <c r="Z2344" s="18" t="s">
        <v>3272</v>
      </c>
      <c r="AA2344" s="18" t="s">
        <v>882</v>
      </c>
      <c r="AB2344" s="18" t="s">
        <v>955</v>
      </c>
      <c r="AC2344" s="67" t="str">
        <f>+VLOOKUP("*"&amp;L2344&amp;"*",'[2]REGISTROS SANITARIOS'!$D$1833:$E$1883,2,FALSE)</f>
        <v>SI</v>
      </c>
      <c r="AD2344" s="22" t="s">
        <v>1025</v>
      </c>
      <c r="AE2344" s="16">
        <v>45713</v>
      </c>
      <c r="AF2344" s="34" t="s">
        <v>73</v>
      </c>
      <c r="AG2344" s="24"/>
      <c r="AH2344" s="18"/>
      <c r="AI2344" s="18" t="s">
        <v>54</v>
      </c>
      <c r="AJ2344" s="17">
        <v>23650</v>
      </c>
      <c r="AK2344" s="25">
        <v>23650</v>
      </c>
      <c r="AL2344" s="25">
        <v>622</v>
      </c>
      <c r="AM2344" s="35">
        <v>0.19</v>
      </c>
      <c r="AN2344" s="19">
        <v>17505257</v>
      </c>
      <c r="AO2344" s="18" t="s">
        <v>44</v>
      </c>
      <c r="AP2344" s="15"/>
      <c r="AQ2344" s="43" t="str">
        <f t="shared" si="358"/>
        <v>SI</v>
      </c>
      <c r="AR2344" s="44">
        <f t="shared" si="359"/>
        <v>17505257</v>
      </c>
      <c r="AS2344" s="44">
        <f t="shared" si="360"/>
        <v>14710300</v>
      </c>
      <c r="AT2344" s="44">
        <f t="shared" si="361"/>
        <v>14710300</v>
      </c>
      <c r="AU2344" s="44">
        <f t="shared" si="362"/>
        <v>17505257</v>
      </c>
      <c r="AV2344" s="45" t="b">
        <f t="shared" si="363"/>
        <v>1</v>
      </c>
      <c r="AW2344" s="45" t="b">
        <f t="shared" si="364"/>
        <v>0</v>
      </c>
      <c r="AX2344" s="45"/>
    </row>
    <row r="2345" spans="1:50" s="36" customFormat="1" ht="27.75" customHeight="1" x14ac:dyDescent="0.15">
      <c r="A2345" s="36" t="str">
        <f t="shared" si="357"/>
        <v>M&amp;M DIAGNOSTICS SAS408002016</v>
      </c>
      <c r="B2345" s="36" t="b">
        <f>+A2345='[1]Anexo 9'!A2345</f>
        <v>1</v>
      </c>
      <c r="C2345" s="18">
        <v>900842228</v>
      </c>
      <c r="D2345" s="18" t="s">
        <v>1037</v>
      </c>
      <c r="E2345" s="15" t="s">
        <v>810</v>
      </c>
      <c r="F2345" s="15" t="s">
        <v>951</v>
      </c>
      <c r="G2345" s="15">
        <f>+VLOOKUP(F2345,[3]Sheet1!$E$3:$G$74,3,FALSE)</f>
        <v>7</v>
      </c>
      <c r="H2345" s="15">
        <f>+VLOOKUP(D2345&amp;F2345,'TD para paquetes'!$E$3:$I$441,5,FALSE)</f>
        <v>7</v>
      </c>
      <c r="I2345" s="15" t="s">
        <v>1025</v>
      </c>
      <c r="J2345" s="15">
        <v>6</v>
      </c>
      <c r="K2345" s="15">
        <v>4</v>
      </c>
      <c r="L2345" s="15">
        <v>408002016</v>
      </c>
      <c r="M2345" s="15" t="s">
        <v>966</v>
      </c>
      <c r="N2345" s="15" t="s">
        <v>101</v>
      </c>
      <c r="O2345" s="18" t="s">
        <v>4678</v>
      </c>
      <c r="P2345" s="22" t="s">
        <v>3841</v>
      </c>
      <c r="Q2345" s="15" t="s">
        <v>954</v>
      </c>
      <c r="R2345" s="18" t="s">
        <v>2858</v>
      </c>
      <c r="S2345" s="22" t="b">
        <f t="shared" si="366"/>
        <v>0</v>
      </c>
      <c r="T2345" s="18" t="s">
        <v>3315</v>
      </c>
      <c r="U2345" s="18" t="s">
        <v>2858</v>
      </c>
      <c r="V2345" s="15"/>
      <c r="W2345" s="18" t="s">
        <v>813</v>
      </c>
      <c r="X2345" s="18" t="s">
        <v>8779</v>
      </c>
      <c r="Y2345" s="15" t="s">
        <v>73</v>
      </c>
      <c r="Z2345" s="18" t="s">
        <v>3272</v>
      </c>
      <c r="AA2345" s="18" t="s">
        <v>882</v>
      </c>
      <c r="AB2345" s="18" t="s">
        <v>955</v>
      </c>
      <c r="AC2345" s="67" t="str">
        <f>+VLOOKUP("*"&amp;L2345&amp;"*",'[2]REGISTROS SANITARIOS'!$D$1833:$E$1883,2,FALSE)</f>
        <v>SI</v>
      </c>
      <c r="AD2345" s="22" t="s">
        <v>1025</v>
      </c>
      <c r="AE2345" s="16">
        <v>45713</v>
      </c>
      <c r="AF2345" s="34" t="s">
        <v>73</v>
      </c>
      <c r="AG2345" s="24"/>
      <c r="AH2345" s="18"/>
      <c r="AI2345" s="18" t="s">
        <v>54</v>
      </c>
      <c r="AJ2345" s="17">
        <v>5500</v>
      </c>
      <c r="AK2345" s="25">
        <v>5500</v>
      </c>
      <c r="AL2345" s="25">
        <v>660</v>
      </c>
      <c r="AM2345" s="35">
        <v>0.19</v>
      </c>
      <c r="AN2345" s="19">
        <v>4319700</v>
      </c>
      <c r="AO2345" s="18" t="s">
        <v>44</v>
      </c>
      <c r="AP2345" s="15"/>
      <c r="AQ2345" s="43" t="str">
        <f t="shared" si="358"/>
        <v>SI</v>
      </c>
      <c r="AR2345" s="44">
        <f t="shared" si="359"/>
        <v>4319700</v>
      </c>
      <c r="AS2345" s="44">
        <f t="shared" si="360"/>
        <v>3630000</v>
      </c>
      <c r="AT2345" s="44">
        <f t="shared" si="361"/>
        <v>3630000</v>
      </c>
      <c r="AU2345" s="44">
        <f t="shared" si="362"/>
        <v>4319700</v>
      </c>
      <c r="AV2345" s="45" t="b">
        <f t="shared" si="363"/>
        <v>1</v>
      </c>
      <c r="AW2345" s="45" t="b">
        <f t="shared" si="364"/>
        <v>0</v>
      </c>
      <c r="AX2345" s="45"/>
    </row>
    <row r="2346" spans="1:50" s="36" customFormat="1" ht="27.75" customHeight="1" x14ac:dyDescent="0.15">
      <c r="A2346" s="36" t="str">
        <f t="shared" si="357"/>
        <v>M&amp;M DIAGNOSTICS SAS408003116</v>
      </c>
      <c r="B2346" s="36" t="b">
        <f>+A2346='[1]Anexo 9'!A2346</f>
        <v>1</v>
      </c>
      <c r="C2346" s="18">
        <v>900842228</v>
      </c>
      <c r="D2346" s="18" t="s">
        <v>1037</v>
      </c>
      <c r="E2346" s="15" t="s">
        <v>810</v>
      </c>
      <c r="F2346" s="15" t="s">
        <v>951</v>
      </c>
      <c r="G2346" s="15">
        <f>+VLOOKUP(F2346,[3]Sheet1!$E$3:$G$74,3,FALSE)</f>
        <v>7</v>
      </c>
      <c r="H2346" s="15">
        <f>+VLOOKUP(D2346&amp;F2346,'TD para paquetes'!$E$3:$I$441,5,FALSE)</f>
        <v>7</v>
      </c>
      <c r="I2346" s="15" t="s">
        <v>1025</v>
      </c>
      <c r="J2346" s="15">
        <v>4</v>
      </c>
      <c r="K2346" s="15">
        <v>4</v>
      </c>
      <c r="L2346" s="15">
        <v>408003116</v>
      </c>
      <c r="M2346" s="15" t="s">
        <v>3937</v>
      </c>
      <c r="N2346" s="15" t="s">
        <v>101</v>
      </c>
      <c r="O2346" s="18" t="s">
        <v>4679</v>
      </c>
      <c r="P2346" s="22" t="s">
        <v>3841</v>
      </c>
      <c r="Q2346" s="15" t="s">
        <v>406</v>
      </c>
      <c r="R2346" s="18" t="s">
        <v>2858</v>
      </c>
      <c r="S2346" s="22" t="b">
        <f t="shared" si="366"/>
        <v>0</v>
      </c>
      <c r="T2346" s="18"/>
      <c r="U2346" s="18" t="s">
        <v>2858</v>
      </c>
      <c r="V2346" s="15"/>
      <c r="W2346" s="18" t="s">
        <v>813</v>
      </c>
      <c r="X2346" s="18" t="s">
        <v>8779</v>
      </c>
      <c r="Y2346" s="15" t="s">
        <v>73</v>
      </c>
      <c r="Z2346" s="18" t="s">
        <v>3272</v>
      </c>
      <c r="AA2346" s="18" t="s">
        <v>882</v>
      </c>
      <c r="AB2346" s="18" t="s">
        <v>955</v>
      </c>
      <c r="AC2346" s="67" t="e">
        <f>+VLOOKUP("*"&amp;L2346&amp;"*",'[2]REGISTROS SANITARIOS'!$D$1833:$E$1883,2,FALSE)</f>
        <v>#N/A</v>
      </c>
      <c r="AD2346" s="22" t="s">
        <v>44</v>
      </c>
      <c r="AE2346" s="16">
        <v>45713</v>
      </c>
      <c r="AF2346" s="34" t="s">
        <v>73</v>
      </c>
      <c r="AG2346" s="24"/>
      <c r="AH2346" s="18"/>
      <c r="AI2346" s="18" t="s">
        <v>54</v>
      </c>
      <c r="AJ2346" s="17">
        <v>2750</v>
      </c>
      <c r="AK2346" s="25">
        <v>2750</v>
      </c>
      <c r="AL2346" s="25">
        <v>574</v>
      </c>
      <c r="AM2346" s="35">
        <v>0.19</v>
      </c>
      <c r="AN2346" s="19">
        <v>1878415</v>
      </c>
      <c r="AO2346" s="18" t="s">
        <v>44</v>
      </c>
      <c r="AP2346" s="15"/>
      <c r="AQ2346" s="43" t="str">
        <f t="shared" si="358"/>
        <v>SI</v>
      </c>
      <c r="AR2346" s="44">
        <f t="shared" si="359"/>
        <v>1878414.9999999998</v>
      </c>
      <c r="AS2346" s="44">
        <f t="shared" si="360"/>
        <v>1578500</v>
      </c>
      <c r="AT2346" s="44">
        <f t="shared" si="361"/>
        <v>1578500</v>
      </c>
      <c r="AU2346" s="44">
        <f t="shared" si="362"/>
        <v>1878414.9999999998</v>
      </c>
      <c r="AV2346" s="45" t="b">
        <f t="shared" si="363"/>
        <v>1</v>
      </c>
      <c r="AW2346" s="45" t="b">
        <f t="shared" si="364"/>
        <v>0</v>
      </c>
      <c r="AX2346" s="45"/>
    </row>
    <row r="2347" spans="1:50" s="36" customFormat="1" ht="27.75" customHeight="1" x14ac:dyDescent="0.15">
      <c r="A2347" s="36" t="str">
        <f t="shared" si="357"/>
        <v>M&amp;M DIAGNOSTICS SAS410002716</v>
      </c>
      <c r="B2347" s="36" t="b">
        <f>+A2347='[1]Anexo 9'!A2347</f>
        <v>1</v>
      </c>
      <c r="C2347" s="18">
        <v>900842228</v>
      </c>
      <c r="D2347" s="18" t="s">
        <v>1037</v>
      </c>
      <c r="E2347" s="15" t="s">
        <v>810</v>
      </c>
      <c r="F2347" s="15" t="s">
        <v>62</v>
      </c>
      <c r="G2347" s="15" t="s">
        <v>3155</v>
      </c>
      <c r="H2347" s="15" t="s">
        <v>3155</v>
      </c>
      <c r="I2347" s="15" t="s">
        <v>3155</v>
      </c>
      <c r="J2347" s="15">
        <v>5</v>
      </c>
      <c r="K2347" s="15" t="s">
        <v>3155</v>
      </c>
      <c r="L2347" s="15">
        <v>410002716</v>
      </c>
      <c r="M2347" s="15" t="s">
        <v>856</v>
      </c>
      <c r="N2347" s="15" t="s">
        <v>101</v>
      </c>
      <c r="O2347" s="18" t="s">
        <v>3291</v>
      </c>
      <c r="P2347" s="22" t="s">
        <v>73</v>
      </c>
      <c r="Q2347" s="15" t="s">
        <v>858</v>
      </c>
      <c r="R2347" s="18" t="s">
        <v>3158</v>
      </c>
      <c r="S2347" s="22" t="b">
        <f t="shared" si="366"/>
        <v>0</v>
      </c>
      <c r="T2347" s="18"/>
      <c r="U2347" s="18" t="s">
        <v>3292</v>
      </c>
      <c r="V2347" s="15"/>
      <c r="W2347" s="18" t="s">
        <v>923</v>
      </c>
      <c r="X2347" s="18" t="s">
        <v>8781</v>
      </c>
      <c r="Y2347" s="15" t="s">
        <v>73</v>
      </c>
      <c r="Z2347" s="18" t="s">
        <v>365</v>
      </c>
      <c r="AA2347" s="18" t="s">
        <v>71</v>
      </c>
      <c r="AB2347" s="18" t="s">
        <v>3254</v>
      </c>
      <c r="AC2347" s="67" t="str">
        <f>+VLOOKUP("*"&amp;L2347&amp;"*",'[2]REGISTROS SANITARIOS'!$D$1833:$E$1883,2,FALSE)</f>
        <v>SI</v>
      </c>
      <c r="AD2347" s="22" t="s">
        <v>1025</v>
      </c>
      <c r="AE2347" s="16" t="s">
        <v>3155</v>
      </c>
      <c r="AF2347" s="34" t="s">
        <v>8814</v>
      </c>
      <c r="AG2347" s="24"/>
      <c r="AH2347" s="18"/>
      <c r="AI2347" s="18"/>
      <c r="AJ2347" s="17">
        <v>82500</v>
      </c>
      <c r="AK2347" s="25">
        <v>82500</v>
      </c>
      <c r="AL2347" s="25">
        <v>53</v>
      </c>
      <c r="AM2347" s="35">
        <v>0.19</v>
      </c>
      <c r="AN2347" s="19">
        <v>5203275</v>
      </c>
      <c r="AO2347" s="18" t="s">
        <v>44</v>
      </c>
      <c r="AP2347" s="15"/>
      <c r="AQ2347" s="43" t="str">
        <f t="shared" si="358"/>
        <v>SI</v>
      </c>
      <c r="AR2347" s="44">
        <f t="shared" si="359"/>
        <v>5203275</v>
      </c>
      <c r="AS2347" s="44">
        <f t="shared" si="360"/>
        <v>4372500</v>
      </c>
      <c r="AT2347" s="44">
        <f t="shared" si="361"/>
        <v>4372500</v>
      </c>
      <c r="AU2347" s="44">
        <f t="shared" si="362"/>
        <v>5203275</v>
      </c>
      <c r="AV2347" s="45" t="b">
        <f t="shared" si="363"/>
        <v>1</v>
      </c>
      <c r="AW2347" s="45" t="b">
        <f t="shared" si="364"/>
        <v>0</v>
      </c>
      <c r="AX2347" s="45"/>
    </row>
    <row r="2348" spans="1:50" s="36" customFormat="1" ht="27.75" customHeight="1" x14ac:dyDescent="0.15">
      <c r="A2348" s="36" t="str">
        <f t="shared" si="357"/>
        <v>M&amp;M DIAGNOSTICS SAS410003916</v>
      </c>
      <c r="B2348" s="36" t="b">
        <f>+A2348='[1]Anexo 9'!A2348</f>
        <v>1</v>
      </c>
      <c r="C2348" s="18">
        <v>900842228</v>
      </c>
      <c r="D2348" s="18" t="s">
        <v>1037</v>
      </c>
      <c r="E2348" s="15" t="s">
        <v>810</v>
      </c>
      <c r="F2348" s="15" t="s">
        <v>62</v>
      </c>
      <c r="G2348" s="15" t="s">
        <v>3155</v>
      </c>
      <c r="H2348" s="15" t="s">
        <v>3155</v>
      </c>
      <c r="I2348" s="15" t="s">
        <v>3155</v>
      </c>
      <c r="J2348" s="15">
        <v>5</v>
      </c>
      <c r="K2348" s="15" t="s">
        <v>3155</v>
      </c>
      <c r="L2348" s="15">
        <v>410003916</v>
      </c>
      <c r="M2348" s="15" t="s">
        <v>3941</v>
      </c>
      <c r="N2348" s="15" t="s">
        <v>101</v>
      </c>
      <c r="O2348" s="18" t="s">
        <v>3293</v>
      </c>
      <c r="P2348" s="22" t="s">
        <v>3841</v>
      </c>
      <c r="Q2348" s="15" t="s">
        <v>439</v>
      </c>
      <c r="R2348" s="18" t="s">
        <v>3251</v>
      </c>
      <c r="S2348" s="22" t="b">
        <f t="shared" si="366"/>
        <v>0</v>
      </c>
      <c r="T2348" s="18"/>
      <c r="U2348" s="18" t="s">
        <v>3251</v>
      </c>
      <c r="V2348" s="15" t="s">
        <v>874</v>
      </c>
      <c r="W2348" s="18" t="s">
        <v>529</v>
      </c>
      <c r="X2348" s="18"/>
      <c r="Y2348" s="15" t="s">
        <v>73</v>
      </c>
      <c r="Z2348" s="18" t="s">
        <v>529</v>
      </c>
      <c r="AA2348" s="18" t="s">
        <v>71</v>
      </c>
      <c r="AB2348" s="18" t="s">
        <v>3254</v>
      </c>
      <c r="AC2348" s="67" t="str">
        <f>+VLOOKUP("*"&amp;L2348&amp;"*",'[2]REGISTROS SANITARIOS'!$D$1833:$E$1883,2,FALSE)</f>
        <v>SI</v>
      </c>
      <c r="AD2348" s="22" t="s">
        <v>1025</v>
      </c>
      <c r="AE2348" s="16" t="s">
        <v>3155</v>
      </c>
      <c r="AF2348" s="34" t="s">
        <v>8814</v>
      </c>
      <c r="AG2348" s="24"/>
      <c r="AH2348" s="18"/>
      <c r="AI2348" s="18"/>
      <c r="AJ2348" s="17">
        <v>3850</v>
      </c>
      <c r="AK2348" s="25">
        <v>3850</v>
      </c>
      <c r="AL2348" s="25">
        <v>294</v>
      </c>
      <c r="AM2348" s="35">
        <v>0.19</v>
      </c>
      <c r="AN2348" s="19">
        <v>1346961</v>
      </c>
      <c r="AO2348" s="18" t="s">
        <v>44</v>
      </c>
      <c r="AP2348" s="15"/>
      <c r="AQ2348" s="43" t="str">
        <f t="shared" si="358"/>
        <v>SI</v>
      </c>
      <c r="AR2348" s="44">
        <f t="shared" si="359"/>
        <v>1346960.9999999998</v>
      </c>
      <c r="AS2348" s="44">
        <f t="shared" si="360"/>
        <v>1131900</v>
      </c>
      <c r="AT2348" s="44">
        <f t="shared" si="361"/>
        <v>1131900</v>
      </c>
      <c r="AU2348" s="44">
        <f t="shared" si="362"/>
        <v>1346960.9999999998</v>
      </c>
      <c r="AV2348" s="45" t="b">
        <f t="shared" si="363"/>
        <v>1</v>
      </c>
      <c r="AW2348" s="45" t="b">
        <f t="shared" si="364"/>
        <v>0</v>
      </c>
      <c r="AX2348" s="45"/>
    </row>
    <row r="2349" spans="1:50" s="36" customFormat="1" ht="27.75" customHeight="1" x14ac:dyDescent="0.15">
      <c r="A2349" s="36" t="str">
        <f t="shared" si="357"/>
        <v>M&amp;M DIAGNOSTICS SAS410004016</v>
      </c>
      <c r="B2349" s="36" t="b">
        <f>+A2349='[1]Anexo 9'!A2349</f>
        <v>1</v>
      </c>
      <c r="C2349" s="18">
        <v>900842228</v>
      </c>
      <c r="D2349" s="18" t="s">
        <v>1037</v>
      </c>
      <c r="E2349" s="15" t="s">
        <v>810</v>
      </c>
      <c r="F2349" s="15" t="s">
        <v>62</v>
      </c>
      <c r="G2349" s="15" t="s">
        <v>3155</v>
      </c>
      <c r="H2349" s="15" t="s">
        <v>3155</v>
      </c>
      <c r="I2349" s="15" t="s">
        <v>3155</v>
      </c>
      <c r="J2349" s="15">
        <v>6</v>
      </c>
      <c r="K2349" s="15" t="s">
        <v>3155</v>
      </c>
      <c r="L2349" s="15">
        <v>410004016</v>
      </c>
      <c r="M2349" s="15" t="s">
        <v>3942</v>
      </c>
      <c r="N2349" s="15" t="s">
        <v>101</v>
      </c>
      <c r="O2349" s="18" t="s">
        <v>4680</v>
      </c>
      <c r="P2349" s="22" t="s">
        <v>3841</v>
      </c>
      <c r="Q2349" s="15" t="s">
        <v>439</v>
      </c>
      <c r="R2349" s="18" t="s">
        <v>3251</v>
      </c>
      <c r="S2349" s="22" t="b">
        <f t="shared" si="366"/>
        <v>0</v>
      </c>
      <c r="T2349" s="18"/>
      <c r="U2349" s="18" t="s">
        <v>3251</v>
      </c>
      <c r="V2349" s="15" t="s">
        <v>878</v>
      </c>
      <c r="W2349" s="18" t="s">
        <v>529</v>
      </c>
      <c r="X2349" s="18"/>
      <c r="Y2349" s="15" t="s">
        <v>73</v>
      </c>
      <c r="Z2349" s="18" t="s">
        <v>529</v>
      </c>
      <c r="AA2349" s="18" t="s">
        <v>71</v>
      </c>
      <c r="AB2349" s="18" t="s">
        <v>3254</v>
      </c>
      <c r="AC2349" s="67" t="str">
        <f>+VLOOKUP("*"&amp;L2349&amp;"*",'[2]REGISTROS SANITARIOS'!$D$1833:$E$1883,2,FALSE)</f>
        <v>SI</v>
      </c>
      <c r="AD2349" s="22" t="s">
        <v>1025</v>
      </c>
      <c r="AE2349" s="16" t="s">
        <v>3155</v>
      </c>
      <c r="AF2349" s="34" t="s">
        <v>8814</v>
      </c>
      <c r="AG2349" s="24"/>
      <c r="AH2349" s="18"/>
      <c r="AI2349" s="18"/>
      <c r="AJ2349" s="17">
        <v>63250</v>
      </c>
      <c r="AK2349" s="25">
        <v>63250</v>
      </c>
      <c r="AL2349" s="25">
        <v>294</v>
      </c>
      <c r="AM2349" s="35">
        <v>0.19</v>
      </c>
      <c r="AN2349" s="19">
        <v>22128645</v>
      </c>
      <c r="AO2349" s="18" t="s">
        <v>44</v>
      </c>
      <c r="AP2349" s="15"/>
      <c r="AQ2349" s="43" t="str">
        <f t="shared" si="358"/>
        <v>SI</v>
      </c>
      <c r="AR2349" s="44">
        <f t="shared" si="359"/>
        <v>22128644.999999996</v>
      </c>
      <c r="AS2349" s="44">
        <f t="shared" si="360"/>
        <v>18595500</v>
      </c>
      <c r="AT2349" s="44">
        <f t="shared" si="361"/>
        <v>18595500</v>
      </c>
      <c r="AU2349" s="44">
        <f t="shared" si="362"/>
        <v>22128644.999999996</v>
      </c>
      <c r="AV2349" s="45" t="b">
        <f t="shared" si="363"/>
        <v>1</v>
      </c>
      <c r="AW2349" s="45" t="b">
        <f t="shared" si="364"/>
        <v>0</v>
      </c>
      <c r="AX2349" s="45"/>
    </row>
    <row r="2350" spans="1:50" s="36" customFormat="1" ht="27.75" customHeight="1" x14ac:dyDescent="0.15">
      <c r="A2350" s="36" t="str">
        <f t="shared" si="357"/>
        <v>M&amp;M DIAGNOSTICS SAS414150111</v>
      </c>
      <c r="B2350" s="36" t="b">
        <f>+A2350='[1]Anexo 9'!A2350</f>
        <v>1</v>
      </c>
      <c r="C2350" s="18">
        <v>900842228</v>
      </c>
      <c r="D2350" s="18" t="s">
        <v>1037</v>
      </c>
      <c r="E2350" s="15" t="s">
        <v>810</v>
      </c>
      <c r="F2350" s="15" t="s">
        <v>62</v>
      </c>
      <c r="G2350" s="15" t="s">
        <v>3155</v>
      </c>
      <c r="H2350" s="15" t="s">
        <v>3155</v>
      </c>
      <c r="I2350" s="15" t="s">
        <v>3155</v>
      </c>
      <c r="J2350" s="15">
        <v>4</v>
      </c>
      <c r="K2350" s="15" t="s">
        <v>3155</v>
      </c>
      <c r="L2350" s="15">
        <v>414150111</v>
      </c>
      <c r="M2350" s="15" t="s">
        <v>1575</v>
      </c>
      <c r="N2350" s="15" t="s">
        <v>885</v>
      </c>
      <c r="O2350" s="18" t="s">
        <v>4681</v>
      </c>
      <c r="P2350" s="22" t="s">
        <v>3841</v>
      </c>
      <c r="Q2350" s="15" t="s">
        <v>1576</v>
      </c>
      <c r="R2350" s="18" t="s">
        <v>5774</v>
      </c>
      <c r="S2350" s="22" t="s">
        <v>73</v>
      </c>
      <c r="T2350" s="18"/>
      <c r="U2350" s="18" t="s">
        <v>5774</v>
      </c>
      <c r="V2350" s="15" t="s">
        <v>1577</v>
      </c>
      <c r="W2350" s="18" t="s">
        <v>3195</v>
      </c>
      <c r="X2350" s="18"/>
      <c r="Y2350" s="15" t="s">
        <v>73</v>
      </c>
      <c r="Z2350" s="18" t="s">
        <v>7169</v>
      </c>
      <c r="AA2350" s="18" t="s">
        <v>71</v>
      </c>
      <c r="AB2350" s="18" t="s">
        <v>3117</v>
      </c>
      <c r="AC2350" s="67" t="str">
        <f>+VLOOKUP("*"&amp;L2350&amp;"*",'[2]REGISTROS SANITARIOS'!$D$1833:$E$1883,2,FALSE)</f>
        <v>SI</v>
      </c>
      <c r="AD2350" s="22" t="s">
        <v>1025</v>
      </c>
      <c r="AE2350" s="16">
        <v>46582</v>
      </c>
      <c r="AF2350" s="34" t="s">
        <v>73</v>
      </c>
      <c r="AG2350" s="24"/>
      <c r="AH2350" s="18"/>
      <c r="AI2350" s="18" t="s">
        <v>56</v>
      </c>
      <c r="AJ2350" s="17">
        <v>93.5</v>
      </c>
      <c r="AK2350" s="25">
        <v>93.5</v>
      </c>
      <c r="AL2350" s="25">
        <v>1056</v>
      </c>
      <c r="AM2350" s="35">
        <v>0</v>
      </c>
      <c r="AN2350" s="19">
        <v>98736</v>
      </c>
      <c r="AO2350" s="18" t="s">
        <v>44</v>
      </c>
      <c r="AP2350" s="15"/>
      <c r="AQ2350" s="43" t="str">
        <f t="shared" si="358"/>
        <v>SI</v>
      </c>
      <c r="AR2350" s="44">
        <f t="shared" si="359"/>
        <v>98736</v>
      </c>
      <c r="AS2350" s="44">
        <f t="shared" si="360"/>
        <v>98736</v>
      </c>
      <c r="AT2350" s="44">
        <f t="shared" si="361"/>
        <v>98736</v>
      </c>
      <c r="AU2350" s="44">
        <f t="shared" si="362"/>
        <v>98736</v>
      </c>
      <c r="AV2350" s="45" t="b">
        <f t="shared" si="363"/>
        <v>1</v>
      </c>
      <c r="AW2350" s="45" t="b">
        <f t="shared" si="364"/>
        <v>1</v>
      </c>
      <c r="AX2350" s="45"/>
    </row>
    <row r="2351" spans="1:50" s="36" customFormat="1" ht="27.75" customHeight="1" x14ac:dyDescent="0.15">
      <c r="A2351" s="36" t="str">
        <f t="shared" si="357"/>
        <v>M&amp;M DIAGNOSTICS SAS414170113</v>
      </c>
      <c r="B2351" s="36" t="b">
        <f>+A2351='[1]Anexo 9'!A2351</f>
        <v>1</v>
      </c>
      <c r="C2351" s="18">
        <v>900842228</v>
      </c>
      <c r="D2351" s="18" t="s">
        <v>1037</v>
      </c>
      <c r="E2351" s="15" t="s">
        <v>810</v>
      </c>
      <c r="F2351" s="15" t="s">
        <v>62</v>
      </c>
      <c r="G2351" s="15" t="s">
        <v>3155</v>
      </c>
      <c r="H2351" s="15" t="s">
        <v>3155</v>
      </c>
      <c r="I2351" s="15" t="s">
        <v>3155</v>
      </c>
      <c r="J2351" s="15">
        <v>4</v>
      </c>
      <c r="K2351" s="15" t="s">
        <v>3155</v>
      </c>
      <c r="L2351" s="15">
        <v>414170113</v>
      </c>
      <c r="M2351" s="15" t="s">
        <v>3118</v>
      </c>
      <c r="N2351" s="15" t="s">
        <v>1192</v>
      </c>
      <c r="O2351" s="18" t="s">
        <v>4682</v>
      </c>
      <c r="P2351" s="22" t="s">
        <v>3841</v>
      </c>
      <c r="Q2351" s="15" t="s">
        <v>3119</v>
      </c>
      <c r="R2351" s="18" t="s">
        <v>3026</v>
      </c>
      <c r="S2351" s="22" t="b">
        <f t="shared" ref="S2351:S2363" si="367">+R2351=Q2351</f>
        <v>0</v>
      </c>
      <c r="T2351" s="18"/>
      <c r="U2351" s="18" t="s">
        <v>3026</v>
      </c>
      <c r="V2351" s="15" t="s">
        <v>3120</v>
      </c>
      <c r="W2351" s="18" t="s">
        <v>3195</v>
      </c>
      <c r="X2351" s="18"/>
      <c r="Y2351" s="15" t="s">
        <v>73</v>
      </c>
      <c r="Z2351" s="18" t="s">
        <v>7169</v>
      </c>
      <c r="AA2351" s="18" t="s">
        <v>71</v>
      </c>
      <c r="AB2351" s="18" t="s">
        <v>6687</v>
      </c>
      <c r="AC2351" s="67" t="str">
        <f>+VLOOKUP("*"&amp;L2351&amp;"*",'[2]REGISTROS SANITARIOS'!$D$1833:$E$1883,2,FALSE)</f>
        <v>SI</v>
      </c>
      <c r="AD2351" s="22" t="s">
        <v>1025</v>
      </c>
      <c r="AE2351" s="16">
        <v>45809</v>
      </c>
      <c r="AF2351" s="34" t="s">
        <v>73</v>
      </c>
      <c r="AG2351" s="24"/>
      <c r="AH2351" s="18"/>
      <c r="AI2351" s="18"/>
      <c r="AJ2351" s="17">
        <v>19211.5</v>
      </c>
      <c r="AK2351" s="25">
        <v>19211.5</v>
      </c>
      <c r="AL2351" s="25">
        <v>1200</v>
      </c>
      <c r="AM2351" s="35">
        <v>0</v>
      </c>
      <c r="AN2351" s="19">
        <v>23053800</v>
      </c>
      <c r="AO2351" s="18" t="s">
        <v>44</v>
      </c>
      <c r="AP2351" s="15"/>
      <c r="AQ2351" s="43" t="str">
        <f t="shared" si="358"/>
        <v>SI</v>
      </c>
      <c r="AR2351" s="44">
        <f t="shared" si="359"/>
        <v>23053800</v>
      </c>
      <c r="AS2351" s="44">
        <f t="shared" si="360"/>
        <v>23053800</v>
      </c>
      <c r="AT2351" s="44">
        <f t="shared" si="361"/>
        <v>23053800</v>
      </c>
      <c r="AU2351" s="44">
        <f t="shared" si="362"/>
        <v>23053800</v>
      </c>
      <c r="AV2351" s="45" t="b">
        <f t="shared" si="363"/>
        <v>1</v>
      </c>
      <c r="AW2351" s="45" t="b">
        <f t="shared" si="364"/>
        <v>1</v>
      </c>
      <c r="AX2351" s="45"/>
    </row>
    <row r="2352" spans="1:50" s="36" customFormat="1" ht="27.75" customHeight="1" x14ac:dyDescent="0.15">
      <c r="A2352" s="36" t="str">
        <f t="shared" si="357"/>
        <v>M&amp;M DIAGNOSTICS SAS414290511</v>
      </c>
      <c r="B2352" s="36" t="b">
        <f>+A2352='[1]Anexo 9'!A2352</f>
        <v>1</v>
      </c>
      <c r="C2352" s="18">
        <v>900842228</v>
      </c>
      <c r="D2352" s="18" t="s">
        <v>1037</v>
      </c>
      <c r="E2352" s="15" t="s">
        <v>810</v>
      </c>
      <c r="F2352" s="15" t="s">
        <v>62</v>
      </c>
      <c r="G2352" s="15" t="s">
        <v>3155</v>
      </c>
      <c r="H2352" s="15" t="s">
        <v>3155</v>
      </c>
      <c r="I2352" s="15" t="s">
        <v>3155</v>
      </c>
      <c r="J2352" s="15">
        <v>3</v>
      </c>
      <c r="K2352" s="15" t="s">
        <v>3155</v>
      </c>
      <c r="L2352" s="15">
        <v>414290511</v>
      </c>
      <c r="M2352" s="15" t="s">
        <v>893</v>
      </c>
      <c r="N2352" s="15" t="s">
        <v>885</v>
      </c>
      <c r="O2352" s="18" t="s">
        <v>3295</v>
      </c>
      <c r="P2352" s="22" t="s">
        <v>3841</v>
      </c>
      <c r="Q2352" s="15" t="s">
        <v>895</v>
      </c>
      <c r="R2352" s="18" t="s">
        <v>3296</v>
      </c>
      <c r="S2352" s="22" t="b">
        <f t="shared" si="367"/>
        <v>0</v>
      </c>
      <c r="T2352" s="18"/>
      <c r="U2352" s="18" t="s">
        <v>3296</v>
      </c>
      <c r="V2352" s="15"/>
      <c r="W2352" s="18" t="s">
        <v>3196</v>
      </c>
      <c r="X2352" s="18" t="s">
        <v>8783</v>
      </c>
      <c r="Y2352" s="15" t="s">
        <v>73</v>
      </c>
      <c r="Z2352" s="18" t="s">
        <v>3196</v>
      </c>
      <c r="AA2352" s="18" t="s">
        <v>899</v>
      </c>
      <c r="AB2352" s="18" t="s">
        <v>900</v>
      </c>
      <c r="AC2352" s="67" t="str">
        <f>+VLOOKUP("*"&amp;L2352&amp;"*",'[2]REGISTROS SANITARIOS'!$D$1833:$E$1883,2,FALSE)</f>
        <v>SI</v>
      </c>
      <c r="AD2352" s="22" t="s">
        <v>1025</v>
      </c>
      <c r="AE2352" s="16">
        <v>45160</v>
      </c>
      <c r="AF2352" s="34" t="s">
        <v>73</v>
      </c>
      <c r="AG2352" s="24"/>
      <c r="AH2352" s="18"/>
      <c r="AI2352" s="18" t="s">
        <v>52</v>
      </c>
      <c r="AJ2352" s="17">
        <v>55918.5</v>
      </c>
      <c r="AK2352" s="25">
        <v>55918.5</v>
      </c>
      <c r="AL2352" s="25">
        <v>611</v>
      </c>
      <c r="AM2352" s="35">
        <v>0</v>
      </c>
      <c r="AN2352" s="19">
        <v>34166203.5</v>
      </c>
      <c r="AO2352" s="18" t="s">
        <v>44</v>
      </c>
      <c r="AP2352" s="15"/>
      <c r="AQ2352" s="43" t="str">
        <f t="shared" si="358"/>
        <v>SI</v>
      </c>
      <c r="AR2352" s="44">
        <f t="shared" si="359"/>
        <v>34166203.5</v>
      </c>
      <c r="AS2352" s="44">
        <f t="shared" si="360"/>
        <v>34166203.5</v>
      </c>
      <c r="AT2352" s="44">
        <f t="shared" si="361"/>
        <v>34166203.5</v>
      </c>
      <c r="AU2352" s="44">
        <f t="shared" si="362"/>
        <v>34166203.5</v>
      </c>
      <c r="AV2352" s="45" t="b">
        <f t="shared" si="363"/>
        <v>1</v>
      </c>
      <c r="AW2352" s="45" t="b">
        <f t="shared" si="364"/>
        <v>1</v>
      </c>
      <c r="AX2352" s="45"/>
    </row>
    <row r="2353" spans="1:50" s="36" customFormat="1" ht="27.75" customHeight="1" x14ac:dyDescent="0.15">
      <c r="A2353" s="36" t="str">
        <f t="shared" si="357"/>
        <v>M&amp;M DIAGNOSTICS SAS414330211</v>
      </c>
      <c r="B2353" s="36" t="b">
        <f>+A2353='[1]Anexo 9'!A2353</f>
        <v>1</v>
      </c>
      <c r="C2353" s="18">
        <v>900842228</v>
      </c>
      <c r="D2353" s="18" t="s">
        <v>1037</v>
      </c>
      <c r="E2353" s="15" t="s">
        <v>810</v>
      </c>
      <c r="F2353" s="15" t="s">
        <v>62</v>
      </c>
      <c r="G2353" s="15" t="s">
        <v>3155</v>
      </c>
      <c r="H2353" s="15" t="s">
        <v>3155</v>
      </c>
      <c r="I2353" s="15" t="s">
        <v>3155</v>
      </c>
      <c r="J2353" s="15">
        <v>6</v>
      </c>
      <c r="K2353" s="15" t="s">
        <v>3155</v>
      </c>
      <c r="L2353" s="15">
        <v>414330211</v>
      </c>
      <c r="M2353" s="15" t="s">
        <v>901</v>
      </c>
      <c r="N2353" s="15" t="s">
        <v>885</v>
      </c>
      <c r="O2353" s="18" t="s">
        <v>4683</v>
      </c>
      <c r="P2353" s="22" t="s">
        <v>3841</v>
      </c>
      <c r="Q2353" s="15" t="s">
        <v>903</v>
      </c>
      <c r="R2353" s="18" t="s">
        <v>3297</v>
      </c>
      <c r="S2353" s="22" t="b">
        <f t="shared" si="367"/>
        <v>0</v>
      </c>
      <c r="T2353" s="18"/>
      <c r="U2353" s="18" t="s">
        <v>3298</v>
      </c>
      <c r="V2353" s="15"/>
      <c r="W2353" s="18" t="s">
        <v>3299</v>
      </c>
      <c r="X2353" s="18" t="s">
        <v>8784</v>
      </c>
      <c r="Y2353" s="15" t="s">
        <v>73</v>
      </c>
      <c r="Z2353" s="18" t="s">
        <v>3300</v>
      </c>
      <c r="AA2353" s="18" t="s">
        <v>119</v>
      </c>
      <c r="AB2353" s="18" t="s">
        <v>7170</v>
      </c>
      <c r="AC2353" s="67" t="str">
        <f>+VLOOKUP("*"&amp;L2353&amp;"*",'[2]REGISTROS SANITARIOS'!$D$1833:$E$1883,2,FALSE)</f>
        <v>SI</v>
      </c>
      <c r="AD2353" s="22" t="s">
        <v>1025</v>
      </c>
      <c r="AE2353" s="16">
        <v>47366</v>
      </c>
      <c r="AF2353" s="34" t="s">
        <v>73</v>
      </c>
      <c r="AG2353" s="24"/>
      <c r="AH2353" s="18"/>
      <c r="AI2353" s="18" t="s">
        <v>52</v>
      </c>
      <c r="AJ2353" s="17">
        <v>2618</v>
      </c>
      <c r="AK2353" s="25">
        <v>2618</v>
      </c>
      <c r="AL2353" s="25">
        <v>4300</v>
      </c>
      <c r="AM2353" s="35">
        <v>0</v>
      </c>
      <c r="AN2353" s="19">
        <v>11257400</v>
      </c>
      <c r="AO2353" s="18" t="s">
        <v>44</v>
      </c>
      <c r="AP2353" s="15"/>
      <c r="AQ2353" s="43" t="str">
        <f t="shared" si="358"/>
        <v>SI</v>
      </c>
      <c r="AR2353" s="44">
        <f t="shared" si="359"/>
        <v>11257400</v>
      </c>
      <c r="AS2353" s="44">
        <f t="shared" si="360"/>
        <v>11257400</v>
      </c>
      <c r="AT2353" s="44">
        <f t="shared" si="361"/>
        <v>11257400</v>
      </c>
      <c r="AU2353" s="44">
        <f t="shared" si="362"/>
        <v>11257400</v>
      </c>
      <c r="AV2353" s="45" t="b">
        <f t="shared" si="363"/>
        <v>1</v>
      </c>
      <c r="AW2353" s="45" t="b">
        <f t="shared" si="364"/>
        <v>1</v>
      </c>
      <c r="AX2353" s="45"/>
    </row>
    <row r="2354" spans="1:50" s="36" customFormat="1" ht="27.75" customHeight="1" x14ac:dyDescent="0.15">
      <c r="A2354" s="36" t="str">
        <f t="shared" si="357"/>
        <v>M&amp;M DIAGNOSTICS SAS416003909</v>
      </c>
      <c r="B2354" s="36" t="b">
        <f>+A2354='[1]Anexo 9'!A2354</f>
        <v>1</v>
      </c>
      <c r="C2354" s="18">
        <v>900842228</v>
      </c>
      <c r="D2354" s="18" t="s">
        <v>1037</v>
      </c>
      <c r="E2354" s="15" t="s">
        <v>810</v>
      </c>
      <c r="F2354" s="15" t="s">
        <v>62</v>
      </c>
      <c r="G2354" s="15" t="s">
        <v>3155</v>
      </c>
      <c r="H2354" s="15" t="s">
        <v>3155</v>
      </c>
      <c r="I2354" s="15" t="s">
        <v>3155</v>
      </c>
      <c r="J2354" s="15">
        <v>3</v>
      </c>
      <c r="K2354" s="15" t="s">
        <v>3155</v>
      </c>
      <c r="L2354" s="15">
        <v>416003909</v>
      </c>
      <c r="M2354" s="15" t="s">
        <v>3207</v>
      </c>
      <c r="N2354" s="15" t="s">
        <v>820</v>
      </c>
      <c r="O2354" s="18" t="s">
        <v>3305</v>
      </c>
      <c r="P2354" s="22" t="s">
        <v>73</v>
      </c>
      <c r="Q2354" s="15" t="s">
        <v>3209</v>
      </c>
      <c r="R2354" s="18" t="s">
        <v>3306</v>
      </c>
      <c r="S2354" s="22" t="b">
        <f t="shared" si="367"/>
        <v>0</v>
      </c>
      <c r="T2354" s="18"/>
      <c r="U2354" s="18" t="s">
        <v>3306</v>
      </c>
      <c r="V2354" s="15"/>
      <c r="W2354" s="18" t="s">
        <v>3171</v>
      </c>
      <c r="X2354" s="18" t="s">
        <v>8788</v>
      </c>
      <c r="Y2354" s="15" t="s">
        <v>73</v>
      </c>
      <c r="Z2354" s="18" t="s">
        <v>3171</v>
      </c>
      <c r="AA2354" s="18" t="s">
        <v>71</v>
      </c>
      <c r="AB2354" s="18" t="s">
        <v>3254</v>
      </c>
      <c r="AC2354" s="67" t="str">
        <f>+VLOOKUP("*"&amp;L2354&amp;"*",'[2]REGISTROS SANITARIOS'!$D$1833:$E$1883,2,FALSE)</f>
        <v>SI</v>
      </c>
      <c r="AD2354" s="22" t="s">
        <v>1025</v>
      </c>
      <c r="AE2354" s="16" t="s">
        <v>3155</v>
      </c>
      <c r="AF2354" s="34" t="s">
        <v>8814</v>
      </c>
      <c r="AG2354" s="24"/>
      <c r="AH2354" s="18"/>
      <c r="AI2354" s="18"/>
      <c r="AJ2354" s="17">
        <v>1369.5</v>
      </c>
      <c r="AK2354" s="25">
        <v>1369.5</v>
      </c>
      <c r="AL2354" s="25">
        <v>33</v>
      </c>
      <c r="AM2354" s="35">
        <v>0.19</v>
      </c>
      <c r="AN2354" s="19">
        <v>53780.264999999999</v>
      </c>
      <c r="AO2354" s="18" t="s">
        <v>44</v>
      </c>
      <c r="AP2354" s="15"/>
      <c r="AQ2354" s="43" t="str">
        <f t="shared" si="358"/>
        <v>SI</v>
      </c>
      <c r="AR2354" s="44">
        <f t="shared" si="359"/>
        <v>53780.264999999992</v>
      </c>
      <c r="AS2354" s="44">
        <f t="shared" si="360"/>
        <v>45193.5</v>
      </c>
      <c r="AT2354" s="44">
        <f t="shared" si="361"/>
        <v>45193.5</v>
      </c>
      <c r="AU2354" s="44">
        <f t="shared" si="362"/>
        <v>53780.264999999992</v>
      </c>
      <c r="AV2354" s="45" t="b">
        <f t="shared" si="363"/>
        <v>1</v>
      </c>
      <c r="AW2354" s="45" t="b">
        <f t="shared" si="364"/>
        <v>0</v>
      </c>
      <c r="AX2354" s="45"/>
    </row>
    <row r="2355" spans="1:50" s="36" customFormat="1" ht="27.75" customHeight="1" x14ac:dyDescent="0.15">
      <c r="A2355" s="36" t="str">
        <f t="shared" si="357"/>
        <v>M&amp;M DIAGNOSTICS SAS417020109</v>
      </c>
      <c r="B2355" s="36" t="b">
        <f>+A2355='[1]Anexo 9'!A2355</f>
        <v>1</v>
      </c>
      <c r="C2355" s="18">
        <v>900842228</v>
      </c>
      <c r="D2355" s="18" t="s">
        <v>1037</v>
      </c>
      <c r="E2355" s="15" t="s">
        <v>810</v>
      </c>
      <c r="F2355" s="15" t="s">
        <v>3178</v>
      </c>
      <c r="G2355" s="15">
        <f>+VLOOKUP(F2355,[3]Sheet1!$E$3:$G$74,3,FALSE)</f>
        <v>4</v>
      </c>
      <c r="H2355" s="15">
        <f>+VLOOKUP(D2355&amp;F2355,'TD para paquetes'!$E$3:$I$441,5,FALSE)</f>
        <v>4</v>
      </c>
      <c r="I2355" s="15" t="s">
        <v>1025</v>
      </c>
      <c r="J2355" s="15">
        <v>3</v>
      </c>
      <c r="K2355" s="15">
        <v>3</v>
      </c>
      <c r="L2355" s="15">
        <v>417020109</v>
      </c>
      <c r="M2355" s="15" t="s">
        <v>3179</v>
      </c>
      <c r="N2355" s="15" t="s">
        <v>820</v>
      </c>
      <c r="O2355" s="18" t="s">
        <v>3277</v>
      </c>
      <c r="P2355" s="22" t="s">
        <v>3841</v>
      </c>
      <c r="Q2355" s="15" t="s">
        <v>3170</v>
      </c>
      <c r="R2355" s="18" t="s">
        <v>3274</v>
      </c>
      <c r="S2355" s="22" t="b">
        <f t="shared" si="367"/>
        <v>0</v>
      </c>
      <c r="T2355" s="18"/>
      <c r="U2355" s="18" t="s">
        <v>3274</v>
      </c>
      <c r="V2355" s="15"/>
      <c r="W2355" s="18" t="s">
        <v>3171</v>
      </c>
      <c r="X2355" s="18" t="s">
        <v>8785</v>
      </c>
      <c r="Y2355" s="15" t="s">
        <v>73</v>
      </c>
      <c r="Z2355" s="18" t="s">
        <v>3171</v>
      </c>
      <c r="AA2355" s="18" t="s">
        <v>71</v>
      </c>
      <c r="AB2355" s="18" t="s">
        <v>3309</v>
      </c>
      <c r="AC2355" s="67" t="str">
        <f>+VLOOKUP("*"&amp;L2355&amp;"*",'[2]REGISTROS SANITARIOS'!$D$1833:$E$1883,2,FALSE)</f>
        <v>SI</v>
      </c>
      <c r="AD2355" s="22" t="s">
        <v>1025</v>
      </c>
      <c r="AE2355" s="16">
        <v>46362</v>
      </c>
      <c r="AF2355" s="34" t="s">
        <v>73</v>
      </c>
      <c r="AG2355" s="24"/>
      <c r="AH2355" s="18"/>
      <c r="AI2355" s="18" t="s">
        <v>54</v>
      </c>
      <c r="AJ2355" s="17">
        <v>20163</v>
      </c>
      <c r="AK2355" s="25">
        <v>20163</v>
      </c>
      <c r="AL2355" s="25">
        <v>686</v>
      </c>
      <c r="AM2355" s="35">
        <v>0</v>
      </c>
      <c r="AN2355" s="19">
        <v>13831818</v>
      </c>
      <c r="AO2355" s="18" t="s">
        <v>44</v>
      </c>
      <c r="AP2355" s="15"/>
      <c r="AQ2355" s="43" t="str">
        <f t="shared" si="358"/>
        <v>SI</v>
      </c>
      <c r="AR2355" s="44">
        <f t="shared" si="359"/>
        <v>13831818</v>
      </c>
      <c r="AS2355" s="44">
        <f t="shared" si="360"/>
        <v>13831818</v>
      </c>
      <c r="AT2355" s="44">
        <f t="shared" si="361"/>
        <v>13831818</v>
      </c>
      <c r="AU2355" s="44">
        <f t="shared" si="362"/>
        <v>13831818</v>
      </c>
      <c r="AV2355" s="45" t="b">
        <f t="shared" si="363"/>
        <v>1</v>
      </c>
      <c r="AW2355" s="45" t="b">
        <f t="shared" si="364"/>
        <v>1</v>
      </c>
      <c r="AX2355" s="45"/>
    </row>
    <row r="2356" spans="1:50" s="36" customFormat="1" ht="27.75" customHeight="1" x14ac:dyDescent="0.15">
      <c r="A2356" s="36" t="str">
        <f t="shared" si="357"/>
        <v>M&amp;M DIAGNOSTICS SAS417020609</v>
      </c>
      <c r="B2356" s="36" t="b">
        <f>+A2356='[1]Anexo 9'!A2356</f>
        <v>1</v>
      </c>
      <c r="C2356" s="18">
        <v>900842228</v>
      </c>
      <c r="D2356" s="18" t="s">
        <v>1037</v>
      </c>
      <c r="E2356" s="15" t="s">
        <v>810</v>
      </c>
      <c r="F2356" s="15" t="s">
        <v>3178</v>
      </c>
      <c r="G2356" s="15">
        <f>+VLOOKUP(F2356,[3]Sheet1!$E$3:$G$74,3,FALSE)</f>
        <v>4</v>
      </c>
      <c r="H2356" s="15">
        <f>+VLOOKUP(D2356&amp;F2356,'TD para paquetes'!$E$3:$I$441,5,FALSE)</f>
        <v>4</v>
      </c>
      <c r="I2356" s="15" t="s">
        <v>1025</v>
      </c>
      <c r="J2356" s="15">
        <v>3</v>
      </c>
      <c r="K2356" s="15">
        <v>3</v>
      </c>
      <c r="L2356" s="15">
        <v>417020609</v>
      </c>
      <c r="M2356" s="15" t="s">
        <v>3181</v>
      </c>
      <c r="N2356" s="15" t="s">
        <v>820</v>
      </c>
      <c r="O2356" s="18" t="s">
        <v>3278</v>
      </c>
      <c r="P2356" s="22" t="s">
        <v>73</v>
      </c>
      <c r="Q2356" s="15" t="s">
        <v>3170</v>
      </c>
      <c r="R2356" s="18" t="s">
        <v>3274</v>
      </c>
      <c r="S2356" s="22" t="b">
        <f t="shared" si="367"/>
        <v>0</v>
      </c>
      <c r="T2356" s="18"/>
      <c r="U2356" s="18" t="s">
        <v>3274</v>
      </c>
      <c r="V2356" s="15"/>
      <c r="W2356" s="18" t="s">
        <v>3171</v>
      </c>
      <c r="X2356" s="18" t="s">
        <v>8785</v>
      </c>
      <c r="Y2356" s="15" t="s">
        <v>73</v>
      </c>
      <c r="Z2356" s="18" t="s">
        <v>3171</v>
      </c>
      <c r="AA2356" s="18" t="s">
        <v>71</v>
      </c>
      <c r="AB2356" s="18" t="s">
        <v>3309</v>
      </c>
      <c r="AC2356" s="67" t="str">
        <f>+VLOOKUP("*"&amp;L2356&amp;"*",'[2]REGISTROS SANITARIOS'!$D$1833:$E$1883,2,FALSE)</f>
        <v>SI</v>
      </c>
      <c r="AD2356" s="22" t="s">
        <v>1025</v>
      </c>
      <c r="AE2356" s="16">
        <v>46362</v>
      </c>
      <c r="AF2356" s="34" t="s">
        <v>73</v>
      </c>
      <c r="AG2356" s="24"/>
      <c r="AH2356" s="18"/>
      <c r="AI2356" s="18" t="s">
        <v>54</v>
      </c>
      <c r="AJ2356" s="17">
        <v>22918.5</v>
      </c>
      <c r="AK2356" s="25">
        <v>22918.5</v>
      </c>
      <c r="AL2356" s="25">
        <v>40</v>
      </c>
      <c r="AM2356" s="35">
        <v>0</v>
      </c>
      <c r="AN2356" s="19">
        <v>916740</v>
      </c>
      <c r="AO2356" s="18" t="s">
        <v>44</v>
      </c>
      <c r="AP2356" s="15"/>
      <c r="AQ2356" s="43" t="str">
        <f t="shared" si="358"/>
        <v>SI</v>
      </c>
      <c r="AR2356" s="44">
        <f t="shared" si="359"/>
        <v>916740</v>
      </c>
      <c r="AS2356" s="44">
        <f t="shared" si="360"/>
        <v>916740</v>
      </c>
      <c r="AT2356" s="44">
        <f t="shared" si="361"/>
        <v>916740</v>
      </c>
      <c r="AU2356" s="44">
        <f t="shared" si="362"/>
        <v>916740</v>
      </c>
      <c r="AV2356" s="45" t="b">
        <f t="shared" si="363"/>
        <v>1</v>
      </c>
      <c r="AW2356" s="45" t="b">
        <f t="shared" si="364"/>
        <v>1</v>
      </c>
      <c r="AX2356" s="45"/>
    </row>
    <row r="2357" spans="1:50" s="36" customFormat="1" ht="27.75" customHeight="1" x14ac:dyDescent="0.15">
      <c r="A2357" s="36" t="str">
        <f t="shared" si="357"/>
        <v>M&amp;M DIAGNOSTICS SAS417020709</v>
      </c>
      <c r="B2357" s="36" t="b">
        <f>+A2357='[1]Anexo 9'!A2357</f>
        <v>1</v>
      </c>
      <c r="C2357" s="18">
        <v>900842228</v>
      </c>
      <c r="D2357" s="18" t="s">
        <v>1037</v>
      </c>
      <c r="E2357" s="15" t="s">
        <v>810</v>
      </c>
      <c r="F2357" s="15" t="s">
        <v>3178</v>
      </c>
      <c r="G2357" s="15">
        <f>+VLOOKUP(F2357,[3]Sheet1!$E$3:$G$74,3,FALSE)</f>
        <v>4</v>
      </c>
      <c r="H2357" s="15">
        <f>+VLOOKUP(D2357&amp;F2357,'TD para paquetes'!$E$3:$I$441,5,FALSE)</f>
        <v>4</v>
      </c>
      <c r="I2357" s="15" t="s">
        <v>1025</v>
      </c>
      <c r="J2357" s="15">
        <v>3</v>
      </c>
      <c r="K2357" s="15">
        <v>3</v>
      </c>
      <c r="L2357" s="15">
        <v>417020709</v>
      </c>
      <c r="M2357" s="15" t="s">
        <v>3183</v>
      </c>
      <c r="N2357" s="15" t="s">
        <v>820</v>
      </c>
      <c r="O2357" s="18" t="s">
        <v>3279</v>
      </c>
      <c r="P2357" s="22" t="s">
        <v>3841</v>
      </c>
      <c r="Q2357" s="15" t="s">
        <v>3170</v>
      </c>
      <c r="R2357" s="18" t="s">
        <v>3274</v>
      </c>
      <c r="S2357" s="22" t="b">
        <f t="shared" si="367"/>
        <v>0</v>
      </c>
      <c r="T2357" s="18"/>
      <c r="U2357" s="18" t="s">
        <v>3274</v>
      </c>
      <c r="V2357" s="15"/>
      <c r="W2357" s="18" t="s">
        <v>3171</v>
      </c>
      <c r="X2357" s="18" t="s">
        <v>8785</v>
      </c>
      <c r="Y2357" s="15" t="s">
        <v>73</v>
      </c>
      <c r="Z2357" s="18" t="s">
        <v>3171</v>
      </c>
      <c r="AA2357" s="18" t="s">
        <v>71</v>
      </c>
      <c r="AB2357" s="18" t="s">
        <v>3309</v>
      </c>
      <c r="AC2357" s="67" t="str">
        <f>+VLOOKUP("*"&amp;L2357&amp;"*",'[2]REGISTROS SANITARIOS'!$D$1833:$E$1883,2,FALSE)</f>
        <v>SI</v>
      </c>
      <c r="AD2357" s="22" t="s">
        <v>1025</v>
      </c>
      <c r="AE2357" s="16">
        <v>46362</v>
      </c>
      <c r="AF2357" s="34" t="s">
        <v>73</v>
      </c>
      <c r="AG2357" s="24"/>
      <c r="AH2357" s="18"/>
      <c r="AI2357" s="18" t="s">
        <v>54</v>
      </c>
      <c r="AJ2357" s="17">
        <v>16500</v>
      </c>
      <c r="AK2357" s="25">
        <v>16500</v>
      </c>
      <c r="AL2357" s="25">
        <v>75</v>
      </c>
      <c r="AM2357" s="35">
        <v>0</v>
      </c>
      <c r="AN2357" s="19">
        <v>1237500</v>
      </c>
      <c r="AO2357" s="18" t="s">
        <v>44</v>
      </c>
      <c r="AP2357" s="15"/>
      <c r="AQ2357" s="43" t="str">
        <f t="shared" si="358"/>
        <v>SI</v>
      </c>
      <c r="AR2357" s="44">
        <f t="shared" si="359"/>
        <v>1237500</v>
      </c>
      <c r="AS2357" s="44">
        <f t="shared" si="360"/>
        <v>1237500</v>
      </c>
      <c r="AT2357" s="44">
        <f t="shared" si="361"/>
        <v>1237500</v>
      </c>
      <c r="AU2357" s="44">
        <f t="shared" si="362"/>
        <v>1237500</v>
      </c>
      <c r="AV2357" s="45" t="b">
        <f t="shared" si="363"/>
        <v>1</v>
      </c>
      <c r="AW2357" s="45" t="b">
        <f t="shared" si="364"/>
        <v>1</v>
      </c>
      <c r="AX2357" s="45"/>
    </row>
    <row r="2358" spans="1:50" s="36" customFormat="1" ht="27.75" customHeight="1" x14ac:dyDescent="0.15">
      <c r="A2358" s="36" t="str">
        <f t="shared" si="357"/>
        <v>M&amp;M DIAGNOSTICS SAS417020909</v>
      </c>
      <c r="B2358" s="36" t="b">
        <f>+A2358='[1]Anexo 9'!A2358</f>
        <v>1</v>
      </c>
      <c r="C2358" s="18">
        <v>900842228</v>
      </c>
      <c r="D2358" s="18" t="s">
        <v>1037</v>
      </c>
      <c r="E2358" s="15" t="s">
        <v>810</v>
      </c>
      <c r="F2358" s="15" t="s">
        <v>3178</v>
      </c>
      <c r="G2358" s="15">
        <f>+VLOOKUP(F2358,[3]Sheet1!$E$3:$G$74,3,FALSE)</f>
        <v>4</v>
      </c>
      <c r="H2358" s="15">
        <f>+VLOOKUP(D2358&amp;F2358,'TD para paquetes'!$E$3:$I$441,5,FALSE)</f>
        <v>4</v>
      </c>
      <c r="I2358" s="15" t="s">
        <v>1025</v>
      </c>
      <c r="J2358" s="15">
        <v>3</v>
      </c>
      <c r="K2358" s="15">
        <v>3</v>
      </c>
      <c r="L2358" s="15">
        <v>417020909</v>
      </c>
      <c r="M2358" s="15" t="s">
        <v>3185</v>
      </c>
      <c r="N2358" s="15" t="s">
        <v>820</v>
      </c>
      <c r="O2358" s="18" t="s">
        <v>3280</v>
      </c>
      <c r="P2358" s="22" t="s">
        <v>73</v>
      </c>
      <c r="Q2358" s="15" t="s">
        <v>3170</v>
      </c>
      <c r="R2358" s="18" t="s">
        <v>3274</v>
      </c>
      <c r="S2358" s="22" t="b">
        <f t="shared" si="367"/>
        <v>0</v>
      </c>
      <c r="T2358" s="18"/>
      <c r="U2358" s="18" t="s">
        <v>3274</v>
      </c>
      <c r="V2358" s="15"/>
      <c r="W2358" s="18" t="s">
        <v>3171</v>
      </c>
      <c r="X2358" s="18" t="s">
        <v>8785</v>
      </c>
      <c r="Y2358" s="15" t="s">
        <v>73</v>
      </c>
      <c r="Z2358" s="18" t="s">
        <v>3171</v>
      </c>
      <c r="AA2358" s="18" t="s">
        <v>71</v>
      </c>
      <c r="AB2358" s="18" t="s">
        <v>3309</v>
      </c>
      <c r="AC2358" s="67" t="str">
        <f>+VLOOKUP("*"&amp;L2358&amp;"*",'[2]REGISTROS SANITARIOS'!$D$1833:$E$1883,2,FALSE)</f>
        <v>SI</v>
      </c>
      <c r="AD2358" s="22" t="s">
        <v>1025</v>
      </c>
      <c r="AE2358" s="16">
        <v>46362</v>
      </c>
      <c r="AF2358" s="34" t="s">
        <v>73</v>
      </c>
      <c r="AG2358" s="24"/>
      <c r="AH2358" s="18"/>
      <c r="AI2358" s="18" t="s">
        <v>54</v>
      </c>
      <c r="AJ2358" s="17">
        <v>15581.5</v>
      </c>
      <c r="AK2358" s="25">
        <v>15581.5</v>
      </c>
      <c r="AL2358" s="25">
        <v>40</v>
      </c>
      <c r="AM2358" s="35">
        <v>0</v>
      </c>
      <c r="AN2358" s="19">
        <v>623260</v>
      </c>
      <c r="AO2358" s="18" t="s">
        <v>44</v>
      </c>
      <c r="AP2358" s="15"/>
      <c r="AQ2358" s="43" t="str">
        <f t="shared" si="358"/>
        <v>SI</v>
      </c>
      <c r="AR2358" s="44">
        <f t="shared" si="359"/>
        <v>623260</v>
      </c>
      <c r="AS2358" s="44">
        <f t="shared" si="360"/>
        <v>623260</v>
      </c>
      <c r="AT2358" s="44">
        <f t="shared" si="361"/>
        <v>623260</v>
      </c>
      <c r="AU2358" s="44">
        <f t="shared" si="362"/>
        <v>623260</v>
      </c>
      <c r="AV2358" s="45" t="b">
        <f t="shared" si="363"/>
        <v>1</v>
      </c>
      <c r="AW2358" s="45" t="b">
        <f t="shared" si="364"/>
        <v>1</v>
      </c>
      <c r="AX2358" s="45"/>
    </row>
    <row r="2359" spans="1:50" s="36" customFormat="1" ht="27.75" customHeight="1" x14ac:dyDescent="0.15">
      <c r="A2359" s="36" t="str">
        <f t="shared" si="357"/>
        <v>M&amp;M DIAGNOSTICS SAS417030709</v>
      </c>
      <c r="B2359" s="36" t="b">
        <f>+A2359='[1]Anexo 9'!A2359</f>
        <v>1</v>
      </c>
      <c r="C2359" s="18">
        <v>900842228</v>
      </c>
      <c r="D2359" s="18" t="s">
        <v>1037</v>
      </c>
      <c r="E2359" s="15" t="s">
        <v>810</v>
      </c>
      <c r="F2359" s="15" t="s">
        <v>62</v>
      </c>
      <c r="G2359" s="15" t="s">
        <v>3155</v>
      </c>
      <c r="H2359" s="15" t="s">
        <v>3155</v>
      </c>
      <c r="I2359" s="15" t="s">
        <v>3155</v>
      </c>
      <c r="J2359" s="15">
        <v>3</v>
      </c>
      <c r="K2359" s="15" t="s">
        <v>3155</v>
      </c>
      <c r="L2359" s="15">
        <v>417030709</v>
      </c>
      <c r="M2359" s="15" t="s">
        <v>3125</v>
      </c>
      <c r="N2359" s="15" t="s">
        <v>820</v>
      </c>
      <c r="O2359" s="18" t="s">
        <v>3308</v>
      </c>
      <c r="P2359" s="22" t="s">
        <v>73</v>
      </c>
      <c r="Q2359" s="15" t="s">
        <v>3126</v>
      </c>
      <c r="R2359" s="18" t="s">
        <v>3274</v>
      </c>
      <c r="S2359" s="22" t="b">
        <f t="shared" si="367"/>
        <v>0</v>
      </c>
      <c r="T2359" s="18"/>
      <c r="U2359" s="18" t="s">
        <v>3274</v>
      </c>
      <c r="V2359" s="15"/>
      <c r="W2359" s="18" t="s">
        <v>3171</v>
      </c>
      <c r="X2359" s="18" t="s">
        <v>8785</v>
      </c>
      <c r="Y2359" s="15" t="s">
        <v>73</v>
      </c>
      <c r="Z2359" s="18" t="s">
        <v>3171</v>
      </c>
      <c r="AA2359" s="18" t="s">
        <v>71</v>
      </c>
      <c r="AB2359" s="18" t="s">
        <v>3309</v>
      </c>
      <c r="AC2359" s="67" t="e">
        <f>+VLOOKUP("*"&amp;L2359&amp;"*",'[2]REGISTROS SANITARIOS'!$D$1833:$E$1883,2,FALSE)</f>
        <v>#N/A</v>
      </c>
      <c r="AD2359" s="22" t="s">
        <v>44</v>
      </c>
      <c r="AE2359" s="16">
        <v>46362</v>
      </c>
      <c r="AF2359" s="34" t="s">
        <v>73</v>
      </c>
      <c r="AG2359" s="24"/>
      <c r="AH2359" s="18"/>
      <c r="AI2359" s="18" t="s">
        <v>54</v>
      </c>
      <c r="AJ2359" s="17">
        <v>29331.5</v>
      </c>
      <c r="AK2359" s="25">
        <v>29331.5</v>
      </c>
      <c r="AL2359" s="25">
        <v>250</v>
      </c>
      <c r="AM2359" s="35">
        <v>0</v>
      </c>
      <c r="AN2359" s="19">
        <v>7332875</v>
      </c>
      <c r="AO2359" s="18" t="s">
        <v>44</v>
      </c>
      <c r="AP2359" s="15"/>
      <c r="AQ2359" s="43" t="str">
        <f t="shared" si="358"/>
        <v>SI</v>
      </c>
      <c r="AR2359" s="44">
        <f t="shared" si="359"/>
        <v>7332875</v>
      </c>
      <c r="AS2359" s="44">
        <f t="shared" si="360"/>
        <v>7332875</v>
      </c>
      <c r="AT2359" s="44">
        <f t="shared" si="361"/>
        <v>7332875</v>
      </c>
      <c r="AU2359" s="44">
        <f t="shared" si="362"/>
        <v>7332875</v>
      </c>
      <c r="AV2359" s="45" t="b">
        <f t="shared" si="363"/>
        <v>1</v>
      </c>
      <c r="AW2359" s="45" t="b">
        <f t="shared" si="364"/>
        <v>1</v>
      </c>
      <c r="AX2359" s="45"/>
    </row>
    <row r="2360" spans="1:50" s="36" customFormat="1" ht="27.75" customHeight="1" x14ac:dyDescent="0.15">
      <c r="A2360" s="36" t="str">
        <f t="shared" si="357"/>
        <v>M&amp;M DIAGNOSTICS SAS417040109</v>
      </c>
      <c r="B2360" s="36" t="b">
        <f>+A2360='[1]Anexo 9'!A2360</f>
        <v>1</v>
      </c>
      <c r="C2360" s="18">
        <v>900842228</v>
      </c>
      <c r="D2360" s="18" t="s">
        <v>1037</v>
      </c>
      <c r="E2360" s="15" t="s">
        <v>810</v>
      </c>
      <c r="F2360" s="15" t="s">
        <v>3167</v>
      </c>
      <c r="G2360" s="15">
        <f>+VLOOKUP(F2360,[3]Sheet1!$E$3:$G$74,3,FALSE)</f>
        <v>3</v>
      </c>
      <c r="H2360" s="15">
        <f>+VLOOKUP(D2360&amp;F2360,'TD para paquetes'!$E$3:$I$441,5,FALSE)</f>
        <v>3</v>
      </c>
      <c r="I2360" s="15" t="s">
        <v>1025</v>
      </c>
      <c r="J2360" s="15">
        <v>3</v>
      </c>
      <c r="K2360" s="15">
        <v>3</v>
      </c>
      <c r="L2360" s="15">
        <v>417040109</v>
      </c>
      <c r="M2360" s="15" t="s">
        <v>3168</v>
      </c>
      <c r="N2360" s="15" t="s">
        <v>820</v>
      </c>
      <c r="O2360" s="18" t="s">
        <v>3273</v>
      </c>
      <c r="P2360" s="22" t="s">
        <v>3841</v>
      </c>
      <c r="Q2360" s="15" t="s">
        <v>3170</v>
      </c>
      <c r="R2360" s="18" t="s">
        <v>3274</v>
      </c>
      <c r="S2360" s="22" t="b">
        <f t="shared" si="367"/>
        <v>0</v>
      </c>
      <c r="T2360" s="18"/>
      <c r="U2360" s="18" t="s">
        <v>3274</v>
      </c>
      <c r="V2360" s="15"/>
      <c r="W2360" s="18" t="s">
        <v>3171</v>
      </c>
      <c r="X2360" s="18" t="s">
        <v>8785</v>
      </c>
      <c r="Y2360" s="15" t="s">
        <v>73</v>
      </c>
      <c r="Z2360" s="18" t="s">
        <v>3171</v>
      </c>
      <c r="AA2360" s="18" t="s">
        <v>71</v>
      </c>
      <c r="AB2360" s="18" t="s">
        <v>3309</v>
      </c>
      <c r="AC2360" s="67" t="str">
        <f>+VLOOKUP("*"&amp;L2360&amp;"*",'[2]REGISTROS SANITARIOS'!$D$1833:$E$1883,2,FALSE)</f>
        <v>SI</v>
      </c>
      <c r="AD2360" s="22" t="s">
        <v>1025</v>
      </c>
      <c r="AE2360" s="16">
        <v>46362</v>
      </c>
      <c r="AF2360" s="34" t="s">
        <v>73</v>
      </c>
      <c r="AG2360" s="24"/>
      <c r="AH2360" s="18"/>
      <c r="AI2360" s="18" t="s">
        <v>54</v>
      </c>
      <c r="AJ2360" s="17">
        <v>31163</v>
      </c>
      <c r="AK2360" s="25">
        <v>31163</v>
      </c>
      <c r="AL2360" s="25">
        <v>63</v>
      </c>
      <c r="AM2360" s="35">
        <v>0</v>
      </c>
      <c r="AN2360" s="19">
        <v>1963269</v>
      </c>
      <c r="AO2360" s="18" t="s">
        <v>44</v>
      </c>
      <c r="AP2360" s="15"/>
      <c r="AQ2360" s="43" t="str">
        <f t="shared" si="358"/>
        <v>SI</v>
      </c>
      <c r="AR2360" s="44">
        <f t="shared" si="359"/>
        <v>1963269</v>
      </c>
      <c r="AS2360" s="44">
        <f t="shared" si="360"/>
        <v>1963269</v>
      </c>
      <c r="AT2360" s="44">
        <f t="shared" si="361"/>
        <v>1963269</v>
      </c>
      <c r="AU2360" s="44">
        <f t="shared" si="362"/>
        <v>1963269</v>
      </c>
      <c r="AV2360" s="45" t="b">
        <f t="shared" si="363"/>
        <v>1</v>
      </c>
      <c r="AW2360" s="45" t="b">
        <f t="shared" si="364"/>
        <v>1</v>
      </c>
      <c r="AX2360" s="45"/>
    </row>
    <row r="2361" spans="1:50" s="36" customFormat="1" ht="27.75" customHeight="1" x14ac:dyDescent="0.15">
      <c r="A2361" s="36" t="str">
        <f t="shared" si="357"/>
        <v>M&amp;M DIAGNOSTICS SAS417040209</v>
      </c>
      <c r="B2361" s="36" t="b">
        <f>+A2361='[1]Anexo 9'!A2361</f>
        <v>1</v>
      </c>
      <c r="C2361" s="18">
        <v>900842228</v>
      </c>
      <c r="D2361" s="18" t="s">
        <v>1037</v>
      </c>
      <c r="E2361" s="15" t="s">
        <v>810</v>
      </c>
      <c r="F2361" s="15" t="s">
        <v>3167</v>
      </c>
      <c r="G2361" s="15">
        <f>+VLOOKUP(F2361,[3]Sheet1!$E$3:$G$74,3,FALSE)</f>
        <v>3</v>
      </c>
      <c r="H2361" s="15">
        <f>+VLOOKUP(D2361&amp;F2361,'TD para paquetes'!$E$3:$I$441,5,FALSE)</f>
        <v>3</v>
      </c>
      <c r="I2361" s="15" t="s">
        <v>1025</v>
      </c>
      <c r="J2361" s="15">
        <v>3</v>
      </c>
      <c r="K2361" s="15">
        <v>3</v>
      </c>
      <c r="L2361" s="15">
        <v>417040209</v>
      </c>
      <c r="M2361" s="15" t="s">
        <v>3174</v>
      </c>
      <c r="N2361" s="15" t="s">
        <v>820</v>
      </c>
      <c r="O2361" s="18" t="s">
        <v>3275</v>
      </c>
      <c r="P2361" s="22" t="s">
        <v>3841</v>
      </c>
      <c r="Q2361" s="15" t="s">
        <v>3170</v>
      </c>
      <c r="R2361" s="18" t="s">
        <v>3274</v>
      </c>
      <c r="S2361" s="22" t="b">
        <f t="shared" si="367"/>
        <v>0</v>
      </c>
      <c r="T2361" s="18"/>
      <c r="U2361" s="18" t="s">
        <v>3274</v>
      </c>
      <c r="V2361" s="15"/>
      <c r="W2361" s="18" t="s">
        <v>3171</v>
      </c>
      <c r="X2361" s="18" t="s">
        <v>8785</v>
      </c>
      <c r="Y2361" s="15" t="s">
        <v>73</v>
      </c>
      <c r="Z2361" s="18" t="s">
        <v>3171</v>
      </c>
      <c r="AA2361" s="18" t="s">
        <v>71</v>
      </c>
      <c r="AB2361" s="18" t="s">
        <v>3309</v>
      </c>
      <c r="AC2361" s="67" t="str">
        <f>+VLOOKUP("*"&amp;L2361&amp;"*",'[2]REGISTROS SANITARIOS'!$D$1833:$E$1883,2,FALSE)</f>
        <v>SI</v>
      </c>
      <c r="AD2361" s="22" t="s">
        <v>1025</v>
      </c>
      <c r="AE2361" s="16">
        <v>46362</v>
      </c>
      <c r="AF2361" s="34" t="s">
        <v>73</v>
      </c>
      <c r="AG2361" s="24"/>
      <c r="AH2361" s="18"/>
      <c r="AI2361" s="18" t="s">
        <v>54</v>
      </c>
      <c r="AJ2361" s="17">
        <v>21092.5</v>
      </c>
      <c r="AK2361" s="25">
        <v>21092.5</v>
      </c>
      <c r="AL2361" s="25">
        <v>44</v>
      </c>
      <c r="AM2361" s="35">
        <v>0</v>
      </c>
      <c r="AN2361" s="19">
        <v>928070</v>
      </c>
      <c r="AO2361" s="18" t="s">
        <v>44</v>
      </c>
      <c r="AP2361" s="15"/>
      <c r="AQ2361" s="43" t="str">
        <f t="shared" si="358"/>
        <v>SI</v>
      </c>
      <c r="AR2361" s="44">
        <f t="shared" si="359"/>
        <v>928070</v>
      </c>
      <c r="AS2361" s="44">
        <f t="shared" si="360"/>
        <v>928070</v>
      </c>
      <c r="AT2361" s="44">
        <f t="shared" si="361"/>
        <v>928070</v>
      </c>
      <c r="AU2361" s="44">
        <f t="shared" si="362"/>
        <v>928070</v>
      </c>
      <c r="AV2361" s="45" t="b">
        <f t="shared" si="363"/>
        <v>1</v>
      </c>
      <c r="AW2361" s="45" t="b">
        <f t="shared" si="364"/>
        <v>1</v>
      </c>
      <c r="AX2361" s="45"/>
    </row>
    <row r="2362" spans="1:50" s="36" customFormat="1" ht="27.75" customHeight="1" x14ac:dyDescent="0.15">
      <c r="A2362" s="36" t="str">
        <f t="shared" si="357"/>
        <v>M&amp;M DIAGNOSTICS SAS417040609</v>
      </c>
      <c r="B2362" s="36" t="b">
        <f>+A2362='[1]Anexo 9'!A2362</f>
        <v>1</v>
      </c>
      <c r="C2362" s="18">
        <v>900842228</v>
      </c>
      <c r="D2362" s="18" t="s">
        <v>1037</v>
      </c>
      <c r="E2362" s="15" t="s">
        <v>810</v>
      </c>
      <c r="F2362" s="15" t="s">
        <v>3167</v>
      </c>
      <c r="G2362" s="15">
        <f>+VLOOKUP(F2362,[3]Sheet1!$E$3:$G$74,3,FALSE)</f>
        <v>3</v>
      </c>
      <c r="H2362" s="15">
        <f>+VLOOKUP(D2362&amp;F2362,'TD para paquetes'!$E$3:$I$441,5,FALSE)</f>
        <v>3</v>
      </c>
      <c r="I2362" s="15" t="s">
        <v>1025</v>
      </c>
      <c r="J2362" s="15">
        <v>3</v>
      </c>
      <c r="K2362" s="15">
        <v>3</v>
      </c>
      <c r="L2362" s="15">
        <v>417040609</v>
      </c>
      <c r="M2362" s="15" t="s">
        <v>3176</v>
      </c>
      <c r="N2362" s="15" t="s">
        <v>820</v>
      </c>
      <c r="O2362" s="18" t="s">
        <v>3276</v>
      </c>
      <c r="P2362" s="22" t="s">
        <v>3841</v>
      </c>
      <c r="Q2362" s="15" t="s">
        <v>3170</v>
      </c>
      <c r="R2362" s="18" t="s">
        <v>3274</v>
      </c>
      <c r="S2362" s="22" t="b">
        <f t="shared" si="367"/>
        <v>0</v>
      </c>
      <c r="T2362" s="18"/>
      <c r="U2362" s="18" t="s">
        <v>3274</v>
      </c>
      <c r="V2362" s="15"/>
      <c r="W2362" s="18" t="s">
        <v>3171</v>
      </c>
      <c r="X2362" s="18" t="s">
        <v>8785</v>
      </c>
      <c r="Y2362" s="15" t="s">
        <v>73</v>
      </c>
      <c r="Z2362" s="18" t="s">
        <v>3171</v>
      </c>
      <c r="AA2362" s="18" t="s">
        <v>71</v>
      </c>
      <c r="AB2362" s="18" t="s">
        <v>3309</v>
      </c>
      <c r="AC2362" s="67" t="str">
        <f>+VLOOKUP("*"&amp;L2362&amp;"*",'[2]REGISTROS SANITARIOS'!$D$1833:$E$1883,2,FALSE)</f>
        <v>SI</v>
      </c>
      <c r="AD2362" s="22" t="s">
        <v>1025</v>
      </c>
      <c r="AE2362" s="16">
        <v>46362</v>
      </c>
      <c r="AF2362" s="34" t="s">
        <v>73</v>
      </c>
      <c r="AG2362" s="24"/>
      <c r="AH2362" s="18"/>
      <c r="AI2362" s="18" t="s">
        <v>54</v>
      </c>
      <c r="AJ2362" s="17">
        <v>30250</v>
      </c>
      <c r="AK2362" s="25">
        <v>30250</v>
      </c>
      <c r="AL2362" s="25">
        <v>68</v>
      </c>
      <c r="AM2362" s="35">
        <v>0</v>
      </c>
      <c r="AN2362" s="19">
        <v>2057000</v>
      </c>
      <c r="AO2362" s="18" t="s">
        <v>44</v>
      </c>
      <c r="AP2362" s="15"/>
      <c r="AQ2362" s="43" t="str">
        <f t="shared" si="358"/>
        <v>SI</v>
      </c>
      <c r="AR2362" s="44">
        <f t="shared" si="359"/>
        <v>2057000</v>
      </c>
      <c r="AS2362" s="44">
        <f t="shared" si="360"/>
        <v>2057000</v>
      </c>
      <c r="AT2362" s="44">
        <f t="shared" si="361"/>
        <v>2057000</v>
      </c>
      <c r="AU2362" s="44">
        <f t="shared" si="362"/>
        <v>2057000</v>
      </c>
      <c r="AV2362" s="45" t="b">
        <f t="shared" si="363"/>
        <v>1</v>
      </c>
      <c r="AW2362" s="45" t="b">
        <f t="shared" si="364"/>
        <v>1</v>
      </c>
      <c r="AX2362" s="45"/>
    </row>
    <row r="2363" spans="1:50" s="36" customFormat="1" ht="27.75" customHeight="1" x14ac:dyDescent="0.15">
      <c r="A2363" s="36" t="str">
        <f t="shared" si="357"/>
        <v>M&amp;M DIAGNOSTICS SAS417050202</v>
      </c>
      <c r="B2363" s="36" t="b">
        <f>+A2363='[1]Anexo 9'!A2363</f>
        <v>1</v>
      </c>
      <c r="C2363" s="18">
        <v>900842228</v>
      </c>
      <c r="D2363" s="18" t="s">
        <v>1037</v>
      </c>
      <c r="E2363" s="15" t="s">
        <v>810</v>
      </c>
      <c r="F2363" s="15" t="s">
        <v>62</v>
      </c>
      <c r="G2363" s="15" t="s">
        <v>3155</v>
      </c>
      <c r="H2363" s="15" t="s">
        <v>3155</v>
      </c>
      <c r="I2363" s="15" t="s">
        <v>3155</v>
      </c>
      <c r="J2363" s="15">
        <v>4</v>
      </c>
      <c r="K2363" s="15" t="s">
        <v>3155</v>
      </c>
      <c r="L2363" s="15">
        <v>417050202</v>
      </c>
      <c r="M2363" s="15" t="s">
        <v>3950</v>
      </c>
      <c r="N2363" s="15" t="s">
        <v>940</v>
      </c>
      <c r="O2363" s="18" t="s">
        <v>941</v>
      </c>
      <c r="P2363" s="22" t="s">
        <v>73</v>
      </c>
      <c r="Q2363" s="15" t="s">
        <v>943</v>
      </c>
      <c r="R2363" s="18" t="s">
        <v>3311</v>
      </c>
      <c r="S2363" s="22" t="b">
        <f t="shared" si="367"/>
        <v>0</v>
      </c>
      <c r="T2363" s="18"/>
      <c r="U2363" s="18" t="s">
        <v>3311</v>
      </c>
      <c r="V2363" s="15"/>
      <c r="W2363" s="18" t="s">
        <v>3171</v>
      </c>
      <c r="X2363" s="18" t="s">
        <v>3171</v>
      </c>
      <c r="Y2363" s="15" t="s">
        <v>73</v>
      </c>
      <c r="Z2363" s="18" t="s">
        <v>3171</v>
      </c>
      <c r="AA2363" s="18" t="s">
        <v>71</v>
      </c>
      <c r="AB2363" s="18" t="s">
        <v>3309</v>
      </c>
      <c r="AC2363" s="67" t="e">
        <f>+VLOOKUP("*"&amp;L2363&amp;"*",'[2]REGISTROS SANITARIOS'!$D$1833:$E$1883,2,FALSE)</f>
        <v>#N/A</v>
      </c>
      <c r="AD2363" s="22" t="s">
        <v>44</v>
      </c>
      <c r="AE2363" s="16">
        <v>46362</v>
      </c>
      <c r="AF2363" s="34" t="s">
        <v>73</v>
      </c>
      <c r="AG2363" s="24"/>
      <c r="AH2363" s="18"/>
      <c r="AI2363" s="18" t="s">
        <v>54</v>
      </c>
      <c r="AJ2363" s="17">
        <v>3.3</v>
      </c>
      <c r="AK2363" s="25">
        <v>3.3</v>
      </c>
      <c r="AL2363" s="25">
        <v>20600</v>
      </c>
      <c r="AM2363" s="35">
        <v>0</v>
      </c>
      <c r="AN2363" s="19">
        <v>67980</v>
      </c>
      <c r="AO2363" s="18" t="s">
        <v>44</v>
      </c>
      <c r="AP2363" s="15"/>
      <c r="AQ2363" s="43" t="str">
        <f t="shared" si="358"/>
        <v>SI</v>
      </c>
      <c r="AR2363" s="44">
        <f t="shared" si="359"/>
        <v>67980</v>
      </c>
      <c r="AS2363" s="44">
        <f t="shared" si="360"/>
        <v>67980</v>
      </c>
      <c r="AT2363" s="44">
        <f t="shared" si="361"/>
        <v>67980</v>
      </c>
      <c r="AU2363" s="44">
        <f t="shared" si="362"/>
        <v>67980</v>
      </c>
      <c r="AV2363" s="45" t="b">
        <f t="shared" si="363"/>
        <v>1</v>
      </c>
      <c r="AW2363" s="45" t="b">
        <f t="shared" si="364"/>
        <v>1</v>
      </c>
      <c r="AX2363" s="45"/>
    </row>
    <row r="2364" spans="1:50" s="36" customFormat="1" ht="27.75" customHeight="1" x14ac:dyDescent="0.15">
      <c r="A2364" s="36" t="str">
        <f t="shared" si="357"/>
        <v>M&amp;M DIAGNOSTICS SAS417050305</v>
      </c>
      <c r="B2364" s="36" t="b">
        <f>+A2364='[1]Anexo 9'!A2364</f>
        <v>1</v>
      </c>
      <c r="C2364" s="18">
        <v>900842228</v>
      </c>
      <c r="D2364" s="18" t="s">
        <v>1037</v>
      </c>
      <c r="E2364" s="15" t="s">
        <v>810</v>
      </c>
      <c r="F2364" s="15" t="s">
        <v>62</v>
      </c>
      <c r="G2364" s="15" t="s">
        <v>3155</v>
      </c>
      <c r="H2364" s="15" t="s">
        <v>3155</v>
      </c>
      <c r="I2364" s="15" t="s">
        <v>3155</v>
      </c>
      <c r="J2364" s="15">
        <v>3</v>
      </c>
      <c r="K2364" s="15" t="s">
        <v>3155</v>
      </c>
      <c r="L2364" s="15">
        <v>417050305</v>
      </c>
      <c r="M2364" s="15" t="s">
        <v>4684</v>
      </c>
      <c r="N2364" s="15" t="s">
        <v>940</v>
      </c>
      <c r="O2364" s="18" t="s">
        <v>4685</v>
      </c>
      <c r="P2364" s="22" t="s">
        <v>3841</v>
      </c>
      <c r="Q2364" s="15" t="s">
        <v>93</v>
      </c>
      <c r="R2364" s="18" t="s">
        <v>3310</v>
      </c>
      <c r="S2364" s="22" t="s">
        <v>73</v>
      </c>
      <c r="T2364" s="18"/>
      <c r="U2364" s="18" t="s">
        <v>3310</v>
      </c>
      <c r="V2364" s="15"/>
      <c r="W2364" s="18" t="s">
        <v>3171</v>
      </c>
      <c r="X2364" s="18" t="s">
        <v>3171</v>
      </c>
      <c r="Y2364" s="15" t="s">
        <v>73</v>
      </c>
      <c r="Z2364" s="18" t="s">
        <v>3171</v>
      </c>
      <c r="AA2364" s="18" t="s">
        <v>71</v>
      </c>
      <c r="AB2364" s="18" t="s">
        <v>3309</v>
      </c>
      <c r="AC2364" s="67" t="e">
        <f>+VLOOKUP("*"&amp;L2364&amp;"*",'[2]REGISTROS SANITARIOS'!$D$1833:$E$1883,2,FALSE)</f>
        <v>#N/A</v>
      </c>
      <c r="AD2364" s="22" t="s">
        <v>44</v>
      </c>
      <c r="AE2364" s="16">
        <v>46362</v>
      </c>
      <c r="AF2364" s="34" t="s">
        <v>73</v>
      </c>
      <c r="AG2364" s="24"/>
      <c r="AH2364" s="18"/>
      <c r="AI2364" s="18" t="s">
        <v>54</v>
      </c>
      <c r="AJ2364" s="17">
        <v>3.3</v>
      </c>
      <c r="AK2364" s="25">
        <v>3.3</v>
      </c>
      <c r="AL2364" s="25">
        <v>13900</v>
      </c>
      <c r="AM2364" s="35">
        <v>0</v>
      </c>
      <c r="AN2364" s="19">
        <v>45870</v>
      </c>
      <c r="AO2364" s="18" t="s">
        <v>44</v>
      </c>
      <c r="AP2364" s="15"/>
      <c r="AQ2364" s="43" t="str">
        <f t="shared" si="358"/>
        <v>SI</v>
      </c>
      <c r="AR2364" s="44">
        <f t="shared" si="359"/>
        <v>45870</v>
      </c>
      <c r="AS2364" s="44">
        <f t="shared" si="360"/>
        <v>45870</v>
      </c>
      <c r="AT2364" s="44">
        <f t="shared" si="361"/>
        <v>45870</v>
      </c>
      <c r="AU2364" s="44">
        <f t="shared" si="362"/>
        <v>45870</v>
      </c>
      <c r="AV2364" s="45" t="b">
        <f t="shared" si="363"/>
        <v>1</v>
      </c>
      <c r="AW2364" s="45" t="b">
        <f t="shared" si="364"/>
        <v>1</v>
      </c>
      <c r="AX2364" s="45"/>
    </row>
    <row r="2365" spans="1:50" s="36" customFormat="1" ht="27.75" customHeight="1" x14ac:dyDescent="0.15">
      <c r="A2365" s="36" t="str">
        <f t="shared" si="357"/>
        <v>M&amp;M DIAGNOSTICS SAS417050409</v>
      </c>
      <c r="B2365" s="36" t="b">
        <f>+A2365='[1]Anexo 9'!A2365</f>
        <v>1</v>
      </c>
      <c r="C2365" s="18">
        <v>900842228</v>
      </c>
      <c r="D2365" s="18" t="s">
        <v>1037</v>
      </c>
      <c r="E2365" s="15" t="s">
        <v>810</v>
      </c>
      <c r="F2365" s="15" t="s">
        <v>62</v>
      </c>
      <c r="G2365" s="15" t="s">
        <v>3155</v>
      </c>
      <c r="H2365" s="15" t="s">
        <v>3155</v>
      </c>
      <c r="I2365" s="15" t="s">
        <v>3155</v>
      </c>
      <c r="J2365" s="15">
        <v>3</v>
      </c>
      <c r="K2365" s="15" t="s">
        <v>3155</v>
      </c>
      <c r="L2365" s="15">
        <v>417050409</v>
      </c>
      <c r="M2365" s="15" t="s">
        <v>3213</v>
      </c>
      <c r="N2365" s="15" t="s">
        <v>820</v>
      </c>
      <c r="O2365" s="18" t="s">
        <v>3312</v>
      </c>
      <c r="P2365" s="22" t="s">
        <v>3841</v>
      </c>
      <c r="Q2365" s="15" t="s">
        <v>3215</v>
      </c>
      <c r="R2365" s="18" t="s">
        <v>3311</v>
      </c>
      <c r="S2365" s="22" t="b">
        <f>+R2365=Q2365</f>
        <v>0</v>
      </c>
      <c r="T2365" s="18"/>
      <c r="U2365" s="18" t="s">
        <v>3311</v>
      </c>
      <c r="V2365" s="15"/>
      <c r="W2365" s="18" t="s">
        <v>3171</v>
      </c>
      <c r="X2365" s="18" t="s">
        <v>8785</v>
      </c>
      <c r="Y2365" s="15" t="s">
        <v>73</v>
      </c>
      <c r="Z2365" s="18" t="s">
        <v>3171</v>
      </c>
      <c r="AA2365" s="18" t="s">
        <v>71</v>
      </c>
      <c r="AB2365" s="18" t="s">
        <v>3313</v>
      </c>
      <c r="AC2365" s="67" t="str">
        <f>+VLOOKUP("*"&amp;L2365&amp;"*",'[2]REGISTROS SANITARIOS'!$D$1833:$E$1883,2,FALSE)</f>
        <v>SI</v>
      </c>
      <c r="AD2365" s="22" t="s">
        <v>1025</v>
      </c>
      <c r="AE2365" s="16">
        <v>46568</v>
      </c>
      <c r="AF2365" s="34" t="s">
        <v>73</v>
      </c>
      <c r="AG2365" s="24"/>
      <c r="AH2365" s="18"/>
      <c r="AI2365" s="18" t="s">
        <v>54</v>
      </c>
      <c r="AJ2365" s="17">
        <v>550</v>
      </c>
      <c r="AK2365" s="25">
        <v>550</v>
      </c>
      <c r="AL2365" s="25">
        <v>104.5</v>
      </c>
      <c r="AM2365" s="35">
        <v>0</v>
      </c>
      <c r="AN2365" s="19">
        <v>57475</v>
      </c>
      <c r="AO2365" s="18" t="s">
        <v>44</v>
      </c>
      <c r="AP2365" s="15"/>
      <c r="AQ2365" s="43" t="str">
        <f t="shared" si="358"/>
        <v>SI</v>
      </c>
      <c r="AR2365" s="44">
        <f t="shared" si="359"/>
        <v>57475</v>
      </c>
      <c r="AS2365" s="44">
        <f t="shared" si="360"/>
        <v>57475</v>
      </c>
      <c r="AT2365" s="44">
        <f t="shared" si="361"/>
        <v>57475</v>
      </c>
      <c r="AU2365" s="44">
        <f t="shared" si="362"/>
        <v>57475</v>
      </c>
      <c r="AV2365" s="45" t="b">
        <f t="shared" si="363"/>
        <v>1</v>
      </c>
      <c r="AW2365" s="45" t="b">
        <f t="shared" si="364"/>
        <v>1</v>
      </c>
      <c r="AX2365" s="45"/>
    </row>
    <row r="2366" spans="1:50" s="36" customFormat="1" ht="27.75" customHeight="1" x14ac:dyDescent="0.15">
      <c r="A2366" s="36" t="str">
        <f t="shared" si="357"/>
        <v>M&amp;M DIAGNOSTICS SAS417050506</v>
      </c>
      <c r="B2366" s="36" t="b">
        <f>+A2366='[1]Anexo 9'!A2366</f>
        <v>1</v>
      </c>
      <c r="C2366" s="18">
        <v>900842228</v>
      </c>
      <c r="D2366" s="18" t="s">
        <v>1037</v>
      </c>
      <c r="E2366" s="15" t="s">
        <v>810</v>
      </c>
      <c r="F2366" s="15" t="s">
        <v>62</v>
      </c>
      <c r="G2366" s="15" t="s">
        <v>3155</v>
      </c>
      <c r="H2366" s="15" t="s">
        <v>3155</v>
      </c>
      <c r="I2366" s="15" t="s">
        <v>3155</v>
      </c>
      <c r="J2366" s="15">
        <v>3</v>
      </c>
      <c r="K2366" s="15" t="s">
        <v>3155</v>
      </c>
      <c r="L2366" s="15">
        <v>417050506</v>
      </c>
      <c r="M2366" s="15" t="s">
        <v>4686</v>
      </c>
      <c r="N2366" s="15" t="s">
        <v>940</v>
      </c>
      <c r="O2366" s="18" t="s">
        <v>4687</v>
      </c>
      <c r="P2366" s="22" t="s">
        <v>3841</v>
      </c>
      <c r="Q2366" s="15" t="s">
        <v>93</v>
      </c>
      <c r="R2366" s="18" t="s">
        <v>3833</v>
      </c>
      <c r="S2366" s="22" t="b">
        <f>+R2366=Q2366</f>
        <v>0</v>
      </c>
      <c r="T2366" s="18"/>
      <c r="U2366" s="18" t="s">
        <v>3833</v>
      </c>
      <c r="V2366" s="15"/>
      <c r="W2366" s="18" t="s">
        <v>3171</v>
      </c>
      <c r="X2366" s="18" t="s">
        <v>3171</v>
      </c>
      <c r="Y2366" s="15" t="s">
        <v>73</v>
      </c>
      <c r="Z2366" s="18" t="s">
        <v>3171</v>
      </c>
      <c r="AA2366" s="18" t="s">
        <v>71</v>
      </c>
      <c r="AB2366" s="18" t="s">
        <v>3309</v>
      </c>
      <c r="AC2366" s="67" t="e">
        <f>+VLOOKUP("*"&amp;L2366&amp;"*",'[2]REGISTROS SANITARIOS'!$D$1833:$E$1883,2,FALSE)</f>
        <v>#N/A</v>
      </c>
      <c r="AD2366" s="22" t="s">
        <v>44</v>
      </c>
      <c r="AE2366" s="16">
        <v>46362</v>
      </c>
      <c r="AF2366" s="34" t="s">
        <v>73</v>
      </c>
      <c r="AG2366" s="24"/>
      <c r="AH2366" s="18"/>
      <c r="AI2366" s="18" t="s">
        <v>54</v>
      </c>
      <c r="AJ2366" s="17">
        <v>3.3</v>
      </c>
      <c r="AK2366" s="25">
        <v>3.3</v>
      </c>
      <c r="AL2366" s="25">
        <v>12500</v>
      </c>
      <c r="AM2366" s="35">
        <v>0</v>
      </c>
      <c r="AN2366" s="19">
        <v>41250</v>
      </c>
      <c r="AO2366" s="18" t="s">
        <v>44</v>
      </c>
      <c r="AP2366" s="15"/>
      <c r="AQ2366" s="43" t="str">
        <f t="shared" si="358"/>
        <v>SI</v>
      </c>
      <c r="AR2366" s="44">
        <f t="shared" si="359"/>
        <v>41250</v>
      </c>
      <c r="AS2366" s="44">
        <f t="shared" si="360"/>
        <v>41250</v>
      </c>
      <c r="AT2366" s="44">
        <f t="shared" si="361"/>
        <v>41250</v>
      </c>
      <c r="AU2366" s="44">
        <f t="shared" si="362"/>
        <v>41250</v>
      </c>
      <c r="AV2366" s="45" t="b">
        <f t="shared" si="363"/>
        <v>1</v>
      </c>
      <c r="AW2366" s="45" t="b">
        <f t="shared" si="364"/>
        <v>1</v>
      </c>
      <c r="AX2366" s="45"/>
    </row>
    <row r="2367" spans="1:50" s="36" customFormat="1" ht="27.75" customHeight="1" x14ac:dyDescent="0.15">
      <c r="A2367" s="36" t="str">
        <f t="shared" si="357"/>
        <v>M&amp;M DIAGNOSTICS SAS417050507</v>
      </c>
      <c r="B2367" s="36" t="b">
        <f>+A2367='[1]Anexo 9'!A2367</f>
        <v>1</v>
      </c>
      <c r="C2367" s="18">
        <v>900842228</v>
      </c>
      <c r="D2367" s="18" t="s">
        <v>1037</v>
      </c>
      <c r="E2367" s="15" t="s">
        <v>810</v>
      </c>
      <c r="F2367" s="15" t="s">
        <v>62</v>
      </c>
      <c r="G2367" s="15" t="s">
        <v>3155</v>
      </c>
      <c r="H2367" s="15" t="s">
        <v>3155</v>
      </c>
      <c r="I2367" s="15" t="s">
        <v>3155</v>
      </c>
      <c r="J2367" s="15">
        <v>3</v>
      </c>
      <c r="K2367" s="15" t="s">
        <v>3155</v>
      </c>
      <c r="L2367" s="15">
        <v>417050507</v>
      </c>
      <c r="M2367" s="15" t="s">
        <v>4688</v>
      </c>
      <c r="N2367" s="15" t="s">
        <v>940</v>
      </c>
      <c r="O2367" s="18" t="s">
        <v>4689</v>
      </c>
      <c r="P2367" s="22" t="s">
        <v>3841</v>
      </c>
      <c r="Q2367" s="15" t="s">
        <v>93</v>
      </c>
      <c r="R2367" s="18" t="s">
        <v>3833</v>
      </c>
      <c r="S2367" s="22" t="b">
        <f>+R2367=Q2367</f>
        <v>0</v>
      </c>
      <c r="T2367" s="18"/>
      <c r="U2367" s="18" t="s">
        <v>3833</v>
      </c>
      <c r="V2367" s="15"/>
      <c r="W2367" s="18" t="s">
        <v>3171</v>
      </c>
      <c r="X2367" s="18" t="s">
        <v>3171</v>
      </c>
      <c r="Y2367" s="15" t="s">
        <v>73</v>
      </c>
      <c r="Z2367" s="18" t="s">
        <v>3171</v>
      </c>
      <c r="AA2367" s="18" t="s">
        <v>71</v>
      </c>
      <c r="AB2367" s="18" t="s">
        <v>3309</v>
      </c>
      <c r="AC2367" s="67" t="e">
        <f>+VLOOKUP("*"&amp;L2367&amp;"*",'[2]REGISTROS SANITARIOS'!$D$1833:$E$1883,2,FALSE)</f>
        <v>#N/A</v>
      </c>
      <c r="AD2367" s="22" t="s">
        <v>44</v>
      </c>
      <c r="AE2367" s="16">
        <v>46362</v>
      </c>
      <c r="AF2367" s="34" t="s">
        <v>73</v>
      </c>
      <c r="AG2367" s="24"/>
      <c r="AH2367" s="18"/>
      <c r="AI2367" s="18" t="s">
        <v>54</v>
      </c>
      <c r="AJ2367" s="17">
        <v>3.3</v>
      </c>
      <c r="AK2367" s="25">
        <v>3.3</v>
      </c>
      <c r="AL2367" s="25">
        <v>10000</v>
      </c>
      <c r="AM2367" s="35">
        <v>0</v>
      </c>
      <c r="AN2367" s="19">
        <v>33000</v>
      </c>
      <c r="AO2367" s="18" t="s">
        <v>44</v>
      </c>
      <c r="AP2367" s="15"/>
      <c r="AQ2367" s="43" t="str">
        <f t="shared" si="358"/>
        <v>SI</v>
      </c>
      <c r="AR2367" s="44">
        <f t="shared" si="359"/>
        <v>33000</v>
      </c>
      <c r="AS2367" s="44">
        <f t="shared" si="360"/>
        <v>33000</v>
      </c>
      <c r="AT2367" s="44">
        <f t="shared" si="361"/>
        <v>33000</v>
      </c>
      <c r="AU2367" s="44">
        <f t="shared" si="362"/>
        <v>33000</v>
      </c>
      <c r="AV2367" s="45" t="b">
        <f t="shared" si="363"/>
        <v>1</v>
      </c>
      <c r="AW2367" s="45" t="b">
        <f t="shared" si="364"/>
        <v>1</v>
      </c>
      <c r="AX2367" s="45"/>
    </row>
    <row r="2368" spans="1:50" s="36" customFormat="1" ht="27.75" customHeight="1" x14ac:dyDescent="0.15">
      <c r="A2368" s="36" t="str">
        <f t="shared" si="357"/>
        <v>M&amp;M DIAGNOSTICS SAS420000103</v>
      </c>
      <c r="B2368" s="36" t="b">
        <f>+A2368='[1]Anexo 9'!A2368</f>
        <v>1</v>
      </c>
      <c r="C2368" s="18">
        <v>900842228</v>
      </c>
      <c r="D2368" s="18" t="s">
        <v>1037</v>
      </c>
      <c r="E2368" s="15" t="s">
        <v>810</v>
      </c>
      <c r="F2368" s="15" t="s">
        <v>62</v>
      </c>
      <c r="G2368" s="15" t="s">
        <v>3155</v>
      </c>
      <c r="H2368" s="15" t="s">
        <v>3155</v>
      </c>
      <c r="I2368" s="15" t="s">
        <v>3155</v>
      </c>
      <c r="J2368" s="15">
        <v>4</v>
      </c>
      <c r="K2368" s="15" t="s">
        <v>3155</v>
      </c>
      <c r="L2368" s="15">
        <v>420000103</v>
      </c>
      <c r="M2368" s="15" t="s">
        <v>945</v>
      </c>
      <c r="N2368" s="15" t="s">
        <v>247</v>
      </c>
      <c r="O2368" s="18" t="s">
        <v>3314</v>
      </c>
      <c r="P2368" s="22" t="s">
        <v>73</v>
      </c>
      <c r="Q2368" s="15" t="s">
        <v>114</v>
      </c>
      <c r="R2368" s="18" t="s">
        <v>3005</v>
      </c>
      <c r="S2368" s="22" t="s">
        <v>73</v>
      </c>
      <c r="T2368" s="18"/>
      <c r="U2368" s="18" t="s">
        <v>3005</v>
      </c>
      <c r="V2368" s="15" t="s">
        <v>947</v>
      </c>
      <c r="W2368" s="18" t="s">
        <v>870</v>
      </c>
      <c r="X2368" s="18"/>
      <c r="Y2368" s="15" t="s">
        <v>73</v>
      </c>
      <c r="Z2368" s="18" t="s">
        <v>870</v>
      </c>
      <c r="AA2368" s="18" t="s">
        <v>86</v>
      </c>
      <c r="AB2368" s="18" t="s">
        <v>3254</v>
      </c>
      <c r="AC2368" s="67" t="str">
        <f>+VLOOKUP("*"&amp;L2368&amp;"*",'[2]REGISTROS SANITARIOS'!$D$1833:$E$1883,2,FALSE)</f>
        <v>SI</v>
      </c>
      <c r="AD2368" s="22" t="s">
        <v>1025</v>
      </c>
      <c r="AE2368" s="16" t="s">
        <v>3155</v>
      </c>
      <c r="AF2368" s="34" t="s">
        <v>8814</v>
      </c>
      <c r="AG2368" s="24"/>
      <c r="AH2368" s="18"/>
      <c r="AI2368" s="18"/>
      <c r="AJ2368" s="17">
        <v>5.5</v>
      </c>
      <c r="AK2368" s="25">
        <v>5.5</v>
      </c>
      <c r="AL2368" s="25">
        <v>35500</v>
      </c>
      <c r="AM2368" s="35">
        <v>0.19</v>
      </c>
      <c r="AN2368" s="19">
        <v>232347.5</v>
      </c>
      <c r="AO2368" s="18" t="s">
        <v>44</v>
      </c>
      <c r="AP2368" s="15"/>
      <c r="AQ2368" s="43" t="str">
        <f t="shared" si="358"/>
        <v>SI</v>
      </c>
      <c r="AR2368" s="44">
        <f t="shared" si="359"/>
        <v>232347.5</v>
      </c>
      <c r="AS2368" s="44">
        <f t="shared" si="360"/>
        <v>195250</v>
      </c>
      <c r="AT2368" s="44">
        <f t="shared" si="361"/>
        <v>195250</v>
      </c>
      <c r="AU2368" s="44">
        <f t="shared" si="362"/>
        <v>232347.5</v>
      </c>
      <c r="AV2368" s="45" t="b">
        <f t="shared" si="363"/>
        <v>1</v>
      </c>
      <c r="AW2368" s="45" t="b">
        <f t="shared" si="364"/>
        <v>0</v>
      </c>
      <c r="AX2368" s="45"/>
    </row>
    <row r="2369" spans="1:50" s="36" customFormat="1" ht="27.75" customHeight="1" x14ac:dyDescent="0.15">
      <c r="A2369" s="36" t="str">
        <f t="shared" si="357"/>
        <v>M&amp;M DIAGNOSTICS SAS421003616</v>
      </c>
      <c r="B2369" s="36" t="b">
        <f>+A2369='[1]Anexo 9'!A2369</f>
        <v>1</v>
      </c>
      <c r="C2369" s="18">
        <v>900842228</v>
      </c>
      <c r="D2369" s="18" t="s">
        <v>1037</v>
      </c>
      <c r="E2369" s="15" t="s">
        <v>810</v>
      </c>
      <c r="F2369" s="15" t="s">
        <v>62</v>
      </c>
      <c r="G2369" s="15" t="s">
        <v>3155</v>
      </c>
      <c r="H2369" s="15" t="s">
        <v>3155</v>
      </c>
      <c r="I2369" s="15" t="s">
        <v>3155</v>
      </c>
      <c r="J2369" s="15">
        <v>5</v>
      </c>
      <c r="K2369" s="15" t="s">
        <v>3155</v>
      </c>
      <c r="L2369" s="15">
        <v>421003616</v>
      </c>
      <c r="M2369" s="15" t="s">
        <v>3951</v>
      </c>
      <c r="N2369" s="15" t="s">
        <v>101</v>
      </c>
      <c r="O2369" s="18" t="s">
        <v>4690</v>
      </c>
      <c r="P2369" s="22" t="s">
        <v>3841</v>
      </c>
      <c r="Q2369" s="15" t="s">
        <v>949</v>
      </c>
      <c r="R2369" s="18" t="s">
        <v>949</v>
      </c>
      <c r="S2369" s="22" t="s">
        <v>73</v>
      </c>
      <c r="T2369" s="18"/>
      <c r="U2369" s="18" t="s">
        <v>949</v>
      </c>
      <c r="V2369" s="15" t="s">
        <v>6112</v>
      </c>
      <c r="W2369" s="18" t="s">
        <v>923</v>
      </c>
      <c r="X2369" s="18"/>
      <c r="Y2369" s="15" t="s">
        <v>73</v>
      </c>
      <c r="Z2369" s="18" t="s">
        <v>365</v>
      </c>
      <c r="AA2369" s="18" t="s">
        <v>71</v>
      </c>
      <c r="AB2369" s="18" t="s">
        <v>3254</v>
      </c>
      <c r="AC2369" s="67" t="e">
        <f>+VLOOKUP("*"&amp;L2369&amp;"*",'[2]REGISTROS SANITARIOS'!$D$1833:$E$1883,2,FALSE)</f>
        <v>#N/A</v>
      </c>
      <c r="AD2369" s="22" t="s">
        <v>44</v>
      </c>
      <c r="AE2369" s="16" t="s">
        <v>3155</v>
      </c>
      <c r="AF2369" s="34" t="s">
        <v>8814</v>
      </c>
      <c r="AG2369" s="24"/>
      <c r="AH2369" s="18"/>
      <c r="AI2369" s="18"/>
      <c r="AJ2369" s="17">
        <v>1650</v>
      </c>
      <c r="AK2369" s="25">
        <v>1650</v>
      </c>
      <c r="AL2369" s="25">
        <v>586.79999999999995</v>
      </c>
      <c r="AM2369" s="35">
        <v>0.19</v>
      </c>
      <c r="AN2369" s="19">
        <v>1152181.7999999998</v>
      </c>
      <c r="AO2369" s="18" t="s">
        <v>44</v>
      </c>
      <c r="AP2369" s="15"/>
      <c r="AQ2369" s="43" t="str">
        <f t="shared" si="358"/>
        <v>SI</v>
      </c>
      <c r="AR2369" s="44">
        <f t="shared" si="359"/>
        <v>1152181.7999999998</v>
      </c>
      <c r="AS2369" s="44">
        <f t="shared" si="360"/>
        <v>968219.99999999988</v>
      </c>
      <c r="AT2369" s="44">
        <f t="shared" si="361"/>
        <v>968219.99999999988</v>
      </c>
      <c r="AU2369" s="44">
        <f t="shared" si="362"/>
        <v>1152181.7999999998</v>
      </c>
      <c r="AV2369" s="45" t="b">
        <f t="shared" si="363"/>
        <v>1</v>
      </c>
      <c r="AW2369" s="45" t="b">
        <f t="shared" si="364"/>
        <v>0</v>
      </c>
      <c r="AX2369" s="45"/>
    </row>
    <row r="2370" spans="1:50" s="36" customFormat="1" ht="27.75" customHeight="1" x14ac:dyDescent="0.15">
      <c r="A2370" s="36" t="str">
        <f t="shared" si="357"/>
        <v>M&amp;M DIAGNOSTICS SAS416003910</v>
      </c>
      <c r="B2370" s="36" t="b">
        <f>+A2370='[1]Anexo 9'!A2370</f>
        <v>1</v>
      </c>
      <c r="C2370" s="18">
        <v>900842228</v>
      </c>
      <c r="D2370" s="18" t="s">
        <v>1037</v>
      </c>
      <c r="E2370" s="15" t="s">
        <v>810</v>
      </c>
      <c r="F2370" s="15" t="s">
        <v>62</v>
      </c>
      <c r="G2370" s="15" t="s">
        <v>3155</v>
      </c>
      <c r="H2370" s="15" t="s">
        <v>3155</v>
      </c>
      <c r="I2370" s="15" t="s">
        <v>3155</v>
      </c>
      <c r="J2370" s="15">
        <v>4</v>
      </c>
      <c r="K2370" s="15" t="s">
        <v>3155</v>
      </c>
      <c r="L2370" s="15">
        <v>416003910</v>
      </c>
      <c r="M2370" s="15" t="s">
        <v>3953</v>
      </c>
      <c r="N2370" s="15" t="s">
        <v>820</v>
      </c>
      <c r="O2370" s="18" t="s">
        <v>934</v>
      </c>
      <c r="P2370" s="22" t="s">
        <v>73</v>
      </c>
      <c r="Q2370" s="15" t="s">
        <v>936</v>
      </c>
      <c r="R2370" s="18" t="s">
        <v>3307</v>
      </c>
      <c r="S2370" s="22" t="b">
        <f t="shared" ref="S2370:S2378" si="368">+R2370=Q2370</f>
        <v>0</v>
      </c>
      <c r="T2370" s="18"/>
      <c r="U2370" s="18" t="s">
        <v>3307</v>
      </c>
      <c r="V2370" s="15"/>
      <c r="W2370" s="18" t="s">
        <v>3171</v>
      </c>
      <c r="X2370" s="18" t="s">
        <v>8785</v>
      </c>
      <c r="Y2370" s="15" t="s">
        <v>73</v>
      </c>
      <c r="Z2370" s="18" t="s">
        <v>3171</v>
      </c>
      <c r="AA2370" s="18" t="s">
        <v>71</v>
      </c>
      <c r="AB2370" s="18" t="s">
        <v>3254</v>
      </c>
      <c r="AC2370" s="67" t="e">
        <f>+VLOOKUP("*"&amp;L2370&amp;"*",'[2]REGISTROS SANITARIOS'!$D$1833:$E$1883,2,FALSE)</f>
        <v>#N/A</v>
      </c>
      <c r="AD2370" s="22" t="s">
        <v>44</v>
      </c>
      <c r="AE2370" s="16" t="s">
        <v>3155</v>
      </c>
      <c r="AF2370" s="34" t="s">
        <v>8814</v>
      </c>
      <c r="AG2370" s="24"/>
      <c r="AH2370" s="18"/>
      <c r="AI2370" s="18"/>
      <c r="AJ2370" s="17">
        <v>1100</v>
      </c>
      <c r="AK2370" s="25">
        <v>1100</v>
      </c>
      <c r="AL2370" s="25">
        <v>104</v>
      </c>
      <c r="AM2370" s="35">
        <v>0.19</v>
      </c>
      <c r="AN2370" s="19">
        <v>136136</v>
      </c>
      <c r="AO2370" s="18" t="s">
        <v>44</v>
      </c>
      <c r="AP2370" s="15"/>
      <c r="AQ2370" s="43" t="str">
        <f t="shared" si="358"/>
        <v>SI</v>
      </c>
      <c r="AR2370" s="44">
        <f t="shared" si="359"/>
        <v>136136</v>
      </c>
      <c r="AS2370" s="44">
        <f t="shared" si="360"/>
        <v>114400</v>
      </c>
      <c r="AT2370" s="44">
        <f t="shared" si="361"/>
        <v>114400</v>
      </c>
      <c r="AU2370" s="44">
        <f t="shared" si="362"/>
        <v>136136</v>
      </c>
      <c r="AV2370" s="45" t="b">
        <f t="shared" si="363"/>
        <v>1</v>
      </c>
      <c r="AW2370" s="45" t="b">
        <f t="shared" si="364"/>
        <v>0</v>
      </c>
      <c r="AX2370" s="45"/>
    </row>
    <row r="2371" spans="1:50" s="36" customFormat="1" ht="27.75" customHeight="1" x14ac:dyDescent="0.15">
      <c r="A2371" s="36" t="str">
        <f t="shared" si="357"/>
        <v>M&amp;M DIAGNOSTICS SAS416003940</v>
      </c>
      <c r="B2371" s="36" t="b">
        <f>+A2371='[1]Anexo 9'!A2371</f>
        <v>1</v>
      </c>
      <c r="C2371" s="18">
        <v>900842228</v>
      </c>
      <c r="D2371" s="18" t="s">
        <v>1037</v>
      </c>
      <c r="E2371" s="15" t="s">
        <v>810</v>
      </c>
      <c r="F2371" s="15" t="s">
        <v>62</v>
      </c>
      <c r="G2371" s="15" t="s">
        <v>3155</v>
      </c>
      <c r="H2371" s="15" t="s">
        <v>3155</v>
      </c>
      <c r="I2371" s="15" t="s">
        <v>3155</v>
      </c>
      <c r="J2371" s="15">
        <v>3</v>
      </c>
      <c r="K2371" s="15" t="s">
        <v>3155</v>
      </c>
      <c r="L2371" s="15">
        <v>416003940</v>
      </c>
      <c r="M2371" s="15" t="s">
        <v>4691</v>
      </c>
      <c r="N2371" s="15" t="s">
        <v>820</v>
      </c>
      <c r="O2371" s="18" t="s">
        <v>3124</v>
      </c>
      <c r="P2371" s="22" t="s">
        <v>73</v>
      </c>
      <c r="Q2371" s="15" t="s">
        <v>936</v>
      </c>
      <c r="R2371" s="18" t="s">
        <v>3307</v>
      </c>
      <c r="S2371" s="22" t="b">
        <f t="shared" si="368"/>
        <v>0</v>
      </c>
      <c r="T2371" s="18"/>
      <c r="U2371" s="18" t="s">
        <v>3307</v>
      </c>
      <c r="V2371" s="15"/>
      <c r="W2371" s="18" t="s">
        <v>3171</v>
      </c>
      <c r="X2371" s="18" t="s">
        <v>8785</v>
      </c>
      <c r="Y2371" s="15" t="s">
        <v>73</v>
      </c>
      <c r="Z2371" s="18" t="s">
        <v>3171</v>
      </c>
      <c r="AA2371" s="18" t="s">
        <v>71</v>
      </c>
      <c r="AB2371" s="18" t="s">
        <v>3254</v>
      </c>
      <c r="AC2371" s="67" t="e">
        <f>+VLOOKUP("*"&amp;L2371&amp;"*",'[2]REGISTROS SANITARIOS'!$D$1833:$E$1883,2,FALSE)</f>
        <v>#N/A</v>
      </c>
      <c r="AD2371" s="22" t="s">
        <v>44</v>
      </c>
      <c r="AE2371" s="16" t="s">
        <v>3155</v>
      </c>
      <c r="AF2371" s="34" t="s">
        <v>8814</v>
      </c>
      <c r="AG2371" s="24"/>
      <c r="AH2371" s="18"/>
      <c r="AI2371" s="18"/>
      <c r="AJ2371" s="17">
        <v>1100</v>
      </c>
      <c r="AK2371" s="25">
        <v>1100</v>
      </c>
      <c r="AL2371" s="25">
        <v>254</v>
      </c>
      <c r="AM2371" s="35">
        <v>0.19</v>
      </c>
      <c r="AN2371" s="19">
        <v>332486</v>
      </c>
      <c r="AO2371" s="18" t="s">
        <v>44</v>
      </c>
      <c r="AP2371" s="15"/>
      <c r="AQ2371" s="43" t="str">
        <f t="shared" si="358"/>
        <v>SI</v>
      </c>
      <c r="AR2371" s="44">
        <f t="shared" si="359"/>
        <v>332486</v>
      </c>
      <c r="AS2371" s="44">
        <f t="shared" si="360"/>
        <v>279400</v>
      </c>
      <c r="AT2371" s="44">
        <f t="shared" si="361"/>
        <v>279400</v>
      </c>
      <c r="AU2371" s="44">
        <f t="shared" si="362"/>
        <v>332486</v>
      </c>
      <c r="AV2371" s="45" t="b">
        <f t="shared" si="363"/>
        <v>1</v>
      </c>
      <c r="AW2371" s="45" t="b">
        <f t="shared" si="364"/>
        <v>0</v>
      </c>
      <c r="AX2371" s="45"/>
    </row>
    <row r="2372" spans="1:50" s="36" customFormat="1" ht="27.75" customHeight="1" x14ac:dyDescent="0.15">
      <c r="A2372" s="36" t="str">
        <f t="shared" ref="A2372:A2435" si="369">+D2372&amp;L2372</f>
        <v>New Stetic S.A201080110</v>
      </c>
      <c r="B2372" s="36" t="b">
        <f>+A2372='[1]Anexo 9'!A2372</f>
        <v>1</v>
      </c>
      <c r="C2372" s="18">
        <v>890900267</v>
      </c>
      <c r="D2372" s="18" t="s">
        <v>1038</v>
      </c>
      <c r="E2372" s="15" t="s">
        <v>98</v>
      </c>
      <c r="F2372" s="15" t="s">
        <v>202</v>
      </c>
      <c r="G2372" s="15">
        <f>+VLOOKUP(F2372,[3]Sheet1!$E$3:$G$74,3,FALSE)</f>
        <v>6</v>
      </c>
      <c r="H2372" s="15">
        <f>+VLOOKUP(D2372&amp;F2372,'TD para paquetes'!$E$3:$I$441,5,FALSE)</f>
        <v>6</v>
      </c>
      <c r="I2372" s="15" t="s">
        <v>1025</v>
      </c>
      <c r="J2372" s="15">
        <v>7</v>
      </c>
      <c r="K2372" s="15">
        <v>7</v>
      </c>
      <c r="L2372" s="15">
        <v>201080110</v>
      </c>
      <c r="M2372" s="15" t="s">
        <v>203</v>
      </c>
      <c r="N2372" s="15" t="s">
        <v>101</v>
      </c>
      <c r="O2372" s="18" t="s">
        <v>203</v>
      </c>
      <c r="P2372" s="22" t="s">
        <v>73</v>
      </c>
      <c r="Q2372" s="15" t="s">
        <v>114</v>
      </c>
      <c r="R2372" s="18" t="s">
        <v>5775</v>
      </c>
      <c r="S2372" s="22" t="b">
        <f t="shared" si="368"/>
        <v>0</v>
      </c>
      <c r="T2372" s="18" t="s">
        <v>5775</v>
      </c>
      <c r="U2372" s="18" t="s">
        <v>5775</v>
      </c>
      <c r="V2372" s="15" t="s">
        <v>205</v>
      </c>
      <c r="W2372" s="18" t="s">
        <v>6356</v>
      </c>
      <c r="X2372" s="18"/>
      <c r="Y2372" s="15" t="s">
        <v>73</v>
      </c>
      <c r="Z2372" s="18" t="s">
        <v>6356</v>
      </c>
      <c r="AA2372" s="18" t="s">
        <v>3317</v>
      </c>
      <c r="AB2372" s="18" t="s">
        <v>209</v>
      </c>
      <c r="AC2372" s="67" t="str">
        <f>+VLOOKUP("*"&amp;L2372&amp;"*",'[2]REGISTROS SANITARIOS'!$D$1884:$E$1942,2,FALSE)</f>
        <v>SI</v>
      </c>
      <c r="AD2372" s="22" t="s">
        <v>1025</v>
      </c>
      <c r="AE2372" s="16">
        <v>46585</v>
      </c>
      <c r="AF2372" s="34" t="s">
        <v>73</v>
      </c>
      <c r="AG2372" s="24" t="s">
        <v>3155</v>
      </c>
      <c r="AH2372" s="18" t="s">
        <v>3155</v>
      </c>
      <c r="AI2372" s="18" t="s">
        <v>53</v>
      </c>
      <c r="AJ2372" s="17">
        <v>1650</v>
      </c>
      <c r="AK2372" s="25">
        <v>1650</v>
      </c>
      <c r="AL2372" s="25">
        <v>320</v>
      </c>
      <c r="AM2372" s="35">
        <v>0.19</v>
      </c>
      <c r="AN2372" s="19">
        <v>628320</v>
      </c>
      <c r="AO2372" s="18"/>
      <c r="AP2372" s="15"/>
      <c r="AQ2372" s="43" t="str">
        <f t="shared" ref="AQ2372:AQ2435" si="370">+IF(AK2372="","NO INDICA",IF(AJ2372=AK2372,"SI",IF(AK2372&gt;AJ2372,"MAYOR",IF(AK2372&lt;AJ2372,"MENOR"))))</f>
        <v>SI</v>
      </c>
      <c r="AR2372" s="44">
        <f t="shared" ref="AR2372:AR2435" si="371">+AJ2372*(AL2372*(1+AM2372))</f>
        <v>628319.99999999988</v>
      </c>
      <c r="AS2372" s="44">
        <f t="shared" ref="AS2372:AS2435" si="372">+AJ2372*AL2372</f>
        <v>528000</v>
      </c>
      <c r="AT2372" s="44">
        <f t="shared" ref="AT2372:AT2435" si="373">+AL2372*AK2372</f>
        <v>528000</v>
      </c>
      <c r="AU2372" s="44">
        <f t="shared" ref="AU2372:AU2435" si="374">+AK2372*(AL2372*(1+AM2372))</f>
        <v>628319.99999999988</v>
      </c>
      <c r="AV2372" s="45" t="b">
        <f t="shared" ref="AV2372:AV2435" si="375">+IFERROR(AU2372=AN2372,"FALSO")</f>
        <v>1</v>
      </c>
      <c r="AW2372" s="45" t="b">
        <f t="shared" ref="AW2372:AW2435" si="376">+AS2372=AN2372</f>
        <v>0</v>
      </c>
      <c r="AX2372" s="45"/>
    </row>
    <row r="2373" spans="1:50" s="36" customFormat="1" ht="27.75" customHeight="1" x14ac:dyDescent="0.15">
      <c r="A2373" s="36" t="str">
        <f t="shared" si="369"/>
        <v>New Stetic S.A201080210</v>
      </c>
      <c r="B2373" s="36" t="b">
        <f>+A2373='[1]Anexo 9'!A2373</f>
        <v>1</v>
      </c>
      <c r="C2373" s="18">
        <v>890900267</v>
      </c>
      <c r="D2373" s="18" t="s">
        <v>1038</v>
      </c>
      <c r="E2373" s="15" t="s">
        <v>98</v>
      </c>
      <c r="F2373" s="15" t="s">
        <v>202</v>
      </c>
      <c r="G2373" s="15">
        <f>+VLOOKUP(F2373,[3]Sheet1!$E$3:$G$74,3,FALSE)</f>
        <v>6</v>
      </c>
      <c r="H2373" s="15">
        <f>+VLOOKUP(D2373&amp;F2373,'TD para paquetes'!$E$3:$I$441,5,FALSE)</f>
        <v>6</v>
      </c>
      <c r="I2373" s="15" t="s">
        <v>1025</v>
      </c>
      <c r="J2373" s="15">
        <v>7</v>
      </c>
      <c r="K2373" s="15">
        <v>7</v>
      </c>
      <c r="L2373" s="15">
        <v>201080210</v>
      </c>
      <c r="M2373" s="15" t="s">
        <v>210</v>
      </c>
      <c r="N2373" s="15" t="s">
        <v>101</v>
      </c>
      <c r="O2373" s="18" t="s">
        <v>210</v>
      </c>
      <c r="P2373" s="22" t="s">
        <v>73</v>
      </c>
      <c r="Q2373" s="15" t="s">
        <v>114</v>
      </c>
      <c r="R2373" s="18" t="s">
        <v>5775</v>
      </c>
      <c r="S2373" s="22" t="b">
        <f t="shared" si="368"/>
        <v>0</v>
      </c>
      <c r="T2373" s="18" t="s">
        <v>5775</v>
      </c>
      <c r="U2373" s="18" t="s">
        <v>5775</v>
      </c>
      <c r="V2373" s="15" t="s">
        <v>205</v>
      </c>
      <c r="W2373" s="18" t="s">
        <v>6356</v>
      </c>
      <c r="X2373" s="18"/>
      <c r="Y2373" s="15" t="s">
        <v>73</v>
      </c>
      <c r="Z2373" s="18" t="s">
        <v>6356</v>
      </c>
      <c r="AA2373" s="18" t="s">
        <v>3317</v>
      </c>
      <c r="AB2373" s="18" t="s">
        <v>209</v>
      </c>
      <c r="AC2373" s="67" t="e">
        <f>+VLOOKUP("*"&amp;L2373&amp;"*",'[2]REGISTROS SANITARIOS'!$D$1884:$E$1942,2,FALSE)</f>
        <v>#N/A</v>
      </c>
      <c r="AD2373" s="22" t="s">
        <v>44</v>
      </c>
      <c r="AE2373" s="16">
        <v>46585</v>
      </c>
      <c r="AF2373" s="34" t="s">
        <v>73</v>
      </c>
      <c r="AG2373" s="24" t="s">
        <v>3155</v>
      </c>
      <c r="AH2373" s="18" t="s">
        <v>3155</v>
      </c>
      <c r="AI2373" s="18" t="s">
        <v>53</v>
      </c>
      <c r="AJ2373" s="17">
        <v>5500</v>
      </c>
      <c r="AK2373" s="25">
        <v>5500</v>
      </c>
      <c r="AL2373" s="25">
        <v>320</v>
      </c>
      <c r="AM2373" s="35">
        <v>0.19</v>
      </c>
      <c r="AN2373" s="19">
        <v>2094400</v>
      </c>
      <c r="AO2373" s="18"/>
      <c r="AP2373" s="15"/>
      <c r="AQ2373" s="43" t="str">
        <f t="shared" si="370"/>
        <v>SI</v>
      </c>
      <c r="AR2373" s="44">
        <f t="shared" si="371"/>
        <v>2094399.9999999998</v>
      </c>
      <c r="AS2373" s="44">
        <f t="shared" si="372"/>
        <v>1760000</v>
      </c>
      <c r="AT2373" s="44">
        <f t="shared" si="373"/>
        <v>1760000</v>
      </c>
      <c r="AU2373" s="44">
        <f t="shared" si="374"/>
        <v>2094399.9999999998</v>
      </c>
      <c r="AV2373" s="45" t="b">
        <f t="shared" si="375"/>
        <v>1</v>
      </c>
      <c r="AW2373" s="45" t="b">
        <f t="shared" si="376"/>
        <v>0</v>
      </c>
      <c r="AX2373" s="45"/>
    </row>
    <row r="2374" spans="1:50" s="36" customFormat="1" ht="27.75" customHeight="1" x14ac:dyDescent="0.15">
      <c r="A2374" s="36" t="str">
        <f t="shared" si="369"/>
        <v>New Stetic S.A201080310</v>
      </c>
      <c r="B2374" s="36" t="b">
        <f>+A2374='[1]Anexo 9'!A2374</f>
        <v>1</v>
      </c>
      <c r="C2374" s="18">
        <v>890900267</v>
      </c>
      <c r="D2374" s="18" t="s">
        <v>1038</v>
      </c>
      <c r="E2374" s="15" t="s">
        <v>98</v>
      </c>
      <c r="F2374" s="15" t="s">
        <v>202</v>
      </c>
      <c r="G2374" s="15">
        <f>+VLOOKUP(F2374,[3]Sheet1!$E$3:$G$74,3,FALSE)</f>
        <v>6</v>
      </c>
      <c r="H2374" s="15">
        <f>+VLOOKUP(D2374&amp;F2374,'TD para paquetes'!$E$3:$I$441,5,FALSE)</f>
        <v>6</v>
      </c>
      <c r="I2374" s="15" t="s">
        <v>1025</v>
      </c>
      <c r="J2374" s="15">
        <v>7</v>
      </c>
      <c r="K2374" s="15">
        <v>7</v>
      </c>
      <c r="L2374" s="15">
        <v>201080310</v>
      </c>
      <c r="M2374" s="15" t="s">
        <v>212</v>
      </c>
      <c r="N2374" s="15" t="s">
        <v>101</v>
      </c>
      <c r="O2374" s="18" t="s">
        <v>212</v>
      </c>
      <c r="P2374" s="22" t="s">
        <v>73</v>
      </c>
      <c r="Q2374" s="15" t="s">
        <v>114</v>
      </c>
      <c r="R2374" s="18" t="s">
        <v>5775</v>
      </c>
      <c r="S2374" s="22" t="b">
        <f t="shared" si="368"/>
        <v>0</v>
      </c>
      <c r="T2374" s="18" t="s">
        <v>5775</v>
      </c>
      <c r="U2374" s="18" t="s">
        <v>5775</v>
      </c>
      <c r="V2374" s="15" t="s">
        <v>205</v>
      </c>
      <c r="W2374" s="18" t="s">
        <v>6356</v>
      </c>
      <c r="X2374" s="18"/>
      <c r="Y2374" s="15" t="s">
        <v>73</v>
      </c>
      <c r="Z2374" s="18" t="s">
        <v>6356</v>
      </c>
      <c r="AA2374" s="18" t="s">
        <v>3317</v>
      </c>
      <c r="AB2374" s="18" t="s">
        <v>209</v>
      </c>
      <c r="AC2374" s="67" t="e">
        <f>+VLOOKUP("*"&amp;L2374&amp;"*",'[2]REGISTROS SANITARIOS'!$D$1884:$E$1942,2,FALSE)</f>
        <v>#N/A</v>
      </c>
      <c r="AD2374" s="22" t="s">
        <v>44</v>
      </c>
      <c r="AE2374" s="16">
        <v>46585</v>
      </c>
      <c r="AF2374" s="34" t="s">
        <v>73</v>
      </c>
      <c r="AG2374" s="24" t="s">
        <v>3155</v>
      </c>
      <c r="AH2374" s="18" t="s">
        <v>3155</v>
      </c>
      <c r="AI2374" s="18" t="s">
        <v>53</v>
      </c>
      <c r="AJ2374" s="17">
        <v>550</v>
      </c>
      <c r="AK2374" s="25">
        <v>550</v>
      </c>
      <c r="AL2374" s="25">
        <v>320</v>
      </c>
      <c r="AM2374" s="35">
        <v>0.19</v>
      </c>
      <c r="AN2374" s="19">
        <v>209440</v>
      </c>
      <c r="AO2374" s="18"/>
      <c r="AP2374" s="15"/>
      <c r="AQ2374" s="43" t="str">
        <f t="shared" si="370"/>
        <v>SI</v>
      </c>
      <c r="AR2374" s="44">
        <f t="shared" si="371"/>
        <v>209439.99999999997</v>
      </c>
      <c r="AS2374" s="44">
        <f t="shared" si="372"/>
        <v>176000</v>
      </c>
      <c r="AT2374" s="44">
        <f t="shared" si="373"/>
        <v>176000</v>
      </c>
      <c r="AU2374" s="44">
        <f t="shared" si="374"/>
        <v>209439.99999999997</v>
      </c>
      <c r="AV2374" s="45" t="b">
        <f t="shared" si="375"/>
        <v>1</v>
      </c>
      <c r="AW2374" s="45" t="b">
        <f t="shared" si="376"/>
        <v>0</v>
      </c>
      <c r="AX2374" s="45"/>
    </row>
    <row r="2375" spans="1:50" s="36" customFormat="1" ht="27.75" customHeight="1" x14ac:dyDescent="0.15">
      <c r="A2375" s="36" t="str">
        <f t="shared" si="369"/>
        <v>New Stetic S.A201080410</v>
      </c>
      <c r="B2375" s="36" t="b">
        <f>+A2375='[1]Anexo 9'!A2375</f>
        <v>1</v>
      </c>
      <c r="C2375" s="18">
        <v>890900267</v>
      </c>
      <c r="D2375" s="18" t="s">
        <v>1038</v>
      </c>
      <c r="E2375" s="15" t="s">
        <v>98</v>
      </c>
      <c r="F2375" s="15" t="s">
        <v>202</v>
      </c>
      <c r="G2375" s="15">
        <f>+VLOOKUP(F2375,[3]Sheet1!$E$3:$G$74,3,FALSE)</f>
        <v>6</v>
      </c>
      <c r="H2375" s="15">
        <f>+VLOOKUP(D2375&amp;F2375,'TD para paquetes'!$E$3:$I$441,5,FALSE)</f>
        <v>6</v>
      </c>
      <c r="I2375" s="15" t="s">
        <v>1025</v>
      </c>
      <c r="J2375" s="15">
        <v>7</v>
      </c>
      <c r="K2375" s="15">
        <v>7</v>
      </c>
      <c r="L2375" s="15">
        <v>201080410</v>
      </c>
      <c r="M2375" s="15" t="s">
        <v>214</v>
      </c>
      <c r="N2375" s="15" t="s">
        <v>101</v>
      </c>
      <c r="O2375" s="18" t="s">
        <v>214</v>
      </c>
      <c r="P2375" s="22" t="s">
        <v>73</v>
      </c>
      <c r="Q2375" s="15" t="s">
        <v>114</v>
      </c>
      <c r="R2375" s="18" t="s">
        <v>5775</v>
      </c>
      <c r="S2375" s="22" t="b">
        <f t="shared" si="368"/>
        <v>0</v>
      </c>
      <c r="T2375" s="18" t="s">
        <v>5775</v>
      </c>
      <c r="U2375" s="18" t="s">
        <v>5775</v>
      </c>
      <c r="V2375" s="15" t="s">
        <v>205</v>
      </c>
      <c r="W2375" s="18" t="s">
        <v>6356</v>
      </c>
      <c r="X2375" s="18"/>
      <c r="Y2375" s="15" t="s">
        <v>73</v>
      </c>
      <c r="Z2375" s="18" t="s">
        <v>6356</v>
      </c>
      <c r="AA2375" s="18" t="s">
        <v>3317</v>
      </c>
      <c r="AB2375" s="18" t="s">
        <v>209</v>
      </c>
      <c r="AC2375" s="67" t="e">
        <f>+VLOOKUP("*"&amp;L2375&amp;"*",'[2]REGISTROS SANITARIOS'!$D$1884:$E$1942,2,FALSE)</f>
        <v>#N/A</v>
      </c>
      <c r="AD2375" s="22" t="s">
        <v>44</v>
      </c>
      <c r="AE2375" s="16">
        <v>46585</v>
      </c>
      <c r="AF2375" s="34" t="s">
        <v>73</v>
      </c>
      <c r="AG2375" s="24" t="s">
        <v>3155</v>
      </c>
      <c r="AH2375" s="18" t="s">
        <v>3155</v>
      </c>
      <c r="AI2375" s="18" t="s">
        <v>53</v>
      </c>
      <c r="AJ2375" s="17">
        <v>4400</v>
      </c>
      <c r="AK2375" s="25">
        <v>4400</v>
      </c>
      <c r="AL2375" s="25">
        <v>320</v>
      </c>
      <c r="AM2375" s="35">
        <v>0.19</v>
      </c>
      <c r="AN2375" s="19">
        <v>1675520</v>
      </c>
      <c r="AO2375" s="18"/>
      <c r="AP2375" s="15"/>
      <c r="AQ2375" s="43" t="str">
        <f t="shared" si="370"/>
        <v>SI</v>
      </c>
      <c r="AR2375" s="44">
        <f t="shared" si="371"/>
        <v>1675519.9999999998</v>
      </c>
      <c r="AS2375" s="44">
        <f t="shared" si="372"/>
        <v>1408000</v>
      </c>
      <c r="AT2375" s="44">
        <f t="shared" si="373"/>
        <v>1408000</v>
      </c>
      <c r="AU2375" s="44">
        <f t="shared" si="374"/>
        <v>1675519.9999999998</v>
      </c>
      <c r="AV2375" s="45" t="b">
        <f t="shared" si="375"/>
        <v>1</v>
      </c>
      <c r="AW2375" s="45" t="b">
        <f t="shared" si="376"/>
        <v>0</v>
      </c>
      <c r="AX2375" s="45"/>
    </row>
    <row r="2376" spans="1:50" s="36" customFormat="1" ht="27.75" customHeight="1" x14ac:dyDescent="0.15">
      <c r="A2376" s="36" t="str">
        <f t="shared" si="369"/>
        <v>New Stetic S.A201080510</v>
      </c>
      <c r="B2376" s="36" t="b">
        <f>+A2376='[1]Anexo 9'!A2376</f>
        <v>1</v>
      </c>
      <c r="C2376" s="18">
        <v>890900267</v>
      </c>
      <c r="D2376" s="18" t="s">
        <v>1038</v>
      </c>
      <c r="E2376" s="15" t="s">
        <v>98</v>
      </c>
      <c r="F2376" s="15" t="s">
        <v>202</v>
      </c>
      <c r="G2376" s="15">
        <f>+VLOOKUP(F2376,[3]Sheet1!$E$3:$G$74,3,FALSE)</f>
        <v>6</v>
      </c>
      <c r="H2376" s="15">
        <f>+VLOOKUP(D2376&amp;F2376,'TD para paquetes'!$E$3:$I$441,5,FALSE)</f>
        <v>6</v>
      </c>
      <c r="I2376" s="15" t="s">
        <v>1025</v>
      </c>
      <c r="J2376" s="15">
        <v>7</v>
      </c>
      <c r="K2376" s="15">
        <v>7</v>
      </c>
      <c r="L2376" s="15">
        <v>201080510</v>
      </c>
      <c r="M2376" s="15" t="s">
        <v>216</v>
      </c>
      <c r="N2376" s="15" t="s">
        <v>101</v>
      </c>
      <c r="O2376" s="18" t="s">
        <v>216</v>
      </c>
      <c r="P2376" s="22" t="s">
        <v>73</v>
      </c>
      <c r="Q2376" s="15" t="s">
        <v>114</v>
      </c>
      <c r="R2376" s="18" t="s">
        <v>5775</v>
      </c>
      <c r="S2376" s="22" t="b">
        <f t="shared" si="368"/>
        <v>0</v>
      </c>
      <c r="T2376" s="18" t="s">
        <v>5775</v>
      </c>
      <c r="U2376" s="18" t="s">
        <v>5775</v>
      </c>
      <c r="V2376" s="15" t="s">
        <v>205</v>
      </c>
      <c r="W2376" s="18" t="s">
        <v>6356</v>
      </c>
      <c r="X2376" s="18"/>
      <c r="Y2376" s="15" t="s">
        <v>73</v>
      </c>
      <c r="Z2376" s="18" t="s">
        <v>6356</v>
      </c>
      <c r="AA2376" s="18" t="s">
        <v>3317</v>
      </c>
      <c r="AB2376" s="18" t="s">
        <v>209</v>
      </c>
      <c r="AC2376" s="67" t="e">
        <f>+VLOOKUP("*"&amp;L2376&amp;"*",'[2]REGISTROS SANITARIOS'!$D$1884:$E$1942,2,FALSE)</f>
        <v>#N/A</v>
      </c>
      <c r="AD2376" s="22" t="s">
        <v>44</v>
      </c>
      <c r="AE2376" s="16">
        <v>46585</v>
      </c>
      <c r="AF2376" s="34" t="s">
        <v>73</v>
      </c>
      <c r="AG2376" s="24" t="s">
        <v>3155</v>
      </c>
      <c r="AH2376" s="18" t="s">
        <v>3155</v>
      </c>
      <c r="AI2376" s="18" t="s">
        <v>53</v>
      </c>
      <c r="AJ2376" s="17">
        <v>2750</v>
      </c>
      <c r="AK2376" s="25">
        <v>2750</v>
      </c>
      <c r="AL2376" s="25">
        <v>320</v>
      </c>
      <c r="AM2376" s="35">
        <v>0.19</v>
      </c>
      <c r="AN2376" s="19">
        <v>1047200</v>
      </c>
      <c r="AO2376" s="18"/>
      <c r="AP2376" s="15"/>
      <c r="AQ2376" s="43" t="str">
        <f t="shared" si="370"/>
        <v>SI</v>
      </c>
      <c r="AR2376" s="44">
        <f t="shared" si="371"/>
        <v>1047199.9999999999</v>
      </c>
      <c r="AS2376" s="44">
        <f t="shared" si="372"/>
        <v>880000</v>
      </c>
      <c r="AT2376" s="44">
        <f t="shared" si="373"/>
        <v>880000</v>
      </c>
      <c r="AU2376" s="44">
        <f t="shared" si="374"/>
        <v>1047199.9999999999</v>
      </c>
      <c r="AV2376" s="45" t="b">
        <f t="shared" si="375"/>
        <v>1</v>
      </c>
      <c r="AW2376" s="45" t="b">
        <f t="shared" si="376"/>
        <v>0</v>
      </c>
      <c r="AX2376" s="45"/>
    </row>
    <row r="2377" spans="1:50" s="36" customFormat="1" ht="27.75" customHeight="1" x14ac:dyDescent="0.15">
      <c r="A2377" s="36" t="str">
        <f t="shared" si="369"/>
        <v>New Stetic S.A201080610</v>
      </c>
      <c r="B2377" s="36" t="b">
        <f>+A2377='[1]Anexo 9'!A2377</f>
        <v>1</v>
      </c>
      <c r="C2377" s="18">
        <v>890900267</v>
      </c>
      <c r="D2377" s="18" t="s">
        <v>1038</v>
      </c>
      <c r="E2377" s="15" t="s">
        <v>98</v>
      </c>
      <c r="F2377" s="15" t="s">
        <v>202</v>
      </c>
      <c r="G2377" s="15">
        <f>+VLOOKUP(F2377,[3]Sheet1!$E$3:$G$74,3,FALSE)</f>
        <v>6</v>
      </c>
      <c r="H2377" s="15">
        <f>+VLOOKUP(D2377&amp;F2377,'TD para paquetes'!$E$3:$I$441,5,FALSE)</f>
        <v>6</v>
      </c>
      <c r="I2377" s="15" t="s">
        <v>1025</v>
      </c>
      <c r="J2377" s="15">
        <v>7</v>
      </c>
      <c r="K2377" s="15">
        <v>7</v>
      </c>
      <c r="L2377" s="15">
        <v>201080610</v>
      </c>
      <c r="M2377" s="15" t="s">
        <v>218</v>
      </c>
      <c r="N2377" s="15" t="s">
        <v>101</v>
      </c>
      <c r="O2377" s="18" t="s">
        <v>218</v>
      </c>
      <c r="P2377" s="22" t="s">
        <v>73</v>
      </c>
      <c r="Q2377" s="15" t="s">
        <v>114</v>
      </c>
      <c r="R2377" s="18" t="s">
        <v>5775</v>
      </c>
      <c r="S2377" s="22" t="b">
        <f t="shared" si="368"/>
        <v>0</v>
      </c>
      <c r="T2377" s="18" t="s">
        <v>5775</v>
      </c>
      <c r="U2377" s="18" t="s">
        <v>5775</v>
      </c>
      <c r="V2377" s="15" t="s">
        <v>205</v>
      </c>
      <c r="W2377" s="18" t="s">
        <v>6356</v>
      </c>
      <c r="X2377" s="18"/>
      <c r="Y2377" s="15" t="s">
        <v>73</v>
      </c>
      <c r="Z2377" s="18" t="s">
        <v>6356</v>
      </c>
      <c r="AA2377" s="18" t="s">
        <v>3317</v>
      </c>
      <c r="AB2377" s="18" t="s">
        <v>209</v>
      </c>
      <c r="AC2377" s="67" t="str">
        <f>+VLOOKUP("*"&amp;L2377&amp;"*",'[2]REGISTROS SANITARIOS'!$D$1884:$E$1942,2,FALSE)</f>
        <v>SI</v>
      </c>
      <c r="AD2377" s="22" t="s">
        <v>1025</v>
      </c>
      <c r="AE2377" s="16">
        <v>46585</v>
      </c>
      <c r="AF2377" s="34" t="s">
        <v>73</v>
      </c>
      <c r="AG2377" s="24" t="s">
        <v>3155</v>
      </c>
      <c r="AH2377" s="18" t="s">
        <v>3155</v>
      </c>
      <c r="AI2377" s="18" t="s">
        <v>53</v>
      </c>
      <c r="AJ2377" s="17">
        <v>550</v>
      </c>
      <c r="AK2377" s="25">
        <v>550</v>
      </c>
      <c r="AL2377" s="25">
        <v>320</v>
      </c>
      <c r="AM2377" s="35">
        <v>0.19</v>
      </c>
      <c r="AN2377" s="19">
        <v>209440</v>
      </c>
      <c r="AO2377" s="18"/>
      <c r="AP2377" s="15"/>
      <c r="AQ2377" s="43" t="str">
        <f t="shared" si="370"/>
        <v>SI</v>
      </c>
      <c r="AR2377" s="44">
        <f t="shared" si="371"/>
        <v>209439.99999999997</v>
      </c>
      <c r="AS2377" s="44">
        <f t="shared" si="372"/>
        <v>176000</v>
      </c>
      <c r="AT2377" s="44">
        <f t="shared" si="373"/>
        <v>176000</v>
      </c>
      <c r="AU2377" s="44">
        <f t="shared" si="374"/>
        <v>209439.99999999997</v>
      </c>
      <c r="AV2377" s="45" t="b">
        <f t="shared" si="375"/>
        <v>1</v>
      </c>
      <c r="AW2377" s="45" t="b">
        <f t="shared" si="376"/>
        <v>0</v>
      </c>
      <c r="AX2377" s="45"/>
    </row>
    <row r="2378" spans="1:50" s="36" customFormat="1" ht="27.75" customHeight="1" x14ac:dyDescent="0.15">
      <c r="A2378" s="36" t="str">
        <f t="shared" si="369"/>
        <v>New Stetic S.A201153207</v>
      </c>
      <c r="B2378" s="36" t="b">
        <f>+A2378='[1]Anexo 9'!A2378</f>
        <v>1</v>
      </c>
      <c r="C2378" s="18">
        <v>890900267</v>
      </c>
      <c r="D2378" s="18" t="s">
        <v>1038</v>
      </c>
      <c r="E2378" s="15" t="s">
        <v>98</v>
      </c>
      <c r="F2378" s="15" t="s">
        <v>62</v>
      </c>
      <c r="G2378" s="15" t="s">
        <v>3155</v>
      </c>
      <c r="H2378" s="15" t="s">
        <v>3155</v>
      </c>
      <c r="I2378" s="15" t="s">
        <v>3155</v>
      </c>
      <c r="J2378" s="15">
        <v>9</v>
      </c>
      <c r="K2378" s="15" t="s">
        <v>3155</v>
      </c>
      <c r="L2378" s="15">
        <v>201153207</v>
      </c>
      <c r="M2378" s="15" t="s">
        <v>498</v>
      </c>
      <c r="N2378" s="15" t="s">
        <v>499</v>
      </c>
      <c r="O2378" s="18" t="s">
        <v>498</v>
      </c>
      <c r="P2378" s="22" t="s">
        <v>73</v>
      </c>
      <c r="Q2378" s="15" t="s">
        <v>501</v>
      </c>
      <c r="R2378" s="18" t="s">
        <v>3320</v>
      </c>
      <c r="S2378" s="22" t="b">
        <f t="shared" si="368"/>
        <v>0</v>
      </c>
      <c r="T2378" s="18" t="s">
        <v>3320</v>
      </c>
      <c r="U2378" s="18" t="s">
        <v>6357</v>
      </c>
      <c r="V2378" s="15" t="s">
        <v>504</v>
      </c>
      <c r="W2378" s="18" t="s">
        <v>808</v>
      </c>
      <c r="X2378" s="18"/>
      <c r="Y2378" s="15" t="s">
        <v>68</v>
      </c>
      <c r="Z2378" s="18" t="s">
        <v>808</v>
      </c>
      <c r="AA2378" s="18" t="s">
        <v>1307</v>
      </c>
      <c r="AB2378" s="18" t="s">
        <v>1283</v>
      </c>
      <c r="AC2378" s="67" t="str">
        <f>+VLOOKUP("*"&amp;L2378&amp;"*",'[2]REGISTROS SANITARIOS'!$D$1884:$E$1942,2,FALSE)</f>
        <v>SI</v>
      </c>
      <c r="AD2378" s="22" t="s">
        <v>1025</v>
      </c>
      <c r="AE2378" s="16">
        <v>46834</v>
      </c>
      <c r="AF2378" s="34" t="s">
        <v>73</v>
      </c>
      <c r="AG2378" s="24" t="s">
        <v>3155</v>
      </c>
      <c r="AH2378" s="18" t="s">
        <v>3155</v>
      </c>
      <c r="AI2378" s="18" t="s">
        <v>54</v>
      </c>
      <c r="AJ2378" s="17">
        <v>2200</v>
      </c>
      <c r="AK2378" s="25">
        <v>2200</v>
      </c>
      <c r="AL2378" s="25">
        <v>14000</v>
      </c>
      <c r="AM2378" s="35">
        <v>0</v>
      </c>
      <c r="AN2378" s="19">
        <v>30800000</v>
      </c>
      <c r="AO2378" s="18"/>
      <c r="AP2378" s="15"/>
      <c r="AQ2378" s="43" t="str">
        <f t="shared" si="370"/>
        <v>SI</v>
      </c>
      <c r="AR2378" s="44">
        <f t="shared" si="371"/>
        <v>30800000</v>
      </c>
      <c r="AS2378" s="44">
        <f t="shared" si="372"/>
        <v>30800000</v>
      </c>
      <c r="AT2378" s="44">
        <f t="shared" si="373"/>
        <v>30800000</v>
      </c>
      <c r="AU2378" s="44">
        <f t="shared" si="374"/>
        <v>30800000</v>
      </c>
      <c r="AV2378" s="45" t="b">
        <f t="shared" si="375"/>
        <v>1</v>
      </c>
      <c r="AW2378" s="45" t="b">
        <f t="shared" si="376"/>
        <v>1</v>
      </c>
      <c r="AX2378" s="45"/>
    </row>
    <row r="2379" spans="1:50" s="36" customFormat="1" ht="27.75" customHeight="1" x14ac:dyDescent="0.15">
      <c r="A2379" s="36" t="str">
        <f t="shared" si="369"/>
        <v>New Stetic S.A201155506</v>
      </c>
      <c r="B2379" s="36" t="b">
        <f>+A2379='[1]Anexo 9'!A2379</f>
        <v>1</v>
      </c>
      <c r="C2379" s="18">
        <v>890900267</v>
      </c>
      <c r="D2379" s="18" t="s">
        <v>1038</v>
      </c>
      <c r="E2379" s="15" t="s">
        <v>98</v>
      </c>
      <c r="F2379" s="15" t="s">
        <v>220</v>
      </c>
      <c r="G2379" s="15">
        <f>+VLOOKUP(F2379,[3]Sheet1!$E$3:$G$74,3,FALSE)</f>
        <v>2</v>
      </c>
      <c r="H2379" s="15">
        <f>+VLOOKUP(D2379&amp;F2379,'TD para paquetes'!$E$3:$I$441,5,FALSE)</f>
        <v>2</v>
      </c>
      <c r="I2379" s="15" t="s">
        <v>1025</v>
      </c>
      <c r="J2379" s="15">
        <v>6</v>
      </c>
      <c r="K2379" s="15">
        <v>4</v>
      </c>
      <c r="L2379" s="15">
        <v>201155506</v>
      </c>
      <c r="M2379" s="15" t="s">
        <v>221</v>
      </c>
      <c r="N2379" s="15" t="s">
        <v>222</v>
      </c>
      <c r="O2379" s="18" t="s">
        <v>4692</v>
      </c>
      <c r="P2379" s="22" t="s">
        <v>3841</v>
      </c>
      <c r="Q2379" s="15" t="s">
        <v>224</v>
      </c>
      <c r="R2379" s="18" t="s">
        <v>224</v>
      </c>
      <c r="S2379" s="22" t="s">
        <v>73</v>
      </c>
      <c r="T2379" s="18" t="s">
        <v>224</v>
      </c>
      <c r="U2379" s="18" t="s">
        <v>224</v>
      </c>
      <c r="V2379" s="15" t="s">
        <v>6093</v>
      </c>
      <c r="W2379" s="18" t="s">
        <v>1228</v>
      </c>
      <c r="X2379" s="18"/>
      <c r="Y2379" s="15" t="s">
        <v>73</v>
      </c>
      <c r="Z2379" s="18" t="s">
        <v>7171</v>
      </c>
      <c r="AA2379" s="18" t="s">
        <v>1307</v>
      </c>
      <c r="AB2379" s="18" t="s">
        <v>7172</v>
      </c>
      <c r="AC2379" s="67" t="str">
        <f>+VLOOKUP("*"&amp;L2379&amp;"*",'[2]REGISTROS SANITARIOS'!$D$1884:$E$1942,2,FALSE)</f>
        <v>SI</v>
      </c>
      <c r="AD2379" s="22" t="s">
        <v>1025</v>
      </c>
      <c r="AE2379" s="16">
        <v>44440</v>
      </c>
      <c r="AF2379" s="34" t="s">
        <v>73</v>
      </c>
      <c r="AG2379" s="24" t="s">
        <v>3155</v>
      </c>
      <c r="AH2379" s="18" t="s">
        <v>3155</v>
      </c>
      <c r="AI2379" s="18" t="s">
        <v>54</v>
      </c>
      <c r="AJ2379" s="17">
        <v>165</v>
      </c>
      <c r="AK2379" s="25">
        <v>165</v>
      </c>
      <c r="AL2379" s="25">
        <v>96000</v>
      </c>
      <c r="AM2379" s="35">
        <v>0</v>
      </c>
      <c r="AN2379" s="19">
        <v>15840000</v>
      </c>
      <c r="AO2379" s="18"/>
      <c r="AP2379" s="15"/>
      <c r="AQ2379" s="43" t="str">
        <f t="shared" si="370"/>
        <v>SI</v>
      </c>
      <c r="AR2379" s="44">
        <f t="shared" si="371"/>
        <v>15840000</v>
      </c>
      <c r="AS2379" s="44">
        <f t="shared" si="372"/>
        <v>15840000</v>
      </c>
      <c r="AT2379" s="44">
        <f t="shared" si="373"/>
        <v>15840000</v>
      </c>
      <c r="AU2379" s="44">
        <f t="shared" si="374"/>
        <v>15840000</v>
      </c>
      <c r="AV2379" s="45" t="b">
        <f t="shared" si="375"/>
        <v>1</v>
      </c>
      <c r="AW2379" s="45" t="b">
        <f t="shared" si="376"/>
        <v>1</v>
      </c>
      <c r="AX2379" s="45"/>
    </row>
    <row r="2380" spans="1:50" s="36" customFormat="1" ht="27.75" customHeight="1" x14ac:dyDescent="0.15">
      <c r="A2380" s="36" t="str">
        <f t="shared" si="369"/>
        <v>New Stetic S.A201157210</v>
      </c>
      <c r="B2380" s="36" t="b">
        <f>+A2380='[1]Anexo 9'!A2380</f>
        <v>1</v>
      </c>
      <c r="C2380" s="18">
        <v>890900267</v>
      </c>
      <c r="D2380" s="18" t="s">
        <v>1038</v>
      </c>
      <c r="E2380" s="15" t="s">
        <v>98</v>
      </c>
      <c r="F2380" s="15" t="s">
        <v>62</v>
      </c>
      <c r="G2380" s="15" t="s">
        <v>3155</v>
      </c>
      <c r="H2380" s="15" t="s">
        <v>3155</v>
      </c>
      <c r="I2380" s="15" t="s">
        <v>3155</v>
      </c>
      <c r="J2380" s="15">
        <v>5</v>
      </c>
      <c r="K2380" s="15" t="s">
        <v>3155</v>
      </c>
      <c r="L2380" s="15">
        <v>201157210</v>
      </c>
      <c r="M2380" s="15" t="s">
        <v>554</v>
      </c>
      <c r="N2380" s="15" t="s">
        <v>555</v>
      </c>
      <c r="O2380" s="18" t="s">
        <v>554</v>
      </c>
      <c r="P2380" s="22" t="s">
        <v>73</v>
      </c>
      <c r="Q2380" s="15" t="s">
        <v>557</v>
      </c>
      <c r="R2380" s="18" t="s">
        <v>3321</v>
      </c>
      <c r="S2380" s="22" t="b">
        <f>+R2380=Q2380</f>
        <v>0</v>
      </c>
      <c r="T2380" s="18" t="s">
        <v>3321</v>
      </c>
      <c r="U2380" s="18" t="s">
        <v>3321</v>
      </c>
      <c r="V2380" s="15" t="s">
        <v>560</v>
      </c>
      <c r="W2380" s="18" t="s">
        <v>6358</v>
      </c>
      <c r="X2380" s="18"/>
      <c r="Y2380" s="15" t="s">
        <v>73</v>
      </c>
      <c r="Z2380" s="18" t="s">
        <v>3322</v>
      </c>
      <c r="AA2380" s="18" t="s">
        <v>7173</v>
      </c>
      <c r="AB2380" s="18" t="s">
        <v>7174</v>
      </c>
      <c r="AC2380" s="67" t="str">
        <f>+VLOOKUP("*"&amp;L2380&amp;"*",'[2]REGISTROS SANITARIOS'!$D$1884:$E$1942,2,FALSE)</f>
        <v>SI</v>
      </c>
      <c r="AD2380" s="22" t="s">
        <v>1025</v>
      </c>
      <c r="AE2380" s="16">
        <v>47819</v>
      </c>
      <c r="AF2380" s="34" t="s">
        <v>73</v>
      </c>
      <c r="AG2380" s="24" t="s">
        <v>3155</v>
      </c>
      <c r="AH2380" s="18" t="s">
        <v>3155</v>
      </c>
      <c r="AI2380" s="18" t="s">
        <v>54</v>
      </c>
      <c r="AJ2380" s="17">
        <v>22000</v>
      </c>
      <c r="AK2380" s="25">
        <v>22000</v>
      </c>
      <c r="AL2380" s="25">
        <v>55000</v>
      </c>
      <c r="AM2380" s="35">
        <v>0.19</v>
      </c>
      <c r="AN2380" s="19">
        <v>1439900000</v>
      </c>
      <c r="AO2380" s="18"/>
      <c r="AP2380" s="15"/>
      <c r="AQ2380" s="43" t="str">
        <f t="shared" si="370"/>
        <v>SI</v>
      </c>
      <c r="AR2380" s="44">
        <f t="shared" si="371"/>
        <v>1439900000</v>
      </c>
      <c r="AS2380" s="44">
        <f t="shared" si="372"/>
        <v>1210000000</v>
      </c>
      <c r="AT2380" s="44">
        <f t="shared" si="373"/>
        <v>1210000000</v>
      </c>
      <c r="AU2380" s="44">
        <f t="shared" si="374"/>
        <v>1439900000</v>
      </c>
      <c r="AV2380" s="45" t="b">
        <f t="shared" si="375"/>
        <v>1</v>
      </c>
      <c r="AW2380" s="45" t="b">
        <f t="shared" si="376"/>
        <v>0</v>
      </c>
      <c r="AX2380" s="45"/>
    </row>
    <row r="2381" spans="1:50" s="36" customFormat="1" ht="27.75" customHeight="1" x14ac:dyDescent="0.15">
      <c r="A2381" s="36" t="str">
        <f t="shared" si="369"/>
        <v>New Stetic S.A201157705</v>
      </c>
      <c r="B2381" s="36" t="b">
        <f>+A2381='[1]Anexo 9'!A2381</f>
        <v>1</v>
      </c>
      <c r="C2381" s="18">
        <v>890900267</v>
      </c>
      <c r="D2381" s="18" t="s">
        <v>1038</v>
      </c>
      <c r="E2381" s="15" t="s">
        <v>98</v>
      </c>
      <c r="F2381" s="15" t="s">
        <v>220</v>
      </c>
      <c r="G2381" s="15">
        <f>+VLOOKUP(F2381,[3]Sheet1!$E$3:$G$74,3,FALSE)</f>
        <v>2</v>
      </c>
      <c r="H2381" s="15">
        <f>+VLOOKUP(D2381&amp;F2381,'TD para paquetes'!$E$3:$I$441,5,FALSE)</f>
        <v>2</v>
      </c>
      <c r="I2381" s="15" t="s">
        <v>1025</v>
      </c>
      <c r="J2381" s="15">
        <v>4</v>
      </c>
      <c r="K2381" s="15">
        <v>4</v>
      </c>
      <c r="L2381" s="15">
        <v>201157705</v>
      </c>
      <c r="M2381" s="15" t="s">
        <v>231</v>
      </c>
      <c r="N2381" s="15" t="s">
        <v>91</v>
      </c>
      <c r="O2381" s="18" t="s">
        <v>4692</v>
      </c>
      <c r="P2381" s="22" t="s">
        <v>3841</v>
      </c>
      <c r="Q2381" s="15" t="s">
        <v>233</v>
      </c>
      <c r="R2381" s="18" t="s">
        <v>5776</v>
      </c>
      <c r="S2381" s="22" t="b">
        <f>+R2381=Q2381</f>
        <v>0</v>
      </c>
      <c r="T2381" s="18" t="s">
        <v>5776</v>
      </c>
      <c r="U2381" s="18" t="s">
        <v>5776</v>
      </c>
      <c r="V2381" s="15" t="s">
        <v>227</v>
      </c>
      <c r="W2381" s="18" t="s">
        <v>1228</v>
      </c>
      <c r="X2381" s="18"/>
      <c r="Y2381" s="15" t="s">
        <v>73</v>
      </c>
      <c r="Z2381" s="18" t="s">
        <v>7171</v>
      </c>
      <c r="AA2381" s="18" t="s">
        <v>1307</v>
      </c>
      <c r="AB2381" s="18" t="s">
        <v>7172</v>
      </c>
      <c r="AC2381" s="67" t="str">
        <f>+VLOOKUP("*"&amp;L2381&amp;"*",'[2]REGISTROS SANITARIOS'!$D$1884:$E$1942,2,FALSE)</f>
        <v>SI</v>
      </c>
      <c r="AD2381" s="22" t="s">
        <v>1025</v>
      </c>
      <c r="AE2381" s="16">
        <v>44440</v>
      </c>
      <c r="AF2381" s="34" t="s">
        <v>73</v>
      </c>
      <c r="AG2381" s="24" t="s">
        <v>3155</v>
      </c>
      <c r="AH2381" s="18" t="s">
        <v>3155</v>
      </c>
      <c r="AI2381" s="18" t="s">
        <v>54</v>
      </c>
      <c r="AJ2381" s="17">
        <v>275</v>
      </c>
      <c r="AK2381" s="25">
        <v>275</v>
      </c>
      <c r="AL2381" s="25">
        <v>40000</v>
      </c>
      <c r="AM2381" s="35">
        <v>0</v>
      </c>
      <c r="AN2381" s="19">
        <v>11000000</v>
      </c>
      <c r="AO2381" s="18"/>
      <c r="AP2381" s="15"/>
      <c r="AQ2381" s="43" t="str">
        <f t="shared" si="370"/>
        <v>SI</v>
      </c>
      <c r="AR2381" s="44">
        <f t="shared" si="371"/>
        <v>11000000</v>
      </c>
      <c r="AS2381" s="44">
        <f t="shared" si="372"/>
        <v>11000000</v>
      </c>
      <c r="AT2381" s="44">
        <f t="shared" si="373"/>
        <v>11000000</v>
      </c>
      <c r="AU2381" s="44">
        <f t="shared" si="374"/>
        <v>11000000</v>
      </c>
      <c r="AV2381" s="45" t="b">
        <f t="shared" si="375"/>
        <v>1</v>
      </c>
      <c r="AW2381" s="45" t="b">
        <f t="shared" si="376"/>
        <v>1</v>
      </c>
      <c r="AX2381" s="45"/>
    </row>
    <row r="2382" spans="1:50" s="36" customFormat="1" ht="27.75" customHeight="1" x14ac:dyDescent="0.15">
      <c r="A2382" s="36" t="str">
        <f t="shared" si="369"/>
        <v>New Stetic S.A301010108</v>
      </c>
      <c r="B2382" s="36" t="b">
        <f>+A2382='[1]Anexo 9'!A2382</f>
        <v>1</v>
      </c>
      <c r="C2382" s="18">
        <v>890900267</v>
      </c>
      <c r="D2382" s="18" t="s">
        <v>1038</v>
      </c>
      <c r="E2382" s="15" t="s">
        <v>800</v>
      </c>
      <c r="F2382" s="15" t="s">
        <v>1044</v>
      </c>
      <c r="G2382" s="15">
        <f>+VLOOKUP(F2382,[3]Sheet1!$E$3:$G$74,3,FALSE)</f>
        <v>2</v>
      </c>
      <c r="H2382" s="15">
        <f>+VLOOKUP(D2382&amp;F2382,'TD para paquetes'!$E$3:$I$441,5,FALSE)</f>
        <v>2</v>
      </c>
      <c r="I2382" s="15" t="s">
        <v>1025</v>
      </c>
      <c r="J2382" s="15">
        <v>4</v>
      </c>
      <c r="K2382" s="15">
        <v>4</v>
      </c>
      <c r="L2382" s="15">
        <v>301010108</v>
      </c>
      <c r="M2382" s="15" t="s">
        <v>1045</v>
      </c>
      <c r="N2382" s="15" t="s">
        <v>101</v>
      </c>
      <c r="O2382" s="18" t="s">
        <v>4693</v>
      </c>
      <c r="P2382" s="22" t="s">
        <v>3841</v>
      </c>
      <c r="Q2382" s="15" t="s">
        <v>114</v>
      </c>
      <c r="R2382" s="18" t="s">
        <v>114</v>
      </c>
      <c r="S2382" s="22" t="s">
        <v>73</v>
      </c>
      <c r="T2382" s="18" t="s">
        <v>6359</v>
      </c>
      <c r="U2382" s="18" t="s">
        <v>114</v>
      </c>
      <c r="V2382" s="15" t="s">
        <v>1046</v>
      </c>
      <c r="W2382" s="18" t="s">
        <v>3323</v>
      </c>
      <c r="X2382" s="18"/>
      <c r="Y2382" s="15" t="s">
        <v>73</v>
      </c>
      <c r="Z2382" s="18" t="s">
        <v>3324</v>
      </c>
      <c r="AA2382" s="18" t="s">
        <v>3325</v>
      </c>
      <c r="AB2382" s="18" t="s">
        <v>1048</v>
      </c>
      <c r="AC2382" s="67" t="str">
        <f>+VLOOKUP("*"&amp;L2382&amp;"*",'[2]REGISTROS SANITARIOS'!$D$1884:$E$1942,2,FALSE)</f>
        <v>SI</v>
      </c>
      <c r="AD2382" s="22" t="s">
        <v>1025</v>
      </c>
      <c r="AE2382" s="16">
        <v>44656</v>
      </c>
      <c r="AF2382" s="34" t="s">
        <v>73</v>
      </c>
      <c r="AG2382" s="24" t="s">
        <v>3155</v>
      </c>
      <c r="AH2382" s="18" t="s">
        <v>3155</v>
      </c>
      <c r="AI2382" s="18" t="s">
        <v>53</v>
      </c>
      <c r="AJ2382" s="17">
        <v>22000</v>
      </c>
      <c r="AK2382" s="25">
        <v>22000</v>
      </c>
      <c r="AL2382" s="25">
        <v>200</v>
      </c>
      <c r="AM2382" s="35">
        <v>0.19</v>
      </c>
      <c r="AN2382" s="19">
        <v>5236000</v>
      </c>
      <c r="AO2382" s="18"/>
      <c r="AP2382" s="15"/>
      <c r="AQ2382" s="43" t="str">
        <f t="shared" si="370"/>
        <v>SI</v>
      </c>
      <c r="AR2382" s="44">
        <f t="shared" si="371"/>
        <v>5236000</v>
      </c>
      <c r="AS2382" s="44">
        <f t="shared" si="372"/>
        <v>4400000</v>
      </c>
      <c r="AT2382" s="44">
        <f t="shared" si="373"/>
        <v>4400000</v>
      </c>
      <c r="AU2382" s="44">
        <f t="shared" si="374"/>
        <v>5236000</v>
      </c>
      <c r="AV2382" s="45" t="b">
        <f t="shared" si="375"/>
        <v>1</v>
      </c>
      <c r="AW2382" s="45" t="b">
        <f t="shared" si="376"/>
        <v>0</v>
      </c>
      <c r="AX2382" s="45"/>
    </row>
    <row r="2383" spans="1:50" s="36" customFormat="1" ht="27.75" customHeight="1" x14ac:dyDescent="0.15">
      <c r="A2383" s="36" t="str">
        <f t="shared" si="369"/>
        <v>New Stetic S.A301010208</v>
      </c>
      <c r="B2383" s="36" t="b">
        <f>+A2383='[1]Anexo 9'!A2383</f>
        <v>1</v>
      </c>
      <c r="C2383" s="18">
        <v>890900267</v>
      </c>
      <c r="D2383" s="18" t="s">
        <v>1038</v>
      </c>
      <c r="E2383" s="15" t="s">
        <v>800</v>
      </c>
      <c r="F2383" s="15" t="s">
        <v>1044</v>
      </c>
      <c r="G2383" s="15">
        <f>+VLOOKUP(F2383,[3]Sheet1!$E$3:$G$74,3,FALSE)</f>
        <v>2</v>
      </c>
      <c r="H2383" s="15">
        <f>+VLOOKUP(D2383&amp;F2383,'TD para paquetes'!$E$3:$I$441,5,FALSE)</f>
        <v>2</v>
      </c>
      <c r="I2383" s="15" t="s">
        <v>1025</v>
      </c>
      <c r="J2383" s="15">
        <v>4</v>
      </c>
      <c r="K2383" s="15">
        <v>4</v>
      </c>
      <c r="L2383" s="15">
        <v>301010208</v>
      </c>
      <c r="M2383" s="15" t="s">
        <v>1051</v>
      </c>
      <c r="N2383" s="15" t="s">
        <v>101</v>
      </c>
      <c r="O2383" s="18" t="s">
        <v>4694</v>
      </c>
      <c r="P2383" s="22" t="s">
        <v>3841</v>
      </c>
      <c r="Q2383" s="15" t="s">
        <v>114</v>
      </c>
      <c r="R2383" s="18" t="s">
        <v>114</v>
      </c>
      <c r="S2383" s="22" t="s">
        <v>73</v>
      </c>
      <c r="T2383" s="18" t="s">
        <v>6359</v>
      </c>
      <c r="U2383" s="18" t="s">
        <v>114</v>
      </c>
      <c r="V2383" s="15" t="s">
        <v>1046</v>
      </c>
      <c r="W2383" s="18" t="s">
        <v>3323</v>
      </c>
      <c r="X2383" s="18"/>
      <c r="Y2383" s="15" t="s">
        <v>73</v>
      </c>
      <c r="Z2383" s="18" t="s">
        <v>3324</v>
      </c>
      <c r="AA2383" s="18" t="s">
        <v>3325</v>
      </c>
      <c r="AB2383" s="18" t="s">
        <v>1048</v>
      </c>
      <c r="AC2383" s="67" t="e">
        <f>+VLOOKUP("*"&amp;L2383&amp;"*",'[2]REGISTROS SANITARIOS'!$D$1884:$E$1942,2,FALSE)</f>
        <v>#N/A</v>
      </c>
      <c r="AD2383" s="22" t="s">
        <v>44</v>
      </c>
      <c r="AE2383" s="16">
        <v>44656</v>
      </c>
      <c r="AF2383" s="34" t="s">
        <v>73</v>
      </c>
      <c r="AG2383" s="24" t="s">
        <v>3155</v>
      </c>
      <c r="AH2383" s="18" t="s">
        <v>3155</v>
      </c>
      <c r="AI2383" s="18" t="s">
        <v>53</v>
      </c>
      <c r="AJ2383" s="17">
        <v>6050</v>
      </c>
      <c r="AK2383" s="25">
        <v>6050</v>
      </c>
      <c r="AL2383" s="25">
        <v>200</v>
      </c>
      <c r="AM2383" s="35">
        <v>0.19</v>
      </c>
      <c r="AN2383" s="19">
        <v>1439900</v>
      </c>
      <c r="AO2383" s="18"/>
      <c r="AP2383" s="15"/>
      <c r="AQ2383" s="43" t="str">
        <f t="shared" si="370"/>
        <v>SI</v>
      </c>
      <c r="AR2383" s="44">
        <f t="shared" si="371"/>
        <v>1439900</v>
      </c>
      <c r="AS2383" s="44">
        <f t="shared" si="372"/>
        <v>1210000</v>
      </c>
      <c r="AT2383" s="44">
        <f t="shared" si="373"/>
        <v>1210000</v>
      </c>
      <c r="AU2383" s="44">
        <f t="shared" si="374"/>
        <v>1439900</v>
      </c>
      <c r="AV2383" s="45" t="b">
        <f t="shared" si="375"/>
        <v>1</v>
      </c>
      <c r="AW2383" s="45" t="b">
        <f t="shared" si="376"/>
        <v>0</v>
      </c>
      <c r="AX2383" s="45"/>
    </row>
    <row r="2384" spans="1:50" s="36" customFormat="1" ht="27.75" customHeight="1" x14ac:dyDescent="0.15">
      <c r="A2384" s="36" t="str">
        <f t="shared" si="369"/>
        <v>New Stetic S.A301020108</v>
      </c>
      <c r="B2384" s="36" t="b">
        <f>+A2384='[1]Anexo 9'!A2384</f>
        <v>1</v>
      </c>
      <c r="C2384" s="18">
        <v>890900267</v>
      </c>
      <c r="D2384" s="18" t="s">
        <v>1038</v>
      </c>
      <c r="E2384" s="15" t="s">
        <v>800</v>
      </c>
      <c r="F2384" s="15" t="s">
        <v>1052</v>
      </c>
      <c r="G2384" s="15">
        <f>+VLOOKUP(F2384,[3]Sheet1!$E$3:$G$74,3,FALSE)</f>
        <v>2</v>
      </c>
      <c r="H2384" s="15">
        <f>+VLOOKUP(D2384&amp;F2384,'TD para paquetes'!$E$3:$I$441,5,FALSE)</f>
        <v>2</v>
      </c>
      <c r="I2384" s="15" t="s">
        <v>1025</v>
      </c>
      <c r="J2384" s="15">
        <v>4</v>
      </c>
      <c r="K2384" s="15">
        <v>4</v>
      </c>
      <c r="L2384" s="15">
        <v>301020108</v>
      </c>
      <c r="M2384" s="15" t="s">
        <v>3954</v>
      </c>
      <c r="N2384" s="15" t="s">
        <v>452</v>
      </c>
      <c r="O2384" s="18" t="s">
        <v>4695</v>
      </c>
      <c r="P2384" s="22" t="s">
        <v>3841</v>
      </c>
      <c r="Q2384" s="15" t="s">
        <v>1053</v>
      </c>
      <c r="R2384" s="18" t="s">
        <v>1053</v>
      </c>
      <c r="S2384" s="22" t="s">
        <v>73</v>
      </c>
      <c r="T2384" s="18" t="s">
        <v>1053</v>
      </c>
      <c r="U2384" s="18" t="s">
        <v>1053</v>
      </c>
      <c r="V2384" s="15" t="s">
        <v>975</v>
      </c>
      <c r="W2384" s="18" t="s">
        <v>3326</v>
      </c>
      <c r="X2384" s="18"/>
      <c r="Y2384" s="15" t="s">
        <v>73</v>
      </c>
      <c r="Z2384" s="18" t="s">
        <v>3326</v>
      </c>
      <c r="AA2384" s="18" t="s">
        <v>3327</v>
      </c>
      <c r="AB2384" s="18" t="s">
        <v>2895</v>
      </c>
      <c r="AC2384" s="67" t="str">
        <f>+VLOOKUP("*"&amp;L2384&amp;"*",'[2]REGISTROS SANITARIOS'!$D$1884:$E$1942,2,FALSE)</f>
        <v>SI</v>
      </c>
      <c r="AD2384" s="22" t="s">
        <v>1025</v>
      </c>
      <c r="AE2384" s="16">
        <v>44378</v>
      </c>
      <c r="AF2384" s="34" t="s">
        <v>73</v>
      </c>
      <c r="AG2384" s="24" t="s">
        <v>3155</v>
      </c>
      <c r="AH2384" s="18" t="s">
        <v>3155</v>
      </c>
      <c r="AI2384" s="18" t="s">
        <v>53</v>
      </c>
      <c r="AJ2384" s="17">
        <v>55</v>
      </c>
      <c r="AK2384" s="25">
        <v>55</v>
      </c>
      <c r="AL2384" s="25">
        <v>10000</v>
      </c>
      <c r="AM2384" s="35">
        <v>0.19</v>
      </c>
      <c r="AN2384" s="19">
        <v>654500</v>
      </c>
      <c r="AO2384" s="18"/>
      <c r="AP2384" s="15"/>
      <c r="AQ2384" s="43" t="str">
        <f t="shared" si="370"/>
        <v>SI</v>
      </c>
      <c r="AR2384" s="44">
        <f t="shared" si="371"/>
        <v>654500</v>
      </c>
      <c r="AS2384" s="44">
        <f t="shared" si="372"/>
        <v>550000</v>
      </c>
      <c r="AT2384" s="44">
        <f t="shared" si="373"/>
        <v>550000</v>
      </c>
      <c r="AU2384" s="44">
        <f t="shared" si="374"/>
        <v>654500</v>
      </c>
      <c r="AV2384" s="45" t="b">
        <f t="shared" si="375"/>
        <v>1</v>
      </c>
      <c r="AW2384" s="45" t="b">
        <f t="shared" si="376"/>
        <v>0</v>
      </c>
      <c r="AX2384" s="45"/>
    </row>
    <row r="2385" spans="1:50" s="36" customFormat="1" ht="27.75" customHeight="1" x14ac:dyDescent="0.15">
      <c r="A2385" s="36" t="str">
        <f t="shared" si="369"/>
        <v>New Stetic S.A301020208</v>
      </c>
      <c r="B2385" s="36" t="b">
        <f>+A2385='[1]Anexo 9'!A2385</f>
        <v>1</v>
      </c>
      <c r="C2385" s="18">
        <v>890900267</v>
      </c>
      <c r="D2385" s="18" t="s">
        <v>1038</v>
      </c>
      <c r="E2385" s="15" t="s">
        <v>800</v>
      </c>
      <c r="F2385" s="15" t="s">
        <v>1052</v>
      </c>
      <c r="G2385" s="15">
        <f>+VLOOKUP(F2385,[3]Sheet1!$E$3:$G$74,3,FALSE)</f>
        <v>2</v>
      </c>
      <c r="H2385" s="15">
        <f>+VLOOKUP(D2385&amp;F2385,'TD para paquetes'!$E$3:$I$441,5,FALSE)</f>
        <v>2</v>
      </c>
      <c r="I2385" s="15" t="s">
        <v>1025</v>
      </c>
      <c r="J2385" s="15">
        <v>4</v>
      </c>
      <c r="K2385" s="15">
        <v>4</v>
      </c>
      <c r="L2385" s="15">
        <v>301020208</v>
      </c>
      <c r="M2385" s="15" t="s">
        <v>3955</v>
      </c>
      <c r="N2385" s="15" t="s">
        <v>452</v>
      </c>
      <c r="O2385" s="18" t="s">
        <v>4696</v>
      </c>
      <c r="P2385" s="22" t="s">
        <v>3841</v>
      </c>
      <c r="Q2385" s="15" t="s">
        <v>1053</v>
      </c>
      <c r="R2385" s="18" t="s">
        <v>1053</v>
      </c>
      <c r="S2385" s="22" t="s">
        <v>73</v>
      </c>
      <c r="T2385" s="18" t="s">
        <v>1053</v>
      </c>
      <c r="U2385" s="18" t="s">
        <v>1053</v>
      </c>
      <c r="V2385" s="15" t="s">
        <v>975</v>
      </c>
      <c r="W2385" s="18" t="s">
        <v>3326</v>
      </c>
      <c r="X2385" s="18"/>
      <c r="Y2385" s="15" t="s">
        <v>73</v>
      </c>
      <c r="Z2385" s="18" t="s">
        <v>3326</v>
      </c>
      <c r="AA2385" s="18" t="s">
        <v>3327</v>
      </c>
      <c r="AB2385" s="18" t="s">
        <v>2895</v>
      </c>
      <c r="AC2385" s="67" t="e">
        <f>+VLOOKUP("*"&amp;L2385&amp;"*",'[2]REGISTROS SANITARIOS'!$D$1884:$E$1942,2,FALSE)</f>
        <v>#N/A</v>
      </c>
      <c r="AD2385" s="22" t="s">
        <v>44</v>
      </c>
      <c r="AE2385" s="16">
        <v>44378</v>
      </c>
      <c r="AF2385" s="34" t="s">
        <v>73</v>
      </c>
      <c r="AG2385" s="24" t="s">
        <v>3155</v>
      </c>
      <c r="AH2385" s="18" t="s">
        <v>3155</v>
      </c>
      <c r="AI2385" s="18" t="s">
        <v>53</v>
      </c>
      <c r="AJ2385" s="17">
        <v>192.5</v>
      </c>
      <c r="AK2385" s="25">
        <v>193</v>
      </c>
      <c r="AL2385" s="25">
        <v>8000</v>
      </c>
      <c r="AM2385" s="35">
        <v>0.19</v>
      </c>
      <c r="AN2385" s="19">
        <v>1837360</v>
      </c>
      <c r="AO2385" s="18"/>
      <c r="AP2385" s="15"/>
      <c r="AQ2385" s="43" t="str">
        <f t="shared" si="370"/>
        <v>MAYOR</v>
      </c>
      <c r="AR2385" s="44">
        <f t="shared" si="371"/>
        <v>1832600</v>
      </c>
      <c r="AS2385" s="44">
        <f t="shared" si="372"/>
        <v>1540000</v>
      </c>
      <c r="AT2385" s="44">
        <f t="shared" si="373"/>
        <v>1544000</v>
      </c>
      <c r="AU2385" s="44">
        <f t="shared" si="374"/>
        <v>1837360</v>
      </c>
      <c r="AV2385" s="45" t="b">
        <f t="shared" si="375"/>
        <v>1</v>
      </c>
      <c r="AW2385" s="45" t="b">
        <f t="shared" si="376"/>
        <v>0</v>
      </c>
      <c r="AX2385" s="45"/>
    </row>
    <row r="2386" spans="1:50" s="36" customFormat="1" ht="27.75" customHeight="1" x14ac:dyDescent="0.15">
      <c r="A2386" s="36" t="str">
        <f t="shared" si="369"/>
        <v>New Stetic S.A301030103</v>
      </c>
      <c r="B2386" s="36" t="b">
        <f>+A2386='[1]Anexo 9'!A2386</f>
        <v>1</v>
      </c>
      <c r="C2386" s="18">
        <v>890900267</v>
      </c>
      <c r="D2386" s="18" t="s">
        <v>1038</v>
      </c>
      <c r="E2386" s="15" t="s">
        <v>800</v>
      </c>
      <c r="F2386" s="15" t="s">
        <v>1056</v>
      </c>
      <c r="G2386" s="15">
        <f>+VLOOKUP(F2386,[3]Sheet1!$E$3:$G$74,3,FALSE)</f>
        <v>23</v>
      </c>
      <c r="H2386" s="15">
        <f>+VLOOKUP(D2386&amp;F2386,'TD para paquetes'!$E$3:$I$441,5,FALSE)</f>
        <v>23</v>
      </c>
      <c r="I2386" s="15" t="s">
        <v>1025</v>
      </c>
      <c r="J2386" s="15">
        <v>4</v>
      </c>
      <c r="K2386" s="15">
        <v>4</v>
      </c>
      <c r="L2386" s="15">
        <v>301030103</v>
      </c>
      <c r="M2386" s="15" t="s">
        <v>1057</v>
      </c>
      <c r="N2386" s="15" t="s">
        <v>835</v>
      </c>
      <c r="O2386" s="18" t="s">
        <v>1057</v>
      </c>
      <c r="P2386" s="22" t="s">
        <v>73</v>
      </c>
      <c r="Q2386" s="15" t="s">
        <v>1059</v>
      </c>
      <c r="R2386" s="18" t="s">
        <v>5777</v>
      </c>
      <c r="S2386" s="22" t="b">
        <f t="shared" ref="S2386:S2397" si="377">+R2386=Q2386</f>
        <v>0</v>
      </c>
      <c r="T2386" s="18" t="s">
        <v>6360</v>
      </c>
      <c r="U2386" s="18" t="s">
        <v>5777</v>
      </c>
      <c r="V2386" s="15"/>
      <c r="W2386" s="18" t="s">
        <v>6361</v>
      </c>
      <c r="X2386" s="18" t="s">
        <v>1061</v>
      </c>
      <c r="Y2386" s="15" t="s">
        <v>73</v>
      </c>
      <c r="Z2386" s="18" t="s">
        <v>6361</v>
      </c>
      <c r="AA2386" s="18" t="s">
        <v>1095</v>
      </c>
      <c r="AB2386" s="18" t="s">
        <v>7175</v>
      </c>
      <c r="AC2386" s="67" t="str">
        <f>+VLOOKUP("*"&amp;L2386&amp;"*",'[2]REGISTROS SANITARIOS'!$D$1884:$E$1942,2,FALSE)</f>
        <v>SI</v>
      </c>
      <c r="AD2386" s="22" t="s">
        <v>1025</v>
      </c>
      <c r="AE2386" s="16">
        <v>46116</v>
      </c>
      <c r="AF2386" s="34" t="s">
        <v>73</v>
      </c>
      <c r="AG2386" s="24" t="s">
        <v>3155</v>
      </c>
      <c r="AH2386" s="18" t="s">
        <v>3155</v>
      </c>
      <c r="AI2386" s="18" t="s">
        <v>53</v>
      </c>
      <c r="AJ2386" s="17">
        <v>440</v>
      </c>
      <c r="AK2386" s="25">
        <v>440</v>
      </c>
      <c r="AL2386" s="25">
        <v>9000</v>
      </c>
      <c r="AM2386" s="35">
        <v>0</v>
      </c>
      <c r="AN2386" s="19">
        <v>3960000</v>
      </c>
      <c r="AO2386" s="18"/>
      <c r="AP2386" s="15"/>
      <c r="AQ2386" s="43" t="str">
        <f t="shared" si="370"/>
        <v>SI</v>
      </c>
      <c r="AR2386" s="44">
        <f t="shared" si="371"/>
        <v>3960000</v>
      </c>
      <c r="AS2386" s="44">
        <f t="shared" si="372"/>
        <v>3960000</v>
      </c>
      <c r="AT2386" s="44">
        <f t="shared" si="373"/>
        <v>3960000</v>
      </c>
      <c r="AU2386" s="44">
        <f t="shared" si="374"/>
        <v>3960000</v>
      </c>
      <c r="AV2386" s="45" t="b">
        <f t="shared" si="375"/>
        <v>1</v>
      </c>
      <c r="AW2386" s="45" t="b">
        <f t="shared" si="376"/>
        <v>1</v>
      </c>
      <c r="AX2386" s="45"/>
    </row>
    <row r="2387" spans="1:50" s="36" customFormat="1" ht="27.75" customHeight="1" x14ac:dyDescent="0.15">
      <c r="A2387" s="36" t="str">
        <f t="shared" si="369"/>
        <v>New Stetic S.A301030403</v>
      </c>
      <c r="B2387" s="36" t="b">
        <f>+A2387='[1]Anexo 9'!A2387</f>
        <v>1</v>
      </c>
      <c r="C2387" s="18">
        <v>890900267</v>
      </c>
      <c r="D2387" s="18" t="s">
        <v>1038</v>
      </c>
      <c r="E2387" s="15" t="s">
        <v>800</v>
      </c>
      <c r="F2387" s="15" t="s">
        <v>1056</v>
      </c>
      <c r="G2387" s="15">
        <f>+VLOOKUP(F2387,[3]Sheet1!$E$3:$G$74,3,FALSE)</f>
        <v>23</v>
      </c>
      <c r="H2387" s="15">
        <f>+VLOOKUP(D2387&amp;F2387,'TD para paquetes'!$E$3:$I$441,5,FALSE)</f>
        <v>23</v>
      </c>
      <c r="I2387" s="15" t="s">
        <v>1025</v>
      </c>
      <c r="J2387" s="15">
        <v>4</v>
      </c>
      <c r="K2387" s="15">
        <v>4</v>
      </c>
      <c r="L2387" s="15">
        <v>301030403</v>
      </c>
      <c r="M2387" s="15" t="s">
        <v>1066</v>
      </c>
      <c r="N2387" s="15" t="s">
        <v>835</v>
      </c>
      <c r="O2387" s="18" t="s">
        <v>1066</v>
      </c>
      <c r="P2387" s="22" t="s">
        <v>73</v>
      </c>
      <c r="Q2387" s="15" t="s">
        <v>1059</v>
      </c>
      <c r="R2387" s="18" t="s">
        <v>5777</v>
      </c>
      <c r="S2387" s="22" t="b">
        <f t="shared" si="377"/>
        <v>0</v>
      </c>
      <c r="T2387" s="18" t="s">
        <v>6360</v>
      </c>
      <c r="U2387" s="18" t="s">
        <v>5777</v>
      </c>
      <c r="V2387" s="15"/>
      <c r="W2387" s="18" t="s">
        <v>6361</v>
      </c>
      <c r="X2387" s="18" t="s">
        <v>1061</v>
      </c>
      <c r="Y2387" s="15" t="s">
        <v>73</v>
      </c>
      <c r="Z2387" s="18" t="s">
        <v>6361</v>
      </c>
      <c r="AA2387" s="18" t="s">
        <v>1095</v>
      </c>
      <c r="AB2387" s="18" t="s">
        <v>7175</v>
      </c>
      <c r="AC2387" s="67" t="e">
        <f>+VLOOKUP("*"&amp;L2387&amp;"*",'[2]REGISTROS SANITARIOS'!$D$1884:$E$1942,2,FALSE)</f>
        <v>#N/A</v>
      </c>
      <c r="AD2387" s="22" t="s">
        <v>44</v>
      </c>
      <c r="AE2387" s="16">
        <v>46116</v>
      </c>
      <c r="AF2387" s="34" t="s">
        <v>73</v>
      </c>
      <c r="AG2387" s="24" t="s">
        <v>3155</v>
      </c>
      <c r="AH2387" s="18" t="s">
        <v>3155</v>
      </c>
      <c r="AI2387" s="18" t="s">
        <v>53</v>
      </c>
      <c r="AJ2387" s="17">
        <v>137.5</v>
      </c>
      <c r="AK2387" s="25">
        <v>138</v>
      </c>
      <c r="AL2387" s="25">
        <v>9000</v>
      </c>
      <c r="AM2387" s="35">
        <v>0</v>
      </c>
      <c r="AN2387" s="19">
        <v>1242000</v>
      </c>
      <c r="AO2387" s="18"/>
      <c r="AP2387" s="15"/>
      <c r="AQ2387" s="43" t="str">
        <f t="shared" si="370"/>
        <v>MAYOR</v>
      </c>
      <c r="AR2387" s="44">
        <f t="shared" si="371"/>
        <v>1237500</v>
      </c>
      <c r="AS2387" s="44">
        <f t="shared" si="372"/>
        <v>1237500</v>
      </c>
      <c r="AT2387" s="44">
        <f t="shared" si="373"/>
        <v>1242000</v>
      </c>
      <c r="AU2387" s="44">
        <f t="shared" si="374"/>
        <v>1242000</v>
      </c>
      <c r="AV2387" s="45" t="b">
        <f t="shared" si="375"/>
        <v>1</v>
      </c>
      <c r="AW2387" s="45" t="b">
        <f t="shared" si="376"/>
        <v>0</v>
      </c>
      <c r="AX2387" s="45"/>
    </row>
    <row r="2388" spans="1:50" s="36" customFormat="1" ht="27.75" customHeight="1" x14ac:dyDescent="0.15">
      <c r="A2388" s="36" t="str">
        <f t="shared" si="369"/>
        <v>New Stetic S.A301030503</v>
      </c>
      <c r="B2388" s="36" t="b">
        <f>+A2388='[1]Anexo 9'!A2388</f>
        <v>1</v>
      </c>
      <c r="C2388" s="18">
        <v>890900267</v>
      </c>
      <c r="D2388" s="18" t="s">
        <v>1038</v>
      </c>
      <c r="E2388" s="15" t="s">
        <v>800</v>
      </c>
      <c r="F2388" s="15" t="s">
        <v>1056</v>
      </c>
      <c r="G2388" s="15">
        <f>+VLOOKUP(F2388,[3]Sheet1!$E$3:$G$74,3,FALSE)</f>
        <v>23</v>
      </c>
      <c r="H2388" s="15">
        <f>+VLOOKUP(D2388&amp;F2388,'TD para paquetes'!$E$3:$I$441,5,FALSE)</f>
        <v>23</v>
      </c>
      <c r="I2388" s="15" t="s">
        <v>1025</v>
      </c>
      <c r="J2388" s="15">
        <v>4</v>
      </c>
      <c r="K2388" s="15">
        <v>4</v>
      </c>
      <c r="L2388" s="15">
        <v>301030503</v>
      </c>
      <c r="M2388" s="15" t="s">
        <v>1068</v>
      </c>
      <c r="N2388" s="15" t="s">
        <v>835</v>
      </c>
      <c r="O2388" s="18" t="s">
        <v>1068</v>
      </c>
      <c r="P2388" s="22" t="s">
        <v>73</v>
      </c>
      <c r="Q2388" s="15" t="s">
        <v>1059</v>
      </c>
      <c r="R2388" s="18" t="s">
        <v>5777</v>
      </c>
      <c r="S2388" s="22" t="b">
        <f t="shared" si="377"/>
        <v>0</v>
      </c>
      <c r="T2388" s="18" t="s">
        <v>6360</v>
      </c>
      <c r="U2388" s="18" t="s">
        <v>5777</v>
      </c>
      <c r="V2388" s="15"/>
      <c r="W2388" s="18" t="s">
        <v>6361</v>
      </c>
      <c r="X2388" s="18" t="s">
        <v>1061</v>
      </c>
      <c r="Y2388" s="15" t="s">
        <v>73</v>
      </c>
      <c r="Z2388" s="18" t="s">
        <v>6361</v>
      </c>
      <c r="AA2388" s="18" t="s">
        <v>1095</v>
      </c>
      <c r="AB2388" s="18" t="s">
        <v>7175</v>
      </c>
      <c r="AC2388" s="67" t="e">
        <f>+VLOOKUP("*"&amp;L2388&amp;"*",'[2]REGISTROS SANITARIOS'!$D$1884:$E$1942,2,FALSE)</f>
        <v>#N/A</v>
      </c>
      <c r="AD2388" s="22" t="s">
        <v>44</v>
      </c>
      <c r="AE2388" s="16">
        <v>46116</v>
      </c>
      <c r="AF2388" s="34" t="s">
        <v>73</v>
      </c>
      <c r="AG2388" s="24" t="s">
        <v>3155</v>
      </c>
      <c r="AH2388" s="18" t="s">
        <v>3155</v>
      </c>
      <c r="AI2388" s="18" t="s">
        <v>53</v>
      </c>
      <c r="AJ2388" s="17">
        <v>82.5</v>
      </c>
      <c r="AK2388" s="25">
        <v>83</v>
      </c>
      <c r="AL2388" s="25">
        <v>9000</v>
      </c>
      <c r="AM2388" s="35">
        <v>0</v>
      </c>
      <c r="AN2388" s="19">
        <v>747000</v>
      </c>
      <c r="AO2388" s="18"/>
      <c r="AP2388" s="15"/>
      <c r="AQ2388" s="43" t="str">
        <f t="shared" si="370"/>
        <v>MAYOR</v>
      </c>
      <c r="AR2388" s="44">
        <f t="shared" si="371"/>
        <v>742500</v>
      </c>
      <c r="AS2388" s="44">
        <f t="shared" si="372"/>
        <v>742500</v>
      </c>
      <c r="AT2388" s="44">
        <f t="shared" si="373"/>
        <v>747000</v>
      </c>
      <c r="AU2388" s="44">
        <f t="shared" si="374"/>
        <v>747000</v>
      </c>
      <c r="AV2388" s="45" t="b">
        <f t="shared" si="375"/>
        <v>1</v>
      </c>
      <c r="AW2388" s="45" t="b">
        <f t="shared" si="376"/>
        <v>0</v>
      </c>
      <c r="AX2388" s="45"/>
    </row>
    <row r="2389" spans="1:50" s="36" customFormat="1" ht="27.75" customHeight="1" x14ac:dyDescent="0.15">
      <c r="A2389" s="36" t="str">
        <f t="shared" si="369"/>
        <v>New Stetic S.A301030603</v>
      </c>
      <c r="B2389" s="36" t="b">
        <f>+A2389='[1]Anexo 9'!A2389</f>
        <v>1</v>
      </c>
      <c r="C2389" s="18">
        <v>890900267</v>
      </c>
      <c r="D2389" s="18" t="s">
        <v>1038</v>
      </c>
      <c r="E2389" s="15" t="s">
        <v>800</v>
      </c>
      <c r="F2389" s="15" t="s">
        <v>1056</v>
      </c>
      <c r="G2389" s="15">
        <f>+VLOOKUP(F2389,[3]Sheet1!$E$3:$G$74,3,FALSE)</f>
        <v>23</v>
      </c>
      <c r="H2389" s="15">
        <f>+VLOOKUP(D2389&amp;F2389,'TD para paquetes'!$E$3:$I$441,5,FALSE)</f>
        <v>23</v>
      </c>
      <c r="I2389" s="15" t="s">
        <v>1025</v>
      </c>
      <c r="J2389" s="15">
        <v>4</v>
      </c>
      <c r="K2389" s="15">
        <v>4</v>
      </c>
      <c r="L2389" s="15">
        <v>301030603</v>
      </c>
      <c r="M2389" s="15" t="s">
        <v>1070</v>
      </c>
      <c r="N2389" s="15" t="s">
        <v>835</v>
      </c>
      <c r="O2389" s="18" t="s">
        <v>1070</v>
      </c>
      <c r="P2389" s="22" t="s">
        <v>73</v>
      </c>
      <c r="Q2389" s="15" t="s">
        <v>1059</v>
      </c>
      <c r="R2389" s="18" t="s">
        <v>5777</v>
      </c>
      <c r="S2389" s="22" t="b">
        <f t="shared" si="377"/>
        <v>0</v>
      </c>
      <c r="T2389" s="18" t="s">
        <v>6360</v>
      </c>
      <c r="U2389" s="18" t="s">
        <v>5777</v>
      </c>
      <c r="V2389" s="15"/>
      <c r="W2389" s="18" t="s">
        <v>6361</v>
      </c>
      <c r="X2389" s="18" t="s">
        <v>1061</v>
      </c>
      <c r="Y2389" s="15" t="s">
        <v>73</v>
      </c>
      <c r="Z2389" s="18" t="s">
        <v>6361</v>
      </c>
      <c r="AA2389" s="18" t="s">
        <v>1095</v>
      </c>
      <c r="AB2389" s="18" t="s">
        <v>7175</v>
      </c>
      <c r="AC2389" s="67" t="e">
        <f>+VLOOKUP("*"&amp;L2389&amp;"*",'[2]REGISTROS SANITARIOS'!$D$1884:$E$1942,2,FALSE)</f>
        <v>#N/A</v>
      </c>
      <c r="AD2389" s="22" t="s">
        <v>44</v>
      </c>
      <c r="AE2389" s="16">
        <v>46116</v>
      </c>
      <c r="AF2389" s="34" t="s">
        <v>73</v>
      </c>
      <c r="AG2389" s="24" t="s">
        <v>3155</v>
      </c>
      <c r="AH2389" s="18" t="s">
        <v>3155</v>
      </c>
      <c r="AI2389" s="18" t="s">
        <v>53</v>
      </c>
      <c r="AJ2389" s="17">
        <v>55</v>
      </c>
      <c r="AK2389" s="25">
        <v>55</v>
      </c>
      <c r="AL2389" s="25">
        <v>9000</v>
      </c>
      <c r="AM2389" s="35">
        <v>0</v>
      </c>
      <c r="AN2389" s="19">
        <v>495000</v>
      </c>
      <c r="AO2389" s="18"/>
      <c r="AP2389" s="15"/>
      <c r="AQ2389" s="43" t="str">
        <f t="shared" si="370"/>
        <v>SI</v>
      </c>
      <c r="AR2389" s="44">
        <f t="shared" si="371"/>
        <v>495000</v>
      </c>
      <c r="AS2389" s="44">
        <f t="shared" si="372"/>
        <v>495000</v>
      </c>
      <c r="AT2389" s="44">
        <f t="shared" si="373"/>
        <v>495000</v>
      </c>
      <c r="AU2389" s="44">
        <f t="shared" si="374"/>
        <v>495000</v>
      </c>
      <c r="AV2389" s="45" t="b">
        <f t="shared" si="375"/>
        <v>1</v>
      </c>
      <c r="AW2389" s="45" t="b">
        <f t="shared" si="376"/>
        <v>1</v>
      </c>
      <c r="AX2389" s="45"/>
    </row>
    <row r="2390" spans="1:50" s="36" customFormat="1" ht="27.75" customHeight="1" x14ac:dyDescent="0.15">
      <c r="A2390" s="36" t="str">
        <f t="shared" si="369"/>
        <v>New Stetic S.A301030703</v>
      </c>
      <c r="B2390" s="36" t="b">
        <f>+A2390='[1]Anexo 9'!A2390</f>
        <v>1</v>
      </c>
      <c r="C2390" s="18">
        <v>890900267</v>
      </c>
      <c r="D2390" s="18" t="s">
        <v>1038</v>
      </c>
      <c r="E2390" s="15" t="s">
        <v>800</v>
      </c>
      <c r="F2390" s="15" t="s">
        <v>1056</v>
      </c>
      <c r="G2390" s="15">
        <f>+VLOOKUP(F2390,[3]Sheet1!$E$3:$G$74,3,FALSE)</f>
        <v>23</v>
      </c>
      <c r="H2390" s="15">
        <f>+VLOOKUP(D2390&amp;F2390,'TD para paquetes'!$E$3:$I$441,5,FALSE)</f>
        <v>23</v>
      </c>
      <c r="I2390" s="15" t="s">
        <v>1025</v>
      </c>
      <c r="J2390" s="15">
        <v>4</v>
      </c>
      <c r="K2390" s="15">
        <v>4</v>
      </c>
      <c r="L2390" s="15">
        <v>301030703</v>
      </c>
      <c r="M2390" s="15" t="s">
        <v>1072</v>
      </c>
      <c r="N2390" s="15" t="s">
        <v>835</v>
      </c>
      <c r="O2390" s="18" t="s">
        <v>1072</v>
      </c>
      <c r="P2390" s="22" t="s">
        <v>73</v>
      </c>
      <c r="Q2390" s="15" t="s">
        <v>1059</v>
      </c>
      <c r="R2390" s="18" t="s">
        <v>5777</v>
      </c>
      <c r="S2390" s="22" t="b">
        <f t="shared" si="377"/>
        <v>0</v>
      </c>
      <c r="T2390" s="18" t="s">
        <v>6360</v>
      </c>
      <c r="U2390" s="18" t="s">
        <v>5777</v>
      </c>
      <c r="V2390" s="15"/>
      <c r="W2390" s="18" t="s">
        <v>6361</v>
      </c>
      <c r="X2390" s="18" t="s">
        <v>1061</v>
      </c>
      <c r="Y2390" s="15" t="s">
        <v>73</v>
      </c>
      <c r="Z2390" s="18" t="s">
        <v>6361</v>
      </c>
      <c r="AA2390" s="18" t="s">
        <v>1095</v>
      </c>
      <c r="AB2390" s="18" t="s">
        <v>7175</v>
      </c>
      <c r="AC2390" s="67" t="e">
        <f>+VLOOKUP("*"&amp;L2390&amp;"*",'[2]REGISTROS SANITARIOS'!$D$1884:$E$1942,2,FALSE)</f>
        <v>#N/A</v>
      </c>
      <c r="AD2390" s="22" t="s">
        <v>44</v>
      </c>
      <c r="AE2390" s="16">
        <v>46116</v>
      </c>
      <c r="AF2390" s="34" t="s">
        <v>73</v>
      </c>
      <c r="AG2390" s="24" t="s">
        <v>3155</v>
      </c>
      <c r="AH2390" s="18" t="s">
        <v>3155</v>
      </c>
      <c r="AI2390" s="18" t="s">
        <v>53</v>
      </c>
      <c r="AJ2390" s="17">
        <v>22</v>
      </c>
      <c r="AK2390" s="25">
        <v>22</v>
      </c>
      <c r="AL2390" s="25">
        <v>9000</v>
      </c>
      <c r="AM2390" s="35">
        <v>0</v>
      </c>
      <c r="AN2390" s="19">
        <v>198000</v>
      </c>
      <c r="AO2390" s="18"/>
      <c r="AP2390" s="15"/>
      <c r="AQ2390" s="43" t="str">
        <f t="shared" si="370"/>
        <v>SI</v>
      </c>
      <c r="AR2390" s="44">
        <f t="shared" si="371"/>
        <v>198000</v>
      </c>
      <c r="AS2390" s="44">
        <f t="shared" si="372"/>
        <v>198000</v>
      </c>
      <c r="AT2390" s="44">
        <f t="shared" si="373"/>
        <v>198000</v>
      </c>
      <c r="AU2390" s="44">
        <f t="shared" si="374"/>
        <v>198000</v>
      </c>
      <c r="AV2390" s="45" t="b">
        <f t="shared" si="375"/>
        <v>1</v>
      </c>
      <c r="AW2390" s="45" t="b">
        <f t="shared" si="376"/>
        <v>1</v>
      </c>
      <c r="AX2390" s="45"/>
    </row>
    <row r="2391" spans="1:50" s="36" customFormat="1" ht="27.75" customHeight="1" x14ac:dyDescent="0.15">
      <c r="A2391" s="36" t="str">
        <f t="shared" si="369"/>
        <v>New Stetic S.A301030803</v>
      </c>
      <c r="B2391" s="36" t="b">
        <f>+A2391='[1]Anexo 9'!A2391</f>
        <v>1</v>
      </c>
      <c r="C2391" s="18">
        <v>890900267</v>
      </c>
      <c r="D2391" s="18" t="s">
        <v>1038</v>
      </c>
      <c r="E2391" s="15" t="s">
        <v>800</v>
      </c>
      <c r="F2391" s="15" t="s">
        <v>1056</v>
      </c>
      <c r="G2391" s="15">
        <f>+VLOOKUP(F2391,[3]Sheet1!$E$3:$G$74,3,FALSE)</f>
        <v>23</v>
      </c>
      <c r="H2391" s="15">
        <f>+VLOOKUP(D2391&amp;F2391,'TD para paquetes'!$E$3:$I$441,5,FALSE)</f>
        <v>23</v>
      </c>
      <c r="I2391" s="15" t="s">
        <v>1025</v>
      </c>
      <c r="J2391" s="15">
        <v>4</v>
      </c>
      <c r="K2391" s="15">
        <v>4</v>
      </c>
      <c r="L2391" s="15">
        <v>301030803</v>
      </c>
      <c r="M2391" s="15" t="s">
        <v>1074</v>
      </c>
      <c r="N2391" s="15" t="s">
        <v>835</v>
      </c>
      <c r="O2391" s="18" t="s">
        <v>1074</v>
      </c>
      <c r="P2391" s="22" t="s">
        <v>73</v>
      </c>
      <c r="Q2391" s="15" t="s">
        <v>1059</v>
      </c>
      <c r="R2391" s="18" t="s">
        <v>5777</v>
      </c>
      <c r="S2391" s="22" t="b">
        <f t="shared" si="377"/>
        <v>0</v>
      </c>
      <c r="T2391" s="18" t="s">
        <v>6360</v>
      </c>
      <c r="U2391" s="18" t="s">
        <v>5777</v>
      </c>
      <c r="V2391" s="15"/>
      <c r="W2391" s="18" t="s">
        <v>6361</v>
      </c>
      <c r="X2391" s="18" t="s">
        <v>1061</v>
      </c>
      <c r="Y2391" s="15" t="s">
        <v>73</v>
      </c>
      <c r="Z2391" s="18" t="s">
        <v>6361</v>
      </c>
      <c r="AA2391" s="18" t="s">
        <v>1095</v>
      </c>
      <c r="AB2391" s="18" t="s">
        <v>7175</v>
      </c>
      <c r="AC2391" s="67" t="e">
        <f>+VLOOKUP("*"&amp;L2391&amp;"*",'[2]REGISTROS SANITARIOS'!$D$1884:$E$1942,2,FALSE)</f>
        <v>#N/A</v>
      </c>
      <c r="AD2391" s="22" t="s">
        <v>44</v>
      </c>
      <c r="AE2391" s="16">
        <v>46116</v>
      </c>
      <c r="AF2391" s="34" t="s">
        <v>73</v>
      </c>
      <c r="AG2391" s="24" t="s">
        <v>3155</v>
      </c>
      <c r="AH2391" s="18" t="s">
        <v>3155</v>
      </c>
      <c r="AI2391" s="18" t="s">
        <v>53</v>
      </c>
      <c r="AJ2391" s="17">
        <v>16.5</v>
      </c>
      <c r="AK2391" s="25">
        <v>16.5</v>
      </c>
      <c r="AL2391" s="25">
        <v>9000</v>
      </c>
      <c r="AM2391" s="35">
        <v>0</v>
      </c>
      <c r="AN2391" s="19">
        <v>148500</v>
      </c>
      <c r="AO2391" s="18"/>
      <c r="AP2391" s="15"/>
      <c r="AQ2391" s="43" t="str">
        <f t="shared" si="370"/>
        <v>SI</v>
      </c>
      <c r="AR2391" s="44">
        <f t="shared" si="371"/>
        <v>148500</v>
      </c>
      <c r="AS2391" s="44">
        <f t="shared" si="372"/>
        <v>148500</v>
      </c>
      <c r="AT2391" s="44">
        <f t="shared" si="373"/>
        <v>148500</v>
      </c>
      <c r="AU2391" s="44">
        <f t="shared" si="374"/>
        <v>148500</v>
      </c>
      <c r="AV2391" s="45" t="b">
        <f t="shared" si="375"/>
        <v>1</v>
      </c>
      <c r="AW2391" s="45" t="b">
        <f t="shared" si="376"/>
        <v>1</v>
      </c>
      <c r="AX2391" s="45"/>
    </row>
    <row r="2392" spans="1:50" s="36" customFormat="1" ht="27.75" customHeight="1" x14ac:dyDescent="0.15">
      <c r="A2392" s="36" t="str">
        <f t="shared" si="369"/>
        <v>New Stetic S.A301030903</v>
      </c>
      <c r="B2392" s="36" t="b">
        <f>+A2392='[1]Anexo 9'!A2392</f>
        <v>1</v>
      </c>
      <c r="C2392" s="18">
        <v>890900267</v>
      </c>
      <c r="D2392" s="18" t="s">
        <v>1038</v>
      </c>
      <c r="E2392" s="15" t="s">
        <v>800</v>
      </c>
      <c r="F2392" s="15" t="s">
        <v>1056</v>
      </c>
      <c r="G2392" s="15">
        <f>+VLOOKUP(F2392,[3]Sheet1!$E$3:$G$74,3,FALSE)</f>
        <v>23</v>
      </c>
      <c r="H2392" s="15">
        <f>+VLOOKUP(D2392&amp;F2392,'TD para paquetes'!$E$3:$I$441,5,FALSE)</f>
        <v>23</v>
      </c>
      <c r="I2392" s="15" t="s">
        <v>1025</v>
      </c>
      <c r="J2392" s="15">
        <v>4</v>
      </c>
      <c r="K2392" s="15">
        <v>4</v>
      </c>
      <c r="L2392" s="15">
        <v>301030903</v>
      </c>
      <c r="M2392" s="15" t="s">
        <v>1076</v>
      </c>
      <c r="N2392" s="15" t="s">
        <v>835</v>
      </c>
      <c r="O2392" s="18" t="s">
        <v>1076</v>
      </c>
      <c r="P2392" s="22" t="s">
        <v>73</v>
      </c>
      <c r="Q2392" s="15" t="s">
        <v>1059</v>
      </c>
      <c r="R2392" s="18" t="s">
        <v>5777</v>
      </c>
      <c r="S2392" s="22" t="b">
        <f t="shared" si="377"/>
        <v>0</v>
      </c>
      <c r="T2392" s="18" t="s">
        <v>6360</v>
      </c>
      <c r="U2392" s="18" t="s">
        <v>5777</v>
      </c>
      <c r="V2392" s="15"/>
      <c r="W2392" s="18" t="s">
        <v>6361</v>
      </c>
      <c r="X2392" s="18" t="s">
        <v>1061</v>
      </c>
      <c r="Y2392" s="15" t="s">
        <v>73</v>
      </c>
      <c r="Z2392" s="18" t="s">
        <v>6361</v>
      </c>
      <c r="AA2392" s="18" t="s">
        <v>1095</v>
      </c>
      <c r="AB2392" s="18" t="s">
        <v>7175</v>
      </c>
      <c r="AC2392" s="67" t="e">
        <f>+VLOOKUP("*"&amp;L2392&amp;"*",'[2]REGISTROS SANITARIOS'!$D$1884:$E$1942,2,FALSE)</f>
        <v>#N/A</v>
      </c>
      <c r="AD2392" s="22" t="s">
        <v>44</v>
      </c>
      <c r="AE2392" s="16">
        <v>46116</v>
      </c>
      <c r="AF2392" s="34" t="s">
        <v>73</v>
      </c>
      <c r="AG2392" s="24" t="s">
        <v>3155</v>
      </c>
      <c r="AH2392" s="18" t="s">
        <v>3155</v>
      </c>
      <c r="AI2392" s="18" t="s">
        <v>53</v>
      </c>
      <c r="AJ2392" s="17">
        <v>11</v>
      </c>
      <c r="AK2392" s="25">
        <v>11</v>
      </c>
      <c r="AL2392" s="25">
        <v>9000</v>
      </c>
      <c r="AM2392" s="35">
        <v>0</v>
      </c>
      <c r="AN2392" s="19">
        <v>99000</v>
      </c>
      <c r="AO2392" s="18"/>
      <c r="AP2392" s="15"/>
      <c r="AQ2392" s="43" t="str">
        <f t="shared" si="370"/>
        <v>SI</v>
      </c>
      <c r="AR2392" s="44">
        <f t="shared" si="371"/>
        <v>99000</v>
      </c>
      <c r="AS2392" s="44">
        <f t="shared" si="372"/>
        <v>99000</v>
      </c>
      <c r="AT2392" s="44">
        <f t="shared" si="373"/>
        <v>99000</v>
      </c>
      <c r="AU2392" s="44">
        <f t="shared" si="374"/>
        <v>99000</v>
      </c>
      <c r="AV2392" s="45" t="b">
        <f t="shared" si="375"/>
        <v>1</v>
      </c>
      <c r="AW2392" s="45" t="b">
        <f t="shared" si="376"/>
        <v>1</v>
      </c>
      <c r="AX2392" s="45"/>
    </row>
    <row r="2393" spans="1:50" s="36" customFormat="1" ht="27.75" customHeight="1" x14ac:dyDescent="0.15">
      <c r="A2393" s="36" t="str">
        <f t="shared" si="369"/>
        <v>New Stetic S.A301031003</v>
      </c>
      <c r="B2393" s="36" t="b">
        <f>+A2393='[1]Anexo 9'!A2393</f>
        <v>1</v>
      </c>
      <c r="C2393" s="18">
        <v>890900267</v>
      </c>
      <c r="D2393" s="18" t="s">
        <v>1038</v>
      </c>
      <c r="E2393" s="15" t="s">
        <v>800</v>
      </c>
      <c r="F2393" s="15" t="s">
        <v>1056</v>
      </c>
      <c r="G2393" s="15">
        <f>+VLOOKUP(F2393,[3]Sheet1!$E$3:$G$74,3,FALSE)</f>
        <v>23</v>
      </c>
      <c r="H2393" s="15">
        <f>+VLOOKUP(D2393&amp;F2393,'TD para paquetes'!$E$3:$I$441,5,FALSE)</f>
        <v>23</v>
      </c>
      <c r="I2393" s="15" t="s">
        <v>1025</v>
      </c>
      <c r="J2393" s="15">
        <v>4</v>
      </c>
      <c r="K2393" s="15">
        <v>4</v>
      </c>
      <c r="L2393" s="15">
        <v>301031003</v>
      </c>
      <c r="M2393" s="15" t="s">
        <v>1078</v>
      </c>
      <c r="N2393" s="15" t="s">
        <v>835</v>
      </c>
      <c r="O2393" s="18" t="s">
        <v>1078</v>
      </c>
      <c r="P2393" s="22" t="s">
        <v>73</v>
      </c>
      <c r="Q2393" s="15" t="s">
        <v>1059</v>
      </c>
      <c r="R2393" s="18" t="s">
        <v>5777</v>
      </c>
      <c r="S2393" s="22" t="b">
        <f t="shared" si="377"/>
        <v>0</v>
      </c>
      <c r="T2393" s="18" t="s">
        <v>6360</v>
      </c>
      <c r="U2393" s="18" t="s">
        <v>5777</v>
      </c>
      <c r="V2393" s="15"/>
      <c r="W2393" s="18" t="s">
        <v>6361</v>
      </c>
      <c r="X2393" s="18" t="s">
        <v>1061</v>
      </c>
      <c r="Y2393" s="15" t="s">
        <v>73</v>
      </c>
      <c r="Z2393" s="18" t="s">
        <v>6361</v>
      </c>
      <c r="AA2393" s="18" t="s">
        <v>1095</v>
      </c>
      <c r="AB2393" s="18" t="s">
        <v>7175</v>
      </c>
      <c r="AC2393" s="67" t="e">
        <f>+VLOOKUP("*"&amp;L2393&amp;"*",'[2]REGISTROS SANITARIOS'!$D$1884:$E$1942,2,FALSE)</f>
        <v>#N/A</v>
      </c>
      <c r="AD2393" s="22" t="s">
        <v>44</v>
      </c>
      <c r="AE2393" s="16">
        <v>46116</v>
      </c>
      <c r="AF2393" s="34" t="s">
        <v>73</v>
      </c>
      <c r="AG2393" s="24" t="s">
        <v>3155</v>
      </c>
      <c r="AH2393" s="18" t="s">
        <v>3155</v>
      </c>
      <c r="AI2393" s="18" t="s">
        <v>53</v>
      </c>
      <c r="AJ2393" s="17">
        <v>5.5</v>
      </c>
      <c r="AK2393" s="25">
        <v>5.5</v>
      </c>
      <c r="AL2393" s="25">
        <v>9000</v>
      </c>
      <c r="AM2393" s="35">
        <v>0</v>
      </c>
      <c r="AN2393" s="19">
        <v>49500</v>
      </c>
      <c r="AO2393" s="18"/>
      <c r="AP2393" s="15"/>
      <c r="AQ2393" s="43" t="str">
        <f t="shared" si="370"/>
        <v>SI</v>
      </c>
      <c r="AR2393" s="44">
        <f t="shared" si="371"/>
        <v>49500</v>
      </c>
      <c r="AS2393" s="44">
        <f t="shared" si="372"/>
        <v>49500</v>
      </c>
      <c r="AT2393" s="44">
        <f t="shared" si="373"/>
        <v>49500</v>
      </c>
      <c r="AU2393" s="44">
        <f t="shared" si="374"/>
        <v>49500</v>
      </c>
      <c r="AV2393" s="45" t="b">
        <f t="shared" si="375"/>
        <v>1</v>
      </c>
      <c r="AW2393" s="45" t="b">
        <f t="shared" si="376"/>
        <v>1</v>
      </c>
      <c r="AX2393" s="45"/>
    </row>
    <row r="2394" spans="1:50" s="36" customFormat="1" ht="27.75" customHeight="1" x14ac:dyDescent="0.15">
      <c r="A2394" s="36" t="str">
        <f t="shared" si="369"/>
        <v>New Stetic S.A301031103</v>
      </c>
      <c r="B2394" s="36" t="b">
        <f>+A2394='[1]Anexo 9'!A2394</f>
        <v>1</v>
      </c>
      <c r="C2394" s="18">
        <v>890900267</v>
      </c>
      <c r="D2394" s="18" t="s">
        <v>1038</v>
      </c>
      <c r="E2394" s="15" t="s">
        <v>800</v>
      </c>
      <c r="F2394" s="15" t="s">
        <v>1056</v>
      </c>
      <c r="G2394" s="15">
        <f>+VLOOKUP(F2394,[3]Sheet1!$E$3:$G$74,3,FALSE)</f>
        <v>23</v>
      </c>
      <c r="H2394" s="15">
        <f>+VLOOKUP(D2394&amp;F2394,'TD para paquetes'!$E$3:$I$441,5,FALSE)</f>
        <v>23</v>
      </c>
      <c r="I2394" s="15" t="s">
        <v>1025</v>
      </c>
      <c r="J2394" s="15">
        <v>4</v>
      </c>
      <c r="K2394" s="15">
        <v>4</v>
      </c>
      <c r="L2394" s="15">
        <v>301031103</v>
      </c>
      <c r="M2394" s="15" t="s">
        <v>1080</v>
      </c>
      <c r="N2394" s="15" t="s">
        <v>835</v>
      </c>
      <c r="O2394" s="18" t="s">
        <v>1080</v>
      </c>
      <c r="P2394" s="22" t="s">
        <v>73</v>
      </c>
      <c r="Q2394" s="15" t="s">
        <v>1059</v>
      </c>
      <c r="R2394" s="18" t="s">
        <v>5777</v>
      </c>
      <c r="S2394" s="22" t="b">
        <f t="shared" si="377"/>
        <v>0</v>
      </c>
      <c r="T2394" s="18" t="s">
        <v>6360</v>
      </c>
      <c r="U2394" s="18" t="s">
        <v>5777</v>
      </c>
      <c r="V2394" s="15"/>
      <c r="W2394" s="18" t="s">
        <v>6361</v>
      </c>
      <c r="X2394" s="18" t="s">
        <v>1061</v>
      </c>
      <c r="Y2394" s="15" t="s">
        <v>73</v>
      </c>
      <c r="Z2394" s="18" t="s">
        <v>6361</v>
      </c>
      <c r="AA2394" s="18" t="s">
        <v>1095</v>
      </c>
      <c r="AB2394" s="18" t="s">
        <v>7175</v>
      </c>
      <c r="AC2394" s="67" t="e">
        <f>+VLOOKUP("*"&amp;L2394&amp;"*",'[2]REGISTROS SANITARIOS'!$D$1884:$E$1942,2,FALSE)</f>
        <v>#N/A</v>
      </c>
      <c r="AD2394" s="22" t="s">
        <v>44</v>
      </c>
      <c r="AE2394" s="16">
        <v>46116</v>
      </c>
      <c r="AF2394" s="34" t="s">
        <v>73</v>
      </c>
      <c r="AG2394" s="24" t="s">
        <v>3155</v>
      </c>
      <c r="AH2394" s="18" t="s">
        <v>3155</v>
      </c>
      <c r="AI2394" s="18" t="s">
        <v>53</v>
      </c>
      <c r="AJ2394" s="17">
        <v>5.5</v>
      </c>
      <c r="AK2394" s="25">
        <v>5.5</v>
      </c>
      <c r="AL2394" s="25">
        <v>9000</v>
      </c>
      <c r="AM2394" s="35">
        <v>0</v>
      </c>
      <c r="AN2394" s="19">
        <v>49500</v>
      </c>
      <c r="AO2394" s="18"/>
      <c r="AP2394" s="15"/>
      <c r="AQ2394" s="43" t="str">
        <f t="shared" si="370"/>
        <v>SI</v>
      </c>
      <c r="AR2394" s="44">
        <f t="shared" si="371"/>
        <v>49500</v>
      </c>
      <c r="AS2394" s="44">
        <f t="shared" si="372"/>
        <v>49500</v>
      </c>
      <c r="AT2394" s="44">
        <f t="shared" si="373"/>
        <v>49500</v>
      </c>
      <c r="AU2394" s="44">
        <f t="shared" si="374"/>
        <v>49500</v>
      </c>
      <c r="AV2394" s="45" t="b">
        <f t="shared" si="375"/>
        <v>1</v>
      </c>
      <c r="AW2394" s="45" t="b">
        <f t="shared" si="376"/>
        <v>1</v>
      </c>
      <c r="AX2394" s="45"/>
    </row>
    <row r="2395" spans="1:50" s="36" customFormat="1" ht="27.75" customHeight="1" x14ac:dyDescent="0.15">
      <c r="A2395" s="36" t="str">
        <f t="shared" si="369"/>
        <v>New Stetic S.A301031203</v>
      </c>
      <c r="B2395" s="36" t="b">
        <f>+A2395='[1]Anexo 9'!A2395</f>
        <v>1</v>
      </c>
      <c r="C2395" s="18">
        <v>890900267</v>
      </c>
      <c r="D2395" s="18" t="s">
        <v>1038</v>
      </c>
      <c r="E2395" s="15" t="s">
        <v>800</v>
      </c>
      <c r="F2395" s="15" t="s">
        <v>1056</v>
      </c>
      <c r="G2395" s="15">
        <f>+VLOOKUP(F2395,[3]Sheet1!$E$3:$G$74,3,FALSE)</f>
        <v>23</v>
      </c>
      <c r="H2395" s="15">
        <f>+VLOOKUP(D2395&amp;F2395,'TD para paquetes'!$E$3:$I$441,5,FALSE)</f>
        <v>23</v>
      </c>
      <c r="I2395" s="15" t="s">
        <v>1025</v>
      </c>
      <c r="J2395" s="15">
        <v>4</v>
      </c>
      <c r="K2395" s="15">
        <v>4</v>
      </c>
      <c r="L2395" s="15">
        <v>301031203</v>
      </c>
      <c r="M2395" s="15" t="s">
        <v>1082</v>
      </c>
      <c r="N2395" s="15" t="s">
        <v>835</v>
      </c>
      <c r="O2395" s="18" t="s">
        <v>1082</v>
      </c>
      <c r="P2395" s="22" t="s">
        <v>73</v>
      </c>
      <c r="Q2395" s="15" t="s">
        <v>1059</v>
      </c>
      <c r="R2395" s="18" t="s">
        <v>5777</v>
      </c>
      <c r="S2395" s="22" t="b">
        <f t="shared" si="377"/>
        <v>0</v>
      </c>
      <c r="T2395" s="18" t="s">
        <v>6360</v>
      </c>
      <c r="U2395" s="18" t="s">
        <v>5777</v>
      </c>
      <c r="V2395" s="15"/>
      <c r="W2395" s="18" t="s">
        <v>6361</v>
      </c>
      <c r="X2395" s="18" t="s">
        <v>1061</v>
      </c>
      <c r="Y2395" s="15" t="s">
        <v>73</v>
      </c>
      <c r="Z2395" s="18" t="s">
        <v>6361</v>
      </c>
      <c r="AA2395" s="18" t="s">
        <v>1095</v>
      </c>
      <c r="AB2395" s="18" t="s">
        <v>7175</v>
      </c>
      <c r="AC2395" s="67" t="e">
        <f>+VLOOKUP("*"&amp;L2395&amp;"*",'[2]REGISTROS SANITARIOS'!$D$1884:$E$1942,2,FALSE)</f>
        <v>#N/A</v>
      </c>
      <c r="AD2395" s="22" t="s">
        <v>44</v>
      </c>
      <c r="AE2395" s="16">
        <v>46116</v>
      </c>
      <c r="AF2395" s="34" t="s">
        <v>73</v>
      </c>
      <c r="AG2395" s="24" t="s">
        <v>3155</v>
      </c>
      <c r="AH2395" s="18" t="s">
        <v>3155</v>
      </c>
      <c r="AI2395" s="18" t="s">
        <v>53</v>
      </c>
      <c r="AJ2395" s="17">
        <v>5.5</v>
      </c>
      <c r="AK2395" s="25">
        <v>5.5</v>
      </c>
      <c r="AL2395" s="25">
        <v>9000</v>
      </c>
      <c r="AM2395" s="35">
        <v>0</v>
      </c>
      <c r="AN2395" s="19">
        <v>49500</v>
      </c>
      <c r="AO2395" s="18"/>
      <c r="AP2395" s="15"/>
      <c r="AQ2395" s="43" t="str">
        <f t="shared" si="370"/>
        <v>SI</v>
      </c>
      <c r="AR2395" s="44">
        <f t="shared" si="371"/>
        <v>49500</v>
      </c>
      <c r="AS2395" s="44">
        <f t="shared" si="372"/>
        <v>49500</v>
      </c>
      <c r="AT2395" s="44">
        <f t="shared" si="373"/>
        <v>49500</v>
      </c>
      <c r="AU2395" s="44">
        <f t="shared" si="374"/>
        <v>49500</v>
      </c>
      <c r="AV2395" s="45" t="b">
        <f t="shared" si="375"/>
        <v>1</v>
      </c>
      <c r="AW2395" s="45" t="b">
        <f t="shared" si="376"/>
        <v>1</v>
      </c>
      <c r="AX2395" s="45"/>
    </row>
    <row r="2396" spans="1:50" s="36" customFormat="1" ht="27.75" customHeight="1" x14ac:dyDescent="0.15">
      <c r="A2396" s="36" t="str">
        <f t="shared" si="369"/>
        <v>New Stetic S.A301031703</v>
      </c>
      <c r="B2396" s="36" t="b">
        <f>+A2396='[1]Anexo 9'!A2396</f>
        <v>1</v>
      </c>
      <c r="C2396" s="18">
        <v>890900267</v>
      </c>
      <c r="D2396" s="18" t="s">
        <v>1038</v>
      </c>
      <c r="E2396" s="15" t="s">
        <v>800</v>
      </c>
      <c r="F2396" s="15" t="s">
        <v>1056</v>
      </c>
      <c r="G2396" s="15">
        <f>+VLOOKUP(F2396,[3]Sheet1!$E$3:$G$74,3,FALSE)</f>
        <v>23</v>
      </c>
      <c r="H2396" s="15">
        <f>+VLOOKUP(D2396&amp;F2396,'TD para paquetes'!$E$3:$I$441,5,FALSE)</f>
        <v>23</v>
      </c>
      <c r="I2396" s="15" t="s">
        <v>1025</v>
      </c>
      <c r="J2396" s="15">
        <v>4</v>
      </c>
      <c r="K2396" s="15">
        <v>4</v>
      </c>
      <c r="L2396" s="15">
        <v>301031703</v>
      </c>
      <c r="M2396" s="15" t="s">
        <v>1084</v>
      </c>
      <c r="N2396" s="15" t="s">
        <v>835</v>
      </c>
      <c r="O2396" s="18" t="s">
        <v>1084</v>
      </c>
      <c r="P2396" s="22" t="s">
        <v>73</v>
      </c>
      <c r="Q2396" s="15" t="s">
        <v>1059</v>
      </c>
      <c r="R2396" s="18" t="s">
        <v>5777</v>
      </c>
      <c r="S2396" s="22" t="b">
        <f t="shared" si="377"/>
        <v>0</v>
      </c>
      <c r="T2396" s="18" t="s">
        <v>6360</v>
      </c>
      <c r="U2396" s="18" t="s">
        <v>5777</v>
      </c>
      <c r="V2396" s="15"/>
      <c r="W2396" s="18" t="s">
        <v>6361</v>
      </c>
      <c r="X2396" s="18" t="s">
        <v>1061</v>
      </c>
      <c r="Y2396" s="15" t="s">
        <v>73</v>
      </c>
      <c r="Z2396" s="18" t="s">
        <v>6361</v>
      </c>
      <c r="AA2396" s="18" t="s">
        <v>1095</v>
      </c>
      <c r="AB2396" s="18" t="s">
        <v>7175</v>
      </c>
      <c r="AC2396" s="67" t="e">
        <f>+VLOOKUP("*"&amp;L2396&amp;"*",'[2]REGISTROS SANITARIOS'!$D$1884:$E$1942,2,FALSE)</f>
        <v>#N/A</v>
      </c>
      <c r="AD2396" s="22" t="s">
        <v>44</v>
      </c>
      <c r="AE2396" s="16">
        <v>46116</v>
      </c>
      <c r="AF2396" s="34" t="s">
        <v>73</v>
      </c>
      <c r="AG2396" s="24" t="s">
        <v>3155</v>
      </c>
      <c r="AH2396" s="18" t="s">
        <v>3155</v>
      </c>
      <c r="AI2396" s="18" t="s">
        <v>53</v>
      </c>
      <c r="AJ2396" s="17">
        <v>456.5</v>
      </c>
      <c r="AK2396" s="25">
        <v>456.5</v>
      </c>
      <c r="AL2396" s="25">
        <v>9000</v>
      </c>
      <c r="AM2396" s="35">
        <v>0</v>
      </c>
      <c r="AN2396" s="19">
        <v>4108500</v>
      </c>
      <c r="AO2396" s="18"/>
      <c r="AP2396" s="15"/>
      <c r="AQ2396" s="43" t="str">
        <f t="shared" si="370"/>
        <v>SI</v>
      </c>
      <c r="AR2396" s="44">
        <f t="shared" si="371"/>
        <v>4108500</v>
      </c>
      <c r="AS2396" s="44">
        <f t="shared" si="372"/>
        <v>4108500</v>
      </c>
      <c r="AT2396" s="44">
        <f t="shared" si="373"/>
        <v>4108500</v>
      </c>
      <c r="AU2396" s="44">
        <f t="shared" si="374"/>
        <v>4108500</v>
      </c>
      <c r="AV2396" s="45" t="b">
        <f t="shared" si="375"/>
        <v>1</v>
      </c>
      <c r="AW2396" s="45" t="b">
        <f t="shared" si="376"/>
        <v>1</v>
      </c>
      <c r="AX2396" s="45"/>
    </row>
    <row r="2397" spans="1:50" s="36" customFormat="1" ht="27.75" customHeight="1" x14ac:dyDescent="0.15">
      <c r="A2397" s="36" t="str">
        <f t="shared" si="369"/>
        <v>New Stetic S.A301031803</v>
      </c>
      <c r="B2397" s="36" t="b">
        <f>+A2397='[1]Anexo 9'!A2397</f>
        <v>1</v>
      </c>
      <c r="C2397" s="18">
        <v>890900267</v>
      </c>
      <c r="D2397" s="18" t="s">
        <v>1038</v>
      </c>
      <c r="E2397" s="15" t="s">
        <v>800</v>
      </c>
      <c r="F2397" s="15" t="s">
        <v>1056</v>
      </c>
      <c r="G2397" s="15">
        <f>+VLOOKUP(F2397,[3]Sheet1!$E$3:$G$74,3,FALSE)</f>
        <v>23</v>
      </c>
      <c r="H2397" s="15">
        <f>+VLOOKUP(D2397&amp;F2397,'TD para paquetes'!$E$3:$I$441,5,FALSE)</f>
        <v>23</v>
      </c>
      <c r="I2397" s="15" t="s">
        <v>1025</v>
      </c>
      <c r="J2397" s="15">
        <v>4</v>
      </c>
      <c r="K2397" s="15">
        <v>4</v>
      </c>
      <c r="L2397" s="15">
        <v>301031803</v>
      </c>
      <c r="M2397" s="15" t="s">
        <v>1086</v>
      </c>
      <c r="N2397" s="15" t="s">
        <v>835</v>
      </c>
      <c r="O2397" s="18" t="s">
        <v>1086</v>
      </c>
      <c r="P2397" s="22" t="s">
        <v>73</v>
      </c>
      <c r="Q2397" s="15" t="s">
        <v>1059</v>
      </c>
      <c r="R2397" s="18" t="s">
        <v>5777</v>
      </c>
      <c r="S2397" s="22" t="b">
        <f t="shared" si="377"/>
        <v>0</v>
      </c>
      <c r="T2397" s="18" t="s">
        <v>6360</v>
      </c>
      <c r="U2397" s="18" t="s">
        <v>5777</v>
      </c>
      <c r="V2397" s="15"/>
      <c r="W2397" s="18" t="s">
        <v>6361</v>
      </c>
      <c r="X2397" s="18" t="s">
        <v>1061</v>
      </c>
      <c r="Y2397" s="15" t="s">
        <v>73</v>
      </c>
      <c r="Z2397" s="18" t="s">
        <v>6361</v>
      </c>
      <c r="AA2397" s="18" t="s">
        <v>1095</v>
      </c>
      <c r="AB2397" s="18" t="s">
        <v>7175</v>
      </c>
      <c r="AC2397" s="67" t="str">
        <f>+VLOOKUP("*"&amp;L2397&amp;"*",'[2]REGISTROS SANITARIOS'!$D$1884:$E$1942,2,FALSE)</f>
        <v>SI</v>
      </c>
      <c r="AD2397" s="22" t="s">
        <v>1025</v>
      </c>
      <c r="AE2397" s="16">
        <v>46116</v>
      </c>
      <c r="AF2397" s="34" t="s">
        <v>73</v>
      </c>
      <c r="AG2397" s="24" t="s">
        <v>3155</v>
      </c>
      <c r="AH2397" s="18" t="s">
        <v>3155</v>
      </c>
      <c r="AI2397" s="18" t="s">
        <v>53</v>
      </c>
      <c r="AJ2397" s="17">
        <v>330</v>
      </c>
      <c r="AK2397" s="25">
        <v>330</v>
      </c>
      <c r="AL2397" s="25">
        <v>9000</v>
      </c>
      <c r="AM2397" s="35">
        <v>0</v>
      </c>
      <c r="AN2397" s="19">
        <v>2970000</v>
      </c>
      <c r="AO2397" s="18"/>
      <c r="AP2397" s="15"/>
      <c r="AQ2397" s="43" t="str">
        <f t="shared" si="370"/>
        <v>SI</v>
      </c>
      <c r="AR2397" s="44">
        <f t="shared" si="371"/>
        <v>2970000</v>
      </c>
      <c r="AS2397" s="44">
        <f t="shared" si="372"/>
        <v>2970000</v>
      </c>
      <c r="AT2397" s="44">
        <f t="shared" si="373"/>
        <v>2970000</v>
      </c>
      <c r="AU2397" s="44">
        <f t="shared" si="374"/>
        <v>2970000</v>
      </c>
      <c r="AV2397" s="45" t="b">
        <f t="shared" si="375"/>
        <v>1</v>
      </c>
      <c r="AW2397" s="45" t="b">
        <f t="shared" si="376"/>
        <v>1</v>
      </c>
      <c r="AX2397" s="45"/>
    </row>
    <row r="2398" spans="1:50" s="36" customFormat="1" ht="27.75" customHeight="1" x14ac:dyDescent="0.15">
      <c r="A2398" s="36" t="str">
        <f t="shared" si="369"/>
        <v>New Stetic S.A301031903</v>
      </c>
      <c r="B2398" s="36" t="b">
        <f>+A2398='[1]Anexo 9'!A2398</f>
        <v>1</v>
      </c>
      <c r="C2398" s="18">
        <v>890900267</v>
      </c>
      <c r="D2398" s="18" t="s">
        <v>1038</v>
      </c>
      <c r="E2398" s="15" t="s">
        <v>800</v>
      </c>
      <c r="F2398" s="15" t="s">
        <v>3851</v>
      </c>
      <c r="G2398" s="15">
        <f>+VLOOKUP(F2398,[3]Sheet1!$E$3:$G$74,3,FALSE)</f>
        <v>13</v>
      </c>
      <c r="H2398" s="15">
        <f>+VLOOKUP(D2398&amp;F2398,'TD para paquetes'!$E$3:$I$441,5,FALSE)</f>
        <v>13</v>
      </c>
      <c r="I2398" s="15" t="s">
        <v>1025</v>
      </c>
      <c r="J2398" s="15">
        <v>4</v>
      </c>
      <c r="K2398" s="15">
        <v>3</v>
      </c>
      <c r="L2398" s="15">
        <v>301031903</v>
      </c>
      <c r="M2398" s="15" t="s">
        <v>3956</v>
      </c>
      <c r="N2398" s="15" t="s">
        <v>247</v>
      </c>
      <c r="O2398" s="18" t="s">
        <v>3956</v>
      </c>
      <c r="P2398" s="22" t="s">
        <v>73</v>
      </c>
      <c r="Q2398" s="15" t="s">
        <v>5582</v>
      </c>
      <c r="R2398" s="18" t="s">
        <v>5582</v>
      </c>
      <c r="S2398" s="22" t="s">
        <v>73</v>
      </c>
      <c r="T2398" s="18" t="s">
        <v>5582</v>
      </c>
      <c r="U2398" s="18" t="s">
        <v>5582</v>
      </c>
      <c r="V2398" s="15" t="s">
        <v>996</v>
      </c>
      <c r="W2398" s="18" t="s">
        <v>6361</v>
      </c>
      <c r="X2398" s="18"/>
      <c r="Y2398" s="15" t="s">
        <v>73</v>
      </c>
      <c r="Z2398" s="18" t="s">
        <v>6361</v>
      </c>
      <c r="AA2398" s="18" t="s">
        <v>1095</v>
      </c>
      <c r="AB2398" s="18" t="s">
        <v>7175</v>
      </c>
      <c r="AC2398" s="67" t="str">
        <f>+VLOOKUP("*"&amp;L2398&amp;"*",'[2]REGISTROS SANITARIOS'!$D$1884:$E$1942,2,FALSE)</f>
        <v>SI</v>
      </c>
      <c r="AD2398" s="22" t="s">
        <v>1025</v>
      </c>
      <c r="AE2398" s="16">
        <v>46116</v>
      </c>
      <c r="AF2398" s="34" t="s">
        <v>73</v>
      </c>
      <c r="AG2398" s="24" t="s">
        <v>3155</v>
      </c>
      <c r="AH2398" s="18" t="s">
        <v>3155</v>
      </c>
      <c r="AI2398" s="18" t="s">
        <v>53</v>
      </c>
      <c r="AJ2398" s="17">
        <v>5.5</v>
      </c>
      <c r="AK2398" s="25">
        <v>5.5</v>
      </c>
      <c r="AL2398" s="25">
        <v>70000</v>
      </c>
      <c r="AM2398" s="35">
        <v>0.19</v>
      </c>
      <c r="AN2398" s="19">
        <v>458150</v>
      </c>
      <c r="AO2398" s="18"/>
      <c r="AP2398" s="15"/>
      <c r="AQ2398" s="43" t="str">
        <f t="shared" si="370"/>
        <v>SI</v>
      </c>
      <c r="AR2398" s="44">
        <f t="shared" si="371"/>
        <v>458150</v>
      </c>
      <c r="AS2398" s="44">
        <f t="shared" si="372"/>
        <v>385000</v>
      </c>
      <c r="AT2398" s="44">
        <f t="shared" si="373"/>
        <v>385000</v>
      </c>
      <c r="AU2398" s="44">
        <f t="shared" si="374"/>
        <v>458150</v>
      </c>
      <c r="AV2398" s="45" t="b">
        <f t="shared" si="375"/>
        <v>1</v>
      </c>
      <c r="AW2398" s="45" t="b">
        <f t="shared" si="376"/>
        <v>0</v>
      </c>
      <c r="AX2398" s="45"/>
    </row>
    <row r="2399" spans="1:50" s="36" customFormat="1" ht="27.75" customHeight="1" x14ac:dyDescent="0.15">
      <c r="A2399" s="36" t="str">
        <f t="shared" si="369"/>
        <v>New Stetic S.A301031904</v>
      </c>
      <c r="B2399" s="36" t="b">
        <f>+A2399='[1]Anexo 9'!A2399</f>
        <v>1</v>
      </c>
      <c r="C2399" s="18">
        <v>890900267</v>
      </c>
      <c r="D2399" s="18" t="s">
        <v>1038</v>
      </c>
      <c r="E2399" s="15" t="s">
        <v>800</v>
      </c>
      <c r="F2399" s="15" t="s">
        <v>3851</v>
      </c>
      <c r="G2399" s="15">
        <f>+VLOOKUP(F2399,[3]Sheet1!$E$3:$G$74,3,FALSE)</f>
        <v>13</v>
      </c>
      <c r="H2399" s="15">
        <f>+VLOOKUP(D2399&amp;F2399,'TD para paquetes'!$E$3:$I$441,5,FALSE)</f>
        <v>13</v>
      </c>
      <c r="I2399" s="15" t="s">
        <v>1025</v>
      </c>
      <c r="J2399" s="15">
        <v>4</v>
      </c>
      <c r="K2399" s="15">
        <v>3</v>
      </c>
      <c r="L2399" s="15">
        <v>301031904</v>
      </c>
      <c r="M2399" s="15" t="s">
        <v>3957</v>
      </c>
      <c r="N2399" s="15" t="s">
        <v>247</v>
      </c>
      <c r="O2399" s="18" t="s">
        <v>3957</v>
      </c>
      <c r="P2399" s="22" t="s">
        <v>73</v>
      </c>
      <c r="Q2399" s="15" t="s">
        <v>5582</v>
      </c>
      <c r="R2399" s="18" t="s">
        <v>5582</v>
      </c>
      <c r="S2399" s="22" t="s">
        <v>73</v>
      </c>
      <c r="T2399" s="18" t="s">
        <v>5582</v>
      </c>
      <c r="U2399" s="18" t="s">
        <v>5582</v>
      </c>
      <c r="V2399" s="15" t="s">
        <v>996</v>
      </c>
      <c r="W2399" s="18" t="s">
        <v>6361</v>
      </c>
      <c r="X2399" s="18"/>
      <c r="Y2399" s="15" t="s">
        <v>73</v>
      </c>
      <c r="Z2399" s="18" t="s">
        <v>6361</v>
      </c>
      <c r="AA2399" s="18" t="s">
        <v>1095</v>
      </c>
      <c r="AB2399" s="18" t="s">
        <v>7175</v>
      </c>
      <c r="AC2399" s="67" t="e">
        <f>+VLOOKUP("*"&amp;L2399&amp;"*",'[2]REGISTROS SANITARIOS'!$D$1884:$E$1942,2,FALSE)</f>
        <v>#N/A</v>
      </c>
      <c r="AD2399" s="22" t="s">
        <v>44</v>
      </c>
      <c r="AE2399" s="16">
        <v>46116</v>
      </c>
      <c r="AF2399" s="34" t="s">
        <v>73</v>
      </c>
      <c r="AG2399" s="24" t="s">
        <v>3155</v>
      </c>
      <c r="AH2399" s="18" t="s">
        <v>3155</v>
      </c>
      <c r="AI2399" s="18" t="s">
        <v>53</v>
      </c>
      <c r="AJ2399" s="17">
        <v>5.5</v>
      </c>
      <c r="AK2399" s="25">
        <v>5.5</v>
      </c>
      <c r="AL2399" s="25">
        <v>70000</v>
      </c>
      <c r="AM2399" s="35">
        <v>0.19</v>
      </c>
      <c r="AN2399" s="19">
        <v>458150</v>
      </c>
      <c r="AO2399" s="18"/>
      <c r="AP2399" s="15"/>
      <c r="AQ2399" s="43" t="str">
        <f t="shared" si="370"/>
        <v>SI</v>
      </c>
      <c r="AR2399" s="44">
        <f t="shared" si="371"/>
        <v>458150</v>
      </c>
      <c r="AS2399" s="44">
        <f t="shared" si="372"/>
        <v>385000</v>
      </c>
      <c r="AT2399" s="44">
        <f t="shared" si="373"/>
        <v>385000</v>
      </c>
      <c r="AU2399" s="44">
        <f t="shared" si="374"/>
        <v>458150</v>
      </c>
      <c r="AV2399" s="45" t="b">
        <f t="shared" si="375"/>
        <v>1</v>
      </c>
      <c r="AW2399" s="45" t="b">
        <f t="shared" si="376"/>
        <v>0</v>
      </c>
      <c r="AX2399" s="45"/>
    </row>
    <row r="2400" spans="1:50" s="36" customFormat="1" ht="27.75" customHeight="1" x14ac:dyDescent="0.15">
      <c r="A2400" s="36" t="str">
        <f t="shared" si="369"/>
        <v>New Stetic S.A301031905</v>
      </c>
      <c r="B2400" s="36" t="b">
        <f>+A2400='[1]Anexo 9'!A2400</f>
        <v>1</v>
      </c>
      <c r="C2400" s="18">
        <v>890900267</v>
      </c>
      <c r="D2400" s="18" t="s">
        <v>1038</v>
      </c>
      <c r="E2400" s="15" t="s">
        <v>800</v>
      </c>
      <c r="F2400" s="15" t="s">
        <v>3851</v>
      </c>
      <c r="G2400" s="15">
        <f>+VLOOKUP(F2400,[3]Sheet1!$E$3:$G$74,3,FALSE)</f>
        <v>13</v>
      </c>
      <c r="H2400" s="15">
        <f>+VLOOKUP(D2400&amp;F2400,'TD para paquetes'!$E$3:$I$441,5,FALSE)</f>
        <v>13</v>
      </c>
      <c r="I2400" s="15" t="s">
        <v>1025</v>
      </c>
      <c r="J2400" s="15">
        <v>4</v>
      </c>
      <c r="K2400" s="15">
        <v>3</v>
      </c>
      <c r="L2400" s="15">
        <v>301031905</v>
      </c>
      <c r="M2400" s="15" t="s">
        <v>3958</v>
      </c>
      <c r="N2400" s="15" t="s">
        <v>247</v>
      </c>
      <c r="O2400" s="18" t="s">
        <v>3958</v>
      </c>
      <c r="P2400" s="22" t="s">
        <v>73</v>
      </c>
      <c r="Q2400" s="15" t="s">
        <v>5582</v>
      </c>
      <c r="R2400" s="18" t="s">
        <v>5582</v>
      </c>
      <c r="S2400" s="22" t="s">
        <v>73</v>
      </c>
      <c r="T2400" s="18" t="s">
        <v>5582</v>
      </c>
      <c r="U2400" s="18" t="s">
        <v>5582</v>
      </c>
      <c r="V2400" s="15" t="s">
        <v>996</v>
      </c>
      <c r="W2400" s="18" t="s">
        <v>6361</v>
      </c>
      <c r="X2400" s="18"/>
      <c r="Y2400" s="15" t="s">
        <v>73</v>
      </c>
      <c r="Z2400" s="18" t="s">
        <v>6361</v>
      </c>
      <c r="AA2400" s="18" t="s">
        <v>1095</v>
      </c>
      <c r="AB2400" s="18" t="s">
        <v>7175</v>
      </c>
      <c r="AC2400" s="67" t="e">
        <f>+VLOOKUP("*"&amp;L2400&amp;"*",'[2]REGISTROS SANITARIOS'!$D$1884:$E$1942,2,FALSE)</f>
        <v>#N/A</v>
      </c>
      <c r="AD2400" s="22" t="s">
        <v>44</v>
      </c>
      <c r="AE2400" s="16">
        <v>46116</v>
      </c>
      <c r="AF2400" s="34" t="s">
        <v>73</v>
      </c>
      <c r="AG2400" s="24" t="s">
        <v>3155</v>
      </c>
      <c r="AH2400" s="18" t="s">
        <v>3155</v>
      </c>
      <c r="AI2400" s="18" t="s">
        <v>53</v>
      </c>
      <c r="AJ2400" s="17">
        <v>5.5</v>
      </c>
      <c r="AK2400" s="25">
        <v>5.5</v>
      </c>
      <c r="AL2400" s="25">
        <v>70000</v>
      </c>
      <c r="AM2400" s="35">
        <v>0.19</v>
      </c>
      <c r="AN2400" s="19">
        <v>458150</v>
      </c>
      <c r="AO2400" s="18"/>
      <c r="AP2400" s="15"/>
      <c r="AQ2400" s="43" t="str">
        <f t="shared" si="370"/>
        <v>SI</v>
      </c>
      <c r="AR2400" s="44">
        <f t="shared" si="371"/>
        <v>458150</v>
      </c>
      <c r="AS2400" s="44">
        <f t="shared" si="372"/>
        <v>385000</v>
      </c>
      <c r="AT2400" s="44">
        <f t="shared" si="373"/>
        <v>385000</v>
      </c>
      <c r="AU2400" s="44">
        <f t="shared" si="374"/>
        <v>458150</v>
      </c>
      <c r="AV2400" s="45" t="b">
        <f t="shared" si="375"/>
        <v>1</v>
      </c>
      <c r="AW2400" s="45" t="b">
        <f t="shared" si="376"/>
        <v>0</v>
      </c>
      <c r="AX2400" s="45"/>
    </row>
    <row r="2401" spans="1:50" s="36" customFormat="1" ht="27.75" customHeight="1" x14ac:dyDescent="0.15">
      <c r="A2401" s="36" t="str">
        <f t="shared" si="369"/>
        <v>New Stetic S.A301031906</v>
      </c>
      <c r="B2401" s="36" t="b">
        <f>+A2401='[1]Anexo 9'!A2401</f>
        <v>1</v>
      </c>
      <c r="C2401" s="18">
        <v>890900267</v>
      </c>
      <c r="D2401" s="18" t="s">
        <v>1038</v>
      </c>
      <c r="E2401" s="15" t="s">
        <v>800</v>
      </c>
      <c r="F2401" s="15" t="s">
        <v>3851</v>
      </c>
      <c r="G2401" s="15">
        <f>+VLOOKUP(F2401,[3]Sheet1!$E$3:$G$74,3,FALSE)</f>
        <v>13</v>
      </c>
      <c r="H2401" s="15">
        <f>+VLOOKUP(D2401&amp;F2401,'TD para paquetes'!$E$3:$I$441,5,FALSE)</f>
        <v>13</v>
      </c>
      <c r="I2401" s="15" t="s">
        <v>1025</v>
      </c>
      <c r="J2401" s="15">
        <v>4</v>
      </c>
      <c r="K2401" s="15">
        <v>3</v>
      </c>
      <c r="L2401" s="15">
        <v>301031906</v>
      </c>
      <c r="M2401" s="15" t="s">
        <v>3959</v>
      </c>
      <c r="N2401" s="15" t="s">
        <v>247</v>
      </c>
      <c r="O2401" s="18" t="s">
        <v>3959</v>
      </c>
      <c r="P2401" s="22" t="s">
        <v>73</v>
      </c>
      <c r="Q2401" s="15" t="s">
        <v>5582</v>
      </c>
      <c r="R2401" s="18" t="s">
        <v>5582</v>
      </c>
      <c r="S2401" s="22" t="s">
        <v>73</v>
      </c>
      <c r="T2401" s="18" t="s">
        <v>5582</v>
      </c>
      <c r="U2401" s="18" t="s">
        <v>5582</v>
      </c>
      <c r="V2401" s="15" t="s">
        <v>996</v>
      </c>
      <c r="W2401" s="18" t="s">
        <v>6361</v>
      </c>
      <c r="X2401" s="18"/>
      <c r="Y2401" s="15" t="s">
        <v>73</v>
      </c>
      <c r="Z2401" s="18" t="s">
        <v>6361</v>
      </c>
      <c r="AA2401" s="18" t="s">
        <v>1095</v>
      </c>
      <c r="AB2401" s="18" t="s">
        <v>7175</v>
      </c>
      <c r="AC2401" s="67" t="e">
        <f>+VLOOKUP("*"&amp;L2401&amp;"*",'[2]REGISTROS SANITARIOS'!$D$1884:$E$1942,2,FALSE)</f>
        <v>#N/A</v>
      </c>
      <c r="AD2401" s="22" t="s">
        <v>44</v>
      </c>
      <c r="AE2401" s="16">
        <v>46116</v>
      </c>
      <c r="AF2401" s="34" t="s">
        <v>73</v>
      </c>
      <c r="AG2401" s="24" t="s">
        <v>3155</v>
      </c>
      <c r="AH2401" s="18" t="s">
        <v>3155</v>
      </c>
      <c r="AI2401" s="18" t="s">
        <v>53</v>
      </c>
      <c r="AJ2401" s="17">
        <v>5.5</v>
      </c>
      <c r="AK2401" s="25">
        <v>5.5</v>
      </c>
      <c r="AL2401" s="25">
        <v>70000</v>
      </c>
      <c r="AM2401" s="35">
        <v>0.19</v>
      </c>
      <c r="AN2401" s="19">
        <v>458150</v>
      </c>
      <c r="AO2401" s="18"/>
      <c r="AP2401" s="15"/>
      <c r="AQ2401" s="43" t="str">
        <f t="shared" si="370"/>
        <v>SI</v>
      </c>
      <c r="AR2401" s="44">
        <f t="shared" si="371"/>
        <v>458150</v>
      </c>
      <c r="AS2401" s="44">
        <f t="shared" si="372"/>
        <v>385000</v>
      </c>
      <c r="AT2401" s="44">
        <f t="shared" si="373"/>
        <v>385000</v>
      </c>
      <c r="AU2401" s="44">
        <f t="shared" si="374"/>
        <v>458150</v>
      </c>
      <c r="AV2401" s="45" t="b">
        <f t="shared" si="375"/>
        <v>1</v>
      </c>
      <c r="AW2401" s="45" t="b">
        <f t="shared" si="376"/>
        <v>0</v>
      </c>
      <c r="AX2401" s="45"/>
    </row>
    <row r="2402" spans="1:50" s="36" customFormat="1" ht="27.75" customHeight="1" x14ac:dyDescent="0.15">
      <c r="A2402" s="36" t="str">
        <f t="shared" si="369"/>
        <v>New Stetic S.A301061808</v>
      </c>
      <c r="B2402" s="36" t="b">
        <f>+A2402='[1]Anexo 9'!A2402</f>
        <v>1</v>
      </c>
      <c r="C2402" s="18">
        <v>890900267</v>
      </c>
      <c r="D2402" s="18" t="s">
        <v>1038</v>
      </c>
      <c r="E2402" s="15" t="s">
        <v>800</v>
      </c>
      <c r="F2402" s="15" t="s">
        <v>1162</v>
      </c>
      <c r="G2402" s="15">
        <f>+VLOOKUP(F2402,[3]Sheet1!$E$3:$G$74,3,FALSE)</f>
        <v>12</v>
      </c>
      <c r="H2402" s="15">
        <f>+VLOOKUP(D2402&amp;F2402,'TD para paquetes'!$E$3:$I$441,5,FALSE)</f>
        <v>12</v>
      </c>
      <c r="I2402" s="15" t="s">
        <v>1025</v>
      </c>
      <c r="J2402" s="15">
        <v>3</v>
      </c>
      <c r="K2402" s="15">
        <v>3</v>
      </c>
      <c r="L2402" s="15">
        <v>301061808</v>
      </c>
      <c r="M2402" s="15" t="s">
        <v>1163</v>
      </c>
      <c r="N2402" s="15" t="s">
        <v>101</v>
      </c>
      <c r="O2402" s="18" t="s">
        <v>1163</v>
      </c>
      <c r="P2402" s="22" t="s">
        <v>73</v>
      </c>
      <c r="Q2402" s="15" t="s">
        <v>101</v>
      </c>
      <c r="R2402" s="18" t="s">
        <v>101</v>
      </c>
      <c r="S2402" s="22" t="s">
        <v>73</v>
      </c>
      <c r="T2402" s="18" t="s">
        <v>101</v>
      </c>
      <c r="U2402" s="18" t="s">
        <v>101</v>
      </c>
      <c r="V2402" s="15" t="s">
        <v>1165</v>
      </c>
      <c r="W2402" s="18" t="s">
        <v>3326</v>
      </c>
      <c r="X2402" s="18"/>
      <c r="Y2402" s="15" t="s">
        <v>73</v>
      </c>
      <c r="Z2402" s="18" t="s">
        <v>3326</v>
      </c>
      <c r="AA2402" s="18" t="s">
        <v>3327</v>
      </c>
      <c r="AB2402" s="18" t="s">
        <v>7176</v>
      </c>
      <c r="AC2402" s="67" t="str">
        <f>+VLOOKUP("*"&amp;L2402&amp;"*",'[2]REGISTROS SANITARIOS'!$D$1884:$E$1942,2,FALSE)</f>
        <v>SI</v>
      </c>
      <c r="AD2402" s="22" t="s">
        <v>1025</v>
      </c>
      <c r="AE2402" s="16">
        <v>47155</v>
      </c>
      <c r="AF2402" s="34" t="s">
        <v>73</v>
      </c>
      <c r="AG2402" s="24" t="s">
        <v>3155</v>
      </c>
      <c r="AH2402" s="18" t="s">
        <v>3155</v>
      </c>
      <c r="AI2402" s="18" t="s">
        <v>53</v>
      </c>
      <c r="AJ2402" s="17">
        <v>5.5</v>
      </c>
      <c r="AK2402" s="25">
        <v>5.5</v>
      </c>
      <c r="AL2402" s="25">
        <v>3200</v>
      </c>
      <c r="AM2402" s="35">
        <v>0.19</v>
      </c>
      <c r="AN2402" s="19">
        <v>20944</v>
      </c>
      <c r="AO2402" s="18"/>
      <c r="AP2402" s="15"/>
      <c r="AQ2402" s="43" t="str">
        <f t="shared" si="370"/>
        <v>SI</v>
      </c>
      <c r="AR2402" s="44">
        <f t="shared" si="371"/>
        <v>20944</v>
      </c>
      <c r="AS2402" s="44">
        <f t="shared" si="372"/>
        <v>17600</v>
      </c>
      <c r="AT2402" s="44">
        <f t="shared" si="373"/>
        <v>17600</v>
      </c>
      <c r="AU2402" s="44">
        <f t="shared" si="374"/>
        <v>20944</v>
      </c>
      <c r="AV2402" s="45" t="b">
        <f t="shared" si="375"/>
        <v>1</v>
      </c>
      <c r="AW2402" s="45" t="b">
        <f t="shared" si="376"/>
        <v>0</v>
      </c>
      <c r="AX2402" s="45"/>
    </row>
    <row r="2403" spans="1:50" s="36" customFormat="1" ht="27.75" customHeight="1" x14ac:dyDescent="0.15">
      <c r="A2403" s="36" t="str">
        <f t="shared" si="369"/>
        <v>New Stetic S.A301061908</v>
      </c>
      <c r="B2403" s="36" t="b">
        <f>+A2403='[1]Anexo 9'!A2403</f>
        <v>1</v>
      </c>
      <c r="C2403" s="18">
        <v>890900267</v>
      </c>
      <c r="D2403" s="18" t="s">
        <v>1038</v>
      </c>
      <c r="E2403" s="15" t="s">
        <v>800</v>
      </c>
      <c r="F2403" s="15" t="s">
        <v>1162</v>
      </c>
      <c r="G2403" s="15">
        <f>+VLOOKUP(F2403,[3]Sheet1!$E$3:$G$74,3,FALSE)</f>
        <v>12</v>
      </c>
      <c r="H2403" s="15">
        <f>+VLOOKUP(D2403&amp;F2403,'TD para paquetes'!$E$3:$I$441,5,FALSE)</f>
        <v>12</v>
      </c>
      <c r="I2403" s="15" t="s">
        <v>1025</v>
      </c>
      <c r="J2403" s="15">
        <v>3</v>
      </c>
      <c r="K2403" s="15">
        <v>3</v>
      </c>
      <c r="L2403" s="15">
        <v>301061908</v>
      </c>
      <c r="M2403" s="15" t="s">
        <v>1166</v>
      </c>
      <c r="N2403" s="15" t="s">
        <v>101</v>
      </c>
      <c r="O2403" s="18" t="s">
        <v>1166</v>
      </c>
      <c r="P2403" s="22" t="s">
        <v>73</v>
      </c>
      <c r="Q2403" s="15" t="s">
        <v>101</v>
      </c>
      <c r="R2403" s="18" t="s">
        <v>101</v>
      </c>
      <c r="S2403" s="22" t="s">
        <v>73</v>
      </c>
      <c r="T2403" s="18" t="s">
        <v>101</v>
      </c>
      <c r="U2403" s="18" t="s">
        <v>101</v>
      </c>
      <c r="V2403" s="15" t="s">
        <v>1165</v>
      </c>
      <c r="W2403" s="18" t="s">
        <v>3326</v>
      </c>
      <c r="X2403" s="18"/>
      <c r="Y2403" s="15" t="s">
        <v>73</v>
      </c>
      <c r="Z2403" s="18" t="s">
        <v>3326</v>
      </c>
      <c r="AA2403" s="18" t="s">
        <v>3327</v>
      </c>
      <c r="AB2403" s="18" t="s">
        <v>7176</v>
      </c>
      <c r="AC2403" s="67" t="e">
        <f>+VLOOKUP("*"&amp;L2403&amp;"*",'[2]REGISTROS SANITARIOS'!$D$1884:$E$1942,2,FALSE)</f>
        <v>#N/A</v>
      </c>
      <c r="AD2403" s="22" t="s">
        <v>44</v>
      </c>
      <c r="AE2403" s="16">
        <v>47155</v>
      </c>
      <c r="AF2403" s="34" t="s">
        <v>73</v>
      </c>
      <c r="AG2403" s="24" t="s">
        <v>3155</v>
      </c>
      <c r="AH2403" s="18" t="s">
        <v>3155</v>
      </c>
      <c r="AI2403" s="18" t="s">
        <v>53</v>
      </c>
      <c r="AJ2403" s="17">
        <v>44</v>
      </c>
      <c r="AK2403" s="25">
        <v>44</v>
      </c>
      <c r="AL2403" s="25">
        <v>3200</v>
      </c>
      <c r="AM2403" s="35">
        <v>0.19</v>
      </c>
      <c r="AN2403" s="19">
        <v>167552</v>
      </c>
      <c r="AO2403" s="18"/>
      <c r="AP2403" s="15"/>
      <c r="AQ2403" s="43" t="str">
        <f t="shared" si="370"/>
        <v>SI</v>
      </c>
      <c r="AR2403" s="44">
        <f t="shared" si="371"/>
        <v>167552</v>
      </c>
      <c r="AS2403" s="44">
        <f t="shared" si="372"/>
        <v>140800</v>
      </c>
      <c r="AT2403" s="44">
        <f t="shared" si="373"/>
        <v>140800</v>
      </c>
      <c r="AU2403" s="44">
        <f t="shared" si="374"/>
        <v>167552</v>
      </c>
      <c r="AV2403" s="45" t="b">
        <f t="shared" si="375"/>
        <v>1</v>
      </c>
      <c r="AW2403" s="45" t="b">
        <f t="shared" si="376"/>
        <v>0</v>
      </c>
      <c r="AX2403" s="45"/>
    </row>
    <row r="2404" spans="1:50" s="36" customFormat="1" ht="27.75" customHeight="1" x14ac:dyDescent="0.15">
      <c r="A2404" s="36" t="str">
        <f t="shared" si="369"/>
        <v>New Stetic S.A301062108</v>
      </c>
      <c r="B2404" s="36" t="b">
        <f>+A2404='[1]Anexo 9'!A2404</f>
        <v>1</v>
      </c>
      <c r="C2404" s="18">
        <v>890900267</v>
      </c>
      <c r="D2404" s="18" t="s">
        <v>1038</v>
      </c>
      <c r="E2404" s="15" t="s">
        <v>800</v>
      </c>
      <c r="F2404" s="15" t="s">
        <v>1162</v>
      </c>
      <c r="G2404" s="15">
        <f>+VLOOKUP(F2404,[3]Sheet1!$E$3:$G$74,3,FALSE)</f>
        <v>12</v>
      </c>
      <c r="H2404" s="15">
        <f>+VLOOKUP(D2404&amp;F2404,'TD para paquetes'!$E$3:$I$441,5,FALSE)</f>
        <v>12</v>
      </c>
      <c r="I2404" s="15" t="s">
        <v>1025</v>
      </c>
      <c r="J2404" s="15">
        <v>3</v>
      </c>
      <c r="K2404" s="15">
        <v>3</v>
      </c>
      <c r="L2404" s="15">
        <v>301062108</v>
      </c>
      <c r="M2404" s="15" t="s">
        <v>1167</v>
      </c>
      <c r="N2404" s="15" t="s">
        <v>101</v>
      </c>
      <c r="O2404" s="18" t="s">
        <v>1167</v>
      </c>
      <c r="P2404" s="22" t="s">
        <v>73</v>
      </c>
      <c r="Q2404" s="15" t="s">
        <v>101</v>
      </c>
      <c r="R2404" s="18" t="s">
        <v>101</v>
      </c>
      <c r="S2404" s="22" t="s">
        <v>73</v>
      </c>
      <c r="T2404" s="18" t="s">
        <v>101</v>
      </c>
      <c r="U2404" s="18" t="s">
        <v>101</v>
      </c>
      <c r="V2404" s="15" t="s">
        <v>1165</v>
      </c>
      <c r="W2404" s="18" t="s">
        <v>3326</v>
      </c>
      <c r="X2404" s="18"/>
      <c r="Y2404" s="15" t="s">
        <v>73</v>
      </c>
      <c r="Z2404" s="18" t="s">
        <v>3326</v>
      </c>
      <c r="AA2404" s="18" t="s">
        <v>3327</v>
      </c>
      <c r="AB2404" s="18" t="s">
        <v>7176</v>
      </c>
      <c r="AC2404" s="67" t="e">
        <f>+VLOOKUP("*"&amp;L2404&amp;"*",'[2]REGISTROS SANITARIOS'!$D$1884:$E$1942,2,FALSE)</f>
        <v>#N/A</v>
      </c>
      <c r="AD2404" s="22" t="s">
        <v>44</v>
      </c>
      <c r="AE2404" s="16">
        <v>47155</v>
      </c>
      <c r="AF2404" s="34" t="s">
        <v>73</v>
      </c>
      <c r="AG2404" s="24" t="s">
        <v>3155</v>
      </c>
      <c r="AH2404" s="18" t="s">
        <v>3155</v>
      </c>
      <c r="AI2404" s="18" t="s">
        <v>53</v>
      </c>
      <c r="AJ2404" s="17">
        <v>16.5</v>
      </c>
      <c r="AK2404" s="25">
        <v>16.5</v>
      </c>
      <c r="AL2404" s="25">
        <v>3200</v>
      </c>
      <c r="AM2404" s="35">
        <v>0.19</v>
      </c>
      <c r="AN2404" s="19">
        <v>62831.999999999993</v>
      </c>
      <c r="AO2404" s="18"/>
      <c r="AP2404" s="15"/>
      <c r="AQ2404" s="43" t="str">
        <f t="shared" si="370"/>
        <v>SI</v>
      </c>
      <c r="AR2404" s="44">
        <f t="shared" si="371"/>
        <v>62832</v>
      </c>
      <c r="AS2404" s="44">
        <f t="shared" si="372"/>
        <v>52800</v>
      </c>
      <c r="AT2404" s="44">
        <f t="shared" si="373"/>
        <v>52800</v>
      </c>
      <c r="AU2404" s="44">
        <f t="shared" si="374"/>
        <v>62832</v>
      </c>
      <c r="AV2404" s="45" t="b">
        <f t="shared" si="375"/>
        <v>1</v>
      </c>
      <c r="AW2404" s="45" t="b">
        <f t="shared" si="376"/>
        <v>0</v>
      </c>
      <c r="AX2404" s="45"/>
    </row>
    <row r="2405" spans="1:50" s="36" customFormat="1" ht="27.75" customHeight="1" x14ac:dyDescent="0.15">
      <c r="A2405" s="36" t="str">
        <f t="shared" si="369"/>
        <v>New Stetic S.A301062208</v>
      </c>
      <c r="B2405" s="36" t="b">
        <f>+A2405='[1]Anexo 9'!A2405</f>
        <v>1</v>
      </c>
      <c r="C2405" s="18">
        <v>890900267</v>
      </c>
      <c r="D2405" s="18" t="s">
        <v>1038</v>
      </c>
      <c r="E2405" s="15" t="s">
        <v>800</v>
      </c>
      <c r="F2405" s="15" t="s">
        <v>1162</v>
      </c>
      <c r="G2405" s="15">
        <f>+VLOOKUP(F2405,[3]Sheet1!$E$3:$G$74,3,FALSE)</f>
        <v>12</v>
      </c>
      <c r="H2405" s="15">
        <f>+VLOOKUP(D2405&amp;F2405,'TD para paquetes'!$E$3:$I$441,5,FALSE)</f>
        <v>12</v>
      </c>
      <c r="I2405" s="15" t="s">
        <v>1025</v>
      </c>
      <c r="J2405" s="15">
        <v>3</v>
      </c>
      <c r="K2405" s="15">
        <v>3</v>
      </c>
      <c r="L2405" s="15">
        <v>301062208</v>
      </c>
      <c r="M2405" s="15" t="s">
        <v>1169</v>
      </c>
      <c r="N2405" s="15" t="s">
        <v>101</v>
      </c>
      <c r="O2405" s="18" t="s">
        <v>1169</v>
      </c>
      <c r="P2405" s="22" t="s">
        <v>73</v>
      </c>
      <c r="Q2405" s="15" t="s">
        <v>101</v>
      </c>
      <c r="R2405" s="18" t="s">
        <v>101</v>
      </c>
      <c r="S2405" s="22" t="s">
        <v>73</v>
      </c>
      <c r="T2405" s="18" t="s">
        <v>101</v>
      </c>
      <c r="U2405" s="18" t="s">
        <v>101</v>
      </c>
      <c r="V2405" s="15" t="s">
        <v>1165</v>
      </c>
      <c r="W2405" s="18" t="s">
        <v>3326</v>
      </c>
      <c r="X2405" s="18"/>
      <c r="Y2405" s="15" t="s">
        <v>73</v>
      </c>
      <c r="Z2405" s="18" t="s">
        <v>3326</v>
      </c>
      <c r="AA2405" s="18" t="s">
        <v>3327</v>
      </c>
      <c r="AB2405" s="18" t="s">
        <v>7176</v>
      </c>
      <c r="AC2405" s="67" t="e">
        <f>+VLOOKUP("*"&amp;L2405&amp;"*",'[2]REGISTROS SANITARIOS'!$D$1884:$E$1942,2,FALSE)</f>
        <v>#N/A</v>
      </c>
      <c r="AD2405" s="22" t="s">
        <v>44</v>
      </c>
      <c r="AE2405" s="16">
        <v>47155</v>
      </c>
      <c r="AF2405" s="34" t="s">
        <v>73</v>
      </c>
      <c r="AG2405" s="24" t="s">
        <v>3155</v>
      </c>
      <c r="AH2405" s="18" t="s">
        <v>3155</v>
      </c>
      <c r="AI2405" s="18" t="s">
        <v>53</v>
      </c>
      <c r="AJ2405" s="17">
        <v>5.5</v>
      </c>
      <c r="AK2405" s="25">
        <v>5.5</v>
      </c>
      <c r="AL2405" s="25">
        <v>3200</v>
      </c>
      <c r="AM2405" s="35">
        <v>0.19</v>
      </c>
      <c r="AN2405" s="19">
        <v>20944</v>
      </c>
      <c r="AO2405" s="18"/>
      <c r="AP2405" s="15"/>
      <c r="AQ2405" s="43" t="str">
        <f t="shared" si="370"/>
        <v>SI</v>
      </c>
      <c r="AR2405" s="44">
        <f t="shared" si="371"/>
        <v>20944</v>
      </c>
      <c r="AS2405" s="44">
        <f t="shared" si="372"/>
        <v>17600</v>
      </c>
      <c r="AT2405" s="44">
        <f t="shared" si="373"/>
        <v>17600</v>
      </c>
      <c r="AU2405" s="44">
        <f t="shared" si="374"/>
        <v>20944</v>
      </c>
      <c r="AV2405" s="45" t="b">
        <f t="shared" si="375"/>
        <v>1</v>
      </c>
      <c r="AW2405" s="45" t="b">
        <f t="shared" si="376"/>
        <v>0</v>
      </c>
      <c r="AX2405" s="45"/>
    </row>
    <row r="2406" spans="1:50" s="36" customFormat="1" ht="27.75" customHeight="1" x14ac:dyDescent="0.15">
      <c r="A2406" s="36" t="str">
        <f t="shared" si="369"/>
        <v>New Stetic S.A301062308</v>
      </c>
      <c r="B2406" s="36" t="b">
        <f>+A2406='[1]Anexo 9'!A2406</f>
        <v>1</v>
      </c>
      <c r="C2406" s="18">
        <v>890900267</v>
      </c>
      <c r="D2406" s="18" t="s">
        <v>1038</v>
      </c>
      <c r="E2406" s="15" t="s">
        <v>800</v>
      </c>
      <c r="F2406" s="15" t="s">
        <v>1162</v>
      </c>
      <c r="G2406" s="15">
        <f>+VLOOKUP(F2406,[3]Sheet1!$E$3:$G$74,3,FALSE)</f>
        <v>12</v>
      </c>
      <c r="H2406" s="15">
        <f>+VLOOKUP(D2406&amp;F2406,'TD para paquetes'!$E$3:$I$441,5,FALSE)</f>
        <v>12</v>
      </c>
      <c r="I2406" s="15" t="s">
        <v>1025</v>
      </c>
      <c r="J2406" s="15">
        <v>3</v>
      </c>
      <c r="K2406" s="15">
        <v>3</v>
      </c>
      <c r="L2406" s="15">
        <v>301062308</v>
      </c>
      <c r="M2406" s="15" t="s">
        <v>1170</v>
      </c>
      <c r="N2406" s="15" t="s">
        <v>101</v>
      </c>
      <c r="O2406" s="18" t="s">
        <v>1170</v>
      </c>
      <c r="P2406" s="22" t="s">
        <v>73</v>
      </c>
      <c r="Q2406" s="15" t="s">
        <v>101</v>
      </c>
      <c r="R2406" s="18" t="s">
        <v>101</v>
      </c>
      <c r="S2406" s="22" t="s">
        <v>73</v>
      </c>
      <c r="T2406" s="18" t="s">
        <v>101</v>
      </c>
      <c r="U2406" s="18" t="s">
        <v>101</v>
      </c>
      <c r="V2406" s="15" t="s">
        <v>1165</v>
      </c>
      <c r="W2406" s="18" t="s">
        <v>3326</v>
      </c>
      <c r="X2406" s="18"/>
      <c r="Y2406" s="15" t="s">
        <v>73</v>
      </c>
      <c r="Z2406" s="18" t="s">
        <v>3326</v>
      </c>
      <c r="AA2406" s="18" t="s">
        <v>3327</v>
      </c>
      <c r="AB2406" s="18" t="s">
        <v>7176</v>
      </c>
      <c r="AC2406" s="67" t="e">
        <f>+VLOOKUP("*"&amp;L2406&amp;"*",'[2]REGISTROS SANITARIOS'!$D$1884:$E$1942,2,FALSE)</f>
        <v>#N/A</v>
      </c>
      <c r="AD2406" s="22" t="s">
        <v>44</v>
      </c>
      <c r="AE2406" s="16">
        <v>47155</v>
      </c>
      <c r="AF2406" s="34" t="s">
        <v>73</v>
      </c>
      <c r="AG2406" s="24" t="s">
        <v>3155</v>
      </c>
      <c r="AH2406" s="18" t="s">
        <v>3155</v>
      </c>
      <c r="AI2406" s="18" t="s">
        <v>53</v>
      </c>
      <c r="AJ2406" s="17">
        <v>22</v>
      </c>
      <c r="AK2406" s="25">
        <v>22</v>
      </c>
      <c r="AL2406" s="25">
        <v>3200</v>
      </c>
      <c r="AM2406" s="35">
        <v>0.19</v>
      </c>
      <c r="AN2406" s="19">
        <v>83776</v>
      </c>
      <c r="AO2406" s="18"/>
      <c r="AP2406" s="15"/>
      <c r="AQ2406" s="43" t="str">
        <f t="shared" si="370"/>
        <v>SI</v>
      </c>
      <c r="AR2406" s="44">
        <f t="shared" si="371"/>
        <v>83776</v>
      </c>
      <c r="AS2406" s="44">
        <f t="shared" si="372"/>
        <v>70400</v>
      </c>
      <c r="AT2406" s="44">
        <f t="shared" si="373"/>
        <v>70400</v>
      </c>
      <c r="AU2406" s="44">
        <f t="shared" si="374"/>
        <v>83776</v>
      </c>
      <c r="AV2406" s="45" t="b">
        <f t="shared" si="375"/>
        <v>1</v>
      </c>
      <c r="AW2406" s="45" t="b">
        <f t="shared" si="376"/>
        <v>0</v>
      </c>
      <c r="AX2406" s="45"/>
    </row>
    <row r="2407" spans="1:50" s="36" customFormat="1" ht="27.75" customHeight="1" x14ac:dyDescent="0.15">
      <c r="A2407" s="36" t="str">
        <f t="shared" si="369"/>
        <v>New Stetic S.A301062508</v>
      </c>
      <c r="B2407" s="36" t="b">
        <f>+A2407='[1]Anexo 9'!A2407</f>
        <v>1</v>
      </c>
      <c r="C2407" s="18">
        <v>890900267</v>
      </c>
      <c r="D2407" s="18" t="s">
        <v>1038</v>
      </c>
      <c r="E2407" s="15" t="s">
        <v>800</v>
      </c>
      <c r="F2407" s="15" t="s">
        <v>1162</v>
      </c>
      <c r="G2407" s="15">
        <f>+VLOOKUP(F2407,[3]Sheet1!$E$3:$G$74,3,FALSE)</f>
        <v>12</v>
      </c>
      <c r="H2407" s="15">
        <f>+VLOOKUP(D2407&amp;F2407,'TD para paquetes'!$E$3:$I$441,5,FALSE)</f>
        <v>12</v>
      </c>
      <c r="I2407" s="15" t="s">
        <v>1025</v>
      </c>
      <c r="J2407" s="15">
        <v>3</v>
      </c>
      <c r="K2407" s="15">
        <v>3</v>
      </c>
      <c r="L2407" s="15">
        <v>301062508</v>
      </c>
      <c r="M2407" s="15" t="s">
        <v>1171</v>
      </c>
      <c r="N2407" s="15" t="s">
        <v>101</v>
      </c>
      <c r="O2407" s="18" t="s">
        <v>1171</v>
      </c>
      <c r="P2407" s="22" t="s">
        <v>73</v>
      </c>
      <c r="Q2407" s="15" t="s">
        <v>101</v>
      </c>
      <c r="R2407" s="18" t="s">
        <v>101</v>
      </c>
      <c r="S2407" s="22" t="s">
        <v>73</v>
      </c>
      <c r="T2407" s="18" t="s">
        <v>101</v>
      </c>
      <c r="U2407" s="18" t="s">
        <v>101</v>
      </c>
      <c r="V2407" s="15" t="s">
        <v>1165</v>
      </c>
      <c r="W2407" s="18" t="s">
        <v>3326</v>
      </c>
      <c r="X2407" s="18"/>
      <c r="Y2407" s="15" t="s">
        <v>73</v>
      </c>
      <c r="Z2407" s="18" t="s">
        <v>3326</v>
      </c>
      <c r="AA2407" s="18" t="s">
        <v>3327</v>
      </c>
      <c r="AB2407" s="18" t="s">
        <v>7176</v>
      </c>
      <c r="AC2407" s="67" t="e">
        <f>+VLOOKUP("*"&amp;L2407&amp;"*",'[2]REGISTROS SANITARIOS'!$D$1884:$E$1942,2,FALSE)</f>
        <v>#N/A</v>
      </c>
      <c r="AD2407" s="22" t="s">
        <v>44</v>
      </c>
      <c r="AE2407" s="16">
        <v>47155</v>
      </c>
      <c r="AF2407" s="34" t="s">
        <v>73</v>
      </c>
      <c r="AG2407" s="24" t="s">
        <v>3155</v>
      </c>
      <c r="AH2407" s="18" t="s">
        <v>3155</v>
      </c>
      <c r="AI2407" s="18" t="s">
        <v>53</v>
      </c>
      <c r="AJ2407" s="17">
        <v>82.5</v>
      </c>
      <c r="AK2407" s="25">
        <v>82.5</v>
      </c>
      <c r="AL2407" s="25">
        <v>3200</v>
      </c>
      <c r="AM2407" s="35">
        <v>0.19</v>
      </c>
      <c r="AN2407" s="19">
        <v>314160</v>
      </c>
      <c r="AO2407" s="18"/>
      <c r="AP2407" s="15"/>
      <c r="AQ2407" s="43" t="str">
        <f t="shared" si="370"/>
        <v>SI</v>
      </c>
      <c r="AR2407" s="44">
        <f t="shared" si="371"/>
        <v>314160</v>
      </c>
      <c r="AS2407" s="44">
        <f t="shared" si="372"/>
        <v>264000</v>
      </c>
      <c r="AT2407" s="44">
        <f t="shared" si="373"/>
        <v>264000</v>
      </c>
      <c r="AU2407" s="44">
        <f t="shared" si="374"/>
        <v>314160</v>
      </c>
      <c r="AV2407" s="45" t="b">
        <f t="shared" si="375"/>
        <v>1</v>
      </c>
      <c r="AW2407" s="45" t="b">
        <f t="shared" si="376"/>
        <v>0</v>
      </c>
      <c r="AX2407" s="45"/>
    </row>
    <row r="2408" spans="1:50" s="36" customFormat="1" ht="27.75" customHeight="1" x14ac:dyDescent="0.15">
      <c r="A2408" s="36" t="str">
        <f t="shared" si="369"/>
        <v>New Stetic S.A301062708</v>
      </c>
      <c r="B2408" s="36" t="b">
        <f>+A2408='[1]Anexo 9'!A2408</f>
        <v>1</v>
      </c>
      <c r="C2408" s="18">
        <v>890900267</v>
      </c>
      <c r="D2408" s="18" t="s">
        <v>1038</v>
      </c>
      <c r="E2408" s="15" t="s">
        <v>800</v>
      </c>
      <c r="F2408" s="15" t="s">
        <v>1162</v>
      </c>
      <c r="G2408" s="15">
        <f>+VLOOKUP(F2408,[3]Sheet1!$E$3:$G$74,3,FALSE)</f>
        <v>12</v>
      </c>
      <c r="H2408" s="15">
        <f>+VLOOKUP(D2408&amp;F2408,'TD para paquetes'!$E$3:$I$441,5,FALSE)</f>
        <v>12</v>
      </c>
      <c r="I2408" s="15" t="s">
        <v>1025</v>
      </c>
      <c r="J2408" s="15">
        <v>3</v>
      </c>
      <c r="K2408" s="15">
        <v>3</v>
      </c>
      <c r="L2408" s="15">
        <v>301062708</v>
      </c>
      <c r="M2408" s="15" t="s">
        <v>1172</v>
      </c>
      <c r="N2408" s="15" t="s">
        <v>101</v>
      </c>
      <c r="O2408" s="18" t="s">
        <v>1172</v>
      </c>
      <c r="P2408" s="22" t="s">
        <v>73</v>
      </c>
      <c r="Q2408" s="15" t="s">
        <v>101</v>
      </c>
      <c r="R2408" s="18" t="s">
        <v>101</v>
      </c>
      <c r="S2408" s="22" t="s">
        <v>73</v>
      </c>
      <c r="T2408" s="18" t="s">
        <v>101</v>
      </c>
      <c r="U2408" s="18" t="s">
        <v>101</v>
      </c>
      <c r="V2408" s="15" t="s">
        <v>1165</v>
      </c>
      <c r="W2408" s="18" t="s">
        <v>3326</v>
      </c>
      <c r="X2408" s="18"/>
      <c r="Y2408" s="15" t="s">
        <v>73</v>
      </c>
      <c r="Z2408" s="18" t="s">
        <v>3326</v>
      </c>
      <c r="AA2408" s="18" t="s">
        <v>3327</v>
      </c>
      <c r="AB2408" s="18" t="s">
        <v>7176</v>
      </c>
      <c r="AC2408" s="67" t="e">
        <f>+VLOOKUP("*"&amp;L2408&amp;"*",'[2]REGISTROS SANITARIOS'!$D$1884:$E$1942,2,FALSE)</f>
        <v>#N/A</v>
      </c>
      <c r="AD2408" s="22" t="s">
        <v>44</v>
      </c>
      <c r="AE2408" s="16">
        <v>47155</v>
      </c>
      <c r="AF2408" s="34" t="s">
        <v>73</v>
      </c>
      <c r="AG2408" s="24" t="s">
        <v>3155</v>
      </c>
      <c r="AH2408" s="18" t="s">
        <v>3155</v>
      </c>
      <c r="AI2408" s="18" t="s">
        <v>53</v>
      </c>
      <c r="AJ2408" s="17">
        <v>522.5</v>
      </c>
      <c r="AK2408" s="25">
        <v>522.5</v>
      </c>
      <c r="AL2408" s="25">
        <v>3200</v>
      </c>
      <c r="AM2408" s="35">
        <v>0.19</v>
      </c>
      <c r="AN2408" s="19">
        <v>1989680</v>
      </c>
      <c r="AO2408" s="18"/>
      <c r="AP2408" s="15"/>
      <c r="AQ2408" s="43" t="str">
        <f t="shared" si="370"/>
        <v>SI</v>
      </c>
      <c r="AR2408" s="44">
        <f t="shared" si="371"/>
        <v>1989680</v>
      </c>
      <c r="AS2408" s="44">
        <f t="shared" si="372"/>
        <v>1672000</v>
      </c>
      <c r="AT2408" s="44">
        <f t="shared" si="373"/>
        <v>1672000</v>
      </c>
      <c r="AU2408" s="44">
        <f t="shared" si="374"/>
        <v>1989680</v>
      </c>
      <c r="AV2408" s="45" t="b">
        <f t="shared" si="375"/>
        <v>1</v>
      </c>
      <c r="AW2408" s="45" t="b">
        <f t="shared" si="376"/>
        <v>0</v>
      </c>
      <c r="AX2408" s="45"/>
    </row>
    <row r="2409" spans="1:50" s="36" customFormat="1" ht="27.75" customHeight="1" x14ac:dyDescent="0.15">
      <c r="A2409" s="36" t="str">
        <f t="shared" si="369"/>
        <v>New Stetic S.A301062808</v>
      </c>
      <c r="B2409" s="36" t="b">
        <f>+A2409='[1]Anexo 9'!A2409</f>
        <v>1</v>
      </c>
      <c r="C2409" s="18">
        <v>890900267</v>
      </c>
      <c r="D2409" s="18" t="s">
        <v>1038</v>
      </c>
      <c r="E2409" s="15" t="s">
        <v>800</v>
      </c>
      <c r="F2409" s="15" t="s">
        <v>1162</v>
      </c>
      <c r="G2409" s="15">
        <f>+VLOOKUP(F2409,[3]Sheet1!$E$3:$G$74,3,FALSE)</f>
        <v>12</v>
      </c>
      <c r="H2409" s="15">
        <f>+VLOOKUP(D2409&amp;F2409,'TD para paquetes'!$E$3:$I$441,5,FALSE)</f>
        <v>12</v>
      </c>
      <c r="I2409" s="15" t="s">
        <v>1025</v>
      </c>
      <c r="J2409" s="15">
        <v>3</v>
      </c>
      <c r="K2409" s="15">
        <v>3</v>
      </c>
      <c r="L2409" s="15">
        <v>301062808</v>
      </c>
      <c r="M2409" s="15" t="s">
        <v>1173</v>
      </c>
      <c r="N2409" s="15" t="s">
        <v>101</v>
      </c>
      <c r="O2409" s="18" t="s">
        <v>1173</v>
      </c>
      <c r="P2409" s="22" t="s">
        <v>73</v>
      </c>
      <c r="Q2409" s="15" t="s">
        <v>101</v>
      </c>
      <c r="R2409" s="18" t="s">
        <v>101</v>
      </c>
      <c r="S2409" s="22" t="s">
        <v>73</v>
      </c>
      <c r="T2409" s="18" t="s">
        <v>101</v>
      </c>
      <c r="U2409" s="18" t="s">
        <v>101</v>
      </c>
      <c r="V2409" s="15" t="s">
        <v>1165</v>
      </c>
      <c r="W2409" s="18" t="s">
        <v>3326</v>
      </c>
      <c r="X2409" s="18"/>
      <c r="Y2409" s="15" t="s">
        <v>73</v>
      </c>
      <c r="Z2409" s="18" t="s">
        <v>3326</v>
      </c>
      <c r="AA2409" s="18" t="s">
        <v>3327</v>
      </c>
      <c r="AB2409" s="18" t="s">
        <v>7176</v>
      </c>
      <c r="AC2409" s="67" t="e">
        <f>+VLOOKUP("*"&amp;L2409&amp;"*",'[2]REGISTROS SANITARIOS'!$D$1884:$E$1942,2,FALSE)</f>
        <v>#N/A</v>
      </c>
      <c r="AD2409" s="22" t="s">
        <v>44</v>
      </c>
      <c r="AE2409" s="16">
        <v>47155</v>
      </c>
      <c r="AF2409" s="34" t="s">
        <v>73</v>
      </c>
      <c r="AG2409" s="24" t="s">
        <v>3155</v>
      </c>
      <c r="AH2409" s="18" t="s">
        <v>3155</v>
      </c>
      <c r="AI2409" s="18" t="s">
        <v>53</v>
      </c>
      <c r="AJ2409" s="17">
        <v>522.5</v>
      </c>
      <c r="AK2409" s="25">
        <v>522.5</v>
      </c>
      <c r="AL2409" s="25">
        <v>3200</v>
      </c>
      <c r="AM2409" s="35">
        <v>0.19</v>
      </c>
      <c r="AN2409" s="19">
        <v>1989680</v>
      </c>
      <c r="AO2409" s="18"/>
      <c r="AP2409" s="15"/>
      <c r="AQ2409" s="43" t="str">
        <f t="shared" si="370"/>
        <v>SI</v>
      </c>
      <c r="AR2409" s="44">
        <f t="shared" si="371"/>
        <v>1989680</v>
      </c>
      <c r="AS2409" s="44">
        <f t="shared" si="372"/>
        <v>1672000</v>
      </c>
      <c r="AT2409" s="44">
        <f t="shared" si="373"/>
        <v>1672000</v>
      </c>
      <c r="AU2409" s="44">
        <f t="shared" si="374"/>
        <v>1989680</v>
      </c>
      <c r="AV2409" s="45" t="b">
        <f t="shared" si="375"/>
        <v>1</v>
      </c>
      <c r="AW2409" s="45" t="b">
        <f t="shared" si="376"/>
        <v>0</v>
      </c>
      <c r="AX2409" s="45"/>
    </row>
    <row r="2410" spans="1:50" s="36" customFormat="1" ht="27.75" customHeight="1" x14ac:dyDescent="0.15">
      <c r="A2410" s="36" t="str">
        <f t="shared" si="369"/>
        <v>New Stetic S.A301062908</v>
      </c>
      <c r="B2410" s="36" t="b">
        <f>+A2410='[1]Anexo 9'!A2410</f>
        <v>1</v>
      </c>
      <c r="C2410" s="18">
        <v>890900267</v>
      </c>
      <c r="D2410" s="18" t="s">
        <v>1038</v>
      </c>
      <c r="E2410" s="15" t="s">
        <v>800</v>
      </c>
      <c r="F2410" s="15" t="s">
        <v>1162</v>
      </c>
      <c r="G2410" s="15">
        <f>+VLOOKUP(F2410,[3]Sheet1!$E$3:$G$74,3,FALSE)</f>
        <v>12</v>
      </c>
      <c r="H2410" s="15">
        <f>+VLOOKUP(D2410&amp;F2410,'TD para paquetes'!$E$3:$I$441,5,FALSE)</f>
        <v>12</v>
      </c>
      <c r="I2410" s="15" t="s">
        <v>1025</v>
      </c>
      <c r="J2410" s="15">
        <v>3</v>
      </c>
      <c r="K2410" s="15">
        <v>3</v>
      </c>
      <c r="L2410" s="15">
        <v>301062908</v>
      </c>
      <c r="M2410" s="15" t="s">
        <v>1174</v>
      </c>
      <c r="N2410" s="15" t="s">
        <v>101</v>
      </c>
      <c r="O2410" s="18" t="s">
        <v>1174</v>
      </c>
      <c r="P2410" s="22" t="s">
        <v>73</v>
      </c>
      <c r="Q2410" s="15" t="s">
        <v>101</v>
      </c>
      <c r="R2410" s="18" t="s">
        <v>101</v>
      </c>
      <c r="S2410" s="22" t="s">
        <v>73</v>
      </c>
      <c r="T2410" s="18" t="s">
        <v>101</v>
      </c>
      <c r="U2410" s="18" t="s">
        <v>101</v>
      </c>
      <c r="V2410" s="15" t="s">
        <v>1165</v>
      </c>
      <c r="W2410" s="18" t="s">
        <v>3326</v>
      </c>
      <c r="X2410" s="18"/>
      <c r="Y2410" s="15" t="s">
        <v>73</v>
      </c>
      <c r="Z2410" s="18" t="s">
        <v>3326</v>
      </c>
      <c r="AA2410" s="18" t="s">
        <v>3327</v>
      </c>
      <c r="AB2410" s="18" t="s">
        <v>7176</v>
      </c>
      <c r="AC2410" s="67" t="str">
        <f>+VLOOKUP("*"&amp;L2410&amp;"*",'[2]REGISTROS SANITARIOS'!$D$1884:$E$1942,2,FALSE)</f>
        <v>SI</v>
      </c>
      <c r="AD2410" s="22" t="s">
        <v>1025</v>
      </c>
      <c r="AE2410" s="16">
        <v>47155</v>
      </c>
      <c r="AF2410" s="34" t="s">
        <v>73</v>
      </c>
      <c r="AG2410" s="24" t="s">
        <v>3155</v>
      </c>
      <c r="AH2410" s="18" t="s">
        <v>3155</v>
      </c>
      <c r="AI2410" s="18" t="s">
        <v>53</v>
      </c>
      <c r="AJ2410" s="17">
        <v>220</v>
      </c>
      <c r="AK2410" s="25">
        <v>220</v>
      </c>
      <c r="AL2410" s="25">
        <v>3200</v>
      </c>
      <c r="AM2410" s="35">
        <v>0.19</v>
      </c>
      <c r="AN2410" s="19">
        <v>837760</v>
      </c>
      <c r="AO2410" s="18"/>
      <c r="AP2410" s="15"/>
      <c r="AQ2410" s="43" t="str">
        <f t="shared" si="370"/>
        <v>SI</v>
      </c>
      <c r="AR2410" s="44">
        <f t="shared" si="371"/>
        <v>837760</v>
      </c>
      <c r="AS2410" s="44">
        <f t="shared" si="372"/>
        <v>704000</v>
      </c>
      <c r="AT2410" s="44">
        <f t="shared" si="373"/>
        <v>704000</v>
      </c>
      <c r="AU2410" s="44">
        <f t="shared" si="374"/>
        <v>837760</v>
      </c>
      <c r="AV2410" s="45" t="b">
        <f t="shared" si="375"/>
        <v>1</v>
      </c>
      <c r="AW2410" s="45" t="b">
        <f t="shared" si="376"/>
        <v>0</v>
      </c>
      <c r="AX2410" s="45"/>
    </row>
    <row r="2411" spans="1:50" s="36" customFormat="1" ht="27.75" customHeight="1" x14ac:dyDescent="0.15">
      <c r="A2411" s="36" t="str">
        <f t="shared" si="369"/>
        <v>New Stetic S.A301063008</v>
      </c>
      <c r="B2411" s="36" t="b">
        <f>+A2411='[1]Anexo 9'!A2411</f>
        <v>1</v>
      </c>
      <c r="C2411" s="18">
        <v>890900267</v>
      </c>
      <c r="D2411" s="18" t="s">
        <v>1038</v>
      </c>
      <c r="E2411" s="15" t="s">
        <v>800</v>
      </c>
      <c r="F2411" s="15" t="s">
        <v>1178</v>
      </c>
      <c r="G2411" s="15">
        <f>+VLOOKUP(F2411,[3]Sheet1!$E$3:$G$74,3,FALSE)</f>
        <v>2</v>
      </c>
      <c r="H2411" s="15">
        <f>+VLOOKUP(D2411&amp;F2411,'TD para paquetes'!$E$3:$I$441,5,FALSE)</f>
        <v>2</v>
      </c>
      <c r="I2411" s="15" t="s">
        <v>1025</v>
      </c>
      <c r="J2411" s="15">
        <v>4</v>
      </c>
      <c r="K2411" s="15">
        <v>4</v>
      </c>
      <c r="L2411" s="15">
        <v>301063008</v>
      </c>
      <c r="M2411" s="15" t="s">
        <v>1179</v>
      </c>
      <c r="N2411" s="15" t="s">
        <v>101</v>
      </c>
      <c r="O2411" s="18" t="s">
        <v>1179</v>
      </c>
      <c r="P2411" s="22" t="s">
        <v>73</v>
      </c>
      <c r="Q2411" s="15" t="s">
        <v>101</v>
      </c>
      <c r="R2411" s="18" t="s">
        <v>101</v>
      </c>
      <c r="S2411" s="22" t="s">
        <v>73</v>
      </c>
      <c r="T2411" s="18" t="s">
        <v>101</v>
      </c>
      <c r="U2411" s="18" t="s">
        <v>101</v>
      </c>
      <c r="V2411" s="15"/>
      <c r="W2411" s="18" t="s">
        <v>6361</v>
      </c>
      <c r="X2411" s="18" t="s">
        <v>1061</v>
      </c>
      <c r="Y2411" s="15" t="s">
        <v>73</v>
      </c>
      <c r="Z2411" s="18" t="s">
        <v>6361</v>
      </c>
      <c r="AA2411" s="18" t="s">
        <v>1095</v>
      </c>
      <c r="AB2411" s="18" t="s">
        <v>1180</v>
      </c>
      <c r="AC2411" s="67" t="str">
        <f>+VLOOKUP("*"&amp;L2411&amp;"*",'[2]REGISTROS SANITARIOS'!$D$1884:$E$1942,2,FALSE)</f>
        <v>SI</v>
      </c>
      <c r="AD2411" s="22" t="s">
        <v>1025</v>
      </c>
      <c r="AE2411" s="16">
        <v>46683</v>
      </c>
      <c r="AF2411" s="34" t="s">
        <v>73</v>
      </c>
      <c r="AG2411" s="24" t="s">
        <v>3155</v>
      </c>
      <c r="AH2411" s="18" t="s">
        <v>3155</v>
      </c>
      <c r="AI2411" s="18" t="s">
        <v>53</v>
      </c>
      <c r="AJ2411" s="17">
        <v>330</v>
      </c>
      <c r="AK2411" s="25">
        <v>330</v>
      </c>
      <c r="AL2411" s="25">
        <v>32000</v>
      </c>
      <c r="AM2411" s="35">
        <v>0.19</v>
      </c>
      <c r="AN2411" s="19">
        <v>12566400</v>
      </c>
      <c r="AO2411" s="18"/>
      <c r="AP2411" s="15"/>
      <c r="AQ2411" s="43" t="str">
        <f t="shared" si="370"/>
        <v>SI</v>
      </c>
      <c r="AR2411" s="44">
        <f t="shared" si="371"/>
        <v>12566400</v>
      </c>
      <c r="AS2411" s="44">
        <f t="shared" si="372"/>
        <v>10560000</v>
      </c>
      <c r="AT2411" s="44">
        <f t="shared" si="373"/>
        <v>10560000</v>
      </c>
      <c r="AU2411" s="44">
        <f t="shared" si="374"/>
        <v>12566400</v>
      </c>
      <c r="AV2411" s="45" t="b">
        <f t="shared" si="375"/>
        <v>1</v>
      </c>
      <c r="AW2411" s="45" t="b">
        <f t="shared" si="376"/>
        <v>0</v>
      </c>
      <c r="AX2411" s="45"/>
    </row>
    <row r="2412" spans="1:50" s="36" customFormat="1" ht="27.75" customHeight="1" x14ac:dyDescent="0.15">
      <c r="A2412" s="36" t="str">
        <f t="shared" si="369"/>
        <v>New Stetic S.A301063208</v>
      </c>
      <c r="B2412" s="36" t="b">
        <f>+A2412='[1]Anexo 9'!A2412</f>
        <v>1</v>
      </c>
      <c r="C2412" s="18">
        <v>890900267</v>
      </c>
      <c r="D2412" s="18" t="s">
        <v>1038</v>
      </c>
      <c r="E2412" s="15" t="s">
        <v>800</v>
      </c>
      <c r="F2412" s="15" t="s">
        <v>1178</v>
      </c>
      <c r="G2412" s="15">
        <f>+VLOOKUP(F2412,[3]Sheet1!$E$3:$G$74,3,FALSE)</f>
        <v>2</v>
      </c>
      <c r="H2412" s="15">
        <f>+VLOOKUP(D2412&amp;F2412,'TD para paquetes'!$E$3:$I$441,5,FALSE)</f>
        <v>2</v>
      </c>
      <c r="I2412" s="15" t="s">
        <v>1025</v>
      </c>
      <c r="J2412" s="15">
        <v>4</v>
      </c>
      <c r="K2412" s="15">
        <v>4</v>
      </c>
      <c r="L2412" s="15">
        <v>301063208</v>
      </c>
      <c r="M2412" s="15" t="s">
        <v>1181</v>
      </c>
      <c r="N2412" s="15" t="s">
        <v>101</v>
      </c>
      <c r="O2412" s="18" t="s">
        <v>1181</v>
      </c>
      <c r="P2412" s="22" t="s">
        <v>73</v>
      </c>
      <c r="Q2412" s="15" t="s">
        <v>101</v>
      </c>
      <c r="R2412" s="18" t="s">
        <v>101</v>
      </c>
      <c r="S2412" s="22" t="s">
        <v>73</v>
      </c>
      <c r="T2412" s="18" t="s">
        <v>101</v>
      </c>
      <c r="U2412" s="18" t="s">
        <v>101</v>
      </c>
      <c r="V2412" s="15"/>
      <c r="W2412" s="18" t="s">
        <v>6361</v>
      </c>
      <c r="X2412" s="18" t="s">
        <v>1061</v>
      </c>
      <c r="Y2412" s="15" t="s">
        <v>73</v>
      </c>
      <c r="Z2412" s="18" t="s">
        <v>6361</v>
      </c>
      <c r="AA2412" s="18" t="s">
        <v>1095</v>
      </c>
      <c r="AB2412" s="18" t="s">
        <v>1180</v>
      </c>
      <c r="AC2412" s="67" t="str">
        <f>+VLOOKUP("*"&amp;L2412&amp;"*",'[2]REGISTROS SANITARIOS'!$D$1884:$E$1942,2,FALSE)</f>
        <v>SI</v>
      </c>
      <c r="AD2412" s="22" t="s">
        <v>1025</v>
      </c>
      <c r="AE2412" s="16">
        <v>46683</v>
      </c>
      <c r="AF2412" s="34" t="s">
        <v>73</v>
      </c>
      <c r="AG2412" s="24" t="s">
        <v>3155</v>
      </c>
      <c r="AH2412" s="18" t="s">
        <v>3155</v>
      </c>
      <c r="AI2412" s="18" t="s">
        <v>53</v>
      </c>
      <c r="AJ2412" s="17">
        <v>66</v>
      </c>
      <c r="AK2412" s="25">
        <v>66</v>
      </c>
      <c r="AL2412" s="25">
        <v>40000</v>
      </c>
      <c r="AM2412" s="35">
        <v>0.19</v>
      </c>
      <c r="AN2412" s="19">
        <v>3141599.9999999995</v>
      </c>
      <c r="AO2412" s="18"/>
      <c r="AP2412" s="15"/>
      <c r="AQ2412" s="43" t="str">
        <f t="shared" si="370"/>
        <v>SI</v>
      </c>
      <c r="AR2412" s="44">
        <f t="shared" si="371"/>
        <v>3141600</v>
      </c>
      <c r="AS2412" s="44">
        <f t="shared" si="372"/>
        <v>2640000</v>
      </c>
      <c r="AT2412" s="44">
        <f t="shared" si="373"/>
        <v>2640000</v>
      </c>
      <c r="AU2412" s="44">
        <f t="shared" si="374"/>
        <v>3141600</v>
      </c>
      <c r="AV2412" s="45" t="b">
        <f t="shared" si="375"/>
        <v>1</v>
      </c>
      <c r="AW2412" s="45" t="b">
        <f t="shared" si="376"/>
        <v>0</v>
      </c>
      <c r="AX2412" s="45"/>
    </row>
    <row r="2413" spans="1:50" s="36" customFormat="1" ht="27.75" customHeight="1" x14ac:dyDescent="0.15">
      <c r="A2413" s="36" t="str">
        <f t="shared" si="369"/>
        <v>New Stetic S.A301063308</v>
      </c>
      <c r="B2413" s="36" t="b">
        <f>+A2413='[1]Anexo 9'!A2413</f>
        <v>1</v>
      </c>
      <c r="C2413" s="18">
        <v>890900267</v>
      </c>
      <c r="D2413" s="18" t="s">
        <v>1038</v>
      </c>
      <c r="E2413" s="15" t="s">
        <v>800</v>
      </c>
      <c r="F2413" s="15" t="s">
        <v>1162</v>
      </c>
      <c r="G2413" s="15">
        <f>+VLOOKUP(F2413,[3]Sheet1!$E$3:$G$74,3,FALSE)</f>
        <v>12</v>
      </c>
      <c r="H2413" s="15">
        <f>+VLOOKUP(D2413&amp;F2413,'TD para paquetes'!$E$3:$I$441,5,FALSE)</f>
        <v>12</v>
      </c>
      <c r="I2413" s="15" t="s">
        <v>1025</v>
      </c>
      <c r="J2413" s="15">
        <v>3</v>
      </c>
      <c r="K2413" s="15">
        <v>3</v>
      </c>
      <c r="L2413" s="15">
        <v>301063308</v>
      </c>
      <c r="M2413" s="15" t="s">
        <v>1175</v>
      </c>
      <c r="N2413" s="15" t="s">
        <v>101</v>
      </c>
      <c r="O2413" s="18" t="s">
        <v>1175</v>
      </c>
      <c r="P2413" s="22" t="s">
        <v>73</v>
      </c>
      <c r="Q2413" s="15" t="s">
        <v>101</v>
      </c>
      <c r="R2413" s="18" t="s">
        <v>101</v>
      </c>
      <c r="S2413" s="22" t="s">
        <v>73</v>
      </c>
      <c r="T2413" s="18" t="s">
        <v>101</v>
      </c>
      <c r="U2413" s="18" t="s">
        <v>101</v>
      </c>
      <c r="V2413" s="15" t="s">
        <v>1165</v>
      </c>
      <c r="W2413" s="18" t="s">
        <v>3326</v>
      </c>
      <c r="X2413" s="18"/>
      <c r="Y2413" s="15" t="s">
        <v>73</v>
      </c>
      <c r="Z2413" s="18" t="s">
        <v>3326</v>
      </c>
      <c r="AA2413" s="18" t="s">
        <v>3327</v>
      </c>
      <c r="AB2413" s="18" t="s">
        <v>7176</v>
      </c>
      <c r="AC2413" s="67" t="str">
        <f>+VLOOKUP("*"&amp;L2413&amp;"*",'[2]REGISTROS SANITARIOS'!$D$1884:$E$1942,2,FALSE)</f>
        <v>SI</v>
      </c>
      <c r="AD2413" s="22" t="s">
        <v>1025</v>
      </c>
      <c r="AE2413" s="16">
        <v>47155</v>
      </c>
      <c r="AF2413" s="34" t="s">
        <v>73</v>
      </c>
      <c r="AG2413" s="24" t="s">
        <v>3155</v>
      </c>
      <c r="AH2413" s="18" t="s">
        <v>3155</v>
      </c>
      <c r="AI2413" s="18" t="s">
        <v>53</v>
      </c>
      <c r="AJ2413" s="17">
        <v>88</v>
      </c>
      <c r="AK2413" s="25">
        <v>88</v>
      </c>
      <c r="AL2413" s="25">
        <v>3200</v>
      </c>
      <c r="AM2413" s="35">
        <v>0.19</v>
      </c>
      <c r="AN2413" s="19">
        <v>335104</v>
      </c>
      <c r="AO2413" s="18"/>
      <c r="AP2413" s="15"/>
      <c r="AQ2413" s="43" t="str">
        <f t="shared" si="370"/>
        <v>SI</v>
      </c>
      <c r="AR2413" s="44">
        <f t="shared" si="371"/>
        <v>335104</v>
      </c>
      <c r="AS2413" s="44">
        <f t="shared" si="372"/>
        <v>281600</v>
      </c>
      <c r="AT2413" s="44">
        <f t="shared" si="373"/>
        <v>281600</v>
      </c>
      <c r="AU2413" s="44">
        <f t="shared" si="374"/>
        <v>335104</v>
      </c>
      <c r="AV2413" s="45" t="b">
        <f t="shared" si="375"/>
        <v>1</v>
      </c>
      <c r="AW2413" s="45" t="b">
        <f t="shared" si="376"/>
        <v>0</v>
      </c>
      <c r="AX2413" s="45"/>
    </row>
    <row r="2414" spans="1:50" s="36" customFormat="1" ht="27.75" customHeight="1" x14ac:dyDescent="0.15">
      <c r="A2414" s="36" t="str">
        <f t="shared" si="369"/>
        <v>New Stetic S.A301063408</v>
      </c>
      <c r="B2414" s="36" t="b">
        <f>+A2414='[1]Anexo 9'!A2414</f>
        <v>1</v>
      </c>
      <c r="C2414" s="18">
        <v>890900267</v>
      </c>
      <c r="D2414" s="18" t="s">
        <v>1038</v>
      </c>
      <c r="E2414" s="15" t="s">
        <v>800</v>
      </c>
      <c r="F2414" s="15" t="s">
        <v>1162</v>
      </c>
      <c r="G2414" s="15">
        <f>+VLOOKUP(F2414,[3]Sheet1!$E$3:$G$74,3,FALSE)</f>
        <v>12</v>
      </c>
      <c r="H2414" s="15">
        <f>+VLOOKUP(D2414&amp;F2414,'TD para paquetes'!$E$3:$I$441,5,FALSE)</f>
        <v>12</v>
      </c>
      <c r="I2414" s="15" t="s">
        <v>1025</v>
      </c>
      <c r="J2414" s="15">
        <v>3</v>
      </c>
      <c r="K2414" s="15">
        <v>3</v>
      </c>
      <c r="L2414" s="15">
        <v>301063408</v>
      </c>
      <c r="M2414" s="15" t="s">
        <v>1176</v>
      </c>
      <c r="N2414" s="15" t="s">
        <v>101</v>
      </c>
      <c r="O2414" s="18" t="s">
        <v>1176</v>
      </c>
      <c r="P2414" s="22" t="s">
        <v>73</v>
      </c>
      <c r="Q2414" s="15" t="s">
        <v>101</v>
      </c>
      <c r="R2414" s="18" t="s">
        <v>101</v>
      </c>
      <c r="S2414" s="22" t="s">
        <v>73</v>
      </c>
      <c r="T2414" s="18" t="s">
        <v>101</v>
      </c>
      <c r="U2414" s="18" t="s">
        <v>101</v>
      </c>
      <c r="V2414" s="15" t="s">
        <v>1165</v>
      </c>
      <c r="W2414" s="18" t="s">
        <v>3326</v>
      </c>
      <c r="X2414" s="18"/>
      <c r="Y2414" s="15" t="s">
        <v>73</v>
      </c>
      <c r="Z2414" s="18" t="s">
        <v>3326</v>
      </c>
      <c r="AA2414" s="18" t="s">
        <v>3327</v>
      </c>
      <c r="AB2414" s="18" t="s">
        <v>7176</v>
      </c>
      <c r="AC2414" s="67" t="e">
        <f>+VLOOKUP("*"&amp;L2414&amp;"*",'[2]REGISTROS SANITARIOS'!$D$1884:$E$1942,2,FALSE)</f>
        <v>#N/A</v>
      </c>
      <c r="AD2414" s="22" t="s">
        <v>44</v>
      </c>
      <c r="AE2414" s="16">
        <v>47155</v>
      </c>
      <c r="AF2414" s="34" t="s">
        <v>73</v>
      </c>
      <c r="AG2414" s="24" t="s">
        <v>3155</v>
      </c>
      <c r="AH2414" s="18" t="s">
        <v>3155</v>
      </c>
      <c r="AI2414" s="18" t="s">
        <v>53</v>
      </c>
      <c r="AJ2414" s="17">
        <v>192.5</v>
      </c>
      <c r="AK2414" s="25">
        <v>192.5</v>
      </c>
      <c r="AL2414" s="25">
        <v>3200</v>
      </c>
      <c r="AM2414" s="35">
        <v>0.19</v>
      </c>
      <c r="AN2414" s="19">
        <v>733040</v>
      </c>
      <c r="AO2414" s="18"/>
      <c r="AP2414" s="15"/>
      <c r="AQ2414" s="43" t="str">
        <f t="shared" si="370"/>
        <v>SI</v>
      </c>
      <c r="AR2414" s="44">
        <f t="shared" si="371"/>
        <v>733040</v>
      </c>
      <c r="AS2414" s="44">
        <f t="shared" si="372"/>
        <v>616000</v>
      </c>
      <c r="AT2414" s="44">
        <f t="shared" si="373"/>
        <v>616000</v>
      </c>
      <c r="AU2414" s="44">
        <f t="shared" si="374"/>
        <v>733040</v>
      </c>
      <c r="AV2414" s="45" t="b">
        <f t="shared" si="375"/>
        <v>1</v>
      </c>
      <c r="AW2414" s="45" t="b">
        <f t="shared" si="376"/>
        <v>0</v>
      </c>
      <c r="AX2414" s="45"/>
    </row>
    <row r="2415" spans="1:50" s="36" customFormat="1" ht="27.75" customHeight="1" x14ac:dyDescent="0.15">
      <c r="A2415" s="36" t="str">
        <f t="shared" si="369"/>
        <v>New Stetic S.A301063508</v>
      </c>
      <c r="B2415" s="36" t="b">
        <f>+A2415='[1]Anexo 9'!A2415</f>
        <v>1</v>
      </c>
      <c r="C2415" s="18">
        <v>890900267</v>
      </c>
      <c r="D2415" s="18" t="s">
        <v>1038</v>
      </c>
      <c r="E2415" s="15" t="s">
        <v>800</v>
      </c>
      <c r="F2415" s="15" t="s">
        <v>1162</v>
      </c>
      <c r="G2415" s="15">
        <f>+VLOOKUP(F2415,[3]Sheet1!$E$3:$G$74,3,FALSE)</f>
        <v>12</v>
      </c>
      <c r="H2415" s="15">
        <f>+VLOOKUP(D2415&amp;F2415,'TD para paquetes'!$E$3:$I$441,5,FALSE)</f>
        <v>12</v>
      </c>
      <c r="I2415" s="15" t="s">
        <v>1025</v>
      </c>
      <c r="J2415" s="15">
        <v>3</v>
      </c>
      <c r="K2415" s="15">
        <v>3</v>
      </c>
      <c r="L2415" s="15">
        <v>301063508</v>
      </c>
      <c r="M2415" s="15" t="s">
        <v>1177</v>
      </c>
      <c r="N2415" s="15" t="s">
        <v>101</v>
      </c>
      <c r="O2415" s="18" t="s">
        <v>1177</v>
      </c>
      <c r="P2415" s="22" t="s">
        <v>73</v>
      </c>
      <c r="Q2415" s="15" t="s">
        <v>101</v>
      </c>
      <c r="R2415" s="18" t="s">
        <v>101</v>
      </c>
      <c r="S2415" s="22" t="s">
        <v>73</v>
      </c>
      <c r="T2415" s="18" t="s">
        <v>101</v>
      </c>
      <c r="U2415" s="18" t="s">
        <v>101</v>
      </c>
      <c r="V2415" s="15" t="s">
        <v>1165</v>
      </c>
      <c r="W2415" s="18" t="s">
        <v>3326</v>
      </c>
      <c r="X2415" s="18"/>
      <c r="Y2415" s="15" t="s">
        <v>73</v>
      </c>
      <c r="Z2415" s="18" t="s">
        <v>3326</v>
      </c>
      <c r="AA2415" s="18" t="s">
        <v>3327</v>
      </c>
      <c r="AB2415" s="18" t="s">
        <v>7176</v>
      </c>
      <c r="AC2415" s="67" t="str">
        <f>+VLOOKUP("*"&amp;L2415&amp;"*",'[2]REGISTROS SANITARIOS'!$D$1884:$E$1942,2,FALSE)</f>
        <v>SI</v>
      </c>
      <c r="AD2415" s="22" t="s">
        <v>1025</v>
      </c>
      <c r="AE2415" s="16">
        <v>47155</v>
      </c>
      <c r="AF2415" s="34" t="s">
        <v>73</v>
      </c>
      <c r="AG2415" s="24" t="s">
        <v>3155</v>
      </c>
      <c r="AH2415" s="18" t="s">
        <v>3155</v>
      </c>
      <c r="AI2415" s="18" t="s">
        <v>53</v>
      </c>
      <c r="AJ2415" s="17">
        <v>192.5</v>
      </c>
      <c r="AK2415" s="25">
        <v>192.5</v>
      </c>
      <c r="AL2415" s="25">
        <v>3200</v>
      </c>
      <c r="AM2415" s="35">
        <v>0.19</v>
      </c>
      <c r="AN2415" s="19">
        <v>733040</v>
      </c>
      <c r="AO2415" s="18"/>
      <c r="AP2415" s="15"/>
      <c r="AQ2415" s="43" t="str">
        <f t="shared" si="370"/>
        <v>SI</v>
      </c>
      <c r="AR2415" s="44">
        <f t="shared" si="371"/>
        <v>733040</v>
      </c>
      <c r="AS2415" s="44">
        <f t="shared" si="372"/>
        <v>616000</v>
      </c>
      <c r="AT2415" s="44">
        <f t="shared" si="373"/>
        <v>616000</v>
      </c>
      <c r="AU2415" s="44">
        <f t="shared" si="374"/>
        <v>733040</v>
      </c>
      <c r="AV2415" s="45" t="b">
        <f t="shared" si="375"/>
        <v>1</v>
      </c>
      <c r="AW2415" s="45" t="b">
        <f t="shared" si="376"/>
        <v>0</v>
      </c>
      <c r="AX2415" s="45"/>
    </row>
    <row r="2416" spans="1:50" s="36" customFormat="1" ht="27.75" customHeight="1" x14ac:dyDescent="0.15">
      <c r="A2416" s="36" t="str">
        <f t="shared" si="369"/>
        <v>New Stetic S.A301063608</v>
      </c>
      <c r="B2416" s="36" t="b">
        <f>+A2416='[1]Anexo 9'!A2416</f>
        <v>1</v>
      </c>
      <c r="C2416" s="18">
        <v>890900267</v>
      </c>
      <c r="D2416" s="18" t="s">
        <v>1038</v>
      </c>
      <c r="E2416" s="15" t="s">
        <v>800</v>
      </c>
      <c r="F2416" s="15" t="s">
        <v>3852</v>
      </c>
      <c r="G2416" s="15">
        <f>+VLOOKUP(F2416,[3]Sheet1!$E$3:$G$74,3,FALSE)</f>
        <v>3</v>
      </c>
      <c r="H2416" s="15">
        <f>+VLOOKUP(D2416&amp;F2416,'TD para paquetes'!$E$3:$I$441,5,FALSE)</f>
        <v>3</v>
      </c>
      <c r="I2416" s="15" t="s">
        <v>1025</v>
      </c>
      <c r="J2416" s="15">
        <v>4</v>
      </c>
      <c r="K2416" s="15">
        <v>4</v>
      </c>
      <c r="L2416" s="15">
        <v>301063608</v>
      </c>
      <c r="M2416" s="15" t="s">
        <v>3961</v>
      </c>
      <c r="N2416" s="15" t="s">
        <v>247</v>
      </c>
      <c r="O2416" s="18" t="s">
        <v>3961</v>
      </c>
      <c r="P2416" s="22" t="s">
        <v>73</v>
      </c>
      <c r="Q2416" s="15" t="s">
        <v>5584</v>
      </c>
      <c r="R2416" s="18" t="s">
        <v>5584</v>
      </c>
      <c r="S2416" s="22" t="s">
        <v>73</v>
      </c>
      <c r="T2416" s="18" t="s">
        <v>5584</v>
      </c>
      <c r="U2416" s="18" t="s">
        <v>5584</v>
      </c>
      <c r="V2416" s="15" t="s">
        <v>996</v>
      </c>
      <c r="W2416" s="18" t="s">
        <v>6361</v>
      </c>
      <c r="X2416" s="18"/>
      <c r="Y2416" s="15" t="s">
        <v>73</v>
      </c>
      <c r="Z2416" s="18" t="s">
        <v>6361</v>
      </c>
      <c r="AA2416" s="18" t="s">
        <v>1095</v>
      </c>
      <c r="AB2416" s="18" t="s">
        <v>7073</v>
      </c>
      <c r="AC2416" s="67" t="str">
        <f>+VLOOKUP("*"&amp;L2416&amp;"*",'[2]REGISTROS SANITARIOS'!$D$1884:$E$1942,2,FALSE)</f>
        <v>SI</v>
      </c>
      <c r="AD2416" s="22" t="s">
        <v>1025</v>
      </c>
      <c r="AE2416" s="16">
        <v>46683</v>
      </c>
      <c r="AF2416" s="34" t="s">
        <v>73</v>
      </c>
      <c r="AG2416" s="24" t="s">
        <v>3155</v>
      </c>
      <c r="AH2416" s="18" t="s">
        <v>3155</v>
      </c>
      <c r="AI2416" s="18" t="s">
        <v>53</v>
      </c>
      <c r="AJ2416" s="17">
        <v>5.5</v>
      </c>
      <c r="AK2416" s="25">
        <v>5.5</v>
      </c>
      <c r="AL2416" s="25">
        <v>80000</v>
      </c>
      <c r="AM2416" s="35">
        <v>0.19</v>
      </c>
      <c r="AN2416" s="19">
        <v>523600</v>
      </c>
      <c r="AO2416" s="18"/>
      <c r="AP2416" s="15"/>
      <c r="AQ2416" s="43" t="str">
        <f t="shared" si="370"/>
        <v>SI</v>
      </c>
      <c r="AR2416" s="44">
        <f t="shared" si="371"/>
        <v>523600</v>
      </c>
      <c r="AS2416" s="44">
        <f t="shared" si="372"/>
        <v>440000</v>
      </c>
      <c r="AT2416" s="44">
        <f t="shared" si="373"/>
        <v>440000</v>
      </c>
      <c r="AU2416" s="44">
        <f t="shared" si="374"/>
        <v>523600</v>
      </c>
      <c r="AV2416" s="45" t="b">
        <f t="shared" si="375"/>
        <v>1</v>
      </c>
      <c r="AW2416" s="45" t="b">
        <f t="shared" si="376"/>
        <v>0</v>
      </c>
      <c r="AX2416" s="45"/>
    </row>
    <row r="2417" spans="1:50" s="36" customFormat="1" ht="27.75" customHeight="1" x14ac:dyDescent="0.15">
      <c r="A2417" s="36" t="str">
        <f t="shared" si="369"/>
        <v>New Stetic S.A301063612</v>
      </c>
      <c r="B2417" s="36" t="b">
        <f>+A2417='[1]Anexo 9'!A2417</f>
        <v>1</v>
      </c>
      <c r="C2417" s="18">
        <v>890900267</v>
      </c>
      <c r="D2417" s="18" t="s">
        <v>1038</v>
      </c>
      <c r="E2417" s="15" t="s">
        <v>800</v>
      </c>
      <c r="F2417" s="15" t="s">
        <v>3852</v>
      </c>
      <c r="G2417" s="15">
        <f>+VLOOKUP(F2417,[3]Sheet1!$E$3:$G$74,3,FALSE)</f>
        <v>3</v>
      </c>
      <c r="H2417" s="15">
        <f>+VLOOKUP(D2417&amp;F2417,'TD para paquetes'!$E$3:$I$441,5,FALSE)</f>
        <v>3</v>
      </c>
      <c r="I2417" s="15" t="s">
        <v>1025</v>
      </c>
      <c r="J2417" s="15">
        <v>4</v>
      </c>
      <c r="K2417" s="15">
        <v>4</v>
      </c>
      <c r="L2417" s="15">
        <v>301063612</v>
      </c>
      <c r="M2417" s="15" t="s">
        <v>3962</v>
      </c>
      <c r="N2417" s="15" t="s">
        <v>247</v>
      </c>
      <c r="O2417" s="18" t="s">
        <v>3962</v>
      </c>
      <c r="P2417" s="22" t="s">
        <v>73</v>
      </c>
      <c r="Q2417" s="15" t="s">
        <v>5584</v>
      </c>
      <c r="R2417" s="18" t="s">
        <v>5584</v>
      </c>
      <c r="S2417" s="22" t="s">
        <v>73</v>
      </c>
      <c r="T2417" s="18" t="s">
        <v>5584</v>
      </c>
      <c r="U2417" s="18" t="s">
        <v>5584</v>
      </c>
      <c r="V2417" s="15" t="s">
        <v>996</v>
      </c>
      <c r="W2417" s="18" t="s">
        <v>6361</v>
      </c>
      <c r="X2417" s="18"/>
      <c r="Y2417" s="15" t="s">
        <v>73</v>
      </c>
      <c r="Z2417" s="18" t="s">
        <v>6361</v>
      </c>
      <c r="AA2417" s="18" t="s">
        <v>1095</v>
      </c>
      <c r="AB2417" s="18" t="s">
        <v>7073</v>
      </c>
      <c r="AC2417" s="67" t="str">
        <f>+VLOOKUP("*"&amp;L2417&amp;"*",'[2]REGISTROS SANITARIOS'!$D$1884:$E$1942,2,FALSE)</f>
        <v>SI</v>
      </c>
      <c r="AD2417" s="22" t="s">
        <v>1025</v>
      </c>
      <c r="AE2417" s="16">
        <v>46683</v>
      </c>
      <c r="AF2417" s="34" t="s">
        <v>73</v>
      </c>
      <c r="AG2417" s="24" t="s">
        <v>3155</v>
      </c>
      <c r="AH2417" s="18" t="s">
        <v>3155</v>
      </c>
      <c r="AI2417" s="18" t="s">
        <v>53</v>
      </c>
      <c r="AJ2417" s="17">
        <v>5.5</v>
      </c>
      <c r="AK2417" s="25">
        <v>5.5</v>
      </c>
      <c r="AL2417" s="25">
        <v>80000</v>
      </c>
      <c r="AM2417" s="35">
        <v>0.19</v>
      </c>
      <c r="AN2417" s="19">
        <v>523600</v>
      </c>
      <c r="AO2417" s="18"/>
      <c r="AP2417" s="15"/>
      <c r="AQ2417" s="43" t="str">
        <f t="shared" si="370"/>
        <v>SI</v>
      </c>
      <c r="AR2417" s="44">
        <f t="shared" si="371"/>
        <v>523600</v>
      </c>
      <c r="AS2417" s="44">
        <f t="shared" si="372"/>
        <v>440000</v>
      </c>
      <c r="AT2417" s="44">
        <f t="shared" si="373"/>
        <v>440000</v>
      </c>
      <c r="AU2417" s="44">
        <f t="shared" si="374"/>
        <v>523600</v>
      </c>
      <c r="AV2417" s="45" t="b">
        <f t="shared" si="375"/>
        <v>1</v>
      </c>
      <c r="AW2417" s="45" t="b">
        <f t="shared" si="376"/>
        <v>0</v>
      </c>
      <c r="AX2417" s="45"/>
    </row>
    <row r="2418" spans="1:50" s="36" customFormat="1" ht="27.75" customHeight="1" x14ac:dyDescent="0.15">
      <c r="A2418" s="36" t="str">
        <f t="shared" si="369"/>
        <v>New Stetic S.A301063615</v>
      </c>
      <c r="B2418" s="36" t="b">
        <f>+A2418='[1]Anexo 9'!A2418</f>
        <v>1</v>
      </c>
      <c r="C2418" s="18">
        <v>890900267</v>
      </c>
      <c r="D2418" s="18" t="s">
        <v>1038</v>
      </c>
      <c r="E2418" s="15" t="s">
        <v>800</v>
      </c>
      <c r="F2418" s="15" t="s">
        <v>3852</v>
      </c>
      <c r="G2418" s="15">
        <f>+VLOOKUP(F2418,[3]Sheet1!$E$3:$G$74,3,FALSE)</f>
        <v>3</v>
      </c>
      <c r="H2418" s="15">
        <f>+VLOOKUP(D2418&amp;F2418,'TD para paquetes'!$E$3:$I$441,5,FALSE)</f>
        <v>3</v>
      </c>
      <c r="I2418" s="15" t="s">
        <v>1025</v>
      </c>
      <c r="J2418" s="15">
        <v>4</v>
      </c>
      <c r="K2418" s="15">
        <v>4</v>
      </c>
      <c r="L2418" s="15">
        <v>301063615</v>
      </c>
      <c r="M2418" s="15" t="s">
        <v>3963</v>
      </c>
      <c r="N2418" s="15" t="s">
        <v>247</v>
      </c>
      <c r="O2418" s="18" t="s">
        <v>3963</v>
      </c>
      <c r="P2418" s="22" t="s">
        <v>73</v>
      </c>
      <c r="Q2418" s="15" t="s">
        <v>5584</v>
      </c>
      <c r="R2418" s="18" t="s">
        <v>5584</v>
      </c>
      <c r="S2418" s="22" t="s">
        <v>73</v>
      </c>
      <c r="T2418" s="18" t="s">
        <v>5584</v>
      </c>
      <c r="U2418" s="18" t="s">
        <v>5584</v>
      </c>
      <c r="V2418" s="15" t="s">
        <v>996</v>
      </c>
      <c r="W2418" s="18" t="s">
        <v>6361</v>
      </c>
      <c r="X2418" s="18"/>
      <c r="Y2418" s="15" t="s">
        <v>73</v>
      </c>
      <c r="Z2418" s="18" t="s">
        <v>6361</v>
      </c>
      <c r="AA2418" s="18" t="s">
        <v>1095</v>
      </c>
      <c r="AB2418" s="18" t="s">
        <v>7073</v>
      </c>
      <c r="AC2418" s="67" t="e">
        <f>+VLOOKUP("*"&amp;L2418&amp;"*",'[2]REGISTROS SANITARIOS'!$D$1884:$E$1942,2,FALSE)</f>
        <v>#N/A</v>
      </c>
      <c r="AD2418" s="22" t="s">
        <v>44</v>
      </c>
      <c r="AE2418" s="16">
        <v>46683</v>
      </c>
      <c r="AF2418" s="34" t="s">
        <v>73</v>
      </c>
      <c r="AG2418" s="24" t="s">
        <v>3155</v>
      </c>
      <c r="AH2418" s="18" t="s">
        <v>3155</v>
      </c>
      <c r="AI2418" s="18" t="s">
        <v>53</v>
      </c>
      <c r="AJ2418" s="17">
        <v>5.5</v>
      </c>
      <c r="AK2418" s="25">
        <v>5.5</v>
      </c>
      <c r="AL2418" s="25">
        <v>80000</v>
      </c>
      <c r="AM2418" s="35">
        <v>0.19</v>
      </c>
      <c r="AN2418" s="19">
        <v>523600</v>
      </c>
      <c r="AO2418" s="18"/>
      <c r="AP2418" s="15"/>
      <c r="AQ2418" s="43" t="str">
        <f t="shared" si="370"/>
        <v>SI</v>
      </c>
      <c r="AR2418" s="44">
        <f t="shared" si="371"/>
        <v>523600</v>
      </c>
      <c r="AS2418" s="44">
        <f t="shared" si="372"/>
        <v>440000</v>
      </c>
      <c r="AT2418" s="44">
        <f t="shared" si="373"/>
        <v>440000</v>
      </c>
      <c r="AU2418" s="44">
        <f t="shared" si="374"/>
        <v>523600</v>
      </c>
      <c r="AV2418" s="45" t="b">
        <f t="shared" si="375"/>
        <v>1</v>
      </c>
      <c r="AW2418" s="45" t="b">
        <f t="shared" si="376"/>
        <v>0</v>
      </c>
      <c r="AX2418" s="45"/>
    </row>
    <row r="2419" spans="1:50" s="36" customFormat="1" ht="27.75" customHeight="1" x14ac:dyDescent="0.15">
      <c r="A2419" s="36" t="str">
        <f t="shared" si="369"/>
        <v>New Stetic S.A301063708</v>
      </c>
      <c r="B2419" s="36" t="b">
        <f>+A2419='[1]Anexo 9'!A2419</f>
        <v>1</v>
      </c>
      <c r="C2419" s="18">
        <v>890900267</v>
      </c>
      <c r="D2419" s="18" t="s">
        <v>1038</v>
      </c>
      <c r="E2419" s="15" t="s">
        <v>800</v>
      </c>
      <c r="F2419" s="15" t="s">
        <v>3853</v>
      </c>
      <c r="G2419" s="15">
        <f>+VLOOKUP(F2419,[3]Sheet1!$E$3:$G$74,3,FALSE)</f>
        <v>3</v>
      </c>
      <c r="H2419" s="15">
        <f>+VLOOKUP(D2419&amp;F2419,'TD para paquetes'!$E$3:$I$441,5,FALSE)</f>
        <v>3</v>
      </c>
      <c r="I2419" s="15" t="s">
        <v>1025</v>
      </c>
      <c r="J2419" s="15">
        <v>4</v>
      </c>
      <c r="K2419" s="15">
        <v>4</v>
      </c>
      <c r="L2419" s="15">
        <v>301063708</v>
      </c>
      <c r="M2419" s="15" t="s">
        <v>3964</v>
      </c>
      <c r="N2419" s="15" t="s">
        <v>247</v>
      </c>
      <c r="O2419" s="18" t="s">
        <v>3964</v>
      </c>
      <c r="P2419" s="22" t="s">
        <v>73</v>
      </c>
      <c r="Q2419" s="15" t="s">
        <v>5584</v>
      </c>
      <c r="R2419" s="18" t="s">
        <v>5584</v>
      </c>
      <c r="S2419" s="22" t="s">
        <v>73</v>
      </c>
      <c r="T2419" s="18" t="s">
        <v>5584</v>
      </c>
      <c r="U2419" s="18" t="s">
        <v>5584</v>
      </c>
      <c r="V2419" s="15" t="s">
        <v>996</v>
      </c>
      <c r="W2419" s="18" t="s">
        <v>6361</v>
      </c>
      <c r="X2419" s="18"/>
      <c r="Y2419" s="15" t="s">
        <v>73</v>
      </c>
      <c r="Z2419" s="18" t="s">
        <v>6361</v>
      </c>
      <c r="AA2419" s="18" t="s">
        <v>1095</v>
      </c>
      <c r="AB2419" s="18" t="s">
        <v>7073</v>
      </c>
      <c r="AC2419" s="67" t="str">
        <f>+VLOOKUP("*"&amp;L2419&amp;"*",'[2]REGISTROS SANITARIOS'!$D$1884:$E$1942,2,FALSE)</f>
        <v>SI</v>
      </c>
      <c r="AD2419" s="22" t="s">
        <v>1025</v>
      </c>
      <c r="AE2419" s="16">
        <v>46683</v>
      </c>
      <c r="AF2419" s="34" t="s">
        <v>73</v>
      </c>
      <c r="AG2419" s="24" t="s">
        <v>3155</v>
      </c>
      <c r="AH2419" s="18" t="s">
        <v>3155</v>
      </c>
      <c r="AI2419" s="18" t="s">
        <v>53</v>
      </c>
      <c r="AJ2419" s="17">
        <v>5.5</v>
      </c>
      <c r="AK2419" s="25">
        <v>5.5</v>
      </c>
      <c r="AL2419" s="25">
        <v>80000</v>
      </c>
      <c r="AM2419" s="35">
        <v>0.19</v>
      </c>
      <c r="AN2419" s="19">
        <v>523600</v>
      </c>
      <c r="AO2419" s="18"/>
      <c r="AP2419" s="15"/>
      <c r="AQ2419" s="43" t="str">
        <f t="shared" si="370"/>
        <v>SI</v>
      </c>
      <c r="AR2419" s="44">
        <f t="shared" si="371"/>
        <v>523600</v>
      </c>
      <c r="AS2419" s="44">
        <f t="shared" si="372"/>
        <v>440000</v>
      </c>
      <c r="AT2419" s="44">
        <f t="shared" si="373"/>
        <v>440000</v>
      </c>
      <c r="AU2419" s="44">
        <f t="shared" si="374"/>
        <v>523600</v>
      </c>
      <c r="AV2419" s="45" t="b">
        <f t="shared" si="375"/>
        <v>1</v>
      </c>
      <c r="AW2419" s="45" t="b">
        <f t="shared" si="376"/>
        <v>0</v>
      </c>
      <c r="AX2419" s="45"/>
    </row>
    <row r="2420" spans="1:50" s="36" customFormat="1" ht="27.75" customHeight="1" x14ac:dyDescent="0.15">
      <c r="A2420" s="36" t="str">
        <f t="shared" si="369"/>
        <v>New Stetic S.A301063712</v>
      </c>
      <c r="B2420" s="36" t="b">
        <f>+A2420='[1]Anexo 9'!A2420</f>
        <v>1</v>
      </c>
      <c r="C2420" s="18">
        <v>890900267</v>
      </c>
      <c r="D2420" s="18" t="s">
        <v>1038</v>
      </c>
      <c r="E2420" s="15" t="s">
        <v>800</v>
      </c>
      <c r="F2420" s="15" t="s">
        <v>3853</v>
      </c>
      <c r="G2420" s="15">
        <f>+VLOOKUP(F2420,[3]Sheet1!$E$3:$G$74,3,FALSE)</f>
        <v>3</v>
      </c>
      <c r="H2420" s="15">
        <f>+VLOOKUP(D2420&amp;F2420,'TD para paquetes'!$E$3:$I$441,5,FALSE)</f>
        <v>3</v>
      </c>
      <c r="I2420" s="15" t="s">
        <v>1025</v>
      </c>
      <c r="J2420" s="15">
        <v>4</v>
      </c>
      <c r="K2420" s="15">
        <v>4</v>
      </c>
      <c r="L2420" s="15">
        <v>301063712</v>
      </c>
      <c r="M2420" s="15" t="s">
        <v>3965</v>
      </c>
      <c r="N2420" s="15" t="s">
        <v>247</v>
      </c>
      <c r="O2420" s="18" t="s">
        <v>3965</v>
      </c>
      <c r="P2420" s="22" t="s">
        <v>73</v>
      </c>
      <c r="Q2420" s="15" t="s">
        <v>5584</v>
      </c>
      <c r="R2420" s="18" t="s">
        <v>5584</v>
      </c>
      <c r="S2420" s="22" t="s">
        <v>73</v>
      </c>
      <c r="T2420" s="18" t="s">
        <v>5584</v>
      </c>
      <c r="U2420" s="18" t="s">
        <v>5584</v>
      </c>
      <c r="V2420" s="15" t="s">
        <v>996</v>
      </c>
      <c r="W2420" s="18" t="s">
        <v>6361</v>
      </c>
      <c r="X2420" s="18"/>
      <c r="Y2420" s="15" t="s">
        <v>73</v>
      </c>
      <c r="Z2420" s="18" t="s">
        <v>6361</v>
      </c>
      <c r="AA2420" s="18" t="s">
        <v>1095</v>
      </c>
      <c r="AB2420" s="18" t="s">
        <v>7073</v>
      </c>
      <c r="AC2420" s="67" t="str">
        <f>+VLOOKUP("*"&amp;L2420&amp;"*",'[2]REGISTROS SANITARIOS'!$D$1884:$E$1942,2,FALSE)</f>
        <v>SI</v>
      </c>
      <c r="AD2420" s="22" t="s">
        <v>1025</v>
      </c>
      <c r="AE2420" s="16">
        <v>46683</v>
      </c>
      <c r="AF2420" s="34" t="s">
        <v>73</v>
      </c>
      <c r="AG2420" s="24" t="s">
        <v>3155</v>
      </c>
      <c r="AH2420" s="18" t="s">
        <v>3155</v>
      </c>
      <c r="AI2420" s="18" t="s">
        <v>53</v>
      </c>
      <c r="AJ2420" s="17">
        <v>5.5</v>
      </c>
      <c r="AK2420" s="25">
        <v>5.5</v>
      </c>
      <c r="AL2420" s="25">
        <v>80000</v>
      </c>
      <c r="AM2420" s="35">
        <v>0.19</v>
      </c>
      <c r="AN2420" s="19">
        <v>523600</v>
      </c>
      <c r="AO2420" s="18"/>
      <c r="AP2420" s="15"/>
      <c r="AQ2420" s="43" t="str">
        <f t="shared" si="370"/>
        <v>SI</v>
      </c>
      <c r="AR2420" s="44">
        <f t="shared" si="371"/>
        <v>523600</v>
      </c>
      <c r="AS2420" s="44">
        <f t="shared" si="372"/>
        <v>440000</v>
      </c>
      <c r="AT2420" s="44">
        <f t="shared" si="373"/>
        <v>440000</v>
      </c>
      <c r="AU2420" s="44">
        <f t="shared" si="374"/>
        <v>523600</v>
      </c>
      <c r="AV2420" s="45" t="b">
        <f t="shared" si="375"/>
        <v>1</v>
      </c>
      <c r="AW2420" s="45" t="b">
        <f t="shared" si="376"/>
        <v>0</v>
      </c>
      <c r="AX2420" s="45"/>
    </row>
    <row r="2421" spans="1:50" s="36" customFormat="1" ht="27.75" customHeight="1" x14ac:dyDescent="0.15">
      <c r="A2421" s="36" t="str">
        <f t="shared" si="369"/>
        <v>New Stetic S.A301063715</v>
      </c>
      <c r="B2421" s="36" t="b">
        <f>+A2421='[1]Anexo 9'!A2421</f>
        <v>1</v>
      </c>
      <c r="C2421" s="18">
        <v>890900267</v>
      </c>
      <c r="D2421" s="18" t="s">
        <v>1038</v>
      </c>
      <c r="E2421" s="15" t="s">
        <v>800</v>
      </c>
      <c r="F2421" s="15" t="s">
        <v>3853</v>
      </c>
      <c r="G2421" s="15">
        <f>+VLOOKUP(F2421,[3]Sheet1!$E$3:$G$74,3,FALSE)</f>
        <v>3</v>
      </c>
      <c r="H2421" s="15">
        <f>+VLOOKUP(D2421&amp;F2421,'TD para paquetes'!$E$3:$I$441,5,FALSE)</f>
        <v>3</v>
      </c>
      <c r="I2421" s="15" t="s">
        <v>1025</v>
      </c>
      <c r="J2421" s="15">
        <v>4</v>
      </c>
      <c r="K2421" s="15">
        <v>4</v>
      </c>
      <c r="L2421" s="15">
        <v>301063715</v>
      </c>
      <c r="M2421" s="15" t="s">
        <v>3966</v>
      </c>
      <c r="N2421" s="15" t="s">
        <v>247</v>
      </c>
      <c r="O2421" s="18" t="s">
        <v>3966</v>
      </c>
      <c r="P2421" s="22" t="s">
        <v>73</v>
      </c>
      <c r="Q2421" s="15" t="s">
        <v>5584</v>
      </c>
      <c r="R2421" s="18" t="s">
        <v>5584</v>
      </c>
      <c r="S2421" s="22" t="s">
        <v>73</v>
      </c>
      <c r="T2421" s="18" t="s">
        <v>5584</v>
      </c>
      <c r="U2421" s="18" t="s">
        <v>5584</v>
      </c>
      <c r="V2421" s="15" t="s">
        <v>996</v>
      </c>
      <c r="W2421" s="18" t="s">
        <v>6361</v>
      </c>
      <c r="X2421" s="18"/>
      <c r="Y2421" s="15" t="s">
        <v>73</v>
      </c>
      <c r="Z2421" s="18" t="s">
        <v>6361</v>
      </c>
      <c r="AA2421" s="18" t="s">
        <v>1095</v>
      </c>
      <c r="AB2421" s="18" t="s">
        <v>7073</v>
      </c>
      <c r="AC2421" s="67" t="e">
        <f>+VLOOKUP("*"&amp;L2421&amp;"*",'[2]REGISTROS SANITARIOS'!$D$1884:$E$1942,2,FALSE)</f>
        <v>#N/A</v>
      </c>
      <c r="AD2421" s="22" t="s">
        <v>44</v>
      </c>
      <c r="AE2421" s="16">
        <v>46683</v>
      </c>
      <c r="AF2421" s="34" t="s">
        <v>73</v>
      </c>
      <c r="AG2421" s="24" t="s">
        <v>3155</v>
      </c>
      <c r="AH2421" s="18" t="s">
        <v>3155</v>
      </c>
      <c r="AI2421" s="18" t="s">
        <v>53</v>
      </c>
      <c r="AJ2421" s="17">
        <v>5.5</v>
      </c>
      <c r="AK2421" s="25">
        <v>5.5</v>
      </c>
      <c r="AL2421" s="25">
        <v>80000</v>
      </c>
      <c r="AM2421" s="35">
        <v>0.19</v>
      </c>
      <c r="AN2421" s="19">
        <v>523600</v>
      </c>
      <c r="AO2421" s="18"/>
      <c r="AP2421" s="15"/>
      <c r="AQ2421" s="43" t="str">
        <f t="shared" si="370"/>
        <v>SI</v>
      </c>
      <c r="AR2421" s="44">
        <f t="shared" si="371"/>
        <v>523600</v>
      </c>
      <c r="AS2421" s="44">
        <f t="shared" si="372"/>
        <v>440000</v>
      </c>
      <c r="AT2421" s="44">
        <f t="shared" si="373"/>
        <v>440000</v>
      </c>
      <c r="AU2421" s="44">
        <f t="shared" si="374"/>
        <v>523600</v>
      </c>
      <c r="AV2421" s="45" t="b">
        <f t="shared" si="375"/>
        <v>1</v>
      </c>
      <c r="AW2421" s="45" t="b">
        <f t="shared" si="376"/>
        <v>0</v>
      </c>
      <c r="AX2421" s="45"/>
    </row>
    <row r="2422" spans="1:50" s="36" customFormat="1" ht="27.75" customHeight="1" x14ac:dyDescent="0.15">
      <c r="A2422" s="36" t="str">
        <f t="shared" si="369"/>
        <v>New Stetic S.A301070201</v>
      </c>
      <c r="B2422" s="36" t="b">
        <f>+A2422='[1]Anexo 9'!A2422</f>
        <v>1</v>
      </c>
      <c r="C2422" s="18">
        <v>890900267</v>
      </c>
      <c r="D2422" s="18" t="s">
        <v>1038</v>
      </c>
      <c r="E2422" s="15" t="s">
        <v>800</v>
      </c>
      <c r="F2422" s="15" t="s">
        <v>62</v>
      </c>
      <c r="G2422" s="15" t="s">
        <v>3155</v>
      </c>
      <c r="H2422" s="15" t="s">
        <v>3155</v>
      </c>
      <c r="I2422" s="15" t="s">
        <v>3155</v>
      </c>
      <c r="J2422" s="15">
        <v>3</v>
      </c>
      <c r="K2422" s="15" t="s">
        <v>3155</v>
      </c>
      <c r="L2422" s="15">
        <v>301070201</v>
      </c>
      <c r="M2422" s="15" t="s">
        <v>1190</v>
      </c>
      <c r="N2422" s="15" t="s">
        <v>247</v>
      </c>
      <c r="O2422" s="18" t="s">
        <v>1190</v>
      </c>
      <c r="P2422" s="22" t="s">
        <v>73</v>
      </c>
      <c r="Q2422" s="15" t="s">
        <v>1191</v>
      </c>
      <c r="R2422" s="18" t="s">
        <v>1191</v>
      </c>
      <c r="S2422" s="22" t="s">
        <v>73</v>
      </c>
      <c r="T2422" s="18" t="s">
        <v>1191</v>
      </c>
      <c r="U2422" s="18" t="s">
        <v>1191</v>
      </c>
      <c r="V2422" s="15" t="s">
        <v>1193</v>
      </c>
      <c r="W2422" s="18" t="s">
        <v>3326</v>
      </c>
      <c r="X2422" s="18"/>
      <c r="Y2422" s="15" t="s">
        <v>73</v>
      </c>
      <c r="Z2422" s="18" t="s">
        <v>3326</v>
      </c>
      <c r="AA2422" s="18" t="s">
        <v>3327</v>
      </c>
      <c r="AB2422" s="18" t="s">
        <v>7075</v>
      </c>
      <c r="AC2422" s="67" t="str">
        <f>+VLOOKUP("*"&amp;L2422&amp;"*",'[2]REGISTROS SANITARIOS'!$D$1884:$E$1942,2,FALSE)</f>
        <v>SI</v>
      </c>
      <c r="AD2422" s="22" t="s">
        <v>1025</v>
      </c>
      <c r="AE2422" s="16">
        <v>47811</v>
      </c>
      <c r="AF2422" s="34" t="s">
        <v>73</v>
      </c>
      <c r="AG2422" s="24" t="s">
        <v>3155</v>
      </c>
      <c r="AH2422" s="18" t="s">
        <v>3155</v>
      </c>
      <c r="AI2422" s="18" t="s">
        <v>53</v>
      </c>
      <c r="AJ2422" s="17">
        <v>330</v>
      </c>
      <c r="AK2422" s="25">
        <v>330</v>
      </c>
      <c r="AL2422" s="25">
        <v>15000</v>
      </c>
      <c r="AM2422" s="35">
        <v>0.19</v>
      </c>
      <c r="AN2422" s="19">
        <v>5890500</v>
      </c>
      <c r="AO2422" s="18"/>
      <c r="AP2422" s="15"/>
      <c r="AQ2422" s="43" t="str">
        <f t="shared" si="370"/>
        <v>SI</v>
      </c>
      <c r="AR2422" s="44">
        <f t="shared" si="371"/>
        <v>5890500</v>
      </c>
      <c r="AS2422" s="44">
        <f t="shared" si="372"/>
        <v>4950000</v>
      </c>
      <c r="AT2422" s="44">
        <f t="shared" si="373"/>
        <v>4950000</v>
      </c>
      <c r="AU2422" s="44">
        <f t="shared" si="374"/>
        <v>5890500</v>
      </c>
      <c r="AV2422" s="45" t="b">
        <f t="shared" si="375"/>
        <v>1</v>
      </c>
      <c r="AW2422" s="45" t="b">
        <f t="shared" si="376"/>
        <v>0</v>
      </c>
      <c r="AX2422" s="45"/>
    </row>
    <row r="2423" spans="1:50" s="36" customFormat="1" ht="27.75" customHeight="1" x14ac:dyDescent="0.15">
      <c r="A2423" s="36" t="str">
        <f t="shared" si="369"/>
        <v>New Stetic S.A301080103</v>
      </c>
      <c r="B2423" s="36" t="b">
        <f>+A2423='[1]Anexo 9'!A2423</f>
        <v>1</v>
      </c>
      <c r="C2423" s="18">
        <v>890900267</v>
      </c>
      <c r="D2423" s="18" t="s">
        <v>1038</v>
      </c>
      <c r="E2423" s="15" t="s">
        <v>800</v>
      </c>
      <c r="F2423" s="15" t="s">
        <v>1056</v>
      </c>
      <c r="G2423" s="15">
        <f>+VLOOKUP(F2423,[3]Sheet1!$E$3:$G$74,3,FALSE)</f>
        <v>23</v>
      </c>
      <c r="H2423" s="15">
        <f>+VLOOKUP(D2423&amp;F2423,'TD para paquetes'!$E$3:$I$441,5,FALSE)</f>
        <v>23</v>
      </c>
      <c r="I2423" s="15" t="s">
        <v>1025</v>
      </c>
      <c r="J2423" s="15">
        <v>4</v>
      </c>
      <c r="K2423" s="15">
        <v>4</v>
      </c>
      <c r="L2423" s="15">
        <v>301080103</v>
      </c>
      <c r="M2423" s="15" t="s">
        <v>1088</v>
      </c>
      <c r="N2423" s="15" t="s">
        <v>995</v>
      </c>
      <c r="O2423" s="18" t="s">
        <v>1088</v>
      </c>
      <c r="P2423" s="22" t="s">
        <v>73</v>
      </c>
      <c r="Q2423" s="15" t="s">
        <v>1090</v>
      </c>
      <c r="R2423" s="18" t="s">
        <v>1090</v>
      </c>
      <c r="S2423" s="22" t="s">
        <v>73</v>
      </c>
      <c r="T2423" s="18" t="s">
        <v>1090</v>
      </c>
      <c r="U2423" s="18" t="s">
        <v>1090</v>
      </c>
      <c r="V2423" s="15"/>
      <c r="W2423" s="18" t="s">
        <v>6361</v>
      </c>
      <c r="X2423" s="18" t="s">
        <v>1061</v>
      </c>
      <c r="Y2423" s="15" t="s">
        <v>73</v>
      </c>
      <c r="Z2423" s="18" t="s">
        <v>6361</v>
      </c>
      <c r="AA2423" s="18" t="s">
        <v>1095</v>
      </c>
      <c r="AB2423" s="18" t="s">
        <v>1096</v>
      </c>
      <c r="AC2423" s="67" t="str">
        <f>+VLOOKUP("*"&amp;L2423&amp;"*",'[2]REGISTROS SANITARIOS'!$D$1884:$E$1942,2,FALSE)</f>
        <v>SI</v>
      </c>
      <c r="AD2423" s="22" t="s">
        <v>1025</v>
      </c>
      <c r="AE2423" s="16">
        <v>45489</v>
      </c>
      <c r="AF2423" s="34" t="s">
        <v>73</v>
      </c>
      <c r="AG2423" s="24" t="s">
        <v>3155</v>
      </c>
      <c r="AH2423" s="18" t="s">
        <v>3155</v>
      </c>
      <c r="AI2423" s="18" t="s">
        <v>53</v>
      </c>
      <c r="AJ2423" s="17">
        <v>165</v>
      </c>
      <c r="AK2423" s="25">
        <v>165</v>
      </c>
      <c r="AL2423" s="25">
        <v>55000</v>
      </c>
      <c r="AM2423" s="35">
        <v>0.19</v>
      </c>
      <c r="AN2423" s="19">
        <v>10799250</v>
      </c>
      <c r="AO2423" s="18"/>
      <c r="AP2423" s="15"/>
      <c r="AQ2423" s="43" t="str">
        <f t="shared" si="370"/>
        <v>SI</v>
      </c>
      <c r="AR2423" s="44">
        <f t="shared" si="371"/>
        <v>10799250</v>
      </c>
      <c r="AS2423" s="44">
        <f t="shared" si="372"/>
        <v>9075000</v>
      </c>
      <c r="AT2423" s="44">
        <f t="shared" si="373"/>
        <v>9075000</v>
      </c>
      <c r="AU2423" s="44">
        <f t="shared" si="374"/>
        <v>10799250</v>
      </c>
      <c r="AV2423" s="45" t="b">
        <f t="shared" si="375"/>
        <v>1</v>
      </c>
      <c r="AW2423" s="45" t="b">
        <f t="shared" si="376"/>
        <v>0</v>
      </c>
      <c r="AX2423" s="45"/>
    </row>
    <row r="2424" spans="1:50" s="36" customFormat="1" ht="27.75" customHeight="1" x14ac:dyDescent="0.15">
      <c r="A2424" s="36" t="str">
        <f t="shared" si="369"/>
        <v>New Stetic S.A301080203</v>
      </c>
      <c r="B2424" s="36" t="b">
        <f>+A2424='[1]Anexo 9'!A2424</f>
        <v>1</v>
      </c>
      <c r="C2424" s="18">
        <v>890900267</v>
      </c>
      <c r="D2424" s="18" t="s">
        <v>1038</v>
      </c>
      <c r="E2424" s="15" t="s">
        <v>800</v>
      </c>
      <c r="F2424" s="15" t="s">
        <v>1056</v>
      </c>
      <c r="G2424" s="15">
        <f>+VLOOKUP(F2424,[3]Sheet1!$E$3:$G$74,3,FALSE)</f>
        <v>23</v>
      </c>
      <c r="H2424" s="15">
        <f>+VLOOKUP(D2424&amp;F2424,'TD para paquetes'!$E$3:$I$441,5,FALSE)</f>
        <v>23</v>
      </c>
      <c r="I2424" s="15" t="s">
        <v>1025</v>
      </c>
      <c r="J2424" s="15">
        <v>4</v>
      </c>
      <c r="K2424" s="15">
        <v>4</v>
      </c>
      <c r="L2424" s="15">
        <v>301080203</v>
      </c>
      <c r="M2424" s="15" t="s">
        <v>1097</v>
      </c>
      <c r="N2424" s="15" t="s">
        <v>995</v>
      </c>
      <c r="O2424" s="18" t="s">
        <v>1097</v>
      </c>
      <c r="P2424" s="22" t="s">
        <v>73</v>
      </c>
      <c r="Q2424" s="15" t="s">
        <v>1090</v>
      </c>
      <c r="R2424" s="18" t="s">
        <v>1090</v>
      </c>
      <c r="S2424" s="22" t="s">
        <v>73</v>
      </c>
      <c r="T2424" s="18" t="s">
        <v>1090</v>
      </c>
      <c r="U2424" s="18" t="s">
        <v>1090</v>
      </c>
      <c r="V2424" s="15"/>
      <c r="W2424" s="18" t="s">
        <v>6361</v>
      </c>
      <c r="X2424" s="18" t="s">
        <v>1061</v>
      </c>
      <c r="Y2424" s="15" t="s">
        <v>73</v>
      </c>
      <c r="Z2424" s="18" t="s">
        <v>6361</v>
      </c>
      <c r="AA2424" s="18" t="s">
        <v>1095</v>
      </c>
      <c r="AB2424" s="18" t="s">
        <v>1096</v>
      </c>
      <c r="AC2424" s="67" t="e">
        <f>+VLOOKUP("*"&amp;L2424&amp;"*",'[2]REGISTROS SANITARIOS'!$D$1884:$E$1942,2,FALSE)</f>
        <v>#N/A</v>
      </c>
      <c r="AD2424" s="22" t="s">
        <v>44</v>
      </c>
      <c r="AE2424" s="16">
        <v>45489</v>
      </c>
      <c r="AF2424" s="34" t="s">
        <v>73</v>
      </c>
      <c r="AG2424" s="24" t="s">
        <v>3155</v>
      </c>
      <c r="AH2424" s="18" t="s">
        <v>3155</v>
      </c>
      <c r="AI2424" s="18" t="s">
        <v>53</v>
      </c>
      <c r="AJ2424" s="17">
        <v>550</v>
      </c>
      <c r="AK2424" s="25">
        <v>550</v>
      </c>
      <c r="AL2424" s="25">
        <v>55000</v>
      </c>
      <c r="AM2424" s="35">
        <v>0.19</v>
      </c>
      <c r="AN2424" s="19">
        <v>35997500</v>
      </c>
      <c r="AO2424" s="18"/>
      <c r="AP2424" s="15"/>
      <c r="AQ2424" s="43" t="str">
        <f t="shared" si="370"/>
        <v>SI</v>
      </c>
      <c r="AR2424" s="44">
        <f t="shared" si="371"/>
        <v>35997500</v>
      </c>
      <c r="AS2424" s="44">
        <f t="shared" si="372"/>
        <v>30250000</v>
      </c>
      <c r="AT2424" s="44">
        <f t="shared" si="373"/>
        <v>30250000</v>
      </c>
      <c r="AU2424" s="44">
        <f t="shared" si="374"/>
        <v>35997500</v>
      </c>
      <c r="AV2424" s="45" t="b">
        <f t="shared" si="375"/>
        <v>1</v>
      </c>
      <c r="AW2424" s="45" t="b">
        <f t="shared" si="376"/>
        <v>0</v>
      </c>
      <c r="AX2424" s="45"/>
    </row>
    <row r="2425" spans="1:50" s="36" customFormat="1" ht="27.75" customHeight="1" x14ac:dyDescent="0.15">
      <c r="A2425" s="36" t="str">
        <f t="shared" si="369"/>
        <v>New Stetic S.A301080303</v>
      </c>
      <c r="B2425" s="36" t="b">
        <f>+A2425='[1]Anexo 9'!A2425</f>
        <v>1</v>
      </c>
      <c r="C2425" s="18">
        <v>890900267</v>
      </c>
      <c r="D2425" s="18" t="s">
        <v>1038</v>
      </c>
      <c r="E2425" s="15" t="s">
        <v>800</v>
      </c>
      <c r="F2425" s="15" t="s">
        <v>1056</v>
      </c>
      <c r="G2425" s="15">
        <f>+VLOOKUP(F2425,[3]Sheet1!$E$3:$G$74,3,FALSE)</f>
        <v>23</v>
      </c>
      <c r="H2425" s="15">
        <f>+VLOOKUP(D2425&amp;F2425,'TD para paquetes'!$E$3:$I$441,5,FALSE)</f>
        <v>23</v>
      </c>
      <c r="I2425" s="15" t="s">
        <v>1025</v>
      </c>
      <c r="J2425" s="15">
        <v>4</v>
      </c>
      <c r="K2425" s="15">
        <v>4</v>
      </c>
      <c r="L2425" s="15">
        <v>301080303</v>
      </c>
      <c r="M2425" s="15" t="s">
        <v>1099</v>
      </c>
      <c r="N2425" s="15" t="s">
        <v>995</v>
      </c>
      <c r="O2425" s="18" t="s">
        <v>1099</v>
      </c>
      <c r="P2425" s="22" t="s">
        <v>73</v>
      </c>
      <c r="Q2425" s="15" t="s">
        <v>1090</v>
      </c>
      <c r="R2425" s="18" t="s">
        <v>1090</v>
      </c>
      <c r="S2425" s="22" t="s">
        <v>73</v>
      </c>
      <c r="T2425" s="18" t="s">
        <v>1090</v>
      </c>
      <c r="U2425" s="18" t="s">
        <v>1090</v>
      </c>
      <c r="V2425" s="15"/>
      <c r="W2425" s="18" t="s">
        <v>6361</v>
      </c>
      <c r="X2425" s="18" t="s">
        <v>1061</v>
      </c>
      <c r="Y2425" s="15" t="s">
        <v>73</v>
      </c>
      <c r="Z2425" s="18" t="s">
        <v>6361</v>
      </c>
      <c r="AA2425" s="18" t="s">
        <v>1095</v>
      </c>
      <c r="AB2425" s="18" t="s">
        <v>1096</v>
      </c>
      <c r="AC2425" s="67" t="e">
        <f>+VLOOKUP("*"&amp;L2425&amp;"*",'[2]REGISTROS SANITARIOS'!$D$1884:$E$1942,2,FALSE)</f>
        <v>#N/A</v>
      </c>
      <c r="AD2425" s="22" t="s">
        <v>44</v>
      </c>
      <c r="AE2425" s="16">
        <v>45489</v>
      </c>
      <c r="AF2425" s="34" t="s">
        <v>73</v>
      </c>
      <c r="AG2425" s="24" t="s">
        <v>3155</v>
      </c>
      <c r="AH2425" s="18" t="s">
        <v>3155</v>
      </c>
      <c r="AI2425" s="18" t="s">
        <v>53</v>
      </c>
      <c r="AJ2425" s="17">
        <v>357.5</v>
      </c>
      <c r="AK2425" s="25">
        <v>357.5</v>
      </c>
      <c r="AL2425" s="25">
        <v>55000</v>
      </c>
      <c r="AM2425" s="35">
        <v>0.19</v>
      </c>
      <c r="AN2425" s="19">
        <v>23398374.999999996</v>
      </c>
      <c r="AO2425" s="18"/>
      <c r="AP2425" s="15"/>
      <c r="AQ2425" s="43" t="str">
        <f t="shared" si="370"/>
        <v>SI</v>
      </c>
      <c r="AR2425" s="44">
        <f t="shared" si="371"/>
        <v>23398375</v>
      </c>
      <c r="AS2425" s="44">
        <f t="shared" si="372"/>
        <v>19662500</v>
      </c>
      <c r="AT2425" s="44">
        <f t="shared" si="373"/>
        <v>19662500</v>
      </c>
      <c r="AU2425" s="44">
        <f t="shared" si="374"/>
        <v>23398375</v>
      </c>
      <c r="AV2425" s="45" t="b">
        <f t="shared" si="375"/>
        <v>1</v>
      </c>
      <c r="AW2425" s="45" t="b">
        <f t="shared" si="376"/>
        <v>0</v>
      </c>
      <c r="AX2425" s="45"/>
    </row>
    <row r="2426" spans="1:50" s="36" customFormat="1" ht="27.75" customHeight="1" x14ac:dyDescent="0.15">
      <c r="A2426" s="36" t="str">
        <f t="shared" si="369"/>
        <v>New Stetic S.A301080403</v>
      </c>
      <c r="B2426" s="36" t="b">
        <f>+A2426='[1]Anexo 9'!A2426</f>
        <v>1</v>
      </c>
      <c r="C2426" s="18">
        <v>890900267</v>
      </c>
      <c r="D2426" s="18" t="s">
        <v>1038</v>
      </c>
      <c r="E2426" s="15" t="s">
        <v>800</v>
      </c>
      <c r="F2426" s="15" t="s">
        <v>1056</v>
      </c>
      <c r="G2426" s="15">
        <f>+VLOOKUP(F2426,[3]Sheet1!$E$3:$G$74,3,FALSE)</f>
        <v>23</v>
      </c>
      <c r="H2426" s="15">
        <f>+VLOOKUP(D2426&amp;F2426,'TD para paquetes'!$E$3:$I$441,5,FALSE)</f>
        <v>23</v>
      </c>
      <c r="I2426" s="15" t="s">
        <v>1025</v>
      </c>
      <c r="J2426" s="15">
        <v>4</v>
      </c>
      <c r="K2426" s="15">
        <v>4</v>
      </c>
      <c r="L2426" s="15">
        <v>301080403</v>
      </c>
      <c r="M2426" s="15" t="s">
        <v>1101</v>
      </c>
      <c r="N2426" s="15" t="s">
        <v>995</v>
      </c>
      <c r="O2426" s="18" t="s">
        <v>1101</v>
      </c>
      <c r="P2426" s="22" t="s">
        <v>73</v>
      </c>
      <c r="Q2426" s="15" t="s">
        <v>1090</v>
      </c>
      <c r="R2426" s="18" t="s">
        <v>1090</v>
      </c>
      <c r="S2426" s="22" t="s">
        <v>73</v>
      </c>
      <c r="T2426" s="18" t="s">
        <v>1090</v>
      </c>
      <c r="U2426" s="18" t="s">
        <v>1090</v>
      </c>
      <c r="V2426" s="15"/>
      <c r="W2426" s="18" t="s">
        <v>6361</v>
      </c>
      <c r="X2426" s="18" t="s">
        <v>1061</v>
      </c>
      <c r="Y2426" s="15" t="s">
        <v>73</v>
      </c>
      <c r="Z2426" s="18" t="s">
        <v>6361</v>
      </c>
      <c r="AA2426" s="18" t="s">
        <v>1095</v>
      </c>
      <c r="AB2426" s="18" t="s">
        <v>1096</v>
      </c>
      <c r="AC2426" s="67" t="e">
        <f>+VLOOKUP("*"&amp;L2426&amp;"*",'[2]REGISTROS SANITARIOS'!$D$1884:$E$1942,2,FALSE)</f>
        <v>#N/A</v>
      </c>
      <c r="AD2426" s="22" t="s">
        <v>44</v>
      </c>
      <c r="AE2426" s="16">
        <v>45489</v>
      </c>
      <c r="AF2426" s="34" t="s">
        <v>73</v>
      </c>
      <c r="AG2426" s="24" t="s">
        <v>3155</v>
      </c>
      <c r="AH2426" s="18" t="s">
        <v>3155</v>
      </c>
      <c r="AI2426" s="18" t="s">
        <v>53</v>
      </c>
      <c r="AJ2426" s="17">
        <v>341</v>
      </c>
      <c r="AK2426" s="25">
        <v>341</v>
      </c>
      <c r="AL2426" s="25">
        <v>55000</v>
      </c>
      <c r="AM2426" s="35">
        <v>0.19</v>
      </c>
      <c r="AN2426" s="19">
        <v>22318449.999999996</v>
      </c>
      <c r="AO2426" s="18"/>
      <c r="AP2426" s="15"/>
      <c r="AQ2426" s="43" t="str">
        <f t="shared" si="370"/>
        <v>SI</v>
      </c>
      <c r="AR2426" s="44">
        <f t="shared" si="371"/>
        <v>22318450</v>
      </c>
      <c r="AS2426" s="44">
        <f t="shared" si="372"/>
        <v>18755000</v>
      </c>
      <c r="AT2426" s="44">
        <f t="shared" si="373"/>
        <v>18755000</v>
      </c>
      <c r="AU2426" s="44">
        <f t="shared" si="374"/>
        <v>22318450</v>
      </c>
      <c r="AV2426" s="45" t="b">
        <f t="shared" si="375"/>
        <v>1</v>
      </c>
      <c r="AW2426" s="45" t="b">
        <f t="shared" si="376"/>
        <v>0</v>
      </c>
      <c r="AX2426" s="45"/>
    </row>
    <row r="2427" spans="1:50" s="36" customFormat="1" ht="27.75" customHeight="1" x14ac:dyDescent="0.15">
      <c r="A2427" s="36" t="str">
        <f t="shared" si="369"/>
        <v>New Stetic S.A301080503</v>
      </c>
      <c r="B2427" s="36" t="b">
        <f>+A2427='[1]Anexo 9'!A2427</f>
        <v>1</v>
      </c>
      <c r="C2427" s="18">
        <v>890900267</v>
      </c>
      <c r="D2427" s="18" t="s">
        <v>1038</v>
      </c>
      <c r="E2427" s="15" t="s">
        <v>800</v>
      </c>
      <c r="F2427" s="15" t="s">
        <v>1056</v>
      </c>
      <c r="G2427" s="15">
        <f>+VLOOKUP(F2427,[3]Sheet1!$E$3:$G$74,3,FALSE)</f>
        <v>23</v>
      </c>
      <c r="H2427" s="15">
        <f>+VLOOKUP(D2427&amp;F2427,'TD para paquetes'!$E$3:$I$441,5,FALSE)</f>
        <v>23</v>
      </c>
      <c r="I2427" s="15" t="s">
        <v>1025</v>
      </c>
      <c r="J2427" s="15">
        <v>4</v>
      </c>
      <c r="K2427" s="15">
        <v>4</v>
      </c>
      <c r="L2427" s="15">
        <v>301080503</v>
      </c>
      <c r="M2427" s="15" t="s">
        <v>1103</v>
      </c>
      <c r="N2427" s="15" t="s">
        <v>995</v>
      </c>
      <c r="O2427" s="18" t="s">
        <v>1103</v>
      </c>
      <c r="P2427" s="22" t="s">
        <v>73</v>
      </c>
      <c r="Q2427" s="15" t="s">
        <v>1090</v>
      </c>
      <c r="R2427" s="18" t="s">
        <v>1090</v>
      </c>
      <c r="S2427" s="22" t="s">
        <v>73</v>
      </c>
      <c r="T2427" s="18" t="s">
        <v>1090</v>
      </c>
      <c r="U2427" s="18" t="s">
        <v>1090</v>
      </c>
      <c r="V2427" s="15"/>
      <c r="W2427" s="18" t="s">
        <v>6361</v>
      </c>
      <c r="X2427" s="18" t="s">
        <v>1061</v>
      </c>
      <c r="Y2427" s="15" t="s">
        <v>73</v>
      </c>
      <c r="Z2427" s="18" t="s">
        <v>6361</v>
      </c>
      <c r="AA2427" s="18" t="s">
        <v>1095</v>
      </c>
      <c r="AB2427" s="18" t="s">
        <v>1096</v>
      </c>
      <c r="AC2427" s="67" t="e">
        <f>+VLOOKUP("*"&amp;L2427&amp;"*",'[2]REGISTROS SANITARIOS'!$D$1884:$E$1942,2,FALSE)</f>
        <v>#N/A</v>
      </c>
      <c r="AD2427" s="22" t="s">
        <v>44</v>
      </c>
      <c r="AE2427" s="16">
        <v>45489</v>
      </c>
      <c r="AF2427" s="34" t="s">
        <v>73</v>
      </c>
      <c r="AG2427" s="24" t="s">
        <v>3155</v>
      </c>
      <c r="AH2427" s="18" t="s">
        <v>3155</v>
      </c>
      <c r="AI2427" s="18" t="s">
        <v>53</v>
      </c>
      <c r="AJ2427" s="17">
        <v>110</v>
      </c>
      <c r="AK2427" s="25">
        <v>110</v>
      </c>
      <c r="AL2427" s="25">
        <v>55000</v>
      </c>
      <c r="AM2427" s="35">
        <v>0.19</v>
      </c>
      <c r="AN2427" s="19">
        <v>7199500</v>
      </c>
      <c r="AO2427" s="18"/>
      <c r="AP2427" s="15"/>
      <c r="AQ2427" s="43" t="str">
        <f t="shared" si="370"/>
        <v>SI</v>
      </c>
      <c r="AR2427" s="44">
        <f t="shared" si="371"/>
        <v>7199500</v>
      </c>
      <c r="AS2427" s="44">
        <f t="shared" si="372"/>
        <v>6050000</v>
      </c>
      <c r="AT2427" s="44">
        <f t="shared" si="373"/>
        <v>6050000</v>
      </c>
      <c r="AU2427" s="44">
        <f t="shared" si="374"/>
        <v>7199500</v>
      </c>
      <c r="AV2427" s="45" t="b">
        <f t="shared" si="375"/>
        <v>1</v>
      </c>
      <c r="AW2427" s="45" t="b">
        <f t="shared" si="376"/>
        <v>0</v>
      </c>
      <c r="AX2427" s="45"/>
    </row>
    <row r="2428" spans="1:50" s="36" customFormat="1" ht="27.75" customHeight="1" x14ac:dyDescent="0.15">
      <c r="A2428" s="36" t="str">
        <f t="shared" si="369"/>
        <v>New Stetic S.A301080603</v>
      </c>
      <c r="B2428" s="36" t="b">
        <f>+A2428='[1]Anexo 9'!A2428</f>
        <v>1</v>
      </c>
      <c r="C2428" s="18">
        <v>890900267</v>
      </c>
      <c r="D2428" s="18" t="s">
        <v>1038</v>
      </c>
      <c r="E2428" s="15" t="s">
        <v>800</v>
      </c>
      <c r="F2428" s="15" t="s">
        <v>1056</v>
      </c>
      <c r="G2428" s="15">
        <f>+VLOOKUP(F2428,[3]Sheet1!$E$3:$G$74,3,FALSE)</f>
        <v>23</v>
      </c>
      <c r="H2428" s="15">
        <f>+VLOOKUP(D2428&amp;F2428,'TD para paquetes'!$E$3:$I$441,5,FALSE)</f>
        <v>23</v>
      </c>
      <c r="I2428" s="15" t="s">
        <v>1025</v>
      </c>
      <c r="J2428" s="15">
        <v>4</v>
      </c>
      <c r="K2428" s="15">
        <v>4</v>
      </c>
      <c r="L2428" s="15">
        <v>301080603</v>
      </c>
      <c r="M2428" s="15" t="s">
        <v>1105</v>
      </c>
      <c r="N2428" s="15" t="s">
        <v>995</v>
      </c>
      <c r="O2428" s="18" t="s">
        <v>1105</v>
      </c>
      <c r="P2428" s="22" t="s">
        <v>73</v>
      </c>
      <c r="Q2428" s="15" t="s">
        <v>1090</v>
      </c>
      <c r="R2428" s="18" t="s">
        <v>1090</v>
      </c>
      <c r="S2428" s="22" t="s">
        <v>73</v>
      </c>
      <c r="T2428" s="18" t="s">
        <v>1090</v>
      </c>
      <c r="U2428" s="18" t="s">
        <v>1090</v>
      </c>
      <c r="V2428" s="15"/>
      <c r="W2428" s="18" t="s">
        <v>6361</v>
      </c>
      <c r="X2428" s="18" t="s">
        <v>1061</v>
      </c>
      <c r="Y2428" s="15" t="s">
        <v>73</v>
      </c>
      <c r="Z2428" s="18" t="s">
        <v>6361</v>
      </c>
      <c r="AA2428" s="18" t="s">
        <v>1095</v>
      </c>
      <c r="AB2428" s="18" t="s">
        <v>1096</v>
      </c>
      <c r="AC2428" s="67" t="e">
        <f>+VLOOKUP("*"&amp;L2428&amp;"*",'[2]REGISTROS SANITARIOS'!$D$1884:$E$1942,2,FALSE)</f>
        <v>#N/A</v>
      </c>
      <c r="AD2428" s="22" t="s">
        <v>44</v>
      </c>
      <c r="AE2428" s="16">
        <v>45489</v>
      </c>
      <c r="AF2428" s="34" t="s">
        <v>73</v>
      </c>
      <c r="AG2428" s="24" t="s">
        <v>3155</v>
      </c>
      <c r="AH2428" s="18" t="s">
        <v>3155</v>
      </c>
      <c r="AI2428" s="18" t="s">
        <v>53</v>
      </c>
      <c r="AJ2428" s="17">
        <v>110</v>
      </c>
      <c r="AK2428" s="25">
        <v>110</v>
      </c>
      <c r="AL2428" s="25">
        <v>55000</v>
      </c>
      <c r="AM2428" s="35">
        <v>0.19</v>
      </c>
      <c r="AN2428" s="19">
        <v>7199500</v>
      </c>
      <c r="AO2428" s="18"/>
      <c r="AP2428" s="15"/>
      <c r="AQ2428" s="43" t="str">
        <f t="shared" si="370"/>
        <v>SI</v>
      </c>
      <c r="AR2428" s="44">
        <f t="shared" si="371"/>
        <v>7199500</v>
      </c>
      <c r="AS2428" s="44">
        <f t="shared" si="372"/>
        <v>6050000</v>
      </c>
      <c r="AT2428" s="44">
        <f t="shared" si="373"/>
        <v>6050000</v>
      </c>
      <c r="AU2428" s="44">
        <f t="shared" si="374"/>
        <v>7199500</v>
      </c>
      <c r="AV2428" s="45" t="b">
        <f t="shared" si="375"/>
        <v>1</v>
      </c>
      <c r="AW2428" s="45" t="b">
        <f t="shared" si="376"/>
        <v>0</v>
      </c>
      <c r="AX2428" s="45"/>
    </row>
    <row r="2429" spans="1:50" s="36" customFormat="1" ht="27.75" customHeight="1" x14ac:dyDescent="0.15">
      <c r="A2429" s="36" t="str">
        <f t="shared" si="369"/>
        <v>New Stetic S.A301080703</v>
      </c>
      <c r="B2429" s="36" t="b">
        <f>+A2429='[1]Anexo 9'!A2429</f>
        <v>1</v>
      </c>
      <c r="C2429" s="18">
        <v>890900267</v>
      </c>
      <c r="D2429" s="18" t="s">
        <v>1038</v>
      </c>
      <c r="E2429" s="15" t="s">
        <v>800</v>
      </c>
      <c r="F2429" s="15" t="s">
        <v>1056</v>
      </c>
      <c r="G2429" s="15">
        <f>+VLOOKUP(F2429,[3]Sheet1!$E$3:$G$74,3,FALSE)</f>
        <v>23</v>
      </c>
      <c r="H2429" s="15">
        <f>+VLOOKUP(D2429&amp;F2429,'TD para paquetes'!$E$3:$I$441,5,FALSE)</f>
        <v>23</v>
      </c>
      <c r="I2429" s="15" t="s">
        <v>1025</v>
      </c>
      <c r="J2429" s="15">
        <v>4</v>
      </c>
      <c r="K2429" s="15">
        <v>4</v>
      </c>
      <c r="L2429" s="15">
        <v>301080703</v>
      </c>
      <c r="M2429" s="15" t="s">
        <v>1107</v>
      </c>
      <c r="N2429" s="15" t="s">
        <v>995</v>
      </c>
      <c r="O2429" s="18" t="s">
        <v>1107</v>
      </c>
      <c r="P2429" s="22" t="s">
        <v>73</v>
      </c>
      <c r="Q2429" s="15" t="s">
        <v>1090</v>
      </c>
      <c r="R2429" s="18" t="s">
        <v>1090</v>
      </c>
      <c r="S2429" s="22" t="s">
        <v>73</v>
      </c>
      <c r="T2429" s="18" t="s">
        <v>1090</v>
      </c>
      <c r="U2429" s="18" t="s">
        <v>1090</v>
      </c>
      <c r="V2429" s="15"/>
      <c r="W2429" s="18" t="s">
        <v>6361</v>
      </c>
      <c r="X2429" s="18" t="s">
        <v>1061</v>
      </c>
      <c r="Y2429" s="15" t="s">
        <v>73</v>
      </c>
      <c r="Z2429" s="18" t="s">
        <v>6361</v>
      </c>
      <c r="AA2429" s="18" t="s">
        <v>1095</v>
      </c>
      <c r="AB2429" s="18" t="s">
        <v>1096</v>
      </c>
      <c r="AC2429" s="67" t="e">
        <f>+VLOOKUP("*"&amp;L2429&amp;"*",'[2]REGISTROS SANITARIOS'!$D$1884:$E$1942,2,FALSE)</f>
        <v>#N/A</v>
      </c>
      <c r="AD2429" s="22" t="s">
        <v>44</v>
      </c>
      <c r="AE2429" s="16">
        <v>45489</v>
      </c>
      <c r="AF2429" s="34" t="s">
        <v>73</v>
      </c>
      <c r="AG2429" s="24" t="s">
        <v>3155</v>
      </c>
      <c r="AH2429" s="18" t="s">
        <v>3155</v>
      </c>
      <c r="AI2429" s="18" t="s">
        <v>53</v>
      </c>
      <c r="AJ2429" s="17">
        <v>82.5</v>
      </c>
      <c r="AK2429" s="25">
        <v>82.5</v>
      </c>
      <c r="AL2429" s="25">
        <v>55000</v>
      </c>
      <c r="AM2429" s="35">
        <v>0.19</v>
      </c>
      <c r="AN2429" s="19">
        <v>5399625</v>
      </c>
      <c r="AO2429" s="18"/>
      <c r="AP2429" s="15"/>
      <c r="AQ2429" s="43" t="str">
        <f t="shared" si="370"/>
        <v>SI</v>
      </c>
      <c r="AR2429" s="44">
        <f t="shared" si="371"/>
        <v>5399625</v>
      </c>
      <c r="AS2429" s="44">
        <f t="shared" si="372"/>
        <v>4537500</v>
      </c>
      <c r="AT2429" s="44">
        <f t="shared" si="373"/>
        <v>4537500</v>
      </c>
      <c r="AU2429" s="44">
        <f t="shared" si="374"/>
        <v>5399625</v>
      </c>
      <c r="AV2429" s="45" t="b">
        <f t="shared" si="375"/>
        <v>1</v>
      </c>
      <c r="AW2429" s="45" t="b">
        <f t="shared" si="376"/>
        <v>0</v>
      </c>
      <c r="AX2429" s="45"/>
    </row>
    <row r="2430" spans="1:50" s="36" customFormat="1" ht="27.75" customHeight="1" x14ac:dyDescent="0.15">
      <c r="A2430" s="36" t="str">
        <f t="shared" si="369"/>
        <v>New Stetic S.A301080803</v>
      </c>
      <c r="B2430" s="36" t="b">
        <f>+A2430='[1]Anexo 9'!A2430</f>
        <v>1</v>
      </c>
      <c r="C2430" s="18">
        <v>890900267</v>
      </c>
      <c r="D2430" s="18" t="s">
        <v>1038</v>
      </c>
      <c r="E2430" s="15" t="s">
        <v>800</v>
      </c>
      <c r="F2430" s="15" t="s">
        <v>1056</v>
      </c>
      <c r="G2430" s="15">
        <f>+VLOOKUP(F2430,[3]Sheet1!$E$3:$G$74,3,FALSE)</f>
        <v>23</v>
      </c>
      <c r="H2430" s="15">
        <f>+VLOOKUP(D2430&amp;F2430,'TD para paquetes'!$E$3:$I$441,5,FALSE)</f>
        <v>23</v>
      </c>
      <c r="I2430" s="15" t="s">
        <v>1025</v>
      </c>
      <c r="J2430" s="15">
        <v>4</v>
      </c>
      <c r="K2430" s="15">
        <v>4</v>
      </c>
      <c r="L2430" s="15">
        <v>301080803</v>
      </c>
      <c r="M2430" s="15" t="s">
        <v>1109</v>
      </c>
      <c r="N2430" s="15" t="s">
        <v>995</v>
      </c>
      <c r="O2430" s="18" t="s">
        <v>1109</v>
      </c>
      <c r="P2430" s="22" t="s">
        <v>73</v>
      </c>
      <c r="Q2430" s="15" t="s">
        <v>1090</v>
      </c>
      <c r="R2430" s="18" t="s">
        <v>1090</v>
      </c>
      <c r="S2430" s="22" t="s">
        <v>73</v>
      </c>
      <c r="T2430" s="18" t="s">
        <v>1090</v>
      </c>
      <c r="U2430" s="18" t="s">
        <v>1090</v>
      </c>
      <c r="V2430" s="15"/>
      <c r="W2430" s="18" t="s">
        <v>6361</v>
      </c>
      <c r="X2430" s="18" t="s">
        <v>1061</v>
      </c>
      <c r="Y2430" s="15" t="s">
        <v>73</v>
      </c>
      <c r="Z2430" s="18" t="s">
        <v>6361</v>
      </c>
      <c r="AA2430" s="18" t="s">
        <v>1095</v>
      </c>
      <c r="AB2430" s="18" t="s">
        <v>1096</v>
      </c>
      <c r="AC2430" s="67" t="e">
        <f>+VLOOKUP("*"&amp;L2430&amp;"*",'[2]REGISTROS SANITARIOS'!$D$1884:$E$1942,2,FALSE)</f>
        <v>#N/A</v>
      </c>
      <c r="AD2430" s="22" t="s">
        <v>44</v>
      </c>
      <c r="AE2430" s="16">
        <v>45489</v>
      </c>
      <c r="AF2430" s="34" t="s">
        <v>73</v>
      </c>
      <c r="AG2430" s="24" t="s">
        <v>3155</v>
      </c>
      <c r="AH2430" s="18" t="s">
        <v>3155</v>
      </c>
      <c r="AI2430" s="18" t="s">
        <v>53</v>
      </c>
      <c r="AJ2430" s="17">
        <v>2.75</v>
      </c>
      <c r="AK2430" s="25">
        <v>2.75</v>
      </c>
      <c r="AL2430" s="25">
        <v>65000</v>
      </c>
      <c r="AM2430" s="35">
        <v>0.19</v>
      </c>
      <c r="AN2430" s="19">
        <v>212712.5</v>
      </c>
      <c r="AO2430" s="18"/>
      <c r="AP2430" s="15"/>
      <c r="AQ2430" s="43" t="str">
        <f t="shared" si="370"/>
        <v>SI</v>
      </c>
      <c r="AR2430" s="44">
        <f t="shared" si="371"/>
        <v>212712.5</v>
      </c>
      <c r="AS2430" s="44">
        <f t="shared" si="372"/>
        <v>178750</v>
      </c>
      <c r="AT2430" s="44">
        <f t="shared" si="373"/>
        <v>178750</v>
      </c>
      <c r="AU2430" s="44">
        <f t="shared" si="374"/>
        <v>212712.5</v>
      </c>
      <c r="AV2430" s="45" t="b">
        <f t="shared" si="375"/>
        <v>1</v>
      </c>
      <c r="AW2430" s="45" t="b">
        <f t="shared" si="376"/>
        <v>0</v>
      </c>
      <c r="AX2430" s="45"/>
    </row>
    <row r="2431" spans="1:50" s="36" customFormat="1" ht="27.75" customHeight="1" x14ac:dyDescent="0.15">
      <c r="A2431" s="36" t="str">
        <f t="shared" si="369"/>
        <v>New Stetic S.A301081403</v>
      </c>
      <c r="B2431" s="36" t="b">
        <f>+A2431='[1]Anexo 9'!A2431</f>
        <v>1</v>
      </c>
      <c r="C2431" s="18">
        <v>890900267</v>
      </c>
      <c r="D2431" s="18" t="s">
        <v>1038</v>
      </c>
      <c r="E2431" s="15" t="s">
        <v>800</v>
      </c>
      <c r="F2431" s="15" t="s">
        <v>1056</v>
      </c>
      <c r="G2431" s="15">
        <f>+VLOOKUP(F2431,[3]Sheet1!$E$3:$G$74,3,FALSE)</f>
        <v>23</v>
      </c>
      <c r="H2431" s="15">
        <f>+VLOOKUP(D2431&amp;F2431,'TD para paquetes'!$E$3:$I$441,5,FALSE)</f>
        <v>23</v>
      </c>
      <c r="I2431" s="15" t="s">
        <v>1025</v>
      </c>
      <c r="J2431" s="15">
        <v>4</v>
      </c>
      <c r="K2431" s="15">
        <v>4</v>
      </c>
      <c r="L2431" s="15">
        <v>301081403</v>
      </c>
      <c r="M2431" s="15" t="s">
        <v>1111</v>
      </c>
      <c r="N2431" s="15" t="s">
        <v>995</v>
      </c>
      <c r="O2431" s="18" t="s">
        <v>1111</v>
      </c>
      <c r="P2431" s="22" t="s">
        <v>73</v>
      </c>
      <c r="Q2431" s="15" t="s">
        <v>1090</v>
      </c>
      <c r="R2431" s="18" t="s">
        <v>1090</v>
      </c>
      <c r="S2431" s="22" t="s">
        <v>73</v>
      </c>
      <c r="T2431" s="18" t="s">
        <v>1090</v>
      </c>
      <c r="U2431" s="18" t="s">
        <v>1090</v>
      </c>
      <c r="V2431" s="15"/>
      <c r="W2431" s="18" t="s">
        <v>6361</v>
      </c>
      <c r="X2431" s="18" t="s">
        <v>1061</v>
      </c>
      <c r="Y2431" s="15" t="s">
        <v>73</v>
      </c>
      <c r="Z2431" s="18" t="s">
        <v>6361</v>
      </c>
      <c r="AA2431" s="18" t="s">
        <v>1095</v>
      </c>
      <c r="AB2431" s="18" t="s">
        <v>1096</v>
      </c>
      <c r="AC2431" s="67" t="e">
        <f>+VLOOKUP("*"&amp;L2431&amp;"*",'[2]REGISTROS SANITARIOS'!$D$1884:$E$1942,2,FALSE)</f>
        <v>#N/A</v>
      </c>
      <c r="AD2431" s="22" t="s">
        <v>44</v>
      </c>
      <c r="AE2431" s="16">
        <v>45489</v>
      </c>
      <c r="AF2431" s="34" t="s">
        <v>73</v>
      </c>
      <c r="AG2431" s="24" t="s">
        <v>3155</v>
      </c>
      <c r="AH2431" s="18" t="s">
        <v>3155</v>
      </c>
      <c r="AI2431" s="18" t="s">
        <v>53</v>
      </c>
      <c r="AJ2431" s="17">
        <v>82.5</v>
      </c>
      <c r="AK2431" s="25">
        <v>82.5</v>
      </c>
      <c r="AL2431" s="25">
        <v>55000</v>
      </c>
      <c r="AM2431" s="35">
        <v>0.19</v>
      </c>
      <c r="AN2431" s="19">
        <v>5399625</v>
      </c>
      <c r="AO2431" s="18"/>
      <c r="AP2431" s="15"/>
      <c r="AQ2431" s="43" t="str">
        <f t="shared" si="370"/>
        <v>SI</v>
      </c>
      <c r="AR2431" s="44">
        <f t="shared" si="371"/>
        <v>5399625</v>
      </c>
      <c r="AS2431" s="44">
        <f t="shared" si="372"/>
        <v>4537500</v>
      </c>
      <c r="AT2431" s="44">
        <f t="shared" si="373"/>
        <v>4537500</v>
      </c>
      <c r="AU2431" s="44">
        <f t="shared" si="374"/>
        <v>5399625</v>
      </c>
      <c r="AV2431" s="45" t="b">
        <f t="shared" si="375"/>
        <v>1</v>
      </c>
      <c r="AW2431" s="45" t="b">
        <f t="shared" si="376"/>
        <v>0</v>
      </c>
      <c r="AX2431" s="45"/>
    </row>
    <row r="2432" spans="1:50" s="36" customFormat="1" ht="27.75" customHeight="1" x14ac:dyDescent="0.15">
      <c r="A2432" s="36" t="str">
        <f t="shared" si="369"/>
        <v>New Stetic S.A301081503</v>
      </c>
      <c r="B2432" s="36" t="b">
        <f>+A2432='[1]Anexo 9'!A2432</f>
        <v>1</v>
      </c>
      <c r="C2432" s="18">
        <v>890900267</v>
      </c>
      <c r="D2432" s="18" t="s">
        <v>1038</v>
      </c>
      <c r="E2432" s="15" t="s">
        <v>800</v>
      </c>
      <c r="F2432" s="15" t="s">
        <v>1056</v>
      </c>
      <c r="G2432" s="15">
        <f>+VLOOKUP(F2432,[3]Sheet1!$E$3:$G$74,3,FALSE)</f>
        <v>23</v>
      </c>
      <c r="H2432" s="15">
        <f>+VLOOKUP(D2432&amp;F2432,'TD para paquetes'!$E$3:$I$441,5,FALSE)</f>
        <v>23</v>
      </c>
      <c r="I2432" s="15" t="s">
        <v>1025</v>
      </c>
      <c r="J2432" s="15">
        <v>4</v>
      </c>
      <c r="K2432" s="15">
        <v>4</v>
      </c>
      <c r="L2432" s="15">
        <v>301081503</v>
      </c>
      <c r="M2432" s="15" t="s">
        <v>1113</v>
      </c>
      <c r="N2432" s="15" t="s">
        <v>995</v>
      </c>
      <c r="O2432" s="18" t="s">
        <v>1113</v>
      </c>
      <c r="P2432" s="22" t="s">
        <v>73</v>
      </c>
      <c r="Q2432" s="15" t="s">
        <v>1090</v>
      </c>
      <c r="R2432" s="18" t="s">
        <v>1090</v>
      </c>
      <c r="S2432" s="22" t="s">
        <v>73</v>
      </c>
      <c r="T2432" s="18" t="s">
        <v>1090</v>
      </c>
      <c r="U2432" s="18" t="s">
        <v>1090</v>
      </c>
      <c r="V2432" s="15"/>
      <c r="W2432" s="18" t="s">
        <v>6361</v>
      </c>
      <c r="X2432" s="18" t="s">
        <v>1061</v>
      </c>
      <c r="Y2432" s="15" t="s">
        <v>73</v>
      </c>
      <c r="Z2432" s="18" t="s">
        <v>6361</v>
      </c>
      <c r="AA2432" s="18" t="s">
        <v>1095</v>
      </c>
      <c r="AB2432" s="18" t="s">
        <v>1096</v>
      </c>
      <c r="AC2432" s="67" t="e">
        <f>+VLOOKUP("*"&amp;L2432&amp;"*",'[2]REGISTROS SANITARIOS'!$D$1884:$E$1942,2,FALSE)</f>
        <v>#N/A</v>
      </c>
      <c r="AD2432" s="22" t="s">
        <v>44</v>
      </c>
      <c r="AE2432" s="16">
        <v>45489</v>
      </c>
      <c r="AF2432" s="34" t="s">
        <v>73</v>
      </c>
      <c r="AG2432" s="24" t="s">
        <v>3155</v>
      </c>
      <c r="AH2432" s="18" t="s">
        <v>3155</v>
      </c>
      <c r="AI2432" s="18" t="s">
        <v>53</v>
      </c>
      <c r="AJ2432" s="17">
        <v>16.5</v>
      </c>
      <c r="AK2432" s="25">
        <v>16.5</v>
      </c>
      <c r="AL2432" s="25">
        <v>55000</v>
      </c>
      <c r="AM2432" s="35">
        <v>0.19</v>
      </c>
      <c r="AN2432" s="19">
        <v>1079925</v>
      </c>
      <c r="AO2432" s="18"/>
      <c r="AP2432" s="15"/>
      <c r="AQ2432" s="43" t="str">
        <f t="shared" si="370"/>
        <v>SI</v>
      </c>
      <c r="AR2432" s="44">
        <f t="shared" si="371"/>
        <v>1079925</v>
      </c>
      <c r="AS2432" s="44">
        <f t="shared" si="372"/>
        <v>907500</v>
      </c>
      <c r="AT2432" s="44">
        <f t="shared" si="373"/>
        <v>907500</v>
      </c>
      <c r="AU2432" s="44">
        <f t="shared" si="374"/>
        <v>1079925</v>
      </c>
      <c r="AV2432" s="45" t="b">
        <f t="shared" si="375"/>
        <v>1</v>
      </c>
      <c r="AW2432" s="45" t="b">
        <f t="shared" si="376"/>
        <v>0</v>
      </c>
      <c r="AX2432" s="45"/>
    </row>
    <row r="2433" spans="1:50" s="36" customFormat="1" ht="27.75" customHeight="1" x14ac:dyDescent="0.15">
      <c r="A2433" s="36" t="str">
        <f t="shared" si="369"/>
        <v>New Stetic S.A301081603</v>
      </c>
      <c r="B2433" s="36" t="b">
        <f>+A2433='[1]Anexo 9'!A2433</f>
        <v>1</v>
      </c>
      <c r="C2433" s="18">
        <v>890900267</v>
      </c>
      <c r="D2433" s="18" t="s">
        <v>1038</v>
      </c>
      <c r="E2433" s="15" t="s">
        <v>800</v>
      </c>
      <c r="F2433" s="15" t="s">
        <v>1056</v>
      </c>
      <c r="G2433" s="15">
        <f>+VLOOKUP(F2433,[3]Sheet1!$E$3:$G$74,3,FALSE)</f>
        <v>23</v>
      </c>
      <c r="H2433" s="15">
        <f>+VLOOKUP(D2433&amp;F2433,'TD para paquetes'!$E$3:$I$441,5,FALSE)</f>
        <v>23</v>
      </c>
      <c r="I2433" s="15" t="s">
        <v>1025</v>
      </c>
      <c r="J2433" s="15">
        <v>4</v>
      </c>
      <c r="K2433" s="15">
        <v>4</v>
      </c>
      <c r="L2433" s="15">
        <v>301081603</v>
      </c>
      <c r="M2433" s="15" t="s">
        <v>1115</v>
      </c>
      <c r="N2433" s="15" t="s">
        <v>995</v>
      </c>
      <c r="O2433" s="18" t="s">
        <v>1115</v>
      </c>
      <c r="P2433" s="22" t="s">
        <v>73</v>
      </c>
      <c r="Q2433" s="15" t="s">
        <v>1090</v>
      </c>
      <c r="R2433" s="18" t="s">
        <v>5585</v>
      </c>
      <c r="S2433" s="22" t="b">
        <f>+R2433=Q2433</f>
        <v>0</v>
      </c>
      <c r="T2433" s="18" t="s">
        <v>1090</v>
      </c>
      <c r="U2433" s="18" t="s">
        <v>1090</v>
      </c>
      <c r="V2433" s="15"/>
      <c r="W2433" s="18" t="s">
        <v>6361</v>
      </c>
      <c r="X2433" s="18" t="s">
        <v>1061</v>
      </c>
      <c r="Y2433" s="15" t="s">
        <v>73</v>
      </c>
      <c r="Z2433" s="18" t="s">
        <v>6361</v>
      </c>
      <c r="AA2433" s="18" t="s">
        <v>1095</v>
      </c>
      <c r="AB2433" s="18" t="s">
        <v>1096</v>
      </c>
      <c r="AC2433" s="67" t="str">
        <f>+VLOOKUP("*"&amp;L2433&amp;"*",'[2]REGISTROS SANITARIOS'!$D$1884:$E$1942,2,FALSE)</f>
        <v>SI</v>
      </c>
      <c r="AD2433" s="22" t="s">
        <v>1025</v>
      </c>
      <c r="AE2433" s="16">
        <v>45489</v>
      </c>
      <c r="AF2433" s="34" t="s">
        <v>73</v>
      </c>
      <c r="AG2433" s="24" t="s">
        <v>3155</v>
      </c>
      <c r="AH2433" s="18" t="s">
        <v>3155</v>
      </c>
      <c r="AI2433" s="18" t="s">
        <v>53</v>
      </c>
      <c r="AJ2433" s="17">
        <v>11</v>
      </c>
      <c r="AK2433" s="25">
        <v>11</v>
      </c>
      <c r="AL2433" s="25">
        <v>65000</v>
      </c>
      <c r="AM2433" s="35">
        <v>0.19</v>
      </c>
      <c r="AN2433" s="19">
        <v>850850</v>
      </c>
      <c r="AO2433" s="18"/>
      <c r="AP2433" s="15"/>
      <c r="AQ2433" s="43" t="str">
        <f t="shared" si="370"/>
        <v>SI</v>
      </c>
      <c r="AR2433" s="44">
        <f t="shared" si="371"/>
        <v>850850</v>
      </c>
      <c r="AS2433" s="44">
        <f t="shared" si="372"/>
        <v>715000</v>
      </c>
      <c r="AT2433" s="44">
        <f t="shared" si="373"/>
        <v>715000</v>
      </c>
      <c r="AU2433" s="44">
        <f t="shared" si="374"/>
        <v>850850</v>
      </c>
      <c r="AV2433" s="45" t="b">
        <f t="shared" si="375"/>
        <v>1</v>
      </c>
      <c r="AW2433" s="45" t="b">
        <f t="shared" si="376"/>
        <v>0</v>
      </c>
      <c r="AX2433" s="45"/>
    </row>
    <row r="2434" spans="1:50" s="36" customFormat="1" ht="27.75" customHeight="1" x14ac:dyDescent="0.15">
      <c r="A2434" s="36" t="str">
        <f t="shared" si="369"/>
        <v>New Stetic S.A301081903</v>
      </c>
      <c r="B2434" s="36" t="b">
        <f>+A2434='[1]Anexo 9'!A2434</f>
        <v>1</v>
      </c>
      <c r="C2434" s="18">
        <v>890900267</v>
      </c>
      <c r="D2434" s="18" t="s">
        <v>1038</v>
      </c>
      <c r="E2434" s="15" t="s">
        <v>800</v>
      </c>
      <c r="F2434" s="15" t="s">
        <v>3854</v>
      </c>
      <c r="G2434" s="15">
        <f>+VLOOKUP(F2434,[3]Sheet1!$E$3:$G$74,3,FALSE)</f>
        <v>5</v>
      </c>
      <c r="H2434" s="15">
        <f>+VLOOKUP(D2434&amp;F2434,'TD para paquetes'!$E$3:$I$441,5,FALSE)</f>
        <v>5</v>
      </c>
      <c r="I2434" s="15" t="s">
        <v>1025</v>
      </c>
      <c r="J2434" s="15">
        <v>4</v>
      </c>
      <c r="K2434" s="15">
        <v>4</v>
      </c>
      <c r="L2434" s="15">
        <v>301081903</v>
      </c>
      <c r="M2434" s="15" t="s">
        <v>3967</v>
      </c>
      <c r="N2434" s="15" t="s">
        <v>995</v>
      </c>
      <c r="O2434" s="18" t="s">
        <v>3967</v>
      </c>
      <c r="P2434" s="22" t="s">
        <v>73</v>
      </c>
      <c r="Q2434" s="15" t="s">
        <v>5585</v>
      </c>
      <c r="R2434" s="18" t="s">
        <v>5585</v>
      </c>
      <c r="S2434" s="22" t="s">
        <v>73</v>
      </c>
      <c r="T2434" s="18" t="s">
        <v>1090</v>
      </c>
      <c r="U2434" s="18" t="s">
        <v>1090</v>
      </c>
      <c r="V2434" s="15" t="s">
        <v>996</v>
      </c>
      <c r="W2434" s="18" t="s">
        <v>6361</v>
      </c>
      <c r="X2434" s="18"/>
      <c r="Y2434" s="15" t="s">
        <v>73</v>
      </c>
      <c r="Z2434" s="18" t="s">
        <v>6361</v>
      </c>
      <c r="AA2434" s="18" t="s">
        <v>1095</v>
      </c>
      <c r="AB2434" s="18" t="s">
        <v>1096</v>
      </c>
      <c r="AC2434" s="67" t="str">
        <f>+VLOOKUP("*"&amp;L2434&amp;"*",'[2]REGISTROS SANITARIOS'!$D$1884:$E$1942,2,FALSE)</f>
        <v>SI</v>
      </c>
      <c r="AD2434" s="22" t="s">
        <v>1025</v>
      </c>
      <c r="AE2434" s="16">
        <v>45489</v>
      </c>
      <c r="AF2434" s="34" t="s">
        <v>73</v>
      </c>
      <c r="AG2434" s="24" t="s">
        <v>3155</v>
      </c>
      <c r="AH2434" s="18" t="s">
        <v>3155</v>
      </c>
      <c r="AI2434" s="18" t="s">
        <v>53</v>
      </c>
      <c r="AJ2434" s="17">
        <v>5.5</v>
      </c>
      <c r="AK2434" s="25">
        <v>5.5</v>
      </c>
      <c r="AL2434" s="25">
        <v>55000</v>
      </c>
      <c r="AM2434" s="35">
        <v>0.19</v>
      </c>
      <c r="AN2434" s="19">
        <v>359975</v>
      </c>
      <c r="AO2434" s="18"/>
      <c r="AP2434" s="15"/>
      <c r="AQ2434" s="43" t="str">
        <f t="shared" si="370"/>
        <v>SI</v>
      </c>
      <c r="AR2434" s="44">
        <f t="shared" si="371"/>
        <v>359975</v>
      </c>
      <c r="AS2434" s="44">
        <f t="shared" si="372"/>
        <v>302500</v>
      </c>
      <c r="AT2434" s="44">
        <f t="shared" si="373"/>
        <v>302500</v>
      </c>
      <c r="AU2434" s="44">
        <f t="shared" si="374"/>
        <v>359975</v>
      </c>
      <c r="AV2434" s="45" t="b">
        <f t="shared" si="375"/>
        <v>1</v>
      </c>
      <c r="AW2434" s="45" t="b">
        <f t="shared" si="376"/>
        <v>0</v>
      </c>
      <c r="AX2434" s="45"/>
    </row>
    <row r="2435" spans="1:50" s="36" customFormat="1" ht="27.75" customHeight="1" x14ac:dyDescent="0.15">
      <c r="A2435" s="36" t="str">
        <f t="shared" si="369"/>
        <v>New Stetic S.A301081905</v>
      </c>
      <c r="B2435" s="36" t="b">
        <f>+A2435='[1]Anexo 9'!A2435</f>
        <v>1</v>
      </c>
      <c r="C2435" s="18">
        <v>890900267</v>
      </c>
      <c r="D2435" s="18" t="s">
        <v>1038</v>
      </c>
      <c r="E2435" s="15" t="s">
        <v>800</v>
      </c>
      <c r="F2435" s="15" t="s">
        <v>3854</v>
      </c>
      <c r="G2435" s="15">
        <f>+VLOOKUP(F2435,[3]Sheet1!$E$3:$G$74,3,FALSE)</f>
        <v>5</v>
      </c>
      <c r="H2435" s="15">
        <f>+VLOOKUP(D2435&amp;F2435,'TD para paquetes'!$E$3:$I$441,5,FALSE)</f>
        <v>5</v>
      </c>
      <c r="I2435" s="15" t="s">
        <v>1025</v>
      </c>
      <c r="J2435" s="15">
        <v>4</v>
      </c>
      <c r="K2435" s="15">
        <v>4</v>
      </c>
      <c r="L2435" s="15">
        <v>301081905</v>
      </c>
      <c r="M2435" s="15" t="s">
        <v>3968</v>
      </c>
      <c r="N2435" s="15" t="s">
        <v>995</v>
      </c>
      <c r="O2435" s="18" t="s">
        <v>3968</v>
      </c>
      <c r="P2435" s="22" t="s">
        <v>73</v>
      </c>
      <c r="Q2435" s="15" t="s">
        <v>5585</v>
      </c>
      <c r="R2435" s="18" t="s">
        <v>5585</v>
      </c>
      <c r="S2435" s="22" t="s">
        <v>73</v>
      </c>
      <c r="T2435" s="18" t="s">
        <v>1090</v>
      </c>
      <c r="U2435" s="18" t="s">
        <v>1090</v>
      </c>
      <c r="V2435" s="15" t="s">
        <v>996</v>
      </c>
      <c r="W2435" s="18" t="s">
        <v>6361</v>
      </c>
      <c r="X2435" s="18"/>
      <c r="Y2435" s="15" t="s">
        <v>73</v>
      </c>
      <c r="Z2435" s="18" t="s">
        <v>6361</v>
      </c>
      <c r="AA2435" s="18" t="s">
        <v>1095</v>
      </c>
      <c r="AB2435" s="18" t="s">
        <v>1096</v>
      </c>
      <c r="AC2435" s="67" t="e">
        <f>+VLOOKUP("*"&amp;L2435&amp;"*",'[2]REGISTROS SANITARIOS'!$D$1884:$E$1942,2,FALSE)</f>
        <v>#N/A</v>
      </c>
      <c r="AD2435" s="22" t="s">
        <v>44</v>
      </c>
      <c r="AE2435" s="16">
        <v>45489</v>
      </c>
      <c r="AF2435" s="34" t="s">
        <v>73</v>
      </c>
      <c r="AG2435" s="24" t="s">
        <v>3155</v>
      </c>
      <c r="AH2435" s="18" t="s">
        <v>3155</v>
      </c>
      <c r="AI2435" s="18" t="s">
        <v>53</v>
      </c>
      <c r="AJ2435" s="17">
        <v>5.5</v>
      </c>
      <c r="AK2435" s="25">
        <v>5.5</v>
      </c>
      <c r="AL2435" s="25">
        <v>55000</v>
      </c>
      <c r="AM2435" s="35">
        <v>0.19</v>
      </c>
      <c r="AN2435" s="19">
        <v>359975</v>
      </c>
      <c r="AO2435" s="18"/>
      <c r="AP2435" s="15"/>
      <c r="AQ2435" s="43" t="str">
        <f t="shared" si="370"/>
        <v>SI</v>
      </c>
      <c r="AR2435" s="44">
        <f t="shared" si="371"/>
        <v>359975</v>
      </c>
      <c r="AS2435" s="44">
        <f t="shared" si="372"/>
        <v>302500</v>
      </c>
      <c r="AT2435" s="44">
        <f t="shared" si="373"/>
        <v>302500</v>
      </c>
      <c r="AU2435" s="44">
        <f t="shared" si="374"/>
        <v>359975</v>
      </c>
      <c r="AV2435" s="45" t="b">
        <f t="shared" si="375"/>
        <v>1</v>
      </c>
      <c r="AW2435" s="45" t="b">
        <f t="shared" si="376"/>
        <v>0</v>
      </c>
      <c r="AX2435" s="45"/>
    </row>
    <row r="2436" spans="1:50" s="36" customFormat="1" ht="27.75" customHeight="1" x14ac:dyDescent="0.15">
      <c r="A2436" s="36" t="str">
        <f t="shared" ref="A2436:A2499" si="378">+D2436&amp;L2436</f>
        <v>New Stetic S.A301081907</v>
      </c>
      <c r="B2436" s="36" t="b">
        <f>+A2436='[1]Anexo 9'!A2436</f>
        <v>1</v>
      </c>
      <c r="C2436" s="18">
        <v>890900267</v>
      </c>
      <c r="D2436" s="18" t="s">
        <v>1038</v>
      </c>
      <c r="E2436" s="15" t="s">
        <v>800</v>
      </c>
      <c r="F2436" s="15" t="s">
        <v>3854</v>
      </c>
      <c r="G2436" s="15">
        <f>+VLOOKUP(F2436,[3]Sheet1!$E$3:$G$74,3,FALSE)</f>
        <v>5</v>
      </c>
      <c r="H2436" s="15">
        <f>+VLOOKUP(D2436&amp;F2436,'TD para paquetes'!$E$3:$I$441,5,FALSE)</f>
        <v>5</v>
      </c>
      <c r="I2436" s="15" t="s">
        <v>1025</v>
      </c>
      <c r="J2436" s="15">
        <v>4</v>
      </c>
      <c r="K2436" s="15">
        <v>4</v>
      </c>
      <c r="L2436" s="15">
        <v>301081907</v>
      </c>
      <c r="M2436" s="15" t="s">
        <v>3969</v>
      </c>
      <c r="N2436" s="15" t="s">
        <v>995</v>
      </c>
      <c r="O2436" s="18" t="s">
        <v>3969</v>
      </c>
      <c r="P2436" s="22" t="s">
        <v>73</v>
      </c>
      <c r="Q2436" s="15" t="s">
        <v>5585</v>
      </c>
      <c r="R2436" s="18" t="s">
        <v>5585</v>
      </c>
      <c r="S2436" s="22" t="s">
        <v>73</v>
      </c>
      <c r="T2436" s="18" t="s">
        <v>1090</v>
      </c>
      <c r="U2436" s="18" t="s">
        <v>1090</v>
      </c>
      <c r="V2436" s="15" t="s">
        <v>996</v>
      </c>
      <c r="W2436" s="18" t="s">
        <v>6361</v>
      </c>
      <c r="X2436" s="18"/>
      <c r="Y2436" s="15" t="s">
        <v>73</v>
      </c>
      <c r="Z2436" s="18" t="s">
        <v>6361</v>
      </c>
      <c r="AA2436" s="18" t="s">
        <v>1095</v>
      </c>
      <c r="AB2436" s="18" t="s">
        <v>1096</v>
      </c>
      <c r="AC2436" s="67" t="e">
        <f>+VLOOKUP("*"&amp;L2436&amp;"*",'[2]REGISTROS SANITARIOS'!$D$1884:$E$1942,2,FALSE)</f>
        <v>#N/A</v>
      </c>
      <c r="AD2436" s="22" t="s">
        <v>44</v>
      </c>
      <c r="AE2436" s="16">
        <v>45489</v>
      </c>
      <c r="AF2436" s="34" t="s">
        <v>73</v>
      </c>
      <c r="AG2436" s="24" t="s">
        <v>3155</v>
      </c>
      <c r="AH2436" s="18" t="s">
        <v>3155</v>
      </c>
      <c r="AI2436" s="18" t="s">
        <v>53</v>
      </c>
      <c r="AJ2436" s="17">
        <v>5.5</v>
      </c>
      <c r="AK2436" s="25">
        <v>5.5</v>
      </c>
      <c r="AL2436" s="25">
        <v>55000</v>
      </c>
      <c r="AM2436" s="35">
        <v>0.19</v>
      </c>
      <c r="AN2436" s="19">
        <v>359975</v>
      </c>
      <c r="AO2436" s="18"/>
      <c r="AP2436" s="15"/>
      <c r="AQ2436" s="43" t="str">
        <f t="shared" ref="AQ2436:AQ2499" si="379">+IF(AK2436="","NO INDICA",IF(AJ2436=AK2436,"SI",IF(AK2436&gt;AJ2436,"MAYOR",IF(AK2436&lt;AJ2436,"MENOR"))))</f>
        <v>SI</v>
      </c>
      <c r="AR2436" s="44">
        <f t="shared" ref="AR2436:AR2498" si="380">+AJ2436*(AL2436*(1+AM2436))</f>
        <v>359975</v>
      </c>
      <c r="AS2436" s="44">
        <f t="shared" ref="AS2436:AS2498" si="381">+AJ2436*AL2436</f>
        <v>302500</v>
      </c>
      <c r="AT2436" s="44">
        <f t="shared" ref="AT2436:AT2498" si="382">+AL2436*AK2436</f>
        <v>302500</v>
      </c>
      <c r="AU2436" s="44">
        <f t="shared" ref="AU2436:AU2498" si="383">+AK2436*(AL2436*(1+AM2436))</f>
        <v>359975</v>
      </c>
      <c r="AV2436" s="45" t="b">
        <f t="shared" ref="AV2436:AV2498" si="384">+IFERROR(AU2436=AN2436,"FALSO")</f>
        <v>1</v>
      </c>
      <c r="AW2436" s="45" t="b">
        <f t="shared" ref="AW2436:AW2499" si="385">+AS2436=AN2436</f>
        <v>0</v>
      </c>
      <c r="AX2436" s="45"/>
    </row>
    <row r="2437" spans="1:50" s="36" customFormat="1" ht="27.75" customHeight="1" x14ac:dyDescent="0.15">
      <c r="A2437" s="36" t="str">
        <f t="shared" si="378"/>
        <v>New Stetic S.A301081909</v>
      </c>
      <c r="B2437" s="36" t="b">
        <f>+A2437='[1]Anexo 9'!A2437</f>
        <v>1</v>
      </c>
      <c r="C2437" s="18">
        <v>890900267</v>
      </c>
      <c r="D2437" s="18" t="s">
        <v>1038</v>
      </c>
      <c r="E2437" s="15" t="s">
        <v>800</v>
      </c>
      <c r="F2437" s="15" t="s">
        <v>3854</v>
      </c>
      <c r="G2437" s="15">
        <f>+VLOOKUP(F2437,[3]Sheet1!$E$3:$G$74,3,FALSE)</f>
        <v>5</v>
      </c>
      <c r="H2437" s="15">
        <f>+VLOOKUP(D2437&amp;F2437,'TD para paquetes'!$E$3:$I$441,5,FALSE)</f>
        <v>5</v>
      </c>
      <c r="I2437" s="15" t="s">
        <v>1025</v>
      </c>
      <c r="J2437" s="15">
        <v>4</v>
      </c>
      <c r="K2437" s="15">
        <v>4</v>
      </c>
      <c r="L2437" s="15">
        <v>301081909</v>
      </c>
      <c r="M2437" s="15" t="s">
        <v>3970</v>
      </c>
      <c r="N2437" s="15" t="s">
        <v>995</v>
      </c>
      <c r="O2437" s="18" t="s">
        <v>3970</v>
      </c>
      <c r="P2437" s="22" t="s">
        <v>73</v>
      </c>
      <c r="Q2437" s="15" t="s">
        <v>5585</v>
      </c>
      <c r="R2437" s="18" t="s">
        <v>5585</v>
      </c>
      <c r="S2437" s="22" t="s">
        <v>73</v>
      </c>
      <c r="T2437" s="18" t="s">
        <v>1090</v>
      </c>
      <c r="U2437" s="18" t="s">
        <v>1090</v>
      </c>
      <c r="V2437" s="15" t="s">
        <v>996</v>
      </c>
      <c r="W2437" s="18" t="s">
        <v>6361</v>
      </c>
      <c r="X2437" s="18"/>
      <c r="Y2437" s="15" t="s">
        <v>73</v>
      </c>
      <c r="Z2437" s="18" t="s">
        <v>6361</v>
      </c>
      <c r="AA2437" s="18" t="s">
        <v>1095</v>
      </c>
      <c r="AB2437" s="18" t="s">
        <v>1096</v>
      </c>
      <c r="AC2437" s="67" t="e">
        <f>+VLOOKUP("*"&amp;L2437&amp;"*",'[2]REGISTROS SANITARIOS'!$D$1884:$E$1942,2,FALSE)</f>
        <v>#N/A</v>
      </c>
      <c r="AD2437" s="22" t="s">
        <v>44</v>
      </c>
      <c r="AE2437" s="16">
        <v>45489</v>
      </c>
      <c r="AF2437" s="34" t="s">
        <v>73</v>
      </c>
      <c r="AG2437" s="24" t="s">
        <v>3155</v>
      </c>
      <c r="AH2437" s="18" t="s">
        <v>3155</v>
      </c>
      <c r="AI2437" s="18" t="s">
        <v>53</v>
      </c>
      <c r="AJ2437" s="17">
        <v>5.5</v>
      </c>
      <c r="AK2437" s="25">
        <v>5.5</v>
      </c>
      <c r="AL2437" s="25">
        <v>55000</v>
      </c>
      <c r="AM2437" s="35">
        <v>0.19</v>
      </c>
      <c r="AN2437" s="19">
        <v>359975</v>
      </c>
      <c r="AO2437" s="18"/>
      <c r="AP2437" s="15"/>
      <c r="AQ2437" s="43" t="str">
        <f t="shared" si="379"/>
        <v>SI</v>
      </c>
      <c r="AR2437" s="44">
        <f t="shared" si="380"/>
        <v>359975</v>
      </c>
      <c r="AS2437" s="44">
        <f t="shared" si="381"/>
        <v>302500</v>
      </c>
      <c r="AT2437" s="44">
        <f t="shared" si="382"/>
        <v>302500</v>
      </c>
      <c r="AU2437" s="44">
        <f t="shared" si="383"/>
        <v>359975</v>
      </c>
      <c r="AV2437" s="45" t="b">
        <f t="shared" si="384"/>
        <v>1</v>
      </c>
      <c r="AW2437" s="45" t="b">
        <f t="shared" si="385"/>
        <v>0</v>
      </c>
      <c r="AX2437" s="45"/>
    </row>
    <row r="2438" spans="1:50" s="36" customFormat="1" ht="27.75" customHeight="1" x14ac:dyDescent="0.15">
      <c r="A2438" s="36" t="str">
        <f t="shared" si="378"/>
        <v>New Stetic S.A301081912</v>
      </c>
      <c r="B2438" s="36" t="b">
        <f>+A2438='[1]Anexo 9'!A2438</f>
        <v>1</v>
      </c>
      <c r="C2438" s="18">
        <v>890900267</v>
      </c>
      <c r="D2438" s="18" t="s">
        <v>1038</v>
      </c>
      <c r="E2438" s="15" t="s">
        <v>800</v>
      </c>
      <c r="F2438" s="15" t="s">
        <v>3854</v>
      </c>
      <c r="G2438" s="15">
        <f>+VLOOKUP(F2438,[3]Sheet1!$E$3:$G$74,3,FALSE)</f>
        <v>5</v>
      </c>
      <c r="H2438" s="15">
        <f>+VLOOKUP(D2438&amp;F2438,'TD para paquetes'!$E$3:$I$441,5,FALSE)</f>
        <v>5</v>
      </c>
      <c r="I2438" s="15" t="s">
        <v>1025</v>
      </c>
      <c r="J2438" s="15">
        <v>4</v>
      </c>
      <c r="K2438" s="15">
        <v>4</v>
      </c>
      <c r="L2438" s="15">
        <v>301081912</v>
      </c>
      <c r="M2438" s="15" t="s">
        <v>3971</v>
      </c>
      <c r="N2438" s="15" t="s">
        <v>995</v>
      </c>
      <c r="O2438" s="18" t="s">
        <v>3971</v>
      </c>
      <c r="P2438" s="22" t="s">
        <v>73</v>
      </c>
      <c r="Q2438" s="15" t="s">
        <v>5585</v>
      </c>
      <c r="R2438" s="18" t="s">
        <v>5585</v>
      </c>
      <c r="S2438" s="22" t="s">
        <v>73</v>
      </c>
      <c r="T2438" s="18" t="s">
        <v>1090</v>
      </c>
      <c r="U2438" s="18" t="s">
        <v>1090</v>
      </c>
      <c r="V2438" s="15" t="s">
        <v>996</v>
      </c>
      <c r="W2438" s="18" t="s">
        <v>6361</v>
      </c>
      <c r="X2438" s="18"/>
      <c r="Y2438" s="15" t="s">
        <v>73</v>
      </c>
      <c r="Z2438" s="18" t="s">
        <v>6361</v>
      </c>
      <c r="AA2438" s="18" t="s">
        <v>1095</v>
      </c>
      <c r="AB2438" s="18" t="s">
        <v>1096</v>
      </c>
      <c r="AC2438" s="67" t="str">
        <f>+VLOOKUP("*"&amp;L2438&amp;"*",'[2]REGISTROS SANITARIOS'!$D$1884:$E$1942,2,FALSE)</f>
        <v>SI</v>
      </c>
      <c r="AD2438" s="22" t="s">
        <v>1025</v>
      </c>
      <c r="AE2438" s="16">
        <v>45489</v>
      </c>
      <c r="AF2438" s="34" t="s">
        <v>73</v>
      </c>
      <c r="AG2438" s="24" t="s">
        <v>3155</v>
      </c>
      <c r="AH2438" s="18" t="s">
        <v>3155</v>
      </c>
      <c r="AI2438" s="18" t="s">
        <v>53</v>
      </c>
      <c r="AJ2438" s="17">
        <v>5.5</v>
      </c>
      <c r="AK2438" s="25">
        <v>5.5</v>
      </c>
      <c r="AL2438" s="25">
        <v>55000</v>
      </c>
      <c r="AM2438" s="35">
        <v>0.19</v>
      </c>
      <c r="AN2438" s="19">
        <v>359975</v>
      </c>
      <c r="AO2438" s="18"/>
      <c r="AP2438" s="15"/>
      <c r="AQ2438" s="43" t="str">
        <f t="shared" si="379"/>
        <v>SI</v>
      </c>
      <c r="AR2438" s="44">
        <f t="shared" si="380"/>
        <v>359975</v>
      </c>
      <c r="AS2438" s="44">
        <f t="shared" si="381"/>
        <v>302500</v>
      </c>
      <c r="AT2438" s="44">
        <f t="shared" si="382"/>
        <v>302500</v>
      </c>
      <c r="AU2438" s="44">
        <f t="shared" si="383"/>
        <v>359975</v>
      </c>
      <c r="AV2438" s="45" t="b">
        <f t="shared" si="384"/>
        <v>1</v>
      </c>
      <c r="AW2438" s="45" t="b">
        <f t="shared" si="385"/>
        <v>0</v>
      </c>
      <c r="AX2438" s="45"/>
    </row>
    <row r="2439" spans="1:50" s="36" customFormat="1" ht="27.75" customHeight="1" x14ac:dyDescent="0.15">
      <c r="A2439" s="36" t="str">
        <f t="shared" si="378"/>
        <v>New Stetic S.A301081930</v>
      </c>
      <c r="B2439" s="36" t="b">
        <f>+A2439='[1]Anexo 9'!A2439</f>
        <v>1</v>
      </c>
      <c r="C2439" s="18">
        <v>890900267</v>
      </c>
      <c r="D2439" s="18" t="s">
        <v>1038</v>
      </c>
      <c r="E2439" s="15" t="s">
        <v>800</v>
      </c>
      <c r="F2439" s="15" t="s">
        <v>3851</v>
      </c>
      <c r="G2439" s="15">
        <f>+VLOOKUP(F2439,[3]Sheet1!$E$3:$G$74,3,FALSE)</f>
        <v>13</v>
      </c>
      <c r="H2439" s="15">
        <f>+VLOOKUP(D2439&amp;F2439,'TD para paquetes'!$E$3:$I$441,5,FALSE)</f>
        <v>13</v>
      </c>
      <c r="I2439" s="15" t="s">
        <v>1025</v>
      </c>
      <c r="J2439" s="15">
        <v>4</v>
      </c>
      <c r="K2439" s="15">
        <v>3</v>
      </c>
      <c r="L2439" s="15">
        <v>301081930</v>
      </c>
      <c r="M2439" s="15" t="s">
        <v>3972</v>
      </c>
      <c r="N2439" s="15" t="s">
        <v>995</v>
      </c>
      <c r="O2439" s="18" t="s">
        <v>3972</v>
      </c>
      <c r="P2439" s="22" t="s">
        <v>73</v>
      </c>
      <c r="Q2439" s="15" t="s">
        <v>5586</v>
      </c>
      <c r="R2439" s="18" t="s">
        <v>5586</v>
      </c>
      <c r="S2439" s="22" t="s">
        <v>73</v>
      </c>
      <c r="T2439" s="18" t="s">
        <v>5586</v>
      </c>
      <c r="U2439" s="18" t="s">
        <v>5586</v>
      </c>
      <c r="V2439" s="15" t="s">
        <v>996</v>
      </c>
      <c r="W2439" s="18" t="s">
        <v>6361</v>
      </c>
      <c r="X2439" s="18"/>
      <c r="Y2439" s="15" t="s">
        <v>73</v>
      </c>
      <c r="Z2439" s="18" t="s">
        <v>6361</v>
      </c>
      <c r="AA2439" s="18" t="s">
        <v>1095</v>
      </c>
      <c r="AB2439" s="18" t="s">
        <v>7177</v>
      </c>
      <c r="AC2439" s="67" t="str">
        <f>+VLOOKUP("*"&amp;L2439&amp;"*",'[2]REGISTROS SANITARIOS'!$D$1884:$E$1942,2,FALSE)</f>
        <v>SI</v>
      </c>
      <c r="AD2439" s="22" t="s">
        <v>1025</v>
      </c>
      <c r="AE2439" s="16">
        <v>46476</v>
      </c>
      <c r="AF2439" s="34" t="s">
        <v>73</v>
      </c>
      <c r="AG2439" s="24" t="s">
        <v>3155</v>
      </c>
      <c r="AH2439" s="18" t="s">
        <v>3155</v>
      </c>
      <c r="AI2439" s="18" t="s">
        <v>53</v>
      </c>
      <c r="AJ2439" s="17">
        <v>5.5</v>
      </c>
      <c r="AK2439" s="25">
        <v>5.5</v>
      </c>
      <c r="AL2439" s="25">
        <v>180000</v>
      </c>
      <c r="AM2439" s="35">
        <v>0.19</v>
      </c>
      <c r="AN2439" s="19">
        <v>1178100</v>
      </c>
      <c r="AO2439" s="18"/>
      <c r="AP2439" s="15"/>
      <c r="AQ2439" s="43" t="str">
        <f t="shared" si="379"/>
        <v>SI</v>
      </c>
      <c r="AR2439" s="44">
        <f t="shared" si="380"/>
        <v>1178100</v>
      </c>
      <c r="AS2439" s="44">
        <f t="shared" si="381"/>
        <v>990000</v>
      </c>
      <c r="AT2439" s="44">
        <f t="shared" si="382"/>
        <v>990000</v>
      </c>
      <c r="AU2439" s="44">
        <f t="shared" si="383"/>
        <v>1178100</v>
      </c>
      <c r="AV2439" s="45" t="b">
        <f t="shared" si="384"/>
        <v>1</v>
      </c>
      <c r="AW2439" s="45" t="b">
        <f t="shared" si="385"/>
        <v>0</v>
      </c>
      <c r="AX2439" s="45"/>
    </row>
    <row r="2440" spans="1:50" s="36" customFormat="1" ht="27.75" customHeight="1" x14ac:dyDescent="0.15">
      <c r="A2440" s="36" t="str">
        <f t="shared" si="378"/>
        <v>New Stetic S.A301081932</v>
      </c>
      <c r="B2440" s="36" t="b">
        <f>+A2440='[1]Anexo 9'!A2440</f>
        <v>1</v>
      </c>
      <c r="C2440" s="18">
        <v>890900267</v>
      </c>
      <c r="D2440" s="18" t="s">
        <v>1038</v>
      </c>
      <c r="E2440" s="15" t="s">
        <v>800</v>
      </c>
      <c r="F2440" s="15" t="s">
        <v>3851</v>
      </c>
      <c r="G2440" s="15">
        <f>+VLOOKUP(F2440,[3]Sheet1!$E$3:$G$74,3,FALSE)</f>
        <v>13</v>
      </c>
      <c r="H2440" s="15">
        <f>+VLOOKUP(D2440&amp;F2440,'TD para paquetes'!$E$3:$I$441,5,FALSE)</f>
        <v>13</v>
      </c>
      <c r="I2440" s="15" t="s">
        <v>1025</v>
      </c>
      <c r="J2440" s="15">
        <v>4</v>
      </c>
      <c r="K2440" s="15">
        <v>3</v>
      </c>
      <c r="L2440" s="15">
        <v>301081932</v>
      </c>
      <c r="M2440" s="15" t="s">
        <v>3973</v>
      </c>
      <c r="N2440" s="15" t="s">
        <v>995</v>
      </c>
      <c r="O2440" s="18" t="s">
        <v>3973</v>
      </c>
      <c r="P2440" s="22" t="s">
        <v>73</v>
      </c>
      <c r="Q2440" s="15" t="s">
        <v>5586</v>
      </c>
      <c r="R2440" s="18" t="s">
        <v>5586</v>
      </c>
      <c r="S2440" s="22" t="s">
        <v>73</v>
      </c>
      <c r="T2440" s="18" t="s">
        <v>5586</v>
      </c>
      <c r="U2440" s="18" t="s">
        <v>5586</v>
      </c>
      <c r="V2440" s="15" t="s">
        <v>996</v>
      </c>
      <c r="W2440" s="18" t="s">
        <v>6361</v>
      </c>
      <c r="X2440" s="18"/>
      <c r="Y2440" s="15" t="s">
        <v>73</v>
      </c>
      <c r="Z2440" s="18" t="s">
        <v>6361</v>
      </c>
      <c r="AA2440" s="18" t="s">
        <v>1095</v>
      </c>
      <c r="AB2440" s="18" t="s">
        <v>7177</v>
      </c>
      <c r="AC2440" s="67" t="e">
        <f>+VLOOKUP("*"&amp;L2440&amp;"*",'[2]REGISTROS SANITARIOS'!$D$1884:$E$1942,2,FALSE)</f>
        <v>#N/A</v>
      </c>
      <c r="AD2440" s="22" t="s">
        <v>44</v>
      </c>
      <c r="AE2440" s="16">
        <v>46476</v>
      </c>
      <c r="AF2440" s="34" t="s">
        <v>73</v>
      </c>
      <c r="AG2440" s="24" t="s">
        <v>3155</v>
      </c>
      <c r="AH2440" s="18" t="s">
        <v>3155</v>
      </c>
      <c r="AI2440" s="18" t="s">
        <v>53</v>
      </c>
      <c r="AJ2440" s="17">
        <v>5.5</v>
      </c>
      <c r="AK2440" s="25">
        <v>5.5</v>
      </c>
      <c r="AL2440" s="25">
        <v>180000</v>
      </c>
      <c r="AM2440" s="35">
        <v>0.19</v>
      </c>
      <c r="AN2440" s="19">
        <v>1178100</v>
      </c>
      <c r="AO2440" s="18"/>
      <c r="AP2440" s="15"/>
      <c r="AQ2440" s="43" t="str">
        <f t="shared" si="379"/>
        <v>SI</v>
      </c>
      <c r="AR2440" s="44">
        <f t="shared" si="380"/>
        <v>1178100</v>
      </c>
      <c r="AS2440" s="44">
        <f t="shared" si="381"/>
        <v>990000</v>
      </c>
      <c r="AT2440" s="44">
        <f t="shared" si="382"/>
        <v>990000</v>
      </c>
      <c r="AU2440" s="44">
        <f t="shared" si="383"/>
        <v>1178100</v>
      </c>
      <c r="AV2440" s="45" t="b">
        <f t="shared" si="384"/>
        <v>1</v>
      </c>
      <c r="AW2440" s="45" t="b">
        <f t="shared" si="385"/>
        <v>0</v>
      </c>
      <c r="AX2440" s="45"/>
    </row>
    <row r="2441" spans="1:50" s="36" customFormat="1" ht="27.75" customHeight="1" x14ac:dyDescent="0.15">
      <c r="A2441" s="36" t="str">
        <f t="shared" si="378"/>
        <v>New Stetic S.A301081935</v>
      </c>
      <c r="B2441" s="36" t="b">
        <f>+A2441='[1]Anexo 9'!A2441</f>
        <v>1</v>
      </c>
      <c r="C2441" s="18">
        <v>890900267</v>
      </c>
      <c r="D2441" s="18" t="s">
        <v>1038</v>
      </c>
      <c r="E2441" s="15" t="s">
        <v>800</v>
      </c>
      <c r="F2441" s="15" t="s">
        <v>3851</v>
      </c>
      <c r="G2441" s="15">
        <f>+VLOOKUP(F2441,[3]Sheet1!$E$3:$G$74,3,FALSE)</f>
        <v>13</v>
      </c>
      <c r="H2441" s="15">
        <f>+VLOOKUP(D2441&amp;F2441,'TD para paquetes'!$E$3:$I$441,5,FALSE)</f>
        <v>13</v>
      </c>
      <c r="I2441" s="15" t="s">
        <v>1025</v>
      </c>
      <c r="J2441" s="15">
        <v>4</v>
      </c>
      <c r="K2441" s="15">
        <v>3</v>
      </c>
      <c r="L2441" s="15">
        <v>301081935</v>
      </c>
      <c r="M2441" s="15" t="s">
        <v>3974</v>
      </c>
      <c r="N2441" s="15" t="s">
        <v>995</v>
      </c>
      <c r="O2441" s="18" t="s">
        <v>3974</v>
      </c>
      <c r="P2441" s="22" t="s">
        <v>73</v>
      </c>
      <c r="Q2441" s="15" t="s">
        <v>5586</v>
      </c>
      <c r="R2441" s="18" t="s">
        <v>5586</v>
      </c>
      <c r="S2441" s="22" t="s">
        <v>73</v>
      </c>
      <c r="T2441" s="18" t="s">
        <v>5586</v>
      </c>
      <c r="U2441" s="18" t="s">
        <v>5586</v>
      </c>
      <c r="V2441" s="15" t="s">
        <v>996</v>
      </c>
      <c r="W2441" s="18" t="s">
        <v>6361</v>
      </c>
      <c r="X2441" s="18"/>
      <c r="Y2441" s="15" t="s">
        <v>73</v>
      </c>
      <c r="Z2441" s="18" t="s">
        <v>6361</v>
      </c>
      <c r="AA2441" s="18" t="s">
        <v>1095</v>
      </c>
      <c r="AB2441" s="18" t="s">
        <v>7177</v>
      </c>
      <c r="AC2441" s="67" t="e">
        <f>+VLOOKUP("*"&amp;L2441&amp;"*",'[2]REGISTROS SANITARIOS'!$D$1884:$E$1942,2,FALSE)</f>
        <v>#N/A</v>
      </c>
      <c r="AD2441" s="22" t="s">
        <v>44</v>
      </c>
      <c r="AE2441" s="16">
        <v>46476</v>
      </c>
      <c r="AF2441" s="34" t="s">
        <v>73</v>
      </c>
      <c r="AG2441" s="24" t="s">
        <v>3155</v>
      </c>
      <c r="AH2441" s="18" t="s">
        <v>3155</v>
      </c>
      <c r="AI2441" s="18" t="s">
        <v>53</v>
      </c>
      <c r="AJ2441" s="17">
        <v>5.5</v>
      </c>
      <c r="AK2441" s="25">
        <v>5.5</v>
      </c>
      <c r="AL2441" s="25">
        <v>180000</v>
      </c>
      <c r="AM2441" s="35">
        <v>0.19</v>
      </c>
      <c r="AN2441" s="19">
        <v>1178100</v>
      </c>
      <c r="AO2441" s="18"/>
      <c r="AP2441" s="15"/>
      <c r="AQ2441" s="43" t="str">
        <f t="shared" si="379"/>
        <v>SI</v>
      </c>
      <c r="AR2441" s="44">
        <f t="shared" si="380"/>
        <v>1178100</v>
      </c>
      <c r="AS2441" s="44">
        <f t="shared" si="381"/>
        <v>990000</v>
      </c>
      <c r="AT2441" s="44">
        <f t="shared" si="382"/>
        <v>990000</v>
      </c>
      <c r="AU2441" s="44">
        <f t="shared" si="383"/>
        <v>1178100</v>
      </c>
      <c r="AV2441" s="45" t="b">
        <f t="shared" si="384"/>
        <v>1</v>
      </c>
      <c r="AW2441" s="45" t="b">
        <f t="shared" si="385"/>
        <v>0</v>
      </c>
      <c r="AX2441" s="45"/>
    </row>
    <row r="2442" spans="1:50" s="36" customFormat="1" ht="27.75" customHeight="1" x14ac:dyDescent="0.15">
      <c r="A2442" s="36" t="str">
        <f t="shared" si="378"/>
        <v>New Stetic S.A301081937</v>
      </c>
      <c r="B2442" s="36" t="b">
        <f>+A2442='[1]Anexo 9'!A2442</f>
        <v>1</v>
      </c>
      <c r="C2442" s="18">
        <v>890900267</v>
      </c>
      <c r="D2442" s="18" t="s">
        <v>1038</v>
      </c>
      <c r="E2442" s="15" t="s">
        <v>800</v>
      </c>
      <c r="F2442" s="15" t="s">
        <v>3851</v>
      </c>
      <c r="G2442" s="15">
        <f>+VLOOKUP(F2442,[3]Sheet1!$E$3:$G$74,3,FALSE)</f>
        <v>13</v>
      </c>
      <c r="H2442" s="15">
        <f>+VLOOKUP(D2442&amp;F2442,'TD para paquetes'!$E$3:$I$441,5,FALSE)</f>
        <v>13</v>
      </c>
      <c r="I2442" s="15" t="s">
        <v>1025</v>
      </c>
      <c r="J2442" s="15">
        <v>4</v>
      </c>
      <c r="K2442" s="15">
        <v>3</v>
      </c>
      <c r="L2442" s="15">
        <v>301081937</v>
      </c>
      <c r="M2442" s="15" t="s">
        <v>3975</v>
      </c>
      <c r="N2442" s="15" t="s">
        <v>995</v>
      </c>
      <c r="O2442" s="18" t="s">
        <v>3975</v>
      </c>
      <c r="P2442" s="22" t="s">
        <v>73</v>
      </c>
      <c r="Q2442" s="15" t="s">
        <v>5586</v>
      </c>
      <c r="R2442" s="18" t="s">
        <v>5586</v>
      </c>
      <c r="S2442" s="22" t="s">
        <v>73</v>
      </c>
      <c r="T2442" s="18" t="s">
        <v>5586</v>
      </c>
      <c r="U2442" s="18" t="s">
        <v>5586</v>
      </c>
      <c r="V2442" s="15" t="s">
        <v>996</v>
      </c>
      <c r="W2442" s="18" t="s">
        <v>6361</v>
      </c>
      <c r="X2442" s="18"/>
      <c r="Y2442" s="15" t="s">
        <v>73</v>
      </c>
      <c r="Z2442" s="18" t="s">
        <v>6361</v>
      </c>
      <c r="AA2442" s="18" t="s">
        <v>1095</v>
      </c>
      <c r="AB2442" s="18" t="s">
        <v>7177</v>
      </c>
      <c r="AC2442" s="67" t="e">
        <f>+VLOOKUP("*"&amp;L2442&amp;"*",'[2]REGISTROS SANITARIOS'!$D$1884:$E$1942,2,FALSE)</f>
        <v>#N/A</v>
      </c>
      <c r="AD2442" s="22" t="s">
        <v>44</v>
      </c>
      <c r="AE2442" s="16">
        <v>46476</v>
      </c>
      <c r="AF2442" s="34" t="s">
        <v>73</v>
      </c>
      <c r="AG2442" s="24" t="s">
        <v>3155</v>
      </c>
      <c r="AH2442" s="18" t="s">
        <v>3155</v>
      </c>
      <c r="AI2442" s="18" t="s">
        <v>53</v>
      </c>
      <c r="AJ2442" s="17">
        <v>5.5</v>
      </c>
      <c r="AK2442" s="25">
        <v>5.5</v>
      </c>
      <c r="AL2442" s="25">
        <v>180000</v>
      </c>
      <c r="AM2442" s="35">
        <v>0.19</v>
      </c>
      <c r="AN2442" s="19">
        <v>1178100</v>
      </c>
      <c r="AO2442" s="18"/>
      <c r="AP2442" s="15"/>
      <c r="AQ2442" s="43" t="str">
        <f t="shared" si="379"/>
        <v>SI</v>
      </c>
      <c r="AR2442" s="44">
        <f t="shared" si="380"/>
        <v>1178100</v>
      </c>
      <c r="AS2442" s="44">
        <f t="shared" si="381"/>
        <v>990000</v>
      </c>
      <c r="AT2442" s="44">
        <f t="shared" si="382"/>
        <v>990000</v>
      </c>
      <c r="AU2442" s="44">
        <f t="shared" si="383"/>
        <v>1178100</v>
      </c>
      <c r="AV2442" s="45" t="b">
        <f t="shared" si="384"/>
        <v>1</v>
      </c>
      <c r="AW2442" s="45" t="b">
        <f t="shared" si="385"/>
        <v>0</v>
      </c>
      <c r="AX2442" s="45"/>
    </row>
    <row r="2443" spans="1:50" s="36" customFormat="1" ht="27.75" customHeight="1" x14ac:dyDescent="0.15">
      <c r="A2443" s="36" t="str">
        <f t="shared" si="378"/>
        <v>New Stetic S.A301081939</v>
      </c>
      <c r="B2443" s="36" t="b">
        <f>+A2443='[1]Anexo 9'!A2443</f>
        <v>1</v>
      </c>
      <c r="C2443" s="18">
        <v>890900267</v>
      </c>
      <c r="D2443" s="18" t="s">
        <v>1038</v>
      </c>
      <c r="E2443" s="15" t="s">
        <v>800</v>
      </c>
      <c r="F2443" s="15" t="s">
        <v>3851</v>
      </c>
      <c r="G2443" s="15">
        <f>+VLOOKUP(F2443,[3]Sheet1!$E$3:$G$74,3,FALSE)</f>
        <v>13</v>
      </c>
      <c r="H2443" s="15">
        <f>+VLOOKUP(D2443&amp;F2443,'TD para paquetes'!$E$3:$I$441,5,FALSE)</f>
        <v>13</v>
      </c>
      <c r="I2443" s="15" t="s">
        <v>1025</v>
      </c>
      <c r="J2443" s="15">
        <v>4</v>
      </c>
      <c r="K2443" s="15">
        <v>3</v>
      </c>
      <c r="L2443" s="15">
        <v>301081939</v>
      </c>
      <c r="M2443" s="15" t="s">
        <v>3976</v>
      </c>
      <c r="N2443" s="15" t="s">
        <v>995</v>
      </c>
      <c r="O2443" s="18" t="s">
        <v>3976</v>
      </c>
      <c r="P2443" s="22" t="s">
        <v>73</v>
      </c>
      <c r="Q2443" s="15" t="s">
        <v>5586</v>
      </c>
      <c r="R2443" s="18" t="s">
        <v>5586</v>
      </c>
      <c r="S2443" s="22" t="s">
        <v>73</v>
      </c>
      <c r="T2443" s="18" t="s">
        <v>5586</v>
      </c>
      <c r="U2443" s="18" t="s">
        <v>5586</v>
      </c>
      <c r="V2443" s="15" t="s">
        <v>996</v>
      </c>
      <c r="W2443" s="18" t="s">
        <v>6361</v>
      </c>
      <c r="X2443" s="18"/>
      <c r="Y2443" s="15" t="s">
        <v>73</v>
      </c>
      <c r="Z2443" s="18" t="s">
        <v>6361</v>
      </c>
      <c r="AA2443" s="18" t="s">
        <v>1095</v>
      </c>
      <c r="AB2443" s="18" t="s">
        <v>7177</v>
      </c>
      <c r="AC2443" s="67" t="e">
        <f>+VLOOKUP("*"&amp;L2443&amp;"*",'[2]REGISTROS SANITARIOS'!$D$1884:$E$1942,2,FALSE)</f>
        <v>#N/A</v>
      </c>
      <c r="AD2443" s="22" t="s">
        <v>44</v>
      </c>
      <c r="AE2443" s="16">
        <v>46476</v>
      </c>
      <c r="AF2443" s="34" t="s">
        <v>73</v>
      </c>
      <c r="AG2443" s="24" t="s">
        <v>3155</v>
      </c>
      <c r="AH2443" s="18" t="s">
        <v>3155</v>
      </c>
      <c r="AI2443" s="18" t="s">
        <v>53</v>
      </c>
      <c r="AJ2443" s="17">
        <v>5.5</v>
      </c>
      <c r="AK2443" s="25">
        <v>5.5</v>
      </c>
      <c r="AL2443" s="25">
        <v>180000</v>
      </c>
      <c r="AM2443" s="35">
        <v>0.19</v>
      </c>
      <c r="AN2443" s="19">
        <v>1178100</v>
      </c>
      <c r="AO2443" s="18"/>
      <c r="AP2443" s="15"/>
      <c r="AQ2443" s="43" t="str">
        <f t="shared" si="379"/>
        <v>SI</v>
      </c>
      <c r="AR2443" s="44">
        <f t="shared" si="380"/>
        <v>1178100</v>
      </c>
      <c r="AS2443" s="44">
        <f t="shared" si="381"/>
        <v>990000</v>
      </c>
      <c r="AT2443" s="44">
        <f t="shared" si="382"/>
        <v>990000</v>
      </c>
      <c r="AU2443" s="44">
        <f t="shared" si="383"/>
        <v>1178100</v>
      </c>
      <c r="AV2443" s="45" t="b">
        <f t="shared" si="384"/>
        <v>1</v>
      </c>
      <c r="AW2443" s="45" t="b">
        <f t="shared" si="385"/>
        <v>0</v>
      </c>
      <c r="AX2443" s="45"/>
    </row>
    <row r="2444" spans="1:50" s="36" customFormat="1" ht="27.75" customHeight="1" x14ac:dyDescent="0.15">
      <c r="A2444" s="36" t="str">
        <f t="shared" si="378"/>
        <v>New Stetic S.A301081941</v>
      </c>
      <c r="B2444" s="36" t="b">
        <f>+A2444='[1]Anexo 9'!A2444</f>
        <v>1</v>
      </c>
      <c r="C2444" s="18">
        <v>890900267</v>
      </c>
      <c r="D2444" s="18" t="s">
        <v>1038</v>
      </c>
      <c r="E2444" s="15" t="s">
        <v>800</v>
      </c>
      <c r="F2444" s="15" t="s">
        <v>3851</v>
      </c>
      <c r="G2444" s="15">
        <f>+VLOOKUP(F2444,[3]Sheet1!$E$3:$G$74,3,FALSE)</f>
        <v>13</v>
      </c>
      <c r="H2444" s="15">
        <f>+VLOOKUP(D2444&amp;F2444,'TD para paquetes'!$E$3:$I$441,5,FALSE)</f>
        <v>13</v>
      </c>
      <c r="I2444" s="15" t="s">
        <v>1025</v>
      </c>
      <c r="J2444" s="15">
        <v>4</v>
      </c>
      <c r="K2444" s="15">
        <v>3</v>
      </c>
      <c r="L2444" s="15">
        <v>301081941</v>
      </c>
      <c r="M2444" s="15" t="s">
        <v>3977</v>
      </c>
      <c r="N2444" s="15" t="s">
        <v>995</v>
      </c>
      <c r="O2444" s="18" t="s">
        <v>3977</v>
      </c>
      <c r="P2444" s="22" t="s">
        <v>73</v>
      </c>
      <c r="Q2444" s="15" t="s">
        <v>5586</v>
      </c>
      <c r="R2444" s="18" t="s">
        <v>5586</v>
      </c>
      <c r="S2444" s="22" t="s">
        <v>73</v>
      </c>
      <c r="T2444" s="18" t="s">
        <v>5586</v>
      </c>
      <c r="U2444" s="18" t="s">
        <v>5586</v>
      </c>
      <c r="V2444" s="15" t="s">
        <v>996</v>
      </c>
      <c r="W2444" s="18" t="s">
        <v>6361</v>
      </c>
      <c r="X2444" s="18"/>
      <c r="Y2444" s="15" t="s">
        <v>73</v>
      </c>
      <c r="Z2444" s="18" t="s">
        <v>6361</v>
      </c>
      <c r="AA2444" s="18" t="s">
        <v>1095</v>
      </c>
      <c r="AB2444" s="18" t="s">
        <v>7177</v>
      </c>
      <c r="AC2444" s="67" t="str">
        <f>+VLOOKUP("*"&amp;L2444&amp;"*",'[2]REGISTROS SANITARIOS'!$D$1884:$E$1942,2,FALSE)</f>
        <v>SI</v>
      </c>
      <c r="AD2444" s="22" t="s">
        <v>1025</v>
      </c>
      <c r="AE2444" s="16">
        <v>46476</v>
      </c>
      <c r="AF2444" s="34" t="s">
        <v>73</v>
      </c>
      <c r="AG2444" s="24" t="s">
        <v>3155</v>
      </c>
      <c r="AH2444" s="18" t="s">
        <v>3155</v>
      </c>
      <c r="AI2444" s="18" t="s">
        <v>53</v>
      </c>
      <c r="AJ2444" s="17">
        <v>5.5</v>
      </c>
      <c r="AK2444" s="25">
        <v>5.5</v>
      </c>
      <c r="AL2444" s="25">
        <v>180000</v>
      </c>
      <c r="AM2444" s="35">
        <v>0.19</v>
      </c>
      <c r="AN2444" s="19">
        <v>1178100</v>
      </c>
      <c r="AO2444" s="18"/>
      <c r="AP2444" s="15"/>
      <c r="AQ2444" s="43" t="str">
        <f t="shared" si="379"/>
        <v>SI</v>
      </c>
      <c r="AR2444" s="44">
        <f t="shared" si="380"/>
        <v>1178100</v>
      </c>
      <c r="AS2444" s="44">
        <f t="shared" si="381"/>
        <v>990000</v>
      </c>
      <c r="AT2444" s="44">
        <f t="shared" si="382"/>
        <v>990000</v>
      </c>
      <c r="AU2444" s="44">
        <f t="shared" si="383"/>
        <v>1178100</v>
      </c>
      <c r="AV2444" s="45" t="b">
        <f t="shared" si="384"/>
        <v>1</v>
      </c>
      <c r="AW2444" s="45" t="b">
        <f t="shared" si="385"/>
        <v>0</v>
      </c>
      <c r="AX2444" s="45"/>
    </row>
    <row r="2445" spans="1:50" s="36" customFormat="1" ht="27.75" customHeight="1" x14ac:dyDescent="0.15">
      <c r="A2445" s="36" t="str">
        <f t="shared" si="378"/>
        <v>New Stetic S.A302010101</v>
      </c>
      <c r="B2445" s="36" t="b">
        <f>+A2445='[1]Anexo 9'!A2445</f>
        <v>1</v>
      </c>
      <c r="C2445" s="18">
        <v>890900267</v>
      </c>
      <c r="D2445" s="18" t="s">
        <v>1038</v>
      </c>
      <c r="E2445" s="15" t="s">
        <v>800</v>
      </c>
      <c r="F2445" s="15" t="s">
        <v>62</v>
      </c>
      <c r="G2445" s="15" t="s">
        <v>3155</v>
      </c>
      <c r="H2445" s="15" t="s">
        <v>3155</v>
      </c>
      <c r="I2445" s="15" t="s">
        <v>3155</v>
      </c>
      <c r="J2445" s="15">
        <v>4</v>
      </c>
      <c r="K2445" s="15" t="s">
        <v>3155</v>
      </c>
      <c r="L2445" s="15">
        <v>302010101</v>
      </c>
      <c r="M2445" s="15" t="s">
        <v>2904</v>
      </c>
      <c r="N2445" s="15" t="s">
        <v>247</v>
      </c>
      <c r="O2445" s="18" t="s">
        <v>2904</v>
      </c>
      <c r="P2445" s="22" t="s">
        <v>73</v>
      </c>
      <c r="Q2445" s="15" t="s">
        <v>2905</v>
      </c>
      <c r="R2445" s="18" t="s">
        <v>2905</v>
      </c>
      <c r="S2445" s="22" t="s">
        <v>73</v>
      </c>
      <c r="T2445" s="18" t="s">
        <v>2905</v>
      </c>
      <c r="U2445" s="18" t="s">
        <v>2905</v>
      </c>
      <c r="V2445" s="15" t="s">
        <v>2906</v>
      </c>
      <c r="W2445" s="18" t="s">
        <v>808</v>
      </c>
      <c r="X2445" s="18"/>
      <c r="Y2445" s="15" t="s">
        <v>73</v>
      </c>
      <c r="Z2445" s="18" t="s">
        <v>808</v>
      </c>
      <c r="AA2445" s="18" t="s">
        <v>1307</v>
      </c>
      <c r="AB2445" s="18" t="s">
        <v>7077</v>
      </c>
      <c r="AC2445" s="67" t="str">
        <f>+VLOOKUP("*"&amp;L2445&amp;"*",'[2]REGISTROS SANITARIOS'!$D$1884:$E$1942,2,FALSE)</f>
        <v>SI</v>
      </c>
      <c r="AD2445" s="22" t="s">
        <v>1025</v>
      </c>
      <c r="AE2445" s="16">
        <v>45342</v>
      </c>
      <c r="AF2445" s="34" t="s">
        <v>73</v>
      </c>
      <c r="AG2445" s="24">
        <v>19927232</v>
      </c>
      <c r="AH2445" s="18" t="s">
        <v>3155</v>
      </c>
      <c r="AI2445" s="18" t="s">
        <v>53</v>
      </c>
      <c r="AJ2445" s="17">
        <v>825</v>
      </c>
      <c r="AK2445" s="25">
        <v>825</v>
      </c>
      <c r="AL2445" s="25">
        <v>38000</v>
      </c>
      <c r="AM2445" s="35">
        <v>0</v>
      </c>
      <c r="AN2445" s="19">
        <v>31350000</v>
      </c>
      <c r="AO2445" s="18"/>
      <c r="AP2445" s="15"/>
      <c r="AQ2445" s="43" t="str">
        <f t="shared" si="379"/>
        <v>SI</v>
      </c>
      <c r="AR2445" s="44">
        <f t="shared" si="380"/>
        <v>31350000</v>
      </c>
      <c r="AS2445" s="44">
        <f t="shared" si="381"/>
        <v>31350000</v>
      </c>
      <c r="AT2445" s="44">
        <f t="shared" si="382"/>
        <v>31350000</v>
      </c>
      <c r="AU2445" s="44">
        <f t="shared" si="383"/>
        <v>31350000</v>
      </c>
      <c r="AV2445" s="45" t="b">
        <f t="shared" si="384"/>
        <v>1</v>
      </c>
      <c r="AW2445" s="45" t="b">
        <f t="shared" si="385"/>
        <v>1</v>
      </c>
      <c r="AX2445" s="45"/>
    </row>
    <row r="2446" spans="1:50" s="36" customFormat="1" ht="27.75" customHeight="1" x14ac:dyDescent="0.15">
      <c r="A2446" s="36" t="str">
        <f t="shared" si="378"/>
        <v>New Stetic S.A302010106</v>
      </c>
      <c r="B2446" s="36" t="b">
        <f>+A2446='[1]Anexo 9'!A2446</f>
        <v>1</v>
      </c>
      <c r="C2446" s="18">
        <v>890900267</v>
      </c>
      <c r="D2446" s="18" t="s">
        <v>1038</v>
      </c>
      <c r="E2446" s="15" t="s">
        <v>800</v>
      </c>
      <c r="F2446" s="15" t="s">
        <v>62</v>
      </c>
      <c r="G2446" s="15" t="s">
        <v>3155</v>
      </c>
      <c r="H2446" s="15" t="s">
        <v>3155</v>
      </c>
      <c r="I2446" s="15" t="s">
        <v>3155</v>
      </c>
      <c r="J2446" s="15">
        <v>4</v>
      </c>
      <c r="K2446" s="15" t="s">
        <v>3155</v>
      </c>
      <c r="L2446" s="15">
        <v>302010106</v>
      </c>
      <c r="M2446" s="15" t="s">
        <v>2908</v>
      </c>
      <c r="N2446" s="15" t="s">
        <v>247</v>
      </c>
      <c r="O2446" s="18" t="s">
        <v>2908</v>
      </c>
      <c r="P2446" s="22" t="s">
        <v>73</v>
      </c>
      <c r="Q2446" s="15" t="s">
        <v>2905</v>
      </c>
      <c r="R2446" s="18" t="s">
        <v>2905</v>
      </c>
      <c r="S2446" s="22" t="s">
        <v>73</v>
      </c>
      <c r="T2446" s="18" t="s">
        <v>2905</v>
      </c>
      <c r="U2446" s="18" t="s">
        <v>2905</v>
      </c>
      <c r="V2446" s="15" t="s">
        <v>808</v>
      </c>
      <c r="W2446" s="18" t="s">
        <v>808</v>
      </c>
      <c r="X2446" s="18"/>
      <c r="Y2446" s="15" t="s">
        <v>73</v>
      </c>
      <c r="Z2446" s="18" t="s">
        <v>808</v>
      </c>
      <c r="AA2446" s="18" t="s">
        <v>1307</v>
      </c>
      <c r="AB2446" s="18" t="s">
        <v>3330</v>
      </c>
      <c r="AC2446" s="67" t="str">
        <f>+VLOOKUP("*"&amp;L2446&amp;"*",'[2]REGISTROS SANITARIOS'!$D$1884:$E$1942,2,FALSE)</f>
        <v>SI</v>
      </c>
      <c r="AD2446" s="22" t="s">
        <v>1025</v>
      </c>
      <c r="AE2446" s="16">
        <v>44362</v>
      </c>
      <c r="AF2446" s="34" t="s">
        <v>73</v>
      </c>
      <c r="AG2446" s="24">
        <v>37786</v>
      </c>
      <c r="AH2446" s="18" t="s">
        <v>3155</v>
      </c>
      <c r="AI2446" s="18" t="s">
        <v>53</v>
      </c>
      <c r="AJ2446" s="17">
        <v>110</v>
      </c>
      <c r="AK2446" s="25">
        <v>110</v>
      </c>
      <c r="AL2446" s="25">
        <v>38000</v>
      </c>
      <c r="AM2446" s="35">
        <v>0</v>
      </c>
      <c r="AN2446" s="19">
        <v>4180000</v>
      </c>
      <c r="AO2446" s="18"/>
      <c r="AP2446" s="15"/>
      <c r="AQ2446" s="43" t="str">
        <f t="shared" si="379"/>
        <v>SI</v>
      </c>
      <c r="AR2446" s="44">
        <f t="shared" si="380"/>
        <v>4180000</v>
      </c>
      <c r="AS2446" s="44">
        <f t="shared" si="381"/>
        <v>4180000</v>
      </c>
      <c r="AT2446" s="44">
        <f t="shared" si="382"/>
        <v>4180000</v>
      </c>
      <c r="AU2446" s="44">
        <f t="shared" si="383"/>
        <v>4180000</v>
      </c>
      <c r="AV2446" s="45" t="b">
        <f t="shared" si="384"/>
        <v>1</v>
      </c>
      <c r="AW2446" s="45" t="b">
        <f t="shared" si="385"/>
        <v>1</v>
      </c>
      <c r="AX2446" s="45"/>
    </row>
    <row r="2447" spans="1:50" s="36" customFormat="1" ht="27.75" customHeight="1" x14ac:dyDescent="0.15">
      <c r="A2447" s="36" t="str">
        <f t="shared" si="378"/>
        <v>New Stetic S.A302020612</v>
      </c>
      <c r="B2447" s="36" t="b">
        <f>+A2447='[1]Anexo 9'!A2447</f>
        <v>1</v>
      </c>
      <c r="C2447" s="18">
        <v>890900267</v>
      </c>
      <c r="D2447" s="18" t="s">
        <v>1038</v>
      </c>
      <c r="E2447" s="15" t="s">
        <v>800</v>
      </c>
      <c r="F2447" s="15" t="s">
        <v>62</v>
      </c>
      <c r="G2447" s="15" t="s">
        <v>3155</v>
      </c>
      <c r="H2447" s="15" t="s">
        <v>3155</v>
      </c>
      <c r="I2447" s="15" t="s">
        <v>3155</v>
      </c>
      <c r="J2447" s="15">
        <v>4</v>
      </c>
      <c r="K2447" s="15" t="s">
        <v>3155</v>
      </c>
      <c r="L2447" s="15">
        <v>302020612</v>
      </c>
      <c r="M2447" s="15" t="s">
        <v>3979</v>
      </c>
      <c r="N2447" s="15" t="s">
        <v>3980</v>
      </c>
      <c r="O2447" s="18" t="s">
        <v>3979</v>
      </c>
      <c r="P2447" s="22" t="s">
        <v>73</v>
      </c>
      <c r="Q2447" s="15" t="s">
        <v>1195</v>
      </c>
      <c r="R2447" s="18" t="s">
        <v>1195</v>
      </c>
      <c r="S2447" s="22" t="s">
        <v>73</v>
      </c>
      <c r="T2447" s="18" t="s">
        <v>1195</v>
      </c>
      <c r="U2447" s="18" t="s">
        <v>1195</v>
      </c>
      <c r="V2447" s="15"/>
      <c r="W2447" s="18" t="s">
        <v>3332</v>
      </c>
      <c r="X2447" s="18"/>
      <c r="Y2447" s="15" t="s">
        <v>73</v>
      </c>
      <c r="Z2447" s="18" t="s">
        <v>7178</v>
      </c>
      <c r="AA2447" s="18" t="s">
        <v>7179</v>
      </c>
      <c r="AB2447" s="18" t="s">
        <v>7180</v>
      </c>
      <c r="AC2447" s="67" t="str">
        <f>+VLOOKUP("*"&amp;L2447&amp;"*",'[2]REGISTROS SANITARIOS'!$D$1884:$E$1942,2,FALSE)</f>
        <v>SI</v>
      </c>
      <c r="AD2447" s="22" t="s">
        <v>1025</v>
      </c>
      <c r="AE2447" s="16">
        <v>44747</v>
      </c>
      <c r="AF2447" s="34" t="s">
        <v>73</v>
      </c>
      <c r="AG2447" s="24" t="s">
        <v>3155</v>
      </c>
      <c r="AH2447" s="18" t="s">
        <v>3155</v>
      </c>
      <c r="AI2447" s="18" t="s">
        <v>53</v>
      </c>
      <c r="AJ2447" s="17">
        <v>5.5</v>
      </c>
      <c r="AK2447" s="25">
        <v>5.5</v>
      </c>
      <c r="AL2447" s="25">
        <v>300000</v>
      </c>
      <c r="AM2447" s="35">
        <v>0</v>
      </c>
      <c r="AN2447" s="19">
        <v>1650000</v>
      </c>
      <c r="AO2447" s="18"/>
      <c r="AP2447" s="15"/>
      <c r="AQ2447" s="43" t="str">
        <f t="shared" si="379"/>
        <v>SI</v>
      </c>
      <c r="AR2447" s="44">
        <f t="shared" si="380"/>
        <v>1650000</v>
      </c>
      <c r="AS2447" s="44">
        <f t="shared" si="381"/>
        <v>1650000</v>
      </c>
      <c r="AT2447" s="44">
        <f t="shared" si="382"/>
        <v>1650000</v>
      </c>
      <c r="AU2447" s="44">
        <f t="shared" si="383"/>
        <v>1650000</v>
      </c>
      <c r="AV2447" s="45" t="b">
        <f t="shared" si="384"/>
        <v>1</v>
      </c>
      <c r="AW2447" s="45" t="b">
        <f t="shared" si="385"/>
        <v>1</v>
      </c>
      <c r="AX2447" s="45"/>
    </row>
    <row r="2448" spans="1:50" s="36" customFormat="1" ht="27.75" customHeight="1" x14ac:dyDescent="0.15">
      <c r="A2448" s="36" t="str">
        <f t="shared" si="378"/>
        <v>New Stetic S.A302030403</v>
      </c>
      <c r="B2448" s="36" t="b">
        <f>+A2448='[1]Anexo 9'!A2448</f>
        <v>1</v>
      </c>
      <c r="C2448" s="18">
        <v>890900267</v>
      </c>
      <c r="D2448" s="18" t="s">
        <v>1038</v>
      </c>
      <c r="E2448" s="15" t="s">
        <v>800</v>
      </c>
      <c r="F2448" s="15" t="s">
        <v>62</v>
      </c>
      <c r="G2448" s="15" t="s">
        <v>3155</v>
      </c>
      <c r="H2448" s="15" t="s">
        <v>3155</v>
      </c>
      <c r="I2448" s="15" t="s">
        <v>3155</v>
      </c>
      <c r="J2448" s="15">
        <v>4</v>
      </c>
      <c r="K2448" s="15" t="s">
        <v>3155</v>
      </c>
      <c r="L2448" s="15">
        <v>302030403</v>
      </c>
      <c r="M2448" s="15" t="s">
        <v>990</v>
      </c>
      <c r="N2448" s="15" t="s">
        <v>991</v>
      </c>
      <c r="O2448" s="18" t="s">
        <v>990</v>
      </c>
      <c r="P2448" s="22" t="s">
        <v>73</v>
      </c>
      <c r="Q2448" s="15" t="s">
        <v>1200</v>
      </c>
      <c r="R2448" s="18" t="s">
        <v>1200</v>
      </c>
      <c r="S2448" s="22" t="s">
        <v>73</v>
      </c>
      <c r="T2448" s="18" t="s">
        <v>1200</v>
      </c>
      <c r="U2448" s="18" t="s">
        <v>1200</v>
      </c>
      <c r="V2448" s="15" t="s">
        <v>992</v>
      </c>
      <c r="W2448" s="18" t="s">
        <v>3332</v>
      </c>
      <c r="X2448" s="18"/>
      <c r="Y2448" s="15" t="s">
        <v>73</v>
      </c>
      <c r="Z2448" s="18" t="s">
        <v>7178</v>
      </c>
      <c r="AA2448" s="18" t="s">
        <v>7179</v>
      </c>
      <c r="AB2448" s="18" t="s">
        <v>3243</v>
      </c>
      <c r="AC2448" s="67" t="str">
        <f>+VLOOKUP("*"&amp;L2448&amp;"*",'[2]REGISTROS SANITARIOS'!$D$1884:$E$1942,2,FALSE)</f>
        <v>SI</v>
      </c>
      <c r="AD2448" s="22" t="s">
        <v>1025</v>
      </c>
      <c r="AE2448" s="16">
        <v>44998</v>
      </c>
      <c r="AF2448" s="34" t="s">
        <v>73</v>
      </c>
      <c r="AG2448" s="24" t="s">
        <v>3155</v>
      </c>
      <c r="AH2448" s="18" t="s">
        <v>3155</v>
      </c>
      <c r="AI2448" s="18" t="s">
        <v>53</v>
      </c>
      <c r="AJ2448" s="17">
        <v>22</v>
      </c>
      <c r="AK2448" s="25">
        <v>22</v>
      </c>
      <c r="AL2448" s="25">
        <v>65000</v>
      </c>
      <c r="AM2448" s="35">
        <v>0</v>
      </c>
      <c r="AN2448" s="19">
        <v>1430000</v>
      </c>
      <c r="AO2448" s="18"/>
      <c r="AP2448" s="15"/>
      <c r="AQ2448" s="43" t="str">
        <f t="shared" si="379"/>
        <v>SI</v>
      </c>
      <c r="AR2448" s="44">
        <f t="shared" si="380"/>
        <v>1430000</v>
      </c>
      <c r="AS2448" s="44">
        <f t="shared" si="381"/>
        <v>1430000</v>
      </c>
      <c r="AT2448" s="44">
        <f t="shared" si="382"/>
        <v>1430000</v>
      </c>
      <c r="AU2448" s="44">
        <f t="shared" si="383"/>
        <v>1430000</v>
      </c>
      <c r="AV2448" s="45" t="b">
        <f t="shared" si="384"/>
        <v>1</v>
      </c>
      <c r="AW2448" s="45" t="b">
        <f t="shared" si="385"/>
        <v>1</v>
      </c>
      <c r="AX2448" s="45"/>
    </row>
    <row r="2449" spans="1:50" s="36" customFormat="1" ht="27.75" customHeight="1" x14ac:dyDescent="0.15">
      <c r="A2449" s="36" t="str">
        <f t="shared" si="378"/>
        <v>New Stetic S.A302030704</v>
      </c>
      <c r="B2449" s="36" t="b">
        <f>+A2449='[1]Anexo 9'!A2449</f>
        <v>1</v>
      </c>
      <c r="C2449" s="18">
        <v>890900267</v>
      </c>
      <c r="D2449" s="18" t="s">
        <v>1038</v>
      </c>
      <c r="E2449" s="15" t="s">
        <v>800</v>
      </c>
      <c r="F2449" s="15" t="s">
        <v>62</v>
      </c>
      <c r="G2449" s="15" t="s">
        <v>3155</v>
      </c>
      <c r="H2449" s="15" t="s">
        <v>3155</v>
      </c>
      <c r="I2449" s="15" t="s">
        <v>3155</v>
      </c>
      <c r="J2449" s="15">
        <v>4</v>
      </c>
      <c r="K2449" s="15" t="s">
        <v>3155</v>
      </c>
      <c r="L2449" s="15">
        <v>302030704</v>
      </c>
      <c r="M2449" s="15" t="s">
        <v>1206</v>
      </c>
      <c r="N2449" s="15" t="s">
        <v>91</v>
      </c>
      <c r="O2449" s="18" t="s">
        <v>1206</v>
      </c>
      <c r="P2449" s="22" t="s">
        <v>73</v>
      </c>
      <c r="Q2449" s="15" t="s">
        <v>822</v>
      </c>
      <c r="R2449" s="18" t="s">
        <v>822</v>
      </c>
      <c r="S2449" s="22" t="s">
        <v>73</v>
      </c>
      <c r="T2449" s="18" t="s">
        <v>822</v>
      </c>
      <c r="U2449" s="18" t="s">
        <v>822</v>
      </c>
      <c r="V2449" s="15" t="s">
        <v>1208</v>
      </c>
      <c r="W2449" s="18" t="s">
        <v>1209</v>
      </c>
      <c r="X2449" s="18"/>
      <c r="Y2449" s="15" t="s">
        <v>73</v>
      </c>
      <c r="Z2449" s="18" t="s">
        <v>1209</v>
      </c>
      <c r="AA2449" s="18" t="s">
        <v>1307</v>
      </c>
      <c r="AB2449" s="18" t="s">
        <v>2912</v>
      </c>
      <c r="AC2449" s="67" t="str">
        <f>+VLOOKUP("*"&amp;L2449&amp;"*",'[2]REGISTROS SANITARIOS'!$D$1884:$E$1942,2,FALSE)</f>
        <v>SI</v>
      </c>
      <c r="AD2449" s="22" t="s">
        <v>1025</v>
      </c>
      <c r="AE2449" s="16">
        <v>47190</v>
      </c>
      <c r="AF2449" s="34" t="s">
        <v>73</v>
      </c>
      <c r="AG2449" s="24" t="s">
        <v>3155</v>
      </c>
      <c r="AH2449" s="18" t="s">
        <v>3155</v>
      </c>
      <c r="AI2449" s="18" t="s">
        <v>54</v>
      </c>
      <c r="AJ2449" s="17">
        <v>1925</v>
      </c>
      <c r="AK2449" s="25">
        <v>1925</v>
      </c>
      <c r="AL2449" s="25">
        <v>6000</v>
      </c>
      <c r="AM2449" s="35">
        <v>0.19</v>
      </c>
      <c r="AN2449" s="19">
        <v>13744500</v>
      </c>
      <c r="AO2449" s="18"/>
      <c r="AP2449" s="15"/>
      <c r="AQ2449" s="43" t="str">
        <f t="shared" si="379"/>
        <v>SI</v>
      </c>
      <c r="AR2449" s="44">
        <f t="shared" si="380"/>
        <v>13744500</v>
      </c>
      <c r="AS2449" s="44">
        <f t="shared" si="381"/>
        <v>11550000</v>
      </c>
      <c r="AT2449" s="44">
        <f t="shared" si="382"/>
        <v>11550000</v>
      </c>
      <c r="AU2449" s="44">
        <f t="shared" si="383"/>
        <v>13744500</v>
      </c>
      <c r="AV2449" s="45" t="b">
        <f t="shared" si="384"/>
        <v>1</v>
      </c>
      <c r="AW2449" s="45" t="b">
        <f t="shared" si="385"/>
        <v>0</v>
      </c>
      <c r="AX2449" s="45"/>
    </row>
    <row r="2450" spans="1:50" s="36" customFormat="1" ht="27.75" customHeight="1" x14ac:dyDescent="0.15">
      <c r="A2450" s="36" t="str">
        <f t="shared" si="378"/>
        <v>New Stetic S.A302031008</v>
      </c>
      <c r="B2450" s="36" t="b">
        <f>+A2450='[1]Anexo 9'!A2450</f>
        <v>1</v>
      </c>
      <c r="C2450" s="18">
        <v>890900267</v>
      </c>
      <c r="D2450" s="18" t="s">
        <v>1038</v>
      </c>
      <c r="E2450" s="15" t="s">
        <v>800</v>
      </c>
      <c r="F2450" s="15" t="s">
        <v>62</v>
      </c>
      <c r="G2450" s="15" t="s">
        <v>3155</v>
      </c>
      <c r="H2450" s="15" t="s">
        <v>3155</v>
      </c>
      <c r="I2450" s="15" t="s">
        <v>3155</v>
      </c>
      <c r="J2450" s="15">
        <v>4</v>
      </c>
      <c r="K2450" s="15" t="s">
        <v>3155</v>
      </c>
      <c r="L2450" s="15">
        <v>302031008</v>
      </c>
      <c r="M2450" s="15" t="s">
        <v>1217</v>
      </c>
      <c r="N2450" s="15" t="s">
        <v>981</v>
      </c>
      <c r="O2450" s="18" t="s">
        <v>1217</v>
      </c>
      <c r="P2450" s="22" t="s">
        <v>73</v>
      </c>
      <c r="Q2450" s="15" t="s">
        <v>1218</v>
      </c>
      <c r="R2450" s="18" t="s">
        <v>1218</v>
      </c>
      <c r="S2450" s="22" t="s">
        <v>73</v>
      </c>
      <c r="T2450" s="18" t="s">
        <v>1218</v>
      </c>
      <c r="U2450" s="18" t="s">
        <v>1218</v>
      </c>
      <c r="V2450" s="15" t="s">
        <v>1220</v>
      </c>
      <c r="W2450" s="18" t="s">
        <v>1228</v>
      </c>
      <c r="X2450" s="18"/>
      <c r="Y2450" s="15" t="s">
        <v>73</v>
      </c>
      <c r="Z2450" s="18" t="s">
        <v>7171</v>
      </c>
      <c r="AA2450" s="18" t="s">
        <v>1307</v>
      </c>
      <c r="AB2450" s="18" t="s">
        <v>7181</v>
      </c>
      <c r="AC2450" s="67" t="str">
        <f>+VLOOKUP("*"&amp;L2450&amp;"*",'[2]REGISTROS SANITARIOS'!$D$1884:$E$1942,2,FALSE)</f>
        <v>SI</v>
      </c>
      <c r="AD2450" s="22" t="s">
        <v>1025</v>
      </c>
      <c r="AE2450" s="16">
        <v>47164</v>
      </c>
      <c r="AF2450" s="34" t="s">
        <v>73</v>
      </c>
      <c r="AG2450" s="24" t="s">
        <v>3155</v>
      </c>
      <c r="AH2450" s="18" t="s">
        <v>3155</v>
      </c>
      <c r="AI2450" s="18" t="s">
        <v>53</v>
      </c>
      <c r="AJ2450" s="17">
        <v>440</v>
      </c>
      <c r="AK2450" s="25">
        <v>440</v>
      </c>
      <c r="AL2450" s="25">
        <v>13000</v>
      </c>
      <c r="AM2450" s="35">
        <v>0</v>
      </c>
      <c r="AN2450" s="19">
        <v>5720000</v>
      </c>
      <c r="AO2450" s="18"/>
      <c r="AP2450" s="15"/>
      <c r="AQ2450" s="43" t="str">
        <f t="shared" si="379"/>
        <v>SI</v>
      </c>
      <c r="AR2450" s="44">
        <f t="shared" si="380"/>
        <v>5720000</v>
      </c>
      <c r="AS2450" s="44">
        <f t="shared" si="381"/>
        <v>5720000</v>
      </c>
      <c r="AT2450" s="44">
        <f t="shared" si="382"/>
        <v>5720000</v>
      </c>
      <c r="AU2450" s="44">
        <f t="shared" si="383"/>
        <v>5720000</v>
      </c>
      <c r="AV2450" s="45" t="b">
        <f t="shared" si="384"/>
        <v>1</v>
      </c>
      <c r="AW2450" s="45" t="b">
        <f t="shared" si="385"/>
        <v>1</v>
      </c>
      <c r="AX2450" s="45"/>
    </row>
    <row r="2451" spans="1:50" s="36" customFormat="1" ht="27.75" customHeight="1" x14ac:dyDescent="0.15">
      <c r="A2451" s="36" t="str">
        <f t="shared" si="378"/>
        <v>New Stetic S.A302031304</v>
      </c>
      <c r="B2451" s="36" t="b">
        <f>+A2451='[1]Anexo 9'!A2451</f>
        <v>1</v>
      </c>
      <c r="C2451" s="18">
        <v>890900267</v>
      </c>
      <c r="D2451" s="18" t="s">
        <v>1038</v>
      </c>
      <c r="E2451" s="15" t="s">
        <v>800</v>
      </c>
      <c r="F2451" s="15" t="s">
        <v>62</v>
      </c>
      <c r="G2451" s="15" t="s">
        <v>3155</v>
      </c>
      <c r="H2451" s="15" t="s">
        <v>3155</v>
      </c>
      <c r="I2451" s="15" t="s">
        <v>3155</v>
      </c>
      <c r="J2451" s="15">
        <v>4</v>
      </c>
      <c r="K2451" s="15" t="s">
        <v>3155</v>
      </c>
      <c r="L2451" s="15">
        <v>302031304</v>
      </c>
      <c r="M2451" s="15" t="s">
        <v>993</v>
      </c>
      <c r="N2451" s="15" t="s">
        <v>91</v>
      </c>
      <c r="O2451" s="18" t="s">
        <v>993</v>
      </c>
      <c r="P2451" s="22" t="s">
        <v>73</v>
      </c>
      <c r="Q2451" s="15" t="s">
        <v>1222</v>
      </c>
      <c r="R2451" s="18" t="s">
        <v>5750</v>
      </c>
      <c r="S2451" s="22" t="b">
        <f t="shared" ref="S2451:S2457" si="386">+R2451=Q2451</f>
        <v>0</v>
      </c>
      <c r="T2451" s="18" t="s">
        <v>5750</v>
      </c>
      <c r="U2451" s="18" t="s">
        <v>5750</v>
      </c>
      <c r="V2451" s="15" t="s">
        <v>982</v>
      </c>
      <c r="W2451" s="18" t="s">
        <v>3332</v>
      </c>
      <c r="X2451" s="18"/>
      <c r="Y2451" s="15" t="s">
        <v>73</v>
      </c>
      <c r="Z2451" s="18" t="s">
        <v>7178</v>
      </c>
      <c r="AA2451" s="18" t="s">
        <v>7179</v>
      </c>
      <c r="AB2451" s="18" t="s">
        <v>1224</v>
      </c>
      <c r="AC2451" s="67" t="str">
        <f>+VLOOKUP("*"&amp;L2451&amp;"*",'[2]REGISTROS SANITARIOS'!$D$1884:$E$1942,2,FALSE)</f>
        <v>SI</v>
      </c>
      <c r="AD2451" s="22" t="s">
        <v>1025</v>
      </c>
      <c r="AE2451" s="16">
        <v>47027</v>
      </c>
      <c r="AF2451" s="34" t="s">
        <v>73</v>
      </c>
      <c r="AG2451" s="24" t="s">
        <v>3155</v>
      </c>
      <c r="AH2451" s="18" t="s">
        <v>3155</v>
      </c>
      <c r="AI2451" s="18" t="s">
        <v>53</v>
      </c>
      <c r="AJ2451" s="17">
        <v>121</v>
      </c>
      <c r="AK2451" s="25">
        <v>121</v>
      </c>
      <c r="AL2451" s="25">
        <v>150000</v>
      </c>
      <c r="AM2451" s="35">
        <v>0</v>
      </c>
      <c r="AN2451" s="19">
        <v>18150000</v>
      </c>
      <c r="AO2451" s="18"/>
      <c r="AP2451" s="15"/>
      <c r="AQ2451" s="43" t="str">
        <f t="shared" si="379"/>
        <v>SI</v>
      </c>
      <c r="AR2451" s="44">
        <f t="shared" si="380"/>
        <v>18150000</v>
      </c>
      <c r="AS2451" s="44">
        <f t="shared" si="381"/>
        <v>18150000</v>
      </c>
      <c r="AT2451" s="44">
        <f t="shared" si="382"/>
        <v>18150000</v>
      </c>
      <c r="AU2451" s="44">
        <f t="shared" si="383"/>
        <v>18150000</v>
      </c>
      <c r="AV2451" s="45" t="b">
        <f t="shared" si="384"/>
        <v>1</v>
      </c>
      <c r="AW2451" s="45" t="b">
        <f t="shared" si="385"/>
        <v>1</v>
      </c>
      <c r="AX2451" s="45"/>
    </row>
    <row r="2452" spans="1:50" s="36" customFormat="1" ht="27.75" customHeight="1" x14ac:dyDescent="0.15">
      <c r="A2452" s="36" t="str">
        <f t="shared" si="378"/>
        <v>New Stetic S.A302031408</v>
      </c>
      <c r="B2452" s="36" t="b">
        <f>+A2452='[1]Anexo 9'!A2452</f>
        <v>1</v>
      </c>
      <c r="C2452" s="18">
        <v>890900267</v>
      </c>
      <c r="D2452" s="18" t="s">
        <v>1038</v>
      </c>
      <c r="E2452" s="15" t="s">
        <v>800</v>
      </c>
      <c r="F2452" s="15" t="s">
        <v>1141</v>
      </c>
      <c r="G2452" s="15">
        <f>+VLOOKUP(F2452,[3]Sheet1!$E$3:$G$74,3,FALSE)</f>
        <v>6</v>
      </c>
      <c r="H2452" s="15">
        <f>+VLOOKUP(D2452&amp;F2452,'TD para paquetes'!$E$3:$I$441,5,FALSE)</f>
        <v>6</v>
      </c>
      <c r="I2452" s="15" t="s">
        <v>1025</v>
      </c>
      <c r="J2452" s="15">
        <v>4</v>
      </c>
      <c r="K2452" s="15">
        <v>4</v>
      </c>
      <c r="L2452" s="15">
        <v>302031408</v>
      </c>
      <c r="M2452" s="15" t="s">
        <v>980</v>
      </c>
      <c r="N2452" s="15" t="s">
        <v>981</v>
      </c>
      <c r="O2452" s="18" t="s">
        <v>980</v>
      </c>
      <c r="P2452" s="22" t="s">
        <v>73</v>
      </c>
      <c r="Q2452" s="15" t="s">
        <v>1143</v>
      </c>
      <c r="R2452" s="18" t="s">
        <v>3329</v>
      </c>
      <c r="S2452" s="22" t="b">
        <f t="shared" si="386"/>
        <v>0</v>
      </c>
      <c r="T2452" s="18" t="s">
        <v>3329</v>
      </c>
      <c r="U2452" s="18" t="s">
        <v>3329</v>
      </c>
      <c r="V2452" s="15" t="s">
        <v>982</v>
      </c>
      <c r="W2452" s="18" t="s">
        <v>3332</v>
      </c>
      <c r="X2452" s="18"/>
      <c r="Y2452" s="15" t="s">
        <v>73</v>
      </c>
      <c r="Z2452" s="18" t="s">
        <v>7178</v>
      </c>
      <c r="AA2452" s="18" t="s">
        <v>7179</v>
      </c>
      <c r="AB2452" s="18" t="s">
        <v>3242</v>
      </c>
      <c r="AC2452" s="67" t="str">
        <f>+VLOOKUP("*"&amp;L2452&amp;"*",'[2]REGISTROS SANITARIOS'!$D$1884:$E$1942,2,FALSE)</f>
        <v>SI</v>
      </c>
      <c r="AD2452" s="22" t="s">
        <v>1025</v>
      </c>
      <c r="AE2452" s="16">
        <v>46278</v>
      </c>
      <c r="AF2452" s="34" t="s">
        <v>73</v>
      </c>
      <c r="AG2452" s="24" t="s">
        <v>3155</v>
      </c>
      <c r="AH2452" s="18" t="s">
        <v>3155</v>
      </c>
      <c r="AI2452" s="18" t="s">
        <v>53</v>
      </c>
      <c r="AJ2452" s="17">
        <v>82.5</v>
      </c>
      <c r="AK2452" s="25">
        <v>82.5</v>
      </c>
      <c r="AL2452" s="25">
        <v>105000</v>
      </c>
      <c r="AM2452" s="35">
        <v>0</v>
      </c>
      <c r="AN2452" s="19">
        <v>8662500</v>
      </c>
      <c r="AO2452" s="18"/>
      <c r="AP2452" s="15"/>
      <c r="AQ2452" s="43" t="str">
        <f t="shared" si="379"/>
        <v>SI</v>
      </c>
      <c r="AR2452" s="44">
        <f t="shared" si="380"/>
        <v>8662500</v>
      </c>
      <c r="AS2452" s="44">
        <f t="shared" si="381"/>
        <v>8662500</v>
      </c>
      <c r="AT2452" s="44">
        <f t="shared" si="382"/>
        <v>8662500</v>
      </c>
      <c r="AU2452" s="44">
        <f t="shared" si="383"/>
        <v>8662500</v>
      </c>
      <c r="AV2452" s="45" t="b">
        <f t="shared" si="384"/>
        <v>1</v>
      </c>
      <c r="AW2452" s="45" t="b">
        <f t="shared" si="385"/>
        <v>1</v>
      </c>
      <c r="AX2452" s="45"/>
    </row>
    <row r="2453" spans="1:50" s="36" customFormat="1" ht="27.75" customHeight="1" x14ac:dyDescent="0.15">
      <c r="A2453" s="36" t="str">
        <f t="shared" si="378"/>
        <v>New Stetic S.A302031508</v>
      </c>
      <c r="B2453" s="36" t="b">
        <f>+A2453='[1]Anexo 9'!A2453</f>
        <v>1</v>
      </c>
      <c r="C2453" s="18">
        <v>890900267</v>
      </c>
      <c r="D2453" s="18" t="s">
        <v>1038</v>
      </c>
      <c r="E2453" s="15" t="s">
        <v>800</v>
      </c>
      <c r="F2453" s="15" t="s">
        <v>1141</v>
      </c>
      <c r="G2453" s="15">
        <f>+VLOOKUP(F2453,[3]Sheet1!$E$3:$G$74,3,FALSE)</f>
        <v>6</v>
      </c>
      <c r="H2453" s="15">
        <f>+VLOOKUP(D2453&amp;F2453,'TD para paquetes'!$E$3:$I$441,5,FALSE)</f>
        <v>6</v>
      </c>
      <c r="I2453" s="15" t="s">
        <v>1025</v>
      </c>
      <c r="J2453" s="15">
        <v>4</v>
      </c>
      <c r="K2453" s="15">
        <v>4</v>
      </c>
      <c r="L2453" s="15">
        <v>302031508</v>
      </c>
      <c r="M2453" s="15" t="s">
        <v>983</v>
      </c>
      <c r="N2453" s="15" t="s">
        <v>981</v>
      </c>
      <c r="O2453" s="18" t="s">
        <v>983</v>
      </c>
      <c r="P2453" s="22" t="s">
        <v>73</v>
      </c>
      <c r="Q2453" s="15" t="s">
        <v>1143</v>
      </c>
      <c r="R2453" s="18" t="s">
        <v>3329</v>
      </c>
      <c r="S2453" s="22" t="b">
        <f t="shared" si="386"/>
        <v>0</v>
      </c>
      <c r="T2453" s="18" t="s">
        <v>3329</v>
      </c>
      <c r="U2453" s="18" t="s">
        <v>3329</v>
      </c>
      <c r="V2453" s="15" t="s">
        <v>982</v>
      </c>
      <c r="W2453" s="18" t="s">
        <v>3332</v>
      </c>
      <c r="X2453" s="18"/>
      <c r="Y2453" s="15" t="s">
        <v>73</v>
      </c>
      <c r="Z2453" s="18" t="s">
        <v>7178</v>
      </c>
      <c r="AA2453" s="18" t="s">
        <v>7179</v>
      </c>
      <c r="AB2453" s="18" t="s">
        <v>3242</v>
      </c>
      <c r="AC2453" s="67" t="str">
        <f>+VLOOKUP("*"&amp;L2453&amp;"*",'[2]REGISTROS SANITARIOS'!$D$1884:$E$1942,2,FALSE)</f>
        <v>SI</v>
      </c>
      <c r="AD2453" s="22" t="s">
        <v>1025</v>
      </c>
      <c r="AE2453" s="16">
        <v>46278</v>
      </c>
      <c r="AF2453" s="34" t="s">
        <v>73</v>
      </c>
      <c r="AG2453" s="24" t="s">
        <v>3155</v>
      </c>
      <c r="AH2453" s="18" t="s">
        <v>3155</v>
      </c>
      <c r="AI2453" s="18" t="s">
        <v>53</v>
      </c>
      <c r="AJ2453" s="17">
        <v>154</v>
      </c>
      <c r="AK2453" s="25">
        <v>154</v>
      </c>
      <c r="AL2453" s="25">
        <v>105000</v>
      </c>
      <c r="AM2453" s="35">
        <v>0</v>
      </c>
      <c r="AN2453" s="19">
        <v>16170000</v>
      </c>
      <c r="AO2453" s="18"/>
      <c r="AP2453" s="15"/>
      <c r="AQ2453" s="43" t="str">
        <f t="shared" si="379"/>
        <v>SI</v>
      </c>
      <c r="AR2453" s="44">
        <f t="shared" si="380"/>
        <v>16170000</v>
      </c>
      <c r="AS2453" s="44">
        <f t="shared" si="381"/>
        <v>16170000</v>
      </c>
      <c r="AT2453" s="44">
        <f t="shared" si="382"/>
        <v>16170000</v>
      </c>
      <c r="AU2453" s="44">
        <f t="shared" si="383"/>
        <v>16170000</v>
      </c>
      <c r="AV2453" s="45" t="b">
        <f t="shared" si="384"/>
        <v>1</v>
      </c>
      <c r="AW2453" s="45" t="b">
        <f t="shared" si="385"/>
        <v>1</v>
      </c>
      <c r="AX2453" s="45"/>
    </row>
    <row r="2454" spans="1:50" s="36" customFormat="1" ht="27.75" customHeight="1" x14ac:dyDescent="0.15">
      <c r="A2454" s="36" t="str">
        <f t="shared" si="378"/>
        <v>New Stetic S.A302031608</v>
      </c>
      <c r="B2454" s="36" t="b">
        <f>+A2454='[1]Anexo 9'!A2454</f>
        <v>1</v>
      </c>
      <c r="C2454" s="18">
        <v>890900267</v>
      </c>
      <c r="D2454" s="18" t="s">
        <v>1038</v>
      </c>
      <c r="E2454" s="15" t="s">
        <v>800</v>
      </c>
      <c r="F2454" s="15" t="s">
        <v>1141</v>
      </c>
      <c r="G2454" s="15">
        <f>+VLOOKUP(F2454,[3]Sheet1!$E$3:$G$74,3,FALSE)</f>
        <v>6</v>
      </c>
      <c r="H2454" s="15">
        <f>+VLOOKUP(D2454&amp;F2454,'TD para paquetes'!$E$3:$I$441,5,FALSE)</f>
        <v>6</v>
      </c>
      <c r="I2454" s="15" t="s">
        <v>1025</v>
      </c>
      <c r="J2454" s="15">
        <v>4</v>
      </c>
      <c r="K2454" s="15">
        <v>4</v>
      </c>
      <c r="L2454" s="15">
        <v>302031608</v>
      </c>
      <c r="M2454" s="15" t="s">
        <v>984</v>
      </c>
      <c r="N2454" s="15" t="s">
        <v>981</v>
      </c>
      <c r="O2454" s="18" t="s">
        <v>984</v>
      </c>
      <c r="P2454" s="22" t="s">
        <v>73</v>
      </c>
      <c r="Q2454" s="15" t="s">
        <v>1143</v>
      </c>
      <c r="R2454" s="18" t="s">
        <v>3329</v>
      </c>
      <c r="S2454" s="22" t="b">
        <f t="shared" si="386"/>
        <v>0</v>
      </c>
      <c r="T2454" s="18" t="s">
        <v>3329</v>
      </c>
      <c r="U2454" s="18" t="s">
        <v>3329</v>
      </c>
      <c r="V2454" s="15" t="s">
        <v>982</v>
      </c>
      <c r="W2454" s="18" t="s">
        <v>3332</v>
      </c>
      <c r="X2454" s="18"/>
      <c r="Y2454" s="15" t="s">
        <v>73</v>
      </c>
      <c r="Z2454" s="18" t="s">
        <v>7178</v>
      </c>
      <c r="AA2454" s="18" t="s">
        <v>7179</v>
      </c>
      <c r="AB2454" s="18" t="s">
        <v>3242</v>
      </c>
      <c r="AC2454" s="67" t="str">
        <f>+VLOOKUP("*"&amp;L2454&amp;"*",'[2]REGISTROS SANITARIOS'!$D$1884:$E$1942,2,FALSE)</f>
        <v>SI</v>
      </c>
      <c r="AD2454" s="22" t="s">
        <v>1025</v>
      </c>
      <c r="AE2454" s="16">
        <v>46278</v>
      </c>
      <c r="AF2454" s="34" t="s">
        <v>73</v>
      </c>
      <c r="AG2454" s="24" t="s">
        <v>3155</v>
      </c>
      <c r="AH2454" s="18" t="s">
        <v>3155</v>
      </c>
      <c r="AI2454" s="18" t="s">
        <v>53</v>
      </c>
      <c r="AJ2454" s="17">
        <v>154</v>
      </c>
      <c r="AK2454" s="25">
        <v>154</v>
      </c>
      <c r="AL2454" s="25">
        <v>105000</v>
      </c>
      <c r="AM2454" s="35">
        <v>0</v>
      </c>
      <c r="AN2454" s="19">
        <v>16170000</v>
      </c>
      <c r="AO2454" s="18"/>
      <c r="AP2454" s="15"/>
      <c r="AQ2454" s="43" t="str">
        <f t="shared" si="379"/>
        <v>SI</v>
      </c>
      <c r="AR2454" s="44">
        <f t="shared" si="380"/>
        <v>16170000</v>
      </c>
      <c r="AS2454" s="44">
        <f t="shared" si="381"/>
        <v>16170000</v>
      </c>
      <c r="AT2454" s="44">
        <f t="shared" si="382"/>
        <v>16170000</v>
      </c>
      <c r="AU2454" s="44">
        <f t="shared" si="383"/>
        <v>16170000</v>
      </c>
      <c r="AV2454" s="45" t="b">
        <f t="shared" si="384"/>
        <v>1</v>
      </c>
      <c r="AW2454" s="45" t="b">
        <f t="shared" si="385"/>
        <v>1</v>
      </c>
      <c r="AX2454" s="45"/>
    </row>
    <row r="2455" spans="1:50" s="36" customFormat="1" ht="27.75" customHeight="1" x14ac:dyDescent="0.15">
      <c r="A2455" s="36" t="str">
        <f t="shared" si="378"/>
        <v>New Stetic S.A302031808</v>
      </c>
      <c r="B2455" s="36" t="b">
        <f>+A2455='[1]Anexo 9'!A2455</f>
        <v>1</v>
      </c>
      <c r="C2455" s="18">
        <v>890900267</v>
      </c>
      <c r="D2455" s="18" t="s">
        <v>1038</v>
      </c>
      <c r="E2455" s="15" t="s">
        <v>800</v>
      </c>
      <c r="F2455" s="15" t="s">
        <v>1141</v>
      </c>
      <c r="G2455" s="15">
        <f>+VLOOKUP(F2455,[3]Sheet1!$E$3:$G$74,3,FALSE)</f>
        <v>6</v>
      </c>
      <c r="H2455" s="15">
        <f>+VLOOKUP(D2455&amp;F2455,'TD para paquetes'!$E$3:$I$441,5,FALSE)</f>
        <v>6</v>
      </c>
      <c r="I2455" s="15" t="s">
        <v>1025</v>
      </c>
      <c r="J2455" s="15">
        <v>4</v>
      </c>
      <c r="K2455" s="15">
        <v>4</v>
      </c>
      <c r="L2455" s="15">
        <v>302031808</v>
      </c>
      <c r="M2455" s="15" t="s">
        <v>985</v>
      </c>
      <c r="N2455" s="15" t="s">
        <v>981</v>
      </c>
      <c r="O2455" s="18" t="s">
        <v>985</v>
      </c>
      <c r="P2455" s="22" t="s">
        <v>73</v>
      </c>
      <c r="Q2455" s="15" t="s">
        <v>1143</v>
      </c>
      <c r="R2455" s="18" t="s">
        <v>3329</v>
      </c>
      <c r="S2455" s="22" t="b">
        <f t="shared" si="386"/>
        <v>0</v>
      </c>
      <c r="T2455" s="18" t="s">
        <v>3329</v>
      </c>
      <c r="U2455" s="18" t="s">
        <v>3329</v>
      </c>
      <c r="V2455" s="15" t="s">
        <v>982</v>
      </c>
      <c r="W2455" s="18" t="s">
        <v>3332</v>
      </c>
      <c r="X2455" s="18"/>
      <c r="Y2455" s="15" t="s">
        <v>73</v>
      </c>
      <c r="Z2455" s="18" t="s">
        <v>7178</v>
      </c>
      <c r="AA2455" s="18" t="s">
        <v>7179</v>
      </c>
      <c r="AB2455" s="18" t="s">
        <v>3242</v>
      </c>
      <c r="AC2455" s="67" t="str">
        <f>+VLOOKUP("*"&amp;L2455&amp;"*",'[2]REGISTROS SANITARIOS'!$D$1884:$E$1942,2,FALSE)</f>
        <v>SI</v>
      </c>
      <c r="AD2455" s="22" t="s">
        <v>1025</v>
      </c>
      <c r="AE2455" s="16">
        <v>46278</v>
      </c>
      <c r="AF2455" s="34" t="s">
        <v>73</v>
      </c>
      <c r="AG2455" s="24" t="s">
        <v>3155</v>
      </c>
      <c r="AH2455" s="18" t="s">
        <v>3155</v>
      </c>
      <c r="AI2455" s="18" t="s">
        <v>53</v>
      </c>
      <c r="AJ2455" s="17">
        <v>66</v>
      </c>
      <c r="AK2455" s="25">
        <v>66</v>
      </c>
      <c r="AL2455" s="25">
        <v>105000</v>
      </c>
      <c r="AM2455" s="35">
        <v>0</v>
      </c>
      <c r="AN2455" s="19">
        <v>6930000</v>
      </c>
      <c r="AO2455" s="18"/>
      <c r="AP2455" s="15"/>
      <c r="AQ2455" s="43" t="str">
        <f t="shared" si="379"/>
        <v>SI</v>
      </c>
      <c r="AR2455" s="44">
        <f t="shared" si="380"/>
        <v>6930000</v>
      </c>
      <c r="AS2455" s="44">
        <f t="shared" si="381"/>
        <v>6930000</v>
      </c>
      <c r="AT2455" s="44">
        <f t="shared" si="382"/>
        <v>6930000</v>
      </c>
      <c r="AU2455" s="44">
        <f t="shared" si="383"/>
        <v>6930000</v>
      </c>
      <c r="AV2455" s="45" t="b">
        <f t="shared" si="384"/>
        <v>1</v>
      </c>
      <c r="AW2455" s="45" t="b">
        <f t="shared" si="385"/>
        <v>1</v>
      </c>
      <c r="AX2455" s="45"/>
    </row>
    <row r="2456" spans="1:50" s="36" customFormat="1" ht="27.75" customHeight="1" x14ac:dyDescent="0.15">
      <c r="A2456" s="36" t="str">
        <f t="shared" si="378"/>
        <v>New Stetic S.A302032408</v>
      </c>
      <c r="B2456" s="36" t="b">
        <f>+A2456='[1]Anexo 9'!A2456</f>
        <v>1</v>
      </c>
      <c r="C2456" s="18">
        <v>890900267</v>
      </c>
      <c r="D2456" s="18" t="s">
        <v>1038</v>
      </c>
      <c r="E2456" s="15" t="s">
        <v>800</v>
      </c>
      <c r="F2456" s="15" t="s">
        <v>1141</v>
      </c>
      <c r="G2456" s="15">
        <f>+VLOOKUP(F2456,[3]Sheet1!$E$3:$G$74,3,FALSE)</f>
        <v>6</v>
      </c>
      <c r="H2456" s="15">
        <f>+VLOOKUP(D2456&amp;F2456,'TD para paquetes'!$E$3:$I$441,5,FALSE)</f>
        <v>6</v>
      </c>
      <c r="I2456" s="15" t="s">
        <v>1025</v>
      </c>
      <c r="J2456" s="15">
        <v>4</v>
      </c>
      <c r="K2456" s="15">
        <v>4</v>
      </c>
      <c r="L2456" s="15">
        <v>302032408</v>
      </c>
      <c r="M2456" s="15" t="s">
        <v>986</v>
      </c>
      <c r="N2456" s="15" t="s">
        <v>981</v>
      </c>
      <c r="O2456" s="18" t="s">
        <v>986</v>
      </c>
      <c r="P2456" s="22" t="s">
        <v>73</v>
      </c>
      <c r="Q2456" s="15" t="s">
        <v>1143</v>
      </c>
      <c r="R2456" s="18" t="s">
        <v>3329</v>
      </c>
      <c r="S2456" s="22" t="b">
        <f t="shared" si="386"/>
        <v>0</v>
      </c>
      <c r="T2456" s="18" t="s">
        <v>3329</v>
      </c>
      <c r="U2456" s="18" t="s">
        <v>3329</v>
      </c>
      <c r="V2456" s="15" t="s">
        <v>982</v>
      </c>
      <c r="W2456" s="18" t="s">
        <v>3332</v>
      </c>
      <c r="X2456" s="18"/>
      <c r="Y2456" s="15" t="s">
        <v>73</v>
      </c>
      <c r="Z2456" s="18" t="s">
        <v>7178</v>
      </c>
      <c r="AA2456" s="18" t="s">
        <v>7179</v>
      </c>
      <c r="AB2456" s="18" t="s">
        <v>3242</v>
      </c>
      <c r="AC2456" s="67" t="str">
        <f>+VLOOKUP("*"&amp;L2456&amp;"*",'[2]REGISTROS SANITARIOS'!$D$1884:$E$1942,2,FALSE)</f>
        <v>SI</v>
      </c>
      <c r="AD2456" s="22" t="s">
        <v>1025</v>
      </c>
      <c r="AE2456" s="16">
        <v>46278</v>
      </c>
      <c r="AF2456" s="34" t="s">
        <v>73</v>
      </c>
      <c r="AG2456" s="24" t="s">
        <v>3155</v>
      </c>
      <c r="AH2456" s="18" t="s">
        <v>3155</v>
      </c>
      <c r="AI2456" s="18" t="s">
        <v>53</v>
      </c>
      <c r="AJ2456" s="17">
        <v>55</v>
      </c>
      <c r="AK2456" s="25">
        <v>55</v>
      </c>
      <c r="AL2456" s="25">
        <v>105000</v>
      </c>
      <c r="AM2456" s="35">
        <v>0</v>
      </c>
      <c r="AN2456" s="19">
        <v>5775000</v>
      </c>
      <c r="AO2456" s="18"/>
      <c r="AP2456" s="15"/>
      <c r="AQ2456" s="43" t="str">
        <f t="shared" si="379"/>
        <v>SI</v>
      </c>
      <c r="AR2456" s="44">
        <f t="shared" si="380"/>
        <v>5775000</v>
      </c>
      <c r="AS2456" s="44">
        <f t="shared" si="381"/>
        <v>5775000</v>
      </c>
      <c r="AT2456" s="44">
        <f t="shared" si="382"/>
        <v>5775000</v>
      </c>
      <c r="AU2456" s="44">
        <f t="shared" si="383"/>
        <v>5775000</v>
      </c>
      <c r="AV2456" s="45" t="b">
        <f t="shared" si="384"/>
        <v>1</v>
      </c>
      <c r="AW2456" s="45" t="b">
        <f t="shared" si="385"/>
        <v>1</v>
      </c>
      <c r="AX2456" s="45"/>
    </row>
    <row r="2457" spans="1:50" s="36" customFormat="1" ht="27.75" customHeight="1" x14ac:dyDescent="0.15">
      <c r="A2457" s="36" t="str">
        <f t="shared" si="378"/>
        <v>New Stetic S.A302032908</v>
      </c>
      <c r="B2457" s="36" t="b">
        <f>+A2457='[1]Anexo 9'!A2457</f>
        <v>1</v>
      </c>
      <c r="C2457" s="18">
        <v>890900267</v>
      </c>
      <c r="D2457" s="18" t="s">
        <v>1038</v>
      </c>
      <c r="E2457" s="15" t="s">
        <v>800</v>
      </c>
      <c r="F2457" s="15" t="s">
        <v>1141</v>
      </c>
      <c r="G2457" s="15">
        <f>+VLOOKUP(F2457,[3]Sheet1!$E$3:$G$74,3,FALSE)</f>
        <v>6</v>
      </c>
      <c r="H2457" s="15">
        <f>+VLOOKUP(D2457&amp;F2457,'TD para paquetes'!$E$3:$I$441,5,FALSE)</f>
        <v>6</v>
      </c>
      <c r="I2457" s="15" t="s">
        <v>1025</v>
      </c>
      <c r="J2457" s="15">
        <v>4</v>
      </c>
      <c r="K2457" s="15">
        <v>4</v>
      </c>
      <c r="L2457" s="15">
        <v>302032908</v>
      </c>
      <c r="M2457" s="15" t="s">
        <v>987</v>
      </c>
      <c r="N2457" s="15" t="s">
        <v>981</v>
      </c>
      <c r="O2457" s="18" t="s">
        <v>987</v>
      </c>
      <c r="P2457" s="22" t="s">
        <v>73</v>
      </c>
      <c r="Q2457" s="15" t="s">
        <v>1143</v>
      </c>
      <c r="R2457" s="18" t="s">
        <v>3329</v>
      </c>
      <c r="S2457" s="22" t="b">
        <f t="shared" si="386"/>
        <v>0</v>
      </c>
      <c r="T2457" s="18" t="s">
        <v>3329</v>
      </c>
      <c r="U2457" s="18" t="s">
        <v>3329</v>
      </c>
      <c r="V2457" s="15" t="s">
        <v>982</v>
      </c>
      <c r="W2457" s="18" t="s">
        <v>3332</v>
      </c>
      <c r="X2457" s="18"/>
      <c r="Y2457" s="15" t="s">
        <v>73</v>
      </c>
      <c r="Z2457" s="18" t="s">
        <v>7178</v>
      </c>
      <c r="AA2457" s="18" t="s">
        <v>7179</v>
      </c>
      <c r="AB2457" s="18" t="s">
        <v>3242</v>
      </c>
      <c r="AC2457" s="67" t="str">
        <f>+VLOOKUP("*"&amp;L2457&amp;"*",'[2]REGISTROS SANITARIOS'!$D$1884:$E$1942,2,FALSE)</f>
        <v>SI</v>
      </c>
      <c r="AD2457" s="22" t="s">
        <v>1025</v>
      </c>
      <c r="AE2457" s="16">
        <v>46278</v>
      </c>
      <c r="AF2457" s="34" t="s">
        <v>73</v>
      </c>
      <c r="AG2457" s="24" t="s">
        <v>3155</v>
      </c>
      <c r="AH2457" s="18" t="s">
        <v>3155</v>
      </c>
      <c r="AI2457" s="18" t="s">
        <v>53</v>
      </c>
      <c r="AJ2457" s="17">
        <v>16.5</v>
      </c>
      <c r="AK2457" s="25">
        <v>16.5</v>
      </c>
      <c r="AL2457" s="25">
        <v>105000</v>
      </c>
      <c r="AM2457" s="35">
        <v>0</v>
      </c>
      <c r="AN2457" s="19">
        <v>1732500</v>
      </c>
      <c r="AO2457" s="18"/>
      <c r="AP2457" s="15"/>
      <c r="AQ2457" s="43" t="str">
        <f t="shared" si="379"/>
        <v>SI</v>
      </c>
      <c r="AR2457" s="44">
        <f t="shared" si="380"/>
        <v>1732500</v>
      </c>
      <c r="AS2457" s="44">
        <f t="shared" si="381"/>
        <v>1732500</v>
      </c>
      <c r="AT2457" s="44">
        <f t="shared" si="382"/>
        <v>1732500</v>
      </c>
      <c r="AU2457" s="44">
        <f t="shared" si="383"/>
        <v>1732500</v>
      </c>
      <c r="AV2457" s="45" t="b">
        <f t="shared" si="384"/>
        <v>1</v>
      </c>
      <c r="AW2457" s="45" t="b">
        <f t="shared" si="385"/>
        <v>1</v>
      </c>
      <c r="AX2457" s="45"/>
    </row>
    <row r="2458" spans="1:50" s="36" customFormat="1" ht="27.75" customHeight="1" x14ac:dyDescent="0.15">
      <c r="A2458" s="36" t="str">
        <f t="shared" si="378"/>
        <v>New Stetic S.A302033704</v>
      </c>
      <c r="B2458" s="36" t="b">
        <f>+A2458='[1]Anexo 9'!A2458</f>
        <v>1</v>
      </c>
      <c r="C2458" s="18">
        <v>890900267</v>
      </c>
      <c r="D2458" s="18" t="s">
        <v>1038</v>
      </c>
      <c r="E2458" s="15" t="s">
        <v>800</v>
      </c>
      <c r="F2458" s="15" t="s">
        <v>62</v>
      </c>
      <c r="G2458" s="15" t="s">
        <v>3155</v>
      </c>
      <c r="H2458" s="15" t="s">
        <v>3155</v>
      </c>
      <c r="I2458" s="15" t="s">
        <v>3155</v>
      </c>
      <c r="J2458" s="15">
        <v>4</v>
      </c>
      <c r="K2458" s="15" t="s">
        <v>3155</v>
      </c>
      <c r="L2458" s="15">
        <v>302033704</v>
      </c>
      <c r="M2458" s="15" t="s">
        <v>1225</v>
      </c>
      <c r="N2458" s="15" t="s">
        <v>91</v>
      </c>
      <c r="O2458" s="18" t="s">
        <v>1225</v>
      </c>
      <c r="P2458" s="22" t="s">
        <v>73</v>
      </c>
      <c r="Q2458" s="15" t="s">
        <v>475</v>
      </c>
      <c r="R2458" s="18" t="s">
        <v>475</v>
      </c>
      <c r="S2458" s="22" t="s">
        <v>73</v>
      </c>
      <c r="T2458" s="18" t="s">
        <v>475</v>
      </c>
      <c r="U2458" s="18" t="s">
        <v>475</v>
      </c>
      <c r="V2458" s="15" t="s">
        <v>1228</v>
      </c>
      <c r="W2458" s="18" t="s">
        <v>1228</v>
      </c>
      <c r="X2458" s="18"/>
      <c r="Y2458" s="15" t="s">
        <v>73</v>
      </c>
      <c r="Z2458" s="18" t="s">
        <v>7171</v>
      </c>
      <c r="AA2458" s="18" t="s">
        <v>1307</v>
      </c>
      <c r="AB2458" s="18" t="s">
        <v>2916</v>
      </c>
      <c r="AC2458" s="67" t="str">
        <f>+VLOOKUP("*"&amp;L2458&amp;"*",'[2]REGISTROS SANITARIOS'!$D$1884:$E$1942,2,FALSE)</f>
        <v>SI</v>
      </c>
      <c r="AD2458" s="22" t="s">
        <v>1025</v>
      </c>
      <c r="AE2458" s="16">
        <v>44671</v>
      </c>
      <c r="AF2458" s="34" t="s">
        <v>73</v>
      </c>
      <c r="AG2458" s="24" t="s">
        <v>3155</v>
      </c>
      <c r="AH2458" s="18" t="s">
        <v>3155</v>
      </c>
      <c r="AI2458" s="18" t="s">
        <v>53</v>
      </c>
      <c r="AJ2458" s="17">
        <v>11</v>
      </c>
      <c r="AK2458" s="25">
        <v>11</v>
      </c>
      <c r="AL2458" s="25">
        <v>45000</v>
      </c>
      <c r="AM2458" s="35">
        <v>0</v>
      </c>
      <c r="AN2458" s="19">
        <v>495000</v>
      </c>
      <c r="AO2458" s="18"/>
      <c r="AP2458" s="15"/>
      <c r="AQ2458" s="43" t="str">
        <f t="shared" si="379"/>
        <v>SI</v>
      </c>
      <c r="AR2458" s="44">
        <f t="shared" si="380"/>
        <v>495000</v>
      </c>
      <c r="AS2458" s="44">
        <f t="shared" si="381"/>
        <v>495000</v>
      </c>
      <c r="AT2458" s="44">
        <f t="shared" si="382"/>
        <v>495000</v>
      </c>
      <c r="AU2458" s="44">
        <f t="shared" si="383"/>
        <v>495000</v>
      </c>
      <c r="AV2458" s="45" t="b">
        <f t="shared" si="384"/>
        <v>1</v>
      </c>
      <c r="AW2458" s="45" t="b">
        <f t="shared" si="385"/>
        <v>1</v>
      </c>
      <c r="AX2458" s="45"/>
    </row>
    <row r="2459" spans="1:50" s="36" customFormat="1" ht="27.75" customHeight="1" x14ac:dyDescent="0.15">
      <c r="A2459" s="36" t="str">
        <f t="shared" si="378"/>
        <v>New Stetic S.A302033904</v>
      </c>
      <c r="B2459" s="36" t="b">
        <f>+A2459='[1]Anexo 9'!A2459</f>
        <v>1</v>
      </c>
      <c r="C2459" s="18">
        <v>890900267</v>
      </c>
      <c r="D2459" s="18" t="s">
        <v>1038</v>
      </c>
      <c r="E2459" s="15" t="s">
        <v>800</v>
      </c>
      <c r="F2459" s="15" t="s">
        <v>62</v>
      </c>
      <c r="G2459" s="15" t="s">
        <v>3155</v>
      </c>
      <c r="H2459" s="15" t="s">
        <v>3155</v>
      </c>
      <c r="I2459" s="15" t="s">
        <v>3155</v>
      </c>
      <c r="J2459" s="15">
        <v>1</v>
      </c>
      <c r="K2459" s="15" t="s">
        <v>3155</v>
      </c>
      <c r="L2459" s="15">
        <v>302033904</v>
      </c>
      <c r="M2459" s="15" t="s">
        <v>4697</v>
      </c>
      <c r="N2459" s="15" t="s">
        <v>940</v>
      </c>
      <c r="O2459" s="18" t="s">
        <v>4697</v>
      </c>
      <c r="P2459" s="22" t="s">
        <v>73</v>
      </c>
      <c r="Q2459" s="15" t="s">
        <v>940</v>
      </c>
      <c r="R2459" s="18" t="s">
        <v>475</v>
      </c>
      <c r="S2459" s="22" t="b">
        <f>+R2459=Q2459</f>
        <v>0</v>
      </c>
      <c r="T2459" s="18" t="s">
        <v>475</v>
      </c>
      <c r="U2459" s="18" t="s">
        <v>475</v>
      </c>
      <c r="V2459" s="15"/>
      <c r="W2459" s="18" t="s">
        <v>1228</v>
      </c>
      <c r="X2459" s="18"/>
      <c r="Y2459" s="15" t="s">
        <v>73</v>
      </c>
      <c r="Z2459" s="18" t="s">
        <v>7171</v>
      </c>
      <c r="AA2459" s="18" t="s">
        <v>1307</v>
      </c>
      <c r="AB2459" s="18" t="s">
        <v>2916</v>
      </c>
      <c r="AC2459" s="67" t="e">
        <f>+VLOOKUP("*"&amp;L2459&amp;"*",'[2]REGISTROS SANITARIOS'!$D$1884:$E$1942,2,FALSE)</f>
        <v>#N/A</v>
      </c>
      <c r="AD2459" s="22" t="s">
        <v>44</v>
      </c>
      <c r="AE2459" s="16">
        <v>44671</v>
      </c>
      <c r="AF2459" s="34" t="s">
        <v>73</v>
      </c>
      <c r="AG2459" s="24" t="s">
        <v>3155</v>
      </c>
      <c r="AH2459" s="18" t="s">
        <v>3155</v>
      </c>
      <c r="AI2459" s="18" t="s">
        <v>53</v>
      </c>
      <c r="AJ2459" s="17">
        <v>5.5</v>
      </c>
      <c r="AK2459" s="25">
        <v>5.5</v>
      </c>
      <c r="AL2459" s="25">
        <v>45000</v>
      </c>
      <c r="AM2459" s="35">
        <v>0</v>
      </c>
      <c r="AN2459" s="19">
        <v>247500</v>
      </c>
      <c r="AO2459" s="18"/>
      <c r="AP2459" s="15"/>
      <c r="AQ2459" s="43" t="str">
        <f t="shared" si="379"/>
        <v>SI</v>
      </c>
      <c r="AR2459" s="44">
        <f t="shared" si="380"/>
        <v>247500</v>
      </c>
      <c r="AS2459" s="44">
        <f t="shared" si="381"/>
        <v>247500</v>
      </c>
      <c r="AT2459" s="44">
        <f t="shared" si="382"/>
        <v>247500</v>
      </c>
      <c r="AU2459" s="44">
        <f t="shared" si="383"/>
        <v>247500</v>
      </c>
      <c r="AV2459" s="45" t="b">
        <f t="shared" si="384"/>
        <v>1</v>
      </c>
      <c r="AW2459" s="45" t="b">
        <f t="shared" si="385"/>
        <v>1</v>
      </c>
      <c r="AX2459" s="45"/>
    </row>
    <row r="2460" spans="1:50" s="36" customFormat="1" ht="27.75" customHeight="1" x14ac:dyDescent="0.15">
      <c r="A2460" s="36" t="str">
        <f t="shared" si="378"/>
        <v>New Stetic S.A302033930</v>
      </c>
      <c r="B2460" s="36" t="b">
        <f>+A2460='[1]Anexo 9'!A2460</f>
        <v>1</v>
      </c>
      <c r="C2460" s="18">
        <v>890900267</v>
      </c>
      <c r="D2460" s="18" t="s">
        <v>1038</v>
      </c>
      <c r="E2460" s="15" t="s">
        <v>800</v>
      </c>
      <c r="F2460" s="15" t="s">
        <v>62</v>
      </c>
      <c r="G2460" s="15" t="s">
        <v>3155</v>
      </c>
      <c r="H2460" s="15" t="s">
        <v>3155</v>
      </c>
      <c r="I2460" s="15" t="s">
        <v>3155</v>
      </c>
      <c r="J2460" s="15">
        <v>4</v>
      </c>
      <c r="K2460" s="15" t="s">
        <v>3155</v>
      </c>
      <c r="L2460" s="15">
        <v>302033930</v>
      </c>
      <c r="M2460" s="15" t="s">
        <v>3983</v>
      </c>
      <c r="N2460" s="15" t="s">
        <v>1137</v>
      </c>
      <c r="O2460" s="18" t="s">
        <v>3983</v>
      </c>
      <c r="P2460" s="22" t="s">
        <v>73</v>
      </c>
      <c r="Q2460" s="15" t="s">
        <v>943</v>
      </c>
      <c r="R2460" s="18" t="s">
        <v>943</v>
      </c>
      <c r="S2460" s="22" t="s">
        <v>73</v>
      </c>
      <c r="T2460" s="18" t="s">
        <v>943</v>
      </c>
      <c r="U2460" s="18" t="s">
        <v>943</v>
      </c>
      <c r="V2460" s="15"/>
      <c r="W2460" s="18" t="s">
        <v>6362</v>
      </c>
      <c r="X2460" s="18"/>
      <c r="Y2460" s="15" t="s">
        <v>73</v>
      </c>
      <c r="Z2460" s="18" t="s">
        <v>6362</v>
      </c>
      <c r="AA2460" s="18" t="s">
        <v>7179</v>
      </c>
      <c r="AB2460" s="18" t="s">
        <v>7182</v>
      </c>
      <c r="AC2460" s="67" t="str">
        <f>+VLOOKUP("*"&amp;L2460&amp;"*",'[2]REGISTROS SANITARIOS'!$D$1884:$E$1942,2,FALSE)</f>
        <v>SI</v>
      </c>
      <c r="AD2460" s="22" t="s">
        <v>1025</v>
      </c>
      <c r="AE2460" s="16">
        <v>45561</v>
      </c>
      <c r="AF2460" s="34" t="s">
        <v>73</v>
      </c>
      <c r="AG2460" s="24" t="s">
        <v>3155</v>
      </c>
      <c r="AH2460" s="18" t="s">
        <v>3155</v>
      </c>
      <c r="AI2460" s="18" t="s">
        <v>54</v>
      </c>
      <c r="AJ2460" s="17">
        <v>5.5</v>
      </c>
      <c r="AK2460" s="25">
        <v>5.5</v>
      </c>
      <c r="AL2460" s="25">
        <v>60000</v>
      </c>
      <c r="AM2460" s="35">
        <v>0.19</v>
      </c>
      <c r="AN2460" s="19">
        <v>392700</v>
      </c>
      <c r="AO2460" s="18"/>
      <c r="AP2460" s="15"/>
      <c r="AQ2460" s="43" t="str">
        <f t="shared" si="379"/>
        <v>SI</v>
      </c>
      <c r="AR2460" s="44">
        <f t="shared" si="380"/>
        <v>392700</v>
      </c>
      <c r="AS2460" s="44">
        <f t="shared" si="381"/>
        <v>330000</v>
      </c>
      <c r="AT2460" s="44">
        <f t="shared" si="382"/>
        <v>330000</v>
      </c>
      <c r="AU2460" s="44">
        <f t="shared" si="383"/>
        <v>392700</v>
      </c>
      <c r="AV2460" s="45" t="b">
        <f t="shared" si="384"/>
        <v>1</v>
      </c>
      <c r="AW2460" s="45" t="b">
        <f t="shared" si="385"/>
        <v>0</v>
      </c>
      <c r="AX2460" s="45"/>
    </row>
    <row r="2461" spans="1:50" s="36" customFormat="1" ht="27.75" customHeight="1" x14ac:dyDescent="0.15">
      <c r="A2461" s="36" t="str">
        <f t="shared" si="378"/>
        <v>New Stetic S.A303000308</v>
      </c>
      <c r="B2461" s="36" t="b">
        <f>+A2461='[1]Anexo 9'!A2461</f>
        <v>1</v>
      </c>
      <c r="C2461" s="18">
        <v>890900267</v>
      </c>
      <c r="D2461" s="18" t="s">
        <v>1038</v>
      </c>
      <c r="E2461" s="15" t="s">
        <v>800</v>
      </c>
      <c r="F2461" s="15" t="s">
        <v>62</v>
      </c>
      <c r="G2461" s="15" t="s">
        <v>3155</v>
      </c>
      <c r="H2461" s="15" t="s">
        <v>3155</v>
      </c>
      <c r="I2461" s="15" t="s">
        <v>3155</v>
      </c>
      <c r="J2461" s="15">
        <v>4</v>
      </c>
      <c r="K2461" s="15" t="s">
        <v>3155</v>
      </c>
      <c r="L2461" s="15">
        <v>303000308</v>
      </c>
      <c r="M2461" s="15" t="s">
        <v>2917</v>
      </c>
      <c r="N2461" s="15" t="s">
        <v>247</v>
      </c>
      <c r="O2461" s="18" t="s">
        <v>2917</v>
      </c>
      <c r="P2461" s="22" t="s">
        <v>73</v>
      </c>
      <c r="Q2461" s="15" t="s">
        <v>2918</v>
      </c>
      <c r="R2461" s="18" t="s">
        <v>2918</v>
      </c>
      <c r="S2461" s="22" t="s">
        <v>73</v>
      </c>
      <c r="T2461" s="18" t="s">
        <v>2918</v>
      </c>
      <c r="U2461" s="18" t="s">
        <v>2918</v>
      </c>
      <c r="V2461" s="15" t="s">
        <v>2919</v>
      </c>
      <c r="W2461" s="18" t="s">
        <v>808</v>
      </c>
      <c r="X2461" s="18"/>
      <c r="Y2461" s="15" t="s">
        <v>73</v>
      </c>
      <c r="Z2461" s="18" t="s">
        <v>808</v>
      </c>
      <c r="AA2461" s="18" t="s">
        <v>1307</v>
      </c>
      <c r="AB2461" s="18" t="s">
        <v>2920</v>
      </c>
      <c r="AC2461" s="67" t="str">
        <f>+VLOOKUP("*"&amp;L2461&amp;"*",'[2]REGISTROS SANITARIOS'!$D$1884:$E$1942,2,FALSE)</f>
        <v>SI</v>
      </c>
      <c r="AD2461" s="22" t="s">
        <v>1025</v>
      </c>
      <c r="AE2461" s="16">
        <v>46413</v>
      </c>
      <c r="AF2461" s="34" t="s">
        <v>73</v>
      </c>
      <c r="AG2461" s="24" t="s">
        <v>3155</v>
      </c>
      <c r="AH2461" s="18" t="s">
        <v>3155</v>
      </c>
      <c r="AI2461" s="18" t="s">
        <v>53</v>
      </c>
      <c r="AJ2461" s="17">
        <v>495</v>
      </c>
      <c r="AK2461" s="25">
        <v>495</v>
      </c>
      <c r="AL2461" s="25">
        <v>140000</v>
      </c>
      <c r="AM2461" s="35"/>
      <c r="AN2461" s="19">
        <v>69300000</v>
      </c>
      <c r="AO2461" s="18"/>
      <c r="AP2461" s="15"/>
      <c r="AQ2461" s="43" t="str">
        <f t="shared" si="379"/>
        <v>SI</v>
      </c>
      <c r="AR2461" s="44">
        <f t="shared" si="380"/>
        <v>69300000</v>
      </c>
      <c r="AS2461" s="44">
        <f t="shared" si="381"/>
        <v>69300000</v>
      </c>
      <c r="AT2461" s="44">
        <f t="shared" si="382"/>
        <v>69300000</v>
      </c>
      <c r="AU2461" s="44">
        <f t="shared" si="383"/>
        <v>69300000</v>
      </c>
      <c r="AV2461" s="45" t="b">
        <f t="shared" si="384"/>
        <v>1</v>
      </c>
      <c r="AW2461" s="45" t="b">
        <f t="shared" si="385"/>
        <v>1</v>
      </c>
      <c r="AX2461" s="45"/>
    </row>
    <row r="2462" spans="1:50" s="36" customFormat="1" ht="27.75" customHeight="1" x14ac:dyDescent="0.15">
      <c r="A2462" s="36" t="str">
        <f t="shared" si="378"/>
        <v>New Stetic S.A303000404</v>
      </c>
      <c r="B2462" s="36" t="b">
        <f>+A2462='[1]Anexo 9'!A2462</f>
        <v>1</v>
      </c>
      <c r="C2462" s="18">
        <v>890900267</v>
      </c>
      <c r="D2462" s="18" t="s">
        <v>1038</v>
      </c>
      <c r="E2462" s="15" t="s">
        <v>800</v>
      </c>
      <c r="F2462" s="15" t="s">
        <v>62</v>
      </c>
      <c r="G2462" s="15" t="s">
        <v>3155</v>
      </c>
      <c r="H2462" s="15" t="s">
        <v>3155</v>
      </c>
      <c r="I2462" s="15" t="s">
        <v>3155</v>
      </c>
      <c r="J2462" s="15">
        <v>4</v>
      </c>
      <c r="K2462" s="15" t="s">
        <v>3155</v>
      </c>
      <c r="L2462" s="15">
        <v>303000404</v>
      </c>
      <c r="M2462" s="15" t="s">
        <v>1232</v>
      </c>
      <c r="N2462" s="15" t="s">
        <v>91</v>
      </c>
      <c r="O2462" s="18" t="s">
        <v>1232</v>
      </c>
      <c r="P2462" s="22" t="s">
        <v>73</v>
      </c>
      <c r="Q2462" s="15" t="s">
        <v>1233</v>
      </c>
      <c r="R2462" s="18" t="s">
        <v>1233</v>
      </c>
      <c r="S2462" s="22" t="s">
        <v>73</v>
      </c>
      <c r="T2462" s="18" t="s">
        <v>1233</v>
      </c>
      <c r="U2462" s="18" t="s">
        <v>1233</v>
      </c>
      <c r="V2462" s="15" t="s">
        <v>1220</v>
      </c>
      <c r="W2462" s="18" t="s">
        <v>3318</v>
      </c>
      <c r="X2462" s="18"/>
      <c r="Y2462" s="15" t="s">
        <v>68</v>
      </c>
      <c r="Z2462" s="18" t="s">
        <v>7183</v>
      </c>
      <c r="AA2462" s="18" t="s">
        <v>1307</v>
      </c>
      <c r="AB2462" s="18" t="s">
        <v>3334</v>
      </c>
      <c r="AC2462" s="67" t="str">
        <f>+VLOOKUP("*"&amp;L2462&amp;"*",'[2]REGISTROS SANITARIOS'!$D$1884:$E$1942,2,FALSE)</f>
        <v>SI</v>
      </c>
      <c r="AD2462" s="22" t="s">
        <v>1025</v>
      </c>
      <c r="AE2462" s="16">
        <v>44808</v>
      </c>
      <c r="AF2462" s="34" t="s">
        <v>73</v>
      </c>
      <c r="AG2462" s="24" t="s">
        <v>3155</v>
      </c>
      <c r="AH2462" s="18" t="s">
        <v>3155</v>
      </c>
      <c r="AI2462" s="18" t="s">
        <v>53</v>
      </c>
      <c r="AJ2462" s="17">
        <v>132</v>
      </c>
      <c r="AK2462" s="25">
        <v>132</v>
      </c>
      <c r="AL2462" s="25">
        <v>9000</v>
      </c>
      <c r="AM2462" s="35">
        <v>0</v>
      </c>
      <c r="AN2462" s="19">
        <v>1188000</v>
      </c>
      <c r="AO2462" s="18"/>
      <c r="AP2462" s="15"/>
      <c r="AQ2462" s="43" t="str">
        <f t="shared" si="379"/>
        <v>SI</v>
      </c>
      <c r="AR2462" s="44">
        <f t="shared" si="380"/>
        <v>1188000</v>
      </c>
      <c r="AS2462" s="44">
        <f t="shared" si="381"/>
        <v>1188000</v>
      </c>
      <c r="AT2462" s="44">
        <f t="shared" si="382"/>
        <v>1188000</v>
      </c>
      <c r="AU2462" s="44">
        <f t="shared" si="383"/>
        <v>1188000</v>
      </c>
      <c r="AV2462" s="45" t="b">
        <f t="shared" si="384"/>
        <v>1</v>
      </c>
      <c r="AW2462" s="45" t="b">
        <f t="shared" si="385"/>
        <v>1</v>
      </c>
      <c r="AX2462" s="45"/>
    </row>
    <row r="2463" spans="1:50" s="36" customFormat="1" ht="27.75" customHeight="1" x14ac:dyDescent="0.15">
      <c r="A2463" s="36" t="str">
        <f t="shared" si="378"/>
        <v>New Stetic S.A303000504</v>
      </c>
      <c r="B2463" s="36" t="b">
        <f>+A2463='[1]Anexo 9'!A2463</f>
        <v>1</v>
      </c>
      <c r="C2463" s="18">
        <v>890900267</v>
      </c>
      <c r="D2463" s="18" t="s">
        <v>1038</v>
      </c>
      <c r="E2463" s="15" t="s">
        <v>800</v>
      </c>
      <c r="F2463" s="15" t="s">
        <v>62</v>
      </c>
      <c r="G2463" s="15" t="s">
        <v>3155</v>
      </c>
      <c r="H2463" s="15" t="s">
        <v>3155</v>
      </c>
      <c r="I2463" s="15" t="s">
        <v>3155</v>
      </c>
      <c r="J2463" s="15">
        <v>4</v>
      </c>
      <c r="K2463" s="15" t="s">
        <v>3155</v>
      </c>
      <c r="L2463" s="15">
        <v>303000504</v>
      </c>
      <c r="M2463" s="15" t="s">
        <v>1237</v>
      </c>
      <c r="N2463" s="15" t="s">
        <v>91</v>
      </c>
      <c r="O2463" s="18" t="s">
        <v>1237</v>
      </c>
      <c r="P2463" s="22" t="s">
        <v>73</v>
      </c>
      <c r="Q2463" s="15" t="s">
        <v>1238</v>
      </c>
      <c r="R2463" s="18" t="s">
        <v>1238</v>
      </c>
      <c r="S2463" s="22" t="s">
        <v>73</v>
      </c>
      <c r="T2463" s="18" t="s">
        <v>1238</v>
      </c>
      <c r="U2463" s="18" t="s">
        <v>1238</v>
      </c>
      <c r="V2463" s="15" t="s">
        <v>1240</v>
      </c>
      <c r="W2463" s="18" t="s">
        <v>3318</v>
      </c>
      <c r="X2463" s="18"/>
      <c r="Y2463" s="15" t="s">
        <v>73</v>
      </c>
      <c r="Z2463" s="18" t="s">
        <v>7183</v>
      </c>
      <c r="AA2463" s="18" t="s">
        <v>1307</v>
      </c>
      <c r="AB2463" s="18" t="s">
        <v>7184</v>
      </c>
      <c r="AC2463" s="67" t="str">
        <f>+VLOOKUP("*"&amp;L2463&amp;"*",'[2]REGISTROS SANITARIOS'!$D$1884:$E$1942,2,FALSE)</f>
        <v>SI</v>
      </c>
      <c r="AD2463" s="22" t="s">
        <v>1025</v>
      </c>
      <c r="AE2463" s="16">
        <v>45153</v>
      </c>
      <c r="AF2463" s="34" t="s">
        <v>73</v>
      </c>
      <c r="AG2463" s="24" t="s">
        <v>3155</v>
      </c>
      <c r="AH2463" s="18" t="s">
        <v>3155</v>
      </c>
      <c r="AI2463" s="18" t="s">
        <v>53</v>
      </c>
      <c r="AJ2463" s="17">
        <v>55</v>
      </c>
      <c r="AK2463" s="25">
        <v>55</v>
      </c>
      <c r="AL2463" s="25">
        <v>6000</v>
      </c>
      <c r="AM2463" s="35">
        <v>0</v>
      </c>
      <c r="AN2463" s="19">
        <v>330000</v>
      </c>
      <c r="AO2463" s="18"/>
      <c r="AP2463" s="15"/>
      <c r="AQ2463" s="43" t="str">
        <f t="shared" si="379"/>
        <v>SI</v>
      </c>
      <c r="AR2463" s="44">
        <f t="shared" si="380"/>
        <v>330000</v>
      </c>
      <c r="AS2463" s="44">
        <f t="shared" si="381"/>
        <v>330000</v>
      </c>
      <c r="AT2463" s="44">
        <f t="shared" si="382"/>
        <v>330000</v>
      </c>
      <c r="AU2463" s="44">
        <f t="shared" si="383"/>
        <v>330000</v>
      </c>
      <c r="AV2463" s="45" t="b">
        <f t="shared" si="384"/>
        <v>1</v>
      </c>
      <c r="AW2463" s="45" t="b">
        <f t="shared" si="385"/>
        <v>1</v>
      </c>
      <c r="AX2463" s="45"/>
    </row>
    <row r="2464" spans="1:50" s="36" customFormat="1" ht="27.75" customHeight="1" x14ac:dyDescent="0.15">
      <c r="A2464" s="36" t="str">
        <f t="shared" si="378"/>
        <v>New Stetic S.A303000804</v>
      </c>
      <c r="B2464" s="36" t="b">
        <f>+A2464='[1]Anexo 9'!A2464</f>
        <v>1</v>
      </c>
      <c r="C2464" s="18">
        <v>890900267</v>
      </c>
      <c r="D2464" s="18" t="s">
        <v>1038</v>
      </c>
      <c r="E2464" s="15" t="s">
        <v>800</v>
      </c>
      <c r="F2464" s="15" t="s">
        <v>62</v>
      </c>
      <c r="G2464" s="15" t="s">
        <v>3155</v>
      </c>
      <c r="H2464" s="15" t="s">
        <v>3155</v>
      </c>
      <c r="I2464" s="15" t="s">
        <v>3155</v>
      </c>
      <c r="J2464" s="15">
        <v>4</v>
      </c>
      <c r="K2464" s="15" t="s">
        <v>3155</v>
      </c>
      <c r="L2464" s="15">
        <v>303000804</v>
      </c>
      <c r="M2464" s="15" t="s">
        <v>1241</v>
      </c>
      <c r="N2464" s="15" t="s">
        <v>1242</v>
      </c>
      <c r="O2464" s="18" t="s">
        <v>1241</v>
      </c>
      <c r="P2464" s="22" t="s">
        <v>73</v>
      </c>
      <c r="Q2464" s="15" t="s">
        <v>1243</v>
      </c>
      <c r="R2464" s="18" t="s">
        <v>1243</v>
      </c>
      <c r="S2464" s="22" t="s">
        <v>73</v>
      </c>
      <c r="T2464" s="18" t="s">
        <v>1243</v>
      </c>
      <c r="U2464" s="18" t="s">
        <v>1243</v>
      </c>
      <c r="V2464" s="15" t="s">
        <v>1245</v>
      </c>
      <c r="W2464" s="18" t="s">
        <v>3318</v>
      </c>
      <c r="X2464" s="18"/>
      <c r="Y2464" s="15" t="s">
        <v>73</v>
      </c>
      <c r="Z2464" s="18" t="s">
        <v>7183</v>
      </c>
      <c r="AA2464" s="18" t="s">
        <v>1307</v>
      </c>
      <c r="AB2464" s="18" t="s">
        <v>7185</v>
      </c>
      <c r="AC2464" s="67" t="str">
        <f>+VLOOKUP("*"&amp;L2464&amp;"*",'[2]REGISTROS SANITARIOS'!$D$1884:$E$1942,2,FALSE)</f>
        <v>SI</v>
      </c>
      <c r="AD2464" s="22" t="s">
        <v>1025</v>
      </c>
      <c r="AE2464" s="16">
        <v>44808</v>
      </c>
      <c r="AF2464" s="34" t="s">
        <v>73</v>
      </c>
      <c r="AG2464" s="24" t="s">
        <v>3155</v>
      </c>
      <c r="AH2464" s="18" t="s">
        <v>3155</v>
      </c>
      <c r="AI2464" s="18" t="s">
        <v>53</v>
      </c>
      <c r="AJ2464" s="17">
        <v>55</v>
      </c>
      <c r="AK2464" s="25">
        <v>55</v>
      </c>
      <c r="AL2464" s="25">
        <v>10000</v>
      </c>
      <c r="AM2464" s="35">
        <v>0</v>
      </c>
      <c r="AN2464" s="19">
        <v>550000</v>
      </c>
      <c r="AO2464" s="18"/>
      <c r="AP2464" s="15"/>
      <c r="AQ2464" s="43" t="str">
        <f t="shared" si="379"/>
        <v>SI</v>
      </c>
      <c r="AR2464" s="44">
        <f t="shared" si="380"/>
        <v>550000</v>
      </c>
      <c r="AS2464" s="44">
        <f t="shared" si="381"/>
        <v>550000</v>
      </c>
      <c r="AT2464" s="44">
        <f t="shared" si="382"/>
        <v>550000</v>
      </c>
      <c r="AU2464" s="44">
        <f t="shared" si="383"/>
        <v>550000</v>
      </c>
      <c r="AV2464" s="45" t="b">
        <f t="shared" si="384"/>
        <v>1</v>
      </c>
      <c r="AW2464" s="45" t="b">
        <f t="shared" si="385"/>
        <v>1</v>
      </c>
      <c r="AX2464" s="45"/>
    </row>
    <row r="2465" spans="1:50" s="36" customFormat="1" ht="27.75" customHeight="1" x14ac:dyDescent="0.15">
      <c r="A2465" s="36" t="str">
        <f t="shared" si="378"/>
        <v>New Stetic S.A303001604</v>
      </c>
      <c r="B2465" s="36" t="b">
        <f>+A2465='[1]Anexo 9'!A2465</f>
        <v>1</v>
      </c>
      <c r="C2465" s="18">
        <v>890900267</v>
      </c>
      <c r="D2465" s="18" t="s">
        <v>1038</v>
      </c>
      <c r="E2465" s="15" t="s">
        <v>800</v>
      </c>
      <c r="F2465" s="15" t="s">
        <v>62</v>
      </c>
      <c r="G2465" s="15" t="s">
        <v>3155</v>
      </c>
      <c r="H2465" s="15" t="s">
        <v>3155</v>
      </c>
      <c r="I2465" s="15" t="s">
        <v>3155</v>
      </c>
      <c r="J2465" s="15">
        <v>4</v>
      </c>
      <c r="K2465" s="15" t="s">
        <v>3155</v>
      </c>
      <c r="L2465" s="15">
        <v>303001604</v>
      </c>
      <c r="M2465" s="15" t="s">
        <v>1247</v>
      </c>
      <c r="N2465" s="15" t="s">
        <v>91</v>
      </c>
      <c r="O2465" s="18" t="s">
        <v>1247</v>
      </c>
      <c r="P2465" s="22" t="s">
        <v>73</v>
      </c>
      <c r="Q2465" s="15" t="s">
        <v>475</v>
      </c>
      <c r="R2465" s="18" t="s">
        <v>475</v>
      </c>
      <c r="S2465" s="22" t="s">
        <v>73</v>
      </c>
      <c r="T2465" s="18" t="s">
        <v>475</v>
      </c>
      <c r="U2465" s="18" t="s">
        <v>475</v>
      </c>
      <c r="V2465" s="15" t="s">
        <v>1249</v>
      </c>
      <c r="W2465" s="18" t="s">
        <v>3318</v>
      </c>
      <c r="X2465" s="18"/>
      <c r="Y2465" s="15" t="s">
        <v>73</v>
      </c>
      <c r="Z2465" s="18" t="s">
        <v>7183</v>
      </c>
      <c r="AA2465" s="18" t="s">
        <v>1307</v>
      </c>
      <c r="AB2465" s="18" t="s">
        <v>1251</v>
      </c>
      <c r="AC2465" s="67" t="str">
        <f>+VLOOKUP("*"&amp;L2465&amp;"*",'[2]REGISTROS SANITARIOS'!$D$1884:$E$1942,2,FALSE)</f>
        <v>SI</v>
      </c>
      <c r="AD2465" s="22" t="s">
        <v>1025</v>
      </c>
      <c r="AE2465" s="16">
        <v>44460</v>
      </c>
      <c r="AF2465" s="34" t="s">
        <v>73</v>
      </c>
      <c r="AG2465" s="24" t="s">
        <v>3155</v>
      </c>
      <c r="AH2465" s="18" t="s">
        <v>3155</v>
      </c>
      <c r="AI2465" s="18" t="s">
        <v>53</v>
      </c>
      <c r="AJ2465" s="17">
        <v>385</v>
      </c>
      <c r="AK2465" s="25">
        <v>385</v>
      </c>
      <c r="AL2465" s="25">
        <v>5000</v>
      </c>
      <c r="AM2465" s="35">
        <v>0</v>
      </c>
      <c r="AN2465" s="19">
        <v>1925000</v>
      </c>
      <c r="AO2465" s="18"/>
      <c r="AP2465" s="15"/>
      <c r="AQ2465" s="43" t="str">
        <f t="shared" si="379"/>
        <v>SI</v>
      </c>
      <c r="AR2465" s="44">
        <f t="shared" si="380"/>
        <v>1925000</v>
      </c>
      <c r="AS2465" s="44">
        <f t="shared" si="381"/>
        <v>1925000</v>
      </c>
      <c r="AT2465" s="44">
        <f t="shared" si="382"/>
        <v>1925000</v>
      </c>
      <c r="AU2465" s="44">
        <f t="shared" si="383"/>
        <v>1925000</v>
      </c>
      <c r="AV2465" s="45" t="b">
        <f t="shared" si="384"/>
        <v>1</v>
      </c>
      <c r="AW2465" s="45" t="b">
        <f t="shared" si="385"/>
        <v>1</v>
      </c>
      <c r="AX2465" s="45"/>
    </row>
    <row r="2466" spans="1:50" s="36" customFormat="1" ht="27.75" customHeight="1" x14ac:dyDescent="0.15">
      <c r="A2466" s="36" t="str">
        <f t="shared" si="378"/>
        <v>New Stetic S.A303002804</v>
      </c>
      <c r="B2466" s="36" t="b">
        <f>+A2466='[1]Anexo 9'!A2466</f>
        <v>1</v>
      </c>
      <c r="C2466" s="18">
        <v>890900267</v>
      </c>
      <c r="D2466" s="18" t="s">
        <v>1038</v>
      </c>
      <c r="E2466" s="15" t="s">
        <v>800</v>
      </c>
      <c r="F2466" s="15" t="s">
        <v>62</v>
      </c>
      <c r="G2466" s="15" t="s">
        <v>3155</v>
      </c>
      <c r="H2466" s="15" t="s">
        <v>3155</v>
      </c>
      <c r="I2466" s="15" t="s">
        <v>3155</v>
      </c>
      <c r="J2466" s="15">
        <v>4</v>
      </c>
      <c r="K2466" s="15" t="s">
        <v>3155</v>
      </c>
      <c r="L2466" s="15">
        <v>303002804</v>
      </c>
      <c r="M2466" s="15" t="s">
        <v>1267</v>
      </c>
      <c r="N2466" s="15" t="s">
        <v>940</v>
      </c>
      <c r="O2466" s="18" t="s">
        <v>1267</v>
      </c>
      <c r="P2466" s="22" t="s">
        <v>73</v>
      </c>
      <c r="Q2466" s="15" t="s">
        <v>1233</v>
      </c>
      <c r="R2466" s="18" t="s">
        <v>1233</v>
      </c>
      <c r="S2466" s="22" t="s">
        <v>73</v>
      </c>
      <c r="T2466" s="18" t="s">
        <v>1233</v>
      </c>
      <c r="U2466" s="18" t="s">
        <v>1233</v>
      </c>
      <c r="V2466" s="15" t="s">
        <v>1269</v>
      </c>
      <c r="W2466" s="18" t="s">
        <v>3318</v>
      </c>
      <c r="X2466" s="18"/>
      <c r="Y2466" s="15" t="s">
        <v>73</v>
      </c>
      <c r="Z2466" s="18" t="s">
        <v>7183</v>
      </c>
      <c r="AA2466" s="18" t="s">
        <v>1307</v>
      </c>
      <c r="AB2466" s="18" t="s">
        <v>2924</v>
      </c>
      <c r="AC2466" s="67" t="str">
        <f>+VLOOKUP("*"&amp;L2466&amp;"*",'[2]REGISTROS SANITARIOS'!$D$1884:$E$1942,2,FALSE)</f>
        <v>SI</v>
      </c>
      <c r="AD2466" s="22" t="s">
        <v>1025</v>
      </c>
      <c r="AE2466" s="16">
        <v>47029</v>
      </c>
      <c r="AF2466" s="34" t="s">
        <v>73</v>
      </c>
      <c r="AG2466" s="24" t="s">
        <v>3155</v>
      </c>
      <c r="AH2466" s="18" t="s">
        <v>3155</v>
      </c>
      <c r="AI2466" s="18" t="s">
        <v>54</v>
      </c>
      <c r="AJ2466" s="17">
        <v>2.75</v>
      </c>
      <c r="AK2466" s="25">
        <v>2.75</v>
      </c>
      <c r="AL2466" s="25">
        <v>5000</v>
      </c>
      <c r="AM2466" s="35">
        <v>0.19</v>
      </c>
      <c r="AN2466" s="19">
        <v>16362.5</v>
      </c>
      <c r="AO2466" s="18"/>
      <c r="AP2466" s="15"/>
      <c r="AQ2466" s="43" t="str">
        <f t="shared" si="379"/>
        <v>SI</v>
      </c>
      <c r="AR2466" s="44">
        <f t="shared" si="380"/>
        <v>16362.5</v>
      </c>
      <c r="AS2466" s="44">
        <f t="shared" si="381"/>
        <v>13750</v>
      </c>
      <c r="AT2466" s="44">
        <f t="shared" si="382"/>
        <v>13750</v>
      </c>
      <c r="AU2466" s="44">
        <f t="shared" si="383"/>
        <v>16362.5</v>
      </c>
      <c r="AV2466" s="45" t="b">
        <f t="shared" si="384"/>
        <v>1</v>
      </c>
      <c r="AW2466" s="45" t="b">
        <f t="shared" si="385"/>
        <v>0</v>
      </c>
      <c r="AX2466" s="45"/>
    </row>
    <row r="2467" spans="1:50" s="36" customFormat="1" ht="27.75" customHeight="1" x14ac:dyDescent="0.15">
      <c r="A2467" s="36" t="str">
        <f t="shared" si="378"/>
        <v>New Stetic S.A303003104</v>
      </c>
      <c r="B2467" s="36" t="b">
        <f>+A2467='[1]Anexo 9'!A2467</f>
        <v>1</v>
      </c>
      <c r="C2467" s="18">
        <v>890900267</v>
      </c>
      <c r="D2467" s="18" t="s">
        <v>1038</v>
      </c>
      <c r="E2467" s="15" t="s">
        <v>800</v>
      </c>
      <c r="F2467" s="15" t="s">
        <v>1134</v>
      </c>
      <c r="G2467" s="15">
        <f>+VLOOKUP(F2467,[3]Sheet1!$E$3:$G$74,3,FALSE)</f>
        <v>2</v>
      </c>
      <c r="H2467" s="15">
        <f>+VLOOKUP(D2467&amp;F2467,'TD para paquetes'!$E$3:$I$441,5,FALSE)</f>
        <v>2</v>
      </c>
      <c r="I2467" s="15" t="s">
        <v>1025</v>
      </c>
      <c r="J2467" s="15">
        <v>3</v>
      </c>
      <c r="K2467" s="15">
        <v>3</v>
      </c>
      <c r="L2467" s="15">
        <v>303003104</v>
      </c>
      <c r="M2467" s="15" t="s">
        <v>1135</v>
      </c>
      <c r="N2467" s="15" t="s">
        <v>91</v>
      </c>
      <c r="O2467" s="18" t="s">
        <v>1135</v>
      </c>
      <c r="P2467" s="22" t="s">
        <v>73</v>
      </c>
      <c r="Q2467" s="15" t="s">
        <v>93</v>
      </c>
      <c r="R2467" s="18" t="s">
        <v>93</v>
      </c>
      <c r="S2467" s="22" t="s">
        <v>73</v>
      </c>
      <c r="T2467" s="18" t="s">
        <v>93</v>
      </c>
      <c r="U2467" s="18" t="s">
        <v>93</v>
      </c>
      <c r="V2467" s="15" t="s">
        <v>1138</v>
      </c>
      <c r="W2467" s="18" t="s">
        <v>1138</v>
      </c>
      <c r="X2467" s="18"/>
      <c r="Y2467" s="15" t="s">
        <v>73</v>
      </c>
      <c r="Z2467" s="18" t="s">
        <v>7186</v>
      </c>
      <c r="AA2467" s="18" t="s">
        <v>1307</v>
      </c>
      <c r="AB2467" s="18" t="s">
        <v>3254</v>
      </c>
      <c r="AC2467" s="67" t="str">
        <f>+VLOOKUP("*"&amp;L2467&amp;"*",'[2]REGISTROS SANITARIOS'!$D$1884:$E$1942,2,FALSE)</f>
        <v>SI</v>
      </c>
      <c r="AD2467" s="22" t="s">
        <v>1025</v>
      </c>
      <c r="AE2467" s="16" t="s">
        <v>3155</v>
      </c>
      <c r="AF2467" s="34" t="s">
        <v>8814</v>
      </c>
      <c r="AG2467" s="24" t="s">
        <v>3155</v>
      </c>
      <c r="AH2467" s="18" t="s">
        <v>3155</v>
      </c>
      <c r="AI2467" s="18" t="s">
        <v>3155</v>
      </c>
      <c r="AJ2467" s="17">
        <v>220</v>
      </c>
      <c r="AK2467" s="25">
        <v>220</v>
      </c>
      <c r="AL2467" s="25">
        <v>10000</v>
      </c>
      <c r="AM2467" s="35">
        <v>0.19</v>
      </c>
      <c r="AN2467" s="19">
        <v>2618000</v>
      </c>
      <c r="AO2467" s="18"/>
      <c r="AP2467" s="15"/>
      <c r="AQ2467" s="43" t="str">
        <f t="shared" si="379"/>
        <v>SI</v>
      </c>
      <c r="AR2467" s="44">
        <f t="shared" si="380"/>
        <v>2618000</v>
      </c>
      <c r="AS2467" s="44">
        <f t="shared" si="381"/>
        <v>2200000</v>
      </c>
      <c r="AT2467" s="44">
        <f t="shared" si="382"/>
        <v>2200000</v>
      </c>
      <c r="AU2467" s="44">
        <f t="shared" si="383"/>
        <v>2618000</v>
      </c>
      <c r="AV2467" s="45" t="b">
        <f t="shared" si="384"/>
        <v>1</v>
      </c>
      <c r="AW2467" s="45" t="b">
        <f t="shared" si="385"/>
        <v>0</v>
      </c>
      <c r="AX2467" s="45"/>
    </row>
    <row r="2468" spans="1:50" s="36" customFormat="1" ht="27.75" customHeight="1" x14ac:dyDescent="0.15">
      <c r="A2468" s="36" t="str">
        <f t="shared" si="378"/>
        <v>New Stetic S.A303003204</v>
      </c>
      <c r="B2468" s="36" t="b">
        <f>+A2468='[1]Anexo 9'!A2468</f>
        <v>1</v>
      </c>
      <c r="C2468" s="18">
        <v>890900267</v>
      </c>
      <c r="D2468" s="18" t="s">
        <v>1038</v>
      </c>
      <c r="E2468" s="15" t="s">
        <v>800</v>
      </c>
      <c r="F2468" s="15" t="s">
        <v>1134</v>
      </c>
      <c r="G2468" s="15">
        <f>+VLOOKUP(F2468,[3]Sheet1!$E$3:$G$74,3,FALSE)</f>
        <v>2</v>
      </c>
      <c r="H2468" s="15">
        <f>+VLOOKUP(D2468&amp;F2468,'TD para paquetes'!$E$3:$I$441,5,FALSE)</f>
        <v>2</v>
      </c>
      <c r="I2468" s="15" t="s">
        <v>1025</v>
      </c>
      <c r="J2468" s="15">
        <v>3</v>
      </c>
      <c r="K2468" s="15">
        <v>3</v>
      </c>
      <c r="L2468" s="15">
        <v>303003204</v>
      </c>
      <c r="M2468" s="15" t="s">
        <v>1140</v>
      </c>
      <c r="N2468" s="15" t="s">
        <v>91</v>
      </c>
      <c r="O2468" s="18" t="s">
        <v>1140</v>
      </c>
      <c r="P2468" s="22" t="s">
        <v>73</v>
      </c>
      <c r="Q2468" s="15" t="s">
        <v>93</v>
      </c>
      <c r="R2468" s="18" t="s">
        <v>93</v>
      </c>
      <c r="S2468" s="22" t="s">
        <v>73</v>
      </c>
      <c r="T2468" s="18" t="s">
        <v>93</v>
      </c>
      <c r="U2468" s="18" t="s">
        <v>93</v>
      </c>
      <c r="V2468" s="15" t="s">
        <v>1138</v>
      </c>
      <c r="W2468" s="18" t="s">
        <v>1138</v>
      </c>
      <c r="X2468" s="18"/>
      <c r="Y2468" s="15" t="s">
        <v>73</v>
      </c>
      <c r="Z2468" s="18" t="s">
        <v>7186</v>
      </c>
      <c r="AA2468" s="18" t="s">
        <v>1307</v>
      </c>
      <c r="AB2468" s="18" t="s">
        <v>3254</v>
      </c>
      <c r="AC2468" s="67" t="str">
        <f>+VLOOKUP("*"&amp;L2468&amp;"*",'[2]REGISTROS SANITARIOS'!$D$1884:$E$1942,2,FALSE)</f>
        <v>SI</v>
      </c>
      <c r="AD2468" s="22" t="s">
        <v>1025</v>
      </c>
      <c r="AE2468" s="16" t="s">
        <v>3155</v>
      </c>
      <c r="AF2468" s="34" t="s">
        <v>8814</v>
      </c>
      <c r="AG2468" s="24" t="s">
        <v>3155</v>
      </c>
      <c r="AH2468" s="18" t="s">
        <v>3155</v>
      </c>
      <c r="AI2468" s="18" t="s">
        <v>3155</v>
      </c>
      <c r="AJ2468" s="17">
        <v>148.5</v>
      </c>
      <c r="AK2468" s="25">
        <v>148.5</v>
      </c>
      <c r="AL2468" s="25">
        <v>10000</v>
      </c>
      <c r="AM2468" s="35">
        <v>0.19</v>
      </c>
      <c r="AN2468" s="19">
        <v>1767150</v>
      </c>
      <c r="AO2468" s="18"/>
      <c r="AP2468" s="15"/>
      <c r="AQ2468" s="43" t="str">
        <f t="shared" si="379"/>
        <v>SI</v>
      </c>
      <c r="AR2468" s="44">
        <f t="shared" si="380"/>
        <v>1767150</v>
      </c>
      <c r="AS2468" s="44">
        <f t="shared" si="381"/>
        <v>1485000</v>
      </c>
      <c r="AT2468" s="44">
        <f t="shared" si="382"/>
        <v>1485000</v>
      </c>
      <c r="AU2468" s="44">
        <f t="shared" si="383"/>
        <v>1767150</v>
      </c>
      <c r="AV2468" s="45" t="b">
        <f t="shared" si="384"/>
        <v>1</v>
      </c>
      <c r="AW2468" s="45" t="b">
        <f t="shared" si="385"/>
        <v>0</v>
      </c>
      <c r="AX2468" s="45"/>
    </row>
    <row r="2469" spans="1:50" s="36" customFormat="1" ht="27.75" customHeight="1" x14ac:dyDescent="0.15">
      <c r="A2469" s="36" t="str">
        <f t="shared" si="378"/>
        <v>New Stetic S.A303003308</v>
      </c>
      <c r="B2469" s="36" t="b">
        <f>+A2469='[1]Anexo 9'!A2469</f>
        <v>1</v>
      </c>
      <c r="C2469" s="18">
        <v>890900267</v>
      </c>
      <c r="D2469" s="18" t="s">
        <v>1038</v>
      </c>
      <c r="E2469" s="15" t="s">
        <v>800</v>
      </c>
      <c r="F2469" s="15" t="s">
        <v>62</v>
      </c>
      <c r="G2469" s="15" t="s">
        <v>3155</v>
      </c>
      <c r="H2469" s="15" t="s">
        <v>3155</v>
      </c>
      <c r="I2469" s="15" t="s">
        <v>3155</v>
      </c>
      <c r="J2469" s="15">
        <v>4</v>
      </c>
      <c r="K2469" s="15" t="s">
        <v>3155</v>
      </c>
      <c r="L2469" s="15">
        <v>303003308</v>
      </c>
      <c r="M2469" s="15" t="s">
        <v>801</v>
      </c>
      <c r="N2469" s="15" t="s">
        <v>247</v>
      </c>
      <c r="O2469" s="18" t="s">
        <v>801</v>
      </c>
      <c r="P2469" s="22" t="s">
        <v>73</v>
      </c>
      <c r="Q2469" s="15" t="s">
        <v>802</v>
      </c>
      <c r="R2469" s="18" t="s">
        <v>802</v>
      </c>
      <c r="S2469" s="22" t="s">
        <v>73</v>
      </c>
      <c r="T2469" s="18" t="s">
        <v>802</v>
      </c>
      <c r="U2469" s="18" t="s">
        <v>802</v>
      </c>
      <c r="V2469" s="15" t="s">
        <v>6104</v>
      </c>
      <c r="W2469" s="18" t="s">
        <v>3335</v>
      </c>
      <c r="X2469" s="18"/>
      <c r="Y2469" s="15" t="s">
        <v>73</v>
      </c>
      <c r="Z2469" s="18" t="s">
        <v>3336</v>
      </c>
      <c r="AA2469" s="18" t="s">
        <v>1307</v>
      </c>
      <c r="AB2469" s="18" t="s">
        <v>3337</v>
      </c>
      <c r="AC2469" s="67" t="str">
        <f>+VLOOKUP("*"&amp;L2469&amp;"*",'[2]REGISTROS SANITARIOS'!$D$1884:$E$1942,2,FALSE)</f>
        <v>SI</v>
      </c>
      <c r="AD2469" s="22" t="s">
        <v>1025</v>
      </c>
      <c r="AE2469" s="16">
        <v>44288</v>
      </c>
      <c r="AF2469" s="34" t="s">
        <v>73</v>
      </c>
      <c r="AG2469" s="24" t="s">
        <v>3155</v>
      </c>
      <c r="AH2469" s="18" t="s">
        <v>3155</v>
      </c>
      <c r="AI2469" s="18" t="s">
        <v>54</v>
      </c>
      <c r="AJ2469" s="17">
        <v>110</v>
      </c>
      <c r="AK2469" s="25">
        <v>110</v>
      </c>
      <c r="AL2469" s="25">
        <v>140000</v>
      </c>
      <c r="AM2469" s="35">
        <v>0</v>
      </c>
      <c r="AN2469" s="19">
        <v>15400000</v>
      </c>
      <c r="AO2469" s="18"/>
      <c r="AP2469" s="15"/>
      <c r="AQ2469" s="43" t="str">
        <f t="shared" si="379"/>
        <v>SI</v>
      </c>
      <c r="AR2469" s="44">
        <f t="shared" si="380"/>
        <v>15400000</v>
      </c>
      <c r="AS2469" s="44">
        <f t="shared" si="381"/>
        <v>15400000</v>
      </c>
      <c r="AT2469" s="44">
        <f t="shared" si="382"/>
        <v>15400000</v>
      </c>
      <c r="AU2469" s="44">
        <f t="shared" si="383"/>
        <v>15400000</v>
      </c>
      <c r="AV2469" s="45" t="b">
        <f t="shared" si="384"/>
        <v>1</v>
      </c>
      <c r="AW2469" s="45" t="b">
        <f t="shared" si="385"/>
        <v>1</v>
      </c>
      <c r="AX2469" s="45"/>
    </row>
    <row r="2470" spans="1:50" s="36" customFormat="1" ht="27.75" customHeight="1" x14ac:dyDescent="0.15">
      <c r="A2470" s="36" t="str">
        <f t="shared" si="378"/>
        <v>New Stetic S.A304000001</v>
      </c>
      <c r="B2470" s="36" t="b">
        <f>+A2470='[1]Anexo 9'!A2470</f>
        <v>1</v>
      </c>
      <c r="C2470" s="18">
        <v>890900267</v>
      </c>
      <c r="D2470" s="18" t="s">
        <v>1038</v>
      </c>
      <c r="E2470" s="15" t="s">
        <v>800</v>
      </c>
      <c r="F2470" s="15" t="s">
        <v>62</v>
      </c>
      <c r="G2470" s="15" t="s">
        <v>3155</v>
      </c>
      <c r="H2470" s="15" t="s">
        <v>3155</v>
      </c>
      <c r="I2470" s="15" t="s">
        <v>3155</v>
      </c>
      <c r="J2470" s="15">
        <v>3</v>
      </c>
      <c r="K2470" s="15" t="s">
        <v>3155</v>
      </c>
      <c r="L2470" s="15">
        <v>304000001</v>
      </c>
      <c r="M2470" s="15" t="s">
        <v>4583</v>
      </c>
      <c r="N2470" s="15" t="s">
        <v>940</v>
      </c>
      <c r="O2470" s="18" t="s">
        <v>4583</v>
      </c>
      <c r="P2470" s="22" t="s">
        <v>73</v>
      </c>
      <c r="Q2470" s="15" t="s">
        <v>475</v>
      </c>
      <c r="R2470" s="18" t="s">
        <v>475</v>
      </c>
      <c r="S2470" s="22" t="s">
        <v>73</v>
      </c>
      <c r="T2470" s="18" t="s">
        <v>475</v>
      </c>
      <c r="U2470" s="18" t="s">
        <v>475</v>
      </c>
      <c r="V2470" s="15"/>
      <c r="W2470" s="18" t="s">
        <v>3162</v>
      </c>
      <c r="X2470" s="18"/>
      <c r="Y2470" s="15" t="s">
        <v>73</v>
      </c>
      <c r="Z2470" s="18" t="s">
        <v>7187</v>
      </c>
      <c r="AA2470" s="18" t="s">
        <v>1307</v>
      </c>
      <c r="AB2470" s="18" t="s">
        <v>7188</v>
      </c>
      <c r="AC2470" s="67" t="str">
        <f>+VLOOKUP("*"&amp;L2470&amp;"*",'[2]REGISTROS SANITARIOS'!$D$1884:$E$1942,2,FALSE)</f>
        <v>SI</v>
      </c>
      <c r="AD2470" s="22" t="s">
        <v>1025</v>
      </c>
      <c r="AE2470" s="16">
        <v>44287</v>
      </c>
      <c r="AF2470" s="34" t="s">
        <v>73</v>
      </c>
      <c r="AG2470" s="24">
        <v>20021507</v>
      </c>
      <c r="AH2470" s="18" t="s">
        <v>3155</v>
      </c>
      <c r="AI2470" s="18" t="s">
        <v>54</v>
      </c>
      <c r="AJ2470" s="17">
        <v>825</v>
      </c>
      <c r="AK2470" s="25">
        <v>825</v>
      </c>
      <c r="AL2470" s="25">
        <v>3000</v>
      </c>
      <c r="AM2470" s="35">
        <v>0</v>
      </c>
      <c r="AN2470" s="19">
        <v>2475000</v>
      </c>
      <c r="AO2470" s="18"/>
      <c r="AP2470" s="15"/>
      <c r="AQ2470" s="43" t="str">
        <f t="shared" si="379"/>
        <v>SI</v>
      </c>
      <c r="AR2470" s="44">
        <f t="shared" si="380"/>
        <v>2475000</v>
      </c>
      <c r="AS2470" s="44">
        <f t="shared" si="381"/>
        <v>2475000</v>
      </c>
      <c r="AT2470" s="44">
        <f t="shared" si="382"/>
        <v>2475000</v>
      </c>
      <c r="AU2470" s="44">
        <f t="shared" si="383"/>
        <v>2475000</v>
      </c>
      <c r="AV2470" s="45" t="b">
        <f t="shared" si="384"/>
        <v>1</v>
      </c>
      <c r="AW2470" s="45" t="b">
        <f t="shared" si="385"/>
        <v>1</v>
      </c>
      <c r="AX2470" s="45"/>
    </row>
    <row r="2471" spans="1:50" s="36" customFormat="1" ht="27.75" customHeight="1" x14ac:dyDescent="0.15">
      <c r="A2471" s="36" t="str">
        <f t="shared" si="378"/>
        <v>New Stetic S.A304000105</v>
      </c>
      <c r="B2471" s="36" t="b">
        <f>+A2471='[1]Anexo 9'!A2471</f>
        <v>1</v>
      </c>
      <c r="C2471" s="18">
        <v>890900267</v>
      </c>
      <c r="D2471" s="18" t="s">
        <v>1038</v>
      </c>
      <c r="E2471" s="15" t="s">
        <v>800</v>
      </c>
      <c r="F2471" s="15" t="s">
        <v>62</v>
      </c>
      <c r="G2471" s="15" t="s">
        <v>3155</v>
      </c>
      <c r="H2471" s="15" t="s">
        <v>3155</v>
      </c>
      <c r="I2471" s="15" t="s">
        <v>3155</v>
      </c>
      <c r="J2471" s="15">
        <v>5</v>
      </c>
      <c r="K2471" s="15" t="s">
        <v>3155</v>
      </c>
      <c r="L2471" s="15">
        <v>304000105</v>
      </c>
      <c r="M2471" s="15" t="s">
        <v>803</v>
      </c>
      <c r="N2471" s="15" t="s">
        <v>406</v>
      </c>
      <c r="O2471" s="18" t="s">
        <v>803</v>
      </c>
      <c r="P2471" s="22" t="s">
        <v>73</v>
      </c>
      <c r="Q2471" s="15" t="s">
        <v>805</v>
      </c>
      <c r="R2471" s="18" t="s">
        <v>805</v>
      </c>
      <c r="S2471" s="22" t="s">
        <v>73</v>
      </c>
      <c r="T2471" s="18" t="s">
        <v>805</v>
      </c>
      <c r="U2471" s="18" t="s">
        <v>805</v>
      </c>
      <c r="V2471" s="15" t="s">
        <v>808</v>
      </c>
      <c r="W2471" s="18" t="s">
        <v>808</v>
      </c>
      <c r="X2471" s="18"/>
      <c r="Y2471" s="15" t="s">
        <v>73</v>
      </c>
      <c r="Z2471" s="18" t="s">
        <v>808</v>
      </c>
      <c r="AA2471" s="18" t="s">
        <v>1307</v>
      </c>
      <c r="AB2471" s="18" t="s">
        <v>1283</v>
      </c>
      <c r="AC2471" s="67" t="str">
        <f>+VLOOKUP("*"&amp;L2471&amp;"*",'[2]REGISTROS SANITARIOS'!$D$1884:$E$1942,2,FALSE)</f>
        <v>SI</v>
      </c>
      <c r="AD2471" s="22" t="s">
        <v>1025</v>
      </c>
      <c r="AE2471" s="16">
        <v>46834</v>
      </c>
      <c r="AF2471" s="34" t="s">
        <v>73</v>
      </c>
      <c r="AG2471" s="24" t="s">
        <v>3155</v>
      </c>
      <c r="AH2471" s="18" t="s">
        <v>3155</v>
      </c>
      <c r="AI2471" s="18" t="s">
        <v>54</v>
      </c>
      <c r="AJ2471" s="17">
        <v>605</v>
      </c>
      <c r="AK2471" s="25">
        <v>605</v>
      </c>
      <c r="AL2471" s="25">
        <v>20000</v>
      </c>
      <c r="AM2471" s="35">
        <v>0</v>
      </c>
      <c r="AN2471" s="19">
        <v>12100000</v>
      </c>
      <c r="AO2471" s="18"/>
      <c r="AP2471" s="15"/>
      <c r="AQ2471" s="43" t="str">
        <f t="shared" si="379"/>
        <v>SI</v>
      </c>
      <c r="AR2471" s="44">
        <f t="shared" si="380"/>
        <v>12100000</v>
      </c>
      <c r="AS2471" s="44">
        <f t="shared" si="381"/>
        <v>12100000</v>
      </c>
      <c r="AT2471" s="44">
        <f t="shared" si="382"/>
        <v>12100000</v>
      </c>
      <c r="AU2471" s="44">
        <f t="shared" si="383"/>
        <v>12100000</v>
      </c>
      <c r="AV2471" s="45" t="b">
        <f t="shared" si="384"/>
        <v>1</v>
      </c>
      <c r="AW2471" s="45" t="b">
        <f t="shared" si="385"/>
        <v>1</v>
      </c>
      <c r="AX2471" s="45"/>
    </row>
    <row r="2472" spans="1:50" s="36" customFormat="1" ht="27.75" customHeight="1" x14ac:dyDescent="0.15">
      <c r="A2472" s="36" t="str">
        <f t="shared" si="378"/>
        <v>New Stetic S.A304001308</v>
      </c>
      <c r="B2472" s="36" t="b">
        <f>+A2472='[1]Anexo 9'!A2472</f>
        <v>1</v>
      </c>
      <c r="C2472" s="18">
        <v>890900267</v>
      </c>
      <c r="D2472" s="18" t="s">
        <v>1038</v>
      </c>
      <c r="E2472" s="15" t="s">
        <v>800</v>
      </c>
      <c r="F2472" s="15" t="s">
        <v>62</v>
      </c>
      <c r="G2472" s="15" t="s">
        <v>3155</v>
      </c>
      <c r="H2472" s="15" t="s">
        <v>3155</v>
      </c>
      <c r="I2472" s="15" t="s">
        <v>3155</v>
      </c>
      <c r="J2472" s="15">
        <v>4</v>
      </c>
      <c r="K2472" s="15" t="s">
        <v>3155</v>
      </c>
      <c r="L2472" s="15">
        <v>304001308</v>
      </c>
      <c r="M2472" s="15" t="s">
        <v>1010</v>
      </c>
      <c r="N2472" s="15" t="s">
        <v>101</v>
      </c>
      <c r="O2472" s="18" t="s">
        <v>1010</v>
      </c>
      <c r="P2472" s="22" t="s">
        <v>73</v>
      </c>
      <c r="Q2472" s="15" t="s">
        <v>490</v>
      </c>
      <c r="R2472" s="18" t="s">
        <v>490</v>
      </c>
      <c r="S2472" s="22" t="s">
        <v>73</v>
      </c>
      <c r="T2472" s="18" t="s">
        <v>490</v>
      </c>
      <c r="U2472" s="18" t="s">
        <v>490</v>
      </c>
      <c r="V2472" s="15" t="s">
        <v>1011</v>
      </c>
      <c r="W2472" s="18" t="s">
        <v>6363</v>
      </c>
      <c r="X2472" s="18"/>
      <c r="Y2472" s="15" t="s">
        <v>73</v>
      </c>
      <c r="Z2472" s="18" t="s">
        <v>7189</v>
      </c>
      <c r="AA2472" s="18" t="s">
        <v>7190</v>
      </c>
      <c r="AB2472" s="18" t="s">
        <v>3254</v>
      </c>
      <c r="AC2472" s="67" t="e">
        <f>+VLOOKUP("*"&amp;L2472&amp;"*",'[2]REGISTROS SANITARIOS'!$D$1884:$E$1942,2,FALSE)</f>
        <v>#N/A</v>
      </c>
      <c r="AD2472" s="22" t="s">
        <v>44</v>
      </c>
      <c r="AE2472" s="16" t="s">
        <v>3254</v>
      </c>
      <c r="AF2472" s="34" t="s">
        <v>8814</v>
      </c>
      <c r="AG2472" s="24" t="s">
        <v>3155</v>
      </c>
      <c r="AH2472" s="18" t="s">
        <v>3155</v>
      </c>
      <c r="AI2472" s="18" t="s">
        <v>53</v>
      </c>
      <c r="AJ2472" s="17">
        <v>715</v>
      </c>
      <c r="AK2472" s="25">
        <v>715</v>
      </c>
      <c r="AL2472" s="25">
        <v>2500</v>
      </c>
      <c r="AM2472" s="35">
        <v>0.19</v>
      </c>
      <c r="AN2472" s="19">
        <v>2127125</v>
      </c>
      <c r="AO2472" s="18"/>
      <c r="AP2472" s="15"/>
      <c r="AQ2472" s="43" t="str">
        <f t="shared" si="379"/>
        <v>SI</v>
      </c>
      <c r="AR2472" s="44">
        <f t="shared" si="380"/>
        <v>2127125</v>
      </c>
      <c r="AS2472" s="44">
        <f t="shared" si="381"/>
        <v>1787500</v>
      </c>
      <c r="AT2472" s="44">
        <f t="shared" si="382"/>
        <v>1787500</v>
      </c>
      <c r="AU2472" s="44">
        <f t="shared" si="383"/>
        <v>2127125</v>
      </c>
      <c r="AV2472" s="45" t="b">
        <f t="shared" si="384"/>
        <v>1</v>
      </c>
      <c r="AW2472" s="45" t="b">
        <f t="shared" si="385"/>
        <v>0</v>
      </c>
      <c r="AX2472" s="45"/>
    </row>
    <row r="2473" spans="1:50" s="36" customFormat="1" ht="27.75" customHeight="1" x14ac:dyDescent="0.15">
      <c r="A2473" s="36" t="str">
        <f t="shared" si="378"/>
        <v>New Stetic S.A304001408</v>
      </c>
      <c r="B2473" s="36" t="b">
        <f>+A2473='[1]Anexo 9'!A2473</f>
        <v>1</v>
      </c>
      <c r="C2473" s="18">
        <v>890900267</v>
      </c>
      <c r="D2473" s="18" t="s">
        <v>1038</v>
      </c>
      <c r="E2473" s="15" t="s">
        <v>800</v>
      </c>
      <c r="F2473" s="15" t="s">
        <v>62</v>
      </c>
      <c r="G2473" s="15" t="s">
        <v>3155</v>
      </c>
      <c r="H2473" s="15" t="s">
        <v>3155</v>
      </c>
      <c r="I2473" s="15" t="s">
        <v>3155</v>
      </c>
      <c r="J2473" s="15">
        <v>4</v>
      </c>
      <c r="K2473" s="15" t="s">
        <v>3155</v>
      </c>
      <c r="L2473" s="15">
        <v>304001408</v>
      </c>
      <c r="M2473" s="15" t="s">
        <v>1288</v>
      </c>
      <c r="N2473" s="15" t="s">
        <v>101</v>
      </c>
      <c r="O2473" s="18" t="s">
        <v>1288</v>
      </c>
      <c r="P2473" s="22" t="s">
        <v>73</v>
      </c>
      <c r="Q2473" s="15" t="s">
        <v>439</v>
      </c>
      <c r="R2473" s="18" t="s">
        <v>439</v>
      </c>
      <c r="S2473" s="22" t="s">
        <v>73</v>
      </c>
      <c r="T2473" s="18" t="s">
        <v>439</v>
      </c>
      <c r="U2473" s="18" t="s">
        <v>439</v>
      </c>
      <c r="V2473" s="15" t="s">
        <v>1290</v>
      </c>
      <c r="W2473" s="18" t="s">
        <v>808</v>
      </c>
      <c r="X2473" s="18"/>
      <c r="Y2473" s="15" t="s">
        <v>73</v>
      </c>
      <c r="Z2473" s="18" t="s">
        <v>808</v>
      </c>
      <c r="AA2473" s="18" t="s">
        <v>1307</v>
      </c>
      <c r="AB2473" s="18" t="s">
        <v>3340</v>
      </c>
      <c r="AC2473" s="67" t="str">
        <f>+VLOOKUP("*"&amp;L2473&amp;"*",'[2]REGISTROS SANITARIOS'!$D$1884:$E$1942,2,FALSE)</f>
        <v>SI</v>
      </c>
      <c r="AD2473" s="22" t="s">
        <v>1025</v>
      </c>
      <c r="AE2473" s="16">
        <v>46537</v>
      </c>
      <c r="AF2473" s="34" t="s">
        <v>73</v>
      </c>
      <c r="AG2473" s="24" t="s">
        <v>3155</v>
      </c>
      <c r="AH2473" s="18" t="s">
        <v>3155</v>
      </c>
      <c r="AI2473" s="18" t="s">
        <v>54</v>
      </c>
      <c r="AJ2473" s="17">
        <v>99000</v>
      </c>
      <c r="AK2473" s="25">
        <v>99000</v>
      </c>
      <c r="AL2473" s="25">
        <v>12000</v>
      </c>
      <c r="AM2473" s="35">
        <v>0.19</v>
      </c>
      <c r="AN2473" s="19">
        <v>1413720000</v>
      </c>
      <c r="AO2473" s="18"/>
      <c r="AP2473" s="15"/>
      <c r="AQ2473" s="43" t="str">
        <f t="shared" si="379"/>
        <v>SI</v>
      </c>
      <c r="AR2473" s="44">
        <f t="shared" si="380"/>
        <v>1413720000</v>
      </c>
      <c r="AS2473" s="44">
        <f t="shared" si="381"/>
        <v>1188000000</v>
      </c>
      <c r="AT2473" s="44">
        <f t="shared" si="382"/>
        <v>1188000000</v>
      </c>
      <c r="AU2473" s="44">
        <f t="shared" si="383"/>
        <v>1413720000</v>
      </c>
      <c r="AV2473" s="45" t="b">
        <f t="shared" si="384"/>
        <v>1</v>
      </c>
      <c r="AW2473" s="45" t="b">
        <f t="shared" si="385"/>
        <v>0</v>
      </c>
      <c r="AX2473" s="45"/>
    </row>
    <row r="2474" spans="1:50" s="36" customFormat="1" ht="27.75" customHeight="1" x14ac:dyDescent="0.15">
      <c r="A2474" s="36" t="str">
        <f t="shared" si="378"/>
        <v>New Stetic S.A304001603</v>
      </c>
      <c r="B2474" s="36" t="b">
        <f>+A2474='[1]Anexo 9'!A2474</f>
        <v>1</v>
      </c>
      <c r="C2474" s="18">
        <v>890900267</v>
      </c>
      <c r="D2474" s="18" t="s">
        <v>1038</v>
      </c>
      <c r="E2474" s="15" t="s">
        <v>800</v>
      </c>
      <c r="F2474" s="15" t="s">
        <v>62</v>
      </c>
      <c r="G2474" s="15" t="s">
        <v>3155</v>
      </c>
      <c r="H2474" s="15" t="s">
        <v>3155</v>
      </c>
      <c r="I2474" s="15" t="s">
        <v>3155</v>
      </c>
      <c r="J2474" s="15">
        <v>4</v>
      </c>
      <c r="K2474" s="15" t="s">
        <v>3155</v>
      </c>
      <c r="L2474" s="15">
        <v>304001603</v>
      </c>
      <c r="M2474" s="15" t="s">
        <v>994</v>
      </c>
      <c r="N2474" s="15" t="s">
        <v>995</v>
      </c>
      <c r="O2474" s="18" t="s">
        <v>994</v>
      </c>
      <c r="P2474" s="22" t="s">
        <v>73</v>
      </c>
      <c r="Q2474" s="15" t="s">
        <v>1293</v>
      </c>
      <c r="R2474" s="18" t="s">
        <v>1293</v>
      </c>
      <c r="S2474" s="22" t="s">
        <v>73</v>
      </c>
      <c r="T2474" s="18" t="s">
        <v>1293</v>
      </c>
      <c r="U2474" s="18" t="s">
        <v>1293</v>
      </c>
      <c r="V2474" s="15" t="s">
        <v>996</v>
      </c>
      <c r="W2474" s="18" t="s">
        <v>1061</v>
      </c>
      <c r="X2474" s="18"/>
      <c r="Y2474" s="15" t="s">
        <v>73</v>
      </c>
      <c r="Z2474" s="18" t="s">
        <v>6361</v>
      </c>
      <c r="AA2474" s="18" t="s">
        <v>1095</v>
      </c>
      <c r="AB2474" s="18" t="s">
        <v>2936</v>
      </c>
      <c r="AC2474" s="67" t="str">
        <f>+VLOOKUP("*"&amp;L2474&amp;"*",'[2]REGISTROS SANITARIOS'!$D$1884:$E$1942,2,FALSE)</f>
        <v>SI</v>
      </c>
      <c r="AD2474" s="22" t="s">
        <v>1025</v>
      </c>
      <c r="AE2474" s="16">
        <v>44675</v>
      </c>
      <c r="AF2474" s="34" t="s">
        <v>73</v>
      </c>
      <c r="AG2474" s="24" t="s">
        <v>3155</v>
      </c>
      <c r="AH2474" s="18" t="s">
        <v>3155</v>
      </c>
      <c r="AI2474" s="18" t="s">
        <v>53</v>
      </c>
      <c r="AJ2474" s="17">
        <v>27.5</v>
      </c>
      <c r="AK2474" s="25">
        <v>27.5</v>
      </c>
      <c r="AL2474" s="25">
        <v>60000</v>
      </c>
      <c r="AM2474" s="35">
        <v>0.19</v>
      </c>
      <c r="AN2474" s="19">
        <v>1963500</v>
      </c>
      <c r="AO2474" s="18"/>
      <c r="AP2474" s="15"/>
      <c r="AQ2474" s="43" t="str">
        <f t="shared" si="379"/>
        <v>SI</v>
      </c>
      <c r="AR2474" s="44">
        <f t="shared" si="380"/>
        <v>1963500</v>
      </c>
      <c r="AS2474" s="44">
        <f t="shared" si="381"/>
        <v>1650000</v>
      </c>
      <c r="AT2474" s="44">
        <f t="shared" si="382"/>
        <v>1650000</v>
      </c>
      <c r="AU2474" s="44">
        <f t="shared" si="383"/>
        <v>1963500</v>
      </c>
      <c r="AV2474" s="45" t="b">
        <f t="shared" si="384"/>
        <v>1</v>
      </c>
      <c r="AW2474" s="45" t="b">
        <f t="shared" si="385"/>
        <v>0</v>
      </c>
      <c r="AX2474" s="45"/>
    </row>
    <row r="2475" spans="1:50" s="36" customFormat="1" ht="27.75" customHeight="1" x14ac:dyDescent="0.15">
      <c r="A2475" s="36" t="str">
        <f t="shared" si="378"/>
        <v>New Stetic S.A304001801</v>
      </c>
      <c r="B2475" s="36" t="b">
        <f>+A2475='[1]Anexo 9'!A2475</f>
        <v>1</v>
      </c>
      <c r="C2475" s="18">
        <v>890900267</v>
      </c>
      <c r="D2475" s="18" t="s">
        <v>1038</v>
      </c>
      <c r="E2475" s="15" t="s">
        <v>800</v>
      </c>
      <c r="F2475" s="15" t="s">
        <v>1360</v>
      </c>
      <c r="G2475" s="15">
        <f>+VLOOKUP(F2475,[3]Sheet1!$E$3:$G$74,3,FALSE)</f>
        <v>2</v>
      </c>
      <c r="H2475" s="15">
        <f>+VLOOKUP(D2475&amp;F2475,'TD para paquetes'!$E$3:$I$441,5,FALSE)</f>
        <v>2</v>
      </c>
      <c r="I2475" s="15" t="s">
        <v>1025</v>
      </c>
      <c r="J2475" s="15">
        <v>4</v>
      </c>
      <c r="K2475" s="15">
        <v>4</v>
      </c>
      <c r="L2475" s="15">
        <v>304001801</v>
      </c>
      <c r="M2475" s="15" t="s">
        <v>1361</v>
      </c>
      <c r="N2475" s="15" t="s">
        <v>247</v>
      </c>
      <c r="O2475" s="18" t="s">
        <v>1361</v>
      </c>
      <c r="P2475" s="22" t="s">
        <v>73</v>
      </c>
      <c r="Q2475" s="15" t="s">
        <v>1362</v>
      </c>
      <c r="R2475" s="18" t="s">
        <v>1362</v>
      </c>
      <c r="S2475" s="22" t="s">
        <v>73</v>
      </c>
      <c r="T2475" s="18" t="s">
        <v>1362</v>
      </c>
      <c r="U2475" s="18" t="s">
        <v>1362</v>
      </c>
      <c r="V2475" s="15" t="s">
        <v>1001</v>
      </c>
      <c r="W2475" s="18" t="s">
        <v>3343</v>
      </c>
      <c r="X2475" s="18"/>
      <c r="Y2475" s="15" t="s">
        <v>73</v>
      </c>
      <c r="Z2475" s="18" t="s">
        <v>3343</v>
      </c>
      <c r="AA2475" s="18" t="s">
        <v>1559</v>
      </c>
      <c r="AB2475" s="18" t="s">
        <v>1367</v>
      </c>
      <c r="AC2475" s="67" t="str">
        <f>+VLOOKUP("*"&amp;L2475&amp;"*",'[2]REGISTROS SANITARIOS'!$D$1884:$E$1942,2,FALSE)</f>
        <v>SI</v>
      </c>
      <c r="AD2475" s="22" t="s">
        <v>1025</v>
      </c>
      <c r="AE2475" s="16">
        <v>47023</v>
      </c>
      <c r="AF2475" s="34" t="s">
        <v>73</v>
      </c>
      <c r="AG2475" s="24" t="s">
        <v>3155</v>
      </c>
      <c r="AH2475" s="18" t="s">
        <v>3155</v>
      </c>
      <c r="AI2475" s="18" t="s">
        <v>53</v>
      </c>
      <c r="AJ2475" s="17">
        <v>115.5</v>
      </c>
      <c r="AK2475" s="25">
        <v>115.5</v>
      </c>
      <c r="AL2475" s="25">
        <v>160000</v>
      </c>
      <c r="AM2475" s="35">
        <v>0.19</v>
      </c>
      <c r="AN2475" s="19">
        <v>21991200</v>
      </c>
      <c r="AO2475" s="18"/>
      <c r="AP2475" s="15"/>
      <c r="AQ2475" s="43" t="str">
        <f t="shared" si="379"/>
        <v>SI</v>
      </c>
      <c r="AR2475" s="44">
        <f t="shared" si="380"/>
        <v>21991200</v>
      </c>
      <c r="AS2475" s="44">
        <f t="shared" si="381"/>
        <v>18480000</v>
      </c>
      <c r="AT2475" s="44">
        <f t="shared" si="382"/>
        <v>18480000</v>
      </c>
      <c r="AU2475" s="44">
        <f t="shared" si="383"/>
        <v>21991200</v>
      </c>
      <c r="AV2475" s="45" t="b">
        <f t="shared" si="384"/>
        <v>1</v>
      </c>
      <c r="AW2475" s="45" t="b">
        <f t="shared" si="385"/>
        <v>0</v>
      </c>
      <c r="AX2475" s="45"/>
    </row>
    <row r="2476" spans="1:50" s="36" customFormat="1" ht="27.75" customHeight="1" x14ac:dyDescent="0.15">
      <c r="A2476" s="36" t="str">
        <f t="shared" si="378"/>
        <v>New Stetic S.A304001901</v>
      </c>
      <c r="B2476" s="36" t="b">
        <f>+A2476='[1]Anexo 9'!A2476</f>
        <v>1</v>
      </c>
      <c r="C2476" s="18">
        <v>890900267</v>
      </c>
      <c r="D2476" s="18" t="s">
        <v>1038</v>
      </c>
      <c r="E2476" s="15" t="s">
        <v>800</v>
      </c>
      <c r="F2476" s="15" t="s">
        <v>62</v>
      </c>
      <c r="G2476" s="15" t="s">
        <v>3155</v>
      </c>
      <c r="H2476" s="15" t="s">
        <v>3155</v>
      </c>
      <c r="I2476" s="15" t="s">
        <v>3155</v>
      </c>
      <c r="J2476" s="15">
        <v>4</v>
      </c>
      <c r="K2476" s="15" t="s">
        <v>3155</v>
      </c>
      <c r="L2476" s="15">
        <v>304001901</v>
      </c>
      <c r="M2476" s="15" t="s">
        <v>1295</v>
      </c>
      <c r="N2476" s="15" t="s">
        <v>247</v>
      </c>
      <c r="O2476" s="18" t="s">
        <v>1295</v>
      </c>
      <c r="P2476" s="22" t="s">
        <v>73</v>
      </c>
      <c r="Q2476" s="15" t="s">
        <v>1296</v>
      </c>
      <c r="R2476" s="18" t="s">
        <v>1296</v>
      </c>
      <c r="S2476" s="22" t="s">
        <v>73</v>
      </c>
      <c r="T2476" s="18" t="s">
        <v>1296</v>
      </c>
      <c r="U2476" s="18" t="s">
        <v>1296</v>
      </c>
      <c r="V2476" s="15" t="s">
        <v>1299</v>
      </c>
      <c r="W2476" s="18" t="s">
        <v>808</v>
      </c>
      <c r="X2476" s="18"/>
      <c r="Y2476" s="15" t="s">
        <v>73</v>
      </c>
      <c r="Z2476" s="18" t="s">
        <v>808</v>
      </c>
      <c r="AA2476" s="18" t="s">
        <v>1307</v>
      </c>
      <c r="AB2476" s="18" t="s">
        <v>7191</v>
      </c>
      <c r="AC2476" s="67" t="str">
        <f>+VLOOKUP("*"&amp;L2476&amp;"*",'[2]REGISTROS SANITARIOS'!$D$1884:$E$1942,2,FALSE)</f>
        <v>SI</v>
      </c>
      <c r="AD2476" s="22" t="s">
        <v>1025</v>
      </c>
      <c r="AE2476" s="16">
        <v>46537</v>
      </c>
      <c r="AF2476" s="34" t="s">
        <v>73</v>
      </c>
      <c r="AG2476" s="24" t="s">
        <v>3155</v>
      </c>
      <c r="AH2476" s="18" t="s">
        <v>3155</v>
      </c>
      <c r="AI2476" s="18" t="s">
        <v>54</v>
      </c>
      <c r="AJ2476" s="17">
        <v>82.5</v>
      </c>
      <c r="AK2476" s="25">
        <v>82.5</v>
      </c>
      <c r="AL2476" s="25">
        <v>8000</v>
      </c>
      <c r="AM2476" s="35">
        <v>0</v>
      </c>
      <c r="AN2476" s="19">
        <v>660000</v>
      </c>
      <c r="AO2476" s="18"/>
      <c r="AP2476" s="15"/>
      <c r="AQ2476" s="43" t="str">
        <f t="shared" si="379"/>
        <v>SI</v>
      </c>
      <c r="AR2476" s="44">
        <f t="shared" si="380"/>
        <v>660000</v>
      </c>
      <c r="AS2476" s="44">
        <f t="shared" si="381"/>
        <v>660000</v>
      </c>
      <c r="AT2476" s="44">
        <f t="shared" si="382"/>
        <v>660000</v>
      </c>
      <c r="AU2476" s="44">
        <f t="shared" si="383"/>
        <v>660000</v>
      </c>
      <c r="AV2476" s="45" t="b">
        <f t="shared" si="384"/>
        <v>1</v>
      </c>
      <c r="AW2476" s="45" t="b">
        <f t="shared" si="385"/>
        <v>1</v>
      </c>
      <c r="AX2476" s="45"/>
    </row>
    <row r="2477" spans="1:50" s="36" customFormat="1" ht="27.75" customHeight="1" x14ac:dyDescent="0.15">
      <c r="A2477" s="36" t="str">
        <f t="shared" si="378"/>
        <v>New Stetic S.A304001922</v>
      </c>
      <c r="B2477" s="36" t="b">
        <f>+A2477='[1]Anexo 9'!A2477</f>
        <v>1</v>
      </c>
      <c r="C2477" s="18">
        <v>890900267</v>
      </c>
      <c r="D2477" s="18" t="s">
        <v>1038</v>
      </c>
      <c r="E2477" s="15" t="s">
        <v>800</v>
      </c>
      <c r="F2477" s="15" t="s">
        <v>3851</v>
      </c>
      <c r="G2477" s="15">
        <f>+VLOOKUP(F2477,[3]Sheet1!$E$3:$G$74,3,FALSE)</f>
        <v>13</v>
      </c>
      <c r="H2477" s="15">
        <f>+VLOOKUP(D2477&amp;F2477,'TD para paquetes'!$E$3:$I$441,5,FALSE)</f>
        <v>13</v>
      </c>
      <c r="I2477" s="15" t="s">
        <v>1025</v>
      </c>
      <c r="J2477" s="15">
        <v>4</v>
      </c>
      <c r="K2477" s="15">
        <v>3</v>
      </c>
      <c r="L2477" s="15">
        <v>304001922</v>
      </c>
      <c r="M2477" s="15" t="s">
        <v>3987</v>
      </c>
      <c r="N2477" s="15" t="s">
        <v>247</v>
      </c>
      <c r="O2477" s="18" t="s">
        <v>3987</v>
      </c>
      <c r="P2477" s="22" t="s">
        <v>73</v>
      </c>
      <c r="Q2477" s="15" t="s">
        <v>5590</v>
      </c>
      <c r="R2477" s="18" t="s">
        <v>5590</v>
      </c>
      <c r="S2477" s="22" t="s">
        <v>73</v>
      </c>
      <c r="T2477" s="18" t="s">
        <v>5590</v>
      </c>
      <c r="U2477" s="18" t="s">
        <v>5590</v>
      </c>
      <c r="V2477" s="15"/>
      <c r="W2477" s="18" t="s">
        <v>3332</v>
      </c>
      <c r="X2477" s="18"/>
      <c r="Y2477" s="15" t="s">
        <v>73</v>
      </c>
      <c r="Z2477" s="18" t="s">
        <v>7178</v>
      </c>
      <c r="AA2477" s="18" t="s">
        <v>7179</v>
      </c>
      <c r="AB2477" s="18" t="s">
        <v>7192</v>
      </c>
      <c r="AC2477" s="67" t="str">
        <f>+VLOOKUP("*"&amp;L2477&amp;"*",'[2]REGISTROS SANITARIOS'!$D$1884:$E$1942,2,FALSE)</f>
        <v>SI</v>
      </c>
      <c r="AD2477" s="22" t="s">
        <v>1025</v>
      </c>
      <c r="AE2477" s="16">
        <v>46537</v>
      </c>
      <c r="AF2477" s="34" t="s">
        <v>73</v>
      </c>
      <c r="AG2477" s="24" t="s">
        <v>3155</v>
      </c>
      <c r="AH2477" s="18" t="s">
        <v>3155</v>
      </c>
      <c r="AI2477" s="18" t="s">
        <v>53</v>
      </c>
      <c r="AJ2477" s="17">
        <v>5.5</v>
      </c>
      <c r="AK2477" s="25">
        <v>5.5</v>
      </c>
      <c r="AL2477" s="25">
        <v>80000</v>
      </c>
      <c r="AM2477" s="35">
        <v>0</v>
      </c>
      <c r="AN2477" s="19">
        <v>440000</v>
      </c>
      <c r="AO2477" s="18"/>
      <c r="AP2477" s="15"/>
      <c r="AQ2477" s="43" t="str">
        <f t="shared" si="379"/>
        <v>SI</v>
      </c>
      <c r="AR2477" s="44">
        <f t="shared" si="380"/>
        <v>440000</v>
      </c>
      <c r="AS2477" s="44">
        <f t="shared" si="381"/>
        <v>440000</v>
      </c>
      <c r="AT2477" s="44">
        <f t="shared" si="382"/>
        <v>440000</v>
      </c>
      <c r="AU2477" s="44">
        <f t="shared" si="383"/>
        <v>440000</v>
      </c>
      <c r="AV2477" s="45" t="b">
        <f t="shared" si="384"/>
        <v>1</v>
      </c>
      <c r="AW2477" s="45" t="b">
        <f t="shared" si="385"/>
        <v>1</v>
      </c>
      <c r="AX2477" s="45"/>
    </row>
    <row r="2478" spans="1:50" s="36" customFormat="1" ht="27.75" customHeight="1" x14ac:dyDescent="0.15">
      <c r="A2478" s="36" t="str">
        <f t="shared" si="378"/>
        <v>New Stetic S.A304001925</v>
      </c>
      <c r="B2478" s="36" t="b">
        <f>+A2478='[1]Anexo 9'!A2478</f>
        <v>1</v>
      </c>
      <c r="C2478" s="18">
        <v>890900267</v>
      </c>
      <c r="D2478" s="18" t="s">
        <v>1038</v>
      </c>
      <c r="E2478" s="15" t="s">
        <v>800</v>
      </c>
      <c r="F2478" s="15" t="s">
        <v>3851</v>
      </c>
      <c r="G2478" s="15">
        <f>+VLOOKUP(F2478,[3]Sheet1!$E$3:$G$74,3,FALSE)</f>
        <v>13</v>
      </c>
      <c r="H2478" s="15">
        <f>+VLOOKUP(D2478&amp;F2478,'TD para paquetes'!$E$3:$I$441,5,FALSE)</f>
        <v>13</v>
      </c>
      <c r="I2478" s="15" t="s">
        <v>1025</v>
      </c>
      <c r="J2478" s="15">
        <v>3</v>
      </c>
      <c r="K2478" s="15">
        <v>3</v>
      </c>
      <c r="L2478" s="15">
        <v>304001925</v>
      </c>
      <c r="M2478" s="15" t="s">
        <v>3988</v>
      </c>
      <c r="N2478" s="15" t="s">
        <v>247</v>
      </c>
      <c r="O2478" s="18" t="s">
        <v>3988</v>
      </c>
      <c r="P2478" s="22" t="s">
        <v>73</v>
      </c>
      <c r="Q2478" s="15" t="s">
        <v>5590</v>
      </c>
      <c r="R2478" s="18" t="s">
        <v>5590</v>
      </c>
      <c r="S2478" s="22" t="s">
        <v>73</v>
      </c>
      <c r="T2478" s="18" t="s">
        <v>5590</v>
      </c>
      <c r="U2478" s="18" t="s">
        <v>5590</v>
      </c>
      <c r="V2478" s="15"/>
      <c r="W2478" s="18" t="s">
        <v>3332</v>
      </c>
      <c r="X2478" s="18"/>
      <c r="Y2478" s="15" t="s">
        <v>73</v>
      </c>
      <c r="Z2478" s="18" t="s">
        <v>7178</v>
      </c>
      <c r="AA2478" s="18" t="s">
        <v>7179</v>
      </c>
      <c r="AB2478" s="18" t="s">
        <v>7192</v>
      </c>
      <c r="AC2478" s="67" t="e">
        <f>+VLOOKUP("*"&amp;L2478&amp;"*",'[2]REGISTROS SANITARIOS'!$D$1884:$E$1942,2,FALSE)</f>
        <v>#N/A</v>
      </c>
      <c r="AD2478" s="22" t="s">
        <v>44</v>
      </c>
      <c r="AE2478" s="16">
        <v>46537</v>
      </c>
      <c r="AF2478" s="34" t="s">
        <v>73</v>
      </c>
      <c r="AG2478" s="24" t="s">
        <v>3155</v>
      </c>
      <c r="AH2478" s="18" t="s">
        <v>3155</v>
      </c>
      <c r="AI2478" s="18" t="s">
        <v>53</v>
      </c>
      <c r="AJ2478" s="17">
        <v>5.5</v>
      </c>
      <c r="AK2478" s="25">
        <v>5.5</v>
      </c>
      <c r="AL2478" s="25">
        <v>80000</v>
      </c>
      <c r="AM2478" s="35">
        <v>0</v>
      </c>
      <c r="AN2478" s="19">
        <v>440000</v>
      </c>
      <c r="AO2478" s="18"/>
      <c r="AP2478" s="15"/>
      <c r="AQ2478" s="43" t="str">
        <f t="shared" si="379"/>
        <v>SI</v>
      </c>
      <c r="AR2478" s="44">
        <f t="shared" si="380"/>
        <v>440000</v>
      </c>
      <c r="AS2478" s="44">
        <f t="shared" si="381"/>
        <v>440000</v>
      </c>
      <c r="AT2478" s="44">
        <f t="shared" si="382"/>
        <v>440000</v>
      </c>
      <c r="AU2478" s="44">
        <f t="shared" si="383"/>
        <v>440000</v>
      </c>
      <c r="AV2478" s="45" t="b">
        <f t="shared" si="384"/>
        <v>1</v>
      </c>
      <c r="AW2478" s="45" t="b">
        <f t="shared" si="385"/>
        <v>1</v>
      </c>
      <c r="AX2478" s="45"/>
    </row>
    <row r="2479" spans="1:50" s="36" customFormat="1" ht="27.75" customHeight="1" x14ac:dyDescent="0.15">
      <c r="A2479" s="36" t="str">
        <f t="shared" si="378"/>
        <v>New Stetic S.A304001933</v>
      </c>
      <c r="B2479" s="36" t="b">
        <f>+A2479='[1]Anexo 9'!A2479</f>
        <v>1</v>
      </c>
      <c r="C2479" s="18">
        <v>890900267</v>
      </c>
      <c r="D2479" s="18" t="s">
        <v>1038</v>
      </c>
      <c r="E2479" s="15" t="s">
        <v>800</v>
      </c>
      <c r="F2479" s="15" t="s">
        <v>3851</v>
      </c>
      <c r="G2479" s="15">
        <f>+VLOOKUP(F2479,[3]Sheet1!$E$3:$G$74,3,FALSE)</f>
        <v>13</v>
      </c>
      <c r="H2479" s="15">
        <f>+VLOOKUP(D2479&amp;F2479,'TD para paquetes'!$E$3:$I$441,5,FALSE)</f>
        <v>13</v>
      </c>
      <c r="I2479" s="15" t="s">
        <v>1025</v>
      </c>
      <c r="J2479" s="15">
        <v>4</v>
      </c>
      <c r="K2479" s="15">
        <v>3</v>
      </c>
      <c r="L2479" s="15">
        <v>304001933</v>
      </c>
      <c r="M2479" s="15" t="s">
        <v>3989</v>
      </c>
      <c r="N2479" s="15" t="s">
        <v>247</v>
      </c>
      <c r="O2479" s="18" t="s">
        <v>3989</v>
      </c>
      <c r="P2479" s="22" t="s">
        <v>73</v>
      </c>
      <c r="Q2479" s="15" t="s">
        <v>5590</v>
      </c>
      <c r="R2479" s="18" t="s">
        <v>5590</v>
      </c>
      <c r="S2479" s="22" t="s">
        <v>73</v>
      </c>
      <c r="T2479" s="18" t="s">
        <v>5590</v>
      </c>
      <c r="U2479" s="18" t="s">
        <v>5590</v>
      </c>
      <c r="V2479" s="15"/>
      <c r="W2479" s="18" t="s">
        <v>3332</v>
      </c>
      <c r="X2479" s="18"/>
      <c r="Y2479" s="15" t="s">
        <v>73</v>
      </c>
      <c r="Z2479" s="18" t="s">
        <v>7178</v>
      </c>
      <c r="AA2479" s="18" t="s">
        <v>7179</v>
      </c>
      <c r="AB2479" s="18" t="s">
        <v>7192</v>
      </c>
      <c r="AC2479" s="67" t="e">
        <f>+VLOOKUP("*"&amp;L2479&amp;"*",'[2]REGISTROS SANITARIOS'!$D$1884:$E$1942,2,FALSE)</f>
        <v>#N/A</v>
      </c>
      <c r="AD2479" s="22" t="s">
        <v>44</v>
      </c>
      <c r="AE2479" s="16">
        <v>46537</v>
      </c>
      <c r="AF2479" s="34" t="s">
        <v>73</v>
      </c>
      <c r="AG2479" s="24" t="s">
        <v>3155</v>
      </c>
      <c r="AH2479" s="18" t="s">
        <v>3155</v>
      </c>
      <c r="AI2479" s="18" t="s">
        <v>53</v>
      </c>
      <c r="AJ2479" s="17">
        <v>5.5</v>
      </c>
      <c r="AK2479" s="25">
        <v>5.5</v>
      </c>
      <c r="AL2479" s="25">
        <v>80000</v>
      </c>
      <c r="AM2479" s="35">
        <v>0</v>
      </c>
      <c r="AN2479" s="19">
        <v>440000</v>
      </c>
      <c r="AO2479" s="18"/>
      <c r="AP2479" s="15"/>
      <c r="AQ2479" s="43" t="str">
        <f t="shared" si="379"/>
        <v>SI</v>
      </c>
      <c r="AR2479" s="44">
        <f t="shared" si="380"/>
        <v>440000</v>
      </c>
      <c r="AS2479" s="44">
        <f t="shared" si="381"/>
        <v>440000</v>
      </c>
      <c r="AT2479" s="44">
        <f t="shared" si="382"/>
        <v>440000</v>
      </c>
      <c r="AU2479" s="44">
        <f t="shared" si="383"/>
        <v>440000</v>
      </c>
      <c r="AV2479" s="45" t="b">
        <f t="shared" si="384"/>
        <v>1</v>
      </c>
      <c r="AW2479" s="45" t="b">
        <f t="shared" si="385"/>
        <v>1</v>
      </c>
      <c r="AX2479" s="45"/>
    </row>
    <row r="2480" spans="1:50" s="36" customFormat="1" ht="27.75" customHeight="1" x14ac:dyDescent="0.15">
      <c r="A2480" s="36" t="str">
        <f t="shared" si="378"/>
        <v>New Stetic S.A304002002</v>
      </c>
      <c r="B2480" s="36" t="b">
        <f>+A2480='[1]Anexo 9'!A2480</f>
        <v>1</v>
      </c>
      <c r="C2480" s="18">
        <v>890900267</v>
      </c>
      <c r="D2480" s="18" t="s">
        <v>1038</v>
      </c>
      <c r="E2480" s="15" t="s">
        <v>800</v>
      </c>
      <c r="F2480" s="15" t="s">
        <v>62</v>
      </c>
      <c r="G2480" s="15" t="s">
        <v>3155</v>
      </c>
      <c r="H2480" s="15" t="s">
        <v>3155</v>
      </c>
      <c r="I2480" s="15" t="s">
        <v>3155</v>
      </c>
      <c r="J2480" s="15">
        <v>4</v>
      </c>
      <c r="K2480" s="15" t="s">
        <v>3155</v>
      </c>
      <c r="L2480" s="15">
        <v>304002002</v>
      </c>
      <c r="M2480" s="15" t="s">
        <v>1301</v>
      </c>
      <c r="N2480" s="15" t="s">
        <v>165</v>
      </c>
      <c r="O2480" s="18" t="s">
        <v>1301</v>
      </c>
      <c r="P2480" s="22" t="s">
        <v>73</v>
      </c>
      <c r="Q2480" s="15" t="s">
        <v>1302</v>
      </c>
      <c r="R2480" s="18" t="s">
        <v>1302</v>
      </c>
      <c r="S2480" s="22" t="s">
        <v>73</v>
      </c>
      <c r="T2480" s="18" t="s">
        <v>1302</v>
      </c>
      <c r="U2480" s="18" t="s">
        <v>1302</v>
      </c>
      <c r="V2480" s="15" t="s">
        <v>1305</v>
      </c>
      <c r="W2480" s="18" t="s">
        <v>6364</v>
      </c>
      <c r="X2480" s="18"/>
      <c r="Y2480" s="15" t="s">
        <v>73</v>
      </c>
      <c r="Z2480" s="18" t="s">
        <v>6364</v>
      </c>
      <c r="AA2480" s="18" t="s">
        <v>7190</v>
      </c>
      <c r="AB2480" s="18" t="s">
        <v>1308</v>
      </c>
      <c r="AC2480" s="67" t="str">
        <f>+VLOOKUP("*"&amp;L2480&amp;"*",'[2]REGISTROS SANITARIOS'!$D$1884:$E$1942,2,FALSE)</f>
        <v>SI</v>
      </c>
      <c r="AD2480" s="22" t="s">
        <v>1025</v>
      </c>
      <c r="AE2480" s="16">
        <v>46952</v>
      </c>
      <c r="AF2480" s="34" t="s">
        <v>73</v>
      </c>
      <c r="AG2480" s="24" t="s">
        <v>3155</v>
      </c>
      <c r="AH2480" s="18" t="s">
        <v>3155</v>
      </c>
      <c r="AI2480" s="18" t="s">
        <v>53</v>
      </c>
      <c r="AJ2480" s="17">
        <v>181.5</v>
      </c>
      <c r="AK2480" s="25">
        <v>181.5</v>
      </c>
      <c r="AL2480" s="25">
        <v>10000</v>
      </c>
      <c r="AM2480" s="35">
        <v>0.19</v>
      </c>
      <c r="AN2480" s="19">
        <v>2159850</v>
      </c>
      <c r="AO2480" s="18"/>
      <c r="AP2480" s="15"/>
      <c r="AQ2480" s="43" t="str">
        <f t="shared" si="379"/>
        <v>SI</v>
      </c>
      <c r="AR2480" s="44">
        <f t="shared" si="380"/>
        <v>2159850</v>
      </c>
      <c r="AS2480" s="44">
        <f t="shared" si="381"/>
        <v>1815000</v>
      </c>
      <c r="AT2480" s="44">
        <f t="shared" si="382"/>
        <v>1815000</v>
      </c>
      <c r="AU2480" s="44">
        <f t="shared" si="383"/>
        <v>2159850</v>
      </c>
      <c r="AV2480" s="45" t="b">
        <f t="shared" si="384"/>
        <v>1</v>
      </c>
      <c r="AW2480" s="45" t="b">
        <f t="shared" si="385"/>
        <v>0</v>
      </c>
      <c r="AX2480" s="45"/>
    </row>
    <row r="2481" spans="1:50" s="36" customFormat="1" ht="27.75" customHeight="1" x14ac:dyDescent="0.15">
      <c r="A2481" s="36" t="str">
        <f t="shared" si="378"/>
        <v>New Stetic S.A304002101</v>
      </c>
      <c r="B2481" s="36" t="b">
        <f>+A2481='[1]Anexo 9'!A2481</f>
        <v>1</v>
      </c>
      <c r="C2481" s="18">
        <v>890900267</v>
      </c>
      <c r="D2481" s="18" t="s">
        <v>1038</v>
      </c>
      <c r="E2481" s="15" t="s">
        <v>800</v>
      </c>
      <c r="F2481" s="15" t="s">
        <v>62</v>
      </c>
      <c r="G2481" s="15" t="s">
        <v>3155</v>
      </c>
      <c r="H2481" s="15" t="s">
        <v>3155</v>
      </c>
      <c r="I2481" s="15" t="s">
        <v>3155</v>
      </c>
      <c r="J2481" s="15">
        <v>4</v>
      </c>
      <c r="K2481" s="15" t="s">
        <v>3155</v>
      </c>
      <c r="L2481" s="15">
        <v>304002101</v>
      </c>
      <c r="M2481" s="15" t="s">
        <v>1309</v>
      </c>
      <c r="N2481" s="15" t="s">
        <v>247</v>
      </c>
      <c r="O2481" s="18" t="s">
        <v>1309</v>
      </c>
      <c r="P2481" s="22" t="s">
        <v>73</v>
      </c>
      <c r="Q2481" s="15" t="s">
        <v>248</v>
      </c>
      <c r="R2481" s="18" t="s">
        <v>248</v>
      </c>
      <c r="S2481" s="22" t="s">
        <v>73</v>
      </c>
      <c r="T2481" s="18" t="s">
        <v>248</v>
      </c>
      <c r="U2481" s="18" t="s">
        <v>248</v>
      </c>
      <c r="V2481" s="15" t="s">
        <v>6119</v>
      </c>
      <c r="W2481" s="18" t="s">
        <v>1209</v>
      </c>
      <c r="X2481" s="18"/>
      <c r="Y2481" s="15" t="s">
        <v>73</v>
      </c>
      <c r="Z2481" s="18" t="s">
        <v>1209</v>
      </c>
      <c r="AA2481" s="18" t="s">
        <v>1307</v>
      </c>
      <c r="AB2481" s="18" t="s">
        <v>7193</v>
      </c>
      <c r="AC2481" s="67" t="str">
        <f>+VLOOKUP("*"&amp;L2481&amp;"*",'[2]REGISTROS SANITARIOS'!$D$1884:$E$1942,2,FALSE)</f>
        <v>SI</v>
      </c>
      <c r="AD2481" s="22" t="s">
        <v>1025</v>
      </c>
      <c r="AE2481" s="16" t="s">
        <v>3254</v>
      </c>
      <c r="AF2481" s="34" t="s">
        <v>8814</v>
      </c>
      <c r="AG2481" s="24" t="s">
        <v>3155</v>
      </c>
      <c r="AH2481" s="18" t="s">
        <v>8265</v>
      </c>
      <c r="AI2481" s="18" t="s">
        <v>3155</v>
      </c>
      <c r="AJ2481" s="17">
        <v>82.5</v>
      </c>
      <c r="AK2481" s="25">
        <v>82.5</v>
      </c>
      <c r="AL2481" s="25">
        <v>6000</v>
      </c>
      <c r="AM2481" s="35">
        <v>0.19</v>
      </c>
      <c r="AN2481" s="19">
        <v>589050</v>
      </c>
      <c r="AO2481" s="18"/>
      <c r="AP2481" s="15"/>
      <c r="AQ2481" s="43" t="str">
        <f t="shared" si="379"/>
        <v>SI</v>
      </c>
      <c r="AR2481" s="44">
        <f t="shared" si="380"/>
        <v>589050</v>
      </c>
      <c r="AS2481" s="44">
        <f t="shared" si="381"/>
        <v>495000</v>
      </c>
      <c r="AT2481" s="44">
        <f t="shared" si="382"/>
        <v>495000</v>
      </c>
      <c r="AU2481" s="44">
        <f t="shared" si="383"/>
        <v>589050</v>
      </c>
      <c r="AV2481" s="45" t="b">
        <f t="shared" si="384"/>
        <v>1</v>
      </c>
      <c r="AW2481" s="45" t="b">
        <f t="shared" si="385"/>
        <v>0</v>
      </c>
      <c r="AX2481" s="45"/>
    </row>
    <row r="2482" spans="1:50" s="36" customFormat="1" ht="27.75" customHeight="1" x14ac:dyDescent="0.15">
      <c r="A2482" s="36" t="str">
        <f t="shared" si="378"/>
        <v>New Stetic S.A304002320</v>
      </c>
      <c r="B2482" s="36" t="b">
        <f>+A2482='[1]Anexo 9'!A2482</f>
        <v>1</v>
      </c>
      <c r="C2482" s="18">
        <v>890900267</v>
      </c>
      <c r="D2482" s="18" t="s">
        <v>1038</v>
      </c>
      <c r="E2482" s="15" t="s">
        <v>800</v>
      </c>
      <c r="F2482" s="15" t="s">
        <v>1126</v>
      </c>
      <c r="G2482" s="15">
        <f>+VLOOKUP(F2482,[3]Sheet1!$E$3:$G$74,3,FALSE)</f>
        <v>3</v>
      </c>
      <c r="H2482" s="15">
        <f>+VLOOKUP(D2482&amp;F2482,'TD para paquetes'!$E$3:$I$441,5,FALSE)</f>
        <v>3</v>
      </c>
      <c r="I2482" s="15" t="s">
        <v>1025</v>
      </c>
      <c r="J2482" s="15">
        <v>4</v>
      </c>
      <c r="K2482" s="15">
        <v>4</v>
      </c>
      <c r="L2482" s="15">
        <v>304002320</v>
      </c>
      <c r="M2482" s="15" t="s">
        <v>1127</v>
      </c>
      <c r="N2482" s="15" t="s">
        <v>247</v>
      </c>
      <c r="O2482" s="18" t="s">
        <v>1127</v>
      </c>
      <c r="P2482" s="22" t="s">
        <v>73</v>
      </c>
      <c r="Q2482" s="15" t="s">
        <v>1128</v>
      </c>
      <c r="R2482" s="18" t="s">
        <v>1293</v>
      </c>
      <c r="S2482" s="22" t="b">
        <f>+R2482=Q2482</f>
        <v>0</v>
      </c>
      <c r="T2482" s="18" t="s">
        <v>1293</v>
      </c>
      <c r="U2482" s="18" t="s">
        <v>1293</v>
      </c>
      <c r="V2482" s="15" t="s">
        <v>996</v>
      </c>
      <c r="W2482" s="18" t="s">
        <v>1061</v>
      </c>
      <c r="X2482" s="18"/>
      <c r="Y2482" s="15" t="s">
        <v>73</v>
      </c>
      <c r="Z2482" s="18" t="s">
        <v>6361</v>
      </c>
      <c r="AA2482" s="18" t="s">
        <v>1095</v>
      </c>
      <c r="AB2482" s="18" t="s">
        <v>3328</v>
      </c>
      <c r="AC2482" s="67" t="str">
        <f>+VLOOKUP("*"&amp;L2482&amp;"*",'[2]REGISTROS SANITARIOS'!$D$1884:$E$1942,2,FALSE)</f>
        <v>SI</v>
      </c>
      <c r="AD2482" s="22" t="s">
        <v>1025</v>
      </c>
      <c r="AE2482" s="16">
        <v>46690</v>
      </c>
      <c r="AF2482" s="34" t="s">
        <v>73</v>
      </c>
      <c r="AG2482" s="24" t="s">
        <v>3155</v>
      </c>
      <c r="AH2482" s="18" t="s">
        <v>3155</v>
      </c>
      <c r="AI2482" s="18" t="s">
        <v>54</v>
      </c>
      <c r="AJ2482" s="17">
        <v>16.5</v>
      </c>
      <c r="AK2482" s="25">
        <v>16.5</v>
      </c>
      <c r="AL2482" s="25">
        <v>70000</v>
      </c>
      <c r="AM2482" s="35">
        <v>0.19</v>
      </c>
      <c r="AN2482" s="19">
        <v>1374449.9999999998</v>
      </c>
      <c r="AO2482" s="18"/>
      <c r="AP2482" s="15"/>
      <c r="AQ2482" s="43" t="str">
        <f t="shared" si="379"/>
        <v>SI</v>
      </c>
      <c r="AR2482" s="44">
        <f t="shared" si="380"/>
        <v>1374450</v>
      </c>
      <c r="AS2482" s="44">
        <f t="shared" si="381"/>
        <v>1155000</v>
      </c>
      <c r="AT2482" s="44">
        <f t="shared" si="382"/>
        <v>1155000</v>
      </c>
      <c r="AU2482" s="44">
        <f t="shared" si="383"/>
        <v>1374450</v>
      </c>
      <c r="AV2482" s="45" t="b">
        <f t="shared" si="384"/>
        <v>1</v>
      </c>
      <c r="AW2482" s="45" t="b">
        <f t="shared" si="385"/>
        <v>0</v>
      </c>
      <c r="AX2482" s="45"/>
    </row>
    <row r="2483" spans="1:50" s="36" customFormat="1" ht="27.75" customHeight="1" x14ac:dyDescent="0.15">
      <c r="A2483" s="36" t="str">
        <f t="shared" si="378"/>
        <v>New Stetic S.A304002325</v>
      </c>
      <c r="B2483" s="36" t="b">
        <f>+A2483='[1]Anexo 9'!A2483</f>
        <v>1</v>
      </c>
      <c r="C2483" s="18">
        <v>890900267</v>
      </c>
      <c r="D2483" s="18" t="s">
        <v>1038</v>
      </c>
      <c r="E2483" s="15" t="s">
        <v>800</v>
      </c>
      <c r="F2483" s="15" t="s">
        <v>1126</v>
      </c>
      <c r="G2483" s="15">
        <f>+VLOOKUP(F2483,[3]Sheet1!$E$3:$G$74,3,FALSE)</f>
        <v>3</v>
      </c>
      <c r="H2483" s="15">
        <f>+VLOOKUP(D2483&amp;F2483,'TD para paquetes'!$E$3:$I$441,5,FALSE)</f>
        <v>3</v>
      </c>
      <c r="I2483" s="15" t="s">
        <v>1025</v>
      </c>
      <c r="J2483" s="15">
        <v>4</v>
      </c>
      <c r="K2483" s="15">
        <v>4</v>
      </c>
      <c r="L2483" s="15">
        <v>304002325</v>
      </c>
      <c r="M2483" s="15" t="s">
        <v>1132</v>
      </c>
      <c r="N2483" s="15" t="s">
        <v>247</v>
      </c>
      <c r="O2483" s="18" t="s">
        <v>1132</v>
      </c>
      <c r="P2483" s="22" t="s">
        <v>73</v>
      </c>
      <c r="Q2483" s="15" t="s">
        <v>1128</v>
      </c>
      <c r="R2483" s="18" t="s">
        <v>1293</v>
      </c>
      <c r="S2483" s="22" t="b">
        <f>+R2483=Q2483</f>
        <v>0</v>
      </c>
      <c r="T2483" s="18" t="s">
        <v>1293</v>
      </c>
      <c r="U2483" s="18" t="s">
        <v>1293</v>
      </c>
      <c r="V2483" s="15" t="s">
        <v>996</v>
      </c>
      <c r="W2483" s="18" t="s">
        <v>1061</v>
      </c>
      <c r="X2483" s="18"/>
      <c r="Y2483" s="15" t="s">
        <v>73</v>
      </c>
      <c r="Z2483" s="18" t="s">
        <v>6361</v>
      </c>
      <c r="AA2483" s="18" t="s">
        <v>1095</v>
      </c>
      <c r="AB2483" s="18" t="s">
        <v>3328</v>
      </c>
      <c r="AC2483" s="67" t="e">
        <f>+VLOOKUP("*"&amp;L2483&amp;"*",'[2]REGISTROS SANITARIOS'!$D$1884:$E$1942,2,FALSE)</f>
        <v>#N/A</v>
      </c>
      <c r="AD2483" s="22" t="s">
        <v>44</v>
      </c>
      <c r="AE2483" s="16">
        <v>46690</v>
      </c>
      <c r="AF2483" s="34" t="s">
        <v>73</v>
      </c>
      <c r="AG2483" s="24" t="s">
        <v>3155</v>
      </c>
      <c r="AH2483" s="18" t="s">
        <v>3155</v>
      </c>
      <c r="AI2483" s="18" t="s">
        <v>54</v>
      </c>
      <c r="AJ2483" s="17">
        <v>11</v>
      </c>
      <c r="AK2483" s="25">
        <v>11</v>
      </c>
      <c r="AL2483" s="25">
        <v>70000</v>
      </c>
      <c r="AM2483" s="35">
        <v>0.19</v>
      </c>
      <c r="AN2483" s="19">
        <v>916300</v>
      </c>
      <c r="AO2483" s="18"/>
      <c r="AP2483" s="15"/>
      <c r="AQ2483" s="43" t="str">
        <f t="shared" si="379"/>
        <v>SI</v>
      </c>
      <c r="AR2483" s="44">
        <f t="shared" si="380"/>
        <v>916300</v>
      </c>
      <c r="AS2483" s="44">
        <f t="shared" si="381"/>
        <v>770000</v>
      </c>
      <c r="AT2483" s="44">
        <f t="shared" si="382"/>
        <v>770000</v>
      </c>
      <c r="AU2483" s="44">
        <f t="shared" si="383"/>
        <v>916300</v>
      </c>
      <c r="AV2483" s="45" t="b">
        <f t="shared" si="384"/>
        <v>1</v>
      </c>
      <c r="AW2483" s="45" t="b">
        <f t="shared" si="385"/>
        <v>0</v>
      </c>
      <c r="AX2483" s="45"/>
    </row>
    <row r="2484" spans="1:50" s="36" customFormat="1" ht="27.75" customHeight="1" x14ac:dyDescent="0.15">
      <c r="A2484" s="36" t="str">
        <f t="shared" si="378"/>
        <v>New Stetic S.A304002330</v>
      </c>
      <c r="B2484" s="36" t="b">
        <f>+A2484='[1]Anexo 9'!A2484</f>
        <v>1</v>
      </c>
      <c r="C2484" s="18">
        <v>890900267</v>
      </c>
      <c r="D2484" s="18" t="s">
        <v>1038</v>
      </c>
      <c r="E2484" s="15" t="s">
        <v>800</v>
      </c>
      <c r="F2484" s="15" t="s">
        <v>1126</v>
      </c>
      <c r="G2484" s="15">
        <f>+VLOOKUP(F2484,[3]Sheet1!$E$3:$G$74,3,FALSE)</f>
        <v>3</v>
      </c>
      <c r="H2484" s="15">
        <f>+VLOOKUP(D2484&amp;F2484,'TD para paquetes'!$E$3:$I$441,5,FALSE)</f>
        <v>3</v>
      </c>
      <c r="I2484" s="15" t="s">
        <v>1025</v>
      </c>
      <c r="J2484" s="15">
        <v>4</v>
      </c>
      <c r="K2484" s="15">
        <v>4</v>
      </c>
      <c r="L2484" s="15">
        <v>304002330</v>
      </c>
      <c r="M2484" s="15" t="s">
        <v>1133</v>
      </c>
      <c r="N2484" s="15" t="s">
        <v>247</v>
      </c>
      <c r="O2484" s="18" t="s">
        <v>1133</v>
      </c>
      <c r="P2484" s="22" t="s">
        <v>73</v>
      </c>
      <c r="Q2484" s="15" t="s">
        <v>1128</v>
      </c>
      <c r="R2484" s="18" t="s">
        <v>1293</v>
      </c>
      <c r="S2484" s="22" t="b">
        <f>+R2484=Q2484</f>
        <v>0</v>
      </c>
      <c r="T2484" s="18" t="s">
        <v>1293</v>
      </c>
      <c r="U2484" s="18" t="s">
        <v>1293</v>
      </c>
      <c r="V2484" s="15" t="s">
        <v>996</v>
      </c>
      <c r="W2484" s="18" t="s">
        <v>1061</v>
      </c>
      <c r="X2484" s="18"/>
      <c r="Y2484" s="15" t="s">
        <v>73</v>
      </c>
      <c r="Z2484" s="18" t="s">
        <v>6361</v>
      </c>
      <c r="AA2484" s="18" t="s">
        <v>1095</v>
      </c>
      <c r="AB2484" s="18" t="s">
        <v>3328</v>
      </c>
      <c r="AC2484" s="67" t="e">
        <f>+VLOOKUP("*"&amp;L2484&amp;"*",'[2]REGISTROS SANITARIOS'!$D$1884:$E$1942,2,FALSE)</f>
        <v>#N/A</v>
      </c>
      <c r="AD2484" s="22" t="s">
        <v>44</v>
      </c>
      <c r="AE2484" s="16">
        <v>46690</v>
      </c>
      <c r="AF2484" s="34" t="s">
        <v>73</v>
      </c>
      <c r="AG2484" s="24" t="s">
        <v>3155</v>
      </c>
      <c r="AH2484" s="18" t="s">
        <v>3155</v>
      </c>
      <c r="AI2484" s="18" t="s">
        <v>54</v>
      </c>
      <c r="AJ2484" s="17">
        <v>2.75</v>
      </c>
      <c r="AK2484" s="25">
        <v>2.75</v>
      </c>
      <c r="AL2484" s="25">
        <v>70000</v>
      </c>
      <c r="AM2484" s="35">
        <v>0.19</v>
      </c>
      <c r="AN2484" s="19">
        <v>229075</v>
      </c>
      <c r="AO2484" s="18"/>
      <c r="AP2484" s="15"/>
      <c r="AQ2484" s="43" t="str">
        <f t="shared" si="379"/>
        <v>SI</v>
      </c>
      <c r="AR2484" s="44">
        <f t="shared" si="380"/>
        <v>229075</v>
      </c>
      <c r="AS2484" s="44">
        <f t="shared" si="381"/>
        <v>192500</v>
      </c>
      <c r="AT2484" s="44">
        <f t="shared" si="382"/>
        <v>192500</v>
      </c>
      <c r="AU2484" s="44">
        <f t="shared" si="383"/>
        <v>229075</v>
      </c>
      <c r="AV2484" s="45" t="b">
        <f t="shared" si="384"/>
        <v>1</v>
      </c>
      <c r="AW2484" s="45" t="b">
        <f t="shared" si="385"/>
        <v>0</v>
      </c>
      <c r="AX2484" s="45"/>
    </row>
    <row r="2485" spans="1:50" s="36" customFormat="1" ht="27.75" customHeight="1" x14ac:dyDescent="0.15">
      <c r="A2485" s="36" t="str">
        <f t="shared" si="378"/>
        <v>New Stetic S.A304002335</v>
      </c>
      <c r="B2485" s="36" t="b">
        <f>+A2485='[1]Anexo 9'!A2485</f>
        <v>1</v>
      </c>
      <c r="C2485" s="18">
        <v>890900267</v>
      </c>
      <c r="D2485" s="18" t="s">
        <v>1038</v>
      </c>
      <c r="E2485" s="15" t="s">
        <v>800</v>
      </c>
      <c r="F2485" s="15" t="s">
        <v>62</v>
      </c>
      <c r="G2485" s="15" t="s">
        <v>3155</v>
      </c>
      <c r="H2485" s="15" t="s">
        <v>3155</v>
      </c>
      <c r="I2485" s="15" t="s">
        <v>3155</v>
      </c>
      <c r="J2485" s="15">
        <v>4</v>
      </c>
      <c r="K2485" s="15" t="s">
        <v>3155</v>
      </c>
      <c r="L2485" s="15">
        <v>304002335</v>
      </c>
      <c r="M2485" s="15" t="s">
        <v>3990</v>
      </c>
      <c r="N2485" s="15" t="s">
        <v>247</v>
      </c>
      <c r="O2485" s="18" t="s">
        <v>3990</v>
      </c>
      <c r="P2485" s="22" t="s">
        <v>73</v>
      </c>
      <c r="Q2485" s="15" t="s">
        <v>247</v>
      </c>
      <c r="R2485" s="18" t="s">
        <v>1293</v>
      </c>
      <c r="S2485" s="22" t="b">
        <f>+R2485=Q2485</f>
        <v>0</v>
      </c>
      <c r="T2485" s="18" t="s">
        <v>1293</v>
      </c>
      <c r="U2485" s="18" t="s">
        <v>1293</v>
      </c>
      <c r="V2485" s="15"/>
      <c r="W2485" s="18" t="s">
        <v>1061</v>
      </c>
      <c r="X2485" s="18"/>
      <c r="Y2485" s="15" t="s">
        <v>73</v>
      </c>
      <c r="Z2485" s="18" t="s">
        <v>6361</v>
      </c>
      <c r="AA2485" s="18" t="s">
        <v>1095</v>
      </c>
      <c r="AB2485" s="18" t="s">
        <v>3328</v>
      </c>
      <c r="AC2485" s="67" t="e">
        <f>+VLOOKUP("*"&amp;L2485&amp;"*",'[2]REGISTROS SANITARIOS'!$D$1884:$E$1942,2,FALSE)</f>
        <v>#N/A</v>
      </c>
      <c r="AD2485" s="22" t="s">
        <v>44</v>
      </c>
      <c r="AE2485" s="16">
        <v>46690</v>
      </c>
      <c r="AF2485" s="34" t="s">
        <v>73</v>
      </c>
      <c r="AG2485" s="24" t="s">
        <v>3155</v>
      </c>
      <c r="AH2485" s="18" t="s">
        <v>3155</v>
      </c>
      <c r="AI2485" s="18" t="s">
        <v>54</v>
      </c>
      <c r="AJ2485" s="17">
        <v>5.5</v>
      </c>
      <c r="AK2485" s="25">
        <v>5.5</v>
      </c>
      <c r="AL2485" s="25">
        <v>70000</v>
      </c>
      <c r="AM2485" s="35">
        <v>0.19</v>
      </c>
      <c r="AN2485" s="19">
        <v>458150</v>
      </c>
      <c r="AO2485" s="18"/>
      <c r="AP2485" s="15"/>
      <c r="AQ2485" s="43" t="str">
        <f t="shared" si="379"/>
        <v>SI</v>
      </c>
      <c r="AR2485" s="44">
        <f t="shared" si="380"/>
        <v>458150</v>
      </c>
      <c r="AS2485" s="44">
        <f t="shared" si="381"/>
        <v>385000</v>
      </c>
      <c r="AT2485" s="44">
        <f t="shared" si="382"/>
        <v>385000</v>
      </c>
      <c r="AU2485" s="44">
        <f t="shared" si="383"/>
        <v>458150</v>
      </c>
      <c r="AV2485" s="45" t="b">
        <f t="shared" si="384"/>
        <v>1</v>
      </c>
      <c r="AW2485" s="45" t="b">
        <f t="shared" si="385"/>
        <v>0</v>
      </c>
      <c r="AX2485" s="45"/>
    </row>
    <row r="2486" spans="1:50" s="36" customFormat="1" ht="27.75" customHeight="1" x14ac:dyDescent="0.15">
      <c r="A2486" s="36" t="str">
        <f t="shared" si="378"/>
        <v>New Stetic S.A304003504</v>
      </c>
      <c r="B2486" s="36" t="b">
        <f>+A2486='[1]Anexo 9'!A2486</f>
        <v>1</v>
      </c>
      <c r="C2486" s="18">
        <v>890900267</v>
      </c>
      <c r="D2486" s="18" t="s">
        <v>1038</v>
      </c>
      <c r="E2486" s="15" t="s">
        <v>800</v>
      </c>
      <c r="F2486" s="15" t="s">
        <v>62</v>
      </c>
      <c r="G2486" s="15" t="s">
        <v>3155</v>
      </c>
      <c r="H2486" s="15" t="s">
        <v>3155</v>
      </c>
      <c r="I2486" s="15" t="s">
        <v>3155</v>
      </c>
      <c r="J2486" s="15">
        <v>4</v>
      </c>
      <c r="K2486" s="15" t="s">
        <v>3155</v>
      </c>
      <c r="L2486" s="15">
        <v>304003504</v>
      </c>
      <c r="M2486" s="15" t="s">
        <v>1323</v>
      </c>
      <c r="N2486" s="15" t="s">
        <v>91</v>
      </c>
      <c r="O2486" s="18" t="s">
        <v>1323</v>
      </c>
      <c r="P2486" s="22" t="s">
        <v>73</v>
      </c>
      <c r="Q2486" s="15" t="s">
        <v>1324</v>
      </c>
      <c r="R2486" s="18" t="s">
        <v>1324</v>
      </c>
      <c r="S2486" s="22" t="s">
        <v>73</v>
      </c>
      <c r="T2486" s="18" t="s">
        <v>1324</v>
      </c>
      <c r="U2486" s="18" t="s">
        <v>1324</v>
      </c>
      <c r="V2486" s="15" t="s">
        <v>1326</v>
      </c>
      <c r="W2486" s="18" t="s">
        <v>6365</v>
      </c>
      <c r="X2486" s="18"/>
      <c r="Y2486" s="15" t="s">
        <v>73</v>
      </c>
      <c r="Z2486" s="18" t="s">
        <v>7171</v>
      </c>
      <c r="AA2486" s="18" t="s">
        <v>1307</v>
      </c>
      <c r="AB2486" s="18" t="s">
        <v>1327</v>
      </c>
      <c r="AC2486" s="67" t="str">
        <f>+VLOOKUP("*"&amp;L2486&amp;"*",'[2]REGISTROS SANITARIOS'!$D$1884:$E$1942,2,FALSE)</f>
        <v>SI</v>
      </c>
      <c r="AD2486" s="22" t="s">
        <v>1025</v>
      </c>
      <c r="AE2486" s="16">
        <v>44787</v>
      </c>
      <c r="AF2486" s="34" t="s">
        <v>73</v>
      </c>
      <c r="AG2486" s="24" t="s">
        <v>3155</v>
      </c>
      <c r="AH2486" s="18" t="s">
        <v>3155</v>
      </c>
      <c r="AI2486" s="18" t="s">
        <v>53</v>
      </c>
      <c r="AJ2486" s="17">
        <v>33</v>
      </c>
      <c r="AK2486" s="25">
        <v>33</v>
      </c>
      <c r="AL2486" s="25">
        <v>30000</v>
      </c>
      <c r="AM2486" s="35">
        <v>0</v>
      </c>
      <c r="AN2486" s="19">
        <v>990000</v>
      </c>
      <c r="AO2486" s="18"/>
      <c r="AP2486" s="15"/>
      <c r="AQ2486" s="43" t="str">
        <f t="shared" si="379"/>
        <v>SI</v>
      </c>
      <c r="AR2486" s="44">
        <f t="shared" si="380"/>
        <v>990000</v>
      </c>
      <c r="AS2486" s="44">
        <f t="shared" si="381"/>
        <v>990000</v>
      </c>
      <c r="AT2486" s="44">
        <f t="shared" si="382"/>
        <v>990000</v>
      </c>
      <c r="AU2486" s="44">
        <f t="shared" si="383"/>
        <v>990000</v>
      </c>
      <c r="AV2486" s="45" t="b">
        <f t="shared" si="384"/>
        <v>1</v>
      </c>
      <c r="AW2486" s="45" t="b">
        <f t="shared" si="385"/>
        <v>1</v>
      </c>
      <c r="AX2486" s="45"/>
    </row>
    <row r="2487" spans="1:50" s="36" customFormat="1" ht="27.75" customHeight="1" x14ac:dyDescent="0.15">
      <c r="A2487" s="36" t="str">
        <f t="shared" si="378"/>
        <v>New Stetic S.A304004503</v>
      </c>
      <c r="B2487" s="36" t="b">
        <f>+A2487='[1]Anexo 9'!A2487</f>
        <v>1</v>
      </c>
      <c r="C2487" s="18">
        <v>890900267</v>
      </c>
      <c r="D2487" s="18" t="s">
        <v>1038</v>
      </c>
      <c r="E2487" s="15" t="s">
        <v>800</v>
      </c>
      <c r="F2487" s="15" t="s">
        <v>62</v>
      </c>
      <c r="G2487" s="15" t="s">
        <v>3155</v>
      </c>
      <c r="H2487" s="15" t="s">
        <v>3155</v>
      </c>
      <c r="I2487" s="15" t="s">
        <v>3155</v>
      </c>
      <c r="J2487" s="15">
        <v>4</v>
      </c>
      <c r="K2487" s="15" t="s">
        <v>3155</v>
      </c>
      <c r="L2487" s="15">
        <v>304004503</v>
      </c>
      <c r="M2487" s="15" t="s">
        <v>1328</v>
      </c>
      <c r="N2487" s="15" t="s">
        <v>247</v>
      </c>
      <c r="O2487" s="18" t="s">
        <v>1328</v>
      </c>
      <c r="P2487" s="22" t="s">
        <v>73</v>
      </c>
      <c r="Q2487" s="15" t="s">
        <v>1329</v>
      </c>
      <c r="R2487" s="18" t="s">
        <v>1329</v>
      </c>
      <c r="S2487" s="22" t="s">
        <v>73</v>
      </c>
      <c r="T2487" s="18" t="s">
        <v>1329</v>
      </c>
      <c r="U2487" s="18" t="s">
        <v>1329</v>
      </c>
      <c r="V2487" s="15" t="s">
        <v>1333</v>
      </c>
      <c r="W2487" s="18" t="s">
        <v>6366</v>
      </c>
      <c r="X2487" s="18"/>
      <c r="Y2487" s="15" t="s">
        <v>68</v>
      </c>
      <c r="Z2487" s="18" t="s">
        <v>6361</v>
      </c>
      <c r="AA2487" s="18" t="s">
        <v>1095</v>
      </c>
      <c r="AB2487" s="18" t="s">
        <v>1096</v>
      </c>
      <c r="AC2487" s="67" t="str">
        <f>+VLOOKUP("*"&amp;L2487&amp;"*",'[2]REGISTROS SANITARIOS'!$D$1884:$E$1942,2,FALSE)</f>
        <v>SI</v>
      </c>
      <c r="AD2487" s="22" t="s">
        <v>1025</v>
      </c>
      <c r="AE2487" s="16">
        <v>45489</v>
      </c>
      <c r="AF2487" s="34" t="s">
        <v>73</v>
      </c>
      <c r="AG2487" s="24" t="s">
        <v>3155</v>
      </c>
      <c r="AH2487" s="18" t="s">
        <v>3155</v>
      </c>
      <c r="AI2487" s="18" t="s">
        <v>53</v>
      </c>
      <c r="AJ2487" s="17">
        <v>55</v>
      </c>
      <c r="AK2487" s="25">
        <v>55</v>
      </c>
      <c r="AL2487" s="25">
        <v>40000</v>
      </c>
      <c r="AM2487" s="35">
        <v>0.19</v>
      </c>
      <c r="AN2487" s="19">
        <v>2618000</v>
      </c>
      <c r="AO2487" s="18"/>
      <c r="AP2487" s="15"/>
      <c r="AQ2487" s="43" t="str">
        <f t="shared" si="379"/>
        <v>SI</v>
      </c>
      <c r="AR2487" s="44">
        <f t="shared" si="380"/>
        <v>2618000</v>
      </c>
      <c r="AS2487" s="44">
        <f t="shared" si="381"/>
        <v>2200000</v>
      </c>
      <c r="AT2487" s="44">
        <f t="shared" si="382"/>
        <v>2200000</v>
      </c>
      <c r="AU2487" s="44">
        <f t="shared" si="383"/>
        <v>2618000</v>
      </c>
      <c r="AV2487" s="45" t="b">
        <f t="shared" si="384"/>
        <v>1</v>
      </c>
      <c r="AW2487" s="45" t="b">
        <f t="shared" si="385"/>
        <v>0</v>
      </c>
      <c r="AX2487" s="45"/>
    </row>
    <row r="2488" spans="1:50" s="36" customFormat="1" ht="27.75" customHeight="1" x14ac:dyDescent="0.15">
      <c r="A2488" s="36" t="str">
        <f t="shared" si="378"/>
        <v>New Stetic S.A304004601</v>
      </c>
      <c r="B2488" s="36" t="b">
        <f>+A2488='[1]Anexo 9'!A2488</f>
        <v>1</v>
      </c>
      <c r="C2488" s="18">
        <v>890900267</v>
      </c>
      <c r="D2488" s="18" t="s">
        <v>1038</v>
      </c>
      <c r="E2488" s="15" t="s">
        <v>800</v>
      </c>
      <c r="F2488" s="15" t="s">
        <v>1360</v>
      </c>
      <c r="G2488" s="15">
        <f>+VLOOKUP(F2488,[3]Sheet1!$E$3:$G$74,3,FALSE)</f>
        <v>2</v>
      </c>
      <c r="H2488" s="15">
        <f>+VLOOKUP(D2488&amp;F2488,'TD para paquetes'!$E$3:$I$441,5,FALSE)</f>
        <v>2</v>
      </c>
      <c r="I2488" s="15" t="s">
        <v>1025</v>
      </c>
      <c r="J2488" s="15">
        <v>4</v>
      </c>
      <c r="K2488" s="15">
        <v>4</v>
      </c>
      <c r="L2488" s="15">
        <v>304004601</v>
      </c>
      <c r="M2488" s="15" t="s">
        <v>1000</v>
      </c>
      <c r="N2488" s="15" t="s">
        <v>247</v>
      </c>
      <c r="O2488" s="18" t="s">
        <v>1000</v>
      </c>
      <c r="P2488" s="22" t="s">
        <v>73</v>
      </c>
      <c r="Q2488" s="15" t="s">
        <v>114</v>
      </c>
      <c r="R2488" s="18" t="s">
        <v>114</v>
      </c>
      <c r="S2488" s="22" t="s">
        <v>73</v>
      </c>
      <c r="T2488" s="18" t="s">
        <v>114</v>
      </c>
      <c r="U2488" s="18" t="s">
        <v>114</v>
      </c>
      <c r="V2488" s="15" t="s">
        <v>1001</v>
      </c>
      <c r="W2488" s="18" t="s">
        <v>3343</v>
      </c>
      <c r="X2488" s="18"/>
      <c r="Y2488" s="15" t="s">
        <v>73</v>
      </c>
      <c r="Z2488" s="18" t="s">
        <v>3343</v>
      </c>
      <c r="AA2488" s="18" t="s">
        <v>1559</v>
      </c>
      <c r="AB2488" s="18" t="s">
        <v>1367</v>
      </c>
      <c r="AC2488" s="67" t="str">
        <f>+VLOOKUP("*"&amp;L2488&amp;"*",'[2]REGISTROS SANITARIOS'!$D$1884:$E$1942,2,FALSE)</f>
        <v>SI</v>
      </c>
      <c r="AD2488" s="22" t="s">
        <v>1025</v>
      </c>
      <c r="AE2488" s="16">
        <v>47023</v>
      </c>
      <c r="AF2488" s="34" t="s">
        <v>73</v>
      </c>
      <c r="AG2488" s="24" t="s">
        <v>3155</v>
      </c>
      <c r="AH2488" s="18" t="s">
        <v>3155</v>
      </c>
      <c r="AI2488" s="18" t="s">
        <v>53</v>
      </c>
      <c r="AJ2488" s="17">
        <v>22</v>
      </c>
      <c r="AK2488" s="25">
        <v>22</v>
      </c>
      <c r="AL2488" s="25">
        <v>180000</v>
      </c>
      <c r="AM2488" s="35">
        <v>0.19</v>
      </c>
      <c r="AN2488" s="19">
        <v>4712400</v>
      </c>
      <c r="AO2488" s="18"/>
      <c r="AP2488" s="15"/>
      <c r="AQ2488" s="43" t="str">
        <f t="shared" si="379"/>
        <v>SI</v>
      </c>
      <c r="AR2488" s="44">
        <f t="shared" si="380"/>
        <v>4712400</v>
      </c>
      <c r="AS2488" s="44">
        <f t="shared" si="381"/>
        <v>3960000</v>
      </c>
      <c r="AT2488" s="44">
        <f t="shared" si="382"/>
        <v>3960000</v>
      </c>
      <c r="AU2488" s="44">
        <f t="shared" si="383"/>
        <v>4712400</v>
      </c>
      <c r="AV2488" s="45" t="b">
        <f t="shared" si="384"/>
        <v>1</v>
      </c>
      <c r="AW2488" s="45" t="b">
        <f t="shared" si="385"/>
        <v>0</v>
      </c>
      <c r="AX2488" s="45"/>
    </row>
    <row r="2489" spans="1:50" s="36" customFormat="1" ht="27.75" customHeight="1" x14ac:dyDescent="0.15">
      <c r="A2489" s="36" t="str">
        <f t="shared" si="378"/>
        <v>New Stetic S.A304004608</v>
      </c>
      <c r="B2489" s="36" t="b">
        <f>+A2489='[1]Anexo 9'!A2489</f>
        <v>1</v>
      </c>
      <c r="C2489" s="18">
        <v>890900267</v>
      </c>
      <c r="D2489" s="18" t="s">
        <v>1038</v>
      </c>
      <c r="E2489" s="15" t="s">
        <v>800</v>
      </c>
      <c r="F2489" s="15" t="s">
        <v>62</v>
      </c>
      <c r="G2489" s="15" t="s">
        <v>3155</v>
      </c>
      <c r="H2489" s="15" t="s">
        <v>3155</v>
      </c>
      <c r="I2489" s="15" t="s">
        <v>3155</v>
      </c>
      <c r="J2489" s="15">
        <v>4</v>
      </c>
      <c r="K2489" s="15" t="s">
        <v>3155</v>
      </c>
      <c r="L2489" s="15">
        <v>304004608</v>
      </c>
      <c r="M2489" s="15" t="s">
        <v>1023</v>
      </c>
      <c r="N2489" s="15" t="s">
        <v>101</v>
      </c>
      <c r="O2489" s="18" t="s">
        <v>1023</v>
      </c>
      <c r="P2489" s="22" t="s">
        <v>73</v>
      </c>
      <c r="Q2489" s="15" t="s">
        <v>1337</v>
      </c>
      <c r="R2489" s="18" t="s">
        <v>1337</v>
      </c>
      <c r="S2489" s="22" t="s">
        <v>73</v>
      </c>
      <c r="T2489" s="18" t="s">
        <v>1337</v>
      </c>
      <c r="U2489" s="18" t="s">
        <v>1337</v>
      </c>
      <c r="V2489" s="15" t="s">
        <v>1024</v>
      </c>
      <c r="W2489" s="18" t="s">
        <v>3341</v>
      </c>
      <c r="X2489" s="18"/>
      <c r="Y2489" s="15" t="s">
        <v>73</v>
      </c>
      <c r="Z2489" s="18" t="s">
        <v>7194</v>
      </c>
      <c r="AA2489" s="18" t="s">
        <v>1307</v>
      </c>
      <c r="AB2489" s="18" t="s">
        <v>7195</v>
      </c>
      <c r="AC2489" s="67" t="str">
        <f>+VLOOKUP("*"&amp;L2489&amp;"*",'[2]REGISTROS SANITARIOS'!$D$1884:$E$1942,2,FALSE)</f>
        <v>SI</v>
      </c>
      <c r="AD2489" s="22" t="s">
        <v>1025</v>
      </c>
      <c r="AE2489" s="16">
        <v>47181</v>
      </c>
      <c r="AF2489" s="34" t="s">
        <v>73</v>
      </c>
      <c r="AG2489" s="24" t="s">
        <v>3155</v>
      </c>
      <c r="AH2489" s="18" t="s">
        <v>3155</v>
      </c>
      <c r="AI2489" s="18" t="s">
        <v>54</v>
      </c>
      <c r="AJ2489" s="17">
        <v>52250</v>
      </c>
      <c r="AK2489" s="25">
        <v>52250</v>
      </c>
      <c r="AL2489" s="25">
        <v>320</v>
      </c>
      <c r="AM2489" s="35">
        <v>0.19</v>
      </c>
      <c r="AN2489" s="19">
        <v>19896800</v>
      </c>
      <c r="AO2489" s="18"/>
      <c r="AP2489" s="15"/>
      <c r="AQ2489" s="43" t="str">
        <f t="shared" si="379"/>
        <v>SI</v>
      </c>
      <c r="AR2489" s="44">
        <f t="shared" si="380"/>
        <v>19896799.999999996</v>
      </c>
      <c r="AS2489" s="44">
        <f t="shared" si="381"/>
        <v>16720000</v>
      </c>
      <c r="AT2489" s="44">
        <f t="shared" si="382"/>
        <v>16720000</v>
      </c>
      <c r="AU2489" s="44">
        <f t="shared" si="383"/>
        <v>19896799.999999996</v>
      </c>
      <c r="AV2489" s="45" t="b">
        <f t="shared" si="384"/>
        <v>1</v>
      </c>
      <c r="AW2489" s="45" t="b">
        <f t="shared" si="385"/>
        <v>0</v>
      </c>
      <c r="AX2489" s="45"/>
    </row>
    <row r="2490" spans="1:50" s="36" customFormat="1" ht="27.75" customHeight="1" x14ac:dyDescent="0.15">
      <c r="A2490" s="36" t="str">
        <f t="shared" si="378"/>
        <v>New Stetic S.A304005008</v>
      </c>
      <c r="B2490" s="36" t="b">
        <f>+A2490='[1]Anexo 9'!A2490</f>
        <v>1</v>
      </c>
      <c r="C2490" s="18">
        <v>890900267</v>
      </c>
      <c r="D2490" s="18" t="s">
        <v>1038</v>
      </c>
      <c r="E2490" s="15" t="s">
        <v>800</v>
      </c>
      <c r="F2490" s="15" t="s">
        <v>62</v>
      </c>
      <c r="G2490" s="15" t="s">
        <v>3155</v>
      </c>
      <c r="H2490" s="15" t="s">
        <v>3155</v>
      </c>
      <c r="I2490" s="15" t="s">
        <v>3155</v>
      </c>
      <c r="J2490" s="15">
        <v>4</v>
      </c>
      <c r="K2490" s="15" t="s">
        <v>3155</v>
      </c>
      <c r="L2490" s="15">
        <v>304005008</v>
      </c>
      <c r="M2490" s="15" t="s">
        <v>1343</v>
      </c>
      <c r="N2490" s="15" t="s">
        <v>101</v>
      </c>
      <c r="O2490" s="18" t="s">
        <v>1343</v>
      </c>
      <c r="P2490" s="22" t="s">
        <v>73</v>
      </c>
      <c r="Q2490" s="15" t="s">
        <v>439</v>
      </c>
      <c r="R2490" s="18" t="s">
        <v>439</v>
      </c>
      <c r="S2490" s="22" t="s">
        <v>73</v>
      </c>
      <c r="T2490" s="18" t="s">
        <v>439</v>
      </c>
      <c r="U2490" s="18" t="s">
        <v>439</v>
      </c>
      <c r="V2490" s="15" t="s">
        <v>1345</v>
      </c>
      <c r="W2490" s="18" t="s">
        <v>3319</v>
      </c>
      <c r="X2490" s="18"/>
      <c r="Y2490" s="15" t="s">
        <v>73</v>
      </c>
      <c r="Z2490" s="18" t="s">
        <v>7196</v>
      </c>
      <c r="AA2490" s="18" t="s">
        <v>1574</v>
      </c>
      <c r="AB2490" s="18" t="s">
        <v>7197</v>
      </c>
      <c r="AC2490" s="67" t="str">
        <f>+VLOOKUP("*"&amp;L2490&amp;"*",'[2]REGISTROS SANITARIOS'!$D$1884:$E$1942,2,FALSE)</f>
        <v>SI</v>
      </c>
      <c r="AD2490" s="22" t="s">
        <v>1025</v>
      </c>
      <c r="AE2490" s="16">
        <v>45405</v>
      </c>
      <c r="AF2490" s="34" t="s">
        <v>73</v>
      </c>
      <c r="AG2490" s="24" t="s">
        <v>3155</v>
      </c>
      <c r="AH2490" s="18" t="s">
        <v>3155</v>
      </c>
      <c r="AI2490" s="18" t="s">
        <v>54</v>
      </c>
      <c r="AJ2490" s="17">
        <v>33000</v>
      </c>
      <c r="AK2490" s="25">
        <v>33000</v>
      </c>
      <c r="AL2490" s="25">
        <v>80</v>
      </c>
      <c r="AM2490" s="35">
        <v>0.19</v>
      </c>
      <c r="AN2490" s="19">
        <v>3141600</v>
      </c>
      <c r="AO2490" s="18"/>
      <c r="AP2490" s="15"/>
      <c r="AQ2490" s="43" t="str">
        <f t="shared" si="379"/>
        <v>SI</v>
      </c>
      <c r="AR2490" s="44">
        <f t="shared" si="380"/>
        <v>3141599.9999999995</v>
      </c>
      <c r="AS2490" s="44">
        <f t="shared" si="381"/>
        <v>2640000</v>
      </c>
      <c r="AT2490" s="44">
        <f t="shared" si="382"/>
        <v>2640000</v>
      </c>
      <c r="AU2490" s="44">
        <f t="shared" si="383"/>
        <v>3141599.9999999995</v>
      </c>
      <c r="AV2490" s="45" t="b">
        <f t="shared" si="384"/>
        <v>1</v>
      </c>
      <c r="AW2490" s="45" t="b">
        <f t="shared" si="385"/>
        <v>0</v>
      </c>
      <c r="AX2490" s="45"/>
    </row>
    <row r="2491" spans="1:50" s="36" customFormat="1" ht="27.75" customHeight="1" x14ac:dyDescent="0.15">
      <c r="A2491" s="36" t="str">
        <f t="shared" si="378"/>
        <v>New Stetic S.A304005608</v>
      </c>
      <c r="B2491" s="36" t="b">
        <f>+A2491='[1]Anexo 9'!A2491</f>
        <v>1</v>
      </c>
      <c r="C2491" s="18">
        <v>890900267</v>
      </c>
      <c r="D2491" s="18" t="s">
        <v>1038</v>
      </c>
      <c r="E2491" s="15" t="s">
        <v>800</v>
      </c>
      <c r="F2491" s="15" t="s">
        <v>62</v>
      </c>
      <c r="G2491" s="15" t="s">
        <v>3155</v>
      </c>
      <c r="H2491" s="15" t="s">
        <v>3155</v>
      </c>
      <c r="I2491" s="15" t="s">
        <v>3155</v>
      </c>
      <c r="J2491" s="15">
        <v>4</v>
      </c>
      <c r="K2491" s="15" t="s">
        <v>3155</v>
      </c>
      <c r="L2491" s="15">
        <v>304005608</v>
      </c>
      <c r="M2491" s="15" t="s">
        <v>1347</v>
      </c>
      <c r="N2491" s="15" t="s">
        <v>101</v>
      </c>
      <c r="O2491" s="18" t="s">
        <v>1347</v>
      </c>
      <c r="P2491" s="22" t="s">
        <v>73</v>
      </c>
      <c r="Q2491" s="15" t="s">
        <v>101</v>
      </c>
      <c r="R2491" s="18" t="s">
        <v>5778</v>
      </c>
      <c r="S2491" s="22" t="b">
        <f>+R2491=Q2491</f>
        <v>0</v>
      </c>
      <c r="T2491" s="18" t="s">
        <v>5778</v>
      </c>
      <c r="U2491" s="18" t="s">
        <v>5778</v>
      </c>
      <c r="V2491" s="15" t="s">
        <v>1350</v>
      </c>
      <c r="W2491" s="18" t="s">
        <v>1350</v>
      </c>
      <c r="X2491" s="18"/>
      <c r="Y2491" s="15" t="s">
        <v>73</v>
      </c>
      <c r="Z2491" s="18" t="s">
        <v>1350</v>
      </c>
      <c r="AA2491" s="18" t="s">
        <v>1307</v>
      </c>
      <c r="AB2491" s="18" t="s">
        <v>3254</v>
      </c>
      <c r="AC2491" s="67" t="str">
        <f>+VLOOKUP("*"&amp;L2491&amp;"*",'[2]REGISTROS SANITARIOS'!$D$1884:$E$1942,2,FALSE)</f>
        <v>SI</v>
      </c>
      <c r="AD2491" s="22" t="s">
        <v>1025</v>
      </c>
      <c r="AE2491" s="16" t="s">
        <v>3254</v>
      </c>
      <c r="AF2491" s="34" t="s">
        <v>8814</v>
      </c>
      <c r="AG2491" s="24" t="s">
        <v>3155</v>
      </c>
      <c r="AH2491" s="18" t="s">
        <v>3155</v>
      </c>
      <c r="AI2491" s="18" t="s">
        <v>3155</v>
      </c>
      <c r="AJ2491" s="17">
        <v>165</v>
      </c>
      <c r="AK2491" s="25">
        <v>165</v>
      </c>
      <c r="AL2491" s="25">
        <v>750</v>
      </c>
      <c r="AM2491" s="35">
        <v>0.19</v>
      </c>
      <c r="AN2491" s="19">
        <v>147262.5</v>
      </c>
      <c r="AO2491" s="18"/>
      <c r="AP2491" s="15"/>
      <c r="AQ2491" s="43" t="str">
        <f t="shared" si="379"/>
        <v>SI</v>
      </c>
      <c r="AR2491" s="44">
        <f t="shared" si="380"/>
        <v>147262.5</v>
      </c>
      <c r="AS2491" s="44">
        <f t="shared" si="381"/>
        <v>123750</v>
      </c>
      <c r="AT2491" s="44">
        <f t="shared" si="382"/>
        <v>123750</v>
      </c>
      <c r="AU2491" s="44">
        <f t="shared" si="383"/>
        <v>147262.5</v>
      </c>
      <c r="AV2491" s="45" t="b">
        <f t="shared" si="384"/>
        <v>1</v>
      </c>
      <c r="AW2491" s="45" t="b">
        <f t="shared" si="385"/>
        <v>0</v>
      </c>
      <c r="AX2491" s="45"/>
    </row>
    <row r="2492" spans="1:50" s="36" customFormat="1" ht="27.75" customHeight="1" x14ac:dyDescent="0.15">
      <c r="A2492" s="36" t="str">
        <f t="shared" si="378"/>
        <v>New Stetic S.A302020403</v>
      </c>
      <c r="B2492" s="36" t="b">
        <f>+A2492='[1]Anexo 9'!A2492</f>
        <v>1</v>
      </c>
      <c r="C2492" s="18">
        <v>890900267</v>
      </c>
      <c r="D2492" s="18" t="s">
        <v>1038</v>
      </c>
      <c r="E2492" s="15" t="s">
        <v>800</v>
      </c>
      <c r="F2492" s="15" t="s">
        <v>62</v>
      </c>
      <c r="G2492" s="15" t="s">
        <v>3155</v>
      </c>
      <c r="H2492" s="15" t="s">
        <v>3155</v>
      </c>
      <c r="I2492" s="15" t="s">
        <v>3155</v>
      </c>
      <c r="J2492" s="15">
        <v>4</v>
      </c>
      <c r="K2492" s="15" t="s">
        <v>3155</v>
      </c>
      <c r="L2492" s="15">
        <v>302020403</v>
      </c>
      <c r="M2492" s="15" t="s">
        <v>1194</v>
      </c>
      <c r="N2492" s="15" t="s">
        <v>1195</v>
      </c>
      <c r="O2492" s="18"/>
      <c r="P2492" s="22" t="s">
        <v>3840</v>
      </c>
      <c r="Q2492" s="15" t="s">
        <v>995</v>
      </c>
      <c r="R2492" s="18" t="s">
        <v>995</v>
      </c>
      <c r="S2492" s="22" t="s">
        <v>73</v>
      </c>
      <c r="T2492" s="18" t="s">
        <v>995</v>
      </c>
      <c r="U2492" s="18" t="s">
        <v>995</v>
      </c>
      <c r="V2492" s="15"/>
      <c r="W2492" s="18" t="s">
        <v>6367</v>
      </c>
      <c r="X2492" s="18"/>
      <c r="Y2492" s="15" t="s">
        <v>73</v>
      </c>
      <c r="Z2492" s="18" t="s">
        <v>7198</v>
      </c>
      <c r="AA2492" s="18" t="s">
        <v>1307</v>
      </c>
      <c r="AB2492" s="18" t="s">
        <v>7199</v>
      </c>
      <c r="AC2492" s="67" t="str">
        <f>+VLOOKUP("*"&amp;L2492&amp;"*",'[2]REGISTROS SANITARIOS'!$D$1884:$E$1942,2,FALSE)</f>
        <v>SI</v>
      </c>
      <c r="AD2492" s="22" t="s">
        <v>1025</v>
      </c>
      <c r="AE2492" s="16" t="s">
        <v>7910</v>
      </c>
      <c r="AF2492" s="34" t="s">
        <v>8814</v>
      </c>
      <c r="AG2492" s="24" t="s">
        <v>3155</v>
      </c>
      <c r="AH2492" s="18" t="s">
        <v>3155</v>
      </c>
      <c r="AI2492" s="18" t="s">
        <v>53</v>
      </c>
      <c r="AJ2492" s="17">
        <v>11</v>
      </c>
      <c r="AK2492" s="25">
        <v>11</v>
      </c>
      <c r="AL2492" s="25">
        <v>30000</v>
      </c>
      <c r="AM2492" s="35">
        <v>0</v>
      </c>
      <c r="AN2492" s="19">
        <v>330000</v>
      </c>
      <c r="AO2492" s="18"/>
      <c r="AP2492" s="15"/>
      <c r="AQ2492" s="43" t="str">
        <f t="shared" si="379"/>
        <v>SI</v>
      </c>
      <c r="AR2492" s="44">
        <f t="shared" si="380"/>
        <v>330000</v>
      </c>
      <c r="AS2492" s="44">
        <f t="shared" si="381"/>
        <v>330000</v>
      </c>
      <c r="AT2492" s="44">
        <f t="shared" si="382"/>
        <v>330000</v>
      </c>
      <c r="AU2492" s="44">
        <f t="shared" si="383"/>
        <v>330000</v>
      </c>
      <c r="AV2492" s="45" t="b">
        <f t="shared" si="384"/>
        <v>1</v>
      </c>
      <c r="AW2492" s="45" t="b">
        <f t="shared" si="385"/>
        <v>1</v>
      </c>
      <c r="AX2492" s="45"/>
    </row>
    <row r="2493" spans="1:50" s="36" customFormat="1" ht="27.75" customHeight="1" x14ac:dyDescent="0.15">
      <c r="A2493" s="36" t="str">
        <f t="shared" si="378"/>
        <v>NIPRO MEDICAL COPORATION201010110</v>
      </c>
      <c r="B2493" s="36" t="b">
        <f>+A2493='[1]Anexo 9'!A2493</f>
        <v>1</v>
      </c>
      <c r="C2493" s="18" t="s">
        <v>1039</v>
      </c>
      <c r="D2493" s="18" t="s">
        <v>3863</v>
      </c>
      <c r="E2493" s="15" t="s">
        <v>98</v>
      </c>
      <c r="F2493" s="15" t="s">
        <v>111</v>
      </c>
      <c r="G2493" s="15">
        <f>+VLOOKUP(F2493,[3]Sheet1!$E$3:$G$74,3,FALSE)</f>
        <v>6</v>
      </c>
      <c r="H2493" s="15">
        <f>+VLOOKUP(D2493&amp;F2493,'TD para paquetes'!$E$3:$I$441,5,FALSE)</f>
        <v>6</v>
      </c>
      <c r="I2493" s="15" t="s">
        <v>1025</v>
      </c>
      <c r="J2493" s="15">
        <v>9</v>
      </c>
      <c r="K2493" s="15">
        <v>9</v>
      </c>
      <c r="L2493" s="15">
        <v>201010110</v>
      </c>
      <c r="M2493" s="15" t="s">
        <v>112</v>
      </c>
      <c r="N2493" s="15" t="s">
        <v>101</v>
      </c>
      <c r="O2493" s="18" t="s">
        <v>3345</v>
      </c>
      <c r="P2493" s="22" t="s">
        <v>3841</v>
      </c>
      <c r="Q2493" s="15" t="s">
        <v>114</v>
      </c>
      <c r="R2493" s="18" t="s">
        <v>3158</v>
      </c>
      <c r="S2493" s="22" t="b">
        <f t="shared" ref="S2493:S2529" si="387">+R2493=Q2493</f>
        <v>0</v>
      </c>
      <c r="T2493" s="18" t="s">
        <v>3158</v>
      </c>
      <c r="U2493" s="18"/>
      <c r="V2493" s="15" t="s">
        <v>116</v>
      </c>
      <c r="W2493" s="18" t="s">
        <v>3346</v>
      </c>
      <c r="X2493" s="18"/>
      <c r="Y2493" s="15" t="s">
        <v>73</v>
      </c>
      <c r="Z2493" s="18" t="s">
        <v>3347</v>
      </c>
      <c r="AA2493" s="18" t="s">
        <v>119</v>
      </c>
      <c r="AB2493" s="18" t="s">
        <v>2677</v>
      </c>
      <c r="AC2493" s="67" t="str">
        <f>+VLOOKUP("*"&amp;L2493&amp;"*",'[2]REGISTROS SANITARIOS'!$D$1943:$E$1979,2,FALSE)</f>
        <v>SI</v>
      </c>
      <c r="AD2493" s="22" t="s">
        <v>1025</v>
      </c>
      <c r="AE2493" s="16">
        <v>45917</v>
      </c>
      <c r="AF2493" s="34" t="s">
        <v>73</v>
      </c>
      <c r="AG2493" s="24" t="s">
        <v>1049</v>
      </c>
      <c r="AH2493" s="18" t="s">
        <v>1049</v>
      </c>
      <c r="AI2493" s="18" t="s">
        <v>3348</v>
      </c>
      <c r="AJ2493" s="17">
        <v>24200</v>
      </c>
      <c r="AK2493" s="25">
        <v>24200</v>
      </c>
      <c r="AL2493" s="25">
        <v>63</v>
      </c>
      <c r="AM2493" s="35">
        <v>0.19</v>
      </c>
      <c r="AN2493" s="19">
        <v>1524611.97</v>
      </c>
      <c r="AO2493" s="18" t="s">
        <v>1049</v>
      </c>
      <c r="AP2493" s="15" t="s">
        <v>1049</v>
      </c>
      <c r="AQ2493" s="43" t="str">
        <f t="shared" si="379"/>
        <v>SI</v>
      </c>
      <c r="AR2493" s="44">
        <f t="shared" si="380"/>
        <v>1814274</v>
      </c>
      <c r="AS2493" s="44">
        <f t="shared" si="381"/>
        <v>1524600</v>
      </c>
      <c r="AT2493" s="44">
        <f t="shared" si="382"/>
        <v>1524600</v>
      </c>
      <c r="AU2493" s="44">
        <f t="shared" si="383"/>
        <v>1814274</v>
      </c>
      <c r="AV2493" s="45" t="b">
        <f t="shared" si="384"/>
        <v>0</v>
      </c>
      <c r="AW2493" s="45" t="b">
        <f t="shared" si="385"/>
        <v>0</v>
      </c>
      <c r="AX2493" s="45" t="s">
        <v>8736</v>
      </c>
    </row>
    <row r="2494" spans="1:50" s="36" customFormat="1" ht="27.75" customHeight="1" x14ac:dyDescent="0.15">
      <c r="A2494" s="36" t="str">
        <f t="shared" si="378"/>
        <v>NIPRO MEDICAL COPORATION201010210</v>
      </c>
      <c r="B2494" s="36" t="b">
        <f>+A2494='[1]Anexo 9'!A2494</f>
        <v>1</v>
      </c>
      <c r="C2494" s="18" t="s">
        <v>1039</v>
      </c>
      <c r="D2494" s="18" t="s">
        <v>3863</v>
      </c>
      <c r="E2494" s="15" t="s">
        <v>98</v>
      </c>
      <c r="F2494" s="15" t="s">
        <v>111</v>
      </c>
      <c r="G2494" s="15">
        <f>+VLOOKUP(F2494,[3]Sheet1!$E$3:$G$74,3,FALSE)</f>
        <v>6</v>
      </c>
      <c r="H2494" s="15">
        <f>+VLOOKUP(D2494&amp;F2494,'TD para paquetes'!$E$3:$I$441,5,FALSE)</f>
        <v>6</v>
      </c>
      <c r="I2494" s="15" t="s">
        <v>1025</v>
      </c>
      <c r="J2494" s="15">
        <v>9</v>
      </c>
      <c r="K2494" s="15">
        <v>9</v>
      </c>
      <c r="L2494" s="15">
        <v>201010210</v>
      </c>
      <c r="M2494" s="15" t="s">
        <v>121</v>
      </c>
      <c r="N2494" s="15" t="s">
        <v>101</v>
      </c>
      <c r="O2494" s="18" t="s">
        <v>3349</v>
      </c>
      <c r="P2494" s="22" t="s">
        <v>3841</v>
      </c>
      <c r="Q2494" s="15" t="s">
        <v>114</v>
      </c>
      <c r="R2494" s="18" t="s">
        <v>3158</v>
      </c>
      <c r="S2494" s="22" t="b">
        <f t="shared" si="387"/>
        <v>0</v>
      </c>
      <c r="T2494" s="18" t="s">
        <v>3158</v>
      </c>
      <c r="U2494" s="18"/>
      <c r="V2494" s="15" t="s">
        <v>116</v>
      </c>
      <c r="W2494" s="18" t="s">
        <v>3346</v>
      </c>
      <c r="X2494" s="18"/>
      <c r="Y2494" s="15" t="s">
        <v>73</v>
      </c>
      <c r="Z2494" s="18" t="s">
        <v>3347</v>
      </c>
      <c r="AA2494" s="18" t="s">
        <v>119</v>
      </c>
      <c r="AB2494" s="18" t="s">
        <v>2677</v>
      </c>
      <c r="AC2494" s="67" t="str">
        <f>+VLOOKUP("*"&amp;L2494&amp;"*",'[2]REGISTROS SANITARIOS'!$D$1943:$E$1979,2,FALSE)</f>
        <v>SI</v>
      </c>
      <c r="AD2494" s="22" t="s">
        <v>1025</v>
      </c>
      <c r="AE2494" s="16">
        <v>45917</v>
      </c>
      <c r="AF2494" s="34" t="s">
        <v>73</v>
      </c>
      <c r="AG2494" s="24" t="s">
        <v>1049</v>
      </c>
      <c r="AH2494" s="18" t="s">
        <v>1049</v>
      </c>
      <c r="AI2494" s="18" t="s">
        <v>3348</v>
      </c>
      <c r="AJ2494" s="17">
        <v>184250</v>
      </c>
      <c r="AK2494" s="25">
        <v>184250</v>
      </c>
      <c r="AL2494" s="25">
        <v>63</v>
      </c>
      <c r="AM2494" s="35">
        <v>0.19</v>
      </c>
      <c r="AN2494" s="19">
        <v>11607761.970000001</v>
      </c>
      <c r="AO2494" s="18" t="s">
        <v>1049</v>
      </c>
      <c r="AP2494" s="15" t="s">
        <v>1049</v>
      </c>
      <c r="AQ2494" s="43" t="str">
        <f t="shared" si="379"/>
        <v>SI</v>
      </c>
      <c r="AR2494" s="44">
        <f t="shared" si="380"/>
        <v>13813222.5</v>
      </c>
      <c r="AS2494" s="44">
        <f t="shared" si="381"/>
        <v>11607750</v>
      </c>
      <c r="AT2494" s="44">
        <f t="shared" si="382"/>
        <v>11607750</v>
      </c>
      <c r="AU2494" s="44">
        <f t="shared" si="383"/>
        <v>13813222.5</v>
      </c>
      <c r="AV2494" s="45" t="b">
        <f t="shared" si="384"/>
        <v>0</v>
      </c>
      <c r="AW2494" s="45" t="b">
        <f t="shared" si="385"/>
        <v>0</v>
      </c>
      <c r="AX2494" s="45" t="s">
        <v>8736</v>
      </c>
    </row>
    <row r="2495" spans="1:50" s="36" customFormat="1" ht="27.75" customHeight="1" x14ac:dyDescent="0.15">
      <c r="A2495" s="36" t="str">
        <f t="shared" si="378"/>
        <v>NIPRO MEDICAL COPORATION201010310</v>
      </c>
      <c r="B2495" s="36" t="b">
        <f>+A2495='[1]Anexo 9'!A2495</f>
        <v>1</v>
      </c>
      <c r="C2495" s="18" t="s">
        <v>1039</v>
      </c>
      <c r="D2495" s="18" t="s">
        <v>3863</v>
      </c>
      <c r="E2495" s="15" t="s">
        <v>98</v>
      </c>
      <c r="F2495" s="15" t="s">
        <v>111</v>
      </c>
      <c r="G2495" s="15">
        <f>+VLOOKUP(F2495,[3]Sheet1!$E$3:$G$74,3,FALSE)</f>
        <v>6</v>
      </c>
      <c r="H2495" s="15">
        <f>+VLOOKUP(D2495&amp;F2495,'TD para paquetes'!$E$3:$I$441,5,FALSE)</f>
        <v>6</v>
      </c>
      <c r="I2495" s="15" t="s">
        <v>1025</v>
      </c>
      <c r="J2495" s="15">
        <v>9</v>
      </c>
      <c r="K2495" s="15">
        <v>9</v>
      </c>
      <c r="L2495" s="15">
        <v>201010310</v>
      </c>
      <c r="M2495" s="15" t="s">
        <v>123</v>
      </c>
      <c r="N2495" s="15" t="s">
        <v>101</v>
      </c>
      <c r="O2495" s="18" t="s">
        <v>3350</v>
      </c>
      <c r="P2495" s="22" t="s">
        <v>3841</v>
      </c>
      <c r="Q2495" s="15" t="s">
        <v>114</v>
      </c>
      <c r="R2495" s="18" t="s">
        <v>3158</v>
      </c>
      <c r="S2495" s="22" t="b">
        <f t="shared" si="387"/>
        <v>0</v>
      </c>
      <c r="T2495" s="18" t="s">
        <v>3158</v>
      </c>
      <c r="U2495" s="18"/>
      <c r="V2495" s="15" t="s">
        <v>116</v>
      </c>
      <c r="W2495" s="18" t="s">
        <v>3346</v>
      </c>
      <c r="X2495" s="18"/>
      <c r="Y2495" s="15" t="s">
        <v>73</v>
      </c>
      <c r="Z2495" s="18" t="s">
        <v>3347</v>
      </c>
      <c r="AA2495" s="18" t="s">
        <v>119</v>
      </c>
      <c r="AB2495" s="18" t="s">
        <v>2677</v>
      </c>
      <c r="AC2495" s="67" t="str">
        <f>+VLOOKUP("*"&amp;L2495&amp;"*",'[2]REGISTROS SANITARIOS'!$D$1943:$E$1979,2,FALSE)</f>
        <v>SI</v>
      </c>
      <c r="AD2495" s="22" t="s">
        <v>1025</v>
      </c>
      <c r="AE2495" s="16">
        <v>45917</v>
      </c>
      <c r="AF2495" s="34" t="s">
        <v>73</v>
      </c>
      <c r="AG2495" s="24" t="s">
        <v>1049</v>
      </c>
      <c r="AH2495" s="18" t="s">
        <v>1049</v>
      </c>
      <c r="AI2495" s="18" t="s">
        <v>3348</v>
      </c>
      <c r="AJ2495" s="17">
        <v>5500</v>
      </c>
      <c r="AK2495" s="25">
        <v>5500</v>
      </c>
      <c r="AL2495" s="25">
        <v>63</v>
      </c>
      <c r="AM2495" s="35">
        <v>0.19</v>
      </c>
      <c r="AN2495" s="19">
        <v>346511.97</v>
      </c>
      <c r="AO2495" s="18" t="s">
        <v>1049</v>
      </c>
      <c r="AP2495" s="15" t="s">
        <v>1049</v>
      </c>
      <c r="AQ2495" s="43" t="str">
        <f t="shared" si="379"/>
        <v>SI</v>
      </c>
      <c r="AR2495" s="44">
        <f t="shared" si="380"/>
        <v>412335</v>
      </c>
      <c r="AS2495" s="44">
        <f t="shared" si="381"/>
        <v>346500</v>
      </c>
      <c r="AT2495" s="44">
        <f t="shared" si="382"/>
        <v>346500</v>
      </c>
      <c r="AU2495" s="44">
        <f t="shared" si="383"/>
        <v>412335</v>
      </c>
      <c r="AV2495" s="45" t="b">
        <f t="shared" si="384"/>
        <v>0</v>
      </c>
      <c r="AW2495" s="45" t="b">
        <f t="shared" si="385"/>
        <v>0</v>
      </c>
      <c r="AX2495" s="45" t="s">
        <v>8736</v>
      </c>
    </row>
    <row r="2496" spans="1:50" s="36" customFormat="1" ht="27.75" customHeight="1" x14ac:dyDescent="0.15">
      <c r="A2496" s="36" t="str">
        <f t="shared" si="378"/>
        <v>NIPRO MEDICAL COPORATION201010410</v>
      </c>
      <c r="B2496" s="36" t="b">
        <f>+A2496='[1]Anexo 9'!A2496</f>
        <v>1</v>
      </c>
      <c r="C2496" s="18" t="s">
        <v>1039</v>
      </c>
      <c r="D2496" s="18" t="s">
        <v>3863</v>
      </c>
      <c r="E2496" s="15" t="s">
        <v>98</v>
      </c>
      <c r="F2496" s="15" t="s">
        <v>111</v>
      </c>
      <c r="G2496" s="15">
        <f>+VLOOKUP(F2496,[3]Sheet1!$E$3:$G$74,3,FALSE)</f>
        <v>6</v>
      </c>
      <c r="H2496" s="15">
        <f>+VLOOKUP(D2496&amp;F2496,'TD para paquetes'!$E$3:$I$441,5,FALSE)</f>
        <v>6</v>
      </c>
      <c r="I2496" s="15" t="s">
        <v>1025</v>
      </c>
      <c r="J2496" s="15">
        <v>9</v>
      </c>
      <c r="K2496" s="15">
        <v>9</v>
      </c>
      <c r="L2496" s="15">
        <v>201010410</v>
      </c>
      <c r="M2496" s="15" t="s">
        <v>125</v>
      </c>
      <c r="N2496" s="15" t="s">
        <v>101</v>
      </c>
      <c r="O2496" s="18" t="s">
        <v>3351</v>
      </c>
      <c r="P2496" s="22" t="s">
        <v>3841</v>
      </c>
      <c r="Q2496" s="15" t="s">
        <v>114</v>
      </c>
      <c r="R2496" s="18" t="s">
        <v>3158</v>
      </c>
      <c r="S2496" s="22" t="b">
        <f t="shared" si="387"/>
        <v>0</v>
      </c>
      <c r="T2496" s="18" t="s">
        <v>3158</v>
      </c>
      <c r="U2496" s="18"/>
      <c r="V2496" s="15" t="s">
        <v>116</v>
      </c>
      <c r="W2496" s="18" t="s">
        <v>3346</v>
      </c>
      <c r="X2496" s="18"/>
      <c r="Y2496" s="15" t="s">
        <v>73</v>
      </c>
      <c r="Z2496" s="18" t="s">
        <v>3347</v>
      </c>
      <c r="AA2496" s="18" t="s">
        <v>119</v>
      </c>
      <c r="AB2496" s="18" t="s">
        <v>2677</v>
      </c>
      <c r="AC2496" s="67" t="str">
        <f>+VLOOKUP("*"&amp;L2496&amp;"*",'[2]REGISTROS SANITARIOS'!$D$1943:$E$1979,2,FALSE)</f>
        <v>SI</v>
      </c>
      <c r="AD2496" s="22" t="s">
        <v>1025</v>
      </c>
      <c r="AE2496" s="16">
        <v>45917</v>
      </c>
      <c r="AF2496" s="34" t="s">
        <v>73</v>
      </c>
      <c r="AG2496" s="24" t="s">
        <v>1049</v>
      </c>
      <c r="AH2496" s="18" t="s">
        <v>1049</v>
      </c>
      <c r="AI2496" s="18" t="s">
        <v>3348</v>
      </c>
      <c r="AJ2496" s="17">
        <v>15125</v>
      </c>
      <c r="AK2496" s="25">
        <v>15125</v>
      </c>
      <c r="AL2496" s="25">
        <v>63</v>
      </c>
      <c r="AM2496" s="35">
        <v>0.19</v>
      </c>
      <c r="AN2496" s="19">
        <v>952886.97</v>
      </c>
      <c r="AO2496" s="18" t="s">
        <v>1049</v>
      </c>
      <c r="AP2496" s="15" t="s">
        <v>1049</v>
      </c>
      <c r="AQ2496" s="43" t="str">
        <f t="shared" si="379"/>
        <v>SI</v>
      </c>
      <c r="AR2496" s="44">
        <f t="shared" si="380"/>
        <v>1133921.25</v>
      </c>
      <c r="AS2496" s="44">
        <f t="shared" si="381"/>
        <v>952875</v>
      </c>
      <c r="AT2496" s="44">
        <f t="shared" si="382"/>
        <v>952875</v>
      </c>
      <c r="AU2496" s="44">
        <f t="shared" si="383"/>
        <v>1133921.25</v>
      </c>
      <c r="AV2496" s="45" t="b">
        <f t="shared" si="384"/>
        <v>0</v>
      </c>
      <c r="AW2496" s="45" t="b">
        <f t="shared" si="385"/>
        <v>0</v>
      </c>
      <c r="AX2496" s="45" t="s">
        <v>8736</v>
      </c>
    </row>
    <row r="2497" spans="1:50" s="36" customFormat="1" ht="27.75" customHeight="1" x14ac:dyDescent="0.15">
      <c r="A2497" s="36" t="str">
        <f t="shared" si="378"/>
        <v>NIPRO MEDICAL COPORATION201010510</v>
      </c>
      <c r="B2497" s="36" t="b">
        <f>+A2497='[1]Anexo 9'!A2497</f>
        <v>1</v>
      </c>
      <c r="C2497" s="18" t="s">
        <v>1039</v>
      </c>
      <c r="D2497" s="18" t="s">
        <v>3863</v>
      </c>
      <c r="E2497" s="15" t="s">
        <v>98</v>
      </c>
      <c r="F2497" s="15" t="s">
        <v>111</v>
      </c>
      <c r="G2497" s="15">
        <f>+VLOOKUP(F2497,[3]Sheet1!$E$3:$G$74,3,FALSE)</f>
        <v>6</v>
      </c>
      <c r="H2497" s="15">
        <f>+VLOOKUP(D2497&amp;F2497,'TD para paquetes'!$E$3:$I$441,5,FALSE)</f>
        <v>6</v>
      </c>
      <c r="I2497" s="15" t="s">
        <v>1025</v>
      </c>
      <c r="J2497" s="15">
        <v>9</v>
      </c>
      <c r="K2497" s="15">
        <v>9</v>
      </c>
      <c r="L2497" s="15">
        <v>201010510</v>
      </c>
      <c r="M2497" s="15" t="s">
        <v>127</v>
      </c>
      <c r="N2497" s="15" t="s">
        <v>101</v>
      </c>
      <c r="O2497" s="18" t="s">
        <v>3352</v>
      </c>
      <c r="P2497" s="22" t="s">
        <v>3841</v>
      </c>
      <c r="Q2497" s="15" t="s">
        <v>114</v>
      </c>
      <c r="R2497" s="18" t="s">
        <v>3158</v>
      </c>
      <c r="S2497" s="22" t="b">
        <f t="shared" si="387"/>
        <v>0</v>
      </c>
      <c r="T2497" s="18" t="s">
        <v>3158</v>
      </c>
      <c r="U2497" s="18"/>
      <c r="V2497" s="15" t="s">
        <v>116</v>
      </c>
      <c r="W2497" s="18" t="s">
        <v>3346</v>
      </c>
      <c r="X2497" s="18"/>
      <c r="Y2497" s="15" t="s">
        <v>73</v>
      </c>
      <c r="Z2497" s="18" t="s">
        <v>3347</v>
      </c>
      <c r="AA2497" s="18" t="s">
        <v>119</v>
      </c>
      <c r="AB2497" s="18" t="s">
        <v>2677</v>
      </c>
      <c r="AC2497" s="67" t="str">
        <f>+VLOOKUP("*"&amp;L2497&amp;"*",'[2]REGISTROS SANITARIOS'!$D$1943:$E$1979,2,FALSE)</f>
        <v>SI</v>
      </c>
      <c r="AD2497" s="22" t="s">
        <v>1025</v>
      </c>
      <c r="AE2497" s="16">
        <v>45917</v>
      </c>
      <c r="AF2497" s="34" t="s">
        <v>73</v>
      </c>
      <c r="AG2497" s="24" t="s">
        <v>1049</v>
      </c>
      <c r="AH2497" s="18" t="s">
        <v>1049</v>
      </c>
      <c r="AI2497" s="18" t="s">
        <v>3348</v>
      </c>
      <c r="AJ2497" s="17">
        <v>2750</v>
      </c>
      <c r="AK2497" s="25">
        <v>2750</v>
      </c>
      <c r="AL2497" s="25">
        <v>63</v>
      </c>
      <c r="AM2497" s="35">
        <v>0.19</v>
      </c>
      <c r="AN2497" s="19">
        <v>173261.97</v>
      </c>
      <c r="AO2497" s="18" t="s">
        <v>1049</v>
      </c>
      <c r="AP2497" s="15" t="s">
        <v>1049</v>
      </c>
      <c r="AQ2497" s="43" t="str">
        <f t="shared" si="379"/>
        <v>SI</v>
      </c>
      <c r="AR2497" s="44">
        <f t="shared" si="380"/>
        <v>206167.5</v>
      </c>
      <c r="AS2497" s="44">
        <f t="shared" si="381"/>
        <v>173250</v>
      </c>
      <c r="AT2497" s="44">
        <f t="shared" si="382"/>
        <v>173250</v>
      </c>
      <c r="AU2497" s="44">
        <f t="shared" si="383"/>
        <v>206167.5</v>
      </c>
      <c r="AV2497" s="45" t="b">
        <f t="shared" si="384"/>
        <v>0</v>
      </c>
      <c r="AW2497" s="45" t="b">
        <f t="shared" si="385"/>
        <v>0</v>
      </c>
      <c r="AX2497" s="45" t="s">
        <v>8736</v>
      </c>
    </row>
    <row r="2498" spans="1:50" s="36" customFormat="1" ht="27.75" customHeight="1" x14ac:dyDescent="0.15">
      <c r="A2498" s="36" t="str">
        <f t="shared" si="378"/>
        <v>NIPRO MEDICAL COPORATION201010610</v>
      </c>
      <c r="B2498" s="36" t="b">
        <f>+A2498='[1]Anexo 9'!A2498</f>
        <v>1</v>
      </c>
      <c r="C2498" s="18" t="s">
        <v>1039</v>
      </c>
      <c r="D2498" s="18" t="s">
        <v>3863</v>
      </c>
      <c r="E2498" s="15" t="s">
        <v>98</v>
      </c>
      <c r="F2498" s="15" t="s">
        <v>111</v>
      </c>
      <c r="G2498" s="15">
        <f>+VLOOKUP(F2498,[3]Sheet1!$E$3:$G$74,3,FALSE)</f>
        <v>6</v>
      </c>
      <c r="H2498" s="15">
        <f>+VLOOKUP(D2498&amp;F2498,'TD para paquetes'!$E$3:$I$441,5,FALSE)</f>
        <v>6</v>
      </c>
      <c r="I2498" s="15" t="s">
        <v>1025</v>
      </c>
      <c r="J2498" s="15">
        <v>9</v>
      </c>
      <c r="K2498" s="15">
        <v>9</v>
      </c>
      <c r="L2498" s="15">
        <v>201010610</v>
      </c>
      <c r="M2498" s="15" t="s">
        <v>129</v>
      </c>
      <c r="N2498" s="15" t="s">
        <v>101</v>
      </c>
      <c r="O2498" s="18" t="s">
        <v>3353</v>
      </c>
      <c r="P2498" s="22" t="s">
        <v>3841</v>
      </c>
      <c r="Q2498" s="15" t="s">
        <v>114</v>
      </c>
      <c r="R2498" s="18" t="s">
        <v>3158</v>
      </c>
      <c r="S2498" s="22" t="b">
        <f t="shared" si="387"/>
        <v>0</v>
      </c>
      <c r="T2498" s="18" t="s">
        <v>3158</v>
      </c>
      <c r="U2498" s="18"/>
      <c r="V2498" s="15" t="s">
        <v>116</v>
      </c>
      <c r="W2498" s="18" t="s">
        <v>3346</v>
      </c>
      <c r="X2498" s="18"/>
      <c r="Y2498" s="15" t="s">
        <v>73</v>
      </c>
      <c r="Z2498" s="18" t="s">
        <v>3347</v>
      </c>
      <c r="AA2498" s="18" t="s">
        <v>119</v>
      </c>
      <c r="AB2498" s="18" t="s">
        <v>2677</v>
      </c>
      <c r="AC2498" s="67" t="str">
        <f>+VLOOKUP("*"&amp;L2498&amp;"*",'[2]REGISTROS SANITARIOS'!$D$1943:$E$1979,2,FALSE)</f>
        <v>SI</v>
      </c>
      <c r="AD2498" s="22" t="s">
        <v>1025</v>
      </c>
      <c r="AE2498" s="16">
        <v>45917</v>
      </c>
      <c r="AF2498" s="34" t="s">
        <v>73</v>
      </c>
      <c r="AG2498" s="24" t="s">
        <v>1049</v>
      </c>
      <c r="AH2498" s="18" t="s">
        <v>1049</v>
      </c>
      <c r="AI2498" s="18" t="s">
        <v>3348</v>
      </c>
      <c r="AJ2498" s="17">
        <v>2200</v>
      </c>
      <c r="AK2498" s="25">
        <v>2200</v>
      </c>
      <c r="AL2498" s="25">
        <v>63</v>
      </c>
      <c r="AM2498" s="35">
        <v>0.19</v>
      </c>
      <c r="AN2498" s="19">
        <v>138611.97</v>
      </c>
      <c r="AO2498" s="18" t="s">
        <v>1049</v>
      </c>
      <c r="AP2498" s="15" t="s">
        <v>1049</v>
      </c>
      <c r="AQ2498" s="43" t="str">
        <f t="shared" si="379"/>
        <v>SI</v>
      </c>
      <c r="AR2498" s="44">
        <f t="shared" si="380"/>
        <v>164934</v>
      </c>
      <c r="AS2498" s="44">
        <f t="shared" si="381"/>
        <v>138600</v>
      </c>
      <c r="AT2498" s="44">
        <f t="shared" si="382"/>
        <v>138600</v>
      </c>
      <c r="AU2498" s="44">
        <f t="shared" si="383"/>
        <v>164934</v>
      </c>
      <c r="AV2498" s="45" t="b">
        <f t="shared" si="384"/>
        <v>0</v>
      </c>
      <c r="AW2498" s="45" t="b">
        <f t="shared" si="385"/>
        <v>0</v>
      </c>
      <c r="AX2498" s="45" t="s">
        <v>8736</v>
      </c>
    </row>
    <row r="2499" spans="1:50" s="36" customFormat="1" ht="27.75" customHeight="1" x14ac:dyDescent="0.15">
      <c r="A2499" s="36" t="str">
        <f t="shared" si="378"/>
        <v>NIPRO MEDICAL COPORATION201011110</v>
      </c>
      <c r="B2499" s="36" t="b">
        <f>+A2499='[1]Anexo 9'!A2499</f>
        <v>1</v>
      </c>
      <c r="C2499" s="18" t="s">
        <v>1039</v>
      </c>
      <c r="D2499" s="18" t="s">
        <v>3863</v>
      </c>
      <c r="E2499" s="15" t="s">
        <v>98</v>
      </c>
      <c r="F2499" s="15" t="s">
        <v>245</v>
      </c>
      <c r="G2499" s="15">
        <f>+VLOOKUP(F2499,[3]Sheet1!$E$3:$G$74,3,FALSE)</f>
        <v>3</v>
      </c>
      <c r="H2499" s="15">
        <f>+VLOOKUP(D2499&amp;F2499,'TD para paquetes'!$E$3:$I$441,5,FALSE)</f>
        <v>3</v>
      </c>
      <c r="I2499" s="15" t="s">
        <v>1025</v>
      </c>
      <c r="J2499" s="15">
        <v>3</v>
      </c>
      <c r="K2499" s="15">
        <v>3</v>
      </c>
      <c r="L2499" s="15">
        <v>201011110</v>
      </c>
      <c r="M2499" s="15" t="s">
        <v>246</v>
      </c>
      <c r="N2499" s="15" t="s">
        <v>247</v>
      </c>
      <c r="O2499" s="18" t="s">
        <v>4698</v>
      </c>
      <c r="P2499" s="22" t="s">
        <v>3841</v>
      </c>
      <c r="Q2499" s="15" t="s">
        <v>248</v>
      </c>
      <c r="R2499" s="18" t="s">
        <v>3158</v>
      </c>
      <c r="S2499" s="22" t="b">
        <f t="shared" si="387"/>
        <v>0</v>
      </c>
      <c r="T2499" s="18" t="s">
        <v>3158</v>
      </c>
      <c r="U2499" s="18" t="s">
        <v>3158</v>
      </c>
      <c r="V2499" s="15"/>
      <c r="W2499" s="18" t="s">
        <v>3346</v>
      </c>
      <c r="X2499" s="18"/>
      <c r="Y2499" s="15" t="s">
        <v>73</v>
      </c>
      <c r="Z2499" s="18" t="s">
        <v>7200</v>
      </c>
      <c r="AA2499" s="18" t="s">
        <v>119</v>
      </c>
      <c r="AB2499" s="18" t="s">
        <v>7201</v>
      </c>
      <c r="AC2499" s="67" t="str">
        <f>+VLOOKUP("*"&amp;L2499&amp;"*",'[2]REGISTROS SANITARIOS'!$D$1943:$E$1979,2,FALSE)</f>
        <v>SI</v>
      </c>
      <c r="AD2499" s="22" t="s">
        <v>1025</v>
      </c>
      <c r="AE2499" s="16">
        <v>47429</v>
      </c>
      <c r="AF2499" s="34" t="s">
        <v>73</v>
      </c>
      <c r="AG2499" s="24" t="s">
        <v>1049</v>
      </c>
      <c r="AH2499" s="18" t="s">
        <v>1049</v>
      </c>
      <c r="AI2499" s="18" t="s">
        <v>3348</v>
      </c>
      <c r="AJ2499" s="17">
        <v>77</v>
      </c>
      <c r="AK2499" s="25">
        <v>77</v>
      </c>
      <c r="AL2499" s="25" t="s">
        <v>3354</v>
      </c>
      <c r="AM2499" s="35">
        <v>0</v>
      </c>
      <c r="AN2499" s="19">
        <v>0</v>
      </c>
      <c r="AO2499" s="18" t="s">
        <v>1049</v>
      </c>
      <c r="AP2499" s="15" t="s">
        <v>1049</v>
      </c>
      <c r="AQ2499" s="43" t="str">
        <f t="shared" si="379"/>
        <v>SI</v>
      </c>
      <c r="AR2499" s="44">
        <f>+IFERROR(AJ2499*(AL2499*(1+AM2499)),0)</f>
        <v>0</v>
      </c>
      <c r="AS2499" s="44">
        <f>+IFERROR(AJ2499*AL2499,0)</f>
        <v>0</v>
      </c>
      <c r="AT2499" s="44">
        <f>+IFERROR(AL2499*AK2499,0)</f>
        <v>0</v>
      </c>
      <c r="AU2499" s="44">
        <f>+IFERROR(AK2499*(AL2499*(1+AM2499)),0)</f>
        <v>0</v>
      </c>
      <c r="AV2499" s="45" t="s">
        <v>8737</v>
      </c>
      <c r="AW2499" s="45" t="b">
        <f t="shared" si="385"/>
        <v>1</v>
      </c>
      <c r="AX2499" s="45" t="s">
        <v>8738</v>
      </c>
    </row>
    <row r="2500" spans="1:50" s="36" customFormat="1" ht="27.75" customHeight="1" x14ac:dyDescent="0.15">
      <c r="A2500" s="36" t="str">
        <f t="shared" ref="A2500:A2563" si="388">+D2500&amp;L2500</f>
        <v>NIPRO MEDICAL COPORATION201070708</v>
      </c>
      <c r="B2500" s="36" t="b">
        <f>+A2500='[1]Anexo 9'!A2500</f>
        <v>1</v>
      </c>
      <c r="C2500" s="18" t="s">
        <v>1039</v>
      </c>
      <c r="D2500" s="18" t="s">
        <v>3863</v>
      </c>
      <c r="E2500" s="15" t="s">
        <v>98</v>
      </c>
      <c r="F2500" s="15" t="s">
        <v>252</v>
      </c>
      <c r="G2500" s="15">
        <f>+VLOOKUP(F2500,[3]Sheet1!$E$3:$G$74,3,FALSE)</f>
        <v>4</v>
      </c>
      <c r="H2500" s="15">
        <f>+VLOOKUP(D2500&amp;F2500,'TD para paquetes'!$E$3:$I$441,5,FALSE)</f>
        <v>4</v>
      </c>
      <c r="I2500" s="15" t="s">
        <v>1025</v>
      </c>
      <c r="J2500" s="15">
        <v>3</v>
      </c>
      <c r="K2500" s="15">
        <v>3</v>
      </c>
      <c r="L2500" s="15">
        <v>201070708</v>
      </c>
      <c r="M2500" s="15" t="s">
        <v>253</v>
      </c>
      <c r="N2500" s="15" t="s">
        <v>254</v>
      </c>
      <c r="O2500" s="18" t="s">
        <v>3356</v>
      </c>
      <c r="P2500" s="22" t="s">
        <v>3841</v>
      </c>
      <c r="Q2500" s="15" t="s">
        <v>256</v>
      </c>
      <c r="R2500" s="18" t="s">
        <v>3158</v>
      </c>
      <c r="S2500" s="22" t="b">
        <f t="shared" si="387"/>
        <v>0</v>
      </c>
      <c r="T2500" s="18" t="s">
        <v>3290</v>
      </c>
      <c r="U2500" s="18"/>
      <c r="V2500" s="15" t="s">
        <v>257</v>
      </c>
      <c r="W2500" s="18" t="s">
        <v>3346</v>
      </c>
      <c r="X2500" s="18"/>
      <c r="Y2500" s="15" t="s">
        <v>73</v>
      </c>
      <c r="Z2500" s="18" t="s">
        <v>3357</v>
      </c>
      <c r="AA2500" s="18" t="s">
        <v>3358</v>
      </c>
      <c r="AB2500" s="18" t="s">
        <v>3359</v>
      </c>
      <c r="AC2500" s="67" t="str">
        <f>+VLOOKUP("*"&amp;L2500&amp;"*",'[2]REGISTROS SANITARIOS'!$D$1943:$E$1979,2,FALSE)</f>
        <v>SI</v>
      </c>
      <c r="AD2500" s="22" t="s">
        <v>1025</v>
      </c>
      <c r="AE2500" s="16">
        <v>47195</v>
      </c>
      <c r="AF2500" s="34" t="s">
        <v>73</v>
      </c>
      <c r="AG2500" s="24" t="s">
        <v>1049</v>
      </c>
      <c r="AH2500" s="18" t="s">
        <v>1049</v>
      </c>
      <c r="AI2500" s="18" t="s">
        <v>3348</v>
      </c>
      <c r="AJ2500" s="17">
        <v>495000</v>
      </c>
      <c r="AK2500" s="25">
        <v>495000</v>
      </c>
      <c r="AL2500" s="25">
        <v>640</v>
      </c>
      <c r="AM2500" s="35">
        <v>0.19</v>
      </c>
      <c r="AN2500" s="19">
        <v>316800121.60000002</v>
      </c>
      <c r="AO2500" s="18" t="s">
        <v>1049</v>
      </c>
      <c r="AP2500" s="15" t="s">
        <v>1049</v>
      </c>
      <c r="AQ2500" s="43" t="str">
        <f t="shared" ref="AQ2500:AQ2563" si="389">+IF(AK2500="","NO INDICA",IF(AJ2500=AK2500,"SI",IF(AK2500&gt;AJ2500,"MAYOR",IF(AK2500&lt;AJ2500,"MENOR"))))</f>
        <v>SI</v>
      </c>
      <c r="AR2500" s="44">
        <f t="shared" ref="AR2500:AR2514" si="390">+AJ2500*(AL2500*(1+AM2500))</f>
        <v>376991999.99999994</v>
      </c>
      <c r="AS2500" s="44">
        <f t="shared" ref="AS2500:AS2514" si="391">+AJ2500*AL2500</f>
        <v>316800000</v>
      </c>
      <c r="AT2500" s="44">
        <f t="shared" ref="AT2500:AT2514" si="392">+AL2500*AK2500</f>
        <v>316800000</v>
      </c>
      <c r="AU2500" s="44">
        <f t="shared" ref="AU2500:AU2514" si="393">+AK2500*(AL2500*(1+AM2500))</f>
        <v>376991999.99999994</v>
      </c>
      <c r="AV2500" s="45" t="b">
        <f t="shared" ref="AV2500:AV2514" si="394">+IFERROR(AU2500=AN2500,"FALSO")</f>
        <v>0</v>
      </c>
      <c r="AW2500" s="45" t="b">
        <f t="shared" ref="AW2500:AW2563" si="395">+AS2500=AN2500</f>
        <v>0</v>
      </c>
      <c r="AX2500" s="45" t="s">
        <v>8736</v>
      </c>
    </row>
    <row r="2501" spans="1:50" s="36" customFormat="1" ht="27.75" customHeight="1" x14ac:dyDescent="0.15">
      <c r="A2501" s="36" t="str">
        <f t="shared" si="388"/>
        <v>NIPRO MEDICAL COPORATION201070808</v>
      </c>
      <c r="B2501" s="36" t="b">
        <f>+A2501='[1]Anexo 9'!A2501</f>
        <v>1</v>
      </c>
      <c r="C2501" s="18" t="s">
        <v>1039</v>
      </c>
      <c r="D2501" s="18" t="s">
        <v>3863</v>
      </c>
      <c r="E2501" s="15" t="s">
        <v>98</v>
      </c>
      <c r="F2501" s="15" t="s">
        <v>252</v>
      </c>
      <c r="G2501" s="15">
        <f>+VLOOKUP(F2501,[3]Sheet1!$E$3:$G$74,3,FALSE)</f>
        <v>4</v>
      </c>
      <c r="H2501" s="15">
        <f>+VLOOKUP(D2501&amp;F2501,'TD para paquetes'!$E$3:$I$441,5,FALSE)</f>
        <v>4</v>
      </c>
      <c r="I2501" s="15" t="s">
        <v>1025</v>
      </c>
      <c r="J2501" s="15">
        <v>3</v>
      </c>
      <c r="K2501" s="15">
        <v>3</v>
      </c>
      <c r="L2501" s="15">
        <v>201070808</v>
      </c>
      <c r="M2501" s="15" t="s">
        <v>262</v>
      </c>
      <c r="N2501" s="15" t="s">
        <v>254</v>
      </c>
      <c r="O2501" s="18" t="s">
        <v>3360</v>
      </c>
      <c r="P2501" s="22" t="s">
        <v>3841</v>
      </c>
      <c r="Q2501" s="15" t="s">
        <v>256</v>
      </c>
      <c r="R2501" s="18" t="s">
        <v>3158</v>
      </c>
      <c r="S2501" s="22" t="b">
        <f t="shared" si="387"/>
        <v>0</v>
      </c>
      <c r="T2501" s="18" t="s">
        <v>3290</v>
      </c>
      <c r="U2501" s="18"/>
      <c r="V2501" s="15" t="s">
        <v>257</v>
      </c>
      <c r="W2501" s="18" t="s">
        <v>3346</v>
      </c>
      <c r="X2501" s="18"/>
      <c r="Y2501" s="15" t="s">
        <v>73</v>
      </c>
      <c r="Z2501" s="18" t="s">
        <v>3357</v>
      </c>
      <c r="AA2501" s="18" t="s">
        <v>3358</v>
      </c>
      <c r="AB2501" s="18" t="s">
        <v>3359</v>
      </c>
      <c r="AC2501" s="67" t="str">
        <f>+VLOOKUP("*"&amp;L2501&amp;"*",'[2]REGISTROS SANITARIOS'!$D$1943:$E$1979,2,FALSE)</f>
        <v>SI</v>
      </c>
      <c r="AD2501" s="22" t="s">
        <v>1025</v>
      </c>
      <c r="AE2501" s="16">
        <v>47195</v>
      </c>
      <c r="AF2501" s="34" t="s">
        <v>73</v>
      </c>
      <c r="AG2501" s="24" t="s">
        <v>1049</v>
      </c>
      <c r="AH2501" s="18" t="s">
        <v>1049</v>
      </c>
      <c r="AI2501" s="18" t="s">
        <v>3348</v>
      </c>
      <c r="AJ2501" s="17">
        <v>286000</v>
      </c>
      <c r="AK2501" s="25">
        <v>286000</v>
      </c>
      <c r="AL2501" s="25">
        <v>640</v>
      </c>
      <c r="AM2501" s="35">
        <v>0.19</v>
      </c>
      <c r="AN2501" s="19">
        <v>183040121.59999999</v>
      </c>
      <c r="AO2501" s="18" t="s">
        <v>1049</v>
      </c>
      <c r="AP2501" s="15" t="s">
        <v>1049</v>
      </c>
      <c r="AQ2501" s="43" t="str">
        <f t="shared" si="389"/>
        <v>SI</v>
      </c>
      <c r="AR2501" s="44">
        <f t="shared" si="390"/>
        <v>217817599.99999997</v>
      </c>
      <c r="AS2501" s="44">
        <f t="shared" si="391"/>
        <v>183040000</v>
      </c>
      <c r="AT2501" s="44">
        <f t="shared" si="392"/>
        <v>183040000</v>
      </c>
      <c r="AU2501" s="44">
        <f t="shared" si="393"/>
        <v>217817599.99999997</v>
      </c>
      <c r="AV2501" s="45" t="b">
        <f t="shared" si="394"/>
        <v>0</v>
      </c>
      <c r="AW2501" s="45" t="b">
        <f t="shared" si="395"/>
        <v>0</v>
      </c>
      <c r="AX2501" s="45" t="s">
        <v>8736</v>
      </c>
    </row>
    <row r="2502" spans="1:50" s="36" customFormat="1" ht="27.75" customHeight="1" x14ac:dyDescent="0.15">
      <c r="A2502" s="36" t="str">
        <f t="shared" si="388"/>
        <v>NIPRO MEDICAL COPORATION201070908</v>
      </c>
      <c r="B2502" s="36" t="b">
        <f>+A2502='[1]Anexo 9'!A2502</f>
        <v>1</v>
      </c>
      <c r="C2502" s="18" t="s">
        <v>1039</v>
      </c>
      <c r="D2502" s="18" t="s">
        <v>3863</v>
      </c>
      <c r="E2502" s="15" t="s">
        <v>98</v>
      </c>
      <c r="F2502" s="15" t="s">
        <v>252</v>
      </c>
      <c r="G2502" s="15">
        <f>+VLOOKUP(F2502,[3]Sheet1!$E$3:$G$74,3,FALSE)</f>
        <v>4</v>
      </c>
      <c r="H2502" s="15">
        <f>+VLOOKUP(D2502&amp;F2502,'TD para paquetes'!$E$3:$I$441,5,FALSE)</f>
        <v>4</v>
      </c>
      <c r="I2502" s="15" t="s">
        <v>1025</v>
      </c>
      <c r="J2502" s="15">
        <v>3</v>
      </c>
      <c r="K2502" s="15">
        <v>3</v>
      </c>
      <c r="L2502" s="15">
        <v>201070908</v>
      </c>
      <c r="M2502" s="15" t="s">
        <v>264</v>
      </c>
      <c r="N2502" s="15" t="s">
        <v>254</v>
      </c>
      <c r="O2502" s="18" t="s">
        <v>3361</v>
      </c>
      <c r="P2502" s="22" t="s">
        <v>3841</v>
      </c>
      <c r="Q2502" s="15" t="s">
        <v>256</v>
      </c>
      <c r="R2502" s="18" t="s">
        <v>3158</v>
      </c>
      <c r="S2502" s="22" t="b">
        <f t="shared" si="387"/>
        <v>0</v>
      </c>
      <c r="T2502" s="18" t="s">
        <v>3290</v>
      </c>
      <c r="U2502" s="18"/>
      <c r="V2502" s="15" t="s">
        <v>257</v>
      </c>
      <c r="W2502" s="18" t="s">
        <v>3346</v>
      </c>
      <c r="X2502" s="18"/>
      <c r="Y2502" s="15" t="s">
        <v>73</v>
      </c>
      <c r="Z2502" s="18" t="s">
        <v>3357</v>
      </c>
      <c r="AA2502" s="18" t="s">
        <v>3358</v>
      </c>
      <c r="AB2502" s="18" t="s">
        <v>3359</v>
      </c>
      <c r="AC2502" s="67" t="str">
        <f>+VLOOKUP("*"&amp;L2502&amp;"*",'[2]REGISTROS SANITARIOS'!$D$1943:$E$1979,2,FALSE)</f>
        <v>SI</v>
      </c>
      <c r="AD2502" s="22" t="s">
        <v>1025</v>
      </c>
      <c r="AE2502" s="16">
        <v>47195</v>
      </c>
      <c r="AF2502" s="34" t="s">
        <v>73</v>
      </c>
      <c r="AG2502" s="24" t="s">
        <v>1049</v>
      </c>
      <c r="AH2502" s="18" t="s">
        <v>1049</v>
      </c>
      <c r="AI2502" s="18" t="s">
        <v>3348</v>
      </c>
      <c r="AJ2502" s="17">
        <v>38500</v>
      </c>
      <c r="AK2502" s="25">
        <v>38500</v>
      </c>
      <c r="AL2502" s="25">
        <v>640</v>
      </c>
      <c r="AM2502" s="35">
        <v>0.19</v>
      </c>
      <c r="AN2502" s="19">
        <v>24640121.600000001</v>
      </c>
      <c r="AO2502" s="18" t="s">
        <v>1049</v>
      </c>
      <c r="AP2502" s="15" t="s">
        <v>1049</v>
      </c>
      <c r="AQ2502" s="43" t="str">
        <f t="shared" si="389"/>
        <v>SI</v>
      </c>
      <c r="AR2502" s="44">
        <f t="shared" si="390"/>
        <v>29321599.999999996</v>
      </c>
      <c r="AS2502" s="44">
        <f t="shared" si="391"/>
        <v>24640000</v>
      </c>
      <c r="AT2502" s="44">
        <f t="shared" si="392"/>
        <v>24640000</v>
      </c>
      <c r="AU2502" s="44">
        <f t="shared" si="393"/>
        <v>29321599.999999996</v>
      </c>
      <c r="AV2502" s="45" t="b">
        <f t="shared" si="394"/>
        <v>0</v>
      </c>
      <c r="AW2502" s="45" t="b">
        <f t="shared" si="395"/>
        <v>0</v>
      </c>
      <c r="AX2502" s="45" t="s">
        <v>8736</v>
      </c>
    </row>
    <row r="2503" spans="1:50" s="36" customFormat="1" ht="27.75" customHeight="1" x14ac:dyDescent="0.15">
      <c r="A2503" s="36" t="str">
        <f t="shared" si="388"/>
        <v>NIPRO MEDICAL COPORATION201071108</v>
      </c>
      <c r="B2503" s="36" t="b">
        <f>+A2503='[1]Anexo 9'!A2503</f>
        <v>1</v>
      </c>
      <c r="C2503" s="18" t="s">
        <v>1039</v>
      </c>
      <c r="D2503" s="18" t="s">
        <v>3863</v>
      </c>
      <c r="E2503" s="15" t="s">
        <v>98</v>
      </c>
      <c r="F2503" s="15" t="s">
        <v>277</v>
      </c>
      <c r="G2503" s="15">
        <f>+VLOOKUP(F2503,[3]Sheet1!$E$3:$G$74,3,FALSE)</f>
        <v>4</v>
      </c>
      <c r="H2503" s="15">
        <f>+VLOOKUP(D2503&amp;F2503,'TD para paquetes'!$E$3:$I$441,5,FALSE)</f>
        <v>4</v>
      </c>
      <c r="I2503" s="15" t="s">
        <v>1025</v>
      </c>
      <c r="J2503" s="15">
        <v>3</v>
      </c>
      <c r="K2503" s="15">
        <v>3</v>
      </c>
      <c r="L2503" s="15">
        <v>201071108</v>
      </c>
      <c r="M2503" s="15" t="s">
        <v>278</v>
      </c>
      <c r="N2503" s="15" t="s">
        <v>254</v>
      </c>
      <c r="O2503" s="18" t="s">
        <v>3363</v>
      </c>
      <c r="P2503" s="22" t="s">
        <v>3841</v>
      </c>
      <c r="Q2503" s="15" t="s">
        <v>256</v>
      </c>
      <c r="R2503" s="18" t="s">
        <v>3026</v>
      </c>
      <c r="S2503" s="22" t="b">
        <f t="shared" si="387"/>
        <v>0</v>
      </c>
      <c r="T2503" s="18" t="s">
        <v>3364</v>
      </c>
      <c r="U2503" s="18"/>
      <c r="V2503" s="15" t="s">
        <v>281</v>
      </c>
      <c r="W2503" s="18" t="s">
        <v>3346</v>
      </c>
      <c r="X2503" s="18"/>
      <c r="Y2503" s="15" t="s">
        <v>68</v>
      </c>
      <c r="Z2503" s="18" t="s">
        <v>3365</v>
      </c>
      <c r="AA2503" s="18" t="s">
        <v>119</v>
      </c>
      <c r="AB2503" s="18" t="s">
        <v>7202</v>
      </c>
      <c r="AC2503" s="67" t="str">
        <f>+VLOOKUP("*"&amp;L2503&amp;"*",'[2]REGISTROS SANITARIOS'!$D$1943:$E$1979,2,FALSE)</f>
        <v>SI</v>
      </c>
      <c r="AD2503" s="22" t="s">
        <v>1025</v>
      </c>
      <c r="AE2503" s="16">
        <v>47462</v>
      </c>
      <c r="AF2503" s="34" t="s">
        <v>73</v>
      </c>
      <c r="AG2503" s="24" t="s">
        <v>1049</v>
      </c>
      <c r="AH2503" s="18" t="s">
        <v>1049</v>
      </c>
      <c r="AI2503" s="18" t="s">
        <v>3348</v>
      </c>
      <c r="AJ2503" s="17">
        <v>37400</v>
      </c>
      <c r="AK2503" s="25">
        <v>37400</v>
      </c>
      <c r="AL2503" s="25">
        <v>1400</v>
      </c>
      <c r="AM2503" s="35">
        <v>0.19</v>
      </c>
      <c r="AN2503" s="19">
        <v>52360266</v>
      </c>
      <c r="AO2503" s="18" t="s">
        <v>1049</v>
      </c>
      <c r="AP2503" s="15" t="s">
        <v>1049</v>
      </c>
      <c r="AQ2503" s="43" t="str">
        <f t="shared" si="389"/>
        <v>SI</v>
      </c>
      <c r="AR2503" s="44">
        <f t="shared" si="390"/>
        <v>62308400</v>
      </c>
      <c r="AS2503" s="44">
        <f t="shared" si="391"/>
        <v>52360000</v>
      </c>
      <c r="AT2503" s="44">
        <f t="shared" si="392"/>
        <v>52360000</v>
      </c>
      <c r="AU2503" s="44">
        <f t="shared" si="393"/>
        <v>62308400</v>
      </c>
      <c r="AV2503" s="45" t="b">
        <f t="shared" si="394"/>
        <v>0</v>
      </c>
      <c r="AW2503" s="45" t="b">
        <f t="shared" si="395"/>
        <v>0</v>
      </c>
      <c r="AX2503" s="45" t="s">
        <v>8736</v>
      </c>
    </row>
    <row r="2504" spans="1:50" s="36" customFormat="1" ht="27.75" customHeight="1" x14ac:dyDescent="0.15">
      <c r="A2504" s="36" t="str">
        <f t="shared" si="388"/>
        <v>NIPRO MEDICAL COPORATION201071208</v>
      </c>
      <c r="B2504" s="36" t="b">
        <f>+A2504='[1]Anexo 9'!A2504</f>
        <v>1</v>
      </c>
      <c r="C2504" s="18" t="s">
        <v>1039</v>
      </c>
      <c r="D2504" s="18" t="s">
        <v>3863</v>
      </c>
      <c r="E2504" s="15" t="s">
        <v>98</v>
      </c>
      <c r="F2504" s="15" t="s">
        <v>277</v>
      </c>
      <c r="G2504" s="15">
        <f>+VLOOKUP(F2504,[3]Sheet1!$E$3:$G$74,3,FALSE)</f>
        <v>4</v>
      </c>
      <c r="H2504" s="15">
        <f>+VLOOKUP(D2504&amp;F2504,'TD para paquetes'!$E$3:$I$441,5,FALSE)</f>
        <v>4</v>
      </c>
      <c r="I2504" s="15" t="s">
        <v>1025</v>
      </c>
      <c r="J2504" s="15">
        <v>3</v>
      </c>
      <c r="K2504" s="15">
        <v>3</v>
      </c>
      <c r="L2504" s="15">
        <v>201071208</v>
      </c>
      <c r="M2504" s="15" t="s">
        <v>285</v>
      </c>
      <c r="N2504" s="15" t="s">
        <v>254</v>
      </c>
      <c r="O2504" s="18" t="s">
        <v>3366</v>
      </c>
      <c r="P2504" s="22" t="s">
        <v>3841</v>
      </c>
      <c r="Q2504" s="15" t="s">
        <v>256</v>
      </c>
      <c r="R2504" s="18" t="s">
        <v>3026</v>
      </c>
      <c r="S2504" s="22" t="b">
        <f t="shared" si="387"/>
        <v>0</v>
      </c>
      <c r="T2504" s="18" t="s">
        <v>3364</v>
      </c>
      <c r="U2504" s="18"/>
      <c r="V2504" s="15" t="s">
        <v>281</v>
      </c>
      <c r="W2504" s="18" t="s">
        <v>3346</v>
      </c>
      <c r="X2504" s="18"/>
      <c r="Y2504" s="15" t="s">
        <v>68</v>
      </c>
      <c r="Z2504" s="18" t="s">
        <v>3365</v>
      </c>
      <c r="AA2504" s="18" t="s">
        <v>119</v>
      </c>
      <c r="AB2504" s="18" t="s">
        <v>7202</v>
      </c>
      <c r="AC2504" s="67" t="str">
        <f>+VLOOKUP("*"&amp;L2504&amp;"*",'[2]REGISTROS SANITARIOS'!$D$1943:$E$1979,2,FALSE)</f>
        <v>SI</v>
      </c>
      <c r="AD2504" s="22" t="s">
        <v>1025</v>
      </c>
      <c r="AE2504" s="16">
        <v>47462</v>
      </c>
      <c r="AF2504" s="34" t="s">
        <v>73</v>
      </c>
      <c r="AG2504" s="24" t="s">
        <v>1049</v>
      </c>
      <c r="AH2504" s="18" t="s">
        <v>1049</v>
      </c>
      <c r="AI2504" s="18" t="s">
        <v>3348</v>
      </c>
      <c r="AJ2504" s="17">
        <v>38500</v>
      </c>
      <c r="AK2504" s="25">
        <v>38500</v>
      </c>
      <c r="AL2504" s="25">
        <v>1400</v>
      </c>
      <c r="AM2504" s="35">
        <v>0.19</v>
      </c>
      <c r="AN2504" s="19">
        <v>53900266</v>
      </c>
      <c r="AO2504" s="18" t="s">
        <v>1049</v>
      </c>
      <c r="AP2504" s="15" t="s">
        <v>1049</v>
      </c>
      <c r="AQ2504" s="43" t="str">
        <f t="shared" si="389"/>
        <v>SI</v>
      </c>
      <c r="AR2504" s="44">
        <f t="shared" si="390"/>
        <v>64141000</v>
      </c>
      <c r="AS2504" s="44">
        <f t="shared" si="391"/>
        <v>53900000</v>
      </c>
      <c r="AT2504" s="44">
        <f t="shared" si="392"/>
        <v>53900000</v>
      </c>
      <c r="AU2504" s="44">
        <f t="shared" si="393"/>
        <v>64141000</v>
      </c>
      <c r="AV2504" s="45" t="b">
        <f t="shared" si="394"/>
        <v>0</v>
      </c>
      <c r="AW2504" s="45" t="b">
        <f t="shared" si="395"/>
        <v>0</v>
      </c>
      <c r="AX2504" s="45" t="s">
        <v>8736</v>
      </c>
    </row>
    <row r="2505" spans="1:50" s="36" customFormat="1" ht="27.75" customHeight="1" x14ac:dyDescent="0.15">
      <c r="A2505" s="36" t="str">
        <f t="shared" si="388"/>
        <v>NIPRO MEDICAL COPORATION201071308</v>
      </c>
      <c r="B2505" s="36" t="b">
        <f>+A2505='[1]Anexo 9'!A2505</f>
        <v>1</v>
      </c>
      <c r="C2505" s="18" t="s">
        <v>1039</v>
      </c>
      <c r="D2505" s="18" t="s">
        <v>3863</v>
      </c>
      <c r="E2505" s="15" t="s">
        <v>98</v>
      </c>
      <c r="F2505" s="15" t="s">
        <v>277</v>
      </c>
      <c r="G2505" s="15">
        <f>+VLOOKUP(F2505,[3]Sheet1!$E$3:$G$74,3,FALSE)</f>
        <v>4</v>
      </c>
      <c r="H2505" s="15">
        <f>+VLOOKUP(D2505&amp;F2505,'TD para paquetes'!$E$3:$I$441,5,FALSE)</f>
        <v>4</v>
      </c>
      <c r="I2505" s="15" t="s">
        <v>1025</v>
      </c>
      <c r="J2505" s="15">
        <v>3</v>
      </c>
      <c r="K2505" s="15">
        <v>3</v>
      </c>
      <c r="L2505" s="15">
        <v>201071308</v>
      </c>
      <c r="M2505" s="15" t="s">
        <v>288</v>
      </c>
      <c r="N2505" s="15" t="s">
        <v>254</v>
      </c>
      <c r="O2505" s="18" t="s">
        <v>3367</v>
      </c>
      <c r="P2505" s="22" t="s">
        <v>3841</v>
      </c>
      <c r="Q2505" s="15" t="s">
        <v>256</v>
      </c>
      <c r="R2505" s="18" t="s">
        <v>3026</v>
      </c>
      <c r="S2505" s="22" t="b">
        <f t="shared" si="387"/>
        <v>0</v>
      </c>
      <c r="T2505" s="18" t="s">
        <v>3364</v>
      </c>
      <c r="U2505" s="18"/>
      <c r="V2505" s="15" t="s">
        <v>281</v>
      </c>
      <c r="W2505" s="18" t="s">
        <v>3346</v>
      </c>
      <c r="X2505" s="18"/>
      <c r="Y2505" s="15" t="s">
        <v>68</v>
      </c>
      <c r="Z2505" s="18" t="s">
        <v>3365</v>
      </c>
      <c r="AA2505" s="18" t="s">
        <v>119</v>
      </c>
      <c r="AB2505" s="18" t="s">
        <v>7202</v>
      </c>
      <c r="AC2505" s="67" t="str">
        <f>+VLOOKUP("*"&amp;L2505&amp;"*",'[2]REGISTROS SANITARIOS'!$D$1943:$E$1979,2,FALSE)</f>
        <v>SI</v>
      </c>
      <c r="AD2505" s="22" t="s">
        <v>1025</v>
      </c>
      <c r="AE2505" s="16">
        <v>47462</v>
      </c>
      <c r="AF2505" s="34" t="s">
        <v>73</v>
      </c>
      <c r="AG2505" s="24" t="s">
        <v>1049</v>
      </c>
      <c r="AH2505" s="18" t="s">
        <v>1049</v>
      </c>
      <c r="AI2505" s="18" t="s">
        <v>3348</v>
      </c>
      <c r="AJ2505" s="17">
        <v>16500</v>
      </c>
      <c r="AK2505" s="25">
        <v>16500</v>
      </c>
      <c r="AL2505" s="25">
        <v>1400</v>
      </c>
      <c r="AM2505" s="35">
        <v>0.19</v>
      </c>
      <c r="AN2505" s="19">
        <v>23100266</v>
      </c>
      <c r="AO2505" s="18" t="s">
        <v>1049</v>
      </c>
      <c r="AP2505" s="15" t="s">
        <v>1049</v>
      </c>
      <c r="AQ2505" s="43" t="str">
        <f t="shared" si="389"/>
        <v>SI</v>
      </c>
      <c r="AR2505" s="44">
        <f t="shared" si="390"/>
        <v>27489000</v>
      </c>
      <c r="AS2505" s="44">
        <f t="shared" si="391"/>
        <v>23100000</v>
      </c>
      <c r="AT2505" s="44">
        <f t="shared" si="392"/>
        <v>23100000</v>
      </c>
      <c r="AU2505" s="44">
        <f t="shared" si="393"/>
        <v>27489000</v>
      </c>
      <c r="AV2505" s="45" t="b">
        <f t="shared" si="394"/>
        <v>0</v>
      </c>
      <c r="AW2505" s="45" t="b">
        <f t="shared" si="395"/>
        <v>0</v>
      </c>
      <c r="AX2505" s="45" t="s">
        <v>8736</v>
      </c>
    </row>
    <row r="2506" spans="1:50" s="36" customFormat="1" ht="27.75" customHeight="1" x14ac:dyDescent="0.15">
      <c r="A2506" s="36" t="str">
        <f t="shared" si="388"/>
        <v>NIPRO MEDICAL COPORATION201071408</v>
      </c>
      <c r="B2506" s="36" t="b">
        <f>+A2506='[1]Anexo 9'!A2506</f>
        <v>1</v>
      </c>
      <c r="C2506" s="18" t="s">
        <v>1039</v>
      </c>
      <c r="D2506" s="18" t="s">
        <v>3863</v>
      </c>
      <c r="E2506" s="15" t="s">
        <v>98</v>
      </c>
      <c r="F2506" s="15" t="s">
        <v>277</v>
      </c>
      <c r="G2506" s="15">
        <f>+VLOOKUP(F2506,[3]Sheet1!$E$3:$G$74,3,FALSE)</f>
        <v>4</v>
      </c>
      <c r="H2506" s="15">
        <f>+VLOOKUP(D2506&amp;F2506,'TD para paquetes'!$E$3:$I$441,5,FALSE)</f>
        <v>4</v>
      </c>
      <c r="I2506" s="15" t="s">
        <v>1025</v>
      </c>
      <c r="J2506" s="15">
        <v>3</v>
      </c>
      <c r="K2506" s="15">
        <v>3</v>
      </c>
      <c r="L2506" s="15">
        <v>201071408</v>
      </c>
      <c r="M2506" s="15" t="s">
        <v>290</v>
      </c>
      <c r="N2506" s="15" t="s">
        <v>254</v>
      </c>
      <c r="O2506" s="18" t="s">
        <v>3368</v>
      </c>
      <c r="P2506" s="22" t="s">
        <v>3841</v>
      </c>
      <c r="Q2506" s="15" t="s">
        <v>256</v>
      </c>
      <c r="R2506" s="18" t="s">
        <v>3026</v>
      </c>
      <c r="S2506" s="22" t="b">
        <f t="shared" si="387"/>
        <v>0</v>
      </c>
      <c r="T2506" s="18" t="s">
        <v>3364</v>
      </c>
      <c r="U2506" s="18"/>
      <c r="V2506" s="15" t="s">
        <v>281</v>
      </c>
      <c r="W2506" s="18" t="s">
        <v>3346</v>
      </c>
      <c r="X2506" s="18"/>
      <c r="Y2506" s="15" t="s">
        <v>68</v>
      </c>
      <c r="Z2506" s="18" t="s">
        <v>3365</v>
      </c>
      <c r="AA2506" s="18" t="s">
        <v>119</v>
      </c>
      <c r="AB2506" s="18" t="s">
        <v>7202</v>
      </c>
      <c r="AC2506" s="67" t="str">
        <f>+VLOOKUP("*"&amp;L2506&amp;"*",'[2]REGISTROS SANITARIOS'!$D$1943:$E$1979,2,FALSE)</f>
        <v>SI</v>
      </c>
      <c r="AD2506" s="22" t="s">
        <v>1025</v>
      </c>
      <c r="AE2506" s="16">
        <v>47462</v>
      </c>
      <c r="AF2506" s="34" t="s">
        <v>73</v>
      </c>
      <c r="AG2506" s="24" t="s">
        <v>1049</v>
      </c>
      <c r="AH2506" s="18" t="s">
        <v>1049</v>
      </c>
      <c r="AI2506" s="18" t="s">
        <v>3348</v>
      </c>
      <c r="AJ2506" s="17">
        <v>7150</v>
      </c>
      <c r="AK2506" s="25">
        <v>7150</v>
      </c>
      <c r="AL2506" s="25">
        <v>1400</v>
      </c>
      <c r="AM2506" s="35">
        <v>0.19</v>
      </c>
      <c r="AN2506" s="19">
        <v>10010266</v>
      </c>
      <c r="AO2506" s="18" t="s">
        <v>1049</v>
      </c>
      <c r="AP2506" s="15" t="s">
        <v>1049</v>
      </c>
      <c r="AQ2506" s="43" t="str">
        <f t="shared" si="389"/>
        <v>SI</v>
      </c>
      <c r="AR2506" s="44">
        <f t="shared" si="390"/>
        <v>11911900</v>
      </c>
      <c r="AS2506" s="44">
        <f t="shared" si="391"/>
        <v>10010000</v>
      </c>
      <c r="AT2506" s="44">
        <f t="shared" si="392"/>
        <v>10010000</v>
      </c>
      <c r="AU2506" s="44">
        <f t="shared" si="393"/>
        <v>11911900</v>
      </c>
      <c r="AV2506" s="45" t="b">
        <f t="shared" si="394"/>
        <v>0</v>
      </c>
      <c r="AW2506" s="45" t="b">
        <f t="shared" si="395"/>
        <v>0</v>
      </c>
      <c r="AX2506" s="45" t="s">
        <v>8736</v>
      </c>
    </row>
    <row r="2507" spans="1:50" s="36" customFormat="1" ht="27.75" customHeight="1" x14ac:dyDescent="0.15">
      <c r="A2507" s="36" t="str">
        <f t="shared" si="388"/>
        <v>NIPRO MEDICAL COPORATION201071608</v>
      </c>
      <c r="B2507" s="36" t="b">
        <f>+A2507='[1]Anexo 9'!A2507</f>
        <v>1</v>
      </c>
      <c r="C2507" s="18" t="s">
        <v>1039</v>
      </c>
      <c r="D2507" s="18" t="s">
        <v>3863</v>
      </c>
      <c r="E2507" s="15" t="s">
        <v>98</v>
      </c>
      <c r="F2507" s="15" t="s">
        <v>252</v>
      </c>
      <c r="G2507" s="15">
        <f>+VLOOKUP(F2507,[3]Sheet1!$E$3:$G$74,3,FALSE)</f>
        <v>4</v>
      </c>
      <c r="H2507" s="15">
        <f>+VLOOKUP(D2507&amp;F2507,'TD para paquetes'!$E$3:$I$441,5,FALSE)</f>
        <v>4</v>
      </c>
      <c r="I2507" s="15" t="s">
        <v>1025</v>
      </c>
      <c r="J2507" s="15">
        <v>3</v>
      </c>
      <c r="K2507" s="15">
        <v>3</v>
      </c>
      <c r="L2507" s="15">
        <v>201071608</v>
      </c>
      <c r="M2507" s="15" t="s">
        <v>266</v>
      </c>
      <c r="N2507" s="15" t="s">
        <v>254</v>
      </c>
      <c r="O2507" s="18" t="s">
        <v>3362</v>
      </c>
      <c r="P2507" s="22" t="s">
        <v>3841</v>
      </c>
      <c r="Q2507" s="15" t="s">
        <v>256</v>
      </c>
      <c r="R2507" s="18" t="s">
        <v>3158</v>
      </c>
      <c r="S2507" s="22" t="b">
        <f t="shared" si="387"/>
        <v>0</v>
      </c>
      <c r="T2507" s="18" t="s">
        <v>3290</v>
      </c>
      <c r="U2507" s="18"/>
      <c r="V2507" s="15" t="s">
        <v>257</v>
      </c>
      <c r="W2507" s="18" t="s">
        <v>3346</v>
      </c>
      <c r="X2507" s="18"/>
      <c r="Y2507" s="15" t="s">
        <v>73</v>
      </c>
      <c r="Z2507" s="18" t="s">
        <v>3357</v>
      </c>
      <c r="AA2507" s="18" t="s">
        <v>3358</v>
      </c>
      <c r="AB2507" s="18" t="s">
        <v>3359</v>
      </c>
      <c r="AC2507" s="67" t="str">
        <f>+VLOOKUP("*"&amp;L2507&amp;"*",'[2]REGISTROS SANITARIOS'!$D$1943:$E$1979,2,FALSE)</f>
        <v>SI</v>
      </c>
      <c r="AD2507" s="22" t="s">
        <v>1025</v>
      </c>
      <c r="AE2507" s="16">
        <v>47195</v>
      </c>
      <c r="AF2507" s="34" t="s">
        <v>73</v>
      </c>
      <c r="AG2507" s="24" t="s">
        <v>1049</v>
      </c>
      <c r="AH2507" s="18" t="s">
        <v>1049</v>
      </c>
      <c r="AI2507" s="18" t="s">
        <v>3348</v>
      </c>
      <c r="AJ2507" s="17">
        <v>132000</v>
      </c>
      <c r="AK2507" s="25">
        <v>132000</v>
      </c>
      <c r="AL2507" s="25">
        <v>640</v>
      </c>
      <c r="AM2507" s="35">
        <v>0.19</v>
      </c>
      <c r="AN2507" s="19">
        <v>84480121.599999994</v>
      </c>
      <c r="AO2507" s="18" t="s">
        <v>1049</v>
      </c>
      <c r="AP2507" s="15" t="s">
        <v>1049</v>
      </c>
      <c r="AQ2507" s="43" t="str">
        <f t="shared" si="389"/>
        <v>SI</v>
      </c>
      <c r="AR2507" s="44">
        <f t="shared" si="390"/>
        <v>100531199.99999999</v>
      </c>
      <c r="AS2507" s="44">
        <f t="shared" si="391"/>
        <v>84480000</v>
      </c>
      <c r="AT2507" s="44">
        <f t="shared" si="392"/>
        <v>84480000</v>
      </c>
      <c r="AU2507" s="44">
        <f t="shared" si="393"/>
        <v>100531199.99999999</v>
      </c>
      <c r="AV2507" s="45" t="b">
        <f t="shared" si="394"/>
        <v>0</v>
      </c>
      <c r="AW2507" s="45" t="b">
        <f t="shared" si="395"/>
        <v>0</v>
      </c>
      <c r="AX2507" s="45" t="s">
        <v>8736</v>
      </c>
    </row>
    <row r="2508" spans="1:50" s="36" customFormat="1" ht="27.75" customHeight="1" x14ac:dyDescent="0.15">
      <c r="A2508" s="36" t="str">
        <f t="shared" si="388"/>
        <v>NIPRO MEDICAL COPORATION201090111</v>
      </c>
      <c r="B2508" s="36" t="b">
        <f>+A2508='[1]Anexo 9'!A2508</f>
        <v>1</v>
      </c>
      <c r="C2508" s="18" t="s">
        <v>1039</v>
      </c>
      <c r="D2508" s="18" t="s">
        <v>3863</v>
      </c>
      <c r="E2508" s="15" t="s">
        <v>98</v>
      </c>
      <c r="F2508" s="15" t="s">
        <v>303</v>
      </c>
      <c r="G2508" s="15">
        <f>+VLOOKUP(F2508,[3]Sheet1!$E$3:$G$74,3,FALSE)</f>
        <v>4</v>
      </c>
      <c r="H2508" s="15">
        <f>+VLOOKUP(D2508&amp;F2508,'TD para paquetes'!$E$3:$I$441,5,FALSE)</f>
        <v>4</v>
      </c>
      <c r="I2508" s="15" t="s">
        <v>1025</v>
      </c>
      <c r="J2508" s="15">
        <v>5</v>
      </c>
      <c r="K2508" s="15">
        <v>5</v>
      </c>
      <c r="L2508" s="15">
        <v>201090111</v>
      </c>
      <c r="M2508" s="15" t="s">
        <v>304</v>
      </c>
      <c r="N2508" s="15" t="s">
        <v>101</v>
      </c>
      <c r="O2508" s="18" t="s">
        <v>4699</v>
      </c>
      <c r="P2508" s="22" t="s">
        <v>3841</v>
      </c>
      <c r="Q2508" s="15" t="s">
        <v>114</v>
      </c>
      <c r="R2508" s="18" t="s">
        <v>3158</v>
      </c>
      <c r="S2508" s="22" t="b">
        <f t="shared" si="387"/>
        <v>0</v>
      </c>
      <c r="T2508" s="18" t="s">
        <v>6368</v>
      </c>
      <c r="U2508" s="18"/>
      <c r="V2508" s="15"/>
      <c r="W2508" s="18" t="s">
        <v>3346</v>
      </c>
      <c r="X2508" s="18"/>
      <c r="Y2508" s="15" t="s">
        <v>73</v>
      </c>
      <c r="Z2508" s="18" t="s">
        <v>3347</v>
      </c>
      <c r="AA2508" s="18" t="s">
        <v>119</v>
      </c>
      <c r="AB2508" s="18" t="s">
        <v>313</v>
      </c>
      <c r="AC2508" s="67" t="str">
        <f>+VLOOKUP("*"&amp;L2508&amp;"*",'[2]REGISTROS SANITARIOS'!$D$1943:$E$1979,2,FALSE)</f>
        <v>SI</v>
      </c>
      <c r="AD2508" s="22" t="s">
        <v>1025</v>
      </c>
      <c r="AE2508" s="16">
        <v>44706</v>
      </c>
      <c r="AF2508" s="34" t="s">
        <v>73</v>
      </c>
      <c r="AG2508" s="24" t="s">
        <v>1049</v>
      </c>
      <c r="AH2508" s="18" t="s">
        <v>1049</v>
      </c>
      <c r="AI2508" s="18" t="s">
        <v>3348</v>
      </c>
      <c r="AJ2508" s="17">
        <v>154000</v>
      </c>
      <c r="AK2508" s="25">
        <v>154000</v>
      </c>
      <c r="AL2508" s="25">
        <v>118</v>
      </c>
      <c r="AM2508" s="35">
        <v>0.19</v>
      </c>
      <c r="AN2508" s="19">
        <v>18172022.420000002</v>
      </c>
      <c r="AO2508" s="18" t="s">
        <v>1049</v>
      </c>
      <c r="AP2508" s="15" t="s">
        <v>1049</v>
      </c>
      <c r="AQ2508" s="43" t="str">
        <f t="shared" si="389"/>
        <v>SI</v>
      </c>
      <c r="AR2508" s="44">
        <f t="shared" si="390"/>
        <v>21624679.999999996</v>
      </c>
      <c r="AS2508" s="44">
        <f t="shared" si="391"/>
        <v>18172000</v>
      </c>
      <c r="AT2508" s="44">
        <f t="shared" si="392"/>
        <v>18172000</v>
      </c>
      <c r="AU2508" s="44">
        <f t="shared" si="393"/>
        <v>21624679.999999996</v>
      </c>
      <c r="AV2508" s="45" t="b">
        <f t="shared" si="394"/>
        <v>0</v>
      </c>
      <c r="AW2508" s="45" t="b">
        <f t="shared" si="395"/>
        <v>0</v>
      </c>
      <c r="AX2508" s="45" t="s">
        <v>8736</v>
      </c>
    </row>
    <row r="2509" spans="1:50" s="36" customFormat="1" ht="27.75" customHeight="1" x14ac:dyDescent="0.15">
      <c r="A2509" s="36" t="str">
        <f t="shared" si="388"/>
        <v>NIPRO MEDICAL COPORATION201090310</v>
      </c>
      <c r="B2509" s="36" t="b">
        <f>+A2509='[1]Anexo 9'!A2509</f>
        <v>1</v>
      </c>
      <c r="C2509" s="18" t="s">
        <v>1039</v>
      </c>
      <c r="D2509" s="18" t="s">
        <v>3863</v>
      </c>
      <c r="E2509" s="15" t="s">
        <v>98</v>
      </c>
      <c r="F2509" s="15" t="s">
        <v>62</v>
      </c>
      <c r="G2509" s="15" t="s">
        <v>3155</v>
      </c>
      <c r="H2509" s="15" t="s">
        <v>3155</v>
      </c>
      <c r="I2509" s="15" t="s">
        <v>3155</v>
      </c>
      <c r="J2509" s="15">
        <v>3</v>
      </c>
      <c r="K2509" s="15" t="s">
        <v>3155</v>
      </c>
      <c r="L2509" s="15">
        <v>201090310</v>
      </c>
      <c r="M2509" s="15" t="s">
        <v>412</v>
      </c>
      <c r="N2509" s="15" t="s">
        <v>101</v>
      </c>
      <c r="O2509" s="18" t="s">
        <v>3372</v>
      </c>
      <c r="P2509" s="22" t="s">
        <v>3841</v>
      </c>
      <c r="Q2509" s="15" t="s">
        <v>114</v>
      </c>
      <c r="R2509" s="18" t="s">
        <v>3158</v>
      </c>
      <c r="S2509" s="22" t="b">
        <f t="shared" si="387"/>
        <v>0</v>
      </c>
      <c r="T2509" s="18" t="s">
        <v>3373</v>
      </c>
      <c r="U2509" s="18"/>
      <c r="V2509" s="15" t="s">
        <v>414</v>
      </c>
      <c r="W2509" s="18" t="s">
        <v>3346</v>
      </c>
      <c r="X2509" s="18"/>
      <c r="Y2509" s="15" t="s">
        <v>73</v>
      </c>
      <c r="Z2509" s="18" t="s">
        <v>3347</v>
      </c>
      <c r="AA2509" s="18" t="s">
        <v>119</v>
      </c>
      <c r="AB2509" s="18" t="s">
        <v>313</v>
      </c>
      <c r="AC2509" s="67" t="str">
        <f>+VLOOKUP("*"&amp;L2509&amp;"*",'[2]REGISTROS SANITARIOS'!$D$1943:$E$1979,2,FALSE)</f>
        <v>SI</v>
      </c>
      <c r="AD2509" s="22" t="s">
        <v>1025</v>
      </c>
      <c r="AE2509" s="16">
        <v>44706</v>
      </c>
      <c r="AF2509" s="34" t="s">
        <v>73</v>
      </c>
      <c r="AG2509" s="24" t="s">
        <v>1049</v>
      </c>
      <c r="AH2509" s="18" t="s">
        <v>1049</v>
      </c>
      <c r="AI2509" s="18" t="s">
        <v>3348</v>
      </c>
      <c r="AJ2509" s="17">
        <v>5500</v>
      </c>
      <c r="AK2509" s="25">
        <v>5500</v>
      </c>
      <c r="AL2509" s="25">
        <v>157</v>
      </c>
      <c r="AM2509" s="35">
        <v>0.19</v>
      </c>
      <c r="AN2509" s="19">
        <v>863529.83</v>
      </c>
      <c r="AO2509" s="18" t="s">
        <v>1049</v>
      </c>
      <c r="AP2509" s="15" t="s">
        <v>1049</v>
      </c>
      <c r="AQ2509" s="43" t="str">
        <f t="shared" si="389"/>
        <v>SI</v>
      </c>
      <c r="AR2509" s="44">
        <f t="shared" si="390"/>
        <v>1027564.9999999999</v>
      </c>
      <c r="AS2509" s="44">
        <f t="shared" si="391"/>
        <v>863500</v>
      </c>
      <c r="AT2509" s="44">
        <f t="shared" si="392"/>
        <v>863500</v>
      </c>
      <c r="AU2509" s="44">
        <f t="shared" si="393"/>
        <v>1027564.9999999999</v>
      </c>
      <c r="AV2509" s="45" t="b">
        <f t="shared" si="394"/>
        <v>0</v>
      </c>
      <c r="AW2509" s="45" t="b">
        <f t="shared" si="395"/>
        <v>0</v>
      </c>
      <c r="AX2509" s="45" t="s">
        <v>8736</v>
      </c>
    </row>
    <row r="2510" spans="1:50" s="36" customFormat="1" ht="27.75" customHeight="1" x14ac:dyDescent="0.15">
      <c r="A2510" s="36" t="str">
        <f t="shared" si="388"/>
        <v>NIPRO MEDICAL COPORATION201090511</v>
      </c>
      <c r="B2510" s="36" t="b">
        <f>+A2510='[1]Anexo 9'!A2510</f>
        <v>1</v>
      </c>
      <c r="C2510" s="18" t="s">
        <v>1039</v>
      </c>
      <c r="D2510" s="18" t="s">
        <v>3863</v>
      </c>
      <c r="E2510" s="15" t="s">
        <v>98</v>
      </c>
      <c r="F2510" s="15" t="s">
        <v>303</v>
      </c>
      <c r="G2510" s="15">
        <f>+VLOOKUP(F2510,[3]Sheet1!$E$3:$G$74,3,FALSE)</f>
        <v>4</v>
      </c>
      <c r="H2510" s="15">
        <f>+VLOOKUP(D2510&amp;F2510,'TD para paquetes'!$E$3:$I$441,5,FALSE)</f>
        <v>4</v>
      </c>
      <c r="I2510" s="15" t="s">
        <v>1025</v>
      </c>
      <c r="J2510" s="15">
        <v>5</v>
      </c>
      <c r="K2510" s="15">
        <v>5</v>
      </c>
      <c r="L2510" s="15">
        <v>201090511</v>
      </c>
      <c r="M2510" s="15" t="s">
        <v>308</v>
      </c>
      <c r="N2510" s="15" t="s">
        <v>101</v>
      </c>
      <c r="O2510" s="18" t="s">
        <v>4700</v>
      </c>
      <c r="P2510" s="22" t="s">
        <v>3841</v>
      </c>
      <c r="Q2510" s="15" t="s">
        <v>114</v>
      </c>
      <c r="R2510" s="18" t="s">
        <v>3158</v>
      </c>
      <c r="S2510" s="22" t="b">
        <f t="shared" si="387"/>
        <v>0</v>
      </c>
      <c r="T2510" s="18" t="s">
        <v>6369</v>
      </c>
      <c r="U2510" s="18"/>
      <c r="V2510" s="15"/>
      <c r="W2510" s="18" t="s">
        <v>3346</v>
      </c>
      <c r="X2510" s="18"/>
      <c r="Y2510" s="15" t="s">
        <v>73</v>
      </c>
      <c r="Z2510" s="18" t="s">
        <v>3347</v>
      </c>
      <c r="AA2510" s="18" t="s">
        <v>119</v>
      </c>
      <c r="AB2510" s="18" t="s">
        <v>313</v>
      </c>
      <c r="AC2510" s="67" t="str">
        <f>+VLOOKUP("*"&amp;L2510&amp;"*",'[2]REGISTROS SANITARIOS'!$D$1943:$E$1979,2,FALSE)</f>
        <v>SI</v>
      </c>
      <c r="AD2510" s="22" t="s">
        <v>1025</v>
      </c>
      <c r="AE2510" s="16">
        <v>44706</v>
      </c>
      <c r="AF2510" s="34" t="s">
        <v>73</v>
      </c>
      <c r="AG2510" s="24" t="s">
        <v>1049</v>
      </c>
      <c r="AH2510" s="18" t="s">
        <v>1049</v>
      </c>
      <c r="AI2510" s="18" t="s">
        <v>3348</v>
      </c>
      <c r="AJ2510" s="17">
        <v>302500</v>
      </c>
      <c r="AK2510" s="25">
        <v>302500</v>
      </c>
      <c r="AL2510" s="25">
        <v>122</v>
      </c>
      <c r="AM2510" s="35">
        <v>0.19</v>
      </c>
      <c r="AN2510" s="19">
        <v>36905023.18</v>
      </c>
      <c r="AO2510" s="18" t="s">
        <v>1049</v>
      </c>
      <c r="AP2510" s="15" t="s">
        <v>1049</v>
      </c>
      <c r="AQ2510" s="43" t="str">
        <f t="shared" si="389"/>
        <v>SI</v>
      </c>
      <c r="AR2510" s="44">
        <f t="shared" si="390"/>
        <v>43916950</v>
      </c>
      <c r="AS2510" s="44">
        <f t="shared" si="391"/>
        <v>36905000</v>
      </c>
      <c r="AT2510" s="44">
        <f t="shared" si="392"/>
        <v>36905000</v>
      </c>
      <c r="AU2510" s="44">
        <f t="shared" si="393"/>
        <v>43916950</v>
      </c>
      <c r="AV2510" s="45" t="b">
        <f t="shared" si="394"/>
        <v>0</v>
      </c>
      <c r="AW2510" s="45" t="b">
        <f t="shared" si="395"/>
        <v>0</v>
      </c>
      <c r="AX2510" s="45" t="s">
        <v>8736</v>
      </c>
    </row>
    <row r="2511" spans="1:50" s="36" customFormat="1" ht="27.75" customHeight="1" x14ac:dyDescent="0.15">
      <c r="A2511" s="36" t="str">
        <f t="shared" si="388"/>
        <v>NIPRO MEDICAL COPORATION201090610</v>
      </c>
      <c r="B2511" s="36" t="b">
        <f>+A2511='[1]Anexo 9'!A2511</f>
        <v>1</v>
      </c>
      <c r="C2511" s="18" t="s">
        <v>1039</v>
      </c>
      <c r="D2511" s="18" t="s">
        <v>3863</v>
      </c>
      <c r="E2511" s="15" t="s">
        <v>98</v>
      </c>
      <c r="F2511" s="15" t="s">
        <v>303</v>
      </c>
      <c r="G2511" s="15">
        <f>+VLOOKUP(F2511,[3]Sheet1!$E$3:$G$74,3,FALSE)</f>
        <v>4</v>
      </c>
      <c r="H2511" s="15">
        <f>+VLOOKUP(D2511&amp;F2511,'TD para paquetes'!$E$3:$I$441,5,FALSE)</f>
        <v>4</v>
      </c>
      <c r="I2511" s="15" t="s">
        <v>1025</v>
      </c>
      <c r="J2511" s="15">
        <v>7</v>
      </c>
      <c r="K2511" s="15">
        <v>5</v>
      </c>
      <c r="L2511" s="15">
        <v>201090610</v>
      </c>
      <c r="M2511" s="15" t="s">
        <v>309</v>
      </c>
      <c r="N2511" s="15" t="s">
        <v>101</v>
      </c>
      <c r="O2511" s="18" t="s">
        <v>3369</v>
      </c>
      <c r="P2511" s="22" t="s">
        <v>3841</v>
      </c>
      <c r="Q2511" s="15" t="s">
        <v>114</v>
      </c>
      <c r="R2511" s="18" t="s">
        <v>3158</v>
      </c>
      <c r="S2511" s="22" t="b">
        <f t="shared" si="387"/>
        <v>0</v>
      </c>
      <c r="T2511" s="18" t="s">
        <v>3290</v>
      </c>
      <c r="U2511" s="18"/>
      <c r="V2511" s="15" t="s">
        <v>311</v>
      </c>
      <c r="W2511" s="18" t="s">
        <v>3346</v>
      </c>
      <c r="X2511" s="18"/>
      <c r="Y2511" s="15" t="s">
        <v>73</v>
      </c>
      <c r="Z2511" s="18" t="s">
        <v>3347</v>
      </c>
      <c r="AA2511" s="18" t="s">
        <v>119</v>
      </c>
      <c r="AB2511" s="18" t="s">
        <v>313</v>
      </c>
      <c r="AC2511" s="67" t="str">
        <f>+VLOOKUP("*"&amp;L2511&amp;"*",'[2]REGISTROS SANITARIOS'!$D$1943:$E$1979,2,FALSE)</f>
        <v>SI</v>
      </c>
      <c r="AD2511" s="22" t="s">
        <v>1025</v>
      </c>
      <c r="AE2511" s="16">
        <v>44706</v>
      </c>
      <c r="AF2511" s="34" t="s">
        <v>73</v>
      </c>
      <c r="AG2511" s="24" t="s">
        <v>1049</v>
      </c>
      <c r="AH2511" s="18" t="s">
        <v>1049</v>
      </c>
      <c r="AI2511" s="18" t="s">
        <v>3348</v>
      </c>
      <c r="AJ2511" s="17">
        <v>154000</v>
      </c>
      <c r="AK2511" s="25">
        <v>154000</v>
      </c>
      <c r="AL2511" s="25">
        <v>178</v>
      </c>
      <c r="AM2511" s="35">
        <v>0.19</v>
      </c>
      <c r="AN2511" s="19">
        <v>27412033.82</v>
      </c>
      <c r="AO2511" s="18" t="s">
        <v>1049</v>
      </c>
      <c r="AP2511" s="15" t="s">
        <v>1049</v>
      </c>
      <c r="AQ2511" s="43" t="str">
        <f t="shared" si="389"/>
        <v>SI</v>
      </c>
      <c r="AR2511" s="44">
        <f t="shared" si="390"/>
        <v>32620280</v>
      </c>
      <c r="AS2511" s="44">
        <f t="shared" si="391"/>
        <v>27412000</v>
      </c>
      <c r="AT2511" s="44">
        <f t="shared" si="392"/>
        <v>27412000</v>
      </c>
      <c r="AU2511" s="44">
        <f t="shared" si="393"/>
        <v>32620280</v>
      </c>
      <c r="AV2511" s="45" t="b">
        <f t="shared" si="394"/>
        <v>0</v>
      </c>
      <c r="AW2511" s="45" t="b">
        <f t="shared" si="395"/>
        <v>0</v>
      </c>
      <c r="AX2511" s="45" t="s">
        <v>8736</v>
      </c>
    </row>
    <row r="2512" spans="1:50" s="36" customFormat="1" ht="27.75" customHeight="1" x14ac:dyDescent="0.15">
      <c r="A2512" s="36" t="str">
        <f t="shared" si="388"/>
        <v>NIPRO MEDICAL COPORATION201090710</v>
      </c>
      <c r="B2512" s="36" t="b">
        <f>+A2512='[1]Anexo 9'!A2512</f>
        <v>1</v>
      </c>
      <c r="C2512" s="18" t="s">
        <v>1039</v>
      </c>
      <c r="D2512" s="18" t="s">
        <v>3863</v>
      </c>
      <c r="E2512" s="15" t="s">
        <v>98</v>
      </c>
      <c r="F2512" s="15" t="s">
        <v>303</v>
      </c>
      <c r="G2512" s="15">
        <f>+VLOOKUP(F2512,[3]Sheet1!$E$3:$G$74,3,FALSE)</f>
        <v>4</v>
      </c>
      <c r="H2512" s="15">
        <f>+VLOOKUP(D2512&amp;F2512,'TD para paquetes'!$E$3:$I$441,5,FALSE)</f>
        <v>4</v>
      </c>
      <c r="I2512" s="15" t="s">
        <v>1025</v>
      </c>
      <c r="J2512" s="15">
        <v>5</v>
      </c>
      <c r="K2512" s="15">
        <v>5</v>
      </c>
      <c r="L2512" s="15">
        <v>201090710</v>
      </c>
      <c r="M2512" s="15" t="s">
        <v>314</v>
      </c>
      <c r="N2512" s="15" t="s">
        <v>101</v>
      </c>
      <c r="O2512" s="18" t="s">
        <v>3370</v>
      </c>
      <c r="P2512" s="22" t="s">
        <v>3841</v>
      </c>
      <c r="Q2512" s="15" t="s">
        <v>248</v>
      </c>
      <c r="R2512" s="18" t="s">
        <v>3026</v>
      </c>
      <c r="S2512" s="22" t="b">
        <f t="shared" si="387"/>
        <v>0</v>
      </c>
      <c r="T2512" s="18" t="s">
        <v>3371</v>
      </c>
      <c r="U2512" s="18"/>
      <c r="V2512" s="15" t="s">
        <v>311</v>
      </c>
      <c r="W2512" s="18" t="s">
        <v>3346</v>
      </c>
      <c r="X2512" s="18"/>
      <c r="Y2512" s="15" t="s">
        <v>73</v>
      </c>
      <c r="Z2512" s="18" t="s">
        <v>3347</v>
      </c>
      <c r="AA2512" s="18" t="s">
        <v>119</v>
      </c>
      <c r="AB2512" s="18" t="s">
        <v>313</v>
      </c>
      <c r="AC2512" s="67" t="str">
        <f>+VLOOKUP("*"&amp;L2512&amp;"*",'[2]REGISTROS SANITARIOS'!$D$1943:$E$1979,2,FALSE)</f>
        <v>SI</v>
      </c>
      <c r="AD2512" s="22" t="s">
        <v>1025</v>
      </c>
      <c r="AE2512" s="16">
        <v>44706</v>
      </c>
      <c r="AF2512" s="34" t="s">
        <v>73</v>
      </c>
      <c r="AG2512" s="24" t="s">
        <v>1049</v>
      </c>
      <c r="AH2512" s="18" t="s">
        <v>1049</v>
      </c>
      <c r="AI2512" s="18" t="s">
        <v>3348</v>
      </c>
      <c r="AJ2512" s="17">
        <v>29150</v>
      </c>
      <c r="AK2512" s="25">
        <v>29150</v>
      </c>
      <c r="AL2512" s="25">
        <v>252</v>
      </c>
      <c r="AM2512" s="35">
        <v>0.19</v>
      </c>
      <c r="AN2512" s="19">
        <v>7345847.8799999999</v>
      </c>
      <c r="AO2512" s="18" t="s">
        <v>1049</v>
      </c>
      <c r="AP2512" s="15" t="s">
        <v>1049</v>
      </c>
      <c r="AQ2512" s="43" t="str">
        <f t="shared" si="389"/>
        <v>SI</v>
      </c>
      <c r="AR2512" s="44">
        <f t="shared" si="390"/>
        <v>8741502</v>
      </c>
      <c r="AS2512" s="44">
        <f t="shared" si="391"/>
        <v>7345800</v>
      </c>
      <c r="AT2512" s="44">
        <f t="shared" si="392"/>
        <v>7345800</v>
      </c>
      <c r="AU2512" s="44">
        <f t="shared" si="393"/>
        <v>8741502</v>
      </c>
      <c r="AV2512" s="45" t="b">
        <f t="shared" si="394"/>
        <v>0</v>
      </c>
      <c r="AW2512" s="45" t="b">
        <f t="shared" si="395"/>
        <v>0</v>
      </c>
      <c r="AX2512" s="45" t="s">
        <v>8736</v>
      </c>
    </row>
    <row r="2513" spans="1:50" s="36" customFormat="1" ht="27.75" customHeight="1" x14ac:dyDescent="0.15">
      <c r="A2513" s="36" t="str">
        <f t="shared" si="388"/>
        <v>NIPRO MEDICAL COPORATION201090810</v>
      </c>
      <c r="B2513" s="36" t="b">
        <f>+A2513='[1]Anexo 9'!A2513</f>
        <v>1</v>
      </c>
      <c r="C2513" s="18" t="s">
        <v>1039</v>
      </c>
      <c r="D2513" s="18" t="s">
        <v>3863</v>
      </c>
      <c r="E2513" s="15" t="s">
        <v>98</v>
      </c>
      <c r="F2513" s="15" t="s">
        <v>62</v>
      </c>
      <c r="G2513" s="15" t="s">
        <v>3155</v>
      </c>
      <c r="H2513" s="15" t="s">
        <v>3155</v>
      </c>
      <c r="I2513" s="15" t="s">
        <v>3155</v>
      </c>
      <c r="J2513" s="15">
        <v>8</v>
      </c>
      <c r="K2513" s="15" t="s">
        <v>3155</v>
      </c>
      <c r="L2513" s="15">
        <v>201090810</v>
      </c>
      <c r="M2513" s="15" t="s">
        <v>415</v>
      </c>
      <c r="N2513" s="15" t="s">
        <v>101</v>
      </c>
      <c r="O2513" s="18" t="s">
        <v>3374</v>
      </c>
      <c r="P2513" s="22" t="s">
        <v>3841</v>
      </c>
      <c r="Q2513" s="15" t="s">
        <v>114</v>
      </c>
      <c r="R2513" s="18" t="s">
        <v>3158</v>
      </c>
      <c r="S2513" s="22" t="b">
        <f t="shared" si="387"/>
        <v>0</v>
      </c>
      <c r="T2513" s="18" t="s">
        <v>3375</v>
      </c>
      <c r="U2513" s="18"/>
      <c r="V2513" s="15" t="s">
        <v>311</v>
      </c>
      <c r="W2513" s="18" t="s">
        <v>3346</v>
      </c>
      <c r="X2513" s="18"/>
      <c r="Y2513" s="15" t="s">
        <v>73</v>
      </c>
      <c r="Z2513" s="18" t="s">
        <v>3347</v>
      </c>
      <c r="AA2513" s="18" t="s">
        <v>119</v>
      </c>
      <c r="AB2513" s="18" t="s">
        <v>313</v>
      </c>
      <c r="AC2513" s="67" t="str">
        <f>+VLOOKUP("*"&amp;L2513&amp;"*",'[2]REGISTROS SANITARIOS'!$D$1943:$E$1979,2,FALSE)</f>
        <v>SI</v>
      </c>
      <c r="AD2513" s="22" t="s">
        <v>1025</v>
      </c>
      <c r="AE2513" s="16">
        <v>44706</v>
      </c>
      <c r="AF2513" s="34" t="s">
        <v>73</v>
      </c>
      <c r="AG2513" s="24" t="s">
        <v>1049</v>
      </c>
      <c r="AH2513" s="18" t="s">
        <v>1049</v>
      </c>
      <c r="AI2513" s="18" t="s">
        <v>3348</v>
      </c>
      <c r="AJ2513" s="17">
        <v>19250</v>
      </c>
      <c r="AK2513" s="25">
        <v>19250</v>
      </c>
      <c r="AL2513" s="25">
        <v>205</v>
      </c>
      <c r="AM2513" s="35">
        <v>0.19</v>
      </c>
      <c r="AN2513" s="19">
        <v>3946288.95</v>
      </c>
      <c r="AO2513" s="18" t="s">
        <v>1049</v>
      </c>
      <c r="AP2513" s="15" t="s">
        <v>1049</v>
      </c>
      <c r="AQ2513" s="43" t="str">
        <f t="shared" si="389"/>
        <v>SI</v>
      </c>
      <c r="AR2513" s="44">
        <f t="shared" si="390"/>
        <v>4696037.5</v>
      </c>
      <c r="AS2513" s="44">
        <f t="shared" si="391"/>
        <v>3946250</v>
      </c>
      <c r="AT2513" s="44">
        <f t="shared" si="392"/>
        <v>3946250</v>
      </c>
      <c r="AU2513" s="44">
        <f t="shared" si="393"/>
        <v>4696037.5</v>
      </c>
      <c r="AV2513" s="45" t="b">
        <f t="shared" si="394"/>
        <v>0</v>
      </c>
      <c r="AW2513" s="45" t="b">
        <f t="shared" si="395"/>
        <v>0</v>
      </c>
      <c r="AX2513" s="45" t="s">
        <v>8736</v>
      </c>
    </row>
    <row r="2514" spans="1:50" s="36" customFormat="1" ht="27.75" customHeight="1" x14ac:dyDescent="0.15">
      <c r="A2514" s="36" t="str">
        <f t="shared" si="388"/>
        <v>NIPRO MEDICAL COPORATION201094010</v>
      </c>
      <c r="B2514" s="36" t="b">
        <f>+A2514='[1]Anexo 9'!A2514</f>
        <v>1</v>
      </c>
      <c r="C2514" s="18" t="s">
        <v>1039</v>
      </c>
      <c r="D2514" s="18" t="s">
        <v>3863</v>
      </c>
      <c r="E2514" s="15" t="s">
        <v>98</v>
      </c>
      <c r="F2514" s="15" t="s">
        <v>62</v>
      </c>
      <c r="G2514" s="15" t="s">
        <v>3155</v>
      </c>
      <c r="H2514" s="15" t="s">
        <v>3155</v>
      </c>
      <c r="I2514" s="15" t="s">
        <v>3155</v>
      </c>
      <c r="J2514" s="15">
        <v>8</v>
      </c>
      <c r="K2514" s="15" t="s">
        <v>3155</v>
      </c>
      <c r="L2514" s="15">
        <v>201094010</v>
      </c>
      <c r="M2514" s="15" t="s">
        <v>416</v>
      </c>
      <c r="N2514" s="15" t="s">
        <v>101</v>
      </c>
      <c r="O2514" s="18" t="s">
        <v>3376</v>
      </c>
      <c r="P2514" s="22" t="s">
        <v>3841</v>
      </c>
      <c r="Q2514" s="15" t="s">
        <v>101</v>
      </c>
      <c r="R2514" s="18" t="s">
        <v>3245</v>
      </c>
      <c r="S2514" s="22" t="b">
        <f t="shared" si="387"/>
        <v>0</v>
      </c>
      <c r="T2514" s="18" t="s">
        <v>3355</v>
      </c>
      <c r="U2514" s="18"/>
      <c r="V2514" s="15" t="s">
        <v>6064</v>
      </c>
      <c r="W2514" s="18" t="s">
        <v>3346</v>
      </c>
      <c r="X2514" s="18"/>
      <c r="Y2514" s="15" t="s">
        <v>68</v>
      </c>
      <c r="Z2514" s="18" t="s">
        <v>3377</v>
      </c>
      <c r="AA2514" s="18" t="s">
        <v>119</v>
      </c>
      <c r="AB2514" s="18" t="s">
        <v>313</v>
      </c>
      <c r="AC2514" s="67" t="str">
        <f>+VLOOKUP("*"&amp;L2514&amp;"*",'[2]REGISTROS SANITARIOS'!$D$1943:$E$1979,2,FALSE)</f>
        <v>SI</v>
      </c>
      <c r="AD2514" s="22" t="s">
        <v>1025</v>
      </c>
      <c r="AE2514" s="16">
        <v>44706</v>
      </c>
      <c r="AF2514" s="34" t="s">
        <v>73</v>
      </c>
      <c r="AG2514" s="24" t="s">
        <v>1049</v>
      </c>
      <c r="AH2514" s="18" t="s">
        <v>1049</v>
      </c>
      <c r="AI2514" s="18" t="s">
        <v>3348</v>
      </c>
      <c r="AJ2514" s="17">
        <v>132</v>
      </c>
      <c r="AK2514" s="25">
        <v>132</v>
      </c>
      <c r="AL2514" s="25">
        <v>690</v>
      </c>
      <c r="AM2514" s="35">
        <v>0.19</v>
      </c>
      <c r="AN2514" s="19">
        <v>91211.1</v>
      </c>
      <c r="AO2514" s="18" t="s">
        <v>1049</v>
      </c>
      <c r="AP2514" s="15" t="s">
        <v>1049</v>
      </c>
      <c r="AQ2514" s="43" t="str">
        <f t="shared" si="389"/>
        <v>SI</v>
      </c>
      <c r="AR2514" s="44">
        <f t="shared" si="390"/>
        <v>108385.19999999998</v>
      </c>
      <c r="AS2514" s="44">
        <f t="shared" si="391"/>
        <v>91080</v>
      </c>
      <c r="AT2514" s="44">
        <f t="shared" si="392"/>
        <v>91080</v>
      </c>
      <c r="AU2514" s="44">
        <f t="shared" si="393"/>
        <v>108385.19999999998</v>
      </c>
      <c r="AV2514" s="45" t="b">
        <f t="shared" si="394"/>
        <v>0</v>
      </c>
      <c r="AW2514" s="45" t="b">
        <f t="shared" si="395"/>
        <v>0</v>
      </c>
      <c r="AX2514" s="45" t="s">
        <v>8736</v>
      </c>
    </row>
    <row r="2515" spans="1:50" s="36" customFormat="1" ht="27.75" customHeight="1" x14ac:dyDescent="0.15">
      <c r="A2515" s="36" t="str">
        <f t="shared" si="388"/>
        <v>NIPRO MEDICAL COPORATION201120503</v>
      </c>
      <c r="B2515" s="36" t="b">
        <f>+A2515='[1]Anexo 9'!A2515</f>
        <v>1</v>
      </c>
      <c r="C2515" s="18" t="s">
        <v>1039</v>
      </c>
      <c r="D2515" s="18" t="s">
        <v>3863</v>
      </c>
      <c r="E2515" s="15" t="s">
        <v>98</v>
      </c>
      <c r="F2515" s="15" t="s">
        <v>245</v>
      </c>
      <c r="G2515" s="15">
        <f>+VLOOKUP(F2515,[3]Sheet1!$E$3:$G$74,3,FALSE)</f>
        <v>3</v>
      </c>
      <c r="H2515" s="15">
        <f>+VLOOKUP(D2515&amp;F2515,'TD para paquetes'!$E$3:$I$441,5,FALSE)</f>
        <v>3</v>
      </c>
      <c r="I2515" s="15" t="s">
        <v>1025</v>
      </c>
      <c r="J2515" s="15">
        <v>4</v>
      </c>
      <c r="K2515" s="15">
        <v>3</v>
      </c>
      <c r="L2515" s="15">
        <v>201120503</v>
      </c>
      <c r="M2515" s="15" t="s">
        <v>249</v>
      </c>
      <c r="N2515" s="15" t="s">
        <v>101</v>
      </c>
      <c r="O2515" s="18" t="s">
        <v>4701</v>
      </c>
      <c r="P2515" s="22" t="s">
        <v>3841</v>
      </c>
      <c r="Q2515" s="15" t="s">
        <v>101</v>
      </c>
      <c r="R2515" s="18" t="s">
        <v>3249</v>
      </c>
      <c r="S2515" s="22" t="b">
        <f t="shared" si="387"/>
        <v>0</v>
      </c>
      <c r="T2515" s="18" t="s">
        <v>103</v>
      </c>
      <c r="U2515" s="18" t="s">
        <v>3249</v>
      </c>
      <c r="V2515" s="15"/>
      <c r="W2515" s="18" t="s">
        <v>3346</v>
      </c>
      <c r="X2515" s="18"/>
      <c r="Y2515" s="15" t="s">
        <v>73</v>
      </c>
      <c r="Z2515" s="18" t="s">
        <v>7200</v>
      </c>
      <c r="AA2515" s="18" t="s">
        <v>119</v>
      </c>
      <c r="AB2515" s="18" t="s">
        <v>7203</v>
      </c>
      <c r="AC2515" s="67" t="str">
        <f>+VLOOKUP("*"&amp;L2515&amp;"*",'[2]REGISTROS SANITARIOS'!$D$1943:$E$1979,2,FALSE)</f>
        <v>SI</v>
      </c>
      <c r="AD2515" s="22" t="s">
        <v>1025</v>
      </c>
      <c r="AE2515" s="16">
        <v>47407</v>
      </c>
      <c r="AF2515" s="34" t="s">
        <v>73</v>
      </c>
      <c r="AG2515" s="24" t="s">
        <v>1049</v>
      </c>
      <c r="AH2515" s="18" t="s">
        <v>1049</v>
      </c>
      <c r="AI2515" s="18" t="s">
        <v>3348</v>
      </c>
      <c r="AJ2515" s="17">
        <v>11</v>
      </c>
      <c r="AK2515" s="25">
        <v>11</v>
      </c>
      <c r="AL2515" s="25" t="s">
        <v>3354</v>
      </c>
      <c r="AM2515" s="35">
        <v>0.19</v>
      </c>
      <c r="AN2515" s="19">
        <v>0</v>
      </c>
      <c r="AO2515" s="18" t="s">
        <v>1049</v>
      </c>
      <c r="AP2515" s="15" t="s">
        <v>1049</v>
      </c>
      <c r="AQ2515" s="43" t="str">
        <f t="shared" si="389"/>
        <v>SI</v>
      </c>
      <c r="AR2515" s="44">
        <f>+IFERROR(AJ2515*(AL2515*(1+AM2515)),0)</f>
        <v>0</v>
      </c>
      <c r="AS2515" s="44">
        <f>+IFERROR(AJ2515*AL2515,0)</f>
        <v>0</v>
      </c>
      <c r="AT2515" s="44">
        <f>+IFERROR(AL2515*AK2515,0)</f>
        <v>0</v>
      </c>
      <c r="AU2515" s="44">
        <f>+IFERROR(AK2515*(AL2515*(1+AM2515)),0)</f>
        <v>0</v>
      </c>
      <c r="AV2515" s="45" t="s">
        <v>8737</v>
      </c>
      <c r="AW2515" s="45" t="b">
        <f t="shared" si="395"/>
        <v>1</v>
      </c>
      <c r="AX2515" s="45" t="s">
        <v>8738</v>
      </c>
    </row>
    <row r="2516" spans="1:50" s="36" customFormat="1" ht="27.75" customHeight="1" x14ac:dyDescent="0.15">
      <c r="A2516" s="36" t="str">
        <f t="shared" si="388"/>
        <v>NIPRO MEDICAL COPORATION201120605</v>
      </c>
      <c r="B2516" s="36" t="b">
        <f>+A2516='[1]Anexo 9'!A2516</f>
        <v>1</v>
      </c>
      <c r="C2516" s="18" t="s">
        <v>1039</v>
      </c>
      <c r="D2516" s="18" t="s">
        <v>3863</v>
      </c>
      <c r="E2516" s="15" t="s">
        <v>98</v>
      </c>
      <c r="F2516" s="15" t="s">
        <v>245</v>
      </c>
      <c r="G2516" s="15">
        <f>+VLOOKUP(F2516,[3]Sheet1!$E$3:$G$74,3,FALSE)</f>
        <v>3</v>
      </c>
      <c r="H2516" s="15">
        <f>+VLOOKUP(D2516&amp;F2516,'TD para paquetes'!$E$3:$I$441,5,FALSE)</f>
        <v>3</v>
      </c>
      <c r="I2516" s="15" t="s">
        <v>1025</v>
      </c>
      <c r="J2516" s="15">
        <v>4</v>
      </c>
      <c r="K2516" s="15">
        <v>3</v>
      </c>
      <c r="L2516" s="15">
        <v>201120605</v>
      </c>
      <c r="M2516" s="15" t="s">
        <v>250</v>
      </c>
      <c r="N2516" s="15" t="s">
        <v>247</v>
      </c>
      <c r="O2516" s="18" t="s">
        <v>4702</v>
      </c>
      <c r="P2516" s="22" t="s">
        <v>3841</v>
      </c>
      <c r="Q2516" s="15" t="s">
        <v>248</v>
      </c>
      <c r="R2516" s="18" t="s">
        <v>3026</v>
      </c>
      <c r="S2516" s="22" t="b">
        <f t="shared" si="387"/>
        <v>0</v>
      </c>
      <c r="T2516" s="18" t="s">
        <v>3026</v>
      </c>
      <c r="U2516" s="18" t="s">
        <v>3355</v>
      </c>
      <c r="V2516" s="15"/>
      <c r="W2516" s="18" t="s">
        <v>3346</v>
      </c>
      <c r="X2516" s="18"/>
      <c r="Y2516" s="15" t="s">
        <v>73</v>
      </c>
      <c r="Z2516" s="18" t="s">
        <v>7200</v>
      </c>
      <c r="AA2516" s="18" t="s">
        <v>119</v>
      </c>
      <c r="AB2516" s="18" t="s">
        <v>7204</v>
      </c>
      <c r="AC2516" s="67" t="str">
        <f>+VLOOKUP("*"&amp;L2516&amp;"*",'[2]REGISTROS SANITARIOS'!$D$1943:$E$1979,2,FALSE)</f>
        <v>SI</v>
      </c>
      <c r="AD2516" s="22" t="s">
        <v>1025</v>
      </c>
      <c r="AE2516" s="16">
        <v>47394</v>
      </c>
      <c r="AF2516" s="34" t="s">
        <v>73</v>
      </c>
      <c r="AG2516" s="24" t="s">
        <v>1049</v>
      </c>
      <c r="AH2516" s="18" t="s">
        <v>1049</v>
      </c>
      <c r="AI2516" s="18" t="s">
        <v>3348</v>
      </c>
      <c r="AJ2516" s="17">
        <v>44</v>
      </c>
      <c r="AK2516" s="25">
        <v>44</v>
      </c>
      <c r="AL2516" s="25">
        <v>28000</v>
      </c>
      <c r="AM2516" s="35">
        <v>0.19</v>
      </c>
      <c r="AN2516" s="19">
        <v>1237320</v>
      </c>
      <c r="AO2516" s="18" t="s">
        <v>1049</v>
      </c>
      <c r="AP2516" s="15" t="s">
        <v>1049</v>
      </c>
      <c r="AQ2516" s="43" t="str">
        <f t="shared" si="389"/>
        <v>SI</v>
      </c>
      <c r="AR2516" s="44">
        <f t="shared" ref="AR2516:AR2579" si="396">+AJ2516*(AL2516*(1+AM2516))</f>
        <v>1466080</v>
      </c>
      <c r="AS2516" s="44">
        <f t="shared" ref="AS2516:AS2579" si="397">+AJ2516*AL2516</f>
        <v>1232000</v>
      </c>
      <c r="AT2516" s="44">
        <f t="shared" ref="AT2516:AT2579" si="398">+AL2516*AK2516</f>
        <v>1232000</v>
      </c>
      <c r="AU2516" s="44">
        <f t="shared" ref="AU2516:AU2579" si="399">+AK2516*(AL2516*(1+AM2516))</f>
        <v>1466080</v>
      </c>
      <c r="AV2516" s="45" t="b">
        <f t="shared" ref="AV2516:AV2579" si="400">+IFERROR(AU2516=AN2516,"FALSO")</f>
        <v>0</v>
      </c>
      <c r="AW2516" s="45" t="b">
        <f t="shared" si="395"/>
        <v>0</v>
      </c>
      <c r="AX2516" s="45" t="s">
        <v>8736</v>
      </c>
    </row>
    <row r="2517" spans="1:50" s="36" customFormat="1" ht="27.75" customHeight="1" x14ac:dyDescent="0.15">
      <c r="A2517" s="36" t="str">
        <f t="shared" si="388"/>
        <v>NIPRO MEDICAL COPORATION408000116</v>
      </c>
      <c r="B2517" s="36" t="b">
        <f>+A2517='[1]Anexo 9'!A2517</f>
        <v>1</v>
      </c>
      <c r="C2517" s="18" t="s">
        <v>1039</v>
      </c>
      <c r="D2517" s="18" t="s">
        <v>3863</v>
      </c>
      <c r="E2517" s="15" t="s">
        <v>810</v>
      </c>
      <c r="F2517" s="15" t="s">
        <v>811</v>
      </c>
      <c r="G2517" s="15">
        <f>+VLOOKUP(F2517,[3]Sheet1!$E$3:$G$74,3,FALSE)</f>
        <v>2</v>
      </c>
      <c r="H2517" s="15">
        <f>+VLOOKUP(D2517&amp;F2517,'TD para paquetes'!$E$3:$I$441,5,FALSE)</f>
        <v>2</v>
      </c>
      <c r="I2517" s="15" t="s">
        <v>1025</v>
      </c>
      <c r="J2517" s="15">
        <v>6</v>
      </c>
      <c r="K2517" s="15">
        <v>6</v>
      </c>
      <c r="L2517" s="15">
        <v>408000116</v>
      </c>
      <c r="M2517" s="15" t="s">
        <v>812</v>
      </c>
      <c r="N2517" s="15" t="s">
        <v>101</v>
      </c>
      <c r="O2517" s="18" t="s">
        <v>3378</v>
      </c>
      <c r="P2517" s="22" t="s">
        <v>3841</v>
      </c>
      <c r="Q2517" s="15" t="s">
        <v>114</v>
      </c>
      <c r="R2517" s="18" t="s">
        <v>3271</v>
      </c>
      <c r="S2517" s="22" t="b">
        <f t="shared" si="387"/>
        <v>0</v>
      </c>
      <c r="T2517" s="18" t="s">
        <v>3271</v>
      </c>
      <c r="U2517" s="18"/>
      <c r="V2517" s="15"/>
      <c r="W2517" s="18" t="s">
        <v>3379</v>
      </c>
      <c r="X2517" s="18" t="s">
        <v>8779</v>
      </c>
      <c r="Y2517" s="15" t="s">
        <v>8789</v>
      </c>
      <c r="Z2517" s="18" t="s">
        <v>3272</v>
      </c>
      <c r="AA2517" s="18" t="s">
        <v>882</v>
      </c>
      <c r="AB2517" s="18" t="s">
        <v>815</v>
      </c>
      <c r="AC2517" s="67" t="str">
        <f>+VLOOKUP("*"&amp;L2517&amp;"*",'[2]REGISTROS SANITARIOS'!$D$1943:$E$1979,2,FALSE)</f>
        <v>SI</v>
      </c>
      <c r="AD2517" s="22" t="s">
        <v>1025</v>
      </c>
      <c r="AE2517" s="16">
        <v>46631</v>
      </c>
      <c r="AF2517" s="34" t="s">
        <v>73</v>
      </c>
      <c r="AG2517" s="24" t="s">
        <v>1049</v>
      </c>
      <c r="AH2517" s="18" t="s">
        <v>1049</v>
      </c>
      <c r="AI2517" s="18" t="s">
        <v>3348</v>
      </c>
      <c r="AJ2517" s="17">
        <v>170500</v>
      </c>
      <c r="AK2517" s="25">
        <v>170500</v>
      </c>
      <c r="AL2517" s="25">
        <v>207</v>
      </c>
      <c r="AM2517" s="35">
        <v>0.19</v>
      </c>
      <c r="AN2517" s="19">
        <v>35293539.329999998</v>
      </c>
      <c r="AO2517" s="18" t="s">
        <v>1049</v>
      </c>
      <c r="AP2517" s="15" t="s">
        <v>1049</v>
      </c>
      <c r="AQ2517" s="43" t="str">
        <f t="shared" si="389"/>
        <v>SI</v>
      </c>
      <c r="AR2517" s="44">
        <f t="shared" si="396"/>
        <v>41999265</v>
      </c>
      <c r="AS2517" s="44">
        <f t="shared" si="397"/>
        <v>35293500</v>
      </c>
      <c r="AT2517" s="44">
        <f t="shared" si="398"/>
        <v>35293500</v>
      </c>
      <c r="AU2517" s="44">
        <f t="shared" si="399"/>
        <v>41999265</v>
      </c>
      <c r="AV2517" s="45" t="b">
        <f t="shared" si="400"/>
        <v>0</v>
      </c>
      <c r="AW2517" s="45" t="b">
        <f t="shared" si="395"/>
        <v>0</v>
      </c>
      <c r="AX2517" s="45" t="s">
        <v>8736</v>
      </c>
    </row>
    <row r="2518" spans="1:50" s="36" customFormat="1" ht="27.75" customHeight="1" x14ac:dyDescent="0.15">
      <c r="A2518" s="36" t="str">
        <f t="shared" si="388"/>
        <v>NIPRO MEDICAL COPORATION408000216</v>
      </c>
      <c r="B2518" s="36" t="b">
        <f>+A2518='[1]Anexo 9'!A2518</f>
        <v>1</v>
      </c>
      <c r="C2518" s="18" t="s">
        <v>1039</v>
      </c>
      <c r="D2518" s="18" t="s">
        <v>3863</v>
      </c>
      <c r="E2518" s="15" t="s">
        <v>810</v>
      </c>
      <c r="F2518" s="15" t="s">
        <v>811</v>
      </c>
      <c r="G2518" s="15">
        <f>+VLOOKUP(F2518,[3]Sheet1!$E$3:$G$74,3,FALSE)</f>
        <v>2</v>
      </c>
      <c r="H2518" s="15">
        <f>+VLOOKUP(D2518&amp;F2518,'TD para paquetes'!$E$3:$I$441,5,FALSE)</f>
        <v>2</v>
      </c>
      <c r="I2518" s="15" t="s">
        <v>1025</v>
      </c>
      <c r="J2518" s="15">
        <v>6</v>
      </c>
      <c r="K2518" s="15">
        <v>6</v>
      </c>
      <c r="L2518" s="15">
        <v>408000216</v>
      </c>
      <c r="M2518" s="15" t="s">
        <v>816</v>
      </c>
      <c r="N2518" s="15" t="s">
        <v>101</v>
      </c>
      <c r="O2518" s="18" t="s">
        <v>3380</v>
      </c>
      <c r="P2518" s="22" t="s">
        <v>3841</v>
      </c>
      <c r="Q2518" s="15" t="s">
        <v>114</v>
      </c>
      <c r="R2518" s="18" t="s">
        <v>3271</v>
      </c>
      <c r="S2518" s="22" t="b">
        <f t="shared" si="387"/>
        <v>0</v>
      </c>
      <c r="T2518" s="18" t="s">
        <v>3271</v>
      </c>
      <c r="U2518" s="18"/>
      <c r="V2518" s="15"/>
      <c r="W2518" s="18" t="s">
        <v>3379</v>
      </c>
      <c r="X2518" s="18" t="s">
        <v>8779</v>
      </c>
      <c r="Y2518" s="15" t="s">
        <v>8789</v>
      </c>
      <c r="Z2518" s="18" t="s">
        <v>3272</v>
      </c>
      <c r="AA2518" s="18" t="s">
        <v>882</v>
      </c>
      <c r="AB2518" s="18" t="s">
        <v>815</v>
      </c>
      <c r="AC2518" s="67" t="str">
        <f>+VLOOKUP("*"&amp;L2518&amp;"*",'[2]REGISTROS SANITARIOS'!$D$1943:$E$1979,2,FALSE)</f>
        <v>SI</v>
      </c>
      <c r="AD2518" s="22" t="s">
        <v>1025</v>
      </c>
      <c r="AE2518" s="16">
        <v>46631</v>
      </c>
      <c r="AF2518" s="34" t="s">
        <v>73</v>
      </c>
      <c r="AG2518" s="24" t="s">
        <v>1049</v>
      </c>
      <c r="AH2518" s="18" t="s">
        <v>1049</v>
      </c>
      <c r="AI2518" s="18" t="s">
        <v>3348</v>
      </c>
      <c r="AJ2518" s="17">
        <v>2200</v>
      </c>
      <c r="AK2518" s="25">
        <v>2200</v>
      </c>
      <c r="AL2518" s="25">
        <v>209</v>
      </c>
      <c r="AM2518" s="35">
        <v>0.19</v>
      </c>
      <c r="AN2518" s="19">
        <v>459839.71</v>
      </c>
      <c r="AO2518" s="18" t="s">
        <v>1049</v>
      </c>
      <c r="AP2518" s="15" t="s">
        <v>1049</v>
      </c>
      <c r="AQ2518" s="43" t="str">
        <f t="shared" si="389"/>
        <v>SI</v>
      </c>
      <c r="AR2518" s="44">
        <f t="shared" si="396"/>
        <v>547162</v>
      </c>
      <c r="AS2518" s="44">
        <f t="shared" si="397"/>
        <v>459800</v>
      </c>
      <c r="AT2518" s="44">
        <f t="shared" si="398"/>
        <v>459800</v>
      </c>
      <c r="AU2518" s="44">
        <f t="shared" si="399"/>
        <v>547162</v>
      </c>
      <c r="AV2518" s="45" t="b">
        <f t="shared" si="400"/>
        <v>0</v>
      </c>
      <c r="AW2518" s="45" t="b">
        <f t="shared" si="395"/>
        <v>0</v>
      </c>
      <c r="AX2518" s="45" t="s">
        <v>8736</v>
      </c>
    </row>
    <row r="2519" spans="1:50" s="36" customFormat="1" ht="27.75" customHeight="1" x14ac:dyDescent="0.15">
      <c r="A2519" s="36" t="str">
        <f t="shared" si="388"/>
        <v>NIPRO MEDICAL COPORATION408000612</v>
      </c>
      <c r="B2519" s="36" t="b">
        <f>+A2519='[1]Anexo 9'!A2519</f>
        <v>1</v>
      </c>
      <c r="C2519" s="18" t="s">
        <v>1039</v>
      </c>
      <c r="D2519" s="18" t="s">
        <v>3863</v>
      </c>
      <c r="E2519" s="15" t="s">
        <v>810</v>
      </c>
      <c r="F2519" s="15" t="s">
        <v>951</v>
      </c>
      <c r="G2519" s="15">
        <f>+VLOOKUP(F2519,[3]Sheet1!$E$3:$G$74,3,FALSE)</f>
        <v>7</v>
      </c>
      <c r="H2519" s="15">
        <f>+VLOOKUP(D2519&amp;F2519,'TD para paquetes'!$E$3:$I$441,5,FALSE)</f>
        <v>6</v>
      </c>
      <c r="I2519" s="15" t="s">
        <v>44</v>
      </c>
      <c r="J2519" s="15">
        <v>6</v>
      </c>
      <c r="K2519" s="15">
        <v>4</v>
      </c>
      <c r="L2519" s="15">
        <v>408000612</v>
      </c>
      <c r="M2519" s="15" t="s">
        <v>952</v>
      </c>
      <c r="N2519" s="15" t="s">
        <v>101</v>
      </c>
      <c r="O2519" s="18" t="s">
        <v>3395</v>
      </c>
      <c r="P2519" s="22" t="s">
        <v>3841</v>
      </c>
      <c r="Q2519" s="15" t="s">
        <v>954</v>
      </c>
      <c r="R2519" s="18" t="s">
        <v>3026</v>
      </c>
      <c r="S2519" s="22" t="b">
        <f t="shared" si="387"/>
        <v>0</v>
      </c>
      <c r="T2519" s="18" t="s">
        <v>3315</v>
      </c>
      <c r="U2519" s="18"/>
      <c r="V2519" s="15"/>
      <c r="W2519" s="18" t="s">
        <v>3379</v>
      </c>
      <c r="X2519" s="18" t="s">
        <v>8779</v>
      </c>
      <c r="Y2519" s="15" t="s">
        <v>8789</v>
      </c>
      <c r="Z2519" s="18" t="s">
        <v>3272</v>
      </c>
      <c r="AA2519" s="18" t="s">
        <v>882</v>
      </c>
      <c r="AB2519" s="18" t="s">
        <v>955</v>
      </c>
      <c r="AC2519" s="67" t="str">
        <f>+VLOOKUP("*"&amp;L2519&amp;"*",'[2]REGISTROS SANITARIOS'!$D$1943:$E$1979,2,FALSE)</f>
        <v>SI</v>
      </c>
      <c r="AD2519" s="22" t="s">
        <v>1025</v>
      </c>
      <c r="AE2519" s="16">
        <v>45713</v>
      </c>
      <c r="AF2519" s="34" t="s">
        <v>73</v>
      </c>
      <c r="AG2519" s="24" t="s">
        <v>1049</v>
      </c>
      <c r="AH2519" s="18" t="s">
        <v>1049</v>
      </c>
      <c r="AI2519" s="18" t="s">
        <v>3387</v>
      </c>
      <c r="AJ2519" s="17">
        <v>1650</v>
      </c>
      <c r="AK2519" s="25">
        <v>1650</v>
      </c>
      <c r="AL2519" s="25">
        <v>414</v>
      </c>
      <c r="AM2519" s="35">
        <v>0.19</v>
      </c>
      <c r="AN2519" s="19">
        <v>683178.66</v>
      </c>
      <c r="AO2519" s="18" t="s">
        <v>1049</v>
      </c>
      <c r="AP2519" s="15" t="s">
        <v>1049</v>
      </c>
      <c r="AQ2519" s="43" t="str">
        <f t="shared" si="389"/>
        <v>SI</v>
      </c>
      <c r="AR2519" s="44">
        <f t="shared" si="396"/>
        <v>812889</v>
      </c>
      <c r="AS2519" s="44">
        <f t="shared" si="397"/>
        <v>683100</v>
      </c>
      <c r="AT2519" s="44">
        <f t="shared" si="398"/>
        <v>683100</v>
      </c>
      <c r="AU2519" s="44">
        <f t="shared" si="399"/>
        <v>812889</v>
      </c>
      <c r="AV2519" s="45" t="b">
        <f t="shared" si="400"/>
        <v>0</v>
      </c>
      <c r="AW2519" s="45" t="b">
        <f t="shared" si="395"/>
        <v>0</v>
      </c>
      <c r="AX2519" s="45" t="s">
        <v>8736</v>
      </c>
    </row>
    <row r="2520" spans="1:50" s="36" customFormat="1" ht="27.75" customHeight="1" x14ac:dyDescent="0.15">
      <c r="A2520" s="36" t="str">
        <f t="shared" si="388"/>
        <v>NIPRO MEDICAL COPORATION408000616</v>
      </c>
      <c r="B2520" s="36" t="b">
        <f>+A2520='[1]Anexo 9'!A2520</f>
        <v>1</v>
      </c>
      <c r="C2520" s="18" t="s">
        <v>1039</v>
      </c>
      <c r="D2520" s="18" t="s">
        <v>3863</v>
      </c>
      <c r="E2520" s="15" t="s">
        <v>810</v>
      </c>
      <c r="F2520" s="15" t="s">
        <v>951</v>
      </c>
      <c r="G2520" s="15">
        <f>+VLOOKUP(F2520,[3]Sheet1!$E$3:$G$74,3,FALSE)</f>
        <v>7</v>
      </c>
      <c r="H2520" s="15">
        <f>+VLOOKUP(D2520&amp;F2520,'TD para paquetes'!$E$3:$I$441,5,FALSE)</f>
        <v>6</v>
      </c>
      <c r="I2520" s="15" t="s">
        <v>44</v>
      </c>
      <c r="J2520" s="15">
        <v>6</v>
      </c>
      <c r="K2520" s="15">
        <v>4</v>
      </c>
      <c r="L2520" s="15">
        <v>408000616</v>
      </c>
      <c r="M2520" s="15" t="s">
        <v>956</v>
      </c>
      <c r="N2520" s="15" t="s">
        <v>101</v>
      </c>
      <c r="O2520" s="18" t="s">
        <v>3396</v>
      </c>
      <c r="P2520" s="22" t="s">
        <v>3841</v>
      </c>
      <c r="Q2520" s="15" t="s">
        <v>954</v>
      </c>
      <c r="R2520" s="18" t="s">
        <v>3026</v>
      </c>
      <c r="S2520" s="22" t="b">
        <f t="shared" si="387"/>
        <v>0</v>
      </c>
      <c r="T2520" s="18" t="s">
        <v>3315</v>
      </c>
      <c r="U2520" s="18"/>
      <c r="V2520" s="15"/>
      <c r="W2520" s="18" t="s">
        <v>3379</v>
      </c>
      <c r="X2520" s="18" t="s">
        <v>8779</v>
      </c>
      <c r="Y2520" s="15" t="s">
        <v>8789</v>
      </c>
      <c r="Z2520" s="18" t="s">
        <v>3272</v>
      </c>
      <c r="AA2520" s="18" t="s">
        <v>882</v>
      </c>
      <c r="AB2520" s="18" t="s">
        <v>955</v>
      </c>
      <c r="AC2520" s="67" t="str">
        <f>+VLOOKUP("*"&amp;L2520&amp;"*",'[2]REGISTROS SANITARIOS'!$D$1943:$E$1979,2,FALSE)</f>
        <v>SI</v>
      </c>
      <c r="AD2520" s="22" t="s">
        <v>1025</v>
      </c>
      <c r="AE2520" s="16">
        <v>45713</v>
      </c>
      <c r="AF2520" s="34" t="s">
        <v>73</v>
      </c>
      <c r="AG2520" s="24" t="s">
        <v>1049</v>
      </c>
      <c r="AH2520" s="18" t="s">
        <v>1049</v>
      </c>
      <c r="AI2520" s="18" t="s">
        <v>3387</v>
      </c>
      <c r="AJ2520" s="17">
        <v>165000</v>
      </c>
      <c r="AK2520" s="25">
        <v>165000</v>
      </c>
      <c r="AL2520" s="25">
        <v>462</v>
      </c>
      <c r="AM2520" s="35">
        <v>0.19</v>
      </c>
      <c r="AN2520" s="19">
        <v>76230087.780000001</v>
      </c>
      <c r="AO2520" s="18" t="s">
        <v>1049</v>
      </c>
      <c r="AP2520" s="15" t="s">
        <v>1049</v>
      </c>
      <c r="AQ2520" s="43" t="str">
        <f t="shared" si="389"/>
        <v>SI</v>
      </c>
      <c r="AR2520" s="44">
        <f t="shared" si="396"/>
        <v>90713700</v>
      </c>
      <c r="AS2520" s="44">
        <f t="shared" si="397"/>
        <v>76230000</v>
      </c>
      <c r="AT2520" s="44">
        <f t="shared" si="398"/>
        <v>76230000</v>
      </c>
      <c r="AU2520" s="44">
        <f t="shared" si="399"/>
        <v>90713700</v>
      </c>
      <c r="AV2520" s="45" t="b">
        <f t="shared" si="400"/>
        <v>0</v>
      </c>
      <c r="AW2520" s="45" t="b">
        <f t="shared" si="395"/>
        <v>0</v>
      </c>
      <c r="AX2520" s="45" t="s">
        <v>8736</v>
      </c>
    </row>
    <row r="2521" spans="1:50" s="36" customFormat="1" ht="27.75" customHeight="1" x14ac:dyDescent="0.15">
      <c r="A2521" s="36" t="str">
        <f t="shared" si="388"/>
        <v>NIPRO MEDICAL COPORATION408000716</v>
      </c>
      <c r="B2521" s="36" t="b">
        <f>+A2521='[1]Anexo 9'!A2521</f>
        <v>1</v>
      </c>
      <c r="C2521" s="18" t="s">
        <v>1039</v>
      </c>
      <c r="D2521" s="18" t="s">
        <v>3863</v>
      </c>
      <c r="E2521" s="15" t="s">
        <v>810</v>
      </c>
      <c r="F2521" s="15" t="s">
        <v>951</v>
      </c>
      <c r="G2521" s="15">
        <f>+VLOOKUP(F2521,[3]Sheet1!$E$3:$G$74,3,FALSE)</f>
        <v>7</v>
      </c>
      <c r="H2521" s="15">
        <f>+VLOOKUP(D2521&amp;F2521,'TD para paquetes'!$E$3:$I$441,5,FALSE)</f>
        <v>6</v>
      </c>
      <c r="I2521" s="15" t="s">
        <v>44</v>
      </c>
      <c r="J2521" s="15">
        <v>6</v>
      </c>
      <c r="K2521" s="15">
        <v>4</v>
      </c>
      <c r="L2521" s="15">
        <v>408000716</v>
      </c>
      <c r="M2521" s="15" t="s">
        <v>960</v>
      </c>
      <c r="N2521" s="15" t="s">
        <v>101</v>
      </c>
      <c r="O2521" s="18" t="s">
        <v>3397</v>
      </c>
      <c r="P2521" s="22" t="s">
        <v>3841</v>
      </c>
      <c r="Q2521" s="15" t="s">
        <v>954</v>
      </c>
      <c r="R2521" s="18" t="s">
        <v>3026</v>
      </c>
      <c r="S2521" s="22" t="b">
        <f t="shared" si="387"/>
        <v>0</v>
      </c>
      <c r="T2521" s="18" t="s">
        <v>3315</v>
      </c>
      <c r="U2521" s="18"/>
      <c r="V2521" s="15"/>
      <c r="W2521" s="18" t="s">
        <v>3379</v>
      </c>
      <c r="X2521" s="18" t="s">
        <v>8779</v>
      </c>
      <c r="Y2521" s="15" t="s">
        <v>8789</v>
      </c>
      <c r="Z2521" s="18" t="s">
        <v>3272</v>
      </c>
      <c r="AA2521" s="18" t="s">
        <v>882</v>
      </c>
      <c r="AB2521" s="18" t="s">
        <v>955</v>
      </c>
      <c r="AC2521" s="67" t="str">
        <f>+VLOOKUP("*"&amp;L2521&amp;"*",'[2]REGISTROS SANITARIOS'!$D$1943:$E$1979,2,FALSE)</f>
        <v>SI</v>
      </c>
      <c r="AD2521" s="22" t="s">
        <v>1025</v>
      </c>
      <c r="AE2521" s="16">
        <v>45713</v>
      </c>
      <c r="AF2521" s="34" t="s">
        <v>73</v>
      </c>
      <c r="AG2521" s="24" t="s">
        <v>1049</v>
      </c>
      <c r="AH2521" s="18" t="s">
        <v>1049</v>
      </c>
      <c r="AI2521" s="18" t="s">
        <v>3387</v>
      </c>
      <c r="AJ2521" s="17">
        <v>2750</v>
      </c>
      <c r="AK2521" s="25">
        <v>2750</v>
      </c>
      <c r="AL2521" s="25">
        <v>243</v>
      </c>
      <c r="AM2521" s="35">
        <v>0.19</v>
      </c>
      <c r="AN2521" s="19">
        <v>668296.17000000004</v>
      </c>
      <c r="AO2521" s="18" t="s">
        <v>1049</v>
      </c>
      <c r="AP2521" s="15" t="s">
        <v>1049</v>
      </c>
      <c r="AQ2521" s="43" t="str">
        <f t="shared" si="389"/>
        <v>SI</v>
      </c>
      <c r="AR2521" s="44">
        <f t="shared" si="396"/>
        <v>795217.49999999988</v>
      </c>
      <c r="AS2521" s="44">
        <f t="shared" si="397"/>
        <v>668250</v>
      </c>
      <c r="AT2521" s="44">
        <f t="shared" si="398"/>
        <v>668250</v>
      </c>
      <c r="AU2521" s="44">
        <f t="shared" si="399"/>
        <v>795217.49999999988</v>
      </c>
      <c r="AV2521" s="45" t="b">
        <f t="shared" si="400"/>
        <v>0</v>
      </c>
      <c r="AW2521" s="45" t="b">
        <f t="shared" si="395"/>
        <v>0</v>
      </c>
      <c r="AX2521" s="45" t="s">
        <v>8736</v>
      </c>
    </row>
    <row r="2522" spans="1:50" s="36" customFormat="1" ht="27.75" customHeight="1" x14ac:dyDescent="0.15">
      <c r="A2522" s="36" t="str">
        <f t="shared" si="388"/>
        <v>NIPRO MEDICAL COPORATION408001616</v>
      </c>
      <c r="B2522" s="36" t="b">
        <f>+A2522='[1]Anexo 9'!A2522</f>
        <v>1</v>
      </c>
      <c r="C2522" s="18" t="s">
        <v>1039</v>
      </c>
      <c r="D2522" s="18" t="s">
        <v>3863</v>
      </c>
      <c r="E2522" s="15" t="s">
        <v>810</v>
      </c>
      <c r="F2522" s="15" t="s">
        <v>951</v>
      </c>
      <c r="G2522" s="15">
        <f>+VLOOKUP(F2522,[3]Sheet1!$E$3:$G$74,3,FALSE)</f>
        <v>7</v>
      </c>
      <c r="H2522" s="15">
        <f>+VLOOKUP(D2522&amp;F2522,'TD para paquetes'!$E$3:$I$441,5,FALSE)</f>
        <v>6</v>
      </c>
      <c r="I2522" s="15" t="s">
        <v>44</v>
      </c>
      <c r="J2522" s="15">
        <v>6</v>
      </c>
      <c r="K2522" s="15">
        <v>4</v>
      </c>
      <c r="L2522" s="15">
        <v>408001616</v>
      </c>
      <c r="M2522" s="15" t="s">
        <v>962</v>
      </c>
      <c r="N2522" s="15" t="s">
        <v>101</v>
      </c>
      <c r="O2522" s="18" t="s">
        <v>3398</v>
      </c>
      <c r="P2522" s="22" t="s">
        <v>3841</v>
      </c>
      <c r="Q2522" s="15" t="s">
        <v>954</v>
      </c>
      <c r="R2522" s="18" t="s">
        <v>3026</v>
      </c>
      <c r="S2522" s="22" t="b">
        <f t="shared" si="387"/>
        <v>0</v>
      </c>
      <c r="T2522" s="18" t="s">
        <v>3315</v>
      </c>
      <c r="U2522" s="18"/>
      <c r="V2522" s="15"/>
      <c r="W2522" s="18" t="s">
        <v>3379</v>
      </c>
      <c r="X2522" s="18" t="s">
        <v>8779</v>
      </c>
      <c r="Y2522" s="15" t="s">
        <v>8789</v>
      </c>
      <c r="Z2522" s="18" t="s">
        <v>3272</v>
      </c>
      <c r="AA2522" s="18" t="s">
        <v>882</v>
      </c>
      <c r="AB2522" s="18" t="s">
        <v>955</v>
      </c>
      <c r="AC2522" s="67" t="str">
        <f>+VLOOKUP("*"&amp;L2522&amp;"*",'[2]REGISTROS SANITARIOS'!$D$1943:$E$1979,2,FALSE)</f>
        <v>SI</v>
      </c>
      <c r="AD2522" s="22" t="s">
        <v>1025</v>
      </c>
      <c r="AE2522" s="16">
        <v>45713</v>
      </c>
      <c r="AF2522" s="34" t="s">
        <v>73</v>
      </c>
      <c r="AG2522" s="24" t="s">
        <v>1049</v>
      </c>
      <c r="AH2522" s="18" t="s">
        <v>1049</v>
      </c>
      <c r="AI2522" s="18" t="s">
        <v>3387</v>
      </c>
      <c r="AJ2522" s="17">
        <v>110000</v>
      </c>
      <c r="AK2522" s="25">
        <v>110000</v>
      </c>
      <c r="AL2522" s="25">
        <v>261</v>
      </c>
      <c r="AM2522" s="35">
        <v>0.19</v>
      </c>
      <c r="AN2522" s="19">
        <v>28710049.59</v>
      </c>
      <c r="AO2522" s="18" t="s">
        <v>1049</v>
      </c>
      <c r="AP2522" s="15" t="s">
        <v>1049</v>
      </c>
      <c r="AQ2522" s="43" t="str">
        <f t="shared" si="389"/>
        <v>SI</v>
      </c>
      <c r="AR2522" s="44">
        <f t="shared" si="396"/>
        <v>34164900</v>
      </c>
      <c r="AS2522" s="44">
        <f t="shared" si="397"/>
        <v>28710000</v>
      </c>
      <c r="AT2522" s="44">
        <f t="shared" si="398"/>
        <v>28710000</v>
      </c>
      <c r="AU2522" s="44">
        <f t="shared" si="399"/>
        <v>34164900</v>
      </c>
      <c r="AV2522" s="45" t="b">
        <f t="shared" si="400"/>
        <v>0</v>
      </c>
      <c r="AW2522" s="45" t="b">
        <f t="shared" si="395"/>
        <v>0</v>
      </c>
      <c r="AX2522" s="45" t="s">
        <v>8736</v>
      </c>
    </row>
    <row r="2523" spans="1:50" s="36" customFormat="1" ht="27.75" customHeight="1" x14ac:dyDescent="0.15">
      <c r="A2523" s="36" t="str">
        <f t="shared" si="388"/>
        <v>NIPRO MEDICAL COPORATION408001716</v>
      </c>
      <c r="B2523" s="36" t="b">
        <f>+A2523='[1]Anexo 9'!A2523</f>
        <v>1</v>
      </c>
      <c r="C2523" s="18" t="s">
        <v>1039</v>
      </c>
      <c r="D2523" s="18" t="s">
        <v>3863</v>
      </c>
      <c r="E2523" s="15" t="s">
        <v>810</v>
      </c>
      <c r="F2523" s="15" t="s">
        <v>951</v>
      </c>
      <c r="G2523" s="15">
        <f>+VLOOKUP(F2523,[3]Sheet1!$E$3:$G$74,3,FALSE)</f>
        <v>7</v>
      </c>
      <c r="H2523" s="15">
        <f>+VLOOKUP(D2523&amp;F2523,'TD para paquetes'!$E$3:$I$441,5,FALSE)</f>
        <v>6</v>
      </c>
      <c r="I2523" s="15" t="s">
        <v>44</v>
      </c>
      <c r="J2523" s="15">
        <v>6</v>
      </c>
      <c r="K2523" s="15">
        <v>4</v>
      </c>
      <c r="L2523" s="15">
        <v>408001716</v>
      </c>
      <c r="M2523" s="15" t="s">
        <v>964</v>
      </c>
      <c r="N2523" s="15" t="s">
        <v>101</v>
      </c>
      <c r="O2523" s="18" t="s">
        <v>3399</v>
      </c>
      <c r="P2523" s="22" t="s">
        <v>3841</v>
      </c>
      <c r="Q2523" s="15" t="s">
        <v>954</v>
      </c>
      <c r="R2523" s="18" t="s">
        <v>3026</v>
      </c>
      <c r="S2523" s="22" t="b">
        <f t="shared" si="387"/>
        <v>0</v>
      </c>
      <c r="T2523" s="18" t="s">
        <v>3315</v>
      </c>
      <c r="U2523" s="18"/>
      <c r="V2523" s="15"/>
      <c r="W2523" s="18" t="s">
        <v>3379</v>
      </c>
      <c r="X2523" s="18" t="s">
        <v>8779</v>
      </c>
      <c r="Y2523" s="15" t="s">
        <v>8789</v>
      </c>
      <c r="Z2523" s="18" t="s">
        <v>3272</v>
      </c>
      <c r="AA2523" s="18" t="s">
        <v>882</v>
      </c>
      <c r="AB2523" s="18" t="s">
        <v>955</v>
      </c>
      <c r="AC2523" s="67" t="str">
        <f>+VLOOKUP("*"&amp;L2523&amp;"*",'[2]REGISTROS SANITARIOS'!$D$1943:$E$1979,2,FALSE)</f>
        <v>SI</v>
      </c>
      <c r="AD2523" s="22" t="s">
        <v>1025</v>
      </c>
      <c r="AE2523" s="16">
        <v>45713</v>
      </c>
      <c r="AF2523" s="34" t="s">
        <v>73</v>
      </c>
      <c r="AG2523" s="24" t="s">
        <v>1049</v>
      </c>
      <c r="AH2523" s="18" t="s">
        <v>1049</v>
      </c>
      <c r="AI2523" s="18" t="s">
        <v>3387</v>
      </c>
      <c r="AJ2523" s="17">
        <v>23650</v>
      </c>
      <c r="AK2523" s="25">
        <v>23650</v>
      </c>
      <c r="AL2523" s="25">
        <v>297</v>
      </c>
      <c r="AM2523" s="35">
        <v>0.19</v>
      </c>
      <c r="AN2523" s="19">
        <v>7024106.4299999997</v>
      </c>
      <c r="AO2523" s="18" t="s">
        <v>1049</v>
      </c>
      <c r="AP2523" s="15" t="s">
        <v>1049</v>
      </c>
      <c r="AQ2523" s="43" t="str">
        <f t="shared" si="389"/>
        <v>SI</v>
      </c>
      <c r="AR2523" s="44">
        <f t="shared" si="396"/>
        <v>8358619.5</v>
      </c>
      <c r="AS2523" s="44">
        <f t="shared" si="397"/>
        <v>7024050</v>
      </c>
      <c r="AT2523" s="44">
        <f t="shared" si="398"/>
        <v>7024050</v>
      </c>
      <c r="AU2523" s="44">
        <f t="shared" si="399"/>
        <v>8358619.5</v>
      </c>
      <c r="AV2523" s="45" t="b">
        <f t="shared" si="400"/>
        <v>0</v>
      </c>
      <c r="AW2523" s="45" t="b">
        <f t="shared" si="395"/>
        <v>0</v>
      </c>
      <c r="AX2523" s="45" t="s">
        <v>8736</v>
      </c>
    </row>
    <row r="2524" spans="1:50" s="36" customFormat="1" ht="27.75" customHeight="1" x14ac:dyDescent="0.15">
      <c r="A2524" s="36" t="str">
        <f t="shared" si="388"/>
        <v>NIPRO MEDICAL COPORATION408002016</v>
      </c>
      <c r="B2524" s="36" t="b">
        <f>+A2524='[1]Anexo 9'!A2524</f>
        <v>1</v>
      </c>
      <c r="C2524" s="18" t="s">
        <v>1039</v>
      </c>
      <c r="D2524" s="18" t="s">
        <v>3863</v>
      </c>
      <c r="E2524" s="15" t="s">
        <v>810</v>
      </c>
      <c r="F2524" s="15" t="s">
        <v>951</v>
      </c>
      <c r="G2524" s="15">
        <f>+VLOOKUP(F2524,[3]Sheet1!$E$3:$G$74,3,FALSE)</f>
        <v>7</v>
      </c>
      <c r="H2524" s="15">
        <f>+VLOOKUP(D2524&amp;F2524,'TD para paquetes'!$E$3:$I$441,5,FALSE)</f>
        <v>6</v>
      </c>
      <c r="I2524" s="15" t="s">
        <v>44</v>
      </c>
      <c r="J2524" s="15">
        <v>6</v>
      </c>
      <c r="K2524" s="15">
        <v>4</v>
      </c>
      <c r="L2524" s="15">
        <v>408002016</v>
      </c>
      <c r="M2524" s="15" t="s">
        <v>966</v>
      </c>
      <c r="N2524" s="15" t="s">
        <v>101</v>
      </c>
      <c r="O2524" s="18" t="s">
        <v>3400</v>
      </c>
      <c r="P2524" s="22" t="s">
        <v>3841</v>
      </c>
      <c r="Q2524" s="15" t="s">
        <v>954</v>
      </c>
      <c r="R2524" s="18" t="s">
        <v>3026</v>
      </c>
      <c r="S2524" s="22" t="b">
        <f t="shared" si="387"/>
        <v>0</v>
      </c>
      <c r="T2524" s="18" t="s">
        <v>3315</v>
      </c>
      <c r="U2524" s="18"/>
      <c r="V2524" s="15"/>
      <c r="W2524" s="18" t="s">
        <v>3379</v>
      </c>
      <c r="X2524" s="18" t="s">
        <v>8779</v>
      </c>
      <c r="Y2524" s="15" t="s">
        <v>8789</v>
      </c>
      <c r="Z2524" s="18" t="s">
        <v>3272</v>
      </c>
      <c r="AA2524" s="18" t="s">
        <v>882</v>
      </c>
      <c r="AB2524" s="18" t="s">
        <v>955</v>
      </c>
      <c r="AC2524" s="67" t="str">
        <f>+VLOOKUP("*"&amp;L2524&amp;"*",'[2]REGISTROS SANITARIOS'!$D$1943:$E$1979,2,FALSE)</f>
        <v>SI</v>
      </c>
      <c r="AD2524" s="22" t="s">
        <v>1025</v>
      </c>
      <c r="AE2524" s="16">
        <v>45713</v>
      </c>
      <c r="AF2524" s="34" t="s">
        <v>73</v>
      </c>
      <c r="AG2524" s="24" t="s">
        <v>1049</v>
      </c>
      <c r="AH2524" s="18" t="s">
        <v>1049</v>
      </c>
      <c r="AI2524" s="18" t="s">
        <v>3387</v>
      </c>
      <c r="AJ2524" s="17">
        <v>5500</v>
      </c>
      <c r="AK2524" s="25">
        <v>5500</v>
      </c>
      <c r="AL2524" s="25">
        <v>320</v>
      </c>
      <c r="AM2524" s="35">
        <v>0.19</v>
      </c>
      <c r="AN2524" s="19">
        <v>1760060.8</v>
      </c>
      <c r="AO2524" s="18" t="s">
        <v>1049</v>
      </c>
      <c r="AP2524" s="15" t="s">
        <v>1049</v>
      </c>
      <c r="AQ2524" s="43" t="str">
        <f t="shared" si="389"/>
        <v>SI</v>
      </c>
      <c r="AR2524" s="44">
        <f t="shared" si="396"/>
        <v>2094399.9999999998</v>
      </c>
      <c r="AS2524" s="44">
        <f t="shared" si="397"/>
        <v>1760000</v>
      </c>
      <c r="AT2524" s="44">
        <f t="shared" si="398"/>
        <v>1760000</v>
      </c>
      <c r="AU2524" s="44">
        <f t="shared" si="399"/>
        <v>2094399.9999999998</v>
      </c>
      <c r="AV2524" s="45" t="b">
        <f t="shared" si="400"/>
        <v>0</v>
      </c>
      <c r="AW2524" s="45" t="b">
        <f t="shared" si="395"/>
        <v>0</v>
      </c>
      <c r="AX2524" s="45" t="s">
        <v>8736</v>
      </c>
    </row>
    <row r="2525" spans="1:50" s="36" customFormat="1" ht="27.75" customHeight="1" x14ac:dyDescent="0.15">
      <c r="A2525" s="36" t="str">
        <f t="shared" si="388"/>
        <v>NIPRO MEDICAL COPORATION410002516</v>
      </c>
      <c r="B2525" s="36" t="b">
        <f>+A2525='[1]Anexo 9'!A2525</f>
        <v>1</v>
      </c>
      <c r="C2525" s="18" t="s">
        <v>1039</v>
      </c>
      <c r="D2525" s="18" t="s">
        <v>3863</v>
      </c>
      <c r="E2525" s="15" t="s">
        <v>810</v>
      </c>
      <c r="F2525" s="15" t="s">
        <v>62</v>
      </c>
      <c r="G2525" s="15" t="s">
        <v>3155</v>
      </c>
      <c r="H2525" s="15" t="s">
        <v>3155</v>
      </c>
      <c r="I2525" s="15" t="s">
        <v>3155</v>
      </c>
      <c r="J2525" s="15">
        <v>6</v>
      </c>
      <c r="K2525" s="15" t="s">
        <v>3155</v>
      </c>
      <c r="L2525" s="15">
        <v>410002516</v>
      </c>
      <c r="M2525" s="15" t="s">
        <v>846</v>
      </c>
      <c r="N2525" s="15" t="s">
        <v>101</v>
      </c>
      <c r="O2525" s="18" t="s">
        <v>3381</v>
      </c>
      <c r="P2525" s="22" t="s">
        <v>3841</v>
      </c>
      <c r="Q2525" s="15" t="s">
        <v>101</v>
      </c>
      <c r="R2525" s="18" t="s">
        <v>3158</v>
      </c>
      <c r="S2525" s="22" t="b">
        <f t="shared" si="387"/>
        <v>0</v>
      </c>
      <c r="T2525" s="18" t="s">
        <v>3158</v>
      </c>
      <c r="U2525" s="18"/>
      <c r="V2525" s="15" t="s">
        <v>1017</v>
      </c>
      <c r="W2525" s="18" t="s">
        <v>3382</v>
      </c>
      <c r="X2525" s="18"/>
      <c r="Y2525" s="15" t="s">
        <v>68</v>
      </c>
      <c r="Z2525" s="18" t="s">
        <v>3383</v>
      </c>
      <c r="AA2525" s="18" t="s">
        <v>1409</v>
      </c>
      <c r="AB2525" s="18" t="s">
        <v>849</v>
      </c>
      <c r="AC2525" s="67" t="str">
        <f>+VLOOKUP("*"&amp;L2525&amp;"*",'[2]REGISTROS SANITARIOS'!$D$1943:$E$1979,2,FALSE)</f>
        <v>SI</v>
      </c>
      <c r="AD2525" s="22" t="s">
        <v>1025</v>
      </c>
      <c r="AE2525" s="16">
        <v>45209</v>
      </c>
      <c r="AF2525" s="34" t="s">
        <v>73</v>
      </c>
      <c r="AG2525" s="24" t="s">
        <v>1049</v>
      </c>
      <c r="AH2525" s="18" t="s">
        <v>1049</v>
      </c>
      <c r="AI2525" s="18" t="s">
        <v>3348</v>
      </c>
      <c r="AJ2525" s="17">
        <v>6050</v>
      </c>
      <c r="AK2525" s="25">
        <v>6050</v>
      </c>
      <c r="AL2525" s="25">
        <v>1961</v>
      </c>
      <c r="AM2525" s="35">
        <v>0.19</v>
      </c>
      <c r="AN2525" s="19">
        <v>11864422.59</v>
      </c>
      <c r="AO2525" s="18" t="s">
        <v>1049</v>
      </c>
      <c r="AP2525" s="15" t="s">
        <v>1049</v>
      </c>
      <c r="AQ2525" s="43" t="str">
        <f t="shared" si="389"/>
        <v>SI</v>
      </c>
      <c r="AR2525" s="44">
        <f t="shared" si="396"/>
        <v>14118219.499999998</v>
      </c>
      <c r="AS2525" s="44">
        <f t="shared" si="397"/>
        <v>11864050</v>
      </c>
      <c r="AT2525" s="44">
        <f t="shared" si="398"/>
        <v>11864050</v>
      </c>
      <c r="AU2525" s="44">
        <f t="shared" si="399"/>
        <v>14118219.499999998</v>
      </c>
      <c r="AV2525" s="45" t="b">
        <f t="shared" si="400"/>
        <v>0</v>
      </c>
      <c r="AW2525" s="45" t="b">
        <f t="shared" si="395"/>
        <v>0</v>
      </c>
      <c r="AX2525" s="45" t="s">
        <v>8736</v>
      </c>
    </row>
    <row r="2526" spans="1:50" s="36" customFormat="1" ht="27.75" customHeight="1" x14ac:dyDescent="0.15">
      <c r="A2526" s="36" t="str">
        <f t="shared" si="388"/>
        <v>NIPRO MEDICAL COPORATION410003516</v>
      </c>
      <c r="B2526" s="36" t="b">
        <f>+A2526='[1]Anexo 9'!A2526</f>
        <v>1</v>
      </c>
      <c r="C2526" s="18" t="s">
        <v>1039</v>
      </c>
      <c r="D2526" s="18" t="s">
        <v>3863</v>
      </c>
      <c r="E2526" s="15" t="s">
        <v>810</v>
      </c>
      <c r="F2526" s="15" t="s">
        <v>62</v>
      </c>
      <c r="G2526" s="15" t="s">
        <v>3155</v>
      </c>
      <c r="H2526" s="15" t="s">
        <v>3155</v>
      </c>
      <c r="I2526" s="15" t="s">
        <v>3155</v>
      </c>
      <c r="J2526" s="15">
        <v>5</v>
      </c>
      <c r="K2526" s="15" t="s">
        <v>3155</v>
      </c>
      <c r="L2526" s="15">
        <v>410003516</v>
      </c>
      <c r="M2526" s="15" t="s">
        <v>3940</v>
      </c>
      <c r="N2526" s="15" t="s">
        <v>101</v>
      </c>
      <c r="O2526" s="18" t="s">
        <v>3384</v>
      </c>
      <c r="P2526" s="22" t="s">
        <v>3841</v>
      </c>
      <c r="Q2526" s="15" t="s">
        <v>864</v>
      </c>
      <c r="R2526" s="18" t="s">
        <v>3385</v>
      </c>
      <c r="S2526" s="22" t="b">
        <f t="shared" si="387"/>
        <v>0</v>
      </c>
      <c r="T2526" s="18" t="s">
        <v>3385</v>
      </c>
      <c r="U2526" s="18"/>
      <c r="V2526" s="15" t="s">
        <v>6106</v>
      </c>
      <c r="W2526" s="18" t="s">
        <v>3386</v>
      </c>
      <c r="X2526" s="18"/>
      <c r="Y2526" s="15" t="s">
        <v>68</v>
      </c>
      <c r="Z2526" s="18" t="s">
        <v>3272</v>
      </c>
      <c r="AA2526" s="18" t="s">
        <v>882</v>
      </c>
      <c r="AB2526" s="18">
        <v>2009026840</v>
      </c>
      <c r="AC2526" s="67" t="str">
        <f>+VLOOKUP("*"&amp;L2526&amp;"*",'[2]REGISTROS SANITARIOS'!$D$1943:$E$1979,2,FALSE)</f>
        <v>SI</v>
      </c>
      <c r="AD2526" s="22" t="s">
        <v>1025</v>
      </c>
      <c r="AE2526" s="16" t="s">
        <v>367</v>
      </c>
      <c r="AF2526" s="34" t="s">
        <v>8814</v>
      </c>
      <c r="AG2526" s="24" t="s">
        <v>1049</v>
      </c>
      <c r="AH2526" s="18" t="s">
        <v>1049</v>
      </c>
      <c r="AI2526" s="18" t="s">
        <v>3387</v>
      </c>
      <c r="AJ2526" s="17">
        <v>112750</v>
      </c>
      <c r="AK2526" s="25">
        <v>112750</v>
      </c>
      <c r="AL2526" s="25">
        <v>44</v>
      </c>
      <c r="AM2526" s="35">
        <v>0.19</v>
      </c>
      <c r="AN2526" s="19">
        <v>4961008.3600000003</v>
      </c>
      <c r="AO2526" s="18" t="s">
        <v>1049</v>
      </c>
      <c r="AP2526" s="15" t="s">
        <v>1049</v>
      </c>
      <c r="AQ2526" s="43" t="str">
        <f t="shared" si="389"/>
        <v>SI</v>
      </c>
      <c r="AR2526" s="44">
        <f t="shared" si="396"/>
        <v>5903590</v>
      </c>
      <c r="AS2526" s="44">
        <f t="shared" si="397"/>
        <v>4961000</v>
      </c>
      <c r="AT2526" s="44">
        <f t="shared" si="398"/>
        <v>4961000</v>
      </c>
      <c r="AU2526" s="44">
        <f t="shared" si="399"/>
        <v>5903590</v>
      </c>
      <c r="AV2526" s="45" t="b">
        <f t="shared" si="400"/>
        <v>0</v>
      </c>
      <c r="AW2526" s="45" t="b">
        <f t="shared" si="395"/>
        <v>0</v>
      </c>
      <c r="AX2526" s="45" t="s">
        <v>8736</v>
      </c>
    </row>
    <row r="2527" spans="1:50" s="36" customFormat="1" ht="27.75" customHeight="1" x14ac:dyDescent="0.15">
      <c r="A2527" s="36" t="str">
        <f t="shared" si="388"/>
        <v>NIPRO MEDICAL COPORATION410003616</v>
      </c>
      <c r="B2527" s="36" t="b">
        <f>+A2527='[1]Anexo 9'!A2527</f>
        <v>1</v>
      </c>
      <c r="C2527" s="18" t="s">
        <v>1039</v>
      </c>
      <c r="D2527" s="18" t="s">
        <v>3863</v>
      </c>
      <c r="E2527" s="15" t="s">
        <v>810</v>
      </c>
      <c r="F2527" s="15" t="s">
        <v>62</v>
      </c>
      <c r="G2527" s="15" t="s">
        <v>3155</v>
      </c>
      <c r="H2527" s="15" t="s">
        <v>3155</v>
      </c>
      <c r="I2527" s="15" t="s">
        <v>3155</v>
      </c>
      <c r="J2527" s="15">
        <v>5</v>
      </c>
      <c r="K2527" s="15" t="s">
        <v>3155</v>
      </c>
      <c r="L2527" s="15">
        <v>410003616</v>
      </c>
      <c r="M2527" s="15" t="s">
        <v>866</v>
      </c>
      <c r="N2527" s="15" t="s">
        <v>101</v>
      </c>
      <c r="O2527" s="18" t="s">
        <v>3388</v>
      </c>
      <c r="P2527" s="22" t="s">
        <v>3841</v>
      </c>
      <c r="Q2527" s="15" t="s">
        <v>868</v>
      </c>
      <c r="R2527" s="18" t="s">
        <v>3389</v>
      </c>
      <c r="S2527" s="22" t="b">
        <f t="shared" si="387"/>
        <v>0</v>
      </c>
      <c r="T2527" s="18" t="s">
        <v>3389</v>
      </c>
      <c r="U2527" s="18"/>
      <c r="V2527" s="15" t="s">
        <v>869</v>
      </c>
      <c r="W2527" s="18" t="s">
        <v>3386</v>
      </c>
      <c r="X2527" s="18"/>
      <c r="Y2527" s="15" t="s">
        <v>68</v>
      </c>
      <c r="Z2527" s="18" t="s">
        <v>3272</v>
      </c>
      <c r="AA2527" s="18" t="s">
        <v>882</v>
      </c>
      <c r="AB2527" s="18">
        <v>2009026840</v>
      </c>
      <c r="AC2527" s="67" t="str">
        <f>+VLOOKUP("*"&amp;L2527&amp;"*",'[2]REGISTROS SANITARIOS'!$D$1943:$E$1979,2,FALSE)</f>
        <v>SI</v>
      </c>
      <c r="AD2527" s="22" t="s">
        <v>1025</v>
      </c>
      <c r="AE2527" s="16" t="s">
        <v>367</v>
      </c>
      <c r="AF2527" s="34" t="s">
        <v>8814</v>
      </c>
      <c r="AG2527" s="24" t="s">
        <v>1049</v>
      </c>
      <c r="AH2527" s="18" t="s">
        <v>1049</v>
      </c>
      <c r="AI2527" s="18" t="s">
        <v>3387</v>
      </c>
      <c r="AJ2527" s="17">
        <v>6418.5</v>
      </c>
      <c r="AK2527" s="25">
        <v>6418.5</v>
      </c>
      <c r="AL2527" s="25">
        <v>47</v>
      </c>
      <c r="AM2527" s="35">
        <v>0.19</v>
      </c>
      <c r="AN2527" s="19">
        <v>301678.43</v>
      </c>
      <c r="AO2527" s="18" t="s">
        <v>1049</v>
      </c>
      <c r="AP2527" s="15" t="s">
        <v>1049</v>
      </c>
      <c r="AQ2527" s="43" t="str">
        <f t="shared" si="389"/>
        <v>SI</v>
      </c>
      <c r="AR2527" s="44">
        <f t="shared" si="396"/>
        <v>358986.70500000002</v>
      </c>
      <c r="AS2527" s="44">
        <f t="shared" si="397"/>
        <v>301669.5</v>
      </c>
      <c r="AT2527" s="44">
        <f t="shared" si="398"/>
        <v>301669.5</v>
      </c>
      <c r="AU2527" s="44">
        <f t="shared" si="399"/>
        <v>358986.70500000002</v>
      </c>
      <c r="AV2527" s="45" t="b">
        <f t="shared" si="400"/>
        <v>0</v>
      </c>
      <c r="AW2527" s="45" t="b">
        <f t="shared" si="395"/>
        <v>0</v>
      </c>
      <c r="AX2527" s="45" t="s">
        <v>8736</v>
      </c>
    </row>
    <row r="2528" spans="1:50" s="36" customFormat="1" ht="27.75" customHeight="1" x14ac:dyDescent="0.15">
      <c r="A2528" s="36" t="str">
        <f t="shared" si="388"/>
        <v>NIPRO MEDICAL COPORATION410004016</v>
      </c>
      <c r="B2528" s="36" t="b">
        <f>+A2528='[1]Anexo 9'!A2528</f>
        <v>1</v>
      </c>
      <c r="C2528" s="18" t="s">
        <v>1039</v>
      </c>
      <c r="D2528" s="18" t="s">
        <v>3863</v>
      </c>
      <c r="E2528" s="15" t="s">
        <v>810</v>
      </c>
      <c r="F2528" s="15" t="s">
        <v>62</v>
      </c>
      <c r="G2528" s="15" t="s">
        <v>3155</v>
      </c>
      <c r="H2528" s="15" t="s">
        <v>3155</v>
      </c>
      <c r="I2528" s="15" t="s">
        <v>3155</v>
      </c>
      <c r="J2528" s="15">
        <v>6</v>
      </c>
      <c r="K2528" s="15" t="s">
        <v>3155</v>
      </c>
      <c r="L2528" s="15">
        <v>410004016</v>
      </c>
      <c r="M2528" s="15" t="s">
        <v>3942</v>
      </c>
      <c r="N2528" s="15" t="s">
        <v>101</v>
      </c>
      <c r="O2528" s="18" t="s">
        <v>3390</v>
      </c>
      <c r="P2528" s="22" t="s">
        <v>3841</v>
      </c>
      <c r="Q2528" s="15" t="s">
        <v>439</v>
      </c>
      <c r="R2528" s="18" t="s">
        <v>3391</v>
      </c>
      <c r="S2528" s="22" t="b">
        <f t="shared" si="387"/>
        <v>0</v>
      </c>
      <c r="T2528" s="18" t="s">
        <v>3391</v>
      </c>
      <c r="U2528" s="18"/>
      <c r="V2528" s="15" t="s">
        <v>878</v>
      </c>
      <c r="W2528" s="18" t="s">
        <v>3392</v>
      </c>
      <c r="X2528" s="18"/>
      <c r="Y2528" s="15" t="s">
        <v>68</v>
      </c>
      <c r="Z2528" s="18" t="s">
        <v>3393</v>
      </c>
      <c r="AA2528" s="18" t="s">
        <v>1724</v>
      </c>
      <c r="AB2528" s="18" t="s">
        <v>3394</v>
      </c>
      <c r="AC2528" s="67" t="str">
        <f>+VLOOKUP("*"&amp;L2528&amp;"*",'[2]REGISTROS SANITARIOS'!$D$1943:$E$1979,2,FALSE)</f>
        <v>SI</v>
      </c>
      <c r="AD2528" s="22" t="s">
        <v>1025</v>
      </c>
      <c r="AE2528" s="16">
        <v>46460</v>
      </c>
      <c r="AF2528" s="34" t="s">
        <v>73</v>
      </c>
      <c r="AG2528" s="24" t="s">
        <v>1049</v>
      </c>
      <c r="AH2528" s="18" t="s">
        <v>1049</v>
      </c>
      <c r="AI2528" s="18" t="s">
        <v>3387</v>
      </c>
      <c r="AJ2528" s="17">
        <v>63250</v>
      </c>
      <c r="AK2528" s="25">
        <v>63250</v>
      </c>
      <c r="AL2528" s="25">
        <v>332</v>
      </c>
      <c r="AM2528" s="35">
        <v>0.19</v>
      </c>
      <c r="AN2528" s="19">
        <v>20999063.079999998</v>
      </c>
      <c r="AO2528" s="18" t="s">
        <v>1049</v>
      </c>
      <c r="AP2528" s="15" t="s">
        <v>1049</v>
      </c>
      <c r="AQ2528" s="43" t="str">
        <f t="shared" si="389"/>
        <v>SI</v>
      </c>
      <c r="AR2528" s="44">
        <f t="shared" si="396"/>
        <v>24988810</v>
      </c>
      <c r="AS2528" s="44">
        <f t="shared" si="397"/>
        <v>20999000</v>
      </c>
      <c r="AT2528" s="44">
        <f t="shared" si="398"/>
        <v>20999000</v>
      </c>
      <c r="AU2528" s="44">
        <f t="shared" si="399"/>
        <v>24988810</v>
      </c>
      <c r="AV2528" s="45" t="b">
        <f t="shared" si="400"/>
        <v>0</v>
      </c>
      <c r="AW2528" s="45" t="b">
        <f t="shared" si="395"/>
        <v>0</v>
      </c>
      <c r="AX2528" s="45" t="s">
        <v>8736</v>
      </c>
    </row>
    <row r="2529" spans="1:50" s="36" customFormat="1" ht="27.75" customHeight="1" x14ac:dyDescent="0.15">
      <c r="A2529" s="36" t="str">
        <f t="shared" si="388"/>
        <v>NIPRO MEDICAL COPORATION410004716</v>
      </c>
      <c r="B2529" s="36" t="b">
        <f>+A2529='[1]Anexo 9'!A2529</f>
        <v>1</v>
      </c>
      <c r="C2529" s="18" t="s">
        <v>1039</v>
      </c>
      <c r="D2529" s="18" t="s">
        <v>3863</v>
      </c>
      <c r="E2529" s="15" t="s">
        <v>810</v>
      </c>
      <c r="F2529" s="15" t="s">
        <v>62</v>
      </c>
      <c r="G2529" s="15" t="s">
        <v>3155</v>
      </c>
      <c r="H2529" s="15" t="s">
        <v>3155</v>
      </c>
      <c r="I2529" s="15" t="s">
        <v>3155</v>
      </c>
      <c r="J2529" s="15">
        <v>4</v>
      </c>
      <c r="K2529" s="15" t="s">
        <v>3155</v>
      </c>
      <c r="L2529" s="15">
        <v>410004716</v>
      </c>
      <c r="M2529" s="15" t="s">
        <v>3943</v>
      </c>
      <c r="N2529" s="15" t="s">
        <v>101</v>
      </c>
      <c r="O2529" s="18" t="s">
        <v>3390</v>
      </c>
      <c r="P2529" s="22" t="s">
        <v>3841</v>
      </c>
      <c r="Q2529" s="15" t="s">
        <v>439</v>
      </c>
      <c r="R2529" s="18" t="s">
        <v>3391</v>
      </c>
      <c r="S2529" s="22" t="b">
        <f t="shared" si="387"/>
        <v>0</v>
      </c>
      <c r="T2529" s="18" t="s">
        <v>3391</v>
      </c>
      <c r="U2529" s="18"/>
      <c r="V2529" s="15" t="s">
        <v>880</v>
      </c>
      <c r="W2529" s="18" t="s">
        <v>3392</v>
      </c>
      <c r="X2529" s="18"/>
      <c r="Y2529" s="15" t="s">
        <v>68</v>
      </c>
      <c r="Z2529" s="18" t="s">
        <v>3393</v>
      </c>
      <c r="AA2529" s="18" t="s">
        <v>1724</v>
      </c>
      <c r="AB2529" s="18" t="s">
        <v>3394</v>
      </c>
      <c r="AC2529" s="67" t="str">
        <f>+VLOOKUP("*"&amp;L2529&amp;"*",'[2]REGISTROS SANITARIOS'!$D$1943:$E$1979,2,FALSE)</f>
        <v>SI</v>
      </c>
      <c r="AD2529" s="22" t="s">
        <v>1025</v>
      </c>
      <c r="AE2529" s="16">
        <v>46460</v>
      </c>
      <c r="AF2529" s="34" t="s">
        <v>73</v>
      </c>
      <c r="AG2529" s="24" t="s">
        <v>1049</v>
      </c>
      <c r="AH2529" s="18" t="s">
        <v>1049</v>
      </c>
      <c r="AI2529" s="18" t="s">
        <v>3387</v>
      </c>
      <c r="AJ2529" s="17">
        <v>12375</v>
      </c>
      <c r="AK2529" s="25">
        <v>12375</v>
      </c>
      <c r="AL2529" s="25">
        <v>332</v>
      </c>
      <c r="AM2529" s="35">
        <v>0.19</v>
      </c>
      <c r="AN2529" s="19">
        <v>4108563.08</v>
      </c>
      <c r="AO2529" s="18" t="s">
        <v>1049</v>
      </c>
      <c r="AP2529" s="15" t="s">
        <v>1049</v>
      </c>
      <c r="AQ2529" s="43" t="str">
        <f t="shared" si="389"/>
        <v>SI</v>
      </c>
      <c r="AR2529" s="44">
        <f t="shared" si="396"/>
        <v>4889115</v>
      </c>
      <c r="AS2529" s="44">
        <f t="shared" si="397"/>
        <v>4108500</v>
      </c>
      <c r="AT2529" s="44">
        <f t="shared" si="398"/>
        <v>4108500</v>
      </c>
      <c r="AU2529" s="44">
        <f t="shared" si="399"/>
        <v>4889115</v>
      </c>
      <c r="AV2529" s="45" t="b">
        <f t="shared" si="400"/>
        <v>0</v>
      </c>
      <c r="AW2529" s="45" t="b">
        <f t="shared" si="395"/>
        <v>0</v>
      </c>
      <c r="AX2529" s="45" t="s">
        <v>8736</v>
      </c>
    </row>
    <row r="2530" spans="1:50" s="36" customFormat="1" ht="27.75" customHeight="1" x14ac:dyDescent="0.15">
      <c r="A2530" s="36" t="str">
        <f t="shared" si="388"/>
        <v>ORBIDENTAL S.A.S301010108</v>
      </c>
      <c r="B2530" s="36" t="b">
        <f>+A2530='[1]Anexo 9'!A2530</f>
        <v>1</v>
      </c>
      <c r="C2530" s="18">
        <v>800005972</v>
      </c>
      <c r="D2530" s="18" t="s">
        <v>3864</v>
      </c>
      <c r="E2530" s="15" t="s">
        <v>800</v>
      </c>
      <c r="F2530" s="15" t="s">
        <v>1044</v>
      </c>
      <c r="G2530" s="15">
        <f>+VLOOKUP(F2530,[3]Sheet1!$E$3:$G$74,3,FALSE)</f>
        <v>2</v>
      </c>
      <c r="H2530" s="15">
        <f>+VLOOKUP(D2530&amp;F2530,'TD para paquetes'!$E$3:$I$441,5,FALSE)</f>
        <v>2</v>
      </c>
      <c r="I2530" s="15" t="s">
        <v>1025</v>
      </c>
      <c r="J2530" s="15">
        <v>4</v>
      </c>
      <c r="K2530" s="15">
        <v>4</v>
      </c>
      <c r="L2530" s="15">
        <v>301010108</v>
      </c>
      <c r="M2530" s="15" t="s">
        <v>1045</v>
      </c>
      <c r="N2530" s="15" t="s">
        <v>101</v>
      </c>
      <c r="O2530" s="18" t="s">
        <v>4703</v>
      </c>
      <c r="P2530" s="22" t="s">
        <v>73</v>
      </c>
      <c r="Q2530" s="15" t="s">
        <v>114</v>
      </c>
      <c r="R2530" s="18" t="s">
        <v>114</v>
      </c>
      <c r="S2530" s="22" t="s">
        <v>73</v>
      </c>
      <c r="T2530" s="18">
        <v>100</v>
      </c>
      <c r="U2530" s="18" t="s">
        <v>114</v>
      </c>
      <c r="V2530" s="15" t="s">
        <v>1046</v>
      </c>
      <c r="W2530" s="18" t="s">
        <v>6370</v>
      </c>
      <c r="X2530" s="18"/>
      <c r="Y2530" s="15" t="s">
        <v>68</v>
      </c>
      <c r="Z2530" s="18" t="s">
        <v>7205</v>
      </c>
      <c r="AA2530" s="18" t="s">
        <v>539</v>
      </c>
      <c r="AB2530" s="18" t="s">
        <v>7206</v>
      </c>
      <c r="AC2530" s="67" t="str">
        <f>+VLOOKUP("*"&amp;L2530&amp;"*",'[2]REGISTROS SANITARIOS'!$D$1980:$E$2112,2,FALSE)</f>
        <v>SI</v>
      </c>
      <c r="AD2530" s="22" t="s">
        <v>1025</v>
      </c>
      <c r="AE2530" s="16">
        <v>46707</v>
      </c>
      <c r="AF2530" s="34" t="s">
        <v>73</v>
      </c>
      <c r="AG2530" s="24" t="s">
        <v>1049</v>
      </c>
      <c r="AH2530" s="18" t="s">
        <v>1049</v>
      </c>
      <c r="AI2530" s="18" t="s">
        <v>53</v>
      </c>
      <c r="AJ2530" s="17">
        <v>22000</v>
      </c>
      <c r="AK2530" s="25">
        <v>22000</v>
      </c>
      <c r="AL2530" s="25">
        <v>189</v>
      </c>
      <c r="AM2530" s="35">
        <v>0.19</v>
      </c>
      <c r="AN2530" s="19">
        <v>4948020</v>
      </c>
      <c r="AO2530" s="18" t="s">
        <v>1049</v>
      </c>
      <c r="AP2530" s="15" t="s">
        <v>1049</v>
      </c>
      <c r="AQ2530" s="43" t="str">
        <f t="shared" si="389"/>
        <v>SI</v>
      </c>
      <c r="AR2530" s="44">
        <f t="shared" si="396"/>
        <v>4948020</v>
      </c>
      <c r="AS2530" s="44">
        <f t="shared" si="397"/>
        <v>4158000</v>
      </c>
      <c r="AT2530" s="44">
        <f t="shared" si="398"/>
        <v>4158000</v>
      </c>
      <c r="AU2530" s="44">
        <f t="shared" si="399"/>
        <v>4948020</v>
      </c>
      <c r="AV2530" s="45" t="b">
        <f t="shared" si="400"/>
        <v>1</v>
      </c>
      <c r="AW2530" s="45" t="b">
        <f t="shared" si="395"/>
        <v>0</v>
      </c>
      <c r="AX2530" s="45"/>
    </row>
    <row r="2531" spans="1:50" s="36" customFormat="1" ht="27.75" customHeight="1" x14ac:dyDescent="0.15">
      <c r="A2531" s="36" t="str">
        <f t="shared" si="388"/>
        <v>ORBIDENTAL S.A.S301010208</v>
      </c>
      <c r="B2531" s="36" t="b">
        <f>+A2531='[1]Anexo 9'!A2531</f>
        <v>1</v>
      </c>
      <c r="C2531" s="18">
        <v>800005972</v>
      </c>
      <c r="D2531" s="18" t="s">
        <v>3864</v>
      </c>
      <c r="E2531" s="15" t="s">
        <v>800</v>
      </c>
      <c r="F2531" s="15" t="s">
        <v>1044</v>
      </c>
      <c r="G2531" s="15">
        <f>+VLOOKUP(F2531,[3]Sheet1!$E$3:$G$74,3,FALSE)</f>
        <v>2</v>
      </c>
      <c r="H2531" s="15">
        <f>+VLOOKUP(D2531&amp;F2531,'TD para paquetes'!$E$3:$I$441,5,FALSE)</f>
        <v>2</v>
      </c>
      <c r="I2531" s="15" t="s">
        <v>1025</v>
      </c>
      <c r="J2531" s="15">
        <v>4</v>
      </c>
      <c r="K2531" s="15">
        <v>4</v>
      </c>
      <c r="L2531" s="15">
        <v>301010208</v>
      </c>
      <c r="M2531" s="15" t="s">
        <v>1051</v>
      </c>
      <c r="N2531" s="15" t="s">
        <v>101</v>
      </c>
      <c r="O2531" s="18" t="s">
        <v>4704</v>
      </c>
      <c r="P2531" s="22" t="s">
        <v>73</v>
      </c>
      <c r="Q2531" s="15" t="s">
        <v>114</v>
      </c>
      <c r="R2531" s="18" t="s">
        <v>114</v>
      </c>
      <c r="S2531" s="22" t="s">
        <v>73</v>
      </c>
      <c r="T2531" s="18">
        <v>100</v>
      </c>
      <c r="U2531" s="18" t="s">
        <v>114</v>
      </c>
      <c r="V2531" s="15" t="s">
        <v>1046</v>
      </c>
      <c r="W2531" s="18" t="s">
        <v>6370</v>
      </c>
      <c r="X2531" s="18"/>
      <c r="Y2531" s="15" t="s">
        <v>68</v>
      </c>
      <c r="Z2531" s="18" t="s">
        <v>7205</v>
      </c>
      <c r="AA2531" s="18" t="s">
        <v>539</v>
      </c>
      <c r="AB2531" s="18" t="s">
        <v>7206</v>
      </c>
      <c r="AC2531" s="67" t="str">
        <f>+VLOOKUP("*"&amp;L2531&amp;"*",'[2]REGISTROS SANITARIOS'!$D$1980:$E$2112,2,FALSE)</f>
        <v>SI</v>
      </c>
      <c r="AD2531" s="22" t="s">
        <v>1025</v>
      </c>
      <c r="AE2531" s="16">
        <v>46707</v>
      </c>
      <c r="AF2531" s="34" t="s">
        <v>73</v>
      </c>
      <c r="AG2531" s="24" t="s">
        <v>1049</v>
      </c>
      <c r="AH2531" s="18" t="s">
        <v>1049</v>
      </c>
      <c r="AI2531" s="18" t="s">
        <v>53</v>
      </c>
      <c r="AJ2531" s="17">
        <v>6050</v>
      </c>
      <c r="AK2531" s="25">
        <v>6050</v>
      </c>
      <c r="AL2531" s="25">
        <v>189</v>
      </c>
      <c r="AM2531" s="35">
        <v>0.19</v>
      </c>
      <c r="AN2531" s="19">
        <v>1360705.5</v>
      </c>
      <c r="AO2531" s="18" t="s">
        <v>1049</v>
      </c>
      <c r="AP2531" s="15" t="s">
        <v>1049</v>
      </c>
      <c r="AQ2531" s="43" t="str">
        <f t="shared" si="389"/>
        <v>SI</v>
      </c>
      <c r="AR2531" s="44">
        <f t="shared" si="396"/>
        <v>1360705.5</v>
      </c>
      <c r="AS2531" s="44">
        <f t="shared" si="397"/>
        <v>1143450</v>
      </c>
      <c r="AT2531" s="44">
        <f t="shared" si="398"/>
        <v>1143450</v>
      </c>
      <c r="AU2531" s="44">
        <f t="shared" si="399"/>
        <v>1360705.5</v>
      </c>
      <c r="AV2531" s="45" t="b">
        <f t="shared" si="400"/>
        <v>1</v>
      </c>
      <c r="AW2531" s="45" t="b">
        <f t="shared" si="395"/>
        <v>0</v>
      </c>
      <c r="AX2531" s="45"/>
    </row>
    <row r="2532" spans="1:50" s="36" customFormat="1" ht="27.75" customHeight="1" x14ac:dyDescent="0.15">
      <c r="A2532" s="36" t="str">
        <f t="shared" si="388"/>
        <v>ORBIDENTAL S.A.S301020108</v>
      </c>
      <c r="B2532" s="36" t="b">
        <f>+A2532='[1]Anexo 9'!A2532</f>
        <v>1</v>
      </c>
      <c r="C2532" s="18">
        <v>800005972</v>
      </c>
      <c r="D2532" s="18" t="s">
        <v>3864</v>
      </c>
      <c r="E2532" s="15" t="s">
        <v>800</v>
      </c>
      <c r="F2532" s="15" t="s">
        <v>1052</v>
      </c>
      <c r="G2532" s="15">
        <f>+VLOOKUP(F2532,[3]Sheet1!$E$3:$G$74,3,FALSE)</f>
        <v>2</v>
      </c>
      <c r="H2532" s="15">
        <f>+VLOOKUP(D2532&amp;F2532,'TD para paquetes'!$E$3:$I$441,5,FALSE)</f>
        <v>2</v>
      </c>
      <c r="I2532" s="15" t="s">
        <v>1025</v>
      </c>
      <c r="J2532" s="15">
        <v>4</v>
      </c>
      <c r="K2532" s="15">
        <v>4</v>
      </c>
      <c r="L2532" s="15">
        <v>301020108</v>
      </c>
      <c r="M2532" s="15" t="s">
        <v>3954</v>
      </c>
      <c r="N2532" s="15" t="s">
        <v>452</v>
      </c>
      <c r="O2532" s="18" t="s">
        <v>4705</v>
      </c>
      <c r="P2532" s="22" t="s">
        <v>73</v>
      </c>
      <c r="Q2532" s="15" t="s">
        <v>1053</v>
      </c>
      <c r="R2532" s="18" t="s">
        <v>1053</v>
      </c>
      <c r="S2532" s="22" t="s">
        <v>73</v>
      </c>
      <c r="T2532" s="18" t="s">
        <v>6371</v>
      </c>
      <c r="U2532" s="18" t="s">
        <v>1053</v>
      </c>
      <c r="V2532" s="15" t="s">
        <v>975</v>
      </c>
      <c r="W2532" s="18" t="s">
        <v>2894</v>
      </c>
      <c r="X2532" s="18"/>
      <c r="Y2532" s="15" t="s">
        <v>73</v>
      </c>
      <c r="Z2532" s="18" t="s">
        <v>7207</v>
      </c>
      <c r="AA2532" s="18" t="s">
        <v>1146</v>
      </c>
      <c r="AB2532" s="18" t="s">
        <v>2895</v>
      </c>
      <c r="AC2532" s="67" t="str">
        <f>+VLOOKUP("*"&amp;L2532&amp;"*",'[2]REGISTROS SANITARIOS'!$D$1980:$E$2112,2,FALSE)</f>
        <v>SI</v>
      </c>
      <c r="AD2532" s="22" t="s">
        <v>1025</v>
      </c>
      <c r="AE2532" s="16">
        <v>44378</v>
      </c>
      <c r="AF2532" s="34" t="s">
        <v>73</v>
      </c>
      <c r="AG2532" s="24" t="s">
        <v>1049</v>
      </c>
      <c r="AH2532" s="18" t="s">
        <v>1049</v>
      </c>
      <c r="AI2532" s="18" t="s">
        <v>53</v>
      </c>
      <c r="AJ2532" s="17">
        <v>55</v>
      </c>
      <c r="AK2532" s="25">
        <v>55</v>
      </c>
      <c r="AL2532" s="25">
        <v>12000</v>
      </c>
      <c r="AM2532" s="35">
        <v>0.19</v>
      </c>
      <c r="AN2532" s="19">
        <v>785400</v>
      </c>
      <c r="AO2532" s="18" t="s">
        <v>1049</v>
      </c>
      <c r="AP2532" s="15" t="s">
        <v>1049</v>
      </c>
      <c r="AQ2532" s="43" t="str">
        <f t="shared" si="389"/>
        <v>SI</v>
      </c>
      <c r="AR2532" s="44">
        <f t="shared" si="396"/>
        <v>785400</v>
      </c>
      <c r="AS2532" s="44">
        <f t="shared" si="397"/>
        <v>660000</v>
      </c>
      <c r="AT2532" s="44">
        <f t="shared" si="398"/>
        <v>660000</v>
      </c>
      <c r="AU2532" s="44">
        <f t="shared" si="399"/>
        <v>785400</v>
      </c>
      <c r="AV2532" s="45" t="b">
        <f t="shared" si="400"/>
        <v>1</v>
      </c>
      <c r="AW2532" s="45" t="b">
        <f t="shared" si="395"/>
        <v>0</v>
      </c>
      <c r="AX2532" s="45"/>
    </row>
    <row r="2533" spans="1:50" s="36" customFormat="1" ht="27.75" customHeight="1" x14ac:dyDescent="0.15">
      <c r="A2533" s="36" t="str">
        <f t="shared" si="388"/>
        <v>ORBIDENTAL S.A.S301020208</v>
      </c>
      <c r="B2533" s="36" t="b">
        <f>+A2533='[1]Anexo 9'!A2533</f>
        <v>1</v>
      </c>
      <c r="C2533" s="18">
        <v>800005972</v>
      </c>
      <c r="D2533" s="18" t="s">
        <v>3864</v>
      </c>
      <c r="E2533" s="15" t="s">
        <v>800</v>
      </c>
      <c r="F2533" s="15" t="s">
        <v>1052</v>
      </c>
      <c r="G2533" s="15">
        <f>+VLOOKUP(F2533,[3]Sheet1!$E$3:$G$74,3,FALSE)</f>
        <v>2</v>
      </c>
      <c r="H2533" s="15">
        <f>+VLOOKUP(D2533&amp;F2533,'TD para paquetes'!$E$3:$I$441,5,FALSE)</f>
        <v>2</v>
      </c>
      <c r="I2533" s="15" t="s">
        <v>1025</v>
      </c>
      <c r="J2533" s="15">
        <v>4</v>
      </c>
      <c r="K2533" s="15">
        <v>4</v>
      </c>
      <c r="L2533" s="15">
        <v>301020208</v>
      </c>
      <c r="M2533" s="15" t="s">
        <v>3955</v>
      </c>
      <c r="N2533" s="15" t="s">
        <v>452</v>
      </c>
      <c r="O2533" s="18" t="s">
        <v>4706</v>
      </c>
      <c r="P2533" s="22" t="s">
        <v>73</v>
      </c>
      <c r="Q2533" s="15" t="s">
        <v>1053</v>
      </c>
      <c r="R2533" s="18" t="s">
        <v>1053</v>
      </c>
      <c r="S2533" s="22" t="s">
        <v>73</v>
      </c>
      <c r="T2533" s="18" t="s">
        <v>6371</v>
      </c>
      <c r="U2533" s="18" t="s">
        <v>1053</v>
      </c>
      <c r="V2533" s="15" t="s">
        <v>975</v>
      </c>
      <c r="W2533" s="18" t="s">
        <v>2894</v>
      </c>
      <c r="X2533" s="18"/>
      <c r="Y2533" s="15" t="s">
        <v>73</v>
      </c>
      <c r="Z2533" s="18" t="s">
        <v>7207</v>
      </c>
      <c r="AA2533" s="18" t="s">
        <v>1146</v>
      </c>
      <c r="AB2533" s="18" t="s">
        <v>2895</v>
      </c>
      <c r="AC2533" s="67" t="str">
        <f>+VLOOKUP("*"&amp;L2533&amp;"*",'[2]REGISTROS SANITARIOS'!$D$1980:$E$2112,2,FALSE)</f>
        <v>SI</v>
      </c>
      <c r="AD2533" s="22" t="s">
        <v>1025</v>
      </c>
      <c r="AE2533" s="16">
        <v>44378</v>
      </c>
      <c r="AF2533" s="34" t="s">
        <v>73</v>
      </c>
      <c r="AG2533" s="24" t="s">
        <v>1049</v>
      </c>
      <c r="AH2533" s="18" t="s">
        <v>1049</v>
      </c>
      <c r="AI2533" s="18" t="s">
        <v>53</v>
      </c>
      <c r="AJ2533" s="17">
        <v>192.5</v>
      </c>
      <c r="AK2533" s="25">
        <v>192.5</v>
      </c>
      <c r="AL2533" s="25">
        <v>12000</v>
      </c>
      <c r="AM2533" s="35">
        <v>0.19</v>
      </c>
      <c r="AN2533" s="19">
        <v>2748900</v>
      </c>
      <c r="AO2533" s="18" t="s">
        <v>1049</v>
      </c>
      <c r="AP2533" s="15" t="s">
        <v>1049</v>
      </c>
      <c r="AQ2533" s="43" t="str">
        <f t="shared" si="389"/>
        <v>SI</v>
      </c>
      <c r="AR2533" s="44">
        <f t="shared" si="396"/>
        <v>2748900</v>
      </c>
      <c r="AS2533" s="44">
        <f t="shared" si="397"/>
        <v>2310000</v>
      </c>
      <c r="AT2533" s="44">
        <f t="shared" si="398"/>
        <v>2310000</v>
      </c>
      <c r="AU2533" s="44">
        <f t="shared" si="399"/>
        <v>2748900</v>
      </c>
      <c r="AV2533" s="45" t="b">
        <f t="shared" si="400"/>
        <v>1</v>
      </c>
      <c r="AW2533" s="45" t="b">
        <f t="shared" si="395"/>
        <v>0</v>
      </c>
      <c r="AX2533" s="45"/>
    </row>
    <row r="2534" spans="1:50" s="36" customFormat="1" ht="27.75" customHeight="1" x14ac:dyDescent="0.15">
      <c r="A2534" s="36" t="str">
        <f t="shared" si="388"/>
        <v>ORBIDENTAL S.A.S301030103</v>
      </c>
      <c r="B2534" s="36" t="b">
        <f>+A2534='[1]Anexo 9'!A2534</f>
        <v>1</v>
      </c>
      <c r="C2534" s="18">
        <v>800005972</v>
      </c>
      <c r="D2534" s="18" t="s">
        <v>3864</v>
      </c>
      <c r="E2534" s="15" t="s">
        <v>800</v>
      </c>
      <c r="F2534" s="15" t="s">
        <v>1056</v>
      </c>
      <c r="G2534" s="15">
        <f>+VLOOKUP(F2534,[3]Sheet1!$E$3:$G$74,3,FALSE)</f>
        <v>23</v>
      </c>
      <c r="H2534" s="15">
        <f>+VLOOKUP(D2534&amp;F2534,'TD para paquetes'!$E$3:$I$441,5,FALSE)</f>
        <v>23</v>
      </c>
      <c r="I2534" s="15" t="s">
        <v>1025</v>
      </c>
      <c r="J2534" s="15">
        <v>4</v>
      </c>
      <c r="K2534" s="15">
        <v>4</v>
      </c>
      <c r="L2534" s="15">
        <v>301030103</v>
      </c>
      <c r="M2534" s="15" t="s">
        <v>1057</v>
      </c>
      <c r="N2534" s="15" t="s">
        <v>835</v>
      </c>
      <c r="O2534" s="18" t="s">
        <v>4707</v>
      </c>
      <c r="P2534" s="22" t="s">
        <v>73</v>
      </c>
      <c r="Q2534" s="15" t="s">
        <v>1059</v>
      </c>
      <c r="R2534" s="18" t="s">
        <v>5779</v>
      </c>
      <c r="S2534" s="22" t="b">
        <f t="shared" ref="S2534:S2545" si="401">+R2534=Q2534</f>
        <v>0</v>
      </c>
      <c r="T2534" s="18" t="s">
        <v>6372</v>
      </c>
      <c r="U2534" s="18" t="s">
        <v>6373</v>
      </c>
      <c r="V2534" s="15"/>
      <c r="W2534" s="18" t="s">
        <v>2896</v>
      </c>
      <c r="X2534" s="18" t="s">
        <v>1061</v>
      </c>
      <c r="Y2534" s="15" t="s">
        <v>73</v>
      </c>
      <c r="Z2534" s="18" t="s">
        <v>7208</v>
      </c>
      <c r="AA2534" s="18" t="s">
        <v>7209</v>
      </c>
      <c r="AB2534" s="18" t="s">
        <v>3241</v>
      </c>
      <c r="AC2534" s="67" t="str">
        <f>+VLOOKUP("*"&amp;L2534&amp;"*",'[2]REGISTROS SANITARIOS'!$D$1980:$E$2112,2,FALSE)</f>
        <v>SI</v>
      </c>
      <c r="AD2534" s="22" t="s">
        <v>1025</v>
      </c>
      <c r="AE2534" s="16">
        <v>46116</v>
      </c>
      <c r="AF2534" s="34" t="s">
        <v>73</v>
      </c>
      <c r="AG2534" s="24" t="s">
        <v>1049</v>
      </c>
      <c r="AH2534" s="18" t="s">
        <v>1049</v>
      </c>
      <c r="AI2534" s="18" t="s">
        <v>53</v>
      </c>
      <c r="AJ2534" s="17">
        <v>440</v>
      </c>
      <c r="AK2534" s="25">
        <v>440</v>
      </c>
      <c r="AL2534" s="25">
        <v>7050</v>
      </c>
      <c r="AM2534" s="35">
        <v>0</v>
      </c>
      <c r="AN2534" s="19">
        <v>3102000</v>
      </c>
      <c r="AO2534" s="18" t="s">
        <v>1049</v>
      </c>
      <c r="AP2534" s="15" t="s">
        <v>1049</v>
      </c>
      <c r="AQ2534" s="43" t="str">
        <f t="shared" si="389"/>
        <v>SI</v>
      </c>
      <c r="AR2534" s="44">
        <f t="shared" si="396"/>
        <v>3102000</v>
      </c>
      <c r="AS2534" s="44">
        <f t="shared" si="397"/>
        <v>3102000</v>
      </c>
      <c r="AT2534" s="44">
        <f t="shared" si="398"/>
        <v>3102000</v>
      </c>
      <c r="AU2534" s="44">
        <f t="shared" si="399"/>
        <v>3102000</v>
      </c>
      <c r="AV2534" s="45" t="b">
        <f t="shared" si="400"/>
        <v>1</v>
      </c>
      <c r="AW2534" s="45" t="b">
        <f t="shared" si="395"/>
        <v>1</v>
      </c>
      <c r="AX2534" s="45"/>
    </row>
    <row r="2535" spans="1:50" s="36" customFormat="1" ht="27.75" customHeight="1" x14ac:dyDescent="0.15">
      <c r="A2535" s="36" t="str">
        <f t="shared" si="388"/>
        <v>ORBIDENTAL S.A.S301030403</v>
      </c>
      <c r="B2535" s="36" t="b">
        <f>+A2535='[1]Anexo 9'!A2535</f>
        <v>1</v>
      </c>
      <c r="C2535" s="18">
        <v>800005972</v>
      </c>
      <c r="D2535" s="18" t="s">
        <v>3864</v>
      </c>
      <c r="E2535" s="15" t="s">
        <v>800</v>
      </c>
      <c r="F2535" s="15" t="s">
        <v>1056</v>
      </c>
      <c r="G2535" s="15">
        <f>+VLOOKUP(F2535,[3]Sheet1!$E$3:$G$74,3,FALSE)</f>
        <v>23</v>
      </c>
      <c r="H2535" s="15">
        <f>+VLOOKUP(D2535&amp;F2535,'TD para paquetes'!$E$3:$I$441,5,FALSE)</f>
        <v>23</v>
      </c>
      <c r="I2535" s="15" t="s">
        <v>1025</v>
      </c>
      <c r="J2535" s="15">
        <v>4</v>
      </c>
      <c r="K2535" s="15">
        <v>4</v>
      </c>
      <c r="L2535" s="15">
        <v>301030403</v>
      </c>
      <c r="M2535" s="15" t="s">
        <v>1066</v>
      </c>
      <c r="N2535" s="15" t="s">
        <v>835</v>
      </c>
      <c r="O2535" s="18" t="s">
        <v>4708</v>
      </c>
      <c r="P2535" s="22" t="s">
        <v>73</v>
      </c>
      <c r="Q2535" s="15" t="s">
        <v>1059</v>
      </c>
      <c r="R2535" s="18" t="s">
        <v>5779</v>
      </c>
      <c r="S2535" s="22" t="b">
        <f t="shared" si="401"/>
        <v>0</v>
      </c>
      <c r="T2535" s="18" t="s">
        <v>6372</v>
      </c>
      <c r="U2535" s="18" t="s">
        <v>6373</v>
      </c>
      <c r="V2535" s="15"/>
      <c r="W2535" s="18" t="s">
        <v>2896</v>
      </c>
      <c r="X2535" s="18" t="s">
        <v>1061</v>
      </c>
      <c r="Y2535" s="15" t="s">
        <v>73</v>
      </c>
      <c r="Z2535" s="18" t="s">
        <v>7208</v>
      </c>
      <c r="AA2535" s="18" t="s">
        <v>7209</v>
      </c>
      <c r="AB2535" s="18" t="s">
        <v>3241</v>
      </c>
      <c r="AC2535" s="67" t="str">
        <f>+VLOOKUP("*"&amp;L2535&amp;"*",'[2]REGISTROS SANITARIOS'!$D$1980:$E$2112,2,FALSE)</f>
        <v>SI</v>
      </c>
      <c r="AD2535" s="22" t="s">
        <v>1025</v>
      </c>
      <c r="AE2535" s="16">
        <v>46116</v>
      </c>
      <c r="AF2535" s="34" t="s">
        <v>73</v>
      </c>
      <c r="AG2535" s="24" t="s">
        <v>1049</v>
      </c>
      <c r="AH2535" s="18" t="s">
        <v>1049</v>
      </c>
      <c r="AI2535" s="18" t="s">
        <v>53</v>
      </c>
      <c r="AJ2535" s="17">
        <v>137.5</v>
      </c>
      <c r="AK2535" s="25">
        <v>137.5</v>
      </c>
      <c r="AL2535" s="25">
        <v>7050</v>
      </c>
      <c r="AM2535" s="35">
        <v>0</v>
      </c>
      <c r="AN2535" s="19">
        <v>969375</v>
      </c>
      <c r="AO2535" s="18" t="s">
        <v>1049</v>
      </c>
      <c r="AP2535" s="15" t="s">
        <v>1049</v>
      </c>
      <c r="AQ2535" s="43" t="str">
        <f t="shared" si="389"/>
        <v>SI</v>
      </c>
      <c r="AR2535" s="44">
        <f t="shared" si="396"/>
        <v>969375</v>
      </c>
      <c r="AS2535" s="44">
        <f t="shared" si="397"/>
        <v>969375</v>
      </c>
      <c r="AT2535" s="44">
        <f t="shared" si="398"/>
        <v>969375</v>
      </c>
      <c r="AU2535" s="44">
        <f t="shared" si="399"/>
        <v>969375</v>
      </c>
      <c r="AV2535" s="45" t="b">
        <f t="shared" si="400"/>
        <v>1</v>
      </c>
      <c r="AW2535" s="45" t="b">
        <f t="shared" si="395"/>
        <v>1</v>
      </c>
      <c r="AX2535" s="45"/>
    </row>
    <row r="2536" spans="1:50" s="36" customFormat="1" ht="27.75" customHeight="1" x14ac:dyDescent="0.15">
      <c r="A2536" s="36" t="str">
        <f t="shared" si="388"/>
        <v>ORBIDENTAL S.A.S301030503</v>
      </c>
      <c r="B2536" s="36" t="b">
        <f>+A2536='[1]Anexo 9'!A2536</f>
        <v>1</v>
      </c>
      <c r="C2536" s="18">
        <v>800005972</v>
      </c>
      <c r="D2536" s="18" t="s">
        <v>3864</v>
      </c>
      <c r="E2536" s="15" t="s">
        <v>800</v>
      </c>
      <c r="F2536" s="15" t="s">
        <v>1056</v>
      </c>
      <c r="G2536" s="15">
        <f>+VLOOKUP(F2536,[3]Sheet1!$E$3:$G$74,3,FALSE)</f>
        <v>23</v>
      </c>
      <c r="H2536" s="15">
        <f>+VLOOKUP(D2536&amp;F2536,'TD para paquetes'!$E$3:$I$441,5,FALSE)</f>
        <v>23</v>
      </c>
      <c r="I2536" s="15" t="s">
        <v>1025</v>
      </c>
      <c r="J2536" s="15">
        <v>4</v>
      </c>
      <c r="K2536" s="15">
        <v>4</v>
      </c>
      <c r="L2536" s="15">
        <v>301030503</v>
      </c>
      <c r="M2536" s="15" t="s">
        <v>1068</v>
      </c>
      <c r="N2536" s="15" t="s">
        <v>835</v>
      </c>
      <c r="O2536" s="18" t="s">
        <v>4709</v>
      </c>
      <c r="P2536" s="22" t="s">
        <v>73</v>
      </c>
      <c r="Q2536" s="15" t="s">
        <v>1059</v>
      </c>
      <c r="R2536" s="18" t="s">
        <v>5779</v>
      </c>
      <c r="S2536" s="22" t="b">
        <f t="shared" si="401"/>
        <v>0</v>
      </c>
      <c r="T2536" s="18" t="s">
        <v>6372</v>
      </c>
      <c r="U2536" s="18" t="s">
        <v>6373</v>
      </c>
      <c r="V2536" s="15"/>
      <c r="W2536" s="18" t="s">
        <v>2896</v>
      </c>
      <c r="X2536" s="18" t="s">
        <v>1061</v>
      </c>
      <c r="Y2536" s="15" t="s">
        <v>73</v>
      </c>
      <c r="Z2536" s="18" t="s">
        <v>7208</v>
      </c>
      <c r="AA2536" s="18" t="s">
        <v>7209</v>
      </c>
      <c r="AB2536" s="18" t="s">
        <v>3241</v>
      </c>
      <c r="AC2536" s="67" t="str">
        <f>+VLOOKUP("*"&amp;L2536&amp;"*",'[2]REGISTROS SANITARIOS'!$D$1980:$E$2112,2,FALSE)</f>
        <v>SI</v>
      </c>
      <c r="AD2536" s="22" t="s">
        <v>1025</v>
      </c>
      <c r="AE2536" s="16">
        <v>46116</v>
      </c>
      <c r="AF2536" s="34" t="s">
        <v>73</v>
      </c>
      <c r="AG2536" s="24" t="s">
        <v>1049</v>
      </c>
      <c r="AH2536" s="18" t="s">
        <v>1049</v>
      </c>
      <c r="AI2536" s="18" t="s">
        <v>53</v>
      </c>
      <c r="AJ2536" s="17">
        <v>82.5</v>
      </c>
      <c r="AK2536" s="25">
        <v>82.5</v>
      </c>
      <c r="AL2536" s="25">
        <v>7050</v>
      </c>
      <c r="AM2536" s="35">
        <v>0</v>
      </c>
      <c r="AN2536" s="19">
        <v>581625</v>
      </c>
      <c r="AO2536" s="18" t="s">
        <v>1049</v>
      </c>
      <c r="AP2536" s="15" t="s">
        <v>1049</v>
      </c>
      <c r="AQ2536" s="43" t="str">
        <f t="shared" si="389"/>
        <v>SI</v>
      </c>
      <c r="AR2536" s="44">
        <f t="shared" si="396"/>
        <v>581625</v>
      </c>
      <c r="AS2536" s="44">
        <f t="shared" si="397"/>
        <v>581625</v>
      </c>
      <c r="AT2536" s="44">
        <f t="shared" si="398"/>
        <v>581625</v>
      </c>
      <c r="AU2536" s="44">
        <f t="shared" si="399"/>
        <v>581625</v>
      </c>
      <c r="AV2536" s="45" t="b">
        <f t="shared" si="400"/>
        <v>1</v>
      </c>
      <c r="AW2536" s="45" t="b">
        <f t="shared" si="395"/>
        <v>1</v>
      </c>
      <c r="AX2536" s="45"/>
    </row>
    <row r="2537" spans="1:50" s="36" customFormat="1" ht="27.75" customHeight="1" x14ac:dyDescent="0.15">
      <c r="A2537" s="36" t="str">
        <f t="shared" si="388"/>
        <v>ORBIDENTAL S.A.S301030603</v>
      </c>
      <c r="B2537" s="36" t="b">
        <f>+A2537='[1]Anexo 9'!A2537</f>
        <v>1</v>
      </c>
      <c r="C2537" s="18">
        <v>800005972</v>
      </c>
      <c r="D2537" s="18" t="s">
        <v>3864</v>
      </c>
      <c r="E2537" s="15" t="s">
        <v>800</v>
      </c>
      <c r="F2537" s="15" t="s">
        <v>1056</v>
      </c>
      <c r="G2537" s="15">
        <f>+VLOOKUP(F2537,[3]Sheet1!$E$3:$G$74,3,FALSE)</f>
        <v>23</v>
      </c>
      <c r="H2537" s="15">
        <f>+VLOOKUP(D2537&amp;F2537,'TD para paquetes'!$E$3:$I$441,5,FALSE)</f>
        <v>23</v>
      </c>
      <c r="I2537" s="15" t="s">
        <v>1025</v>
      </c>
      <c r="J2537" s="15">
        <v>4</v>
      </c>
      <c r="K2537" s="15">
        <v>4</v>
      </c>
      <c r="L2537" s="15">
        <v>301030603</v>
      </c>
      <c r="M2537" s="15" t="s">
        <v>1070</v>
      </c>
      <c r="N2537" s="15" t="s">
        <v>835</v>
      </c>
      <c r="O2537" s="18" t="s">
        <v>4710</v>
      </c>
      <c r="P2537" s="22" t="s">
        <v>73</v>
      </c>
      <c r="Q2537" s="15" t="s">
        <v>1059</v>
      </c>
      <c r="R2537" s="18" t="s">
        <v>5779</v>
      </c>
      <c r="S2537" s="22" t="b">
        <f t="shared" si="401"/>
        <v>0</v>
      </c>
      <c r="T2537" s="18" t="s">
        <v>6372</v>
      </c>
      <c r="U2537" s="18" t="s">
        <v>6373</v>
      </c>
      <c r="V2537" s="15"/>
      <c r="W2537" s="18" t="s">
        <v>2896</v>
      </c>
      <c r="X2537" s="18" t="s">
        <v>1061</v>
      </c>
      <c r="Y2537" s="15" t="s">
        <v>73</v>
      </c>
      <c r="Z2537" s="18" t="s">
        <v>7208</v>
      </c>
      <c r="AA2537" s="18" t="s">
        <v>7209</v>
      </c>
      <c r="AB2537" s="18" t="s">
        <v>3241</v>
      </c>
      <c r="AC2537" s="67" t="str">
        <f>+VLOOKUP("*"&amp;L2537&amp;"*",'[2]REGISTROS SANITARIOS'!$D$1980:$E$2112,2,FALSE)</f>
        <v>SI</v>
      </c>
      <c r="AD2537" s="22" t="s">
        <v>1025</v>
      </c>
      <c r="AE2537" s="16">
        <v>46116</v>
      </c>
      <c r="AF2537" s="34" t="s">
        <v>73</v>
      </c>
      <c r="AG2537" s="24" t="s">
        <v>1049</v>
      </c>
      <c r="AH2537" s="18" t="s">
        <v>1049</v>
      </c>
      <c r="AI2537" s="18" t="s">
        <v>53</v>
      </c>
      <c r="AJ2537" s="17">
        <v>55</v>
      </c>
      <c r="AK2537" s="25">
        <v>55</v>
      </c>
      <c r="AL2537" s="25">
        <v>7050</v>
      </c>
      <c r="AM2537" s="35">
        <v>0</v>
      </c>
      <c r="AN2537" s="19">
        <v>387750</v>
      </c>
      <c r="AO2537" s="18" t="s">
        <v>1049</v>
      </c>
      <c r="AP2537" s="15" t="s">
        <v>1049</v>
      </c>
      <c r="AQ2537" s="43" t="str">
        <f t="shared" si="389"/>
        <v>SI</v>
      </c>
      <c r="AR2537" s="44">
        <f t="shared" si="396"/>
        <v>387750</v>
      </c>
      <c r="AS2537" s="44">
        <f t="shared" si="397"/>
        <v>387750</v>
      </c>
      <c r="AT2537" s="44">
        <f t="shared" si="398"/>
        <v>387750</v>
      </c>
      <c r="AU2537" s="44">
        <f t="shared" si="399"/>
        <v>387750</v>
      </c>
      <c r="AV2537" s="45" t="b">
        <f t="shared" si="400"/>
        <v>1</v>
      </c>
      <c r="AW2537" s="45" t="b">
        <f t="shared" si="395"/>
        <v>1</v>
      </c>
      <c r="AX2537" s="45"/>
    </row>
    <row r="2538" spans="1:50" s="36" customFormat="1" ht="27.75" customHeight="1" x14ac:dyDescent="0.15">
      <c r="A2538" s="36" t="str">
        <f t="shared" si="388"/>
        <v>ORBIDENTAL S.A.S301030703</v>
      </c>
      <c r="B2538" s="36" t="b">
        <f>+A2538='[1]Anexo 9'!A2538</f>
        <v>1</v>
      </c>
      <c r="C2538" s="18">
        <v>800005972</v>
      </c>
      <c r="D2538" s="18" t="s">
        <v>3864</v>
      </c>
      <c r="E2538" s="15" t="s">
        <v>800</v>
      </c>
      <c r="F2538" s="15" t="s">
        <v>1056</v>
      </c>
      <c r="G2538" s="15">
        <f>+VLOOKUP(F2538,[3]Sheet1!$E$3:$G$74,3,FALSE)</f>
        <v>23</v>
      </c>
      <c r="H2538" s="15">
        <f>+VLOOKUP(D2538&amp;F2538,'TD para paquetes'!$E$3:$I$441,5,FALSE)</f>
        <v>23</v>
      </c>
      <c r="I2538" s="15" t="s">
        <v>1025</v>
      </c>
      <c r="J2538" s="15">
        <v>4</v>
      </c>
      <c r="K2538" s="15">
        <v>4</v>
      </c>
      <c r="L2538" s="15">
        <v>301030703</v>
      </c>
      <c r="M2538" s="15" t="s">
        <v>1072</v>
      </c>
      <c r="N2538" s="15" t="s">
        <v>835</v>
      </c>
      <c r="O2538" s="18" t="s">
        <v>4711</v>
      </c>
      <c r="P2538" s="22" t="s">
        <v>73</v>
      </c>
      <c r="Q2538" s="15" t="s">
        <v>1059</v>
      </c>
      <c r="R2538" s="18" t="s">
        <v>5779</v>
      </c>
      <c r="S2538" s="22" t="b">
        <f t="shared" si="401"/>
        <v>0</v>
      </c>
      <c r="T2538" s="18" t="s">
        <v>6372</v>
      </c>
      <c r="U2538" s="18" t="s">
        <v>6373</v>
      </c>
      <c r="V2538" s="15"/>
      <c r="W2538" s="18" t="s">
        <v>2896</v>
      </c>
      <c r="X2538" s="18" t="s">
        <v>1061</v>
      </c>
      <c r="Y2538" s="15" t="s">
        <v>73</v>
      </c>
      <c r="Z2538" s="18" t="s">
        <v>7208</v>
      </c>
      <c r="AA2538" s="18" t="s">
        <v>7209</v>
      </c>
      <c r="AB2538" s="18" t="s">
        <v>3241</v>
      </c>
      <c r="AC2538" s="67" t="str">
        <f>+VLOOKUP("*"&amp;L2538&amp;"*",'[2]REGISTROS SANITARIOS'!$D$1980:$E$2112,2,FALSE)</f>
        <v>SI</v>
      </c>
      <c r="AD2538" s="22" t="s">
        <v>1025</v>
      </c>
      <c r="AE2538" s="16">
        <v>46116</v>
      </c>
      <c r="AF2538" s="34" t="s">
        <v>73</v>
      </c>
      <c r="AG2538" s="24" t="s">
        <v>1049</v>
      </c>
      <c r="AH2538" s="18" t="s">
        <v>1049</v>
      </c>
      <c r="AI2538" s="18" t="s">
        <v>53</v>
      </c>
      <c r="AJ2538" s="17">
        <v>22</v>
      </c>
      <c r="AK2538" s="25">
        <v>22</v>
      </c>
      <c r="AL2538" s="25">
        <v>7050</v>
      </c>
      <c r="AM2538" s="35">
        <v>0</v>
      </c>
      <c r="AN2538" s="19">
        <v>155100</v>
      </c>
      <c r="AO2538" s="18" t="s">
        <v>1049</v>
      </c>
      <c r="AP2538" s="15" t="s">
        <v>1049</v>
      </c>
      <c r="AQ2538" s="43" t="str">
        <f t="shared" si="389"/>
        <v>SI</v>
      </c>
      <c r="AR2538" s="44">
        <f t="shared" si="396"/>
        <v>155100</v>
      </c>
      <c r="AS2538" s="44">
        <f t="shared" si="397"/>
        <v>155100</v>
      </c>
      <c r="AT2538" s="44">
        <f t="shared" si="398"/>
        <v>155100</v>
      </c>
      <c r="AU2538" s="44">
        <f t="shared" si="399"/>
        <v>155100</v>
      </c>
      <c r="AV2538" s="45" t="b">
        <f t="shared" si="400"/>
        <v>1</v>
      </c>
      <c r="AW2538" s="45" t="b">
        <f t="shared" si="395"/>
        <v>1</v>
      </c>
      <c r="AX2538" s="45"/>
    </row>
    <row r="2539" spans="1:50" s="36" customFormat="1" ht="27.75" customHeight="1" x14ac:dyDescent="0.15">
      <c r="A2539" s="36" t="str">
        <f t="shared" si="388"/>
        <v>ORBIDENTAL S.A.S301030803</v>
      </c>
      <c r="B2539" s="36" t="b">
        <f>+A2539='[1]Anexo 9'!A2539</f>
        <v>1</v>
      </c>
      <c r="C2539" s="18">
        <v>800005972</v>
      </c>
      <c r="D2539" s="18" t="s">
        <v>3864</v>
      </c>
      <c r="E2539" s="15" t="s">
        <v>800</v>
      </c>
      <c r="F2539" s="15" t="s">
        <v>1056</v>
      </c>
      <c r="G2539" s="15">
        <f>+VLOOKUP(F2539,[3]Sheet1!$E$3:$G$74,3,FALSE)</f>
        <v>23</v>
      </c>
      <c r="H2539" s="15">
        <f>+VLOOKUP(D2539&amp;F2539,'TD para paquetes'!$E$3:$I$441,5,FALSE)</f>
        <v>23</v>
      </c>
      <c r="I2539" s="15" t="s">
        <v>1025</v>
      </c>
      <c r="J2539" s="15">
        <v>4</v>
      </c>
      <c r="K2539" s="15">
        <v>4</v>
      </c>
      <c r="L2539" s="15">
        <v>301030803</v>
      </c>
      <c r="M2539" s="15" t="s">
        <v>1074</v>
      </c>
      <c r="N2539" s="15" t="s">
        <v>835</v>
      </c>
      <c r="O2539" s="18" t="s">
        <v>4712</v>
      </c>
      <c r="P2539" s="22" t="s">
        <v>73</v>
      </c>
      <c r="Q2539" s="15" t="s">
        <v>1059</v>
      </c>
      <c r="R2539" s="18" t="s">
        <v>5779</v>
      </c>
      <c r="S2539" s="22" t="b">
        <f t="shared" si="401"/>
        <v>0</v>
      </c>
      <c r="T2539" s="18" t="s">
        <v>6372</v>
      </c>
      <c r="U2539" s="18" t="s">
        <v>6373</v>
      </c>
      <c r="V2539" s="15"/>
      <c r="W2539" s="18" t="s">
        <v>2896</v>
      </c>
      <c r="X2539" s="18" t="s">
        <v>1061</v>
      </c>
      <c r="Y2539" s="15" t="s">
        <v>73</v>
      </c>
      <c r="Z2539" s="18" t="s">
        <v>7208</v>
      </c>
      <c r="AA2539" s="18" t="s">
        <v>7209</v>
      </c>
      <c r="AB2539" s="18" t="s">
        <v>3241</v>
      </c>
      <c r="AC2539" s="67" t="str">
        <f>+VLOOKUP("*"&amp;L2539&amp;"*",'[2]REGISTROS SANITARIOS'!$D$1980:$E$2112,2,FALSE)</f>
        <v>SI</v>
      </c>
      <c r="AD2539" s="22" t="s">
        <v>1025</v>
      </c>
      <c r="AE2539" s="16">
        <v>46116</v>
      </c>
      <c r="AF2539" s="34" t="s">
        <v>73</v>
      </c>
      <c r="AG2539" s="24" t="s">
        <v>1049</v>
      </c>
      <c r="AH2539" s="18" t="s">
        <v>1049</v>
      </c>
      <c r="AI2539" s="18" t="s">
        <v>53</v>
      </c>
      <c r="AJ2539" s="17">
        <v>16.5</v>
      </c>
      <c r="AK2539" s="25">
        <v>16.5</v>
      </c>
      <c r="AL2539" s="25">
        <v>7050</v>
      </c>
      <c r="AM2539" s="35">
        <v>0</v>
      </c>
      <c r="AN2539" s="19">
        <v>116325</v>
      </c>
      <c r="AO2539" s="18" t="s">
        <v>1049</v>
      </c>
      <c r="AP2539" s="15" t="s">
        <v>1049</v>
      </c>
      <c r="AQ2539" s="43" t="str">
        <f t="shared" si="389"/>
        <v>SI</v>
      </c>
      <c r="AR2539" s="44">
        <f t="shared" si="396"/>
        <v>116325</v>
      </c>
      <c r="AS2539" s="44">
        <f t="shared" si="397"/>
        <v>116325</v>
      </c>
      <c r="AT2539" s="44">
        <f t="shared" si="398"/>
        <v>116325</v>
      </c>
      <c r="AU2539" s="44">
        <f t="shared" si="399"/>
        <v>116325</v>
      </c>
      <c r="AV2539" s="45" t="b">
        <f t="shared" si="400"/>
        <v>1</v>
      </c>
      <c r="AW2539" s="45" t="b">
        <f t="shared" si="395"/>
        <v>1</v>
      </c>
      <c r="AX2539" s="45"/>
    </row>
    <row r="2540" spans="1:50" s="36" customFormat="1" ht="27.75" customHeight="1" x14ac:dyDescent="0.15">
      <c r="A2540" s="36" t="str">
        <f t="shared" si="388"/>
        <v>ORBIDENTAL S.A.S301030903</v>
      </c>
      <c r="B2540" s="36" t="b">
        <f>+A2540='[1]Anexo 9'!A2540</f>
        <v>1</v>
      </c>
      <c r="C2540" s="18">
        <v>800005972</v>
      </c>
      <c r="D2540" s="18" t="s">
        <v>3864</v>
      </c>
      <c r="E2540" s="15" t="s">
        <v>800</v>
      </c>
      <c r="F2540" s="15" t="s">
        <v>1056</v>
      </c>
      <c r="G2540" s="15">
        <f>+VLOOKUP(F2540,[3]Sheet1!$E$3:$G$74,3,FALSE)</f>
        <v>23</v>
      </c>
      <c r="H2540" s="15">
        <f>+VLOOKUP(D2540&amp;F2540,'TD para paquetes'!$E$3:$I$441,5,FALSE)</f>
        <v>23</v>
      </c>
      <c r="I2540" s="15" t="s">
        <v>1025</v>
      </c>
      <c r="J2540" s="15">
        <v>4</v>
      </c>
      <c r="K2540" s="15">
        <v>4</v>
      </c>
      <c r="L2540" s="15">
        <v>301030903</v>
      </c>
      <c r="M2540" s="15" t="s">
        <v>1076</v>
      </c>
      <c r="N2540" s="15" t="s">
        <v>835</v>
      </c>
      <c r="O2540" s="18" t="s">
        <v>4713</v>
      </c>
      <c r="P2540" s="22" t="s">
        <v>73</v>
      </c>
      <c r="Q2540" s="15" t="s">
        <v>1059</v>
      </c>
      <c r="R2540" s="18" t="s">
        <v>5779</v>
      </c>
      <c r="S2540" s="22" t="b">
        <f t="shared" si="401"/>
        <v>0</v>
      </c>
      <c r="T2540" s="18" t="s">
        <v>6372</v>
      </c>
      <c r="U2540" s="18" t="s">
        <v>6373</v>
      </c>
      <c r="V2540" s="15"/>
      <c r="W2540" s="18" t="s">
        <v>2896</v>
      </c>
      <c r="X2540" s="18" t="s">
        <v>1061</v>
      </c>
      <c r="Y2540" s="15" t="s">
        <v>73</v>
      </c>
      <c r="Z2540" s="18" t="s">
        <v>7208</v>
      </c>
      <c r="AA2540" s="18" t="s">
        <v>7209</v>
      </c>
      <c r="AB2540" s="18" t="s">
        <v>3241</v>
      </c>
      <c r="AC2540" s="67" t="str">
        <f>+VLOOKUP("*"&amp;L2540&amp;"*",'[2]REGISTROS SANITARIOS'!$D$1980:$E$2112,2,FALSE)</f>
        <v>SI</v>
      </c>
      <c r="AD2540" s="22" t="s">
        <v>1025</v>
      </c>
      <c r="AE2540" s="16">
        <v>46116</v>
      </c>
      <c r="AF2540" s="34" t="s">
        <v>73</v>
      </c>
      <c r="AG2540" s="24" t="s">
        <v>1049</v>
      </c>
      <c r="AH2540" s="18" t="s">
        <v>1049</v>
      </c>
      <c r="AI2540" s="18" t="s">
        <v>53</v>
      </c>
      <c r="AJ2540" s="17">
        <v>11</v>
      </c>
      <c r="AK2540" s="25">
        <v>11</v>
      </c>
      <c r="AL2540" s="25">
        <v>7050</v>
      </c>
      <c r="AM2540" s="35">
        <v>0</v>
      </c>
      <c r="AN2540" s="19">
        <v>77550</v>
      </c>
      <c r="AO2540" s="18" t="s">
        <v>1049</v>
      </c>
      <c r="AP2540" s="15" t="s">
        <v>1049</v>
      </c>
      <c r="AQ2540" s="43" t="str">
        <f t="shared" si="389"/>
        <v>SI</v>
      </c>
      <c r="AR2540" s="44">
        <f t="shared" si="396"/>
        <v>77550</v>
      </c>
      <c r="AS2540" s="44">
        <f t="shared" si="397"/>
        <v>77550</v>
      </c>
      <c r="AT2540" s="44">
        <f t="shared" si="398"/>
        <v>77550</v>
      </c>
      <c r="AU2540" s="44">
        <f t="shared" si="399"/>
        <v>77550</v>
      </c>
      <c r="AV2540" s="45" t="b">
        <f t="shared" si="400"/>
        <v>1</v>
      </c>
      <c r="AW2540" s="45" t="b">
        <f t="shared" si="395"/>
        <v>1</v>
      </c>
      <c r="AX2540" s="45"/>
    </row>
    <row r="2541" spans="1:50" s="36" customFormat="1" ht="27.75" customHeight="1" x14ac:dyDescent="0.15">
      <c r="A2541" s="36" t="str">
        <f t="shared" si="388"/>
        <v>ORBIDENTAL S.A.S301031003</v>
      </c>
      <c r="B2541" s="36" t="b">
        <f>+A2541='[1]Anexo 9'!A2541</f>
        <v>1</v>
      </c>
      <c r="C2541" s="18">
        <v>800005972</v>
      </c>
      <c r="D2541" s="18" t="s">
        <v>3864</v>
      </c>
      <c r="E2541" s="15" t="s">
        <v>800</v>
      </c>
      <c r="F2541" s="15" t="s">
        <v>1056</v>
      </c>
      <c r="G2541" s="15">
        <f>+VLOOKUP(F2541,[3]Sheet1!$E$3:$G$74,3,FALSE)</f>
        <v>23</v>
      </c>
      <c r="H2541" s="15">
        <f>+VLOOKUP(D2541&amp;F2541,'TD para paquetes'!$E$3:$I$441,5,FALSE)</f>
        <v>23</v>
      </c>
      <c r="I2541" s="15" t="s">
        <v>1025</v>
      </c>
      <c r="J2541" s="15">
        <v>4</v>
      </c>
      <c r="K2541" s="15">
        <v>4</v>
      </c>
      <c r="L2541" s="15">
        <v>301031003</v>
      </c>
      <c r="M2541" s="15" t="s">
        <v>1078</v>
      </c>
      <c r="N2541" s="15" t="s">
        <v>835</v>
      </c>
      <c r="O2541" s="18" t="s">
        <v>4714</v>
      </c>
      <c r="P2541" s="22" t="s">
        <v>73</v>
      </c>
      <c r="Q2541" s="15" t="s">
        <v>1059</v>
      </c>
      <c r="R2541" s="18" t="s">
        <v>5779</v>
      </c>
      <c r="S2541" s="22" t="b">
        <f t="shared" si="401"/>
        <v>0</v>
      </c>
      <c r="T2541" s="18" t="s">
        <v>6372</v>
      </c>
      <c r="U2541" s="18" t="s">
        <v>6373</v>
      </c>
      <c r="V2541" s="15"/>
      <c r="W2541" s="18" t="s">
        <v>2896</v>
      </c>
      <c r="X2541" s="18" t="s">
        <v>1061</v>
      </c>
      <c r="Y2541" s="15" t="s">
        <v>73</v>
      </c>
      <c r="Z2541" s="18" t="s">
        <v>7208</v>
      </c>
      <c r="AA2541" s="18" t="s">
        <v>7209</v>
      </c>
      <c r="AB2541" s="18" t="s">
        <v>3241</v>
      </c>
      <c r="AC2541" s="67" t="str">
        <f>+VLOOKUP("*"&amp;L2541&amp;"*",'[2]REGISTROS SANITARIOS'!$D$1980:$E$2112,2,FALSE)</f>
        <v>SI</v>
      </c>
      <c r="AD2541" s="22" t="s">
        <v>1025</v>
      </c>
      <c r="AE2541" s="16">
        <v>46116</v>
      </c>
      <c r="AF2541" s="34" t="s">
        <v>73</v>
      </c>
      <c r="AG2541" s="24" t="s">
        <v>1049</v>
      </c>
      <c r="AH2541" s="18" t="s">
        <v>1049</v>
      </c>
      <c r="AI2541" s="18" t="s">
        <v>53</v>
      </c>
      <c r="AJ2541" s="17">
        <v>5.5</v>
      </c>
      <c r="AK2541" s="25">
        <v>5.5</v>
      </c>
      <c r="AL2541" s="25">
        <v>7050</v>
      </c>
      <c r="AM2541" s="35">
        <v>0</v>
      </c>
      <c r="AN2541" s="19">
        <v>38775</v>
      </c>
      <c r="AO2541" s="18" t="s">
        <v>1049</v>
      </c>
      <c r="AP2541" s="15" t="s">
        <v>1049</v>
      </c>
      <c r="AQ2541" s="43" t="str">
        <f t="shared" si="389"/>
        <v>SI</v>
      </c>
      <c r="AR2541" s="44">
        <f t="shared" si="396"/>
        <v>38775</v>
      </c>
      <c r="AS2541" s="44">
        <f t="shared" si="397"/>
        <v>38775</v>
      </c>
      <c r="AT2541" s="44">
        <f t="shared" si="398"/>
        <v>38775</v>
      </c>
      <c r="AU2541" s="44">
        <f t="shared" si="399"/>
        <v>38775</v>
      </c>
      <c r="AV2541" s="45" t="b">
        <f t="shared" si="400"/>
        <v>1</v>
      </c>
      <c r="AW2541" s="45" t="b">
        <f t="shared" si="395"/>
        <v>1</v>
      </c>
      <c r="AX2541" s="45"/>
    </row>
    <row r="2542" spans="1:50" s="36" customFormat="1" ht="27.75" customHeight="1" x14ac:dyDescent="0.15">
      <c r="A2542" s="36" t="str">
        <f t="shared" si="388"/>
        <v>ORBIDENTAL S.A.S301031103</v>
      </c>
      <c r="B2542" s="36" t="b">
        <f>+A2542='[1]Anexo 9'!A2542</f>
        <v>1</v>
      </c>
      <c r="C2542" s="18">
        <v>800005972</v>
      </c>
      <c r="D2542" s="18" t="s">
        <v>3864</v>
      </c>
      <c r="E2542" s="15" t="s">
        <v>800</v>
      </c>
      <c r="F2542" s="15" t="s">
        <v>1056</v>
      </c>
      <c r="G2542" s="15">
        <f>+VLOOKUP(F2542,[3]Sheet1!$E$3:$G$74,3,FALSE)</f>
        <v>23</v>
      </c>
      <c r="H2542" s="15">
        <f>+VLOOKUP(D2542&amp;F2542,'TD para paquetes'!$E$3:$I$441,5,FALSE)</f>
        <v>23</v>
      </c>
      <c r="I2542" s="15" t="s">
        <v>1025</v>
      </c>
      <c r="J2542" s="15">
        <v>4</v>
      </c>
      <c r="K2542" s="15">
        <v>4</v>
      </c>
      <c r="L2542" s="15">
        <v>301031103</v>
      </c>
      <c r="M2542" s="15" t="s">
        <v>1080</v>
      </c>
      <c r="N2542" s="15" t="s">
        <v>835</v>
      </c>
      <c r="O2542" s="18" t="s">
        <v>4715</v>
      </c>
      <c r="P2542" s="22" t="s">
        <v>73</v>
      </c>
      <c r="Q2542" s="15" t="s">
        <v>1059</v>
      </c>
      <c r="R2542" s="18" t="s">
        <v>5779</v>
      </c>
      <c r="S2542" s="22" t="b">
        <f t="shared" si="401"/>
        <v>0</v>
      </c>
      <c r="T2542" s="18" t="s">
        <v>6372</v>
      </c>
      <c r="U2542" s="18" t="s">
        <v>6373</v>
      </c>
      <c r="V2542" s="15"/>
      <c r="W2542" s="18" t="s">
        <v>2896</v>
      </c>
      <c r="X2542" s="18" t="s">
        <v>1061</v>
      </c>
      <c r="Y2542" s="15" t="s">
        <v>73</v>
      </c>
      <c r="Z2542" s="18" t="s">
        <v>7208</v>
      </c>
      <c r="AA2542" s="18" t="s">
        <v>7209</v>
      </c>
      <c r="AB2542" s="18" t="s">
        <v>3241</v>
      </c>
      <c r="AC2542" s="67" t="str">
        <f>+VLOOKUP("*"&amp;L2542&amp;"*",'[2]REGISTROS SANITARIOS'!$D$1980:$E$2112,2,FALSE)</f>
        <v>SI</v>
      </c>
      <c r="AD2542" s="22" t="s">
        <v>1025</v>
      </c>
      <c r="AE2542" s="16">
        <v>46116</v>
      </c>
      <c r="AF2542" s="34" t="s">
        <v>73</v>
      </c>
      <c r="AG2542" s="24" t="s">
        <v>1049</v>
      </c>
      <c r="AH2542" s="18" t="s">
        <v>1049</v>
      </c>
      <c r="AI2542" s="18" t="s">
        <v>53</v>
      </c>
      <c r="AJ2542" s="17">
        <v>5.5</v>
      </c>
      <c r="AK2542" s="25">
        <v>5.5</v>
      </c>
      <c r="AL2542" s="25">
        <v>7050</v>
      </c>
      <c r="AM2542" s="35">
        <v>0</v>
      </c>
      <c r="AN2542" s="19">
        <v>38775</v>
      </c>
      <c r="AO2542" s="18" t="s">
        <v>1049</v>
      </c>
      <c r="AP2542" s="15" t="s">
        <v>1049</v>
      </c>
      <c r="AQ2542" s="43" t="str">
        <f t="shared" si="389"/>
        <v>SI</v>
      </c>
      <c r="AR2542" s="44">
        <f t="shared" si="396"/>
        <v>38775</v>
      </c>
      <c r="AS2542" s="44">
        <f t="shared" si="397"/>
        <v>38775</v>
      </c>
      <c r="AT2542" s="44">
        <f t="shared" si="398"/>
        <v>38775</v>
      </c>
      <c r="AU2542" s="44">
        <f t="shared" si="399"/>
        <v>38775</v>
      </c>
      <c r="AV2542" s="45" t="b">
        <f t="shared" si="400"/>
        <v>1</v>
      </c>
      <c r="AW2542" s="45" t="b">
        <f t="shared" si="395"/>
        <v>1</v>
      </c>
      <c r="AX2542" s="45"/>
    </row>
    <row r="2543" spans="1:50" s="36" customFormat="1" ht="27.75" customHeight="1" x14ac:dyDescent="0.15">
      <c r="A2543" s="36" t="str">
        <f t="shared" si="388"/>
        <v>ORBIDENTAL S.A.S301031203</v>
      </c>
      <c r="B2543" s="36" t="b">
        <f>+A2543='[1]Anexo 9'!A2543</f>
        <v>1</v>
      </c>
      <c r="C2543" s="18">
        <v>800005972</v>
      </c>
      <c r="D2543" s="18" t="s">
        <v>3864</v>
      </c>
      <c r="E2543" s="15" t="s">
        <v>800</v>
      </c>
      <c r="F2543" s="15" t="s">
        <v>1056</v>
      </c>
      <c r="G2543" s="15">
        <f>+VLOOKUP(F2543,[3]Sheet1!$E$3:$G$74,3,FALSE)</f>
        <v>23</v>
      </c>
      <c r="H2543" s="15">
        <f>+VLOOKUP(D2543&amp;F2543,'TD para paquetes'!$E$3:$I$441,5,FALSE)</f>
        <v>23</v>
      </c>
      <c r="I2543" s="15" t="s">
        <v>1025</v>
      </c>
      <c r="J2543" s="15">
        <v>4</v>
      </c>
      <c r="K2543" s="15">
        <v>4</v>
      </c>
      <c r="L2543" s="15">
        <v>301031203</v>
      </c>
      <c r="M2543" s="15" t="s">
        <v>1082</v>
      </c>
      <c r="N2543" s="15" t="s">
        <v>835</v>
      </c>
      <c r="O2543" s="18" t="s">
        <v>4716</v>
      </c>
      <c r="P2543" s="22" t="s">
        <v>73</v>
      </c>
      <c r="Q2543" s="15" t="s">
        <v>1059</v>
      </c>
      <c r="R2543" s="18" t="s">
        <v>5779</v>
      </c>
      <c r="S2543" s="22" t="b">
        <f t="shared" si="401"/>
        <v>0</v>
      </c>
      <c r="T2543" s="18" t="s">
        <v>6372</v>
      </c>
      <c r="U2543" s="18" t="s">
        <v>6373</v>
      </c>
      <c r="V2543" s="15"/>
      <c r="W2543" s="18" t="s">
        <v>2896</v>
      </c>
      <c r="X2543" s="18" t="s">
        <v>1061</v>
      </c>
      <c r="Y2543" s="15" t="s">
        <v>73</v>
      </c>
      <c r="Z2543" s="18" t="s">
        <v>7208</v>
      </c>
      <c r="AA2543" s="18" t="s">
        <v>7209</v>
      </c>
      <c r="AB2543" s="18" t="s">
        <v>3241</v>
      </c>
      <c r="AC2543" s="67" t="str">
        <f>+VLOOKUP("*"&amp;L2543&amp;"*",'[2]REGISTROS SANITARIOS'!$D$1980:$E$2112,2,FALSE)</f>
        <v>SI</v>
      </c>
      <c r="AD2543" s="22" t="s">
        <v>1025</v>
      </c>
      <c r="AE2543" s="16">
        <v>46116</v>
      </c>
      <c r="AF2543" s="34" t="s">
        <v>73</v>
      </c>
      <c r="AG2543" s="24" t="s">
        <v>1049</v>
      </c>
      <c r="AH2543" s="18" t="s">
        <v>1049</v>
      </c>
      <c r="AI2543" s="18" t="s">
        <v>53</v>
      </c>
      <c r="AJ2543" s="17">
        <v>5.5</v>
      </c>
      <c r="AK2543" s="25">
        <v>5.5</v>
      </c>
      <c r="AL2543" s="25">
        <v>7050</v>
      </c>
      <c r="AM2543" s="35">
        <v>0</v>
      </c>
      <c r="AN2543" s="19">
        <v>38775</v>
      </c>
      <c r="AO2543" s="18" t="s">
        <v>1049</v>
      </c>
      <c r="AP2543" s="15" t="s">
        <v>1049</v>
      </c>
      <c r="AQ2543" s="43" t="str">
        <f t="shared" si="389"/>
        <v>SI</v>
      </c>
      <c r="AR2543" s="44">
        <f t="shared" si="396"/>
        <v>38775</v>
      </c>
      <c r="AS2543" s="44">
        <f t="shared" si="397"/>
        <v>38775</v>
      </c>
      <c r="AT2543" s="44">
        <f t="shared" si="398"/>
        <v>38775</v>
      </c>
      <c r="AU2543" s="44">
        <f t="shared" si="399"/>
        <v>38775</v>
      </c>
      <c r="AV2543" s="45" t="b">
        <f t="shared" si="400"/>
        <v>1</v>
      </c>
      <c r="AW2543" s="45" t="b">
        <f t="shared" si="395"/>
        <v>1</v>
      </c>
      <c r="AX2543" s="45"/>
    </row>
    <row r="2544" spans="1:50" s="36" customFormat="1" ht="27.75" customHeight="1" x14ac:dyDescent="0.15">
      <c r="A2544" s="36" t="str">
        <f t="shared" si="388"/>
        <v>ORBIDENTAL S.A.S301031703</v>
      </c>
      <c r="B2544" s="36" t="b">
        <f>+A2544='[1]Anexo 9'!A2544</f>
        <v>1</v>
      </c>
      <c r="C2544" s="18">
        <v>800005972</v>
      </c>
      <c r="D2544" s="18" t="s">
        <v>3864</v>
      </c>
      <c r="E2544" s="15" t="s">
        <v>800</v>
      </c>
      <c r="F2544" s="15" t="s">
        <v>1056</v>
      </c>
      <c r="G2544" s="15">
        <f>+VLOOKUP(F2544,[3]Sheet1!$E$3:$G$74,3,FALSE)</f>
        <v>23</v>
      </c>
      <c r="H2544" s="15">
        <f>+VLOOKUP(D2544&amp;F2544,'TD para paquetes'!$E$3:$I$441,5,FALSE)</f>
        <v>23</v>
      </c>
      <c r="I2544" s="15" t="s">
        <v>1025</v>
      </c>
      <c r="J2544" s="15">
        <v>4</v>
      </c>
      <c r="K2544" s="15">
        <v>4</v>
      </c>
      <c r="L2544" s="15">
        <v>301031703</v>
      </c>
      <c r="M2544" s="15" t="s">
        <v>1084</v>
      </c>
      <c r="N2544" s="15" t="s">
        <v>835</v>
      </c>
      <c r="O2544" s="18" t="s">
        <v>4717</v>
      </c>
      <c r="P2544" s="22" t="s">
        <v>73</v>
      </c>
      <c r="Q2544" s="15" t="s">
        <v>1059</v>
      </c>
      <c r="R2544" s="18" t="s">
        <v>5779</v>
      </c>
      <c r="S2544" s="22" t="b">
        <f t="shared" si="401"/>
        <v>0</v>
      </c>
      <c r="T2544" s="18" t="s">
        <v>6372</v>
      </c>
      <c r="U2544" s="18" t="s">
        <v>6373</v>
      </c>
      <c r="V2544" s="15"/>
      <c r="W2544" s="18" t="s">
        <v>2896</v>
      </c>
      <c r="X2544" s="18" t="s">
        <v>1061</v>
      </c>
      <c r="Y2544" s="15" t="s">
        <v>73</v>
      </c>
      <c r="Z2544" s="18" t="s">
        <v>7208</v>
      </c>
      <c r="AA2544" s="18" t="s">
        <v>7209</v>
      </c>
      <c r="AB2544" s="18" t="s">
        <v>3241</v>
      </c>
      <c r="AC2544" s="67" t="str">
        <f>+VLOOKUP("*"&amp;L2544&amp;"*",'[2]REGISTROS SANITARIOS'!$D$1980:$E$2112,2,FALSE)</f>
        <v>SI</v>
      </c>
      <c r="AD2544" s="22" t="s">
        <v>1025</v>
      </c>
      <c r="AE2544" s="16">
        <v>46116</v>
      </c>
      <c r="AF2544" s="34" t="s">
        <v>73</v>
      </c>
      <c r="AG2544" s="24" t="s">
        <v>1049</v>
      </c>
      <c r="AH2544" s="18" t="s">
        <v>1049</v>
      </c>
      <c r="AI2544" s="18" t="s">
        <v>53</v>
      </c>
      <c r="AJ2544" s="17">
        <v>456.5</v>
      </c>
      <c r="AK2544" s="25">
        <v>456.5</v>
      </c>
      <c r="AL2544" s="25">
        <v>7050</v>
      </c>
      <c r="AM2544" s="35">
        <v>0</v>
      </c>
      <c r="AN2544" s="19">
        <v>3218325</v>
      </c>
      <c r="AO2544" s="18" t="s">
        <v>1049</v>
      </c>
      <c r="AP2544" s="15" t="s">
        <v>1049</v>
      </c>
      <c r="AQ2544" s="43" t="str">
        <f t="shared" si="389"/>
        <v>SI</v>
      </c>
      <c r="AR2544" s="44">
        <f t="shared" si="396"/>
        <v>3218325</v>
      </c>
      <c r="AS2544" s="44">
        <f t="shared" si="397"/>
        <v>3218325</v>
      </c>
      <c r="AT2544" s="44">
        <f t="shared" si="398"/>
        <v>3218325</v>
      </c>
      <c r="AU2544" s="44">
        <f t="shared" si="399"/>
        <v>3218325</v>
      </c>
      <c r="AV2544" s="45" t="b">
        <f t="shared" si="400"/>
        <v>1</v>
      </c>
      <c r="AW2544" s="45" t="b">
        <f t="shared" si="395"/>
        <v>1</v>
      </c>
      <c r="AX2544" s="45"/>
    </row>
    <row r="2545" spans="1:50" s="36" customFormat="1" ht="27.75" customHeight="1" x14ac:dyDescent="0.15">
      <c r="A2545" s="36" t="str">
        <f t="shared" si="388"/>
        <v>ORBIDENTAL S.A.S301031803</v>
      </c>
      <c r="B2545" s="36" t="b">
        <f>+A2545='[1]Anexo 9'!A2545</f>
        <v>1</v>
      </c>
      <c r="C2545" s="18">
        <v>800005972</v>
      </c>
      <c r="D2545" s="18" t="s">
        <v>3864</v>
      </c>
      <c r="E2545" s="15" t="s">
        <v>800</v>
      </c>
      <c r="F2545" s="15" t="s">
        <v>1056</v>
      </c>
      <c r="G2545" s="15">
        <f>+VLOOKUP(F2545,[3]Sheet1!$E$3:$G$74,3,FALSE)</f>
        <v>23</v>
      </c>
      <c r="H2545" s="15">
        <f>+VLOOKUP(D2545&amp;F2545,'TD para paquetes'!$E$3:$I$441,5,FALSE)</f>
        <v>23</v>
      </c>
      <c r="I2545" s="15" t="s">
        <v>1025</v>
      </c>
      <c r="J2545" s="15">
        <v>4</v>
      </c>
      <c r="K2545" s="15">
        <v>4</v>
      </c>
      <c r="L2545" s="15">
        <v>301031803</v>
      </c>
      <c r="M2545" s="15" t="s">
        <v>1086</v>
      </c>
      <c r="N2545" s="15" t="s">
        <v>835</v>
      </c>
      <c r="O2545" s="18" t="s">
        <v>4718</v>
      </c>
      <c r="P2545" s="22" t="s">
        <v>73</v>
      </c>
      <c r="Q2545" s="15" t="s">
        <v>1059</v>
      </c>
      <c r="R2545" s="18" t="s">
        <v>5779</v>
      </c>
      <c r="S2545" s="22" t="b">
        <f t="shared" si="401"/>
        <v>0</v>
      </c>
      <c r="T2545" s="18" t="s">
        <v>6372</v>
      </c>
      <c r="U2545" s="18" t="s">
        <v>6373</v>
      </c>
      <c r="V2545" s="15"/>
      <c r="W2545" s="18" t="s">
        <v>2896</v>
      </c>
      <c r="X2545" s="18" t="s">
        <v>1061</v>
      </c>
      <c r="Y2545" s="15" t="s">
        <v>73</v>
      </c>
      <c r="Z2545" s="18" t="s">
        <v>7208</v>
      </c>
      <c r="AA2545" s="18" t="s">
        <v>7209</v>
      </c>
      <c r="AB2545" s="18" t="s">
        <v>3241</v>
      </c>
      <c r="AC2545" s="67" t="str">
        <f>+VLOOKUP("*"&amp;L2545&amp;"*",'[2]REGISTROS SANITARIOS'!$D$1980:$E$2112,2,FALSE)</f>
        <v>SI</v>
      </c>
      <c r="AD2545" s="22" t="s">
        <v>1025</v>
      </c>
      <c r="AE2545" s="16">
        <v>46116</v>
      </c>
      <c r="AF2545" s="34" t="s">
        <v>73</v>
      </c>
      <c r="AG2545" s="24" t="s">
        <v>1049</v>
      </c>
      <c r="AH2545" s="18" t="s">
        <v>1049</v>
      </c>
      <c r="AI2545" s="18" t="s">
        <v>53</v>
      </c>
      <c r="AJ2545" s="17">
        <v>330</v>
      </c>
      <c r="AK2545" s="25">
        <v>330</v>
      </c>
      <c r="AL2545" s="25">
        <v>7050</v>
      </c>
      <c r="AM2545" s="35">
        <v>0</v>
      </c>
      <c r="AN2545" s="19">
        <v>2326500</v>
      </c>
      <c r="AO2545" s="18" t="s">
        <v>1049</v>
      </c>
      <c r="AP2545" s="15" t="s">
        <v>1049</v>
      </c>
      <c r="AQ2545" s="43" t="str">
        <f t="shared" si="389"/>
        <v>SI</v>
      </c>
      <c r="AR2545" s="44">
        <f t="shared" si="396"/>
        <v>2326500</v>
      </c>
      <c r="AS2545" s="44">
        <f t="shared" si="397"/>
        <v>2326500</v>
      </c>
      <c r="AT2545" s="44">
        <f t="shared" si="398"/>
        <v>2326500</v>
      </c>
      <c r="AU2545" s="44">
        <f t="shared" si="399"/>
        <v>2326500</v>
      </c>
      <c r="AV2545" s="45" t="b">
        <f t="shared" si="400"/>
        <v>1</v>
      </c>
      <c r="AW2545" s="45" t="b">
        <f t="shared" si="395"/>
        <v>1</v>
      </c>
      <c r="AX2545" s="45"/>
    </row>
    <row r="2546" spans="1:50" s="36" customFormat="1" ht="27.75" customHeight="1" x14ac:dyDescent="0.15">
      <c r="A2546" s="36" t="str">
        <f t="shared" si="388"/>
        <v>ORBIDENTAL S.A.S301031903</v>
      </c>
      <c r="B2546" s="36" t="b">
        <f>+A2546='[1]Anexo 9'!A2546</f>
        <v>1</v>
      </c>
      <c r="C2546" s="18">
        <v>800005972</v>
      </c>
      <c r="D2546" s="18" t="s">
        <v>3864</v>
      </c>
      <c r="E2546" s="15" t="s">
        <v>800</v>
      </c>
      <c r="F2546" s="15" t="s">
        <v>3851</v>
      </c>
      <c r="G2546" s="15">
        <f>+VLOOKUP(F2546,[3]Sheet1!$E$3:$G$74,3,FALSE)</f>
        <v>13</v>
      </c>
      <c r="H2546" s="15">
        <f>+VLOOKUP(D2546&amp;F2546,'TD para paquetes'!$E$3:$I$441,5,FALSE)</f>
        <v>12</v>
      </c>
      <c r="I2546" s="15" t="s">
        <v>44</v>
      </c>
      <c r="J2546" s="15">
        <v>4</v>
      </c>
      <c r="K2546" s="15">
        <v>3</v>
      </c>
      <c r="L2546" s="15">
        <v>301031903</v>
      </c>
      <c r="M2546" s="15" t="s">
        <v>3956</v>
      </c>
      <c r="N2546" s="15" t="s">
        <v>247</v>
      </c>
      <c r="O2546" s="18" t="s">
        <v>3956</v>
      </c>
      <c r="P2546" s="22" t="s">
        <v>73</v>
      </c>
      <c r="Q2546" s="15" t="s">
        <v>5582</v>
      </c>
      <c r="R2546" s="18" t="s">
        <v>5582</v>
      </c>
      <c r="S2546" s="22" t="s">
        <v>73</v>
      </c>
      <c r="T2546" s="18">
        <v>60</v>
      </c>
      <c r="U2546" s="18" t="s">
        <v>5582</v>
      </c>
      <c r="V2546" s="15" t="s">
        <v>996</v>
      </c>
      <c r="W2546" s="18" t="s">
        <v>2896</v>
      </c>
      <c r="X2546" s="18"/>
      <c r="Y2546" s="15" t="s">
        <v>73</v>
      </c>
      <c r="Z2546" s="18" t="s">
        <v>7208</v>
      </c>
      <c r="AA2546" s="18" t="s">
        <v>7209</v>
      </c>
      <c r="AB2546" s="18" t="s">
        <v>3241</v>
      </c>
      <c r="AC2546" s="67" t="str">
        <f>+VLOOKUP("*"&amp;L2546&amp;"*",'[2]REGISTROS SANITARIOS'!$D$1980:$E$2112,2,FALSE)</f>
        <v>SI</v>
      </c>
      <c r="AD2546" s="22" t="s">
        <v>1025</v>
      </c>
      <c r="AE2546" s="16">
        <v>46116</v>
      </c>
      <c r="AF2546" s="34" t="s">
        <v>73</v>
      </c>
      <c r="AG2546" s="24" t="s">
        <v>1049</v>
      </c>
      <c r="AH2546" s="18" t="s">
        <v>1049</v>
      </c>
      <c r="AI2546" s="18" t="s">
        <v>53</v>
      </c>
      <c r="AJ2546" s="17">
        <v>5.5</v>
      </c>
      <c r="AK2546" s="25">
        <v>5.5</v>
      </c>
      <c r="AL2546" s="25">
        <v>64800</v>
      </c>
      <c r="AM2546" s="35">
        <v>0</v>
      </c>
      <c r="AN2546" s="19">
        <v>356400</v>
      </c>
      <c r="AO2546" s="18" t="s">
        <v>1049</v>
      </c>
      <c r="AP2546" s="15" t="s">
        <v>1049</v>
      </c>
      <c r="AQ2546" s="43" t="str">
        <f t="shared" si="389"/>
        <v>SI</v>
      </c>
      <c r="AR2546" s="44">
        <f t="shared" si="396"/>
        <v>356400</v>
      </c>
      <c r="AS2546" s="44">
        <f t="shared" si="397"/>
        <v>356400</v>
      </c>
      <c r="AT2546" s="44">
        <f t="shared" si="398"/>
        <v>356400</v>
      </c>
      <c r="AU2546" s="44">
        <f t="shared" si="399"/>
        <v>356400</v>
      </c>
      <c r="AV2546" s="45" t="b">
        <f t="shared" si="400"/>
        <v>1</v>
      </c>
      <c r="AW2546" s="45" t="b">
        <f t="shared" si="395"/>
        <v>1</v>
      </c>
      <c r="AX2546" s="45"/>
    </row>
    <row r="2547" spans="1:50" s="36" customFormat="1" ht="27.75" customHeight="1" x14ac:dyDescent="0.15">
      <c r="A2547" s="36" t="str">
        <f t="shared" si="388"/>
        <v>ORBIDENTAL S.A.S301031904</v>
      </c>
      <c r="B2547" s="36" t="b">
        <f>+A2547='[1]Anexo 9'!A2547</f>
        <v>1</v>
      </c>
      <c r="C2547" s="18">
        <v>800005972</v>
      </c>
      <c r="D2547" s="18" t="s">
        <v>3864</v>
      </c>
      <c r="E2547" s="15" t="s">
        <v>800</v>
      </c>
      <c r="F2547" s="15" t="s">
        <v>3851</v>
      </c>
      <c r="G2547" s="15">
        <f>+VLOOKUP(F2547,[3]Sheet1!$E$3:$G$74,3,FALSE)</f>
        <v>13</v>
      </c>
      <c r="H2547" s="15">
        <f>+VLOOKUP(D2547&amp;F2547,'TD para paquetes'!$E$3:$I$441,5,FALSE)</f>
        <v>12</v>
      </c>
      <c r="I2547" s="15" t="s">
        <v>44</v>
      </c>
      <c r="J2547" s="15">
        <v>4</v>
      </c>
      <c r="K2547" s="15">
        <v>3</v>
      </c>
      <c r="L2547" s="15">
        <v>301031904</v>
      </c>
      <c r="M2547" s="15" t="s">
        <v>3957</v>
      </c>
      <c r="N2547" s="15" t="s">
        <v>247</v>
      </c>
      <c r="O2547" s="18" t="s">
        <v>3957</v>
      </c>
      <c r="P2547" s="22" t="s">
        <v>73</v>
      </c>
      <c r="Q2547" s="15" t="s">
        <v>5582</v>
      </c>
      <c r="R2547" s="18" t="s">
        <v>5582</v>
      </c>
      <c r="S2547" s="22" t="s">
        <v>73</v>
      </c>
      <c r="T2547" s="18">
        <v>60</v>
      </c>
      <c r="U2547" s="18" t="s">
        <v>5582</v>
      </c>
      <c r="V2547" s="15" t="s">
        <v>996</v>
      </c>
      <c r="W2547" s="18" t="s">
        <v>2896</v>
      </c>
      <c r="X2547" s="18"/>
      <c r="Y2547" s="15" t="s">
        <v>73</v>
      </c>
      <c r="Z2547" s="18" t="s">
        <v>7208</v>
      </c>
      <c r="AA2547" s="18" t="s">
        <v>7209</v>
      </c>
      <c r="AB2547" s="18" t="s">
        <v>3241</v>
      </c>
      <c r="AC2547" s="67" t="str">
        <f>+VLOOKUP("*"&amp;L2547&amp;"*",'[2]REGISTROS SANITARIOS'!$D$1980:$E$2112,2,FALSE)</f>
        <v>SI</v>
      </c>
      <c r="AD2547" s="22" t="s">
        <v>1025</v>
      </c>
      <c r="AE2547" s="16">
        <v>46116</v>
      </c>
      <c r="AF2547" s="34" t="s">
        <v>73</v>
      </c>
      <c r="AG2547" s="24" t="s">
        <v>1049</v>
      </c>
      <c r="AH2547" s="18" t="s">
        <v>1049</v>
      </c>
      <c r="AI2547" s="18" t="s">
        <v>53</v>
      </c>
      <c r="AJ2547" s="17">
        <v>5.5</v>
      </c>
      <c r="AK2547" s="25">
        <v>5.5</v>
      </c>
      <c r="AL2547" s="25">
        <v>64800</v>
      </c>
      <c r="AM2547" s="35">
        <v>0</v>
      </c>
      <c r="AN2547" s="19">
        <v>356400</v>
      </c>
      <c r="AO2547" s="18" t="s">
        <v>1049</v>
      </c>
      <c r="AP2547" s="15" t="s">
        <v>1049</v>
      </c>
      <c r="AQ2547" s="43" t="str">
        <f t="shared" si="389"/>
        <v>SI</v>
      </c>
      <c r="AR2547" s="44">
        <f t="shared" si="396"/>
        <v>356400</v>
      </c>
      <c r="AS2547" s="44">
        <f t="shared" si="397"/>
        <v>356400</v>
      </c>
      <c r="AT2547" s="44">
        <f t="shared" si="398"/>
        <v>356400</v>
      </c>
      <c r="AU2547" s="44">
        <f t="shared" si="399"/>
        <v>356400</v>
      </c>
      <c r="AV2547" s="45" t="b">
        <f t="shared" si="400"/>
        <v>1</v>
      </c>
      <c r="AW2547" s="45" t="b">
        <f t="shared" si="395"/>
        <v>1</v>
      </c>
      <c r="AX2547" s="45"/>
    </row>
    <row r="2548" spans="1:50" s="36" customFormat="1" ht="27.75" customHeight="1" x14ac:dyDescent="0.15">
      <c r="A2548" s="36" t="str">
        <f t="shared" si="388"/>
        <v>ORBIDENTAL S.A.S301031905</v>
      </c>
      <c r="B2548" s="36" t="b">
        <f>+A2548='[1]Anexo 9'!A2548</f>
        <v>1</v>
      </c>
      <c r="C2548" s="18">
        <v>800005972</v>
      </c>
      <c r="D2548" s="18" t="s">
        <v>3864</v>
      </c>
      <c r="E2548" s="15" t="s">
        <v>800</v>
      </c>
      <c r="F2548" s="15" t="s">
        <v>3851</v>
      </c>
      <c r="G2548" s="15">
        <f>+VLOOKUP(F2548,[3]Sheet1!$E$3:$G$74,3,FALSE)</f>
        <v>13</v>
      </c>
      <c r="H2548" s="15">
        <f>+VLOOKUP(D2548&amp;F2548,'TD para paquetes'!$E$3:$I$441,5,FALSE)</f>
        <v>12</v>
      </c>
      <c r="I2548" s="15" t="s">
        <v>44</v>
      </c>
      <c r="J2548" s="15">
        <v>4</v>
      </c>
      <c r="K2548" s="15">
        <v>3</v>
      </c>
      <c r="L2548" s="15">
        <v>301031905</v>
      </c>
      <c r="M2548" s="15" t="s">
        <v>3958</v>
      </c>
      <c r="N2548" s="15" t="s">
        <v>247</v>
      </c>
      <c r="O2548" s="18" t="s">
        <v>3958</v>
      </c>
      <c r="P2548" s="22" t="s">
        <v>73</v>
      </c>
      <c r="Q2548" s="15" t="s">
        <v>5582</v>
      </c>
      <c r="R2548" s="18" t="s">
        <v>5582</v>
      </c>
      <c r="S2548" s="22" t="s">
        <v>73</v>
      </c>
      <c r="T2548" s="18">
        <v>60</v>
      </c>
      <c r="U2548" s="18" t="s">
        <v>5582</v>
      </c>
      <c r="V2548" s="15" t="s">
        <v>996</v>
      </c>
      <c r="W2548" s="18" t="s">
        <v>2896</v>
      </c>
      <c r="X2548" s="18"/>
      <c r="Y2548" s="15" t="s">
        <v>73</v>
      </c>
      <c r="Z2548" s="18" t="s">
        <v>7208</v>
      </c>
      <c r="AA2548" s="18" t="s">
        <v>7209</v>
      </c>
      <c r="AB2548" s="18" t="s">
        <v>3241</v>
      </c>
      <c r="AC2548" s="67" t="str">
        <f>+VLOOKUP("*"&amp;L2548&amp;"*",'[2]REGISTROS SANITARIOS'!$D$1980:$E$2112,2,FALSE)</f>
        <v>SI</v>
      </c>
      <c r="AD2548" s="22" t="s">
        <v>1025</v>
      </c>
      <c r="AE2548" s="16">
        <v>46116</v>
      </c>
      <c r="AF2548" s="34" t="s">
        <v>73</v>
      </c>
      <c r="AG2548" s="24" t="s">
        <v>1049</v>
      </c>
      <c r="AH2548" s="18" t="s">
        <v>1049</v>
      </c>
      <c r="AI2548" s="18" t="s">
        <v>53</v>
      </c>
      <c r="AJ2548" s="17">
        <v>5.5</v>
      </c>
      <c r="AK2548" s="25">
        <v>5.5</v>
      </c>
      <c r="AL2548" s="25">
        <v>64800</v>
      </c>
      <c r="AM2548" s="35">
        <v>0</v>
      </c>
      <c r="AN2548" s="19">
        <v>356400</v>
      </c>
      <c r="AO2548" s="18" t="s">
        <v>1049</v>
      </c>
      <c r="AP2548" s="15" t="s">
        <v>1049</v>
      </c>
      <c r="AQ2548" s="43" t="str">
        <f t="shared" si="389"/>
        <v>SI</v>
      </c>
      <c r="AR2548" s="44">
        <f t="shared" si="396"/>
        <v>356400</v>
      </c>
      <c r="AS2548" s="44">
        <f t="shared" si="397"/>
        <v>356400</v>
      </c>
      <c r="AT2548" s="44">
        <f t="shared" si="398"/>
        <v>356400</v>
      </c>
      <c r="AU2548" s="44">
        <f t="shared" si="399"/>
        <v>356400</v>
      </c>
      <c r="AV2548" s="45" t="b">
        <f t="shared" si="400"/>
        <v>1</v>
      </c>
      <c r="AW2548" s="45" t="b">
        <f t="shared" si="395"/>
        <v>1</v>
      </c>
      <c r="AX2548" s="45"/>
    </row>
    <row r="2549" spans="1:50" s="36" customFormat="1" ht="27.75" customHeight="1" x14ac:dyDescent="0.15">
      <c r="A2549" s="36" t="str">
        <f t="shared" si="388"/>
        <v>ORBIDENTAL S.A.S301031906</v>
      </c>
      <c r="B2549" s="36" t="b">
        <f>+A2549='[1]Anexo 9'!A2549</f>
        <v>1</v>
      </c>
      <c r="C2549" s="18">
        <v>800005972</v>
      </c>
      <c r="D2549" s="18" t="s">
        <v>3864</v>
      </c>
      <c r="E2549" s="15" t="s">
        <v>800</v>
      </c>
      <c r="F2549" s="15" t="s">
        <v>3851</v>
      </c>
      <c r="G2549" s="15">
        <f>+VLOOKUP(F2549,[3]Sheet1!$E$3:$G$74,3,FALSE)</f>
        <v>13</v>
      </c>
      <c r="H2549" s="15">
        <f>+VLOOKUP(D2549&amp;F2549,'TD para paquetes'!$E$3:$I$441,5,FALSE)</f>
        <v>12</v>
      </c>
      <c r="I2549" s="15" t="s">
        <v>44</v>
      </c>
      <c r="J2549" s="15">
        <v>4</v>
      </c>
      <c r="K2549" s="15">
        <v>3</v>
      </c>
      <c r="L2549" s="15">
        <v>301031906</v>
      </c>
      <c r="M2549" s="15" t="s">
        <v>3959</v>
      </c>
      <c r="N2549" s="15" t="s">
        <v>247</v>
      </c>
      <c r="O2549" s="18" t="s">
        <v>3959</v>
      </c>
      <c r="P2549" s="22" t="s">
        <v>73</v>
      </c>
      <c r="Q2549" s="15" t="s">
        <v>5582</v>
      </c>
      <c r="R2549" s="18" t="s">
        <v>5582</v>
      </c>
      <c r="S2549" s="22" t="s">
        <v>73</v>
      </c>
      <c r="T2549" s="18">
        <v>60</v>
      </c>
      <c r="U2549" s="18" t="s">
        <v>5582</v>
      </c>
      <c r="V2549" s="15" t="s">
        <v>996</v>
      </c>
      <c r="W2549" s="18" t="s">
        <v>2896</v>
      </c>
      <c r="X2549" s="18"/>
      <c r="Y2549" s="15" t="s">
        <v>73</v>
      </c>
      <c r="Z2549" s="18" t="s">
        <v>7208</v>
      </c>
      <c r="AA2549" s="18" t="s">
        <v>7209</v>
      </c>
      <c r="AB2549" s="18" t="s">
        <v>3241</v>
      </c>
      <c r="AC2549" s="67" t="str">
        <f>+VLOOKUP("*"&amp;L2549&amp;"*",'[2]REGISTROS SANITARIOS'!$D$1980:$E$2112,2,FALSE)</f>
        <v>SI</v>
      </c>
      <c r="AD2549" s="22" t="s">
        <v>1025</v>
      </c>
      <c r="AE2549" s="16">
        <v>46116</v>
      </c>
      <c r="AF2549" s="34" t="s">
        <v>73</v>
      </c>
      <c r="AG2549" s="24" t="s">
        <v>1049</v>
      </c>
      <c r="AH2549" s="18" t="s">
        <v>1049</v>
      </c>
      <c r="AI2549" s="18" t="s">
        <v>53</v>
      </c>
      <c r="AJ2549" s="17">
        <v>5.5</v>
      </c>
      <c r="AK2549" s="25">
        <v>5.5</v>
      </c>
      <c r="AL2549" s="25">
        <v>64800</v>
      </c>
      <c r="AM2549" s="35">
        <v>0</v>
      </c>
      <c r="AN2549" s="19">
        <v>356400</v>
      </c>
      <c r="AO2549" s="18" t="s">
        <v>1049</v>
      </c>
      <c r="AP2549" s="15" t="s">
        <v>1049</v>
      </c>
      <c r="AQ2549" s="43" t="str">
        <f t="shared" si="389"/>
        <v>SI</v>
      </c>
      <c r="AR2549" s="44">
        <f t="shared" si="396"/>
        <v>356400</v>
      </c>
      <c r="AS2549" s="44">
        <f t="shared" si="397"/>
        <v>356400</v>
      </c>
      <c r="AT2549" s="44">
        <f t="shared" si="398"/>
        <v>356400</v>
      </c>
      <c r="AU2549" s="44">
        <f t="shared" si="399"/>
        <v>356400</v>
      </c>
      <c r="AV2549" s="45" t="b">
        <f t="shared" si="400"/>
        <v>1</v>
      </c>
      <c r="AW2549" s="45" t="b">
        <f t="shared" si="395"/>
        <v>1</v>
      </c>
      <c r="AX2549" s="45"/>
    </row>
    <row r="2550" spans="1:50" s="36" customFormat="1" ht="27.75" customHeight="1" x14ac:dyDescent="0.15">
      <c r="A2550" s="36" t="str">
        <f t="shared" si="388"/>
        <v>ORBIDENTAL S.A.S301050250</v>
      </c>
      <c r="B2550" s="36" t="b">
        <f>+A2550='[1]Anexo 9'!A2550</f>
        <v>1</v>
      </c>
      <c r="C2550" s="18">
        <v>800005972</v>
      </c>
      <c r="D2550" s="18" t="s">
        <v>3864</v>
      </c>
      <c r="E2550" s="15" t="s">
        <v>800</v>
      </c>
      <c r="F2550" s="15" t="s">
        <v>1117</v>
      </c>
      <c r="G2550" s="15">
        <f>+VLOOKUP(F2550,[3]Sheet1!$E$3:$G$74,3,FALSE)</f>
        <v>3</v>
      </c>
      <c r="H2550" s="15">
        <f>+VLOOKUP(D2550&amp;F2550,'TD para paquetes'!$E$3:$I$441,5,FALSE)</f>
        <v>3</v>
      </c>
      <c r="I2550" s="15" t="s">
        <v>1025</v>
      </c>
      <c r="J2550" s="15">
        <v>3</v>
      </c>
      <c r="K2550" s="15">
        <v>3</v>
      </c>
      <c r="L2550" s="15">
        <v>301050250</v>
      </c>
      <c r="M2550" s="15" t="s">
        <v>977</v>
      </c>
      <c r="N2550" s="15" t="s">
        <v>247</v>
      </c>
      <c r="O2550" s="18" t="s">
        <v>977</v>
      </c>
      <c r="P2550" s="22" t="s">
        <v>73</v>
      </c>
      <c r="Q2550" s="15" t="s">
        <v>1119</v>
      </c>
      <c r="R2550" s="18" t="s">
        <v>1119</v>
      </c>
      <c r="S2550" s="22" t="s">
        <v>73</v>
      </c>
      <c r="T2550" s="18">
        <v>30</v>
      </c>
      <c r="U2550" s="18" t="s">
        <v>1119</v>
      </c>
      <c r="V2550" s="15" t="s">
        <v>170</v>
      </c>
      <c r="W2550" s="18" t="s">
        <v>6374</v>
      </c>
      <c r="X2550" s="18"/>
      <c r="Y2550" s="15" t="s">
        <v>73</v>
      </c>
      <c r="Z2550" s="18" t="s">
        <v>7210</v>
      </c>
      <c r="AA2550" s="18" t="s">
        <v>7209</v>
      </c>
      <c r="AB2550" s="18" t="s">
        <v>1122</v>
      </c>
      <c r="AC2550" s="67" t="str">
        <f>+VLOOKUP("*"&amp;L2550&amp;"*",'[2]REGISTROS SANITARIOS'!$D$1980:$E$2112,2,FALSE)</f>
        <v>SI</v>
      </c>
      <c r="AD2550" s="22" t="s">
        <v>1025</v>
      </c>
      <c r="AE2550" s="16">
        <v>46169</v>
      </c>
      <c r="AF2550" s="34" t="s">
        <v>73</v>
      </c>
      <c r="AG2550" s="24" t="s">
        <v>1049</v>
      </c>
      <c r="AH2550" s="18" t="s">
        <v>1049</v>
      </c>
      <c r="AI2550" s="18" t="s">
        <v>54</v>
      </c>
      <c r="AJ2550" s="17">
        <v>77</v>
      </c>
      <c r="AK2550" s="25">
        <v>77</v>
      </c>
      <c r="AL2550" s="25">
        <v>82650</v>
      </c>
      <c r="AM2550" s="35">
        <v>0.19</v>
      </c>
      <c r="AN2550" s="19">
        <v>7573219.5</v>
      </c>
      <c r="AO2550" s="18" t="s">
        <v>1049</v>
      </c>
      <c r="AP2550" s="15" t="s">
        <v>1049</v>
      </c>
      <c r="AQ2550" s="43" t="str">
        <f t="shared" si="389"/>
        <v>SI</v>
      </c>
      <c r="AR2550" s="44">
        <f t="shared" si="396"/>
        <v>7573219.5</v>
      </c>
      <c r="AS2550" s="44">
        <f t="shared" si="397"/>
        <v>6364050</v>
      </c>
      <c r="AT2550" s="44">
        <f t="shared" si="398"/>
        <v>6364050</v>
      </c>
      <c r="AU2550" s="44">
        <f t="shared" si="399"/>
        <v>7573219.5</v>
      </c>
      <c r="AV2550" s="45" t="b">
        <f t="shared" si="400"/>
        <v>1</v>
      </c>
      <c r="AW2550" s="45" t="b">
        <f t="shared" si="395"/>
        <v>0</v>
      </c>
      <c r="AX2550" s="45"/>
    </row>
    <row r="2551" spans="1:50" s="36" customFormat="1" ht="27.75" customHeight="1" x14ac:dyDescent="0.15">
      <c r="A2551" s="36" t="str">
        <f t="shared" si="388"/>
        <v>ORBIDENTAL S.A.S301050260</v>
      </c>
      <c r="B2551" s="36" t="b">
        <f>+A2551='[1]Anexo 9'!A2551</f>
        <v>1</v>
      </c>
      <c r="C2551" s="18">
        <v>800005972</v>
      </c>
      <c r="D2551" s="18" t="s">
        <v>3864</v>
      </c>
      <c r="E2551" s="15" t="s">
        <v>800</v>
      </c>
      <c r="F2551" s="15" t="s">
        <v>1117</v>
      </c>
      <c r="G2551" s="15">
        <f>+VLOOKUP(F2551,[3]Sheet1!$E$3:$G$74,3,FALSE)</f>
        <v>3</v>
      </c>
      <c r="H2551" s="15">
        <f>+VLOOKUP(D2551&amp;F2551,'TD para paquetes'!$E$3:$I$441,5,FALSE)</f>
        <v>3</v>
      </c>
      <c r="I2551" s="15" t="s">
        <v>1025</v>
      </c>
      <c r="J2551" s="15">
        <v>3</v>
      </c>
      <c r="K2551" s="15">
        <v>3</v>
      </c>
      <c r="L2551" s="15">
        <v>301050260</v>
      </c>
      <c r="M2551" s="15" t="s">
        <v>978</v>
      </c>
      <c r="N2551" s="15" t="s">
        <v>247</v>
      </c>
      <c r="O2551" s="18" t="s">
        <v>978</v>
      </c>
      <c r="P2551" s="22" t="s">
        <v>73</v>
      </c>
      <c r="Q2551" s="15" t="s">
        <v>1119</v>
      </c>
      <c r="R2551" s="18" t="s">
        <v>1119</v>
      </c>
      <c r="S2551" s="22" t="s">
        <v>73</v>
      </c>
      <c r="T2551" s="18">
        <v>30</v>
      </c>
      <c r="U2551" s="18" t="s">
        <v>1119</v>
      </c>
      <c r="V2551" s="15" t="s">
        <v>170</v>
      </c>
      <c r="W2551" s="18" t="s">
        <v>6374</v>
      </c>
      <c r="X2551" s="18"/>
      <c r="Y2551" s="15" t="s">
        <v>73</v>
      </c>
      <c r="Z2551" s="18" t="s">
        <v>7210</v>
      </c>
      <c r="AA2551" s="18" t="s">
        <v>7209</v>
      </c>
      <c r="AB2551" s="18" t="s">
        <v>1122</v>
      </c>
      <c r="AC2551" s="67" t="str">
        <f>+VLOOKUP("*"&amp;L2551&amp;"*",'[2]REGISTROS SANITARIOS'!$D$1980:$E$2112,2,FALSE)</f>
        <v>SI</v>
      </c>
      <c r="AD2551" s="22" t="s">
        <v>1025</v>
      </c>
      <c r="AE2551" s="16">
        <v>46169</v>
      </c>
      <c r="AF2551" s="34" t="s">
        <v>73</v>
      </c>
      <c r="AG2551" s="24" t="s">
        <v>1049</v>
      </c>
      <c r="AH2551" s="18" t="s">
        <v>1049</v>
      </c>
      <c r="AI2551" s="18" t="s">
        <v>54</v>
      </c>
      <c r="AJ2551" s="17">
        <v>44</v>
      </c>
      <c r="AK2551" s="25">
        <v>44</v>
      </c>
      <c r="AL2551" s="25">
        <v>82650</v>
      </c>
      <c r="AM2551" s="35">
        <v>0.19</v>
      </c>
      <c r="AN2551" s="19">
        <v>4327554</v>
      </c>
      <c r="AO2551" s="18" t="s">
        <v>1049</v>
      </c>
      <c r="AP2551" s="15" t="s">
        <v>1049</v>
      </c>
      <c r="AQ2551" s="43" t="str">
        <f t="shared" si="389"/>
        <v>SI</v>
      </c>
      <c r="AR2551" s="44">
        <f t="shared" si="396"/>
        <v>4327554</v>
      </c>
      <c r="AS2551" s="44">
        <f t="shared" si="397"/>
        <v>3636600</v>
      </c>
      <c r="AT2551" s="44">
        <f t="shared" si="398"/>
        <v>3636600</v>
      </c>
      <c r="AU2551" s="44">
        <f t="shared" si="399"/>
        <v>4327554</v>
      </c>
      <c r="AV2551" s="45" t="b">
        <f t="shared" si="400"/>
        <v>1</v>
      </c>
      <c r="AW2551" s="45" t="b">
        <f t="shared" si="395"/>
        <v>0</v>
      </c>
      <c r="AX2551" s="45"/>
    </row>
    <row r="2552" spans="1:50" s="36" customFormat="1" ht="27.75" customHeight="1" x14ac:dyDescent="0.15">
      <c r="A2552" s="36" t="str">
        <f t="shared" si="388"/>
        <v>ORBIDENTAL S.A.S301050270</v>
      </c>
      <c r="B2552" s="36" t="b">
        <f>+A2552='[1]Anexo 9'!A2552</f>
        <v>1</v>
      </c>
      <c r="C2552" s="18">
        <v>800005972</v>
      </c>
      <c r="D2552" s="18" t="s">
        <v>3864</v>
      </c>
      <c r="E2552" s="15" t="s">
        <v>800</v>
      </c>
      <c r="F2552" s="15" t="s">
        <v>1117</v>
      </c>
      <c r="G2552" s="15">
        <f>+VLOOKUP(F2552,[3]Sheet1!$E$3:$G$74,3,FALSE)</f>
        <v>3</v>
      </c>
      <c r="H2552" s="15">
        <f>+VLOOKUP(D2552&amp;F2552,'TD para paquetes'!$E$3:$I$441,5,FALSE)</f>
        <v>3</v>
      </c>
      <c r="I2552" s="15" t="s">
        <v>1025</v>
      </c>
      <c r="J2552" s="15">
        <v>3</v>
      </c>
      <c r="K2552" s="15">
        <v>3</v>
      </c>
      <c r="L2552" s="15">
        <v>301050270</v>
      </c>
      <c r="M2552" s="15" t="s">
        <v>979</v>
      </c>
      <c r="N2552" s="15" t="s">
        <v>247</v>
      </c>
      <c r="O2552" s="18" t="s">
        <v>979</v>
      </c>
      <c r="P2552" s="22" t="s">
        <v>73</v>
      </c>
      <c r="Q2552" s="15" t="s">
        <v>1119</v>
      </c>
      <c r="R2552" s="18" t="s">
        <v>1119</v>
      </c>
      <c r="S2552" s="22" t="s">
        <v>73</v>
      </c>
      <c r="T2552" s="18">
        <v>30</v>
      </c>
      <c r="U2552" s="18" t="s">
        <v>1119</v>
      </c>
      <c r="V2552" s="15" t="s">
        <v>170</v>
      </c>
      <c r="W2552" s="18" t="s">
        <v>6374</v>
      </c>
      <c r="X2552" s="18"/>
      <c r="Y2552" s="15" t="s">
        <v>73</v>
      </c>
      <c r="Z2552" s="18" t="s">
        <v>7210</v>
      </c>
      <c r="AA2552" s="18" t="s">
        <v>7209</v>
      </c>
      <c r="AB2552" s="18" t="s">
        <v>1122</v>
      </c>
      <c r="AC2552" s="67" t="str">
        <f>+VLOOKUP("*"&amp;L2552&amp;"*",'[2]REGISTROS SANITARIOS'!$D$1980:$E$2112,2,FALSE)</f>
        <v>SI</v>
      </c>
      <c r="AD2552" s="22" t="s">
        <v>1025</v>
      </c>
      <c r="AE2552" s="16">
        <v>46169</v>
      </c>
      <c r="AF2552" s="34" t="s">
        <v>73</v>
      </c>
      <c r="AG2552" s="24" t="s">
        <v>1049</v>
      </c>
      <c r="AH2552" s="18" t="s">
        <v>1049</v>
      </c>
      <c r="AI2552" s="18" t="s">
        <v>54</v>
      </c>
      <c r="AJ2552" s="17">
        <v>5.5</v>
      </c>
      <c r="AK2552" s="25">
        <v>5.5</v>
      </c>
      <c r="AL2552" s="25">
        <v>82650</v>
      </c>
      <c r="AM2552" s="35">
        <v>0.19</v>
      </c>
      <c r="AN2552" s="19">
        <v>540944.25</v>
      </c>
      <c r="AO2552" s="18" t="s">
        <v>1049</v>
      </c>
      <c r="AP2552" s="15" t="s">
        <v>1049</v>
      </c>
      <c r="AQ2552" s="43" t="str">
        <f t="shared" si="389"/>
        <v>SI</v>
      </c>
      <c r="AR2552" s="44">
        <f t="shared" si="396"/>
        <v>540944.25</v>
      </c>
      <c r="AS2552" s="44">
        <f t="shared" si="397"/>
        <v>454575</v>
      </c>
      <c r="AT2552" s="44">
        <f t="shared" si="398"/>
        <v>454575</v>
      </c>
      <c r="AU2552" s="44">
        <f t="shared" si="399"/>
        <v>540944.25</v>
      </c>
      <c r="AV2552" s="45" t="b">
        <f t="shared" si="400"/>
        <v>1</v>
      </c>
      <c r="AW2552" s="45" t="b">
        <f t="shared" si="395"/>
        <v>0</v>
      </c>
      <c r="AX2552" s="45"/>
    </row>
    <row r="2553" spans="1:50" s="36" customFormat="1" ht="27.75" customHeight="1" x14ac:dyDescent="0.15">
      <c r="A2553" s="36" t="str">
        <f t="shared" si="388"/>
        <v>ORBIDENTAL S.A.S301060408</v>
      </c>
      <c r="B2553" s="36" t="b">
        <f>+A2553='[1]Anexo 9'!A2553</f>
        <v>1</v>
      </c>
      <c r="C2553" s="18">
        <v>800005972</v>
      </c>
      <c r="D2553" s="18" t="s">
        <v>3864</v>
      </c>
      <c r="E2553" s="15" t="s">
        <v>800</v>
      </c>
      <c r="F2553" s="15" t="s">
        <v>1152</v>
      </c>
      <c r="G2553" s="15">
        <f>+VLOOKUP(F2553,[3]Sheet1!$E$3:$G$74,3,FALSE)</f>
        <v>5</v>
      </c>
      <c r="H2553" s="15">
        <f>+VLOOKUP(D2553&amp;F2553,'TD para paquetes'!$E$3:$I$441,5,FALSE)</f>
        <v>5</v>
      </c>
      <c r="I2553" s="15" t="s">
        <v>1025</v>
      </c>
      <c r="J2553" s="15">
        <v>3</v>
      </c>
      <c r="K2553" s="15">
        <v>3</v>
      </c>
      <c r="L2553" s="15">
        <v>301060408</v>
      </c>
      <c r="M2553" s="15" t="s">
        <v>1153</v>
      </c>
      <c r="N2553" s="15" t="s">
        <v>101</v>
      </c>
      <c r="O2553" s="18" t="s">
        <v>4719</v>
      </c>
      <c r="P2553" s="22" t="s">
        <v>73</v>
      </c>
      <c r="Q2553" s="15" t="s">
        <v>1154</v>
      </c>
      <c r="R2553" s="18" t="s">
        <v>1154</v>
      </c>
      <c r="S2553" s="22" t="s">
        <v>73</v>
      </c>
      <c r="T2553" s="18">
        <v>1</v>
      </c>
      <c r="U2553" s="18" t="s">
        <v>1154</v>
      </c>
      <c r="V2553" s="15" t="s">
        <v>1157</v>
      </c>
      <c r="W2553" s="18" t="s">
        <v>6375</v>
      </c>
      <c r="X2553" s="18"/>
      <c r="Y2553" s="15" t="s">
        <v>68</v>
      </c>
      <c r="Z2553" s="18" t="s">
        <v>7211</v>
      </c>
      <c r="AA2553" s="18" t="s">
        <v>1146</v>
      </c>
      <c r="AB2553" s="18" t="s">
        <v>7212</v>
      </c>
      <c r="AC2553" s="67" t="str">
        <f>+VLOOKUP("*"&amp;L2553&amp;"*",'[2]REGISTROS SANITARIOS'!$D$1980:$E$2112,2,FALSE)</f>
        <v>SI</v>
      </c>
      <c r="AD2553" s="22" t="s">
        <v>1025</v>
      </c>
      <c r="AE2553" s="16">
        <v>46875</v>
      </c>
      <c r="AF2553" s="34" t="s">
        <v>73</v>
      </c>
      <c r="AG2553" s="24" t="s">
        <v>1049</v>
      </c>
      <c r="AH2553" s="18" t="s">
        <v>1049</v>
      </c>
      <c r="AI2553" s="18" t="s">
        <v>53</v>
      </c>
      <c r="AJ2553" s="17">
        <v>16.5</v>
      </c>
      <c r="AK2553" s="25">
        <v>16.5</v>
      </c>
      <c r="AL2553" s="25">
        <v>6400</v>
      </c>
      <c r="AM2553" s="35">
        <v>0.19</v>
      </c>
      <c r="AN2553" s="19">
        <v>125663.99999999999</v>
      </c>
      <c r="AO2553" s="18" t="s">
        <v>1049</v>
      </c>
      <c r="AP2553" s="15" t="s">
        <v>1049</v>
      </c>
      <c r="AQ2553" s="43" t="str">
        <f t="shared" si="389"/>
        <v>SI</v>
      </c>
      <c r="AR2553" s="44">
        <f t="shared" si="396"/>
        <v>125664</v>
      </c>
      <c r="AS2553" s="44">
        <f t="shared" si="397"/>
        <v>105600</v>
      </c>
      <c r="AT2553" s="44">
        <f t="shared" si="398"/>
        <v>105600</v>
      </c>
      <c r="AU2553" s="44">
        <f t="shared" si="399"/>
        <v>125664</v>
      </c>
      <c r="AV2553" s="45" t="b">
        <f t="shared" si="400"/>
        <v>1</v>
      </c>
      <c r="AW2553" s="45" t="b">
        <f t="shared" si="395"/>
        <v>0</v>
      </c>
      <c r="AX2553" s="45"/>
    </row>
    <row r="2554" spans="1:50" s="36" customFormat="1" ht="27.75" customHeight="1" x14ac:dyDescent="0.15">
      <c r="A2554" s="36" t="str">
        <f t="shared" si="388"/>
        <v>ORBIDENTAL S.A.S301060508</v>
      </c>
      <c r="B2554" s="36" t="b">
        <f>+A2554='[1]Anexo 9'!A2554</f>
        <v>1</v>
      </c>
      <c r="C2554" s="18">
        <v>800005972</v>
      </c>
      <c r="D2554" s="18" t="s">
        <v>3864</v>
      </c>
      <c r="E2554" s="15" t="s">
        <v>800</v>
      </c>
      <c r="F2554" s="15" t="s">
        <v>1152</v>
      </c>
      <c r="G2554" s="15">
        <f>+VLOOKUP(F2554,[3]Sheet1!$E$3:$G$74,3,FALSE)</f>
        <v>5</v>
      </c>
      <c r="H2554" s="15">
        <f>+VLOOKUP(D2554&amp;F2554,'TD para paquetes'!$E$3:$I$441,5,FALSE)</f>
        <v>5</v>
      </c>
      <c r="I2554" s="15" t="s">
        <v>1025</v>
      </c>
      <c r="J2554" s="15">
        <v>3</v>
      </c>
      <c r="K2554" s="15">
        <v>3</v>
      </c>
      <c r="L2554" s="15">
        <v>301060508</v>
      </c>
      <c r="M2554" s="15" t="s">
        <v>1159</v>
      </c>
      <c r="N2554" s="15" t="s">
        <v>101</v>
      </c>
      <c r="O2554" s="18" t="s">
        <v>4720</v>
      </c>
      <c r="P2554" s="22" t="s">
        <v>73</v>
      </c>
      <c r="Q2554" s="15" t="s">
        <v>1154</v>
      </c>
      <c r="R2554" s="18" t="s">
        <v>1154</v>
      </c>
      <c r="S2554" s="22" t="s">
        <v>73</v>
      </c>
      <c r="T2554" s="18">
        <v>1</v>
      </c>
      <c r="U2554" s="18" t="s">
        <v>1154</v>
      </c>
      <c r="V2554" s="15" t="s">
        <v>1157</v>
      </c>
      <c r="W2554" s="18" t="s">
        <v>6375</v>
      </c>
      <c r="X2554" s="18"/>
      <c r="Y2554" s="15" t="s">
        <v>68</v>
      </c>
      <c r="Z2554" s="18" t="s">
        <v>7211</v>
      </c>
      <c r="AA2554" s="18" t="s">
        <v>1146</v>
      </c>
      <c r="AB2554" s="18" t="s">
        <v>7212</v>
      </c>
      <c r="AC2554" s="67" t="str">
        <f>+VLOOKUP("*"&amp;L2554&amp;"*",'[2]REGISTROS SANITARIOS'!$D$1980:$E$2112,2,FALSE)</f>
        <v>SI</v>
      </c>
      <c r="AD2554" s="22" t="s">
        <v>1025</v>
      </c>
      <c r="AE2554" s="16">
        <v>46875</v>
      </c>
      <c r="AF2554" s="34" t="s">
        <v>73</v>
      </c>
      <c r="AG2554" s="24" t="s">
        <v>1049</v>
      </c>
      <c r="AH2554" s="18" t="s">
        <v>1049</v>
      </c>
      <c r="AI2554" s="18" t="s">
        <v>53</v>
      </c>
      <c r="AJ2554" s="17">
        <v>11</v>
      </c>
      <c r="AK2554" s="25">
        <v>11</v>
      </c>
      <c r="AL2554" s="25">
        <v>6400</v>
      </c>
      <c r="AM2554" s="35">
        <v>0.19</v>
      </c>
      <c r="AN2554" s="19">
        <v>83776</v>
      </c>
      <c r="AO2554" s="18" t="s">
        <v>1049</v>
      </c>
      <c r="AP2554" s="15" t="s">
        <v>1049</v>
      </c>
      <c r="AQ2554" s="43" t="str">
        <f t="shared" si="389"/>
        <v>SI</v>
      </c>
      <c r="AR2554" s="44">
        <f t="shared" si="396"/>
        <v>83776</v>
      </c>
      <c r="AS2554" s="44">
        <f t="shared" si="397"/>
        <v>70400</v>
      </c>
      <c r="AT2554" s="44">
        <f t="shared" si="398"/>
        <v>70400</v>
      </c>
      <c r="AU2554" s="44">
        <f t="shared" si="399"/>
        <v>83776</v>
      </c>
      <c r="AV2554" s="45" t="b">
        <f t="shared" si="400"/>
        <v>1</v>
      </c>
      <c r="AW2554" s="45" t="b">
        <f t="shared" si="395"/>
        <v>0</v>
      </c>
      <c r="AX2554" s="45"/>
    </row>
    <row r="2555" spans="1:50" s="36" customFormat="1" ht="27.75" customHeight="1" x14ac:dyDescent="0.15">
      <c r="A2555" s="36" t="str">
        <f t="shared" si="388"/>
        <v>ORBIDENTAL S.A.S301060608</v>
      </c>
      <c r="B2555" s="36" t="b">
        <f>+A2555='[1]Anexo 9'!A2555</f>
        <v>1</v>
      </c>
      <c r="C2555" s="18">
        <v>800005972</v>
      </c>
      <c r="D2555" s="18" t="s">
        <v>3864</v>
      </c>
      <c r="E2555" s="15" t="s">
        <v>800</v>
      </c>
      <c r="F2555" s="15" t="s">
        <v>1152</v>
      </c>
      <c r="G2555" s="15">
        <f>+VLOOKUP(F2555,[3]Sheet1!$E$3:$G$74,3,FALSE)</f>
        <v>5</v>
      </c>
      <c r="H2555" s="15">
        <f>+VLOOKUP(D2555&amp;F2555,'TD para paquetes'!$E$3:$I$441,5,FALSE)</f>
        <v>5</v>
      </c>
      <c r="I2555" s="15" t="s">
        <v>1025</v>
      </c>
      <c r="J2555" s="15">
        <v>3</v>
      </c>
      <c r="K2555" s="15">
        <v>3</v>
      </c>
      <c r="L2555" s="15">
        <v>301060608</v>
      </c>
      <c r="M2555" s="15" t="s">
        <v>1160</v>
      </c>
      <c r="N2555" s="15" t="s">
        <v>101</v>
      </c>
      <c r="O2555" s="18" t="s">
        <v>4721</v>
      </c>
      <c r="P2555" s="22" t="s">
        <v>73</v>
      </c>
      <c r="Q2555" s="15" t="s">
        <v>1154</v>
      </c>
      <c r="R2555" s="18" t="s">
        <v>1154</v>
      </c>
      <c r="S2555" s="22" t="s">
        <v>73</v>
      </c>
      <c r="T2555" s="18">
        <v>1</v>
      </c>
      <c r="U2555" s="18" t="s">
        <v>1154</v>
      </c>
      <c r="V2555" s="15" t="s">
        <v>1157</v>
      </c>
      <c r="W2555" s="18" t="s">
        <v>6375</v>
      </c>
      <c r="X2555" s="18"/>
      <c r="Y2555" s="15" t="s">
        <v>68</v>
      </c>
      <c r="Z2555" s="18" t="s">
        <v>7211</v>
      </c>
      <c r="AA2555" s="18" t="s">
        <v>1146</v>
      </c>
      <c r="AB2555" s="18" t="s">
        <v>7212</v>
      </c>
      <c r="AC2555" s="67" t="str">
        <f>+VLOOKUP("*"&amp;L2555&amp;"*",'[2]REGISTROS SANITARIOS'!$D$1980:$E$2112,2,FALSE)</f>
        <v>SI</v>
      </c>
      <c r="AD2555" s="22" t="s">
        <v>1025</v>
      </c>
      <c r="AE2555" s="16">
        <v>46875</v>
      </c>
      <c r="AF2555" s="34" t="s">
        <v>73</v>
      </c>
      <c r="AG2555" s="24" t="s">
        <v>1049</v>
      </c>
      <c r="AH2555" s="18" t="s">
        <v>1049</v>
      </c>
      <c r="AI2555" s="18" t="s">
        <v>53</v>
      </c>
      <c r="AJ2555" s="17">
        <v>16.5</v>
      </c>
      <c r="AK2555" s="25">
        <v>16.5</v>
      </c>
      <c r="AL2555" s="25">
        <v>6400</v>
      </c>
      <c r="AM2555" s="35">
        <v>0.19</v>
      </c>
      <c r="AN2555" s="19">
        <v>125663.99999999999</v>
      </c>
      <c r="AO2555" s="18" t="s">
        <v>1049</v>
      </c>
      <c r="AP2555" s="15" t="s">
        <v>1049</v>
      </c>
      <c r="AQ2555" s="43" t="str">
        <f t="shared" si="389"/>
        <v>SI</v>
      </c>
      <c r="AR2555" s="44">
        <f t="shared" si="396"/>
        <v>125664</v>
      </c>
      <c r="AS2555" s="44">
        <f t="shared" si="397"/>
        <v>105600</v>
      </c>
      <c r="AT2555" s="44">
        <f t="shared" si="398"/>
        <v>105600</v>
      </c>
      <c r="AU2555" s="44">
        <f t="shared" si="399"/>
        <v>125664</v>
      </c>
      <c r="AV2555" s="45" t="b">
        <f t="shared" si="400"/>
        <v>1</v>
      </c>
      <c r="AW2555" s="45" t="b">
        <f t="shared" si="395"/>
        <v>0</v>
      </c>
      <c r="AX2555" s="45"/>
    </row>
    <row r="2556" spans="1:50" s="36" customFormat="1" ht="27.75" customHeight="1" x14ac:dyDescent="0.15">
      <c r="A2556" s="36" t="str">
        <f t="shared" si="388"/>
        <v>ORBIDENTAL S.A.S301061208</v>
      </c>
      <c r="B2556" s="36" t="b">
        <f>+A2556='[1]Anexo 9'!A2556</f>
        <v>1</v>
      </c>
      <c r="C2556" s="18">
        <v>800005972</v>
      </c>
      <c r="D2556" s="18" t="s">
        <v>3864</v>
      </c>
      <c r="E2556" s="15" t="s">
        <v>800</v>
      </c>
      <c r="F2556" s="15" t="s">
        <v>1152</v>
      </c>
      <c r="G2556" s="15">
        <f>+VLOOKUP(F2556,[3]Sheet1!$E$3:$G$74,3,FALSE)</f>
        <v>5</v>
      </c>
      <c r="H2556" s="15">
        <f>+VLOOKUP(D2556&amp;F2556,'TD para paquetes'!$E$3:$I$441,5,FALSE)</f>
        <v>5</v>
      </c>
      <c r="I2556" s="15" t="s">
        <v>1025</v>
      </c>
      <c r="J2556" s="15">
        <v>3</v>
      </c>
      <c r="K2556" s="15">
        <v>3</v>
      </c>
      <c r="L2556" s="15">
        <v>301061208</v>
      </c>
      <c r="M2556" s="15" t="s">
        <v>3960</v>
      </c>
      <c r="N2556" s="15" t="s">
        <v>101</v>
      </c>
      <c r="O2556" s="18" t="s">
        <v>4722</v>
      </c>
      <c r="P2556" s="22" t="s">
        <v>73</v>
      </c>
      <c r="Q2556" s="15" t="s">
        <v>101</v>
      </c>
      <c r="R2556" s="18" t="s">
        <v>1154</v>
      </c>
      <c r="S2556" s="22" t="b">
        <f>+R2556=Q2556</f>
        <v>0</v>
      </c>
      <c r="T2556" s="18">
        <v>1</v>
      </c>
      <c r="U2556" s="18" t="s">
        <v>1154</v>
      </c>
      <c r="V2556" s="15" t="s">
        <v>996</v>
      </c>
      <c r="W2556" s="18" t="s">
        <v>6375</v>
      </c>
      <c r="X2556" s="18"/>
      <c r="Y2556" s="15" t="s">
        <v>68</v>
      </c>
      <c r="Z2556" s="18" t="s">
        <v>7211</v>
      </c>
      <c r="AA2556" s="18" t="s">
        <v>1146</v>
      </c>
      <c r="AB2556" s="18" t="s">
        <v>7212</v>
      </c>
      <c r="AC2556" s="67" t="str">
        <f>+VLOOKUP("*"&amp;L2556&amp;"*",'[2]REGISTROS SANITARIOS'!$D$1980:$E$2112,2,FALSE)</f>
        <v>SI</v>
      </c>
      <c r="AD2556" s="22" t="s">
        <v>1025</v>
      </c>
      <c r="AE2556" s="16">
        <v>46875</v>
      </c>
      <c r="AF2556" s="34" t="s">
        <v>73</v>
      </c>
      <c r="AG2556" s="24" t="s">
        <v>1049</v>
      </c>
      <c r="AH2556" s="18" t="s">
        <v>1049</v>
      </c>
      <c r="AI2556" s="18" t="s">
        <v>53</v>
      </c>
      <c r="AJ2556" s="17">
        <v>5.5</v>
      </c>
      <c r="AK2556" s="25">
        <v>5.5</v>
      </c>
      <c r="AL2556" s="25">
        <v>6400</v>
      </c>
      <c r="AM2556" s="35">
        <v>0.19</v>
      </c>
      <c r="AN2556" s="19">
        <v>41888</v>
      </c>
      <c r="AO2556" s="18" t="s">
        <v>1049</v>
      </c>
      <c r="AP2556" s="15" t="s">
        <v>1049</v>
      </c>
      <c r="AQ2556" s="43" t="str">
        <f t="shared" si="389"/>
        <v>SI</v>
      </c>
      <c r="AR2556" s="44">
        <f t="shared" si="396"/>
        <v>41888</v>
      </c>
      <c r="AS2556" s="44">
        <f t="shared" si="397"/>
        <v>35200</v>
      </c>
      <c r="AT2556" s="44">
        <f t="shared" si="398"/>
        <v>35200</v>
      </c>
      <c r="AU2556" s="44">
        <f t="shared" si="399"/>
        <v>41888</v>
      </c>
      <c r="AV2556" s="45" t="b">
        <f t="shared" si="400"/>
        <v>1</v>
      </c>
      <c r="AW2556" s="45" t="b">
        <f t="shared" si="395"/>
        <v>0</v>
      </c>
      <c r="AX2556" s="45"/>
    </row>
    <row r="2557" spans="1:50" s="36" customFormat="1" ht="27.75" customHeight="1" x14ac:dyDescent="0.15">
      <c r="A2557" s="36" t="str">
        <f t="shared" si="388"/>
        <v>ORBIDENTAL S.A.S301061608</v>
      </c>
      <c r="B2557" s="36" t="b">
        <f>+A2557='[1]Anexo 9'!A2557</f>
        <v>1</v>
      </c>
      <c r="C2557" s="18">
        <v>800005972</v>
      </c>
      <c r="D2557" s="18" t="s">
        <v>3864</v>
      </c>
      <c r="E2557" s="15" t="s">
        <v>800</v>
      </c>
      <c r="F2557" s="15" t="s">
        <v>1152</v>
      </c>
      <c r="G2557" s="15">
        <f>+VLOOKUP(F2557,[3]Sheet1!$E$3:$G$74,3,FALSE)</f>
        <v>5</v>
      </c>
      <c r="H2557" s="15">
        <f>+VLOOKUP(D2557&amp;F2557,'TD para paquetes'!$E$3:$I$441,5,FALSE)</f>
        <v>5</v>
      </c>
      <c r="I2557" s="15" t="s">
        <v>1025</v>
      </c>
      <c r="J2557" s="15">
        <v>3</v>
      </c>
      <c r="K2557" s="15">
        <v>3</v>
      </c>
      <c r="L2557" s="15">
        <v>301061608</v>
      </c>
      <c r="M2557" s="15" t="s">
        <v>1161</v>
      </c>
      <c r="N2557" s="15" t="s">
        <v>101</v>
      </c>
      <c r="O2557" s="18" t="s">
        <v>4723</v>
      </c>
      <c r="P2557" s="22" t="s">
        <v>73</v>
      </c>
      <c r="Q2557" s="15" t="s">
        <v>1154</v>
      </c>
      <c r="R2557" s="18" t="s">
        <v>1154</v>
      </c>
      <c r="S2557" s="22" t="s">
        <v>73</v>
      </c>
      <c r="T2557" s="18">
        <v>1</v>
      </c>
      <c r="U2557" s="18" t="s">
        <v>1154</v>
      </c>
      <c r="V2557" s="15" t="s">
        <v>1157</v>
      </c>
      <c r="W2557" s="18" t="s">
        <v>6375</v>
      </c>
      <c r="X2557" s="18"/>
      <c r="Y2557" s="15" t="s">
        <v>68</v>
      </c>
      <c r="Z2557" s="18" t="s">
        <v>7211</v>
      </c>
      <c r="AA2557" s="18" t="s">
        <v>1146</v>
      </c>
      <c r="AB2557" s="18" t="s">
        <v>7212</v>
      </c>
      <c r="AC2557" s="67" t="str">
        <f>+VLOOKUP("*"&amp;L2557&amp;"*",'[2]REGISTROS SANITARIOS'!$D$1980:$E$2112,2,FALSE)</f>
        <v>SI</v>
      </c>
      <c r="AD2557" s="22" t="s">
        <v>1025</v>
      </c>
      <c r="AE2557" s="16">
        <v>46875</v>
      </c>
      <c r="AF2557" s="34" t="s">
        <v>73</v>
      </c>
      <c r="AG2557" s="24" t="s">
        <v>1049</v>
      </c>
      <c r="AH2557" s="18" t="s">
        <v>1049</v>
      </c>
      <c r="AI2557" s="18" t="s">
        <v>53</v>
      </c>
      <c r="AJ2557" s="17">
        <v>16.5</v>
      </c>
      <c r="AK2557" s="25">
        <v>16.5</v>
      </c>
      <c r="AL2557" s="25">
        <v>6400</v>
      </c>
      <c r="AM2557" s="35">
        <v>0.19</v>
      </c>
      <c r="AN2557" s="19">
        <v>125663.99999999999</v>
      </c>
      <c r="AO2557" s="18" t="s">
        <v>1049</v>
      </c>
      <c r="AP2557" s="15" t="s">
        <v>1049</v>
      </c>
      <c r="AQ2557" s="43" t="str">
        <f t="shared" si="389"/>
        <v>SI</v>
      </c>
      <c r="AR2557" s="44">
        <f t="shared" si="396"/>
        <v>125664</v>
      </c>
      <c r="AS2557" s="44">
        <f t="shared" si="397"/>
        <v>105600</v>
      </c>
      <c r="AT2557" s="44">
        <f t="shared" si="398"/>
        <v>105600</v>
      </c>
      <c r="AU2557" s="44">
        <f t="shared" si="399"/>
        <v>125664</v>
      </c>
      <c r="AV2557" s="45" t="b">
        <f t="shared" si="400"/>
        <v>1</v>
      </c>
      <c r="AW2557" s="45" t="b">
        <f t="shared" si="395"/>
        <v>0</v>
      </c>
      <c r="AX2557" s="45"/>
    </row>
    <row r="2558" spans="1:50" s="36" customFormat="1" ht="27.75" customHeight="1" x14ac:dyDescent="0.15">
      <c r="A2558" s="36" t="str">
        <f t="shared" si="388"/>
        <v>ORBIDENTAL S.A.S301061808</v>
      </c>
      <c r="B2558" s="36" t="b">
        <f>+A2558='[1]Anexo 9'!A2558</f>
        <v>1</v>
      </c>
      <c r="C2558" s="18">
        <v>800005972</v>
      </c>
      <c r="D2558" s="18" t="s">
        <v>3864</v>
      </c>
      <c r="E2558" s="15" t="s">
        <v>800</v>
      </c>
      <c r="F2558" s="15" t="s">
        <v>1162</v>
      </c>
      <c r="G2558" s="15">
        <f>+VLOOKUP(F2558,[3]Sheet1!$E$3:$G$74,3,FALSE)</f>
        <v>12</v>
      </c>
      <c r="H2558" s="15">
        <f>+VLOOKUP(D2558&amp;F2558,'TD para paquetes'!$E$3:$I$441,5,FALSE)</f>
        <v>12</v>
      </c>
      <c r="I2558" s="15" t="s">
        <v>1025</v>
      </c>
      <c r="J2558" s="15">
        <v>3</v>
      </c>
      <c r="K2558" s="15">
        <v>3</v>
      </c>
      <c r="L2558" s="15">
        <v>301061808</v>
      </c>
      <c r="M2558" s="15" t="s">
        <v>1163</v>
      </c>
      <c r="N2558" s="15" t="s">
        <v>101</v>
      </c>
      <c r="O2558" s="18" t="s">
        <v>4724</v>
      </c>
      <c r="P2558" s="22" t="s">
        <v>73</v>
      </c>
      <c r="Q2558" s="15" t="s">
        <v>101</v>
      </c>
      <c r="R2558" s="18" t="s">
        <v>5780</v>
      </c>
      <c r="S2558" s="22" t="b">
        <f t="shared" ref="S2558:S2566" si="402">+R2558=Q2558</f>
        <v>0</v>
      </c>
      <c r="T2558" s="18">
        <v>1</v>
      </c>
      <c r="U2558" s="18" t="s">
        <v>5780</v>
      </c>
      <c r="V2558" s="15" t="s">
        <v>1165</v>
      </c>
      <c r="W2558" s="18" t="s">
        <v>6376</v>
      </c>
      <c r="X2558" s="18"/>
      <c r="Y2558" s="15" t="s">
        <v>68</v>
      </c>
      <c r="Z2558" s="18" t="s">
        <v>7213</v>
      </c>
      <c r="AA2558" s="18" t="s">
        <v>119</v>
      </c>
      <c r="AB2558" s="18" t="s">
        <v>7214</v>
      </c>
      <c r="AC2558" s="67" t="str">
        <f>+VLOOKUP("*"&amp;L2558&amp;"*",'[2]REGISTROS SANITARIOS'!$D$1980:$E$2112,2,FALSE)</f>
        <v>SI</v>
      </c>
      <c r="AD2558" s="22" t="s">
        <v>1025</v>
      </c>
      <c r="AE2558" s="16">
        <v>46895</v>
      </c>
      <c r="AF2558" s="34" t="s">
        <v>73</v>
      </c>
      <c r="AG2558" s="24" t="s">
        <v>1049</v>
      </c>
      <c r="AH2558" s="18" t="s">
        <v>1049</v>
      </c>
      <c r="AI2558" s="18" t="s">
        <v>53</v>
      </c>
      <c r="AJ2558" s="17">
        <v>5.5</v>
      </c>
      <c r="AK2558" s="25">
        <v>5.5</v>
      </c>
      <c r="AL2558" s="25">
        <v>2500</v>
      </c>
      <c r="AM2558" s="35">
        <v>0.19</v>
      </c>
      <c r="AN2558" s="19">
        <v>16362.5</v>
      </c>
      <c r="AO2558" s="18" t="s">
        <v>1049</v>
      </c>
      <c r="AP2558" s="15" t="s">
        <v>1049</v>
      </c>
      <c r="AQ2558" s="43" t="str">
        <f t="shared" si="389"/>
        <v>SI</v>
      </c>
      <c r="AR2558" s="44">
        <f t="shared" si="396"/>
        <v>16362.5</v>
      </c>
      <c r="AS2558" s="44">
        <f t="shared" si="397"/>
        <v>13750</v>
      </c>
      <c r="AT2558" s="44">
        <f t="shared" si="398"/>
        <v>13750</v>
      </c>
      <c r="AU2558" s="44">
        <f t="shared" si="399"/>
        <v>16362.5</v>
      </c>
      <c r="AV2558" s="45" t="b">
        <f t="shared" si="400"/>
        <v>1</v>
      </c>
      <c r="AW2558" s="45" t="b">
        <f t="shared" si="395"/>
        <v>0</v>
      </c>
      <c r="AX2558" s="45"/>
    </row>
    <row r="2559" spans="1:50" s="36" customFormat="1" ht="27.75" customHeight="1" x14ac:dyDescent="0.15">
      <c r="A2559" s="36" t="str">
        <f t="shared" si="388"/>
        <v>ORBIDENTAL S.A.S301061908</v>
      </c>
      <c r="B2559" s="36" t="b">
        <f>+A2559='[1]Anexo 9'!A2559</f>
        <v>1</v>
      </c>
      <c r="C2559" s="18">
        <v>800005972</v>
      </c>
      <c r="D2559" s="18" t="s">
        <v>3864</v>
      </c>
      <c r="E2559" s="15" t="s">
        <v>800</v>
      </c>
      <c r="F2559" s="15" t="s">
        <v>1162</v>
      </c>
      <c r="G2559" s="15">
        <f>+VLOOKUP(F2559,[3]Sheet1!$E$3:$G$74,3,FALSE)</f>
        <v>12</v>
      </c>
      <c r="H2559" s="15">
        <f>+VLOOKUP(D2559&amp;F2559,'TD para paquetes'!$E$3:$I$441,5,FALSE)</f>
        <v>12</v>
      </c>
      <c r="I2559" s="15" t="s">
        <v>1025</v>
      </c>
      <c r="J2559" s="15">
        <v>3</v>
      </c>
      <c r="K2559" s="15">
        <v>3</v>
      </c>
      <c r="L2559" s="15">
        <v>301061908</v>
      </c>
      <c r="M2559" s="15" t="s">
        <v>1166</v>
      </c>
      <c r="N2559" s="15" t="s">
        <v>101</v>
      </c>
      <c r="O2559" s="18" t="s">
        <v>4725</v>
      </c>
      <c r="P2559" s="22" t="s">
        <v>73</v>
      </c>
      <c r="Q2559" s="15" t="s">
        <v>101</v>
      </c>
      <c r="R2559" s="18" t="s">
        <v>5780</v>
      </c>
      <c r="S2559" s="22" t="b">
        <f t="shared" si="402"/>
        <v>0</v>
      </c>
      <c r="T2559" s="18">
        <v>1</v>
      </c>
      <c r="U2559" s="18" t="s">
        <v>5780</v>
      </c>
      <c r="V2559" s="15" t="s">
        <v>1165</v>
      </c>
      <c r="W2559" s="18" t="s">
        <v>6376</v>
      </c>
      <c r="X2559" s="18"/>
      <c r="Y2559" s="15" t="s">
        <v>68</v>
      </c>
      <c r="Z2559" s="18" t="s">
        <v>7213</v>
      </c>
      <c r="AA2559" s="18" t="s">
        <v>119</v>
      </c>
      <c r="AB2559" s="18" t="s">
        <v>7214</v>
      </c>
      <c r="AC2559" s="67" t="str">
        <f>+VLOOKUP("*"&amp;L2559&amp;"*",'[2]REGISTROS SANITARIOS'!$D$1980:$E$2112,2,FALSE)</f>
        <v>SI</v>
      </c>
      <c r="AD2559" s="22" t="s">
        <v>1025</v>
      </c>
      <c r="AE2559" s="16">
        <v>46895</v>
      </c>
      <c r="AF2559" s="34" t="s">
        <v>73</v>
      </c>
      <c r="AG2559" s="24" t="s">
        <v>1049</v>
      </c>
      <c r="AH2559" s="18" t="s">
        <v>1049</v>
      </c>
      <c r="AI2559" s="18" t="s">
        <v>53</v>
      </c>
      <c r="AJ2559" s="17">
        <v>44</v>
      </c>
      <c r="AK2559" s="25">
        <v>44</v>
      </c>
      <c r="AL2559" s="25">
        <v>2500</v>
      </c>
      <c r="AM2559" s="35">
        <v>0.19</v>
      </c>
      <c r="AN2559" s="19">
        <v>130900</v>
      </c>
      <c r="AO2559" s="18" t="s">
        <v>1049</v>
      </c>
      <c r="AP2559" s="15" t="s">
        <v>1049</v>
      </c>
      <c r="AQ2559" s="43" t="str">
        <f t="shared" si="389"/>
        <v>SI</v>
      </c>
      <c r="AR2559" s="44">
        <f t="shared" si="396"/>
        <v>130900</v>
      </c>
      <c r="AS2559" s="44">
        <f t="shared" si="397"/>
        <v>110000</v>
      </c>
      <c r="AT2559" s="44">
        <f t="shared" si="398"/>
        <v>110000</v>
      </c>
      <c r="AU2559" s="44">
        <f t="shared" si="399"/>
        <v>130900</v>
      </c>
      <c r="AV2559" s="45" t="b">
        <f t="shared" si="400"/>
        <v>1</v>
      </c>
      <c r="AW2559" s="45" t="b">
        <f t="shared" si="395"/>
        <v>0</v>
      </c>
      <c r="AX2559" s="45"/>
    </row>
    <row r="2560" spans="1:50" s="36" customFormat="1" ht="27.75" customHeight="1" x14ac:dyDescent="0.15">
      <c r="A2560" s="36" t="str">
        <f t="shared" si="388"/>
        <v>ORBIDENTAL S.A.S301062108</v>
      </c>
      <c r="B2560" s="36" t="b">
        <f>+A2560='[1]Anexo 9'!A2560</f>
        <v>1</v>
      </c>
      <c r="C2560" s="18">
        <v>800005972</v>
      </c>
      <c r="D2560" s="18" t="s">
        <v>3864</v>
      </c>
      <c r="E2560" s="15" t="s">
        <v>800</v>
      </c>
      <c r="F2560" s="15" t="s">
        <v>1162</v>
      </c>
      <c r="G2560" s="15">
        <f>+VLOOKUP(F2560,[3]Sheet1!$E$3:$G$74,3,FALSE)</f>
        <v>12</v>
      </c>
      <c r="H2560" s="15">
        <f>+VLOOKUP(D2560&amp;F2560,'TD para paquetes'!$E$3:$I$441,5,FALSE)</f>
        <v>12</v>
      </c>
      <c r="I2560" s="15" t="s">
        <v>1025</v>
      </c>
      <c r="J2560" s="15">
        <v>3</v>
      </c>
      <c r="K2560" s="15">
        <v>3</v>
      </c>
      <c r="L2560" s="15">
        <v>301062108</v>
      </c>
      <c r="M2560" s="15" t="s">
        <v>1167</v>
      </c>
      <c r="N2560" s="15" t="s">
        <v>101</v>
      </c>
      <c r="O2560" s="18" t="s">
        <v>4726</v>
      </c>
      <c r="P2560" s="22" t="s">
        <v>73</v>
      </c>
      <c r="Q2560" s="15" t="s">
        <v>101</v>
      </c>
      <c r="R2560" s="18" t="s">
        <v>5780</v>
      </c>
      <c r="S2560" s="22" t="b">
        <f t="shared" si="402"/>
        <v>0</v>
      </c>
      <c r="T2560" s="18">
        <v>1</v>
      </c>
      <c r="U2560" s="18" t="s">
        <v>5780</v>
      </c>
      <c r="V2560" s="15" t="s">
        <v>1165</v>
      </c>
      <c r="W2560" s="18" t="s">
        <v>6376</v>
      </c>
      <c r="X2560" s="18"/>
      <c r="Y2560" s="15" t="s">
        <v>68</v>
      </c>
      <c r="Z2560" s="18" t="s">
        <v>7213</v>
      </c>
      <c r="AA2560" s="18" t="s">
        <v>119</v>
      </c>
      <c r="AB2560" s="18" t="s">
        <v>7214</v>
      </c>
      <c r="AC2560" s="67" t="str">
        <f>+VLOOKUP("*"&amp;L2560&amp;"*",'[2]REGISTROS SANITARIOS'!$D$1980:$E$2112,2,FALSE)</f>
        <v>SI</v>
      </c>
      <c r="AD2560" s="22" t="s">
        <v>1025</v>
      </c>
      <c r="AE2560" s="16">
        <v>46895</v>
      </c>
      <c r="AF2560" s="34" t="s">
        <v>73</v>
      </c>
      <c r="AG2560" s="24" t="s">
        <v>1049</v>
      </c>
      <c r="AH2560" s="18" t="s">
        <v>1049</v>
      </c>
      <c r="AI2560" s="18" t="s">
        <v>53</v>
      </c>
      <c r="AJ2560" s="17">
        <v>16.5</v>
      </c>
      <c r="AK2560" s="25">
        <v>16.5</v>
      </c>
      <c r="AL2560" s="25">
        <v>2500</v>
      </c>
      <c r="AM2560" s="35">
        <v>0.19</v>
      </c>
      <c r="AN2560" s="19">
        <v>49087.499999999993</v>
      </c>
      <c r="AO2560" s="18" t="s">
        <v>1049</v>
      </c>
      <c r="AP2560" s="15" t="s">
        <v>1049</v>
      </c>
      <c r="AQ2560" s="43" t="str">
        <f t="shared" si="389"/>
        <v>SI</v>
      </c>
      <c r="AR2560" s="44">
        <f t="shared" si="396"/>
        <v>49087.5</v>
      </c>
      <c r="AS2560" s="44">
        <f t="shared" si="397"/>
        <v>41250</v>
      </c>
      <c r="AT2560" s="44">
        <f t="shared" si="398"/>
        <v>41250</v>
      </c>
      <c r="AU2560" s="44">
        <f t="shared" si="399"/>
        <v>49087.5</v>
      </c>
      <c r="AV2560" s="45" t="b">
        <f t="shared" si="400"/>
        <v>1</v>
      </c>
      <c r="AW2560" s="45" t="b">
        <f t="shared" si="395"/>
        <v>0</v>
      </c>
      <c r="AX2560" s="45"/>
    </row>
    <row r="2561" spans="1:50" s="36" customFormat="1" ht="27.75" customHeight="1" x14ac:dyDescent="0.15">
      <c r="A2561" s="36" t="str">
        <f t="shared" si="388"/>
        <v>ORBIDENTAL S.A.S301062208</v>
      </c>
      <c r="B2561" s="36" t="b">
        <f>+A2561='[1]Anexo 9'!A2561</f>
        <v>1</v>
      </c>
      <c r="C2561" s="18">
        <v>800005972</v>
      </c>
      <c r="D2561" s="18" t="s">
        <v>3864</v>
      </c>
      <c r="E2561" s="15" t="s">
        <v>800</v>
      </c>
      <c r="F2561" s="15" t="s">
        <v>1162</v>
      </c>
      <c r="G2561" s="15">
        <f>+VLOOKUP(F2561,[3]Sheet1!$E$3:$G$74,3,FALSE)</f>
        <v>12</v>
      </c>
      <c r="H2561" s="15">
        <f>+VLOOKUP(D2561&amp;F2561,'TD para paquetes'!$E$3:$I$441,5,FALSE)</f>
        <v>12</v>
      </c>
      <c r="I2561" s="15" t="s">
        <v>1025</v>
      </c>
      <c r="J2561" s="15">
        <v>3</v>
      </c>
      <c r="K2561" s="15">
        <v>3</v>
      </c>
      <c r="L2561" s="15">
        <v>301062208</v>
      </c>
      <c r="M2561" s="15" t="s">
        <v>1169</v>
      </c>
      <c r="N2561" s="15" t="s">
        <v>101</v>
      </c>
      <c r="O2561" s="18" t="s">
        <v>4727</v>
      </c>
      <c r="P2561" s="22" t="s">
        <v>73</v>
      </c>
      <c r="Q2561" s="15" t="s">
        <v>101</v>
      </c>
      <c r="R2561" s="18" t="s">
        <v>5780</v>
      </c>
      <c r="S2561" s="22" t="b">
        <f t="shared" si="402"/>
        <v>0</v>
      </c>
      <c r="T2561" s="18">
        <v>1</v>
      </c>
      <c r="U2561" s="18" t="s">
        <v>5780</v>
      </c>
      <c r="V2561" s="15" t="s">
        <v>1165</v>
      </c>
      <c r="W2561" s="18" t="s">
        <v>6376</v>
      </c>
      <c r="X2561" s="18"/>
      <c r="Y2561" s="15" t="s">
        <v>68</v>
      </c>
      <c r="Z2561" s="18" t="s">
        <v>7213</v>
      </c>
      <c r="AA2561" s="18" t="s">
        <v>119</v>
      </c>
      <c r="AB2561" s="18" t="s">
        <v>7214</v>
      </c>
      <c r="AC2561" s="67" t="str">
        <f>+VLOOKUP("*"&amp;L2561&amp;"*",'[2]REGISTROS SANITARIOS'!$D$1980:$E$2112,2,FALSE)</f>
        <v>SI</v>
      </c>
      <c r="AD2561" s="22" t="s">
        <v>1025</v>
      </c>
      <c r="AE2561" s="16">
        <v>46895</v>
      </c>
      <c r="AF2561" s="34" t="s">
        <v>73</v>
      </c>
      <c r="AG2561" s="24" t="s">
        <v>1049</v>
      </c>
      <c r="AH2561" s="18" t="s">
        <v>1049</v>
      </c>
      <c r="AI2561" s="18" t="s">
        <v>53</v>
      </c>
      <c r="AJ2561" s="17">
        <v>5.5</v>
      </c>
      <c r="AK2561" s="25">
        <v>5.5</v>
      </c>
      <c r="AL2561" s="25">
        <v>2500</v>
      </c>
      <c r="AM2561" s="35">
        <v>0.19</v>
      </c>
      <c r="AN2561" s="19">
        <v>16362.5</v>
      </c>
      <c r="AO2561" s="18" t="s">
        <v>1049</v>
      </c>
      <c r="AP2561" s="15" t="s">
        <v>1049</v>
      </c>
      <c r="AQ2561" s="43" t="str">
        <f t="shared" si="389"/>
        <v>SI</v>
      </c>
      <c r="AR2561" s="44">
        <f t="shared" si="396"/>
        <v>16362.5</v>
      </c>
      <c r="AS2561" s="44">
        <f t="shared" si="397"/>
        <v>13750</v>
      </c>
      <c r="AT2561" s="44">
        <f t="shared" si="398"/>
        <v>13750</v>
      </c>
      <c r="AU2561" s="44">
        <f t="shared" si="399"/>
        <v>16362.5</v>
      </c>
      <c r="AV2561" s="45" t="b">
        <f t="shared" si="400"/>
        <v>1</v>
      </c>
      <c r="AW2561" s="45" t="b">
        <f t="shared" si="395"/>
        <v>0</v>
      </c>
      <c r="AX2561" s="45"/>
    </row>
    <row r="2562" spans="1:50" s="36" customFormat="1" ht="27.75" customHeight="1" x14ac:dyDescent="0.15">
      <c r="A2562" s="36" t="str">
        <f t="shared" si="388"/>
        <v>ORBIDENTAL S.A.S301062308</v>
      </c>
      <c r="B2562" s="36" t="b">
        <f>+A2562='[1]Anexo 9'!A2562</f>
        <v>1</v>
      </c>
      <c r="C2562" s="18">
        <v>800005972</v>
      </c>
      <c r="D2562" s="18" t="s">
        <v>3864</v>
      </c>
      <c r="E2562" s="15" t="s">
        <v>800</v>
      </c>
      <c r="F2562" s="15" t="s">
        <v>1162</v>
      </c>
      <c r="G2562" s="15">
        <f>+VLOOKUP(F2562,[3]Sheet1!$E$3:$G$74,3,FALSE)</f>
        <v>12</v>
      </c>
      <c r="H2562" s="15">
        <f>+VLOOKUP(D2562&amp;F2562,'TD para paquetes'!$E$3:$I$441,5,FALSE)</f>
        <v>12</v>
      </c>
      <c r="I2562" s="15" t="s">
        <v>1025</v>
      </c>
      <c r="J2562" s="15">
        <v>3</v>
      </c>
      <c r="K2562" s="15">
        <v>3</v>
      </c>
      <c r="L2562" s="15">
        <v>301062308</v>
      </c>
      <c r="M2562" s="15" t="s">
        <v>1170</v>
      </c>
      <c r="N2562" s="15" t="s">
        <v>101</v>
      </c>
      <c r="O2562" s="18" t="s">
        <v>4728</v>
      </c>
      <c r="P2562" s="22" t="s">
        <v>73</v>
      </c>
      <c r="Q2562" s="15" t="s">
        <v>101</v>
      </c>
      <c r="R2562" s="18" t="s">
        <v>5780</v>
      </c>
      <c r="S2562" s="22" t="b">
        <f t="shared" si="402"/>
        <v>0</v>
      </c>
      <c r="T2562" s="18">
        <v>1</v>
      </c>
      <c r="U2562" s="18" t="s">
        <v>5780</v>
      </c>
      <c r="V2562" s="15" t="s">
        <v>1165</v>
      </c>
      <c r="W2562" s="18" t="s">
        <v>6376</v>
      </c>
      <c r="X2562" s="18"/>
      <c r="Y2562" s="15" t="s">
        <v>68</v>
      </c>
      <c r="Z2562" s="18" t="s">
        <v>7213</v>
      </c>
      <c r="AA2562" s="18" t="s">
        <v>119</v>
      </c>
      <c r="AB2562" s="18" t="s">
        <v>7214</v>
      </c>
      <c r="AC2562" s="67" t="str">
        <f>+VLOOKUP("*"&amp;L2562&amp;"*",'[2]REGISTROS SANITARIOS'!$D$1980:$E$2112,2,FALSE)</f>
        <v>SI</v>
      </c>
      <c r="AD2562" s="22" t="s">
        <v>1025</v>
      </c>
      <c r="AE2562" s="16">
        <v>46895</v>
      </c>
      <c r="AF2562" s="34" t="s">
        <v>73</v>
      </c>
      <c r="AG2562" s="24" t="s">
        <v>1049</v>
      </c>
      <c r="AH2562" s="18" t="s">
        <v>1049</v>
      </c>
      <c r="AI2562" s="18" t="s">
        <v>53</v>
      </c>
      <c r="AJ2562" s="17">
        <v>22</v>
      </c>
      <c r="AK2562" s="25">
        <v>22</v>
      </c>
      <c r="AL2562" s="25">
        <v>2500</v>
      </c>
      <c r="AM2562" s="35">
        <v>0.19</v>
      </c>
      <c r="AN2562" s="19">
        <v>65450</v>
      </c>
      <c r="AO2562" s="18" t="s">
        <v>1049</v>
      </c>
      <c r="AP2562" s="15" t="s">
        <v>1049</v>
      </c>
      <c r="AQ2562" s="43" t="str">
        <f t="shared" si="389"/>
        <v>SI</v>
      </c>
      <c r="AR2562" s="44">
        <f t="shared" si="396"/>
        <v>65450</v>
      </c>
      <c r="AS2562" s="44">
        <f t="shared" si="397"/>
        <v>55000</v>
      </c>
      <c r="AT2562" s="44">
        <f t="shared" si="398"/>
        <v>55000</v>
      </c>
      <c r="AU2562" s="44">
        <f t="shared" si="399"/>
        <v>65450</v>
      </c>
      <c r="AV2562" s="45" t="b">
        <f t="shared" si="400"/>
        <v>1</v>
      </c>
      <c r="AW2562" s="45" t="b">
        <f t="shared" si="395"/>
        <v>0</v>
      </c>
      <c r="AX2562" s="45"/>
    </row>
    <row r="2563" spans="1:50" s="36" customFormat="1" ht="27.75" customHeight="1" x14ac:dyDescent="0.15">
      <c r="A2563" s="36" t="str">
        <f t="shared" si="388"/>
        <v>ORBIDENTAL S.A.S301062508</v>
      </c>
      <c r="B2563" s="36" t="b">
        <f>+A2563='[1]Anexo 9'!A2563</f>
        <v>1</v>
      </c>
      <c r="C2563" s="18">
        <v>800005972</v>
      </c>
      <c r="D2563" s="18" t="s">
        <v>3864</v>
      </c>
      <c r="E2563" s="15" t="s">
        <v>800</v>
      </c>
      <c r="F2563" s="15" t="s">
        <v>1162</v>
      </c>
      <c r="G2563" s="15">
        <f>+VLOOKUP(F2563,[3]Sheet1!$E$3:$G$74,3,FALSE)</f>
        <v>12</v>
      </c>
      <c r="H2563" s="15">
        <f>+VLOOKUP(D2563&amp;F2563,'TD para paquetes'!$E$3:$I$441,5,FALSE)</f>
        <v>12</v>
      </c>
      <c r="I2563" s="15" t="s">
        <v>1025</v>
      </c>
      <c r="J2563" s="15">
        <v>3</v>
      </c>
      <c r="K2563" s="15">
        <v>3</v>
      </c>
      <c r="L2563" s="15">
        <v>301062508</v>
      </c>
      <c r="M2563" s="15" t="s">
        <v>1171</v>
      </c>
      <c r="N2563" s="15" t="s">
        <v>101</v>
      </c>
      <c r="O2563" s="18" t="s">
        <v>4729</v>
      </c>
      <c r="P2563" s="22" t="s">
        <v>73</v>
      </c>
      <c r="Q2563" s="15" t="s">
        <v>101</v>
      </c>
      <c r="R2563" s="18" t="s">
        <v>5780</v>
      </c>
      <c r="S2563" s="22" t="b">
        <f t="shared" si="402"/>
        <v>0</v>
      </c>
      <c r="T2563" s="18">
        <v>1</v>
      </c>
      <c r="U2563" s="18" t="s">
        <v>5780</v>
      </c>
      <c r="V2563" s="15" t="s">
        <v>1165</v>
      </c>
      <c r="W2563" s="18" t="s">
        <v>6376</v>
      </c>
      <c r="X2563" s="18"/>
      <c r="Y2563" s="15" t="s">
        <v>68</v>
      </c>
      <c r="Z2563" s="18" t="s">
        <v>7213</v>
      </c>
      <c r="AA2563" s="18" t="s">
        <v>119</v>
      </c>
      <c r="AB2563" s="18" t="s">
        <v>7214</v>
      </c>
      <c r="AC2563" s="67" t="str">
        <f>+VLOOKUP("*"&amp;L2563&amp;"*",'[2]REGISTROS SANITARIOS'!$D$1980:$E$2112,2,FALSE)</f>
        <v>SI</v>
      </c>
      <c r="AD2563" s="22" t="s">
        <v>1025</v>
      </c>
      <c r="AE2563" s="16">
        <v>46895</v>
      </c>
      <c r="AF2563" s="34" t="s">
        <v>73</v>
      </c>
      <c r="AG2563" s="24" t="s">
        <v>1049</v>
      </c>
      <c r="AH2563" s="18" t="s">
        <v>1049</v>
      </c>
      <c r="AI2563" s="18" t="s">
        <v>53</v>
      </c>
      <c r="AJ2563" s="17">
        <v>82.5</v>
      </c>
      <c r="AK2563" s="25">
        <v>82.5</v>
      </c>
      <c r="AL2563" s="25">
        <v>2500</v>
      </c>
      <c r="AM2563" s="35">
        <v>0.19</v>
      </c>
      <c r="AN2563" s="19">
        <v>245437.5</v>
      </c>
      <c r="AO2563" s="18" t="s">
        <v>1049</v>
      </c>
      <c r="AP2563" s="15" t="s">
        <v>1049</v>
      </c>
      <c r="AQ2563" s="43" t="str">
        <f t="shared" si="389"/>
        <v>SI</v>
      </c>
      <c r="AR2563" s="44">
        <f t="shared" si="396"/>
        <v>245437.5</v>
      </c>
      <c r="AS2563" s="44">
        <f t="shared" si="397"/>
        <v>206250</v>
      </c>
      <c r="AT2563" s="44">
        <f t="shared" si="398"/>
        <v>206250</v>
      </c>
      <c r="AU2563" s="44">
        <f t="shared" si="399"/>
        <v>245437.5</v>
      </c>
      <c r="AV2563" s="45" t="b">
        <f t="shared" si="400"/>
        <v>1</v>
      </c>
      <c r="AW2563" s="45" t="b">
        <f t="shared" si="395"/>
        <v>0</v>
      </c>
      <c r="AX2563" s="45"/>
    </row>
    <row r="2564" spans="1:50" s="36" customFormat="1" ht="27.75" customHeight="1" x14ac:dyDescent="0.15">
      <c r="A2564" s="36" t="str">
        <f t="shared" ref="A2564:A2627" si="403">+D2564&amp;L2564</f>
        <v>ORBIDENTAL S.A.S301062708</v>
      </c>
      <c r="B2564" s="36" t="b">
        <f>+A2564='[1]Anexo 9'!A2564</f>
        <v>1</v>
      </c>
      <c r="C2564" s="18">
        <v>800005972</v>
      </c>
      <c r="D2564" s="18" t="s">
        <v>3864</v>
      </c>
      <c r="E2564" s="15" t="s">
        <v>800</v>
      </c>
      <c r="F2564" s="15" t="s">
        <v>1162</v>
      </c>
      <c r="G2564" s="15">
        <f>+VLOOKUP(F2564,[3]Sheet1!$E$3:$G$74,3,FALSE)</f>
        <v>12</v>
      </c>
      <c r="H2564" s="15">
        <f>+VLOOKUP(D2564&amp;F2564,'TD para paquetes'!$E$3:$I$441,5,FALSE)</f>
        <v>12</v>
      </c>
      <c r="I2564" s="15" t="s">
        <v>1025</v>
      </c>
      <c r="J2564" s="15">
        <v>3</v>
      </c>
      <c r="K2564" s="15">
        <v>3</v>
      </c>
      <c r="L2564" s="15">
        <v>301062708</v>
      </c>
      <c r="M2564" s="15" t="s">
        <v>1172</v>
      </c>
      <c r="N2564" s="15" t="s">
        <v>101</v>
      </c>
      <c r="O2564" s="18" t="s">
        <v>4730</v>
      </c>
      <c r="P2564" s="22" t="s">
        <v>73</v>
      </c>
      <c r="Q2564" s="15" t="s">
        <v>101</v>
      </c>
      <c r="R2564" s="18" t="s">
        <v>5780</v>
      </c>
      <c r="S2564" s="22" t="b">
        <f t="shared" si="402"/>
        <v>0</v>
      </c>
      <c r="T2564" s="18">
        <v>1</v>
      </c>
      <c r="U2564" s="18" t="s">
        <v>5780</v>
      </c>
      <c r="V2564" s="15" t="s">
        <v>1165</v>
      </c>
      <c r="W2564" s="18" t="s">
        <v>6376</v>
      </c>
      <c r="X2564" s="18"/>
      <c r="Y2564" s="15" t="s">
        <v>68</v>
      </c>
      <c r="Z2564" s="18" t="s">
        <v>7213</v>
      </c>
      <c r="AA2564" s="18" t="s">
        <v>119</v>
      </c>
      <c r="AB2564" s="18" t="s">
        <v>7214</v>
      </c>
      <c r="AC2564" s="67" t="str">
        <f>+VLOOKUP("*"&amp;L2564&amp;"*",'[2]REGISTROS SANITARIOS'!$D$1980:$E$2112,2,FALSE)</f>
        <v>SI</v>
      </c>
      <c r="AD2564" s="22" t="s">
        <v>1025</v>
      </c>
      <c r="AE2564" s="16">
        <v>46895</v>
      </c>
      <c r="AF2564" s="34" t="s">
        <v>73</v>
      </c>
      <c r="AG2564" s="24" t="s">
        <v>1049</v>
      </c>
      <c r="AH2564" s="18" t="s">
        <v>1049</v>
      </c>
      <c r="AI2564" s="18" t="s">
        <v>53</v>
      </c>
      <c r="AJ2564" s="17">
        <v>522.5</v>
      </c>
      <c r="AK2564" s="25">
        <v>522.5</v>
      </c>
      <c r="AL2564" s="25">
        <v>2500</v>
      </c>
      <c r="AM2564" s="35">
        <v>0.19</v>
      </c>
      <c r="AN2564" s="19">
        <v>1554437.5</v>
      </c>
      <c r="AO2564" s="18" t="s">
        <v>1049</v>
      </c>
      <c r="AP2564" s="15" t="s">
        <v>1049</v>
      </c>
      <c r="AQ2564" s="43" t="str">
        <f t="shared" ref="AQ2564:AQ2627" si="404">+IF(AK2564="","NO INDICA",IF(AJ2564=AK2564,"SI",IF(AK2564&gt;AJ2564,"MAYOR",IF(AK2564&lt;AJ2564,"MENOR"))))</f>
        <v>SI</v>
      </c>
      <c r="AR2564" s="44">
        <f t="shared" si="396"/>
        <v>1554437.5</v>
      </c>
      <c r="AS2564" s="44">
        <f t="shared" si="397"/>
        <v>1306250</v>
      </c>
      <c r="AT2564" s="44">
        <f t="shared" si="398"/>
        <v>1306250</v>
      </c>
      <c r="AU2564" s="44">
        <f t="shared" si="399"/>
        <v>1554437.5</v>
      </c>
      <c r="AV2564" s="45" t="b">
        <f t="shared" si="400"/>
        <v>1</v>
      </c>
      <c r="AW2564" s="45" t="b">
        <f t="shared" ref="AW2564:AW2627" si="405">+AS2564=AN2564</f>
        <v>0</v>
      </c>
      <c r="AX2564" s="45"/>
    </row>
    <row r="2565" spans="1:50" s="36" customFormat="1" ht="27.75" customHeight="1" x14ac:dyDescent="0.15">
      <c r="A2565" s="36" t="str">
        <f t="shared" si="403"/>
        <v>ORBIDENTAL S.A.S301062808</v>
      </c>
      <c r="B2565" s="36" t="b">
        <f>+A2565='[1]Anexo 9'!A2565</f>
        <v>1</v>
      </c>
      <c r="C2565" s="18">
        <v>800005972</v>
      </c>
      <c r="D2565" s="18" t="s">
        <v>3864</v>
      </c>
      <c r="E2565" s="15" t="s">
        <v>800</v>
      </c>
      <c r="F2565" s="15" t="s">
        <v>1162</v>
      </c>
      <c r="G2565" s="15">
        <f>+VLOOKUP(F2565,[3]Sheet1!$E$3:$G$74,3,FALSE)</f>
        <v>12</v>
      </c>
      <c r="H2565" s="15">
        <f>+VLOOKUP(D2565&amp;F2565,'TD para paquetes'!$E$3:$I$441,5,FALSE)</f>
        <v>12</v>
      </c>
      <c r="I2565" s="15" t="s">
        <v>1025</v>
      </c>
      <c r="J2565" s="15">
        <v>3</v>
      </c>
      <c r="K2565" s="15">
        <v>3</v>
      </c>
      <c r="L2565" s="15">
        <v>301062808</v>
      </c>
      <c r="M2565" s="15" t="s">
        <v>1173</v>
      </c>
      <c r="N2565" s="15" t="s">
        <v>101</v>
      </c>
      <c r="O2565" s="18" t="s">
        <v>4731</v>
      </c>
      <c r="P2565" s="22" t="s">
        <v>73</v>
      </c>
      <c r="Q2565" s="15" t="s">
        <v>101</v>
      </c>
      <c r="R2565" s="18" t="s">
        <v>5780</v>
      </c>
      <c r="S2565" s="22" t="b">
        <f t="shared" si="402"/>
        <v>0</v>
      </c>
      <c r="T2565" s="18">
        <v>1</v>
      </c>
      <c r="U2565" s="18" t="s">
        <v>5780</v>
      </c>
      <c r="V2565" s="15" t="s">
        <v>1165</v>
      </c>
      <c r="W2565" s="18" t="s">
        <v>6376</v>
      </c>
      <c r="X2565" s="18"/>
      <c r="Y2565" s="15" t="s">
        <v>68</v>
      </c>
      <c r="Z2565" s="18" t="s">
        <v>7213</v>
      </c>
      <c r="AA2565" s="18" t="s">
        <v>119</v>
      </c>
      <c r="AB2565" s="18" t="s">
        <v>7214</v>
      </c>
      <c r="AC2565" s="67" t="str">
        <f>+VLOOKUP("*"&amp;L2565&amp;"*",'[2]REGISTROS SANITARIOS'!$D$1980:$E$2112,2,FALSE)</f>
        <v>SI</v>
      </c>
      <c r="AD2565" s="22" t="s">
        <v>1025</v>
      </c>
      <c r="AE2565" s="16">
        <v>46895</v>
      </c>
      <c r="AF2565" s="34" t="s">
        <v>73</v>
      </c>
      <c r="AG2565" s="24" t="s">
        <v>1049</v>
      </c>
      <c r="AH2565" s="18" t="s">
        <v>1049</v>
      </c>
      <c r="AI2565" s="18" t="s">
        <v>53</v>
      </c>
      <c r="AJ2565" s="17">
        <v>522.5</v>
      </c>
      <c r="AK2565" s="25">
        <v>522.5</v>
      </c>
      <c r="AL2565" s="25">
        <v>2500</v>
      </c>
      <c r="AM2565" s="35">
        <v>0.19</v>
      </c>
      <c r="AN2565" s="19">
        <v>1554437.5</v>
      </c>
      <c r="AO2565" s="18" t="s">
        <v>1049</v>
      </c>
      <c r="AP2565" s="15" t="s">
        <v>1049</v>
      </c>
      <c r="AQ2565" s="43" t="str">
        <f t="shared" si="404"/>
        <v>SI</v>
      </c>
      <c r="AR2565" s="44">
        <f t="shared" si="396"/>
        <v>1554437.5</v>
      </c>
      <c r="AS2565" s="44">
        <f t="shared" si="397"/>
        <v>1306250</v>
      </c>
      <c r="AT2565" s="44">
        <f t="shared" si="398"/>
        <v>1306250</v>
      </c>
      <c r="AU2565" s="44">
        <f t="shared" si="399"/>
        <v>1554437.5</v>
      </c>
      <c r="AV2565" s="45" t="b">
        <f t="shared" si="400"/>
        <v>1</v>
      </c>
      <c r="AW2565" s="45" t="b">
        <f t="shared" si="405"/>
        <v>0</v>
      </c>
      <c r="AX2565" s="45"/>
    </row>
    <row r="2566" spans="1:50" s="36" customFormat="1" ht="27.75" customHeight="1" x14ac:dyDescent="0.15">
      <c r="A2566" s="36" t="str">
        <f t="shared" si="403"/>
        <v>ORBIDENTAL S.A.S301062908</v>
      </c>
      <c r="B2566" s="36" t="b">
        <f>+A2566='[1]Anexo 9'!A2566</f>
        <v>1</v>
      </c>
      <c r="C2566" s="18">
        <v>800005972</v>
      </c>
      <c r="D2566" s="18" t="s">
        <v>3864</v>
      </c>
      <c r="E2566" s="15" t="s">
        <v>800</v>
      </c>
      <c r="F2566" s="15" t="s">
        <v>1162</v>
      </c>
      <c r="G2566" s="15">
        <f>+VLOOKUP(F2566,[3]Sheet1!$E$3:$G$74,3,FALSE)</f>
        <v>12</v>
      </c>
      <c r="H2566" s="15">
        <f>+VLOOKUP(D2566&amp;F2566,'TD para paquetes'!$E$3:$I$441,5,FALSE)</f>
        <v>12</v>
      </c>
      <c r="I2566" s="15" t="s">
        <v>1025</v>
      </c>
      <c r="J2566" s="15">
        <v>3</v>
      </c>
      <c r="K2566" s="15">
        <v>3</v>
      </c>
      <c r="L2566" s="15">
        <v>301062908</v>
      </c>
      <c r="M2566" s="15" t="s">
        <v>1174</v>
      </c>
      <c r="N2566" s="15" t="s">
        <v>101</v>
      </c>
      <c r="O2566" s="18" t="s">
        <v>4732</v>
      </c>
      <c r="P2566" s="22" t="s">
        <v>73</v>
      </c>
      <c r="Q2566" s="15" t="s">
        <v>101</v>
      </c>
      <c r="R2566" s="18" t="s">
        <v>5780</v>
      </c>
      <c r="S2566" s="22" t="b">
        <f t="shared" si="402"/>
        <v>0</v>
      </c>
      <c r="T2566" s="18">
        <v>1</v>
      </c>
      <c r="U2566" s="18" t="s">
        <v>5780</v>
      </c>
      <c r="V2566" s="15" t="s">
        <v>1165</v>
      </c>
      <c r="W2566" s="18" t="s">
        <v>6376</v>
      </c>
      <c r="X2566" s="18"/>
      <c r="Y2566" s="15" t="s">
        <v>68</v>
      </c>
      <c r="Z2566" s="18" t="s">
        <v>7213</v>
      </c>
      <c r="AA2566" s="18" t="s">
        <v>119</v>
      </c>
      <c r="AB2566" s="18" t="s">
        <v>7214</v>
      </c>
      <c r="AC2566" s="67" t="str">
        <f>+VLOOKUP("*"&amp;L2566&amp;"*",'[2]REGISTROS SANITARIOS'!$D$1980:$E$2112,2,FALSE)</f>
        <v>SI</v>
      </c>
      <c r="AD2566" s="22" t="s">
        <v>1025</v>
      </c>
      <c r="AE2566" s="16">
        <v>46895</v>
      </c>
      <c r="AF2566" s="34" t="s">
        <v>73</v>
      </c>
      <c r="AG2566" s="24" t="s">
        <v>1049</v>
      </c>
      <c r="AH2566" s="18" t="s">
        <v>1049</v>
      </c>
      <c r="AI2566" s="18" t="s">
        <v>53</v>
      </c>
      <c r="AJ2566" s="17">
        <v>220</v>
      </c>
      <c r="AK2566" s="25">
        <v>220</v>
      </c>
      <c r="AL2566" s="25">
        <v>2500</v>
      </c>
      <c r="AM2566" s="35">
        <v>0.19</v>
      </c>
      <c r="AN2566" s="19">
        <v>654500</v>
      </c>
      <c r="AO2566" s="18" t="s">
        <v>1049</v>
      </c>
      <c r="AP2566" s="15" t="s">
        <v>1049</v>
      </c>
      <c r="AQ2566" s="43" t="str">
        <f t="shared" si="404"/>
        <v>SI</v>
      </c>
      <c r="AR2566" s="44">
        <f t="shared" si="396"/>
        <v>654500</v>
      </c>
      <c r="AS2566" s="44">
        <f t="shared" si="397"/>
        <v>550000</v>
      </c>
      <c r="AT2566" s="44">
        <f t="shared" si="398"/>
        <v>550000</v>
      </c>
      <c r="AU2566" s="44">
        <f t="shared" si="399"/>
        <v>654500</v>
      </c>
      <c r="AV2566" s="45" t="b">
        <f t="shared" si="400"/>
        <v>1</v>
      </c>
      <c r="AW2566" s="45" t="b">
        <f t="shared" si="405"/>
        <v>0</v>
      </c>
      <c r="AX2566" s="45"/>
    </row>
    <row r="2567" spans="1:50" s="36" customFormat="1" ht="27.75" customHeight="1" x14ac:dyDescent="0.15">
      <c r="A2567" s="36" t="str">
        <f t="shared" si="403"/>
        <v>ORBIDENTAL S.A.S301063008</v>
      </c>
      <c r="B2567" s="36" t="b">
        <f>+A2567='[1]Anexo 9'!A2567</f>
        <v>1</v>
      </c>
      <c r="C2567" s="18">
        <v>800005972</v>
      </c>
      <c r="D2567" s="18" t="s">
        <v>3864</v>
      </c>
      <c r="E2567" s="15" t="s">
        <v>800</v>
      </c>
      <c r="F2567" s="15" t="s">
        <v>1178</v>
      </c>
      <c r="G2567" s="15">
        <f>+VLOOKUP(F2567,[3]Sheet1!$E$3:$G$74,3,FALSE)</f>
        <v>2</v>
      </c>
      <c r="H2567" s="15">
        <f>+VLOOKUP(D2567&amp;F2567,'TD para paquetes'!$E$3:$I$441,5,FALSE)</f>
        <v>2</v>
      </c>
      <c r="I2567" s="15" t="s">
        <v>1025</v>
      </c>
      <c r="J2567" s="15">
        <v>4</v>
      </c>
      <c r="K2567" s="15">
        <v>4</v>
      </c>
      <c r="L2567" s="15">
        <v>301063008</v>
      </c>
      <c r="M2567" s="15" t="s">
        <v>1179</v>
      </c>
      <c r="N2567" s="15" t="s">
        <v>101</v>
      </c>
      <c r="O2567" s="18" t="s">
        <v>4733</v>
      </c>
      <c r="P2567" s="22" t="s">
        <v>73</v>
      </c>
      <c r="Q2567" s="15" t="s">
        <v>101</v>
      </c>
      <c r="R2567" s="18" t="s">
        <v>101</v>
      </c>
      <c r="S2567" s="22" t="s">
        <v>73</v>
      </c>
      <c r="T2567" s="18">
        <v>1</v>
      </c>
      <c r="U2567" s="18" t="s">
        <v>101</v>
      </c>
      <c r="V2567" s="15"/>
      <c r="W2567" s="18" t="s">
        <v>2896</v>
      </c>
      <c r="X2567" s="18" t="s">
        <v>1061</v>
      </c>
      <c r="Y2567" s="15" t="s">
        <v>73</v>
      </c>
      <c r="Z2567" s="18" t="s">
        <v>7215</v>
      </c>
      <c r="AA2567" s="18" t="s">
        <v>96</v>
      </c>
      <c r="AB2567" s="18" t="s">
        <v>1180</v>
      </c>
      <c r="AC2567" s="67" t="str">
        <f>+VLOOKUP("*"&amp;L2567&amp;"*",'[2]REGISTROS SANITARIOS'!$D$1980:$E$2112,2,FALSE)</f>
        <v>SI</v>
      </c>
      <c r="AD2567" s="22" t="s">
        <v>1025</v>
      </c>
      <c r="AE2567" s="16">
        <v>46683</v>
      </c>
      <c r="AF2567" s="34" t="s">
        <v>73</v>
      </c>
      <c r="AG2567" s="24" t="s">
        <v>1049</v>
      </c>
      <c r="AH2567" s="18" t="s">
        <v>1049</v>
      </c>
      <c r="AI2567" s="18" t="s">
        <v>53</v>
      </c>
      <c r="AJ2567" s="17">
        <v>330</v>
      </c>
      <c r="AK2567" s="25">
        <v>330</v>
      </c>
      <c r="AL2567" s="25">
        <v>34500</v>
      </c>
      <c r="AM2567" s="35">
        <v>0.19</v>
      </c>
      <c r="AN2567" s="19">
        <v>13548150</v>
      </c>
      <c r="AO2567" s="18" t="s">
        <v>1049</v>
      </c>
      <c r="AP2567" s="15" t="s">
        <v>1049</v>
      </c>
      <c r="AQ2567" s="43" t="str">
        <f t="shared" si="404"/>
        <v>SI</v>
      </c>
      <c r="AR2567" s="44">
        <f t="shared" si="396"/>
        <v>13548150</v>
      </c>
      <c r="AS2567" s="44">
        <f t="shared" si="397"/>
        <v>11385000</v>
      </c>
      <c r="AT2567" s="44">
        <f t="shared" si="398"/>
        <v>11385000</v>
      </c>
      <c r="AU2567" s="44">
        <f t="shared" si="399"/>
        <v>13548150</v>
      </c>
      <c r="AV2567" s="45" t="b">
        <f t="shared" si="400"/>
        <v>1</v>
      </c>
      <c r="AW2567" s="45" t="b">
        <f t="shared" si="405"/>
        <v>0</v>
      </c>
      <c r="AX2567" s="45"/>
    </row>
    <row r="2568" spans="1:50" s="36" customFormat="1" ht="27.75" customHeight="1" x14ac:dyDescent="0.15">
      <c r="A2568" s="36" t="str">
        <f t="shared" si="403"/>
        <v>ORBIDENTAL S.A.S301063208</v>
      </c>
      <c r="B2568" s="36" t="b">
        <f>+A2568='[1]Anexo 9'!A2568</f>
        <v>1</v>
      </c>
      <c r="C2568" s="18">
        <v>800005972</v>
      </c>
      <c r="D2568" s="18" t="s">
        <v>3864</v>
      </c>
      <c r="E2568" s="15" t="s">
        <v>800</v>
      </c>
      <c r="F2568" s="15" t="s">
        <v>1178</v>
      </c>
      <c r="G2568" s="15">
        <f>+VLOOKUP(F2568,[3]Sheet1!$E$3:$G$74,3,FALSE)</f>
        <v>2</v>
      </c>
      <c r="H2568" s="15">
        <f>+VLOOKUP(D2568&amp;F2568,'TD para paquetes'!$E$3:$I$441,5,FALSE)</f>
        <v>2</v>
      </c>
      <c r="I2568" s="15" t="s">
        <v>1025</v>
      </c>
      <c r="J2568" s="15">
        <v>4</v>
      </c>
      <c r="K2568" s="15">
        <v>4</v>
      </c>
      <c r="L2568" s="15">
        <v>301063208</v>
      </c>
      <c r="M2568" s="15" t="s">
        <v>1181</v>
      </c>
      <c r="N2568" s="15" t="s">
        <v>101</v>
      </c>
      <c r="O2568" s="18" t="s">
        <v>4734</v>
      </c>
      <c r="P2568" s="22" t="s">
        <v>73</v>
      </c>
      <c r="Q2568" s="15" t="s">
        <v>101</v>
      </c>
      <c r="R2568" s="18" t="s">
        <v>101</v>
      </c>
      <c r="S2568" s="22" t="s">
        <v>73</v>
      </c>
      <c r="T2568" s="18">
        <v>1</v>
      </c>
      <c r="U2568" s="18" t="s">
        <v>101</v>
      </c>
      <c r="V2568" s="15"/>
      <c r="W2568" s="18" t="s">
        <v>2896</v>
      </c>
      <c r="X2568" s="18" t="s">
        <v>1061</v>
      </c>
      <c r="Y2568" s="15" t="s">
        <v>73</v>
      </c>
      <c r="Z2568" s="18" t="s">
        <v>7215</v>
      </c>
      <c r="AA2568" s="18" t="s">
        <v>96</v>
      </c>
      <c r="AB2568" s="18" t="s">
        <v>1180</v>
      </c>
      <c r="AC2568" s="67" t="str">
        <f>+VLOOKUP("*"&amp;L2568&amp;"*",'[2]REGISTROS SANITARIOS'!$D$1980:$E$2112,2,FALSE)</f>
        <v>SI</v>
      </c>
      <c r="AD2568" s="22" t="s">
        <v>1025</v>
      </c>
      <c r="AE2568" s="16">
        <v>46683</v>
      </c>
      <c r="AF2568" s="34" t="s">
        <v>73</v>
      </c>
      <c r="AG2568" s="24" t="s">
        <v>1049</v>
      </c>
      <c r="AH2568" s="18" t="s">
        <v>1049</v>
      </c>
      <c r="AI2568" s="18" t="s">
        <v>53</v>
      </c>
      <c r="AJ2568" s="17">
        <v>66</v>
      </c>
      <c r="AK2568" s="25">
        <v>66</v>
      </c>
      <c r="AL2568" s="25">
        <v>49500</v>
      </c>
      <c r="AM2568" s="35">
        <v>0.19</v>
      </c>
      <c r="AN2568" s="19">
        <v>3887729.9999999995</v>
      </c>
      <c r="AO2568" s="18" t="s">
        <v>1049</v>
      </c>
      <c r="AP2568" s="15" t="s">
        <v>1049</v>
      </c>
      <c r="AQ2568" s="43" t="str">
        <f t="shared" si="404"/>
        <v>SI</v>
      </c>
      <c r="AR2568" s="44">
        <f t="shared" si="396"/>
        <v>3887730</v>
      </c>
      <c r="AS2568" s="44">
        <f t="shared" si="397"/>
        <v>3267000</v>
      </c>
      <c r="AT2568" s="44">
        <f t="shared" si="398"/>
        <v>3267000</v>
      </c>
      <c r="AU2568" s="44">
        <f t="shared" si="399"/>
        <v>3887730</v>
      </c>
      <c r="AV2568" s="45" t="b">
        <f t="shared" si="400"/>
        <v>1</v>
      </c>
      <c r="AW2568" s="45" t="b">
        <f t="shared" si="405"/>
        <v>0</v>
      </c>
      <c r="AX2568" s="45"/>
    </row>
    <row r="2569" spans="1:50" s="36" customFormat="1" ht="27.75" customHeight="1" x14ac:dyDescent="0.15">
      <c r="A2569" s="36" t="str">
        <f t="shared" si="403"/>
        <v>ORBIDENTAL S.A.S301063308</v>
      </c>
      <c r="B2569" s="36" t="b">
        <f>+A2569='[1]Anexo 9'!A2569</f>
        <v>1</v>
      </c>
      <c r="C2569" s="18">
        <v>800005972</v>
      </c>
      <c r="D2569" s="18" t="s">
        <v>3864</v>
      </c>
      <c r="E2569" s="15" t="s">
        <v>800</v>
      </c>
      <c r="F2569" s="15" t="s">
        <v>1162</v>
      </c>
      <c r="G2569" s="15">
        <f>+VLOOKUP(F2569,[3]Sheet1!$E$3:$G$74,3,FALSE)</f>
        <v>12</v>
      </c>
      <c r="H2569" s="15">
        <f>+VLOOKUP(D2569&amp;F2569,'TD para paquetes'!$E$3:$I$441,5,FALSE)</f>
        <v>12</v>
      </c>
      <c r="I2569" s="15" t="s">
        <v>1025</v>
      </c>
      <c r="J2569" s="15">
        <v>3</v>
      </c>
      <c r="K2569" s="15">
        <v>3</v>
      </c>
      <c r="L2569" s="15">
        <v>301063308</v>
      </c>
      <c r="M2569" s="15" t="s">
        <v>1175</v>
      </c>
      <c r="N2569" s="15" t="s">
        <v>101</v>
      </c>
      <c r="O2569" s="18" t="s">
        <v>4735</v>
      </c>
      <c r="P2569" s="22" t="s">
        <v>73</v>
      </c>
      <c r="Q2569" s="15" t="s">
        <v>101</v>
      </c>
      <c r="R2569" s="18" t="s">
        <v>5780</v>
      </c>
      <c r="S2569" s="22" t="b">
        <f>+R2569=Q2569</f>
        <v>0</v>
      </c>
      <c r="T2569" s="18">
        <v>1</v>
      </c>
      <c r="U2569" s="18" t="s">
        <v>5780</v>
      </c>
      <c r="V2569" s="15" t="s">
        <v>1165</v>
      </c>
      <c r="W2569" s="18" t="s">
        <v>6376</v>
      </c>
      <c r="X2569" s="18"/>
      <c r="Y2569" s="15" t="s">
        <v>68</v>
      </c>
      <c r="Z2569" s="18" t="s">
        <v>7213</v>
      </c>
      <c r="AA2569" s="18" t="s">
        <v>119</v>
      </c>
      <c r="AB2569" s="18" t="s">
        <v>7214</v>
      </c>
      <c r="AC2569" s="67" t="str">
        <f>+VLOOKUP("*"&amp;L2569&amp;"*",'[2]REGISTROS SANITARIOS'!$D$1980:$E$2112,2,FALSE)</f>
        <v>SI</v>
      </c>
      <c r="AD2569" s="22" t="s">
        <v>1025</v>
      </c>
      <c r="AE2569" s="16">
        <v>46895</v>
      </c>
      <c r="AF2569" s="34" t="s">
        <v>73</v>
      </c>
      <c r="AG2569" s="24" t="s">
        <v>1049</v>
      </c>
      <c r="AH2569" s="18" t="s">
        <v>1049</v>
      </c>
      <c r="AI2569" s="18" t="s">
        <v>53</v>
      </c>
      <c r="AJ2569" s="17">
        <v>88</v>
      </c>
      <c r="AK2569" s="25">
        <v>88</v>
      </c>
      <c r="AL2569" s="25">
        <v>2500</v>
      </c>
      <c r="AM2569" s="35">
        <v>0.19</v>
      </c>
      <c r="AN2569" s="19">
        <v>261800</v>
      </c>
      <c r="AO2569" s="18" t="s">
        <v>1049</v>
      </c>
      <c r="AP2569" s="15" t="s">
        <v>1049</v>
      </c>
      <c r="AQ2569" s="43" t="str">
        <f t="shared" si="404"/>
        <v>SI</v>
      </c>
      <c r="AR2569" s="44">
        <f t="shared" si="396"/>
        <v>261800</v>
      </c>
      <c r="AS2569" s="44">
        <f t="shared" si="397"/>
        <v>220000</v>
      </c>
      <c r="AT2569" s="44">
        <f t="shared" si="398"/>
        <v>220000</v>
      </c>
      <c r="AU2569" s="44">
        <f t="shared" si="399"/>
        <v>261800</v>
      </c>
      <c r="AV2569" s="45" t="b">
        <f t="shared" si="400"/>
        <v>1</v>
      </c>
      <c r="AW2569" s="45" t="b">
        <f t="shared" si="405"/>
        <v>0</v>
      </c>
      <c r="AX2569" s="45"/>
    </row>
    <row r="2570" spans="1:50" s="36" customFormat="1" ht="27.75" customHeight="1" x14ac:dyDescent="0.15">
      <c r="A2570" s="36" t="str">
        <f t="shared" si="403"/>
        <v>ORBIDENTAL S.A.S301063408</v>
      </c>
      <c r="B2570" s="36" t="b">
        <f>+A2570='[1]Anexo 9'!A2570</f>
        <v>1</v>
      </c>
      <c r="C2570" s="18">
        <v>800005972</v>
      </c>
      <c r="D2570" s="18" t="s">
        <v>3864</v>
      </c>
      <c r="E2570" s="15" t="s">
        <v>800</v>
      </c>
      <c r="F2570" s="15" t="s">
        <v>1162</v>
      </c>
      <c r="G2570" s="15">
        <f>+VLOOKUP(F2570,[3]Sheet1!$E$3:$G$74,3,FALSE)</f>
        <v>12</v>
      </c>
      <c r="H2570" s="15">
        <f>+VLOOKUP(D2570&amp;F2570,'TD para paquetes'!$E$3:$I$441,5,FALSE)</f>
        <v>12</v>
      </c>
      <c r="I2570" s="15" t="s">
        <v>1025</v>
      </c>
      <c r="J2570" s="15">
        <v>3</v>
      </c>
      <c r="K2570" s="15">
        <v>3</v>
      </c>
      <c r="L2570" s="15">
        <v>301063408</v>
      </c>
      <c r="M2570" s="15" t="s">
        <v>1176</v>
      </c>
      <c r="N2570" s="15" t="s">
        <v>101</v>
      </c>
      <c r="O2570" s="18" t="s">
        <v>4736</v>
      </c>
      <c r="P2570" s="22" t="s">
        <v>73</v>
      </c>
      <c r="Q2570" s="15" t="s">
        <v>101</v>
      </c>
      <c r="R2570" s="18" t="s">
        <v>5780</v>
      </c>
      <c r="S2570" s="22" t="b">
        <f>+R2570=Q2570</f>
        <v>0</v>
      </c>
      <c r="T2570" s="18">
        <v>1</v>
      </c>
      <c r="U2570" s="18" t="s">
        <v>5780</v>
      </c>
      <c r="V2570" s="15" t="s">
        <v>1165</v>
      </c>
      <c r="W2570" s="18" t="s">
        <v>6376</v>
      </c>
      <c r="X2570" s="18"/>
      <c r="Y2570" s="15" t="s">
        <v>68</v>
      </c>
      <c r="Z2570" s="18" t="s">
        <v>7213</v>
      </c>
      <c r="AA2570" s="18" t="s">
        <v>119</v>
      </c>
      <c r="AB2570" s="18" t="s">
        <v>7214</v>
      </c>
      <c r="AC2570" s="67" t="str">
        <f>+VLOOKUP("*"&amp;L2570&amp;"*",'[2]REGISTROS SANITARIOS'!$D$1980:$E$2112,2,FALSE)</f>
        <v>SI</v>
      </c>
      <c r="AD2570" s="22" t="s">
        <v>1025</v>
      </c>
      <c r="AE2570" s="16">
        <v>46895</v>
      </c>
      <c r="AF2570" s="34" t="s">
        <v>73</v>
      </c>
      <c r="AG2570" s="24" t="s">
        <v>1049</v>
      </c>
      <c r="AH2570" s="18" t="s">
        <v>1049</v>
      </c>
      <c r="AI2570" s="18" t="s">
        <v>53</v>
      </c>
      <c r="AJ2570" s="17">
        <v>192.5</v>
      </c>
      <c r="AK2570" s="25">
        <v>192.5</v>
      </c>
      <c r="AL2570" s="25">
        <v>2500</v>
      </c>
      <c r="AM2570" s="35">
        <v>0.19</v>
      </c>
      <c r="AN2570" s="19">
        <v>572687.5</v>
      </c>
      <c r="AO2570" s="18" t="s">
        <v>1049</v>
      </c>
      <c r="AP2570" s="15" t="s">
        <v>1049</v>
      </c>
      <c r="AQ2570" s="43" t="str">
        <f t="shared" si="404"/>
        <v>SI</v>
      </c>
      <c r="AR2570" s="44">
        <f t="shared" si="396"/>
        <v>572687.5</v>
      </c>
      <c r="AS2570" s="44">
        <f t="shared" si="397"/>
        <v>481250</v>
      </c>
      <c r="AT2570" s="44">
        <f t="shared" si="398"/>
        <v>481250</v>
      </c>
      <c r="AU2570" s="44">
        <f t="shared" si="399"/>
        <v>572687.5</v>
      </c>
      <c r="AV2570" s="45" t="b">
        <f t="shared" si="400"/>
        <v>1</v>
      </c>
      <c r="AW2570" s="45" t="b">
        <f t="shared" si="405"/>
        <v>0</v>
      </c>
      <c r="AX2570" s="45"/>
    </row>
    <row r="2571" spans="1:50" s="36" customFormat="1" ht="27.75" customHeight="1" x14ac:dyDescent="0.15">
      <c r="A2571" s="36" t="str">
        <f t="shared" si="403"/>
        <v>ORBIDENTAL S.A.S301063508</v>
      </c>
      <c r="B2571" s="36" t="b">
        <f>+A2571='[1]Anexo 9'!A2571</f>
        <v>1</v>
      </c>
      <c r="C2571" s="18">
        <v>800005972</v>
      </c>
      <c r="D2571" s="18" t="s">
        <v>3864</v>
      </c>
      <c r="E2571" s="15" t="s">
        <v>800</v>
      </c>
      <c r="F2571" s="15" t="s">
        <v>1162</v>
      </c>
      <c r="G2571" s="15">
        <f>+VLOOKUP(F2571,[3]Sheet1!$E$3:$G$74,3,FALSE)</f>
        <v>12</v>
      </c>
      <c r="H2571" s="15">
        <f>+VLOOKUP(D2571&amp;F2571,'TD para paquetes'!$E$3:$I$441,5,FALSE)</f>
        <v>12</v>
      </c>
      <c r="I2571" s="15" t="s">
        <v>1025</v>
      </c>
      <c r="J2571" s="15">
        <v>3</v>
      </c>
      <c r="K2571" s="15">
        <v>3</v>
      </c>
      <c r="L2571" s="15">
        <v>301063508</v>
      </c>
      <c r="M2571" s="15" t="s">
        <v>1177</v>
      </c>
      <c r="N2571" s="15" t="s">
        <v>101</v>
      </c>
      <c r="O2571" s="18" t="s">
        <v>4737</v>
      </c>
      <c r="P2571" s="22" t="s">
        <v>73</v>
      </c>
      <c r="Q2571" s="15" t="s">
        <v>101</v>
      </c>
      <c r="R2571" s="18" t="s">
        <v>5780</v>
      </c>
      <c r="S2571" s="22" t="b">
        <f>+R2571=Q2571</f>
        <v>0</v>
      </c>
      <c r="T2571" s="18">
        <v>1</v>
      </c>
      <c r="U2571" s="18" t="s">
        <v>5780</v>
      </c>
      <c r="V2571" s="15" t="s">
        <v>1165</v>
      </c>
      <c r="W2571" s="18" t="s">
        <v>6376</v>
      </c>
      <c r="X2571" s="18"/>
      <c r="Y2571" s="15" t="s">
        <v>68</v>
      </c>
      <c r="Z2571" s="18" t="s">
        <v>7213</v>
      </c>
      <c r="AA2571" s="18" t="s">
        <v>119</v>
      </c>
      <c r="AB2571" s="18" t="s">
        <v>7214</v>
      </c>
      <c r="AC2571" s="67" t="str">
        <f>+VLOOKUP("*"&amp;L2571&amp;"*",'[2]REGISTROS SANITARIOS'!$D$1980:$E$2112,2,FALSE)</f>
        <v>SI</v>
      </c>
      <c r="AD2571" s="22" t="s">
        <v>1025</v>
      </c>
      <c r="AE2571" s="16">
        <v>46895</v>
      </c>
      <c r="AF2571" s="34" t="s">
        <v>73</v>
      </c>
      <c r="AG2571" s="24" t="s">
        <v>1049</v>
      </c>
      <c r="AH2571" s="18" t="s">
        <v>1049</v>
      </c>
      <c r="AI2571" s="18" t="s">
        <v>53</v>
      </c>
      <c r="AJ2571" s="17">
        <v>192.5</v>
      </c>
      <c r="AK2571" s="25">
        <v>192.5</v>
      </c>
      <c r="AL2571" s="25">
        <v>2500</v>
      </c>
      <c r="AM2571" s="35">
        <v>0.19</v>
      </c>
      <c r="AN2571" s="19">
        <v>572687.5</v>
      </c>
      <c r="AO2571" s="18" t="s">
        <v>1049</v>
      </c>
      <c r="AP2571" s="15" t="s">
        <v>1049</v>
      </c>
      <c r="AQ2571" s="43" t="str">
        <f t="shared" si="404"/>
        <v>SI</v>
      </c>
      <c r="AR2571" s="44">
        <f t="shared" si="396"/>
        <v>572687.5</v>
      </c>
      <c r="AS2571" s="44">
        <f t="shared" si="397"/>
        <v>481250</v>
      </c>
      <c r="AT2571" s="44">
        <f t="shared" si="398"/>
        <v>481250</v>
      </c>
      <c r="AU2571" s="44">
        <f t="shared" si="399"/>
        <v>572687.5</v>
      </c>
      <c r="AV2571" s="45" t="b">
        <f t="shared" si="400"/>
        <v>1</v>
      </c>
      <c r="AW2571" s="45" t="b">
        <f t="shared" si="405"/>
        <v>0</v>
      </c>
      <c r="AX2571" s="45"/>
    </row>
    <row r="2572" spans="1:50" s="36" customFormat="1" ht="27.75" customHeight="1" x14ac:dyDescent="0.15">
      <c r="A2572" s="36" t="str">
        <f t="shared" si="403"/>
        <v>ORBIDENTAL S.A.S301063608</v>
      </c>
      <c r="B2572" s="36" t="b">
        <f>+A2572='[1]Anexo 9'!A2572</f>
        <v>1</v>
      </c>
      <c r="C2572" s="18">
        <v>800005972</v>
      </c>
      <c r="D2572" s="18" t="s">
        <v>3864</v>
      </c>
      <c r="E2572" s="15" t="s">
        <v>800</v>
      </c>
      <c r="F2572" s="15" t="s">
        <v>3852</v>
      </c>
      <c r="G2572" s="15">
        <f>+VLOOKUP(F2572,[3]Sheet1!$E$3:$G$74,3,FALSE)</f>
        <v>3</v>
      </c>
      <c r="H2572" s="15">
        <f>+VLOOKUP(D2572&amp;F2572,'TD para paquetes'!$E$3:$I$441,5,FALSE)</f>
        <v>3</v>
      </c>
      <c r="I2572" s="15" t="s">
        <v>1025</v>
      </c>
      <c r="J2572" s="15">
        <v>4</v>
      </c>
      <c r="K2572" s="15">
        <v>4</v>
      </c>
      <c r="L2572" s="15">
        <v>301063608</v>
      </c>
      <c r="M2572" s="15" t="s">
        <v>3961</v>
      </c>
      <c r="N2572" s="15" t="s">
        <v>247</v>
      </c>
      <c r="O2572" s="18" t="s">
        <v>3961</v>
      </c>
      <c r="P2572" s="22" t="s">
        <v>73</v>
      </c>
      <c r="Q2572" s="15" t="s">
        <v>5584</v>
      </c>
      <c r="R2572" s="18" t="s">
        <v>5584</v>
      </c>
      <c r="S2572" s="22" t="s">
        <v>73</v>
      </c>
      <c r="T2572" s="18">
        <v>6</v>
      </c>
      <c r="U2572" s="18" t="s">
        <v>5584</v>
      </c>
      <c r="V2572" s="15" t="s">
        <v>996</v>
      </c>
      <c r="W2572" s="18" t="s">
        <v>2896</v>
      </c>
      <c r="X2572" s="18"/>
      <c r="Y2572" s="15" t="s">
        <v>73</v>
      </c>
      <c r="Z2572" s="18" t="s">
        <v>7215</v>
      </c>
      <c r="AA2572" s="18" t="s">
        <v>96</v>
      </c>
      <c r="AB2572" s="18" t="s">
        <v>7073</v>
      </c>
      <c r="AC2572" s="67" t="str">
        <f>+VLOOKUP("*"&amp;L2572&amp;"*",'[2]REGISTROS SANITARIOS'!$D$1980:$E$2112,2,FALSE)</f>
        <v>SI</v>
      </c>
      <c r="AD2572" s="22" t="s">
        <v>1025</v>
      </c>
      <c r="AE2572" s="16">
        <v>46683</v>
      </c>
      <c r="AF2572" s="34" t="s">
        <v>73</v>
      </c>
      <c r="AG2572" s="24" t="s">
        <v>1049</v>
      </c>
      <c r="AH2572" s="18" t="s">
        <v>1049</v>
      </c>
      <c r="AI2572" s="18" t="s">
        <v>53</v>
      </c>
      <c r="AJ2572" s="17">
        <v>5.5</v>
      </c>
      <c r="AK2572" s="25">
        <v>5.5</v>
      </c>
      <c r="AL2572" s="25">
        <v>89700</v>
      </c>
      <c r="AM2572" s="35">
        <v>0.19</v>
      </c>
      <c r="AN2572" s="19">
        <v>587086.5</v>
      </c>
      <c r="AO2572" s="18" t="s">
        <v>1049</v>
      </c>
      <c r="AP2572" s="15" t="s">
        <v>1049</v>
      </c>
      <c r="AQ2572" s="43" t="str">
        <f t="shared" si="404"/>
        <v>SI</v>
      </c>
      <c r="AR2572" s="44">
        <f t="shared" si="396"/>
        <v>587086.5</v>
      </c>
      <c r="AS2572" s="44">
        <f t="shared" si="397"/>
        <v>493350</v>
      </c>
      <c r="AT2572" s="44">
        <f t="shared" si="398"/>
        <v>493350</v>
      </c>
      <c r="AU2572" s="44">
        <f t="shared" si="399"/>
        <v>587086.5</v>
      </c>
      <c r="AV2572" s="45" t="b">
        <f t="shared" si="400"/>
        <v>1</v>
      </c>
      <c r="AW2572" s="45" t="b">
        <f t="shared" si="405"/>
        <v>0</v>
      </c>
      <c r="AX2572" s="45"/>
    </row>
    <row r="2573" spans="1:50" s="36" customFormat="1" ht="27.75" customHeight="1" x14ac:dyDescent="0.15">
      <c r="A2573" s="36" t="str">
        <f t="shared" si="403"/>
        <v>ORBIDENTAL S.A.S301063612</v>
      </c>
      <c r="B2573" s="36" t="b">
        <f>+A2573='[1]Anexo 9'!A2573</f>
        <v>1</v>
      </c>
      <c r="C2573" s="18">
        <v>800005972</v>
      </c>
      <c r="D2573" s="18" t="s">
        <v>3864</v>
      </c>
      <c r="E2573" s="15" t="s">
        <v>800</v>
      </c>
      <c r="F2573" s="15" t="s">
        <v>3852</v>
      </c>
      <c r="G2573" s="15">
        <f>+VLOOKUP(F2573,[3]Sheet1!$E$3:$G$74,3,FALSE)</f>
        <v>3</v>
      </c>
      <c r="H2573" s="15">
        <f>+VLOOKUP(D2573&amp;F2573,'TD para paquetes'!$E$3:$I$441,5,FALSE)</f>
        <v>3</v>
      </c>
      <c r="I2573" s="15" t="s">
        <v>1025</v>
      </c>
      <c r="J2573" s="15">
        <v>4</v>
      </c>
      <c r="K2573" s="15">
        <v>4</v>
      </c>
      <c r="L2573" s="15">
        <v>301063612</v>
      </c>
      <c r="M2573" s="15" t="s">
        <v>3962</v>
      </c>
      <c r="N2573" s="15" t="s">
        <v>247</v>
      </c>
      <c r="O2573" s="18" t="s">
        <v>3962</v>
      </c>
      <c r="P2573" s="22" t="s">
        <v>73</v>
      </c>
      <c r="Q2573" s="15" t="s">
        <v>5584</v>
      </c>
      <c r="R2573" s="18" t="s">
        <v>5584</v>
      </c>
      <c r="S2573" s="22" t="s">
        <v>73</v>
      </c>
      <c r="T2573" s="18">
        <v>6</v>
      </c>
      <c r="U2573" s="18" t="s">
        <v>5584</v>
      </c>
      <c r="V2573" s="15" t="s">
        <v>996</v>
      </c>
      <c r="W2573" s="18" t="s">
        <v>2896</v>
      </c>
      <c r="X2573" s="18"/>
      <c r="Y2573" s="15" t="s">
        <v>73</v>
      </c>
      <c r="Z2573" s="18" t="s">
        <v>7215</v>
      </c>
      <c r="AA2573" s="18" t="s">
        <v>96</v>
      </c>
      <c r="AB2573" s="18" t="s">
        <v>7073</v>
      </c>
      <c r="AC2573" s="67" t="str">
        <f>+VLOOKUP("*"&amp;L2573&amp;"*",'[2]REGISTROS SANITARIOS'!$D$1980:$E$2112,2,FALSE)</f>
        <v>SI</v>
      </c>
      <c r="AD2573" s="22" t="s">
        <v>1025</v>
      </c>
      <c r="AE2573" s="16">
        <v>46683</v>
      </c>
      <c r="AF2573" s="34" t="s">
        <v>73</v>
      </c>
      <c r="AG2573" s="24" t="s">
        <v>1049</v>
      </c>
      <c r="AH2573" s="18" t="s">
        <v>1049</v>
      </c>
      <c r="AI2573" s="18" t="s">
        <v>53</v>
      </c>
      <c r="AJ2573" s="17">
        <v>5.5</v>
      </c>
      <c r="AK2573" s="25">
        <v>5.5</v>
      </c>
      <c r="AL2573" s="25">
        <v>89700</v>
      </c>
      <c r="AM2573" s="35">
        <v>0.19</v>
      </c>
      <c r="AN2573" s="19">
        <v>587086.5</v>
      </c>
      <c r="AO2573" s="18" t="s">
        <v>1049</v>
      </c>
      <c r="AP2573" s="15" t="s">
        <v>1049</v>
      </c>
      <c r="AQ2573" s="43" t="str">
        <f t="shared" si="404"/>
        <v>SI</v>
      </c>
      <c r="AR2573" s="44">
        <f t="shared" si="396"/>
        <v>587086.5</v>
      </c>
      <c r="AS2573" s="44">
        <f t="shared" si="397"/>
        <v>493350</v>
      </c>
      <c r="AT2573" s="44">
        <f t="shared" si="398"/>
        <v>493350</v>
      </c>
      <c r="AU2573" s="44">
        <f t="shared" si="399"/>
        <v>587086.5</v>
      </c>
      <c r="AV2573" s="45" t="b">
        <f t="shared" si="400"/>
        <v>1</v>
      </c>
      <c r="AW2573" s="45" t="b">
        <f t="shared" si="405"/>
        <v>0</v>
      </c>
      <c r="AX2573" s="45"/>
    </row>
    <row r="2574" spans="1:50" s="36" customFormat="1" ht="27.75" customHeight="1" x14ac:dyDescent="0.15">
      <c r="A2574" s="36" t="str">
        <f t="shared" si="403"/>
        <v>ORBIDENTAL S.A.S301063615</v>
      </c>
      <c r="B2574" s="36" t="b">
        <f>+A2574='[1]Anexo 9'!A2574</f>
        <v>1</v>
      </c>
      <c r="C2574" s="18">
        <v>800005972</v>
      </c>
      <c r="D2574" s="18" t="s">
        <v>3864</v>
      </c>
      <c r="E2574" s="15" t="s">
        <v>800</v>
      </c>
      <c r="F2574" s="15" t="s">
        <v>3852</v>
      </c>
      <c r="G2574" s="15">
        <f>+VLOOKUP(F2574,[3]Sheet1!$E$3:$G$74,3,FALSE)</f>
        <v>3</v>
      </c>
      <c r="H2574" s="15">
        <f>+VLOOKUP(D2574&amp;F2574,'TD para paquetes'!$E$3:$I$441,5,FALSE)</f>
        <v>3</v>
      </c>
      <c r="I2574" s="15" t="s">
        <v>1025</v>
      </c>
      <c r="J2574" s="15">
        <v>4</v>
      </c>
      <c r="K2574" s="15">
        <v>4</v>
      </c>
      <c r="L2574" s="15">
        <v>301063615</v>
      </c>
      <c r="M2574" s="15" t="s">
        <v>3963</v>
      </c>
      <c r="N2574" s="15" t="s">
        <v>247</v>
      </c>
      <c r="O2574" s="18" t="s">
        <v>3963</v>
      </c>
      <c r="P2574" s="22" t="s">
        <v>73</v>
      </c>
      <c r="Q2574" s="15" t="s">
        <v>5584</v>
      </c>
      <c r="R2574" s="18" t="s">
        <v>5584</v>
      </c>
      <c r="S2574" s="22" t="s">
        <v>73</v>
      </c>
      <c r="T2574" s="18">
        <v>6</v>
      </c>
      <c r="U2574" s="18" t="s">
        <v>5584</v>
      </c>
      <c r="V2574" s="15" t="s">
        <v>996</v>
      </c>
      <c r="W2574" s="18" t="s">
        <v>2896</v>
      </c>
      <c r="X2574" s="18"/>
      <c r="Y2574" s="15" t="s">
        <v>73</v>
      </c>
      <c r="Z2574" s="18" t="s">
        <v>7215</v>
      </c>
      <c r="AA2574" s="18" t="s">
        <v>96</v>
      </c>
      <c r="AB2574" s="18" t="s">
        <v>7073</v>
      </c>
      <c r="AC2574" s="67" t="str">
        <f>+VLOOKUP("*"&amp;L2574&amp;"*",'[2]REGISTROS SANITARIOS'!$D$1980:$E$2112,2,FALSE)</f>
        <v>SI</v>
      </c>
      <c r="AD2574" s="22" t="s">
        <v>1025</v>
      </c>
      <c r="AE2574" s="16">
        <v>46683</v>
      </c>
      <c r="AF2574" s="34" t="s">
        <v>73</v>
      </c>
      <c r="AG2574" s="24" t="s">
        <v>1049</v>
      </c>
      <c r="AH2574" s="18" t="s">
        <v>1049</v>
      </c>
      <c r="AI2574" s="18" t="s">
        <v>53</v>
      </c>
      <c r="AJ2574" s="17">
        <v>5.5</v>
      </c>
      <c r="AK2574" s="25">
        <v>5.5</v>
      </c>
      <c r="AL2574" s="25">
        <v>89700</v>
      </c>
      <c r="AM2574" s="35">
        <v>0.19</v>
      </c>
      <c r="AN2574" s="19">
        <v>587086.5</v>
      </c>
      <c r="AO2574" s="18" t="s">
        <v>1049</v>
      </c>
      <c r="AP2574" s="15" t="s">
        <v>1049</v>
      </c>
      <c r="AQ2574" s="43" t="str">
        <f t="shared" si="404"/>
        <v>SI</v>
      </c>
      <c r="AR2574" s="44">
        <f t="shared" si="396"/>
        <v>587086.5</v>
      </c>
      <c r="AS2574" s="44">
        <f t="shared" si="397"/>
        <v>493350</v>
      </c>
      <c r="AT2574" s="44">
        <f t="shared" si="398"/>
        <v>493350</v>
      </c>
      <c r="AU2574" s="44">
        <f t="shared" si="399"/>
        <v>587086.5</v>
      </c>
      <c r="AV2574" s="45" t="b">
        <f t="shared" si="400"/>
        <v>1</v>
      </c>
      <c r="AW2574" s="45" t="b">
        <f t="shared" si="405"/>
        <v>0</v>
      </c>
      <c r="AX2574" s="45"/>
    </row>
    <row r="2575" spans="1:50" s="36" customFormat="1" ht="27.75" customHeight="1" x14ac:dyDescent="0.15">
      <c r="A2575" s="36" t="str">
        <f t="shared" si="403"/>
        <v>ORBIDENTAL S.A.S301063708</v>
      </c>
      <c r="B2575" s="36" t="b">
        <f>+A2575='[1]Anexo 9'!A2575</f>
        <v>1</v>
      </c>
      <c r="C2575" s="18">
        <v>800005972</v>
      </c>
      <c r="D2575" s="18" t="s">
        <v>3864</v>
      </c>
      <c r="E2575" s="15" t="s">
        <v>800</v>
      </c>
      <c r="F2575" s="15" t="s">
        <v>3853</v>
      </c>
      <c r="G2575" s="15">
        <f>+VLOOKUP(F2575,[3]Sheet1!$E$3:$G$74,3,FALSE)</f>
        <v>3</v>
      </c>
      <c r="H2575" s="15">
        <f>+VLOOKUP(D2575&amp;F2575,'TD para paquetes'!$E$3:$I$441,5,FALSE)</f>
        <v>3</v>
      </c>
      <c r="I2575" s="15" t="s">
        <v>1025</v>
      </c>
      <c r="J2575" s="15">
        <v>4</v>
      </c>
      <c r="K2575" s="15">
        <v>4</v>
      </c>
      <c r="L2575" s="15">
        <v>301063708</v>
      </c>
      <c r="M2575" s="15" t="s">
        <v>3964</v>
      </c>
      <c r="N2575" s="15" t="s">
        <v>247</v>
      </c>
      <c r="O2575" s="18" t="s">
        <v>3964</v>
      </c>
      <c r="P2575" s="22" t="s">
        <v>73</v>
      </c>
      <c r="Q2575" s="15" t="s">
        <v>5584</v>
      </c>
      <c r="R2575" s="18" t="s">
        <v>5584</v>
      </c>
      <c r="S2575" s="22" t="s">
        <v>73</v>
      </c>
      <c r="T2575" s="18">
        <v>6</v>
      </c>
      <c r="U2575" s="18" t="s">
        <v>5584</v>
      </c>
      <c r="V2575" s="15" t="s">
        <v>996</v>
      </c>
      <c r="W2575" s="18" t="s">
        <v>2896</v>
      </c>
      <c r="X2575" s="18"/>
      <c r="Y2575" s="15" t="s">
        <v>73</v>
      </c>
      <c r="Z2575" s="18" t="s">
        <v>7215</v>
      </c>
      <c r="AA2575" s="18" t="s">
        <v>96</v>
      </c>
      <c r="AB2575" s="18" t="s">
        <v>7073</v>
      </c>
      <c r="AC2575" s="67" t="str">
        <f>+VLOOKUP("*"&amp;L2575&amp;"*",'[2]REGISTROS SANITARIOS'!$D$1980:$E$2112,2,FALSE)</f>
        <v>SI</v>
      </c>
      <c r="AD2575" s="22" t="s">
        <v>1025</v>
      </c>
      <c r="AE2575" s="16">
        <v>46683</v>
      </c>
      <c r="AF2575" s="34" t="s">
        <v>73</v>
      </c>
      <c r="AG2575" s="24" t="s">
        <v>1049</v>
      </c>
      <c r="AH2575" s="18" t="s">
        <v>1049</v>
      </c>
      <c r="AI2575" s="18" t="s">
        <v>53</v>
      </c>
      <c r="AJ2575" s="17">
        <v>5.5</v>
      </c>
      <c r="AK2575" s="25">
        <v>5.5</v>
      </c>
      <c r="AL2575" s="25">
        <v>89700</v>
      </c>
      <c r="AM2575" s="35">
        <v>0.19</v>
      </c>
      <c r="AN2575" s="19">
        <v>587086.5</v>
      </c>
      <c r="AO2575" s="18" t="s">
        <v>1049</v>
      </c>
      <c r="AP2575" s="15" t="s">
        <v>1049</v>
      </c>
      <c r="AQ2575" s="43" t="str">
        <f t="shared" si="404"/>
        <v>SI</v>
      </c>
      <c r="AR2575" s="44">
        <f t="shared" si="396"/>
        <v>587086.5</v>
      </c>
      <c r="AS2575" s="44">
        <f t="shared" si="397"/>
        <v>493350</v>
      </c>
      <c r="AT2575" s="44">
        <f t="shared" si="398"/>
        <v>493350</v>
      </c>
      <c r="AU2575" s="44">
        <f t="shared" si="399"/>
        <v>587086.5</v>
      </c>
      <c r="AV2575" s="45" t="b">
        <f t="shared" si="400"/>
        <v>1</v>
      </c>
      <c r="AW2575" s="45" t="b">
        <f t="shared" si="405"/>
        <v>0</v>
      </c>
      <c r="AX2575" s="45"/>
    </row>
    <row r="2576" spans="1:50" s="36" customFormat="1" ht="27.75" customHeight="1" x14ac:dyDescent="0.15">
      <c r="A2576" s="36" t="str">
        <f t="shared" si="403"/>
        <v>ORBIDENTAL S.A.S301063712</v>
      </c>
      <c r="B2576" s="36" t="b">
        <f>+A2576='[1]Anexo 9'!A2576</f>
        <v>1</v>
      </c>
      <c r="C2576" s="18">
        <v>800005972</v>
      </c>
      <c r="D2576" s="18" t="s">
        <v>3864</v>
      </c>
      <c r="E2576" s="15" t="s">
        <v>800</v>
      </c>
      <c r="F2576" s="15" t="s">
        <v>3853</v>
      </c>
      <c r="G2576" s="15">
        <f>+VLOOKUP(F2576,[3]Sheet1!$E$3:$G$74,3,FALSE)</f>
        <v>3</v>
      </c>
      <c r="H2576" s="15">
        <f>+VLOOKUP(D2576&amp;F2576,'TD para paquetes'!$E$3:$I$441,5,FALSE)</f>
        <v>3</v>
      </c>
      <c r="I2576" s="15" t="s">
        <v>1025</v>
      </c>
      <c r="J2576" s="15">
        <v>4</v>
      </c>
      <c r="K2576" s="15">
        <v>4</v>
      </c>
      <c r="L2576" s="15">
        <v>301063712</v>
      </c>
      <c r="M2576" s="15" t="s">
        <v>3965</v>
      </c>
      <c r="N2576" s="15" t="s">
        <v>247</v>
      </c>
      <c r="O2576" s="18" t="s">
        <v>3965</v>
      </c>
      <c r="P2576" s="22" t="s">
        <v>73</v>
      </c>
      <c r="Q2576" s="15" t="s">
        <v>5584</v>
      </c>
      <c r="R2576" s="18" t="s">
        <v>5584</v>
      </c>
      <c r="S2576" s="22" t="s">
        <v>73</v>
      </c>
      <c r="T2576" s="18">
        <v>6</v>
      </c>
      <c r="U2576" s="18" t="s">
        <v>5584</v>
      </c>
      <c r="V2576" s="15" t="s">
        <v>996</v>
      </c>
      <c r="W2576" s="18" t="s">
        <v>2896</v>
      </c>
      <c r="X2576" s="18"/>
      <c r="Y2576" s="15" t="s">
        <v>73</v>
      </c>
      <c r="Z2576" s="18" t="s">
        <v>7215</v>
      </c>
      <c r="AA2576" s="18" t="s">
        <v>96</v>
      </c>
      <c r="AB2576" s="18" t="s">
        <v>7073</v>
      </c>
      <c r="AC2576" s="67" t="str">
        <f>+VLOOKUP("*"&amp;L2576&amp;"*",'[2]REGISTROS SANITARIOS'!$D$1980:$E$2112,2,FALSE)</f>
        <v>SI</v>
      </c>
      <c r="AD2576" s="22" t="s">
        <v>1025</v>
      </c>
      <c r="AE2576" s="16">
        <v>46683</v>
      </c>
      <c r="AF2576" s="34" t="s">
        <v>73</v>
      </c>
      <c r="AG2576" s="24" t="s">
        <v>1049</v>
      </c>
      <c r="AH2576" s="18" t="s">
        <v>1049</v>
      </c>
      <c r="AI2576" s="18" t="s">
        <v>53</v>
      </c>
      <c r="AJ2576" s="17">
        <v>5.5</v>
      </c>
      <c r="AK2576" s="25">
        <v>5.5</v>
      </c>
      <c r="AL2576" s="25">
        <v>89700</v>
      </c>
      <c r="AM2576" s="35">
        <v>0.19</v>
      </c>
      <c r="AN2576" s="19">
        <v>587086.5</v>
      </c>
      <c r="AO2576" s="18" t="s">
        <v>1049</v>
      </c>
      <c r="AP2576" s="15" t="s">
        <v>1049</v>
      </c>
      <c r="AQ2576" s="43" t="str">
        <f t="shared" si="404"/>
        <v>SI</v>
      </c>
      <c r="AR2576" s="44">
        <f t="shared" si="396"/>
        <v>587086.5</v>
      </c>
      <c r="AS2576" s="44">
        <f t="shared" si="397"/>
        <v>493350</v>
      </c>
      <c r="AT2576" s="44">
        <f t="shared" si="398"/>
        <v>493350</v>
      </c>
      <c r="AU2576" s="44">
        <f t="shared" si="399"/>
        <v>587086.5</v>
      </c>
      <c r="AV2576" s="45" t="b">
        <f t="shared" si="400"/>
        <v>1</v>
      </c>
      <c r="AW2576" s="45" t="b">
        <f t="shared" si="405"/>
        <v>0</v>
      </c>
      <c r="AX2576" s="45"/>
    </row>
    <row r="2577" spans="1:50" s="36" customFormat="1" ht="27.75" customHeight="1" x14ac:dyDescent="0.15">
      <c r="A2577" s="36" t="str">
        <f t="shared" si="403"/>
        <v>ORBIDENTAL S.A.S301063715</v>
      </c>
      <c r="B2577" s="36" t="b">
        <f>+A2577='[1]Anexo 9'!A2577</f>
        <v>1</v>
      </c>
      <c r="C2577" s="18">
        <v>800005972</v>
      </c>
      <c r="D2577" s="18" t="s">
        <v>3864</v>
      </c>
      <c r="E2577" s="15" t="s">
        <v>800</v>
      </c>
      <c r="F2577" s="15" t="s">
        <v>3853</v>
      </c>
      <c r="G2577" s="15">
        <f>+VLOOKUP(F2577,[3]Sheet1!$E$3:$G$74,3,FALSE)</f>
        <v>3</v>
      </c>
      <c r="H2577" s="15">
        <f>+VLOOKUP(D2577&amp;F2577,'TD para paquetes'!$E$3:$I$441,5,FALSE)</f>
        <v>3</v>
      </c>
      <c r="I2577" s="15" t="s">
        <v>1025</v>
      </c>
      <c r="J2577" s="15">
        <v>4</v>
      </c>
      <c r="K2577" s="15">
        <v>4</v>
      </c>
      <c r="L2577" s="15">
        <v>301063715</v>
      </c>
      <c r="M2577" s="15" t="s">
        <v>3966</v>
      </c>
      <c r="N2577" s="15" t="s">
        <v>247</v>
      </c>
      <c r="O2577" s="18" t="s">
        <v>3966</v>
      </c>
      <c r="P2577" s="22" t="s">
        <v>73</v>
      </c>
      <c r="Q2577" s="15" t="s">
        <v>5584</v>
      </c>
      <c r="R2577" s="18" t="s">
        <v>5584</v>
      </c>
      <c r="S2577" s="22" t="s">
        <v>73</v>
      </c>
      <c r="T2577" s="18">
        <v>6</v>
      </c>
      <c r="U2577" s="18" t="s">
        <v>5584</v>
      </c>
      <c r="V2577" s="15" t="s">
        <v>996</v>
      </c>
      <c r="W2577" s="18" t="s">
        <v>2896</v>
      </c>
      <c r="X2577" s="18"/>
      <c r="Y2577" s="15" t="s">
        <v>73</v>
      </c>
      <c r="Z2577" s="18" t="s">
        <v>7215</v>
      </c>
      <c r="AA2577" s="18" t="s">
        <v>96</v>
      </c>
      <c r="AB2577" s="18" t="s">
        <v>7073</v>
      </c>
      <c r="AC2577" s="67" t="str">
        <f>+VLOOKUP("*"&amp;L2577&amp;"*",'[2]REGISTROS SANITARIOS'!$D$1980:$E$2112,2,FALSE)</f>
        <v>SI</v>
      </c>
      <c r="AD2577" s="22" t="s">
        <v>1025</v>
      </c>
      <c r="AE2577" s="16">
        <v>46683</v>
      </c>
      <c r="AF2577" s="34" t="s">
        <v>73</v>
      </c>
      <c r="AG2577" s="24" t="s">
        <v>1049</v>
      </c>
      <c r="AH2577" s="18" t="s">
        <v>1049</v>
      </c>
      <c r="AI2577" s="18" t="s">
        <v>53</v>
      </c>
      <c r="AJ2577" s="17">
        <v>5.5</v>
      </c>
      <c r="AK2577" s="25">
        <v>5.5</v>
      </c>
      <c r="AL2577" s="25">
        <v>89700</v>
      </c>
      <c r="AM2577" s="35">
        <v>0.19</v>
      </c>
      <c r="AN2577" s="19">
        <v>587086.5</v>
      </c>
      <c r="AO2577" s="18" t="s">
        <v>1049</v>
      </c>
      <c r="AP2577" s="15" t="s">
        <v>1049</v>
      </c>
      <c r="AQ2577" s="43" t="str">
        <f t="shared" si="404"/>
        <v>SI</v>
      </c>
      <c r="AR2577" s="44">
        <f t="shared" si="396"/>
        <v>587086.5</v>
      </c>
      <c r="AS2577" s="44">
        <f t="shared" si="397"/>
        <v>493350</v>
      </c>
      <c r="AT2577" s="44">
        <f t="shared" si="398"/>
        <v>493350</v>
      </c>
      <c r="AU2577" s="44">
        <f t="shared" si="399"/>
        <v>587086.5</v>
      </c>
      <c r="AV2577" s="45" t="b">
        <f t="shared" si="400"/>
        <v>1</v>
      </c>
      <c r="AW2577" s="45" t="b">
        <f t="shared" si="405"/>
        <v>0</v>
      </c>
      <c r="AX2577" s="45"/>
    </row>
    <row r="2578" spans="1:50" s="36" customFormat="1" ht="27.75" customHeight="1" x14ac:dyDescent="0.15">
      <c r="A2578" s="36" t="str">
        <f t="shared" si="403"/>
        <v>ORBIDENTAL S.A.S301070201</v>
      </c>
      <c r="B2578" s="36" t="b">
        <f>+A2578='[1]Anexo 9'!A2578</f>
        <v>1</v>
      </c>
      <c r="C2578" s="18">
        <v>800005972</v>
      </c>
      <c r="D2578" s="18" t="s">
        <v>3864</v>
      </c>
      <c r="E2578" s="15" t="s">
        <v>800</v>
      </c>
      <c r="F2578" s="15" t="s">
        <v>62</v>
      </c>
      <c r="G2578" s="15" t="s">
        <v>3155</v>
      </c>
      <c r="H2578" s="15" t="s">
        <v>3155</v>
      </c>
      <c r="I2578" s="15" t="s">
        <v>3155</v>
      </c>
      <c r="J2578" s="15">
        <v>3</v>
      </c>
      <c r="K2578" s="15" t="s">
        <v>3155</v>
      </c>
      <c r="L2578" s="15">
        <v>301070201</v>
      </c>
      <c r="M2578" s="15" t="s">
        <v>1190</v>
      </c>
      <c r="N2578" s="15" t="s">
        <v>247</v>
      </c>
      <c r="O2578" s="18" t="s">
        <v>4738</v>
      </c>
      <c r="P2578" s="22" t="s">
        <v>73</v>
      </c>
      <c r="Q2578" s="15" t="s">
        <v>1191</v>
      </c>
      <c r="R2578" s="18" t="s">
        <v>1191</v>
      </c>
      <c r="S2578" s="22" t="s">
        <v>73</v>
      </c>
      <c r="T2578" s="18">
        <v>6</v>
      </c>
      <c r="U2578" s="18" t="s">
        <v>1191</v>
      </c>
      <c r="V2578" s="15" t="s">
        <v>1193</v>
      </c>
      <c r="W2578" s="18" t="s">
        <v>2894</v>
      </c>
      <c r="X2578" s="18"/>
      <c r="Y2578" s="15" t="s">
        <v>73</v>
      </c>
      <c r="Z2578" s="18" t="s">
        <v>7074</v>
      </c>
      <c r="AA2578" s="18" t="s">
        <v>1146</v>
      </c>
      <c r="AB2578" s="18" t="s">
        <v>7075</v>
      </c>
      <c r="AC2578" s="67" t="str">
        <f>+VLOOKUP("*"&amp;L2578&amp;"*",'[2]REGISTROS SANITARIOS'!$D$1980:$E$2112,2,FALSE)</f>
        <v>SI</v>
      </c>
      <c r="AD2578" s="22" t="s">
        <v>1025</v>
      </c>
      <c r="AE2578" s="16">
        <v>47813</v>
      </c>
      <c r="AF2578" s="34" t="s">
        <v>73</v>
      </c>
      <c r="AG2578" s="24" t="s">
        <v>1049</v>
      </c>
      <c r="AH2578" s="18" t="s">
        <v>1049</v>
      </c>
      <c r="AI2578" s="18" t="s">
        <v>53</v>
      </c>
      <c r="AJ2578" s="17">
        <v>330</v>
      </c>
      <c r="AK2578" s="25">
        <v>330</v>
      </c>
      <c r="AL2578" s="25">
        <v>18900</v>
      </c>
      <c r="AM2578" s="35">
        <v>0</v>
      </c>
      <c r="AN2578" s="19">
        <v>6237000</v>
      </c>
      <c r="AO2578" s="18" t="s">
        <v>1049</v>
      </c>
      <c r="AP2578" s="15" t="s">
        <v>1049</v>
      </c>
      <c r="AQ2578" s="43" t="str">
        <f t="shared" si="404"/>
        <v>SI</v>
      </c>
      <c r="AR2578" s="44">
        <f t="shared" si="396"/>
        <v>6237000</v>
      </c>
      <c r="AS2578" s="44">
        <f t="shared" si="397"/>
        <v>6237000</v>
      </c>
      <c r="AT2578" s="44">
        <f t="shared" si="398"/>
        <v>6237000</v>
      </c>
      <c r="AU2578" s="44">
        <f t="shared" si="399"/>
        <v>6237000</v>
      </c>
      <c r="AV2578" s="45" t="b">
        <f t="shared" si="400"/>
        <v>1</v>
      </c>
      <c r="AW2578" s="45" t="b">
        <f t="shared" si="405"/>
        <v>1</v>
      </c>
      <c r="AX2578" s="45"/>
    </row>
    <row r="2579" spans="1:50" s="36" customFormat="1" ht="27.75" customHeight="1" x14ac:dyDescent="0.15">
      <c r="A2579" s="36" t="str">
        <f t="shared" si="403"/>
        <v>ORBIDENTAL S.A.S301080103</v>
      </c>
      <c r="B2579" s="36" t="b">
        <f>+A2579='[1]Anexo 9'!A2579</f>
        <v>1</v>
      </c>
      <c r="C2579" s="18">
        <v>800005972</v>
      </c>
      <c r="D2579" s="18" t="s">
        <v>3864</v>
      </c>
      <c r="E2579" s="15" t="s">
        <v>800</v>
      </c>
      <c r="F2579" s="15" t="s">
        <v>1056</v>
      </c>
      <c r="G2579" s="15">
        <f>+VLOOKUP(F2579,[3]Sheet1!$E$3:$G$74,3,FALSE)</f>
        <v>23</v>
      </c>
      <c r="H2579" s="15">
        <f>+VLOOKUP(D2579&amp;F2579,'TD para paquetes'!$E$3:$I$441,5,FALSE)</f>
        <v>23</v>
      </c>
      <c r="I2579" s="15" t="s">
        <v>1025</v>
      </c>
      <c r="J2579" s="15">
        <v>4</v>
      </c>
      <c r="K2579" s="15">
        <v>4</v>
      </c>
      <c r="L2579" s="15">
        <v>301080103</v>
      </c>
      <c r="M2579" s="15" t="s">
        <v>1088</v>
      </c>
      <c r="N2579" s="15" t="s">
        <v>995</v>
      </c>
      <c r="O2579" s="18" t="s">
        <v>1088</v>
      </c>
      <c r="P2579" s="22" t="s">
        <v>73</v>
      </c>
      <c r="Q2579" s="15" t="s">
        <v>1090</v>
      </c>
      <c r="R2579" s="18" t="s">
        <v>5781</v>
      </c>
      <c r="S2579" s="22" t="b">
        <f t="shared" ref="S2579:S2594" si="406">+R2579=Q2579</f>
        <v>0</v>
      </c>
      <c r="T2579" s="18">
        <v>6</v>
      </c>
      <c r="U2579" s="18" t="s">
        <v>5781</v>
      </c>
      <c r="V2579" s="15"/>
      <c r="W2579" s="18" t="s">
        <v>6377</v>
      </c>
      <c r="X2579" s="18" t="s">
        <v>1061</v>
      </c>
      <c r="Y2579" s="15" t="s">
        <v>8789</v>
      </c>
      <c r="Z2579" s="18" t="s">
        <v>3240</v>
      </c>
      <c r="AA2579" s="18" t="s">
        <v>96</v>
      </c>
      <c r="AB2579" s="18" t="s">
        <v>3328</v>
      </c>
      <c r="AC2579" s="67" t="str">
        <f>+VLOOKUP("*"&amp;L2579&amp;"*",'[2]REGISTROS SANITARIOS'!$D$1980:$E$2112,2,FALSE)</f>
        <v>SI</v>
      </c>
      <c r="AD2579" s="22" t="s">
        <v>1025</v>
      </c>
      <c r="AE2579" s="16">
        <v>46691</v>
      </c>
      <c r="AF2579" s="34" t="s">
        <v>73</v>
      </c>
      <c r="AG2579" s="24" t="s">
        <v>1049</v>
      </c>
      <c r="AH2579" s="18" t="s">
        <v>1049</v>
      </c>
      <c r="AI2579" s="18" t="s">
        <v>54</v>
      </c>
      <c r="AJ2579" s="17">
        <v>165</v>
      </c>
      <c r="AK2579" s="25">
        <v>165</v>
      </c>
      <c r="AL2579" s="25">
        <v>40625</v>
      </c>
      <c r="AM2579" s="35">
        <v>0.19</v>
      </c>
      <c r="AN2579" s="19">
        <v>7976718.75</v>
      </c>
      <c r="AO2579" s="18" t="s">
        <v>1049</v>
      </c>
      <c r="AP2579" s="15" t="s">
        <v>1049</v>
      </c>
      <c r="AQ2579" s="43" t="str">
        <f t="shared" si="404"/>
        <v>SI</v>
      </c>
      <c r="AR2579" s="44">
        <f t="shared" si="396"/>
        <v>7976718.75</v>
      </c>
      <c r="AS2579" s="44">
        <f t="shared" si="397"/>
        <v>6703125</v>
      </c>
      <c r="AT2579" s="44">
        <f t="shared" si="398"/>
        <v>6703125</v>
      </c>
      <c r="AU2579" s="44">
        <f t="shared" si="399"/>
        <v>7976718.75</v>
      </c>
      <c r="AV2579" s="45" t="b">
        <f t="shared" si="400"/>
        <v>1</v>
      </c>
      <c r="AW2579" s="45" t="b">
        <f t="shared" si="405"/>
        <v>0</v>
      </c>
      <c r="AX2579" s="45"/>
    </row>
    <row r="2580" spans="1:50" s="36" customFormat="1" ht="27.75" customHeight="1" x14ac:dyDescent="0.15">
      <c r="A2580" s="36" t="str">
        <f t="shared" si="403"/>
        <v>ORBIDENTAL S.A.S301080203</v>
      </c>
      <c r="B2580" s="36" t="b">
        <f>+A2580='[1]Anexo 9'!A2580</f>
        <v>1</v>
      </c>
      <c r="C2580" s="18">
        <v>800005972</v>
      </c>
      <c r="D2580" s="18" t="s">
        <v>3864</v>
      </c>
      <c r="E2580" s="15" t="s">
        <v>800</v>
      </c>
      <c r="F2580" s="15" t="s">
        <v>1056</v>
      </c>
      <c r="G2580" s="15">
        <f>+VLOOKUP(F2580,[3]Sheet1!$E$3:$G$74,3,FALSE)</f>
        <v>23</v>
      </c>
      <c r="H2580" s="15">
        <f>+VLOOKUP(D2580&amp;F2580,'TD para paquetes'!$E$3:$I$441,5,FALSE)</f>
        <v>23</v>
      </c>
      <c r="I2580" s="15" t="s">
        <v>1025</v>
      </c>
      <c r="J2580" s="15">
        <v>4</v>
      </c>
      <c r="K2580" s="15">
        <v>4</v>
      </c>
      <c r="L2580" s="15">
        <v>301080203</v>
      </c>
      <c r="M2580" s="15" t="s">
        <v>1097</v>
      </c>
      <c r="N2580" s="15" t="s">
        <v>995</v>
      </c>
      <c r="O2580" s="18" t="s">
        <v>1097</v>
      </c>
      <c r="P2580" s="22" t="s">
        <v>73</v>
      </c>
      <c r="Q2580" s="15" t="s">
        <v>1090</v>
      </c>
      <c r="R2580" s="18" t="s">
        <v>5781</v>
      </c>
      <c r="S2580" s="22" t="b">
        <f t="shared" si="406"/>
        <v>0</v>
      </c>
      <c r="T2580" s="18">
        <v>6</v>
      </c>
      <c r="U2580" s="18" t="s">
        <v>5781</v>
      </c>
      <c r="V2580" s="15"/>
      <c r="W2580" s="18" t="s">
        <v>6377</v>
      </c>
      <c r="X2580" s="18" t="s">
        <v>1061</v>
      </c>
      <c r="Y2580" s="15" t="s">
        <v>8789</v>
      </c>
      <c r="Z2580" s="18" t="s">
        <v>3240</v>
      </c>
      <c r="AA2580" s="18" t="s">
        <v>96</v>
      </c>
      <c r="AB2580" s="18" t="s">
        <v>3328</v>
      </c>
      <c r="AC2580" s="67" t="str">
        <f>+VLOOKUP("*"&amp;L2580&amp;"*",'[2]REGISTROS SANITARIOS'!$D$1980:$E$2112,2,FALSE)</f>
        <v>SI</v>
      </c>
      <c r="AD2580" s="22" t="s">
        <v>1025</v>
      </c>
      <c r="AE2580" s="16">
        <v>46691</v>
      </c>
      <c r="AF2580" s="34" t="s">
        <v>73</v>
      </c>
      <c r="AG2580" s="24" t="s">
        <v>1049</v>
      </c>
      <c r="AH2580" s="18" t="s">
        <v>1049</v>
      </c>
      <c r="AI2580" s="18" t="s">
        <v>54</v>
      </c>
      <c r="AJ2580" s="17">
        <v>550</v>
      </c>
      <c r="AK2580" s="25">
        <v>550</v>
      </c>
      <c r="AL2580" s="25">
        <v>40625</v>
      </c>
      <c r="AM2580" s="35">
        <v>0.19</v>
      </c>
      <c r="AN2580" s="19">
        <v>26589062.5</v>
      </c>
      <c r="AO2580" s="18" t="s">
        <v>1049</v>
      </c>
      <c r="AP2580" s="15" t="s">
        <v>1049</v>
      </c>
      <c r="AQ2580" s="43" t="str">
        <f t="shared" si="404"/>
        <v>SI</v>
      </c>
      <c r="AR2580" s="44">
        <f t="shared" ref="AR2580:AR2643" si="407">+AJ2580*(AL2580*(1+AM2580))</f>
        <v>26589062.5</v>
      </c>
      <c r="AS2580" s="44">
        <f t="shared" ref="AS2580:AS2643" si="408">+AJ2580*AL2580</f>
        <v>22343750</v>
      </c>
      <c r="AT2580" s="44">
        <f t="shared" ref="AT2580:AT2643" si="409">+AL2580*AK2580</f>
        <v>22343750</v>
      </c>
      <c r="AU2580" s="44">
        <f t="shared" ref="AU2580:AU2643" si="410">+AK2580*(AL2580*(1+AM2580))</f>
        <v>26589062.5</v>
      </c>
      <c r="AV2580" s="45" t="b">
        <f t="shared" ref="AV2580:AV2643" si="411">+IFERROR(AU2580=AN2580,"FALSO")</f>
        <v>1</v>
      </c>
      <c r="AW2580" s="45" t="b">
        <f t="shared" si="405"/>
        <v>0</v>
      </c>
      <c r="AX2580" s="45"/>
    </row>
    <row r="2581" spans="1:50" s="36" customFormat="1" ht="27.75" customHeight="1" x14ac:dyDescent="0.15">
      <c r="A2581" s="36" t="str">
        <f t="shared" si="403"/>
        <v>ORBIDENTAL S.A.S301080303</v>
      </c>
      <c r="B2581" s="36" t="b">
        <f>+A2581='[1]Anexo 9'!A2581</f>
        <v>1</v>
      </c>
      <c r="C2581" s="18">
        <v>800005972</v>
      </c>
      <c r="D2581" s="18" t="s">
        <v>3864</v>
      </c>
      <c r="E2581" s="15" t="s">
        <v>800</v>
      </c>
      <c r="F2581" s="15" t="s">
        <v>1056</v>
      </c>
      <c r="G2581" s="15">
        <f>+VLOOKUP(F2581,[3]Sheet1!$E$3:$G$74,3,FALSE)</f>
        <v>23</v>
      </c>
      <c r="H2581" s="15">
        <f>+VLOOKUP(D2581&amp;F2581,'TD para paquetes'!$E$3:$I$441,5,FALSE)</f>
        <v>23</v>
      </c>
      <c r="I2581" s="15" t="s">
        <v>1025</v>
      </c>
      <c r="J2581" s="15">
        <v>4</v>
      </c>
      <c r="K2581" s="15">
        <v>4</v>
      </c>
      <c r="L2581" s="15">
        <v>301080303</v>
      </c>
      <c r="M2581" s="15" t="s">
        <v>1099</v>
      </c>
      <c r="N2581" s="15" t="s">
        <v>995</v>
      </c>
      <c r="O2581" s="18" t="s">
        <v>1099</v>
      </c>
      <c r="P2581" s="22" t="s">
        <v>73</v>
      </c>
      <c r="Q2581" s="15" t="s">
        <v>1090</v>
      </c>
      <c r="R2581" s="18" t="s">
        <v>5781</v>
      </c>
      <c r="S2581" s="22" t="b">
        <f t="shared" si="406"/>
        <v>0</v>
      </c>
      <c r="T2581" s="18">
        <v>6</v>
      </c>
      <c r="U2581" s="18" t="s">
        <v>5781</v>
      </c>
      <c r="V2581" s="15"/>
      <c r="W2581" s="18" t="s">
        <v>6377</v>
      </c>
      <c r="X2581" s="18" t="s">
        <v>1061</v>
      </c>
      <c r="Y2581" s="15" t="s">
        <v>8789</v>
      </c>
      <c r="Z2581" s="18" t="s">
        <v>3240</v>
      </c>
      <c r="AA2581" s="18" t="s">
        <v>96</v>
      </c>
      <c r="AB2581" s="18" t="s">
        <v>3328</v>
      </c>
      <c r="AC2581" s="67" t="str">
        <f>+VLOOKUP("*"&amp;L2581&amp;"*",'[2]REGISTROS SANITARIOS'!$D$1980:$E$2112,2,FALSE)</f>
        <v>SI</v>
      </c>
      <c r="AD2581" s="22" t="s">
        <v>1025</v>
      </c>
      <c r="AE2581" s="16">
        <v>46691</v>
      </c>
      <c r="AF2581" s="34" t="s">
        <v>73</v>
      </c>
      <c r="AG2581" s="24" t="s">
        <v>1049</v>
      </c>
      <c r="AH2581" s="18" t="s">
        <v>1049</v>
      </c>
      <c r="AI2581" s="18" t="s">
        <v>54</v>
      </c>
      <c r="AJ2581" s="17">
        <v>357.5</v>
      </c>
      <c r="AK2581" s="25">
        <v>357.5</v>
      </c>
      <c r="AL2581" s="25">
        <v>40625</v>
      </c>
      <c r="AM2581" s="35">
        <v>0.19</v>
      </c>
      <c r="AN2581" s="19">
        <v>17282890.625</v>
      </c>
      <c r="AO2581" s="18" t="s">
        <v>1049</v>
      </c>
      <c r="AP2581" s="15" t="s">
        <v>1049</v>
      </c>
      <c r="AQ2581" s="43" t="str">
        <f t="shared" si="404"/>
        <v>SI</v>
      </c>
      <c r="AR2581" s="44">
        <f t="shared" si="407"/>
        <v>17282890.625</v>
      </c>
      <c r="AS2581" s="44">
        <f t="shared" si="408"/>
        <v>14523437.5</v>
      </c>
      <c r="AT2581" s="44">
        <f t="shared" si="409"/>
        <v>14523437.5</v>
      </c>
      <c r="AU2581" s="44">
        <f t="shared" si="410"/>
        <v>17282890.625</v>
      </c>
      <c r="AV2581" s="45" t="b">
        <f t="shared" si="411"/>
        <v>1</v>
      </c>
      <c r="AW2581" s="45" t="b">
        <f t="shared" si="405"/>
        <v>0</v>
      </c>
      <c r="AX2581" s="45"/>
    </row>
    <row r="2582" spans="1:50" s="36" customFormat="1" ht="27.75" customHeight="1" x14ac:dyDescent="0.15">
      <c r="A2582" s="36" t="str">
        <f t="shared" si="403"/>
        <v>ORBIDENTAL S.A.S301080403</v>
      </c>
      <c r="B2582" s="36" t="b">
        <f>+A2582='[1]Anexo 9'!A2582</f>
        <v>1</v>
      </c>
      <c r="C2582" s="18">
        <v>800005972</v>
      </c>
      <c r="D2582" s="18" t="s">
        <v>3864</v>
      </c>
      <c r="E2582" s="15" t="s">
        <v>800</v>
      </c>
      <c r="F2582" s="15" t="s">
        <v>1056</v>
      </c>
      <c r="G2582" s="15">
        <f>+VLOOKUP(F2582,[3]Sheet1!$E$3:$G$74,3,FALSE)</f>
        <v>23</v>
      </c>
      <c r="H2582" s="15">
        <f>+VLOOKUP(D2582&amp;F2582,'TD para paquetes'!$E$3:$I$441,5,FALSE)</f>
        <v>23</v>
      </c>
      <c r="I2582" s="15" t="s">
        <v>1025</v>
      </c>
      <c r="J2582" s="15">
        <v>4</v>
      </c>
      <c r="K2582" s="15">
        <v>4</v>
      </c>
      <c r="L2582" s="15">
        <v>301080403</v>
      </c>
      <c r="M2582" s="15" t="s">
        <v>1101</v>
      </c>
      <c r="N2582" s="15" t="s">
        <v>995</v>
      </c>
      <c r="O2582" s="18" t="s">
        <v>1101</v>
      </c>
      <c r="P2582" s="22" t="s">
        <v>73</v>
      </c>
      <c r="Q2582" s="15" t="s">
        <v>1090</v>
      </c>
      <c r="R2582" s="18" t="s">
        <v>5781</v>
      </c>
      <c r="S2582" s="22" t="b">
        <f t="shared" si="406"/>
        <v>0</v>
      </c>
      <c r="T2582" s="18">
        <v>6</v>
      </c>
      <c r="U2582" s="18" t="s">
        <v>5781</v>
      </c>
      <c r="V2582" s="15"/>
      <c r="W2582" s="18" t="s">
        <v>6377</v>
      </c>
      <c r="X2582" s="18" t="s">
        <v>1061</v>
      </c>
      <c r="Y2582" s="15" t="s">
        <v>8789</v>
      </c>
      <c r="Z2582" s="18" t="s">
        <v>3240</v>
      </c>
      <c r="AA2582" s="18" t="s">
        <v>96</v>
      </c>
      <c r="AB2582" s="18" t="s">
        <v>3328</v>
      </c>
      <c r="AC2582" s="67" t="str">
        <f>+VLOOKUP("*"&amp;L2582&amp;"*",'[2]REGISTROS SANITARIOS'!$D$1980:$E$2112,2,FALSE)</f>
        <v>SI</v>
      </c>
      <c r="AD2582" s="22" t="s">
        <v>1025</v>
      </c>
      <c r="AE2582" s="16">
        <v>46691</v>
      </c>
      <c r="AF2582" s="34" t="s">
        <v>73</v>
      </c>
      <c r="AG2582" s="24" t="s">
        <v>1049</v>
      </c>
      <c r="AH2582" s="18" t="s">
        <v>1049</v>
      </c>
      <c r="AI2582" s="18" t="s">
        <v>54</v>
      </c>
      <c r="AJ2582" s="17">
        <v>341</v>
      </c>
      <c r="AK2582" s="25">
        <v>341</v>
      </c>
      <c r="AL2582" s="25">
        <v>42400</v>
      </c>
      <c r="AM2582" s="35">
        <v>0.19</v>
      </c>
      <c r="AN2582" s="19">
        <v>17205496</v>
      </c>
      <c r="AO2582" s="18" t="s">
        <v>1049</v>
      </c>
      <c r="AP2582" s="15" t="s">
        <v>1049</v>
      </c>
      <c r="AQ2582" s="43" t="str">
        <f t="shared" si="404"/>
        <v>SI</v>
      </c>
      <c r="AR2582" s="44">
        <f t="shared" si="407"/>
        <v>17205496</v>
      </c>
      <c r="AS2582" s="44">
        <f t="shared" si="408"/>
        <v>14458400</v>
      </c>
      <c r="AT2582" s="44">
        <f t="shared" si="409"/>
        <v>14458400</v>
      </c>
      <c r="AU2582" s="44">
        <f t="shared" si="410"/>
        <v>17205496</v>
      </c>
      <c r="AV2582" s="45" t="b">
        <f t="shared" si="411"/>
        <v>1</v>
      </c>
      <c r="AW2582" s="45" t="b">
        <f t="shared" si="405"/>
        <v>0</v>
      </c>
      <c r="AX2582" s="45"/>
    </row>
    <row r="2583" spans="1:50" s="36" customFormat="1" ht="27.75" customHeight="1" x14ac:dyDescent="0.15">
      <c r="A2583" s="36" t="str">
        <f t="shared" si="403"/>
        <v>ORBIDENTAL S.A.S301080503</v>
      </c>
      <c r="B2583" s="36" t="b">
        <f>+A2583='[1]Anexo 9'!A2583</f>
        <v>1</v>
      </c>
      <c r="C2583" s="18">
        <v>800005972</v>
      </c>
      <c r="D2583" s="18" t="s">
        <v>3864</v>
      </c>
      <c r="E2583" s="15" t="s">
        <v>800</v>
      </c>
      <c r="F2583" s="15" t="s">
        <v>1056</v>
      </c>
      <c r="G2583" s="15">
        <f>+VLOOKUP(F2583,[3]Sheet1!$E$3:$G$74,3,FALSE)</f>
        <v>23</v>
      </c>
      <c r="H2583" s="15">
        <f>+VLOOKUP(D2583&amp;F2583,'TD para paquetes'!$E$3:$I$441,5,FALSE)</f>
        <v>23</v>
      </c>
      <c r="I2583" s="15" t="s">
        <v>1025</v>
      </c>
      <c r="J2583" s="15">
        <v>4</v>
      </c>
      <c r="K2583" s="15">
        <v>4</v>
      </c>
      <c r="L2583" s="15">
        <v>301080503</v>
      </c>
      <c r="M2583" s="15" t="s">
        <v>1103</v>
      </c>
      <c r="N2583" s="15" t="s">
        <v>995</v>
      </c>
      <c r="O2583" s="18" t="s">
        <v>1103</v>
      </c>
      <c r="P2583" s="22" t="s">
        <v>73</v>
      </c>
      <c r="Q2583" s="15" t="s">
        <v>1090</v>
      </c>
      <c r="R2583" s="18" t="s">
        <v>5781</v>
      </c>
      <c r="S2583" s="22" t="b">
        <f t="shared" si="406"/>
        <v>0</v>
      </c>
      <c r="T2583" s="18">
        <v>6</v>
      </c>
      <c r="U2583" s="18" t="s">
        <v>5781</v>
      </c>
      <c r="V2583" s="15"/>
      <c r="W2583" s="18" t="s">
        <v>6377</v>
      </c>
      <c r="X2583" s="18" t="s">
        <v>1061</v>
      </c>
      <c r="Y2583" s="15" t="s">
        <v>8789</v>
      </c>
      <c r="Z2583" s="18" t="s">
        <v>3240</v>
      </c>
      <c r="AA2583" s="18" t="s">
        <v>96</v>
      </c>
      <c r="AB2583" s="18" t="s">
        <v>3328</v>
      </c>
      <c r="AC2583" s="67" t="str">
        <f>+VLOOKUP("*"&amp;L2583&amp;"*",'[2]REGISTROS SANITARIOS'!$D$1980:$E$2112,2,FALSE)</f>
        <v>SI</v>
      </c>
      <c r="AD2583" s="22" t="s">
        <v>1025</v>
      </c>
      <c r="AE2583" s="16">
        <v>46691</v>
      </c>
      <c r="AF2583" s="34" t="s">
        <v>73</v>
      </c>
      <c r="AG2583" s="24" t="s">
        <v>1049</v>
      </c>
      <c r="AH2583" s="18" t="s">
        <v>1049</v>
      </c>
      <c r="AI2583" s="18" t="s">
        <v>54</v>
      </c>
      <c r="AJ2583" s="17">
        <v>110</v>
      </c>
      <c r="AK2583" s="25">
        <v>110</v>
      </c>
      <c r="AL2583" s="25">
        <v>42400</v>
      </c>
      <c r="AM2583" s="35">
        <v>0.19</v>
      </c>
      <c r="AN2583" s="19">
        <v>5550160</v>
      </c>
      <c r="AO2583" s="18" t="s">
        <v>1049</v>
      </c>
      <c r="AP2583" s="15" t="s">
        <v>1049</v>
      </c>
      <c r="AQ2583" s="43" t="str">
        <f t="shared" si="404"/>
        <v>SI</v>
      </c>
      <c r="AR2583" s="44">
        <f t="shared" si="407"/>
        <v>5550160</v>
      </c>
      <c r="AS2583" s="44">
        <f t="shared" si="408"/>
        <v>4664000</v>
      </c>
      <c r="AT2583" s="44">
        <f t="shared" si="409"/>
        <v>4664000</v>
      </c>
      <c r="AU2583" s="44">
        <f t="shared" si="410"/>
        <v>5550160</v>
      </c>
      <c r="AV2583" s="45" t="b">
        <f t="shared" si="411"/>
        <v>1</v>
      </c>
      <c r="AW2583" s="45" t="b">
        <f t="shared" si="405"/>
        <v>0</v>
      </c>
      <c r="AX2583" s="45"/>
    </row>
    <row r="2584" spans="1:50" s="36" customFormat="1" ht="27.75" customHeight="1" x14ac:dyDescent="0.15">
      <c r="A2584" s="36" t="str">
        <f t="shared" si="403"/>
        <v>ORBIDENTAL S.A.S301080603</v>
      </c>
      <c r="B2584" s="36" t="b">
        <f>+A2584='[1]Anexo 9'!A2584</f>
        <v>1</v>
      </c>
      <c r="C2584" s="18">
        <v>800005972</v>
      </c>
      <c r="D2584" s="18" t="s">
        <v>3864</v>
      </c>
      <c r="E2584" s="15" t="s">
        <v>800</v>
      </c>
      <c r="F2584" s="15" t="s">
        <v>1056</v>
      </c>
      <c r="G2584" s="15">
        <f>+VLOOKUP(F2584,[3]Sheet1!$E$3:$G$74,3,FALSE)</f>
        <v>23</v>
      </c>
      <c r="H2584" s="15">
        <f>+VLOOKUP(D2584&amp;F2584,'TD para paquetes'!$E$3:$I$441,5,FALSE)</f>
        <v>23</v>
      </c>
      <c r="I2584" s="15" t="s">
        <v>1025</v>
      </c>
      <c r="J2584" s="15">
        <v>4</v>
      </c>
      <c r="K2584" s="15">
        <v>4</v>
      </c>
      <c r="L2584" s="15">
        <v>301080603</v>
      </c>
      <c r="M2584" s="15" t="s">
        <v>1105</v>
      </c>
      <c r="N2584" s="15" t="s">
        <v>995</v>
      </c>
      <c r="O2584" s="18" t="s">
        <v>1105</v>
      </c>
      <c r="P2584" s="22" t="s">
        <v>73</v>
      </c>
      <c r="Q2584" s="15" t="s">
        <v>1090</v>
      </c>
      <c r="R2584" s="18" t="s">
        <v>5781</v>
      </c>
      <c r="S2584" s="22" t="b">
        <f t="shared" si="406"/>
        <v>0</v>
      </c>
      <c r="T2584" s="18">
        <v>6</v>
      </c>
      <c r="U2584" s="18" t="s">
        <v>5781</v>
      </c>
      <c r="V2584" s="15"/>
      <c r="W2584" s="18" t="s">
        <v>6377</v>
      </c>
      <c r="X2584" s="18" t="s">
        <v>1061</v>
      </c>
      <c r="Y2584" s="15" t="s">
        <v>8789</v>
      </c>
      <c r="Z2584" s="18" t="s">
        <v>3240</v>
      </c>
      <c r="AA2584" s="18" t="s">
        <v>96</v>
      </c>
      <c r="AB2584" s="18" t="s">
        <v>3328</v>
      </c>
      <c r="AC2584" s="67" t="str">
        <f>+VLOOKUP("*"&amp;L2584&amp;"*",'[2]REGISTROS SANITARIOS'!$D$1980:$E$2112,2,FALSE)</f>
        <v>SI</v>
      </c>
      <c r="AD2584" s="22" t="s">
        <v>1025</v>
      </c>
      <c r="AE2584" s="16">
        <v>46691</v>
      </c>
      <c r="AF2584" s="34" t="s">
        <v>73</v>
      </c>
      <c r="AG2584" s="24" t="s">
        <v>1049</v>
      </c>
      <c r="AH2584" s="18" t="s">
        <v>1049</v>
      </c>
      <c r="AI2584" s="18" t="s">
        <v>54</v>
      </c>
      <c r="AJ2584" s="17">
        <v>110</v>
      </c>
      <c r="AK2584" s="25">
        <v>110</v>
      </c>
      <c r="AL2584" s="25">
        <v>42400</v>
      </c>
      <c r="AM2584" s="35">
        <v>0.19</v>
      </c>
      <c r="AN2584" s="19">
        <v>5550160</v>
      </c>
      <c r="AO2584" s="18" t="s">
        <v>1049</v>
      </c>
      <c r="AP2584" s="15" t="s">
        <v>1049</v>
      </c>
      <c r="AQ2584" s="43" t="str">
        <f t="shared" si="404"/>
        <v>SI</v>
      </c>
      <c r="AR2584" s="44">
        <f t="shared" si="407"/>
        <v>5550160</v>
      </c>
      <c r="AS2584" s="44">
        <f t="shared" si="408"/>
        <v>4664000</v>
      </c>
      <c r="AT2584" s="44">
        <f t="shared" si="409"/>
        <v>4664000</v>
      </c>
      <c r="AU2584" s="44">
        <f t="shared" si="410"/>
        <v>5550160</v>
      </c>
      <c r="AV2584" s="45" t="b">
        <f t="shared" si="411"/>
        <v>1</v>
      </c>
      <c r="AW2584" s="45" t="b">
        <f t="shared" si="405"/>
        <v>0</v>
      </c>
      <c r="AX2584" s="45"/>
    </row>
    <row r="2585" spans="1:50" s="36" customFormat="1" ht="27.75" customHeight="1" x14ac:dyDescent="0.15">
      <c r="A2585" s="36" t="str">
        <f t="shared" si="403"/>
        <v>ORBIDENTAL S.A.S301080703</v>
      </c>
      <c r="B2585" s="36" t="b">
        <f>+A2585='[1]Anexo 9'!A2585</f>
        <v>1</v>
      </c>
      <c r="C2585" s="18">
        <v>800005972</v>
      </c>
      <c r="D2585" s="18" t="s">
        <v>3864</v>
      </c>
      <c r="E2585" s="15" t="s">
        <v>800</v>
      </c>
      <c r="F2585" s="15" t="s">
        <v>1056</v>
      </c>
      <c r="G2585" s="15">
        <f>+VLOOKUP(F2585,[3]Sheet1!$E$3:$G$74,3,FALSE)</f>
        <v>23</v>
      </c>
      <c r="H2585" s="15">
        <f>+VLOOKUP(D2585&amp;F2585,'TD para paquetes'!$E$3:$I$441,5,FALSE)</f>
        <v>23</v>
      </c>
      <c r="I2585" s="15" t="s">
        <v>1025</v>
      </c>
      <c r="J2585" s="15">
        <v>4</v>
      </c>
      <c r="K2585" s="15">
        <v>4</v>
      </c>
      <c r="L2585" s="15">
        <v>301080703</v>
      </c>
      <c r="M2585" s="15" t="s">
        <v>1107</v>
      </c>
      <c r="N2585" s="15" t="s">
        <v>995</v>
      </c>
      <c r="O2585" s="18" t="s">
        <v>1107</v>
      </c>
      <c r="P2585" s="22" t="s">
        <v>73</v>
      </c>
      <c r="Q2585" s="15" t="s">
        <v>1090</v>
      </c>
      <c r="R2585" s="18" t="s">
        <v>5781</v>
      </c>
      <c r="S2585" s="22" t="b">
        <f t="shared" si="406"/>
        <v>0</v>
      </c>
      <c r="T2585" s="18">
        <v>6</v>
      </c>
      <c r="U2585" s="18" t="s">
        <v>5781</v>
      </c>
      <c r="V2585" s="15"/>
      <c r="W2585" s="18" t="s">
        <v>6377</v>
      </c>
      <c r="X2585" s="18" t="s">
        <v>1061</v>
      </c>
      <c r="Y2585" s="15" t="s">
        <v>8789</v>
      </c>
      <c r="Z2585" s="18" t="s">
        <v>3240</v>
      </c>
      <c r="AA2585" s="18" t="s">
        <v>96</v>
      </c>
      <c r="AB2585" s="18" t="s">
        <v>3328</v>
      </c>
      <c r="AC2585" s="67" t="str">
        <f>+VLOOKUP("*"&amp;L2585&amp;"*",'[2]REGISTROS SANITARIOS'!$D$1980:$E$2112,2,FALSE)</f>
        <v>SI</v>
      </c>
      <c r="AD2585" s="22" t="s">
        <v>1025</v>
      </c>
      <c r="AE2585" s="16">
        <v>46691</v>
      </c>
      <c r="AF2585" s="34" t="s">
        <v>73</v>
      </c>
      <c r="AG2585" s="24" t="s">
        <v>1049</v>
      </c>
      <c r="AH2585" s="18" t="s">
        <v>1049</v>
      </c>
      <c r="AI2585" s="18" t="s">
        <v>54</v>
      </c>
      <c r="AJ2585" s="17">
        <v>82.5</v>
      </c>
      <c r="AK2585" s="25">
        <v>82.5</v>
      </c>
      <c r="AL2585" s="25">
        <v>42400</v>
      </c>
      <c r="AM2585" s="35">
        <v>0.19</v>
      </c>
      <c r="AN2585" s="19">
        <v>4162620</v>
      </c>
      <c r="AO2585" s="18" t="s">
        <v>1049</v>
      </c>
      <c r="AP2585" s="15" t="s">
        <v>1049</v>
      </c>
      <c r="AQ2585" s="43" t="str">
        <f t="shared" si="404"/>
        <v>SI</v>
      </c>
      <c r="AR2585" s="44">
        <f t="shared" si="407"/>
        <v>4162620</v>
      </c>
      <c r="AS2585" s="44">
        <f t="shared" si="408"/>
        <v>3498000</v>
      </c>
      <c r="AT2585" s="44">
        <f t="shared" si="409"/>
        <v>3498000</v>
      </c>
      <c r="AU2585" s="44">
        <f t="shared" si="410"/>
        <v>4162620</v>
      </c>
      <c r="AV2585" s="45" t="b">
        <f t="shared" si="411"/>
        <v>1</v>
      </c>
      <c r="AW2585" s="45" t="b">
        <f t="shared" si="405"/>
        <v>0</v>
      </c>
      <c r="AX2585" s="45"/>
    </row>
    <row r="2586" spans="1:50" s="36" customFormat="1" ht="27.75" customHeight="1" x14ac:dyDescent="0.15">
      <c r="A2586" s="36" t="str">
        <f t="shared" si="403"/>
        <v>ORBIDENTAL S.A.S301080803</v>
      </c>
      <c r="B2586" s="36" t="b">
        <f>+A2586='[1]Anexo 9'!A2586</f>
        <v>1</v>
      </c>
      <c r="C2586" s="18">
        <v>800005972</v>
      </c>
      <c r="D2586" s="18" t="s">
        <v>3864</v>
      </c>
      <c r="E2586" s="15" t="s">
        <v>800</v>
      </c>
      <c r="F2586" s="15" t="s">
        <v>1056</v>
      </c>
      <c r="G2586" s="15">
        <f>+VLOOKUP(F2586,[3]Sheet1!$E$3:$G$74,3,FALSE)</f>
        <v>23</v>
      </c>
      <c r="H2586" s="15">
        <f>+VLOOKUP(D2586&amp;F2586,'TD para paquetes'!$E$3:$I$441,5,FALSE)</f>
        <v>23</v>
      </c>
      <c r="I2586" s="15" t="s">
        <v>1025</v>
      </c>
      <c r="J2586" s="15">
        <v>4</v>
      </c>
      <c r="K2586" s="15">
        <v>4</v>
      </c>
      <c r="L2586" s="15">
        <v>301080803</v>
      </c>
      <c r="M2586" s="15" t="s">
        <v>1109</v>
      </c>
      <c r="N2586" s="15" t="s">
        <v>995</v>
      </c>
      <c r="O2586" s="18" t="s">
        <v>1109</v>
      </c>
      <c r="P2586" s="22" t="s">
        <v>73</v>
      </c>
      <c r="Q2586" s="15" t="s">
        <v>1090</v>
      </c>
      <c r="R2586" s="18" t="s">
        <v>5781</v>
      </c>
      <c r="S2586" s="22" t="b">
        <f t="shared" si="406"/>
        <v>0</v>
      </c>
      <c r="T2586" s="18">
        <v>6</v>
      </c>
      <c r="U2586" s="18" t="s">
        <v>5781</v>
      </c>
      <c r="V2586" s="15"/>
      <c r="W2586" s="18" t="s">
        <v>6377</v>
      </c>
      <c r="X2586" s="18" t="s">
        <v>1061</v>
      </c>
      <c r="Y2586" s="15" t="s">
        <v>8789</v>
      </c>
      <c r="Z2586" s="18" t="s">
        <v>3240</v>
      </c>
      <c r="AA2586" s="18" t="s">
        <v>96</v>
      </c>
      <c r="AB2586" s="18" t="s">
        <v>3328</v>
      </c>
      <c r="AC2586" s="67" t="str">
        <f>+VLOOKUP("*"&amp;L2586&amp;"*",'[2]REGISTROS SANITARIOS'!$D$1980:$E$2112,2,FALSE)</f>
        <v>SI</v>
      </c>
      <c r="AD2586" s="22" t="s">
        <v>1025</v>
      </c>
      <c r="AE2586" s="16">
        <v>46691</v>
      </c>
      <c r="AF2586" s="34" t="s">
        <v>73</v>
      </c>
      <c r="AG2586" s="24" t="s">
        <v>1049</v>
      </c>
      <c r="AH2586" s="18" t="s">
        <v>1049</v>
      </c>
      <c r="AI2586" s="18" t="s">
        <v>54</v>
      </c>
      <c r="AJ2586" s="17">
        <v>2.75</v>
      </c>
      <c r="AK2586" s="25">
        <v>2.75</v>
      </c>
      <c r="AL2586" s="25">
        <v>42400</v>
      </c>
      <c r="AM2586" s="35">
        <v>0.19</v>
      </c>
      <c r="AN2586" s="19">
        <v>138754</v>
      </c>
      <c r="AO2586" s="18" t="s">
        <v>1049</v>
      </c>
      <c r="AP2586" s="15" t="s">
        <v>1049</v>
      </c>
      <c r="AQ2586" s="43" t="str">
        <f t="shared" si="404"/>
        <v>SI</v>
      </c>
      <c r="AR2586" s="44">
        <f t="shared" si="407"/>
        <v>138754</v>
      </c>
      <c r="AS2586" s="44">
        <f t="shared" si="408"/>
        <v>116600</v>
      </c>
      <c r="AT2586" s="44">
        <f t="shared" si="409"/>
        <v>116600</v>
      </c>
      <c r="AU2586" s="44">
        <f t="shared" si="410"/>
        <v>138754</v>
      </c>
      <c r="AV2586" s="45" t="b">
        <f t="shared" si="411"/>
        <v>1</v>
      </c>
      <c r="AW2586" s="45" t="b">
        <f t="shared" si="405"/>
        <v>0</v>
      </c>
      <c r="AX2586" s="45"/>
    </row>
    <row r="2587" spans="1:50" s="36" customFormat="1" ht="27.75" customHeight="1" x14ac:dyDescent="0.15">
      <c r="A2587" s="36" t="str">
        <f t="shared" si="403"/>
        <v>ORBIDENTAL S.A.S301081403</v>
      </c>
      <c r="B2587" s="36" t="b">
        <f>+A2587='[1]Anexo 9'!A2587</f>
        <v>1</v>
      </c>
      <c r="C2587" s="18">
        <v>800005972</v>
      </c>
      <c r="D2587" s="18" t="s">
        <v>3864</v>
      </c>
      <c r="E2587" s="15" t="s">
        <v>800</v>
      </c>
      <c r="F2587" s="15" t="s">
        <v>1056</v>
      </c>
      <c r="G2587" s="15">
        <f>+VLOOKUP(F2587,[3]Sheet1!$E$3:$G$74,3,FALSE)</f>
        <v>23</v>
      </c>
      <c r="H2587" s="15">
        <f>+VLOOKUP(D2587&amp;F2587,'TD para paquetes'!$E$3:$I$441,5,FALSE)</f>
        <v>23</v>
      </c>
      <c r="I2587" s="15" t="s">
        <v>1025</v>
      </c>
      <c r="J2587" s="15">
        <v>4</v>
      </c>
      <c r="K2587" s="15">
        <v>4</v>
      </c>
      <c r="L2587" s="15">
        <v>301081403</v>
      </c>
      <c r="M2587" s="15" t="s">
        <v>1111</v>
      </c>
      <c r="N2587" s="15" t="s">
        <v>995</v>
      </c>
      <c r="O2587" s="18" t="s">
        <v>1111</v>
      </c>
      <c r="P2587" s="22" t="s">
        <v>73</v>
      </c>
      <c r="Q2587" s="15" t="s">
        <v>1090</v>
      </c>
      <c r="R2587" s="18" t="s">
        <v>5781</v>
      </c>
      <c r="S2587" s="22" t="b">
        <f t="shared" si="406"/>
        <v>0</v>
      </c>
      <c r="T2587" s="18">
        <v>6</v>
      </c>
      <c r="U2587" s="18" t="s">
        <v>5781</v>
      </c>
      <c r="V2587" s="15"/>
      <c r="W2587" s="18" t="s">
        <v>6377</v>
      </c>
      <c r="X2587" s="18" t="s">
        <v>1061</v>
      </c>
      <c r="Y2587" s="15" t="s">
        <v>8789</v>
      </c>
      <c r="Z2587" s="18" t="s">
        <v>3240</v>
      </c>
      <c r="AA2587" s="18" t="s">
        <v>96</v>
      </c>
      <c r="AB2587" s="18" t="s">
        <v>3328</v>
      </c>
      <c r="AC2587" s="67" t="str">
        <f>+VLOOKUP("*"&amp;L2587&amp;"*",'[2]REGISTROS SANITARIOS'!$D$1980:$E$2112,2,FALSE)</f>
        <v>SI</v>
      </c>
      <c r="AD2587" s="22" t="s">
        <v>1025</v>
      </c>
      <c r="AE2587" s="16">
        <v>46691</v>
      </c>
      <c r="AF2587" s="34" t="s">
        <v>73</v>
      </c>
      <c r="AG2587" s="24" t="s">
        <v>1049</v>
      </c>
      <c r="AH2587" s="18" t="s">
        <v>1049</v>
      </c>
      <c r="AI2587" s="18" t="s">
        <v>54</v>
      </c>
      <c r="AJ2587" s="17">
        <v>82.5</v>
      </c>
      <c r="AK2587" s="25">
        <v>82.5</v>
      </c>
      <c r="AL2587" s="25">
        <v>42400</v>
      </c>
      <c r="AM2587" s="35">
        <v>0.19</v>
      </c>
      <c r="AN2587" s="19">
        <v>4162620</v>
      </c>
      <c r="AO2587" s="18" t="s">
        <v>1049</v>
      </c>
      <c r="AP2587" s="15" t="s">
        <v>1049</v>
      </c>
      <c r="AQ2587" s="43" t="str">
        <f t="shared" si="404"/>
        <v>SI</v>
      </c>
      <c r="AR2587" s="44">
        <f t="shared" si="407"/>
        <v>4162620</v>
      </c>
      <c r="AS2587" s="44">
        <f t="shared" si="408"/>
        <v>3498000</v>
      </c>
      <c r="AT2587" s="44">
        <f t="shared" si="409"/>
        <v>3498000</v>
      </c>
      <c r="AU2587" s="44">
        <f t="shared" si="410"/>
        <v>4162620</v>
      </c>
      <c r="AV2587" s="45" t="b">
        <f t="shared" si="411"/>
        <v>1</v>
      </c>
      <c r="AW2587" s="45" t="b">
        <f t="shared" si="405"/>
        <v>0</v>
      </c>
      <c r="AX2587" s="45"/>
    </row>
    <row r="2588" spans="1:50" s="36" customFormat="1" ht="27.75" customHeight="1" x14ac:dyDescent="0.15">
      <c r="A2588" s="36" t="str">
        <f t="shared" si="403"/>
        <v>ORBIDENTAL S.A.S301081503</v>
      </c>
      <c r="B2588" s="36" t="b">
        <f>+A2588='[1]Anexo 9'!A2588</f>
        <v>1</v>
      </c>
      <c r="C2588" s="18">
        <v>800005972</v>
      </c>
      <c r="D2588" s="18" t="s">
        <v>3864</v>
      </c>
      <c r="E2588" s="15" t="s">
        <v>800</v>
      </c>
      <c r="F2588" s="15" t="s">
        <v>1056</v>
      </c>
      <c r="G2588" s="15">
        <f>+VLOOKUP(F2588,[3]Sheet1!$E$3:$G$74,3,FALSE)</f>
        <v>23</v>
      </c>
      <c r="H2588" s="15">
        <f>+VLOOKUP(D2588&amp;F2588,'TD para paquetes'!$E$3:$I$441,5,FALSE)</f>
        <v>23</v>
      </c>
      <c r="I2588" s="15" t="s">
        <v>1025</v>
      </c>
      <c r="J2588" s="15">
        <v>4</v>
      </c>
      <c r="K2588" s="15">
        <v>4</v>
      </c>
      <c r="L2588" s="15">
        <v>301081503</v>
      </c>
      <c r="M2588" s="15" t="s">
        <v>1113</v>
      </c>
      <c r="N2588" s="15" t="s">
        <v>995</v>
      </c>
      <c r="O2588" s="18" t="s">
        <v>1113</v>
      </c>
      <c r="P2588" s="22" t="s">
        <v>73</v>
      </c>
      <c r="Q2588" s="15" t="s">
        <v>1090</v>
      </c>
      <c r="R2588" s="18" t="s">
        <v>5781</v>
      </c>
      <c r="S2588" s="22" t="b">
        <f t="shared" si="406"/>
        <v>0</v>
      </c>
      <c r="T2588" s="18">
        <v>6</v>
      </c>
      <c r="U2588" s="18" t="s">
        <v>5781</v>
      </c>
      <c r="V2588" s="15"/>
      <c r="W2588" s="18" t="s">
        <v>6377</v>
      </c>
      <c r="X2588" s="18" t="s">
        <v>1061</v>
      </c>
      <c r="Y2588" s="15" t="s">
        <v>8789</v>
      </c>
      <c r="Z2588" s="18" t="s">
        <v>3240</v>
      </c>
      <c r="AA2588" s="18" t="s">
        <v>96</v>
      </c>
      <c r="AB2588" s="18" t="s">
        <v>3328</v>
      </c>
      <c r="AC2588" s="67" t="str">
        <f>+VLOOKUP("*"&amp;L2588&amp;"*",'[2]REGISTROS SANITARIOS'!$D$1980:$E$2112,2,FALSE)</f>
        <v>SI</v>
      </c>
      <c r="AD2588" s="22" t="s">
        <v>1025</v>
      </c>
      <c r="AE2588" s="16">
        <v>46691</v>
      </c>
      <c r="AF2588" s="34" t="s">
        <v>73</v>
      </c>
      <c r="AG2588" s="24" t="s">
        <v>1049</v>
      </c>
      <c r="AH2588" s="18" t="s">
        <v>1049</v>
      </c>
      <c r="AI2588" s="18" t="s">
        <v>54</v>
      </c>
      <c r="AJ2588" s="17">
        <v>16.5</v>
      </c>
      <c r="AK2588" s="25">
        <v>16.5</v>
      </c>
      <c r="AL2588" s="25">
        <v>42400</v>
      </c>
      <c r="AM2588" s="35">
        <v>0.19</v>
      </c>
      <c r="AN2588" s="19">
        <v>832523.99999999988</v>
      </c>
      <c r="AO2588" s="18" t="s">
        <v>1049</v>
      </c>
      <c r="AP2588" s="15" t="s">
        <v>1049</v>
      </c>
      <c r="AQ2588" s="43" t="str">
        <f t="shared" si="404"/>
        <v>SI</v>
      </c>
      <c r="AR2588" s="44">
        <f t="shared" si="407"/>
        <v>832524</v>
      </c>
      <c r="AS2588" s="44">
        <f t="shared" si="408"/>
        <v>699600</v>
      </c>
      <c r="AT2588" s="44">
        <f t="shared" si="409"/>
        <v>699600</v>
      </c>
      <c r="AU2588" s="44">
        <f t="shared" si="410"/>
        <v>832524</v>
      </c>
      <c r="AV2588" s="45" t="b">
        <f t="shared" si="411"/>
        <v>1</v>
      </c>
      <c r="AW2588" s="45" t="b">
        <f t="shared" si="405"/>
        <v>0</v>
      </c>
      <c r="AX2588" s="45"/>
    </row>
    <row r="2589" spans="1:50" s="36" customFormat="1" ht="27.75" customHeight="1" x14ac:dyDescent="0.15">
      <c r="A2589" s="36" t="str">
        <f t="shared" si="403"/>
        <v>ORBIDENTAL S.A.S301081603</v>
      </c>
      <c r="B2589" s="36" t="b">
        <f>+A2589='[1]Anexo 9'!A2589</f>
        <v>1</v>
      </c>
      <c r="C2589" s="18">
        <v>800005972</v>
      </c>
      <c r="D2589" s="18" t="s">
        <v>3864</v>
      </c>
      <c r="E2589" s="15" t="s">
        <v>800</v>
      </c>
      <c r="F2589" s="15" t="s">
        <v>1056</v>
      </c>
      <c r="G2589" s="15">
        <f>+VLOOKUP(F2589,[3]Sheet1!$E$3:$G$74,3,FALSE)</f>
        <v>23</v>
      </c>
      <c r="H2589" s="15">
        <f>+VLOOKUP(D2589&amp;F2589,'TD para paquetes'!$E$3:$I$441,5,FALSE)</f>
        <v>23</v>
      </c>
      <c r="I2589" s="15" t="s">
        <v>1025</v>
      </c>
      <c r="J2589" s="15">
        <v>4</v>
      </c>
      <c r="K2589" s="15">
        <v>4</v>
      </c>
      <c r="L2589" s="15">
        <v>301081603</v>
      </c>
      <c r="M2589" s="15" t="s">
        <v>1115</v>
      </c>
      <c r="N2589" s="15" t="s">
        <v>995</v>
      </c>
      <c r="O2589" s="18" t="s">
        <v>1115</v>
      </c>
      <c r="P2589" s="22" t="s">
        <v>73</v>
      </c>
      <c r="Q2589" s="15" t="s">
        <v>1090</v>
      </c>
      <c r="R2589" s="18" t="s">
        <v>5781</v>
      </c>
      <c r="S2589" s="22" t="b">
        <f t="shared" si="406"/>
        <v>0</v>
      </c>
      <c r="T2589" s="18">
        <v>6</v>
      </c>
      <c r="U2589" s="18" t="s">
        <v>5781</v>
      </c>
      <c r="V2589" s="15"/>
      <c r="W2589" s="18" t="s">
        <v>6377</v>
      </c>
      <c r="X2589" s="18" t="s">
        <v>1061</v>
      </c>
      <c r="Y2589" s="15" t="s">
        <v>8789</v>
      </c>
      <c r="Z2589" s="18" t="s">
        <v>3240</v>
      </c>
      <c r="AA2589" s="18" t="s">
        <v>96</v>
      </c>
      <c r="AB2589" s="18" t="s">
        <v>3328</v>
      </c>
      <c r="AC2589" s="67" t="str">
        <f>+VLOOKUP("*"&amp;L2589&amp;"*",'[2]REGISTROS SANITARIOS'!$D$1980:$E$2112,2,FALSE)</f>
        <v>SI</v>
      </c>
      <c r="AD2589" s="22" t="s">
        <v>1025</v>
      </c>
      <c r="AE2589" s="16">
        <v>46691</v>
      </c>
      <c r="AF2589" s="34" t="s">
        <v>73</v>
      </c>
      <c r="AG2589" s="24" t="s">
        <v>1049</v>
      </c>
      <c r="AH2589" s="18" t="s">
        <v>1049</v>
      </c>
      <c r="AI2589" s="18" t="s">
        <v>54</v>
      </c>
      <c r="AJ2589" s="17">
        <v>11</v>
      </c>
      <c r="AK2589" s="25">
        <v>11</v>
      </c>
      <c r="AL2589" s="25">
        <v>42400</v>
      </c>
      <c r="AM2589" s="35">
        <v>0.19</v>
      </c>
      <c r="AN2589" s="19">
        <v>555016</v>
      </c>
      <c r="AO2589" s="18" t="s">
        <v>1049</v>
      </c>
      <c r="AP2589" s="15" t="s">
        <v>1049</v>
      </c>
      <c r="AQ2589" s="43" t="str">
        <f t="shared" si="404"/>
        <v>SI</v>
      </c>
      <c r="AR2589" s="44">
        <f t="shared" si="407"/>
        <v>555016</v>
      </c>
      <c r="AS2589" s="44">
        <f t="shared" si="408"/>
        <v>466400</v>
      </c>
      <c r="AT2589" s="44">
        <f t="shared" si="409"/>
        <v>466400</v>
      </c>
      <c r="AU2589" s="44">
        <f t="shared" si="410"/>
        <v>555016</v>
      </c>
      <c r="AV2589" s="45" t="b">
        <f t="shared" si="411"/>
        <v>1</v>
      </c>
      <c r="AW2589" s="45" t="b">
        <f t="shared" si="405"/>
        <v>0</v>
      </c>
      <c r="AX2589" s="45"/>
    </row>
    <row r="2590" spans="1:50" s="36" customFormat="1" ht="27.75" customHeight="1" x14ac:dyDescent="0.15">
      <c r="A2590" s="36" t="str">
        <f t="shared" si="403"/>
        <v>ORBIDENTAL S.A.S301081903</v>
      </c>
      <c r="B2590" s="36" t="b">
        <f>+A2590='[1]Anexo 9'!A2590</f>
        <v>1</v>
      </c>
      <c r="C2590" s="18">
        <v>800005972</v>
      </c>
      <c r="D2590" s="18" t="s">
        <v>3864</v>
      </c>
      <c r="E2590" s="15" t="s">
        <v>800</v>
      </c>
      <c r="F2590" s="15" t="s">
        <v>3854</v>
      </c>
      <c r="G2590" s="15">
        <f>+VLOOKUP(F2590,[3]Sheet1!$E$3:$G$74,3,FALSE)</f>
        <v>5</v>
      </c>
      <c r="H2590" s="15">
        <f>+VLOOKUP(D2590&amp;F2590,'TD para paquetes'!$E$3:$I$441,5,FALSE)</f>
        <v>5</v>
      </c>
      <c r="I2590" s="15" t="s">
        <v>1025</v>
      </c>
      <c r="J2590" s="15">
        <v>4</v>
      </c>
      <c r="K2590" s="15">
        <v>4</v>
      </c>
      <c r="L2590" s="15">
        <v>301081903</v>
      </c>
      <c r="M2590" s="15" t="s">
        <v>3967</v>
      </c>
      <c r="N2590" s="15" t="s">
        <v>995</v>
      </c>
      <c r="O2590" s="18" t="s">
        <v>3967</v>
      </c>
      <c r="P2590" s="22" t="s">
        <v>73</v>
      </c>
      <c r="Q2590" s="15" t="s">
        <v>5585</v>
      </c>
      <c r="R2590" s="18" t="s">
        <v>5781</v>
      </c>
      <c r="S2590" s="22" t="b">
        <f t="shared" si="406"/>
        <v>0</v>
      </c>
      <c r="T2590" s="18">
        <v>6</v>
      </c>
      <c r="U2590" s="18" t="s">
        <v>5781</v>
      </c>
      <c r="V2590" s="15" t="s">
        <v>996</v>
      </c>
      <c r="W2590" s="18" t="s">
        <v>6377</v>
      </c>
      <c r="X2590" s="18"/>
      <c r="Y2590" s="15" t="s">
        <v>73</v>
      </c>
      <c r="Z2590" s="18" t="s">
        <v>3240</v>
      </c>
      <c r="AA2590" s="18" t="s">
        <v>96</v>
      </c>
      <c r="AB2590" s="18" t="s">
        <v>3328</v>
      </c>
      <c r="AC2590" s="67" t="str">
        <f>+VLOOKUP("*"&amp;L2590&amp;"*",'[2]REGISTROS SANITARIOS'!$D$1980:$E$2112,2,FALSE)</f>
        <v>SI</v>
      </c>
      <c r="AD2590" s="22" t="s">
        <v>1025</v>
      </c>
      <c r="AE2590" s="16">
        <v>46691</v>
      </c>
      <c r="AF2590" s="34" t="s">
        <v>73</v>
      </c>
      <c r="AG2590" s="24" t="s">
        <v>1049</v>
      </c>
      <c r="AH2590" s="18" t="s">
        <v>1049</v>
      </c>
      <c r="AI2590" s="18" t="s">
        <v>54</v>
      </c>
      <c r="AJ2590" s="17">
        <v>5.5</v>
      </c>
      <c r="AK2590" s="25">
        <v>5.5</v>
      </c>
      <c r="AL2590" s="25">
        <v>42400</v>
      </c>
      <c r="AM2590" s="35">
        <v>0.19</v>
      </c>
      <c r="AN2590" s="19">
        <v>277508</v>
      </c>
      <c r="AO2590" s="18" t="s">
        <v>1049</v>
      </c>
      <c r="AP2590" s="15" t="s">
        <v>1049</v>
      </c>
      <c r="AQ2590" s="43" t="str">
        <f t="shared" si="404"/>
        <v>SI</v>
      </c>
      <c r="AR2590" s="44">
        <f t="shared" si="407"/>
        <v>277508</v>
      </c>
      <c r="AS2590" s="44">
        <f t="shared" si="408"/>
        <v>233200</v>
      </c>
      <c r="AT2590" s="44">
        <f t="shared" si="409"/>
        <v>233200</v>
      </c>
      <c r="AU2590" s="44">
        <f t="shared" si="410"/>
        <v>277508</v>
      </c>
      <c r="AV2590" s="45" t="b">
        <f t="shared" si="411"/>
        <v>1</v>
      </c>
      <c r="AW2590" s="45" t="b">
        <f t="shared" si="405"/>
        <v>0</v>
      </c>
      <c r="AX2590" s="45"/>
    </row>
    <row r="2591" spans="1:50" s="36" customFormat="1" ht="27.75" customHeight="1" x14ac:dyDescent="0.15">
      <c r="A2591" s="36" t="str">
        <f t="shared" si="403"/>
        <v>ORBIDENTAL S.A.S301081905</v>
      </c>
      <c r="B2591" s="36" t="b">
        <f>+A2591='[1]Anexo 9'!A2591</f>
        <v>1</v>
      </c>
      <c r="C2591" s="18">
        <v>800005972</v>
      </c>
      <c r="D2591" s="18" t="s">
        <v>3864</v>
      </c>
      <c r="E2591" s="15" t="s">
        <v>800</v>
      </c>
      <c r="F2591" s="15" t="s">
        <v>3854</v>
      </c>
      <c r="G2591" s="15">
        <f>+VLOOKUP(F2591,[3]Sheet1!$E$3:$G$74,3,FALSE)</f>
        <v>5</v>
      </c>
      <c r="H2591" s="15">
        <f>+VLOOKUP(D2591&amp;F2591,'TD para paquetes'!$E$3:$I$441,5,FALSE)</f>
        <v>5</v>
      </c>
      <c r="I2591" s="15" t="s">
        <v>1025</v>
      </c>
      <c r="J2591" s="15">
        <v>4</v>
      </c>
      <c r="K2591" s="15">
        <v>4</v>
      </c>
      <c r="L2591" s="15">
        <v>301081905</v>
      </c>
      <c r="M2591" s="15" t="s">
        <v>3968</v>
      </c>
      <c r="N2591" s="15" t="s">
        <v>995</v>
      </c>
      <c r="O2591" s="18" t="s">
        <v>3968</v>
      </c>
      <c r="P2591" s="22" t="s">
        <v>73</v>
      </c>
      <c r="Q2591" s="15" t="s">
        <v>5585</v>
      </c>
      <c r="R2591" s="18" t="s">
        <v>5781</v>
      </c>
      <c r="S2591" s="22" t="b">
        <f t="shared" si="406"/>
        <v>0</v>
      </c>
      <c r="T2591" s="18">
        <v>6</v>
      </c>
      <c r="U2591" s="18" t="s">
        <v>5781</v>
      </c>
      <c r="V2591" s="15" t="s">
        <v>996</v>
      </c>
      <c r="W2591" s="18" t="s">
        <v>6377</v>
      </c>
      <c r="X2591" s="18"/>
      <c r="Y2591" s="15" t="s">
        <v>73</v>
      </c>
      <c r="Z2591" s="18" t="s">
        <v>3240</v>
      </c>
      <c r="AA2591" s="18" t="s">
        <v>96</v>
      </c>
      <c r="AB2591" s="18" t="s">
        <v>3328</v>
      </c>
      <c r="AC2591" s="67" t="str">
        <f>+VLOOKUP("*"&amp;L2591&amp;"*",'[2]REGISTROS SANITARIOS'!$D$1980:$E$2112,2,FALSE)</f>
        <v>SI</v>
      </c>
      <c r="AD2591" s="22" t="s">
        <v>1025</v>
      </c>
      <c r="AE2591" s="16">
        <v>46691</v>
      </c>
      <c r="AF2591" s="34" t="s">
        <v>73</v>
      </c>
      <c r="AG2591" s="24" t="s">
        <v>1049</v>
      </c>
      <c r="AH2591" s="18" t="s">
        <v>1049</v>
      </c>
      <c r="AI2591" s="18" t="s">
        <v>54</v>
      </c>
      <c r="AJ2591" s="17">
        <v>5.5</v>
      </c>
      <c r="AK2591" s="25">
        <v>5.5</v>
      </c>
      <c r="AL2591" s="25">
        <v>42400</v>
      </c>
      <c r="AM2591" s="35">
        <v>0.19</v>
      </c>
      <c r="AN2591" s="19">
        <v>277508</v>
      </c>
      <c r="AO2591" s="18" t="s">
        <v>1049</v>
      </c>
      <c r="AP2591" s="15" t="s">
        <v>1049</v>
      </c>
      <c r="AQ2591" s="43" t="str">
        <f t="shared" si="404"/>
        <v>SI</v>
      </c>
      <c r="AR2591" s="44">
        <f t="shared" si="407"/>
        <v>277508</v>
      </c>
      <c r="AS2591" s="44">
        <f t="shared" si="408"/>
        <v>233200</v>
      </c>
      <c r="AT2591" s="44">
        <f t="shared" si="409"/>
        <v>233200</v>
      </c>
      <c r="AU2591" s="44">
        <f t="shared" si="410"/>
        <v>277508</v>
      </c>
      <c r="AV2591" s="45" t="b">
        <f t="shared" si="411"/>
        <v>1</v>
      </c>
      <c r="AW2591" s="45" t="b">
        <f t="shared" si="405"/>
        <v>0</v>
      </c>
      <c r="AX2591" s="45"/>
    </row>
    <row r="2592" spans="1:50" s="36" customFormat="1" ht="27.75" customHeight="1" x14ac:dyDescent="0.15">
      <c r="A2592" s="36" t="str">
        <f t="shared" si="403"/>
        <v>ORBIDENTAL S.A.S301081907</v>
      </c>
      <c r="B2592" s="36" t="b">
        <f>+A2592='[1]Anexo 9'!A2592</f>
        <v>1</v>
      </c>
      <c r="C2592" s="18">
        <v>800005972</v>
      </c>
      <c r="D2592" s="18" t="s">
        <v>3864</v>
      </c>
      <c r="E2592" s="15" t="s">
        <v>800</v>
      </c>
      <c r="F2592" s="15" t="s">
        <v>3854</v>
      </c>
      <c r="G2592" s="15">
        <f>+VLOOKUP(F2592,[3]Sheet1!$E$3:$G$74,3,FALSE)</f>
        <v>5</v>
      </c>
      <c r="H2592" s="15">
        <f>+VLOOKUP(D2592&amp;F2592,'TD para paquetes'!$E$3:$I$441,5,FALSE)</f>
        <v>5</v>
      </c>
      <c r="I2592" s="15" t="s">
        <v>1025</v>
      </c>
      <c r="J2592" s="15">
        <v>4</v>
      </c>
      <c r="K2592" s="15">
        <v>4</v>
      </c>
      <c r="L2592" s="15">
        <v>301081907</v>
      </c>
      <c r="M2592" s="15" t="s">
        <v>3969</v>
      </c>
      <c r="N2592" s="15" t="s">
        <v>995</v>
      </c>
      <c r="O2592" s="18" t="s">
        <v>3969</v>
      </c>
      <c r="P2592" s="22" t="s">
        <v>73</v>
      </c>
      <c r="Q2592" s="15" t="s">
        <v>5585</v>
      </c>
      <c r="R2592" s="18" t="s">
        <v>5781</v>
      </c>
      <c r="S2592" s="22" t="b">
        <f t="shared" si="406"/>
        <v>0</v>
      </c>
      <c r="T2592" s="18">
        <v>6</v>
      </c>
      <c r="U2592" s="18" t="s">
        <v>5781</v>
      </c>
      <c r="V2592" s="15" t="s">
        <v>996</v>
      </c>
      <c r="W2592" s="18" t="s">
        <v>6377</v>
      </c>
      <c r="X2592" s="18"/>
      <c r="Y2592" s="15" t="s">
        <v>73</v>
      </c>
      <c r="Z2592" s="18" t="s">
        <v>3240</v>
      </c>
      <c r="AA2592" s="18" t="s">
        <v>96</v>
      </c>
      <c r="AB2592" s="18" t="s">
        <v>3328</v>
      </c>
      <c r="AC2592" s="67" t="str">
        <f>+VLOOKUP("*"&amp;L2592&amp;"*",'[2]REGISTROS SANITARIOS'!$D$1980:$E$2112,2,FALSE)</f>
        <v>SI</v>
      </c>
      <c r="AD2592" s="22" t="s">
        <v>1025</v>
      </c>
      <c r="AE2592" s="16">
        <v>46691</v>
      </c>
      <c r="AF2592" s="34" t="s">
        <v>73</v>
      </c>
      <c r="AG2592" s="24" t="s">
        <v>1049</v>
      </c>
      <c r="AH2592" s="18" t="s">
        <v>1049</v>
      </c>
      <c r="AI2592" s="18" t="s">
        <v>54</v>
      </c>
      <c r="AJ2592" s="17">
        <v>5.5</v>
      </c>
      <c r="AK2592" s="25">
        <v>5.5</v>
      </c>
      <c r="AL2592" s="25">
        <v>42400</v>
      </c>
      <c r="AM2592" s="35">
        <v>0.19</v>
      </c>
      <c r="AN2592" s="19">
        <v>277508</v>
      </c>
      <c r="AO2592" s="18" t="s">
        <v>1049</v>
      </c>
      <c r="AP2592" s="15" t="s">
        <v>1049</v>
      </c>
      <c r="AQ2592" s="43" t="str">
        <f t="shared" si="404"/>
        <v>SI</v>
      </c>
      <c r="AR2592" s="44">
        <f t="shared" si="407"/>
        <v>277508</v>
      </c>
      <c r="AS2592" s="44">
        <f t="shared" si="408"/>
        <v>233200</v>
      </c>
      <c r="AT2592" s="44">
        <f t="shared" si="409"/>
        <v>233200</v>
      </c>
      <c r="AU2592" s="44">
        <f t="shared" si="410"/>
        <v>277508</v>
      </c>
      <c r="AV2592" s="45" t="b">
        <f t="shared" si="411"/>
        <v>1</v>
      </c>
      <c r="AW2592" s="45" t="b">
        <f t="shared" si="405"/>
        <v>0</v>
      </c>
      <c r="AX2592" s="45"/>
    </row>
    <row r="2593" spans="1:50" s="36" customFormat="1" ht="27.75" customHeight="1" x14ac:dyDescent="0.15">
      <c r="A2593" s="36" t="str">
        <f t="shared" si="403"/>
        <v>ORBIDENTAL S.A.S301081909</v>
      </c>
      <c r="B2593" s="36" t="b">
        <f>+A2593='[1]Anexo 9'!A2593</f>
        <v>1</v>
      </c>
      <c r="C2593" s="18">
        <v>800005972</v>
      </c>
      <c r="D2593" s="18" t="s">
        <v>3864</v>
      </c>
      <c r="E2593" s="15" t="s">
        <v>800</v>
      </c>
      <c r="F2593" s="15" t="s">
        <v>3854</v>
      </c>
      <c r="G2593" s="15">
        <f>+VLOOKUP(F2593,[3]Sheet1!$E$3:$G$74,3,FALSE)</f>
        <v>5</v>
      </c>
      <c r="H2593" s="15">
        <f>+VLOOKUP(D2593&amp;F2593,'TD para paquetes'!$E$3:$I$441,5,FALSE)</f>
        <v>5</v>
      </c>
      <c r="I2593" s="15" t="s">
        <v>1025</v>
      </c>
      <c r="J2593" s="15">
        <v>4</v>
      </c>
      <c r="K2593" s="15">
        <v>4</v>
      </c>
      <c r="L2593" s="15">
        <v>301081909</v>
      </c>
      <c r="M2593" s="15" t="s">
        <v>3970</v>
      </c>
      <c r="N2593" s="15" t="s">
        <v>995</v>
      </c>
      <c r="O2593" s="18" t="s">
        <v>3970</v>
      </c>
      <c r="P2593" s="22" t="s">
        <v>73</v>
      </c>
      <c r="Q2593" s="15" t="s">
        <v>5585</v>
      </c>
      <c r="R2593" s="18" t="s">
        <v>5781</v>
      </c>
      <c r="S2593" s="22" t="b">
        <f t="shared" si="406"/>
        <v>0</v>
      </c>
      <c r="T2593" s="18">
        <v>6</v>
      </c>
      <c r="U2593" s="18" t="s">
        <v>5781</v>
      </c>
      <c r="V2593" s="15" t="s">
        <v>996</v>
      </c>
      <c r="W2593" s="18" t="s">
        <v>6377</v>
      </c>
      <c r="X2593" s="18"/>
      <c r="Y2593" s="15" t="s">
        <v>73</v>
      </c>
      <c r="Z2593" s="18" t="s">
        <v>3240</v>
      </c>
      <c r="AA2593" s="18" t="s">
        <v>96</v>
      </c>
      <c r="AB2593" s="18" t="s">
        <v>3328</v>
      </c>
      <c r="AC2593" s="67" t="str">
        <f>+VLOOKUP("*"&amp;L2593&amp;"*",'[2]REGISTROS SANITARIOS'!$D$1980:$E$2112,2,FALSE)</f>
        <v>SI</v>
      </c>
      <c r="AD2593" s="22" t="s">
        <v>1025</v>
      </c>
      <c r="AE2593" s="16">
        <v>46691</v>
      </c>
      <c r="AF2593" s="34" t="s">
        <v>73</v>
      </c>
      <c r="AG2593" s="24" t="s">
        <v>1049</v>
      </c>
      <c r="AH2593" s="18" t="s">
        <v>1049</v>
      </c>
      <c r="AI2593" s="18" t="s">
        <v>54</v>
      </c>
      <c r="AJ2593" s="17">
        <v>5.5</v>
      </c>
      <c r="AK2593" s="25">
        <v>5.5</v>
      </c>
      <c r="AL2593" s="25">
        <v>42400</v>
      </c>
      <c r="AM2593" s="35">
        <v>0.19</v>
      </c>
      <c r="AN2593" s="19">
        <v>277508</v>
      </c>
      <c r="AO2593" s="18" t="s">
        <v>1049</v>
      </c>
      <c r="AP2593" s="15" t="s">
        <v>1049</v>
      </c>
      <c r="AQ2593" s="43" t="str">
        <f t="shared" si="404"/>
        <v>SI</v>
      </c>
      <c r="AR2593" s="44">
        <f t="shared" si="407"/>
        <v>277508</v>
      </c>
      <c r="AS2593" s="44">
        <f t="shared" si="408"/>
        <v>233200</v>
      </c>
      <c r="AT2593" s="44">
        <f t="shared" si="409"/>
        <v>233200</v>
      </c>
      <c r="AU2593" s="44">
        <f t="shared" si="410"/>
        <v>277508</v>
      </c>
      <c r="AV2593" s="45" t="b">
        <f t="shared" si="411"/>
        <v>1</v>
      </c>
      <c r="AW2593" s="45" t="b">
        <f t="shared" si="405"/>
        <v>0</v>
      </c>
      <c r="AX2593" s="45"/>
    </row>
    <row r="2594" spans="1:50" s="36" customFormat="1" ht="27.75" customHeight="1" x14ac:dyDescent="0.15">
      <c r="A2594" s="36" t="str">
        <f t="shared" si="403"/>
        <v>ORBIDENTAL S.A.S301081912</v>
      </c>
      <c r="B2594" s="36" t="b">
        <f>+A2594='[1]Anexo 9'!A2594</f>
        <v>1</v>
      </c>
      <c r="C2594" s="18">
        <v>800005972</v>
      </c>
      <c r="D2594" s="18" t="s">
        <v>3864</v>
      </c>
      <c r="E2594" s="15" t="s">
        <v>800</v>
      </c>
      <c r="F2594" s="15" t="s">
        <v>3854</v>
      </c>
      <c r="G2594" s="15">
        <f>+VLOOKUP(F2594,[3]Sheet1!$E$3:$G$74,3,FALSE)</f>
        <v>5</v>
      </c>
      <c r="H2594" s="15">
        <f>+VLOOKUP(D2594&amp;F2594,'TD para paquetes'!$E$3:$I$441,5,FALSE)</f>
        <v>5</v>
      </c>
      <c r="I2594" s="15" t="s">
        <v>1025</v>
      </c>
      <c r="J2594" s="15">
        <v>4</v>
      </c>
      <c r="K2594" s="15">
        <v>4</v>
      </c>
      <c r="L2594" s="15">
        <v>301081912</v>
      </c>
      <c r="M2594" s="15" t="s">
        <v>3971</v>
      </c>
      <c r="N2594" s="15" t="s">
        <v>995</v>
      </c>
      <c r="O2594" s="18" t="s">
        <v>3971</v>
      </c>
      <c r="P2594" s="22" t="s">
        <v>73</v>
      </c>
      <c r="Q2594" s="15" t="s">
        <v>5585</v>
      </c>
      <c r="R2594" s="18" t="s">
        <v>5781</v>
      </c>
      <c r="S2594" s="22" t="b">
        <f t="shared" si="406"/>
        <v>0</v>
      </c>
      <c r="T2594" s="18">
        <v>6</v>
      </c>
      <c r="U2594" s="18" t="s">
        <v>5781</v>
      </c>
      <c r="V2594" s="15" t="s">
        <v>996</v>
      </c>
      <c r="W2594" s="18" t="s">
        <v>6377</v>
      </c>
      <c r="X2594" s="18"/>
      <c r="Y2594" s="15" t="s">
        <v>73</v>
      </c>
      <c r="Z2594" s="18" t="s">
        <v>3240</v>
      </c>
      <c r="AA2594" s="18" t="s">
        <v>96</v>
      </c>
      <c r="AB2594" s="18" t="s">
        <v>3328</v>
      </c>
      <c r="AC2594" s="67" t="str">
        <f>+VLOOKUP("*"&amp;L2594&amp;"*",'[2]REGISTROS SANITARIOS'!$D$1980:$E$2112,2,FALSE)</f>
        <v>SI</v>
      </c>
      <c r="AD2594" s="22" t="s">
        <v>1025</v>
      </c>
      <c r="AE2594" s="16">
        <v>46691</v>
      </c>
      <c r="AF2594" s="34" t="s">
        <v>73</v>
      </c>
      <c r="AG2594" s="24" t="s">
        <v>1049</v>
      </c>
      <c r="AH2594" s="18" t="s">
        <v>1049</v>
      </c>
      <c r="AI2594" s="18" t="s">
        <v>54</v>
      </c>
      <c r="AJ2594" s="17">
        <v>5.5</v>
      </c>
      <c r="AK2594" s="25">
        <v>5.5</v>
      </c>
      <c r="AL2594" s="25">
        <v>42400</v>
      </c>
      <c r="AM2594" s="35">
        <v>0.19</v>
      </c>
      <c r="AN2594" s="19">
        <v>277508</v>
      </c>
      <c r="AO2594" s="18" t="s">
        <v>1049</v>
      </c>
      <c r="AP2594" s="15" t="s">
        <v>1049</v>
      </c>
      <c r="AQ2594" s="43" t="str">
        <f t="shared" si="404"/>
        <v>SI</v>
      </c>
      <c r="AR2594" s="44">
        <f t="shared" si="407"/>
        <v>277508</v>
      </c>
      <c r="AS2594" s="44">
        <f t="shared" si="408"/>
        <v>233200</v>
      </c>
      <c r="AT2594" s="44">
        <f t="shared" si="409"/>
        <v>233200</v>
      </c>
      <c r="AU2594" s="44">
        <f t="shared" si="410"/>
        <v>277508</v>
      </c>
      <c r="AV2594" s="45" t="b">
        <f t="shared" si="411"/>
        <v>1</v>
      </c>
      <c r="AW2594" s="45" t="b">
        <f t="shared" si="405"/>
        <v>0</v>
      </c>
      <c r="AX2594" s="45"/>
    </row>
    <row r="2595" spans="1:50" s="36" customFormat="1" ht="27.75" customHeight="1" x14ac:dyDescent="0.15">
      <c r="A2595" s="36" t="str">
        <f t="shared" si="403"/>
        <v>ORBIDENTAL S.A.S301081930</v>
      </c>
      <c r="B2595" s="36" t="b">
        <f>+A2595='[1]Anexo 9'!A2595</f>
        <v>1</v>
      </c>
      <c r="C2595" s="18">
        <v>800005972</v>
      </c>
      <c r="D2595" s="18" t="s">
        <v>3864</v>
      </c>
      <c r="E2595" s="15" t="s">
        <v>800</v>
      </c>
      <c r="F2595" s="15" t="s">
        <v>3851</v>
      </c>
      <c r="G2595" s="15">
        <f>+VLOOKUP(F2595,[3]Sheet1!$E$3:$G$74,3,FALSE)</f>
        <v>13</v>
      </c>
      <c r="H2595" s="15">
        <f>+VLOOKUP(D2595&amp;F2595,'TD para paquetes'!$E$3:$I$441,5,FALSE)</f>
        <v>12</v>
      </c>
      <c r="I2595" s="15" t="s">
        <v>44</v>
      </c>
      <c r="J2595" s="15">
        <v>4</v>
      </c>
      <c r="K2595" s="15">
        <v>3</v>
      </c>
      <c r="L2595" s="15">
        <v>301081930</v>
      </c>
      <c r="M2595" s="15" t="s">
        <v>3972</v>
      </c>
      <c r="N2595" s="15" t="s">
        <v>995</v>
      </c>
      <c r="O2595" s="18" t="s">
        <v>3972</v>
      </c>
      <c r="P2595" s="22" t="s">
        <v>73</v>
      </c>
      <c r="Q2595" s="15" t="s">
        <v>5586</v>
      </c>
      <c r="R2595" s="18" t="s">
        <v>5586</v>
      </c>
      <c r="S2595" s="22" t="s">
        <v>73</v>
      </c>
      <c r="T2595" s="18">
        <v>3</v>
      </c>
      <c r="U2595" s="18" t="s">
        <v>5586</v>
      </c>
      <c r="V2595" s="15" t="s">
        <v>996</v>
      </c>
      <c r="W2595" s="18" t="s">
        <v>6378</v>
      </c>
      <c r="X2595" s="18"/>
      <c r="Y2595" s="15" t="s">
        <v>73</v>
      </c>
      <c r="Z2595" s="18" t="s">
        <v>3240</v>
      </c>
      <c r="AA2595" s="18" t="s">
        <v>96</v>
      </c>
      <c r="AB2595" s="18" t="s">
        <v>7076</v>
      </c>
      <c r="AC2595" s="67" t="str">
        <f>+VLOOKUP("*"&amp;L2595&amp;"*",'[2]REGISTROS SANITARIOS'!$D$1980:$E$2112,2,FALSE)</f>
        <v>SI</v>
      </c>
      <c r="AD2595" s="22" t="s">
        <v>1025</v>
      </c>
      <c r="AE2595" s="16">
        <v>46685</v>
      </c>
      <c r="AF2595" s="34" t="s">
        <v>73</v>
      </c>
      <c r="AG2595" s="24" t="s">
        <v>1049</v>
      </c>
      <c r="AH2595" s="18" t="s">
        <v>1049</v>
      </c>
      <c r="AI2595" s="18" t="s">
        <v>53</v>
      </c>
      <c r="AJ2595" s="17">
        <v>5.5</v>
      </c>
      <c r="AK2595" s="25">
        <v>5.5</v>
      </c>
      <c r="AL2595" s="25">
        <v>184600</v>
      </c>
      <c r="AM2595" s="35">
        <v>0.19</v>
      </c>
      <c r="AN2595" s="19">
        <v>1208207</v>
      </c>
      <c r="AO2595" s="18" t="s">
        <v>1049</v>
      </c>
      <c r="AP2595" s="15" t="s">
        <v>1049</v>
      </c>
      <c r="AQ2595" s="43" t="str">
        <f t="shared" si="404"/>
        <v>SI</v>
      </c>
      <c r="AR2595" s="44">
        <f t="shared" si="407"/>
        <v>1208207</v>
      </c>
      <c r="AS2595" s="44">
        <f t="shared" si="408"/>
        <v>1015300</v>
      </c>
      <c r="AT2595" s="44">
        <f t="shared" si="409"/>
        <v>1015300</v>
      </c>
      <c r="AU2595" s="44">
        <f t="shared" si="410"/>
        <v>1208207</v>
      </c>
      <c r="AV2595" s="45" t="b">
        <f t="shared" si="411"/>
        <v>1</v>
      </c>
      <c r="AW2595" s="45" t="b">
        <f t="shared" si="405"/>
        <v>0</v>
      </c>
      <c r="AX2595" s="45"/>
    </row>
    <row r="2596" spans="1:50" s="36" customFormat="1" ht="27.75" customHeight="1" x14ac:dyDescent="0.15">
      <c r="A2596" s="36" t="str">
        <f t="shared" si="403"/>
        <v>ORBIDENTAL S.A.S301081932</v>
      </c>
      <c r="B2596" s="36" t="b">
        <f>+A2596='[1]Anexo 9'!A2596</f>
        <v>1</v>
      </c>
      <c r="C2596" s="18">
        <v>800005972</v>
      </c>
      <c r="D2596" s="18" t="s">
        <v>3864</v>
      </c>
      <c r="E2596" s="15" t="s">
        <v>800</v>
      </c>
      <c r="F2596" s="15" t="s">
        <v>3851</v>
      </c>
      <c r="G2596" s="15">
        <f>+VLOOKUP(F2596,[3]Sheet1!$E$3:$G$74,3,FALSE)</f>
        <v>13</v>
      </c>
      <c r="H2596" s="15">
        <f>+VLOOKUP(D2596&amp;F2596,'TD para paquetes'!$E$3:$I$441,5,FALSE)</f>
        <v>12</v>
      </c>
      <c r="I2596" s="15" t="s">
        <v>44</v>
      </c>
      <c r="J2596" s="15">
        <v>4</v>
      </c>
      <c r="K2596" s="15">
        <v>3</v>
      </c>
      <c r="L2596" s="15">
        <v>301081932</v>
      </c>
      <c r="M2596" s="15" t="s">
        <v>3973</v>
      </c>
      <c r="N2596" s="15" t="s">
        <v>995</v>
      </c>
      <c r="O2596" s="18" t="s">
        <v>3973</v>
      </c>
      <c r="P2596" s="22" t="s">
        <v>73</v>
      </c>
      <c r="Q2596" s="15" t="s">
        <v>5586</v>
      </c>
      <c r="R2596" s="18" t="s">
        <v>5586</v>
      </c>
      <c r="S2596" s="22" t="s">
        <v>73</v>
      </c>
      <c r="T2596" s="18">
        <v>3</v>
      </c>
      <c r="U2596" s="18" t="s">
        <v>5586</v>
      </c>
      <c r="V2596" s="15" t="s">
        <v>996</v>
      </c>
      <c r="W2596" s="18" t="s">
        <v>6378</v>
      </c>
      <c r="X2596" s="18"/>
      <c r="Y2596" s="15" t="s">
        <v>73</v>
      </c>
      <c r="Z2596" s="18" t="s">
        <v>3240</v>
      </c>
      <c r="AA2596" s="18" t="s">
        <v>96</v>
      </c>
      <c r="AB2596" s="18" t="s">
        <v>7076</v>
      </c>
      <c r="AC2596" s="67" t="str">
        <f>+VLOOKUP("*"&amp;L2596&amp;"*",'[2]REGISTROS SANITARIOS'!$D$1980:$E$2112,2,FALSE)</f>
        <v>SI</v>
      </c>
      <c r="AD2596" s="22" t="s">
        <v>1025</v>
      </c>
      <c r="AE2596" s="16">
        <v>46685</v>
      </c>
      <c r="AF2596" s="34" t="s">
        <v>73</v>
      </c>
      <c r="AG2596" s="24" t="s">
        <v>1049</v>
      </c>
      <c r="AH2596" s="18" t="s">
        <v>1049</v>
      </c>
      <c r="AI2596" s="18" t="s">
        <v>53</v>
      </c>
      <c r="AJ2596" s="17">
        <v>5.5</v>
      </c>
      <c r="AK2596" s="25">
        <v>5.5</v>
      </c>
      <c r="AL2596" s="25">
        <v>184600</v>
      </c>
      <c r="AM2596" s="35">
        <v>0.19</v>
      </c>
      <c r="AN2596" s="19">
        <v>1208207</v>
      </c>
      <c r="AO2596" s="18" t="s">
        <v>1049</v>
      </c>
      <c r="AP2596" s="15" t="s">
        <v>1049</v>
      </c>
      <c r="AQ2596" s="43" t="str">
        <f t="shared" si="404"/>
        <v>SI</v>
      </c>
      <c r="AR2596" s="44">
        <f t="shared" si="407"/>
        <v>1208207</v>
      </c>
      <c r="AS2596" s="44">
        <f t="shared" si="408"/>
        <v>1015300</v>
      </c>
      <c r="AT2596" s="44">
        <f t="shared" si="409"/>
        <v>1015300</v>
      </c>
      <c r="AU2596" s="44">
        <f t="shared" si="410"/>
        <v>1208207</v>
      </c>
      <c r="AV2596" s="45" t="b">
        <f t="shared" si="411"/>
        <v>1</v>
      </c>
      <c r="AW2596" s="45" t="b">
        <f t="shared" si="405"/>
        <v>0</v>
      </c>
      <c r="AX2596" s="45"/>
    </row>
    <row r="2597" spans="1:50" s="36" customFormat="1" ht="27.75" customHeight="1" x14ac:dyDescent="0.15">
      <c r="A2597" s="36" t="str">
        <f t="shared" si="403"/>
        <v>ORBIDENTAL S.A.S301081935</v>
      </c>
      <c r="B2597" s="36" t="b">
        <f>+A2597='[1]Anexo 9'!A2597</f>
        <v>1</v>
      </c>
      <c r="C2597" s="18">
        <v>800005972</v>
      </c>
      <c r="D2597" s="18" t="s">
        <v>3864</v>
      </c>
      <c r="E2597" s="15" t="s">
        <v>800</v>
      </c>
      <c r="F2597" s="15" t="s">
        <v>3851</v>
      </c>
      <c r="G2597" s="15">
        <f>+VLOOKUP(F2597,[3]Sheet1!$E$3:$G$74,3,FALSE)</f>
        <v>13</v>
      </c>
      <c r="H2597" s="15">
        <f>+VLOOKUP(D2597&amp;F2597,'TD para paquetes'!$E$3:$I$441,5,FALSE)</f>
        <v>12</v>
      </c>
      <c r="I2597" s="15" t="s">
        <v>44</v>
      </c>
      <c r="J2597" s="15">
        <v>4</v>
      </c>
      <c r="K2597" s="15">
        <v>3</v>
      </c>
      <c r="L2597" s="15">
        <v>301081935</v>
      </c>
      <c r="M2597" s="15" t="s">
        <v>3974</v>
      </c>
      <c r="N2597" s="15" t="s">
        <v>995</v>
      </c>
      <c r="O2597" s="18" t="s">
        <v>3974</v>
      </c>
      <c r="P2597" s="22" t="s">
        <v>73</v>
      </c>
      <c r="Q2597" s="15" t="s">
        <v>5586</v>
      </c>
      <c r="R2597" s="18" t="s">
        <v>5586</v>
      </c>
      <c r="S2597" s="22" t="s">
        <v>73</v>
      </c>
      <c r="T2597" s="18">
        <v>3</v>
      </c>
      <c r="U2597" s="18" t="s">
        <v>5586</v>
      </c>
      <c r="V2597" s="15" t="s">
        <v>996</v>
      </c>
      <c r="W2597" s="18" t="s">
        <v>6378</v>
      </c>
      <c r="X2597" s="18"/>
      <c r="Y2597" s="15" t="s">
        <v>73</v>
      </c>
      <c r="Z2597" s="18" t="s">
        <v>3240</v>
      </c>
      <c r="AA2597" s="18" t="s">
        <v>96</v>
      </c>
      <c r="AB2597" s="18" t="s">
        <v>7076</v>
      </c>
      <c r="AC2597" s="67" t="str">
        <f>+VLOOKUP("*"&amp;L2597&amp;"*",'[2]REGISTROS SANITARIOS'!$D$1980:$E$2112,2,FALSE)</f>
        <v>SI</v>
      </c>
      <c r="AD2597" s="22" t="s">
        <v>1025</v>
      </c>
      <c r="AE2597" s="16">
        <v>46685</v>
      </c>
      <c r="AF2597" s="34" t="s">
        <v>73</v>
      </c>
      <c r="AG2597" s="24" t="s">
        <v>1049</v>
      </c>
      <c r="AH2597" s="18" t="s">
        <v>1049</v>
      </c>
      <c r="AI2597" s="18" t="s">
        <v>53</v>
      </c>
      <c r="AJ2597" s="17">
        <v>5.5</v>
      </c>
      <c r="AK2597" s="25">
        <v>5.5</v>
      </c>
      <c r="AL2597" s="25">
        <v>184600</v>
      </c>
      <c r="AM2597" s="35">
        <v>0.19</v>
      </c>
      <c r="AN2597" s="19">
        <v>1208207</v>
      </c>
      <c r="AO2597" s="18" t="s">
        <v>1049</v>
      </c>
      <c r="AP2597" s="15" t="s">
        <v>1049</v>
      </c>
      <c r="AQ2597" s="43" t="str">
        <f t="shared" si="404"/>
        <v>SI</v>
      </c>
      <c r="AR2597" s="44">
        <f t="shared" si="407"/>
        <v>1208207</v>
      </c>
      <c r="AS2597" s="44">
        <f t="shared" si="408"/>
        <v>1015300</v>
      </c>
      <c r="AT2597" s="44">
        <f t="shared" si="409"/>
        <v>1015300</v>
      </c>
      <c r="AU2597" s="44">
        <f t="shared" si="410"/>
        <v>1208207</v>
      </c>
      <c r="AV2597" s="45" t="b">
        <f t="shared" si="411"/>
        <v>1</v>
      </c>
      <c r="AW2597" s="45" t="b">
        <f t="shared" si="405"/>
        <v>0</v>
      </c>
      <c r="AX2597" s="45"/>
    </row>
    <row r="2598" spans="1:50" s="36" customFormat="1" ht="27.75" customHeight="1" x14ac:dyDescent="0.15">
      <c r="A2598" s="36" t="str">
        <f t="shared" si="403"/>
        <v>ORBIDENTAL S.A.S301081937</v>
      </c>
      <c r="B2598" s="36" t="b">
        <f>+A2598='[1]Anexo 9'!A2598</f>
        <v>1</v>
      </c>
      <c r="C2598" s="18">
        <v>800005972</v>
      </c>
      <c r="D2598" s="18" t="s">
        <v>3864</v>
      </c>
      <c r="E2598" s="15" t="s">
        <v>800</v>
      </c>
      <c r="F2598" s="15" t="s">
        <v>3851</v>
      </c>
      <c r="G2598" s="15">
        <f>+VLOOKUP(F2598,[3]Sheet1!$E$3:$G$74,3,FALSE)</f>
        <v>13</v>
      </c>
      <c r="H2598" s="15">
        <f>+VLOOKUP(D2598&amp;F2598,'TD para paquetes'!$E$3:$I$441,5,FALSE)</f>
        <v>12</v>
      </c>
      <c r="I2598" s="15" t="s">
        <v>44</v>
      </c>
      <c r="J2598" s="15">
        <v>4</v>
      </c>
      <c r="K2598" s="15">
        <v>3</v>
      </c>
      <c r="L2598" s="15">
        <v>301081937</v>
      </c>
      <c r="M2598" s="15" t="s">
        <v>3975</v>
      </c>
      <c r="N2598" s="15" t="s">
        <v>995</v>
      </c>
      <c r="O2598" s="18" t="s">
        <v>3975</v>
      </c>
      <c r="P2598" s="22" t="s">
        <v>73</v>
      </c>
      <c r="Q2598" s="15" t="s">
        <v>5586</v>
      </c>
      <c r="R2598" s="18" t="s">
        <v>5586</v>
      </c>
      <c r="S2598" s="22" t="s">
        <v>73</v>
      </c>
      <c r="T2598" s="18">
        <v>3</v>
      </c>
      <c r="U2598" s="18" t="s">
        <v>5586</v>
      </c>
      <c r="V2598" s="15" t="s">
        <v>996</v>
      </c>
      <c r="W2598" s="18" t="s">
        <v>6378</v>
      </c>
      <c r="X2598" s="18"/>
      <c r="Y2598" s="15" t="s">
        <v>73</v>
      </c>
      <c r="Z2598" s="18" t="s">
        <v>3240</v>
      </c>
      <c r="AA2598" s="18" t="s">
        <v>96</v>
      </c>
      <c r="AB2598" s="18" t="s">
        <v>7076</v>
      </c>
      <c r="AC2598" s="67" t="str">
        <f>+VLOOKUP("*"&amp;L2598&amp;"*",'[2]REGISTROS SANITARIOS'!$D$1980:$E$2112,2,FALSE)</f>
        <v>SI</v>
      </c>
      <c r="AD2598" s="22" t="s">
        <v>1025</v>
      </c>
      <c r="AE2598" s="16">
        <v>46685</v>
      </c>
      <c r="AF2598" s="34" t="s">
        <v>73</v>
      </c>
      <c r="AG2598" s="24" t="s">
        <v>1049</v>
      </c>
      <c r="AH2598" s="18" t="s">
        <v>1049</v>
      </c>
      <c r="AI2598" s="18" t="s">
        <v>53</v>
      </c>
      <c r="AJ2598" s="17">
        <v>5.5</v>
      </c>
      <c r="AK2598" s="25">
        <v>5.5</v>
      </c>
      <c r="AL2598" s="25">
        <v>184600</v>
      </c>
      <c r="AM2598" s="35">
        <v>0.19</v>
      </c>
      <c r="AN2598" s="19">
        <v>1208207</v>
      </c>
      <c r="AO2598" s="18" t="s">
        <v>1049</v>
      </c>
      <c r="AP2598" s="15" t="s">
        <v>1049</v>
      </c>
      <c r="AQ2598" s="43" t="str">
        <f t="shared" si="404"/>
        <v>SI</v>
      </c>
      <c r="AR2598" s="44">
        <f t="shared" si="407"/>
        <v>1208207</v>
      </c>
      <c r="AS2598" s="44">
        <f t="shared" si="408"/>
        <v>1015300</v>
      </c>
      <c r="AT2598" s="44">
        <f t="shared" si="409"/>
        <v>1015300</v>
      </c>
      <c r="AU2598" s="44">
        <f t="shared" si="410"/>
        <v>1208207</v>
      </c>
      <c r="AV2598" s="45" t="b">
        <f t="shared" si="411"/>
        <v>1</v>
      </c>
      <c r="AW2598" s="45" t="b">
        <f t="shared" si="405"/>
        <v>0</v>
      </c>
      <c r="AX2598" s="45"/>
    </row>
    <row r="2599" spans="1:50" s="36" customFormat="1" ht="27.75" customHeight="1" x14ac:dyDescent="0.15">
      <c r="A2599" s="36" t="str">
        <f t="shared" si="403"/>
        <v>ORBIDENTAL S.A.S301081939</v>
      </c>
      <c r="B2599" s="36" t="b">
        <f>+A2599='[1]Anexo 9'!A2599</f>
        <v>1</v>
      </c>
      <c r="C2599" s="18">
        <v>800005972</v>
      </c>
      <c r="D2599" s="18" t="s">
        <v>3864</v>
      </c>
      <c r="E2599" s="15" t="s">
        <v>800</v>
      </c>
      <c r="F2599" s="15" t="s">
        <v>3851</v>
      </c>
      <c r="G2599" s="15">
        <f>+VLOOKUP(F2599,[3]Sheet1!$E$3:$G$74,3,FALSE)</f>
        <v>13</v>
      </c>
      <c r="H2599" s="15">
        <f>+VLOOKUP(D2599&amp;F2599,'TD para paquetes'!$E$3:$I$441,5,FALSE)</f>
        <v>12</v>
      </c>
      <c r="I2599" s="15" t="s">
        <v>44</v>
      </c>
      <c r="J2599" s="15">
        <v>4</v>
      </c>
      <c r="K2599" s="15">
        <v>3</v>
      </c>
      <c r="L2599" s="15">
        <v>301081939</v>
      </c>
      <c r="M2599" s="15" t="s">
        <v>3976</v>
      </c>
      <c r="N2599" s="15" t="s">
        <v>995</v>
      </c>
      <c r="O2599" s="18" t="s">
        <v>3976</v>
      </c>
      <c r="P2599" s="22" t="s">
        <v>73</v>
      </c>
      <c r="Q2599" s="15" t="s">
        <v>5586</v>
      </c>
      <c r="R2599" s="18" t="s">
        <v>5586</v>
      </c>
      <c r="S2599" s="22" t="s">
        <v>73</v>
      </c>
      <c r="T2599" s="18">
        <v>3</v>
      </c>
      <c r="U2599" s="18" t="s">
        <v>5586</v>
      </c>
      <c r="V2599" s="15" t="s">
        <v>996</v>
      </c>
      <c r="W2599" s="18" t="s">
        <v>6378</v>
      </c>
      <c r="X2599" s="18"/>
      <c r="Y2599" s="15" t="s">
        <v>73</v>
      </c>
      <c r="Z2599" s="18" t="s">
        <v>3240</v>
      </c>
      <c r="AA2599" s="18" t="s">
        <v>96</v>
      </c>
      <c r="AB2599" s="18" t="s">
        <v>7076</v>
      </c>
      <c r="AC2599" s="67" t="str">
        <f>+VLOOKUP("*"&amp;L2599&amp;"*",'[2]REGISTROS SANITARIOS'!$D$1980:$E$2112,2,FALSE)</f>
        <v>SI</v>
      </c>
      <c r="AD2599" s="22" t="s">
        <v>1025</v>
      </c>
      <c r="AE2599" s="16">
        <v>46685</v>
      </c>
      <c r="AF2599" s="34" t="s">
        <v>73</v>
      </c>
      <c r="AG2599" s="24" t="s">
        <v>1049</v>
      </c>
      <c r="AH2599" s="18" t="s">
        <v>1049</v>
      </c>
      <c r="AI2599" s="18" t="s">
        <v>53</v>
      </c>
      <c r="AJ2599" s="17">
        <v>5.5</v>
      </c>
      <c r="AK2599" s="25">
        <v>5.5</v>
      </c>
      <c r="AL2599" s="25">
        <v>184600</v>
      </c>
      <c r="AM2599" s="35">
        <v>0.19</v>
      </c>
      <c r="AN2599" s="19">
        <v>1208207</v>
      </c>
      <c r="AO2599" s="18" t="s">
        <v>1049</v>
      </c>
      <c r="AP2599" s="15" t="s">
        <v>1049</v>
      </c>
      <c r="AQ2599" s="43" t="str">
        <f t="shared" si="404"/>
        <v>SI</v>
      </c>
      <c r="AR2599" s="44">
        <f t="shared" si="407"/>
        <v>1208207</v>
      </c>
      <c r="AS2599" s="44">
        <f t="shared" si="408"/>
        <v>1015300</v>
      </c>
      <c r="AT2599" s="44">
        <f t="shared" si="409"/>
        <v>1015300</v>
      </c>
      <c r="AU2599" s="44">
        <f t="shared" si="410"/>
        <v>1208207</v>
      </c>
      <c r="AV2599" s="45" t="b">
        <f t="shared" si="411"/>
        <v>1</v>
      </c>
      <c r="AW2599" s="45" t="b">
        <f t="shared" si="405"/>
        <v>0</v>
      </c>
      <c r="AX2599" s="45"/>
    </row>
    <row r="2600" spans="1:50" s="36" customFormat="1" ht="27.75" customHeight="1" x14ac:dyDescent="0.15">
      <c r="A2600" s="36" t="str">
        <f t="shared" si="403"/>
        <v>ORBIDENTAL S.A.S301081941</v>
      </c>
      <c r="B2600" s="36" t="b">
        <f>+A2600='[1]Anexo 9'!A2600</f>
        <v>1</v>
      </c>
      <c r="C2600" s="18">
        <v>800005972</v>
      </c>
      <c r="D2600" s="18" t="s">
        <v>3864</v>
      </c>
      <c r="E2600" s="15" t="s">
        <v>800</v>
      </c>
      <c r="F2600" s="15" t="s">
        <v>3851</v>
      </c>
      <c r="G2600" s="15">
        <f>+VLOOKUP(F2600,[3]Sheet1!$E$3:$G$74,3,FALSE)</f>
        <v>13</v>
      </c>
      <c r="H2600" s="15">
        <f>+VLOOKUP(D2600&amp;F2600,'TD para paquetes'!$E$3:$I$441,5,FALSE)</f>
        <v>12</v>
      </c>
      <c r="I2600" s="15" t="s">
        <v>44</v>
      </c>
      <c r="J2600" s="15">
        <v>4</v>
      </c>
      <c r="K2600" s="15">
        <v>3</v>
      </c>
      <c r="L2600" s="15">
        <v>301081941</v>
      </c>
      <c r="M2600" s="15" t="s">
        <v>3977</v>
      </c>
      <c r="N2600" s="15" t="s">
        <v>995</v>
      </c>
      <c r="O2600" s="18" t="s">
        <v>3977</v>
      </c>
      <c r="P2600" s="22" t="s">
        <v>73</v>
      </c>
      <c r="Q2600" s="15" t="s">
        <v>5586</v>
      </c>
      <c r="R2600" s="18" t="s">
        <v>5586</v>
      </c>
      <c r="S2600" s="22" t="s">
        <v>73</v>
      </c>
      <c r="T2600" s="18">
        <v>3</v>
      </c>
      <c r="U2600" s="18" t="s">
        <v>5586</v>
      </c>
      <c r="V2600" s="15" t="s">
        <v>996</v>
      </c>
      <c r="W2600" s="18" t="s">
        <v>6378</v>
      </c>
      <c r="X2600" s="18"/>
      <c r="Y2600" s="15" t="s">
        <v>73</v>
      </c>
      <c r="Z2600" s="18" t="s">
        <v>3240</v>
      </c>
      <c r="AA2600" s="18" t="s">
        <v>96</v>
      </c>
      <c r="AB2600" s="18" t="s">
        <v>7076</v>
      </c>
      <c r="AC2600" s="67" t="str">
        <f>+VLOOKUP("*"&amp;L2600&amp;"*",'[2]REGISTROS SANITARIOS'!$D$1980:$E$2112,2,FALSE)</f>
        <v>SI</v>
      </c>
      <c r="AD2600" s="22" t="s">
        <v>1025</v>
      </c>
      <c r="AE2600" s="16">
        <v>46685</v>
      </c>
      <c r="AF2600" s="34" t="s">
        <v>73</v>
      </c>
      <c r="AG2600" s="24" t="s">
        <v>1049</v>
      </c>
      <c r="AH2600" s="18" t="s">
        <v>1049</v>
      </c>
      <c r="AI2600" s="18" t="s">
        <v>53</v>
      </c>
      <c r="AJ2600" s="17">
        <v>5.5</v>
      </c>
      <c r="AK2600" s="25">
        <v>5.5</v>
      </c>
      <c r="AL2600" s="25">
        <v>184600</v>
      </c>
      <c r="AM2600" s="35">
        <v>0.19</v>
      </c>
      <c r="AN2600" s="19">
        <v>1208207</v>
      </c>
      <c r="AO2600" s="18" t="s">
        <v>1049</v>
      </c>
      <c r="AP2600" s="15" t="s">
        <v>1049</v>
      </c>
      <c r="AQ2600" s="43" t="str">
        <f t="shared" si="404"/>
        <v>SI</v>
      </c>
      <c r="AR2600" s="44">
        <f t="shared" si="407"/>
        <v>1208207</v>
      </c>
      <c r="AS2600" s="44">
        <f t="shared" si="408"/>
        <v>1015300</v>
      </c>
      <c r="AT2600" s="44">
        <f t="shared" si="409"/>
        <v>1015300</v>
      </c>
      <c r="AU2600" s="44">
        <f t="shared" si="410"/>
        <v>1208207</v>
      </c>
      <c r="AV2600" s="45" t="b">
        <f t="shared" si="411"/>
        <v>1</v>
      </c>
      <c r="AW2600" s="45" t="b">
        <f t="shared" si="405"/>
        <v>0</v>
      </c>
      <c r="AX2600" s="45"/>
    </row>
    <row r="2601" spans="1:50" s="36" customFormat="1" ht="27.75" customHeight="1" x14ac:dyDescent="0.15">
      <c r="A2601" s="36" t="str">
        <f t="shared" si="403"/>
        <v>ORBIDENTAL S.A.S301100108</v>
      </c>
      <c r="B2601" s="36" t="b">
        <f>+A2601='[1]Anexo 9'!A2601</f>
        <v>1</v>
      </c>
      <c r="C2601" s="18">
        <v>800005972</v>
      </c>
      <c r="D2601" s="18" t="s">
        <v>3864</v>
      </c>
      <c r="E2601" s="15" t="s">
        <v>800</v>
      </c>
      <c r="F2601" s="15" t="s">
        <v>1369</v>
      </c>
      <c r="G2601" s="15">
        <f>+VLOOKUP(F2601,[3]Sheet1!$E$3:$G$74,3,FALSE)</f>
        <v>3</v>
      </c>
      <c r="H2601" s="15">
        <f>+VLOOKUP(D2601&amp;F2601,'TD para paquetes'!$E$3:$I$441,5,FALSE)</f>
        <v>3</v>
      </c>
      <c r="I2601" s="15" t="s">
        <v>1025</v>
      </c>
      <c r="J2601" s="15">
        <v>3</v>
      </c>
      <c r="K2601" s="15">
        <v>3</v>
      </c>
      <c r="L2601" s="15">
        <v>301100108</v>
      </c>
      <c r="M2601" s="15" t="s">
        <v>1370</v>
      </c>
      <c r="N2601" s="15" t="s">
        <v>101</v>
      </c>
      <c r="O2601" s="18" t="s">
        <v>4739</v>
      </c>
      <c r="P2601" s="22" t="s">
        <v>73</v>
      </c>
      <c r="Q2601" s="15" t="s">
        <v>525</v>
      </c>
      <c r="R2601" s="18" t="s">
        <v>101</v>
      </c>
      <c r="S2601" s="22" t="b">
        <f>+R2601=Q2601</f>
        <v>0</v>
      </c>
      <c r="T2601" s="18">
        <v>1</v>
      </c>
      <c r="U2601" s="18" t="s">
        <v>101</v>
      </c>
      <c r="V2601" s="15" t="s">
        <v>6114</v>
      </c>
      <c r="W2601" s="18" t="s">
        <v>6379</v>
      </c>
      <c r="X2601" s="18"/>
      <c r="Y2601" s="15" t="s">
        <v>68</v>
      </c>
      <c r="Z2601" s="18" t="s">
        <v>7216</v>
      </c>
      <c r="AA2601" s="18" t="s">
        <v>119</v>
      </c>
      <c r="AB2601" s="18" t="s">
        <v>2951</v>
      </c>
      <c r="AC2601" s="67" t="str">
        <f>+VLOOKUP("*"&amp;L2601&amp;"*",'[2]REGISTROS SANITARIOS'!$D$1980:$E$2112,2,FALSE)</f>
        <v>SI</v>
      </c>
      <c r="AD2601" s="22" t="s">
        <v>1025</v>
      </c>
      <c r="AE2601" s="16">
        <v>45705</v>
      </c>
      <c r="AF2601" s="34" t="s">
        <v>73</v>
      </c>
      <c r="AG2601" s="24" t="s">
        <v>1049</v>
      </c>
      <c r="AH2601" s="18" t="s">
        <v>1049</v>
      </c>
      <c r="AI2601" s="18" t="s">
        <v>54</v>
      </c>
      <c r="AJ2601" s="17">
        <v>44</v>
      </c>
      <c r="AK2601" s="25">
        <v>44</v>
      </c>
      <c r="AL2601" s="25">
        <v>2500</v>
      </c>
      <c r="AM2601" s="35">
        <v>0.19</v>
      </c>
      <c r="AN2601" s="19">
        <v>130900</v>
      </c>
      <c r="AO2601" s="18" t="s">
        <v>1049</v>
      </c>
      <c r="AP2601" s="15" t="s">
        <v>1049</v>
      </c>
      <c r="AQ2601" s="43" t="str">
        <f t="shared" si="404"/>
        <v>SI</v>
      </c>
      <c r="AR2601" s="44">
        <f t="shared" si="407"/>
        <v>130900</v>
      </c>
      <c r="AS2601" s="44">
        <f t="shared" si="408"/>
        <v>110000</v>
      </c>
      <c r="AT2601" s="44">
        <f t="shared" si="409"/>
        <v>110000</v>
      </c>
      <c r="AU2601" s="44">
        <f t="shared" si="410"/>
        <v>130900</v>
      </c>
      <c r="AV2601" s="45" t="b">
        <f t="shared" si="411"/>
        <v>1</v>
      </c>
      <c r="AW2601" s="45" t="b">
        <f t="shared" si="405"/>
        <v>0</v>
      </c>
      <c r="AX2601" s="45"/>
    </row>
    <row r="2602" spans="1:50" s="36" customFormat="1" ht="27.75" customHeight="1" x14ac:dyDescent="0.15">
      <c r="A2602" s="36" t="str">
        <f t="shared" si="403"/>
        <v>ORBIDENTAL S.A.S301100408</v>
      </c>
      <c r="B2602" s="36" t="b">
        <f>+A2602='[1]Anexo 9'!A2602</f>
        <v>1</v>
      </c>
      <c r="C2602" s="18">
        <v>800005972</v>
      </c>
      <c r="D2602" s="18" t="s">
        <v>3864</v>
      </c>
      <c r="E2602" s="15" t="s">
        <v>800</v>
      </c>
      <c r="F2602" s="15" t="s">
        <v>1369</v>
      </c>
      <c r="G2602" s="15">
        <f>+VLOOKUP(F2602,[3]Sheet1!$E$3:$G$74,3,FALSE)</f>
        <v>3</v>
      </c>
      <c r="H2602" s="15">
        <f>+VLOOKUP(D2602&amp;F2602,'TD para paquetes'!$E$3:$I$441,5,FALSE)</f>
        <v>3</v>
      </c>
      <c r="I2602" s="15" t="s">
        <v>1025</v>
      </c>
      <c r="J2602" s="15">
        <v>3</v>
      </c>
      <c r="K2602" s="15">
        <v>3</v>
      </c>
      <c r="L2602" s="15">
        <v>301100408</v>
      </c>
      <c r="M2602" s="15" t="s">
        <v>1372</v>
      </c>
      <c r="N2602" s="15" t="s">
        <v>101</v>
      </c>
      <c r="O2602" s="18" t="s">
        <v>4740</v>
      </c>
      <c r="P2602" s="22" t="s">
        <v>73</v>
      </c>
      <c r="Q2602" s="15" t="s">
        <v>525</v>
      </c>
      <c r="R2602" s="18" t="s">
        <v>101</v>
      </c>
      <c r="S2602" s="22" t="b">
        <f>+R2602=Q2602</f>
        <v>0</v>
      </c>
      <c r="T2602" s="18">
        <v>1</v>
      </c>
      <c r="U2602" s="18" t="s">
        <v>101</v>
      </c>
      <c r="V2602" s="15" t="s">
        <v>6114</v>
      </c>
      <c r="W2602" s="18" t="s">
        <v>6379</v>
      </c>
      <c r="X2602" s="18"/>
      <c r="Y2602" s="15" t="s">
        <v>68</v>
      </c>
      <c r="Z2602" s="18" t="s">
        <v>7216</v>
      </c>
      <c r="AA2602" s="18" t="s">
        <v>119</v>
      </c>
      <c r="AB2602" s="18" t="s">
        <v>2951</v>
      </c>
      <c r="AC2602" s="67" t="str">
        <f>+VLOOKUP("*"&amp;L2602&amp;"*",'[2]REGISTROS SANITARIOS'!$D$1980:$E$2112,2,FALSE)</f>
        <v>SI</v>
      </c>
      <c r="AD2602" s="22" t="s">
        <v>1025</v>
      </c>
      <c r="AE2602" s="16">
        <v>45705</v>
      </c>
      <c r="AF2602" s="34" t="s">
        <v>73</v>
      </c>
      <c r="AG2602" s="24" t="s">
        <v>1049</v>
      </c>
      <c r="AH2602" s="18" t="s">
        <v>1049</v>
      </c>
      <c r="AI2602" s="18" t="s">
        <v>54</v>
      </c>
      <c r="AJ2602" s="17">
        <v>66</v>
      </c>
      <c r="AK2602" s="25">
        <v>66</v>
      </c>
      <c r="AL2602" s="25">
        <v>2500</v>
      </c>
      <c r="AM2602" s="35">
        <v>0.19</v>
      </c>
      <c r="AN2602" s="19">
        <v>196349.99999999997</v>
      </c>
      <c r="AO2602" s="18" t="s">
        <v>1049</v>
      </c>
      <c r="AP2602" s="15" t="s">
        <v>1049</v>
      </c>
      <c r="AQ2602" s="43" t="str">
        <f t="shared" si="404"/>
        <v>SI</v>
      </c>
      <c r="AR2602" s="44">
        <f t="shared" si="407"/>
        <v>196350</v>
      </c>
      <c r="AS2602" s="44">
        <f t="shared" si="408"/>
        <v>165000</v>
      </c>
      <c r="AT2602" s="44">
        <f t="shared" si="409"/>
        <v>165000</v>
      </c>
      <c r="AU2602" s="44">
        <f t="shared" si="410"/>
        <v>196350</v>
      </c>
      <c r="AV2602" s="45" t="b">
        <f t="shared" si="411"/>
        <v>1</v>
      </c>
      <c r="AW2602" s="45" t="b">
        <f t="shared" si="405"/>
        <v>0</v>
      </c>
      <c r="AX2602" s="45"/>
    </row>
    <row r="2603" spans="1:50" s="36" customFormat="1" ht="27.75" customHeight="1" x14ac:dyDescent="0.15">
      <c r="A2603" s="36" t="str">
        <f t="shared" si="403"/>
        <v>ORBIDENTAL S.A.S301100508</v>
      </c>
      <c r="B2603" s="36" t="b">
        <f>+A2603='[1]Anexo 9'!A2603</f>
        <v>1</v>
      </c>
      <c r="C2603" s="18">
        <v>800005972</v>
      </c>
      <c r="D2603" s="18" t="s">
        <v>3864</v>
      </c>
      <c r="E2603" s="15" t="s">
        <v>800</v>
      </c>
      <c r="F2603" s="15" t="s">
        <v>1369</v>
      </c>
      <c r="G2603" s="15">
        <f>+VLOOKUP(F2603,[3]Sheet1!$E$3:$G$74,3,FALSE)</f>
        <v>3</v>
      </c>
      <c r="H2603" s="15">
        <f>+VLOOKUP(D2603&amp;F2603,'TD para paquetes'!$E$3:$I$441,5,FALSE)</f>
        <v>3</v>
      </c>
      <c r="I2603" s="15" t="s">
        <v>1025</v>
      </c>
      <c r="J2603" s="15">
        <v>3</v>
      </c>
      <c r="K2603" s="15">
        <v>3</v>
      </c>
      <c r="L2603" s="15">
        <v>301100508</v>
      </c>
      <c r="M2603" s="15" t="s">
        <v>1373</v>
      </c>
      <c r="N2603" s="15" t="s">
        <v>101</v>
      </c>
      <c r="O2603" s="18" t="s">
        <v>4741</v>
      </c>
      <c r="P2603" s="22" t="s">
        <v>73</v>
      </c>
      <c r="Q2603" s="15" t="s">
        <v>525</v>
      </c>
      <c r="R2603" s="18" t="s">
        <v>101</v>
      </c>
      <c r="S2603" s="22" t="b">
        <f>+R2603=Q2603</f>
        <v>0</v>
      </c>
      <c r="T2603" s="18">
        <v>1</v>
      </c>
      <c r="U2603" s="18" t="s">
        <v>101</v>
      </c>
      <c r="V2603" s="15" t="s">
        <v>6114</v>
      </c>
      <c r="W2603" s="18" t="s">
        <v>6379</v>
      </c>
      <c r="X2603" s="18"/>
      <c r="Y2603" s="15" t="s">
        <v>68</v>
      </c>
      <c r="Z2603" s="18" t="s">
        <v>7216</v>
      </c>
      <c r="AA2603" s="18" t="s">
        <v>119</v>
      </c>
      <c r="AB2603" s="18" t="s">
        <v>2951</v>
      </c>
      <c r="AC2603" s="67" t="str">
        <f>+VLOOKUP("*"&amp;L2603&amp;"*",'[2]REGISTROS SANITARIOS'!$D$1980:$E$2112,2,FALSE)</f>
        <v>SI</v>
      </c>
      <c r="AD2603" s="22" t="s">
        <v>1025</v>
      </c>
      <c r="AE2603" s="16">
        <v>45705</v>
      </c>
      <c r="AF2603" s="34" t="s">
        <v>73</v>
      </c>
      <c r="AG2603" s="24" t="s">
        <v>1049</v>
      </c>
      <c r="AH2603" s="18" t="s">
        <v>1049</v>
      </c>
      <c r="AI2603" s="18" t="s">
        <v>54</v>
      </c>
      <c r="AJ2603" s="17">
        <v>82.5</v>
      </c>
      <c r="AK2603" s="25">
        <v>82.5</v>
      </c>
      <c r="AL2603" s="25">
        <v>2500</v>
      </c>
      <c r="AM2603" s="35">
        <v>0.19</v>
      </c>
      <c r="AN2603" s="19">
        <v>245437.5</v>
      </c>
      <c r="AO2603" s="18" t="s">
        <v>1049</v>
      </c>
      <c r="AP2603" s="15" t="s">
        <v>1049</v>
      </c>
      <c r="AQ2603" s="43" t="str">
        <f t="shared" si="404"/>
        <v>SI</v>
      </c>
      <c r="AR2603" s="44">
        <f t="shared" si="407"/>
        <v>245437.5</v>
      </c>
      <c r="AS2603" s="44">
        <f t="shared" si="408"/>
        <v>206250</v>
      </c>
      <c r="AT2603" s="44">
        <f t="shared" si="409"/>
        <v>206250</v>
      </c>
      <c r="AU2603" s="44">
        <f t="shared" si="410"/>
        <v>245437.5</v>
      </c>
      <c r="AV2603" s="45" t="b">
        <f t="shared" si="411"/>
        <v>1</v>
      </c>
      <c r="AW2603" s="45" t="b">
        <f t="shared" si="405"/>
        <v>0</v>
      </c>
      <c r="AX2603" s="45"/>
    </row>
    <row r="2604" spans="1:50" s="36" customFormat="1" ht="27.75" customHeight="1" x14ac:dyDescent="0.15">
      <c r="A2604" s="36" t="str">
        <f t="shared" si="403"/>
        <v>ORBIDENTAL S.A.S302010101</v>
      </c>
      <c r="B2604" s="36" t="b">
        <f>+A2604='[1]Anexo 9'!A2604</f>
        <v>1</v>
      </c>
      <c r="C2604" s="18">
        <v>800005972</v>
      </c>
      <c r="D2604" s="18" t="s">
        <v>3864</v>
      </c>
      <c r="E2604" s="15" t="s">
        <v>800</v>
      </c>
      <c r="F2604" s="15" t="s">
        <v>62</v>
      </c>
      <c r="G2604" s="15" t="s">
        <v>3155</v>
      </c>
      <c r="H2604" s="15" t="s">
        <v>3155</v>
      </c>
      <c r="I2604" s="15" t="s">
        <v>3155</v>
      </c>
      <c r="J2604" s="15">
        <v>4</v>
      </c>
      <c r="K2604" s="15" t="s">
        <v>3155</v>
      </c>
      <c r="L2604" s="15">
        <v>302010101</v>
      </c>
      <c r="M2604" s="15" t="s">
        <v>2904</v>
      </c>
      <c r="N2604" s="15" t="s">
        <v>247</v>
      </c>
      <c r="O2604" s="18" t="s">
        <v>2904</v>
      </c>
      <c r="P2604" s="22" t="s">
        <v>73</v>
      </c>
      <c r="Q2604" s="15" t="s">
        <v>2905</v>
      </c>
      <c r="R2604" s="18" t="s">
        <v>2905</v>
      </c>
      <c r="S2604" s="22" t="s">
        <v>73</v>
      </c>
      <c r="T2604" s="18">
        <v>50</v>
      </c>
      <c r="U2604" s="18" t="s">
        <v>2905</v>
      </c>
      <c r="V2604" s="15" t="s">
        <v>2906</v>
      </c>
      <c r="W2604" s="18" t="s">
        <v>6380</v>
      </c>
      <c r="X2604" s="18"/>
      <c r="Y2604" s="15" t="s">
        <v>73</v>
      </c>
      <c r="Z2604" s="18" t="s">
        <v>7217</v>
      </c>
      <c r="AA2604" s="18" t="s">
        <v>71</v>
      </c>
      <c r="AB2604" s="18" t="s">
        <v>7218</v>
      </c>
      <c r="AC2604" s="67" t="str">
        <f>+VLOOKUP("*"&amp;L2604&amp;"*",'[2]REGISTROS SANITARIOS'!$D$1980:$E$2112,2,FALSE)</f>
        <v>SI</v>
      </c>
      <c r="AD2604" s="22" t="s">
        <v>1025</v>
      </c>
      <c r="AE2604" s="16">
        <v>47169</v>
      </c>
      <c r="AF2604" s="34" t="s">
        <v>73</v>
      </c>
      <c r="AG2604" s="24" t="s">
        <v>1049</v>
      </c>
      <c r="AH2604" s="18" t="s">
        <v>1049</v>
      </c>
      <c r="AI2604" s="18" t="s">
        <v>1049</v>
      </c>
      <c r="AJ2604" s="17">
        <v>825</v>
      </c>
      <c r="AK2604" s="25">
        <v>825</v>
      </c>
      <c r="AL2604" s="25">
        <v>42000</v>
      </c>
      <c r="AM2604" s="35">
        <v>0</v>
      </c>
      <c r="AN2604" s="19">
        <v>34650000</v>
      </c>
      <c r="AO2604" s="18" t="s">
        <v>1049</v>
      </c>
      <c r="AP2604" s="15" t="s">
        <v>1049</v>
      </c>
      <c r="AQ2604" s="43" t="str">
        <f t="shared" si="404"/>
        <v>SI</v>
      </c>
      <c r="AR2604" s="44">
        <f t="shared" si="407"/>
        <v>34650000</v>
      </c>
      <c r="AS2604" s="44">
        <f t="shared" si="408"/>
        <v>34650000</v>
      </c>
      <c r="AT2604" s="44">
        <f t="shared" si="409"/>
        <v>34650000</v>
      </c>
      <c r="AU2604" s="44">
        <f t="shared" si="410"/>
        <v>34650000</v>
      </c>
      <c r="AV2604" s="45" t="b">
        <f t="shared" si="411"/>
        <v>1</v>
      </c>
      <c r="AW2604" s="45" t="b">
        <f t="shared" si="405"/>
        <v>1</v>
      </c>
      <c r="AX2604" s="45"/>
    </row>
    <row r="2605" spans="1:50" s="36" customFormat="1" ht="27.75" customHeight="1" x14ac:dyDescent="0.15">
      <c r="A2605" s="36" t="str">
        <f t="shared" si="403"/>
        <v>ORBIDENTAL S.A.S302010106</v>
      </c>
      <c r="B2605" s="36" t="b">
        <f>+A2605='[1]Anexo 9'!A2605</f>
        <v>1</v>
      </c>
      <c r="C2605" s="18">
        <v>800005972</v>
      </c>
      <c r="D2605" s="18" t="s">
        <v>3864</v>
      </c>
      <c r="E2605" s="15" t="s">
        <v>800</v>
      </c>
      <c r="F2605" s="15" t="s">
        <v>62</v>
      </c>
      <c r="G2605" s="15" t="s">
        <v>3155</v>
      </c>
      <c r="H2605" s="15" t="s">
        <v>3155</v>
      </c>
      <c r="I2605" s="15" t="s">
        <v>3155</v>
      </c>
      <c r="J2605" s="15">
        <v>4</v>
      </c>
      <c r="K2605" s="15" t="s">
        <v>3155</v>
      </c>
      <c r="L2605" s="15">
        <v>302010106</v>
      </c>
      <c r="M2605" s="15" t="s">
        <v>2908</v>
      </c>
      <c r="N2605" s="15" t="s">
        <v>247</v>
      </c>
      <c r="O2605" s="18" t="s">
        <v>2908</v>
      </c>
      <c r="P2605" s="22" t="s">
        <v>73</v>
      </c>
      <c r="Q2605" s="15" t="s">
        <v>2905</v>
      </c>
      <c r="R2605" s="18" t="s">
        <v>2905</v>
      </c>
      <c r="S2605" s="22" t="s">
        <v>73</v>
      </c>
      <c r="T2605" s="18">
        <v>50</v>
      </c>
      <c r="U2605" s="18" t="s">
        <v>2905</v>
      </c>
      <c r="V2605" s="15" t="s">
        <v>808</v>
      </c>
      <c r="W2605" s="18" t="s">
        <v>1291</v>
      </c>
      <c r="X2605" s="18"/>
      <c r="Y2605" s="15" t="s">
        <v>73</v>
      </c>
      <c r="Z2605" s="18" t="s">
        <v>7217</v>
      </c>
      <c r="AA2605" s="18" t="s">
        <v>71</v>
      </c>
      <c r="AB2605" s="18" t="s">
        <v>2907</v>
      </c>
      <c r="AC2605" s="67" t="str">
        <f>+VLOOKUP("*"&amp;L2605&amp;"*",'[2]REGISTROS SANITARIOS'!$D$1980:$E$2112,2,FALSE)</f>
        <v>SI</v>
      </c>
      <c r="AD2605" s="22" t="s">
        <v>1025</v>
      </c>
      <c r="AE2605" s="16">
        <v>44287</v>
      </c>
      <c r="AF2605" s="34" t="s">
        <v>73</v>
      </c>
      <c r="AG2605" s="24" t="s">
        <v>1049</v>
      </c>
      <c r="AH2605" s="18" t="s">
        <v>1049</v>
      </c>
      <c r="AI2605" s="18" t="s">
        <v>1049</v>
      </c>
      <c r="AJ2605" s="17">
        <v>110</v>
      </c>
      <c r="AK2605" s="25">
        <v>110</v>
      </c>
      <c r="AL2605" s="25">
        <v>44220</v>
      </c>
      <c r="AM2605" s="35">
        <v>0</v>
      </c>
      <c r="AN2605" s="19">
        <v>4864200</v>
      </c>
      <c r="AO2605" s="18" t="s">
        <v>1049</v>
      </c>
      <c r="AP2605" s="15" t="s">
        <v>1049</v>
      </c>
      <c r="AQ2605" s="43" t="str">
        <f t="shared" si="404"/>
        <v>SI</v>
      </c>
      <c r="AR2605" s="44">
        <f t="shared" si="407"/>
        <v>4864200</v>
      </c>
      <c r="AS2605" s="44">
        <f t="shared" si="408"/>
        <v>4864200</v>
      </c>
      <c r="AT2605" s="44">
        <f t="shared" si="409"/>
        <v>4864200</v>
      </c>
      <c r="AU2605" s="44">
        <f t="shared" si="410"/>
        <v>4864200</v>
      </c>
      <c r="AV2605" s="45" t="b">
        <f t="shared" si="411"/>
        <v>1</v>
      </c>
      <c r="AW2605" s="45" t="b">
        <f t="shared" si="405"/>
        <v>1</v>
      </c>
      <c r="AX2605" s="45"/>
    </row>
    <row r="2606" spans="1:50" s="36" customFormat="1" ht="27.75" customHeight="1" x14ac:dyDescent="0.15">
      <c r="A2606" s="36" t="str">
        <f t="shared" si="403"/>
        <v>ORBIDENTAL S.A.S302020612</v>
      </c>
      <c r="B2606" s="36" t="b">
        <f>+A2606='[1]Anexo 9'!A2606</f>
        <v>1</v>
      </c>
      <c r="C2606" s="18">
        <v>800005972</v>
      </c>
      <c r="D2606" s="18" t="s">
        <v>3864</v>
      </c>
      <c r="E2606" s="15" t="s">
        <v>800</v>
      </c>
      <c r="F2606" s="15" t="s">
        <v>62</v>
      </c>
      <c r="G2606" s="15" t="s">
        <v>3155</v>
      </c>
      <c r="H2606" s="15" t="s">
        <v>3155</v>
      </c>
      <c r="I2606" s="15" t="s">
        <v>3155</v>
      </c>
      <c r="J2606" s="15">
        <v>4</v>
      </c>
      <c r="K2606" s="15" t="s">
        <v>3155</v>
      </c>
      <c r="L2606" s="15">
        <v>302020612</v>
      </c>
      <c r="M2606" s="15" t="s">
        <v>3979</v>
      </c>
      <c r="N2606" s="15" t="s">
        <v>3980</v>
      </c>
      <c r="O2606" s="18" t="s">
        <v>4742</v>
      </c>
      <c r="P2606" s="22" t="s">
        <v>73</v>
      </c>
      <c r="Q2606" s="15" t="s">
        <v>1195</v>
      </c>
      <c r="R2606" s="18" t="s">
        <v>1195</v>
      </c>
      <c r="S2606" s="22" t="s">
        <v>73</v>
      </c>
      <c r="T2606" s="18"/>
      <c r="U2606" s="18" t="s">
        <v>1195</v>
      </c>
      <c r="V2606" s="15"/>
      <c r="W2606" s="18" t="s">
        <v>6381</v>
      </c>
      <c r="X2606" s="18"/>
      <c r="Y2606" s="15" t="s">
        <v>73</v>
      </c>
      <c r="Z2606" s="18" t="s">
        <v>7219</v>
      </c>
      <c r="AA2606" s="18" t="s">
        <v>86</v>
      </c>
      <c r="AB2606" s="18" t="s">
        <v>6701</v>
      </c>
      <c r="AC2606" s="67" t="str">
        <f>+VLOOKUP("*"&amp;L2606&amp;"*",'[2]REGISTROS SANITARIOS'!$D$1980:$E$2112,2,FALSE)</f>
        <v>SI</v>
      </c>
      <c r="AD2606" s="22" t="s">
        <v>1025</v>
      </c>
      <c r="AE2606" s="16">
        <v>46379</v>
      </c>
      <c r="AF2606" s="34" t="s">
        <v>73</v>
      </c>
      <c r="AG2606" s="24" t="s">
        <v>1049</v>
      </c>
      <c r="AH2606" s="18" t="s">
        <v>1049</v>
      </c>
      <c r="AI2606" s="18" t="s">
        <v>53</v>
      </c>
      <c r="AJ2606" s="17">
        <v>5.5</v>
      </c>
      <c r="AK2606" s="25">
        <v>5.5</v>
      </c>
      <c r="AL2606" s="25">
        <v>295400</v>
      </c>
      <c r="AM2606" s="35">
        <v>0</v>
      </c>
      <c r="AN2606" s="19">
        <v>1624700</v>
      </c>
      <c r="AO2606" s="18" t="s">
        <v>1049</v>
      </c>
      <c r="AP2606" s="15" t="s">
        <v>1049</v>
      </c>
      <c r="AQ2606" s="43" t="str">
        <f t="shared" si="404"/>
        <v>SI</v>
      </c>
      <c r="AR2606" s="44">
        <f t="shared" si="407"/>
        <v>1624700</v>
      </c>
      <c r="AS2606" s="44">
        <f t="shared" si="408"/>
        <v>1624700</v>
      </c>
      <c r="AT2606" s="44">
        <f t="shared" si="409"/>
        <v>1624700</v>
      </c>
      <c r="AU2606" s="44">
        <f t="shared" si="410"/>
        <v>1624700</v>
      </c>
      <c r="AV2606" s="45" t="b">
        <f t="shared" si="411"/>
        <v>1</v>
      </c>
      <c r="AW2606" s="45" t="b">
        <f t="shared" si="405"/>
        <v>1</v>
      </c>
      <c r="AX2606" s="45"/>
    </row>
    <row r="2607" spans="1:50" s="36" customFormat="1" ht="27.75" customHeight="1" x14ac:dyDescent="0.15">
      <c r="A2607" s="36" t="str">
        <f t="shared" si="403"/>
        <v>ORBIDENTAL S.A.S302030403</v>
      </c>
      <c r="B2607" s="36" t="b">
        <f>+A2607='[1]Anexo 9'!A2607</f>
        <v>1</v>
      </c>
      <c r="C2607" s="18">
        <v>800005972</v>
      </c>
      <c r="D2607" s="18" t="s">
        <v>3864</v>
      </c>
      <c r="E2607" s="15" t="s">
        <v>800</v>
      </c>
      <c r="F2607" s="15" t="s">
        <v>62</v>
      </c>
      <c r="G2607" s="15" t="s">
        <v>3155</v>
      </c>
      <c r="H2607" s="15" t="s">
        <v>3155</v>
      </c>
      <c r="I2607" s="15" t="s">
        <v>3155</v>
      </c>
      <c r="J2607" s="15">
        <v>4</v>
      </c>
      <c r="K2607" s="15" t="s">
        <v>3155</v>
      </c>
      <c r="L2607" s="15">
        <v>302030403</v>
      </c>
      <c r="M2607" s="15" t="s">
        <v>990</v>
      </c>
      <c r="N2607" s="15" t="s">
        <v>991</v>
      </c>
      <c r="O2607" s="18" t="s">
        <v>4743</v>
      </c>
      <c r="P2607" s="22" t="s">
        <v>73</v>
      </c>
      <c r="Q2607" s="15" t="s">
        <v>1200</v>
      </c>
      <c r="R2607" s="18" t="s">
        <v>1200</v>
      </c>
      <c r="S2607" s="22" t="s">
        <v>73</v>
      </c>
      <c r="T2607" s="18" t="s">
        <v>6382</v>
      </c>
      <c r="U2607" s="18" t="s">
        <v>1200</v>
      </c>
      <c r="V2607" s="15" t="s">
        <v>992</v>
      </c>
      <c r="W2607" s="18" t="s">
        <v>6383</v>
      </c>
      <c r="X2607" s="18"/>
      <c r="Y2607" s="15" t="s">
        <v>73</v>
      </c>
      <c r="Z2607" s="18" t="s">
        <v>7220</v>
      </c>
      <c r="AA2607" s="18" t="s">
        <v>7209</v>
      </c>
      <c r="AB2607" s="18" t="s">
        <v>3243</v>
      </c>
      <c r="AC2607" s="67" t="str">
        <f>+VLOOKUP("*"&amp;L2607&amp;"*",'[2]REGISTROS SANITARIOS'!$D$1980:$E$2112,2,FALSE)</f>
        <v>SI</v>
      </c>
      <c r="AD2607" s="22" t="s">
        <v>1025</v>
      </c>
      <c r="AE2607" s="16">
        <v>44997</v>
      </c>
      <c r="AF2607" s="34" t="s">
        <v>73</v>
      </c>
      <c r="AG2607" s="24" t="s">
        <v>1049</v>
      </c>
      <c r="AH2607" s="18" t="s">
        <v>1049</v>
      </c>
      <c r="AI2607" s="18" t="s">
        <v>53</v>
      </c>
      <c r="AJ2607" s="17">
        <v>22</v>
      </c>
      <c r="AK2607" s="25">
        <v>22</v>
      </c>
      <c r="AL2607" s="25">
        <v>58000</v>
      </c>
      <c r="AM2607" s="35">
        <v>0</v>
      </c>
      <c r="AN2607" s="19">
        <v>1276000</v>
      </c>
      <c r="AO2607" s="18" t="s">
        <v>1049</v>
      </c>
      <c r="AP2607" s="15" t="s">
        <v>1049</v>
      </c>
      <c r="AQ2607" s="43" t="str">
        <f t="shared" si="404"/>
        <v>SI</v>
      </c>
      <c r="AR2607" s="44">
        <f t="shared" si="407"/>
        <v>1276000</v>
      </c>
      <c r="AS2607" s="44">
        <f t="shared" si="408"/>
        <v>1276000</v>
      </c>
      <c r="AT2607" s="44">
        <f t="shared" si="409"/>
        <v>1276000</v>
      </c>
      <c r="AU2607" s="44">
        <f t="shared" si="410"/>
        <v>1276000</v>
      </c>
      <c r="AV2607" s="45" t="b">
        <f t="shared" si="411"/>
        <v>1</v>
      </c>
      <c r="AW2607" s="45" t="b">
        <f t="shared" si="405"/>
        <v>1</v>
      </c>
      <c r="AX2607" s="45"/>
    </row>
    <row r="2608" spans="1:50" s="36" customFormat="1" ht="27.75" customHeight="1" x14ac:dyDescent="0.15">
      <c r="A2608" s="36" t="str">
        <f t="shared" si="403"/>
        <v>ORBIDENTAL S.A.S302030704</v>
      </c>
      <c r="B2608" s="36" t="b">
        <f>+A2608='[1]Anexo 9'!A2608</f>
        <v>1</v>
      </c>
      <c r="C2608" s="18">
        <v>800005972</v>
      </c>
      <c r="D2608" s="18" t="s">
        <v>3864</v>
      </c>
      <c r="E2608" s="15" t="s">
        <v>800</v>
      </c>
      <c r="F2608" s="15" t="s">
        <v>62</v>
      </c>
      <c r="G2608" s="15" t="s">
        <v>3155</v>
      </c>
      <c r="H2608" s="15" t="s">
        <v>3155</v>
      </c>
      <c r="I2608" s="15" t="s">
        <v>3155</v>
      </c>
      <c r="J2608" s="15">
        <v>4</v>
      </c>
      <c r="K2608" s="15" t="s">
        <v>3155</v>
      </c>
      <c r="L2608" s="15">
        <v>302030704</v>
      </c>
      <c r="M2608" s="15" t="s">
        <v>1206</v>
      </c>
      <c r="N2608" s="15" t="s">
        <v>91</v>
      </c>
      <c r="O2608" s="18" t="s">
        <v>1206</v>
      </c>
      <c r="P2608" s="22" t="s">
        <v>73</v>
      </c>
      <c r="Q2608" s="15" t="s">
        <v>822</v>
      </c>
      <c r="R2608" s="18" t="s">
        <v>822</v>
      </c>
      <c r="S2608" s="22" t="s">
        <v>73</v>
      </c>
      <c r="T2608" s="18" t="s">
        <v>6384</v>
      </c>
      <c r="U2608" s="18" t="s">
        <v>822</v>
      </c>
      <c r="V2608" s="15" t="s">
        <v>1208</v>
      </c>
      <c r="W2608" s="18" t="s">
        <v>1235</v>
      </c>
      <c r="X2608" s="18"/>
      <c r="Y2608" s="15" t="s">
        <v>73</v>
      </c>
      <c r="Z2608" s="18" t="s">
        <v>7221</v>
      </c>
      <c r="AA2608" s="18" t="s">
        <v>71</v>
      </c>
      <c r="AB2608" s="18" t="s">
        <v>2912</v>
      </c>
      <c r="AC2608" s="67" t="str">
        <f>+VLOOKUP("*"&amp;L2608&amp;"*",'[2]REGISTROS SANITARIOS'!$D$1980:$E$2112,2,FALSE)</f>
        <v>SI</v>
      </c>
      <c r="AD2608" s="22" t="s">
        <v>1025</v>
      </c>
      <c r="AE2608" s="16">
        <v>47196</v>
      </c>
      <c r="AF2608" s="34" t="s">
        <v>73</v>
      </c>
      <c r="AG2608" s="24" t="s">
        <v>1049</v>
      </c>
      <c r="AH2608" s="18" t="s">
        <v>1049</v>
      </c>
      <c r="AI2608" s="18" t="s">
        <v>54</v>
      </c>
      <c r="AJ2608" s="17">
        <v>1925</v>
      </c>
      <c r="AK2608" s="25">
        <v>1925</v>
      </c>
      <c r="AL2608" s="25">
        <v>4800</v>
      </c>
      <c r="AM2608" s="35">
        <v>0.19</v>
      </c>
      <c r="AN2608" s="19">
        <v>10995600</v>
      </c>
      <c r="AO2608" s="18" t="s">
        <v>1049</v>
      </c>
      <c r="AP2608" s="15" t="s">
        <v>1049</v>
      </c>
      <c r="AQ2608" s="43" t="str">
        <f t="shared" si="404"/>
        <v>SI</v>
      </c>
      <c r="AR2608" s="44">
        <f t="shared" si="407"/>
        <v>10995600</v>
      </c>
      <c r="AS2608" s="44">
        <f t="shared" si="408"/>
        <v>9240000</v>
      </c>
      <c r="AT2608" s="44">
        <f t="shared" si="409"/>
        <v>9240000</v>
      </c>
      <c r="AU2608" s="44">
        <f t="shared" si="410"/>
        <v>10995600</v>
      </c>
      <c r="AV2608" s="45" t="b">
        <f t="shared" si="411"/>
        <v>1</v>
      </c>
      <c r="AW2608" s="45" t="b">
        <f t="shared" si="405"/>
        <v>0</v>
      </c>
      <c r="AX2608" s="45"/>
    </row>
    <row r="2609" spans="1:50" s="36" customFormat="1" ht="27.75" customHeight="1" x14ac:dyDescent="0.15">
      <c r="A2609" s="36" t="str">
        <f t="shared" si="403"/>
        <v>ORBIDENTAL S.A.S302030807</v>
      </c>
      <c r="B2609" s="36" t="b">
        <f>+A2609='[1]Anexo 9'!A2609</f>
        <v>1</v>
      </c>
      <c r="C2609" s="18">
        <v>800005972</v>
      </c>
      <c r="D2609" s="18" t="s">
        <v>3864</v>
      </c>
      <c r="E2609" s="15" t="s">
        <v>800</v>
      </c>
      <c r="F2609" s="15" t="s">
        <v>62</v>
      </c>
      <c r="G2609" s="15" t="s">
        <v>3155</v>
      </c>
      <c r="H2609" s="15" t="s">
        <v>3155</v>
      </c>
      <c r="I2609" s="15" t="s">
        <v>3155</v>
      </c>
      <c r="J2609" s="15">
        <v>3</v>
      </c>
      <c r="K2609" s="15" t="s">
        <v>3155</v>
      </c>
      <c r="L2609" s="15">
        <v>302030807</v>
      </c>
      <c r="M2609" s="15" t="s">
        <v>1002</v>
      </c>
      <c r="N2609" s="15" t="s">
        <v>940</v>
      </c>
      <c r="O2609" s="18" t="s">
        <v>3981</v>
      </c>
      <c r="P2609" s="22" t="s">
        <v>3841</v>
      </c>
      <c r="Q2609" s="15" t="s">
        <v>1211</v>
      </c>
      <c r="R2609" s="18" t="s">
        <v>2913</v>
      </c>
      <c r="S2609" s="22" t="b">
        <f>+R2609=Q2609</f>
        <v>0</v>
      </c>
      <c r="T2609" s="18" t="s">
        <v>6385</v>
      </c>
      <c r="U2609" s="18" t="s">
        <v>2913</v>
      </c>
      <c r="V2609" s="15" t="s">
        <v>170</v>
      </c>
      <c r="W2609" s="18" t="s">
        <v>170</v>
      </c>
      <c r="X2609" s="18"/>
      <c r="Y2609" s="15" t="s">
        <v>73</v>
      </c>
      <c r="Z2609" s="18" t="s">
        <v>7222</v>
      </c>
      <c r="AA2609" s="18" t="s">
        <v>7209</v>
      </c>
      <c r="AB2609" s="18" t="s">
        <v>1215</v>
      </c>
      <c r="AC2609" s="67" t="str">
        <f>+VLOOKUP("*"&amp;L2609&amp;"*",'[2]REGISTROS SANITARIOS'!$D$1980:$E$2112,2,FALSE)</f>
        <v>SI</v>
      </c>
      <c r="AD2609" s="22" t="s">
        <v>1025</v>
      </c>
      <c r="AE2609" s="16">
        <v>46127</v>
      </c>
      <c r="AF2609" s="34" t="s">
        <v>73</v>
      </c>
      <c r="AG2609" s="24" t="s">
        <v>1049</v>
      </c>
      <c r="AH2609" s="18" t="s">
        <v>1049</v>
      </c>
      <c r="AI2609" s="18" t="s">
        <v>53</v>
      </c>
      <c r="AJ2609" s="17">
        <v>60.5</v>
      </c>
      <c r="AK2609" s="25">
        <v>60.5</v>
      </c>
      <c r="AL2609" s="25">
        <v>162560</v>
      </c>
      <c r="AM2609" s="35">
        <v>0</v>
      </c>
      <c r="AN2609" s="19">
        <v>9834880</v>
      </c>
      <c r="AO2609" s="18" t="s">
        <v>1049</v>
      </c>
      <c r="AP2609" s="15" t="s">
        <v>1049</v>
      </c>
      <c r="AQ2609" s="43" t="str">
        <f t="shared" si="404"/>
        <v>SI</v>
      </c>
      <c r="AR2609" s="44">
        <f t="shared" si="407"/>
        <v>9834880</v>
      </c>
      <c r="AS2609" s="44">
        <f t="shared" si="408"/>
        <v>9834880</v>
      </c>
      <c r="AT2609" s="44">
        <f t="shared" si="409"/>
        <v>9834880</v>
      </c>
      <c r="AU2609" s="44">
        <f t="shared" si="410"/>
        <v>9834880</v>
      </c>
      <c r="AV2609" s="45" t="b">
        <f t="shared" si="411"/>
        <v>1</v>
      </c>
      <c r="AW2609" s="45" t="b">
        <f t="shared" si="405"/>
        <v>1</v>
      </c>
      <c r="AX2609" s="45"/>
    </row>
    <row r="2610" spans="1:50" s="36" customFormat="1" ht="27.75" customHeight="1" x14ac:dyDescent="0.15">
      <c r="A2610" s="36" t="str">
        <f t="shared" si="403"/>
        <v>ORBIDENTAL S.A.S302031008</v>
      </c>
      <c r="B2610" s="36" t="b">
        <f>+A2610='[1]Anexo 9'!A2610</f>
        <v>1</v>
      </c>
      <c r="C2610" s="18">
        <v>800005972</v>
      </c>
      <c r="D2610" s="18" t="s">
        <v>3864</v>
      </c>
      <c r="E2610" s="15" t="s">
        <v>800</v>
      </c>
      <c r="F2610" s="15" t="s">
        <v>62</v>
      </c>
      <c r="G2610" s="15" t="s">
        <v>3155</v>
      </c>
      <c r="H2610" s="15" t="s">
        <v>3155</v>
      </c>
      <c r="I2610" s="15" t="s">
        <v>3155</v>
      </c>
      <c r="J2610" s="15">
        <v>4</v>
      </c>
      <c r="K2610" s="15" t="s">
        <v>3155</v>
      </c>
      <c r="L2610" s="15">
        <v>302031008</v>
      </c>
      <c r="M2610" s="15" t="s">
        <v>1217</v>
      </c>
      <c r="N2610" s="15" t="s">
        <v>981</v>
      </c>
      <c r="O2610" s="18" t="s">
        <v>1217</v>
      </c>
      <c r="P2610" s="22" t="s">
        <v>73</v>
      </c>
      <c r="Q2610" s="15" t="s">
        <v>1218</v>
      </c>
      <c r="R2610" s="18" t="s">
        <v>1218</v>
      </c>
      <c r="S2610" s="22" t="s">
        <v>73</v>
      </c>
      <c r="T2610" s="18" t="s">
        <v>3331</v>
      </c>
      <c r="U2610" s="18" t="s">
        <v>1218</v>
      </c>
      <c r="V2610" s="15" t="s">
        <v>1220</v>
      </c>
      <c r="W2610" s="18" t="s">
        <v>1230</v>
      </c>
      <c r="X2610" s="18"/>
      <c r="Y2610" s="15" t="s">
        <v>73</v>
      </c>
      <c r="Z2610" s="18" t="s">
        <v>7223</v>
      </c>
      <c r="AA2610" s="18" t="s">
        <v>71</v>
      </c>
      <c r="AB2610" s="18" t="s">
        <v>2915</v>
      </c>
      <c r="AC2610" s="67" t="str">
        <f>+VLOOKUP("*"&amp;L2610&amp;"*",'[2]REGISTROS SANITARIOS'!$D$1980:$E$2112,2,FALSE)</f>
        <v>SI</v>
      </c>
      <c r="AD2610" s="22" t="s">
        <v>1025</v>
      </c>
      <c r="AE2610" s="16">
        <v>47329</v>
      </c>
      <c r="AF2610" s="34" t="s">
        <v>73</v>
      </c>
      <c r="AG2610" s="24" t="s">
        <v>1049</v>
      </c>
      <c r="AH2610" s="18" t="s">
        <v>1049</v>
      </c>
      <c r="AI2610" s="18" t="s">
        <v>53</v>
      </c>
      <c r="AJ2610" s="17">
        <v>440</v>
      </c>
      <c r="AK2610" s="25">
        <v>440</v>
      </c>
      <c r="AL2610" s="25">
        <v>14000</v>
      </c>
      <c r="AM2610" s="35">
        <v>0</v>
      </c>
      <c r="AN2610" s="19">
        <v>6160000</v>
      </c>
      <c r="AO2610" s="18" t="s">
        <v>1049</v>
      </c>
      <c r="AP2610" s="15" t="s">
        <v>1049</v>
      </c>
      <c r="AQ2610" s="43" t="str">
        <f t="shared" si="404"/>
        <v>SI</v>
      </c>
      <c r="AR2610" s="44">
        <f t="shared" si="407"/>
        <v>6160000</v>
      </c>
      <c r="AS2610" s="44">
        <f t="shared" si="408"/>
        <v>6160000</v>
      </c>
      <c r="AT2610" s="44">
        <f t="shared" si="409"/>
        <v>6160000</v>
      </c>
      <c r="AU2610" s="44">
        <f t="shared" si="410"/>
        <v>6160000</v>
      </c>
      <c r="AV2610" s="45" t="b">
        <f t="shared" si="411"/>
        <v>1</v>
      </c>
      <c r="AW2610" s="45" t="b">
        <f t="shared" si="405"/>
        <v>1</v>
      </c>
      <c r="AX2610" s="45"/>
    </row>
    <row r="2611" spans="1:50" s="36" customFormat="1" ht="27.75" customHeight="1" x14ac:dyDescent="0.15">
      <c r="A2611" s="36" t="str">
        <f t="shared" si="403"/>
        <v>ORBIDENTAL S.A.S302031304</v>
      </c>
      <c r="B2611" s="36" t="b">
        <f>+A2611='[1]Anexo 9'!A2611</f>
        <v>1</v>
      </c>
      <c r="C2611" s="18">
        <v>800005972</v>
      </c>
      <c r="D2611" s="18" t="s">
        <v>3864</v>
      </c>
      <c r="E2611" s="15" t="s">
        <v>800</v>
      </c>
      <c r="F2611" s="15" t="s">
        <v>62</v>
      </c>
      <c r="G2611" s="15" t="s">
        <v>3155</v>
      </c>
      <c r="H2611" s="15" t="s">
        <v>3155</v>
      </c>
      <c r="I2611" s="15" t="s">
        <v>3155</v>
      </c>
      <c r="J2611" s="15">
        <v>4</v>
      </c>
      <c r="K2611" s="15" t="s">
        <v>3155</v>
      </c>
      <c r="L2611" s="15">
        <v>302031304</v>
      </c>
      <c r="M2611" s="15" t="s">
        <v>993</v>
      </c>
      <c r="N2611" s="15" t="s">
        <v>91</v>
      </c>
      <c r="O2611" s="18" t="s">
        <v>4744</v>
      </c>
      <c r="P2611" s="22" t="s">
        <v>73</v>
      </c>
      <c r="Q2611" s="15" t="s">
        <v>1222</v>
      </c>
      <c r="R2611" s="18" t="s">
        <v>5782</v>
      </c>
      <c r="S2611" s="22" t="b">
        <f t="shared" ref="S2611:S2617" si="412">+R2611=Q2611</f>
        <v>0</v>
      </c>
      <c r="T2611" s="18" t="s">
        <v>6386</v>
      </c>
      <c r="U2611" s="18" t="s">
        <v>5782</v>
      </c>
      <c r="V2611" s="15" t="s">
        <v>982</v>
      </c>
      <c r="W2611" s="18" t="s">
        <v>6387</v>
      </c>
      <c r="X2611" s="18"/>
      <c r="Y2611" s="15" t="s">
        <v>73</v>
      </c>
      <c r="Z2611" s="18" t="s">
        <v>7224</v>
      </c>
      <c r="AA2611" s="18" t="s">
        <v>1146</v>
      </c>
      <c r="AB2611" s="18" t="s">
        <v>7225</v>
      </c>
      <c r="AC2611" s="67" t="str">
        <f>+VLOOKUP("*"&amp;L2611&amp;"*",'[2]REGISTROS SANITARIOS'!$D$1980:$E$2112,2,FALSE)</f>
        <v>SI</v>
      </c>
      <c r="AD2611" s="22" t="s">
        <v>1025</v>
      </c>
      <c r="AE2611" s="16">
        <v>46866</v>
      </c>
      <c r="AF2611" s="34" t="s">
        <v>73</v>
      </c>
      <c r="AG2611" s="24" t="s">
        <v>1049</v>
      </c>
      <c r="AH2611" s="18" t="s">
        <v>1049</v>
      </c>
      <c r="AI2611" s="18" t="s">
        <v>53</v>
      </c>
      <c r="AJ2611" s="17">
        <v>121</v>
      </c>
      <c r="AK2611" s="25">
        <v>121</v>
      </c>
      <c r="AL2611" s="25">
        <v>74500</v>
      </c>
      <c r="AM2611" s="35">
        <v>0</v>
      </c>
      <c r="AN2611" s="19">
        <v>9014500</v>
      </c>
      <c r="AO2611" s="18" t="s">
        <v>1049</v>
      </c>
      <c r="AP2611" s="15" t="s">
        <v>1049</v>
      </c>
      <c r="AQ2611" s="43" t="str">
        <f t="shared" si="404"/>
        <v>SI</v>
      </c>
      <c r="AR2611" s="44">
        <f t="shared" si="407"/>
        <v>9014500</v>
      </c>
      <c r="AS2611" s="44">
        <f t="shared" si="408"/>
        <v>9014500</v>
      </c>
      <c r="AT2611" s="44">
        <f t="shared" si="409"/>
        <v>9014500</v>
      </c>
      <c r="AU2611" s="44">
        <f t="shared" si="410"/>
        <v>9014500</v>
      </c>
      <c r="AV2611" s="45" t="b">
        <f t="shared" si="411"/>
        <v>1</v>
      </c>
      <c r="AW2611" s="45" t="b">
        <f t="shared" si="405"/>
        <v>1</v>
      </c>
      <c r="AX2611" s="45"/>
    </row>
    <row r="2612" spans="1:50" s="36" customFormat="1" ht="27.75" customHeight="1" x14ac:dyDescent="0.15">
      <c r="A2612" s="36" t="str">
        <f t="shared" si="403"/>
        <v>ORBIDENTAL S.A.S302031408</v>
      </c>
      <c r="B2612" s="36" t="b">
        <f>+A2612='[1]Anexo 9'!A2612</f>
        <v>1</v>
      </c>
      <c r="C2612" s="18">
        <v>800005972</v>
      </c>
      <c r="D2612" s="18" t="s">
        <v>3864</v>
      </c>
      <c r="E2612" s="15" t="s">
        <v>800</v>
      </c>
      <c r="F2612" s="15" t="s">
        <v>1141</v>
      </c>
      <c r="G2612" s="15">
        <f>+VLOOKUP(F2612,[3]Sheet1!$E$3:$G$74,3,FALSE)</f>
        <v>6</v>
      </c>
      <c r="H2612" s="15">
        <f>+VLOOKUP(D2612&amp;F2612,'TD para paquetes'!$E$3:$I$441,5,FALSE)</f>
        <v>6</v>
      </c>
      <c r="I2612" s="15" t="s">
        <v>1025</v>
      </c>
      <c r="J2612" s="15">
        <v>4</v>
      </c>
      <c r="K2612" s="15">
        <v>4</v>
      </c>
      <c r="L2612" s="15">
        <v>302031408</v>
      </c>
      <c r="M2612" s="15" t="s">
        <v>980</v>
      </c>
      <c r="N2612" s="15" t="s">
        <v>981</v>
      </c>
      <c r="O2612" s="18" t="s">
        <v>4581</v>
      </c>
      <c r="P2612" s="22" t="s">
        <v>73</v>
      </c>
      <c r="Q2612" s="15" t="s">
        <v>1143</v>
      </c>
      <c r="R2612" s="18" t="s">
        <v>5751</v>
      </c>
      <c r="S2612" s="22" t="b">
        <f t="shared" si="412"/>
        <v>0</v>
      </c>
      <c r="T2612" s="18" t="s">
        <v>6388</v>
      </c>
      <c r="U2612" s="18" t="s">
        <v>5751</v>
      </c>
      <c r="V2612" s="15" t="s">
        <v>982</v>
      </c>
      <c r="W2612" s="18" t="s">
        <v>6389</v>
      </c>
      <c r="X2612" s="18"/>
      <c r="Y2612" s="15" t="s">
        <v>73</v>
      </c>
      <c r="Z2612" s="18" t="s">
        <v>7226</v>
      </c>
      <c r="AA2612" s="18" t="s">
        <v>1146</v>
      </c>
      <c r="AB2612" s="18" t="s">
        <v>3242</v>
      </c>
      <c r="AC2612" s="67" t="str">
        <f>+VLOOKUP("*"&amp;L2612&amp;"*",'[2]REGISTROS SANITARIOS'!$D$1980:$E$2112,2,FALSE)</f>
        <v>SI</v>
      </c>
      <c r="AD2612" s="22" t="s">
        <v>1025</v>
      </c>
      <c r="AE2612" s="16">
        <v>46280</v>
      </c>
      <c r="AF2612" s="34" t="s">
        <v>73</v>
      </c>
      <c r="AG2612" s="24" t="s">
        <v>1049</v>
      </c>
      <c r="AH2612" s="18" t="s">
        <v>1049</v>
      </c>
      <c r="AI2612" s="18" t="s">
        <v>53</v>
      </c>
      <c r="AJ2612" s="17">
        <v>82.5</v>
      </c>
      <c r="AK2612" s="25">
        <v>82.5</v>
      </c>
      <c r="AL2612" s="25">
        <v>50200</v>
      </c>
      <c r="AM2612" s="35">
        <v>0</v>
      </c>
      <c r="AN2612" s="19">
        <v>4141500</v>
      </c>
      <c r="AO2612" s="18" t="s">
        <v>1049</v>
      </c>
      <c r="AP2612" s="15" t="s">
        <v>1049</v>
      </c>
      <c r="AQ2612" s="43" t="str">
        <f t="shared" si="404"/>
        <v>SI</v>
      </c>
      <c r="AR2612" s="44">
        <f t="shared" si="407"/>
        <v>4141500</v>
      </c>
      <c r="AS2612" s="44">
        <f t="shared" si="408"/>
        <v>4141500</v>
      </c>
      <c r="AT2612" s="44">
        <f t="shared" si="409"/>
        <v>4141500</v>
      </c>
      <c r="AU2612" s="44">
        <f t="shared" si="410"/>
        <v>4141500</v>
      </c>
      <c r="AV2612" s="45" t="b">
        <f t="shared" si="411"/>
        <v>1</v>
      </c>
      <c r="AW2612" s="45" t="b">
        <f t="shared" si="405"/>
        <v>1</v>
      </c>
      <c r="AX2612" s="45"/>
    </row>
    <row r="2613" spans="1:50" s="36" customFormat="1" ht="27.75" customHeight="1" x14ac:dyDescent="0.15">
      <c r="A2613" s="36" t="str">
        <f t="shared" si="403"/>
        <v>ORBIDENTAL S.A.S302031508</v>
      </c>
      <c r="B2613" s="36" t="b">
        <f>+A2613='[1]Anexo 9'!A2613</f>
        <v>1</v>
      </c>
      <c r="C2613" s="18">
        <v>800005972</v>
      </c>
      <c r="D2613" s="18" t="s">
        <v>3864</v>
      </c>
      <c r="E2613" s="15" t="s">
        <v>800</v>
      </c>
      <c r="F2613" s="15" t="s">
        <v>1141</v>
      </c>
      <c r="G2613" s="15">
        <f>+VLOOKUP(F2613,[3]Sheet1!$E$3:$G$74,3,FALSE)</f>
        <v>6</v>
      </c>
      <c r="H2613" s="15">
        <f>+VLOOKUP(D2613&amp;F2613,'TD para paquetes'!$E$3:$I$441,5,FALSE)</f>
        <v>6</v>
      </c>
      <c r="I2613" s="15" t="s">
        <v>1025</v>
      </c>
      <c r="J2613" s="15">
        <v>4</v>
      </c>
      <c r="K2613" s="15">
        <v>4</v>
      </c>
      <c r="L2613" s="15">
        <v>302031508</v>
      </c>
      <c r="M2613" s="15" t="s">
        <v>983</v>
      </c>
      <c r="N2613" s="15" t="s">
        <v>981</v>
      </c>
      <c r="O2613" s="18" t="s">
        <v>4745</v>
      </c>
      <c r="P2613" s="22" t="s">
        <v>73</v>
      </c>
      <c r="Q2613" s="15" t="s">
        <v>1143</v>
      </c>
      <c r="R2613" s="18" t="s">
        <v>5751</v>
      </c>
      <c r="S2613" s="22" t="b">
        <f t="shared" si="412"/>
        <v>0</v>
      </c>
      <c r="T2613" s="18" t="s">
        <v>6388</v>
      </c>
      <c r="U2613" s="18" t="s">
        <v>5751</v>
      </c>
      <c r="V2613" s="15" t="s">
        <v>982</v>
      </c>
      <c r="W2613" s="18" t="s">
        <v>6389</v>
      </c>
      <c r="X2613" s="18"/>
      <c r="Y2613" s="15" t="s">
        <v>73</v>
      </c>
      <c r="Z2613" s="18" t="s">
        <v>7226</v>
      </c>
      <c r="AA2613" s="18" t="s">
        <v>1146</v>
      </c>
      <c r="AB2613" s="18" t="s">
        <v>3242</v>
      </c>
      <c r="AC2613" s="67" t="str">
        <f>+VLOOKUP("*"&amp;L2613&amp;"*",'[2]REGISTROS SANITARIOS'!$D$1980:$E$2112,2,FALSE)</f>
        <v>SI</v>
      </c>
      <c r="AD2613" s="22" t="s">
        <v>1025</v>
      </c>
      <c r="AE2613" s="16">
        <v>46280</v>
      </c>
      <c r="AF2613" s="34" t="s">
        <v>73</v>
      </c>
      <c r="AG2613" s="24" t="s">
        <v>1049</v>
      </c>
      <c r="AH2613" s="18" t="s">
        <v>1049</v>
      </c>
      <c r="AI2613" s="18" t="s">
        <v>53</v>
      </c>
      <c r="AJ2613" s="17">
        <v>154</v>
      </c>
      <c r="AK2613" s="25">
        <v>154</v>
      </c>
      <c r="AL2613" s="25">
        <v>50200</v>
      </c>
      <c r="AM2613" s="35">
        <v>0</v>
      </c>
      <c r="AN2613" s="19">
        <v>7730800</v>
      </c>
      <c r="AO2613" s="18" t="s">
        <v>1049</v>
      </c>
      <c r="AP2613" s="15" t="s">
        <v>1049</v>
      </c>
      <c r="AQ2613" s="43" t="str">
        <f t="shared" si="404"/>
        <v>SI</v>
      </c>
      <c r="AR2613" s="44">
        <f t="shared" si="407"/>
        <v>7730800</v>
      </c>
      <c r="AS2613" s="44">
        <f t="shared" si="408"/>
        <v>7730800</v>
      </c>
      <c r="AT2613" s="44">
        <f t="shared" si="409"/>
        <v>7730800</v>
      </c>
      <c r="AU2613" s="44">
        <f t="shared" si="410"/>
        <v>7730800</v>
      </c>
      <c r="AV2613" s="45" t="b">
        <f t="shared" si="411"/>
        <v>1</v>
      </c>
      <c r="AW2613" s="45" t="b">
        <f t="shared" si="405"/>
        <v>1</v>
      </c>
      <c r="AX2613" s="45"/>
    </row>
    <row r="2614" spans="1:50" s="36" customFormat="1" ht="27.75" customHeight="1" x14ac:dyDescent="0.15">
      <c r="A2614" s="36" t="str">
        <f t="shared" si="403"/>
        <v>ORBIDENTAL S.A.S302031608</v>
      </c>
      <c r="B2614" s="36" t="b">
        <f>+A2614='[1]Anexo 9'!A2614</f>
        <v>1</v>
      </c>
      <c r="C2614" s="18">
        <v>800005972</v>
      </c>
      <c r="D2614" s="18" t="s">
        <v>3864</v>
      </c>
      <c r="E2614" s="15" t="s">
        <v>800</v>
      </c>
      <c r="F2614" s="15" t="s">
        <v>1141</v>
      </c>
      <c r="G2614" s="15">
        <f>+VLOOKUP(F2614,[3]Sheet1!$E$3:$G$74,3,FALSE)</f>
        <v>6</v>
      </c>
      <c r="H2614" s="15">
        <f>+VLOOKUP(D2614&amp;F2614,'TD para paquetes'!$E$3:$I$441,5,FALSE)</f>
        <v>6</v>
      </c>
      <c r="I2614" s="15" t="s">
        <v>1025</v>
      </c>
      <c r="J2614" s="15">
        <v>4</v>
      </c>
      <c r="K2614" s="15">
        <v>4</v>
      </c>
      <c r="L2614" s="15">
        <v>302031608</v>
      </c>
      <c r="M2614" s="15" t="s">
        <v>984</v>
      </c>
      <c r="N2614" s="15" t="s">
        <v>981</v>
      </c>
      <c r="O2614" s="18" t="s">
        <v>4746</v>
      </c>
      <c r="P2614" s="22" t="s">
        <v>73</v>
      </c>
      <c r="Q2614" s="15" t="s">
        <v>1143</v>
      </c>
      <c r="R2614" s="18" t="s">
        <v>5751</v>
      </c>
      <c r="S2614" s="22" t="b">
        <f t="shared" si="412"/>
        <v>0</v>
      </c>
      <c r="T2614" s="18" t="s">
        <v>6388</v>
      </c>
      <c r="U2614" s="18" t="s">
        <v>5751</v>
      </c>
      <c r="V2614" s="15" t="s">
        <v>982</v>
      </c>
      <c r="W2614" s="18" t="s">
        <v>6389</v>
      </c>
      <c r="X2614" s="18"/>
      <c r="Y2614" s="15" t="s">
        <v>73</v>
      </c>
      <c r="Z2614" s="18" t="s">
        <v>7226</v>
      </c>
      <c r="AA2614" s="18" t="s">
        <v>1146</v>
      </c>
      <c r="AB2614" s="18" t="s">
        <v>3242</v>
      </c>
      <c r="AC2614" s="67" t="str">
        <f>+VLOOKUP("*"&amp;L2614&amp;"*",'[2]REGISTROS SANITARIOS'!$D$1980:$E$2112,2,FALSE)</f>
        <v>SI</v>
      </c>
      <c r="AD2614" s="22" t="s">
        <v>1025</v>
      </c>
      <c r="AE2614" s="16">
        <v>46280</v>
      </c>
      <c r="AF2614" s="34" t="s">
        <v>73</v>
      </c>
      <c r="AG2614" s="24" t="s">
        <v>1049</v>
      </c>
      <c r="AH2614" s="18" t="s">
        <v>1049</v>
      </c>
      <c r="AI2614" s="18" t="s">
        <v>53</v>
      </c>
      <c r="AJ2614" s="17">
        <v>154</v>
      </c>
      <c r="AK2614" s="25">
        <v>154</v>
      </c>
      <c r="AL2614" s="25">
        <v>50200</v>
      </c>
      <c r="AM2614" s="35">
        <v>0</v>
      </c>
      <c r="AN2614" s="19">
        <v>7730800</v>
      </c>
      <c r="AO2614" s="18" t="s">
        <v>1049</v>
      </c>
      <c r="AP2614" s="15" t="s">
        <v>1049</v>
      </c>
      <c r="AQ2614" s="43" t="str">
        <f t="shared" si="404"/>
        <v>SI</v>
      </c>
      <c r="AR2614" s="44">
        <f t="shared" si="407"/>
        <v>7730800</v>
      </c>
      <c r="AS2614" s="44">
        <f t="shared" si="408"/>
        <v>7730800</v>
      </c>
      <c r="AT2614" s="44">
        <f t="shared" si="409"/>
        <v>7730800</v>
      </c>
      <c r="AU2614" s="44">
        <f t="shared" si="410"/>
        <v>7730800</v>
      </c>
      <c r="AV2614" s="45" t="b">
        <f t="shared" si="411"/>
        <v>1</v>
      </c>
      <c r="AW2614" s="45" t="b">
        <f t="shared" si="405"/>
        <v>1</v>
      </c>
      <c r="AX2614" s="45"/>
    </row>
    <row r="2615" spans="1:50" s="36" customFormat="1" ht="27.75" customHeight="1" x14ac:dyDescent="0.15">
      <c r="A2615" s="36" t="str">
        <f t="shared" si="403"/>
        <v>ORBIDENTAL S.A.S302031808</v>
      </c>
      <c r="B2615" s="36" t="b">
        <f>+A2615='[1]Anexo 9'!A2615</f>
        <v>1</v>
      </c>
      <c r="C2615" s="18">
        <v>800005972</v>
      </c>
      <c r="D2615" s="18" t="s">
        <v>3864</v>
      </c>
      <c r="E2615" s="15" t="s">
        <v>800</v>
      </c>
      <c r="F2615" s="15" t="s">
        <v>1141</v>
      </c>
      <c r="G2615" s="15">
        <f>+VLOOKUP(F2615,[3]Sheet1!$E$3:$G$74,3,FALSE)</f>
        <v>6</v>
      </c>
      <c r="H2615" s="15">
        <f>+VLOOKUP(D2615&amp;F2615,'TD para paquetes'!$E$3:$I$441,5,FALSE)</f>
        <v>6</v>
      </c>
      <c r="I2615" s="15" t="s">
        <v>1025</v>
      </c>
      <c r="J2615" s="15">
        <v>4</v>
      </c>
      <c r="K2615" s="15">
        <v>4</v>
      </c>
      <c r="L2615" s="15">
        <v>302031808</v>
      </c>
      <c r="M2615" s="15" t="s">
        <v>985</v>
      </c>
      <c r="N2615" s="15" t="s">
        <v>981</v>
      </c>
      <c r="O2615" s="18" t="s">
        <v>4747</v>
      </c>
      <c r="P2615" s="22" t="s">
        <v>73</v>
      </c>
      <c r="Q2615" s="15" t="s">
        <v>1143</v>
      </c>
      <c r="R2615" s="18" t="s">
        <v>5751</v>
      </c>
      <c r="S2615" s="22" t="b">
        <f t="shared" si="412"/>
        <v>0</v>
      </c>
      <c r="T2615" s="18" t="s">
        <v>6388</v>
      </c>
      <c r="U2615" s="18" t="s">
        <v>5751</v>
      </c>
      <c r="V2615" s="15" t="s">
        <v>982</v>
      </c>
      <c r="W2615" s="18" t="s">
        <v>6390</v>
      </c>
      <c r="X2615" s="18"/>
      <c r="Y2615" s="15" t="s">
        <v>73</v>
      </c>
      <c r="Z2615" s="18" t="s">
        <v>7226</v>
      </c>
      <c r="AA2615" s="18" t="s">
        <v>1146</v>
      </c>
      <c r="AB2615" s="18" t="s">
        <v>3242</v>
      </c>
      <c r="AC2615" s="67" t="str">
        <f>+VLOOKUP("*"&amp;L2615&amp;"*",'[2]REGISTROS SANITARIOS'!$D$1980:$E$2112,2,FALSE)</f>
        <v>SI</v>
      </c>
      <c r="AD2615" s="22" t="s">
        <v>1025</v>
      </c>
      <c r="AE2615" s="16">
        <v>46280</v>
      </c>
      <c r="AF2615" s="34" t="s">
        <v>73</v>
      </c>
      <c r="AG2615" s="24" t="s">
        <v>1049</v>
      </c>
      <c r="AH2615" s="18" t="s">
        <v>1049</v>
      </c>
      <c r="AI2615" s="18" t="s">
        <v>53</v>
      </c>
      <c r="AJ2615" s="17">
        <v>66</v>
      </c>
      <c r="AK2615" s="25">
        <v>66</v>
      </c>
      <c r="AL2615" s="25">
        <v>104100</v>
      </c>
      <c r="AM2615" s="35">
        <v>0</v>
      </c>
      <c r="AN2615" s="19">
        <v>6870600</v>
      </c>
      <c r="AO2615" s="18" t="s">
        <v>1049</v>
      </c>
      <c r="AP2615" s="15" t="s">
        <v>1049</v>
      </c>
      <c r="AQ2615" s="43" t="str">
        <f t="shared" si="404"/>
        <v>SI</v>
      </c>
      <c r="AR2615" s="44">
        <f t="shared" si="407"/>
        <v>6870600</v>
      </c>
      <c r="AS2615" s="44">
        <f t="shared" si="408"/>
        <v>6870600</v>
      </c>
      <c r="AT2615" s="44">
        <f t="shared" si="409"/>
        <v>6870600</v>
      </c>
      <c r="AU2615" s="44">
        <f t="shared" si="410"/>
        <v>6870600</v>
      </c>
      <c r="AV2615" s="45" t="b">
        <f t="shared" si="411"/>
        <v>1</v>
      </c>
      <c r="AW2615" s="45" t="b">
        <f t="shared" si="405"/>
        <v>1</v>
      </c>
      <c r="AX2615" s="45"/>
    </row>
    <row r="2616" spans="1:50" s="36" customFormat="1" ht="27.75" customHeight="1" x14ac:dyDescent="0.15">
      <c r="A2616" s="36" t="str">
        <f t="shared" si="403"/>
        <v>ORBIDENTAL S.A.S302032408</v>
      </c>
      <c r="B2616" s="36" t="b">
        <f>+A2616='[1]Anexo 9'!A2616</f>
        <v>1</v>
      </c>
      <c r="C2616" s="18">
        <v>800005972</v>
      </c>
      <c r="D2616" s="18" t="s">
        <v>3864</v>
      </c>
      <c r="E2616" s="15" t="s">
        <v>800</v>
      </c>
      <c r="F2616" s="15" t="s">
        <v>1141</v>
      </c>
      <c r="G2616" s="15">
        <f>+VLOOKUP(F2616,[3]Sheet1!$E$3:$G$74,3,FALSE)</f>
        <v>6</v>
      </c>
      <c r="H2616" s="15">
        <f>+VLOOKUP(D2616&amp;F2616,'TD para paquetes'!$E$3:$I$441,5,FALSE)</f>
        <v>6</v>
      </c>
      <c r="I2616" s="15" t="s">
        <v>1025</v>
      </c>
      <c r="J2616" s="15">
        <v>4</v>
      </c>
      <c r="K2616" s="15">
        <v>4</v>
      </c>
      <c r="L2616" s="15">
        <v>302032408</v>
      </c>
      <c r="M2616" s="15" t="s">
        <v>986</v>
      </c>
      <c r="N2616" s="15" t="s">
        <v>981</v>
      </c>
      <c r="O2616" s="18" t="s">
        <v>4748</v>
      </c>
      <c r="P2616" s="22" t="s">
        <v>73</v>
      </c>
      <c r="Q2616" s="15" t="s">
        <v>1143</v>
      </c>
      <c r="R2616" s="18" t="s">
        <v>5751</v>
      </c>
      <c r="S2616" s="22" t="b">
        <f t="shared" si="412"/>
        <v>0</v>
      </c>
      <c r="T2616" s="18" t="s">
        <v>6388</v>
      </c>
      <c r="U2616" s="18" t="s">
        <v>5751</v>
      </c>
      <c r="V2616" s="15" t="s">
        <v>982</v>
      </c>
      <c r="W2616" s="18" t="s">
        <v>6389</v>
      </c>
      <c r="X2616" s="18"/>
      <c r="Y2616" s="15" t="s">
        <v>73</v>
      </c>
      <c r="Z2616" s="18" t="s">
        <v>7226</v>
      </c>
      <c r="AA2616" s="18" t="s">
        <v>1146</v>
      </c>
      <c r="AB2616" s="18" t="s">
        <v>3242</v>
      </c>
      <c r="AC2616" s="67" t="str">
        <f>+VLOOKUP("*"&amp;L2616&amp;"*",'[2]REGISTROS SANITARIOS'!$D$1980:$E$2112,2,FALSE)</f>
        <v>SI</v>
      </c>
      <c r="AD2616" s="22" t="s">
        <v>1025</v>
      </c>
      <c r="AE2616" s="16">
        <v>46280</v>
      </c>
      <c r="AF2616" s="34" t="s">
        <v>73</v>
      </c>
      <c r="AG2616" s="24" t="s">
        <v>1049</v>
      </c>
      <c r="AH2616" s="18" t="s">
        <v>1049</v>
      </c>
      <c r="AI2616" s="18" t="s">
        <v>53</v>
      </c>
      <c r="AJ2616" s="17">
        <v>55</v>
      </c>
      <c r="AK2616" s="25">
        <v>55</v>
      </c>
      <c r="AL2616" s="25">
        <v>50200</v>
      </c>
      <c r="AM2616" s="35">
        <v>0</v>
      </c>
      <c r="AN2616" s="19">
        <v>2761000</v>
      </c>
      <c r="AO2616" s="18" t="s">
        <v>1049</v>
      </c>
      <c r="AP2616" s="15" t="s">
        <v>1049</v>
      </c>
      <c r="AQ2616" s="43" t="str">
        <f t="shared" si="404"/>
        <v>SI</v>
      </c>
      <c r="AR2616" s="44">
        <f t="shared" si="407"/>
        <v>2761000</v>
      </c>
      <c r="AS2616" s="44">
        <f t="shared" si="408"/>
        <v>2761000</v>
      </c>
      <c r="AT2616" s="44">
        <f t="shared" si="409"/>
        <v>2761000</v>
      </c>
      <c r="AU2616" s="44">
        <f t="shared" si="410"/>
        <v>2761000</v>
      </c>
      <c r="AV2616" s="45" t="b">
        <f t="shared" si="411"/>
        <v>1</v>
      </c>
      <c r="AW2616" s="45" t="b">
        <f t="shared" si="405"/>
        <v>1</v>
      </c>
      <c r="AX2616" s="45"/>
    </row>
    <row r="2617" spans="1:50" s="36" customFormat="1" ht="27.75" customHeight="1" x14ac:dyDescent="0.15">
      <c r="A2617" s="36" t="str">
        <f t="shared" si="403"/>
        <v>ORBIDENTAL S.A.S302032908</v>
      </c>
      <c r="B2617" s="36" t="b">
        <f>+A2617='[1]Anexo 9'!A2617</f>
        <v>1</v>
      </c>
      <c r="C2617" s="18">
        <v>800005972</v>
      </c>
      <c r="D2617" s="18" t="s">
        <v>3864</v>
      </c>
      <c r="E2617" s="15" t="s">
        <v>800</v>
      </c>
      <c r="F2617" s="15" t="s">
        <v>1141</v>
      </c>
      <c r="G2617" s="15">
        <f>+VLOOKUP(F2617,[3]Sheet1!$E$3:$G$74,3,FALSE)</f>
        <v>6</v>
      </c>
      <c r="H2617" s="15">
        <f>+VLOOKUP(D2617&amp;F2617,'TD para paquetes'!$E$3:$I$441,5,FALSE)</f>
        <v>6</v>
      </c>
      <c r="I2617" s="15" t="s">
        <v>1025</v>
      </c>
      <c r="J2617" s="15">
        <v>4</v>
      </c>
      <c r="K2617" s="15">
        <v>4</v>
      </c>
      <c r="L2617" s="15">
        <v>302032908</v>
      </c>
      <c r="M2617" s="15" t="s">
        <v>987</v>
      </c>
      <c r="N2617" s="15" t="s">
        <v>981</v>
      </c>
      <c r="O2617" s="18" t="s">
        <v>4749</v>
      </c>
      <c r="P2617" s="22" t="s">
        <v>73</v>
      </c>
      <c r="Q2617" s="15" t="s">
        <v>1143</v>
      </c>
      <c r="R2617" s="18" t="s">
        <v>5751</v>
      </c>
      <c r="S2617" s="22" t="b">
        <f t="shared" si="412"/>
        <v>0</v>
      </c>
      <c r="T2617" s="18" t="s">
        <v>6388</v>
      </c>
      <c r="U2617" s="18" t="s">
        <v>5751</v>
      </c>
      <c r="V2617" s="15" t="s">
        <v>982</v>
      </c>
      <c r="W2617" s="18" t="s">
        <v>6390</v>
      </c>
      <c r="X2617" s="18"/>
      <c r="Y2617" s="15" t="s">
        <v>73</v>
      </c>
      <c r="Z2617" s="18" t="s">
        <v>7226</v>
      </c>
      <c r="AA2617" s="18" t="s">
        <v>1146</v>
      </c>
      <c r="AB2617" s="18" t="s">
        <v>3242</v>
      </c>
      <c r="AC2617" s="67" t="str">
        <f>+VLOOKUP("*"&amp;L2617&amp;"*",'[2]REGISTROS SANITARIOS'!$D$1980:$E$2112,2,FALSE)</f>
        <v>SI</v>
      </c>
      <c r="AD2617" s="22" t="s">
        <v>1025</v>
      </c>
      <c r="AE2617" s="16">
        <v>46280</v>
      </c>
      <c r="AF2617" s="34" t="s">
        <v>73</v>
      </c>
      <c r="AG2617" s="24" t="s">
        <v>1049</v>
      </c>
      <c r="AH2617" s="18" t="s">
        <v>1049</v>
      </c>
      <c r="AI2617" s="18" t="s">
        <v>53</v>
      </c>
      <c r="AJ2617" s="17">
        <v>16.5</v>
      </c>
      <c r="AK2617" s="25">
        <v>16.5</v>
      </c>
      <c r="AL2617" s="25">
        <v>104100</v>
      </c>
      <c r="AM2617" s="35">
        <v>0</v>
      </c>
      <c r="AN2617" s="19">
        <v>1717650</v>
      </c>
      <c r="AO2617" s="18" t="s">
        <v>1049</v>
      </c>
      <c r="AP2617" s="15" t="s">
        <v>1049</v>
      </c>
      <c r="AQ2617" s="43" t="str">
        <f t="shared" si="404"/>
        <v>SI</v>
      </c>
      <c r="AR2617" s="44">
        <f t="shared" si="407"/>
        <v>1717650</v>
      </c>
      <c r="AS2617" s="44">
        <f t="shared" si="408"/>
        <v>1717650</v>
      </c>
      <c r="AT2617" s="44">
        <f t="shared" si="409"/>
        <v>1717650</v>
      </c>
      <c r="AU2617" s="44">
        <f t="shared" si="410"/>
        <v>1717650</v>
      </c>
      <c r="AV2617" s="45" t="b">
        <f t="shared" si="411"/>
        <v>1</v>
      </c>
      <c r="AW2617" s="45" t="b">
        <f t="shared" si="405"/>
        <v>1</v>
      </c>
      <c r="AX2617" s="45"/>
    </row>
    <row r="2618" spans="1:50" s="36" customFormat="1" ht="27.75" customHeight="1" x14ac:dyDescent="0.15">
      <c r="A2618" s="36" t="str">
        <f t="shared" si="403"/>
        <v>ORBIDENTAL S.A.S302033704</v>
      </c>
      <c r="B2618" s="36" t="b">
        <f>+A2618='[1]Anexo 9'!A2618</f>
        <v>1</v>
      </c>
      <c r="C2618" s="18">
        <v>800005972</v>
      </c>
      <c r="D2618" s="18" t="s">
        <v>3864</v>
      </c>
      <c r="E2618" s="15" t="s">
        <v>800</v>
      </c>
      <c r="F2618" s="15" t="s">
        <v>62</v>
      </c>
      <c r="G2618" s="15" t="s">
        <v>3155</v>
      </c>
      <c r="H2618" s="15" t="s">
        <v>3155</v>
      </c>
      <c r="I2618" s="15" t="s">
        <v>3155</v>
      </c>
      <c r="J2618" s="15">
        <v>4</v>
      </c>
      <c r="K2618" s="15" t="s">
        <v>3155</v>
      </c>
      <c r="L2618" s="15">
        <v>302033704</v>
      </c>
      <c r="M2618" s="15" t="s">
        <v>1225</v>
      </c>
      <c r="N2618" s="15" t="s">
        <v>91</v>
      </c>
      <c r="O2618" s="18" t="s">
        <v>1225</v>
      </c>
      <c r="P2618" s="22" t="s">
        <v>73</v>
      </c>
      <c r="Q2618" s="15" t="s">
        <v>475</v>
      </c>
      <c r="R2618" s="18" t="s">
        <v>475</v>
      </c>
      <c r="S2618" s="22" t="s">
        <v>73</v>
      </c>
      <c r="T2618" s="18" t="s">
        <v>3339</v>
      </c>
      <c r="U2618" s="18" t="s">
        <v>475</v>
      </c>
      <c r="V2618" s="15" t="s">
        <v>1228</v>
      </c>
      <c r="W2618" s="18" t="s">
        <v>6391</v>
      </c>
      <c r="X2618" s="18"/>
      <c r="Y2618" s="15" t="s">
        <v>73</v>
      </c>
      <c r="Z2618" s="18" t="s">
        <v>7223</v>
      </c>
      <c r="AA2618" s="18" t="s">
        <v>71</v>
      </c>
      <c r="AB2618" s="18" t="s">
        <v>2916</v>
      </c>
      <c r="AC2618" s="67" t="str">
        <f>+VLOOKUP("*"&amp;L2618&amp;"*",'[2]REGISTROS SANITARIOS'!$D$1980:$E$2112,2,FALSE)</f>
        <v>SI</v>
      </c>
      <c r="AD2618" s="22" t="s">
        <v>1025</v>
      </c>
      <c r="AE2618" s="16">
        <v>44671</v>
      </c>
      <c r="AF2618" s="34" t="s">
        <v>73</v>
      </c>
      <c r="AG2618" s="24" t="s">
        <v>1049</v>
      </c>
      <c r="AH2618" s="18" t="s">
        <v>1049</v>
      </c>
      <c r="AI2618" s="18" t="s">
        <v>53</v>
      </c>
      <c r="AJ2618" s="17">
        <v>11</v>
      </c>
      <c r="AK2618" s="25">
        <v>11</v>
      </c>
      <c r="AL2618" s="25">
        <v>43620</v>
      </c>
      <c r="AM2618" s="35">
        <v>0</v>
      </c>
      <c r="AN2618" s="19">
        <v>479820</v>
      </c>
      <c r="AO2618" s="18" t="s">
        <v>1049</v>
      </c>
      <c r="AP2618" s="15" t="s">
        <v>1049</v>
      </c>
      <c r="AQ2618" s="43" t="str">
        <f t="shared" si="404"/>
        <v>SI</v>
      </c>
      <c r="AR2618" s="44">
        <f t="shared" si="407"/>
        <v>479820</v>
      </c>
      <c r="AS2618" s="44">
        <f t="shared" si="408"/>
        <v>479820</v>
      </c>
      <c r="AT2618" s="44">
        <f t="shared" si="409"/>
        <v>479820</v>
      </c>
      <c r="AU2618" s="44">
        <f t="shared" si="410"/>
        <v>479820</v>
      </c>
      <c r="AV2618" s="45" t="b">
        <f t="shared" si="411"/>
        <v>1</v>
      </c>
      <c r="AW2618" s="45" t="b">
        <f t="shared" si="405"/>
        <v>1</v>
      </c>
      <c r="AX2618" s="45"/>
    </row>
    <row r="2619" spans="1:50" s="36" customFormat="1" ht="27.75" customHeight="1" x14ac:dyDescent="0.15">
      <c r="A2619" s="36" t="str">
        <f t="shared" si="403"/>
        <v>ORBIDENTAL S.A.S302033706</v>
      </c>
      <c r="B2619" s="36" t="b">
        <f>+A2619='[1]Anexo 9'!A2619</f>
        <v>1</v>
      </c>
      <c r="C2619" s="18">
        <v>800005972</v>
      </c>
      <c r="D2619" s="18" t="s">
        <v>3864</v>
      </c>
      <c r="E2619" s="15" t="s">
        <v>800</v>
      </c>
      <c r="F2619" s="15" t="s">
        <v>62</v>
      </c>
      <c r="G2619" s="15" t="s">
        <v>3155</v>
      </c>
      <c r="H2619" s="15" t="s">
        <v>3155</v>
      </c>
      <c r="I2619" s="15" t="s">
        <v>3155</v>
      </c>
      <c r="J2619" s="15">
        <v>3</v>
      </c>
      <c r="K2619" s="15" t="s">
        <v>3155</v>
      </c>
      <c r="L2619" s="15">
        <v>302033706</v>
      </c>
      <c r="M2619" s="15" t="s">
        <v>3982</v>
      </c>
      <c r="N2619" s="15" t="s">
        <v>3316</v>
      </c>
      <c r="O2619" s="18" t="s">
        <v>3982</v>
      </c>
      <c r="P2619" s="22" t="s">
        <v>73</v>
      </c>
      <c r="Q2619" s="15" t="s">
        <v>1195</v>
      </c>
      <c r="R2619" s="18" t="s">
        <v>1195</v>
      </c>
      <c r="S2619" s="22" t="s">
        <v>73</v>
      </c>
      <c r="T2619" s="18" t="s">
        <v>6392</v>
      </c>
      <c r="U2619" s="18" t="s">
        <v>1195</v>
      </c>
      <c r="V2619" s="15"/>
      <c r="W2619" s="18" t="s">
        <v>6393</v>
      </c>
      <c r="X2619" s="18"/>
      <c r="Y2619" s="15" t="s">
        <v>73</v>
      </c>
      <c r="Z2619" s="18" t="s">
        <v>7220</v>
      </c>
      <c r="AA2619" s="18" t="s">
        <v>7209</v>
      </c>
      <c r="AB2619" s="18" t="s">
        <v>6703</v>
      </c>
      <c r="AC2619" s="67" t="str">
        <f>+VLOOKUP("*"&amp;L2619&amp;"*",'[2]REGISTROS SANITARIOS'!$D$1980:$E$2112,2,FALSE)</f>
        <v>SI</v>
      </c>
      <c r="AD2619" s="22" t="s">
        <v>1025</v>
      </c>
      <c r="AE2619" s="16">
        <v>44747</v>
      </c>
      <c r="AF2619" s="34" t="s">
        <v>73</v>
      </c>
      <c r="AG2619" s="24" t="s">
        <v>1049</v>
      </c>
      <c r="AH2619" s="18" t="s">
        <v>1049</v>
      </c>
      <c r="AI2619" s="18" t="s">
        <v>53</v>
      </c>
      <c r="AJ2619" s="17">
        <v>5.5</v>
      </c>
      <c r="AK2619" s="25">
        <v>5.5</v>
      </c>
      <c r="AL2619" s="25">
        <v>203530</v>
      </c>
      <c r="AM2619" s="35">
        <v>0</v>
      </c>
      <c r="AN2619" s="19">
        <v>1119415</v>
      </c>
      <c r="AO2619" s="18" t="s">
        <v>1049</v>
      </c>
      <c r="AP2619" s="15" t="s">
        <v>1049</v>
      </c>
      <c r="AQ2619" s="43" t="str">
        <f t="shared" si="404"/>
        <v>SI</v>
      </c>
      <c r="AR2619" s="44">
        <f t="shared" si="407"/>
        <v>1119415</v>
      </c>
      <c r="AS2619" s="44">
        <f t="shared" si="408"/>
        <v>1119415</v>
      </c>
      <c r="AT2619" s="44">
        <f t="shared" si="409"/>
        <v>1119415</v>
      </c>
      <c r="AU2619" s="44">
        <f t="shared" si="410"/>
        <v>1119415</v>
      </c>
      <c r="AV2619" s="45" t="b">
        <f t="shared" si="411"/>
        <v>1</v>
      </c>
      <c r="AW2619" s="45" t="b">
        <f t="shared" si="405"/>
        <v>1</v>
      </c>
      <c r="AX2619" s="45"/>
    </row>
    <row r="2620" spans="1:50" s="36" customFormat="1" ht="27.75" customHeight="1" x14ac:dyDescent="0.15">
      <c r="A2620" s="36" t="str">
        <f t="shared" si="403"/>
        <v>ORBIDENTAL S.A.S302033930</v>
      </c>
      <c r="B2620" s="36" t="b">
        <f>+A2620='[1]Anexo 9'!A2620</f>
        <v>1</v>
      </c>
      <c r="C2620" s="18">
        <v>800005972</v>
      </c>
      <c r="D2620" s="18" t="s">
        <v>3864</v>
      </c>
      <c r="E2620" s="15" t="s">
        <v>800</v>
      </c>
      <c r="F2620" s="15" t="s">
        <v>62</v>
      </c>
      <c r="G2620" s="15" t="s">
        <v>3155</v>
      </c>
      <c r="H2620" s="15" t="s">
        <v>3155</v>
      </c>
      <c r="I2620" s="15" t="s">
        <v>3155</v>
      </c>
      <c r="J2620" s="15">
        <v>4</v>
      </c>
      <c r="K2620" s="15" t="s">
        <v>3155</v>
      </c>
      <c r="L2620" s="15">
        <v>302033930</v>
      </c>
      <c r="M2620" s="15" t="s">
        <v>3983</v>
      </c>
      <c r="N2620" s="15" t="s">
        <v>1137</v>
      </c>
      <c r="O2620" s="18" t="s">
        <v>3983</v>
      </c>
      <c r="P2620" s="22" t="s">
        <v>73</v>
      </c>
      <c r="Q2620" s="15" t="s">
        <v>943</v>
      </c>
      <c r="R2620" s="18" t="s">
        <v>943</v>
      </c>
      <c r="S2620" s="22" t="s">
        <v>73</v>
      </c>
      <c r="T2620" s="18" t="s">
        <v>6394</v>
      </c>
      <c r="U2620" s="18" t="s">
        <v>943</v>
      </c>
      <c r="V2620" s="15"/>
      <c r="W2620" s="18" t="s">
        <v>6395</v>
      </c>
      <c r="X2620" s="18"/>
      <c r="Y2620" s="15" t="s">
        <v>73</v>
      </c>
      <c r="Z2620" s="18" t="s">
        <v>7227</v>
      </c>
      <c r="AA2620" s="18" t="s">
        <v>86</v>
      </c>
      <c r="AB2620" s="18" t="s">
        <v>7228</v>
      </c>
      <c r="AC2620" s="67" t="str">
        <f>+VLOOKUP("*"&amp;L2620&amp;"*",'[2]REGISTROS SANITARIOS'!$D$1980:$E$2112,2,FALSE)</f>
        <v>SI</v>
      </c>
      <c r="AD2620" s="22" t="s">
        <v>1025</v>
      </c>
      <c r="AE2620" s="16">
        <v>45561</v>
      </c>
      <c r="AF2620" s="34" t="s">
        <v>73</v>
      </c>
      <c r="AG2620" s="24" t="s">
        <v>1049</v>
      </c>
      <c r="AH2620" s="18" t="s">
        <v>1049</v>
      </c>
      <c r="AI2620" s="18" t="s">
        <v>54</v>
      </c>
      <c r="AJ2620" s="17">
        <v>5.5</v>
      </c>
      <c r="AK2620" s="25">
        <v>5.5</v>
      </c>
      <c r="AL2620" s="25">
        <v>54000</v>
      </c>
      <c r="AM2620" s="35">
        <v>0.19</v>
      </c>
      <c r="AN2620" s="19">
        <v>353430</v>
      </c>
      <c r="AO2620" s="18" t="s">
        <v>1049</v>
      </c>
      <c r="AP2620" s="15" t="s">
        <v>1049</v>
      </c>
      <c r="AQ2620" s="43" t="str">
        <f t="shared" si="404"/>
        <v>SI</v>
      </c>
      <c r="AR2620" s="44">
        <f t="shared" si="407"/>
        <v>353430</v>
      </c>
      <c r="AS2620" s="44">
        <f t="shared" si="408"/>
        <v>297000</v>
      </c>
      <c r="AT2620" s="44">
        <f t="shared" si="409"/>
        <v>297000</v>
      </c>
      <c r="AU2620" s="44">
        <f t="shared" si="410"/>
        <v>353430</v>
      </c>
      <c r="AV2620" s="45" t="b">
        <f t="shared" si="411"/>
        <v>1</v>
      </c>
      <c r="AW2620" s="45" t="b">
        <f t="shared" si="405"/>
        <v>0</v>
      </c>
      <c r="AX2620" s="45"/>
    </row>
    <row r="2621" spans="1:50" s="36" customFormat="1" ht="27.75" customHeight="1" x14ac:dyDescent="0.15">
      <c r="A2621" s="36" t="str">
        <f t="shared" si="403"/>
        <v>ORBIDENTAL S.A.S303000308</v>
      </c>
      <c r="B2621" s="36" t="b">
        <f>+A2621='[1]Anexo 9'!A2621</f>
        <v>1</v>
      </c>
      <c r="C2621" s="18">
        <v>800005972</v>
      </c>
      <c r="D2621" s="18" t="s">
        <v>3864</v>
      </c>
      <c r="E2621" s="15" t="s">
        <v>800</v>
      </c>
      <c r="F2621" s="15" t="s">
        <v>62</v>
      </c>
      <c r="G2621" s="15" t="s">
        <v>3155</v>
      </c>
      <c r="H2621" s="15" t="s">
        <v>3155</v>
      </c>
      <c r="I2621" s="15" t="s">
        <v>3155</v>
      </c>
      <c r="J2621" s="15">
        <v>4</v>
      </c>
      <c r="K2621" s="15" t="s">
        <v>3155</v>
      </c>
      <c r="L2621" s="15">
        <v>303000308</v>
      </c>
      <c r="M2621" s="15" t="s">
        <v>2917</v>
      </c>
      <c r="N2621" s="15" t="s">
        <v>247</v>
      </c>
      <c r="O2621" s="18" t="s">
        <v>2917</v>
      </c>
      <c r="P2621" s="22" t="s">
        <v>73</v>
      </c>
      <c r="Q2621" s="15" t="s">
        <v>2918</v>
      </c>
      <c r="R2621" s="18" t="s">
        <v>2918</v>
      </c>
      <c r="S2621" s="22" t="s">
        <v>73</v>
      </c>
      <c r="T2621" s="18" t="s">
        <v>6396</v>
      </c>
      <c r="U2621" s="18" t="s">
        <v>2918</v>
      </c>
      <c r="V2621" s="15" t="s">
        <v>2919</v>
      </c>
      <c r="W2621" s="18" t="s">
        <v>6397</v>
      </c>
      <c r="X2621" s="18"/>
      <c r="Y2621" s="15" t="s">
        <v>73</v>
      </c>
      <c r="Z2621" s="18" t="s">
        <v>7217</v>
      </c>
      <c r="AA2621" s="18" t="s">
        <v>71</v>
      </c>
      <c r="AB2621" s="18" t="s">
        <v>2920</v>
      </c>
      <c r="AC2621" s="67" t="str">
        <f>+VLOOKUP("*"&amp;L2621&amp;"*",'[2]REGISTROS SANITARIOS'!$D$1980:$E$2112,2,FALSE)</f>
        <v>SI</v>
      </c>
      <c r="AD2621" s="22" t="s">
        <v>1025</v>
      </c>
      <c r="AE2621" s="16">
        <v>46414</v>
      </c>
      <c r="AF2621" s="34" t="s">
        <v>73</v>
      </c>
      <c r="AG2621" s="24" t="s">
        <v>1049</v>
      </c>
      <c r="AH2621" s="18" t="s">
        <v>1049</v>
      </c>
      <c r="AI2621" s="18" t="s">
        <v>53</v>
      </c>
      <c r="AJ2621" s="17">
        <v>495</v>
      </c>
      <c r="AK2621" s="25">
        <v>495</v>
      </c>
      <c r="AL2621" s="25">
        <v>156923</v>
      </c>
      <c r="AM2621" s="35">
        <v>0</v>
      </c>
      <c r="AN2621" s="19">
        <v>77676885</v>
      </c>
      <c r="AO2621" s="18" t="s">
        <v>1049</v>
      </c>
      <c r="AP2621" s="15" t="s">
        <v>1049</v>
      </c>
      <c r="AQ2621" s="43" t="str">
        <f t="shared" si="404"/>
        <v>SI</v>
      </c>
      <c r="AR2621" s="44">
        <f t="shared" si="407"/>
        <v>77676885</v>
      </c>
      <c r="AS2621" s="44">
        <f t="shared" si="408"/>
        <v>77676885</v>
      </c>
      <c r="AT2621" s="44">
        <f t="shared" si="409"/>
        <v>77676885</v>
      </c>
      <c r="AU2621" s="44">
        <f t="shared" si="410"/>
        <v>77676885</v>
      </c>
      <c r="AV2621" s="45" t="b">
        <f t="shared" si="411"/>
        <v>1</v>
      </c>
      <c r="AW2621" s="45" t="b">
        <f t="shared" si="405"/>
        <v>1</v>
      </c>
      <c r="AX2621" s="45"/>
    </row>
    <row r="2622" spans="1:50" s="36" customFormat="1" ht="27.75" customHeight="1" x14ac:dyDescent="0.15">
      <c r="A2622" s="36" t="str">
        <f t="shared" si="403"/>
        <v>ORBIDENTAL S.A.S303000404</v>
      </c>
      <c r="B2622" s="36" t="b">
        <f>+A2622='[1]Anexo 9'!A2622</f>
        <v>1</v>
      </c>
      <c r="C2622" s="18">
        <v>800005972</v>
      </c>
      <c r="D2622" s="18" t="s">
        <v>3864</v>
      </c>
      <c r="E2622" s="15" t="s">
        <v>800</v>
      </c>
      <c r="F2622" s="15" t="s">
        <v>62</v>
      </c>
      <c r="G2622" s="15" t="s">
        <v>3155</v>
      </c>
      <c r="H2622" s="15" t="s">
        <v>3155</v>
      </c>
      <c r="I2622" s="15" t="s">
        <v>3155</v>
      </c>
      <c r="J2622" s="15">
        <v>4</v>
      </c>
      <c r="K2622" s="15" t="s">
        <v>3155</v>
      </c>
      <c r="L2622" s="15">
        <v>303000404</v>
      </c>
      <c r="M2622" s="15" t="s">
        <v>1232</v>
      </c>
      <c r="N2622" s="15" t="s">
        <v>91</v>
      </c>
      <c r="O2622" s="18" t="s">
        <v>1232</v>
      </c>
      <c r="P2622" s="22" t="s">
        <v>73</v>
      </c>
      <c r="Q2622" s="15" t="s">
        <v>1233</v>
      </c>
      <c r="R2622" s="18" t="s">
        <v>1233</v>
      </c>
      <c r="S2622" s="22" t="s">
        <v>73</v>
      </c>
      <c r="T2622" s="18" t="s">
        <v>6398</v>
      </c>
      <c r="U2622" s="18" t="s">
        <v>1233</v>
      </c>
      <c r="V2622" s="15" t="s">
        <v>1220</v>
      </c>
      <c r="W2622" s="18" t="s">
        <v>1250</v>
      </c>
      <c r="X2622" s="18"/>
      <c r="Y2622" s="15" t="s">
        <v>68</v>
      </c>
      <c r="Z2622" s="18" t="s">
        <v>7229</v>
      </c>
      <c r="AA2622" s="18" t="s">
        <v>71</v>
      </c>
      <c r="AB2622" s="18" t="s">
        <v>3334</v>
      </c>
      <c r="AC2622" s="67" t="str">
        <f>+VLOOKUP("*"&amp;L2622&amp;"*",'[2]REGISTROS SANITARIOS'!$D$1980:$E$2112,2,FALSE)</f>
        <v>SI</v>
      </c>
      <c r="AD2622" s="22" t="s">
        <v>1025</v>
      </c>
      <c r="AE2622" s="16">
        <v>44808</v>
      </c>
      <c r="AF2622" s="34" t="s">
        <v>73</v>
      </c>
      <c r="AG2622" s="24" t="s">
        <v>1049</v>
      </c>
      <c r="AH2622" s="18" t="s">
        <v>1049</v>
      </c>
      <c r="AI2622" s="18" t="s">
        <v>53</v>
      </c>
      <c r="AJ2622" s="17">
        <v>132</v>
      </c>
      <c r="AK2622" s="25">
        <v>132</v>
      </c>
      <c r="AL2622" s="25">
        <v>6800</v>
      </c>
      <c r="AM2622" s="35">
        <v>0</v>
      </c>
      <c r="AN2622" s="19">
        <v>897600</v>
      </c>
      <c r="AO2622" s="18" t="s">
        <v>1049</v>
      </c>
      <c r="AP2622" s="15" t="s">
        <v>1049</v>
      </c>
      <c r="AQ2622" s="43" t="str">
        <f t="shared" si="404"/>
        <v>SI</v>
      </c>
      <c r="AR2622" s="44">
        <f t="shared" si="407"/>
        <v>897600</v>
      </c>
      <c r="AS2622" s="44">
        <f t="shared" si="408"/>
        <v>897600</v>
      </c>
      <c r="AT2622" s="44">
        <f t="shared" si="409"/>
        <v>897600</v>
      </c>
      <c r="AU2622" s="44">
        <f t="shared" si="410"/>
        <v>897600</v>
      </c>
      <c r="AV2622" s="45" t="b">
        <f t="shared" si="411"/>
        <v>1</v>
      </c>
      <c r="AW2622" s="45" t="b">
        <f t="shared" si="405"/>
        <v>1</v>
      </c>
      <c r="AX2622" s="45"/>
    </row>
    <row r="2623" spans="1:50" s="36" customFormat="1" ht="27.75" customHeight="1" x14ac:dyDescent="0.15">
      <c r="A2623" s="36" t="str">
        <f t="shared" si="403"/>
        <v>ORBIDENTAL S.A.S303000504</v>
      </c>
      <c r="B2623" s="36" t="b">
        <f>+A2623='[1]Anexo 9'!A2623</f>
        <v>1</v>
      </c>
      <c r="C2623" s="18">
        <v>800005972</v>
      </c>
      <c r="D2623" s="18" t="s">
        <v>3864</v>
      </c>
      <c r="E2623" s="15" t="s">
        <v>800</v>
      </c>
      <c r="F2623" s="15" t="s">
        <v>62</v>
      </c>
      <c r="G2623" s="15" t="s">
        <v>3155</v>
      </c>
      <c r="H2623" s="15" t="s">
        <v>3155</v>
      </c>
      <c r="I2623" s="15" t="s">
        <v>3155</v>
      </c>
      <c r="J2623" s="15">
        <v>4</v>
      </c>
      <c r="K2623" s="15" t="s">
        <v>3155</v>
      </c>
      <c r="L2623" s="15">
        <v>303000504</v>
      </c>
      <c r="M2623" s="15" t="s">
        <v>1237</v>
      </c>
      <c r="N2623" s="15" t="s">
        <v>91</v>
      </c>
      <c r="O2623" s="18" t="s">
        <v>1237</v>
      </c>
      <c r="P2623" s="22" t="s">
        <v>73</v>
      </c>
      <c r="Q2623" s="15" t="s">
        <v>1238</v>
      </c>
      <c r="R2623" s="18" t="s">
        <v>1238</v>
      </c>
      <c r="S2623" s="22" t="s">
        <v>73</v>
      </c>
      <c r="T2623" s="18" t="s">
        <v>6399</v>
      </c>
      <c r="U2623" s="18" t="s">
        <v>1238</v>
      </c>
      <c r="V2623" s="15" t="s">
        <v>1240</v>
      </c>
      <c r="W2623" s="18" t="s">
        <v>1250</v>
      </c>
      <c r="X2623" s="18"/>
      <c r="Y2623" s="15" t="s">
        <v>73</v>
      </c>
      <c r="Z2623" s="18" t="s">
        <v>7229</v>
      </c>
      <c r="AA2623" s="18" t="s">
        <v>71</v>
      </c>
      <c r="AB2623" s="18" t="s">
        <v>3333</v>
      </c>
      <c r="AC2623" s="67" t="str">
        <f>+VLOOKUP("*"&amp;L2623&amp;"*",'[2]REGISTROS SANITARIOS'!$D$1980:$E$2112,2,FALSE)</f>
        <v>SI</v>
      </c>
      <c r="AD2623" s="22" t="s">
        <v>1025</v>
      </c>
      <c r="AE2623" s="16">
        <v>45153</v>
      </c>
      <c r="AF2623" s="34" t="s">
        <v>73</v>
      </c>
      <c r="AG2623" s="24" t="s">
        <v>1049</v>
      </c>
      <c r="AH2623" s="18" t="s">
        <v>1049</v>
      </c>
      <c r="AI2623" s="18" t="s">
        <v>53</v>
      </c>
      <c r="AJ2623" s="17">
        <v>55</v>
      </c>
      <c r="AK2623" s="25">
        <v>55</v>
      </c>
      <c r="AL2623" s="25">
        <v>3750</v>
      </c>
      <c r="AM2623" s="35">
        <v>0</v>
      </c>
      <c r="AN2623" s="19">
        <v>206250</v>
      </c>
      <c r="AO2623" s="18" t="s">
        <v>1049</v>
      </c>
      <c r="AP2623" s="15" t="s">
        <v>1049</v>
      </c>
      <c r="AQ2623" s="43" t="str">
        <f t="shared" si="404"/>
        <v>SI</v>
      </c>
      <c r="AR2623" s="44">
        <f t="shared" si="407"/>
        <v>206250</v>
      </c>
      <c r="AS2623" s="44">
        <f t="shared" si="408"/>
        <v>206250</v>
      </c>
      <c r="AT2623" s="44">
        <f t="shared" si="409"/>
        <v>206250</v>
      </c>
      <c r="AU2623" s="44">
        <f t="shared" si="410"/>
        <v>206250</v>
      </c>
      <c r="AV2623" s="45" t="b">
        <f t="shared" si="411"/>
        <v>1</v>
      </c>
      <c r="AW2623" s="45" t="b">
        <f t="shared" si="405"/>
        <v>1</v>
      </c>
      <c r="AX2623" s="45"/>
    </row>
    <row r="2624" spans="1:50" s="36" customFormat="1" ht="27.75" customHeight="1" x14ac:dyDescent="0.15">
      <c r="A2624" s="36" t="str">
        <f t="shared" si="403"/>
        <v>ORBIDENTAL S.A.S303000804</v>
      </c>
      <c r="B2624" s="36" t="b">
        <f>+A2624='[1]Anexo 9'!A2624</f>
        <v>1</v>
      </c>
      <c r="C2624" s="18">
        <v>800005972</v>
      </c>
      <c r="D2624" s="18" t="s">
        <v>3864</v>
      </c>
      <c r="E2624" s="15" t="s">
        <v>800</v>
      </c>
      <c r="F2624" s="15" t="s">
        <v>62</v>
      </c>
      <c r="G2624" s="15" t="s">
        <v>3155</v>
      </c>
      <c r="H2624" s="15" t="s">
        <v>3155</v>
      </c>
      <c r="I2624" s="15" t="s">
        <v>3155</v>
      </c>
      <c r="J2624" s="15">
        <v>4</v>
      </c>
      <c r="K2624" s="15" t="s">
        <v>3155</v>
      </c>
      <c r="L2624" s="15">
        <v>303000804</v>
      </c>
      <c r="M2624" s="15" t="s">
        <v>1241</v>
      </c>
      <c r="N2624" s="15" t="s">
        <v>1242</v>
      </c>
      <c r="O2624" s="18" t="s">
        <v>1241</v>
      </c>
      <c r="P2624" s="22" t="s">
        <v>73</v>
      </c>
      <c r="Q2624" s="15" t="s">
        <v>1243</v>
      </c>
      <c r="R2624" s="18" t="s">
        <v>1243</v>
      </c>
      <c r="S2624" s="22" t="s">
        <v>73</v>
      </c>
      <c r="T2624" s="18" t="s">
        <v>6400</v>
      </c>
      <c r="U2624" s="18" t="s">
        <v>1243</v>
      </c>
      <c r="V2624" s="15" t="s">
        <v>1245</v>
      </c>
      <c r="W2624" s="18" t="s">
        <v>1250</v>
      </c>
      <c r="X2624" s="18"/>
      <c r="Y2624" s="15" t="s">
        <v>73</v>
      </c>
      <c r="Z2624" s="18" t="s">
        <v>7229</v>
      </c>
      <c r="AA2624" s="18" t="s">
        <v>71</v>
      </c>
      <c r="AB2624" s="18" t="s">
        <v>3334</v>
      </c>
      <c r="AC2624" s="67" t="str">
        <f>+VLOOKUP("*"&amp;L2624&amp;"*",'[2]REGISTROS SANITARIOS'!$D$1980:$E$2112,2,FALSE)</f>
        <v>SI</v>
      </c>
      <c r="AD2624" s="22" t="s">
        <v>1025</v>
      </c>
      <c r="AE2624" s="16">
        <v>44808</v>
      </c>
      <c r="AF2624" s="34" t="s">
        <v>73</v>
      </c>
      <c r="AG2624" s="24" t="s">
        <v>1049</v>
      </c>
      <c r="AH2624" s="18" t="s">
        <v>1049</v>
      </c>
      <c r="AI2624" s="18" t="s">
        <v>53</v>
      </c>
      <c r="AJ2624" s="17">
        <v>55</v>
      </c>
      <c r="AK2624" s="25">
        <v>55</v>
      </c>
      <c r="AL2624" s="25">
        <v>9120</v>
      </c>
      <c r="AM2624" s="35">
        <v>0</v>
      </c>
      <c r="AN2624" s="19">
        <v>501600</v>
      </c>
      <c r="AO2624" s="18" t="s">
        <v>1049</v>
      </c>
      <c r="AP2624" s="15" t="s">
        <v>1049</v>
      </c>
      <c r="AQ2624" s="43" t="str">
        <f t="shared" si="404"/>
        <v>SI</v>
      </c>
      <c r="AR2624" s="44">
        <f t="shared" si="407"/>
        <v>501600</v>
      </c>
      <c r="AS2624" s="44">
        <f t="shared" si="408"/>
        <v>501600</v>
      </c>
      <c r="AT2624" s="44">
        <f t="shared" si="409"/>
        <v>501600</v>
      </c>
      <c r="AU2624" s="44">
        <f t="shared" si="410"/>
        <v>501600</v>
      </c>
      <c r="AV2624" s="45" t="b">
        <f t="shared" si="411"/>
        <v>1</v>
      </c>
      <c r="AW2624" s="45" t="b">
        <f t="shared" si="405"/>
        <v>1</v>
      </c>
      <c r="AX2624" s="45"/>
    </row>
    <row r="2625" spans="1:50" s="36" customFormat="1" ht="27.75" customHeight="1" x14ac:dyDescent="0.15">
      <c r="A2625" s="36" t="str">
        <f t="shared" si="403"/>
        <v>ORBIDENTAL S.A.S303001604</v>
      </c>
      <c r="B2625" s="36" t="b">
        <f>+A2625='[1]Anexo 9'!A2625</f>
        <v>1</v>
      </c>
      <c r="C2625" s="18">
        <v>800005972</v>
      </c>
      <c r="D2625" s="18" t="s">
        <v>3864</v>
      </c>
      <c r="E2625" s="15" t="s">
        <v>800</v>
      </c>
      <c r="F2625" s="15" t="s">
        <v>62</v>
      </c>
      <c r="G2625" s="15" t="s">
        <v>3155</v>
      </c>
      <c r="H2625" s="15" t="s">
        <v>3155</v>
      </c>
      <c r="I2625" s="15" t="s">
        <v>3155</v>
      </c>
      <c r="J2625" s="15">
        <v>4</v>
      </c>
      <c r="K2625" s="15" t="s">
        <v>3155</v>
      </c>
      <c r="L2625" s="15">
        <v>303001604</v>
      </c>
      <c r="M2625" s="15" t="s">
        <v>1247</v>
      </c>
      <c r="N2625" s="15" t="s">
        <v>91</v>
      </c>
      <c r="O2625" s="18" t="s">
        <v>1247</v>
      </c>
      <c r="P2625" s="22" t="s">
        <v>73</v>
      </c>
      <c r="Q2625" s="15" t="s">
        <v>475</v>
      </c>
      <c r="R2625" s="18" t="s">
        <v>475</v>
      </c>
      <c r="S2625" s="22" t="s">
        <v>73</v>
      </c>
      <c r="T2625" s="18" t="s">
        <v>6401</v>
      </c>
      <c r="U2625" s="18" t="s">
        <v>475</v>
      </c>
      <c r="V2625" s="15" t="s">
        <v>1249</v>
      </c>
      <c r="W2625" s="18" t="s">
        <v>1250</v>
      </c>
      <c r="X2625" s="18"/>
      <c r="Y2625" s="15" t="s">
        <v>73</v>
      </c>
      <c r="Z2625" s="18" t="s">
        <v>7229</v>
      </c>
      <c r="AA2625" s="18" t="s">
        <v>71</v>
      </c>
      <c r="AB2625" s="18" t="s">
        <v>1251</v>
      </c>
      <c r="AC2625" s="67" t="str">
        <f>+VLOOKUP("*"&amp;L2625&amp;"*",'[2]REGISTROS SANITARIOS'!$D$1980:$E$2112,2,FALSE)</f>
        <v>SI</v>
      </c>
      <c r="AD2625" s="22" t="s">
        <v>1025</v>
      </c>
      <c r="AE2625" s="16">
        <v>44460</v>
      </c>
      <c r="AF2625" s="34" t="s">
        <v>73</v>
      </c>
      <c r="AG2625" s="24" t="s">
        <v>1049</v>
      </c>
      <c r="AH2625" s="18" t="s">
        <v>1049</v>
      </c>
      <c r="AI2625" s="18" t="s">
        <v>53</v>
      </c>
      <c r="AJ2625" s="17">
        <v>385</v>
      </c>
      <c r="AK2625" s="25">
        <v>385</v>
      </c>
      <c r="AL2625" s="25">
        <v>3960</v>
      </c>
      <c r="AM2625" s="35">
        <v>0</v>
      </c>
      <c r="AN2625" s="19">
        <v>1524600</v>
      </c>
      <c r="AO2625" s="18" t="s">
        <v>1049</v>
      </c>
      <c r="AP2625" s="15" t="s">
        <v>1049</v>
      </c>
      <c r="AQ2625" s="43" t="str">
        <f t="shared" si="404"/>
        <v>SI</v>
      </c>
      <c r="AR2625" s="44">
        <f t="shared" si="407"/>
        <v>1524600</v>
      </c>
      <c r="AS2625" s="44">
        <f t="shared" si="408"/>
        <v>1524600</v>
      </c>
      <c r="AT2625" s="44">
        <f t="shared" si="409"/>
        <v>1524600</v>
      </c>
      <c r="AU2625" s="44">
        <f t="shared" si="410"/>
        <v>1524600</v>
      </c>
      <c r="AV2625" s="45" t="b">
        <f t="shared" si="411"/>
        <v>1</v>
      </c>
      <c r="AW2625" s="45" t="b">
        <f t="shared" si="405"/>
        <v>1</v>
      </c>
      <c r="AX2625" s="45"/>
    </row>
    <row r="2626" spans="1:50" s="36" customFormat="1" ht="27.75" customHeight="1" x14ac:dyDescent="0.15">
      <c r="A2626" s="36" t="str">
        <f t="shared" si="403"/>
        <v>ORBIDENTAL S.A.S303001905</v>
      </c>
      <c r="B2626" s="36" t="b">
        <f>+A2626='[1]Anexo 9'!A2626</f>
        <v>1</v>
      </c>
      <c r="C2626" s="18">
        <v>800005972</v>
      </c>
      <c r="D2626" s="18" t="s">
        <v>3864</v>
      </c>
      <c r="E2626" s="15" t="s">
        <v>800</v>
      </c>
      <c r="F2626" s="15" t="s">
        <v>62</v>
      </c>
      <c r="G2626" s="15" t="s">
        <v>3155</v>
      </c>
      <c r="H2626" s="15" t="s">
        <v>3155</v>
      </c>
      <c r="I2626" s="15" t="s">
        <v>3155</v>
      </c>
      <c r="J2626" s="15">
        <v>3</v>
      </c>
      <c r="K2626" s="15" t="s">
        <v>3155</v>
      </c>
      <c r="L2626" s="15">
        <v>303001905</v>
      </c>
      <c r="M2626" s="15" t="s">
        <v>4582</v>
      </c>
      <c r="N2626" s="15" t="s">
        <v>3985</v>
      </c>
      <c r="O2626" s="18" t="s">
        <v>4582</v>
      </c>
      <c r="P2626" s="22" t="s">
        <v>73</v>
      </c>
      <c r="Q2626" s="15" t="s">
        <v>1253</v>
      </c>
      <c r="R2626" s="18" t="s">
        <v>5783</v>
      </c>
      <c r="S2626" s="22" t="b">
        <f>+R2626=Q2626</f>
        <v>0</v>
      </c>
      <c r="T2626" s="18" t="s">
        <v>6402</v>
      </c>
      <c r="U2626" s="18" t="s">
        <v>5783</v>
      </c>
      <c r="V2626" s="15" t="s">
        <v>170</v>
      </c>
      <c r="W2626" s="18" t="s">
        <v>6403</v>
      </c>
      <c r="X2626" s="18"/>
      <c r="Y2626" s="15" t="s">
        <v>68</v>
      </c>
      <c r="Z2626" s="18" t="s">
        <v>1258</v>
      </c>
      <c r="AA2626" s="18" t="s">
        <v>86</v>
      </c>
      <c r="AB2626" s="18" t="s">
        <v>7230</v>
      </c>
      <c r="AC2626" s="67" t="str">
        <f>+VLOOKUP("*"&amp;L2626&amp;"*",'[2]REGISTROS SANITARIOS'!$D$1980:$E$2112,2,FALSE)</f>
        <v>SI</v>
      </c>
      <c r="AD2626" s="22" t="s">
        <v>1025</v>
      </c>
      <c r="AE2626" s="16">
        <v>47120</v>
      </c>
      <c r="AF2626" s="34" t="s">
        <v>73</v>
      </c>
      <c r="AG2626" s="24" t="s">
        <v>1049</v>
      </c>
      <c r="AH2626" s="18" t="s">
        <v>1049</v>
      </c>
      <c r="AI2626" s="18" t="s">
        <v>53</v>
      </c>
      <c r="AJ2626" s="17">
        <v>385</v>
      </c>
      <c r="AK2626" s="25">
        <v>385</v>
      </c>
      <c r="AL2626" s="25">
        <v>80250</v>
      </c>
      <c r="AM2626" s="35">
        <v>0.19</v>
      </c>
      <c r="AN2626" s="19">
        <v>36766537.5</v>
      </c>
      <c r="AO2626" s="18" t="s">
        <v>1049</v>
      </c>
      <c r="AP2626" s="15" t="s">
        <v>1049</v>
      </c>
      <c r="AQ2626" s="43" t="str">
        <f t="shared" si="404"/>
        <v>SI</v>
      </c>
      <c r="AR2626" s="44">
        <f t="shared" si="407"/>
        <v>36766537.5</v>
      </c>
      <c r="AS2626" s="44">
        <f t="shared" si="408"/>
        <v>30896250</v>
      </c>
      <c r="AT2626" s="44">
        <f t="shared" si="409"/>
        <v>30896250</v>
      </c>
      <c r="AU2626" s="44">
        <f t="shared" si="410"/>
        <v>36766537.5</v>
      </c>
      <c r="AV2626" s="45" t="b">
        <f t="shared" si="411"/>
        <v>1</v>
      </c>
      <c r="AW2626" s="45" t="b">
        <f t="shared" si="405"/>
        <v>0</v>
      </c>
      <c r="AX2626" s="45"/>
    </row>
    <row r="2627" spans="1:50" s="36" customFormat="1" ht="27.75" customHeight="1" x14ac:dyDescent="0.15">
      <c r="A2627" s="36" t="str">
        <f t="shared" si="403"/>
        <v>ORBIDENTAL S.A.S303002308</v>
      </c>
      <c r="B2627" s="36" t="b">
        <f>+A2627='[1]Anexo 9'!A2627</f>
        <v>1</v>
      </c>
      <c r="C2627" s="18">
        <v>800005972</v>
      </c>
      <c r="D2627" s="18" t="s">
        <v>3864</v>
      </c>
      <c r="E2627" s="15" t="s">
        <v>800</v>
      </c>
      <c r="F2627" s="15" t="s">
        <v>62</v>
      </c>
      <c r="G2627" s="15" t="s">
        <v>3155</v>
      </c>
      <c r="H2627" s="15" t="s">
        <v>3155</v>
      </c>
      <c r="I2627" s="15" t="s">
        <v>3155</v>
      </c>
      <c r="J2627" s="15">
        <v>3</v>
      </c>
      <c r="K2627" s="15" t="s">
        <v>3155</v>
      </c>
      <c r="L2627" s="15">
        <v>303002308</v>
      </c>
      <c r="M2627" s="15" t="s">
        <v>1260</v>
      </c>
      <c r="N2627" s="15" t="s">
        <v>247</v>
      </c>
      <c r="O2627" s="18" t="s">
        <v>1260</v>
      </c>
      <c r="P2627" s="22" t="s">
        <v>73</v>
      </c>
      <c r="Q2627" s="15" t="s">
        <v>1261</v>
      </c>
      <c r="R2627" s="18" t="s">
        <v>1261</v>
      </c>
      <c r="S2627" s="22" t="s">
        <v>73</v>
      </c>
      <c r="T2627" s="18" t="s">
        <v>6404</v>
      </c>
      <c r="U2627" s="18" t="s">
        <v>1261</v>
      </c>
      <c r="V2627" s="15" t="s">
        <v>1264</v>
      </c>
      <c r="W2627" s="18" t="s">
        <v>2922</v>
      </c>
      <c r="X2627" s="18"/>
      <c r="Y2627" s="15" t="s">
        <v>73</v>
      </c>
      <c r="Z2627" s="18" t="s">
        <v>7231</v>
      </c>
      <c r="AA2627" s="18" t="s">
        <v>71</v>
      </c>
      <c r="AB2627" s="18" t="s">
        <v>2923</v>
      </c>
      <c r="AC2627" s="67" t="str">
        <f>+VLOOKUP("*"&amp;L2627&amp;"*",'[2]REGISTROS SANITARIOS'!$D$1980:$E$2112,2,FALSE)</f>
        <v>SI</v>
      </c>
      <c r="AD2627" s="22" t="s">
        <v>1025</v>
      </c>
      <c r="AE2627" s="16">
        <v>44509</v>
      </c>
      <c r="AF2627" s="34" t="s">
        <v>73</v>
      </c>
      <c r="AG2627" s="24" t="s">
        <v>1049</v>
      </c>
      <c r="AH2627" s="18" t="s">
        <v>1049</v>
      </c>
      <c r="AI2627" s="18" t="s">
        <v>54</v>
      </c>
      <c r="AJ2627" s="17">
        <v>275</v>
      </c>
      <c r="AK2627" s="25">
        <v>275</v>
      </c>
      <c r="AL2627" s="25">
        <v>7200</v>
      </c>
      <c r="AM2627" s="35">
        <v>0.19</v>
      </c>
      <c r="AN2627" s="19">
        <v>2356200</v>
      </c>
      <c r="AO2627" s="18" t="s">
        <v>1049</v>
      </c>
      <c r="AP2627" s="15" t="s">
        <v>1049</v>
      </c>
      <c r="AQ2627" s="43" t="str">
        <f t="shared" si="404"/>
        <v>SI</v>
      </c>
      <c r="AR2627" s="44">
        <f t="shared" si="407"/>
        <v>2356200</v>
      </c>
      <c r="AS2627" s="44">
        <f t="shared" si="408"/>
        <v>1980000</v>
      </c>
      <c r="AT2627" s="44">
        <f t="shared" si="409"/>
        <v>1980000</v>
      </c>
      <c r="AU2627" s="44">
        <f t="shared" si="410"/>
        <v>2356200</v>
      </c>
      <c r="AV2627" s="45" t="b">
        <f t="shared" si="411"/>
        <v>1</v>
      </c>
      <c r="AW2627" s="45" t="b">
        <f t="shared" si="405"/>
        <v>0</v>
      </c>
      <c r="AX2627" s="45"/>
    </row>
    <row r="2628" spans="1:50" s="36" customFormat="1" ht="27.75" customHeight="1" x14ac:dyDescent="0.15">
      <c r="A2628" s="36" t="str">
        <f t="shared" ref="A2628:A2691" si="413">+D2628&amp;L2628</f>
        <v>ORBIDENTAL S.A.S303002804</v>
      </c>
      <c r="B2628" s="36" t="b">
        <f>+A2628='[1]Anexo 9'!A2628</f>
        <v>1</v>
      </c>
      <c r="C2628" s="18">
        <v>800005972</v>
      </c>
      <c r="D2628" s="18" t="s">
        <v>3864</v>
      </c>
      <c r="E2628" s="15" t="s">
        <v>800</v>
      </c>
      <c r="F2628" s="15" t="s">
        <v>62</v>
      </c>
      <c r="G2628" s="15" t="s">
        <v>3155</v>
      </c>
      <c r="H2628" s="15" t="s">
        <v>3155</v>
      </c>
      <c r="I2628" s="15" t="s">
        <v>3155</v>
      </c>
      <c r="J2628" s="15">
        <v>4</v>
      </c>
      <c r="K2628" s="15" t="s">
        <v>3155</v>
      </c>
      <c r="L2628" s="15">
        <v>303002804</v>
      </c>
      <c r="M2628" s="15" t="s">
        <v>1267</v>
      </c>
      <c r="N2628" s="15" t="s">
        <v>940</v>
      </c>
      <c r="O2628" s="18" t="s">
        <v>1267</v>
      </c>
      <c r="P2628" s="22" t="s">
        <v>73</v>
      </c>
      <c r="Q2628" s="15" t="s">
        <v>1233</v>
      </c>
      <c r="R2628" s="18" t="s">
        <v>1233</v>
      </c>
      <c r="S2628" s="22" t="s">
        <v>73</v>
      </c>
      <c r="T2628" s="18" t="s">
        <v>6398</v>
      </c>
      <c r="U2628" s="18" t="s">
        <v>1233</v>
      </c>
      <c r="V2628" s="15" t="s">
        <v>1269</v>
      </c>
      <c r="W2628" s="18" t="s">
        <v>1250</v>
      </c>
      <c r="X2628" s="18"/>
      <c r="Y2628" s="15" t="s">
        <v>73</v>
      </c>
      <c r="Z2628" s="18" t="s">
        <v>7229</v>
      </c>
      <c r="AA2628" s="18" t="s">
        <v>71</v>
      </c>
      <c r="AB2628" s="18" t="s">
        <v>7232</v>
      </c>
      <c r="AC2628" s="67" t="str">
        <f>+VLOOKUP("*"&amp;L2628&amp;"*",'[2]REGISTROS SANITARIOS'!$D$1980:$E$2112,2,FALSE)</f>
        <v>SI</v>
      </c>
      <c r="AD2628" s="22" t="s">
        <v>1025</v>
      </c>
      <c r="AE2628" s="16">
        <v>47034</v>
      </c>
      <c r="AF2628" s="34" t="s">
        <v>73</v>
      </c>
      <c r="AG2628" s="24" t="s">
        <v>1049</v>
      </c>
      <c r="AH2628" s="18" t="s">
        <v>1049</v>
      </c>
      <c r="AI2628" s="18" t="s">
        <v>54</v>
      </c>
      <c r="AJ2628" s="17">
        <v>2.75</v>
      </c>
      <c r="AK2628" s="25">
        <v>2.75</v>
      </c>
      <c r="AL2628" s="25">
        <v>4750</v>
      </c>
      <c r="AM2628" s="35">
        <v>0.19</v>
      </c>
      <c r="AN2628" s="19">
        <v>15544.375</v>
      </c>
      <c r="AO2628" s="18" t="s">
        <v>1049</v>
      </c>
      <c r="AP2628" s="15" t="s">
        <v>1049</v>
      </c>
      <c r="AQ2628" s="43" t="str">
        <f t="shared" ref="AQ2628:AQ2691" si="414">+IF(AK2628="","NO INDICA",IF(AJ2628=AK2628,"SI",IF(AK2628&gt;AJ2628,"MAYOR",IF(AK2628&lt;AJ2628,"MENOR"))))</f>
        <v>SI</v>
      </c>
      <c r="AR2628" s="44">
        <f t="shared" si="407"/>
        <v>15544.375</v>
      </c>
      <c r="AS2628" s="44">
        <f t="shared" si="408"/>
        <v>13062.5</v>
      </c>
      <c r="AT2628" s="44">
        <f t="shared" si="409"/>
        <v>13062.5</v>
      </c>
      <c r="AU2628" s="44">
        <f t="shared" si="410"/>
        <v>15544.375</v>
      </c>
      <c r="AV2628" s="45" t="b">
        <f t="shared" si="411"/>
        <v>1</v>
      </c>
      <c r="AW2628" s="45" t="b">
        <f t="shared" ref="AW2628:AW2691" si="415">+AS2628=AN2628</f>
        <v>0</v>
      </c>
      <c r="AX2628" s="45"/>
    </row>
    <row r="2629" spans="1:50" s="36" customFormat="1" ht="27.75" customHeight="1" x14ac:dyDescent="0.15">
      <c r="A2629" s="36" t="str">
        <f t="shared" si="413"/>
        <v>ORBIDENTAL S.A.S303003004</v>
      </c>
      <c r="B2629" s="36" t="b">
        <f>+A2629='[1]Anexo 9'!A2629</f>
        <v>1</v>
      </c>
      <c r="C2629" s="18">
        <v>800005972</v>
      </c>
      <c r="D2629" s="18" t="s">
        <v>3864</v>
      </c>
      <c r="E2629" s="15" t="s">
        <v>800</v>
      </c>
      <c r="F2629" s="15" t="s">
        <v>62</v>
      </c>
      <c r="G2629" s="15" t="s">
        <v>3155</v>
      </c>
      <c r="H2629" s="15" t="s">
        <v>3155</v>
      </c>
      <c r="I2629" s="15" t="s">
        <v>3155</v>
      </c>
      <c r="J2629" s="15">
        <v>3</v>
      </c>
      <c r="K2629" s="15" t="s">
        <v>3155</v>
      </c>
      <c r="L2629" s="15">
        <v>303003004</v>
      </c>
      <c r="M2629" s="15" t="s">
        <v>1271</v>
      </c>
      <c r="N2629" s="15" t="s">
        <v>940</v>
      </c>
      <c r="O2629" s="18" t="s">
        <v>1271</v>
      </c>
      <c r="P2629" s="22" t="s">
        <v>73</v>
      </c>
      <c r="Q2629" s="15" t="s">
        <v>1273</v>
      </c>
      <c r="R2629" s="18" t="s">
        <v>1273</v>
      </c>
      <c r="S2629" s="22" t="s">
        <v>73</v>
      </c>
      <c r="T2629" s="18" t="s">
        <v>6405</v>
      </c>
      <c r="U2629" s="18" t="s">
        <v>1273</v>
      </c>
      <c r="V2629" s="15" t="s">
        <v>1276</v>
      </c>
      <c r="W2629" s="18" t="s">
        <v>1198</v>
      </c>
      <c r="X2629" s="18"/>
      <c r="Y2629" s="15" t="s">
        <v>73</v>
      </c>
      <c r="Z2629" s="18" t="s">
        <v>7233</v>
      </c>
      <c r="AA2629" s="18" t="s">
        <v>71</v>
      </c>
      <c r="AB2629" s="18" t="s">
        <v>1277</v>
      </c>
      <c r="AC2629" s="67" t="str">
        <f>+VLOOKUP("*"&amp;L2629&amp;"*",'[2]REGISTROS SANITARIOS'!$D$1980:$E$2112,2,FALSE)</f>
        <v>SI</v>
      </c>
      <c r="AD2629" s="22" t="s">
        <v>1025</v>
      </c>
      <c r="AE2629" s="16">
        <v>44968</v>
      </c>
      <c r="AF2629" s="34" t="s">
        <v>73</v>
      </c>
      <c r="AG2629" s="24" t="s">
        <v>1049</v>
      </c>
      <c r="AH2629" s="18" t="s">
        <v>1049</v>
      </c>
      <c r="AI2629" s="18" t="s">
        <v>53</v>
      </c>
      <c r="AJ2629" s="17">
        <v>11</v>
      </c>
      <c r="AK2629" s="25">
        <v>11</v>
      </c>
      <c r="AL2629" s="25">
        <v>20000</v>
      </c>
      <c r="AM2629" s="35">
        <v>0</v>
      </c>
      <c r="AN2629" s="19">
        <v>220000</v>
      </c>
      <c r="AO2629" s="18" t="s">
        <v>1049</v>
      </c>
      <c r="AP2629" s="15" t="s">
        <v>1049</v>
      </c>
      <c r="AQ2629" s="43" t="str">
        <f t="shared" si="414"/>
        <v>SI</v>
      </c>
      <c r="AR2629" s="44">
        <f t="shared" si="407"/>
        <v>220000</v>
      </c>
      <c r="AS2629" s="44">
        <f t="shared" si="408"/>
        <v>220000</v>
      </c>
      <c r="AT2629" s="44">
        <f t="shared" si="409"/>
        <v>220000</v>
      </c>
      <c r="AU2629" s="44">
        <f t="shared" si="410"/>
        <v>220000</v>
      </c>
      <c r="AV2629" s="45" t="b">
        <f t="shared" si="411"/>
        <v>1</v>
      </c>
      <c r="AW2629" s="45" t="b">
        <f t="shared" si="415"/>
        <v>1</v>
      </c>
      <c r="AX2629" s="45"/>
    </row>
    <row r="2630" spans="1:50" s="36" customFormat="1" ht="27.75" customHeight="1" x14ac:dyDescent="0.15">
      <c r="A2630" s="36" t="str">
        <f t="shared" si="413"/>
        <v>ORBIDENTAL S.A.S304000001</v>
      </c>
      <c r="B2630" s="36" t="b">
        <f>+A2630='[1]Anexo 9'!A2630</f>
        <v>1</v>
      </c>
      <c r="C2630" s="18">
        <v>800005972</v>
      </c>
      <c r="D2630" s="18" t="s">
        <v>3864</v>
      </c>
      <c r="E2630" s="15" t="s">
        <v>800</v>
      </c>
      <c r="F2630" s="15" t="s">
        <v>62</v>
      </c>
      <c r="G2630" s="15" t="s">
        <v>3155</v>
      </c>
      <c r="H2630" s="15" t="s">
        <v>3155</v>
      </c>
      <c r="I2630" s="15" t="s">
        <v>3155</v>
      </c>
      <c r="J2630" s="15">
        <v>3</v>
      </c>
      <c r="K2630" s="15" t="s">
        <v>3155</v>
      </c>
      <c r="L2630" s="15">
        <v>304000001</v>
      </c>
      <c r="M2630" s="15" t="s">
        <v>4583</v>
      </c>
      <c r="N2630" s="15" t="s">
        <v>940</v>
      </c>
      <c r="O2630" s="18" t="s">
        <v>4583</v>
      </c>
      <c r="P2630" s="22" t="s">
        <v>73</v>
      </c>
      <c r="Q2630" s="15" t="s">
        <v>475</v>
      </c>
      <c r="R2630" s="18" t="s">
        <v>475</v>
      </c>
      <c r="S2630" s="22" t="s">
        <v>73</v>
      </c>
      <c r="T2630" s="18" t="s">
        <v>6401</v>
      </c>
      <c r="U2630" s="18" t="s">
        <v>475</v>
      </c>
      <c r="V2630" s="15"/>
      <c r="W2630" s="18" t="s">
        <v>6406</v>
      </c>
      <c r="X2630" s="18"/>
      <c r="Y2630" s="15" t="s">
        <v>73</v>
      </c>
      <c r="Z2630" s="18" t="s">
        <v>6406</v>
      </c>
      <c r="AA2630" s="18" t="s">
        <v>71</v>
      </c>
      <c r="AB2630" s="18" t="s">
        <v>7234</v>
      </c>
      <c r="AC2630" s="67" t="str">
        <f>+VLOOKUP("*"&amp;L2630&amp;"*",'[2]REGISTROS SANITARIOS'!$D$1980:$E$2112,2,FALSE)</f>
        <v>SI</v>
      </c>
      <c r="AD2630" s="22" t="s">
        <v>1025</v>
      </c>
      <c r="AE2630" s="16" t="s">
        <v>7911</v>
      </c>
      <c r="AF2630" s="34" t="s">
        <v>8814</v>
      </c>
      <c r="AG2630" s="24" t="s">
        <v>1049</v>
      </c>
      <c r="AH2630" s="18" t="s">
        <v>1049</v>
      </c>
      <c r="AI2630" s="18" t="s">
        <v>1049</v>
      </c>
      <c r="AJ2630" s="17">
        <v>825</v>
      </c>
      <c r="AK2630" s="25">
        <v>825</v>
      </c>
      <c r="AL2630" s="25">
        <v>4235</v>
      </c>
      <c r="AM2630" s="35">
        <v>0</v>
      </c>
      <c r="AN2630" s="19">
        <v>3493875</v>
      </c>
      <c r="AO2630" s="18" t="s">
        <v>1049</v>
      </c>
      <c r="AP2630" s="15" t="s">
        <v>1049</v>
      </c>
      <c r="AQ2630" s="43" t="str">
        <f t="shared" si="414"/>
        <v>SI</v>
      </c>
      <c r="AR2630" s="44">
        <f t="shared" si="407"/>
        <v>3493875</v>
      </c>
      <c r="AS2630" s="44">
        <f t="shared" si="408"/>
        <v>3493875</v>
      </c>
      <c r="AT2630" s="44">
        <f t="shared" si="409"/>
        <v>3493875</v>
      </c>
      <c r="AU2630" s="44">
        <f t="shared" si="410"/>
        <v>3493875</v>
      </c>
      <c r="AV2630" s="45" t="b">
        <f t="shared" si="411"/>
        <v>1</v>
      </c>
      <c r="AW2630" s="45" t="b">
        <f t="shared" si="415"/>
        <v>1</v>
      </c>
      <c r="AX2630" s="45"/>
    </row>
    <row r="2631" spans="1:50" s="36" customFormat="1" ht="27.75" customHeight="1" x14ac:dyDescent="0.15">
      <c r="A2631" s="36" t="str">
        <f t="shared" si="413"/>
        <v>ORBIDENTAL S.A.S304000105</v>
      </c>
      <c r="B2631" s="36" t="b">
        <f>+A2631='[1]Anexo 9'!A2631</f>
        <v>1</v>
      </c>
      <c r="C2631" s="18">
        <v>800005972</v>
      </c>
      <c r="D2631" s="18" t="s">
        <v>3864</v>
      </c>
      <c r="E2631" s="15" t="s">
        <v>800</v>
      </c>
      <c r="F2631" s="15" t="s">
        <v>62</v>
      </c>
      <c r="G2631" s="15" t="s">
        <v>3155</v>
      </c>
      <c r="H2631" s="15" t="s">
        <v>3155</v>
      </c>
      <c r="I2631" s="15" t="s">
        <v>3155</v>
      </c>
      <c r="J2631" s="15">
        <v>5</v>
      </c>
      <c r="K2631" s="15" t="s">
        <v>3155</v>
      </c>
      <c r="L2631" s="15">
        <v>304000105</v>
      </c>
      <c r="M2631" s="15" t="s">
        <v>803</v>
      </c>
      <c r="N2631" s="15" t="s">
        <v>406</v>
      </c>
      <c r="O2631" s="18" t="s">
        <v>803</v>
      </c>
      <c r="P2631" s="22" t="s">
        <v>73</v>
      </c>
      <c r="Q2631" s="15" t="s">
        <v>805</v>
      </c>
      <c r="R2631" s="18" t="s">
        <v>805</v>
      </c>
      <c r="S2631" s="22" t="s">
        <v>73</v>
      </c>
      <c r="T2631" s="18">
        <v>1000</v>
      </c>
      <c r="U2631" s="18" t="s">
        <v>805</v>
      </c>
      <c r="V2631" s="15" t="s">
        <v>808</v>
      </c>
      <c r="W2631" s="18" t="s">
        <v>1291</v>
      </c>
      <c r="X2631" s="18"/>
      <c r="Y2631" s="15" t="s">
        <v>73</v>
      </c>
      <c r="Z2631" s="18" t="s">
        <v>7217</v>
      </c>
      <c r="AA2631" s="18" t="s">
        <v>71</v>
      </c>
      <c r="AB2631" s="18" t="s">
        <v>7235</v>
      </c>
      <c r="AC2631" s="67" t="str">
        <f>+VLOOKUP("*"&amp;L2631&amp;"*",'[2]REGISTROS SANITARIOS'!$D$1980:$E$2112,2,FALSE)</f>
        <v>SI</v>
      </c>
      <c r="AD2631" s="22" t="s">
        <v>1025</v>
      </c>
      <c r="AE2631" s="16">
        <v>46834</v>
      </c>
      <c r="AF2631" s="34" t="s">
        <v>73</v>
      </c>
      <c r="AG2631" s="24" t="s">
        <v>1049</v>
      </c>
      <c r="AH2631" s="18" t="s">
        <v>1049</v>
      </c>
      <c r="AI2631" s="18" t="s">
        <v>54</v>
      </c>
      <c r="AJ2631" s="17">
        <v>605</v>
      </c>
      <c r="AK2631" s="25">
        <v>605</v>
      </c>
      <c r="AL2631" s="25">
        <v>16200</v>
      </c>
      <c r="AM2631" s="35">
        <v>0</v>
      </c>
      <c r="AN2631" s="19">
        <v>9801000</v>
      </c>
      <c r="AO2631" s="18" t="s">
        <v>1049</v>
      </c>
      <c r="AP2631" s="15" t="s">
        <v>1049</v>
      </c>
      <c r="AQ2631" s="43" t="str">
        <f t="shared" si="414"/>
        <v>SI</v>
      </c>
      <c r="AR2631" s="44">
        <f t="shared" si="407"/>
        <v>9801000</v>
      </c>
      <c r="AS2631" s="44">
        <f t="shared" si="408"/>
        <v>9801000</v>
      </c>
      <c r="AT2631" s="44">
        <f t="shared" si="409"/>
        <v>9801000</v>
      </c>
      <c r="AU2631" s="44">
        <f t="shared" si="410"/>
        <v>9801000</v>
      </c>
      <c r="AV2631" s="45" t="b">
        <f t="shared" si="411"/>
        <v>1</v>
      </c>
      <c r="AW2631" s="45" t="b">
        <f t="shared" si="415"/>
        <v>1</v>
      </c>
      <c r="AX2631" s="45"/>
    </row>
    <row r="2632" spans="1:50" s="36" customFormat="1" ht="27.75" customHeight="1" x14ac:dyDescent="0.15">
      <c r="A2632" s="36" t="str">
        <f t="shared" si="413"/>
        <v>ORBIDENTAL S.A.S304000207</v>
      </c>
      <c r="B2632" s="36" t="b">
        <f>+A2632='[1]Anexo 9'!A2632</f>
        <v>1</v>
      </c>
      <c r="C2632" s="18">
        <v>800005972</v>
      </c>
      <c r="D2632" s="18" t="s">
        <v>3864</v>
      </c>
      <c r="E2632" s="15" t="s">
        <v>800</v>
      </c>
      <c r="F2632" s="15" t="s">
        <v>62</v>
      </c>
      <c r="G2632" s="15" t="s">
        <v>3155</v>
      </c>
      <c r="H2632" s="15" t="s">
        <v>3155</v>
      </c>
      <c r="I2632" s="15" t="s">
        <v>3155</v>
      </c>
      <c r="J2632" s="15">
        <v>3</v>
      </c>
      <c r="K2632" s="15" t="s">
        <v>3155</v>
      </c>
      <c r="L2632" s="15">
        <v>304000207</v>
      </c>
      <c r="M2632" s="15" t="s">
        <v>3986</v>
      </c>
      <c r="N2632" s="15" t="s">
        <v>1192</v>
      </c>
      <c r="O2632" s="18" t="s">
        <v>3986</v>
      </c>
      <c r="P2632" s="22" t="s">
        <v>73</v>
      </c>
      <c r="Q2632" s="15" t="s">
        <v>5589</v>
      </c>
      <c r="R2632" s="18" t="s">
        <v>5589</v>
      </c>
      <c r="S2632" s="22" t="s">
        <v>73</v>
      </c>
      <c r="T2632" s="18" t="s">
        <v>6407</v>
      </c>
      <c r="U2632" s="18" t="s">
        <v>5589</v>
      </c>
      <c r="V2632" s="15"/>
      <c r="W2632" s="18" t="s">
        <v>6408</v>
      </c>
      <c r="X2632" s="18"/>
      <c r="Y2632" s="15" t="s">
        <v>73</v>
      </c>
      <c r="Z2632" s="18" t="s">
        <v>7236</v>
      </c>
      <c r="AA2632" s="18" t="s">
        <v>7209</v>
      </c>
      <c r="AB2632" s="18" t="s">
        <v>7237</v>
      </c>
      <c r="AC2632" s="67" t="str">
        <f>+VLOOKUP("*"&amp;L2632&amp;"*",'[2]REGISTROS SANITARIOS'!$D$1980:$E$2112,2,FALSE)</f>
        <v>SI</v>
      </c>
      <c r="AD2632" s="22" t="s">
        <v>1025</v>
      </c>
      <c r="AE2632" s="16">
        <v>44747</v>
      </c>
      <c r="AF2632" s="34" t="s">
        <v>73</v>
      </c>
      <c r="AG2632" s="24" t="s">
        <v>1049</v>
      </c>
      <c r="AH2632" s="18" t="s">
        <v>1049</v>
      </c>
      <c r="AI2632" s="18" t="s">
        <v>53</v>
      </c>
      <c r="AJ2632" s="17">
        <v>5.5</v>
      </c>
      <c r="AK2632" s="25">
        <v>5.5</v>
      </c>
      <c r="AL2632" s="25">
        <v>195600</v>
      </c>
      <c r="AM2632" s="35">
        <v>0</v>
      </c>
      <c r="AN2632" s="19">
        <v>1075800</v>
      </c>
      <c r="AO2632" s="18" t="s">
        <v>1049</v>
      </c>
      <c r="AP2632" s="15" t="s">
        <v>1049</v>
      </c>
      <c r="AQ2632" s="43" t="str">
        <f t="shared" si="414"/>
        <v>SI</v>
      </c>
      <c r="AR2632" s="44">
        <f t="shared" si="407"/>
        <v>1075800</v>
      </c>
      <c r="AS2632" s="44">
        <f t="shared" si="408"/>
        <v>1075800</v>
      </c>
      <c r="AT2632" s="44">
        <f t="shared" si="409"/>
        <v>1075800</v>
      </c>
      <c r="AU2632" s="44">
        <f t="shared" si="410"/>
        <v>1075800</v>
      </c>
      <c r="AV2632" s="45" t="b">
        <f t="shared" si="411"/>
        <v>1</v>
      </c>
      <c r="AW2632" s="45" t="b">
        <f t="shared" si="415"/>
        <v>1</v>
      </c>
      <c r="AX2632" s="45"/>
    </row>
    <row r="2633" spans="1:50" s="36" customFormat="1" ht="27.75" customHeight="1" x14ac:dyDescent="0.15">
      <c r="A2633" s="36" t="str">
        <f t="shared" si="413"/>
        <v>ORBIDENTAL S.A.S304001308</v>
      </c>
      <c r="B2633" s="36" t="b">
        <f>+A2633='[1]Anexo 9'!A2633</f>
        <v>1</v>
      </c>
      <c r="C2633" s="18">
        <v>800005972</v>
      </c>
      <c r="D2633" s="18" t="s">
        <v>3864</v>
      </c>
      <c r="E2633" s="15" t="s">
        <v>800</v>
      </c>
      <c r="F2633" s="15" t="s">
        <v>62</v>
      </c>
      <c r="G2633" s="15" t="s">
        <v>3155</v>
      </c>
      <c r="H2633" s="15" t="s">
        <v>3155</v>
      </c>
      <c r="I2633" s="15" t="s">
        <v>3155</v>
      </c>
      <c r="J2633" s="15">
        <v>4</v>
      </c>
      <c r="K2633" s="15" t="s">
        <v>3155</v>
      </c>
      <c r="L2633" s="15">
        <v>304001308</v>
      </c>
      <c r="M2633" s="15" t="s">
        <v>1010</v>
      </c>
      <c r="N2633" s="15" t="s">
        <v>101</v>
      </c>
      <c r="O2633" s="18" t="s">
        <v>4750</v>
      </c>
      <c r="P2633" s="22" t="s">
        <v>73</v>
      </c>
      <c r="Q2633" s="15" t="s">
        <v>490</v>
      </c>
      <c r="R2633" s="18" t="s">
        <v>490</v>
      </c>
      <c r="S2633" s="22" t="s">
        <v>73</v>
      </c>
      <c r="T2633" s="18">
        <v>12</v>
      </c>
      <c r="U2633" s="18" t="s">
        <v>490</v>
      </c>
      <c r="V2633" s="15" t="s">
        <v>1011</v>
      </c>
      <c r="W2633" s="18" t="s">
        <v>2932</v>
      </c>
      <c r="X2633" s="18"/>
      <c r="Y2633" s="15" t="s">
        <v>73</v>
      </c>
      <c r="Z2633" s="18" t="s">
        <v>2933</v>
      </c>
      <c r="AA2633" s="18" t="s">
        <v>1285</v>
      </c>
      <c r="AB2633" s="18" t="s">
        <v>2934</v>
      </c>
      <c r="AC2633" s="67" t="str">
        <f>+VLOOKUP("*"&amp;L2633&amp;"*",'[2]REGISTROS SANITARIOS'!$D$1980:$E$2112,2,FALSE)</f>
        <v>SI</v>
      </c>
      <c r="AD2633" s="22" t="s">
        <v>1025</v>
      </c>
      <c r="AE2633" s="16">
        <v>46454</v>
      </c>
      <c r="AF2633" s="34" t="s">
        <v>73</v>
      </c>
      <c r="AG2633" s="24" t="s">
        <v>1049</v>
      </c>
      <c r="AH2633" s="18" t="s">
        <v>1049</v>
      </c>
      <c r="AI2633" s="18" t="s">
        <v>54</v>
      </c>
      <c r="AJ2633" s="17">
        <v>715</v>
      </c>
      <c r="AK2633" s="25">
        <v>715</v>
      </c>
      <c r="AL2633" s="25">
        <v>2250</v>
      </c>
      <c r="AM2633" s="35">
        <v>0.19</v>
      </c>
      <c r="AN2633" s="19">
        <v>1914412.4999999998</v>
      </c>
      <c r="AO2633" s="18" t="s">
        <v>1049</v>
      </c>
      <c r="AP2633" s="15" t="s">
        <v>1049</v>
      </c>
      <c r="AQ2633" s="43" t="str">
        <f t="shared" si="414"/>
        <v>SI</v>
      </c>
      <c r="AR2633" s="44">
        <f t="shared" si="407"/>
        <v>1914412.5</v>
      </c>
      <c r="AS2633" s="44">
        <f t="shared" si="408"/>
        <v>1608750</v>
      </c>
      <c r="AT2633" s="44">
        <f t="shared" si="409"/>
        <v>1608750</v>
      </c>
      <c r="AU2633" s="44">
        <f t="shared" si="410"/>
        <v>1914412.5</v>
      </c>
      <c r="AV2633" s="45" t="b">
        <f t="shared" si="411"/>
        <v>1</v>
      </c>
      <c r="AW2633" s="45" t="b">
        <f t="shared" si="415"/>
        <v>0</v>
      </c>
      <c r="AX2633" s="45"/>
    </row>
    <row r="2634" spans="1:50" s="36" customFormat="1" ht="27.75" customHeight="1" x14ac:dyDescent="0.15">
      <c r="A2634" s="36" t="str">
        <f t="shared" si="413"/>
        <v>ORBIDENTAL S.A.S304001408</v>
      </c>
      <c r="B2634" s="36" t="b">
        <f>+A2634='[1]Anexo 9'!A2634</f>
        <v>1</v>
      </c>
      <c r="C2634" s="18">
        <v>800005972</v>
      </c>
      <c r="D2634" s="18" t="s">
        <v>3864</v>
      </c>
      <c r="E2634" s="15" t="s">
        <v>800</v>
      </c>
      <c r="F2634" s="15" t="s">
        <v>62</v>
      </c>
      <c r="G2634" s="15" t="s">
        <v>3155</v>
      </c>
      <c r="H2634" s="15" t="s">
        <v>3155</v>
      </c>
      <c r="I2634" s="15" t="s">
        <v>3155</v>
      </c>
      <c r="J2634" s="15">
        <v>4</v>
      </c>
      <c r="K2634" s="15" t="s">
        <v>3155</v>
      </c>
      <c r="L2634" s="15">
        <v>304001408</v>
      </c>
      <c r="M2634" s="15" t="s">
        <v>1288</v>
      </c>
      <c r="N2634" s="15" t="s">
        <v>101</v>
      </c>
      <c r="O2634" s="18" t="s">
        <v>4751</v>
      </c>
      <c r="P2634" s="22" t="s">
        <v>73</v>
      </c>
      <c r="Q2634" s="15" t="s">
        <v>439</v>
      </c>
      <c r="R2634" s="18" t="s">
        <v>439</v>
      </c>
      <c r="S2634" s="22" t="s">
        <v>73</v>
      </c>
      <c r="T2634" s="18">
        <v>100</v>
      </c>
      <c r="U2634" s="18" t="s">
        <v>439</v>
      </c>
      <c r="V2634" s="15" t="s">
        <v>1290</v>
      </c>
      <c r="W2634" s="18" t="s">
        <v>6337</v>
      </c>
      <c r="X2634" s="18"/>
      <c r="Y2634" s="15" t="s">
        <v>68</v>
      </c>
      <c r="Z2634" s="18" t="s">
        <v>7238</v>
      </c>
      <c r="AA2634" s="18" t="s">
        <v>1724</v>
      </c>
      <c r="AB2634" s="18" t="s">
        <v>7239</v>
      </c>
      <c r="AC2634" s="67" t="str">
        <f>+VLOOKUP("*"&amp;L2634&amp;"*",'[2]REGISTROS SANITARIOS'!$D$1980:$E$2112,2,FALSE)</f>
        <v>SI</v>
      </c>
      <c r="AD2634" s="22" t="s">
        <v>1025</v>
      </c>
      <c r="AE2634" s="16">
        <v>45130</v>
      </c>
      <c r="AF2634" s="34" t="s">
        <v>73</v>
      </c>
      <c r="AG2634" s="24" t="s">
        <v>1049</v>
      </c>
      <c r="AH2634" s="18" t="s">
        <v>1049</v>
      </c>
      <c r="AI2634" s="18" t="s">
        <v>54</v>
      </c>
      <c r="AJ2634" s="17">
        <v>99000</v>
      </c>
      <c r="AK2634" s="25">
        <v>99000</v>
      </c>
      <c r="AL2634" s="25">
        <v>92</v>
      </c>
      <c r="AM2634" s="35">
        <v>0.19</v>
      </c>
      <c r="AN2634" s="19">
        <v>10838520</v>
      </c>
      <c r="AO2634" s="18" t="s">
        <v>1049</v>
      </c>
      <c r="AP2634" s="15" t="s">
        <v>1049</v>
      </c>
      <c r="AQ2634" s="43" t="str">
        <f t="shared" si="414"/>
        <v>SI</v>
      </c>
      <c r="AR2634" s="44">
        <f t="shared" si="407"/>
        <v>10838519.999999998</v>
      </c>
      <c r="AS2634" s="44">
        <f t="shared" si="408"/>
        <v>9108000</v>
      </c>
      <c r="AT2634" s="44">
        <f t="shared" si="409"/>
        <v>9108000</v>
      </c>
      <c r="AU2634" s="44">
        <f t="shared" si="410"/>
        <v>10838519.999999998</v>
      </c>
      <c r="AV2634" s="45" t="b">
        <f t="shared" si="411"/>
        <v>1</v>
      </c>
      <c r="AW2634" s="45" t="b">
        <f t="shared" si="415"/>
        <v>0</v>
      </c>
      <c r="AX2634" s="45"/>
    </row>
    <row r="2635" spans="1:50" s="36" customFormat="1" ht="27.75" customHeight="1" x14ac:dyDescent="0.15">
      <c r="A2635" s="36" t="str">
        <f t="shared" si="413"/>
        <v>ORBIDENTAL S.A.S304001603</v>
      </c>
      <c r="B2635" s="36" t="b">
        <f>+A2635='[1]Anexo 9'!A2635</f>
        <v>1</v>
      </c>
      <c r="C2635" s="18">
        <v>800005972</v>
      </c>
      <c r="D2635" s="18" t="s">
        <v>3864</v>
      </c>
      <c r="E2635" s="15" t="s">
        <v>800</v>
      </c>
      <c r="F2635" s="15" t="s">
        <v>62</v>
      </c>
      <c r="G2635" s="15" t="s">
        <v>3155</v>
      </c>
      <c r="H2635" s="15" t="s">
        <v>3155</v>
      </c>
      <c r="I2635" s="15" t="s">
        <v>3155</v>
      </c>
      <c r="J2635" s="15">
        <v>4</v>
      </c>
      <c r="K2635" s="15" t="s">
        <v>3155</v>
      </c>
      <c r="L2635" s="15">
        <v>304001603</v>
      </c>
      <c r="M2635" s="15" t="s">
        <v>994</v>
      </c>
      <c r="N2635" s="15" t="s">
        <v>995</v>
      </c>
      <c r="O2635" s="18" t="s">
        <v>994</v>
      </c>
      <c r="P2635" s="22" t="s">
        <v>73</v>
      </c>
      <c r="Q2635" s="15" t="s">
        <v>1293</v>
      </c>
      <c r="R2635" s="18" t="s">
        <v>1293</v>
      </c>
      <c r="S2635" s="22" t="s">
        <v>73</v>
      </c>
      <c r="T2635" s="18">
        <v>4</v>
      </c>
      <c r="U2635" s="18" t="s">
        <v>1293</v>
      </c>
      <c r="V2635" s="15" t="s">
        <v>996</v>
      </c>
      <c r="W2635" s="18" t="s">
        <v>2896</v>
      </c>
      <c r="X2635" s="18"/>
      <c r="Y2635" s="15" t="s">
        <v>73</v>
      </c>
      <c r="Z2635" s="18" t="s">
        <v>7215</v>
      </c>
      <c r="AA2635" s="18" t="s">
        <v>96</v>
      </c>
      <c r="AB2635" s="18" t="s">
        <v>2936</v>
      </c>
      <c r="AC2635" s="67" t="str">
        <f>+VLOOKUP("*"&amp;L2635&amp;"*",'[2]REGISTROS SANITARIOS'!$D$1980:$E$2112,2,FALSE)</f>
        <v>SI</v>
      </c>
      <c r="AD2635" s="22" t="s">
        <v>1025</v>
      </c>
      <c r="AE2635" s="16">
        <v>44675</v>
      </c>
      <c r="AF2635" s="34" t="s">
        <v>73</v>
      </c>
      <c r="AG2635" s="24" t="s">
        <v>1049</v>
      </c>
      <c r="AH2635" s="18" t="s">
        <v>1049</v>
      </c>
      <c r="AI2635" s="18" t="s">
        <v>53</v>
      </c>
      <c r="AJ2635" s="17">
        <v>27.5</v>
      </c>
      <c r="AK2635" s="25">
        <v>27.5</v>
      </c>
      <c r="AL2635" s="25">
        <v>54000</v>
      </c>
      <c r="AM2635" s="35">
        <v>0.19</v>
      </c>
      <c r="AN2635" s="19">
        <v>1767150</v>
      </c>
      <c r="AO2635" s="18" t="s">
        <v>1049</v>
      </c>
      <c r="AP2635" s="15" t="s">
        <v>1049</v>
      </c>
      <c r="AQ2635" s="43" t="str">
        <f t="shared" si="414"/>
        <v>SI</v>
      </c>
      <c r="AR2635" s="44">
        <f t="shared" si="407"/>
        <v>1767150</v>
      </c>
      <c r="AS2635" s="44">
        <f t="shared" si="408"/>
        <v>1485000</v>
      </c>
      <c r="AT2635" s="44">
        <f t="shared" si="409"/>
        <v>1485000</v>
      </c>
      <c r="AU2635" s="44">
        <f t="shared" si="410"/>
        <v>1767150</v>
      </c>
      <c r="AV2635" s="45" t="b">
        <f t="shared" si="411"/>
        <v>1</v>
      </c>
      <c r="AW2635" s="45" t="b">
        <f t="shared" si="415"/>
        <v>0</v>
      </c>
      <c r="AX2635" s="45"/>
    </row>
    <row r="2636" spans="1:50" s="36" customFormat="1" ht="27.75" customHeight="1" x14ac:dyDescent="0.15">
      <c r="A2636" s="36" t="str">
        <f t="shared" si="413"/>
        <v>ORBIDENTAL S.A.S304001801</v>
      </c>
      <c r="B2636" s="36" t="b">
        <f>+A2636='[1]Anexo 9'!A2636</f>
        <v>1</v>
      </c>
      <c r="C2636" s="18">
        <v>800005972</v>
      </c>
      <c r="D2636" s="18" t="s">
        <v>3864</v>
      </c>
      <c r="E2636" s="15" t="s">
        <v>800</v>
      </c>
      <c r="F2636" s="15" t="s">
        <v>1360</v>
      </c>
      <c r="G2636" s="15">
        <f>+VLOOKUP(F2636,[3]Sheet1!$E$3:$G$74,3,FALSE)</f>
        <v>2</v>
      </c>
      <c r="H2636" s="15">
        <f>+VLOOKUP(D2636&amp;F2636,'TD para paquetes'!$E$3:$I$441,5,FALSE)</f>
        <v>2</v>
      </c>
      <c r="I2636" s="15" t="s">
        <v>1025</v>
      </c>
      <c r="J2636" s="15">
        <v>4</v>
      </c>
      <c r="K2636" s="15">
        <v>4</v>
      </c>
      <c r="L2636" s="15">
        <v>304001801</v>
      </c>
      <c r="M2636" s="15" t="s">
        <v>1361</v>
      </c>
      <c r="N2636" s="15" t="s">
        <v>247</v>
      </c>
      <c r="O2636" s="18" t="s">
        <v>1361</v>
      </c>
      <c r="P2636" s="22" t="s">
        <v>73</v>
      </c>
      <c r="Q2636" s="15" t="s">
        <v>1362</v>
      </c>
      <c r="R2636" s="18" t="s">
        <v>1362</v>
      </c>
      <c r="S2636" s="22" t="s">
        <v>73</v>
      </c>
      <c r="T2636" s="18">
        <v>150</v>
      </c>
      <c r="U2636" s="18" t="s">
        <v>1362</v>
      </c>
      <c r="V2636" s="15" t="s">
        <v>1001</v>
      </c>
      <c r="W2636" s="18" t="s">
        <v>2947</v>
      </c>
      <c r="X2636" s="18"/>
      <c r="Y2636" s="15" t="s">
        <v>73</v>
      </c>
      <c r="Z2636" s="18" t="s">
        <v>7240</v>
      </c>
      <c r="AA2636" s="18" t="s">
        <v>7209</v>
      </c>
      <c r="AB2636" s="18" t="s">
        <v>1367</v>
      </c>
      <c r="AC2636" s="67" t="str">
        <f>+VLOOKUP("*"&amp;L2636&amp;"*",'[2]REGISTROS SANITARIOS'!$D$1980:$E$2112,2,FALSE)</f>
        <v>SI</v>
      </c>
      <c r="AD2636" s="22" t="s">
        <v>1025</v>
      </c>
      <c r="AE2636" s="16">
        <v>47023</v>
      </c>
      <c r="AF2636" s="34" t="s">
        <v>73</v>
      </c>
      <c r="AG2636" s="24" t="s">
        <v>1049</v>
      </c>
      <c r="AH2636" s="18" t="s">
        <v>1049</v>
      </c>
      <c r="AI2636" s="18" t="s">
        <v>53</v>
      </c>
      <c r="AJ2636" s="17">
        <v>115.5</v>
      </c>
      <c r="AK2636" s="25">
        <v>115.5</v>
      </c>
      <c r="AL2636" s="25">
        <v>184600</v>
      </c>
      <c r="AM2636" s="35">
        <v>0.19</v>
      </c>
      <c r="AN2636" s="19">
        <v>25372347</v>
      </c>
      <c r="AO2636" s="18" t="s">
        <v>1049</v>
      </c>
      <c r="AP2636" s="15" t="s">
        <v>1049</v>
      </c>
      <c r="AQ2636" s="43" t="str">
        <f t="shared" si="414"/>
        <v>SI</v>
      </c>
      <c r="AR2636" s="44">
        <f t="shared" si="407"/>
        <v>25372347</v>
      </c>
      <c r="AS2636" s="44">
        <f t="shared" si="408"/>
        <v>21321300</v>
      </c>
      <c r="AT2636" s="44">
        <f t="shared" si="409"/>
        <v>21321300</v>
      </c>
      <c r="AU2636" s="44">
        <f t="shared" si="410"/>
        <v>25372347</v>
      </c>
      <c r="AV2636" s="45" t="b">
        <f t="shared" si="411"/>
        <v>1</v>
      </c>
      <c r="AW2636" s="45" t="b">
        <f t="shared" si="415"/>
        <v>0</v>
      </c>
      <c r="AX2636" s="45"/>
    </row>
    <row r="2637" spans="1:50" s="36" customFormat="1" ht="27.75" customHeight="1" x14ac:dyDescent="0.15">
      <c r="A2637" s="36" t="str">
        <f t="shared" si="413"/>
        <v>ORBIDENTAL S.A.S304001901</v>
      </c>
      <c r="B2637" s="36" t="b">
        <f>+A2637='[1]Anexo 9'!A2637</f>
        <v>1</v>
      </c>
      <c r="C2637" s="18">
        <v>800005972</v>
      </c>
      <c r="D2637" s="18" t="s">
        <v>3864</v>
      </c>
      <c r="E2637" s="15" t="s">
        <v>800</v>
      </c>
      <c r="F2637" s="15" t="s">
        <v>62</v>
      </c>
      <c r="G2637" s="15" t="s">
        <v>3155</v>
      </c>
      <c r="H2637" s="15" t="s">
        <v>3155</v>
      </c>
      <c r="I2637" s="15" t="s">
        <v>3155</v>
      </c>
      <c r="J2637" s="15">
        <v>4</v>
      </c>
      <c r="K2637" s="15" t="s">
        <v>3155</v>
      </c>
      <c r="L2637" s="15">
        <v>304001901</v>
      </c>
      <c r="M2637" s="15" t="s">
        <v>1295</v>
      </c>
      <c r="N2637" s="15" t="s">
        <v>247</v>
      </c>
      <c r="O2637" s="18" t="s">
        <v>1295</v>
      </c>
      <c r="P2637" s="22" t="s">
        <v>73</v>
      </c>
      <c r="Q2637" s="15" t="s">
        <v>1296</v>
      </c>
      <c r="R2637" s="18" t="s">
        <v>1296</v>
      </c>
      <c r="S2637" s="22" t="s">
        <v>73</v>
      </c>
      <c r="T2637" s="18">
        <v>120</v>
      </c>
      <c r="U2637" s="18" t="s">
        <v>1296</v>
      </c>
      <c r="V2637" s="15" t="s">
        <v>1299</v>
      </c>
      <c r="W2637" s="18" t="s">
        <v>2922</v>
      </c>
      <c r="X2637" s="18"/>
      <c r="Y2637" s="15" t="s">
        <v>73</v>
      </c>
      <c r="Z2637" s="18" t="s">
        <v>7231</v>
      </c>
      <c r="AA2637" s="18" t="s">
        <v>71</v>
      </c>
      <c r="AB2637" s="18" t="s">
        <v>1300</v>
      </c>
      <c r="AC2637" s="67" t="str">
        <f>+VLOOKUP("*"&amp;L2637&amp;"*",'[2]REGISTROS SANITARIOS'!$D$1980:$E$2112,2,FALSE)</f>
        <v>SI</v>
      </c>
      <c r="AD2637" s="22" t="s">
        <v>1025</v>
      </c>
      <c r="AE2637" s="16">
        <v>44494</v>
      </c>
      <c r="AF2637" s="34" t="s">
        <v>73</v>
      </c>
      <c r="AG2637" s="24" t="s">
        <v>1049</v>
      </c>
      <c r="AH2637" s="18" t="s">
        <v>1049</v>
      </c>
      <c r="AI2637" s="18" t="s">
        <v>54</v>
      </c>
      <c r="AJ2637" s="17">
        <v>82.5</v>
      </c>
      <c r="AK2637" s="25">
        <v>82.5</v>
      </c>
      <c r="AL2637" s="25">
        <v>5900</v>
      </c>
      <c r="AM2637" s="35">
        <v>0</v>
      </c>
      <c r="AN2637" s="19">
        <v>486750</v>
      </c>
      <c r="AO2637" s="18" t="s">
        <v>1049</v>
      </c>
      <c r="AP2637" s="15" t="s">
        <v>1049</v>
      </c>
      <c r="AQ2637" s="43" t="str">
        <f t="shared" si="414"/>
        <v>SI</v>
      </c>
      <c r="AR2637" s="44">
        <f t="shared" si="407"/>
        <v>486750</v>
      </c>
      <c r="AS2637" s="44">
        <f t="shared" si="408"/>
        <v>486750</v>
      </c>
      <c r="AT2637" s="44">
        <f t="shared" si="409"/>
        <v>486750</v>
      </c>
      <c r="AU2637" s="44">
        <f t="shared" si="410"/>
        <v>486750</v>
      </c>
      <c r="AV2637" s="45" t="b">
        <f t="shared" si="411"/>
        <v>1</v>
      </c>
      <c r="AW2637" s="45" t="b">
        <f t="shared" si="415"/>
        <v>1</v>
      </c>
      <c r="AX2637" s="45"/>
    </row>
    <row r="2638" spans="1:50" s="36" customFormat="1" ht="27.75" customHeight="1" x14ac:dyDescent="0.15">
      <c r="A2638" s="36" t="str">
        <f t="shared" si="413"/>
        <v>ORBIDENTAL S.A.S304001922</v>
      </c>
      <c r="B2638" s="36" t="b">
        <f>+A2638='[1]Anexo 9'!A2638</f>
        <v>1</v>
      </c>
      <c r="C2638" s="18">
        <v>800005972</v>
      </c>
      <c r="D2638" s="18" t="s">
        <v>3864</v>
      </c>
      <c r="E2638" s="15" t="s">
        <v>800</v>
      </c>
      <c r="F2638" s="15" t="s">
        <v>3851</v>
      </c>
      <c r="G2638" s="15">
        <f>+VLOOKUP(F2638,[3]Sheet1!$E$3:$G$74,3,FALSE)</f>
        <v>13</v>
      </c>
      <c r="H2638" s="15">
        <f>+VLOOKUP(D2638&amp;F2638,'TD para paquetes'!$E$3:$I$441,5,FALSE)</f>
        <v>12</v>
      </c>
      <c r="I2638" s="15" t="s">
        <v>44</v>
      </c>
      <c r="J2638" s="15">
        <v>4</v>
      </c>
      <c r="K2638" s="15">
        <v>3</v>
      </c>
      <c r="L2638" s="15">
        <v>304001922</v>
      </c>
      <c r="M2638" s="15" t="s">
        <v>3987</v>
      </c>
      <c r="N2638" s="15" t="s">
        <v>247</v>
      </c>
      <c r="O2638" s="18" t="s">
        <v>3987</v>
      </c>
      <c r="P2638" s="22" t="s">
        <v>73</v>
      </c>
      <c r="Q2638" s="15" t="s">
        <v>5590</v>
      </c>
      <c r="R2638" s="18" t="s">
        <v>5590</v>
      </c>
      <c r="S2638" s="22" t="s">
        <v>73</v>
      </c>
      <c r="T2638" s="18">
        <v>180</v>
      </c>
      <c r="U2638" s="18" t="s">
        <v>5590</v>
      </c>
      <c r="V2638" s="15"/>
      <c r="W2638" s="18" t="s">
        <v>2896</v>
      </c>
      <c r="X2638" s="18"/>
      <c r="Y2638" s="15" t="s">
        <v>73</v>
      </c>
      <c r="Z2638" s="18" t="s">
        <v>7236</v>
      </c>
      <c r="AA2638" s="18" t="s">
        <v>7209</v>
      </c>
      <c r="AB2638" s="18" t="s">
        <v>6708</v>
      </c>
      <c r="AC2638" s="67" t="str">
        <f>+VLOOKUP("*"&amp;L2638&amp;"*",'[2]REGISTROS SANITARIOS'!$D$1980:$E$2112,2,FALSE)</f>
        <v>SI</v>
      </c>
      <c r="AD2638" s="22" t="s">
        <v>1025</v>
      </c>
      <c r="AE2638" s="16">
        <v>46379</v>
      </c>
      <c r="AF2638" s="34" t="s">
        <v>73</v>
      </c>
      <c r="AG2638" s="24" t="s">
        <v>1049</v>
      </c>
      <c r="AH2638" s="18" t="s">
        <v>1049</v>
      </c>
      <c r="AI2638" s="18" t="s">
        <v>54</v>
      </c>
      <c r="AJ2638" s="17">
        <v>5.5</v>
      </c>
      <c r="AK2638" s="25">
        <v>5.5</v>
      </c>
      <c r="AL2638" s="25">
        <v>64500</v>
      </c>
      <c r="AM2638" s="35">
        <v>0</v>
      </c>
      <c r="AN2638" s="19">
        <v>354750</v>
      </c>
      <c r="AO2638" s="18" t="s">
        <v>1049</v>
      </c>
      <c r="AP2638" s="15" t="s">
        <v>1049</v>
      </c>
      <c r="AQ2638" s="43" t="str">
        <f t="shared" si="414"/>
        <v>SI</v>
      </c>
      <c r="AR2638" s="44">
        <f t="shared" si="407"/>
        <v>354750</v>
      </c>
      <c r="AS2638" s="44">
        <f t="shared" si="408"/>
        <v>354750</v>
      </c>
      <c r="AT2638" s="44">
        <f t="shared" si="409"/>
        <v>354750</v>
      </c>
      <c r="AU2638" s="44">
        <f t="shared" si="410"/>
        <v>354750</v>
      </c>
      <c r="AV2638" s="45" t="b">
        <f t="shared" si="411"/>
        <v>1</v>
      </c>
      <c r="AW2638" s="45" t="b">
        <f t="shared" si="415"/>
        <v>1</v>
      </c>
      <c r="AX2638" s="45"/>
    </row>
    <row r="2639" spans="1:50" s="36" customFormat="1" ht="27.75" customHeight="1" x14ac:dyDescent="0.15">
      <c r="A2639" s="36" t="str">
        <f t="shared" si="413"/>
        <v>ORBIDENTAL S.A.S304001933</v>
      </c>
      <c r="B2639" s="36" t="b">
        <f>+A2639='[1]Anexo 9'!A2639</f>
        <v>1</v>
      </c>
      <c r="C2639" s="18">
        <v>800005972</v>
      </c>
      <c r="D2639" s="18" t="s">
        <v>3864</v>
      </c>
      <c r="E2639" s="15" t="s">
        <v>800</v>
      </c>
      <c r="F2639" s="15" t="s">
        <v>3851</v>
      </c>
      <c r="G2639" s="15">
        <f>+VLOOKUP(F2639,[3]Sheet1!$E$3:$G$74,3,FALSE)</f>
        <v>13</v>
      </c>
      <c r="H2639" s="15">
        <f>+VLOOKUP(D2639&amp;F2639,'TD para paquetes'!$E$3:$I$441,5,FALSE)</f>
        <v>12</v>
      </c>
      <c r="I2639" s="15" t="s">
        <v>44</v>
      </c>
      <c r="J2639" s="15">
        <v>4</v>
      </c>
      <c r="K2639" s="15">
        <v>3</v>
      </c>
      <c r="L2639" s="15">
        <v>304001933</v>
      </c>
      <c r="M2639" s="15" t="s">
        <v>3989</v>
      </c>
      <c r="N2639" s="15" t="s">
        <v>247</v>
      </c>
      <c r="O2639" s="18" t="s">
        <v>3989</v>
      </c>
      <c r="P2639" s="22" t="s">
        <v>73</v>
      </c>
      <c r="Q2639" s="15" t="s">
        <v>5590</v>
      </c>
      <c r="R2639" s="18" t="s">
        <v>5590</v>
      </c>
      <c r="S2639" s="22" t="s">
        <v>73</v>
      </c>
      <c r="T2639" s="18">
        <v>180</v>
      </c>
      <c r="U2639" s="18" t="s">
        <v>5590</v>
      </c>
      <c r="V2639" s="15"/>
      <c r="W2639" s="18" t="s">
        <v>2896</v>
      </c>
      <c r="X2639" s="18"/>
      <c r="Y2639" s="15" t="s">
        <v>73</v>
      </c>
      <c r="Z2639" s="18" t="s">
        <v>7236</v>
      </c>
      <c r="AA2639" s="18" t="s">
        <v>7209</v>
      </c>
      <c r="AB2639" s="18" t="s">
        <v>6708</v>
      </c>
      <c r="AC2639" s="67" t="str">
        <f>+VLOOKUP("*"&amp;L2639&amp;"*",'[2]REGISTROS SANITARIOS'!$D$1980:$E$2112,2,FALSE)</f>
        <v>SI</v>
      </c>
      <c r="AD2639" s="22" t="s">
        <v>1025</v>
      </c>
      <c r="AE2639" s="16">
        <v>46379</v>
      </c>
      <c r="AF2639" s="34" t="s">
        <v>73</v>
      </c>
      <c r="AG2639" s="24" t="s">
        <v>1049</v>
      </c>
      <c r="AH2639" s="18" t="s">
        <v>1049</v>
      </c>
      <c r="AI2639" s="18" t="s">
        <v>54</v>
      </c>
      <c r="AJ2639" s="17">
        <v>5.5</v>
      </c>
      <c r="AK2639" s="25">
        <v>5.5</v>
      </c>
      <c r="AL2639" s="25">
        <v>64500</v>
      </c>
      <c r="AM2639" s="35">
        <v>0</v>
      </c>
      <c r="AN2639" s="19">
        <v>354750</v>
      </c>
      <c r="AO2639" s="18" t="s">
        <v>1049</v>
      </c>
      <c r="AP2639" s="15" t="s">
        <v>1049</v>
      </c>
      <c r="AQ2639" s="43" t="str">
        <f t="shared" si="414"/>
        <v>SI</v>
      </c>
      <c r="AR2639" s="44">
        <f t="shared" si="407"/>
        <v>354750</v>
      </c>
      <c r="AS2639" s="44">
        <f t="shared" si="408"/>
        <v>354750</v>
      </c>
      <c r="AT2639" s="44">
        <f t="shared" si="409"/>
        <v>354750</v>
      </c>
      <c r="AU2639" s="44">
        <f t="shared" si="410"/>
        <v>354750</v>
      </c>
      <c r="AV2639" s="45" t="b">
        <f t="shared" si="411"/>
        <v>1</v>
      </c>
      <c r="AW2639" s="45" t="b">
        <f t="shared" si="415"/>
        <v>1</v>
      </c>
      <c r="AX2639" s="45"/>
    </row>
    <row r="2640" spans="1:50" s="36" customFormat="1" ht="27.75" customHeight="1" x14ac:dyDescent="0.15">
      <c r="A2640" s="36" t="str">
        <f t="shared" si="413"/>
        <v>ORBIDENTAL S.A.S304002002</v>
      </c>
      <c r="B2640" s="36" t="b">
        <f>+A2640='[1]Anexo 9'!A2640</f>
        <v>1</v>
      </c>
      <c r="C2640" s="18">
        <v>800005972</v>
      </c>
      <c r="D2640" s="18" t="s">
        <v>3864</v>
      </c>
      <c r="E2640" s="15" t="s">
        <v>800</v>
      </c>
      <c r="F2640" s="15" t="s">
        <v>62</v>
      </c>
      <c r="G2640" s="15" t="s">
        <v>3155</v>
      </c>
      <c r="H2640" s="15" t="s">
        <v>3155</v>
      </c>
      <c r="I2640" s="15" t="s">
        <v>3155</v>
      </c>
      <c r="J2640" s="15">
        <v>4</v>
      </c>
      <c r="K2640" s="15" t="s">
        <v>3155</v>
      </c>
      <c r="L2640" s="15">
        <v>304002002</v>
      </c>
      <c r="M2640" s="15" t="s">
        <v>1301</v>
      </c>
      <c r="N2640" s="15" t="s">
        <v>165</v>
      </c>
      <c r="O2640" s="18" t="s">
        <v>1301</v>
      </c>
      <c r="P2640" s="22" t="s">
        <v>73</v>
      </c>
      <c r="Q2640" s="15" t="s">
        <v>1302</v>
      </c>
      <c r="R2640" s="18" t="s">
        <v>1302</v>
      </c>
      <c r="S2640" s="22" t="s">
        <v>73</v>
      </c>
      <c r="T2640" s="18" t="s">
        <v>6409</v>
      </c>
      <c r="U2640" s="18" t="s">
        <v>1302</v>
      </c>
      <c r="V2640" s="15" t="s">
        <v>1305</v>
      </c>
      <c r="W2640" s="18" t="s">
        <v>1306</v>
      </c>
      <c r="X2640" s="18"/>
      <c r="Y2640" s="15" t="s">
        <v>73</v>
      </c>
      <c r="Z2640" s="18" t="s">
        <v>1306</v>
      </c>
      <c r="AA2640" s="18" t="s">
        <v>71</v>
      </c>
      <c r="AB2640" s="18" t="s">
        <v>1308</v>
      </c>
      <c r="AC2640" s="67" t="str">
        <f>+VLOOKUP("*"&amp;L2640&amp;"*",'[2]REGISTROS SANITARIOS'!$D$1980:$E$2112,2,FALSE)</f>
        <v>SI</v>
      </c>
      <c r="AD2640" s="22" t="s">
        <v>1025</v>
      </c>
      <c r="AE2640" s="16">
        <v>46957</v>
      </c>
      <c r="AF2640" s="34" t="s">
        <v>73</v>
      </c>
      <c r="AG2640" s="24" t="s">
        <v>1049</v>
      </c>
      <c r="AH2640" s="18" t="s">
        <v>1049</v>
      </c>
      <c r="AI2640" s="18" t="s">
        <v>54</v>
      </c>
      <c r="AJ2640" s="17">
        <v>181.5</v>
      </c>
      <c r="AK2640" s="25">
        <v>181.5</v>
      </c>
      <c r="AL2640" s="25">
        <v>5890</v>
      </c>
      <c r="AM2640" s="35">
        <v>0.19</v>
      </c>
      <c r="AN2640" s="19">
        <v>1272151.6499999999</v>
      </c>
      <c r="AO2640" s="18" t="s">
        <v>1049</v>
      </c>
      <c r="AP2640" s="15" t="s">
        <v>1049</v>
      </c>
      <c r="AQ2640" s="43" t="str">
        <f t="shared" si="414"/>
        <v>SI</v>
      </c>
      <c r="AR2640" s="44">
        <f t="shared" si="407"/>
        <v>1272151.6499999999</v>
      </c>
      <c r="AS2640" s="44">
        <f t="shared" si="408"/>
        <v>1069035</v>
      </c>
      <c r="AT2640" s="44">
        <f t="shared" si="409"/>
        <v>1069035</v>
      </c>
      <c r="AU2640" s="44">
        <f t="shared" si="410"/>
        <v>1272151.6499999999</v>
      </c>
      <c r="AV2640" s="45" t="b">
        <f t="shared" si="411"/>
        <v>1</v>
      </c>
      <c r="AW2640" s="45" t="b">
        <f t="shared" si="415"/>
        <v>0</v>
      </c>
      <c r="AX2640" s="45"/>
    </row>
    <row r="2641" spans="1:50" s="36" customFormat="1" ht="27.75" customHeight="1" x14ac:dyDescent="0.15">
      <c r="A2641" s="36" t="str">
        <f t="shared" si="413"/>
        <v>ORBIDENTAL S.A.S304002101</v>
      </c>
      <c r="B2641" s="36" t="b">
        <f>+A2641='[1]Anexo 9'!A2641</f>
        <v>1</v>
      </c>
      <c r="C2641" s="18">
        <v>800005972</v>
      </c>
      <c r="D2641" s="18" t="s">
        <v>3864</v>
      </c>
      <c r="E2641" s="15" t="s">
        <v>800</v>
      </c>
      <c r="F2641" s="15" t="s">
        <v>62</v>
      </c>
      <c r="G2641" s="15" t="s">
        <v>3155</v>
      </c>
      <c r="H2641" s="15" t="s">
        <v>3155</v>
      </c>
      <c r="I2641" s="15" t="s">
        <v>3155</v>
      </c>
      <c r="J2641" s="15">
        <v>4</v>
      </c>
      <c r="K2641" s="15" t="s">
        <v>3155</v>
      </c>
      <c r="L2641" s="15">
        <v>304002101</v>
      </c>
      <c r="M2641" s="15" t="s">
        <v>1309</v>
      </c>
      <c r="N2641" s="15" t="s">
        <v>247</v>
      </c>
      <c r="O2641" s="18" t="s">
        <v>1309</v>
      </c>
      <c r="P2641" s="22" t="s">
        <v>73</v>
      </c>
      <c r="Q2641" s="15" t="s">
        <v>248</v>
      </c>
      <c r="R2641" s="18" t="s">
        <v>248</v>
      </c>
      <c r="S2641" s="22" t="s">
        <v>73</v>
      </c>
      <c r="T2641" s="18">
        <v>50</v>
      </c>
      <c r="U2641" s="18" t="s">
        <v>248</v>
      </c>
      <c r="V2641" s="15" t="s">
        <v>6119</v>
      </c>
      <c r="W2641" s="18" t="s">
        <v>1235</v>
      </c>
      <c r="X2641" s="18"/>
      <c r="Y2641" s="15" t="s">
        <v>73</v>
      </c>
      <c r="Z2641" s="18" t="s">
        <v>7221</v>
      </c>
      <c r="AA2641" s="18" t="s">
        <v>71</v>
      </c>
      <c r="AB2641" s="18" t="s">
        <v>1049</v>
      </c>
      <c r="AC2641" s="67" t="str">
        <f>+VLOOKUP("*"&amp;L2641&amp;"*",'[2]REGISTROS SANITARIOS'!$D$1980:$E$2112,2,FALSE)</f>
        <v>SI</v>
      </c>
      <c r="AD2641" s="22" t="s">
        <v>1025</v>
      </c>
      <c r="AE2641" s="16" t="s">
        <v>1049</v>
      </c>
      <c r="AF2641" s="34" t="s">
        <v>8814</v>
      </c>
      <c r="AG2641" s="24" t="s">
        <v>1049</v>
      </c>
      <c r="AH2641" s="18" t="s">
        <v>1049</v>
      </c>
      <c r="AI2641" s="18" t="s">
        <v>1049</v>
      </c>
      <c r="AJ2641" s="17">
        <v>82.5</v>
      </c>
      <c r="AK2641" s="25">
        <v>82.5</v>
      </c>
      <c r="AL2641" s="25">
        <v>3890</v>
      </c>
      <c r="AM2641" s="35">
        <v>0.19</v>
      </c>
      <c r="AN2641" s="19">
        <v>381900.75</v>
      </c>
      <c r="AO2641" s="18" t="s">
        <v>1049</v>
      </c>
      <c r="AP2641" s="15" t="s">
        <v>1049</v>
      </c>
      <c r="AQ2641" s="43" t="str">
        <f t="shared" si="414"/>
        <v>SI</v>
      </c>
      <c r="AR2641" s="44">
        <f t="shared" si="407"/>
        <v>381900.74999999994</v>
      </c>
      <c r="AS2641" s="44">
        <f t="shared" si="408"/>
        <v>320925</v>
      </c>
      <c r="AT2641" s="44">
        <f t="shared" si="409"/>
        <v>320925</v>
      </c>
      <c r="AU2641" s="44">
        <f t="shared" si="410"/>
        <v>381900.74999999994</v>
      </c>
      <c r="AV2641" s="45" t="b">
        <f t="shared" si="411"/>
        <v>1</v>
      </c>
      <c r="AW2641" s="45" t="b">
        <f t="shared" si="415"/>
        <v>0</v>
      </c>
      <c r="AX2641" s="45"/>
    </row>
    <row r="2642" spans="1:50" s="36" customFormat="1" ht="27.75" customHeight="1" x14ac:dyDescent="0.15">
      <c r="A2642" s="36" t="str">
        <f t="shared" si="413"/>
        <v>ORBIDENTAL S.A.S304002201</v>
      </c>
      <c r="B2642" s="36" t="b">
        <f>+A2642='[1]Anexo 9'!A2642</f>
        <v>1</v>
      </c>
      <c r="C2642" s="18">
        <v>800005972</v>
      </c>
      <c r="D2642" s="18" t="s">
        <v>3864</v>
      </c>
      <c r="E2642" s="15" t="s">
        <v>800</v>
      </c>
      <c r="F2642" s="15" t="s">
        <v>62</v>
      </c>
      <c r="G2642" s="15" t="s">
        <v>3155</v>
      </c>
      <c r="H2642" s="15" t="s">
        <v>3155</v>
      </c>
      <c r="I2642" s="15" t="s">
        <v>3155</v>
      </c>
      <c r="J2642" s="15">
        <v>3</v>
      </c>
      <c r="K2642" s="15" t="s">
        <v>3155</v>
      </c>
      <c r="L2642" s="15">
        <v>304002201</v>
      </c>
      <c r="M2642" s="15" t="s">
        <v>997</v>
      </c>
      <c r="N2642" s="15" t="s">
        <v>998</v>
      </c>
      <c r="O2642" s="18" t="s">
        <v>997</v>
      </c>
      <c r="P2642" s="22" t="s">
        <v>73</v>
      </c>
      <c r="Q2642" s="15" t="s">
        <v>1314</v>
      </c>
      <c r="R2642" s="18" t="s">
        <v>1314</v>
      </c>
      <c r="S2642" s="22" t="s">
        <v>73</v>
      </c>
      <c r="T2642" s="18" t="s">
        <v>6410</v>
      </c>
      <c r="U2642" s="18" t="s">
        <v>1314</v>
      </c>
      <c r="V2642" s="15" t="s">
        <v>999</v>
      </c>
      <c r="W2642" s="18" t="s">
        <v>2938</v>
      </c>
      <c r="X2642" s="18"/>
      <c r="Y2642" s="15" t="s">
        <v>73</v>
      </c>
      <c r="Z2642" s="18" t="s">
        <v>2938</v>
      </c>
      <c r="AA2642" s="18" t="s">
        <v>86</v>
      </c>
      <c r="AB2642" s="18" t="s">
        <v>1049</v>
      </c>
      <c r="AC2642" s="67" t="str">
        <f>+VLOOKUP("*"&amp;L2642&amp;"*",'[2]REGISTROS SANITARIOS'!$D$1980:$E$2112,2,FALSE)</f>
        <v>SI</v>
      </c>
      <c r="AD2642" s="22" t="s">
        <v>1025</v>
      </c>
      <c r="AE2642" s="16" t="s">
        <v>1049</v>
      </c>
      <c r="AF2642" s="34" t="s">
        <v>8814</v>
      </c>
      <c r="AG2642" s="24" t="s">
        <v>1049</v>
      </c>
      <c r="AH2642" s="18" t="s">
        <v>1049</v>
      </c>
      <c r="AI2642" s="18" t="s">
        <v>1049</v>
      </c>
      <c r="AJ2642" s="17">
        <v>38.5</v>
      </c>
      <c r="AK2642" s="25">
        <v>38.5</v>
      </c>
      <c r="AL2642" s="25">
        <v>24000</v>
      </c>
      <c r="AM2642" s="35">
        <v>0.19</v>
      </c>
      <c r="AN2642" s="19">
        <v>1099560</v>
      </c>
      <c r="AO2642" s="18" t="s">
        <v>1049</v>
      </c>
      <c r="AP2642" s="15" t="s">
        <v>1049</v>
      </c>
      <c r="AQ2642" s="43" t="str">
        <f t="shared" si="414"/>
        <v>SI</v>
      </c>
      <c r="AR2642" s="44">
        <f t="shared" si="407"/>
        <v>1099560</v>
      </c>
      <c r="AS2642" s="44">
        <f t="shared" si="408"/>
        <v>924000</v>
      </c>
      <c r="AT2642" s="44">
        <f t="shared" si="409"/>
        <v>924000</v>
      </c>
      <c r="AU2642" s="44">
        <f t="shared" si="410"/>
        <v>1099560</v>
      </c>
      <c r="AV2642" s="45" t="b">
        <f t="shared" si="411"/>
        <v>1</v>
      </c>
      <c r="AW2642" s="45" t="b">
        <f t="shared" si="415"/>
        <v>0</v>
      </c>
      <c r="AX2642" s="45"/>
    </row>
    <row r="2643" spans="1:50" s="36" customFormat="1" ht="27.75" customHeight="1" x14ac:dyDescent="0.15">
      <c r="A2643" s="36" t="str">
        <f t="shared" si="413"/>
        <v>ORBIDENTAL S.A.S304002320</v>
      </c>
      <c r="B2643" s="36" t="b">
        <f>+A2643='[1]Anexo 9'!A2643</f>
        <v>1</v>
      </c>
      <c r="C2643" s="18">
        <v>800005972</v>
      </c>
      <c r="D2643" s="18" t="s">
        <v>3864</v>
      </c>
      <c r="E2643" s="15" t="s">
        <v>800</v>
      </c>
      <c r="F2643" s="15" t="s">
        <v>1126</v>
      </c>
      <c r="G2643" s="15">
        <f>+VLOOKUP(F2643,[3]Sheet1!$E$3:$G$74,3,FALSE)</f>
        <v>3</v>
      </c>
      <c r="H2643" s="15">
        <f>+VLOOKUP(D2643&amp;F2643,'TD para paquetes'!$E$3:$I$441,5,FALSE)</f>
        <v>3</v>
      </c>
      <c r="I2643" s="15" t="s">
        <v>1025</v>
      </c>
      <c r="J2643" s="15">
        <v>4</v>
      </c>
      <c r="K2643" s="15">
        <v>4</v>
      </c>
      <c r="L2643" s="15">
        <v>304002320</v>
      </c>
      <c r="M2643" s="15" t="s">
        <v>1127</v>
      </c>
      <c r="N2643" s="15" t="s">
        <v>247</v>
      </c>
      <c r="O2643" s="18" t="s">
        <v>1127</v>
      </c>
      <c r="P2643" s="22" t="s">
        <v>73</v>
      </c>
      <c r="Q2643" s="15" t="s">
        <v>1128</v>
      </c>
      <c r="R2643" s="18" t="s">
        <v>5784</v>
      </c>
      <c r="S2643" s="22" t="b">
        <f>+R2643=Q2643</f>
        <v>0</v>
      </c>
      <c r="T2643" s="18">
        <v>4</v>
      </c>
      <c r="U2643" s="18" t="s">
        <v>5784</v>
      </c>
      <c r="V2643" s="15" t="s">
        <v>996</v>
      </c>
      <c r="W2643" s="18" t="s">
        <v>2896</v>
      </c>
      <c r="X2643" s="18"/>
      <c r="Y2643" s="15" t="s">
        <v>73</v>
      </c>
      <c r="Z2643" s="18" t="s">
        <v>7241</v>
      </c>
      <c r="AA2643" s="18" t="s">
        <v>96</v>
      </c>
      <c r="AB2643" s="18" t="s">
        <v>3328</v>
      </c>
      <c r="AC2643" s="67" t="str">
        <f>+VLOOKUP("*"&amp;L2643&amp;"*",'[2]REGISTROS SANITARIOS'!$D$1980:$E$2112,2,FALSE)</f>
        <v>SI</v>
      </c>
      <c r="AD2643" s="22" t="s">
        <v>1025</v>
      </c>
      <c r="AE2643" s="16">
        <v>46681</v>
      </c>
      <c r="AF2643" s="34" t="s">
        <v>73</v>
      </c>
      <c r="AG2643" s="24" t="s">
        <v>1049</v>
      </c>
      <c r="AH2643" s="18" t="s">
        <v>1049</v>
      </c>
      <c r="AI2643" s="18" t="s">
        <v>54</v>
      </c>
      <c r="AJ2643" s="17">
        <v>16.5</v>
      </c>
      <c r="AK2643" s="25">
        <v>16.5</v>
      </c>
      <c r="AL2643" s="25">
        <v>64500</v>
      </c>
      <c r="AM2643" s="35">
        <v>0.19</v>
      </c>
      <c r="AN2643" s="19">
        <v>1266457.4999999998</v>
      </c>
      <c r="AO2643" s="18" t="s">
        <v>1049</v>
      </c>
      <c r="AP2643" s="15" t="s">
        <v>1049</v>
      </c>
      <c r="AQ2643" s="43" t="str">
        <f t="shared" si="414"/>
        <v>SI</v>
      </c>
      <c r="AR2643" s="44">
        <f t="shared" si="407"/>
        <v>1266457.5</v>
      </c>
      <c r="AS2643" s="44">
        <f t="shared" si="408"/>
        <v>1064250</v>
      </c>
      <c r="AT2643" s="44">
        <f t="shared" si="409"/>
        <v>1064250</v>
      </c>
      <c r="AU2643" s="44">
        <f t="shared" si="410"/>
        <v>1266457.5</v>
      </c>
      <c r="AV2643" s="45" t="b">
        <f t="shared" si="411"/>
        <v>1</v>
      </c>
      <c r="AW2643" s="45" t="b">
        <f t="shared" si="415"/>
        <v>0</v>
      </c>
      <c r="AX2643" s="45"/>
    </row>
    <row r="2644" spans="1:50" s="36" customFormat="1" ht="27.75" customHeight="1" x14ac:dyDescent="0.15">
      <c r="A2644" s="36" t="str">
        <f t="shared" si="413"/>
        <v>ORBIDENTAL S.A.S304002325</v>
      </c>
      <c r="B2644" s="36" t="b">
        <f>+A2644='[1]Anexo 9'!A2644</f>
        <v>1</v>
      </c>
      <c r="C2644" s="18">
        <v>800005972</v>
      </c>
      <c r="D2644" s="18" t="s">
        <v>3864</v>
      </c>
      <c r="E2644" s="15" t="s">
        <v>800</v>
      </c>
      <c r="F2644" s="15" t="s">
        <v>1126</v>
      </c>
      <c r="G2644" s="15">
        <f>+VLOOKUP(F2644,[3]Sheet1!$E$3:$G$74,3,FALSE)</f>
        <v>3</v>
      </c>
      <c r="H2644" s="15">
        <f>+VLOOKUP(D2644&amp;F2644,'TD para paquetes'!$E$3:$I$441,5,FALSE)</f>
        <v>3</v>
      </c>
      <c r="I2644" s="15" t="s">
        <v>1025</v>
      </c>
      <c r="J2644" s="15">
        <v>4</v>
      </c>
      <c r="K2644" s="15">
        <v>4</v>
      </c>
      <c r="L2644" s="15">
        <v>304002325</v>
      </c>
      <c r="M2644" s="15" t="s">
        <v>1132</v>
      </c>
      <c r="N2644" s="15" t="s">
        <v>247</v>
      </c>
      <c r="O2644" s="18" t="s">
        <v>1132</v>
      </c>
      <c r="P2644" s="22" t="s">
        <v>73</v>
      </c>
      <c r="Q2644" s="15" t="s">
        <v>1128</v>
      </c>
      <c r="R2644" s="18" t="s">
        <v>5784</v>
      </c>
      <c r="S2644" s="22" t="b">
        <f>+R2644=Q2644</f>
        <v>0</v>
      </c>
      <c r="T2644" s="18">
        <v>4</v>
      </c>
      <c r="U2644" s="18" t="s">
        <v>5784</v>
      </c>
      <c r="V2644" s="15" t="s">
        <v>996</v>
      </c>
      <c r="W2644" s="18" t="s">
        <v>2896</v>
      </c>
      <c r="X2644" s="18"/>
      <c r="Y2644" s="15" t="s">
        <v>73</v>
      </c>
      <c r="Z2644" s="18" t="s">
        <v>7241</v>
      </c>
      <c r="AA2644" s="18" t="s">
        <v>96</v>
      </c>
      <c r="AB2644" s="18" t="s">
        <v>3328</v>
      </c>
      <c r="AC2644" s="67" t="str">
        <f>+VLOOKUP("*"&amp;L2644&amp;"*",'[2]REGISTROS SANITARIOS'!$D$1980:$E$2112,2,FALSE)</f>
        <v>SI</v>
      </c>
      <c r="AD2644" s="22" t="s">
        <v>1025</v>
      </c>
      <c r="AE2644" s="16">
        <v>46681</v>
      </c>
      <c r="AF2644" s="34" t="s">
        <v>73</v>
      </c>
      <c r="AG2644" s="24" t="s">
        <v>1049</v>
      </c>
      <c r="AH2644" s="18" t="s">
        <v>1049</v>
      </c>
      <c r="AI2644" s="18" t="s">
        <v>54</v>
      </c>
      <c r="AJ2644" s="17">
        <v>11</v>
      </c>
      <c r="AK2644" s="25">
        <v>11</v>
      </c>
      <c r="AL2644" s="25">
        <v>64500</v>
      </c>
      <c r="AM2644" s="35">
        <v>0.19</v>
      </c>
      <c r="AN2644" s="19">
        <v>844305</v>
      </c>
      <c r="AO2644" s="18" t="s">
        <v>1049</v>
      </c>
      <c r="AP2644" s="15" t="s">
        <v>1049</v>
      </c>
      <c r="AQ2644" s="43" t="str">
        <f t="shared" si="414"/>
        <v>SI</v>
      </c>
      <c r="AR2644" s="44">
        <f t="shared" ref="AR2644:AR2707" si="416">+AJ2644*(AL2644*(1+AM2644))</f>
        <v>844305</v>
      </c>
      <c r="AS2644" s="44">
        <f t="shared" ref="AS2644:AS2707" si="417">+AJ2644*AL2644</f>
        <v>709500</v>
      </c>
      <c r="AT2644" s="44">
        <f t="shared" ref="AT2644:AT2707" si="418">+AL2644*AK2644</f>
        <v>709500</v>
      </c>
      <c r="AU2644" s="44">
        <f t="shared" ref="AU2644:AU2707" si="419">+AK2644*(AL2644*(1+AM2644))</f>
        <v>844305</v>
      </c>
      <c r="AV2644" s="45" t="b">
        <f t="shared" ref="AV2644:AV2707" si="420">+IFERROR(AU2644=AN2644,"FALSO")</f>
        <v>1</v>
      </c>
      <c r="AW2644" s="45" t="b">
        <f t="shared" si="415"/>
        <v>0</v>
      </c>
      <c r="AX2644" s="45"/>
    </row>
    <row r="2645" spans="1:50" s="36" customFormat="1" ht="27.75" customHeight="1" x14ac:dyDescent="0.15">
      <c r="A2645" s="36" t="str">
        <f t="shared" si="413"/>
        <v>ORBIDENTAL S.A.S304002330</v>
      </c>
      <c r="B2645" s="36" t="b">
        <f>+A2645='[1]Anexo 9'!A2645</f>
        <v>1</v>
      </c>
      <c r="C2645" s="18">
        <v>800005972</v>
      </c>
      <c r="D2645" s="18" t="s">
        <v>3864</v>
      </c>
      <c r="E2645" s="15" t="s">
        <v>800</v>
      </c>
      <c r="F2645" s="15" t="s">
        <v>1126</v>
      </c>
      <c r="G2645" s="15">
        <f>+VLOOKUP(F2645,[3]Sheet1!$E$3:$G$74,3,FALSE)</f>
        <v>3</v>
      </c>
      <c r="H2645" s="15">
        <f>+VLOOKUP(D2645&amp;F2645,'TD para paquetes'!$E$3:$I$441,5,FALSE)</f>
        <v>3</v>
      </c>
      <c r="I2645" s="15" t="s">
        <v>1025</v>
      </c>
      <c r="J2645" s="15">
        <v>4</v>
      </c>
      <c r="K2645" s="15">
        <v>4</v>
      </c>
      <c r="L2645" s="15">
        <v>304002330</v>
      </c>
      <c r="M2645" s="15" t="s">
        <v>1133</v>
      </c>
      <c r="N2645" s="15" t="s">
        <v>247</v>
      </c>
      <c r="O2645" s="18" t="s">
        <v>1133</v>
      </c>
      <c r="P2645" s="22" t="s">
        <v>73</v>
      </c>
      <c r="Q2645" s="15" t="s">
        <v>1128</v>
      </c>
      <c r="R2645" s="18" t="s">
        <v>5784</v>
      </c>
      <c r="S2645" s="22" t="b">
        <f>+R2645=Q2645</f>
        <v>0</v>
      </c>
      <c r="T2645" s="18">
        <v>4</v>
      </c>
      <c r="U2645" s="18" t="s">
        <v>5784</v>
      </c>
      <c r="V2645" s="15" t="s">
        <v>996</v>
      </c>
      <c r="W2645" s="18" t="s">
        <v>2896</v>
      </c>
      <c r="X2645" s="18"/>
      <c r="Y2645" s="15" t="s">
        <v>73</v>
      </c>
      <c r="Z2645" s="18" t="s">
        <v>7241</v>
      </c>
      <c r="AA2645" s="18" t="s">
        <v>96</v>
      </c>
      <c r="AB2645" s="18" t="s">
        <v>3328</v>
      </c>
      <c r="AC2645" s="67" t="str">
        <f>+VLOOKUP("*"&amp;L2645&amp;"*",'[2]REGISTROS SANITARIOS'!$D$1980:$E$2112,2,FALSE)</f>
        <v>SI</v>
      </c>
      <c r="AD2645" s="22" t="s">
        <v>1025</v>
      </c>
      <c r="AE2645" s="16">
        <v>46681</v>
      </c>
      <c r="AF2645" s="34" t="s">
        <v>73</v>
      </c>
      <c r="AG2645" s="24" t="s">
        <v>1049</v>
      </c>
      <c r="AH2645" s="18" t="s">
        <v>1049</v>
      </c>
      <c r="AI2645" s="18" t="s">
        <v>54</v>
      </c>
      <c r="AJ2645" s="17">
        <v>2.75</v>
      </c>
      <c r="AK2645" s="25">
        <v>2.75</v>
      </c>
      <c r="AL2645" s="25">
        <v>64500</v>
      </c>
      <c r="AM2645" s="35">
        <v>0.19</v>
      </c>
      <c r="AN2645" s="19">
        <v>211076.25</v>
      </c>
      <c r="AO2645" s="18" t="s">
        <v>1049</v>
      </c>
      <c r="AP2645" s="15" t="s">
        <v>1049</v>
      </c>
      <c r="AQ2645" s="43" t="str">
        <f t="shared" si="414"/>
        <v>SI</v>
      </c>
      <c r="AR2645" s="44">
        <f t="shared" si="416"/>
        <v>211076.25</v>
      </c>
      <c r="AS2645" s="44">
        <f t="shared" si="417"/>
        <v>177375</v>
      </c>
      <c r="AT2645" s="44">
        <f t="shared" si="418"/>
        <v>177375</v>
      </c>
      <c r="AU2645" s="44">
        <f t="shared" si="419"/>
        <v>211076.25</v>
      </c>
      <c r="AV2645" s="45" t="b">
        <f t="shared" si="420"/>
        <v>1</v>
      </c>
      <c r="AW2645" s="45" t="b">
        <f t="shared" si="415"/>
        <v>0</v>
      </c>
      <c r="AX2645" s="45"/>
    </row>
    <row r="2646" spans="1:50" s="36" customFormat="1" ht="27.75" customHeight="1" x14ac:dyDescent="0.15">
      <c r="A2646" s="36" t="str">
        <f t="shared" si="413"/>
        <v>ORBIDENTAL S.A.S304002335</v>
      </c>
      <c r="B2646" s="36" t="b">
        <f>+A2646='[1]Anexo 9'!A2646</f>
        <v>1</v>
      </c>
      <c r="C2646" s="18">
        <v>800005972</v>
      </c>
      <c r="D2646" s="18" t="s">
        <v>3864</v>
      </c>
      <c r="E2646" s="15" t="s">
        <v>800</v>
      </c>
      <c r="F2646" s="15" t="s">
        <v>62</v>
      </c>
      <c r="G2646" s="15" t="s">
        <v>3155</v>
      </c>
      <c r="H2646" s="15" t="s">
        <v>3155</v>
      </c>
      <c r="I2646" s="15" t="s">
        <v>3155</v>
      </c>
      <c r="J2646" s="15">
        <v>4</v>
      </c>
      <c r="K2646" s="15" t="s">
        <v>3155</v>
      </c>
      <c r="L2646" s="15">
        <v>304002335</v>
      </c>
      <c r="M2646" s="15" t="s">
        <v>3990</v>
      </c>
      <c r="N2646" s="15" t="s">
        <v>247</v>
      </c>
      <c r="O2646" s="18" t="s">
        <v>3990</v>
      </c>
      <c r="P2646" s="22" t="s">
        <v>73</v>
      </c>
      <c r="Q2646" s="15" t="s">
        <v>247</v>
      </c>
      <c r="R2646" s="18" t="s">
        <v>5784</v>
      </c>
      <c r="S2646" s="22" t="b">
        <f>+R2646=Q2646</f>
        <v>0</v>
      </c>
      <c r="T2646" s="18">
        <v>4</v>
      </c>
      <c r="U2646" s="18" t="s">
        <v>5784</v>
      </c>
      <c r="V2646" s="15"/>
      <c r="W2646" s="18" t="s">
        <v>2896</v>
      </c>
      <c r="X2646" s="18"/>
      <c r="Y2646" s="15" t="s">
        <v>73</v>
      </c>
      <c r="Z2646" s="18" t="s">
        <v>7241</v>
      </c>
      <c r="AA2646" s="18" t="s">
        <v>96</v>
      </c>
      <c r="AB2646" s="18" t="s">
        <v>3328</v>
      </c>
      <c r="AC2646" s="67" t="str">
        <f>+VLOOKUP("*"&amp;L2646&amp;"*",'[2]REGISTROS SANITARIOS'!$D$1980:$E$2112,2,FALSE)</f>
        <v>SI</v>
      </c>
      <c r="AD2646" s="22" t="s">
        <v>1025</v>
      </c>
      <c r="AE2646" s="16">
        <v>46681</v>
      </c>
      <c r="AF2646" s="34" t="s">
        <v>73</v>
      </c>
      <c r="AG2646" s="24" t="s">
        <v>1049</v>
      </c>
      <c r="AH2646" s="18" t="s">
        <v>1049</v>
      </c>
      <c r="AI2646" s="18" t="s">
        <v>54</v>
      </c>
      <c r="AJ2646" s="17">
        <v>5.5</v>
      </c>
      <c r="AK2646" s="25">
        <v>5.5</v>
      </c>
      <c r="AL2646" s="25">
        <v>64500</v>
      </c>
      <c r="AM2646" s="35">
        <v>0.19</v>
      </c>
      <c r="AN2646" s="19">
        <v>422152.5</v>
      </c>
      <c r="AO2646" s="18" t="s">
        <v>1049</v>
      </c>
      <c r="AP2646" s="15" t="s">
        <v>1049</v>
      </c>
      <c r="AQ2646" s="43" t="str">
        <f t="shared" si="414"/>
        <v>SI</v>
      </c>
      <c r="AR2646" s="44">
        <f t="shared" si="416"/>
        <v>422152.5</v>
      </c>
      <c r="AS2646" s="44">
        <f t="shared" si="417"/>
        <v>354750</v>
      </c>
      <c r="AT2646" s="44">
        <f t="shared" si="418"/>
        <v>354750</v>
      </c>
      <c r="AU2646" s="44">
        <f t="shared" si="419"/>
        <v>422152.5</v>
      </c>
      <c r="AV2646" s="45" t="b">
        <f t="shared" si="420"/>
        <v>1</v>
      </c>
      <c r="AW2646" s="45" t="b">
        <f t="shared" si="415"/>
        <v>0</v>
      </c>
      <c r="AX2646" s="45"/>
    </row>
    <row r="2647" spans="1:50" s="36" customFormat="1" ht="27.75" customHeight="1" x14ac:dyDescent="0.15">
      <c r="A2647" s="36" t="str">
        <f t="shared" si="413"/>
        <v>ORBIDENTAL S.A.S304002505</v>
      </c>
      <c r="B2647" s="36" t="b">
        <f>+A2647='[1]Anexo 9'!A2647</f>
        <v>1</v>
      </c>
      <c r="C2647" s="18">
        <v>800005972</v>
      </c>
      <c r="D2647" s="18" t="s">
        <v>3864</v>
      </c>
      <c r="E2647" s="15" t="s">
        <v>800</v>
      </c>
      <c r="F2647" s="15" t="s">
        <v>62</v>
      </c>
      <c r="G2647" s="15" t="s">
        <v>3155</v>
      </c>
      <c r="H2647" s="15" t="s">
        <v>3155</v>
      </c>
      <c r="I2647" s="15" t="s">
        <v>3155</v>
      </c>
      <c r="J2647" s="15">
        <v>3</v>
      </c>
      <c r="K2647" s="15" t="s">
        <v>3155</v>
      </c>
      <c r="L2647" s="15">
        <v>304002505</v>
      </c>
      <c r="M2647" s="15" t="s">
        <v>1319</v>
      </c>
      <c r="N2647" s="15" t="s">
        <v>406</v>
      </c>
      <c r="O2647" s="18" t="s">
        <v>1319</v>
      </c>
      <c r="P2647" s="22" t="s">
        <v>73</v>
      </c>
      <c r="Q2647" s="15" t="s">
        <v>114</v>
      </c>
      <c r="R2647" s="18" t="s">
        <v>114</v>
      </c>
      <c r="S2647" s="22" t="s">
        <v>73</v>
      </c>
      <c r="T2647" s="18">
        <v>100</v>
      </c>
      <c r="U2647" s="18" t="s">
        <v>114</v>
      </c>
      <c r="V2647" s="15" t="s">
        <v>1321</v>
      </c>
      <c r="W2647" s="18" t="s">
        <v>2949</v>
      </c>
      <c r="X2647" s="18"/>
      <c r="Y2647" s="15" t="s">
        <v>68</v>
      </c>
      <c r="Z2647" s="18" t="s">
        <v>7242</v>
      </c>
      <c r="AA2647" s="18" t="s">
        <v>119</v>
      </c>
      <c r="AB2647" s="18" t="s">
        <v>1049</v>
      </c>
      <c r="AC2647" s="67" t="str">
        <f>+VLOOKUP("*"&amp;L2647&amp;"*",'[2]REGISTROS SANITARIOS'!$D$1980:$E$2112,2,FALSE)</f>
        <v>SI</v>
      </c>
      <c r="AD2647" s="22" t="s">
        <v>1025</v>
      </c>
      <c r="AE2647" s="16" t="s">
        <v>1049</v>
      </c>
      <c r="AF2647" s="34" t="s">
        <v>8814</v>
      </c>
      <c r="AG2647" s="24" t="s">
        <v>1049</v>
      </c>
      <c r="AH2647" s="18" t="s">
        <v>1049</v>
      </c>
      <c r="AI2647" s="18" t="s">
        <v>1049</v>
      </c>
      <c r="AJ2647" s="17">
        <v>49.5</v>
      </c>
      <c r="AK2647" s="25">
        <v>49.5</v>
      </c>
      <c r="AL2647" s="25">
        <v>20300</v>
      </c>
      <c r="AM2647" s="35">
        <v>0.19</v>
      </c>
      <c r="AN2647" s="19">
        <v>1195771.4999999998</v>
      </c>
      <c r="AO2647" s="18" t="s">
        <v>1049</v>
      </c>
      <c r="AP2647" s="15" t="s">
        <v>1049</v>
      </c>
      <c r="AQ2647" s="43" t="str">
        <f t="shared" si="414"/>
        <v>SI</v>
      </c>
      <c r="AR2647" s="44">
        <f t="shared" si="416"/>
        <v>1195771.5</v>
      </c>
      <c r="AS2647" s="44">
        <f t="shared" si="417"/>
        <v>1004850</v>
      </c>
      <c r="AT2647" s="44">
        <f t="shared" si="418"/>
        <v>1004850</v>
      </c>
      <c r="AU2647" s="44">
        <f t="shared" si="419"/>
        <v>1195771.5</v>
      </c>
      <c r="AV2647" s="45" t="b">
        <f t="shared" si="420"/>
        <v>1</v>
      </c>
      <c r="AW2647" s="45" t="b">
        <f t="shared" si="415"/>
        <v>0</v>
      </c>
      <c r="AX2647" s="45"/>
    </row>
    <row r="2648" spans="1:50" s="36" customFormat="1" ht="27.75" customHeight="1" x14ac:dyDescent="0.15">
      <c r="A2648" s="36" t="str">
        <f t="shared" si="413"/>
        <v>ORBIDENTAL S.A.S304003504</v>
      </c>
      <c r="B2648" s="36" t="b">
        <f>+A2648='[1]Anexo 9'!A2648</f>
        <v>1</v>
      </c>
      <c r="C2648" s="18">
        <v>800005972</v>
      </c>
      <c r="D2648" s="18" t="s">
        <v>3864</v>
      </c>
      <c r="E2648" s="15" t="s">
        <v>800</v>
      </c>
      <c r="F2648" s="15" t="s">
        <v>62</v>
      </c>
      <c r="G2648" s="15" t="s">
        <v>3155</v>
      </c>
      <c r="H2648" s="15" t="s">
        <v>3155</v>
      </c>
      <c r="I2648" s="15" t="s">
        <v>3155</v>
      </c>
      <c r="J2648" s="15">
        <v>4</v>
      </c>
      <c r="K2648" s="15" t="s">
        <v>3155</v>
      </c>
      <c r="L2648" s="15">
        <v>304003504</v>
      </c>
      <c r="M2648" s="15" t="s">
        <v>1323</v>
      </c>
      <c r="N2648" s="15" t="s">
        <v>91</v>
      </c>
      <c r="O2648" s="18" t="s">
        <v>1323</v>
      </c>
      <c r="P2648" s="22" t="s">
        <v>73</v>
      </c>
      <c r="Q2648" s="15" t="s">
        <v>1324</v>
      </c>
      <c r="R2648" s="18" t="s">
        <v>1324</v>
      </c>
      <c r="S2648" s="22" t="s">
        <v>73</v>
      </c>
      <c r="T2648" s="18" t="s">
        <v>6399</v>
      </c>
      <c r="U2648" s="18" t="s">
        <v>1324</v>
      </c>
      <c r="V2648" s="15" t="s">
        <v>1326</v>
      </c>
      <c r="W2648" s="18" t="s">
        <v>6411</v>
      </c>
      <c r="X2648" s="18"/>
      <c r="Y2648" s="15" t="s">
        <v>73</v>
      </c>
      <c r="Z2648" s="18" t="s">
        <v>7223</v>
      </c>
      <c r="AA2648" s="18" t="s">
        <v>71</v>
      </c>
      <c r="AB2648" s="18" t="s">
        <v>1327</v>
      </c>
      <c r="AC2648" s="67" t="str">
        <f>+VLOOKUP("*"&amp;L2648&amp;"*",'[2]REGISTROS SANITARIOS'!$D$1980:$E$2112,2,FALSE)</f>
        <v>SI</v>
      </c>
      <c r="AD2648" s="22" t="s">
        <v>1025</v>
      </c>
      <c r="AE2648" s="16">
        <v>44787</v>
      </c>
      <c r="AF2648" s="34" t="s">
        <v>73</v>
      </c>
      <c r="AG2648" s="24" t="s">
        <v>1049</v>
      </c>
      <c r="AH2648" s="18" t="s">
        <v>1049</v>
      </c>
      <c r="AI2648" s="18" t="s">
        <v>53</v>
      </c>
      <c r="AJ2648" s="17">
        <v>33</v>
      </c>
      <c r="AK2648" s="25">
        <v>33</v>
      </c>
      <c r="AL2648" s="25">
        <v>21429</v>
      </c>
      <c r="AM2648" s="35">
        <v>0</v>
      </c>
      <c r="AN2648" s="19">
        <v>707157</v>
      </c>
      <c r="AO2648" s="18" t="s">
        <v>1049</v>
      </c>
      <c r="AP2648" s="15" t="s">
        <v>1049</v>
      </c>
      <c r="AQ2648" s="43" t="str">
        <f t="shared" si="414"/>
        <v>SI</v>
      </c>
      <c r="AR2648" s="44">
        <f t="shared" si="416"/>
        <v>707157</v>
      </c>
      <c r="AS2648" s="44">
        <f t="shared" si="417"/>
        <v>707157</v>
      </c>
      <c r="AT2648" s="44">
        <f t="shared" si="418"/>
        <v>707157</v>
      </c>
      <c r="AU2648" s="44">
        <f t="shared" si="419"/>
        <v>707157</v>
      </c>
      <c r="AV2648" s="45" t="b">
        <f t="shared" si="420"/>
        <v>1</v>
      </c>
      <c r="AW2648" s="45" t="b">
        <f t="shared" si="415"/>
        <v>1</v>
      </c>
      <c r="AX2648" s="45"/>
    </row>
    <row r="2649" spans="1:50" s="36" customFormat="1" ht="27.75" customHeight="1" x14ac:dyDescent="0.15">
      <c r="A2649" s="36" t="str">
        <f t="shared" si="413"/>
        <v>ORBIDENTAL S.A.S304004503</v>
      </c>
      <c r="B2649" s="36" t="b">
        <f>+A2649='[1]Anexo 9'!A2649</f>
        <v>1</v>
      </c>
      <c r="C2649" s="18">
        <v>800005972</v>
      </c>
      <c r="D2649" s="18" t="s">
        <v>3864</v>
      </c>
      <c r="E2649" s="15" t="s">
        <v>800</v>
      </c>
      <c r="F2649" s="15" t="s">
        <v>62</v>
      </c>
      <c r="G2649" s="15" t="s">
        <v>3155</v>
      </c>
      <c r="H2649" s="15" t="s">
        <v>3155</v>
      </c>
      <c r="I2649" s="15" t="s">
        <v>3155</v>
      </c>
      <c r="J2649" s="15">
        <v>4</v>
      </c>
      <c r="K2649" s="15" t="s">
        <v>3155</v>
      </c>
      <c r="L2649" s="15">
        <v>304004503</v>
      </c>
      <c r="M2649" s="15" t="s">
        <v>1328</v>
      </c>
      <c r="N2649" s="15" t="s">
        <v>247</v>
      </c>
      <c r="O2649" s="18" t="s">
        <v>1328</v>
      </c>
      <c r="P2649" s="22" t="s">
        <v>73</v>
      </c>
      <c r="Q2649" s="15" t="s">
        <v>1329</v>
      </c>
      <c r="R2649" s="18" t="s">
        <v>1329</v>
      </c>
      <c r="S2649" s="22" t="s">
        <v>73</v>
      </c>
      <c r="T2649" s="18">
        <v>10</v>
      </c>
      <c r="U2649" s="18" t="s">
        <v>1329</v>
      </c>
      <c r="V2649" s="15" t="s">
        <v>1333</v>
      </c>
      <c r="W2649" s="18" t="s">
        <v>1334</v>
      </c>
      <c r="X2649" s="18"/>
      <c r="Y2649" s="15" t="s">
        <v>73</v>
      </c>
      <c r="Z2649" s="18" t="s">
        <v>1335</v>
      </c>
      <c r="AA2649" s="18" t="s">
        <v>86</v>
      </c>
      <c r="AB2649" s="18" t="s">
        <v>2940</v>
      </c>
      <c r="AC2649" s="67" t="str">
        <f>+VLOOKUP("*"&amp;L2649&amp;"*",'[2]REGISTROS SANITARIOS'!$D$1980:$E$2112,2,FALSE)</f>
        <v>SI</v>
      </c>
      <c r="AD2649" s="22" t="s">
        <v>1025</v>
      </c>
      <c r="AE2649" s="16">
        <v>47259</v>
      </c>
      <c r="AF2649" s="34" t="s">
        <v>73</v>
      </c>
      <c r="AG2649" s="24" t="s">
        <v>1049</v>
      </c>
      <c r="AH2649" s="18" t="s">
        <v>1049</v>
      </c>
      <c r="AI2649" s="18" t="s">
        <v>3223</v>
      </c>
      <c r="AJ2649" s="17">
        <v>55</v>
      </c>
      <c r="AK2649" s="25">
        <v>55</v>
      </c>
      <c r="AL2649" s="25">
        <v>24000</v>
      </c>
      <c r="AM2649" s="35">
        <v>0.19</v>
      </c>
      <c r="AN2649" s="19">
        <v>1570800</v>
      </c>
      <c r="AO2649" s="18" t="s">
        <v>1049</v>
      </c>
      <c r="AP2649" s="15" t="s">
        <v>1049</v>
      </c>
      <c r="AQ2649" s="43" t="str">
        <f t="shared" si="414"/>
        <v>SI</v>
      </c>
      <c r="AR2649" s="44">
        <f t="shared" si="416"/>
        <v>1570800</v>
      </c>
      <c r="AS2649" s="44">
        <f t="shared" si="417"/>
        <v>1320000</v>
      </c>
      <c r="AT2649" s="44">
        <f t="shared" si="418"/>
        <v>1320000</v>
      </c>
      <c r="AU2649" s="44">
        <f t="shared" si="419"/>
        <v>1570800</v>
      </c>
      <c r="AV2649" s="45" t="b">
        <f t="shared" si="420"/>
        <v>1</v>
      </c>
      <c r="AW2649" s="45" t="b">
        <f t="shared" si="415"/>
        <v>0</v>
      </c>
      <c r="AX2649" s="45"/>
    </row>
    <row r="2650" spans="1:50" s="36" customFormat="1" ht="27.75" customHeight="1" x14ac:dyDescent="0.15">
      <c r="A2650" s="36" t="str">
        <f t="shared" si="413"/>
        <v>ORBIDENTAL S.A.S304004601</v>
      </c>
      <c r="B2650" s="36" t="b">
        <f>+A2650='[1]Anexo 9'!A2650</f>
        <v>1</v>
      </c>
      <c r="C2650" s="18">
        <v>800005972</v>
      </c>
      <c r="D2650" s="18" t="s">
        <v>3864</v>
      </c>
      <c r="E2650" s="15" t="s">
        <v>800</v>
      </c>
      <c r="F2650" s="15" t="s">
        <v>1360</v>
      </c>
      <c r="G2650" s="15">
        <f>+VLOOKUP(F2650,[3]Sheet1!$E$3:$G$74,3,FALSE)</f>
        <v>2</v>
      </c>
      <c r="H2650" s="15">
        <f>+VLOOKUP(D2650&amp;F2650,'TD para paquetes'!$E$3:$I$441,5,FALSE)</f>
        <v>2</v>
      </c>
      <c r="I2650" s="15" t="s">
        <v>1025</v>
      </c>
      <c r="J2650" s="15">
        <v>4</v>
      </c>
      <c r="K2650" s="15">
        <v>4</v>
      </c>
      <c r="L2650" s="15">
        <v>304004601</v>
      </c>
      <c r="M2650" s="15" t="s">
        <v>1000</v>
      </c>
      <c r="N2650" s="15" t="s">
        <v>247</v>
      </c>
      <c r="O2650" s="18" t="s">
        <v>1000</v>
      </c>
      <c r="P2650" s="22" t="s">
        <v>73</v>
      </c>
      <c r="Q2650" s="15" t="s">
        <v>114</v>
      </c>
      <c r="R2650" s="18" t="s">
        <v>114</v>
      </c>
      <c r="S2650" s="22" t="s">
        <v>73</v>
      </c>
      <c r="T2650" s="18">
        <v>100</v>
      </c>
      <c r="U2650" s="18" t="s">
        <v>114</v>
      </c>
      <c r="V2650" s="15" t="s">
        <v>1001</v>
      </c>
      <c r="W2650" s="18" t="s">
        <v>2947</v>
      </c>
      <c r="X2650" s="18"/>
      <c r="Y2650" s="15" t="s">
        <v>73</v>
      </c>
      <c r="Z2650" s="18" t="s">
        <v>7240</v>
      </c>
      <c r="AA2650" s="18" t="s">
        <v>7209</v>
      </c>
      <c r="AB2650" s="18" t="s">
        <v>1367</v>
      </c>
      <c r="AC2650" s="67" t="str">
        <f>+VLOOKUP("*"&amp;L2650&amp;"*",'[2]REGISTROS SANITARIOS'!$D$1980:$E$2112,2,FALSE)</f>
        <v>SI</v>
      </c>
      <c r="AD2650" s="22" t="s">
        <v>1025</v>
      </c>
      <c r="AE2650" s="16">
        <v>47023</v>
      </c>
      <c r="AF2650" s="34" t="s">
        <v>73</v>
      </c>
      <c r="AG2650" s="24" t="s">
        <v>1049</v>
      </c>
      <c r="AH2650" s="18" t="s">
        <v>1049</v>
      </c>
      <c r="AI2650" s="18" t="s">
        <v>53</v>
      </c>
      <c r="AJ2650" s="17">
        <v>22</v>
      </c>
      <c r="AK2650" s="25">
        <v>22</v>
      </c>
      <c r="AL2650" s="25">
        <v>206000</v>
      </c>
      <c r="AM2650" s="35">
        <v>0.19</v>
      </c>
      <c r="AN2650" s="19">
        <v>5393080</v>
      </c>
      <c r="AO2650" s="18" t="s">
        <v>1049</v>
      </c>
      <c r="AP2650" s="15" t="s">
        <v>1049</v>
      </c>
      <c r="AQ2650" s="43" t="str">
        <f t="shared" si="414"/>
        <v>SI</v>
      </c>
      <c r="AR2650" s="44">
        <f t="shared" si="416"/>
        <v>5393080</v>
      </c>
      <c r="AS2650" s="44">
        <f t="shared" si="417"/>
        <v>4532000</v>
      </c>
      <c r="AT2650" s="44">
        <f t="shared" si="418"/>
        <v>4532000</v>
      </c>
      <c r="AU2650" s="44">
        <f t="shared" si="419"/>
        <v>5393080</v>
      </c>
      <c r="AV2650" s="45" t="b">
        <f t="shared" si="420"/>
        <v>1</v>
      </c>
      <c r="AW2650" s="45" t="b">
        <f t="shared" si="415"/>
        <v>0</v>
      </c>
      <c r="AX2650" s="45"/>
    </row>
    <row r="2651" spans="1:50" s="36" customFormat="1" ht="27.75" customHeight="1" x14ac:dyDescent="0.15">
      <c r="A2651" s="36" t="str">
        <f t="shared" si="413"/>
        <v>ORBIDENTAL S.A.S304004608</v>
      </c>
      <c r="B2651" s="36" t="b">
        <f>+A2651='[1]Anexo 9'!A2651</f>
        <v>1</v>
      </c>
      <c r="C2651" s="18">
        <v>800005972</v>
      </c>
      <c r="D2651" s="18" t="s">
        <v>3864</v>
      </c>
      <c r="E2651" s="15" t="s">
        <v>800</v>
      </c>
      <c r="F2651" s="15" t="s">
        <v>62</v>
      </c>
      <c r="G2651" s="15" t="s">
        <v>3155</v>
      </c>
      <c r="H2651" s="15" t="s">
        <v>3155</v>
      </c>
      <c r="I2651" s="15" t="s">
        <v>3155</v>
      </c>
      <c r="J2651" s="15">
        <v>4</v>
      </c>
      <c r="K2651" s="15" t="s">
        <v>3155</v>
      </c>
      <c r="L2651" s="15">
        <v>304004608</v>
      </c>
      <c r="M2651" s="15" t="s">
        <v>1023</v>
      </c>
      <c r="N2651" s="15" t="s">
        <v>101</v>
      </c>
      <c r="O2651" s="18" t="s">
        <v>1023</v>
      </c>
      <c r="P2651" s="22" t="s">
        <v>73</v>
      </c>
      <c r="Q2651" s="15" t="s">
        <v>1337</v>
      </c>
      <c r="R2651" s="18" t="s">
        <v>1337</v>
      </c>
      <c r="S2651" s="22" t="s">
        <v>73</v>
      </c>
      <c r="T2651" s="18">
        <v>144</v>
      </c>
      <c r="U2651" s="18" t="s">
        <v>1337</v>
      </c>
      <c r="V2651" s="15" t="s">
        <v>1024</v>
      </c>
      <c r="W2651" s="18" t="s">
        <v>6412</v>
      </c>
      <c r="X2651" s="18"/>
      <c r="Y2651" s="15" t="s">
        <v>68</v>
      </c>
      <c r="Z2651" s="18" t="s">
        <v>7243</v>
      </c>
      <c r="AA2651" s="18" t="s">
        <v>71</v>
      </c>
      <c r="AB2651" s="18" t="s">
        <v>7244</v>
      </c>
      <c r="AC2651" s="67" t="str">
        <f>+VLOOKUP("*"&amp;L2651&amp;"*",'[2]REGISTROS SANITARIOS'!$D$1980:$E$2112,2,FALSE)</f>
        <v>SI</v>
      </c>
      <c r="AD2651" s="22" t="s">
        <v>1025</v>
      </c>
      <c r="AE2651" s="16">
        <v>47199</v>
      </c>
      <c r="AF2651" s="34" t="s">
        <v>73</v>
      </c>
      <c r="AG2651" s="24" t="s">
        <v>1049</v>
      </c>
      <c r="AH2651" s="18" t="s">
        <v>1049</v>
      </c>
      <c r="AI2651" s="18" t="s">
        <v>54</v>
      </c>
      <c r="AJ2651" s="17">
        <v>52250</v>
      </c>
      <c r="AK2651" s="25">
        <v>52250</v>
      </c>
      <c r="AL2651" s="25">
        <v>275</v>
      </c>
      <c r="AM2651" s="35">
        <v>0.19</v>
      </c>
      <c r="AN2651" s="19">
        <v>17098812.5</v>
      </c>
      <c r="AO2651" s="18" t="s">
        <v>1049</v>
      </c>
      <c r="AP2651" s="15" t="s">
        <v>1049</v>
      </c>
      <c r="AQ2651" s="43" t="str">
        <f t="shared" si="414"/>
        <v>SI</v>
      </c>
      <c r="AR2651" s="44">
        <f t="shared" si="416"/>
        <v>17098812.5</v>
      </c>
      <c r="AS2651" s="44">
        <f t="shared" si="417"/>
        <v>14368750</v>
      </c>
      <c r="AT2651" s="44">
        <f t="shared" si="418"/>
        <v>14368750</v>
      </c>
      <c r="AU2651" s="44">
        <f t="shared" si="419"/>
        <v>17098812.5</v>
      </c>
      <c r="AV2651" s="45" t="b">
        <f t="shared" si="420"/>
        <v>1</v>
      </c>
      <c r="AW2651" s="45" t="b">
        <f t="shared" si="415"/>
        <v>0</v>
      </c>
      <c r="AX2651" s="45"/>
    </row>
    <row r="2652" spans="1:50" s="36" customFormat="1" ht="27.75" customHeight="1" x14ac:dyDescent="0.15">
      <c r="A2652" s="36" t="str">
        <f t="shared" si="413"/>
        <v>ORBIDENTAL S.A.S304004708</v>
      </c>
      <c r="B2652" s="36" t="b">
        <f>+A2652='[1]Anexo 9'!A2652</f>
        <v>1</v>
      </c>
      <c r="C2652" s="18">
        <v>800005972</v>
      </c>
      <c r="D2652" s="18" t="s">
        <v>3864</v>
      </c>
      <c r="E2652" s="15" t="s">
        <v>800</v>
      </c>
      <c r="F2652" s="15" t="s">
        <v>1183</v>
      </c>
      <c r="G2652" s="15">
        <f>+VLOOKUP(F2652,[3]Sheet1!$E$3:$G$74,3,FALSE)</f>
        <v>2</v>
      </c>
      <c r="H2652" s="15">
        <f>+VLOOKUP(D2652&amp;F2652,'TD para paquetes'!$E$3:$I$441,5,FALSE)</f>
        <v>2</v>
      </c>
      <c r="I2652" s="15" t="s">
        <v>1025</v>
      </c>
      <c r="J2652" s="15">
        <v>3</v>
      </c>
      <c r="K2652" s="15">
        <v>3</v>
      </c>
      <c r="L2652" s="15">
        <v>304004708</v>
      </c>
      <c r="M2652" s="15" t="s">
        <v>988</v>
      </c>
      <c r="N2652" s="15" t="s">
        <v>101</v>
      </c>
      <c r="O2652" s="18" t="s">
        <v>988</v>
      </c>
      <c r="P2652" s="22" t="s">
        <v>73</v>
      </c>
      <c r="Q2652" s="15" t="s">
        <v>1184</v>
      </c>
      <c r="R2652" s="18" t="s">
        <v>1184</v>
      </c>
      <c r="S2652" s="22" t="s">
        <v>73</v>
      </c>
      <c r="T2652" s="18" t="s">
        <v>6413</v>
      </c>
      <c r="U2652" s="18" t="s">
        <v>1184</v>
      </c>
      <c r="V2652" s="15" t="s">
        <v>170</v>
      </c>
      <c r="W2652" s="18" t="s">
        <v>6414</v>
      </c>
      <c r="X2652" s="18"/>
      <c r="Y2652" s="15" t="s">
        <v>73</v>
      </c>
      <c r="Z2652" s="18" t="s">
        <v>7222</v>
      </c>
      <c r="AA2652" s="18" t="s">
        <v>7209</v>
      </c>
      <c r="AB2652" s="18" t="s">
        <v>7245</v>
      </c>
      <c r="AC2652" s="67" t="str">
        <f>+VLOOKUP("*"&amp;L2652&amp;"*",'[2]REGISTROS SANITARIOS'!$D$1980:$E$2112,2,FALSE)</f>
        <v>SI</v>
      </c>
      <c r="AD2652" s="22" t="s">
        <v>1025</v>
      </c>
      <c r="AE2652" s="16">
        <v>47219</v>
      </c>
      <c r="AF2652" s="34" t="s">
        <v>73</v>
      </c>
      <c r="AG2652" s="24" t="s">
        <v>1049</v>
      </c>
      <c r="AH2652" s="18" t="s">
        <v>1049</v>
      </c>
      <c r="AI2652" s="18" t="s">
        <v>53</v>
      </c>
      <c r="AJ2652" s="17">
        <v>181.5</v>
      </c>
      <c r="AK2652" s="25">
        <v>181.5</v>
      </c>
      <c r="AL2652" s="25">
        <v>244000</v>
      </c>
      <c r="AM2652" s="35">
        <v>0</v>
      </c>
      <c r="AN2652" s="19">
        <v>44286000</v>
      </c>
      <c r="AO2652" s="18" t="s">
        <v>1049</v>
      </c>
      <c r="AP2652" s="15" t="s">
        <v>1049</v>
      </c>
      <c r="AQ2652" s="43" t="str">
        <f t="shared" si="414"/>
        <v>SI</v>
      </c>
      <c r="AR2652" s="44">
        <f t="shared" si="416"/>
        <v>44286000</v>
      </c>
      <c r="AS2652" s="44">
        <f t="shared" si="417"/>
        <v>44286000</v>
      </c>
      <c r="AT2652" s="44">
        <f t="shared" si="418"/>
        <v>44286000</v>
      </c>
      <c r="AU2652" s="44">
        <f t="shared" si="419"/>
        <v>44286000</v>
      </c>
      <c r="AV2652" s="45" t="b">
        <f t="shared" si="420"/>
        <v>1</v>
      </c>
      <c r="AW2652" s="45" t="b">
        <f t="shared" si="415"/>
        <v>1</v>
      </c>
      <c r="AX2652" s="45"/>
    </row>
    <row r="2653" spans="1:50" s="36" customFormat="1" ht="27.75" customHeight="1" x14ac:dyDescent="0.15">
      <c r="A2653" s="36" t="str">
        <f t="shared" si="413"/>
        <v>ORBIDENTAL S.A.S304004728</v>
      </c>
      <c r="B2653" s="36" t="b">
        <f>+A2653='[1]Anexo 9'!A2653</f>
        <v>1</v>
      </c>
      <c r="C2653" s="18">
        <v>800005972</v>
      </c>
      <c r="D2653" s="18" t="s">
        <v>3864</v>
      </c>
      <c r="E2653" s="15" t="s">
        <v>800</v>
      </c>
      <c r="F2653" s="15" t="s">
        <v>1183</v>
      </c>
      <c r="G2653" s="15">
        <f>+VLOOKUP(F2653,[3]Sheet1!$E$3:$G$74,3,FALSE)</f>
        <v>2</v>
      </c>
      <c r="H2653" s="15">
        <f>+VLOOKUP(D2653&amp;F2653,'TD para paquetes'!$E$3:$I$441,5,FALSE)</f>
        <v>2</v>
      </c>
      <c r="I2653" s="15" t="s">
        <v>1025</v>
      </c>
      <c r="J2653" s="15">
        <v>3</v>
      </c>
      <c r="K2653" s="15">
        <v>3</v>
      </c>
      <c r="L2653" s="15">
        <v>304004728</v>
      </c>
      <c r="M2653" s="15" t="s">
        <v>989</v>
      </c>
      <c r="N2653" s="15" t="s">
        <v>101</v>
      </c>
      <c r="O2653" s="18" t="s">
        <v>989</v>
      </c>
      <c r="P2653" s="22" t="s">
        <v>73</v>
      </c>
      <c r="Q2653" s="15" t="s">
        <v>1184</v>
      </c>
      <c r="R2653" s="18" t="s">
        <v>1184</v>
      </c>
      <c r="S2653" s="22" t="s">
        <v>73</v>
      </c>
      <c r="T2653" s="18" t="s">
        <v>6413</v>
      </c>
      <c r="U2653" s="18" t="s">
        <v>1184</v>
      </c>
      <c r="V2653" s="15" t="s">
        <v>170</v>
      </c>
      <c r="W2653" s="18" t="s">
        <v>6415</v>
      </c>
      <c r="X2653" s="18"/>
      <c r="Y2653" s="15" t="s">
        <v>73</v>
      </c>
      <c r="Z2653" s="18" t="s">
        <v>7246</v>
      </c>
      <c r="AA2653" s="18" t="s">
        <v>86</v>
      </c>
      <c r="AB2653" s="18" t="s">
        <v>7087</v>
      </c>
      <c r="AC2653" s="67" t="str">
        <f>+VLOOKUP("*"&amp;L2653&amp;"*",'[2]REGISTROS SANITARIOS'!$D$1980:$E$2112,2,FALSE)</f>
        <v>SI</v>
      </c>
      <c r="AD2653" s="22" t="s">
        <v>1025</v>
      </c>
      <c r="AE2653" s="16">
        <v>47824</v>
      </c>
      <c r="AF2653" s="34" t="s">
        <v>73</v>
      </c>
      <c r="AG2653" s="24" t="s">
        <v>1049</v>
      </c>
      <c r="AH2653" s="18" t="s">
        <v>1049</v>
      </c>
      <c r="AI2653" s="18" t="s">
        <v>53</v>
      </c>
      <c r="AJ2653" s="17">
        <v>33</v>
      </c>
      <c r="AK2653" s="25">
        <v>33</v>
      </c>
      <c r="AL2653" s="25">
        <v>196500</v>
      </c>
      <c r="AM2653" s="35">
        <v>0</v>
      </c>
      <c r="AN2653" s="19">
        <v>6484500</v>
      </c>
      <c r="AO2653" s="18" t="s">
        <v>1049</v>
      </c>
      <c r="AP2653" s="15" t="s">
        <v>1049</v>
      </c>
      <c r="AQ2653" s="43" t="str">
        <f t="shared" si="414"/>
        <v>SI</v>
      </c>
      <c r="AR2653" s="44">
        <f t="shared" si="416"/>
        <v>6484500</v>
      </c>
      <c r="AS2653" s="44">
        <f t="shared" si="417"/>
        <v>6484500</v>
      </c>
      <c r="AT2653" s="44">
        <f t="shared" si="418"/>
        <v>6484500</v>
      </c>
      <c r="AU2653" s="44">
        <f t="shared" si="419"/>
        <v>6484500</v>
      </c>
      <c r="AV2653" s="45" t="b">
        <f t="shared" si="420"/>
        <v>1</v>
      </c>
      <c r="AW2653" s="45" t="b">
        <f t="shared" si="415"/>
        <v>1</v>
      </c>
      <c r="AX2653" s="45"/>
    </row>
    <row r="2654" spans="1:50" s="36" customFormat="1" ht="27.75" customHeight="1" x14ac:dyDescent="0.15">
      <c r="A2654" s="36" t="str">
        <f t="shared" si="413"/>
        <v>ORBIDENTAL S.A.S304005008</v>
      </c>
      <c r="B2654" s="36" t="b">
        <f>+A2654='[1]Anexo 9'!A2654</f>
        <v>1</v>
      </c>
      <c r="C2654" s="18">
        <v>800005972</v>
      </c>
      <c r="D2654" s="18" t="s">
        <v>3864</v>
      </c>
      <c r="E2654" s="15" t="s">
        <v>800</v>
      </c>
      <c r="F2654" s="15" t="s">
        <v>62</v>
      </c>
      <c r="G2654" s="15" t="s">
        <v>3155</v>
      </c>
      <c r="H2654" s="15" t="s">
        <v>3155</v>
      </c>
      <c r="I2654" s="15" t="s">
        <v>3155</v>
      </c>
      <c r="J2654" s="15">
        <v>4</v>
      </c>
      <c r="K2654" s="15" t="s">
        <v>3155</v>
      </c>
      <c r="L2654" s="15">
        <v>304005008</v>
      </c>
      <c r="M2654" s="15" t="s">
        <v>1343</v>
      </c>
      <c r="N2654" s="15" t="s">
        <v>101</v>
      </c>
      <c r="O2654" s="18" t="s">
        <v>1343</v>
      </c>
      <c r="P2654" s="22" t="s">
        <v>73</v>
      </c>
      <c r="Q2654" s="15" t="s">
        <v>439</v>
      </c>
      <c r="R2654" s="18" t="s">
        <v>439</v>
      </c>
      <c r="S2654" s="22" t="s">
        <v>73</v>
      </c>
      <c r="T2654" s="18">
        <v>100</v>
      </c>
      <c r="U2654" s="18" t="s">
        <v>439</v>
      </c>
      <c r="V2654" s="15" t="s">
        <v>1345</v>
      </c>
      <c r="W2654" s="18" t="s">
        <v>2949</v>
      </c>
      <c r="X2654" s="18"/>
      <c r="Y2654" s="15" t="s">
        <v>68</v>
      </c>
      <c r="Z2654" s="18" t="s">
        <v>7247</v>
      </c>
      <c r="AA2654" s="18" t="s">
        <v>119</v>
      </c>
      <c r="AB2654" s="18" t="s">
        <v>7248</v>
      </c>
      <c r="AC2654" s="67" t="str">
        <f>+VLOOKUP("*"&amp;L2654&amp;"*",'[2]REGISTROS SANITARIOS'!$D$1980:$E$2112,2,FALSE)</f>
        <v>SI</v>
      </c>
      <c r="AD2654" s="22" t="s">
        <v>1025</v>
      </c>
      <c r="AE2654" s="16">
        <v>45603</v>
      </c>
      <c r="AF2654" s="34" t="s">
        <v>73</v>
      </c>
      <c r="AG2654" s="24" t="s">
        <v>1049</v>
      </c>
      <c r="AH2654" s="18" t="s">
        <v>1049</v>
      </c>
      <c r="AI2654" s="18" t="s">
        <v>54</v>
      </c>
      <c r="AJ2654" s="17">
        <v>33000</v>
      </c>
      <c r="AK2654" s="25">
        <v>33000</v>
      </c>
      <c r="AL2654" s="25">
        <v>110</v>
      </c>
      <c r="AM2654" s="35">
        <v>0.19</v>
      </c>
      <c r="AN2654" s="19">
        <v>4319700</v>
      </c>
      <c r="AO2654" s="18" t="s">
        <v>1049</v>
      </c>
      <c r="AP2654" s="15" t="s">
        <v>1049</v>
      </c>
      <c r="AQ2654" s="43" t="str">
        <f t="shared" si="414"/>
        <v>SI</v>
      </c>
      <c r="AR2654" s="44">
        <f t="shared" si="416"/>
        <v>4319700</v>
      </c>
      <c r="AS2654" s="44">
        <f t="shared" si="417"/>
        <v>3630000</v>
      </c>
      <c r="AT2654" s="44">
        <f t="shared" si="418"/>
        <v>3630000</v>
      </c>
      <c r="AU2654" s="44">
        <f t="shared" si="419"/>
        <v>4319700</v>
      </c>
      <c r="AV2654" s="45" t="b">
        <f t="shared" si="420"/>
        <v>1</v>
      </c>
      <c r="AW2654" s="45" t="b">
        <f t="shared" si="415"/>
        <v>0</v>
      </c>
      <c r="AX2654" s="45"/>
    </row>
    <row r="2655" spans="1:50" s="36" customFormat="1" ht="27.75" customHeight="1" x14ac:dyDescent="0.15">
      <c r="A2655" s="36" t="str">
        <f t="shared" si="413"/>
        <v>ORBIDENTAL S.A.S304005608</v>
      </c>
      <c r="B2655" s="36" t="b">
        <f>+A2655='[1]Anexo 9'!A2655</f>
        <v>1</v>
      </c>
      <c r="C2655" s="18">
        <v>800005972</v>
      </c>
      <c r="D2655" s="18" t="s">
        <v>3864</v>
      </c>
      <c r="E2655" s="15" t="s">
        <v>800</v>
      </c>
      <c r="F2655" s="15" t="s">
        <v>62</v>
      </c>
      <c r="G2655" s="15" t="s">
        <v>3155</v>
      </c>
      <c r="H2655" s="15" t="s">
        <v>3155</v>
      </c>
      <c r="I2655" s="15" t="s">
        <v>3155</v>
      </c>
      <c r="J2655" s="15">
        <v>4</v>
      </c>
      <c r="K2655" s="15" t="s">
        <v>3155</v>
      </c>
      <c r="L2655" s="15">
        <v>304005608</v>
      </c>
      <c r="M2655" s="15" t="s">
        <v>1347</v>
      </c>
      <c r="N2655" s="15" t="s">
        <v>101</v>
      </c>
      <c r="O2655" s="18" t="s">
        <v>1347</v>
      </c>
      <c r="P2655" s="22" t="s">
        <v>73</v>
      </c>
      <c r="Q2655" s="15" t="s">
        <v>101</v>
      </c>
      <c r="R2655" s="18" t="s">
        <v>101</v>
      </c>
      <c r="S2655" s="22" t="s">
        <v>73</v>
      </c>
      <c r="T2655" s="18">
        <v>1</v>
      </c>
      <c r="U2655" s="18" t="s">
        <v>101</v>
      </c>
      <c r="V2655" s="15" t="s">
        <v>1350</v>
      </c>
      <c r="W2655" s="18" t="s">
        <v>2935</v>
      </c>
      <c r="X2655" s="18"/>
      <c r="Y2655" s="15" t="s">
        <v>73</v>
      </c>
      <c r="Z2655" s="18" t="s">
        <v>7249</v>
      </c>
      <c r="AA2655" s="18" t="s">
        <v>71</v>
      </c>
      <c r="AB2655" s="18" t="s">
        <v>1049</v>
      </c>
      <c r="AC2655" s="67" t="str">
        <f>+VLOOKUP("*"&amp;L2655&amp;"*",'[2]REGISTROS SANITARIOS'!$D$1980:$E$2112,2,FALSE)</f>
        <v>SI</v>
      </c>
      <c r="AD2655" s="22" t="s">
        <v>1025</v>
      </c>
      <c r="AE2655" s="16" t="s">
        <v>1049</v>
      </c>
      <c r="AF2655" s="34" t="s">
        <v>8814</v>
      </c>
      <c r="AG2655" s="24" t="s">
        <v>1049</v>
      </c>
      <c r="AH2655" s="18" t="s">
        <v>1049</v>
      </c>
      <c r="AI2655" s="18" t="s">
        <v>1049</v>
      </c>
      <c r="AJ2655" s="17">
        <v>165</v>
      </c>
      <c r="AK2655" s="25">
        <v>165</v>
      </c>
      <c r="AL2655" s="25">
        <v>490</v>
      </c>
      <c r="AM2655" s="35">
        <v>0.19</v>
      </c>
      <c r="AN2655" s="19">
        <v>96211.5</v>
      </c>
      <c r="AO2655" s="18" t="s">
        <v>1049</v>
      </c>
      <c r="AP2655" s="15" t="s">
        <v>1049</v>
      </c>
      <c r="AQ2655" s="43" t="str">
        <f t="shared" si="414"/>
        <v>SI</v>
      </c>
      <c r="AR2655" s="44">
        <f t="shared" si="416"/>
        <v>96211.5</v>
      </c>
      <c r="AS2655" s="44">
        <f t="shared" si="417"/>
        <v>80850</v>
      </c>
      <c r="AT2655" s="44">
        <f t="shared" si="418"/>
        <v>80850</v>
      </c>
      <c r="AU2655" s="44">
        <f t="shared" si="419"/>
        <v>96211.5</v>
      </c>
      <c r="AV2655" s="45" t="b">
        <f t="shared" si="420"/>
        <v>1</v>
      </c>
      <c r="AW2655" s="45" t="b">
        <f t="shared" si="415"/>
        <v>0</v>
      </c>
      <c r="AX2655" s="45"/>
    </row>
    <row r="2656" spans="1:50" s="36" customFormat="1" ht="27.75" customHeight="1" x14ac:dyDescent="0.15">
      <c r="A2656" s="36" t="str">
        <f t="shared" si="413"/>
        <v>ORBIDENTAL S.A.S304013200</v>
      </c>
      <c r="B2656" s="36" t="b">
        <f>+A2656='[1]Anexo 9'!A2656</f>
        <v>1</v>
      </c>
      <c r="C2656" s="18">
        <v>800005972</v>
      </c>
      <c r="D2656" s="18" t="s">
        <v>3864</v>
      </c>
      <c r="E2656" s="15" t="s">
        <v>800</v>
      </c>
      <c r="F2656" s="15" t="s">
        <v>62</v>
      </c>
      <c r="G2656" s="15" t="s">
        <v>3155</v>
      </c>
      <c r="H2656" s="15" t="s">
        <v>3155</v>
      </c>
      <c r="I2656" s="15" t="s">
        <v>3155</v>
      </c>
      <c r="J2656" s="15">
        <v>4</v>
      </c>
      <c r="K2656" s="15" t="s">
        <v>3155</v>
      </c>
      <c r="L2656" s="15">
        <v>304013200</v>
      </c>
      <c r="M2656" s="15" t="s">
        <v>1354</v>
      </c>
      <c r="N2656" s="15" t="s">
        <v>91</v>
      </c>
      <c r="O2656" s="18" t="s">
        <v>4752</v>
      </c>
      <c r="P2656" s="22" t="s">
        <v>73</v>
      </c>
      <c r="Q2656" s="15" t="s">
        <v>462</v>
      </c>
      <c r="R2656" s="18" t="s">
        <v>462</v>
      </c>
      <c r="S2656" s="22" t="s">
        <v>73</v>
      </c>
      <c r="T2656" s="18" t="s">
        <v>6416</v>
      </c>
      <c r="U2656" s="18" t="s">
        <v>462</v>
      </c>
      <c r="V2656" s="15" t="s">
        <v>1357</v>
      </c>
      <c r="W2656" s="18" t="s">
        <v>1257</v>
      </c>
      <c r="X2656" s="18"/>
      <c r="Y2656" s="15" t="s">
        <v>73</v>
      </c>
      <c r="Z2656" s="18" t="s">
        <v>7250</v>
      </c>
      <c r="AA2656" s="18" t="s">
        <v>71</v>
      </c>
      <c r="AB2656" s="18" t="s">
        <v>2946</v>
      </c>
      <c r="AC2656" s="67" t="str">
        <f>+VLOOKUP("*"&amp;L2656&amp;"*",'[2]REGISTROS SANITARIOS'!$D$1980:$E$2112,2,FALSE)</f>
        <v>SI</v>
      </c>
      <c r="AD2656" s="22" t="s">
        <v>1025</v>
      </c>
      <c r="AE2656" s="16">
        <v>44882</v>
      </c>
      <c r="AF2656" s="34" t="s">
        <v>73</v>
      </c>
      <c r="AG2656" s="24" t="s">
        <v>1049</v>
      </c>
      <c r="AH2656" s="18" t="s">
        <v>1049</v>
      </c>
      <c r="AI2656" s="18" t="s">
        <v>1049</v>
      </c>
      <c r="AJ2656" s="17">
        <v>192.5</v>
      </c>
      <c r="AK2656" s="25">
        <v>192.5</v>
      </c>
      <c r="AL2656" s="25">
        <v>24000</v>
      </c>
      <c r="AM2656" s="35">
        <v>0.19</v>
      </c>
      <c r="AN2656" s="19">
        <v>5497800</v>
      </c>
      <c r="AO2656" s="18" t="s">
        <v>1049</v>
      </c>
      <c r="AP2656" s="15" t="s">
        <v>1049</v>
      </c>
      <c r="AQ2656" s="43" t="str">
        <f t="shared" si="414"/>
        <v>SI</v>
      </c>
      <c r="AR2656" s="44">
        <f t="shared" si="416"/>
        <v>5497800</v>
      </c>
      <c r="AS2656" s="44">
        <f t="shared" si="417"/>
        <v>4620000</v>
      </c>
      <c r="AT2656" s="44">
        <f t="shared" si="418"/>
        <v>4620000</v>
      </c>
      <c r="AU2656" s="44">
        <f t="shared" si="419"/>
        <v>5497800</v>
      </c>
      <c r="AV2656" s="45" t="b">
        <f t="shared" si="420"/>
        <v>1</v>
      </c>
      <c r="AW2656" s="45" t="b">
        <f t="shared" si="415"/>
        <v>0</v>
      </c>
      <c r="AX2656" s="45"/>
    </row>
    <row r="2657" spans="1:50" s="36" customFormat="1" ht="27.75" customHeight="1" x14ac:dyDescent="0.15">
      <c r="A2657" s="36" t="str">
        <f t="shared" si="413"/>
        <v>ORBIDENTAL S.A.S302020403</v>
      </c>
      <c r="B2657" s="36" t="b">
        <f>+A2657='[1]Anexo 9'!A2657</f>
        <v>1</v>
      </c>
      <c r="C2657" s="18">
        <v>800005972</v>
      </c>
      <c r="D2657" s="18" t="s">
        <v>3864</v>
      </c>
      <c r="E2657" s="15" t="s">
        <v>800</v>
      </c>
      <c r="F2657" s="15" t="s">
        <v>62</v>
      </c>
      <c r="G2657" s="15" t="s">
        <v>3155</v>
      </c>
      <c r="H2657" s="15" t="s">
        <v>3155</v>
      </c>
      <c r="I2657" s="15" t="s">
        <v>3155</v>
      </c>
      <c r="J2657" s="15">
        <v>4</v>
      </c>
      <c r="K2657" s="15" t="s">
        <v>3155</v>
      </c>
      <c r="L2657" s="15">
        <v>302020403</v>
      </c>
      <c r="M2657" s="15" t="s">
        <v>1194</v>
      </c>
      <c r="N2657" s="15" t="s">
        <v>1195</v>
      </c>
      <c r="O2657" s="18" t="s">
        <v>1194</v>
      </c>
      <c r="P2657" s="22" t="s">
        <v>73</v>
      </c>
      <c r="Q2657" s="15" t="s">
        <v>995</v>
      </c>
      <c r="R2657" s="18" t="s">
        <v>995</v>
      </c>
      <c r="S2657" s="22" t="s">
        <v>73</v>
      </c>
      <c r="T2657" s="18" t="s">
        <v>6413</v>
      </c>
      <c r="U2657" s="18" t="s">
        <v>6417</v>
      </c>
      <c r="V2657" s="15"/>
      <c r="W2657" s="18" t="s">
        <v>2909</v>
      </c>
      <c r="X2657" s="18"/>
      <c r="Y2657" s="15" t="s">
        <v>73</v>
      </c>
      <c r="Z2657" s="18" t="s">
        <v>7251</v>
      </c>
      <c r="AA2657" s="18" t="s">
        <v>71</v>
      </c>
      <c r="AB2657" s="18" t="s">
        <v>2911</v>
      </c>
      <c r="AC2657" s="67" t="str">
        <f>+VLOOKUP("*"&amp;L2657&amp;"*",'[2]REGISTROS SANITARIOS'!$D$1980:$E$2112,2,FALSE)</f>
        <v>SI</v>
      </c>
      <c r="AD2657" s="22" t="s">
        <v>1025</v>
      </c>
      <c r="AE2657" s="16">
        <v>44402</v>
      </c>
      <c r="AF2657" s="34" t="s">
        <v>73</v>
      </c>
      <c r="AG2657" s="24" t="s">
        <v>1049</v>
      </c>
      <c r="AH2657" s="18" t="s">
        <v>1049</v>
      </c>
      <c r="AI2657" s="18" t="s">
        <v>53</v>
      </c>
      <c r="AJ2657" s="17">
        <v>11</v>
      </c>
      <c r="AK2657" s="25">
        <v>11</v>
      </c>
      <c r="AL2657" s="25">
        <v>19000</v>
      </c>
      <c r="AM2657" s="35">
        <v>0</v>
      </c>
      <c r="AN2657" s="19">
        <v>209000</v>
      </c>
      <c r="AO2657" s="18" t="s">
        <v>1049</v>
      </c>
      <c r="AP2657" s="15" t="s">
        <v>1049</v>
      </c>
      <c r="AQ2657" s="43" t="str">
        <f t="shared" si="414"/>
        <v>SI</v>
      </c>
      <c r="AR2657" s="44">
        <f t="shared" si="416"/>
        <v>209000</v>
      </c>
      <c r="AS2657" s="44">
        <f t="shared" si="417"/>
        <v>209000</v>
      </c>
      <c r="AT2657" s="44">
        <f t="shared" si="418"/>
        <v>209000</v>
      </c>
      <c r="AU2657" s="44">
        <f t="shared" si="419"/>
        <v>209000</v>
      </c>
      <c r="AV2657" s="45" t="b">
        <f t="shared" si="420"/>
        <v>1</v>
      </c>
      <c r="AW2657" s="45" t="b">
        <f t="shared" si="415"/>
        <v>1</v>
      </c>
      <c r="AX2657" s="45"/>
    </row>
    <row r="2658" spans="1:50" s="36" customFormat="1" ht="27.75" customHeight="1" x14ac:dyDescent="0.15">
      <c r="A2658" s="36" t="str">
        <f t="shared" si="413"/>
        <v>PRODUCTOS HOSPITALARIOS S.A. PRO-H S.A.102000804</v>
      </c>
      <c r="B2658" s="36" t="b">
        <f>+A2658='[1]Anexo 9'!A2658</f>
        <v>1</v>
      </c>
      <c r="C2658" s="18">
        <v>804016084</v>
      </c>
      <c r="D2658" s="18" t="s">
        <v>3865</v>
      </c>
      <c r="E2658" s="15" t="s">
        <v>61</v>
      </c>
      <c r="F2658" s="15" t="s">
        <v>62</v>
      </c>
      <c r="G2658" s="15" t="s">
        <v>3155</v>
      </c>
      <c r="H2658" s="15" t="s">
        <v>3155</v>
      </c>
      <c r="I2658" s="15" t="s">
        <v>3155</v>
      </c>
      <c r="J2658" s="15">
        <v>6</v>
      </c>
      <c r="K2658" s="15" t="s">
        <v>3155</v>
      </c>
      <c r="L2658" s="15">
        <v>102000804</v>
      </c>
      <c r="M2658" s="15" t="s">
        <v>1815</v>
      </c>
      <c r="N2658" s="15" t="s">
        <v>91</v>
      </c>
      <c r="O2658" s="18" t="s">
        <v>4753</v>
      </c>
      <c r="P2658" s="22" t="s">
        <v>3841</v>
      </c>
      <c r="Q2658" s="15" t="s">
        <v>1817</v>
      </c>
      <c r="R2658" s="18" t="s">
        <v>5785</v>
      </c>
      <c r="S2658" s="22" t="b">
        <f t="shared" ref="S2658:S2721" si="421">+R2658=Q2658</f>
        <v>0</v>
      </c>
      <c r="T2658" s="18"/>
      <c r="U2658" s="18" t="s">
        <v>5785</v>
      </c>
      <c r="V2658" s="15"/>
      <c r="W2658" s="18" t="s">
        <v>2048</v>
      </c>
      <c r="X2658" s="18"/>
      <c r="Y2658" s="15" t="s">
        <v>73</v>
      </c>
      <c r="Z2658" s="18" t="s">
        <v>3431</v>
      </c>
      <c r="AA2658" s="18" t="s">
        <v>71</v>
      </c>
      <c r="AB2658" s="18" t="s">
        <v>7252</v>
      </c>
      <c r="AC2658" s="67" t="str">
        <f>+VLOOKUP("*"&amp;L2658&amp;"*",'[2]REGISTROS SANITARIOS'!$D$2113:$E$2316,2,FALSE)</f>
        <v>SI</v>
      </c>
      <c r="AD2658" s="22" t="s">
        <v>1025</v>
      </c>
      <c r="AE2658" s="16" t="s">
        <v>7912</v>
      </c>
      <c r="AF2658" s="34" t="s">
        <v>8814</v>
      </c>
      <c r="AG2658" s="24">
        <v>54559</v>
      </c>
      <c r="AH2658" s="18">
        <v>1</v>
      </c>
      <c r="AI2658" s="18" t="s">
        <v>1049</v>
      </c>
      <c r="AJ2658" s="17">
        <v>5500</v>
      </c>
      <c r="AK2658" s="25">
        <v>5500</v>
      </c>
      <c r="AL2658" s="25">
        <v>1497</v>
      </c>
      <c r="AM2658" s="35">
        <v>0</v>
      </c>
      <c r="AN2658" s="19">
        <v>7161000</v>
      </c>
      <c r="AO2658" s="18" t="s">
        <v>8012</v>
      </c>
      <c r="AP2658" s="15"/>
      <c r="AQ2658" s="43" t="str">
        <f t="shared" si="414"/>
        <v>SI</v>
      </c>
      <c r="AR2658" s="44">
        <f t="shared" si="416"/>
        <v>8233500</v>
      </c>
      <c r="AS2658" s="44">
        <f t="shared" si="417"/>
        <v>8233500</v>
      </c>
      <c r="AT2658" s="44">
        <f t="shared" si="418"/>
        <v>8233500</v>
      </c>
      <c r="AU2658" s="44">
        <f t="shared" si="419"/>
        <v>8233500</v>
      </c>
      <c r="AV2658" s="45" t="b">
        <f t="shared" si="420"/>
        <v>0</v>
      </c>
      <c r="AW2658" s="45" t="b">
        <f t="shared" si="415"/>
        <v>0</v>
      </c>
      <c r="AX2658" s="45" t="s">
        <v>8734</v>
      </c>
    </row>
    <row r="2659" spans="1:50" s="36" customFormat="1" ht="27.75" customHeight="1" x14ac:dyDescent="0.15">
      <c r="A2659" s="36" t="str">
        <f t="shared" si="413"/>
        <v>PRODUCTOS HOSPITALARIOS S.A. PRO-H S.A.102001204</v>
      </c>
      <c r="B2659" s="36" t="b">
        <f>+A2659='[1]Anexo 9'!A2659</f>
        <v>1</v>
      </c>
      <c r="C2659" s="18">
        <v>804016084</v>
      </c>
      <c r="D2659" s="18" t="s">
        <v>3865</v>
      </c>
      <c r="E2659" s="15" t="s">
        <v>61</v>
      </c>
      <c r="F2659" s="15" t="s">
        <v>62</v>
      </c>
      <c r="G2659" s="15" t="s">
        <v>3155</v>
      </c>
      <c r="H2659" s="15" t="s">
        <v>3155</v>
      </c>
      <c r="I2659" s="15" t="s">
        <v>3155</v>
      </c>
      <c r="J2659" s="15">
        <v>6</v>
      </c>
      <c r="K2659" s="15" t="s">
        <v>3155</v>
      </c>
      <c r="L2659" s="15">
        <v>102001204</v>
      </c>
      <c r="M2659" s="15" t="s">
        <v>1826</v>
      </c>
      <c r="N2659" s="15" t="s">
        <v>91</v>
      </c>
      <c r="O2659" s="18" t="s">
        <v>4754</v>
      </c>
      <c r="P2659" s="22" t="s">
        <v>3841</v>
      </c>
      <c r="Q2659" s="15" t="s">
        <v>475</v>
      </c>
      <c r="R2659" s="18" t="s">
        <v>5786</v>
      </c>
      <c r="S2659" s="22" t="b">
        <f t="shared" si="421"/>
        <v>0</v>
      </c>
      <c r="T2659" s="18"/>
      <c r="U2659" s="18" t="s">
        <v>5786</v>
      </c>
      <c r="V2659" s="15"/>
      <c r="W2659" s="18" t="s">
        <v>1944</v>
      </c>
      <c r="X2659" s="18"/>
      <c r="Y2659" s="15" t="s">
        <v>73</v>
      </c>
      <c r="Z2659" s="18" t="s">
        <v>1944</v>
      </c>
      <c r="AA2659" s="18" t="s">
        <v>71</v>
      </c>
      <c r="AB2659" s="18" t="s">
        <v>7253</v>
      </c>
      <c r="AC2659" s="67" t="str">
        <f>+VLOOKUP("*"&amp;L2659&amp;"*",'[2]REGISTROS SANITARIOS'!$D$2113:$E$2316,2,FALSE)</f>
        <v>SI</v>
      </c>
      <c r="AD2659" s="22" t="s">
        <v>1025</v>
      </c>
      <c r="AE2659" s="16" t="s">
        <v>7913</v>
      </c>
      <c r="AF2659" s="34" t="s">
        <v>8814</v>
      </c>
      <c r="AG2659" s="24">
        <v>20082768</v>
      </c>
      <c r="AH2659" s="18">
        <v>2</v>
      </c>
      <c r="AI2659" s="18" t="s">
        <v>1049</v>
      </c>
      <c r="AJ2659" s="17">
        <v>7606.5</v>
      </c>
      <c r="AK2659" s="25">
        <v>7607</v>
      </c>
      <c r="AL2659" s="25">
        <v>1494</v>
      </c>
      <c r="AM2659" s="35">
        <v>0</v>
      </c>
      <c r="AN2659" s="19">
        <v>9889100</v>
      </c>
      <c r="AO2659" s="18" t="s">
        <v>8012</v>
      </c>
      <c r="AP2659" s="15"/>
      <c r="AQ2659" s="43" t="str">
        <f t="shared" si="414"/>
        <v>MAYOR</v>
      </c>
      <c r="AR2659" s="44">
        <f t="shared" si="416"/>
        <v>11364111</v>
      </c>
      <c r="AS2659" s="44">
        <f t="shared" si="417"/>
        <v>11364111</v>
      </c>
      <c r="AT2659" s="44">
        <f t="shared" si="418"/>
        <v>11364858</v>
      </c>
      <c r="AU2659" s="44">
        <f t="shared" si="419"/>
        <v>11364858</v>
      </c>
      <c r="AV2659" s="45" t="b">
        <f t="shared" si="420"/>
        <v>0</v>
      </c>
      <c r="AW2659" s="45" t="b">
        <f t="shared" si="415"/>
        <v>0</v>
      </c>
      <c r="AX2659" s="45" t="s">
        <v>8734</v>
      </c>
    </row>
    <row r="2660" spans="1:50" s="36" customFormat="1" ht="27.75" customHeight="1" x14ac:dyDescent="0.15">
      <c r="A2660" s="36" t="str">
        <f t="shared" si="413"/>
        <v>PRODUCTOS HOSPITALARIOS S.A. PRO-H S.A.103010203</v>
      </c>
      <c r="B2660" s="36" t="b">
        <f>+A2660='[1]Anexo 9'!A2660</f>
        <v>1</v>
      </c>
      <c r="C2660" s="18">
        <v>804016084</v>
      </c>
      <c r="D2660" s="18" t="s">
        <v>3865</v>
      </c>
      <c r="E2660" s="15" t="s">
        <v>61</v>
      </c>
      <c r="F2660" s="15" t="s">
        <v>62</v>
      </c>
      <c r="G2660" s="15" t="s">
        <v>3155</v>
      </c>
      <c r="H2660" s="15" t="s">
        <v>3155</v>
      </c>
      <c r="I2660" s="15" t="s">
        <v>3155</v>
      </c>
      <c r="J2660" s="15">
        <v>6</v>
      </c>
      <c r="K2660" s="15" t="s">
        <v>3155</v>
      </c>
      <c r="L2660" s="15">
        <v>103010203</v>
      </c>
      <c r="M2660" s="15" t="s">
        <v>1834</v>
      </c>
      <c r="N2660" s="15" t="s">
        <v>80</v>
      </c>
      <c r="O2660" s="18" t="s">
        <v>4755</v>
      </c>
      <c r="P2660" s="22" t="s">
        <v>73</v>
      </c>
      <c r="Q2660" s="15" t="s">
        <v>1604</v>
      </c>
      <c r="R2660" s="18" t="s">
        <v>5787</v>
      </c>
      <c r="S2660" s="22" t="b">
        <f t="shared" si="421"/>
        <v>0</v>
      </c>
      <c r="T2660" s="18"/>
      <c r="U2660" s="18" t="s">
        <v>5787</v>
      </c>
      <c r="V2660" s="15"/>
      <c r="W2660" s="18" t="s">
        <v>3797</v>
      </c>
      <c r="X2660" s="18"/>
      <c r="Y2660" s="15" t="s">
        <v>73</v>
      </c>
      <c r="Z2660" s="18" t="s">
        <v>3797</v>
      </c>
      <c r="AA2660" s="18" t="s">
        <v>71</v>
      </c>
      <c r="AB2660" s="18" t="s">
        <v>7254</v>
      </c>
      <c r="AC2660" s="67" t="str">
        <f>+VLOOKUP("*"&amp;L2660&amp;"*",'[2]REGISTROS SANITARIOS'!$D$2113:$E$2316,2,FALSE)</f>
        <v>SI</v>
      </c>
      <c r="AD2660" s="22" t="s">
        <v>1025</v>
      </c>
      <c r="AE2660" s="16">
        <v>45813</v>
      </c>
      <c r="AF2660" s="34" t="s">
        <v>73</v>
      </c>
      <c r="AG2660" s="24">
        <v>19942486</v>
      </c>
      <c r="AH2660" s="18">
        <v>1</v>
      </c>
      <c r="AI2660" s="18" t="s">
        <v>1049</v>
      </c>
      <c r="AJ2660" s="17">
        <v>2640</v>
      </c>
      <c r="AK2660" s="25">
        <v>2640</v>
      </c>
      <c r="AL2660" s="25">
        <v>1023</v>
      </c>
      <c r="AM2660" s="35">
        <v>0</v>
      </c>
      <c r="AN2660" s="19">
        <v>2349600</v>
      </c>
      <c r="AO2660" s="18" t="s">
        <v>8012</v>
      </c>
      <c r="AP2660" s="15"/>
      <c r="AQ2660" s="43" t="str">
        <f t="shared" si="414"/>
        <v>SI</v>
      </c>
      <c r="AR2660" s="44">
        <f t="shared" si="416"/>
        <v>2700720</v>
      </c>
      <c r="AS2660" s="44">
        <f t="shared" si="417"/>
        <v>2700720</v>
      </c>
      <c r="AT2660" s="44">
        <f t="shared" si="418"/>
        <v>2700720</v>
      </c>
      <c r="AU2660" s="44">
        <f t="shared" si="419"/>
        <v>2700720</v>
      </c>
      <c r="AV2660" s="45" t="b">
        <f t="shared" si="420"/>
        <v>0</v>
      </c>
      <c r="AW2660" s="45" t="b">
        <f t="shared" si="415"/>
        <v>0</v>
      </c>
      <c r="AX2660" s="45" t="s">
        <v>8734</v>
      </c>
    </row>
    <row r="2661" spans="1:50" s="36" customFormat="1" ht="27.75" customHeight="1" x14ac:dyDescent="0.15">
      <c r="A2661" s="36" t="str">
        <f t="shared" si="413"/>
        <v>PRODUCTOS HOSPITALARIOS S.A. PRO-H S.A.103010709</v>
      </c>
      <c r="B2661" s="36" t="b">
        <f>+A2661='[1]Anexo 9'!A2661</f>
        <v>1</v>
      </c>
      <c r="C2661" s="18">
        <v>804016084</v>
      </c>
      <c r="D2661" s="18" t="s">
        <v>3865</v>
      </c>
      <c r="E2661" s="15" t="s">
        <v>61</v>
      </c>
      <c r="F2661" s="15" t="s">
        <v>62</v>
      </c>
      <c r="G2661" s="15" t="s">
        <v>3155</v>
      </c>
      <c r="H2661" s="15" t="s">
        <v>3155</v>
      </c>
      <c r="I2661" s="15" t="s">
        <v>3155</v>
      </c>
      <c r="J2661" s="15">
        <v>7</v>
      </c>
      <c r="K2661" s="15" t="s">
        <v>3155</v>
      </c>
      <c r="L2661" s="15">
        <v>103010709</v>
      </c>
      <c r="M2661" s="15" t="s">
        <v>1410</v>
      </c>
      <c r="N2661" s="15" t="s">
        <v>1411</v>
      </c>
      <c r="O2661" s="18"/>
      <c r="P2661" s="22" t="s">
        <v>3840</v>
      </c>
      <c r="Q2661" s="15" t="s">
        <v>1413</v>
      </c>
      <c r="R2661" s="18" t="s">
        <v>5788</v>
      </c>
      <c r="S2661" s="22" t="b">
        <f t="shared" si="421"/>
        <v>0</v>
      </c>
      <c r="T2661" s="18"/>
      <c r="U2661" s="18" t="s">
        <v>5788</v>
      </c>
      <c r="V2661" s="15"/>
      <c r="W2661" s="18" t="s">
        <v>2043</v>
      </c>
      <c r="X2661" s="18"/>
      <c r="Y2661" s="15" t="s">
        <v>73</v>
      </c>
      <c r="Z2661" s="18" t="s">
        <v>3445</v>
      </c>
      <c r="AA2661" s="18" t="s">
        <v>71</v>
      </c>
      <c r="AB2661" s="18" t="s">
        <v>7255</v>
      </c>
      <c r="AC2661" s="67" t="str">
        <f>+VLOOKUP("*"&amp;L2661&amp;"*",'[2]REGISTROS SANITARIOS'!$D$2113:$E$2316,2,FALSE)</f>
        <v>SI</v>
      </c>
      <c r="AD2661" s="22" t="s">
        <v>1025</v>
      </c>
      <c r="AE2661" s="16" t="s">
        <v>7914</v>
      </c>
      <c r="AF2661" s="34" t="s">
        <v>8814</v>
      </c>
      <c r="AG2661" s="24">
        <v>33496</v>
      </c>
      <c r="AH2661" s="18">
        <v>9</v>
      </c>
      <c r="AI2661" s="18" t="s">
        <v>1049</v>
      </c>
      <c r="AJ2661" s="17">
        <v>247500</v>
      </c>
      <c r="AK2661" s="25">
        <v>247500</v>
      </c>
      <c r="AL2661" s="25">
        <v>129</v>
      </c>
      <c r="AM2661" s="35">
        <v>0</v>
      </c>
      <c r="AN2661" s="19">
        <v>27720000</v>
      </c>
      <c r="AO2661" s="18" t="s">
        <v>8012</v>
      </c>
      <c r="AP2661" s="15"/>
      <c r="AQ2661" s="43" t="str">
        <f t="shared" si="414"/>
        <v>SI</v>
      </c>
      <c r="AR2661" s="44">
        <f t="shared" si="416"/>
        <v>31927500</v>
      </c>
      <c r="AS2661" s="44">
        <f t="shared" si="417"/>
        <v>31927500</v>
      </c>
      <c r="AT2661" s="44">
        <f t="shared" si="418"/>
        <v>31927500</v>
      </c>
      <c r="AU2661" s="44">
        <f t="shared" si="419"/>
        <v>31927500</v>
      </c>
      <c r="AV2661" s="45" t="b">
        <f t="shared" si="420"/>
        <v>0</v>
      </c>
      <c r="AW2661" s="45" t="b">
        <f t="shared" si="415"/>
        <v>0</v>
      </c>
      <c r="AX2661" s="45" t="s">
        <v>8734</v>
      </c>
    </row>
    <row r="2662" spans="1:50" s="36" customFormat="1" ht="27.75" customHeight="1" x14ac:dyDescent="0.15">
      <c r="A2662" s="36" t="str">
        <f t="shared" si="413"/>
        <v>PRODUCTOS HOSPITALARIOS S.A. PRO-H S.A.103010809</v>
      </c>
      <c r="B2662" s="36" t="b">
        <f>+A2662='[1]Anexo 9'!A2662</f>
        <v>1</v>
      </c>
      <c r="C2662" s="18">
        <v>804016084</v>
      </c>
      <c r="D2662" s="18" t="s">
        <v>3865</v>
      </c>
      <c r="E2662" s="15" t="s">
        <v>61</v>
      </c>
      <c r="F2662" s="15" t="s">
        <v>62</v>
      </c>
      <c r="G2662" s="15" t="s">
        <v>3155</v>
      </c>
      <c r="H2662" s="15" t="s">
        <v>3155</v>
      </c>
      <c r="I2662" s="15" t="s">
        <v>3155</v>
      </c>
      <c r="J2662" s="15">
        <v>6</v>
      </c>
      <c r="K2662" s="15" t="s">
        <v>3155</v>
      </c>
      <c r="L2662" s="15">
        <v>103010809</v>
      </c>
      <c r="M2662" s="15" t="s">
        <v>1421</v>
      </c>
      <c r="N2662" s="15" t="s">
        <v>1411</v>
      </c>
      <c r="O2662" s="18" t="s">
        <v>4756</v>
      </c>
      <c r="P2662" s="22" t="s">
        <v>73</v>
      </c>
      <c r="Q2662" s="15" t="s">
        <v>1422</v>
      </c>
      <c r="R2662" s="18" t="s">
        <v>5789</v>
      </c>
      <c r="S2662" s="22" t="b">
        <f t="shared" si="421"/>
        <v>0</v>
      </c>
      <c r="T2662" s="18">
        <v>12</v>
      </c>
      <c r="U2662" s="18" t="s">
        <v>6418</v>
      </c>
      <c r="V2662" s="15"/>
      <c r="W2662" s="18" t="s">
        <v>2048</v>
      </c>
      <c r="X2662" s="18"/>
      <c r="Y2662" s="15" t="s">
        <v>73</v>
      </c>
      <c r="Z2662" s="18" t="s">
        <v>3435</v>
      </c>
      <c r="AA2662" s="18" t="s">
        <v>71</v>
      </c>
      <c r="AB2662" s="18" t="s">
        <v>7256</v>
      </c>
      <c r="AC2662" s="67" t="str">
        <f>+VLOOKUP("*"&amp;L2662&amp;"*",'[2]REGISTROS SANITARIOS'!$D$2113:$E$2316,2,FALSE)</f>
        <v>SI</v>
      </c>
      <c r="AD2662" s="22" t="s">
        <v>1025</v>
      </c>
      <c r="AE2662" s="16" t="s">
        <v>7915</v>
      </c>
      <c r="AF2662" s="34" t="s">
        <v>8814</v>
      </c>
      <c r="AG2662" s="24">
        <v>44405</v>
      </c>
      <c r="AH2662" s="18">
        <v>4</v>
      </c>
      <c r="AI2662" s="18" t="s">
        <v>1049</v>
      </c>
      <c r="AJ2662" s="17">
        <v>203500</v>
      </c>
      <c r="AK2662" s="25">
        <v>203500</v>
      </c>
      <c r="AL2662" s="25">
        <v>285</v>
      </c>
      <c r="AM2662" s="35">
        <v>0</v>
      </c>
      <c r="AN2662" s="19">
        <v>50468000</v>
      </c>
      <c r="AO2662" s="18" t="s">
        <v>8012</v>
      </c>
      <c r="AP2662" s="15"/>
      <c r="AQ2662" s="43" t="str">
        <f t="shared" si="414"/>
        <v>SI</v>
      </c>
      <c r="AR2662" s="44">
        <f t="shared" si="416"/>
        <v>57997500</v>
      </c>
      <c r="AS2662" s="44">
        <f t="shared" si="417"/>
        <v>57997500</v>
      </c>
      <c r="AT2662" s="44">
        <f t="shared" si="418"/>
        <v>57997500</v>
      </c>
      <c r="AU2662" s="44">
        <f t="shared" si="419"/>
        <v>57997500</v>
      </c>
      <c r="AV2662" s="45" t="b">
        <f t="shared" si="420"/>
        <v>0</v>
      </c>
      <c r="AW2662" s="45" t="b">
        <f t="shared" si="415"/>
        <v>0</v>
      </c>
      <c r="AX2662" s="45" t="s">
        <v>8734</v>
      </c>
    </row>
    <row r="2663" spans="1:50" s="36" customFormat="1" ht="27.75" customHeight="1" x14ac:dyDescent="0.15">
      <c r="A2663" s="36" t="str">
        <f t="shared" si="413"/>
        <v>PRODUCTOS HOSPITALARIOS S.A. PRO-H S.A.103010903</v>
      </c>
      <c r="B2663" s="36" t="b">
        <f>+A2663='[1]Anexo 9'!A2663</f>
        <v>1</v>
      </c>
      <c r="C2663" s="18">
        <v>804016084</v>
      </c>
      <c r="D2663" s="18" t="s">
        <v>3865</v>
      </c>
      <c r="E2663" s="15" t="s">
        <v>61</v>
      </c>
      <c r="F2663" s="15" t="s">
        <v>62</v>
      </c>
      <c r="G2663" s="15" t="s">
        <v>3155</v>
      </c>
      <c r="H2663" s="15" t="s">
        <v>3155</v>
      </c>
      <c r="I2663" s="15" t="s">
        <v>3155</v>
      </c>
      <c r="J2663" s="15">
        <v>6</v>
      </c>
      <c r="K2663" s="15" t="s">
        <v>3155</v>
      </c>
      <c r="L2663" s="15">
        <v>103010903</v>
      </c>
      <c r="M2663" s="15" t="s">
        <v>1853</v>
      </c>
      <c r="N2663" s="15" t="s">
        <v>80</v>
      </c>
      <c r="O2663" s="18" t="s">
        <v>4757</v>
      </c>
      <c r="P2663" s="22" t="s">
        <v>73</v>
      </c>
      <c r="Q2663" s="15" t="s">
        <v>1616</v>
      </c>
      <c r="R2663" s="18" t="s">
        <v>5790</v>
      </c>
      <c r="S2663" s="22" t="b">
        <f t="shared" si="421"/>
        <v>0</v>
      </c>
      <c r="T2663" s="18"/>
      <c r="U2663" s="18" t="s">
        <v>6419</v>
      </c>
      <c r="V2663" s="15"/>
      <c r="W2663" s="18" t="s">
        <v>1837</v>
      </c>
      <c r="X2663" s="18"/>
      <c r="Y2663" s="15" t="s">
        <v>73</v>
      </c>
      <c r="Z2663" s="18" t="s">
        <v>1837</v>
      </c>
      <c r="AA2663" s="18" t="s">
        <v>71</v>
      </c>
      <c r="AB2663" s="18" t="s">
        <v>7257</v>
      </c>
      <c r="AC2663" s="67" t="str">
        <f>+VLOOKUP("*"&amp;L2663&amp;"*",'[2]REGISTROS SANITARIOS'!$D$2113:$E$2316,2,FALSE)</f>
        <v>SI</v>
      </c>
      <c r="AD2663" s="22" t="s">
        <v>1025</v>
      </c>
      <c r="AE2663" s="16">
        <v>44967</v>
      </c>
      <c r="AF2663" s="34" t="s">
        <v>73</v>
      </c>
      <c r="AG2663" s="24">
        <v>19977336</v>
      </c>
      <c r="AH2663" s="18">
        <v>1</v>
      </c>
      <c r="AI2663" s="18" t="s">
        <v>1049</v>
      </c>
      <c r="AJ2663" s="17">
        <v>12650</v>
      </c>
      <c r="AK2663" s="25">
        <v>12650</v>
      </c>
      <c r="AL2663" s="25">
        <v>1954</v>
      </c>
      <c r="AM2663" s="35">
        <v>0</v>
      </c>
      <c r="AN2663" s="19">
        <v>21505000</v>
      </c>
      <c r="AO2663" s="18" t="s">
        <v>8012</v>
      </c>
      <c r="AP2663" s="15"/>
      <c r="AQ2663" s="43" t="str">
        <f t="shared" si="414"/>
        <v>SI</v>
      </c>
      <c r="AR2663" s="44">
        <f t="shared" si="416"/>
        <v>24718100</v>
      </c>
      <c r="AS2663" s="44">
        <f t="shared" si="417"/>
        <v>24718100</v>
      </c>
      <c r="AT2663" s="44">
        <f t="shared" si="418"/>
        <v>24718100</v>
      </c>
      <c r="AU2663" s="44">
        <f t="shared" si="419"/>
        <v>24718100</v>
      </c>
      <c r="AV2663" s="45" t="b">
        <f t="shared" si="420"/>
        <v>0</v>
      </c>
      <c r="AW2663" s="45" t="b">
        <f t="shared" si="415"/>
        <v>0</v>
      </c>
      <c r="AX2663" s="45" t="s">
        <v>8734</v>
      </c>
    </row>
    <row r="2664" spans="1:50" s="36" customFormat="1" ht="27.75" customHeight="1" x14ac:dyDescent="0.15">
      <c r="A2664" s="36" t="str">
        <f t="shared" si="413"/>
        <v>PRODUCTOS HOSPITALARIOS S.A. PRO-H S.A.103010920</v>
      </c>
      <c r="B2664" s="36" t="b">
        <f>+A2664='[1]Anexo 9'!A2664</f>
        <v>1</v>
      </c>
      <c r="C2664" s="18">
        <v>804016084</v>
      </c>
      <c r="D2664" s="18" t="s">
        <v>3865</v>
      </c>
      <c r="E2664" s="15" t="s">
        <v>61</v>
      </c>
      <c r="F2664" s="15" t="s">
        <v>62</v>
      </c>
      <c r="G2664" s="15" t="s">
        <v>3155</v>
      </c>
      <c r="H2664" s="15" t="s">
        <v>3155</v>
      </c>
      <c r="I2664" s="15" t="s">
        <v>3155</v>
      </c>
      <c r="J2664" s="15">
        <v>6</v>
      </c>
      <c r="K2664" s="15" t="s">
        <v>3155</v>
      </c>
      <c r="L2664" s="15">
        <v>103010920</v>
      </c>
      <c r="M2664" s="15" t="s">
        <v>1856</v>
      </c>
      <c r="N2664" s="15" t="s">
        <v>80</v>
      </c>
      <c r="O2664" s="18" t="s">
        <v>4758</v>
      </c>
      <c r="P2664" s="22" t="s">
        <v>73</v>
      </c>
      <c r="Q2664" s="15" t="s">
        <v>1616</v>
      </c>
      <c r="R2664" s="18" t="s">
        <v>5791</v>
      </c>
      <c r="S2664" s="22" t="b">
        <f t="shared" si="421"/>
        <v>0</v>
      </c>
      <c r="T2664" s="18"/>
      <c r="U2664" s="18" t="s">
        <v>5791</v>
      </c>
      <c r="V2664" s="15"/>
      <c r="W2664" s="18" t="s">
        <v>2576</v>
      </c>
      <c r="X2664" s="18"/>
      <c r="Y2664" s="15" t="s">
        <v>73</v>
      </c>
      <c r="Z2664" s="18" t="s">
        <v>7258</v>
      </c>
      <c r="AA2664" s="18" t="s">
        <v>71</v>
      </c>
      <c r="AB2664" s="18" t="s">
        <v>7259</v>
      </c>
      <c r="AC2664" s="67" t="str">
        <f>+VLOOKUP("*"&amp;L2664&amp;"*",'[2]REGISTROS SANITARIOS'!$D$2113:$E$2316,2,FALSE)</f>
        <v>SI</v>
      </c>
      <c r="AD2664" s="22" t="s">
        <v>1025</v>
      </c>
      <c r="AE2664" s="16">
        <v>44928</v>
      </c>
      <c r="AF2664" s="34" t="s">
        <v>73</v>
      </c>
      <c r="AG2664" s="24">
        <v>20034216</v>
      </c>
      <c r="AH2664" s="18">
        <v>2</v>
      </c>
      <c r="AI2664" s="18" t="s">
        <v>1049</v>
      </c>
      <c r="AJ2664" s="17">
        <v>1650</v>
      </c>
      <c r="AK2664" s="25">
        <v>1650</v>
      </c>
      <c r="AL2664" s="25">
        <v>3483</v>
      </c>
      <c r="AM2664" s="35">
        <v>0</v>
      </c>
      <c r="AN2664" s="19">
        <v>4999500</v>
      </c>
      <c r="AO2664" s="18" t="s">
        <v>8012</v>
      </c>
      <c r="AP2664" s="15"/>
      <c r="AQ2664" s="43" t="str">
        <f t="shared" si="414"/>
        <v>SI</v>
      </c>
      <c r="AR2664" s="44">
        <f t="shared" si="416"/>
        <v>5746950</v>
      </c>
      <c r="AS2664" s="44">
        <f t="shared" si="417"/>
        <v>5746950</v>
      </c>
      <c r="AT2664" s="44">
        <f t="shared" si="418"/>
        <v>5746950</v>
      </c>
      <c r="AU2664" s="44">
        <f t="shared" si="419"/>
        <v>5746950</v>
      </c>
      <c r="AV2664" s="45" t="b">
        <f t="shared" si="420"/>
        <v>0</v>
      </c>
      <c r="AW2664" s="45" t="b">
        <f t="shared" si="415"/>
        <v>0</v>
      </c>
      <c r="AX2664" s="45" t="s">
        <v>8734</v>
      </c>
    </row>
    <row r="2665" spans="1:50" s="36" customFormat="1" ht="27.75" customHeight="1" x14ac:dyDescent="0.15">
      <c r="A2665" s="36" t="str">
        <f t="shared" si="413"/>
        <v>PRODUCTOS HOSPITALARIOS S.A. PRO-H S.A.103011509</v>
      </c>
      <c r="B2665" s="36" t="b">
        <f>+A2665='[1]Anexo 9'!A2665</f>
        <v>1</v>
      </c>
      <c r="C2665" s="18">
        <v>804016084</v>
      </c>
      <c r="D2665" s="18" t="s">
        <v>3865</v>
      </c>
      <c r="E2665" s="15" t="s">
        <v>61</v>
      </c>
      <c r="F2665" s="15" t="s">
        <v>62</v>
      </c>
      <c r="G2665" s="15" t="s">
        <v>3155</v>
      </c>
      <c r="H2665" s="15" t="s">
        <v>3155</v>
      </c>
      <c r="I2665" s="15" t="s">
        <v>3155</v>
      </c>
      <c r="J2665" s="15">
        <v>6</v>
      </c>
      <c r="K2665" s="15" t="s">
        <v>3155</v>
      </c>
      <c r="L2665" s="15">
        <v>103011509</v>
      </c>
      <c r="M2665" s="15" t="s">
        <v>1868</v>
      </c>
      <c r="N2665" s="15" t="s">
        <v>1411</v>
      </c>
      <c r="O2665" s="18" t="s">
        <v>4759</v>
      </c>
      <c r="P2665" s="22" t="s">
        <v>73</v>
      </c>
      <c r="Q2665" s="15" t="s">
        <v>1841</v>
      </c>
      <c r="R2665" s="18" t="s">
        <v>5792</v>
      </c>
      <c r="S2665" s="22" t="b">
        <f t="shared" si="421"/>
        <v>0</v>
      </c>
      <c r="T2665" s="18">
        <v>10</v>
      </c>
      <c r="U2665" s="18" t="s">
        <v>5792</v>
      </c>
      <c r="V2665" s="15"/>
      <c r="W2665" s="18" t="s">
        <v>2043</v>
      </c>
      <c r="X2665" s="18"/>
      <c r="Y2665" s="15" t="s">
        <v>73</v>
      </c>
      <c r="Z2665" s="18" t="s">
        <v>2043</v>
      </c>
      <c r="AA2665" s="18" t="s">
        <v>71</v>
      </c>
      <c r="AB2665" s="18" t="s">
        <v>7260</v>
      </c>
      <c r="AC2665" s="67" t="str">
        <f>+VLOOKUP("*"&amp;L2665&amp;"*",'[2]REGISTROS SANITARIOS'!$D$2113:$E$2316,2,FALSE)</f>
        <v>SI</v>
      </c>
      <c r="AD2665" s="22" t="s">
        <v>1025</v>
      </c>
      <c r="AE2665" s="16" t="s">
        <v>7916</v>
      </c>
      <c r="AF2665" s="34" t="s">
        <v>8814</v>
      </c>
      <c r="AG2665" s="24">
        <v>19930858</v>
      </c>
      <c r="AH2665" s="18">
        <v>1</v>
      </c>
      <c r="AI2665" s="18" t="s">
        <v>1049</v>
      </c>
      <c r="AJ2665" s="17">
        <v>67650</v>
      </c>
      <c r="AK2665" s="25">
        <v>67650</v>
      </c>
      <c r="AL2665" s="25">
        <v>138</v>
      </c>
      <c r="AM2665" s="35">
        <v>0</v>
      </c>
      <c r="AN2665" s="19">
        <v>8118000</v>
      </c>
      <c r="AO2665" s="18" t="s">
        <v>8012</v>
      </c>
      <c r="AP2665" s="15"/>
      <c r="AQ2665" s="43" t="str">
        <f t="shared" si="414"/>
        <v>SI</v>
      </c>
      <c r="AR2665" s="44">
        <f t="shared" si="416"/>
        <v>9335700</v>
      </c>
      <c r="AS2665" s="44">
        <f t="shared" si="417"/>
        <v>9335700</v>
      </c>
      <c r="AT2665" s="44">
        <f t="shared" si="418"/>
        <v>9335700</v>
      </c>
      <c r="AU2665" s="44">
        <f t="shared" si="419"/>
        <v>9335700</v>
      </c>
      <c r="AV2665" s="45" t="b">
        <f t="shared" si="420"/>
        <v>0</v>
      </c>
      <c r="AW2665" s="45" t="b">
        <f t="shared" si="415"/>
        <v>0</v>
      </c>
      <c r="AX2665" s="45" t="s">
        <v>8734</v>
      </c>
    </row>
    <row r="2666" spans="1:50" s="36" customFormat="1" ht="27.75" customHeight="1" x14ac:dyDescent="0.15">
      <c r="A2666" s="36" t="str">
        <f t="shared" si="413"/>
        <v>PRODUCTOS HOSPITALARIOS S.A. PRO-H S.A.103011803</v>
      </c>
      <c r="B2666" s="36" t="b">
        <f>+A2666='[1]Anexo 9'!A2666</f>
        <v>1</v>
      </c>
      <c r="C2666" s="18">
        <v>804016084</v>
      </c>
      <c r="D2666" s="18" t="s">
        <v>3865</v>
      </c>
      <c r="E2666" s="15" t="s">
        <v>61</v>
      </c>
      <c r="F2666" s="15" t="s">
        <v>62</v>
      </c>
      <c r="G2666" s="15" t="s">
        <v>3155</v>
      </c>
      <c r="H2666" s="15" t="s">
        <v>3155</v>
      </c>
      <c r="I2666" s="15" t="s">
        <v>3155</v>
      </c>
      <c r="J2666" s="15">
        <v>6</v>
      </c>
      <c r="K2666" s="15" t="s">
        <v>3155</v>
      </c>
      <c r="L2666" s="15">
        <v>103011803</v>
      </c>
      <c r="M2666" s="15" t="s">
        <v>1880</v>
      </c>
      <c r="N2666" s="15" t="s">
        <v>64</v>
      </c>
      <c r="O2666" s="18"/>
      <c r="P2666" s="22" t="s">
        <v>3840</v>
      </c>
      <c r="Q2666" s="15" t="s">
        <v>1744</v>
      </c>
      <c r="R2666" s="18" t="s">
        <v>3451</v>
      </c>
      <c r="S2666" s="22" t="b">
        <f t="shared" si="421"/>
        <v>0</v>
      </c>
      <c r="T2666" s="18"/>
      <c r="U2666" s="18" t="s">
        <v>3451</v>
      </c>
      <c r="V2666" s="15"/>
      <c r="W2666" s="18" t="s">
        <v>6420</v>
      </c>
      <c r="X2666" s="18"/>
      <c r="Y2666" s="15" t="s">
        <v>73</v>
      </c>
      <c r="Z2666" s="18" t="s">
        <v>3452</v>
      </c>
      <c r="AA2666" s="18" t="s">
        <v>71</v>
      </c>
      <c r="AB2666" s="18" t="s">
        <v>7261</v>
      </c>
      <c r="AC2666" s="67" t="str">
        <f>+VLOOKUP("*"&amp;L2666&amp;"*",'[2]REGISTROS SANITARIOS'!$D$2113:$E$2316,2,FALSE)</f>
        <v>SI</v>
      </c>
      <c r="AD2666" s="22" t="s">
        <v>1025</v>
      </c>
      <c r="AE2666" s="16">
        <v>44419</v>
      </c>
      <c r="AF2666" s="34" t="s">
        <v>73</v>
      </c>
      <c r="AG2666" s="24">
        <v>19908237</v>
      </c>
      <c r="AH2666" s="18">
        <v>27</v>
      </c>
      <c r="AI2666" s="18" t="s">
        <v>1049</v>
      </c>
      <c r="AJ2666" s="17">
        <v>660</v>
      </c>
      <c r="AK2666" s="25">
        <v>660</v>
      </c>
      <c r="AL2666" s="25">
        <v>759</v>
      </c>
      <c r="AM2666" s="35">
        <v>0</v>
      </c>
      <c r="AN2666" s="19">
        <v>435600</v>
      </c>
      <c r="AO2666" s="18" t="s">
        <v>8012</v>
      </c>
      <c r="AP2666" s="15"/>
      <c r="AQ2666" s="43" t="str">
        <f t="shared" si="414"/>
        <v>SI</v>
      </c>
      <c r="AR2666" s="44">
        <f t="shared" si="416"/>
        <v>500940</v>
      </c>
      <c r="AS2666" s="44">
        <f t="shared" si="417"/>
        <v>500940</v>
      </c>
      <c r="AT2666" s="44">
        <f t="shared" si="418"/>
        <v>500940</v>
      </c>
      <c r="AU2666" s="44">
        <f t="shared" si="419"/>
        <v>500940</v>
      </c>
      <c r="AV2666" s="45" t="b">
        <f t="shared" si="420"/>
        <v>0</v>
      </c>
      <c r="AW2666" s="45" t="b">
        <f t="shared" si="415"/>
        <v>0</v>
      </c>
      <c r="AX2666" s="45" t="s">
        <v>8734</v>
      </c>
    </row>
    <row r="2667" spans="1:50" s="36" customFormat="1" ht="27.75" customHeight="1" x14ac:dyDescent="0.15">
      <c r="A2667" s="36" t="str">
        <f t="shared" si="413"/>
        <v>PRODUCTOS HOSPITALARIOS S.A. PRO-H S.A.103012003</v>
      </c>
      <c r="B2667" s="36" t="b">
        <f>+A2667='[1]Anexo 9'!A2667</f>
        <v>1</v>
      </c>
      <c r="C2667" s="18">
        <v>804016084</v>
      </c>
      <c r="D2667" s="18" t="s">
        <v>3865</v>
      </c>
      <c r="E2667" s="15" t="s">
        <v>61</v>
      </c>
      <c r="F2667" s="15" t="s">
        <v>62</v>
      </c>
      <c r="G2667" s="15" t="s">
        <v>3155</v>
      </c>
      <c r="H2667" s="15" t="s">
        <v>3155</v>
      </c>
      <c r="I2667" s="15" t="s">
        <v>3155</v>
      </c>
      <c r="J2667" s="15">
        <v>7</v>
      </c>
      <c r="K2667" s="15" t="s">
        <v>3155</v>
      </c>
      <c r="L2667" s="15">
        <v>103012003</v>
      </c>
      <c r="M2667" s="15" t="s">
        <v>1885</v>
      </c>
      <c r="N2667" s="15" t="s">
        <v>64</v>
      </c>
      <c r="O2667" s="18" t="s">
        <v>4760</v>
      </c>
      <c r="P2667" s="22" t="s">
        <v>73</v>
      </c>
      <c r="Q2667" s="15" t="s">
        <v>76</v>
      </c>
      <c r="R2667" s="18" t="s">
        <v>5793</v>
      </c>
      <c r="S2667" s="22" t="b">
        <f t="shared" si="421"/>
        <v>0</v>
      </c>
      <c r="T2667" s="18"/>
      <c r="U2667" s="18" t="s">
        <v>5793</v>
      </c>
      <c r="V2667" s="15"/>
      <c r="W2667" s="18" t="s">
        <v>6421</v>
      </c>
      <c r="X2667" s="18"/>
      <c r="Y2667" s="15" t="s">
        <v>73</v>
      </c>
      <c r="Z2667" s="18" t="s">
        <v>7262</v>
      </c>
      <c r="AA2667" s="18" t="s">
        <v>71</v>
      </c>
      <c r="AB2667" s="18" t="s">
        <v>7263</v>
      </c>
      <c r="AC2667" s="67" t="str">
        <f>+VLOOKUP("*"&amp;L2667&amp;"*",'[2]REGISTROS SANITARIOS'!$D$2113:$E$2316,2,FALSE)</f>
        <v>SI</v>
      </c>
      <c r="AD2667" s="22" t="s">
        <v>1025</v>
      </c>
      <c r="AE2667" s="16" t="s">
        <v>7917</v>
      </c>
      <c r="AF2667" s="34" t="s">
        <v>8814</v>
      </c>
      <c r="AG2667" s="24">
        <v>208159</v>
      </c>
      <c r="AH2667" s="18">
        <v>6</v>
      </c>
      <c r="AI2667" s="18" t="s">
        <v>1049</v>
      </c>
      <c r="AJ2667" s="17">
        <v>7975</v>
      </c>
      <c r="AK2667" s="25">
        <v>7975</v>
      </c>
      <c r="AL2667" s="25">
        <v>460</v>
      </c>
      <c r="AM2667" s="35">
        <v>0</v>
      </c>
      <c r="AN2667" s="19">
        <v>3190000</v>
      </c>
      <c r="AO2667" s="18" t="s">
        <v>8012</v>
      </c>
      <c r="AP2667" s="15"/>
      <c r="AQ2667" s="43" t="str">
        <f t="shared" si="414"/>
        <v>SI</v>
      </c>
      <c r="AR2667" s="44">
        <f t="shared" si="416"/>
        <v>3668500</v>
      </c>
      <c r="AS2667" s="44">
        <f t="shared" si="417"/>
        <v>3668500</v>
      </c>
      <c r="AT2667" s="44">
        <f t="shared" si="418"/>
        <v>3668500</v>
      </c>
      <c r="AU2667" s="44">
        <f t="shared" si="419"/>
        <v>3668500</v>
      </c>
      <c r="AV2667" s="45" t="b">
        <f t="shared" si="420"/>
        <v>0</v>
      </c>
      <c r="AW2667" s="45" t="b">
        <f t="shared" si="415"/>
        <v>0</v>
      </c>
      <c r="AX2667" s="45" t="s">
        <v>8734</v>
      </c>
    </row>
    <row r="2668" spans="1:50" s="36" customFormat="1" ht="27.75" customHeight="1" x14ac:dyDescent="0.15">
      <c r="A2668" s="36" t="str">
        <f t="shared" si="413"/>
        <v>PRODUCTOS HOSPITALARIOS S.A. PRO-H S.A.103012110</v>
      </c>
      <c r="B2668" s="36" t="b">
        <f>+A2668='[1]Anexo 9'!A2668</f>
        <v>1</v>
      </c>
      <c r="C2668" s="18">
        <v>804016084</v>
      </c>
      <c r="D2668" s="18" t="s">
        <v>3865</v>
      </c>
      <c r="E2668" s="15" t="s">
        <v>61</v>
      </c>
      <c r="F2668" s="15" t="s">
        <v>62</v>
      </c>
      <c r="G2668" s="15" t="s">
        <v>3155</v>
      </c>
      <c r="H2668" s="15" t="s">
        <v>3155</v>
      </c>
      <c r="I2668" s="15" t="s">
        <v>3155</v>
      </c>
      <c r="J2668" s="15">
        <v>8</v>
      </c>
      <c r="K2668" s="15" t="s">
        <v>3155</v>
      </c>
      <c r="L2668" s="15">
        <v>103012110</v>
      </c>
      <c r="M2668" s="15" t="s">
        <v>1602</v>
      </c>
      <c r="N2668" s="15" t="s">
        <v>80</v>
      </c>
      <c r="O2668" s="18" t="s">
        <v>4761</v>
      </c>
      <c r="P2668" s="22" t="s">
        <v>3841</v>
      </c>
      <c r="Q2668" s="15" t="s">
        <v>1604</v>
      </c>
      <c r="R2668" s="18" t="s">
        <v>5794</v>
      </c>
      <c r="S2668" s="22" t="b">
        <f t="shared" si="421"/>
        <v>0</v>
      </c>
      <c r="T2668" s="18"/>
      <c r="U2668" s="18" t="s">
        <v>5794</v>
      </c>
      <c r="V2668" s="15"/>
      <c r="W2668" s="18" t="s">
        <v>6422</v>
      </c>
      <c r="X2668" s="18"/>
      <c r="Y2668" s="15" t="s">
        <v>73</v>
      </c>
      <c r="Z2668" s="18" t="s">
        <v>1837</v>
      </c>
      <c r="AA2668" s="18" t="s">
        <v>71</v>
      </c>
      <c r="AB2668" s="18" t="s">
        <v>7264</v>
      </c>
      <c r="AC2668" s="67" t="str">
        <f>+VLOOKUP("*"&amp;L2668&amp;"*",'[2]REGISTROS SANITARIOS'!$D$2113:$E$2316,2,FALSE)</f>
        <v>SI</v>
      </c>
      <c r="AD2668" s="22" t="s">
        <v>1025</v>
      </c>
      <c r="AE2668" s="16" t="s">
        <v>7918</v>
      </c>
      <c r="AF2668" s="34" t="s">
        <v>8814</v>
      </c>
      <c r="AG2668" s="24">
        <v>20110801</v>
      </c>
      <c r="AH2668" s="18">
        <v>1</v>
      </c>
      <c r="AI2668" s="18" t="s">
        <v>1049</v>
      </c>
      <c r="AJ2668" s="17">
        <v>10450</v>
      </c>
      <c r="AK2668" s="25">
        <v>10450</v>
      </c>
      <c r="AL2668" s="25">
        <v>6207</v>
      </c>
      <c r="AM2668" s="35">
        <v>0</v>
      </c>
      <c r="AN2668" s="19">
        <v>56430000</v>
      </c>
      <c r="AO2668" s="18" t="s">
        <v>8012</v>
      </c>
      <c r="AP2668" s="15"/>
      <c r="AQ2668" s="43" t="str">
        <f t="shared" si="414"/>
        <v>SI</v>
      </c>
      <c r="AR2668" s="44">
        <f t="shared" si="416"/>
        <v>64863150</v>
      </c>
      <c r="AS2668" s="44">
        <f t="shared" si="417"/>
        <v>64863150</v>
      </c>
      <c r="AT2668" s="44">
        <f t="shared" si="418"/>
        <v>64863150</v>
      </c>
      <c r="AU2668" s="44">
        <f t="shared" si="419"/>
        <v>64863150</v>
      </c>
      <c r="AV2668" s="45" t="b">
        <f t="shared" si="420"/>
        <v>0</v>
      </c>
      <c r="AW2668" s="45" t="b">
        <f t="shared" si="415"/>
        <v>0</v>
      </c>
      <c r="AX2668" s="45" t="s">
        <v>8734</v>
      </c>
    </row>
    <row r="2669" spans="1:50" s="36" customFormat="1" ht="27.75" customHeight="1" x14ac:dyDescent="0.15">
      <c r="A2669" s="36" t="str">
        <f t="shared" si="413"/>
        <v>PRODUCTOS HOSPITALARIOS S.A. PRO-H S.A.103012115</v>
      </c>
      <c r="B2669" s="36" t="b">
        <f>+A2669='[1]Anexo 9'!A2669</f>
        <v>1</v>
      </c>
      <c r="C2669" s="18">
        <v>804016084</v>
      </c>
      <c r="D2669" s="18" t="s">
        <v>3865</v>
      </c>
      <c r="E2669" s="15" t="s">
        <v>61</v>
      </c>
      <c r="F2669" s="15" t="s">
        <v>62</v>
      </c>
      <c r="G2669" s="15" t="s">
        <v>3155</v>
      </c>
      <c r="H2669" s="15" t="s">
        <v>3155</v>
      </c>
      <c r="I2669" s="15" t="s">
        <v>3155</v>
      </c>
      <c r="J2669" s="15">
        <v>6</v>
      </c>
      <c r="K2669" s="15" t="s">
        <v>3155</v>
      </c>
      <c r="L2669" s="15">
        <v>103012115</v>
      </c>
      <c r="M2669" s="15" t="s">
        <v>1888</v>
      </c>
      <c r="N2669" s="15" t="s">
        <v>80</v>
      </c>
      <c r="O2669" s="18" t="s">
        <v>4762</v>
      </c>
      <c r="P2669" s="22" t="s">
        <v>73</v>
      </c>
      <c r="Q2669" s="15" t="s">
        <v>1604</v>
      </c>
      <c r="R2669" s="18" t="s">
        <v>5795</v>
      </c>
      <c r="S2669" s="22" t="b">
        <f t="shared" si="421"/>
        <v>0</v>
      </c>
      <c r="T2669" s="18"/>
      <c r="U2669" s="18" t="s">
        <v>5795</v>
      </c>
      <c r="V2669" s="15"/>
      <c r="W2669" s="18" t="s">
        <v>6423</v>
      </c>
      <c r="X2669" s="18"/>
      <c r="Y2669" s="15" t="s">
        <v>73</v>
      </c>
      <c r="Z2669" s="18" t="s">
        <v>7265</v>
      </c>
      <c r="AA2669" s="18" t="s">
        <v>71</v>
      </c>
      <c r="AB2669" s="18" t="s">
        <v>7266</v>
      </c>
      <c r="AC2669" s="67" t="str">
        <f>+VLOOKUP("*"&amp;L2669&amp;"*",'[2]REGISTROS SANITARIOS'!$D$2113:$E$2316,2,FALSE)</f>
        <v>SI</v>
      </c>
      <c r="AD2669" s="22" t="s">
        <v>1025</v>
      </c>
      <c r="AE2669" s="16">
        <v>45329</v>
      </c>
      <c r="AF2669" s="34" t="s">
        <v>73</v>
      </c>
      <c r="AG2669" s="24">
        <v>19978219</v>
      </c>
      <c r="AH2669" s="18">
        <v>1</v>
      </c>
      <c r="AI2669" s="18" t="s">
        <v>1049</v>
      </c>
      <c r="AJ2669" s="17">
        <v>7700</v>
      </c>
      <c r="AK2669" s="25">
        <v>7700</v>
      </c>
      <c r="AL2669" s="25">
        <v>10345</v>
      </c>
      <c r="AM2669" s="35">
        <v>0</v>
      </c>
      <c r="AN2669" s="19">
        <v>69300000</v>
      </c>
      <c r="AO2669" s="18" t="s">
        <v>45</v>
      </c>
      <c r="AP2669" s="15"/>
      <c r="AQ2669" s="43" t="str">
        <f t="shared" si="414"/>
        <v>SI</v>
      </c>
      <c r="AR2669" s="44">
        <f t="shared" si="416"/>
        <v>79656500</v>
      </c>
      <c r="AS2669" s="44">
        <f t="shared" si="417"/>
        <v>79656500</v>
      </c>
      <c r="AT2669" s="44">
        <f t="shared" si="418"/>
        <v>79656500</v>
      </c>
      <c r="AU2669" s="44">
        <f t="shared" si="419"/>
        <v>79656500</v>
      </c>
      <c r="AV2669" s="45" t="b">
        <f t="shared" si="420"/>
        <v>0</v>
      </c>
      <c r="AW2669" s="45" t="b">
        <f t="shared" si="415"/>
        <v>0</v>
      </c>
      <c r="AX2669" s="45" t="s">
        <v>8734</v>
      </c>
    </row>
    <row r="2670" spans="1:50" s="36" customFormat="1" ht="27.75" customHeight="1" x14ac:dyDescent="0.15">
      <c r="A2670" s="36" t="str">
        <f t="shared" si="413"/>
        <v>PRODUCTOS HOSPITALARIOS S.A. PRO-H S.A.103012203</v>
      </c>
      <c r="B2670" s="36" t="b">
        <f>+A2670='[1]Anexo 9'!A2670</f>
        <v>1</v>
      </c>
      <c r="C2670" s="18">
        <v>804016084</v>
      </c>
      <c r="D2670" s="18" t="s">
        <v>3865</v>
      </c>
      <c r="E2670" s="15" t="s">
        <v>61</v>
      </c>
      <c r="F2670" s="15" t="s">
        <v>62</v>
      </c>
      <c r="G2670" s="15" t="s">
        <v>3155</v>
      </c>
      <c r="H2670" s="15" t="s">
        <v>3155</v>
      </c>
      <c r="I2670" s="15" t="s">
        <v>3155</v>
      </c>
      <c r="J2670" s="15">
        <v>7</v>
      </c>
      <c r="K2670" s="15" t="s">
        <v>3155</v>
      </c>
      <c r="L2670" s="15">
        <v>103012203</v>
      </c>
      <c r="M2670" s="15" t="s">
        <v>1609</v>
      </c>
      <c r="N2670" s="15" t="s">
        <v>80</v>
      </c>
      <c r="O2670" s="18" t="s">
        <v>4763</v>
      </c>
      <c r="P2670" s="22" t="s">
        <v>3841</v>
      </c>
      <c r="Q2670" s="15" t="s">
        <v>1604</v>
      </c>
      <c r="R2670" s="18" t="s">
        <v>5796</v>
      </c>
      <c r="S2670" s="22" t="b">
        <f t="shared" si="421"/>
        <v>0</v>
      </c>
      <c r="T2670" s="18"/>
      <c r="U2670" s="18" t="s">
        <v>5796</v>
      </c>
      <c r="V2670" s="15"/>
      <c r="W2670" s="18" t="s">
        <v>6420</v>
      </c>
      <c r="X2670" s="18"/>
      <c r="Y2670" s="15" t="s">
        <v>73</v>
      </c>
      <c r="Z2670" s="18" t="s">
        <v>3452</v>
      </c>
      <c r="AA2670" s="18" t="s">
        <v>71</v>
      </c>
      <c r="AB2670" s="18" t="s">
        <v>7267</v>
      </c>
      <c r="AC2670" s="67" t="str">
        <f>+VLOOKUP("*"&amp;L2670&amp;"*",'[2]REGISTROS SANITARIOS'!$D$2113:$E$2316,2,FALSE)</f>
        <v>SI</v>
      </c>
      <c r="AD2670" s="22" t="s">
        <v>1025</v>
      </c>
      <c r="AE2670" s="16" t="s">
        <v>7919</v>
      </c>
      <c r="AF2670" s="34" t="s">
        <v>8814</v>
      </c>
      <c r="AG2670" s="24">
        <v>20002059</v>
      </c>
      <c r="AH2670" s="18">
        <v>6</v>
      </c>
      <c r="AI2670" s="18" t="s">
        <v>1049</v>
      </c>
      <c r="AJ2670" s="17">
        <v>7150</v>
      </c>
      <c r="AK2670" s="25">
        <v>7150</v>
      </c>
      <c r="AL2670" s="25">
        <v>17241</v>
      </c>
      <c r="AM2670" s="35">
        <v>0</v>
      </c>
      <c r="AN2670" s="19">
        <v>107250000</v>
      </c>
      <c r="AO2670" s="18" t="s">
        <v>8012</v>
      </c>
      <c r="AP2670" s="15"/>
      <c r="AQ2670" s="43" t="str">
        <f t="shared" si="414"/>
        <v>SI</v>
      </c>
      <c r="AR2670" s="44">
        <f t="shared" si="416"/>
        <v>123273150</v>
      </c>
      <c r="AS2670" s="44">
        <f t="shared" si="417"/>
        <v>123273150</v>
      </c>
      <c r="AT2670" s="44">
        <f t="shared" si="418"/>
        <v>123273150</v>
      </c>
      <c r="AU2670" s="44">
        <f t="shared" si="419"/>
        <v>123273150</v>
      </c>
      <c r="AV2670" s="45" t="b">
        <f t="shared" si="420"/>
        <v>0</v>
      </c>
      <c r="AW2670" s="45" t="b">
        <f t="shared" si="415"/>
        <v>0</v>
      </c>
      <c r="AX2670" s="45" t="s">
        <v>8734</v>
      </c>
    </row>
    <row r="2671" spans="1:50" s="36" customFormat="1" ht="27.75" customHeight="1" x14ac:dyDescent="0.15">
      <c r="A2671" s="36" t="str">
        <f t="shared" si="413"/>
        <v>PRODUCTOS HOSPITALARIOS S.A. PRO-H S.A.103012303</v>
      </c>
      <c r="B2671" s="36" t="b">
        <f>+A2671='[1]Anexo 9'!A2671</f>
        <v>1</v>
      </c>
      <c r="C2671" s="18">
        <v>804016084</v>
      </c>
      <c r="D2671" s="18" t="s">
        <v>3865</v>
      </c>
      <c r="E2671" s="15" t="s">
        <v>61</v>
      </c>
      <c r="F2671" s="15" t="s">
        <v>62</v>
      </c>
      <c r="G2671" s="15" t="s">
        <v>3155</v>
      </c>
      <c r="H2671" s="15" t="s">
        <v>3155</v>
      </c>
      <c r="I2671" s="15" t="s">
        <v>3155</v>
      </c>
      <c r="J2671" s="15">
        <v>7</v>
      </c>
      <c r="K2671" s="15" t="s">
        <v>3155</v>
      </c>
      <c r="L2671" s="15">
        <v>103012303</v>
      </c>
      <c r="M2671" s="15" t="s">
        <v>1893</v>
      </c>
      <c r="N2671" s="15" t="s">
        <v>80</v>
      </c>
      <c r="O2671" s="18" t="s">
        <v>4764</v>
      </c>
      <c r="P2671" s="22" t="s">
        <v>73</v>
      </c>
      <c r="Q2671" s="15" t="s">
        <v>1616</v>
      </c>
      <c r="R2671" s="18" t="s">
        <v>5797</v>
      </c>
      <c r="S2671" s="22" t="b">
        <f t="shared" si="421"/>
        <v>0</v>
      </c>
      <c r="T2671" s="18"/>
      <c r="U2671" s="18" t="s">
        <v>5797</v>
      </c>
      <c r="V2671" s="15"/>
      <c r="W2671" s="18" t="s">
        <v>6420</v>
      </c>
      <c r="X2671" s="18"/>
      <c r="Y2671" s="15" t="s">
        <v>73</v>
      </c>
      <c r="Z2671" s="18" t="s">
        <v>3433</v>
      </c>
      <c r="AA2671" s="18" t="s">
        <v>71</v>
      </c>
      <c r="AB2671" s="18" t="s">
        <v>7268</v>
      </c>
      <c r="AC2671" s="67" t="str">
        <f>+VLOOKUP("*"&amp;L2671&amp;"*",'[2]REGISTROS SANITARIOS'!$D$2113:$E$2316,2,FALSE)</f>
        <v>SI</v>
      </c>
      <c r="AD2671" s="22" t="s">
        <v>1025</v>
      </c>
      <c r="AE2671" s="16" t="s">
        <v>7920</v>
      </c>
      <c r="AF2671" s="34" t="s">
        <v>8814</v>
      </c>
      <c r="AG2671" s="24">
        <v>222155</v>
      </c>
      <c r="AH2671" s="18">
        <v>10</v>
      </c>
      <c r="AI2671" s="18" t="s">
        <v>1049</v>
      </c>
      <c r="AJ2671" s="17">
        <v>16500</v>
      </c>
      <c r="AK2671" s="25">
        <v>16500</v>
      </c>
      <c r="AL2671" s="25">
        <v>1264</v>
      </c>
      <c r="AM2671" s="35">
        <v>0</v>
      </c>
      <c r="AN2671" s="19">
        <v>18150000</v>
      </c>
      <c r="AO2671" s="18" t="s">
        <v>8012</v>
      </c>
      <c r="AP2671" s="15"/>
      <c r="AQ2671" s="43" t="str">
        <f t="shared" si="414"/>
        <v>SI</v>
      </c>
      <c r="AR2671" s="44">
        <f t="shared" si="416"/>
        <v>20856000</v>
      </c>
      <c r="AS2671" s="44">
        <f t="shared" si="417"/>
        <v>20856000</v>
      </c>
      <c r="AT2671" s="44">
        <f t="shared" si="418"/>
        <v>20856000</v>
      </c>
      <c r="AU2671" s="44">
        <f t="shared" si="419"/>
        <v>20856000</v>
      </c>
      <c r="AV2671" s="45" t="b">
        <f t="shared" si="420"/>
        <v>0</v>
      </c>
      <c r="AW2671" s="45" t="b">
        <f t="shared" si="415"/>
        <v>0</v>
      </c>
      <c r="AX2671" s="45" t="s">
        <v>8734</v>
      </c>
    </row>
    <row r="2672" spans="1:50" s="36" customFormat="1" ht="27.75" customHeight="1" x14ac:dyDescent="0.15">
      <c r="A2672" s="36" t="str">
        <f t="shared" si="413"/>
        <v>PRODUCTOS HOSPITALARIOS S.A. PRO-H S.A.103012403</v>
      </c>
      <c r="B2672" s="36" t="b">
        <f>+A2672='[1]Anexo 9'!A2672</f>
        <v>1</v>
      </c>
      <c r="C2672" s="18">
        <v>804016084</v>
      </c>
      <c r="D2672" s="18" t="s">
        <v>3865</v>
      </c>
      <c r="E2672" s="15" t="s">
        <v>61</v>
      </c>
      <c r="F2672" s="15" t="s">
        <v>62</v>
      </c>
      <c r="G2672" s="15" t="s">
        <v>3155</v>
      </c>
      <c r="H2672" s="15" t="s">
        <v>3155</v>
      </c>
      <c r="I2672" s="15" t="s">
        <v>3155</v>
      </c>
      <c r="J2672" s="15">
        <v>7</v>
      </c>
      <c r="K2672" s="15" t="s">
        <v>3155</v>
      </c>
      <c r="L2672" s="15">
        <v>103012403</v>
      </c>
      <c r="M2672" s="15" t="s">
        <v>1896</v>
      </c>
      <c r="N2672" s="15" t="s">
        <v>80</v>
      </c>
      <c r="O2672" s="18" t="s">
        <v>4765</v>
      </c>
      <c r="P2672" s="22" t="s">
        <v>73</v>
      </c>
      <c r="Q2672" s="15" t="s">
        <v>82</v>
      </c>
      <c r="R2672" s="18" t="s">
        <v>5798</v>
      </c>
      <c r="S2672" s="22" t="b">
        <f t="shared" si="421"/>
        <v>0</v>
      </c>
      <c r="T2672" s="18"/>
      <c r="U2672" s="18" t="s">
        <v>6424</v>
      </c>
      <c r="V2672" s="15"/>
      <c r="W2672" s="18" t="s">
        <v>1837</v>
      </c>
      <c r="X2672" s="18"/>
      <c r="Y2672" s="15" t="s">
        <v>73</v>
      </c>
      <c r="Z2672" s="18" t="s">
        <v>1837</v>
      </c>
      <c r="AA2672" s="18" t="s">
        <v>71</v>
      </c>
      <c r="AB2672" s="18" t="s">
        <v>7269</v>
      </c>
      <c r="AC2672" s="67" t="str">
        <f>+VLOOKUP("*"&amp;L2672&amp;"*",'[2]REGISTROS SANITARIOS'!$D$2113:$E$2316,2,FALSE)</f>
        <v>SI</v>
      </c>
      <c r="AD2672" s="22" t="s">
        <v>1025</v>
      </c>
      <c r="AE2672" s="16">
        <v>45085</v>
      </c>
      <c r="AF2672" s="34" t="s">
        <v>73</v>
      </c>
      <c r="AG2672" s="24">
        <v>20049276</v>
      </c>
      <c r="AH2672" s="18">
        <v>1</v>
      </c>
      <c r="AI2672" s="18" t="s">
        <v>1049</v>
      </c>
      <c r="AJ2672" s="17">
        <v>2090</v>
      </c>
      <c r="AK2672" s="25">
        <v>2090</v>
      </c>
      <c r="AL2672" s="25">
        <v>1264</v>
      </c>
      <c r="AM2672" s="35">
        <v>0</v>
      </c>
      <c r="AN2672" s="19">
        <v>2299000</v>
      </c>
      <c r="AO2672" s="18" t="s">
        <v>8012</v>
      </c>
      <c r="AP2672" s="15"/>
      <c r="AQ2672" s="43" t="str">
        <f t="shared" si="414"/>
        <v>SI</v>
      </c>
      <c r="AR2672" s="44">
        <f t="shared" si="416"/>
        <v>2641760</v>
      </c>
      <c r="AS2672" s="44">
        <f t="shared" si="417"/>
        <v>2641760</v>
      </c>
      <c r="AT2672" s="44">
        <f t="shared" si="418"/>
        <v>2641760</v>
      </c>
      <c r="AU2672" s="44">
        <f t="shared" si="419"/>
        <v>2641760</v>
      </c>
      <c r="AV2672" s="45" t="b">
        <f t="shared" si="420"/>
        <v>0</v>
      </c>
      <c r="AW2672" s="45" t="b">
        <f t="shared" si="415"/>
        <v>0</v>
      </c>
      <c r="AX2672" s="45" t="s">
        <v>8734</v>
      </c>
    </row>
    <row r="2673" spans="1:50" s="36" customFormat="1" ht="27.75" customHeight="1" x14ac:dyDescent="0.15">
      <c r="A2673" s="36" t="str">
        <f t="shared" si="413"/>
        <v>PRODUCTOS HOSPITALARIOS S.A. PRO-H S.A.103012503</v>
      </c>
      <c r="B2673" s="36" t="b">
        <f>+A2673='[1]Anexo 9'!A2673</f>
        <v>1</v>
      </c>
      <c r="C2673" s="18">
        <v>804016084</v>
      </c>
      <c r="D2673" s="18" t="s">
        <v>3865</v>
      </c>
      <c r="E2673" s="15" t="s">
        <v>61</v>
      </c>
      <c r="F2673" s="15" t="s">
        <v>62</v>
      </c>
      <c r="G2673" s="15" t="s">
        <v>3155</v>
      </c>
      <c r="H2673" s="15" t="s">
        <v>3155</v>
      </c>
      <c r="I2673" s="15" t="s">
        <v>3155</v>
      </c>
      <c r="J2673" s="15">
        <v>7</v>
      </c>
      <c r="K2673" s="15" t="s">
        <v>3155</v>
      </c>
      <c r="L2673" s="15">
        <v>103012503</v>
      </c>
      <c r="M2673" s="15" t="s">
        <v>1899</v>
      </c>
      <c r="N2673" s="15" t="s">
        <v>80</v>
      </c>
      <c r="O2673" s="18" t="s">
        <v>4766</v>
      </c>
      <c r="P2673" s="22" t="s">
        <v>73</v>
      </c>
      <c r="Q2673" s="15" t="s">
        <v>82</v>
      </c>
      <c r="R2673" s="18" t="s">
        <v>5799</v>
      </c>
      <c r="S2673" s="22" t="b">
        <f t="shared" si="421"/>
        <v>0</v>
      </c>
      <c r="T2673" s="18"/>
      <c r="U2673" s="18" t="s">
        <v>5799</v>
      </c>
      <c r="V2673" s="15"/>
      <c r="W2673" s="18" t="s">
        <v>1837</v>
      </c>
      <c r="X2673" s="18"/>
      <c r="Y2673" s="15" t="s">
        <v>73</v>
      </c>
      <c r="Z2673" s="18" t="s">
        <v>7270</v>
      </c>
      <c r="AA2673" s="18" t="s">
        <v>71</v>
      </c>
      <c r="AB2673" s="18" t="s">
        <v>7271</v>
      </c>
      <c r="AC2673" s="67" t="str">
        <f>+VLOOKUP("*"&amp;L2673&amp;"*",'[2]REGISTROS SANITARIOS'!$D$2113:$E$2316,2,FALSE)</f>
        <v>SI</v>
      </c>
      <c r="AD2673" s="22" t="s">
        <v>1025</v>
      </c>
      <c r="AE2673" s="16" t="s">
        <v>7921</v>
      </c>
      <c r="AF2673" s="34" t="s">
        <v>8814</v>
      </c>
      <c r="AG2673" s="24">
        <v>19929276</v>
      </c>
      <c r="AH2673" s="18">
        <v>2</v>
      </c>
      <c r="AI2673" s="18" t="s">
        <v>1049</v>
      </c>
      <c r="AJ2673" s="17">
        <v>1375</v>
      </c>
      <c r="AK2673" s="25">
        <v>1375</v>
      </c>
      <c r="AL2673" s="25">
        <v>1839</v>
      </c>
      <c r="AM2673" s="35">
        <v>0</v>
      </c>
      <c r="AN2673" s="19">
        <v>2200000</v>
      </c>
      <c r="AO2673" s="18" t="s">
        <v>8012</v>
      </c>
      <c r="AP2673" s="15"/>
      <c r="AQ2673" s="43" t="str">
        <f t="shared" si="414"/>
        <v>SI</v>
      </c>
      <c r="AR2673" s="44">
        <f t="shared" si="416"/>
        <v>2528625</v>
      </c>
      <c r="AS2673" s="44">
        <f t="shared" si="417"/>
        <v>2528625</v>
      </c>
      <c r="AT2673" s="44">
        <f t="shared" si="418"/>
        <v>2528625</v>
      </c>
      <c r="AU2673" s="44">
        <f t="shared" si="419"/>
        <v>2528625</v>
      </c>
      <c r="AV2673" s="45" t="b">
        <f t="shared" si="420"/>
        <v>0</v>
      </c>
      <c r="AW2673" s="45" t="b">
        <f t="shared" si="415"/>
        <v>0</v>
      </c>
      <c r="AX2673" s="45" t="s">
        <v>8734</v>
      </c>
    </row>
    <row r="2674" spans="1:50" s="36" customFormat="1" ht="27.75" customHeight="1" x14ac:dyDescent="0.15">
      <c r="A2674" s="36" t="str">
        <f t="shared" si="413"/>
        <v>PRODUCTOS HOSPITALARIOS S.A. PRO-H S.A.103012603</v>
      </c>
      <c r="B2674" s="36" t="b">
        <f>+A2674='[1]Anexo 9'!A2674</f>
        <v>1</v>
      </c>
      <c r="C2674" s="18">
        <v>804016084</v>
      </c>
      <c r="D2674" s="18" t="s">
        <v>3865</v>
      </c>
      <c r="E2674" s="15" t="s">
        <v>61</v>
      </c>
      <c r="F2674" s="15" t="s">
        <v>62</v>
      </c>
      <c r="G2674" s="15" t="s">
        <v>3155</v>
      </c>
      <c r="H2674" s="15" t="s">
        <v>3155</v>
      </c>
      <c r="I2674" s="15" t="s">
        <v>3155</v>
      </c>
      <c r="J2674" s="15">
        <v>7</v>
      </c>
      <c r="K2674" s="15" t="s">
        <v>3155</v>
      </c>
      <c r="L2674" s="15">
        <v>103012603</v>
      </c>
      <c r="M2674" s="15" t="s">
        <v>1902</v>
      </c>
      <c r="N2674" s="15" t="s">
        <v>80</v>
      </c>
      <c r="O2674" s="18" t="s">
        <v>4767</v>
      </c>
      <c r="P2674" s="22" t="s">
        <v>73</v>
      </c>
      <c r="Q2674" s="15" t="s">
        <v>82</v>
      </c>
      <c r="R2674" s="18" t="s">
        <v>5800</v>
      </c>
      <c r="S2674" s="22" t="b">
        <f t="shared" si="421"/>
        <v>0</v>
      </c>
      <c r="T2674" s="18"/>
      <c r="U2674" s="18" t="s">
        <v>6425</v>
      </c>
      <c r="V2674" s="15"/>
      <c r="W2674" s="18" t="s">
        <v>1837</v>
      </c>
      <c r="X2674" s="18"/>
      <c r="Y2674" s="15" t="s">
        <v>73</v>
      </c>
      <c r="Z2674" s="18" t="s">
        <v>1837</v>
      </c>
      <c r="AA2674" s="18" t="s">
        <v>71</v>
      </c>
      <c r="AB2674" s="18" t="s">
        <v>7272</v>
      </c>
      <c r="AC2674" s="67" t="str">
        <f>+VLOOKUP("*"&amp;L2674&amp;"*",'[2]REGISTROS SANITARIOS'!$D$2113:$E$2316,2,FALSE)</f>
        <v>SI</v>
      </c>
      <c r="AD2674" s="22" t="s">
        <v>1025</v>
      </c>
      <c r="AE2674" s="16">
        <v>45085</v>
      </c>
      <c r="AF2674" s="34" t="s">
        <v>73</v>
      </c>
      <c r="AG2674" s="24">
        <v>20046873</v>
      </c>
      <c r="AH2674" s="18">
        <v>1</v>
      </c>
      <c r="AI2674" s="18" t="s">
        <v>1049</v>
      </c>
      <c r="AJ2674" s="17">
        <v>660</v>
      </c>
      <c r="AK2674" s="25">
        <v>660</v>
      </c>
      <c r="AL2674" s="25">
        <v>1034</v>
      </c>
      <c r="AM2674" s="35">
        <v>0</v>
      </c>
      <c r="AN2674" s="19">
        <v>594000</v>
      </c>
      <c r="AO2674" s="18" t="s">
        <v>8012</v>
      </c>
      <c r="AP2674" s="15"/>
      <c r="AQ2674" s="43" t="str">
        <f t="shared" si="414"/>
        <v>SI</v>
      </c>
      <c r="AR2674" s="44">
        <f t="shared" si="416"/>
        <v>682440</v>
      </c>
      <c r="AS2674" s="44">
        <f t="shared" si="417"/>
        <v>682440</v>
      </c>
      <c r="AT2674" s="44">
        <f t="shared" si="418"/>
        <v>682440</v>
      </c>
      <c r="AU2674" s="44">
        <f t="shared" si="419"/>
        <v>682440</v>
      </c>
      <c r="AV2674" s="45" t="b">
        <f t="shared" si="420"/>
        <v>0</v>
      </c>
      <c r="AW2674" s="45" t="b">
        <f t="shared" si="415"/>
        <v>0</v>
      </c>
      <c r="AX2674" s="45" t="s">
        <v>8734</v>
      </c>
    </row>
    <row r="2675" spans="1:50" s="36" customFormat="1" ht="27.75" customHeight="1" x14ac:dyDescent="0.15">
      <c r="A2675" s="36" t="str">
        <f t="shared" si="413"/>
        <v>PRODUCTOS HOSPITALARIOS S.A. PRO-H S.A.103012703</v>
      </c>
      <c r="B2675" s="36" t="b">
        <f>+A2675='[1]Anexo 9'!A2675</f>
        <v>1</v>
      </c>
      <c r="C2675" s="18">
        <v>804016084</v>
      </c>
      <c r="D2675" s="18" t="s">
        <v>3865</v>
      </c>
      <c r="E2675" s="15" t="s">
        <v>61</v>
      </c>
      <c r="F2675" s="15" t="s">
        <v>62</v>
      </c>
      <c r="G2675" s="15" t="s">
        <v>3155</v>
      </c>
      <c r="H2675" s="15" t="s">
        <v>3155</v>
      </c>
      <c r="I2675" s="15" t="s">
        <v>3155</v>
      </c>
      <c r="J2675" s="15">
        <v>7</v>
      </c>
      <c r="K2675" s="15" t="s">
        <v>3155</v>
      </c>
      <c r="L2675" s="15">
        <v>103012703</v>
      </c>
      <c r="M2675" s="15" t="s">
        <v>1904</v>
      </c>
      <c r="N2675" s="15" t="s">
        <v>80</v>
      </c>
      <c r="O2675" s="18" t="s">
        <v>4768</v>
      </c>
      <c r="P2675" s="22" t="s">
        <v>73</v>
      </c>
      <c r="Q2675" s="15" t="s">
        <v>82</v>
      </c>
      <c r="R2675" s="18" t="s">
        <v>5801</v>
      </c>
      <c r="S2675" s="22" t="b">
        <f t="shared" si="421"/>
        <v>0</v>
      </c>
      <c r="T2675" s="18"/>
      <c r="U2675" s="18" t="s">
        <v>6426</v>
      </c>
      <c r="V2675" s="15"/>
      <c r="W2675" s="18" t="s">
        <v>1837</v>
      </c>
      <c r="X2675" s="18"/>
      <c r="Y2675" s="15" t="s">
        <v>73</v>
      </c>
      <c r="Z2675" s="18" t="s">
        <v>1837</v>
      </c>
      <c r="AA2675" s="18" t="s">
        <v>71</v>
      </c>
      <c r="AB2675" s="18" t="s">
        <v>7273</v>
      </c>
      <c r="AC2675" s="67" t="str">
        <f>+VLOOKUP("*"&amp;L2675&amp;"*",'[2]REGISTROS SANITARIOS'!$D$2113:$E$2316,2,FALSE)</f>
        <v>SI</v>
      </c>
      <c r="AD2675" s="22" t="s">
        <v>1025</v>
      </c>
      <c r="AE2675" s="16" t="s">
        <v>7922</v>
      </c>
      <c r="AF2675" s="34" t="s">
        <v>8814</v>
      </c>
      <c r="AG2675" s="24">
        <v>20046872</v>
      </c>
      <c r="AH2675" s="18">
        <v>1</v>
      </c>
      <c r="AI2675" s="18" t="s">
        <v>1049</v>
      </c>
      <c r="AJ2675" s="17">
        <v>3410</v>
      </c>
      <c r="AK2675" s="25">
        <v>3410</v>
      </c>
      <c r="AL2675" s="25">
        <v>2069</v>
      </c>
      <c r="AM2675" s="35">
        <v>0</v>
      </c>
      <c r="AN2675" s="19">
        <v>6138000</v>
      </c>
      <c r="AO2675" s="18" t="s">
        <v>8012</v>
      </c>
      <c r="AP2675" s="15"/>
      <c r="AQ2675" s="43" t="str">
        <f t="shared" si="414"/>
        <v>SI</v>
      </c>
      <c r="AR2675" s="44">
        <f t="shared" si="416"/>
        <v>7055290</v>
      </c>
      <c r="AS2675" s="44">
        <f t="shared" si="417"/>
        <v>7055290</v>
      </c>
      <c r="AT2675" s="44">
        <f t="shared" si="418"/>
        <v>7055290</v>
      </c>
      <c r="AU2675" s="44">
        <f t="shared" si="419"/>
        <v>7055290</v>
      </c>
      <c r="AV2675" s="45" t="b">
        <f t="shared" si="420"/>
        <v>0</v>
      </c>
      <c r="AW2675" s="45" t="b">
        <f t="shared" si="415"/>
        <v>0</v>
      </c>
      <c r="AX2675" s="45" t="s">
        <v>8734</v>
      </c>
    </row>
    <row r="2676" spans="1:50" s="36" customFormat="1" ht="27.75" customHeight="1" x14ac:dyDescent="0.15">
      <c r="A2676" s="36" t="str">
        <f t="shared" si="413"/>
        <v>PRODUCTOS HOSPITALARIOS S.A. PRO-H S.A.103013903</v>
      </c>
      <c r="B2676" s="36" t="b">
        <f>+A2676='[1]Anexo 9'!A2676</f>
        <v>1</v>
      </c>
      <c r="C2676" s="18">
        <v>804016084</v>
      </c>
      <c r="D2676" s="18" t="s">
        <v>3865</v>
      </c>
      <c r="E2676" s="15" t="s">
        <v>61</v>
      </c>
      <c r="F2676" s="15" t="s">
        <v>3424</v>
      </c>
      <c r="G2676" s="15" t="s">
        <v>3155</v>
      </c>
      <c r="H2676" s="15" t="s">
        <v>3155</v>
      </c>
      <c r="I2676" s="15" t="s">
        <v>3155</v>
      </c>
      <c r="J2676" s="15">
        <v>8</v>
      </c>
      <c r="K2676" s="15" t="s">
        <v>3155</v>
      </c>
      <c r="L2676" s="15">
        <v>103013903</v>
      </c>
      <c r="M2676" s="15" t="s">
        <v>3871</v>
      </c>
      <c r="N2676" s="15" t="s">
        <v>64</v>
      </c>
      <c r="O2676" s="18" t="s">
        <v>4769</v>
      </c>
      <c r="P2676" s="22" t="s">
        <v>3841</v>
      </c>
      <c r="Q2676" s="15" t="s">
        <v>5560</v>
      </c>
      <c r="R2676" s="18" t="s">
        <v>5802</v>
      </c>
      <c r="S2676" s="22" t="b">
        <f t="shared" si="421"/>
        <v>0</v>
      </c>
      <c r="T2676" s="18"/>
      <c r="U2676" s="18" t="s">
        <v>5802</v>
      </c>
      <c r="V2676" s="15"/>
      <c r="W2676" s="18" t="s">
        <v>6420</v>
      </c>
      <c r="X2676" s="18"/>
      <c r="Y2676" s="15" t="s">
        <v>73</v>
      </c>
      <c r="Z2676" s="18" t="s">
        <v>3452</v>
      </c>
      <c r="AA2676" s="18" t="s">
        <v>71</v>
      </c>
      <c r="AB2676" s="18" t="s">
        <v>7274</v>
      </c>
      <c r="AC2676" s="67" t="str">
        <f>+VLOOKUP("*"&amp;L2676&amp;"*",'[2]REGISTROS SANITARIOS'!$D$2113:$E$2316,2,FALSE)</f>
        <v>SI</v>
      </c>
      <c r="AD2676" s="22" t="s">
        <v>1025</v>
      </c>
      <c r="AE2676" s="16">
        <v>44197</v>
      </c>
      <c r="AF2676" s="34" t="s">
        <v>68</v>
      </c>
      <c r="AG2676" s="24">
        <v>19954690</v>
      </c>
      <c r="AH2676" s="18">
        <v>14</v>
      </c>
      <c r="AI2676" s="18" t="s">
        <v>1049</v>
      </c>
      <c r="AJ2676" s="17">
        <v>33000</v>
      </c>
      <c r="AK2676" s="25">
        <v>33000</v>
      </c>
      <c r="AL2676" s="25">
        <v>1379</v>
      </c>
      <c r="AM2676" s="35">
        <v>0</v>
      </c>
      <c r="AN2676" s="19">
        <v>39600000</v>
      </c>
      <c r="AO2676" s="18" t="s">
        <v>8012</v>
      </c>
      <c r="AP2676" s="15"/>
      <c r="AQ2676" s="43" t="str">
        <f t="shared" si="414"/>
        <v>SI</v>
      </c>
      <c r="AR2676" s="44">
        <f t="shared" si="416"/>
        <v>45507000</v>
      </c>
      <c r="AS2676" s="44">
        <f t="shared" si="417"/>
        <v>45507000</v>
      </c>
      <c r="AT2676" s="44">
        <f t="shared" si="418"/>
        <v>45507000</v>
      </c>
      <c r="AU2676" s="44">
        <f t="shared" si="419"/>
        <v>45507000</v>
      </c>
      <c r="AV2676" s="45" t="b">
        <f t="shared" si="420"/>
        <v>0</v>
      </c>
      <c r="AW2676" s="45" t="b">
        <f t="shared" si="415"/>
        <v>0</v>
      </c>
      <c r="AX2676" s="45" t="s">
        <v>8734</v>
      </c>
    </row>
    <row r="2677" spans="1:50" s="36" customFormat="1" ht="27.75" customHeight="1" x14ac:dyDescent="0.15">
      <c r="A2677" s="36" t="str">
        <f t="shared" si="413"/>
        <v>PRODUCTOS HOSPITALARIOS S.A. PRO-H S.A.103014203</v>
      </c>
      <c r="B2677" s="36" t="b">
        <f>+A2677='[1]Anexo 9'!A2677</f>
        <v>1</v>
      </c>
      <c r="C2677" s="18">
        <v>804016084</v>
      </c>
      <c r="D2677" s="18" t="s">
        <v>3865</v>
      </c>
      <c r="E2677" s="15" t="s">
        <v>61</v>
      </c>
      <c r="F2677" s="15" t="s">
        <v>3424</v>
      </c>
      <c r="G2677" s="15" t="s">
        <v>3155</v>
      </c>
      <c r="H2677" s="15" t="s">
        <v>3155</v>
      </c>
      <c r="I2677" s="15" t="s">
        <v>3155</v>
      </c>
      <c r="J2677" s="15">
        <v>7</v>
      </c>
      <c r="K2677" s="15" t="s">
        <v>3155</v>
      </c>
      <c r="L2677" s="15">
        <v>103014203</v>
      </c>
      <c r="M2677" s="15" t="s">
        <v>4118</v>
      </c>
      <c r="N2677" s="15" t="s">
        <v>64</v>
      </c>
      <c r="O2677" s="18" t="s">
        <v>4770</v>
      </c>
      <c r="P2677" s="22" t="s">
        <v>73</v>
      </c>
      <c r="Q2677" s="15" t="s">
        <v>76</v>
      </c>
      <c r="R2677" s="18" t="s">
        <v>5803</v>
      </c>
      <c r="S2677" s="22" t="b">
        <f t="shared" si="421"/>
        <v>0</v>
      </c>
      <c r="T2677" s="18"/>
      <c r="U2677" s="18" t="s">
        <v>5803</v>
      </c>
      <c r="V2677" s="15"/>
      <c r="W2677" s="18" t="s">
        <v>6420</v>
      </c>
      <c r="X2677" s="18"/>
      <c r="Y2677" s="15" t="s">
        <v>73</v>
      </c>
      <c r="Z2677" s="18" t="s">
        <v>3452</v>
      </c>
      <c r="AA2677" s="18" t="s">
        <v>71</v>
      </c>
      <c r="AB2677" s="18" t="s">
        <v>7275</v>
      </c>
      <c r="AC2677" s="67" t="str">
        <f>+VLOOKUP("*"&amp;L2677&amp;"*",'[2]REGISTROS SANITARIOS'!$D$2113:$E$2316,2,FALSE)</f>
        <v>SI</v>
      </c>
      <c r="AD2677" s="22" t="s">
        <v>1025</v>
      </c>
      <c r="AE2677" s="16">
        <v>43840</v>
      </c>
      <c r="AF2677" s="34" t="s">
        <v>68</v>
      </c>
      <c r="AG2677" s="24">
        <v>19943350</v>
      </c>
      <c r="AH2677" s="18">
        <v>15</v>
      </c>
      <c r="AI2677" s="18" t="s">
        <v>1049</v>
      </c>
      <c r="AJ2677" s="17">
        <v>18700</v>
      </c>
      <c r="AK2677" s="25">
        <v>18700</v>
      </c>
      <c r="AL2677" s="25">
        <v>1379</v>
      </c>
      <c r="AM2677" s="35">
        <v>0</v>
      </c>
      <c r="AN2677" s="19">
        <v>22440000</v>
      </c>
      <c r="AO2677" s="18" t="s">
        <v>8012</v>
      </c>
      <c r="AP2677" s="15"/>
      <c r="AQ2677" s="43" t="str">
        <f t="shared" si="414"/>
        <v>SI</v>
      </c>
      <c r="AR2677" s="44">
        <f t="shared" si="416"/>
        <v>25787300</v>
      </c>
      <c r="AS2677" s="44">
        <f t="shared" si="417"/>
        <v>25787300</v>
      </c>
      <c r="AT2677" s="44">
        <f t="shared" si="418"/>
        <v>25787300</v>
      </c>
      <c r="AU2677" s="44">
        <f t="shared" si="419"/>
        <v>25787300</v>
      </c>
      <c r="AV2677" s="45" t="b">
        <f t="shared" si="420"/>
        <v>0</v>
      </c>
      <c r="AW2677" s="45" t="b">
        <f t="shared" si="415"/>
        <v>0</v>
      </c>
      <c r="AX2677" s="45" t="s">
        <v>8734</v>
      </c>
    </row>
    <row r="2678" spans="1:50" s="36" customFormat="1" ht="27.75" customHeight="1" x14ac:dyDescent="0.15">
      <c r="A2678" s="36" t="str">
        <f t="shared" si="413"/>
        <v>PRODUCTOS HOSPITALARIOS S.A. PRO-H S.A.103014803</v>
      </c>
      <c r="B2678" s="36" t="b">
        <f>+A2678='[1]Anexo 9'!A2678</f>
        <v>1</v>
      </c>
      <c r="C2678" s="18">
        <v>804016084</v>
      </c>
      <c r="D2678" s="18" t="s">
        <v>3865</v>
      </c>
      <c r="E2678" s="15" t="s">
        <v>61</v>
      </c>
      <c r="F2678" s="15" t="s">
        <v>62</v>
      </c>
      <c r="G2678" s="15" t="s">
        <v>3155</v>
      </c>
      <c r="H2678" s="15" t="s">
        <v>3155</v>
      </c>
      <c r="I2678" s="15" t="s">
        <v>3155</v>
      </c>
      <c r="J2678" s="15">
        <v>7</v>
      </c>
      <c r="K2678" s="15" t="s">
        <v>3155</v>
      </c>
      <c r="L2678" s="15">
        <v>103014803</v>
      </c>
      <c r="M2678" s="15" t="s">
        <v>1912</v>
      </c>
      <c r="N2678" s="15" t="s">
        <v>64</v>
      </c>
      <c r="O2678" s="18" t="s">
        <v>4771</v>
      </c>
      <c r="P2678" s="22" t="s">
        <v>73</v>
      </c>
      <c r="Q2678" s="15" t="s">
        <v>1914</v>
      </c>
      <c r="R2678" s="18" t="s">
        <v>3462</v>
      </c>
      <c r="S2678" s="22" t="b">
        <f t="shared" si="421"/>
        <v>0</v>
      </c>
      <c r="T2678" s="18"/>
      <c r="U2678" s="18" t="s">
        <v>3462</v>
      </c>
      <c r="V2678" s="15"/>
      <c r="W2678" s="18" t="s">
        <v>6420</v>
      </c>
      <c r="X2678" s="18"/>
      <c r="Y2678" s="15" t="s">
        <v>73</v>
      </c>
      <c r="Z2678" s="18" t="s">
        <v>3452</v>
      </c>
      <c r="AA2678" s="18" t="s">
        <v>71</v>
      </c>
      <c r="AB2678" s="18" t="s">
        <v>7276</v>
      </c>
      <c r="AC2678" s="67" t="str">
        <f>+VLOOKUP("*"&amp;L2678&amp;"*",'[2]REGISTROS SANITARIOS'!$D$2113:$E$2316,2,FALSE)</f>
        <v>SI</v>
      </c>
      <c r="AD2678" s="22" t="s">
        <v>1025</v>
      </c>
      <c r="AE2678" s="16" t="s">
        <v>7923</v>
      </c>
      <c r="AF2678" s="34" t="s">
        <v>8814</v>
      </c>
      <c r="AG2678" s="24">
        <v>19908236</v>
      </c>
      <c r="AH2678" s="18">
        <v>7</v>
      </c>
      <c r="AI2678" s="18" t="s">
        <v>1049</v>
      </c>
      <c r="AJ2678" s="17">
        <v>2200</v>
      </c>
      <c r="AK2678" s="25">
        <v>2200</v>
      </c>
      <c r="AL2678" s="25">
        <v>948</v>
      </c>
      <c r="AM2678" s="35">
        <v>0</v>
      </c>
      <c r="AN2678" s="19">
        <v>1815000</v>
      </c>
      <c r="AO2678" s="18" t="s">
        <v>8012</v>
      </c>
      <c r="AP2678" s="15"/>
      <c r="AQ2678" s="43" t="str">
        <f t="shared" si="414"/>
        <v>SI</v>
      </c>
      <c r="AR2678" s="44">
        <f t="shared" si="416"/>
        <v>2085600</v>
      </c>
      <c r="AS2678" s="44">
        <f t="shared" si="417"/>
        <v>2085600</v>
      </c>
      <c r="AT2678" s="44">
        <f t="shared" si="418"/>
        <v>2085600</v>
      </c>
      <c r="AU2678" s="44">
        <f t="shared" si="419"/>
        <v>2085600</v>
      </c>
      <c r="AV2678" s="45" t="b">
        <f t="shared" si="420"/>
        <v>0</v>
      </c>
      <c r="AW2678" s="45" t="b">
        <f t="shared" si="415"/>
        <v>0</v>
      </c>
      <c r="AX2678" s="45" t="s">
        <v>8734</v>
      </c>
    </row>
    <row r="2679" spans="1:50" s="36" customFormat="1" ht="27.75" customHeight="1" x14ac:dyDescent="0.15">
      <c r="A2679" s="36" t="str">
        <f t="shared" si="413"/>
        <v>PRODUCTOS HOSPITALARIOS S.A. PRO-H S.A.103015503</v>
      </c>
      <c r="B2679" s="36" t="b">
        <f>+A2679='[1]Anexo 9'!A2679</f>
        <v>1</v>
      </c>
      <c r="C2679" s="18">
        <v>804016084</v>
      </c>
      <c r="D2679" s="18" t="s">
        <v>3865</v>
      </c>
      <c r="E2679" s="15" t="s">
        <v>61</v>
      </c>
      <c r="F2679" s="15" t="s">
        <v>62</v>
      </c>
      <c r="G2679" s="15" t="s">
        <v>3155</v>
      </c>
      <c r="H2679" s="15" t="s">
        <v>3155</v>
      </c>
      <c r="I2679" s="15" t="s">
        <v>3155</v>
      </c>
      <c r="J2679" s="15">
        <v>6</v>
      </c>
      <c r="K2679" s="15" t="s">
        <v>3155</v>
      </c>
      <c r="L2679" s="15">
        <v>103015503</v>
      </c>
      <c r="M2679" s="15" t="s">
        <v>1917</v>
      </c>
      <c r="N2679" s="15" t="s">
        <v>80</v>
      </c>
      <c r="O2679" s="18" t="s">
        <v>4772</v>
      </c>
      <c r="P2679" s="22" t="s">
        <v>73</v>
      </c>
      <c r="Q2679" s="15" t="s">
        <v>1616</v>
      </c>
      <c r="R2679" s="18" t="s">
        <v>5804</v>
      </c>
      <c r="S2679" s="22" t="b">
        <f t="shared" si="421"/>
        <v>0</v>
      </c>
      <c r="T2679" s="18"/>
      <c r="U2679" s="18" t="s">
        <v>5804</v>
      </c>
      <c r="V2679" s="15"/>
      <c r="W2679" s="18" t="s">
        <v>6420</v>
      </c>
      <c r="X2679" s="18"/>
      <c r="Y2679" s="15" t="s">
        <v>73</v>
      </c>
      <c r="Z2679" s="18" t="s">
        <v>3433</v>
      </c>
      <c r="AA2679" s="18" t="s">
        <v>71</v>
      </c>
      <c r="AB2679" s="18" t="s">
        <v>7277</v>
      </c>
      <c r="AC2679" s="67" t="str">
        <f>+VLOOKUP("*"&amp;L2679&amp;"*",'[2]REGISTROS SANITARIOS'!$D$2113:$E$2316,2,FALSE)</f>
        <v>SI</v>
      </c>
      <c r="AD2679" s="22" t="s">
        <v>1025</v>
      </c>
      <c r="AE2679" s="16" t="s">
        <v>7924</v>
      </c>
      <c r="AF2679" s="34" t="s">
        <v>8814</v>
      </c>
      <c r="AG2679" s="24">
        <v>218004</v>
      </c>
      <c r="AH2679" s="18">
        <v>19</v>
      </c>
      <c r="AI2679" s="18" t="s">
        <v>1049</v>
      </c>
      <c r="AJ2679" s="17">
        <v>66000</v>
      </c>
      <c r="AK2679" s="25">
        <v>66000</v>
      </c>
      <c r="AL2679" s="25">
        <v>1379</v>
      </c>
      <c r="AM2679" s="35">
        <v>0</v>
      </c>
      <c r="AN2679" s="19">
        <v>79200000</v>
      </c>
      <c r="AO2679" s="18" t="s">
        <v>8012</v>
      </c>
      <c r="AP2679" s="15"/>
      <c r="AQ2679" s="43" t="str">
        <f t="shared" si="414"/>
        <v>SI</v>
      </c>
      <c r="AR2679" s="44">
        <f t="shared" si="416"/>
        <v>91014000</v>
      </c>
      <c r="AS2679" s="44">
        <f t="shared" si="417"/>
        <v>91014000</v>
      </c>
      <c r="AT2679" s="44">
        <f t="shared" si="418"/>
        <v>91014000</v>
      </c>
      <c r="AU2679" s="44">
        <f t="shared" si="419"/>
        <v>91014000</v>
      </c>
      <c r="AV2679" s="45" t="b">
        <f t="shared" si="420"/>
        <v>0</v>
      </c>
      <c r="AW2679" s="45" t="b">
        <f t="shared" si="415"/>
        <v>0</v>
      </c>
      <c r="AX2679" s="45" t="s">
        <v>8734</v>
      </c>
    </row>
    <row r="2680" spans="1:50" s="36" customFormat="1" ht="27.75" customHeight="1" x14ac:dyDescent="0.15">
      <c r="A2680" s="36" t="str">
        <f t="shared" si="413"/>
        <v>PRODUCTOS HOSPITALARIOS S.A. PRO-H S.A.103015603</v>
      </c>
      <c r="B2680" s="36" t="b">
        <f>+A2680='[1]Anexo 9'!A2680</f>
        <v>1</v>
      </c>
      <c r="C2680" s="18">
        <v>804016084</v>
      </c>
      <c r="D2680" s="18" t="s">
        <v>3865</v>
      </c>
      <c r="E2680" s="15" t="s">
        <v>61</v>
      </c>
      <c r="F2680" s="15" t="s">
        <v>62</v>
      </c>
      <c r="G2680" s="15" t="s">
        <v>3155</v>
      </c>
      <c r="H2680" s="15" t="s">
        <v>3155</v>
      </c>
      <c r="I2680" s="15" t="s">
        <v>3155</v>
      </c>
      <c r="J2680" s="15">
        <v>4</v>
      </c>
      <c r="K2680" s="15" t="s">
        <v>3155</v>
      </c>
      <c r="L2680" s="15">
        <v>103015603</v>
      </c>
      <c r="M2680" s="15" t="s">
        <v>1615</v>
      </c>
      <c r="N2680" s="15" t="s">
        <v>80</v>
      </c>
      <c r="O2680" s="18" t="s">
        <v>4773</v>
      </c>
      <c r="P2680" s="22" t="s">
        <v>73</v>
      </c>
      <c r="Q2680" s="15" t="s">
        <v>1616</v>
      </c>
      <c r="R2680" s="18" t="s">
        <v>5805</v>
      </c>
      <c r="S2680" s="22" t="b">
        <f t="shared" si="421"/>
        <v>0</v>
      </c>
      <c r="T2680" s="18"/>
      <c r="U2680" s="18" t="s">
        <v>5805</v>
      </c>
      <c r="V2680" s="15"/>
      <c r="W2680" s="18" t="s">
        <v>6423</v>
      </c>
      <c r="X2680" s="18"/>
      <c r="Y2680" s="15" t="s">
        <v>73</v>
      </c>
      <c r="Z2680" s="18" t="s">
        <v>7278</v>
      </c>
      <c r="AA2680" s="18" t="s">
        <v>71</v>
      </c>
      <c r="AB2680" s="18" t="s">
        <v>7279</v>
      </c>
      <c r="AC2680" s="67" t="str">
        <f>+VLOOKUP("*"&amp;L2680&amp;"*",'[2]REGISTROS SANITARIOS'!$D$2113:$E$2316,2,FALSE)</f>
        <v>SI</v>
      </c>
      <c r="AD2680" s="22" t="s">
        <v>1025</v>
      </c>
      <c r="AE2680" s="16">
        <v>44687</v>
      </c>
      <c r="AF2680" s="34" t="s">
        <v>73</v>
      </c>
      <c r="AG2680" s="24">
        <v>20104687</v>
      </c>
      <c r="AH2680" s="18">
        <v>3</v>
      </c>
      <c r="AI2680" s="18" t="s">
        <v>1049</v>
      </c>
      <c r="AJ2680" s="17">
        <v>7700</v>
      </c>
      <c r="AK2680" s="25">
        <v>7700</v>
      </c>
      <c r="AL2680" s="25">
        <v>1437</v>
      </c>
      <c r="AM2680" s="35">
        <v>0</v>
      </c>
      <c r="AN2680" s="19">
        <v>9625000</v>
      </c>
      <c r="AO2680" s="18" t="s">
        <v>8012</v>
      </c>
      <c r="AP2680" s="15"/>
      <c r="AQ2680" s="43" t="str">
        <f t="shared" si="414"/>
        <v>SI</v>
      </c>
      <c r="AR2680" s="44">
        <f t="shared" si="416"/>
        <v>11064900</v>
      </c>
      <c r="AS2680" s="44">
        <f t="shared" si="417"/>
        <v>11064900</v>
      </c>
      <c r="AT2680" s="44">
        <f t="shared" si="418"/>
        <v>11064900</v>
      </c>
      <c r="AU2680" s="44">
        <f t="shared" si="419"/>
        <v>11064900</v>
      </c>
      <c r="AV2680" s="45" t="b">
        <f t="shared" si="420"/>
        <v>0</v>
      </c>
      <c r="AW2680" s="45" t="b">
        <f t="shared" si="415"/>
        <v>0</v>
      </c>
      <c r="AX2680" s="45" t="s">
        <v>8734</v>
      </c>
    </row>
    <row r="2681" spans="1:50" s="36" customFormat="1" ht="27.75" customHeight="1" x14ac:dyDescent="0.15">
      <c r="A2681" s="36" t="str">
        <f t="shared" si="413"/>
        <v>PRODUCTOS HOSPITALARIOS S.A. PRO-H S.A.103015803</v>
      </c>
      <c r="B2681" s="36" t="b">
        <f>+A2681='[1]Anexo 9'!A2681</f>
        <v>1</v>
      </c>
      <c r="C2681" s="18">
        <v>804016084</v>
      </c>
      <c r="D2681" s="18" t="s">
        <v>3865</v>
      </c>
      <c r="E2681" s="15" t="s">
        <v>61</v>
      </c>
      <c r="F2681" s="15" t="s">
        <v>62</v>
      </c>
      <c r="G2681" s="15" t="s">
        <v>3155</v>
      </c>
      <c r="H2681" s="15" t="s">
        <v>3155</v>
      </c>
      <c r="I2681" s="15" t="s">
        <v>3155</v>
      </c>
      <c r="J2681" s="15">
        <v>6</v>
      </c>
      <c r="K2681" s="15" t="s">
        <v>3155</v>
      </c>
      <c r="L2681" s="15">
        <v>103015803</v>
      </c>
      <c r="M2681" s="15" t="s">
        <v>1618</v>
      </c>
      <c r="N2681" s="15" t="s">
        <v>80</v>
      </c>
      <c r="O2681" s="18" t="s">
        <v>3467</v>
      </c>
      <c r="P2681" s="22" t="s">
        <v>3841</v>
      </c>
      <c r="Q2681" s="15" t="s">
        <v>1604</v>
      </c>
      <c r="R2681" s="18" t="s">
        <v>5806</v>
      </c>
      <c r="S2681" s="22" t="b">
        <f t="shared" si="421"/>
        <v>0</v>
      </c>
      <c r="T2681" s="18"/>
      <c r="U2681" s="18" t="s">
        <v>6427</v>
      </c>
      <c r="V2681" s="15"/>
      <c r="W2681" s="18" t="s">
        <v>6428</v>
      </c>
      <c r="X2681" s="18"/>
      <c r="Y2681" s="15" t="s">
        <v>73</v>
      </c>
      <c r="Z2681" s="18" t="s">
        <v>6428</v>
      </c>
      <c r="AA2681" s="18" t="s">
        <v>71</v>
      </c>
      <c r="AB2681" s="18" t="s">
        <v>7280</v>
      </c>
      <c r="AC2681" s="67" t="str">
        <f>+VLOOKUP("*"&amp;L2681&amp;"*",'[2]REGISTROS SANITARIOS'!$D$2113:$E$2316,2,FALSE)</f>
        <v>SI</v>
      </c>
      <c r="AD2681" s="22" t="s">
        <v>1025</v>
      </c>
      <c r="AE2681" s="16" t="s">
        <v>8811</v>
      </c>
      <c r="AF2681" s="34" t="s">
        <v>8814</v>
      </c>
      <c r="AG2681" s="24">
        <v>19999738</v>
      </c>
      <c r="AH2681" s="18">
        <v>6</v>
      </c>
      <c r="AI2681" s="18" t="s">
        <v>1049</v>
      </c>
      <c r="AJ2681" s="17">
        <v>2750</v>
      </c>
      <c r="AK2681" s="25">
        <v>2750</v>
      </c>
      <c r="AL2681" s="25">
        <v>5747</v>
      </c>
      <c r="AM2681" s="35">
        <v>0</v>
      </c>
      <c r="AN2681" s="19">
        <v>13750000</v>
      </c>
      <c r="AO2681" s="18" t="s">
        <v>8012</v>
      </c>
      <c r="AP2681" s="15"/>
      <c r="AQ2681" s="43" t="str">
        <f t="shared" si="414"/>
        <v>SI</v>
      </c>
      <c r="AR2681" s="44">
        <f t="shared" si="416"/>
        <v>15804250</v>
      </c>
      <c r="AS2681" s="44">
        <f t="shared" si="417"/>
        <v>15804250</v>
      </c>
      <c r="AT2681" s="44">
        <f t="shared" si="418"/>
        <v>15804250</v>
      </c>
      <c r="AU2681" s="44">
        <f t="shared" si="419"/>
        <v>15804250</v>
      </c>
      <c r="AV2681" s="45" t="b">
        <f t="shared" si="420"/>
        <v>0</v>
      </c>
      <c r="AW2681" s="45" t="b">
        <f t="shared" si="415"/>
        <v>0</v>
      </c>
      <c r="AX2681" s="45" t="s">
        <v>8734</v>
      </c>
    </row>
    <row r="2682" spans="1:50" s="36" customFormat="1" ht="27.75" customHeight="1" x14ac:dyDescent="0.15">
      <c r="A2682" s="36" t="str">
        <f t="shared" si="413"/>
        <v>PRODUCTOS HOSPITALARIOS S.A. PRO-H S.A.103016803</v>
      </c>
      <c r="B2682" s="36" t="b">
        <f>+A2682='[1]Anexo 9'!A2682</f>
        <v>1</v>
      </c>
      <c r="C2682" s="18">
        <v>804016084</v>
      </c>
      <c r="D2682" s="18" t="s">
        <v>3865</v>
      </c>
      <c r="E2682" s="15" t="s">
        <v>61</v>
      </c>
      <c r="F2682" s="15" t="s">
        <v>62</v>
      </c>
      <c r="G2682" s="15" t="s">
        <v>3155</v>
      </c>
      <c r="H2682" s="15" t="s">
        <v>3155</v>
      </c>
      <c r="I2682" s="15" t="s">
        <v>3155</v>
      </c>
      <c r="J2682" s="15">
        <v>6</v>
      </c>
      <c r="K2682" s="15" t="s">
        <v>3155</v>
      </c>
      <c r="L2682" s="15">
        <v>103016803</v>
      </c>
      <c r="M2682" s="15" t="s">
        <v>1933</v>
      </c>
      <c r="N2682" s="15" t="s">
        <v>80</v>
      </c>
      <c r="O2682" s="18" t="s">
        <v>4774</v>
      </c>
      <c r="P2682" s="22" t="s">
        <v>3841</v>
      </c>
      <c r="Q2682" s="15" t="s">
        <v>1604</v>
      </c>
      <c r="R2682" s="18" t="s">
        <v>5807</v>
      </c>
      <c r="S2682" s="22" t="b">
        <f t="shared" si="421"/>
        <v>0</v>
      </c>
      <c r="T2682" s="18"/>
      <c r="U2682" s="18" t="s">
        <v>5807</v>
      </c>
      <c r="V2682" s="15"/>
      <c r="W2682" s="18" t="s">
        <v>1837</v>
      </c>
      <c r="X2682" s="18"/>
      <c r="Y2682" s="15" t="s">
        <v>73</v>
      </c>
      <c r="Z2682" s="18" t="s">
        <v>1837</v>
      </c>
      <c r="AA2682" s="18" t="s">
        <v>71</v>
      </c>
      <c r="AB2682" s="18" t="s">
        <v>7281</v>
      </c>
      <c r="AC2682" s="67" t="str">
        <f>+VLOOKUP("*"&amp;L2682&amp;"*",'[2]REGISTROS SANITARIOS'!$D$2113:$E$2316,2,FALSE)</f>
        <v>SI</v>
      </c>
      <c r="AD2682" s="22" t="s">
        <v>1025</v>
      </c>
      <c r="AE2682" s="16">
        <v>45085</v>
      </c>
      <c r="AF2682" s="34" t="s">
        <v>73</v>
      </c>
      <c r="AG2682" s="24">
        <v>19982144</v>
      </c>
      <c r="AH2682" s="18">
        <v>1</v>
      </c>
      <c r="AI2682" s="18" t="s">
        <v>1049</v>
      </c>
      <c r="AJ2682" s="17">
        <v>1210</v>
      </c>
      <c r="AK2682" s="25">
        <v>1210</v>
      </c>
      <c r="AL2682" s="25">
        <v>10345</v>
      </c>
      <c r="AM2682" s="35">
        <v>0</v>
      </c>
      <c r="AN2682" s="19">
        <v>10890000</v>
      </c>
      <c r="AO2682" s="18" t="s">
        <v>8012</v>
      </c>
      <c r="AP2682" s="15"/>
      <c r="AQ2682" s="43" t="str">
        <f t="shared" si="414"/>
        <v>SI</v>
      </c>
      <c r="AR2682" s="44">
        <f t="shared" si="416"/>
        <v>12517450</v>
      </c>
      <c r="AS2682" s="44">
        <f t="shared" si="417"/>
        <v>12517450</v>
      </c>
      <c r="AT2682" s="44">
        <f t="shared" si="418"/>
        <v>12517450</v>
      </c>
      <c r="AU2682" s="44">
        <f t="shared" si="419"/>
        <v>12517450</v>
      </c>
      <c r="AV2682" s="45" t="b">
        <f t="shared" si="420"/>
        <v>0</v>
      </c>
      <c r="AW2682" s="45" t="b">
        <f t="shared" si="415"/>
        <v>0</v>
      </c>
      <c r="AX2682" s="45" t="s">
        <v>8734</v>
      </c>
    </row>
    <row r="2683" spans="1:50" s="36" customFormat="1" ht="27.75" customHeight="1" x14ac:dyDescent="0.15">
      <c r="A2683" s="36" t="str">
        <f t="shared" si="413"/>
        <v>PRODUCTOS HOSPITALARIOS S.A. PRO-H S.A.103070303</v>
      </c>
      <c r="B2683" s="36" t="b">
        <f>+A2683='[1]Anexo 9'!A2683</f>
        <v>1</v>
      </c>
      <c r="C2683" s="18">
        <v>804016084</v>
      </c>
      <c r="D2683" s="18" t="s">
        <v>3865</v>
      </c>
      <c r="E2683" s="15" t="s">
        <v>61</v>
      </c>
      <c r="F2683" s="15" t="s">
        <v>62</v>
      </c>
      <c r="G2683" s="15" t="s">
        <v>3155</v>
      </c>
      <c r="H2683" s="15" t="s">
        <v>3155</v>
      </c>
      <c r="I2683" s="15" t="s">
        <v>3155</v>
      </c>
      <c r="J2683" s="15">
        <v>6</v>
      </c>
      <c r="K2683" s="15" t="s">
        <v>3155</v>
      </c>
      <c r="L2683" s="15">
        <v>103070303</v>
      </c>
      <c r="M2683" s="15" t="s">
        <v>1971</v>
      </c>
      <c r="N2683" s="15" t="s">
        <v>499</v>
      </c>
      <c r="O2683" s="18" t="s">
        <v>4775</v>
      </c>
      <c r="P2683" s="22" t="s">
        <v>3841</v>
      </c>
      <c r="Q2683" s="15" t="s">
        <v>1972</v>
      </c>
      <c r="R2683" s="18" t="s">
        <v>5808</v>
      </c>
      <c r="S2683" s="22" t="b">
        <f t="shared" si="421"/>
        <v>0</v>
      </c>
      <c r="T2683" s="18"/>
      <c r="U2683" s="18" t="s">
        <v>5808</v>
      </c>
      <c r="V2683" s="15"/>
      <c r="W2683" s="18" t="s">
        <v>6429</v>
      </c>
      <c r="X2683" s="18"/>
      <c r="Y2683" s="15" t="s">
        <v>73</v>
      </c>
      <c r="Z2683" s="18" t="s">
        <v>6429</v>
      </c>
      <c r="AA2683" s="18" t="s">
        <v>71</v>
      </c>
      <c r="AB2683" s="18" t="s">
        <v>7282</v>
      </c>
      <c r="AC2683" s="67" t="str">
        <f>+VLOOKUP("*"&amp;L2683&amp;"*",'[2]REGISTROS SANITARIOS'!$D$2113:$E$2316,2,FALSE)</f>
        <v>SI</v>
      </c>
      <c r="AD2683" s="22" t="s">
        <v>1025</v>
      </c>
      <c r="AE2683" s="16" t="s">
        <v>7925</v>
      </c>
      <c r="AF2683" s="34" t="s">
        <v>8814</v>
      </c>
      <c r="AG2683" s="24">
        <v>19938260</v>
      </c>
      <c r="AH2683" s="18">
        <v>2</v>
      </c>
      <c r="AI2683" s="18" t="s">
        <v>1049</v>
      </c>
      <c r="AJ2683" s="17">
        <v>3300</v>
      </c>
      <c r="AK2683" s="25">
        <v>3300</v>
      </c>
      <c r="AL2683" s="25">
        <v>1609</v>
      </c>
      <c r="AM2683" s="35">
        <v>0</v>
      </c>
      <c r="AN2683" s="19">
        <v>4620000</v>
      </c>
      <c r="AO2683" s="18" t="s">
        <v>8012</v>
      </c>
      <c r="AP2683" s="15"/>
      <c r="AQ2683" s="43" t="str">
        <f t="shared" si="414"/>
        <v>SI</v>
      </c>
      <c r="AR2683" s="44">
        <f t="shared" si="416"/>
        <v>5309700</v>
      </c>
      <c r="AS2683" s="44">
        <f t="shared" si="417"/>
        <v>5309700</v>
      </c>
      <c r="AT2683" s="44">
        <f t="shared" si="418"/>
        <v>5309700</v>
      </c>
      <c r="AU2683" s="44">
        <f t="shared" si="419"/>
        <v>5309700</v>
      </c>
      <c r="AV2683" s="45" t="b">
        <f t="shared" si="420"/>
        <v>0</v>
      </c>
      <c r="AW2683" s="45" t="b">
        <f t="shared" si="415"/>
        <v>0</v>
      </c>
      <c r="AX2683" s="45" t="s">
        <v>8734</v>
      </c>
    </row>
    <row r="2684" spans="1:50" s="36" customFormat="1" ht="27.75" customHeight="1" x14ac:dyDescent="0.15">
      <c r="A2684" s="36" t="str">
        <f t="shared" si="413"/>
        <v>PRODUCTOS HOSPITALARIOS S.A. PRO-H S.A.104010209</v>
      </c>
      <c r="B2684" s="36" t="b">
        <f>+A2684='[1]Anexo 9'!A2684</f>
        <v>1</v>
      </c>
      <c r="C2684" s="18">
        <v>804016084</v>
      </c>
      <c r="D2684" s="18" t="s">
        <v>3865</v>
      </c>
      <c r="E2684" s="15" t="s">
        <v>61</v>
      </c>
      <c r="F2684" s="15" t="s">
        <v>62</v>
      </c>
      <c r="G2684" s="15" t="s">
        <v>3155</v>
      </c>
      <c r="H2684" s="15" t="s">
        <v>3155</v>
      </c>
      <c r="I2684" s="15" t="s">
        <v>3155</v>
      </c>
      <c r="J2684" s="15">
        <v>5</v>
      </c>
      <c r="K2684" s="15" t="s">
        <v>3155</v>
      </c>
      <c r="L2684" s="15">
        <v>104010209</v>
      </c>
      <c r="M2684" s="15" t="s">
        <v>1976</v>
      </c>
      <c r="N2684" s="15" t="s">
        <v>1436</v>
      </c>
      <c r="O2684" s="18" t="s">
        <v>4776</v>
      </c>
      <c r="P2684" s="22" t="s">
        <v>73</v>
      </c>
      <c r="Q2684" s="15" t="s">
        <v>1977</v>
      </c>
      <c r="R2684" s="18" t="s">
        <v>3482</v>
      </c>
      <c r="S2684" s="22" t="b">
        <f t="shared" si="421"/>
        <v>0</v>
      </c>
      <c r="T2684" s="18">
        <v>10</v>
      </c>
      <c r="U2684" s="18" t="s">
        <v>3482</v>
      </c>
      <c r="V2684" s="15"/>
      <c r="W2684" s="18" t="s">
        <v>1708</v>
      </c>
      <c r="X2684" s="18"/>
      <c r="Y2684" s="15" t="s">
        <v>73</v>
      </c>
      <c r="Z2684" s="18" t="s">
        <v>7283</v>
      </c>
      <c r="AA2684" s="18" t="s">
        <v>71</v>
      </c>
      <c r="AB2684" s="18" t="s">
        <v>7284</v>
      </c>
      <c r="AC2684" s="67" t="str">
        <f>+VLOOKUP("*"&amp;L2684&amp;"*",'[2]REGISTROS SANITARIOS'!$D$2113:$E$2316,2,FALSE)</f>
        <v>SI</v>
      </c>
      <c r="AD2684" s="22" t="s">
        <v>1025</v>
      </c>
      <c r="AE2684" s="16">
        <v>43194</v>
      </c>
      <c r="AF2684" s="34" t="s">
        <v>68</v>
      </c>
      <c r="AG2684" s="24">
        <v>29653</v>
      </c>
      <c r="AH2684" s="18">
        <v>3</v>
      </c>
      <c r="AI2684" s="18" t="s">
        <v>1049</v>
      </c>
      <c r="AJ2684" s="17">
        <v>74250</v>
      </c>
      <c r="AK2684" s="25">
        <v>74250</v>
      </c>
      <c r="AL2684" s="25">
        <v>84</v>
      </c>
      <c r="AM2684" s="35">
        <v>0</v>
      </c>
      <c r="AN2684" s="19">
        <v>5420250</v>
      </c>
      <c r="AO2684" s="18" t="s">
        <v>8012</v>
      </c>
      <c r="AP2684" s="15"/>
      <c r="AQ2684" s="43" t="str">
        <f t="shared" si="414"/>
        <v>SI</v>
      </c>
      <c r="AR2684" s="44">
        <f t="shared" si="416"/>
        <v>6237000</v>
      </c>
      <c r="AS2684" s="44">
        <f t="shared" si="417"/>
        <v>6237000</v>
      </c>
      <c r="AT2684" s="44">
        <f t="shared" si="418"/>
        <v>6237000</v>
      </c>
      <c r="AU2684" s="44">
        <f t="shared" si="419"/>
        <v>6237000</v>
      </c>
      <c r="AV2684" s="45" t="b">
        <f t="shared" si="420"/>
        <v>0</v>
      </c>
      <c r="AW2684" s="45" t="b">
        <f t="shared" si="415"/>
        <v>0</v>
      </c>
      <c r="AX2684" s="45" t="s">
        <v>8734</v>
      </c>
    </row>
    <row r="2685" spans="1:50" s="36" customFormat="1" ht="27.75" customHeight="1" x14ac:dyDescent="0.15">
      <c r="A2685" s="36" t="str">
        <f t="shared" si="413"/>
        <v>PRODUCTOS HOSPITALARIOS S.A. PRO-H S.A.104010409</v>
      </c>
      <c r="B2685" s="36" t="b">
        <f>+A2685='[1]Anexo 9'!A2685</f>
        <v>1</v>
      </c>
      <c r="C2685" s="18">
        <v>804016084</v>
      </c>
      <c r="D2685" s="18" t="s">
        <v>3865</v>
      </c>
      <c r="E2685" s="15" t="s">
        <v>61</v>
      </c>
      <c r="F2685" s="15" t="s">
        <v>62</v>
      </c>
      <c r="G2685" s="15" t="s">
        <v>3155</v>
      </c>
      <c r="H2685" s="15" t="s">
        <v>3155</v>
      </c>
      <c r="I2685" s="15" t="s">
        <v>3155</v>
      </c>
      <c r="J2685" s="15">
        <v>5</v>
      </c>
      <c r="K2685" s="15" t="s">
        <v>3155</v>
      </c>
      <c r="L2685" s="15">
        <v>104010409</v>
      </c>
      <c r="M2685" s="15" t="s">
        <v>1985</v>
      </c>
      <c r="N2685" s="15" t="s">
        <v>1436</v>
      </c>
      <c r="O2685" s="18"/>
      <c r="P2685" s="22" t="s">
        <v>3840</v>
      </c>
      <c r="Q2685" s="15" t="s">
        <v>1987</v>
      </c>
      <c r="R2685" s="18" t="s">
        <v>5809</v>
      </c>
      <c r="S2685" s="22" t="b">
        <f t="shared" si="421"/>
        <v>0</v>
      </c>
      <c r="T2685" s="18"/>
      <c r="U2685" s="18" t="s">
        <v>5809</v>
      </c>
      <c r="V2685" s="15"/>
      <c r="W2685" s="18" t="s">
        <v>1979</v>
      </c>
      <c r="X2685" s="18"/>
      <c r="Y2685" s="15" t="s">
        <v>73</v>
      </c>
      <c r="Z2685" s="18" t="s">
        <v>1979</v>
      </c>
      <c r="AA2685" s="18" t="s">
        <v>71</v>
      </c>
      <c r="AB2685" s="18" t="s">
        <v>7285</v>
      </c>
      <c r="AC2685" s="67" t="str">
        <f>+VLOOKUP("*"&amp;L2685&amp;"*",'[2]REGISTROS SANITARIOS'!$D$2113:$E$2316,2,FALSE)</f>
        <v>SI</v>
      </c>
      <c r="AD2685" s="22" t="s">
        <v>1025</v>
      </c>
      <c r="AE2685" s="16" t="s">
        <v>7926</v>
      </c>
      <c r="AF2685" s="34" t="s">
        <v>8814</v>
      </c>
      <c r="AG2685" s="24">
        <v>29317</v>
      </c>
      <c r="AH2685" s="18">
        <v>8</v>
      </c>
      <c r="AI2685" s="18" t="s">
        <v>1049</v>
      </c>
      <c r="AJ2685" s="17">
        <v>41250</v>
      </c>
      <c r="AK2685" s="25">
        <v>41250</v>
      </c>
      <c r="AL2685" s="25">
        <v>103</v>
      </c>
      <c r="AM2685" s="35">
        <v>0</v>
      </c>
      <c r="AN2685" s="19">
        <v>3712500</v>
      </c>
      <c r="AO2685" s="18" t="s">
        <v>8012</v>
      </c>
      <c r="AP2685" s="15"/>
      <c r="AQ2685" s="43" t="str">
        <f t="shared" si="414"/>
        <v>SI</v>
      </c>
      <c r="AR2685" s="44">
        <f t="shared" si="416"/>
        <v>4248750</v>
      </c>
      <c r="AS2685" s="44">
        <f t="shared" si="417"/>
        <v>4248750</v>
      </c>
      <c r="AT2685" s="44">
        <f t="shared" si="418"/>
        <v>4248750</v>
      </c>
      <c r="AU2685" s="44">
        <f t="shared" si="419"/>
        <v>4248750</v>
      </c>
      <c r="AV2685" s="45" t="b">
        <f t="shared" si="420"/>
        <v>0</v>
      </c>
      <c r="AW2685" s="45" t="b">
        <f t="shared" si="415"/>
        <v>0</v>
      </c>
      <c r="AX2685" s="45" t="s">
        <v>8734</v>
      </c>
    </row>
    <row r="2686" spans="1:50" s="36" customFormat="1" ht="27.75" customHeight="1" x14ac:dyDescent="0.15">
      <c r="A2686" s="36" t="str">
        <f t="shared" si="413"/>
        <v>PRODUCTOS HOSPITALARIOS S.A. PRO-H S.A.104020104</v>
      </c>
      <c r="B2686" s="36" t="b">
        <f>+A2686='[1]Anexo 9'!A2686</f>
        <v>1</v>
      </c>
      <c r="C2686" s="18">
        <v>804016084</v>
      </c>
      <c r="D2686" s="18" t="s">
        <v>3865</v>
      </c>
      <c r="E2686" s="15" t="s">
        <v>61</v>
      </c>
      <c r="F2686" s="15" t="s">
        <v>62</v>
      </c>
      <c r="G2686" s="15" t="s">
        <v>3155</v>
      </c>
      <c r="H2686" s="15" t="s">
        <v>3155</v>
      </c>
      <c r="I2686" s="15" t="s">
        <v>3155</v>
      </c>
      <c r="J2686" s="15">
        <v>4</v>
      </c>
      <c r="K2686" s="15" t="s">
        <v>3155</v>
      </c>
      <c r="L2686" s="15">
        <v>104020104</v>
      </c>
      <c r="M2686" s="15" t="s">
        <v>1996</v>
      </c>
      <c r="N2686" s="15" t="s">
        <v>91</v>
      </c>
      <c r="O2686" s="18" t="s">
        <v>4777</v>
      </c>
      <c r="P2686" s="22" t="s">
        <v>3841</v>
      </c>
      <c r="Q2686" s="15" t="s">
        <v>1998</v>
      </c>
      <c r="R2686" s="18" t="s">
        <v>5810</v>
      </c>
      <c r="S2686" s="22" t="b">
        <f t="shared" si="421"/>
        <v>0</v>
      </c>
      <c r="T2686" s="18"/>
      <c r="U2686" s="18" t="s">
        <v>5810</v>
      </c>
      <c r="V2686" s="15"/>
      <c r="W2686" s="18" t="s">
        <v>1830</v>
      </c>
      <c r="X2686" s="18"/>
      <c r="Y2686" s="15" t="s">
        <v>73</v>
      </c>
      <c r="Z2686" s="18" t="s">
        <v>1830</v>
      </c>
      <c r="AA2686" s="18" t="s">
        <v>71</v>
      </c>
      <c r="AB2686" s="18" t="s">
        <v>7286</v>
      </c>
      <c r="AC2686" s="67" t="str">
        <f>+VLOOKUP("*"&amp;L2686&amp;"*",'[2]REGISTROS SANITARIOS'!$D$2113:$E$2316,2,FALSE)</f>
        <v>SI</v>
      </c>
      <c r="AD2686" s="22" t="s">
        <v>1025</v>
      </c>
      <c r="AE2686" s="16" t="s">
        <v>7927</v>
      </c>
      <c r="AF2686" s="34" t="s">
        <v>8814</v>
      </c>
      <c r="AG2686" s="24">
        <v>230417</v>
      </c>
      <c r="AH2686" s="18">
        <v>1</v>
      </c>
      <c r="AI2686" s="18" t="s">
        <v>1049</v>
      </c>
      <c r="AJ2686" s="17">
        <v>9900</v>
      </c>
      <c r="AK2686" s="25">
        <v>498</v>
      </c>
      <c r="AL2686" s="25">
        <v>11379</v>
      </c>
      <c r="AM2686" s="35">
        <v>0</v>
      </c>
      <c r="AN2686" s="19">
        <v>4930200</v>
      </c>
      <c r="AO2686" s="18" t="s">
        <v>8012</v>
      </c>
      <c r="AP2686" s="15"/>
      <c r="AQ2686" s="43" t="str">
        <f t="shared" si="414"/>
        <v>MENOR</v>
      </c>
      <c r="AR2686" s="44">
        <f t="shared" si="416"/>
        <v>112652100</v>
      </c>
      <c r="AS2686" s="44">
        <f t="shared" si="417"/>
        <v>112652100</v>
      </c>
      <c r="AT2686" s="44">
        <f t="shared" si="418"/>
        <v>5666742</v>
      </c>
      <c r="AU2686" s="44">
        <f t="shared" si="419"/>
        <v>5666742</v>
      </c>
      <c r="AV2686" s="45" t="b">
        <f t="shared" si="420"/>
        <v>0</v>
      </c>
      <c r="AW2686" s="45" t="b">
        <f t="shared" si="415"/>
        <v>0</v>
      </c>
      <c r="AX2686" s="45" t="s">
        <v>8734</v>
      </c>
    </row>
    <row r="2687" spans="1:50" s="36" customFormat="1" ht="27.75" customHeight="1" x14ac:dyDescent="0.15">
      <c r="A2687" s="36" t="str">
        <f t="shared" si="413"/>
        <v>PRODUCTOS HOSPITALARIOS S.A. PRO-H S.A.104020209</v>
      </c>
      <c r="B2687" s="36" t="b">
        <f>+A2687='[1]Anexo 9'!A2687</f>
        <v>1</v>
      </c>
      <c r="C2687" s="18">
        <v>804016084</v>
      </c>
      <c r="D2687" s="18" t="s">
        <v>3865</v>
      </c>
      <c r="E2687" s="15" t="s">
        <v>61</v>
      </c>
      <c r="F2687" s="15" t="s">
        <v>62</v>
      </c>
      <c r="G2687" s="15" t="s">
        <v>3155</v>
      </c>
      <c r="H2687" s="15" t="s">
        <v>3155</v>
      </c>
      <c r="I2687" s="15" t="s">
        <v>3155</v>
      </c>
      <c r="J2687" s="15">
        <v>6</v>
      </c>
      <c r="K2687" s="15" t="s">
        <v>3155</v>
      </c>
      <c r="L2687" s="15">
        <v>104020209</v>
      </c>
      <c r="M2687" s="15" t="s">
        <v>2001</v>
      </c>
      <c r="N2687" s="15" t="s">
        <v>1436</v>
      </c>
      <c r="O2687" s="18" t="s">
        <v>4778</v>
      </c>
      <c r="P2687" s="22" t="s">
        <v>73</v>
      </c>
      <c r="Q2687" s="15" t="s">
        <v>2002</v>
      </c>
      <c r="R2687" s="18" t="s">
        <v>3486</v>
      </c>
      <c r="S2687" s="22" t="b">
        <f t="shared" si="421"/>
        <v>0</v>
      </c>
      <c r="T2687" s="18"/>
      <c r="U2687" s="18" t="s">
        <v>3486</v>
      </c>
      <c r="V2687" s="15"/>
      <c r="W2687" s="18" t="s">
        <v>1830</v>
      </c>
      <c r="X2687" s="18"/>
      <c r="Y2687" s="15" t="s">
        <v>73</v>
      </c>
      <c r="Z2687" s="18" t="s">
        <v>1830</v>
      </c>
      <c r="AA2687" s="18" t="s">
        <v>71</v>
      </c>
      <c r="AB2687" s="18" t="s">
        <v>7287</v>
      </c>
      <c r="AC2687" s="67" t="str">
        <f>+VLOOKUP("*"&amp;L2687&amp;"*",'[2]REGISTROS SANITARIOS'!$D$2113:$E$2316,2,FALSE)</f>
        <v>SI</v>
      </c>
      <c r="AD2687" s="22" t="s">
        <v>1025</v>
      </c>
      <c r="AE2687" s="16" t="s">
        <v>7928</v>
      </c>
      <c r="AF2687" s="34" t="s">
        <v>8814</v>
      </c>
      <c r="AG2687" s="24">
        <v>19908202</v>
      </c>
      <c r="AH2687" s="18">
        <v>2</v>
      </c>
      <c r="AI2687" s="18" t="s">
        <v>1049</v>
      </c>
      <c r="AJ2687" s="17">
        <v>24750</v>
      </c>
      <c r="AK2687" s="25">
        <v>24750</v>
      </c>
      <c r="AL2687" s="25">
        <v>192</v>
      </c>
      <c r="AM2687" s="35">
        <v>0</v>
      </c>
      <c r="AN2687" s="19">
        <v>4133250</v>
      </c>
      <c r="AO2687" s="18" t="s">
        <v>8012</v>
      </c>
      <c r="AP2687" s="15"/>
      <c r="AQ2687" s="43" t="str">
        <f t="shared" si="414"/>
        <v>SI</v>
      </c>
      <c r="AR2687" s="44">
        <f t="shared" si="416"/>
        <v>4752000</v>
      </c>
      <c r="AS2687" s="44">
        <f t="shared" si="417"/>
        <v>4752000</v>
      </c>
      <c r="AT2687" s="44">
        <f t="shared" si="418"/>
        <v>4752000</v>
      </c>
      <c r="AU2687" s="44">
        <f t="shared" si="419"/>
        <v>4752000</v>
      </c>
      <c r="AV2687" s="45" t="b">
        <f t="shared" si="420"/>
        <v>0</v>
      </c>
      <c r="AW2687" s="45" t="b">
        <f t="shared" si="415"/>
        <v>0</v>
      </c>
      <c r="AX2687" s="45" t="s">
        <v>8734</v>
      </c>
    </row>
    <row r="2688" spans="1:50" s="36" customFormat="1" ht="27.75" customHeight="1" x14ac:dyDescent="0.15">
      <c r="A2688" s="36" t="str">
        <f t="shared" si="413"/>
        <v>PRODUCTOS HOSPITALARIOS S.A. PRO-H S.A.105010209</v>
      </c>
      <c r="B2688" s="36" t="b">
        <f>+A2688='[1]Anexo 9'!A2688</f>
        <v>1</v>
      </c>
      <c r="C2688" s="18">
        <v>804016084</v>
      </c>
      <c r="D2688" s="18" t="s">
        <v>3865</v>
      </c>
      <c r="E2688" s="15" t="s">
        <v>61</v>
      </c>
      <c r="F2688" s="15" t="s">
        <v>62</v>
      </c>
      <c r="G2688" s="15" t="s">
        <v>3155</v>
      </c>
      <c r="H2688" s="15" t="s">
        <v>3155</v>
      </c>
      <c r="I2688" s="15" t="s">
        <v>3155</v>
      </c>
      <c r="J2688" s="15">
        <v>6</v>
      </c>
      <c r="K2688" s="15" t="s">
        <v>3155</v>
      </c>
      <c r="L2688" s="15">
        <v>105010209</v>
      </c>
      <c r="M2688" s="15" t="s">
        <v>2014</v>
      </c>
      <c r="N2688" s="15" t="s">
        <v>1436</v>
      </c>
      <c r="O2688" s="18" t="s">
        <v>4779</v>
      </c>
      <c r="P2688" s="22" t="s">
        <v>3841</v>
      </c>
      <c r="Q2688" s="15" t="s">
        <v>2016</v>
      </c>
      <c r="R2688" s="18" t="s">
        <v>5811</v>
      </c>
      <c r="S2688" s="22" t="b">
        <f t="shared" si="421"/>
        <v>0</v>
      </c>
      <c r="T2688" s="18">
        <v>10</v>
      </c>
      <c r="U2688" s="18" t="s">
        <v>5811</v>
      </c>
      <c r="V2688" s="15"/>
      <c r="W2688" s="18" t="s">
        <v>1830</v>
      </c>
      <c r="X2688" s="18"/>
      <c r="Y2688" s="15" t="s">
        <v>73</v>
      </c>
      <c r="Z2688" s="18" t="s">
        <v>1830</v>
      </c>
      <c r="AA2688" s="18" t="s">
        <v>71</v>
      </c>
      <c r="AB2688" s="18" t="s">
        <v>7288</v>
      </c>
      <c r="AC2688" s="67" t="str">
        <f>+VLOOKUP("*"&amp;L2688&amp;"*",'[2]REGISTROS SANITARIOS'!$D$2113:$E$2316,2,FALSE)</f>
        <v>SI</v>
      </c>
      <c r="AD2688" s="22" t="s">
        <v>1025</v>
      </c>
      <c r="AE2688" s="16">
        <v>44200</v>
      </c>
      <c r="AF2688" s="34" t="s">
        <v>68</v>
      </c>
      <c r="AG2688" s="24">
        <v>19951877</v>
      </c>
      <c r="AH2688" s="18">
        <v>4</v>
      </c>
      <c r="AI2688" s="18" t="s">
        <v>1049</v>
      </c>
      <c r="AJ2688" s="17">
        <v>121000</v>
      </c>
      <c r="AK2688" s="25">
        <v>121000</v>
      </c>
      <c r="AL2688" s="25">
        <v>36</v>
      </c>
      <c r="AM2688" s="35">
        <v>0</v>
      </c>
      <c r="AN2688" s="19">
        <v>3751000</v>
      </c>
      <c r="AO2688" s="18" t="s">
        <v>8012</v>
      </c>
      <c r="AP2688" s="15"/>
      <c r="AQ2688" s="43" t="str">
        <f t="shared" si="414"/>
        <v>SI</v>
      </c>
      <c r="AR2688" s="44">
        <f t="shared" si="416"/>
        <v>4356000</v>
      </c>
      <c r="AS2688" s="44">
        <f t="shared" si="417"/>
        <v>4356000</v>
      </c>
      <c r="AT2688" s="44">
        <f t="shared" si="418"/>
        <v>4356000</v>
      </c>
      <c r="AU2688" s="44">
        <f t="shared" si="419"/>
        <v>4356000</v>
      </c>
      <c r="AV2688" s="45" t="b">
        <f t="shared" si="420"/>
        <v>0</v>
      </c>
      <c r="AW2688" s="45" t="b">
        <f t="shared" si="415"/>
        <v>0</v>
      </c>
      <c r="AX2688" s="45" t="s">
        <v>8734</v>
      </c>
    </row>
    <row r="2689" spans="1:50" s="36" customFormat="1" ht="27.75" customHeight="1" x14ac:dyDescent="0.15">
      <c r="A2689" s="36" t="str">
        <f t="shared" si="413"/>
        <v>PRODUCTOS HOSPITALARIOS S.A. PRO-H S.A.105010609</v>
      </c>
      <c r="B2689" s="36" t="b">
        <f>+A2689='[1]Anexo 9'!A2689</f>
        <v>1</v>
      </c>
      <c r="C2689" s="18">
        <v>804016084</v>
      </c>
      <c r="D2689" s="18" t="s">
        <v>3865</v>
      </c>
      <c r="E2689" s="15" t="s">
        <v>61</v>
      </c>
      <c r="F2689" s="15" t="s">
        <v>62</v>
      </c>
      <c r="G2689" s="15" t="s">
        <v>3155</v>
      </c>
      <c r="H2689" s="15" t="s">
        <v>3155</v>
      </c>
      <c r="I2689" s="15" t="s">
        <v>3155</v>
      </c>
      <c r="J2689" s="15">
        <v>6</v>
      </c>
      <c r="K2689" s="15" t="s">
        <v>3155</v>
      </c>
      <c r="L2689" s="15">
        <v>105010609</v>
      </c>
      <c r="M2689" s="15" t="s">
        <v>2026</v>
      </c>
      <c r="N2689" s="15" t="s">
        <v>1411</v>
      </c>
      <c r="O2689" s="18"/>
      <c r="P2689" s="22" t="s">
        <v>3840</v>
      </c>
      <c r="Q2689" s="15" t="s">
        <v>1413</v>
      </c>
      <c r="R2689" s="18" t="s">
        <v>5812</v>
      </c>
      <c r="S2689" s="22" t="b">
        <f t="shared" si="421"/>
        <v>0</v>
      </c>
      <c r="T2689" s="18"/>
      <c r="U2689" s="18" t="s">
        <v>6430</v>
      </c>
      <c r="V2689" s="15"/>
      <c r="W2689" s="18" t="s">
        <v>1963</v>
      </c>
      <c r="X2689" s="18"/>
      <c r="Y2689" s="15" t="s">
        <v>73</v>
      </c>
      <c r="Z2689" s="18" t="s">
        <v>3479</v>
      </c>
      <c r="AA2689" s="18" t="s">
        <v>71</v>
      </c>
      <c r="AB2689" s="18" t="s">
        <v>7289</v>
      </c>
      <c r="AC2689" s="67" t="str">
        <f>+VLOOKUP("*"&amp;L2689&amp;"*",'[2]REGISTROS SANITARIOS'!$D$2113:$E$2316,2,FALSE)</f>
        <v>SI</v>
      </c>
      <c r="AD2689" s="22" t="s">
        <v>1025</v>
      </c>
      <c r="AE2689" s="16" t="s">
        <v>7929</v>
      </c>
      <c r="AF2689" s="34" t="s">
        <v>8814</v>
      </c>
      <c r="AG2689" s="24">
        <v>20025310</v>
      </c>
      <c r="AH2689" s="18">
        <v>9</v>
      </c>
      <c r="AI2689" s="18" t="s">
        <v>1049</v>
      </c>
      <c r="AJ2689" s="17">
        <v>550000</v>
      </c>
      <c r="AK2689" s="25">
        <v>550000</v>
      </c>
      <c r="AL2689" s="25">
        <v>146</v>
      </c>
      <c r="AM2689" s="35">
        <v>0</v>
      </c>
      <c r="AN2689" s="19">
        <v>69850000</v>
      </c>
      <c r="AO2689" s="18" t="s">
        <v>8012</v>
      </c>
      <c r="AP2689" s="15"/>
      <c r="AQ2689" s="43" t="str">
        <f t="shared" si="414"/>
        <v>SI</v>
      </c>
      <c r="AR2689" s="44">
        <f t="shared" si="416"/>
        <v>80300000</v>
      </c>
      <c r="AS2689" s="44">
        <f t="shared" si="417"/>
        <v>80300000</v>
      </c>
      <c r="AT2689" s="44">
        <f t="shared" si="418"/>
        <v>80300000</v>
      </c>
      <c r="AU2689" s="44">
        <f t="shared" si="419"/>
        <v>80300000</v>
      </c>
      <c r="AV2689" s="45" t="b">
        <f t="shared" si="420"/>
        <v>0</v>
      </c>
      <c r="AW2689" s="45" t="b">
        <f t="shared" si="415"/>
        <v>0</v>
      </c>
      <c r="AX2689" s="45" t="s">
        <v>8734</v>
      </c>
    </row>
    <row r="2690" spans="1:50" s="36" customFormat="1" ht="27.75" customHeight="1" x14ac:dyDescent="0.15">
      <c r="A2690" s="36" t="str">
        <f t="shared" si="413"/>
        <v>PRODUCTOS HOSPITALARIOS S.A. PRO-H S.A.105010709</v>
      </c>
      <c r="B2690" s="36" t="b">
        <f>+A2690='[1]Anexo 9'!A2690</f>
        <v>1</v>
      </c>
      <c r="C2690" s="18">
        <v>804016084</v>
      </c>
      <c r="D2690" s="18" t="s">
        <v>3865</v>
      </c>
      <c r="E2690" s="15" t="s">
        <v>61</v>
      </c>
      <c r="F2690" s="15" t="s">
        <v>62</v>
      </c>
      <c r="G2690" s="15" t="s">
        <v>3155</v>
      </c>
      <c r="H2690" s="15" t="s">
        <v>3155</v>
      </c>
      <c r="I2690" s="15" t="s">
        <v>3155</v>
      </c>
      <c r="J2690" s="15">
        <v>7</v>
      </c>
      <c r="K2690" s="15" t="s">
        <v>3155</v>
      </c>
      <c r="L2690" s="15">
        <v>105010709</v>
      </c>
      <c r="M2690" s="15" t="s">
        <v>2029</v>
      </c>
      <c r="N2690" s="15" t="s">
        <v>1436</v>
      </c>
      <c r="O2690" s="18" t="s">
        <v>4780</v>
      </c>
      <c r="P2690" s="22" t="s">
        <v>73</v>
      </c>
      <c r="Q2690" s="15" t="s">
        <v>1822</v>
      </c>
      <c r="R2690" s="18" t="s">
        <v>3497</v>
      </c>
      <c r="S2690" s="22" t="b">
        <f t="shared" si="421"/>
        <v>0</v>
      </c>
      <c r="T2690" s="18"/>
      <c r="U2690" s="18" t="s">
        <v>3497</v>
      </c>
      <c r="V2690" s="15"/>
      <c r="W2690" s="18" t="s">
        <v>1708</v>
      </c>
      <c r="X2690" s="18"/>
      <c r="Y2690" s="15" t="s">
        <v>73</v>
      </c>
      <c r="Z2690" s="18" t="s">
        <v>7283</v>
      </c>
      <c r="AA2690" s="18" t="s">
        <v>71</v>
      </c>
      <c r="AB2690" s="18" t="s">
        <v>7290</v>
      </c>
      <c r="AC2690" s="67" t="str">
        <f>+VLOOKUP("*"&amp;L2690&amp;"*",'[2]REGISTROS SANITARIOS'!$D$2113:$E$2316,2,FALSE)</f>
        <v>SI</v>
      </c>
      <c r="AD2690" s="22" t="s">
        <v>1025</v>
      </c>
      <c r="AE2690" s="16">
        <v>45109</v>
      </c>
      <c r="AF2690" s="34" t="s">
        <v>73</v>
      </c>
      <c r="AG2690" s="24">
        <v>55895</v>
      </c>
      <c r="AH2690" s="18">
        <v>6</v>
      </c>
      <c r="AI2690" s="18" t="s">
        <v>1049</v>
      </c>
      <c r="AJ2690" s="17">
        <v>3410000</v>
      </c>
      <c r="AK2690" s="25">
        <v>3410000</v>
      </c>
      <c r="AL2690" s="25">
        <v>14</v>
      </c>
      <c r="AM2690" s="35">
        <v>0</v>
      </c>
      <c r="AN2690" s="19">
        <v>40920000</v>
      </c>
      <c r="AO2690" s="18" t="s">
        <v>8012</v>
      </c>
      <c r="AP2690" s="15"/>
      <c r="AQ2690" s="43" t="str">
        <f t="shared" si="414"/>
        <v>SI</v>
      </c>
      <c r="AR2690" s="44">
        <f t="shared" si="416"/>
        <v>47740000</v>
      </c>
      <c r="AS2690" s="44">
        <f t="shared" si="417"/>
        <v>47740000</v>
      </c>
      <c r="AT2690" s="44">
        <f t="shared" si="418"/>
        <v>47740000</v>
      </c>
      <c r="AU2690" s="44">
        <f t="shared" si="419"/>
        <v>47740000</v>
      </c>
      <c r="AV2690" s="45" t="b">
        <f t="shared" si="420"/>
        <v>0</v>
      </c>
      <c r="AW2690" s="45" t="b">
        <f t="shared" si="415"/>
        <v>0</v>
      </c>
      <c r="AX2690" s="45" t="s">
        <v>8734</v>
      </c>
    </row>
    <row r="2691" spans="1:50" s="36" customFormat="1" ht="27.75" customHeight="1" x14ac:dyDescent="0.15">
      <c r="A2691" s="36" t="str">
        <f t="shared" si="413"/>
        <v>PRODUCTOS HOSPITALARIOS S.A. PRO-H S.A.105020303</v>
      </c>
      <c r="B2691" s="36" t="b">
        <f>+A2691='[1]Anexo 9'!A2691</f>
        <v>1</v>
      </c>
      <c r="C2691" s="18">
        <v>804016084</v>
      </c>
      <c r="D2691" s="18" t="s">
        <v>3865</v>
      </c>
      <c r="E2691" s="15" t="s">
        <v>61</v>
      </c>
      <c r="F2691" s="15" t="s">
        <v>62</v>
      </c>
      <c r="G2691" s="15" t="s">
        <v>3155</v>
      </c>
      <c r="H2691" s="15" t="s">
        <v>3155</v>
      </c>
      <c r="I2691" s="15" t="s">
        <v>3155</v>
      </c>
      <c r="J2691" s="15">
        <v>5</v>
      </c>
      <c r="K2691" s="15" t="s">
        <v>3155</v>
      </c>
      <c r="L2691" s="15">
        <v>105020303</v>
      </c>
      <c r="M2691" s="15" t="s">
        <v>2032</v>
      </c>
      <c r="N2691" s="15" t="s">
        <v>64</v>
      </c>
      <c r="O2691" s="18" t="s">
        <v>4781</v>
      </c>
      <c r="P2691" s="22" t="s">
        <v>73</v>
      </c>
      <c r="Q2691" s="15" t="s">
        <v>1744</v>
      </c>
      <c r="R2691" s="18" t="s">
        <v>5813</v>
      </c>
      <c r="S2691" s="22" t="b">
        <f t="shared" si="421"/>
        <v>0</v>
      </c>
      <c r="T2691" s="18"/>
      <c r="U2691" s="18" t="s">
        <v>5813</v>
      </c>
      <c r="V2691" s="15"/>
      <c r="W2691" s="18" t="s">
        <v>3544</v>
      </c>
      <c r="X2691" s="18"/>
      <c r="Y2691" s="15" t="s">
        <v>73</v>
      </c>
      <c r="Z2691" s="18" t="s">
        <v>3544</v>
      </c>
      <c r="AA2691" s="18" t="s">
        <v>71</v>
      </c>
      <c r="AB2691" s="18" t="s">
        <v>7291</v>
      </c>
      <c r="AC2691" s="67" t="str">
        <f>+VLOOKUP("*"&amp;L2691&amp;"*",'[2]REGISTROS SANITARIOS'!$D$2113:$E$2316,2,FALSE)</f>
        <v>SI</v>
      </c>
      <c r="AD2691" s="22" t="s">
        <v>1025</v>
      </c>
      <c r="AE2691" s="16" t="s">
        <v>7930</v>
      </c>
      <c r="AF2691" s="34" t="s">
        <v>8814</v>
      </c>
      <c r="AG2691" s="24">
        <v>20149724</v>
      </c>
      <c r="AH2691" s="18">
        <v>1</v>
      </c>
      <c r="AI2691" s="18" t="s">
        <v>1049</v>
      </c>
      <c r="AJ2691" s="17">
        <v>137.5</v>
      </c>
      <c r="AK2691" s="25">
        <v>138</v>
      </c>
      <c r="AL2691" s="25">
        <v>10000</v>
      </c>
      <c r="AM2691" s="35">
        <v>0</v>
      </c>
      <c r="AN2691" s="19">
        <v>1200600</v>
      </c>
      <c r="AO2691" s="18" t="s">
        <v>8012</v>
      </c>
      <c r="AP2691" s="15"/>
      <c r="AQ2691" s="43" t="str">
        <f t="shared" si="414"/>
        <v>MAYOR</v>
      </c>
      <c r="AR2691" s="44">
        <f t="shared" si="416"/>
        <v>1375000</v>
      </c>
      <c r="AS2691" s="44">
        <f t="shared" si="417"/>
        <v>1375000</v>
      </c>
      <c r="AT2691" s="44">
        <f t="shared" si="418"/>
        <v>1380000</v>
      </c>
      <c r="AU2691" s="44">
        <f t="shared" si="419"/>
        <v>1380000</v>
      </c>
      <c r="AV2691" s="45" t="b">
        <f t="shared" si="420"/>
        <v>0</v>
      </c>
      <c r="AW2691" s="45" t="b">
        <f t="shared" si="415"/>
        <v>0</v>
      </c>
      <c r="AX2691" s="45" t="s">
        <v>8734</v>
      </c>
    </row>
    <row r="2692" spans="1:50" s="36" customFormat="1" ht="27.75" customHeight="1" x14ac:dyDescent="0.15">
      <c r="A2692" s="36" t="str">
        <f t="shared" ref="A2692:A2755" si="422">+D2692&amp;L2692</f>
        <v>PRODUCTOS HOSPITALARIOS S.A. PRO-H S.A.105020409</v>
      </c>
      <c r="B2692" s="36" t="b">
        <f>+A2692='[1]Anexo 9'!A2692</f>
        <v>1</v>
      </c>
      <c r="C2692" s="18">
        <v>804016084</v>
      </c>
      <c r="D2692" s="18" t="s">
        <v>3865</v>
      </c>
      <c r="E2692" s="15" t="s">
        <v>61</v>
      </c>
      <c r="F2692" s="15" t="s">
        <v>62</v>
      </c>
      <c r="G2692" s="15" t="s">
        <v>3155</v>
      </c>
      <c r="H2692" s="15" t="s">
        <v>3155</v>
      </c>
      <c r="I2692" s="15" t="s">
        <v>3155</v>
      </c>
      <c r="J2692" s="15">
        <v>5</v>
      </c>
      <c r="K2692" s="15" t="s">
        <v>3155</v>
      </c>
      <c r="L2692" s="15">
        <v>105020409</v>
      </c>
      <c r="M2692" s="15" t="s">
        <v>2037</v>
      </c>
      <c r="N2692" s="15" t="s">
        <v>1436</v>
      </c>
      <c r="O2692" s="18" t="s">
        <v>4782</v>
      </c>
      <c r="P2692" s="22" t="s">
        <v>73</v>
      </c>
      <c r="Q2692" s="15" t="s">
        <v>1822</v>
      </c>
      <c r="R2692" s="18" t="s">
        <v>5814</v>
      </c>
      <c r="S2692" s="22" t="b">
        <f t="shared" si="421"/>
        <v>0</v>
      </c>
      <c r="T2692" s="18">
        <v>10</v>
      </c>
      <c r="U2692" s="18" t="s">
        <v>5814</v>
      </c>
      <c r="V2692" s="15"/>
      <c r="W2692" s="18" t="s">
        <v>2158</v>
      </c>
      <c r="X2692" s="18"/>
      <c r="Y2692" s="15" t="s">
        <v>73</v>
      </c>
      <c r="Z2692" s="18" t="s">
        <v>3503</v>
      </c>
      <c r="AA2692" s="18" t="s">
        <v>71</v>
      </c>
      <c r="AB2692" s="18" t="s">
        <v>7292</v>
      </c>
      <c r="AC2692" s="67" t="str">
        <f>+VLOOKUP("*"&amp;L2692&amp;"*",'[2]REGISTROS SANITARIOS'!$D$2113:$E$2316,2,FALSE)</f>
        <v>SI</v>
      </c>
      <c r="AD2692" s="22" t="s">
        <v>1025</v>
      </c>
      <c r="AE2692" s="16">
        <v>43804</v>
      </c>
      <c r="AF2692" s="34" t="s">
        <v>68</v>
      </c>
      <c r="AG2692" s="24">
        <v>39210</v>
      </c>
      <c r="AH2692" s="18">
        <v>7</v>
      </c>
      <c r="AI2692" s="18" t="s">
        <v>1049</v>
      </c>
      <c r="AJ2692" s="17">
        <v>236500</v>
      </c>
      <c r="AK2692" s="25">
        <v>236500</v>
      </c>
      <c r="AL2692" s="25">
        <v>64</v>
      </c>
      <c r="AM2692" s="35">
        <v>0</v>
      </c>
      <c r="AN2692" s="19">
        <v>13244000</v>
      </c>
      <c r="AO2692" s="18" t="s">
        <v>45</v>
      </c>
      <c r="AP2692" s="15"/>
      <c r="AQ2692" s="43" t="str">
        <f t="shared" ref="AQ2692:AQ2755" si="423">+IF(AK2692="","NO INDICA",IF(AJ2692=AK2692,"SI",IF(AK2692&gt;AJ2692,"MAYOR",IF(AK2692&lt;AJ2692,"MENOR"))))</f>
        <v>SI</v>
      </c>
      <c r="AR2692" s="44">
        <f t="shared" si="416"/>
        <v>15136000</v>
      </c>
      <c r="AS2692" s="44">
        <f t="shared" si="417"/>
        <v>15136000</v>
      </c>
      <c r="AT2692" s="44">
        <f t="shared" si="418"/>
        <v>15136000</v>
      </c>
      <c r="AU2692" s="44">
        <f t="shared" si="419"/>
        <v>15136000</v>
      </c>
      <c r="AV2692" s="45" t="b">
        <f t="shared" si="420"/>
        <v>0</v>
      </c>
      <c r="AW2692" s="45" t="b">
        <f t="shared" ref="AW2692:AW2755" si="424">+AS2692=AN2692</f>
        <v>0</v>
      </c>
      <c r="AX2692" s="45" t="s">
        <v>8734</v>
      </c>
    </row>
    <row r="2693" spans="1:50" s="36" customFormat="1" ht="27.75" customHeight="1" x14ac:dyDescent="0.15">
      <c r="A2693" s="36" t="str">
        <f t="shared" si="422"/>
        <v>PRODUCTOS HOSPITALARIOS S.A. PRO-H S.A.105020609</v>
      </c>
      <c r="B2693" s="36" t="b">
        <f>+A2693='[1]Anexo 9'!A2693</f>
        <v>1</v>
      </c>
      <c r="C2693" s="18">
        <v>804016084</v>
      </c>
      <c r="D2693" s="18" t="s">
        <v>3865</v>
      </c>
      <c r="E2693" s="15" t="s">
        <v>61</v>
      </c>
      <c r="F2693" s="15" t="s">
        <v>62</v>
      </c>
      <c r="G2693" s="15" t="s">
        <v>3155</v>
      </c>
      <c r="H2693" s="15" t="s">
        <v>3155</v>
      </c>
      <c r="I2693" s="15" t="s">
        <v>3155</v>
      </c>
      <c r="J2693" s="15">
        <v>6</v>
      </c>
      <c r="K2693" s="15" t="s">
        <v>3155</v>
      </c>
      <c r="L2693" s="15">
        <v>105020609</v>
      </c>
      <c r="M2693" s="15" t="s">
        <v>2040</v>
      </c>
      <c r="N2693" s="15" t="s">
        <v>1436</v>
      </c>
      <c r="O2693" s="18" t="s">
        <v>4783</v>
      </c>
      <c r="P2693" s="22" t="s">
        <v>3841</v>
      </c>
      <c r="Q2693" s="15" t="s">
        <v>1822</v>
      </c>
      <c r="R2693" s="18" t="s">
        <v>5815</v>
      </c>
      <c r="S2693" s="22" t="b">
        <f t="shared" si="421"/>
        <v>0</v>
      </c>
      <c r="T2693" s="18">
        <v>10</v>
      </c>
      <c r="U2693" s="18" t="s">
        <v>5815</v>
      </c>
      <c r="V2693" s="15"/>
      <c r="W2693" s="18" t="s">
        <v>2043</v>
      </c>
      <c r="X2693" s="18"/>
      <c r="Y2693" s="15" t="s">
        <v>73</v>
      </c>
      <c r="Z2693" s="18" t="s">
        <v>2043</v>
      </c>
      <c r="AA2693" s="18" t="s">
        <v>71</v>
      </c>
      <c r="AB2693" s="18" t="s">
        <v>7293</v>
      </c>
      <c r="AC2693" s="67" t="str">
        <f>+VLOOKUP("*"&amp;L2693&amp;"*",'[2]REGISTROS SANITARIOS'!$D$2113:$E$2316,2,FALSE)</f>
        <v>SI</v>
      </c>
      <c r="AD2693" s="22" t="s">
        <v>1025</v>
      </c>
      <c r="AE2693" s="16" t="s">
        <v>7931</v>
      </c>
      <c r="AF2693" s="34" t="s">
        <v>8814</v>
      </c>
      <c r="AG2693" s="24">
        <v>37892</v>
      </c>
      <c r="AH2693" s="18">
        <v>4</v>
      </c>
      <c r="AI2693" s="18" t="s">
        <v>1049</v>
      </c>
      <c r="AJ2693" s="17">
        <v>621500</v>
      </c>
      <c r="AK2693" s="25">
        <v>621500</v>
      </c>
      <c r="AL2693" s="25">
        <v>75</v>
      </c>
      <c r="AM2693" s="35">
        <v>0</v>
      </c>
      <c r="AN2693" s="19">
        <v>40397500</v>
      </c>
      <c r="AO2693" s="18" t="s">
        <v>8012</v>
      </c>
      <c r="AP2693" s="15"/>
      <c r="AQ2693" s="43" t="str">
        <f t="shared" si="423"/>
        <v>SI</v>
      </c>
      <c r="AR2693" s="44">
        <f t="shared" si="416"/>
        <v>46612500</v>
      </c>
      <c r="AS2693" s="44">
        <f t="shared" si="417"/>
        <v>46612500</v>
      </c>
      <c r="AT2693" s="44">
        <f t="shared" si="418"/>
        <v>46612500</v>
      </c>
      <c r="AU2693" s="44">
        <f t="shared" si="419"/>
        <v>46612500</v>
      </c>
      <c r="AV2693" s="45" t="b">
        <f t="shared" si="420"/>
        <v>0</v>
      </c>
      <c r="AW2693" s="45" t="b">
        <f t="shared" si="424"/>
        <v>0</v>
      </c>
      <c r="AX2693" s="45" t="s">
        <v>8734</v>
      </c>
    </row>
    <row r="2694" spans="1:50" s="36" customFormat="1" ht="27.75" customHeight="1" x14ac:dyDescent="0.15">
      <c r="A2694" s="36" t="str">
        <f t="shared" si="422"/>
        <v>PRODUCTOS HOSPITALARIOS S.A. PRO-H S.A.105021209</v>
      </c>
      <c r="B2694" s="36" t="b">
        <f>+A2694='[1]Anexo 9'!A2694</f>
        <v>1</v>
      </c>
      <c r="C2694" s="18">
        <v>804016084</v>
      </c>
      <c r="D2694" s="18" t="s">
        <v>3865</v>
      </c>
      <c r="E2694" s="15" t="s">
        <v>61</v>
      </c>
      <c r="F2694" s="15" t="s">
        <v>62</v>
      </c>
      <c r="G2694" s="15" t="s">
        <v>3155</v>
      </c>
      <c r="H2694" s="15" t="s">
        <v>3155</v>
      </c>
      <c r="I2694" s="15" t="s">
        <v>3155</v>
      </c>
      <c r="J2694" s="15">
        <v>6</v>
      </c>
      <c r="K2694" s="15" t="s">
        <v>3155</v>
      </c>
      <c r="L2694" s="15">
        <v>105021209</v>
      </c>
      <c r="M2694" s="15" t="s">
        <v>2964</v>
      </c>
      <c r="N2694" s="15" t="s">
        <v>1436</v>
      </c>
      <c r="O2694" s="18" t="s">
        <v>4784</v>
      </c>
      <c r="P2694" s="22" t="s">
        <v>73</v>
      </c>
      <c r="Q2694" s="15" t="s">
        <v>1822</v>
      </c>
      <c r="R2694" s="18" t="s">
        <v>5816</v>
      </c>
      <c r="S2694" s="22" t="b">
        <f t="shared" si="421"/>
        <v>0</v>
      </c>
      <c r="T2694" s="18">
        <v>10</v>
      </c>
      <c r="U2694" s="18" t="s">
        <v>5816</v>
      </c>
      <c r="V2694" s="15"/>
      <c r="W2694" s="18" t="s">
        <v>2043</v>
      </c>
      <c r="X2694" s="18"/>
      <c r="Y2694" s="15" t="s">
        <v>73</v>
      </c>
      <c r="Z2694" s="18" t="s">
        <v>2043</v>
      </c>
      <c r="AA2694" s="18" t="s">
        <v>71</v>
      </c>
      <c r="AB2694" s="18" t="s">
        <v>7294</v>
      </c>
      <c r="AC2694" s="67" t="str">
        <f>+VLOOKUP("*"&amp;L2694&amp;"*",'[2]REGISTROS SANITARIOS'!$D$2113:$E$2316,2,FALSE)</f>
        <v>SI</v>
      </c>
      <c r="AD2694" s="22" t="s">
        <v>1025</v>
      </c>
      <c r="AE2694" s="16">
        <v>44992</v>
      </c>
      <c r="AF2694" s="34" t="s">
        <v>73</v>
      </c>
      <c r="AG2694" s="24">
        <v>37897</v>
      </c>
      <c r="AH2694" s="18">
        <v>4</v>
      </c>
      <c r="AI2694" s="18" t="s">
        <v>1049</v>
      </c>
      <c r="AJ2694" s="17">
        <v>627000</v>
      </c>
      <c r="AK2694" s="25">
        <v>627000</v>
      </c>
      <c r="AL2694" s="25">
        <v>97</v>
      </c>
      <c r="AM2694" s="35">
        <v>0</v>
      </c>
      <c r="AN2694" s="19">
        <v>52668000</v>
      </c>
      <c r="AO2694" s="18" t="s">
        <v>8012</v>
      </c>
      <c r="AP2694" s="15"/>
      <c r="AQ2694" s="43" t="str">
        <f t="shared" si="423"/>
        <v>SI</v>
      </c>
      <c r="AR2694" s="44">
        <f t="shared" si="416"/>
        <v>60819000</v>
      </c>
      <c r="AS2694" s="44">
        <f t="shared" si="417"/>
        <v>60819000</v>
      </c>
      <c r="AT2694" s="44">
        <f t="shared" si="418"/>
        <v>60819000</v>
      </c>
      <c r="AU2694" s="44">
        <f t="shared" si="419"/>
        <v>60819000</v>
      </c>
      <c r="AV2694" s="45" t="b">
        <f t="shared" si="420"/>
        <v>0</v>
      </c>
      <c r="AW2694" s="45" t="b">
        <f t="shared" si="424"/>
        <v>0</v>
      </c>
      <c r="AX2694" s="45" t="s">
        <v>8734</v>
      </c>
    </row>
    <row r="2695" spans="1:50" s="36" customFormat="1" ht="27.75" customHeight="1" x14ac:dyDescent="0.15">
      <c r="A2695" s="36" t="str">
        <f t="shared" si="422"/>
        <v>PRODUCTOS HOSPITALARIOS S.A. PRO-H S.A.105021609</v>
      </c>
      <c r="B2695" s="36" t="b">
        <f>+A2695='[1]Anexo 9'!A2695</f>
        <v>1</v>
      </c>
      <c r="C2695" s="18">
        <v>804016084</v>
      </c>
      <c r="D2695" s="18" t="s">
        <v>3865</v>
      </c>
      <c r="E2695" s="15" t="s">
        <v>61</v>
      </c>
      <c r="F2695" s="15" t="s">
        <v>62</v>
      </c>
      <c r="G2695" s="15" t="s">
        <v>3155</v>
      </c>
      <c r="H2695" s="15" t="s">
        <v>3155</v>
      </c>
      <c r="I2695" s="15" t="s">
        <v>3155</v>
      </c>
      <c r="J2695" s="15">
        <v>7</v>
      </c>
      <c r="K2695" s="15" t="s">
        <v>3155</v>
      </c>
      <c r="L2695" s="15">
        <v>105021609</v>
      </c>
      <c r="M2695" s="15" t="s">
        <v>2046</v>
      </c>
      <c r="N2695" s="15" t="s">
        <v>1436</v>
      </c>
      <c r="O2695" s="18" t="s">
        <v>4785</v>
      </c>
      <c r="P2695" s="22" t="s">
        <v>73</v>
      </c>
      <c r="Q2695" s="15" t="s">
        <v>1822</v>
      </c>
      <c r="R2695" s="18" t="s">
        <v>5817</v>
      </c>
      <c r="S2695" s="22" t="b">
        <f t="shared" si="421"/>
        <v>0</v>
      </c>
      <c r="T2695" s="18">
        <v>30</v>
      </c>
      <c r="U2695" s="18" t="s">
        <v>6431</v>
      </c>
      <c r="V2695" s="15"/>
      <c r="W2695" s="18" t="s">
        <v>2048</v>
      </c>
      <c r="X2695" s="18"/>
      <c r="Y2695" s="15" t="s">
        <v>73</v>
      </c>
      <c r="Z2695" s="18" t="s">
        <v>1994</v>
      </c>
      <c r="AA2695" s="18" t="s">
        <v>71</v>
      </c>
      <c r="AB2695" s="18" t="s">
        <v>7295</v>
      </c>
      <c r="AC2695" s="67" t="str">
        <f>+VLOOKUP("*"&amp;L2695&amp;"*",'[2]REGISTROS SANITARIOS'!$D$2113:$E$2316,2,FALSE)</f>
        <v>SI</v>
      </c>
      <c r="AD2695" s="22" t="s">
        <v>1025</v>
      </c>
      <c r="AE2695" s="16">
        <v>42804</v>
      </c>
      <c r="AF2695" s="34" t="s">
        <v>68</v>
      </c>
      <c r="AG2695" s="24">
        <v>19976470</v>
      </c>
      <c r="AH2695" s="18">
        <v>3</v>
      </c>
      <c r="AI2695" s="18" t="s">
        <v>1049</v>
      </c>
      <c r="AJ2695" s="17">
        <v>1842500</v>
      </c>
      <c r="AK2695" s="25">
        <v>1842500</v>
      </c>
      <c r="AL2695" s="25">
        <v>30</v>
      </c>
      <c r="AM2695" s="35">
        <v>0</v>
      </c>
      <c r="AN2695" s="19">
        <v>47905000</v>
      </c>
      <c r="AO2695" s="18" t="s">
        <v>45</v>
      </c>
      <c r="AP2695" s="15"/>
      <c r="AQ2695" s="43" t="str">
        <f t="shared" si="423"/>
        <v>SI</v>
      </c>
      <c r="AR2695" s="44">
        <f t="shared" si="416"/>
        <v>55275000</v>
      </c>
      <c r="AS2695" s="44">
        <f t="shared" si="417"/>
        <v>55275000</v>
      </c>
      <c r="AT2695" s="44">
        <f t="shared" si="418"/>
        <v>55275000</v>
      </c>
      <c r="AU2695" s="44">
        <f t="shared" si="419"/>
        <v>55275000</v>
      </c>
      <c r="AV2695" s="45" t="b">
        <f t="shared" si="420"/>
        <v>0</v>
      </c>
      <c r="AW2695" s="45" t="b">
        <f t="shared" si="424"/>
        <v>0</v>
      </c>
      <c r="AX2695" s="45" t="s">
        <v>8734</v>
      </c>
    </row>
    <row r="2696" spans="1:50" s="36" customFormat="1" ht="27.75" customHeight="1" x14ac:dyDescent="0.15">
      <c r="A2696" s="36" t="str">
        <f t="shared" si="422"/>
        <v>PRODUCTOS HOSPITALARIOS S.A. PRO-H S.A.105030209</v>
      </c>
      <c r="B2696" s="36" t="b">
        <f>+A2696='[1]Anexo 9'!A2696</f>
        <v>1</v>
      </c>
      <c r="C2696" s="18">
        <v>804016084</v>
      </c>
      <c r="D2696" s="18" t="s">
        <v>3865</v>
      </c>
      <c r="E2696" s="15" t="s">
        <v>61</v>
      </c>
      <c r="F2696" s="15" t="s">
        <v>62</v>
      </c>
      <c r="G2696" s="15" t="s">
        <v>3155</v>
      </c>
      <c r="H2696" s="15" t="s">
        <v>3155</v>
      </c>
      <c r="I2696" s="15" t="s">
        <v>3155</v>
      </c>
      <c r="J2696" s="15">
        <v>6</v>
      </c>
      <c r="K2696" s="15" t="s">
        <v>3155</v>
      </c>
      <c r="L2696" s="15">
        <v>105030209</v>
      </c>
      <c r="M2696" s="15" t="s">
        <v>2050</v>
      </c>
      <c r="N2696" s="15" t="s">
        <v>1436</v>
      </c>
      <c r="O2696" s="18" t="s">
        <v>4786</v>
      </c>
      <c r="P2696" s="22" t="s">
        <v>3841</v>
      </c>
      <c r="Q2696" s="15" t="s">
        <v>1977</v>
      </c>
      <c r="R2696" s="18" t="s">
        <v>3512</v>
      </c>
      <c r="S2696" s="22" t="b">
        <f t="shared" si="421"/>
        <v>0</v>
      </c>
      <c r="T2696" s="18"/>
      <c r="U2696" s="18" t="s">
        <v>3512</v>
      </c>
      <c r="V2696" s="15"/>
      <c r="W2696" s="18" t="s">
        <v>1979</v>
      </c>
      <c r="X2696" s="18"/>
      <c r="Y2696" s="15" t="s">
        <v>73</v>
      </c>
      <c r="Z2696" s="18" t="s">
        <v>1944</v>
      </c>
      <c r="AA2696" s="18" t="s">
        <v>71</v>
      </c>
      <c r="AB2696" s="18" t="s">
        <v>7296</v>
      </c>
      <c r="AC2696" s="67" t="str">
        <f>+VLOOKUP("*"&amp;L2696&amp;"*",'[2]REGISTROS SANITARIOS'!$D$2113:$E$2316,2,FALSE)</f>
        <v>SI</v>
      </c>
      <c r="AD2696" s="22" t="s">
        <v>1025</v>
      </c>
      <c r="AE2696" s="16" t="s">
        <v>7932</v>
      </c>
      <c r="AF2696" s="34" t="s">
        <v>8814</v>
      </c>
      <c r="AG2696" s="24">
        <v>19995299</v>
      </c>
      <c r="AH2696" s="18">
        <v>7</v>
      </c>
      <c r="AI2696" s="18" t="s">
        <v>1049</v>
      </c>
      <c r="AJ2696" s="17">
        <v>192500</v>
      </c>
      <c r="AK2696" s="25">
        <v>192500</v>
      </c>
      <c r="AL2696" s="25">
        <v>30</v>
      </c>
      <c r="AM2696" s="35">
        <v>0</v>
      </c>
      <c r="AN2696" s="19">
        <v>5005000</v>
      </c>
      <c r="AO2696" s="18" t="s">
        <v>8012</v>
      </c>
      <c r="AP2696" s="15"/>
      <c r="AQ2696" s="43" t="str">
        <f t="shared" si="423"/>
        <v>SI</v>
      </c>
      <c r="AR2696" s="44">
        <f t="shared" si="416"/>
        <v>5775000</v>
      </c>
      <c r="AS2696" s="44">
        <f t="shared" si="417"/>
        <v>5775000</v>
      </c>
      <c r="AT2696" s="44">
        <f t="shared" si="418"/>
        <v>5775000</v>
      </c>
      <c r="AU2696" s="44">
        <f t="shared" si="419"/>
        <v>5775000</v>
      </c>
      <c r="AV2696" s="45" t="b">
        <f t="shared" si="420"/>
        <v>0</v>
      </c>
      <c r="AW2696" s="45" t="b">
        <f t="shared" si="424"/>
        <v>0</v>
      </c>
      <c r="AX2696" s="45" t="s">
        <v>8734</v>
      </c>
    </row>
    <row r="2697" spans="1:50" s="36" customFormat="1" ht="27.75" customHeight="1" x14ac:dyDescent="0.15">
      <c r="A2697" s="36" t="str">
        <f t="shared" si="422"/>
        <v>PRODUCTOS HOSPITALARIOS S.A. PRO-H S.A.105030309</v>
      </c>
      <c r="B2697" s="36" t="b">
        <f>+A2697='[1]Anexo 9'!A2697</f>
        <v>1</v>
      </c>
      <c r="C2697" s="18">
        <v>804016084</v>
      </c>
      <c r="D2697" s="18" t="s">
        <v>3865</v>
      </c>
      <c r="E2697" s="15" t="s">
        <v>61</v>
      </c>
      <c r="F2697" s="15" t="s">
        <v>62</v>
      </c>
      <c r="G2697" s="15" t="s">
        <v>3155</v>
      </c>
      <c r="H2697" s="15" t="s">
        <v>3155</v>
      </c>
      <c r="I2697" s="15" t="s">
        <v>3155</v>
      </c>
      <c r="J2697" s="15">
        <v>5</v>
      </c>
      <c r="K2697" s="15" t="s">
        <v>3155</v>
      </c>
      <c r="L2697" s="15">
        <v>105030309</v>
      </c>
      <c r="M2697" s="15" t="s">
        <v>2053</v>
      </c>
      <c r="N2697" s="15" t="s">
        <v>1436</v>
      </c>
      <c r="O2697" s="18" t="s">
        <v>4787</v>
      </c>
      <c r="P2697" s="22" t="s">
        <v>73</v>
      </c>
      <c r="Q2697" s="15" t="s">
        <v>1822</v>
      </c>
      <c r="R2697" s="18" t="s">
        <v>5818</v>
      </c>
      <c r="S2697" s="22" t="b">
        <f t="shared" si="421"/>
        <v>0</v>
      </c>
      <c r="T2697" s="18">
        <v>10</v>
      </c>
      <c r="U2697" s="18" t="s">
        <v>6432</v>
      </c>
      <c r="V2697" s="15"/>
      <c r="W2697" s="18" t="s">
        <v>1830</v>
      </c>
      <c r="X2697" s="18"/>
      <c r="Y2697" s="15" t="s">
        <v>73</v>
      </c>
      <c r="Z2697" s="18" t="s">
        <v>1830</v>
      </c>
      <c r="AA2697" s="18" t="s">
        <v>71</v>
      </c>
      <c r="AB2697" s="18" t="s">
        <v>7297</v>
      </c>
      <c r="AC2697" s="67" t="str">
        <f>+VLOOKUP("*"&amp;L2697&amp;"*",'[2]REGISTROS SANITARIOS'!$D$2113:$E$2316,2,FALSE)</f>
        <v>SI</v>
      </c>
      <c r="AD2697" s="22" t="s">
        <v>1025</v>
      </c>
      <c r="AE2697" s="16">
        <v>45173</v>
      </c>
      <c r="AF2697" s="34" t="s">
        <v>73</v>
      </c>
      <c r="AG2697" s="24">
        <v>50506</v>
      </c>
      <c r="AH2697" s="18">
        <v>7</v>
      </c>
      <c r="AI2697" s="18" t="s">
        <v>1049</v>
      </c>
      <c r="AJ2697" s="17">
        <v>374000</v>
      </c>
      <c r="AK2697" s="25">
        <v>374000</v>
      </c>
      <c r="AL2697" s="25">
        <v>57</v>
      </c>
      <c r="AM2697" s="35">
        <v>0</v>
      </c>
      <c r="AN2697" s="19">
        <v>18700000</v>
      </c>
      <c r="AO2697" s="18" t="s">
        <v>8012</v>
      </c>
      <c r="AP2697" s="15"/>
      <c r="AQ2697" s="43" t="str">
        <f t="shared" si="423"/>
        <v>SI</v>
      </c>
      <c r="AR2697" s="44">
        <f t="shared" si="416"/>
        <v>21318000</v>
      </c>
      <c r="AS2697" s="44">
        <f t="shared" si="417"/>
        <v>21318000</v>
      </c>
      <c r="AT2697" s="44">
        <f t="shared" si="418"/>
        <v>21318000</v>
      </c>
      <c r="AU2697" s="44">
        <f t="shared" si="419"/>
        <v>21318000</v>
      </c>
      <c r="AV2697" s="45" t="b">
        <f t="shared" si="420"/>
        <v>0</v>
      </c>
      <c r="AW2697" s="45" t="b">
        <f t="shared" si="424"/>
        <v>0</v>
      </c>
      <c r="AX2697" s="45" t="s">
        <v>8734</v>
      </c>
    </row>
    <row r="2698" spans="1:50" s="36" customFormat="1" ht="27.75" customHeight="1" x14ac:dyDescent="0.15">
      <c r="A2698" s="36" t="str">
        <f t="shared" si="422"/>
        <v>PRODUCTOS HOSPITALARIOS S.A. PRO-H S.A.105031209</v>
      </c>
      <c r="B2698" s="36" t="b">
        <f>+A2698='[1]Anexo 9'!A2698</f>
        <v>1</v>
      </c>
      <c r="C2698" s="18">
        <v>804016084</v>
      </c>
      <c r="D2698" s="18" t="s">
        <v>3865</v>
      </c>
      <c r="E2698" s="15" t="s">
        <v>61</v>
      </c>
      <c r="F2698" s="15" t="s">
        <v>62</v>
      </c>
      <c r="G2698" s="15" t="s">
        <v>3155</v>
      </c>
      <c r="H2698" s="15" t="s">
        <v>3155</v>
      </c>
      <c r="I2698" s="15" t="s">
        <v>3155</v>
      </c>
      <c r="J2698" s="15">
        <v>6</v>
      </c>
      <c r="K2698" s="15" t="s">
        <v>3155</v>
      </c>
      <c r="L2698" s="15">
        <v>105031209</v>
      </c>
      <c r="M2698" s="15" t="s">
        <v>2068</v>
      </c>
      <c r="N2698" s="15" t="s">
        <v>1436</v>
      </c>
      <c r="O2698" s="18" t="s">
        <v>4788</v>
      </c>
      <c r="P2698" s="22" t="s">
        <v>73</v>
      </c>
      <c r="Q2698" s="15" t="s">
        <v>1822</v>
      </c>
      <c r="R2698" s="18" t="s">
        <v>5819</v>
      </c>
      <c r="S2698" s="22" t="b">
        <f t="shared" si="421"/>
        <v>0</v>
      </c>
      <c r="T2698" s="18"/>
      <c r="U2698" s="18" t="s">
        <v>6433</v>
      </c>
      <c r="V2698" s="15"/>
      <c r="W2698" s="18" t="s">
        <v>1910</v>
      </c>
      <c r="X2698" s="18"/>
      <c r="Y2698" s="15" t="s">
        <v>73</v>
      </c>
      <c r="Z2698" s="18" t="s">
        <v>7298</v>
      </c>
      <c r="AA2698" s="18" t="s">
        <v>71</v>
      </c>
      <c r="AB2698" s="18" t="s">
        <v>7299</v>
      </c>
      <c r="AC2698" s="67" t="e">
        <f>+VLOOKUP("*"&amp;L2698&amp;"*",'[2]REGISTROS SANITARIOS'!$D$2113:$E$2316,2,FALSE)</f>
        <v>#N/A</v>
      </c>
      <c r="AD2698" s="22" t="s">
        <v>44</v>
      </c>
      <c r="AE2698" s="16">
        <v>45204</v>
      </c>
      <c r="AF2698" s="34" t="s">
        <v>73</v>
      </c>
      <c r="AG2698" s="24">
        <v>40113</v>
      </c>
      <c r="AH2698" s="18">
        <v>17</v>
      </c>
      <c r="AI2698" s="18" t="s">
        <v>1049</v>
      </c>
      <c r="AJ2698" s="17">
        <v>1155000</v>
      </c>
      <c r="AK2698" s="25">
        <v>1155000</v>
      </c>
      <c r="AL2698" s="25">
        <v>26</v>
      </c>
      <c r="AM2698" s="35">
        <v>0</v>
      </c>
      <c r="AN2698" s="19">
        <v>26565000</v>
      </c>
      <c r="AO2698" s="18" t="s">
        <v>8012</v>
      </c>
      <c r="AP2698" s="15"/>
      <c r="AQ2698" s="43" t="str">
        <f t="shared" si="423"/>
        <v>SI</v>
      </c>
      <c r="AR2698" s="44">
        <f t="shared" si="416"/>
        <v>30030000</v>
      </c>
      <c r="AS2698" s="44">
        <f t="shared" si="417"/>
        <v>30030000</v>
      </c>
      <c r="AT2698" s="44">
        <f t="shared" si="418"/>
        <v>30030000</v>
      </c>
      <c r="AU2698" s="44">
        <f t="shared" si="419"/>
        <v>30030000</v>
      </c>
      <c r="AV2698" s="45" t="b">
        <f t="shared" si="420"/>
        <v>0</v>
      </c>
      <c r="AW2698" s="45" t="b">
        <f t="shared" si="424"/>
        <v>0</v>
      </c>
      <c r="AX2698" s="45" t="s">
        <v>8734</v>
      </c>
    </row>
    <row r="2699" spans="1:50" s="36" customFormat="1" ht="27.75" customHeight="1" x14ac:dyDescent="0.15">
      <c r="A2699" s="36" t="str">
        <f t="shared" si="422"/>
        <v>PRODUCTOS HOSPITALARIOS S.A. PRO-H S.A.105031409</v>
      </c>
      <c r="B2699" s="36" t="b">
        <f>+A2699='[1]Anexo 9'!A2699</f>
        <v>1</v>
      </c>
      <c r="C2699" s="18">
        <v>804016084</v>
      </c>
      <c r="D2699" s="18" t="s">
        <v>3865</v>
      </c>
      <c r="E2699" s="15" t="s">
        <v>61</v>
      </c>
      <c r="F2699" s="15" t="s">
        <v>62</v>
      </c>
      <c r="G2699" s="15" t="s">
        <v>3155</v>
      </c>
      <c r="H2699" s="15" t="s">
        <v>3155</v>
      </c>
      <c r="I2699" s="15" t="s">
        <v>3155</v>
      </c>
      <c r="J2699" s="15">
        <v>6</v>
      </c>
      <c r="K2699" s="15" t="s">
        <v>3155</v>
      </c>
      <c r="L2699" s="15">
        <v>105031409</v>
      </c>
      <c r="M2699" s="15" t="s">
        <v>2073</v>
      </c>
      <c r="N2699" s="15" t="s">
        <v>1436</v>
      </c>
      <c r="O2699" s="18" t="s">
        <v>4789</v>
      </c>
      <c r="P2699" s="22" t="s">
        <v>3841</v>
      </c>
      <c r="Q2699" s="15" t="s">
        <v>1822</v>
      </c>
      <c r="R2699" s="18" t="s">
        <v>5820</v>
      </c>
      <c r="S2699" s="22" t="b">
        <f t="shared" si="421"/>
        <v>0</v>
      </c>
      <c r="T2699" s="18"/>
      <c r="U2699" s="18" t="s">
        <v>5820</v>
      </c>
      <c r="V2699" s="15"/>
      <c r="W2699" s="18" t="s">
        <v>6434</v>
      </c>
      <c r="X2699" s="18"/>
      <c r="Y2699" s="15" t="s">
        <v>73</v>
      </c>
      <c r="Z2699" s="18" t="s">
        <v>1983</v>
      </c>
      <c r="AA2699" s="18" t="s">
        <v>71</v>
      </c>
      <c r="AB2699" s="18" t="s">
        <v>7300</v>
      </c>
      <c r="AC2699" s="67" t="str">
        <f>+VLOOKUP("*"&amp;L2699&amp;"*",'[2]REGISTROS SANITARIOS'!$D$2113:$E$2316,2,FALSE)</f>
        <v>SI</v>
      </c>
      <c r="AD2699" s="22" t="s">
        <v>1025</v>
      </c>
      <c r="AE2699" s="16" t="s">
        <v>7933</v>
      </c>
      <c r="AF2699" s="34" t="s">
        <v>8814</v>
      </c>
      <c r="AG2699" s="24">
        <v>20004918</v>
      </c>
      <c r="AH2699" s="18">
        <v>6</v>
      </c>
      <c r="AI2699" s="18" t="s">
        <v>1049</v>
      </c>
      <c r="AJ2699" s="17">
        <v>2090000</v>
      </c>
      <c r="AK2699" s="25">
        <v>2090000</v>
      </c>
      <c r="AL2699" s="25">
        <v>38</v>
      </c>
      <c r="AM2699" s="35">
        <v>0</v>
      </c>
      <c r="AN2699" s="19">
        <v>68970000</v>
      </c>
      <c r="AO2699" s="18" t="s">
        <v>8012</v>
      </c>
      <c r="AP2699" s="15"/>
      <c r="AQ2699" s="43" t="str">
        <f t="shared" si="423"/>
        <v>SI</v>
      </c>
      <c r="AR2699" s="44">
        <f t="shared" si="416"/>
        <v>79420000</v>
      </c>
      <c r="AS2699" s="44">
        <f t="shared" si="417"/>
        <v>79420000</v>
      </c>
      <c r="AT2699" s="44">
        <f t="shared" si="418"/>
        <v>79420000</v>
      </c>
      <c r="AU2699" s="44">
        <f t="shared" si="419"/>
        <v>79420000</v>
      </c>
      <c r="AV2699" s="45" t="b">
        <f t="shared" si="420"/>
        <v>0</v>
      </c>
      <c r="AW2699" s="45" t="b">
        <f t="shared" si="424"/>
        <v>0</v>
      </c>
      <c r="AX2699" s="45" t="s">
        <v>8734</v>
      </c>
    </row>
    <row r="2700" spans="1:50" s="36" customFormat="1" ht="27.75" customHeight="1" x14ac:dyDescent="0.15">
      <c r="A2700" s="36" t="str">
        <f t="shared" si="422"/>
        <v>PRODUCTOS HOSPITALARIOS S.A. PRO-H S.A.105031609</v>
      </c>
      <c r="B2700" s="36" t="b">
        <f>+A2700='[1]Anexo 9'!A2700</f>
        <v>1</v>
      </c>
      <c r="C2700" s="18">
        <v>804016084</v>
      </c>
      <c r="D2700" s="18" t="s">
        <v>3865</v>
      </c>
      <c r="E2700" s="15" t="s">
        <v>61</v>
      </c>
      <c r="F2700" s="15" t="s">
        <v>62</v>
      </c>
      <c r="G2700" s="15" t="s">
        <v>3155</v>
      </c>
      <c r="H2700" s="15" t="s">
        <v>3155</v>
      </c>
      <c r="I2700" s="15" t="s">
        <v>3155</v>
      </c>
      <c r="J2700" s="15">
        <v>5</v>
      </c>
      <c r="K2700" s="15" t="s">
        <v>3155</v>
      </c>
      <c r="L2700" s="15">
        <v>105031609</v>
      </c>
      <c r="M2700" s="15" t="s">
        <v>2076</v>
      </c>
      <c r="N2700" s="15" t="s">
        <v>1436</v>
      </c>
      <c r="O2700" s="18" t="s">
        <v>4790</v>
      </c>
      <c r="P2700" s="22" t="s">
        <v>73</v>
      </c>
      <c r="Q2700" s="15" t="s">
        <v>2077</v>
      </c>
      <c r="R2700" s="18" t="s">
        <v>5821</v>
      </c>
      <c r="S2700" s="22" t="b">
        <f t="shared" si="421"/>
        <v>0</v>
      </c>
      <c r="T2700" s="18">
        <v>10</v>
      </c>
      <c r="U2700" s="18" t="s">
        <v>5821</v>
      </c>
      <c r="V2700" s="15"/>
      <c r="W2700" s="18" t="s">
        <v>6435</v>
      </c>
      <c r="X2700" s="18"/>
      <c r="Y2700" s="15" t="s">
        <v>73</v>
      </c>
      <c r="Z2700" s="18" t="s">
        <v>6435</v>
      </c>
      <c r="AA2700" s="18" t="s">
        <v>71</v>
      </c>
      <c r="AB2700" s="18" t="s">
        <v>7301</v>
      </c>
      <c r="AC2700" s="67" t="str">
        <f>+VLOOKUP("*"&amp;L2700&amp;"*",'[2]REGISTROS SANITARIOS'!$D$2113:$E$2316,2,FALSE)</f>
        <v>SI</v>
      </c>
      <c r="AD2700" s="22" t="s">
        <v>1025</v>
      </c>
      <c r="AE2700" s="16">
        <v>44505</v>
      </c>
      <c r="AF2700" s="34" t="s">
        <v>73</v>
      </c>
      <c r="AG2700" s="24">
        <v>20014493</v>
      </c>
      <c r="AH2700" s="18">
        <v>7</v>
      </c>
      <c r="AI2700" s="18" t="s">
        <v>1049</v>
      </c>
      <c r="AJ2700" s="17">
        <v>1193500</v>
      </c>
      <c r="AK2700" s="25">
        <v>1193500</v>
      </c>
      <c r="AL2700" s="25">
        <v>36</v>
      </c>
      <c r="AM2700" s="35">
        <v>0</v>
      </c>
      <c r="AN2700" s="19">
        <v>36998500</v>
      </c>
      <c r="AO2700" s="18" t="s">
        <v>8012</v>
      </c>
      <c r="AP2700" s="15"/>
      <c r="AQ2700" s="43" t="str">
        <f t="shared" si="423"/>
        <v>SI</v>
      </c>
      <c r="AR2700" s="44">
        <f t="shared" si="416"/>
        <v>42966000</v>
      </c>
      <c r="AS2700" s="44">
        <f t="shared" si="417"/>
        <v>42966000</v>
      </c>
      <c r="AT2700" s="44">
        <f t="shared" si="418"/>
        <v>42966000</v>
      </c>
      <c r="AU2700" s="44">
        <f t="shared" si="419"/>
        <v>42966000</v>
      </c>
      <c r="AV2700" s="45" t="b">
        <f t="shared" si="420"/>
        <v>0</v>
      </c>
      <c r="AW2700" s="45" t="b">
        <f t="shared" si="424"/>
        <v>0</v>
      </c>
      <c r="AX2700" s="45" t="s">
        <v>8734</v>
      </c>
    </row>
    <row r="2701" spans="1:50" s="36" customFormat="1" ht="27.75" customHeight="1" x14ac:dyDescent="0.15">
      <c r="A2701" s="36" t="str">
        <f t="shared" si="422"/>
        <v>PRODUCTOS HOSPITALARIOS S.A. PRO-H S.A.105031809</v>
      </c>
      <c r="B2701" s="36" t="b">
        <f>+A2701='[1]Anexo 9'!A2701</f>
        <v>1</v>
      </c>
      <c r="C2701" s="18">
        <v>804016084</v>
      </c>
      <c r="D2701" s="18" t="s">
        <v>3865</v>
      </c>
      <c r="E2701" s="15" t="s">
        <v>61</v>
      </c>
      <c r="F2701" s="15" t="s">
        <v>62</v>
      </c>
      <c r="G2701" s="15" t="s">
        <v>3155</v>
      </c>
      <c r="H2701" s="15" t="s">
        <v>3155</v>
      </c>
      <c r="I2701" s="15" t="s">
        <v>3155</v>
      </c>
      <c r="J2701" s="15">
        <v>6</v>
      </c>
      <c r="K2701" s="15" t="s">
        <v>3155</v>
      </c>
      <c r="L2701" s="15">
        <v>105031809</v>
      </c>
      <c r="M2701" s="15" t="s">
        <v>2079</v>
      </c>
      <c r="N2701" s="15" t="s">
        <v>1436</v>
      </c>
      <c r="O2701" s="18" t="s">
        <v>4791</v>
      </c>
      <c r="P2701" s="22" t="s">
        <v>73</v>
      </c>
      <c r="Q2701" s="15" t="s">
        <v>2081</v>
      </c>
      <c r="R2701" s="18" t="s">
        <v>5822</v>
      </c>
      <c r="S2701" s="22" t="b">
        <f t="shared" si="421"/>
        <v>0</v>
      </c>
      <c r="T2701" s="18">
        <v>30</v>
      </c>
      <c r="U2701" s="18" t="s">
        <v>5822</v>
      </c>
      <c r="V2701" s="15"/>
      <c r="W2701" s="18" t="s">
        <v>2048</v>
      </c>
      <c r="X2701" s="18"/>
      <c r="Y2701" s="15" t="s">
        <v>73</v>
      </c>
      <c r="Z2701" s="18" t="s">
        <v>7283</v>
      </c>
      <c r="AA2701" s="18" t="s">
        <v>71</v>
      </c>
      <c r="AB2701" s="18" t="s">
        <v>7302</v>
      </c>
      <c r="AC2701" s="67" t="str">
        <f>+VLOOKUP("*"&amp;L2701&amp;"*",'[2]REGISTROS SANITARIOS'!$D$2113:$E$2316,2,FALSE)</f>
        <v>SI</v>
      </c>
      <c r="AD2701" s="22" t="s">
        <v>1025</v>
      </c>
      <c r="AE2701" s="16" t="s">
        <v>7934</v>
      </c>
      <c r="AF2701" s="34" t="s">
        <v>8814</v>
      </c>
      <c r="AG2701" s="24">
        <v>19965499</v>
      </c>
      <c r="AH2701" s="18">
        <v>11</v>
      </c>
      <c r="AI2701" s="18" t="s">
        <v>1049</v>
      </c>
      <c r="AJ2701" s="17">
        <v>6600000</v>
      </c>
      <c r="AK2701" s="25">
        <v>6600000</v>
      </c>
      <c r="AL2701" s="25">
        <v>41</v>
      </c>
      <c r="AM2701" s="35">
        <v>0</v>
      </c>
      <c r="AN2701" s="19">
        <v>237600000</v>
      </c>
      <c r="AO2701" s="18" t="s">
        <v>8012</v>
      </c>
      <c r="AP2701" s="15"/>
      <c r="AQ2701" s="43" t="str">
        <f t="shared" si="423"/>
        <v>SI</v>
      </c>
      <c r="AR2701" s="44">
        <f t="shared" si="416"/>
        <v>270600000</v>
      </c>
      <c r="AS2701" s="44">
        <f t="shared" si="417"/>
        <v>270600000</v>
      </c>
      <c r="AT2701" s="44">
        <f t="shared" si="418"/>
        <v>270600000</v>
      </c>
      <c r="AU2701" s="44">
        <f t="shared" si="419"/>
        <v>270600000</v>
      </c>
      <c r="AV2701" s="45" t="b">
        <f t="shared" si="420"/>
        <v>0</v>
      </c>
      <c r="AW2701" s="45" t="b">
        <f t="shared" si="424"/>
        <v>0</v>
      </c>
      <c r="AX2701" s="45" t="s">
        <v>8734</v>
      </c>
    </row>
    <row r="2702" spans="1:50" s="36" customFormat="1" ht="27.75" customHeight="1" x14ac:dyDescent="0.15">
      <c r="A2702" s="36" t="str">
        <f t="shared" si="422"/>
        <v>PRODUCTOS HOSPITALARIOS S.A. PRO-H S.A.105040203</v>
      </c>
      <c r="B2702" s="36" t="b">
        <f>+A2702='[1]Anexo 9'!A2702</f>
        <v>1</v>
      </c>
      <c r="C2702" s="18">
        <v>804016084</v>
      </c>
      <c r="D2702" s="18" t="s">
        <v>3865</v>
      </c>
      <c r="E2702" s="15" t="s">
        <v>61</v>
      </c>
      <c r="F2702" s="15" t="s">
        <v>62</v>
      </c>
      <c r="G2702" s="15" t="s">
        <v>3155</v>
      </c>
      <c r="H2702" s="15" t="s">
        <v>3155</v>
      </c>
      <c r="I2702" s="15" t="s">
        <v>3155</v>
      </c>
      <c r="J2702" s="15">
        <v>6</v>
      </c>
      <c r="K2702" s="15" t="s">
        <v>3155</v>
      </c>
      <c r="L2702" s="15">
        <v>105040203</v>
      </c>
      <c r="M2702" s="15" t="s">
        <v>2087</v>
      </c>
      <c r="N2702" s="15" t="s">
        <v>64</v>
      </c>
      <c r="O2702" s="18" t="s">
        <v>4792</v>
      </c>
      <c r="P2702" s="22" t="s">
        <v>73</v>
      </c>
      <c r="Q2702" s="15" t="s">
        <v>76</v>
      </c>
      <c r="R2702" s="18" t="s">
        <v>3531</v>
      </c>
      <c r="S2702" s="22" t="b">
        <f t="shared" si="421"/>
        <v>0</v>
      </c>
      <c r="T2702" s="18"/>
      <c r="U2702" s="18" t="s">
        <v>3531</v>
      </c>
      <c r="V2702" s="15"/>
      <c r="W2702" s="18" t="s">
        <v>6420</v>
      </c>
      <c r="X2702" s="18"/>
      <c r="Y2702" s="15" t="s">
        <v>73</v>
      </c>
      <c r="Z2702" s="18" t="s">
        <v>3452</v>
      </c>
      <c r="AA2702" s="18" t="s">
        <v>71</v>
      </c>
      <c r="AB2702" s="18" t="s">
        <v>7303</v>
      </c>
      <c r="AC2702" s="67" t="str">
        <f>+VLOOKUP("*"&amp;L2702&amp;"*",'[2]REGISTROS SANITARIOS'!$D$2113:$E$2316,2,FALSE)</f>
        <v>SI</v>
      </c>
      <c r="AD2702" s="22" t="s">
        <v>1025</v>
      </c>
      <c r="AE2702" s="16">
        <v>43840</v>
      </c>
      <c r="AF2702" s="34" t="s">
        <v>68</v>
      </c>
      <c r="AG2702" s="24">
        <v>20011388</v>
      </c>
      <c r="AH2702" s="18">
        <v>13</v>
      </c>
      <c r="AI2702" s="18" t="s">
        <v>1049</v>
      </c>
      <c r="AJ2702" s="17">
        <v>22000</v>
      </c>
      <c r="AK2702" s="25">
        <v>22000</v>
      </c>
      <c r="AL2702" s="25">
        <v>299</v>
      </c>
      <c r="AM2702" s="35">
        <v>0</v>
      </c>
      <c r="AN2702" s="19">
        <v>5720000</v>
      </c>
      <c r="AO2702" s="18" t="s">
        <v>8012</v>
      </c>
      <c r="AP2702" s="15"/>
      <c r="AQ2702" s="43" t="str">
        <f t="shared" si="423"/>
        <v>SI</v>
      </c>
      <c r="AR2702" s="44">
        <f t="shared" si="416"/>
        <v>6578000</v>
      </c>
      <c r="AS2702" s="44">
        <f t="shared" si="417"/>
        <v>6578000</v>
      </c>
      <c r="AT2702" s="44">
        <f t="shared" si="418"/>
        <v>6578000</v>
      </c>
      <c r="AU2702" s="44">
        <f t="shared" si="419"/>
        <v>6578000</v>
      </c>
      <c r="AV2702" s="45" t="b">
        <f t="shared" si="420"/>
        <v>0</v>
      </c>
      <c r="AW2702" s="45" t="b">
        <f t="shared" si="424"/>
        <v>0</v>
      </c>
      <c r="AX2702" s="45" t="s">
        <v>8734</v>
      </c>
    </row>
    <row r="2703" spans="1:50" s="36" customFormat="1" ht="27.75" customHeight="1" x14ac:dyDescent="0.15">
      <c r="A2703" s="36" t="str">
        <f t="shared" si="422"/>
        <v>PRODUCTOS HOSPITALARIOS S.A. PRO-H S.A.105040309</v>
      </c>
      <c r="B2703" s="36" t="b">
        <f>+A2703='[1]Anexo 9'!A2703</f>
        <v>1</v>
      </c>
      <c r="C2703" s="18">
        <v>804016084</v>
      </c>
      <c r="D2703" s="18" t="s">
        <v>3865</v>
      </c>
      <c r="E2703" s="15" t="s">
        <v>61</v>
      </c>
      <c r="F2703" s="15" t="s">
        <v>62</v>
      </c>
      <c r="G2703" s="15" t="s">
        <v>3155</v>
      </c>
      <c r="H2703" s="15" t="s">
        <v>3155</v>
      </c>
      <c r="I2703" s="15" t="s">
        <v>3155</v>
      </c>
      <c r="J2703" s="15">
        <v>7</v>
      </c>
      <c r="K2703" s="15" t="s">
        <v>3155</v>
      </c>
      <c r="L2703" s="15">
        <v>105040309</v>
      </c>
      <c r="M2703" s="15" t="s">
        <v>2089</v>
      </c>
      <c r="N2703" s="15" t="s">
        <v>1436</v>
      </c>
      <c r="O2703" s="18" t="s">
        <v>4793</v>
      </c>
      <c r="P2703" s="22" t="s">
        <v>73</v>
      </c>
      <c r="Q2703" s="15" t="s">
        <v>1822</v>
      </c>
      <c r="R2703" s="18" t="s">
        <v>3533</v>
      </c>
      <c r="S2703" s="22" t="b">
        <f t="shared" si="421"/>
        <v>0</v>
      </c>
      <c r="T2703" s="18">
        <v>30</v>
      </c>
      <c r="U2703" s="18" t="s">
        <v>3533</v>
      </c>
      <c r="V2703" s="15"/>
      <c r="W2703" s="18" t="s">
        <v>1708</v>
      </c>
      <c r="X2703" s="18"/>
      <c r="Y2703" s="15" t="s">
        <v>73</v>
      </c>
      <c r="Z2703" s="18" t="s">
        <v>7283</v>
      </c>
      <c r="AA2703" s="18" t="s">
        <v>71</v>
      </c>
      <c r="AB2703" s="18" t="s">
        <v>7304</v>
      </c>
      <c r="AC2703" s="67" t="e">
        <f>+VLOOKUP("*"&amp;L2703&amp;"*",'[2]REGISTROS SANITARIOS'!$D$2113:$E$2316,2,FALSE)</f>
        <v>#N/A</v>
      </c>
      <c r="AD2703" s="22" t="s">
        <v>44</v>
      </c>
      <c r="AE2703" s="16" t="s">
        <v>7935</v>
      </c>
      <c r="AF2703" s="34" t="s">
        <v>8814</v>
      </c>
      <c r="AG2703" s="24">
        <v>42216</v>
      </c>
      <c r="AH2703" s="18">
        <v>13</v>
      </c>
      <c r="AI2703" s="18" t="s">
        <v>1049</v>
      </c>
      <c r="AJ2703" s="17">
        <v>1523500</v>
      </c>
      <c r="AK2703" s="25">
        <v>1523500</v>
      </c>
      <c r="AL2703" s="25">
        <v>31</v>
      </c>
      <c r="AM2703" s="35">
        <v>0</v>
      </c>
      <c r="AN2703" s="19">
        <v>41134500</v>
      </c>
      <c r="AO2703" s="18" t="s">
        <v>8012</v>
      </c>
      <c r="AP2703" s="15"/>
      <c r="AQ2703" s="43" t="str">
        <f t="shared" si="423"/>
        <v>SI</v>
      </c>
      <c r="AR2703" s="44">
        <f t="shared" si="416"/>
        <v>47228500</v>
      </c>
      <c r="AS2703" s="44">
        <f t="shared" si="417"/>
        <v>47228500</v>
      </c>
      <c r="AT2703" s="44">
        <f t="shared" si="418"/>
        <v>47228500</v>
      </c>
      <c r="AU2703" s="44">
        <f t="shared" si="419"/>
        <v>47228500</v>
      </c>
      <c r="AV2703" s="45" t="b">
        <f t="shared" si="420"/>
        <v>0</v>
      </c>
      <c r="AW2703" s="45" t="b">
        <f t="shared" si="424"/>
        <v>0</v>
      </c>
      <c r="AX2703" s="45" t="s">
        <v>8734</v>
      </c>
    </row>
    <row r="2704" spans="1:50" s="36" customFormat="1" ht="27.75" customHeight="1" x14ac:dyDescent="0.15">
      <c r="A2704" s="36" t="str">
        <f t="shared" si="422"/>
        <v>PRODUCTOS HOSPITALARIOS S.A. PRO-H S.A.105040509</v>
      </c>
      <c r="B2704" s="36" t="b">
        <f>+A2704='[1]Anexo 9'!A2704</f>
        <v>1</v>
      </c>
      <c r="C2704" s="18">
        <v>804016084</v>
      </c>
      <c r="D2704" s="18" t="s">
        <v>3865</v>
      </c>
      <c r="E2704" s="15" t="s">
        <v>61</v>
      </c>
      <c r="F2704" s="15" t="s">
        <v>62</v>
      </c>
      <c r="G2704" s="15" t="s">
        <v>3155</v>
      </c>
      <c r="H2704" s="15" t="s">
        <v>3155</v>
      </c>
      <c r="I2704" s="15" t="s">
        <v>3155</v>
      </c>
      <c r="J2704" s="15">
        <v>7</v>
      </c>
      <c r="K2704" s="15" t="s">
        <v>3155</v>
      </c>
      <c r="L2704" s="15">
        <v>105040509</v>
      </c>
      <c r="M2704" s="15" t="s">
        <v>2092</v>
      </c>
      <c r="N2704" s="15" t="s">
        <v>1436</v>
      </c>
      <c r="O2704" s="18" t="s">
        <v>4794</v>
      </c>
      <c r="P2704" s="22" t="s">
        <v>73</v>
      </c>
      <c r="Q2704" s="15" t="s">
        <v>1822</v>
      </c>
      <c r="R2704" s="18" t="s">
        <v>5823</v>
      </c>
      <c r="S2704" s="22" t="b">
        <f t="shared" si="421"/>
        <v>0</v>
      </c>
      <c r="T2704" s="18">
        <v>10</v>
      </c>
      <c r="U2704" s="18" t="s">
        <v>5823</v>
      </c>
      <c r="V2704" s="15"/>
      <c r="W2704" s="18" t="s">
        <v>1708</v>
      </c>
      <c r="X2704" s="18"/>
      <c r="Y2704" s="15" t="s">
        <v>73</v>
      </c>
      <c r="Z2704" s="18" t="s">
        <v>7283</v>
      </c>
      <c r="AA2704" s="18" t="s">
        <v>71</v>
      </c>
      <c r="AB2704" s="18" t="s">
        <v>7305</v>
      </c>
      <c r="AC2704" s="67" t="str">
        <f>+VLOOKUP("*"&amp;L2704&amp;"*",'[2]REGISTROS SANITARIOS'!$D$2113:$E$2316,2,FALSE)</f>
        <v>SI</v>
      </c>
      <c r="AD2704" s="22" t="s">
        <v>1025</v>
      </c>
      <c r="AE2704" s="16">
        <v>43619</v>
      </c>
      <c r="AF2704" s="34" t="s">
        <v>68</v>
      </c>
      <c r="AG2704" s="24">
        <v>212764</v>
      </c>
      <c r="AH2704" s="18">
        <v>6</v>
      </c>
      <c r="AI2704" s="18" t="s">
        <v>1049</v>
      </c>
      <c r="AJ2704" s="17">
        <v>2915000</v>
      </c>
      <c r="AK2704" s="25">
        <v>2915000</v>
      </c>
      <c r="AL2704" s="25">
        <v>17</v>
      </c>
      <c r="AM2704" s="35">
        <v>0</v>
      </c>
      <c r="AN2704" s="19">
        <v>43725000</v>
      </c>
      <c r="AO2704" s="18" t="s">
        <v>8012</v>
      </c>
      <c r="AP2704" s="15"/>
      <c r="AQ2704" s="43" t="str">
        <f t="shared" si="423"/>
        <v>SI</v>
      </c>
      <c r="AR2704" s="44">
        <f t="shared" si="416"/>
        <v>49555000</v>
      </c>
      <c r="AS2704" s="44">
        <f t="shared" si="417"/>
        <v>49555000</v>
      </c>
      <c r="AT2704" s="44">
        <f t="shared" si="418"/>
        <v>49555000</v>
      </c>
      <c r="AU2704" s="44">
        <f t="shared" si="419"/>
        <v>49555000</v>
      </c>
      <c r="AV2704" s="45" t="b">
        <f t="shared" si="420"/>
        <v>0</v>
      </c>
      <c r="AW2704" s="45" t="b">
        <f t="shared" si="424"/>
        <v>0</v>
      </c>
      <c r="AX2704" s="45" t="s">
        <v>8734</v>
      </c>
    </row>
    <row r="2705" spans="1:50" s="36" customFormat="1" ht="27.75" customHeight="1" x14ac:dyDescent="0.15">
      <c r="A2705" s="36" t="str">
        <f t="shared" si="422"/>
        <v>PRODUCTOS HOSPITALARIOS S.A. PRO-H S.A.105040709</v>
      </c>
      <c r="B2705" s="36" t="b">
        <f>+A2705='[1]Anexo 9'!A2705</f>
        <v>1</v>
      </c>
      <c r="C2705" s="18">
        <v>804016084</v>
      </c>
      <c r="D2705" s="18" t="s">
        <v>3865</v>
      </c>
      <c r="E2705" s="15" t="s">
        <v>61</v>
      </c>
      <c r="F2705" s="15" t="s">
        <v>62</v>
      </c>
      <c r="G2705" s="15" t="s">
        <v>3155</v>
      </c>
      <c r="H2705" s="15" t="s">
        <v>3155</v>
      </c>
      <c r="I2705" s="15" t="s">
        <v>3155</v>
      </c>
      <c r="J2705" s="15">
        <v>6</v>
      </c>
      <c r="K2705" s="15" t="s">
        <v>3155</v>
      </c>
      <c r="L2705" s="15">
        <v>105040709</v>
      </c>
      <c r="M2705" s="15" t="s">
        <v>2093</v>
      </c>
      <c r="N2705" s="15" t="s">
        <v>1436</v>
      </c>
      <c r="O2705" s="18" t="s">
        <v>4795</v>
      </c>
      <c r="P2705" s="22" t="s">
        <v>73</v>
      </c>
      <c r="Q2705" s="15" t="s">
        <v>1822</v>
      </c>
      <c r="R2705" s="18" t="s">
        <v>3537</v>
      </c>
      <c r="S2705" s="22" t="b">
        <f t="shared" si="421"/>
        <v>0</v>
      </c>
      <c r="T2705" s="18">
        <v>30</v>
      </c>
      <c r="U2705" s="18" t="s">
        <v>3537</v>
      </c>
      <c r="V2705" s="15"/>
      <c r="W2705" s="18" t="s">
        <v>2048</v>
      </c>
      <c r="X2705" s="18"/>
      <c r="Y2705" s="15" t="s">
        <v>73</v>
      </c>
      <c r="Z2705" s="18" t="s">
        <v>1807</v>
      </c>
      <c r="AA2705" s="18" t="s">
        <v>71</v>
      </c>
      <c r="AB2705" s="18" t="s">
        <v>7306</v>
      </c>
      <c r="AC2705" s="67" t="str">
        <f>+VLOOKUP("*"&amp;L2705&amp;"*",'[2]REGISTROS SANITARIOS'!$D$2113:$E$2316,2,FALSE)</f>
        <v>SI</v>
      </c>
      <c r="AD2705" s="22" t="s">
        <v>1025</v>
      </c>
      <c r="AE2705" s="16" t="s">
        <v>7936</v>
      </c>
      <c r="AF2705" s="34" t="s">
        <v>8814</v>
      </c>
      <c r="AG2705" s="24">
        <v>19973061</v>
      </c>
      <c r="AH2705" s="18">
        <v>5</v>
      </c>
      <c r="AI2705" s="18" t="s">
        <v>1049</v>
      </c>
      <c r="AJ2705" s="17">
        <v>440000</v>
      </c>
      <c r="AK2705" s="25">
        <v>440000</v>
      </c>
      <c r="AL2705" s="25">
        <v>72</v>
      </c>
      <c r="AM2705" s="35">
        <v>0</v>
      </c>
      <c r="AN2705" s="19">
        <v>27720000</v>
      </c>
      <c r="AO2705" s="18" t="s">
        <v>8012</v>
      </c>
      <c r="AP2705" s="15"/>
      <c r="AQ2705" s="43" t="str">
        <f t="shared" si="423"/>
        <v>SI</v>
      </c>
      <c r="AR2705" s="44">
        <f t="shared" si="416"/>
        <v>31680000</v>
      </c>
      <c r="AS2705" s="44">
        <f t="shared" si="417"/>
        <v>31680000</v>
      </c>
      <c r="AT2705" s="44">
        <f t="shared" si="418"/>
        <v>31680000</v>
      </c>
      <c r="AU2705" s="44">
        <f t="shared" si="419"/>
        <v>31680000</v>
      </c>
      <c r="AV2705" s="45" t="b">
        <f t="shared" si="420"/>
        <v>0</v>
      </c>
      <c r="AW2705" s="45" t="b">
        <f t="shared" si="424"/>
        <v>0</v>
      </c>
      <c r="AX2705" s="45" t="s">
        <v>8734</v>
      </c>
    </row>
    <row r="2706" spans="1:50" s="36" customFormat="1" ht="27.75" customHeight="1" x14ac:dyDescent="0.15">
      <c r="A2706" s="36" t="str">
        <f t="shared" si="422"/>
        <v>PRODUCTOS HOSPITALARIOS S.A. PRO-H S.A.106020109</v>
      </c>
      <c r="B2706" s="36" t="b">
        <f>+A2706='[1]Anexo 9'!A2706</f>
        <v>1</v>
      </c>
      <c r="C2706" s="18">
        <v>804016084</v>
      </c>
      <c r="D2706" s="18" t="s">
        <v>3865</v>
      </c>
      <c r="E2706" s="15" t="s">
        <v>61</v>
      </c>
      <c r="F2706" s="15" t="s">
        <v>62</v>
      </c>
      <c r="G2706" s="15" t="s">
        <v>3155</v>
      </c>
      <c r="H2706" s="15" t="s">
        <v>3155</v>
      </c>
      <c r="I2706" s="15" t="s">
        <v>3155</v>
      </c>
      <c r="J2706" s="15">
        <v>6</v>
      </c>
      <c r="K2706" s="15" t="s">
        <v>3155</v>
      </c>
      <c r="L2706" s="15">
        <v>106020109</v>
      </c>
      <c r="M2706" s="15" t="s">
        <v>2137</v>
      </c>
      <c r="N2706" s="15" t="s">
        <v>1436</v>
      </c>
      <c r="O2706" s="18" t="s">
        <v>4796</v>
      </c>
      <c r="P2706" s="22" t="s">
        <v>73</v>
      </c>
      <c r="Q2706" s="15" t="s">
        <v>2139</v>
      </c>
      <c r="R2706" s="18" t="s">
        <v>3551</v>
      </c>
      <c r="S2706" s="22" t="b">
        <f t="shared" si="421"/>
        <v>0</v>
      </c>
      <c r="T2706" s="18"/>
      <c r="U2706" s="18" t="s">
        <v>3551</v>
      </c>
      <c r="V2706" s="15"/>
      <c r="W2706" s="18" t="s">
        <v>1979</v>
      </c>
      <c r="X2706" s="18"/>
      <c r="Y2706" s="15" t="s">
        <v>73</v>
      </c>
      <c r="Z2706" s="18" t="s">
        <v>1944</v>
      </c>
      <c r="AA2706" s="18" t="s">
        <v>71</v>
      </c>
      <c r="AB2706" s="18" t="s">
        <v>7307</v>
      </c>
      <c r="AC2706" s="67" t="str">
        <f>+VLOOKUP("*"&amp;L2706&amp;"*",'[2]REGISTROS SANITARIOS'!$D$2113:$E$2316,2,FALSE)</f>
        <v>SI</v>
      </c>
      <c r="AD2706" s="22" t="s">
        <v>1025</v>
      </c>
      <c r="AE2706" s="16" t="s">
        <v>7937</v>
      </c>
      <c r="AF2706" s="34" t="s">
        <v>8814</v>
      </c>
      <c r="AG2706" s="24">
        <v>34537</v>
      </c>
      <c r="AH2706" s="18">
        <v>2</v>
      </c>
      <c r="AI2706" s="18" t="s">
        <v>1049</v>
      </c>
      <c r="AJ2706" s="17">
        <v>27500</v>
      </c>
      <c r="AK2706" s="25">
        <v>27500</v>
      </c>
      <c r="AL2706" s="25">
        <v>36</v>
      </c>
      <c r="AM2706" s="35">
        <v>0</v>
      </c>
      <c r="AN2706" s="19">
        <v>852500</v>
      </c>
      <c r="AO2706" s="18" t="s">
        <v>8012</v>
      </c>
      <c r="AP2706" s="15"/>
      <c r="AQ2706" s="43" t="str">
        <f t="shared" si="423"/>
        <v>SI</v>
      </c>
      <c r="AR2706" s="44">
        <f t="shared" si="416"/>
        <v>990000</v>
      </c>
      <c r="AS2706" s="44">
        <f t="shared" si="417"/>
        <v>990000</v>
      </c>
      <c r="AT2706" s="44">
        <f t="shared" si="418"/>
        <v>990000</v>
      </c>
      <c r="AU2706" s="44">
        <f t="shared" si="419"/>
        <v>990000</v>
      </c>
      <c r="AV2706" s="45" t="b">
        <f t="shared" si="420"/>
        <v>0</v>
      </c>
      <c r="AW2706" s="45" t="b">
        <f t="shared" si="424"/>
        <v>0</v>
      </c>
      <c r="AX2706" s="45" t="s">
        <v>8734</v>
      </c>
    </row>
    <row r="2707" spans="1:50" s="36" customFormat="1" ht="27.75" customHeight="1" x14ac:dyDescent="0.15">
      <c r="A2707" s="36" t="str">
        <f t="shared" si="422"/>
        <v>PRODUCTOS HOSPITALARIOS S.A. PRO-H S.A.106030103</v>
      </c>
      <c r="B2707" s="36" t="b">
        <f>+A2707='[1]Anexo 9'!A2707</f>
        <v>1</v>
      </c>
      <c r="C2707" s="18">
        <v>804016084</v>
      </c>
      <c r="D2707" s="18" t="s">
        <v>3865</v>
      </c>
      <c r="E2707" s="15" t="s">
        <v>61</v>
      </c>
      <c r="F2707" s="15" t="s">
        <v>62</v>
      </c>
      <c r="G2707" s="15" t="s">
        <v>3155</v>
      </c>
      <c r="H2707" s="15" t="s">
        <v>3155</v>
      </c>
      <c r="I2707" s="15" t="s">
        <v>3155</v>
      </c>
      <c r="J2707" s="15">
        <v>8</v>
      </c>
      <c r="K2707" s="15" t="s">
        <v>3155</v>
      </c>
      <c r="L2707" s="15">
        <v>106030103</v>
      </c>
      <c r="M2707" s="15" t="s">
        <v>63</v>
      </c>
      <c r="N2707" s="15" t="s">
        <v>64</v>
      </c>
      <c r="O2707" s="18" t="s">
        <v>4797</v>
      </c>
      <c r="P2707" s="22" t="s">
        <v>73</v>
      </c>
      <c r="Q2707" s="15" t="s">
        <v>66</v>
      </c>
      <c r="R2707" s="18" t="s">
        <v>5824</v>
      </c>
      <c r="S2707" s="22" t="b">
        <f t="shared" si="421"/>
        <v>0</v>
      </c>
      <c r="T2707" s="18"/>
      <c r="U2707" s="18" t="s">
        <v>5824</v>
      </c>
      <c r="V2707" s="15"/>
      <c r="W2707" s="18" t="s">
        <v>1752</v>
      </c>
      <c r="X2707" s="18"/>
      <c r="Y2707" s="15" t="s">
        <v>73</v>
      </c>
      <c r="Z2707" s="18" t="s">
        <v>1752</v>
      </c>
      <c r="AA2707" s="18" t="s">
        <v>71</v>
      </c>
      <c r="AB2707" s="18" t="s">
        <v>7308</v>
      </c>
      <c r="AC2707" s="67" t="str">
        <f>+VLOOKUP("*"&amp;L2707&amp;"*",'[2]REGISTROS SANITARIOS'!$D$2113:$E$2316,2,FALSE)</f>
        <v>SI</v>
      </c>
      <c r="AD2707" s="22" t="s">
        <v>1025</v>
      </c>
      <c r="AE2707" s="16" t="s">
        <v>7938</v>
      </c>
      <c r="AF2707" s="34" t="s">
        <v>8814</v>
      </c>
      <c r="AG2707" s="24">
        <v>19931879</v>
      </c>
      <c r="AH2707" s="18">
        <v>4</v>
      </c>
      <c r="AI2707" s="18" t="s">
        <v>1049</v>
      </c>
      <c r="AJ2707" s="17">
        <v>23100</v>
      </c>
      <c r="AK2707" s="25">
        <v>23100</v>
      </c>
      <c r="AL2707" s="25">
        <v>387</v>
      </c>
      <c r="AM2707" s="35">
        <v>0</v>
      </c>
      <c r="AN2707" s="19">
        <v>7784700</v>
      </c>
      <c r="AO2707" s="18" t="s">
        <v>8012</v>
      </c>
      <c r="AP2707" s="15"/>
      <c r="AQ2707" s="43" t="str">
        <f t="shared" si="423"/>
        <v>SI</v>
      </c>
      <c r="AR2707" s="44">
        <f t="shared" si="416"/>
        <v>8939700</v>
      </c>
      <c r="AS2707" s="44">
        <f t="shared" si="417"/>
        <v>8939700</v>
      </c>
      <c r="AT2707" s="44">
        <f t="shared" si="418"/>
        <v>8939700</v>
      </c>
      <c r="AU2707" s="44">
        <f t="shared" si="419"/>
        <v>8939700</v>
      </c>
      <c r="AV2707" s="45" t="b">
        <f t="shared" si="420"/>
        <v>0</v>
      </c>
      <c r="AW2707" s="45" t="b">
        <f t="shared" si="424"/>
        <v>0</v>
      </c>
      <c r="AX2707" s="45" t="s">
        <v>8734</v>
      </c>
    </row>
    <row r="2708" spans="1:50" s="36" customFormat="1" ht="27.75" customHeight="1" x14ac:dyDescent="0.15">
      <c r="A2708" s="36" t="str">
        <f t="shared" si="422"/>
        <v>PRODUCTOS HOSPITALARIOS S.A. PRO-H S.A.106040103</v>
      </c>
      <c r="B2708" s="36" t="b">
        <f>+A2708='[1]Anexo 9'!A2708</f>
        <v>1</v>
      </c>
      <c r="C2708" s="18">
        <v>804016084</v>
      </c>
      <c r="D2708" s="18" t="s">
        <v>3865</v>
      </c>
      <c r="E2708" s="15" t="s">
        <v>61</v>
      </c>
      <c r="F2708" s="15" t="s">
        <v>62</v>
      </c>
      <c r="G2708" s="15" t="s">
        <v>3155</v>
      </c>
      <c r="H2708" s="15" t="s">
        <v>3155</v>
      </c>
      <c r="I2708" s="15" t="s">
        <v>3155</v>
      </c>
      <c r="J2708" s="15">
        <v>6</v>
      </c>
      <c r="K2708" s="15" t="s">
        <v>3155</v>
      </c>
      <c r="L2708" s="15">
        <v>106040103</v>
      </c>
      <c r="M2708" s="15" t="s">
        <v>2146</v>
      </c>
      <c r="N2708" s="15" t="s">
        <v>64</v>
      </c>
      <c r="O2708" s="18" t="s">
        <v>4798</v>
      </c>
      <c r="P2708" s="22" t="s">
        <v>3841</v>
      </c>
      <c r="Q2708" s="15" t="s">
        <v>66</v>
      </c>
      <c r="R2708" s="18" t="s">
        <v>3558</v>
      </c>
      <c r="S2708" s="22" t="b">
        <f t="shared" si="421"/>
        <v>0</v>
      </c>
      <c r="T2708" s="18"/>
      <c r="U2708" s="18" t="s">
        <v>3558</v>
      </c>
      <c r="V2708" s="15"/>
      <c r="W2708" s="18" t="s">
        <v>6420</v>
      </c>
      <c r="X2708" s="18"/>
      <c r="Y2708" s="15" t="s">
        <v>73</v>
      </c>
      <c r="Z2708" s="18" t="s">
        <v>7309</v>
      </c>
      <c r="AA2708" s="18" t="s">
        <v>71</v>
      </c>
      <c r="AB2708" s="18" t="s">
        <v>7310</v>
      </c>
      <c r="AC2708" s="67" t="str">
        <f>+VLOOKUP("*"&amp;L2708&amp;"*",'[2]REGISTROS SANITARIOS'!$D$2113:$E$2316,2,FALSE)</f>
        <v>SI</v>
      </c>
      <c r="AD2708" s="22" t="s">
        <v>1025</v>
      </c>
      <c r="AE2708" s="16">
        <v>43740</v>
      </c>
      <c r="AF2708" s="34" t="s">
        <v>68</v>
      </c>
      <c r="AG2708" s="24">
        <v>225064</v>
      </c>
      <c r="AH2708" s="18">
        <v>17</v>
      </c>
      <c r="AI2708" s="18" t="s">
        <v>1049</v>
      </c>
      <c r="AJ2708" s="17">
        <v>8250</v>
      </c>
      <c r="AK2708" s="25">
        <v>8250</v>
      </c>
      <c r="AL2708" s="25">
        <v>920</v>
      </c>
      <c r="AM2708" s="35">
        <v>0</v>
      </c>
      <c r="AN2708" s="19">
        <v>6600000</v>
      </c>
      <c r="AO2708" s="18" t="s">
        <v>8012</v>
      </c>
      <c r="AP2708" s="15"/>
      <c r="AQ2708" s="43" t="str">
        <f t="shared" si="423"/>
        <v>SI</v>
      </c>
      <c r="AR2708" s="44">
        <f t="shared" ref="AR2708:AR2771" si="425">+AJ2708*(AL2708*(1+AM2708))</f>
        <v>7590000</v>
      </c>
      <c r="AS2708" s="44">
        <f t="shared" ref="AS2708:AS2771" si="426">+AJ2708*AL2708</f>
        <v>7590000</v>
      </c>
      <c r="AT2708" s="44">
        <f t="shared" ref="AT2708:AT2771" si="427">+AL2708*AK2708</f>
        <v>7590000</v>
      </c>
      <c r="AU2708" s="44">
        <f t="shared" ref="AU2708:AU2771" si="428">+AK2708*(AL2708*(1+AM2708))</f>
        <v>7590000</v>
      </c>
      <c r="AV2708" s="45" t="b">
        <f t="shared" ref="AV2708:AV2771" si="429">+IFERROR(AU2708=AN2708,"FALSO")</f>
        <v>0</v>
      </c>
      <c r="AW2708" s="45" t="b">
        <f t="shared" si="424"/>
        <v>0</v>
      </c>
      <c r="AX2708" s="45" t="s">
        <v>8734</v>
      </c>
    </row>
    <row r="2709" spans="1:50" s="36" customFormat="1" ht="27.75" customHeight="1" x14ac:dyDescent="0.15">
      <c r="A2709" s="36" t="str">
        <f t="shared" si="422"/>
        <v>PRODUCTOS HOSPITALARIOS S.A. PRO-H S.A.106040203</v>
      </c>
      <c r="B2709" s="36" t="b">
        <f>+A2709='[1]Anexo 9'!A2709</f>
        <v>1</v>
      </c>
      <c r="C2709" s="18">
        <v>804016084</v>
      </c>
      <c r="D2709" s="18" t="s">
        <v>3865</v>
      </c>
      <c r="E2709" s="15" t="s">
        <v>61</v>
      </c>
      <c r="F2709" s="15" t="s">
        <v>62</v>
      </c>
      <c r="G2709" s="15" t="s">
        <v>3155</v>
      </c>
      <c r="H2709" s="15" t="s">
        <v>3155</v>
      </c>
      <c r="I2709" s="15" t="s">
        <v>3155</v>
      </c>
      <c r="J2709" s="15">
        <v>7</v>
      </c>
      <c r="K2709" s="15" t="s">
        <v>3155</v>
      </c>
      <c r="L2709" s="15">
        <v>106040203</v>
      </c>
      <c r="M2709" s="15" t="s">
        <v>2149</v>
      </c>
      <c r="N2709" s="15" t="s">
        <v>64</v>
      </c>
      <c r="O2709" s="18" t="s">
        <v>4799</v>
      </c>
      <c r="P2709" s="22" t="s">
        <v>3841</v>
      </c>
      <c r="Q2709" s="15" t="s">
        <v>66</v>
      </c>
      <c r="R2709" s="18" t="s">
        <v>5825</v>
      </c>
      <c r="S2709" s="22" t="b">
        <f t="shared" si="421"/>
        <v>0</v>
      </c>
      <c r="T2709" s="18"/>
      <c r="U2709" s="18" t="s">
        <v>5825</v>
      </c>
      <c r="V2709" s="15"/>
      <c r="W2709" s="18" t="s">
        <v>6420</v>
      </c>
      <c r="X2709" s="18"/>
      <c r="Y2709" s="15" t="s">
        <v>73</v>
      </c>
      <c r="Z2709" s="18" t="s">
        <v>3452</v>
      </c>
      <c r="AA2709" s="18" t="s">
        <v>71</v>
      </c>
      <c r="AB2709" s="18" t="s">
        <v>7311</v>
      </c>
      <c r="AC2709" s="67" t="str">
        <f>+VLOOKUP("*"&amp;L2709&amp;"*",'[2]REGISTROS SANITARIOS'!$D$2113:$E$2316,2,FALSE)</f>
        <v>SI</v>
      </c>
      <c r="AD2709" s="22" t="s">
        <v>1025</v>
      </c>
      <c r="AE2709" s="16" t="s">
        <v>7939</v>
      </c>
      <c r="AF2709" s="34" t="s">
        <v>8814</v>
      </c>
      <c r="AG2709" s="24">
        <v>19926478</v>
      </c>
      <c r="AH2709" s="18">
        <v>15</v>
      </c>
      <c r="AI2709" s="18" t="s">
        <v>1049</v>
      </c>
      <c r="AJ2709" s="17">
        <v>18150</v>
      </c>
      <c r="AK2709" s="25">
        <v>18150</v>
      </c>
      <c r="AL2709" s="25">
        <v>1149</v>
      </c>
      <c r="AM2709" s="35">
        <v>0</v>
      </c>
      <c r="AN2709" s="19">
        <v>18150000</v>
      </c>
      <c r="AO2709" s="18" t="s">
        <v>8012</v>
      </c>
      <c r="AP2709" s="15"/>
      <c r="AQ2709" s="43" t="str">
        <f t="shared" si="423"/>
        <v>SI</v>
      </c>
      <c r="AR2709" s="44">
        <f t="shared" si="425"/>
        <v>20854350</v>
      </c>
      <c r="AS2709" s="44">
        <f t="shared" si="426"/>
        <v>20854350</v>
      </c>
      <c r="AT2709" s="44">
        <f t="shared" si="427"/>
        <v>20854350</v>
      </c>
      <c r="AU2709" s="44">
        <f t="shared" si="428"/>
        <v>20854350</v>
      </c>
      <c r="AV2709" s="45" t="b">
        <f t="shared" si="429"/>
        <v>0</v>
      </c>
      <c r="AW2709" s="45" t="b">
        <f t="shared" si="424"/>
        <v>0</v>
      </c>
      <c r="AX2709" s="45" t="s">
        <v>8734</v>
      </c>
    </row>
    <row r="2710" spans="1:50" s="36" customFormat="1" ht="27.75" customHeight="1" x14ac:dyDescent="0.15">
      <c r="A2710" s="36" t="str">
        <f t="shared" si="422"/>
        <v>PRODUCTOS HOSPITALARIOS S.A. PRO-H S.A.106050209</v>
      </c>
      <c r="B2710" s="36" t="b">
        <f>+A2710='[1]Anexo 9'!A2710</f>
        <v>1</v>
      </c>
      <c r="C2710" s="18">
        <v>804016084</v>
      </c>
      <c r="D2710" s="18" t="s">
        <v>3865</v>
      </c>
      <c r="E2710" s="15" t="s">
        <v>61</v>
      </c>
      <c r="F2710" s="15" t="s">
        <v>1726</v>
      </c>
      <c r="G2710" s="15">
        <f>+VLOOKUP(F2710,[3]Sheet1!$E$3:$G$74,3,FALSE)</f>
        <v>18</v>
      </c>
      <c r="H2710" s="15">
        <f>+VLOOKUP(D2710&amp;F2710,'TD para paquetes'!$E$3:$I$441,5,FALSE)</f>
        <v>17</v>
      </c>
      <c r="I2710" s="15" t="s">
        <v>44</v>
      </c>
      <c r="J2710" s="15">
        <v>3</v>
      </c>
      <c r="K2710" s="15">
        <v>1</v>
      </c>
      <c r="L2710" s="15">
        <v>106050209</v>
      </c>
      <c r="M2710" s="15" t="s">
        <v>1727</v>
      </c>
      <c r="N2710" s="15" t="s">
        <v>1436</v>
      </c>
      <c r="O2710" s="18" t="s">
        <v>4800</v>
      </c>
      <c r="P2710" s="22" t="s">
        <v>3841</v>
      </c>
      <c r="Q2710" s="15" t="s">
        <v>1428</v>
      </c>
      <c r="R2710" s="18" t="s">
        <v>5826</v>
      </c>
      <c r="S2710" s="22" t="b">
        <f t="shared" si="421"/>
        <v>0</v>
      </c>
      <c r="T2710" s="18"/>
      <c r="U2710" s="18" t="s">
        <v>5826</v>
      </c>
      <c r="V2710" s="15"/>
      <c r="W2710" s="18" t="s">
        <v>1730</v>
      </c>
      <c r="X2710" s="18"/>
      <c r="Y2710" s="15" t="s">
        <v>73</v>
      </c>
      <c r="Z2710" s="18" t="s">
        <v>3517</v>
      </c>
      <c r="AA2710" s="18" t="s">
        <v>71</v>
      </c>
      <c r="AB2710" s="18" t="s">
        <v>7312</v>
      </c>
      <c r="AC2710" s="67" t="str">
        <f>+VLOOKUP("*"&amp;L2710&amp;"*",'[2]REGISTROS SANITARIOS'!$D$2113:$E$2316,2,FALSE)</f>
        <v>SI</v>
      </c>
      <c r="AD2710" s="22" t="s">
        <v>1025</v>
      </c>
      <c r="AE2710" s="16">
        <v>44359</v>
      </c>
      <c r="AF2710" s="34" t="s">
        <v>73</v>
      </c>
      <c r="AG2710" s="24">
        <v>19914260</v>
      </c>
      <c r="AH2710" s="18">
        <v>3</v>
      </c>
      <c r="AI2710" s="18" t="s">
        <v>1049</v>
      </c>
      <c r="AJ2710" s="17">
        <v>4009.5</v>
      </c>
      <c r="AK2710" s="25">
        <v>4010</v>
      </c>
      <c r="AL2710" s="25">
        <v>1678</v>
      </c>
      <c r="AM2710" s="35">
        <v>0</v>
      </c>
      <c r="AN2710" s="19">
        <v>5854600</v>
      </c>
      <c r="AO2710" s="18" t="s">
        <v>8012</v>
      </c>
      <c r="AP2710" s="15"/>
      <c r="AQ2710" s="43" t="str">
        <f t="shared" si="423"/>
        <v>MAYOR</v>
      </c>
      <c r="AR2710" s="44">
        <f t="shared" si="425"/>
        <v>6727941</v>
      </c>
      <c r="AS2710" s="44">
        <f t="shared" si="426"/>
        <v>6727941</v>
      </c>
      <c r="AT2710" s="44">
        <f t="shared" si="427"/>
        <v>6728780</v>
      </c>
      <c r="AU2710" s="44">
        <f t="shared" si="428"/>
        <v>6728780</v>
      </c>
      <c r="AV2710" s="45" t="b">
        <f t="shared" si="429"/>
        <v>0</v>
      </c>
      <c r="AW2710" s="45" t="b">
        <f t="shared" si="424"/>
        <v>0</v>
      </c>
      <c r="AX2710" s="45" t="s">
        <v>8734</v>
      </c>
    </row>
    <row r="2711" spans="1:50" s="36" customFormat="1" ht="27.75" customHeight="1" x14ac:dyDescent="0.15">
      <c r="A2711" s="36" t="str">
        <f t="shared" si="422"/>
        <v>PRODUCTOS HOSPITALARIOS S.A. PRO-H S.A.106050709</v>
      </c>
      <c r="B2711" s="36" t="b">
        <f>+A2711='[1]Anexo 9'!A2711</f>
        <v>1</v>
      </c>
      <c r="C2711" s="18">
        <v>804016084</v>
      </c>
      <c r="D2711" s="18" t="s">
        <v>3865</v>
      </c>
      <c r="E2711" s="15" t="s">
        <v>61</v>
      </c>
      <c r="F2711" s="15" t="s">
        <v>62</v>
      </c>
      <c r="G2711" s="15" t="s">
        <v>3155</v>
      </c>
      <c r="H2711" s="15" t="s">
        <v>3155</v>
      </c>
      <c r="I2711" s="15" t="s">
        <v>3155</v>
      </c>
      <c r="J2711" s="15">
        <v>4</v>
      </c>
      <c r="K2711" s="15" t="s">
        <v>3155</v>
      </c>
      <c r="L2711" s="15">
        <v>106050709</v>
      </c>
      <c r="M2711" s="15" t="s">
        <v>2155</v>
      </c>
      <c r="N2711" s="15" t="s">
        <v>1436</v>
      </c>
      <c r="O2711" s="18" t="s">
        <v>4801</v>
      </c>
      <c r="P2711" s="22" t="s">
        <v>3841</v>
      </c>
      <c r="Q2711" s="15" t="s">
        <v>1428</v>
      </c>
      <c r="R2711" s="18" t="s">
        <v>5827</v>
      </c>
      <c r="S2711" s="22" t="b">
        <f t="shared" si="421"/>
        <v>0</v>
      </c>
      <c r="T2711" s="18">
        <v>20</v>
      </c>
      <c r="U2711" s="18" t="s">
        <v>3562</v>
      </c>
      <c r="V2711" s="15"/>
      <c r="W2711" s="18" t="s">
        <v>2158</v>
      </c>
      <c r="X2711" s="18"/>
      <c r="Y2711" s="15" t="s">
        <v>73</v>
      </c>
      <c r="Z2711" s="18" t="s">
        <v>3509</v>
      </c>
      <c r="AA2711" s="18" t="s">
        <v>71</v>
      </c>
      <c r="AB2711" s="18" t="s">
        <v>7313</v>
      </c>
      <c r="AC2711" s="67" t="e">
        <f>+VLOOKUP("*"&amp;L2711&amp;"*",'[2]REGISTROS SANITARIOS'!$D$2113:$E$2316,2,FALSE)</f>
        <v>#N/A</v>
      </c>
      <c r="AD2711" s="22" t="s">
        <v>44</v>
      </c>
      <c r="AE2711" s="16">
        <v>43840</v>
      </c>
      <c r="AF2711" s="34" t="s">
        <v>68</v>
      </c>
      <c r="AG2711" s="24">
        <v>36743</v>
      </c>
      <c r="AH2711" s="18">
        <v>3</v>
      </c>
      <c r="AI2711" s="18" t="s">
        <v>1049</v>
      </c>
      <c r="AJ2711" s="17">
        <v>236500</v>
      </c>
      <c r="AK2711" s="25">
        <v>236500</v>
      </c>
      <c r="AL2711" s="25">
        <v>247</v>
      </c>
      <c r="AM2711" s="35">
        <v>0</v>
      </c>
      <c r="AN2711" s="19">
        <v>50847500</v>
      </c>
      <c r="AO2711" s="18" t="s">
        <v>8012</v>
      </c>
      <c r="AP2711" s="15"/>
      <c r="AQ2711" s="43" t="str">
        <f t="shared" si="423"/>
        <v>SI</v>
      </c>
      <c r="AR2711" s="44">
        <f t="shared" si="425"/>
        <v>58415500</v>
      </c>
      <c r="AS2711" s="44">
        <f t="shared" si="426"/>
        <v>58415500</v>
      </c>
      <c r="AT2711" s="44">
        <f t="shared" si="427"/>
        <v>58415500</v>
      </c>
      <c r="AU2711" s="44">
        <f t="shared" si="428"/>
        <v>58415500</v>
      </c>
      <c r="AV2711" s="45" t="b">
        <f t="shared" si="429"/>
        <v>0</v>
      </c>
      <c r="AW2711" s="45" t="b">
        <f t="shared" si="424"/>
        <v>0</v>
      </c>
      <c r="AX2711" s="45" t="s">
        <v>8734</v>
      </c>
    </row>
    <row r="2712" spans="1:50" s="36" customFormat="1" ht="27.75" customHeight="1" x14ac:dyDescent="0.15">
      <c r="A2712" s="36" t="str">
        <f t="shared" si="422"/>
        <v>PRODUCTOS HOSPITALARIOS S.A. PRO-H S.A.106050909</v>
      </c>
      <c r="B2712" s="36" t="b">
        <f>+A2712='[1]Anexo 9'!A2712</f>
        <v>1</v>
      </c>
      <c r="C2712" s="18">
        <v>804016084</v>
      </c>
      <c r="D2712" s="18" t="s">
        <v>3865</v>
      </c>
      <c r="E2712" s="15" t="s">
        <v>61</v>
      </c>
      <c r="F2712" s="15" t="s">
        <v>62</v>
      </c>
      <c r="G2712" s="15" t="s">
        <v>3155</v>
      </c>
      <c r="H2712" s="15" t="s">
        <v>3155</v>
      </c>
      <c r="I2712" s="15" t="s">
        <v>3155</v>
      </c>
      <c r="J2712" s="15">
        <v>4</v>
      </c>
      <c r="K2712" s="15" t="s">
        <v>3155</v>
      </c>
      <c r="L2712" s="15">
        <v>106050909</v>
      </c>
      <c r="M2712" s="15" t="s">
        <v>2159</v>
      </c>
      <c r="N2712" s="15" t="s">
        <v>1411</v>
      </c>
      <c r="O2712" s="18" t="s">
        <v>4802</v>
      </c>
      <c r="P2712" s="22" t="s">
        <v>73</v>
      </c>
      <c r="Q2712" s="15" t="s">
        <v>2161</v>
      </c>
      <c r="R2712" s="18" t="s">
        <v>5828</v>
      </c>
      <c r="S2712" s="22" t="b">
        <f t="shared" si="421"/>
        <v>0</v>
      </c>
      <c r="T2712" s="18">
        <v>15</v>
      </c>
      <c r="U2712" s="18" t="s">
        <v>5828</v>
      </c>
      <c r="V2712" s="15"/>
      <c r="W2712" s="18" t="s">
        <v>6436</v>
      </c>
      <c r="X2712" s="18"/>
      <c r="Y2712" s="15" t="s">
        <v>73</v>
      </c>
      <c r="Z2712" s="18" t="s">
        <v>7314</v>
      </c>
      <c r="AA2712" s="18" t="s">
        <v>71</v>
      </c>
      <c r="AB2712" s="18" t="s">
        <v>7315</v>
      </c>
      <c r="AC2712" s="67" t="e">
        <f>+VLOOKUP("*"&amp;L2712&amp;"*",'[2]REGISTROS SANITARIOS'!$D$2113:$E$2316,2,FALSE)</f>
        <v>#N/A</v>
      </c>
      <c r="AD2712" s="22" t="s">
        <v>44</v>
      </c>
      <c r="AE2712" s="16" t="s">
        <v>7940</v>
      </c>
      <c r="AF2712" s="34" t="s">
        <v>8814</v>
      </c>
      <c r="AG2712" s="24">
        <v>41072</v>
      </c>
      <c r="AH2712" s="18">
        <v>5</v>
      </c>
      <c r="AI2712" s="18" t="s">
        <v>1049</v>
      </c>
      <c r="AJ2712" s="17">
        <v>2200000</v>
      </c>
      <c r="AK2712" s="25">
        <v>2200000</v>
      </c>
      <c r="AL2712" s="25">
        <v>45</v>
      </c>
      <c r="AM2712" s="35">
        <v>0</v>
      </c>
      <c r="AN2712" s="19">
        <v>85800000</v>
      </c>
      <c r="AO2712" s="18" t="s">
        <v>8012</v>
      </c>
      <c r="AP2712" s="15"/>
      <c r="AQ2712" s="43" t="str">
        <f t="shared" si="423"/>
        <v>SI</v>
      </c>
      <c r="AR2712" s="44">
        <f t="shared" si="425"/>
        <v>99000000</v>
      </c>
      <c r="AS2712" s="44">
        <f t="shared" si="426"/>
        <v>99000000</v>
      </c>
      <c r="AT2712" s="44">
        <f t="shared" si="427"/>
        <v>99000000</v>
      </c>
      <c r="AU2712" s="44">
        <f t="shared" si="428"/>
        <v>99000000</v>
      </c>
      <c r="AV2712" s="45" t="b">
        <f t="shared" si="429"/>
        <v>0</v>
      </c>
      <c r="AW2712" s="45" t="b">
        <f t="shared" si="424"/>
        <v>0</v>
      </c>
      <c r="AX2712" s="45" t="s">
        <v>8734</v>
      </c>
    </row>
    <row r="2713" spans="1:50" s="36" customFormat="1" ht="27.75" customHeight="1" x14ac:dyDescent="0.15">
      <c r="A2713" s="36" t="str">
        <f t="shared" si="422"/>
        <v>PRODUCTOS HOSPITALARIOS S.A. PRO-H S.A.106070203</v>
      </c>
      <c r="B2713" s="36" t="b">
        <f>+A2713='[1]Anexo 9'!A2713</f>
        <v>1</v>
      </c>
      <c r="C2713" s="18">
        <v>804016084</v>
      </c>
      <c r="D2713" s="18" t="s">
        <v>3865</v>
      </c>
      <c r="E2713" s="15" t="s">
        <v>61</v>
      </c>
      <c r="F2713" s="15" t="s">
        <v>1795</v>
      </c>
      <c r="G2713" s="15">
        <f>+VLOOKUP(F2713,[3]Sheet1!$E$3:$G$74,3,FALSE)</f>
        <v>4</v>
      </c>
      <c r="H2713" s="15">
        <f>+VLOOKUP(D2713&amp;F2713,'TD para paquetes'!$E$3:$I$441,5,FALSE)</f>
        <v>3</v>
      </c>
      <c r="I2713" s="15" t="s">
        <v>44</v>
      </c>
      <c r="J2713" s="15">
        <v>5</v>
      </c>
      <c r="K2713" s="15">
        <v>4</v>
      </c>
      <c r="L2713" s="15">
        <v>106070203</v>
      </c>
      <c r="M2713" s="15" t="s">
        <v>1801</v>
      </c>
      <c r="N2713" s="15" t="s">
        <v>80</v>
      </c>
      <c r="O2713" s="18" t="s">
        <v>4803</v>
      </c>
      <c r="P2713" s="22" t="s">
        <v>3841</v>
      </c>
      <c r="Q2713" s="15" t="s">
        <v>1798</v>
      </c>
      <c r="R2713" s="18" t="s">
        <v>5829</v>
      </c>
      <c r="S2713" s="22" t="b">
        <f t="shared" si="421"/>
        <v>0</v>
      </c>
      <c r="T2713" s="18"/>
      <c r="U2713" s="18" t="s">
        <v>5829</v>
      </c>
      <c r="V2713" s="15"/>
      <c r="W2713" s="18" t="s">
        <v>6437</v>
      </c>
      <c r="X2713" s="18"/>
      <c r="Y2713" s="15" t="s">
        <v>73</v>
      </c>
      <c r="Z2713" s="18" t="s">
        <v>7316</v>
      </c>
      <c r="AA2713" s="18" t="s">
        <v>71</v>
      </c>
      <c r="AB2713" s="18" t="s">
        <v>7317</v>
      </c>
      <c r="AC2713" s="67" t="str">
        <f>+VLOOKUP("*"&amp;L2713&amp;"*",'[2]REGISTROS SANITARIOS'!$D$2113:$E$2316,2,FALSE)</f>
        <v>SI</v>
      </c>
      <c r="AD2713" s="22" t="s">
        <v>1025</v>
      </c>
      <c r="AE2713" s="16" t="s">
        <v>7941</v>
      </c>
      <c r="AF2713" s="34" t="s">
        <v>8814</v>
      </c>
      <c r="AG2713" s="24">
        <v>20021159</v>
      </c>
      <c r="AH2713" s="18">
        <v>1</v>
      </c>
      <c r="AI2713" s="18" t="s">
        <v>1049</v>
      </c>
      <c r="AJ2713" s="17">
        <v>13750</v>
      </c>
      <c r="AK2713" s="25">
        <v>13750</v>
      </c>
      <c r="AL2713" s="25">
        <v>7471</v>
      </c>
      <c r="AM2713" s="35">
        <v>0</v>
      </c>
      <c r="AN2713" s="19">
        <v>89375000</v>
      </c>
      <c r="AO2713" s="18" t="s">
        <v>8012</v>
      </c>
      <c r="AP2713" s="15"/>
      <c r="AQ2713" s="43" t="str">
        <f t="shared" si="423"/>
        <v>SI</v>
      </c>
      <c r="AR2713" s="44">
        <f t="shared" si="425"/>
        <v>102726250</v>
      </c>
      <c r="AS2713" s="44">
        <f t="shared" si="426"/>
        <v>102726250</v>
      </c>
      <c r="AT2713" s="44">
        <f t="shared" si="427"/>
        <v>102726250</v>
      </c>
      <c r="AU2713" s="44">
        <f t="shared" si="428"/>
        <v>102726250</v>
      </c>
      <c r="AV2713" s="45" t="b">
        <f t="shared" si="429"/>
        <v>0</v>
      </c>
      <c r="AW2713" s="45" t="b">
        <f t="shared" si="424"/>
        <v>0</v>
      </c>
      <c r="AX2713" s="45" t="s">
        <v>8734</v>
      </c>
    </row>
    <row r="2714" spans="1:50" s="36" customFormat="1" ht="27.75" customHeight="1" x14ac:dyDescent="0.15">
      <c r="A2714" s="36" t="str">
        <f t="shared" si="422"/>
        <v>PRODUCTOS HOSPITALARIOS S.A. PRO-H S.A.106070503</v>
      </c>
      <c r="B2714" s="36" t="b">
        <f>+A2714='[1]Anexo 9'!A2714</f>
        <v>1</v>
      </c>
      <c r="C2714" s="18">
        <v>804016084</v>
      </c>
      <c r="D2714" s="18" t="s">
        <v>3865</v>
      </c>
      <c r="E2714" s="15" t="s">
        <v>61</v>
      </c>
      <c r="F2714" s="15" t="s">
        <v>1795</v>
      </c>
      <c r="G2714" s="15">
        <f>+VLOOKUP(F2714,[3]Sheet1!$E$3:$G$74,3,FALSE)</f>
        <v>4</v>
      </c>
      <c r="H2714" s="15">
        <f>+VLOOKUP(D2714&amp;F2714,'TD para paquetes'!$E$3:$I$441,5,FALSE)</f>
        <v>3</v>
      </c>
      <c r="I2714" s="15" t="s">
        <v>44</v>
      </c>
      <c r="J2714" s="15">
        <v>6</v>
      </c>
      <c r="K2714" s="15">
        <v>4</v>
      </c>
      <c r="L2714" s="15">
        <v>106070503</v>
      </c>
      <c r="M2714" s="15" t="s">
        <v>1804</v>
      </c>
      <c r="N2714" s="15" t="s">
        <v>80</v>
      </c>
      <c r="O2714" s="18" t="s">
        <v>4804</v>
      </c>
      <c r="P2714" s="22" t="s">
        <v>3841</v>
      </c>
      <c r="Q2714" s="15" t="s">
        <v>1798</v>
      </c>
      <c r="R2714" s="18" t="s">
        <v>5830</v>
      </c>
      <c r="S2714" s="22" t="b">
        <f t="shared" si="421"/>
        <v>0</v>
      </c>
      <c r="T2714" s="18"/>
      <c r="U2714" s="18" t="s">
        <v>6438</v>
      </c>
      <c r="V2714" s="15"/>
      <c r="W2714" s="18" t="s">
        <v>1807</v>
      </c>
      <c r="X2714" s="18"/>
      <c r="Y2714" s="15" t="s">
        <v>73</v>
      </c>
      <c r="Z2714" s="18" t="s">
        <v>1813</v>
      </c>
      <c r="AA2714" s="18" t="s">
        <v>71</v>
      </c>
      <c r="AB2714" s="18" t="s">
        <v>7318</v>
      </c>
      <c r="AC2714" s="67" t="str">
        <f>+VLOOKUP("*"&amp;L2714&amp;"*",'[2]REGISTROS SANITARIOS'!$D$2113:$E$2316,2,FALSE)</f>
        <v>SI</v>
      </c>
      <c r="AD2714" s="22" t="s">
        <v>1025</v>
      </c>
      <c r="AE2714" s="16" t="s">
        <v>7942</v>
      </c>
      <c r="AF2714" s="34" t="s">
        <v>8814</v>
      </c>
      <c r="AG2714" s="24">
        <v>19914262</v>
      </c>
      <c r="AH2714" s="18">
        <v>4</v>
      </c>
      <c r="AI2714" s="18" t="s">
        <v>1049</v>
      </c>
      <c r="AJ2714" s="17">
        <v>203.5</v>
      </c>
      <c r="AK2714" s="25">
        <v>204</v>
      </c>
      <c r="AL2714" s="25">
        <v>66667</v>
      </c>
      <c r="AM2714" s="35">
        <v>0</v>
      </c>
      <c r="AN2714" s="19">
        <v>11832000</v>
      </c>
      <c r="AO2714" s="18" t="s">
        <v>45</v>
      </c>
      <c r="AP2714" s="15"/>
      <c r="AQ2714" s="43" t="str">
        <f t="shared" si="423"/>
        <v>MAYOR</v>
      </c>
      <c r="AR2714" s="44">
        <f t="shared" si="425"/>
        <v>13566734.5</v>
      </c>
      <c r="AS2714" s="44">
        <f t="shared" si="426"/>
        <v>13566734.5</v>
      </c>
      <c r="AT2714" s="44">
        <f t="shared" si="427"/>
        <v>13600068</v>
      </c>
      <c r="AU2714" s="44">
        <f t="shared" si="428"/>
        <v>13600068</v>
      </c>
      <c r="AV2714" s="45" t="b">
        <f t="shared" si="429"/>
        <v>0</v>
      </c>
      <c r="AW2714" s="45" t="b">
        <f t="shared" si="424"/>
        <v>0</v>
      </c>
      <c r="AX2714" s="45" t="s">
        <v>8734</v>
      </c>
    </row>
    <row r="2715" spans="1:50" s="36" customFormat="1" ht="27.75" customHeight="1" x14ac:dyDescent="0.15">
      <c r="A2715" s="36" t="str">
        <f t="shared" si="422"/>
        <v>PRODUCTOS HOSPITALARIOS S.A. PRO-H S.A.106070903</v>
      </c>
      <c r="B2715" s="36" t="b">
        <f>+A2715='[1]Anexo 9'!A2715</f>
        <v>1</v>
      </c>
      <c r="C2715" s="18">
        <v>804016084</v>
      </c>
      <c r="D2715" s="18" t="s">
        <v>3865</v>
      </c>
      <c r="E2715" s="15" t="s">
        <v>61</v>
      </c>
      <c r="F2715" s="15" t="s">
        <v>1795</v>
      </c>
      <c r="G2715" s="15">
        <f>+VLOOKUP(F2715,[3]Sheet1!$E$3:$G$74,3,FALSE)</f>
        <v>4</v>
      </c>
      <c r="H2715" s="15">
        <f>+VLOOKUP(D2715&amp;F2715,'TD para paquetes'!$E$3:$I$441,5,FALSE)</f>
        <v>3</v>
      </c>
      <c r="I2715" s="15" t="s">
        <v>44</v>
      </c>
      <c r="J2715" s="15">
        <v>6</v>
      </c>
      <c r="K2715" s="15">
        <v>4</v>
      </c>
      <c r="L2715" s="15">
        <v>106070903</v>
      </c>
      <c r="M2715" s="15" t="s">
        <v>1809</v>
      </c>
      <c r="N2715" s="15" t="s">
        <v>80</v>
      </c>
      <c r="O2715" s="18" t="s">
        <v>4805</v>
      </c>
      <c r="P2715" s="22" t="s">
        <v>3841</v>
      </c>
      <c r="Q2715" s="15" t="s">
        <v>1798</v>
      </c>
      <c r="R2715" s="18" t="s">
        <v>3421</v>
      </c>
      <c r="S2715" s="22" t="b">
        <f t="shared" si="421"/>
        <v>0</v>
      </c>
      <c r="T2715" s="18"/>
      <c r="U2715" s="18" t="s">
        <v>3421</v>
      </c>
      <c r="V2715" s="15"/>
      <c r="W2715" s="18" t="s">
        <v>6439</v>
      </c>
      <c r="X2715" s="18"/>
      <c r="Y2715" s="15" t="s">
        <v>73</v>
      </c>
      <c r="Z2715" s="18" t="s">
        <v>1813</v>
      </c>
      <c r="AA2715" s="18" t="s">
        <v>71</v>
      </c>
      <c r="AB2715" s="18" t="s">
        <v>7319</v>
      </c>
      <c r="AC2715" s="67" t="str">
        <f>+VLOOKUP("*"&amp;L2715&amp;"*",'[2]REGISTROS SANITARIOS'!$D$2113:$E$2316,2,FALSE)</f>
        <v>SI</v>
      </c>
      <c r="AD2715" s="22" t="s">
        <v>1025</v>
      </c>
      <c r="AE2715" s="16">
        <v>43840</v>
      </c>
      <c r="AF2715" s="34" t="s">
        <v>68</v>
      </c>
      <c r="AG2715" s="24">
        <v>19950478</v>
      </c>
      <c r="AH2715" s="18">
        <v>1</v>
      </c>
      <c r="AI2715" s="18" t="s">
        <v>1049</v>
      </c>
      <c r="AJ2715" s="17">
        <v>137.5</v>
      </c>
      <c r="AK2715" s="25">
        <v>138</v>
      </c>
      <c r="AL2715" s="25">
        <v>72414</v>
      </c>
      <c r="AM2715" s="35">
        <v>0</v>
      </c>
      <c r="AN2715" s="19">
        <v>8694000</v>
      </c>
      <c r="AO2715" s="18" t="s">
        <v>45</v>
      </c>
      <c r="AP2715" s="15"/>
      <c r="AQ2715" s="43" t="str">
        <f t="shared" si="423"/>
        <v>MAYOR</v>
      </c>
      <c r="AR2715" s="44">
        <f t="shared" si="425"/>
        <v>9956925</v>
      </c>
      <c r="AS2715" s="44">
        <f t="shared" si="426"/>
        <v>9956925</v>
      </c>
      <c r="AT2715" s="44">
        <f t="shared" si="427"/>
        <v>9993132</v>
      </c>
      <c r="AU2715" s="44">
        <f t="shared" si="428"/>
        <v>9993132</v>
      </c>
      <c r="AV2715" s="45" t="b">
        <f t="shared" si="429"/>
        <v>0</v>
      </c>
      <c r="AW2715" s="45" t="b">
        <f t="shared" si="424"/>
        <v>0</v>
      </c>
      <c r="AX2715" s="45" t="s">
        <v>8734</v>
      </c>
    </row>
    <row r="2716" spans="1:50" s="36" customFormat="1" ht="27.75" customHeight="1" x14ac:dyDescent="0.15">
      <c r="A2716" s="36" t="str">
        <f t="shared" si="422"/>
        <v>PRODUCTOS HOSPITALARIOS S.A. PRO-H S.A.106080509</v>
      </c>
      <c r="B2716" s="36" t="b">
        <f>+A2716='[1]Anexo 9'!A2716</f>
        <v>1</v>
      </c>
      <c r="C2716" s="18">
        <v>804016084</v>
      </c>
      <c r="D2716" s="18" t="s">
        <v>3865</v>
      </c>
      <c r="E2716" s="15" t="s">
        <v>61</v>
      </c>
      <c r="F2716" s="15" t="s">
        <v>62</v>
      </c>
      <c r="G2716" s="15" t="s">
        <v>3155</v>
      </c>
      <c r="H2716" s="15" t="s">
        <v>3155</v>
      </c>
      <c r="I2716" s="15" t="s">
        <v>3155</v>
      </c>
      <c r="J2716" s="15">
        <v>6</v>
      </c>
      <c r="K2716" s="15" t="s">
        <v>3155</v>
      </c>
      <c r="L2716" s="15">
        <v>106080509</v>
      </c>
      <c r="M2716" s="15" t="s">
        <v>2173</v>
      </c>
      <c r="N2716" s="15" t="s">
        <v>1436</v>
      </c>
      <c r="O2716" s="18" t="s">
        <v>4806</v>
      </c>
      <c r="P2716" s="22" t="s">
        <v>73</v>
      </c>
      <c r="Q2716" s="15" t="s">
        <v>2175</v>
      </c>
      <c r="R2716" s="18" t="s">
        <v>3565</v>
      </c>
      <c r="S2716" s="22" t="b">
        <f t="shared" si="421"/>
        <v>0</v>
      </c>
      <c r="T2716" s="18">
        <v>15</v>
      </c>
      <c r="U2716" s="18" t="s">
        <v>3565</v>
      </c>
      <c r="V2716" s="15"/>
      <c r="W2716" s="18" t="s">
        <v>2048</v>
      </c>
      <c r="X2716" s="18"/>
      <c r="Y2716" s="15" t="s">
        <v>73</v>
      </c>
      <c r="Z2716" s="18" t="s">
        <v>3566</v>
      </c>
      <c r="AA2716" s="18" t="s">
        <v>71</v>
      </c>
      <c r="AB2716" s="18" t="s">
        <v>7320</v>
      </c>
      <c r="AC2716" s="67" t="str">
        <f>+VLOOKUP("*"&amp;L2716&amp;"*",'[2]REGISTROS SANITARIOS'!$D$2113:$E$2316,2,FALSE)</f>
        <v>SI</v>
      </c>
      <c r="AD2716" s="22" t="s">
        <v>1025</v>
      </c>
      <c r="AE2716" s="16" t="s">
        <v>7943</v>
      </c>
      <c r="AF2716" s="34" t="s">
        <v>8814</v>
      </c>
      <c r="AG2716" s="24">
        <v>19905554</v>
      </c>
      <c r="AH2716" s="18">
        <v>12</v>
      </c>
      <c r="AI2716" s="18" t="s">
        <v>1049</v>
      </c>
      <c r="AJ2716" s="17">
        <v>3685000</v>
      </c>
      <c r="AK2716" s="25">
        <v>3685000</v>
      </c>
      <c r="AL2716" s="25">
        <v>59</v>
      </c>
      <c r="AM2716" s="35">
        <v>0</v>
      </c>
      <c r="AN2716" s="19">
        <v>187935000</v>
      </c>
      <c r="AO2716" s="18" t="s">
        <v>8012</v>
      </c>
      <c r="AP2716" s="15"/>
      <c r="AQ2716" s="43" t="str">
        <f t="shared" si="423"/>
        <v>SI</v>
      </c>
      <c r="AR2716" s="44">
        <f t="shared" si="425"/>
        <v>217415000</v>
      </c>
      <c r="AS2716" s="44">
        <f t="shared" si="426"/>
        <v>217415000</v>
      </c>
      <c r="AT2716" s="44">
        <f t="shared" si="427"/>
        <v>217415000</v>
      </c>
      <c r="AU2716" s="44">
        <f t="shared" si="428"/>
        <v>217415000</v>
      </c>
      <c r="AV2716" s="45" t="b">
        <f t="shared" si="429"/>
        <v>0</v>
      </c>
      <c r="AW2716" s="45" t="b">
        <f t="shared" si="424"/>
        <v>0</v>
      </c>
      <c r="AX2716" s="45" t="s">
        <v>8734</v>
      </c>
    </row>
    <row r="2717" spans="1:50" s="36" customFormat="1" ht="27.75" customHeight="1" x14ac:dyDescent="0.15">
      <c r="A2717" s="36" t="str">
        <f t="shared" si="422"/>
        <v>PRODUCTOS HOSPITALARIOS S.A. PRO-H S.A.106090109</v>
      </c>
      <c r="B2717" s="36" t="b">
        <f>+A2717='[1]Anexo 9'!A2717</f>
        <v>1</v>
      </c>
      <c r="C2717" s="18">
        <v>804016084</v>
      </c>
      <c r="D2717" s="18" t="s">
        <v>3865</v>
      </c>
      <c r="E2717" s="15" t="s">
        <v>61</v>
      </c>
      <c r="F2717" s="15" t="s">
        <v>62</v>
      </c>
      <c r="G2717" s="15" t="s">
        <v>3155</v>
      </c>
      <c r="H2717" s="15" t="s">
        <v>3155</v>
      </c>
      <c r="I2717" s="15" t="s">
        <v>3155</v>
      </c>
      <c r="J2717" s="15">
        <v>6</v>
      </c>
      <c r="K2717" s="15" t="s">
        <v>3155</v>
      </c>
      <c r="L2717" s="15">
        <v>106090109</v>
      </c>
      <c r="M2717" s="15" t="s">
        <v>2179</v>
      </c>
      <c r="N2717" s="15" t="s">
        <v>1436</v>
      </c>
      <c r="O2717" s="18" t="s">
        <v>4807</v>
      </c>
      <c r="P2717" s="22" t="s">
        <v>73</v>
      </c>
      <c r="Q2717" s="15" t="s">
        <v>1822</v>
      </c>
      <c r="R2717" s="18" t="s">
        <v>5831</v>
      </c>
      <c r="S2717" s="22" t="b">
        <f t="shared" si="421"/>
        <v>0</v>
      </c>
      <c r="T2717" s="18">
        <v>10</v>
      </c>
      <c r="U2717" s="18" t="s">
        <v>5831</v>
      </c>
      <c r="V2717" s="15"/>
      <c r="W2717" s="18" t="s">
        <v>6440</v>
      </c>
      <c r="X2717" s="18"/>
      <c r="Y2717" s="15" t="s">
        <v>73</v>
      </c>
      <c r="Z2717" s="18" t="s">
        <v>1833</v>
      </c>
      <c r="AA2717" s="18" t="s">
        <v>71</v>
      </c>
      <c r="AB2717" s="18" t="s">
        <v>7321</v>
      </c>
      <c r="AC2717" s="67" t="str">
        <f>+VLOOKUP("*"&amp;L2717&amp;"*",'[2]REGISTROS SANITARIOS'!$D$2113:$E$2316,2,FALSE)</f>
        <v>SI</v>
      </c>
      <c r="AD2717" s="22" t="s">
        <v>1025</v>
      </c>
      <c r="AE2717" s="16" t="s">
        <v>7944</v>
      </c>
      <c r="AF2717" s="34" t="s">
        <v>8814</v>
      </c>
      <c r="AG2717" s="24">
        <v>19940524</v>
      </c>
      <c r="AH2717" s="18">
        <v>6</v>
      </c>
      <c r="AI2717" s="18" t="s">
        <v>1049</v>
      </c>
      <c r="AJ2717" s="17">
        <v>2640000</v>
      </c>
      <c r="AK2717" s="25">
        <v>2640000</v>
      </c>
      <c r="AL2717" s="25">
        <v>26</v>
      </c>
      <c r="AM2717" s="35">
        <v>0</v>
      </c>
      <c r="AN2717" s="19">
        <v>60720000</v>
      </c>
      <c r="AO2717" s="18" t="s">
        <v>8012</v>
      </c>
      <c r="AP2717" s="15"/>
      <c r="AQ2717" s="43" t="str">
        <f t="shared" si="423"/>
        <v>SI</v>
      </c>
      <c r="AR2717" s="44">
        <f t="shared" si="425"/>
        <v>68640000</v>
      </c>
      <c r="AS2717" s="44">
        <f t="shared" si="426"/>
        <v>68640000</v>
      </c>
      <c r="AT2717" s="44">
        <f t="shared" si="427"/>
        <v>68640000</v>
      </c>
      <c r="AU2717" s="44">
        <f t="shared" si="428"/>
        <v>68640000</v>
      </c>
      <c r="AV2717" s="45" t="b">
        <f t="shared" si="429"/>
        <v>0</v>
      </c>
      <c r="AW2717" s="45" t="b">
        <f t="shared" si="424"/>
        <v>0</v>
      </c>
      <c r="AX2717" s="45" t="s">
        <v>8734</v>
      </c>
    </row>
    <row r="2718" spans="1:50" s="36" customFormat="1" ht="27.75" customHeight="1" x14ac:dyDescent="0.15">
      <c r="A2718" s="36" t="str">
        <f t="shared" si="422"/>
        <v>PRODUCTOS HOSPITALARIOS S.A. PRO-H S.A.106090209</v>
      </c>
      <c r="B2718" s="36" t="b">
        <f>+A2718='[1]Anexo 9'!A2718</f>
        <v>1</v>
      </c>
      <c r="C2718" s="18">
        <v>804016084</v>
      </c>
      <c r="D2718" s="18" t="s">
        <v>3865</v>
      </c>
      <c r="E2718" s="15" t="s">
        <v>61</v>
      </c>
      <c r="F2718" s="15" t="s">
        <v>62</v>
      </c>
      <c r="G2718" s="15" t="s">
        <v>3155</v>
      </c>
      <c r="H2718" s="15" t="s">
        <v>3155</v>
      </c>
      <c r="I2718" s="15" t="s">
        <v>3155</v>
      </c>
      <c r="J2718" s="15">
        <v>5</v>
      </c>
      <c r="K2718" s="15" t="s">
        <v>3155</v>
      </c>
      <c r="L2718" s="15">
        <v>106090209</v>
      </c>
      <c r="M2718" s="15" t="s">
        <v>2189</v>
      </c>
      <c r="N2718" s="15" t="s">
        <v>1436</v>
      </c>
      <c r="O2718" s="18" t="s">
        <v>4808</v>
      </c>
      <c r="P2718" s="22" t="s">
        <v>73</v>
      </c>
      <c r="Q2718" s="15" t="s">
        <v>1822</v>
      </c>
      <c r="R2718" s="18" t="s">
        <v>5832</v>
      </c>
      <c r="S2718" s="22" t="b">
        <f t="shared" si="421"/>
        <v>0</v>
      </c>
      <c r="T2718" s="18"/>
      <c r="U2718" s="18" t="s">
        <v>6441</v>
      </c>
      <c r="V2718" s="15"/>
      <c r="W2718" s="18" t="s">
        <v>2048</v>
      </c>
      <c r="X2718" s="18"/>
      <c r="Y2718" s="15" t="s">
        <v>73</v>
      </c>
      <c r="Z2718" s="18" t="s">
        <v>1994</v>
      </c>
      <c r="AA2718" s="18" t="s">
        <v>71</v>
      </c>
      <c r="AB2718" s="18" t="s">
        <v>7322</v>
      </c>
      <c r="AC2718" s="67" t="str">
        <f>+VLOOKUP("*"&amp;L2718&amp;"*",'[2]REGISTROS SANITARIOS'!$D$2113:$E$2316,2,FALSE)</f>
        <v>SI</v>
      </c>
      <c r="AD2718" s="22" t="s">
        <v>1025</v>
      </c>
      <c r="AE2718" s="16" t="s">
        <v>7945</v>
      </c>
      <c r="AF2718" s="34" t="s">
        <v>8814</v>
      </c>
      <c r="AG2718" s="24">
        <v>1981505</v>
      </c>
      <c r="AH2718" s="18">
        <v>13</v>
      </c>
      <c r="AI2718" s="18" t="s">
        <v>1049</v>
      </c>
      <c r="AJ2718" s="17">
        <v>385000</v>
      </c>
      <c r="AK2718" s="25">
        <v>385000</v>
      </c>
      <c r="AL2718" s="25">
        <v>164</v>
      </c>
      <c r="AM2718" s="35">
        <v>0</v>
      </c>
      <c r="AN2718" s="19">
        <v>55055000</v>
      </c>
      <c r="AO2718" s="18" t="s">
        <v>8012</v>
      </c>
      <c r="AP2718" s="15"/>
      <c r="AQ2718" s="43" t="str">
        <f t="shared" si="423"/>
        <v>SI</v>
      </c>
      <c r="AR2718" s="44">
        <f t="shared" si="425"/>
        <v>63140000</v>
      </c>
      <c r="AS2718" s="44">
        <f t="shared" si="426"/>
        <v>63140000</v>
      </c>
      <c r="AT2718" s="44">
        <f t="shared" si="427"/>
        <v>63140000</v>
      </c>
      <c r="AU2718" s="44">
        <f t="shared" si="428"/>
        <v>63140000</v>
      </c>
      <c r="AV2718" s="45" t="b">
        <f t="shared" si="429"/>
        <v>0</v>
      </c>
      <c r="AW2718" s="45" t="b">
        <f t="shared" si="424"/>
        <v>0</v>
      </c>
      <c r="AX2718" s="45" t="s">
        <v>8734</v>
      </c>
    </row>
    <row r="2719" spans="1:50" s="36" customFormat="1" ht="27.75" customHeight="1" x14ac:dyDescent="0.15">
      <c r="A2719" s="36" t="str">
        <f t="shared" si="422"/>
        <v>PRODUCTOS HOSPITALARIOS S.A. PRO-H S.A.106100109</v>
      </c>
      <c r="B2719" s="36" t="b">
        <f>+A2719='[1]Anexo 9'!A2719</f>
        <v>1</v>
      </c>
      <c r="C2719" s="18">
        <v>804016084</v>
      </c>
      <c r="D2719" s="18" t="s">
        <v>3865</v>
      </c>
      <c r="E2719" s="15" t="s">
        <v>61</v>
      </c>
      <c r="F2719" s="15" t="s">
        <v>62</v>
      </c>
      <c r="G2719" s="15" t="s">
        <v>3155</v>
      </c>
      <c r="H2719" s="15" t="s">
        <v>3155</v>
      </c>
      <c r="I2719" s="15" t="s">
        <v>3155</v>
      </c>
      <c r="J2719" s="15">
        <v>5</v>
      </c>
      <c r="K2719" s="15" t="s">
        <v>3155</v>
      </c>
      <c r="L2719" s="15">
        <v>106100109</v>
      </c>
      <c r="M2719" s="15" t="s">
        <v>4195</v>
      </c>
      <c r="N2719" s="15" t="s">
        <v>1436</v>
      </c>
      <c r="O2719" s="18" t="s">
        <v>4809</v>
      </c>
      <c r="P2719" s="22" t="s">
        <v>3841</v>
      </c>
      <c r="Q2719" s="15" t="s">
        <v>1822</v>
      </c>
      <c r="R2719" s="18" t="s">
        <v>5833</v>
      </c>
      <c r="S2719" s="22" t="b">
        <f t="shared" si="421"/>
        <v>0</v>
      </c>
      <c r="T2719" s="18">
        <v>10</v>
      </c>
      <c r="U2719" s="18" t="s">
        <v>5833</v>
      </c>
      <c r="V2719" s="15"/>
      <c r="W2719" s="18" t="s">
        <v>1777</v>
      </c>
      <c r="X2719" s="18"/>
      <c r="Y2719" s="15" t="s">
        <v>73</v>
      </c>
      <c r="Z2719" s="18" t="s">
        <v>1786</v>
      </c>
      <c r="AA2719" s="18" t="s">
        <v>71</v>
      </c>
      <c r="AB2719" s="18" t="s">
        <v>7323</v>
      </c>
      <c r="AC2719" s="67" t="str">
        <f>+VLOOKUP("*"&amp;L2719&amp;"*",'[2]REGISTROS SANITARIOS'!$D$2113:$E$2316,2,FALSE)</f>
        <v>SI</v>
      </c>
      <c r="AD2719" s="22" t="s">
        <v>1025</v>
      </c>
      <c r="AE2719" s="16">
        <v>45264</v>
      </c>
      <c r="AF2719" s="34" t="s">
        <v>73</v>
      </c>
      <c r="AG2719" s="24">
        <v>30970</v>
      </c>
      <c r="AH2719" s="18">
        <v>6</v>
      </c>
      <c r="AI2719" s="18" t="s">
        <v>1049</v>
      </c>
      <c r="AJ2719" s="17">
        <v>1650000</v>
      </c>
      <c r="AK2719" s="25">
        <v>1650000</v>
      </c>
      <c r="AL2719" s="25">
        <v>68</v>
      </c>
      <c r="AM2719" s="35">
        <v>0</v>
      </c>
      <c r="AN2719" s="19">
        <v>97350000</v>
      </c>
      <c r="AO2719" s="18" t="s">
        <v>8012</v>
      </c>
      <c r="AP2719" s="15"/>
      <c r="AQ2719" s="43" t="str">
        <f t="shared" si="423"/>
        <v>SI</v>
      </c>
      <c r="AR2719" s="44">
        <f t="shared" si="425"/>
        <v>112200000</v>
      </c>
      <c r="AS2719" s="44">
        <f t="shared" si="426"/>
        <v>112200000</v>
      </c>
      <c r="AT2719" s="44">
        <f t="shared" si="427"/>
        <v>112200000</v>
      </c>
      <c r="AU2719" s="44">
        <f t="shared" si="428"/>
        <v>112200000</v>
      </c>
      <c r="AV2719" s="45" t="b">
        <f t="shared" si="429"/>
        <v>0</v>
      </c>
      <c r="AW2719" s="45" t="b">
        <f t="shared" si="424"/>
        <v>0</v>
      </c>
      <c r="AX2719" s="45" t="s">
        <v>8734</v>
      </c>
    </row>
    <row r="2720" spans="1:50" s="36" customFormat="1" ht="27.75" customHeight="1" x14ac:dyDescent="0.15">
      <c r="A2720" s="36" t="str">
        <f t="shared" si="422"/>
        <v>PRODUCTOS HOSPITALARIOS S.A. PRO-H S.A.107010203</v>
      </c>
      <c r="B2720" s="36" t="b">
        <f>+A2720='[1]Anexo 9'!A2720</f>
        <v>1</v>
      </c>
      <c r="C2720" s="18">
        <v>804016084</v>
      </c>
      <c r="D2720" s="18" t="s">
        <v>3865</v>
      </c>
      <c r="E2720" s="15" t="s">
        <v>61</v>
      </c>
      <c r="F2720" s="15" t="s">
        <v>62</v>
      </c>
      <c r="G2720" s="15" t="s">
        <v>3155</v>
      </c>
      <c r="H2720" s="15" t="s">
        <v>3155</v>
      </c>
      <c r="I2720" s="15" t="s">
        <v>3155</v>
      </c>
      <c r="J2720" s="15">
        <v>7</v>
      </c>
      <c r="K2720" s="15" t="s">
        <v>3155</v>
      </c>
      <c r="L2720" s="15">
        <v>107010203</v>
      </c>
      <c r="M2720" s="15" t="s">
        <v>1627</v>
      </c>
      <c r="N2720" s="15" t="s">
        <v>80</v>
      </c>
      <c r="O2720" s="18" t="s">
        <v>4810</v>
      </c>
      <c r="P2720" s="22" t="s">
        <v>73</v>
      </c>
      <c r="Q2720" s="15" t="s">
        <v>1616</v>
      </c>
      <c r="R2720" s="18" t="s">
        <v>5834</v>
      </c>
      <c r="S2720" s="22" t="b">
        <f t="shared" si="421"/>
        <v>0</v>
      </c>
      <c r="T2720" s="18"/>
      <c r="U2720" s="18" t="s">
        <v>5834</v>
      </c>
      <c r="V2720" s="15"/>
      <c r="W2720" s="18" t="s">
        <v>6420</v>
      </c>
      <c r="X2720" s="18"/>
      <c r="Y2720" s="15" t="s">
        <v>73</v>
      </c>
      <c r="Z2720" s="18" t="s">
        <v>3135</v>
      </c>
      <c r="AA2720" s="18" t="s">
        <v>71</v>
      </c>
      <c r="AB2720" s="18" t="s">
        <v>7324</v>
      </c>
      <c r="AC2720" s="67" t="str">
        <f>+VLOOKUP("*"&amp;L2720&amp;"*",'[2]REGISTROS SANITARIOS'!$D$2113:$E$2316,2,FALSE)</f>
        <v>SI</v>
      </c>
      <c r="AD2720" s="22" t="s">
        <v>1025</v>
      </c>
      <c r="AE2720" s="16" t="s">
        <v>7946</v>
      </c>
      <c r="AF2720" s="34" t="s">
        <v>8814</v>
      </c>
      <c r="AG2720" s="24">
        <v>19940721</v>
      </c>
      <c r="AH2720" s="18">
        <v>13</v>
      </c>
      <c r="AI2720" s="18" t="s">
        <v>1049</v>
      </c>
      <c r="AJ2720" s="17">
        <v>16500</v>
      </c>
      <c r="AK2720" s="25">
        <v>16500</v>
      </c>
      <c r="AL2720" s="25">
        <v>1423</v>
      </c>
      <c r="AM2720" s="35">
        <v>0</v>
      </c>
      <c r="AN2720" s="19">
        <v>20427000</v>
      </c>
      <c r="AO2720" s="18" t="s">
        <v>8012</v>
      </c>
      <c r="AP2720" s="15"/>
      <c r="AQ2720" s="43" t="str">
        <f t="shared" si="423"/>
        <v>SI</v>
      </c>
      <c r="AR2720" s="44">
        <f t="shared" si="425"/>
        <v>23479500</v>
      </c>
      <c r="AS2720" s="44">
        <f t="shared" si="426"/>
        <v>23479500</v>
      </c>
      <c r="AT2720" s="44">
        <f t="shared" si="427"/>
        <v>23479500</v>
      </c>
      <c r="AU2720" s="44">
        <f t="shared" si="428"/>
        <v>23479500</v>
      </c>
      <c r="AV2720" s="45" t="b">
        <f t="shared" si="429"/>
        <v>0</v>
      </c>
      <c r="AW2720" s="45" t="b">
        <f t="shared" si="424"/>
        <v>0</v>
      </c>
      <c r="AX2720" s="45" t="s">
        <v>8734</v>
      </c>
    </row>
    <row r="2721" spans="1:50" s="36" customFormat="1" ht="27.75" customHeight="1" x14ac:dyDescent="0.15">
      <c r="A2721" s="36" t="str">
        <f t="shared" si="422"/>
        <v>PRODUCTOS HOSPITALARIOS S.A. PRO-H S.A.107010903</v>
      </c>
      <c r="B2721" s="36" t="b">
        <f>+A2721='[1]Anexo 9'!A2721</f>
        <v>1</v>
      </c>
      <c r="C2721" s="18">
        <v>804016084</v>
      </c>
      <c r="D2721" s="18" t="s">
        <v>3865</v>
      </c>
      <c r="E2721" s="15" t="s">
        <v>61</v>
      </c>
      <c r="F2721" s="15" t="s">
        <v>62</v>
      </c>
      <c r="G2721" s="15" t="s">
        <v>3155</v>
      </c>
      <c r="H2721" s="15" t="s">
        <v>3155</v>
      </c>
      <c r="I2721" s="15" t="s">
        <v>3155</v>
      </c>
      <c r="J2721" s="15">
        <v>7</v>
      </c>
      <c r="K2721" s="15" t="s">
        <v>3155</v>
      </c>
      <c r="L2721" s="15">
        <v>107010903</v>
      </c>
      <c r="M2721" s="15" t="s">
        <v>2202</v>
      </c>
      <c r="N2721" s="15" t="s">
        <v>64</v>
      </c>
      <c r="O2721" s="18" t="s">
        <v>4811</v>
      </c>
      <c r="P2721" s="22" t="s">
        <v>3841</v>
      </c>
      <c r="Q2721" s="15" t="s">
        <v>76</v>
      </c>
      <c r="R2721" s="18" t="s">
        <v>3573</v>
      </c>
      <c r="S2721" s="22" t="b">
        <f t="shared" si="421"/>
        <v>0</v>
      </c>
      <c r="T2721" s="18"/>
      <c r="U2721" s="18" t="s">
        <v>3573</v>
      </c>
      <c r="V2721" s="15"/>
      <c r="W2721" s="18" t="s">
        <v>6420</v>
      </c>
      <c r="X2721" s="18"/>
      <c r="Y2721" s="15" t="s">
        <v>73</v>
      </c>
      <c r="Z2721" s="18" t="s">
        <v>7309</v>
      </c>
      <c r="AA2721" s="18" t="s">
        <v>71</v>
      </c>
      <c r="AB2721" s="18" t="s">
        <v>7325</v>
      </c>
      <c r="AC2721" s="67" t="str">
        <f>+VLOOKUP("*"&amp;L2721&amp;"*",'[2]REGISTROS SANITARIOS'!$D$2113:$E$2316,2,FALSE)</f>
        <v>SI</v>
      </c>
      <c r="AD2721" s="22" t="s">
        <v>1025</v>
      </c>
      <c r="AE2721" s="16" t="s">
        <v>7947</v>
      </c>
      <c r="AF2721" s="34" t="s">
        <v>8814</v>
      </c>
      <c r="AG2721" s="24">
        <v>20019105</v>
      </c>
      <c r="AH2721" s="18">
        <v>10</v>
      </c>
      <c r="AI2721" s="18" t="s">
        <v>1049</v>
      </c>
      <c r="AJ2721" s="17">
        <v>20900</v>
      </c>
      <c r="AK2721" s="25">
        <v>20900</v>
      </c>
      <c r="AL2721" s="25">
        <v>345</v>
      </c>
      <c r="AM2721" s="35">
        <v>0</v>
      </c>
      <c r="AN2721" s="19">
        <v>6270000</v>
      </c>
      <c r="AO2721" s="18" t="s">
        <v>8012</v>
      </c>
      <c r="AP2721" s="15"/>
      <c r="AQ2721" s="43" t="str">
        <f t="shared" si="423"/>
        <v>SI</v>
      </c>
      <c r="AR2721" s="44">
        <f t="shared" si="425"/>
        <v>7210500</v>
      </c>
      <c r="AS2721" s="44">
        <f t="shared" si="426"/>
        <v>7210500</v>
      </c>
      <c r="AT2721" s="44">
        <f t="shared" si="427"/>
        <v>7210500</v>
      </c>
      <c r="AU2721" s="44">
        <f t="shared" si="428"/>
        <v>7210500</v>
      </c>
      <c r="AV2721" s="45" t="b">
        <f t="shared" si="429"/>
        <v>0</v>
      </c>
      <c r="AW2721" s="45" t="b">
        <f t="shared" si="424"/>
        <v>0</v>
      </c>
      <c r="AX2721" s="45" t="s">
        <v>8734</v>
      </c>
    </row>
    <row r="2722" spans="1:50" s="36" customFormat="1" ht="27.75" customHeight="1" x14ac:dyDescent="0.15">
      <c r="A2722" s="36" t="str">
        <f t="shared" si="422"/>
        <v>PRODUCTOS HOSPITALARIOS S.A. PRO-H S.A.107011303</v>
      </c>
      <c r="B2722" s="36" t="b">
        <f>+A2722='[1]Anexo 9'!A2722</f>
        <v>1</v>
      </c>
      <c r="C2722" s="18">
        <v>804016084</v>
      </c>
      <c r="D2722" s="18" t="s">
        <v>3865</v>
      </c>
      <c r="E2722" s="15" t="s">
        <v>61</v>
      </c>
      <c r="F2722" s="15" t="s">
        <v>62</v>
      </c>
      <c r="G2722" s="15" t="s">
        <v>3155</v>
      </c>
      <c r="H2722" s="15" t="s">
        <v>3155</v>
      </c>
      <c r="I2722" s="15" t="s">
        <v>3155</v>
      </c>
      <c r="J2722" s="15">
        <v>7</v>
      </c>
      <c r="K2722" s="15" t="s">
        <v>3155</v>
      </c>
      <c r="L2722" s="15">
        <v>107011303</v>
      </c>
      <c r="M2722" s="15" t="s">
        <v>1631</v>
      </c>
      <c r="N2722" s="15" t="s">
        <v>80</v>
      </c>
      <c r="O2722" s="18" t="s">
        <v>4812</v>
      </c>
      <c r="P2722" s="22" t="s">
        <v>73</v>
      </c>
      <c r="Q2722" s="15" t="s">
        <v>1633</v>
      </c>
      <c r="R2722" s="18" t="s">
        <v>5835</v>
      </c>
      <c r="S2722" s="22" t="b">
        <f t="shared" ref="S2722:S2765" si="430">+R2722=Q2722</f>
        <v>0</v>
      </c>
      <c r="T2722" s="18"/>
      <c r="U2722" s="18" t="s">
        <v>5835</v>
      </c>
      <c r="V2722" s="15"/>
      <c r="W2722" s="18" t="s">
        <v>6442</v>
      </c>
      <c r="X2722" s="18"/>
      <c r="Y2722" s="15" t="s">
        <v>73</v>
      </c>
      <c r="Z2722" s="18" t="s">
        <v>3135</v>
      </c>
      <c r="AA2722" s="18" t="s">
        <v>71</v>
      </c>
      <c r="AB2722" s="18" t="s">
        <v>7326</v>
      </c>
      <c r="AC2722" s="67" t="str">
        <f>+VLOOKUP("*"&amp;L2722&amp;"*",'[2]REGISTROS SANITARIOS'!$D$2113:$E$2316,2,FALSE)</f>
        <v>SI</v>
      </c>
      <c r="AD2722" s="22" t="s">
        <v>1025</v>
      </c>
      <c r="AE2722" s="16">
        <v>45909</v>
      </c>
      <c r="AF2722" s="34" t="s">
        <v>73</v>
      </c>
      <c r="AG2722" s="24">
        <v>19990590</v>
      </c>
      <c r="AH2722" s="18">
        <v>6</v>
      </c>
      <c r="AI2722" s="18" t="s">
        <v>1049</v>
      </c>
      <c r="AJ2722" s="17">
        <v>385</v>
      </c>
      <c r="AK2722" s="25">
        <v>385</v>
      </c>
      <c r="AL2722" s="25">
        <v>9770</v>
      </c>
      <c r="AM2722" s="35">
        <v>0</v>
      </c>
      <c r="AN2722" s="19">
        <v>3272500</v>
      </c>
      <c r="AO2722" s="18" t="s">
        <v>45</v>
      </c>
      <c r="AP2722" s="15"/>
      <c r="AQ2722" s="43" t="str">
        <f t="shared" si="423"/>
        <v>SI</v>
      </c>
      <c r="AR2722" s="44">
        <f t="shared" si="425"/>
        <v>3761450</v>
      </c>
      <c r="AS2722" s="44">
        <f t="shared" si="426"/>
        <v>3761450</v>
      </c>
      <c r="AT2722" s="44">
        <f t="shared" si="427"/>
        <v>3761450</v>
      </c>
      <c r="AU2722" s="44">
        <f t="shared" si="428"/>
        <v>3761450</v>
      </c>
      <c r="AV2722" s="45" t="b">
        <f t="shared" si="429"/>
        <v>0</v>
      </c>
      <c r="AW2722" s="45" t="b">
        <f t="shared" si="424"/>
        <v>0</v>
      </c>
      <c r="AX2722" s="45" t="s">
        <v>8734</v>
      </c>
    </row>
    <row r="2723" spans="1:50" s="36" customFormat="1" ht="27.75" customHeight="1" x14ac:dyDescent="0.15">
      <c r="A2723" s="36" t="str">
        <f t="shared" si="422"/>
        <v>PRODUCTOS HOSPITALARIOS S.A. PRO-H S.A.107021011</v>
      </c>
      <c r="B2723" s="36" t="b">
        <f>+A2723='[1]Anexo 9'!A2723</f>
        <v>1</v>
      </c>
      <c r="C2723" s="18">
        <v>804016084</v>
      </c>
      <c r="D2723" s="18" t="s">
        <v>3865</v>
      </c>
      <c r="E2723" s="15" t="s">
        <v>61</v>
      </c>
      <c r="F2723" s="15" t="s">
        <v>62</v>
      </c>
      <c r="G2723" s="15" t="s">
        <v>3155</v>
      </c>
      <c r="H2723" s="15" t="s">
        <v>3155</v>
      </c>
      <c r="I2723" s="15" t="s">
        <v>3155</v>
      </c>
      <c r="J2723" s="15">
        <v>6</v>
      </c>
      <c r="K2723" s="15" t="s">
        <v>3155</v>
      </c>
      <c r="L2723" s="15">
        <v>107021011</v>
      </c>
      <c r="M2723" s="15" t="s">
        <v>4001</v>
      </c>
      <c r="N2723" s="15" t="s">
        <v>1389</v>
      </c>
      <c r="O2723" s="18" t="s">
        <v>4813</v>
      </c>
      <c r="P2723" s="22" t="s">
        <v>3841</v>
      </c>
      <c r="Q2723" s="15" t="s">
        <v>1389</v>
      </c>
      <c r="R2723" s="18" t="s">
        <v>5836</v>
      </c>
      <c r="S2723" s="22" t="b">
        <f t="shared" si="430"/>
        <v>0</v>
      </c>
      <c r="T2723" s="18"/>
      <c r="U2723" s="18" t="s">
        <v>5836</v>
      </c>
      <c r="V2723" s="15"/>
      <c r="W2723" s="18" t="s">
        <v>2210</v>
      </c>
      <c r="X2723" s="18"/>
      <c r="Y2723" s="15" t="s">
        <v>73</v>
      </c>
      <c r="Z2723" s="18" t="s">
        <v>1390</v>
      </c>
      <c r="AA2723" s="18" t="s">
        <v>71</v>
      </c>
      <c r="AB2723" s="18" t="s">
        <v>7327</v>
      </c>
      <c r="AC2723" s="67" t="e">
        <f>+VLOOKUP("*"&amp;L2723&amp;"*",'[2]REGISTROS SANITARIOS'!$D$2113:$E$2316,2,FALSE)</f>
        <v>#N/A</v>
      </c>
      <c r="AD2723" s="22" t="s">
        <v>44</v>
      </c>
      <c r="AE2723" s="16" t="s">
        <v>7948</v>
      </c>
      <c r="AF2723" s="34" t="s">
        <v>8814</v>
      </c>
      <c r="AG2723" s="24">
        <v>19934015</v>
      </c>
      <c r="AH2723" s="18">
        <v>2</v>
      </c>
      <c r="AI2723" s="18" t="s">
        <v>1049</v>
      </c>
      <c r="AJ2723" s="17">
        <v>2200</v>
      </c>
      <c r="AK2723" s="25">
        <v>2200</v>
      </c>
      <c r="AL2723" s="25">
        <v>126437</v>
      </c>
      <c r="AM2723" s="35">
        <v>0</v>
      </c>
      <c r="AN2723" s="19">
        <v>242000000</v>
      </c>
      <c r="AO2723" s="18" t="s">
        <v>45</v>
      </c>
      <c r="AP2723" s="15"/>
      <c r="AQ2723" s="43" t="str">
        <f t="shared" si="423"/>
        <v>SI</v>
      </c>
      <c r="AR2723" s="44">
        <f t="shared" si="425"/>
        <v>278161400</v>
      </c>
      <c r="AS2723" s="44">
        <f t="shared" si="426"/>
        <v>278161400</v>
      </c>
      <c r="AT2723" s="44">
        <f t="shared" si="427"/>
        <v>278161400</v>
      </c>
      <c r="AU2723" s="44">
        <f t="shared" si="428"/>
        <v>278161400</v>
      </c>
      <c r="AV2723" s="45" t="b">
        <f t="shared" si="429"/>
        <v>0</v>
      </c>
      <c r="AW2723" s="45" t="b">
        <f t="shared" si="424"/>
        <v>0</v>
      </c>
      <c r="AX2723" s="45" t="s">
        <v>8734</v>
      </c>
    </row>
    <row r="2724" spans="1:50" s="36" customFormat="1" ht="27.75" customHeight="1" x14ac:dyDescent="0.15">
      <c r="A2724" s="36" t="str">
        <f t="shared" si="422"/>
        <v>PRODUCTOS HOSPITALARIOS S.A. PRO-H S.A.107030109</v>
      </c>
      <c r="B2724" s="36" t="b">
        <f>+A2724='[1]Anexo 9'!A2724</f>
        <v>1</v>
      </c>
      <c r="C2724" s="18">
        <v>804016084</v>
      </c>
      <c r="D2724" s="18" t="s">
        <v>3865</v>
      </c>
      <c r="E2724" s="15" t="s">
        <v>61</v>
      </c>
      <c r="F2724" s="15" t="s">
        <v>2661</v>
      </c>
      <c r="G2724" s="15">
        <f>+VLOOKUP(F2724,[3]Sheet1!$E$3:$G$74,3,FALSE)</f>
        <v>2</v>
      </c>
      <c r="H2724" s="15">
        <f>+VLOOKUP(D2724&amp;F2724,'TD para paquetes'!$E$3:$I$441,5,FALSE)</f>
        <v>2</v>
      </c>
      <c r="I2724" s="15" t="s">
        <v>1025</v>
      </c>
      <c r="J2724" s="15">
        <v>6</v>
      </c>
      <c r="K2724" s="15">
        <v>6</v>
      </c>
      <c r="L2724" s="15">
        <v>107030109</v>
      </c>
      <c r="M2724" s="15" t="s">
        <v>2662</v>
      </c>
      <c r="N2724" s="15" t="s">
        <v>1436</v>
      </c>
      <c r="O2724" s="18" t="s">
        <v>4814</v>
      </c>
      <c r="P2724" s="22" t="s">
        <v>3841</v>
      </c>
      <c r="Q2724" s="15" t="s">
        <v>1822</v>
      </c>
      <c r="R2724" s="18" t="s">
        <v>5837</v>
      </c>
      <c r="S2724" s="22" t="b">
        <f t="shared" si="430"/>
        <v>0</v>
      </c>
      <c r="T2724" s="18"/>
      <c r="U2724" s="18" t="s">
        <v>6443</v>
      </c>
      <c r="V2724" s="15"/>
      <c r="W2724" s="18" t="s">
        <v>2666</v>
      </c>
      <c r="X2724" s="18" t="s">
        <v>8761</v>
      </c>
      <c r="Y2724" s="15" t="s">
        <v>73</v>
      </c>
      <c r="Z2724" s="18" t="s">
        <v>3774</v>
      </c>
      <c r="AA2724" s="18" t="s">
        <v>71</v>
      </c>
      <c r="AB2724" s="18" t="s">
        <v>7328</v>
      </c>
      <c r="AC2724" s="67" t="str">
        <f>+VLOOKUP("*"&amp;L2724&amp;"*",'[2]REGISTROS SANITARIOS'!$D$2113:$E$2316,2,FALSE)</f>
        <v>SI</v>
      </c>
      <c r="AD2724" s="22" t="s">
        <v>1025</v>
      </c>
      <c r="AE2724" s="16" t="s">
        <v>7949</v>
      </c>
      <c r="AF2724" s="34" t="s">
        <v>8814</v>
      </c>
      <c r="AG2724" s="24">
        <v>19976365</v>
      </c>
      <c r="AH2724" s="18">
        <v>2</v>
      </c>
      <c r="AI2724" s="18" t="s">
        <v>1049</v>
      </c>
      <c r="AJ2724" s="17">
        <v>1540000</v>
      </c>
      <c r="AK2724" s="25">
        <v>1540000</v>
      </c>
      <c r="AL2724" s="25">
        <v>134</v>
      </c>
      <c r="AM2724" s="35">
        <v>0</v>
      </c>
      <c r="AN2724" s="19">
        <v>180180000</v>
      </c>
      <c r="AO2724" s="18" t="s">
        <v>8012</v>
      </c>
      <c r="AP2724" s="15"/>
      <c r="AQ2724" s="43" t="str">
        <f t="shared" si="423"/>
        <v>SI</v>
      </c>
      <c r="AR2724" s="44">
        <f t="shared" si="425"/>
        <v>206360000</v>
      </c>
      <c r="AS2724" s="44">
        <f t="shared" si="426"/>
        <v>206360000</v>
      </c>
      <c r="AT2724" s="44">
        <f t="shared" si="427"/>
        <v>206360000</v>
      </c>
      <c r="AU2724" s="44">
        <f t="shared" si="428"/>
        <v>206360000</v>
      </c>
      <c r="AV2724" s="45" t="b">
        <f t="shared" si="429"/>
        <v>0</v>
      </c>
      <c r="AW2724" s="45" t="b">
        <f t="shared" si="424"/>
        <v>0</v>
      </c>
      <c r="AX2724" s="45" t="s">
        <v>8734</v>
      </c>
    </row>
    <row r="2725" spans="1:50" s="36" customFormat="1" ht="27.75" customHeight="1" x14ac:dyDescent="0.15">
      <c r="A2725" s="36" t="str">
        <f t="shared" si="422"/>
        <v>PRODUCTOS HOSPITALARIOS S.A. PRO-H S.A.107030409</v>
      </c>
      <c r="B2725" s="36" t="b">
        <f>+A2725='[1]Anexo 9'!A2725</f>
        <v>1</v>
      </c>
      <c r="C2725" s="18">
        <v>804016084</v>
      </c>
      <c r="D2725" s="18" t="s">
        <v>3865</v>
      </c>
      <c r="E2725" s="15" t="s">
        <v>61</v>
      </c>
      <c r="F2725" s="15" t="s">
        <v>2661</v>
      </c>
      <c r="G2725" s="15">
        <f>+VLOOKUP(F2725,[3]Sheet1!$E$3:$G$74,3,FALSE)</f>
        <v>2</v>
      </c>
      <c r="H2725" s="15">
        <f>+VLOOKUP(D2725&amp;F2725,'TD para paquetes'!$E$3:$I$441,5,FALSE)</f>
        <v>2</v>
      </c>
      <c r="I2725" s="15" t="s">
        <v>1025</v>
      </c>
      <c r="J2725" s="15">
        <v>6</v>
      </c>
      <c r="K2725" s="15">
        <v>6</v>
      </c>
      <c r="L2725" s="15">
        <v>107030409</v>
      </c>
      <c r="M2725" s="15" t="s">
        <v>2668</v>
      </c>
      <c r="N2725" s="15" t="s">
        <v>1436</v>
      </c>
      <c r="O2725" s="18" t="s">
        <v>4815</v>
      </c>
      <c r="P2725" s="22" t="s">
        <v>3841</v>
      </c>
      <c r="Q2725" s="15" t="s">
        <v>1822</v>
      </c>
      <c r="R2725" s="18" t="s">
        <v>5838</v>
      </c>
      <c r="S2725" s="22" t="b">
        <f t="shared" si="430"/>
        <v>0</v>
      </c>
      <c r="T2725" s="18"/>
      <c r="U2725" s="18" t="s">
        <v>5838</v>
      </c>
      <c r="V2725" s="15"/>
      <c r="W2725" s="18" t="s">
        <v>2666</v>
      </c>
      <c r="X2725" s="18" t="s">
        <v>8761</v>
      </c>
      <c r="Y2725" s="15" t="s">
        <v>73</v>
      </c>
      <c r="Z2725" s="18" t="s">
        <v>3774</v>
      </c>
      <c r="AA2725" s="18" t="s">
        <v>71</v>
      </c>
      <c r="AB2725" s="18" t="s">
        <v>7329</v>
      </c>
      <c r="AC2725" s="67" t="str">
        <f>+VLOOKUP("*"&amp;L2725&amp;"*",'[2]REGISTROS SANITARIOS'!$D$2113:$E$2316,2,FALSE)</f>
        <v>SI</v>
      </c>
      <c r="AD2725" s="22" t="s">
        <v>1025</v>
      </c>
      <c r="AE2725" s="16" t="s">
        <v>7950</v>
      </c>
      <c r="AF2725" s="34" t="s">
        <v>8814</v>
      </c>
      <c r="AG2725" s="24">
        <v>32602</v>
      </c>
      <c r="AH2725" s="18">
        <v>2</v>
      </c>
      <c r="AI2725" s="18" t="s">
        <v>1049</v>
      </c>
      <c r="AJ2725" s="17">
        <v>715000</v>
      </c>
      <c r="AK2725" s="25">
        <v>715000</v>
      </c>
      <c r="AL2725" s="25">
        <v>154</v>
      </c>
      <c r="AM2725" s="35">
        <v>0</v>
      </c>
      <c r="AN2725" s="19">
        <v>95810000</v>
      </c>
      <c r="AO2725" s="18" t="s">
        <v>8012</v>
      </c>
      <c r="AP2725" s="15"/>
      <c r="AQ2725" s="43" t="str">
        <f t="shared" si="423"/>
        <v>SI</v>
      </c>
      <c r="AR2725" s="44">
        <f t="shared" si="425"/>
        <v>110110000</v>
      </c>
      <c r="AS2725" s="44">
        <f t="shared" si="426"/>
        <v>110110000</v>
      </c>
      <c r="AT2725" s="44">
        <f t="shared" si="427"/>
        <v>110110000</v>
      </c>
      <c r="AU2725" s="44">
        <f t="shared" si="428"/>
        <v>110110000</v>
      </c>
      <c r="AV2725" s="45" t="b">
        <f t="shared" si="429"/>
        <v>0</v>
      </c>
      <c r="AW2725" s="45" t="b">
        <f t="shared" si="424"/>
        <v>0</v>
      </c>
      <c r="AX2725" s="45" t="s">
        <v>8734</v>
      </c>
    </row>
    <row r="2726" spans="1:50" s="36" customFormat="1" ht="27.75" customHeight="1" x14ac:dyDescent="0.15">
      <c r="A2726" s="36" t="str">
        <f t="shared" si="422"/>
        <v>PRODUCTOS HOSPITALARIOS S.A. PRO-H S.A.107050109</v>
      </c>
      <c r="B2726" s="36" t="b">
        <f>+A2726='[1]Anexo 9'!A2726</f>
        <v>1</v>
      </c>
      <c r="C2726" s="18">
        <v>804016084</v>
      </c>
      <c r="D2726" s="18" t="s">
        <v>3865</v>
      </c>
      <c r="E2726" s="15" t="s">
        <v>61</v>
      </c>
      <c r="F2726" s="15" t="s">
        <v>62</v>
      </c>
      <c r="G2726" s="15" t="s">
        <v>3155</v>
      </c>
      <c r="H2726" s="15" t="s">
        <v>3155</v>
      </c>
      <c r="I2726" s="15" t="s">
        <v>3155</v>
      </c>
      <c r="J2726" s="15">
        <v>5</v>
      </c>
      <c r="K2726" s="15" t="s">
        <v>3155</v>
      </c>
      <c r="L2726" s="15">
        <v>107050109</v>
      </c>
      <c r="M2726" s="15" t="s">
        <v>2225</v>
      </c>
      <c r="N2726" s="15" t="s">
        <v>1436</v>
      </c>
      <c r="O2726" s="18" t="s">
        <v>4816</v>
      </c>
      <c r="P2726" s="22" t="s">
        <v>73</v>
      </c>
      <c r="Q2726" s="15" t="s">
        <v>1428</v>
      </c>
      <c r="R2726" s="18" t="s">
        <v>5839</v>
      </c>
      <c r="S2726" s="22" t="b">
        <f t="shared" si="430"/>
        <v>0</v>
      </c>
      <c r="T2726" s="18"/>
      <c r="U2726" s="18" t="s">
        <v>5839</v>
      </c>
      <c r="V2726" s="15"/>
      <c r="W2726" s="18" t="s">
        <v>1786</v>
      </c>
      <c r="X2726" s="18"/>
      <c r="Y2726" s="15" t="s">
        <v>73</v>
      </c>
      <c r="Z2726" s="18" t="s">
        <v>1786</v>
      </c>
      <c r="AA2726" s="18" t="s">
        <v>71</v>
      </c>
      <c r="AB2726" s="18" t="s">
        <v>7330</v>
      </c>
      <c r="AC2726" s="67" t="str">
        <f>+VLOOKUP("*"&amp;L2726&amp;"*",'[2]REGISTROS SANITARIOS'!$D$2113:$E$2316,2,FALSE)</f>
        <v>SI</v>
      </c>
      <c r="AD2726" s="22" t="s">
        <v>1025</v>
      </c>
      <c r="AE2726" s="16">
        <v>44659</v>
      </c>
      <c r="AF2726" s="34" t="s">
        <v>73</v>
      </c>
      <c r="AG2726" s="24">
        <v>20025656</v>
      </c>
      <c r="AH2726" s="18">
        <v>6</v>
      </c>
      <c r="AI2726" s="18" t="s">
        <v>1049</v>
      </c>
      <c r="AJ2726" s="17">
        <v>110000</v>
      </c>
      <c r="AK2726" s="25">
        <v>110000</v>
      </c>
      <c r="AL2726" s="25">
        <v>93</v>
      </c>
      <c r="AM2726" s="35">
        <v>0</v>
      </c>
      <c r="AN2726" s="19">
        <v>8910000</v>
      </c>
      <c r="AO2726" s="18" t="s">
        <v>8012</v>
      </c>
      <c r="AP2726" s="15"/>
      <c r="AQ2726" s="43" t="str">
        <f t="shared" si="423"/>
        <v>SI</v>
      </c>
      <c r="AR2726" s="44">
        <f t="shared" si="425"/>
        <v>10230000</v>
      </c>
      <c r="AS2726" s="44">
        <f t="shared" si="426"/>
        <v>10230000</v>
      </c>
      <c r="AT2726" s="44">
        <f t="shared" si="427"/>
        <v>10230000</v>
      </c>
      <c r="AU2726" s="44">
        <f t="shared" si="428"/>
        <v>10230000</v>
      </c>
      <c r="AV2726" s="45" t="b">
        <f t="shared" si="429"/>
        <v>0</v>
      </c>
      <c r="AW2726" s="45" t="b">
        <f t="shared" si="424"/>
        <v>0</v>
      </c>
      <c r="AX2726" s="45" t="s">
        <v>8734</v>
      </c>
    </row>
    <row r="2727" spans="1:50" s="36" customFormat="1" ht="27.75" customHeight="1" x14ac:dyDescent="0.15">
      <c r="A2727" s="36" t="str">
        <f t="shared" si="422"/>
        <v>PRODUCTOS HOSPITALARIOS S.A. PRO-H S.A.109010103</v>
      </c>
      <c r="B2727" s="36" t="b">
        <f>+A2727='[1]Anexo 9'!A2727</f>
        <v>1</v>
      </c>
      <c r="C2727" s="18">
        <v>804016084</v>
      </c>
      <c r="D2727" s="18" t="s">
        <v>3865</v>
      </c>
      <c r="E2727" s="15" t="s">
        <v>61</v>
      </c>
      <c r="F2727" s="15" t="s">
        <v>62</v>
      </c>
      <c r="G2727" s="15" t="s">
        <v>3155</v>
      </c>
      <c r="H2727" s="15" t="s">
        <v>3155</v>
      </c>
      <c r="I2727" s="15" t="s">
        <v>3155</v>
      </c>
      <c r="J2727" s="15">
        <v>5</v>
      </c>
      <c r="K2727" s="15" t="s">
        <v>3155</v>
      </c>
      <c r="L2727" s="15">
        <v>109010103</v>
      </c>
      <c r="M2727" s="15" t="s">
        <v>2229</v>
      </c>
      <c r="N2727" s="15" t="s">
        <v>64</v>
      </c>
      <c r="O2727" s="18" t="s">
        <v>4817</v>
      </c>
      <c r="P2727" s="22" t="s">
        <v>73</v>
      </c>
      <c r="Q2727" s="15" t="s">
        <v>76</v>
      </c>
      <c r="R2727" s="18" t="s">
        <v>5840</v>
      </c>
      <c r="S2727" s="22" t="b">
        <f t="shared" si="430"/>
        <v>0</v>
      </c>
      <c r="T2727" s="18"/>
      <c r="U2727" s="18" t="s">
        <v>5840</v>
      </c>
      <c r="V2727" s="15"/>
      <c r="W2727" s="18" t="s">
        <v>6420</v>
      </c>
      <c r="X2727" s="18"/>
      <c r="Y2727" s="15" t="s">
        <v>73</v>
      </c>
      <c r="Z2727" s="18" t="s">
        <v>3150</v>
      </c>
      <c r="AA2727" s="18" t="s">
        <v>71</v>
      </c>
      <c r="AB2727" s="18" t="s">
        <v>7331</v>
      </c>
      <c r="AC2727" s="67" t="str">
        <f>+VLOOKUP("*"&amp;L2727&amp;"*",'[2]REGISTROS SANITARIOS'!$D$2113:$E$2316,2,FALSE)</f>
        <v>SI</v>
      </c>
      <c r="AD2727" s="22" t="s">
        <v>1025</v>
      </c>
      <c r="AE2727" s="16" t="s">
        <v>7951</v>
      </c>
      <c r="AF2727" s="34" t="s">
        <v>8814</v>
      </c>
      <c r="AG2727" s="24">
        <v>19934768</v>
      </c>
      <c r="AH2727" s="18">
        <v>20</v>
      </c>
      <c r="AI2727" s="18" t="s">
        <v>1049</v>
      </c>
      <c r="AJ2727" s="17">
        <v>71500</v>
      </c>
      <c r="AK2727" s="25">
        <v>71500</v>
      </c>
      <c r="AL2727" s="25">
        <v>274</v>
      </c>
      <c r="AM2727" s="35">
        <v>0</v>
      </c>
      <c r="AN2727" s="19">
        <v>17017000</v>
      </c>
      <c r="AO2727" s="18" t="s">
        <v>8012</v>
      </c>
      <c r="AP2727" s="15"/>
      <c r="AQ2727" s="43" t="str">
        <f t="shared" si="423"/>
        <v>SI</v>
      </c>
      <c r="AR2727" s="44">
        <f t="shared" si="425"/>
        <v>19591000</v>
      </c>
      <c r="AS2727" s="44">
        <f t="shared" si="426"/>
        <v>19591000</v>
      </c>
      <c r="AT2727" s="44">
        <f t="shared" si="427"/>
        <v>19591000</v>
      </c>
      <c r="AU2727" s="44">
        <f t="shared" si="428"/>
        <v>19591000</v>
      </c>
      <c r="AV2727" s="45" t="b">
        <f t="shared" si="429"/>
        <v>0</v>
      </c>
      <c r="AW2727" s="45" t="b">
        <f t="shared" si="424"/>
        <v>0</v>
      </c>
      <c r="AX2727" s="45" t="s">
        <v>8734</v>
      </c>
    </row>
    <row r="2728" spans="1:50" s="36" customFormat="1" ht="27.75" customHeight="1" x14ac:dyDescent="0.15">
      <c r="A2728" s="36" t="str">
        <f t="shared" si="422"/>
        <v>PRODUCTOS HOSPITALARIOS S.A. PRO-H S.A.109010609</v>
      </c>
      <c r="B2728" s="36" t="b">
        <f>+A2728='[1]Anexo 9'!A2728</f>
        <v>1</v>
      </c>
      <c r="C2728" s="18">
        <v>804016084</v>
      </c>
      <c r="D2728" s="18" t="s">
        <v>3865</v>
      </c>
      <c r="E2728" s="15" t="s">
        <v>61</v>
      </c>
      <c r="F2728" s="15" t="s">
        <v>62</v>
      </c>
      <c r="G2728" s="15" t="s">
        <v>3155</v>
      </c>
      <c r="H2728" s="15" t="s">
        <v>3155</v>
      </c>
      <c r="I2728" s="15" t="s">
        <v>3155</v>
      </c>
      <c r="J2728" s="15">
        <v>5</v>
      </c>
      <c r="K2728" s="15" t="s">
        <v>3155</v>
      </c>
      <c r="L2728" s="15">
        <v>109010609</v>
      </c>
      <c r="M2728" s="15" t="s">
        <v>2231</v>
      </c>
      <c r="N2728" s="15" t="s">
        <v>1436</v>
      </c>
      <c r="O2728" s="18" t="s">
        <v>4818</v>
      </c>
      <c r="P2728" s="22" t="s">
        <v>73</v>
      </c>
      <c r="Q2728" s="15" t="s">
        <v>1822</v>
      </c>
      <c r="R2728" s="18" t="s">
        <v>3592</v>
      </c>
      <c r="S2728" s="22" t="b">
        <f t="shared" si="430"/>
        <v>0</v>
      </c>
      <c r="T2728" s="18">
        <v>10</v>
      </c>
      <c r="U2728" s="18" t="s">
        <v>3592</v>
      </c>
      <c r="V2728" s="15"/>
      <c r="W2728" s="18" t="s">
        <v>1708</v>
      </c>
      <c r="X2728" s="18"/>
      <c r="Y2728" s="15" t="s">
        <v>73</v>
      </c>
      <c r="Z2728" s="18" t="s">
        <v>3593</v>
      </c>
      <c r="AA2728" s="18" t="s">
        <v>71</v>
      </c>
      <c r="AB2728" s="18" t="s">
        <v>7332</v>
      </c>
      <c r="AC2728" s="67" t="str">
        <f>+VLOOKUP("*"&amp;L2728&amp;"*",'[2]REGISTROS SANITARIOS'!$D$2113:$E$2316,2,FALSE)</f>
        <v>SI</v>
      </c>
      <c r="AD2728" s="22" t="s">
        <v>1025</v>
      </c>
      <c r="AE2728" s="16" t="s">
        <v>7952</v>
      </c>
      <c r="AF2728" s="34" t="s">
        <v>8814</v>
      </c>
      <c r="AG2728" s="24">
        <v>51330</v>
      </c>
      <c r="AH2728" s="18">
        <v>17</v>
      </c>
      <c r="AI2728" s="18" t="s">
        <v>1049</v>
      </c>
      <c r="AJ2728" s="17">
        <v>121000</v>
      </c>
      <c r="AK2728" s="25">
        <v>121000</v>
      </c>
      <c r="AL2728" s="25">
        <v>83</v>
      </c>
      <c r="AM2728" s="35">
        <v>0</v>
      </c>
      <c r="AN2728" s="19">
        <v>8712000</v>
      </c>
      <c r="AO2728" s="18" t="s">
        <v>8012</v>
      </c>
      <c r="AP2728" s="15"/>
      <c r="AQ2728" s="43" t="str">
        <f t="shared" si="423"/>
        <v>SI</v>
      </c>
      <c r="AR2728" s="44">
        <f t="shared" si="425"/>
        <v>10043000</v>
      </c>
      <c r="AS2728" s="44">
        <f t="shared" si="426"/>
        <v>10043000</v>
      </c>
      <c r="AT2728" s="44">
        <f t="shared" si="427"/>
        <v>10043000</v>
      </c>
      <c r="AU2728" s="44">
        <f t="shared" si="428"/>
        <v>10043000</v>
      </c>
      <c r="AV2728" s="45" t="b">
        <f t="shared" si="429"/>
        <v>0</v>
      </c>
      <c r="AW2728" s="45" t="b">
        <f t="shared" si="424"/>
        <v>0</v>
      </c>
      <c r="AX2728" s="45" t="s">
        <v>8734</v>
      </c>
    </row>
    <row r="2729" spans="1:50" s="36" customFormat="1" ht="27.75" customHeight="1" x14ac:dyDescent="0.15">
      <c r="A2729" s="36" t="str">
        <f t="shared" si="422"/>
        <v>PRODUCTOS HOSPITALARIOS S.A. PRO-H S.A.109011209</v>
      </c>
      <c r="B2729" s="36" t="b">
        <f>+A2729='[1]Anexo 9'!A2729</f>
        <v>1</v>
      </c>
      <c r="C2729" s="18">
        <v>804016084</v>
      </c>
      <c r="D2729" s="18" t="s">
        <v>3865</v>
      </c>
      <c r="E2729" s="15" t="s">
        <v>61</v>
      </c>
      <c r="F2729" s="15" t="s">
        <v>62</v>
      </c>
      <c r="G2729" s="15" t="s">
        <v>3155</v>
      </c>
      <c r="H2729" s="15" t="s">
        <v>3155</v>
      </c>
      <c r="I2729" s="15" t="s">
        <v>3155</v>
      </c>
      <c r="J2729" s="15">
        <v>6</v>
      </c>
      <c r="K2729" s="15" t="s">
        <v>3155</v>
      </c>
      <c r="L2729" s="15">
        <v>109011209</v>
      </c>
      <c r="M2729" s="15" t="s">
        <v>2239</v>
      </c>
      <c r="N2729" s="15" t="s">
        <v>1436</v>
      </c>
      <c r="O2729" s="18" t="s">
        <v>4819</v>
      </c>
      <c r="P2729" s="22" t="s">
        <v>73</v>
      </c>
      <c r="Q2729" s="15" t="s">
        <v>2241</v>
      </c>
      <c r="R2729" s="18" t="s">
        <v>3600</v>
      </c>
      <c r="S2729" s="22" t="b">
        <f t="shared" si="430"/>
        <v>0</v>
      </c>
      <c r="T2729" s="18">
        <v>10</v>
      </c>
      <c r="U2729" s="18" t="s">
        <v>3600</v>
      </c>
      <c r="V2729" s="15"/>
      <c r="W2729" s="18" t="s">
        <v>2048</v>
      </c>
      <c r="X2729" s="18"/>
      <c r="Y2729" s="15" t="s">
        <v>73</v>
      </c>
      <c r="Z2729" s="18" t="s">
        <v>7283</v>
      </c>
      <c r="AA2729" s="18" t="s">
        <v>71</v>
      </c>
      <c r="AB2729" s="18" t="s">
        <v>7333</v>
      </c>
      <c r="AC2729" s="67" t="str">
        <f>+VLOOKUP("*"&amp;L2729&amp;"*",'[2]REGISTROS SANITARIOS'!$D$2113:$E$2316,2,FALSE)</f>
        <v>SI</v>
      </c>
      <c r="AD2729" s="22" t="s">
        <v>1025</v>
      </c>
      <c r="AE2729" s="16">
        <v>44197</v>
      </c>
      <c r="AF2729" s="34" t="s">
        <v>68</v>
      </c>
      <c r="AG2729" s="24">
        <v>17145</v>
      </c>
      <c r="AH2729" s="18">
        <v>18</v>
      </c>
      <c r="AI2729" s="18" t="s">
        <v>1049</v>
      </c>
      <c r="AJ2729" s="17">
        <v>605000</v>
      </c>
      <c r="AK2729" s="25">
        <v>605000</v>
      </c>
      <c r="AL2729" s="25">
        <v>75</v>
      </c>
      <c r="AM2729" s="35">
        <v>0</v>
      </c>
      <c r="AN2729" s="19">
        <v>39325000</v>
      </c>
      <c r="AO2729" s="18" t="s">
        <v>8012</v>
      </c>
      <c r="AP2729" s="15"/>
      <c r="AQ2729" s="43" t="str">
        <f t="shared" si="423"/>
        <v>SI</v>
      </c>
      <c r="AR2729" s="44">
        <f t="shared" si="425"/>
        <v>45375000</v>
      </c>
      <c r="AS2729" s="44">
        <f t="shared" si="426"/>
        <v>45375000</v>
      </c>
      <c r="AT2729" s="44">
        <f t="shared" si="427"/>
        <v>45375000</v>
      </c>
      <c r="AU2729" s="44">
        <f t="shared" si="428"/>
        <v>45375000</v>
      </c>
      <c r="AV2729" s="45" t="b">
        <f t="shared" si="429"/>
        <v>0</v>
      </c>
      <c r="AW2729" s="45" t="b">
        <f t="shared" si="424"/>
        <v>0</v>
      </c>
      <c r="AX2729" s="45" t="s">
        <v>8734</v>
      </c>
    </row>
    <row r="2730" spans="1:50" s="36" customFormat="1" ht="27.75" customHeight="1" x14ac:dyDescent="0.15">
      <c r="A2730" s="36" t="str">
        <f t="shared" si="422"/>
        <v>PRODUCTOS HOSPITALARIOS S.A. PRO-H S.A.109020209</v>
      </c>
      <c r="B2730" s="36" t="b">
        <f>+A2730='[1]Anexo 9'!A2730</f>
        <v>1</v>
      </c>
      <c r="C2730" s="18">
        <v>804016084</v>
      </c>
      <c r="D2730" s="18" t="s">
        <v>3865</v>
      </c>
      <c r="E2730" s="15" t="s">
        <v>61</v>
      </c>
      <c r="F2730" s="15" t="s">
        <v>62</v>
      </c>
      <c r="G2730" s="15" t="s">
        <v>3155</v>
      </c>
      <c r="H2730" s="15" t="s">
        <v>3155</v>
      </c>
      <c r="I2730" s="15" t="s">
        <v>3155</v>
      </c>
      <c r="J2730" s="15">
        <v>5</v>
      </c>
      <c r="K2730" s="15" t="s">
        <v>3155</v>
      </c>
      <c r="L2730" s="15">
        <v>109020209</v>
      </c>
      <c r="M2730" s="15" t="s">
        <v>2243</v>
      </c>
      <c r="N2730" s="15" t="s">
        <v>1436</v>
      </c>
      <c r="O2730" s="18" t="s">
        <v>4820</v>
      </c>
      <c r="P2730" s="22" t="s">
        <v>3841</v>
      </c>
      <c r="Q2730" s="15" t="s">
        <v>2245</v>
      </c>
      <c r="R2730" s="18" t="s">
        <v>5841</v>
      </c>
      <c r="S2730" s="22" t="b">
        <f t="shared" si="430"/>
        <v>0</v>
      </c>
      <c r="T2730" s="18">
        <v>10</v>
      </c>
      <c r="U2730" s="18" t="s">
        <v>5841</v>
      </c>
      <c r="V2730" s="15"/>
      <c r="W2730" s="18" t="s">
        <v>2344</v>
      </c>
      <c r="X2730" s="18"/>
      <c r="Y2730" s="15" t="s">
        <v>73</v>
      </c>
      <c r="Z2730" s="18" t="s">
        <v>1983</v>
      </c>
      <c r="AA2730" s="18" t="s">
        <v>71</v>
      </c>
      <c r="AB2730" s="18" t="s">
        <v>7334</v>
      </c>
      <c r="AC2730" s="67" t="str">
        <f>+VLOOKUP("*"&amp;L2730&amp;"*",'[2]REGISTROS SANITARIOS'!$D$2113:$E$2316,2,FALSE)</f>
        <v>SI</v>
      </c>
      <c r="AD2730" s="22" t="s">
        <v>1025</v>
      </c>
      <c r="AE2730" s="16">
        <v>44197</v>
      </c>
      <c r="AF2730" s="34" t="s">
        <v>68</v>
      </c>
      <c r="AG2730" s="24">
        <v>20012141</v>
      </c>
      <c r="AH2730" s="18">
        <v>1</v>
      </c>
      <c r="AI2730" s="18" t="s">
        <v>1049</v>
      </c>
      <c r="AJ2730" s="17">
        <v>286000</v>
      </c>
      <c r="AK2730" s="25">
        <v>286000</v>
      </c>
      <c r="AL2730" s="25">
        <v>139</v>
      </c>
      <c r="AM2730" s="35">
        <v>0</v>
      </c>
      <c r="AN2730" s="19">
        <v>34606000</v>
      </c>
      <c r="AO2730" s="18" t="s">
        <v>8012</v>
      </c>
      <c r="AP2730" s="15"/>
      <c r="AQ2730" s="43" t="str">
        <f t="shared" si="423"/>
        <v>SI</v>
      </c>
      <c r="AR2730" s="44">
        <f t="shared" si="425"/>
        <v>39754000</v>
      </c>
      <c r="AS2730" s="44">
        <f t="shared" si="426"/>
        <v>39754000</v>
      </c>
      <c r="AT2730" s="44">
        <f t="shared" si="427"/>
        <v>39754000</v>
      </c>
      <c r="AU2730" s="44">
        <f t="shared" si="428"/>
        <v>39754000</v>
      </c>
      <c r="AV2730" s="45" t="b">
        <f t="shared" si="429"/>
        <v>0</v>
      </c>
      <c r="AW2730" s="45" t="b">
        <f t="shared" si="424"/>
        <v>0</v>
      </c>
      <c r="AX2730" s="45" t="s">
        <v>8734</v>
      </c>
    </row>
    <row r="2731" spans="1:50" s="36" customFormat="1" ht="27.75" customHeight="1" x14ac:dyDescent="0.15">
      <c r="A2731" s="36" t="str">
        <f t="shared" si="422"/>
        <v>PRODUCTOS HOSPITALARIOS S.A. PRO-H S.A.109030603</v>
      </c>
      <c r="B2731" s="36" t="b">
        <f>+A2731='[1]Anexo 9'!A2731</f>
        <v>1</v>
      </c>
      <c r="C2731" s="18">
        <v>804016084</v>
      </c>
      <c r="D2731" s="18" t="s">
        <v>3865</v>
      </c>
      <c r="E2731" s="15" t="s">
        <v>61</v>
      </c>
      <c r="F2731" s="15" t="s">
        <v>62</v>
      </c>
      <c r="G2731" s="15" t="s">
        <v>3155</v>
      </c>
      <c r="H2731" s="15" t="s">
        <v>3155</v>
      </c>
      <c r="I2731" s="15" t="s">
        <v>3155</v>
      </c>
      <c r="J2731" s="15">
        <v>7</v>
      </c>
      <c r="K2731" s="15" t="s">
        <v>3155</v>
      </c>
      <c r="L2731" s="15">
        <v>109030603</v>
      </c>
      <c r="M2731" s="15" t="s">
        <v>2249</v>
      </c>
      <c r="N2731" s="15" t="s">
        <v>80</v>
      </c>
      <c r="O2731" s="18" t="s">
        <v>4821</v>
      </c>
      <c r="P2731" s="22" t="s">
        <v>73</v>
      </c>
      <c r="Q2731" s="15" t="s">
        <v>2250</v>
      </c>
      <c r="R2731" s="18" t="s">
        <v>5842</v>
      </c>
      <c r="S2731" s="22" t="b">
        <f t="shared" si="430"/>
        <v>0</v>
      </c>
      <c r="T2731" s="18"/>
      <c r="U2731" s="18" t="s">
        <v>5842</v>
      </c>
      <c r="V2731" s="15"/>
      <c r="W2731" s="18" t="s">
        <v>3544</v>
      </c>
      <c r="X2731" s="18"/>
      <c r="Y2731" s="15" t="s">
        <v>73</v>
      </c>
      <c r="Z2731" s="18" t="s">
        <v>3544</v>
      </c>
      <c r="AA2731" s="18" t="s">
        <v>71</v>
      </c>
      <c r="AB2731" s="18" t="s">
        <v>7335</v>
      </c>
      <c r="AC2731" s="67" t="str">
        <f>+VLOOKUP("*"&amp;L2731&amp;"*",'[2]REGISTROS SANITARIOS'!$D$2113:$E$2316,2,FALSE)</f>
        <v>SI</v>
      </c>
      <c r="AD2731" s="22" t="s">
        <v>1025</v>
      </c>
      <c r="AE2731" s="16">
        <v>43627</v>
      </c>
      <c r="AF2731" s="34" t="s">
        <v>68</v>
      </c>
      <c r="AG2731" s="24">
        <v>20005920</v>
      </c>
      <c r="AH2731" s="18">
        <v>2</v>
      </c>
      <c r="AI2731" s="18" t="s">
        <v>1049</v>
      </c>
      <c r="AJ2731" s="17">
        <v>880</v>
      </c>
      <c r="AK2731" s="25">
        <v>880</v>
      </c>
      <c r="AL2731" s="25">
        <v>10345</v>
      </c>
      <c r="AM2731" s="35">
        <v>0</v>
      </c>
      <c r="AN2731" s="19">
        <v>7920000</v>
      </c>
      <c r="AO2731" s="18" t="s">
        <v>8012</v>
      </c>
      <c r="AP2731" s="15"/>
      <c r="AQ2731" s="43" t="str">
        <f t="shared" si="423"/>
        <v>SI</v>
      </c>
      <c r="AR2731" s="44">
        <f t="shared" si="425"/>
        <v>9103600</v>
      </c>
      <c r="AS2731" s="44">
        <f t="shared" si="426"/>
        <v>9103600</v>
      </c>
      <c r="AT2731" s="44">
        <f t="shared" si="427"/>
        <v>9103600</v>
      </c>
      <c r="AU2731" s="44">
        <f t="shared" si="428"/>
        <v>9103600</v>
      </c>
      <c r="AV2731" s="45" t="b">
        <f t="shared" si="429"/>
        <v>0</v>
      </c>
      <c r="AW2731" s="45" t="b">
        <f t="shared" si="424"/>
        <v>0</v>
      </c>
      <c r="AX2731" s="45" t="s">
        <v>8734</v>
      </c>
    </row>
    <row r="2732" spans="1:50" s="36" customFormat="1" ht="27.75" customHeight="1" x14ac:dyDescent="0.15">
      <c r="A2732" s="36" t="str">
        <f t="shared" si="422"/>
        <v>PRODUCTOS HOSPITALARIOS S.A. PRO-H S.A.109040109</v>
      </c>
      <c r="B2732" s="36" t="b">
        <f>+A2732='[1]Anexo 9'!A2732</f>
        <v>1</v>
      </c>
      <c r="C2732" s="18">
        <v>804016084</v>
      </c>
      <c r="D2732" s="18" t="s">
        <v>3865</v>
      </c>
      <c r="E2732" s="15" t="s">
        <v>61</v>
      </c>
      <c r="F2732" s="15" t="s">
        <v>62</v>
      </c>
      <c r="G2732" s="15" t="s">
        <v>3155</v>
      </c>
      <c r="H2732" s="15" t="s">
        <v>3155</v>
      </c>
      <c r="I2732" s="15" t="s">
        <v>3155</v>
      </c>
      <c r="J2732" s="15">
        <v>6</v>
      </c>
      <c r="K2732" s="15" t="s">
        <v>3155</v>
      </c>
      <c r="L2732" s="15">
        <v>109040109</v>
      </c>
      <c r="M2732" s="15" t="s">
        <v>2251</v>
      </c>
      <c r="N2732" s="15" t="s">
        <v>1436</v>
      </c>
      <c r="O2732" s="18" t="s">
        <v>4822</v>
      </c>
      <c r="P2732" s="22" t="s">
        <v>73</v>
      </c>
      <c r="Q2732" s="15" t="s">
        <v>1428</v>
      </c>
      <c r="R2732" s="18" t="s">
        <v>5843</v>
      </c>
      <c r="S2732" s="22" t="b">
        <f t="shared" si="430"/>
        <v>0</v>
      </c>
      <c r="T2732" s="18"/>
      <c r="U2732" s="18" t="s">
        <v>6444</v>
      </c>
      <c r="V2732" s="15"/>
      <c r="W2732" s="18" t="s">
        <v>1830</v>
      </c>
      <c r="X2732" s="18"/>
      <c r="Y2732" s="15" t="s">
        <v>73</v>
      </c>
      <c r="Z2732" s="18" t="s">
        <v>1830</v>
      </c>
      <c r="AA2732" s="18" t="s">
        <v>71</v>
      </c>
      <c r="AB2732" s="18" t="s">
        <v>7336</v>
      </c>
      <c r="AC2732" s="67" t="str">
        <f>+VLOOKUP("*"&amp;L2732&amp;"*",'[2]REGISTROS SANITARIOS'!$D$2113:$E$2316,2,FALSE)</f>
        <v>SI</v>
      </c>
      <c r="AD2732" s="22" t="s">
        <v>1025</v>
      </c>
      <c r="AE2732" s="16" t="s">
        <v>7953</v>
      </c>
      <c r="AF2732" s="34" t="s">
        <v>8814</v>
      </c>
      <c r="AG2732" s="24">
        <v>20010760</v>
      </c>
      <c r="AH2732" s="18">
        <v>5</v>
      </c>
      <c r="AI2732" s="18" t="s">
        <v>1049</v>
      </c>
      <c r="AJ2732" s="17">
        <v>49500</v>
      </c>
      <c r="AK2732" s="25">
        <v>49500</v>
      </c>
      <c r="AL2732" s="25">
        <v>49</v>
      </c>
      <c r="AM2732" s="35">
        <v>0</v>
      </c>
      <c r="AN2732" s="19">
        <v>2128500</v>
      </c>
      <c r="AO2732" s="18" t="s">
        <v>8012</v>
      </c>
      <c r="AP2732" s="15"/>
      <c r="AQ2732" s="43" t="str">
        <f t="shared" si="423"/>
        <v>SI</v>
      </c>
      <c r="AR2732" s="44">
        <f t="shared" si="425"/>
        <v>2425500</v>
      </c>
      <c r="AS2732" s="44">
        <f t="shared" si="426"/>
        <v>2425500</v>
      </c>
      <c r="AT2732" s="44">
        <f t="shared" si="427"/>
        <v>2425500</v>
      </c>
      <c r="AU2732" s="44">
        <f t="shared" si="428"/>
        <v>2425500</v>
      </c>
      <c r="AV2732" s="45" t="b">
        <f t="shared" si="429"/>
        <v>0</v>
      </c>
      <c r="AW2732" s="45" t="b">
        <f t="shared" si="424"/>
        <v>0</v>
      </c>
      <c r="AX2732" s="45" t="s">
        <v>8734</v>
      </c>
    </row>
    <row r="2733" spans="1:50" s="36" customFormat="1" ht="27.75" customHeight="1" x14ac:dyDescent="0.15">
      <c r="A2733" s="36" t="str">
        <f t="shared" si="422"/>
        <v>PRODUCTOS HOSPITALARIOS S.A. PRO-H S.A.110000103</v>
      </c>
      <c r="B2733" s="36" t="b">
        <f>+A2733='[1]Anexo 9'!A2733</f>
        <v>1</v>
      </c>
      <c r="C2733" s="18">
        <v>804016084</v>
      </c>
      <c r="D2733" s="18" t="s">
        <v>3865</v>
      </c>
      <c r="E2733" s="15" t="s">
        <v>61</v>
      </c>
      <c r="F2733" s="15" t="s">
        <v>1726</v>
      </c>
      <c r="G2733" s="15">
        <f>+VLOOKUP(F2733,[3]Sheet1!$E$3:$G$74,3,FALSE)</f>
        <v>18</v>
      </c>
      <c r="H2733" s="15">
        <f>+VLOOKUP(D2733&amp;F2733,'TD para paquetes'!$E$3:$I$441,5,FALSE)</f>
        <v>17</v>
      </c>
      <c r="I2733" s="15" t="s">
        <v>44</v>
      </c>
      <c r="J2733" s="15">
        <v>3</v>
      </c>
      <c r="K2733" s="15">
        <v>1</v>
      </c>
      <c r="L2733" s="15">
        <v>110000103</v>
      </c>
      <c r="M2733" s="15" t="s">
        <v>1732</v>
      </c>
      <c r="N2733" s="15" t="s">
        <v>64</v>
      </c>
      <c r="O2733" s="18"/>
      <c r="P2733" s="22" t="s">
        <v>3840</v>
      </c>
      <c r="Q2733" s="15" t="s">
        <v>76</v>
      </c>
      <c r="R2733" s="18" t="s">
        <v>5844</v>
      </c>
      <c r="S2733" s="22" t="b">
        <f t="shared" si="430"/>
        <v>0</v>
      </c>
      <c r="T2733" s="18"/>
      <c r="U2733" s="18" t="s">
        <v>5844</v>
      </c>
      <c r="V2733" s="15"/>
      <c r="W2733" s="18" t="s">
        <v>6445</v>
      </c>
      <c r="X2733" s="18"/>
      <c r="Y2733" s="15" t="s">
        <v>73</v>
      </c>
      <c r="Z2733" s="18" t="s">
        <v>7337</v>
      </c>
      <c r="AA2733" s="18" t="s">
        <v>71</v>
      </c>
      <c r="AB2733" s="18" t="s">
        <v>7338</v>
      </c>
      <c r="AC2733" s="67" t="str">
        <f>+VLOOKUP("*"&amp;L2733&amp;"*",'[2]REGISTROS SANITARIOS'!$D$2113:$E$2316,2,FALSE)</f>
        <v>SI</v>
      </c>
      <c r="AD2733" s="22" t="s">
        <v>1025</v>
      </c>
      <c r="AE2733" s="16" t="s">
        <v>7954</v>
      </c>
      <c r="AF2733" s="34" t="s">
        <v>8814</v>
      </c>
      <c r="AG2733" s="24">
        <v>37193</v>
      </c>
      <c r="AH2733" s="18">
        <v>2</v>
      </c>
      <c r="AI2733" s="18" t="s">
        <v>1049</v>
      </c>
      <c r="AJ2733" s="17">
        <v>198</v>
      </c>
      <c r="AK2733" s="25">
        <v>198</v>
      </c>
      <c r="AL2733" s="25">
        <v>4598</v>
      </c>
      <c r="AM2733" s="35">
        <v>0</v>
      </c>
      <c r="AN2733" s="19">
        <v>792000</v>
      </c>
      <c r="AO2733" s="18" t="s">
        <v>8012</v>
      </c>
      <c r="AP2733" s="15"/>
      <c r="AQ2733" s="43" t="str">
        <f t="shared" si="423"/>
        <v>SI</v>
      </c>
      <c r="AR2733" s="44">
        <f t="shared" si="425"/>
        <v>910404</v>
      </c>
      <c r="AS2733" s="44">
        <f t="shared" si="426"/>
        <v>910404</v>
      </c>
      <c r="AT2733" s="44">
        <f t="shared" si="427"/>
        <v>910404</v>
      </c>
      <c r="AU2733" s="44">
        <f t="shared" si="428"/>
        <v>910404</v>
      </c>
      <c r="AV2733" s="45" t="b">
        <f t="shared" si="429"/>
        <v>0</v>
      </c>
      <c r="AW2733" s="45" t="b">
        <f t="shared" si="424"/>
        <v>0</v>
      </c>
      <c r="AX2733" s="45" t="s">
        <v>8734</v>
      </c>
    </row>
    <row r="2734" spans="1:50" s="36" customFormat="1" ht="27.75" customHeight="1" x14ac:dyDescent="0.15">
      <c r="A2734" s="36" t="str">
        <f t="shared" si="422"/>
        <v>PRODUCTOS HOSPITALARIOS S.A. PRO-H S.A.110000203</v>
      </c>
      <c r="B2734" s="36" t="b">
        <f>+A2734='[1]Anexo 9'!A2734</f>
        <v>1</v>
      </c>
      <c r="C2734" s="18">
        <v>804016084</v>
      </c>
      <c r="D2734" s="18" t="s">
        <v>3865</v>
      </c>
      <c r="E2734" s="15" t="s">
        <v>61</v>
      </c>
      <c r="F2734" s="15" t="s">
        <v>1726</v>
      </c>
      <c r="G2734" s="15">
        <f>+VLOOKUP(F2734,[3]Sheet1!$E$3:$G$74,3,FALSE)</f>
        <v>18</v>
      </c>
      <c r="H2734" s="15">
        <f>+VLOOKUP(D2734&amp;F2734,'TD para paquetes'!$E$3:$I$441,5,FALSE)</f>
        <v>17</v>
      </c>
      <c r="I2734" s="15" t="s">
        <v>44</v>
      </c>
      <c r="J2734" s="15">
        <v>3</v>
      </c>
      <c r="K2734" s="15">
        <v>1</v>
      </c>
      <c r="L2734" s="15">
        <v>110000203</v>
      </c>
      <c r="M2734" s="15" t="s">
        <v>1736</v>
      </c>
      <c r="N2734" s="15" t="s">
        <v>64</v>
      </c>
      <c r="O2734" s="18" t="s">
        <v>4823</v>
      </c>
      <c r="P2734" s="22" t="s">
        <v>73</v>
      </c>
      <c r="Q2734" s="15" t="s">
        <v>76</v>
      </c>
      <c r="R2734" s="18" t="s">
        <v>5845</v>
      </c>
      <c r="S2734" s="22" t="b">
        <f t="shared" si="430"/>
        <v>0</v>
      </c>
      <c r="T2734" s="18"/>
      <c r="U2734" s="18" t="s">
        <v>5845</v>
      </c>
      <c r="V2734" s="15"/>
      <c r="W2734" s="18" t="s">
        <v>6420</v>
      </c>
      <c r="X2734" s="18"/>
      <c r="Y2734" s="15" t="s">
        <v>73</v>
      </c>
      <c r="Z2734" s="18" t="s">
        <v>3559</v>
      </c>
      <c r="AA2734" s="18" t="s">
        <v>71</v>
      </c>
      <c r="AB2734" s="18" t="s">
        <v>7339</v>
      </c>
      <c r="AC2734" s="67" t="str">
        <f>+VLOOKUP("*"&amp;L2734&amp;"*",'[2]REGISTROS SANITARIOS'!$D$2113:$E$2316,2,FALSE)</f>
        <v>SI</v>
      </c>
      <c r="AD2734" s="22" t="s">
        <v>1025</v>
      </c>
      <c r="AE2734" s="16">
        <v>43984</v>
      </c>
      <c r="AF2734" s="34" t="s">
        <v>68</v>
      </c>
      <c r="AG2734" s="24">
        <v>20065030</v>
      </c>
      <c r="AH2734" s="18">
        <v>5</v>
      </c>
      <c r="AI2734" s="18" t="s">
        <v>1049</v>
      </c>
      <c r="AJ2734" s="17">
        <v>7700</v>
      </c>
      <c r="AK2734" s="25">
        <v>7700</v>
      </c>
      <c r="AL2734" s="25">
        <v>1264</v>
      </c>
      <c r="AM2734" s="35">
        <v>0</v>
      </c>
      <c r="AN2734" s="19">
        <v>8470000</v>
      </c>
      <c r="AO2734" s="18" t="s">
        <v>8012</v>
      </c>
      <c r="AP2734" s="15"/>
      <c r="AQ2734" s="43" t="str">
        <f t="shared" si="423"/>
        <v>SI</v>
      </c>
      <c r="AR2734" s="44">
        <f t="shared" si="425"/>
        <v>9732800</v>
      </c>
      <c r="AS2734" s="44">
        <f t="shared" si="426"/>
        <v>9732800</v>
      </c>
      <c r="AT2734" s="44">
        <f t="shared" si="427"/>
        <v>9732800</v>
      </c>
      <c r="AU2734" s="44">
        <f t="shared" si="428"/>
        <v>9732800</v>
      </c>
      <c r="AV2734" s="45" t="b">
        <f t="shared" si="429"/>
        <v>0</v>
      </c>
      <c r="AW2734" s="45" t="b">
        <f t="shared" si="424"/>
        <v>0</v>
      </c>
      <c r="AX2734" s="45" t="s">
        <v>8734</v>
      </c>
    </row>
    <row r="2735" spans="1:50" s="36" customFormat="1" ht="27.75" customHeight="1" x14ac:dyDescent="0.15">
      <c r="A2735" s="36" t="str">
        <f t="shared" si="422"/>
        <v>PRODUCTOS HOSPITALARIOS S.A. PRO-H S.A.111060102</v>
      </c>
      <c r="B2735" s="36" t="b">
        <f>+A2735='[1]Anexo 9'!A2735</f>
        <v>1</v>
      </c>
      <c r="C2735" s="18">
        <v>804016084</v>
      </c>
      <c r="D2735" s="18" t="s">
        <v>3865</v>
      </c>
      <c r="E2735" s="15" t="s">
        <v>61</v>
      </c>
      <c r="F2735" s="15" t="s">
        <v>62</v>
      </c>
      <c r="G2735" s="15" t="s">
        <v>3155</v>
      </c>
      <c r="H2735" s="15" t="s">
        <v>3155</v>
      </c>
      <c r="I2735" s="15" t="s">
        <v>3155</v>
      </c>
      <c r="J2735" s="15">
        <v>3</v>
      </c>
      <c r="K2735" s="15" t="s">
        <v>3155</v>
      </c>
      <c r="L2735" s="15">
        <v>111060102</v>
      </c>
      <c r="M2735" s="15" t="s">
        <v>4824</v>
      </c>
      <c r="N2735" s="15" t="s">
        <v>91</v>
      </c>
      <c r="O2735" s="18" t="s">
        <v>4825</v>
      </c>
      <c r="P2735" s="22" t="s">
        <v>73</v>
      </c>
      <c r="Q2735" s="15" t="s">
        <v>1211</v>
      </c>
      <c r="R2735" s="18" t="s">
        <v>5846</v>
      </c>
      <c r="S2735" s="22" t="b">
        <f t="shared" si="430"/>
        <v>0</v>
      </c>
      <c r="T2735" s="18"/>
      <c r="U2735" s="18" t="s">
        <v>5846</v>
      </c>
      <c r="V2735" s="15"/>
      <c r="W2735" s="18" t="s">
        <v>6435</v>
      </c>
      <c r="X2735" s="18"/>
      <c r="Y2735" s="15" t="s">
        <v>73</v>
      </c>
      <c r="Z2735" s="18" t="s">
        <v>3150</v>
      </c>
      <c r="AA2735" s="18" t="s">
        <v>71</v>
      </c>
      <c r="AB2735" s="18" t="s">
        <v>7340</v>
      </c>
      <c r="AC2735" s="67" t="str">
        <f>+VLOOKUP("*"&amp;L2735&amp;"*",'[2]REGISTROS SANITARIOS'!$D$2113:$E$2316,2,FALSE)</f>
        <v>SI</v>
      </c>
      <c r="AD2735" s="22" t="s">
        <v>1025</v>
      </c>
      <c r="AE2735" s="16">
        <v>44200</v>
      </c>
      <c r="AF2735" s="34" t="s">
        <v>68</v>
      </c>
      <c r="AG2735" s="24">
        <v>19951341</v>
      </c>
      <c r="AH2735" s="18">
        <v>2</v>
      </c>
      <c r="AI2735" s="18" t="s">
        <v>1049</v>
      </c>
      <c r="AJ2735" s="17">
        <v>4950</v>
      </c>
      <c r="AK2735" s="25">
        <v>4950</v>
      </c>
      <c r="AL2735" s="25">
        <v>3301</v>
      </c>
      <c r="AM2735" s="35">
        <v>0</v>
      </c>
      <c r="AN2735" s="19">
        <v>14216400</v>
      </c>
      <c r="AO2735" s="18" t="s">
        <v>8012</v>
      </c>
      <c r="AP2735" s="15"/>
      <c r="AQ2735" s="43" t="str">
        <f t="shared" si="423"/>
        <v>SI</v>
      </c>
      <c r="AR2735" s="44">
        <f t="shared" si="425"/>
        <v>16339950</v>
      </c>
      <c r="AS2735" s="44">
        <f t="shared" si="426"/>
        <v>16339950</v>
      </c>
      <c r="AT2735" s="44">
        <f t="shared" si="427"/>
        <v>16339950</v>
      </c>
      <c r="AU2735" s="44">
        <f t="shared" si="428"/>
        <v>16339950</v>
      </c>
      <c r="AV2735" s="45" t="b">
        <f t="shared" si="429"/>
        <v>0</v>
      </c>
      <c r="AW2735" s="45" t="b">
        <f t="shared" si="424"/>
        <v>0</v>
      </c>
      <c r="AX2735" s="45" t="s">
        <v>8734</v>
      </c>
    </row>
    <row r="2736" spans="1:50" s="36" customFormat="1" ht="27.75" customHeight="1" x14ac:dyDescent="0.15">
      <c r="A2736" s="36" t="str">
        <f t="shared" si="422"/>
        <v>PRODUCTOS HOSPITALARIOS S.A. PRO-H S.A.112010206</v>
      </c>
      <c r="B2736" s="36" t="b">
        <f>+A2736='[1]Anexo 9'!A2736</f>
        <v>1</v>
      </c>
      <c r="C2736" s="18">
        <v>804016084</v>
      </c>
      <c r="D2736" s="18" t="s">
        <v>3865</v>
      </c>
      <c r="E2736" s="15" t="s">
        <v>61</v>
      </c>
      <c r="F2736" s="15" t="s">
        <v>62</v>
      </c>
      <c r="G2736" s="15" t="s">
        <v>3155</v>
      </c>
      <c r="H2736" s="15" t="s">
        <v>3155</v>
      </c>
      <c r="I2736" s="15" t="s">
        <v>3155</v>
      </c>
      <c r="J2736" s="15">
        <v>6</v>
      </c>
      <c r="K2736" s="15" t="s">
        <v>3155</v>
      </c>
      <c r="L2736" s="15">
        <v>112010206</v>
      </c>
      <c r="M2736" s="15" t="s">
        <v>2287</v>
      </c>
      <c r="N2736" s="15" t="s">
        <v>835</v>
      </c>
      <c r="O2736" s="18" t="s">
        <v>4826</v>
      </c>
      <c r="P2736" s="22" t="s">
        <v>3841</v>
      </c>
      <c r="Q2736" s="15" t="s">
        <v>2289</v>
      </c>
      <c r="R2736" s="18" t="s">
        <v>3614</v>
      </c>
      <c r="S2736" s="22" t="b">
        <f t="shared" si="430"/>
        <v>0</v>
      </c>
      <c r="T2736" s="18"/>
      <c r="U2736" s="18" t="s">
        <v>3614</v>
      </c>
      <c r="V2736" s="15"/>
      <c r="W2736" s="18" t="s">
        <v>3503</v>
      </c>
      <c r="X2736" s="18"/>
      <c r="Y2736" s="15" t="s">
        <v>73</v>
      </c>
      <c r="Z2736" s="18" t="s">
        <v>3509</v>
      </c>
      <c r="AA2736" s="18" t="s">
        <v>71</v>
      </c>
      <c r="AB2736" s="18" t="s">
        <v>7341</v>
      </c>
      <c r="AC2736" s="67" t="str">
        <f>+VLOOKUP("*"&amp;L2736&amp;"*",'[2]REGISTROS SANITARIOS'!$D$2113:$E$2316,2,FALSE)</f>
        <v>SI</v>
      </c>
      <c r="AD2736" s="22" t="s">
        <v>1025</v>
      </c>
      <c r="AE2736" s="16">
        <v>43682</v>
      </c>
      <c r="AF2736" s="34" t="s">
        <v>68</v>
      </c>
      <c r="AG2736" s="24">
        <v>39002</v>
      </c>
      <c r="AH2736" s="18">
        <v>3</v>
      </c>
      <c r="AI2736" s="18" t="s">
        <v>1049</v>
      </c>
      <c r="AJ2736" s="17">
        <v>3630</v>
      </c>
      <c r="AK2736" s="25">
        <v>3630</v>
      </c>
      <c r="AL2736" s="25">
        <v>8425</v>
      </c>
      <c r="AM2736" s="35">
        <v>0</v>
      </c>
      <c r="AN2736" s="19">
        <v>26607900</v>
      </c>
      <c r="AO2736" s="18" t="s">
        <v>8012</v>
      </c>
      <c r="AP2736" s="15"/>
      <c r="AQ2736" s="43" t="str">
        <f t="shared" si="423"/>
        <v>SI</v>
      </c>
      <c r="AR2736" s="44">
        <f t="shared" si="425"/>
        <v>30582750</v>
      </c>
      <c r="AS2736" s="44">
        <f t="shared" si="426"/>
        <v>30582750</v>
      </c>
      <c r="AT2736" s="44">
        <f t="shared" si="427"/>
        <v>30582750</v>
      </c>
      <c r="AU2736" s="44">
        <f t="shared" si="428"/>
        <v>30582750</v>
      </c>
      <c r="AV2736" s="45" t="b">
        <f t="shared" si="429"/>
        <v>0</v>
      </c>
      <c r="AW2736" s="45" t="b">
        <f t="shared" si="424"/>
        <v>0</v>
      </c>
      <c r="AX2736" s="45" t="s">
        <v>8734</v>
      </c>
    </row>
    <row r="2737" spans="1:50" s="36" customFormat="1" ht="27.75" customHeight="1" x14ac:dyDescent="0.15">
      <c r="A2737" s="36" t="str">
        <f t="shared" si="422"/>
        <v>PRODUCTOS HOSPITALARIOS S.A. PRO-H S.A.112020406</v>
      </c>
      <c r="B2737" s="36" t="b">
        <f>+A2737='[1]Anexo 9'!A2737</f>
        <v>1</v>
      </c>
      <c r="C2737" s="18">
        <v>804016084</v>
      </c>
      <c r="D2737" s="18" t="s">
        <v>3865</v>
      </c>
      <c r="E2737" s="15" t="s">
        <v>61</v>
      </c>
      <c r="F2737" s="15" t="s">
        <v>62</v>
      </c>
      <c r="G2737" s="15" t="s">
        <v>3155</v>
      </c>
      <c r="H2737" s="15" t="s">
        <v>3155</v>
      </c>
      <c r="I2737" s="15" t="s">
        <v>3155</v>
      </c>
      <c r="J2737" s="15">
        <v>5</v>
      </c>
      <c r="K2737" s="15" t="s">
        <v>3155</v>
      </c>
      <c r="L2737" s="15">
        <v>112020406</v>
      </c>
      <c r="M2737" s="15" t="s">
        <v>2299</v>
      </c>
      <c r="N2737" s="15" t="s">
        <v>835</v>
      </c>
      <c r="O2737" s="18" t="s">
        <v>4827</v>
      </c>
      <c r="P2737" s="22" t="s">
        <v>3841</v>
      </c>
      <c r="Q2737" s="15" t="s">
        <v>2289</v>
      </c>
      <c r="R2737" s="18" t="s">
        <v>5847</v>
      </c>
      <c r="S2737" s="22" t="b">
        <f t="shared" si="430"/>
        <v>0</v>
      </c>
      <c r="T2737" s="18"/>
      <c r="U2737" s="18" t="s">
        <v>5847</v>
      </c>
      <c r="V2737" s="15"/>
      <c r="W2737" s="18" t="s">
        <v>2344</v>
      </c>
      <c r="X2737" s="18"/>
      <c r="Y2737" s="15" t="s">
        <v>73</v>
      </c>
      <c r="Z2737" s="18" t="s">
        <v>1983</v>
      </c>
      <c r="AA2737" s="18" t="s">
        <v>71</v>
      </c>
      <c r="AB2737" s="18" t="s">
        <v>7342</v>
      </c>
      <c r="AC2737" s="67" t="str">
        <f>+VLOOKUP("*"&amp;L2737&amp;"*",'[2]REGISTROS SANITARIOS'!$D$2113:$E$2316,2,FALSE)</f>
        <v>SI</v>
      </c>
      <c r="AD2737" s="22" t="s">
        <v>1025</v>
      </c>
      <c r="AE2737" s="16">
        <v>44928</v>
      </c>
      <c r="AF2737" s="34" t="s">
        <v>73</v>
      </c>
      <c r="AG2737" s="24">
        <v>19962369</v>
      </c>
      <c r="AH2737" s="18">
        <v>1</v>
      </c>
      <c r="AI2737" s="18" t="s">
        <v>1049</v>
      </c>
      <c r="AJ2737" s="17">
        <v>2970</v>
      </c>
      <c r="AK2737" s="25">
        <v>2970</v>
      </c>
      <c r="AL2737" s="25">
        <v>2575</v>
      </c>
      <c r="AM2737" s="35">
        <v>0</v>
      </c>
      <c r="AN2737" s="19">
        <v>6652800</v>
      </c>
      <c r="AO2737" s="18" t="s">
        <v>8012</v>
      </c>
      <c r="AP2737" s="15"/>
      <c r="AQ2737" s="43" t="str">
        <f t="shared" si="423"/>
        <v>SI</v>
      </c>
      <c r="AR2737" s="44">
        <f t="shared" si="425"/>
        <v>7647750</v>
      </c>
      <c r="AS2737" s="44">
        <f t="shared" si="426"/>
        <v>7647750</v>
      </c>
      <c r="AT2737" s="44">
        <f t="shared" si="427"/>
        <v>7647750</v>
      </c>
      <c r="AU2737" s="44">
        <f t="shared" si="428"/>
        <v>7647750</v>
      </c>
      <c r="AV2737" s="45" t="b">
        <f t="shared" si="429"/>
        <v>0</v>
      </c>
      <c r="AW2737" s="45" t="b">
        <f t="shared" si="424"/>
        <v>0</v>
      </c>
      <c r="AX2737" s="45" t="s">
        <v>8734</v>
      </c>
    </row>
    <row r="2738" spans="1:50" s="36" customFormat="1" ht="27.75" customHeight="1" x14ac:dyDescent="0.15">
      <c r="A2738" s="36" t="str">
        <f t="shared" si="422"/>
        <v>PRODUCTOS HOSPITALARIOS S.A. PRO-H S.A.112030106</v>
      </c>
      <c r="B2738" s="36" t="b">
        <f>+A2738='[1]Anexo 9'!A2738</f>
        <v>1</v>
      </c>
      <c r="C2738" s="18">
        <v>804016084</v>
      </c>
      <c r="D2738" s="18" t="s">
        <v>3865</v>
      </c>
      <c r="E2738" s="15" t="s">
        <v>61</v>
      </c>
      <c r="F2738" s="15" t="s">
        <v>62</v>
      </c>
      <c r="G2738" s="15" t="s">
        <v>3155</v>
      </c>
      <c r="H2738" s="15" t="s">
        <v>3155</v>
      </c>
      <c r="I2738" s="15" t="s">
        <v>3155</v>
      </c>
      <c r="J2738" s="15">
        <v>6</v>
      </c>
      <c r="K2738" s="15" t="s">
        <v>3155</v>
      </c>
      <c r="L2738" s="15">
        <v>112030106</v>
      </c>
      <c r="M2738" s="15" t="s">
        <v>2304</v>
      </c>
      <c r="N2738" s="15" t="s">
        <v>835</v>
      </c>
      <c r="O2738" s="18" t="s">
        <v>4828</v>
      </c>
      <c r="P2738" s="22" t="s">
        <v>73</v>
      </c>
      <c r="Q2738" s="15" t="s">
        <v>2306</v>
      </c>
      <c r="R2738" s="18" t="s">
        <v>3621</v>
      </c>
      <c r="S2738" s="22" t="b">
        <f t="shared" si="430"/>
        <v>0</v>
      </c>
      <c r="T2738" s="18"/>
      <c r="U2738" s="18" t="s">
        <v>3621</v>
      </c>
      <c r="V2738" s="15"/>
      <c r="W2738" s="18" t="s">
        <v>1910</v>
      </c>
      <c r="X2738" s="18"/>
      <c r="Y2738" s="15" t="s">
        <v>73</v>
      </c>
      <c r="Z2738" s="18" t="s">
        <v>3523</v>
      </c>
      <c r="AA2738" s="18" t="s">
        <v>71</v>
      </c>
      <c r="AB2738" s="18" t="s">
        <v>7343</v>
      </c>
      <c r="AC2738" s="67" t="str">
        <f>+VLOOKUP("*"&amp;L2738&amp;"*",'[2]REGISTROS SANITARIOS'!$D$2113:$E$2316,2,FALSE)</f>
        <v>SI</v>
      </c>
      <c r="AD2738" s="22" t="s">
        <v>1025</v>
      </c>
      <c r="AE2738" s="16">
        <v>45788</v>
      </c>
      <c r="AF2738" s="34" t="s">
        <v>73</v>
      </c>
      <c r="AG2738" s="24">
        <v>19912977</v>
      </c>
      <c r="AH2738" s="18">
        <v>2</v>
      </c>
      <c r="AI2738" s="18" t="s">
        <v>1049</v>
      </c>
      <c r="AJ2738" s="17">
        <v>6050</v>
      </c>
      <c r="AK2738" s="25">
        <v>6050</v>
      </c>
      <c r="AL2738" s="25">
        <v>1592</v>
      </c>
      <c r="AM2738" s="35">
        <v>0</v>
      </c>
      <c r="AN2738" s="19">
        <v>8379250</v>
      </c>
      <c r="AO2738" s="18" t="s">
        <v>8012</v>
      </c>
      <c r="AP2738" s="15"/>
      <c r="AQ2738" s="43" t="str">
        <f t="shared" si="423"/>
        <v>SI</v>
      </c>
      <c r="AR2738" s="44">
        <f t="shared" si="425"/>
        <v>9631600</v>
      </c>
      <c r="AS2738" s="44">
        <f t="shared" si="426"/>
        <v>9631600</v>
      </c>
      <c r="AT2738" s="44">
        <f t="shared" si="427"/>
        <v>9631600</v>
      </c>
      <c r="AU2738" s="44">
        <f t="shared" si="428"/>
        <v>9631600</v>
      </c>
      <c r="AV2738" s="45" t="b">
        <f t="shared" si="429"/>
        <v>0</v>
      </c>
      <c r="AW2738" s="45" t="b">
        <f t="shared" si="424"/>
        <v>0</v>
      </c>
      <c r="AX2738" s="45" t="s">
        <v>8734</v>
      </c>
    </row>
    <row r="2739" spans="1:50" s="36" customFormat="1" ht="27.75" customHeight="1" x14ac:dyDescent="0.15">
      <c r="A2739" s="36" t="str">
        <f t="shared" si="422"/>
        <v>PRODUCTOS HOSPITALARIOS S.A. PRO-H S.A.112030206</v>
      </c>
      <c r="B2739" s="36" t="b">
        <f>+A2739='[1]Anexo 9'!A2739</f>
        <v>1</v>
      </c>
      <c r="C2739" s="18">
        <v>804016084</v>
      </c>
      <c r="D2739" s="18" t="s">
        <v>3865</v>
      </c>
      <c r="E2739" s="15" t="s">
        <v>61</v>
      </c>
      <c r="F2739" s="15" t="s">
        <v>62</v>
      </c>
      <c r="G2739" s="15" t="s">
        <v>3155</v>
      </c>
      <c r="H2739" s="15" t="s">
        <v>3155</v>
      </c>
      <c r="I2739" s="15" t="s">
        <v>3155</v>
      </c>
      <c r="J2739" s="15">
        <v>6</v>
      </c>
      <c r="K2739" s="15" t="s">
        <v>3155</v>
      </c>
      <c r="L2739" s="15">
        <v>112030206</v>
      </c>
      <c r="M2739" s="15" t="s">
        <v>2309</v>
      </c>
      <c r="N2739" s="15" t="s">
        <v>835</v>
      </c>
      <c r="O2739" s="18" t="s">
        <v>4829</v>
      </c>
      <c r="P2739" s="22" t="s">
        <v>3841</v>
      </c>
      <c r="Q2739" s="15" t="s">
        <v>2311</v>
      </c>
      <c r="R2739" s="18" t="s">
        <v>5848</v>
      </c>
      <c r="S2739" s="22" t="b">
        <f t="shared" si="430"/>
        <v>0</v>
      </c>
      <c r="T2739" s="18"/>
      <c r="U2739" s="18" t="s">
        <v>6446</v>
      </c>
      <c r="V2739" s="15"/>
      <c r="W2739" s="18" t="s">
        <v>1833</v>
      </c>
      <c r="X2739" s="18"/>
      <c r="Y2739" s="15" t="s">
        <v>73</v>
      </c>
      <c r="Z2739" s="18" t="s">
        <v>1833</v>
      </c>
      <c r="AA2739" s="18" t="s">
        <v>71</v>
      </c>
      <c r="AB2739" s="18" t="s">
        <v>7344</v>
      </c>
      <c r="AC2739" s="67" t="str">
        <f>+VLOOKUP("*"&amp;L2739&amp;"*",'[2]REGISTROS SANITARIOS'!$D$2113:$E$2316,2,FALSE)</f>
        <v>SI</v>
      </c>
      <c r="AD2739" s="22" t="s">
        <v>1025</v>
      </c>
      <c r="AE2739" s="16">
        <v>44200</v>
      </c>
      <c r="AF2739" s="34" t="s">
        <v>68</v>
      </c>
      <c r="AG2739" s="24">
        <v>21475</v>
      </c>
      <c r="AH2739" s="18">
        <v>2</v>
      </c>
      <c r="AI2739" s="18" t="s">
        <v>1049</v>
      </c>
      <c r="AJ2739" s="17">
        <v>2420</v>
      </c>
      <c r="AK2739" s="25">
        <v>2420</v>
      </c>
      <c r="AL2739" s="25">
        <v>2529</v>
      </c>
      <c r="AM2739" s="35">
        <v>0</v>
      </c>
      <c r="AN2739" s="19">
        <v>5324000</v>
      </c>
      <c r="AO2739" s="18" t="s">
        <v>8012</v>
      </c>
      <c r="AP2739" s="15"/>
      <c r="AQ2739" s="43" t="str">
        <f t="shared" si="423"/>
        <v>SI</v>
      </c>
      <c r="AR2739" s="44">
        <f t="shared" si="425"/>
        <v>6120180</v>
      </c>
      <c r="AS2739" s="44">
        <f t="shared" si="426"/>
        <v>6120180</v>
      </c>
      <c r="AT2739" s="44">
        <f t="shared" si="427"/>
        <v>6120180</v>
      </c>
      <c r="AU2739" s="44">
        <f t="shared" si="428"/>
        <v>6120180</v>
      </c>
      <c r="AV2739" s="45" t="b">
        <f t="shared" si="429"/>
        <v>0</v>
      </c>
      <c r="AW2739" s="45" t="b">
        <f t="shared" si="424"/>
        <v>0</v>
      </c>
      <c r="AX2739" s="45" t="s">
        <v>8734</v>
      </c>
    </row>
    <row r="2740" spans="1:50" s="36" customFormat="1" ht="27.75" customHeight="1" x14ac:dyDescent="0.15">
      <c r="A2740" s="36" t="str">
        <f t="shared" si="422"/>
        <v>PRODUCTOS HOSPITALARIOS S.A. PRO-H S.A.112030306</v>
      </c>
      <c r="B2740" s="36" t="b">
        <f>+A2740='[1]Anexo 9'!A2740</f>
        <v>1</v>
      </c>
      <c r="C2740" s="18">
        <v>804016084</v>
      </c>
      <c r="D2740" s="18" t="s">
        <v>3865</v>
      </c>
      <c r="E2740" s="15" t="s">
        <v>61</v>
      </c>
      <c r="F2740" s="15" t="s">
        <v>62</v>
      </c>
      <c r="G2740" s="15" t="s">
        <v>3155</v>
      </c>
      <c r="H2740" s="15" t="s">
        <v>3155</v>
      </c>
      <c r="I2740" s="15" t="s">
        <v>3155</v>
      </c>
      <c r="J2740" s="15">
        <v>6</v>
      </c>
      <c r="K2740" s="15" t="s">
        <v>3155</v>
      </c>
      <c r="L2740" s="15">
        <v>112030306</v>
      </c>
      <c r="M2740" s="15" t="s">
        <v>2315</v>
      </c>
      <c r="N2740" s="15" t="s">
        <v>91</v>
      </c>
      <c r="O2740" s="18" t="s">
        <v>4830</v>
      </c>
      <c r="P2740" s="22" t="s">
        <v>73</v>
      </c>
      <c r="Q2740" s="15" t="s">
        <v>1678</v>
      </c>
      <c r="R2740" s="18" t="s">
        <v>5849</v>
      </c>
      <c r="S2740" s="22" t="b">
        <f t="shared" si="430"/>
        <v>0</v>
      </c>
      <c r="T2740" s="18"/>
      <c r="U2740" s="18" t="s">
        <v>5849</v>
      </c>
      <c r="V2740" s="15"/>
      <c r="W2740" s="18" t="s">
        <v>1830</v>
      </c>
      <c r="X2740" s="18"/>
      <c r="Y2740" s="15" t="s">
        <v>73</v>
      </c>
      <c r="Z2740" s="18" t="s">
        <v>1830</v>
      </c>
      <c r="AA2740" s="18" t="s">
        <v>71</v>
      </c>
      <c r="AB2740" s="18" t="s">
        <v>7345</v>
      </c>
      <c r="AC2740" s="67" t="str">
        <f>+VLOOKUP("*"&amp;L2740&amp;"*",'[2]REGISTROS SANITARIOS'!$D$2113:$E$2316,2,FALSE)</f>
        <v>SI</v>
      </c>
      <c r="AD2740" s="22" t="s">
        <v>1025</v>
      </c>
      <c r="AE2740" s="16">
        <v>44143</v>
      </c>
      <c r="AF2740" s="34" t="s">
        <v>68</v>
      </c>
      <c r="AG2740" s="24">
        <v>19944764</v>
      </c>
      <c r="AH2740" s="18">
        <v>2</v>
      </c>
      <c r="AI2740" s="18" t="s">
        <v>1049</v>
      </c>
      <c r="AJ2740" s="17">
        <v>660</v>
      </c>
      <c r="AK2740" s="25">
        <v>660</v>
      </c>
      <c r="AL2740" s="25">
        <v>1421</v>
      </c>
      <c r="AM2740" s="35">
        <v>0</v>
      </c>
      <c r="AN2740" s="19">
        <v>815760</v>
      </c>
      <c r="AO2740" s="18" t="s">
        <v>8012</v>
      </c>
      <c r="AP2740" s="15"/>
      <c r="AQ2740" s="43" t="str">
        <f t="shared" si="423"/>
        <v>SI</v>
      </c>
      <c r="AR2740" s="44">
        <f t="shared" si="425"/>
        <v>937860</v>
      </c>
      <c r="AS2740" s="44">
        <f t="shared" si="426"/>
        <v>937860</v>
      </c>
      <c r="AT2740" s="44">
        <f t="shared" si="427"/>
        <v>937860</v>
      </c>
      <c r="AU2740" s="44">
        <f t="shared" si="428"/>
        <v>937860</v>
      </c>
      <c r="AV2740" s="45" t="b">
        <f t="shared" si="429"/>
        <v>0</v>
      </c>
      <c r="AW2740" s="45" t="b">
        <f t="shared" si="424"/>
        <v>0</v>
      </c>
      <c r="AX2740" s="45" t="s">
        <v>8734</v>
      </c>
    </row>
    <row r="2741" spans="1:50" s="36" customFormat="1" ht="27.75" customHeight="1" x14ac:dyDescent="0.15">
      <c r="A2741" s="36" t="str">
        <f t="shared" si="422"/>
        <v>PRODUCTOS HOSPITALARIOS S.A. PRO-H S.A.112030405</v>
      </c>
      <c r="B2741" s="36" t="b">
        <f>+A2741='[1]Anexo 9'!A2741</f>
        <v>1</v>
      </c>
      <c r="C2741" s="18">
        <v>804016084</v>
      </c>
      <c r="D2741" s="18" t="s">
        <v>3865</v>
      </c>
      <c r="E2741" s="15" t="s">
        <v>61</v>
      </c>
      <c r="F2741" s="15" t="s">
        <v>62</v>
      </c>
      <c r="G2741" s="15" t="s">
        <v>3155</v>
      </c>
      <c r="H2741" s="15" t="s">
        <v>3155</v>
      </c>
      <c r="I2741" s="15" t="s">
        <v>3155</v>
      </c>
      <c r="J2741" s="15">
        <v>5</v>
      </c>
      <c r="K2741" s="15" t="s">
        <v>3155</v>
      </c>
      <c r="L2741" s="15">
        <v>112030405</v>
      </c>
      <c r="M2741" s="15" t="s">
        <v>2319</v>
      </c>
      <c r="N2741" s="15" t="s">
        <v>2320</v>
      </c>
      <c r="O2741" s="18" t="s">
        <v>4831</v>
      </c>
      <c r="P2741" s="22" t="s">
        <v>73</v>
      </c>
      <c r="Q2741" s="15" t="s">
        <v>2322</v>
      </c>
      <c r="R2741" s="18" t="s">
        <v>5850</v>
      </c>
      <c r="S2741" s="22" t="b">
        <f t="shared" si="430"/>
        <v>0</v>
      </c>
      <c r="T2741" s="18">
        <v>3</v>
      </c>
      <c r="U2741" s="18" t="s">
        <v>5850</v>
      </c>
      <c r="V2741" s="15"/>
      <c r="W2741" s="18" t="s">
        <v>2043</v>
      </c>
      <c r="X2741" s="18"/>
      <c r="Y2741" s="15" t="s">
        <v>73</v>
      </c>
      <c r="Z2741" s="18" t="s">
        <v>2043</v>
      </c>
      <c r="AA2741" s="18" t="s">
        <v>71</v>
      </c>
      <c r="AB2741" s="18" t="s">
        <v>7346</v>
      </c>
      <c r="AC2741" s="67" t="str">
        <f>+VLOOKUP("*"&amp;L2741&amp;"*",'[2]REGISTROS SANITARIOS'!$D$2113:$E$2316,2,FALSE)</f>
        <v>SI</v>
      </c>
      <c r="AD2741" s="22" t="s">
        <v>1025</v>
      </c>
      <c r="AE2741" s="16">
        <v>43805</v>
      </c>
      <c r="AF2741" s="34" t="s">
        <v>68</v>
      </c>
      <c r="AG2741" s="24">
        <v>230361</v>
      </c>
      <c r="AH2741" s="18">
        <v>2</v>
      </c>
      <c r="AI2741" s="18" t="s">
        <v>1049</v>
      </c>
      <c r="AJ2741" s="17">
        <v>9350</v>
      </c>
      <c r="AK2741" s="25">
        <v>9350</v>
      </c>
      <c r="AL2741" s="25">
        <v>176</v>
      </c>
      <c r="AM2741" s="35">
        <v>0</v>
      </c>
      <c r="AN2741" s="19">
        <v>1430550</v>
      </c>
      <c r="AO2741" s="18" t="s">
        <v>8012</v>
      </c>
      <c r="AP2741" s="15"/>
      <c r="AQ2741" s="43" t="str">
        <f t="shared" si="423"/>
        <v>SI</v>
      </c>
      <c r="AR2741" s="44">
        <f t="shared" si="425"/>
        <v>1645600</v>
      </c>
      <c r="AS2741" s="44">
        <f t="shared" si="426"/>
        <v>1645600</v>
      </c>
      <c r="AT2741" s="44">
        <f t="shared" si="427"/>
        <v>1645600</v>
      </c>
      <c r="AU2741" s="44">
        <f t="shared" si="428"/>
        <v>1645600</v>
      </c>
      <c r="AV2741" s="45" t="b">
        <f t="shared" si="429"/>
        <v>0</v>
      </c>
      <c r="AW2741" s="45" t="b">
        <f t="shared" si="424"/>
        <v>0</v>
      </c>
      <c r="AX2741" s="45" t="s">
        <v>8734</v>
      </c>
    </row>
    <row r="2742" spans="1:50" s="36" customFormat="1" ht="27.75" customHeight="1" x14ac:dyDescent="0.15">
      <c r="A2742" s="36" t="str">
        <f t="shared" si="422"/>
        <v>PRODUCTOS HOSPITALARIOS S.A. PRO-H S.A.112050206</v>
      </c>
      <c r="B2742" s="36" t="b">
        <f>+A2742='[1]Anexo 9'!A2742</f>
        <v>1</v>
      </c>
      <c r="C2742" s="18">
        <v>804016084</v>
      </c>
      <c r="D2742" s="18" t="s">
        <v>3865</v>
      </c>
      <c r="E2742" s="15" t="s">
        <v>61</v>
      </c>
      <c r="F2742" s="15" t="s">
        <v>62</v>
      </c>
      <c r="G2742" s="15" t="s">
        <v>3155</v>
      </c>
      <c r="H2742" s="15" t="s">
        <v>3155</v>
      </c>
      <c r="I2742" s="15" t="s">
        <v>3155</v>
      </c>
      <c r="J2742" s="15">
        <v>5</v>
      </c>
      <c r="K2742" s="15" t="s">
        <v>3155</v>
      </c>
      <c r="L2742" s="15">
        <v>112050206</v>
      </c>
      <c r="M2742" s="15" t="s">
        <v>2337</v>
      </c>
      <c r="N2742" s="15" t="s">
        <v>835</v>
      </c>
      <c r="O2742" s="18" t="s">
        <v>4832</v>
      </c>
      <c r="P2742" s="22" t="s">
        <v>73</v>
      </c>
      <c r="Q2742" s="15" t="s">
        <v>2339</v>
      </c>
      <c r="R2742" s="18" t="s">
        <v>5851</v>
      </c>
      <c r="S2742" s="22" t="b">
        <f t="shared" si="430"/>
        <v>0</v>
      </c>
      <c r="T2742" s="18"/>
      <c r="U2742" s="18" t="s">
        <v>5851</v>
      </c>
      <c r="V2742" s="15"/>
      <c r="W2742" s="18" t="s">
        <v>6447</v>
      </c>
      <c r="X2742" s="18"/>
      <c r="Y2742" s="15" t="s">
        <v>73</v>
      </c>
      <c r="Z2742" s="18" t="s">
        <v>6447</v>
      </c>
      <c r="AA2742" s="18" t="s">
        <v>71</v>
      </c>
      <c r="AB2742" s="18" t="s">
        <v>7347</v>
      </c>
      <c r="AC2742" s="67" t="str">
        <f>+VLOOKUP("*"&amp;L2742&amp;"*",'[2]REGISTROS SANITARIOS'!$D$2113:$E$2316,2,FALSE)</f>
        <v>SI</v>
      </c>
      <c r="AD2742" s="22" t="s">
        <v>1025</v>
      </c>
      <c r="AE2742" s="16" t="s">
        <v>7955</v>
      </c>
      <c r="AF2742" s="34" t="s">
        <v>8814</v>
      </c>
      <c r="AG2742" s="24">
        <v>19995931</v>
      </c>
      <c r="AH2742" s="18">
        <v>1</v>
      </c>
      <c r="AI2742" s="18" t="s">
        <v>1049</v>
      </c>
      <c r="AJ2742" s="17">
        <v>6875</v>
      </c>
      <c r="AK2742" s="25">
        <v>6875</v>
      </c>
      <c r="AL2742" s="25">
        <v>1931</v>
      </c>
      <c r="AM2742" s="35">
        <v>0</v>
      </c>
      <c r="AN2742" s="19">
        <v>11550000</v>
      </c>
      <c r="AO2742" s="18" t="s">
        <v>8012</v>
      </c>
      <c r="AP2742" s="15"/>
      <c r="AQ2742" s="43" t="str">
        <f t="shared" si="423"/>
        <v>SI</v>
      </c>
      <c r="AR2742" s="44">
        <f t="shared" si="425"/>
        <v>13275625</v>
      </c>
      <c r="AS2742" s="44">
        <f t="shared" si="426"/>
        <v>13275625</v>
      </c>
      <c r="AT2742" s="44">
        <f t="shared" si="427"/>
        <v>13275625</v>
      </c>
      <c r="AU2742" s="44">
        <f t="shared" si="428"/>
        <v>13275625</v>
      </c>
      <c r="AV2742" s="45" t="b">
        <f t="shared" si="429"/>
        <v>0</v>
      </c>
      <c r="AW2742" s="45" t="b">
        <f t="shared" si="424"/>
        <v>0</v>
      </c>
      <c r="AX2742" s="45" t="s">
        <v>8734</v>
      </c>
    </row>
    <row r="2743" spans="1:50" s="36" customFormat="1" ht="27.75" customHeight="1" x14ac:dyDescent="0.15">
      <c r="A2743" s="36" t="str">
        <f t="shared" si="422"/>
        <v>PRODUCTOS HOSPITALARIOS S.A. PRO-H S.A.112050716</v>
      </c>
      <c r="B2743" s="36" t="b">
        <f>+A2743='[1]Anexo 9'!A2743</f>
        <v>1</v>
      </c>
      <c r="C2743" s="18">
        <v>804016084</v>
      </c>
      <c r="D2743" s="18" t="s">
        <v>3865</v>
      </c>
      <c r="E2743" s="15" t="s">
        <v>61</v>
      </c>
      <c r="F2743" s="15" t="s">
        <v>62</v>
      </c>
      <c r="G2743" s="15" t="s">
        <v>3155</v>
      </c>
      <c r="H2743" s="15" t="s">
        <v>3155</v>
      </c>
      <c r="I2743" s="15" t="s">
        <v>3155</v>
      </c>
      <c r="J2743" s="15">
        <v>5</v>
      </c>
      <c r="K2743" s="15" t="s">
        <v>3155</v>
      </c>
      <c r="L2743" s="15">
        <v>112050716</v>
      </c>
      <c r="M2743" s="15" t="s">
        <v>2346</v>
      </c>
      <c r="N2743" s="15" t="s">
        <v>835</v>
      </c>
      <c r="O2743" s="18" t="s">
        <v>4833</v>
      </c>
      <c r="P2743" s="22" t="s">
        <v>73</v>
      </c>
      <c r="Q2743" s="15" t="s">
        <v>2348</v>
      </c>
      <c r="R2743" s="18" t="s">
        <v>3630</v>
      </c>
      <c r="S2743" s="22" t="b">
        <f t="shared" si="430"/>
        <v>0</v>
      </c>
      <c r="T2743" s="18"/>
      <c r="U2743" s="18" t="s">
        <v>3630</v>
      </c>
      <c r="V2743" s="15"/>
      <c r="W2743" s="18" t="s">
        <v>1910</v>
      </c>
      <c r="X2743" s="18"/>
      <c r="Y2743" s="15" t="s">
        <v>73</v>
      </c>
      <c r="Z2743" s="18" t="s">
        <v>1833</v>
      </c>
      <c r="AA2743" s="18" t="s">
        <v>71</v>
      </c>
      <c r="AB2743" s="18" t="s">
        <v>7348</v>
      </c>
      <c r="AC2743" s="67" t="str">
        <f>+VLOOKUP("*"&amp;L2743&amp;"*",'[2]REGISTROS SANITARIOS'!$D$2113:$E$2316,2,FALSE)</f>
        <v>SI</v>
      </c>
      <c r="AD2743" s="22" t="s">
        <v>1025</v>
      </c>
      <c r="AE2743" s="16" t="s">
        <v>7956</v>
      </c>
      <c r="AF2743" s="34" t="s">
        <v>8814</v>
      </c>
      <c r="AG2743" s="24">
        <v>19999832</v>
      </c>
      <c r="AH2743" s="18">
        <v>2</v>
      </c>
      <c r="AI2743" s="18" t="s">
        <v>1049</v>
      </c>
      <c r="AJ2743" s="17">
        <v>14300</v>
      </c>
      <c r="AK2743" s="25">
        <v>14300</v>
      </c>
      <c r="AL2743" s="25">
        <v>1264</v>
      </c>
      <c r="AM2743" s="35">
        <v>0</v>
      </c>
      <c r="AN2743" s="19">
        <v>15730000</v>
      </c>
      <c r="AO2743" s="18" t="s">
        <v>8012</v>
      </c>
      <c r="AP2743" s="15"/>
      <c r="AQ2743" s="43" t="str">
        <f t="shared" si="423"/>
        <v>SI</v>
      </c>
      <c r="AR2743" s="44">
        <f t="shared" si="425"/>
        <v>18075200</v>
      </c>
      <c r="AS2743" s="44">
        <f t="shared" si="426"/>
        <v>18075200</v>
      </c>
      <c r="AT2743" s="44">
        <f t="shared" si="427"/>
        <v>18075200</v>
      </c>
      <c r="AU2743" s="44">
        <f t="shared" si="428"/>
        <v>18075200</v>
      </c>
      <c r="AV2743" s="45" t="b">
        <f t="shared" si="429"/>
        <v>0</v>
      </c>
      <c r="AW2743" s="45" t="b">
        <f t="shared" si="424"/>
        <v>0</v>
      </c>
      <c r="AX2743" s="45" t="s">
        <v>8734</v>
      </c>
    </row>
    <row r="2744" spans="1:50" s="36" customFormat="1" ht="27.75" customHeight="1" x14ac:dyDescent="0.15">
      <c r="A2744" s="36" t="str">
        <f t="shared" si="422"/>
        <v>PRODUCTOS HOSPITALARIOS S.A. PRO-H S.A.113011701</v>
      </c>
      <c r="B2744" s="36" t="b">
        <f>+A2744='[1]Anexo 9'!A2744</f>
        <v>1</v>
      </c>
      <c r="C2744" s="18">
        <v>804016084</v>
      </c>
      <c r="D2744" s="18" t="s">
        <v>3865</v>
      </c>
      <c r="E2744" s="15" t="s">
        <v>61</v>
      </c>
      <c r="F2744" s="15" t="s">
        <v>62</v>
      </c>
      <c r="G2744" s="15" t="s">
        <v>3155</v>
      </c>
      <c r="H2744" s="15" t="s">
        <v>3155</v>
      </c>
      <c r="I2744" s="15" t="s">
        <v>3155</v>
      </c>
      <c r="J2744" s="15">
        <v>6</v>
      </c>
      <c r="K2744" s="15" t="s">
        <v>3155</v>
      </c>
      <c r="L2744" s="15">
        <v>113011701</v>
      </c>
      <c r="M2744" s="15" t="s">
        <v>1452</v>
      </c>
      <c r="N2744" s="15" t="s">
        <v>91</v>
      </c>
      <c r="O2744" s="18" t="s">
        <v>4834</v>
      </c>
      <c r="P2744" s="22" t="s">
        <v>3841</v>
      </c>
      <c r="Q2744" s="15" t="s">
        <v>1454</v>
      </c>
      <c r="R2744" s="18" t="s">
        <v>5852</v>
      </c>
      <c r="S2744" s="22" t="b">
        <f t="shared" si="430"/>
        <v>0</v>
      </c>
      <c r="T2744" s="18"/>
      <c r="U2744" s="18" t="s">
        <v>5852</v>
      </c>
      <c r="V2744" s="15"/>
      <c r="W2744" s="18" t="s">
        <v>2201</v>
      </c>
      <c r="X2744" s="18"/>
      <c r="Y2744" s="15" t="s">
        <v>73</v>
      </c>
      <c r="Z2744" s="18" t="s">
        <v>2201</v>
      </c>
      <c r="AA2744" s="18" t="s">
        <v>71</v>
      </c>
      <c r="AB2744" s="18" t="s">
        <v>7349</v>
      </c>
      <c r="AC2744" s="67" t="str">
        <f>+VLOOKUP("*"&amp;L2744&amp;"*",'[2]REGISTROS SANITARIOS'!$D$2113:$E$2316,2,FALSE)</f>
        <v>SI</v>
      </c>
      <c r="AD2744" s="22" t="s">
        <v>1025</v>
      </c>
      <c r="AE2744" s="16" t="s">
        <v>7957</v>
      </c>
      <c r="AF2744" s="34" t="s">
        <v>8814</v>
      </c>
      <c r="AG2744" s="24">
        <v>20066836</v>
      </c>
      <c r="AH2744" s="18">
        <v>1</v>
      </c>
      <c r="AI2744" s="18" t="s">
        <v>1049</v>
      </c>
      <c r="AJ2744" s="17">
        <v>37400</v>
      </c>
      <c r="AK2744" s="25">
        <v>37400</v>
      </c>
      <c r="AL2744" s="25">
        <v>5724</v>
      </c>
      <c r="AM2744" s="35">
        <v>0</v>
      </c>
      <c r="AN2744" s="19">
        <v>186252000</v>
      </c>
      <c r="AO2744" s="18" t="s">
        <v>45</v>
      </c>
      <c r="AP2744" s="15"/>
      <c r="AQ2744" s="43" t="str">
        <f t="shared" si="423"/>
        <v>SI</v>
      </c>
      <c r="AR2744" s="44">
        <f t="shared" si="425"/>
        <v>214077600</v>
      </c>
      <c r="AS2744" s="44">
        <f t="shared" si="426"/>
        <v>214077600</v>
      </c>
      <c r="AT2744" s="44">
        <f t="shared" si="427"/>
        <v>214077600</v>
      </c>
      <c r="AU2744" s="44">
        <f t="shared" si="428"/>
        <v>214077600</v>
      </c>
      <c r="AV2744" s="45" t="b">
        <f t="shared" si="429"/>
        <v>0</v>
      </c>
      <c r="AW2744" s="45" t="b">
        <f t="shared" si="424"/>
        <v>0</v>
      </c>
      <c r="AX2744" s="45" t="s">
        <v>8734</v>
      </c>
    </row>
    <row r="2745" spans="1:50" s="36" customFormat="1" ht="27.75" customHeight="1" x14ac:dyDescent="0.15">
      <c r="A2745" s="36" t="str">
        <f t="shared" si="422"/>
        <v>PRODUCTOS HOSPITALARIOS S.A. PRO-H S.A.113011801</v>
      </c>
      <c r="B2745" s="36" t="b">
        <f>+A2745='[1]Anexo 9'!A2745</f>
        <v>1</v>
      </c>
      <c r="C2745" s="18">
        <v>804016084</v>
      </c>
      <c r="D2745" s="18" t="s">
        <v>3865</v>
      </c>
      <c r="E2745" s="15" t="s">
        <v>61</v>
      </c>
      <c r="F2745" s="15" t="s">
        <v>62</v>
      </c>
      <c r="G2745" s="15" t="s">
        <v>3155</v>
      </c>
      <c r="H2745" s="15" t="s">
        <v>3155</v>
      </c>
      <c r="I2745" s="15" t="s">
        <v>3155</v>
      </c>
      <c r="J2745" s="15">
        <v>7</v>
      </c>
      <c r="K2745" s="15" t="s">
        <v>3155</v>
      </c>
      <c r="L2745" s="15">
        <v>113011801</v>
      </c>
      <c r="M2745" s="15" t="s">
        <v>1461</v>
      </c>
      <c r="N2745" s="15" t="s">
        <v>91</v>
      </c>
      <c r="O2745" s="18" t="s">
        <v>4835</v>
      </c>
      <c r="P2745" s="22" t="s">
        <v>73</v>
      </c>
      <c r="Q2745" s="15" t="s">
        <v>1454</v>
      </c>
      <c r="R2745" s="18" t="s">
        <v>5853</v>
      </c>
      <c r="S2745" s="22" t="b">
        <f t="shared" si="430"/>
        <v>0</v>
      </c>
      <c r="T2745" s="18"/>
      <c r="U2745" s="18" t="s">
        <v>5853</v>
      </c>
      <c r="V2745" s="15"/>
      <c r="W2745" s="18" t="s">
        <v>3645</v>
      </c>
      <c r="X2745" s="18"/>
      <c r="Y2745" s="15" t="s">
        <v>73</v>
      </c>
      <c r="Z2745" s="18" t="s">
        <v>7350</v>
      </c>
      <c r="AA2745" s="18" t="s">
        <v>71</v>
      </c>
      <c r="AB2745" s="18" t="s">
        <v>7351</v>
      </c>
      <c r="AC2745" s="67" t="str">
        <f>+VLOOKUP("*"&amp;L2745&amp;"*",'[2]REGISTROS SANITARIOS'!$D$2113:$E$2316,2,FALSE)</f>
        <v>SI</v>
      </c>
      <c r="AD2745" s="22" t="s">
        <v>1025</v>
      </c>
      <c r="AE2745" s="16">
        <v>43840</v>
      </c>
      <c r="AF2745" s="34" t="s">
        <v>68</v>
      </c>
      <c r="AG2745" s="24">
        <v>20011983</v>
      </c>
      <c r="AH2745" s="18">
        <v>1</v>
      </c>
      <c r="AI2745" s="18" t="s">
        <v>1049</v>
      </c>
      <c r="AJ2745" s="17">
        <v>60500</v>
      </c>
      <c r="AK2745" s="25">
        <v>60500</v>
      </c>
      <c r="AL2745" s="25">
        <v>3931</v>
      </c>
      <c r="AM2745" s="35">
        <v>0</v>
      </c>
      <c r="AN2745" s="19">
        <v>206910000</v>
      </c>
      <c r="AO2745" s="18" t="s">
        <v>8012</v>
      </c>
      <c r="AP2745" s="15"/>
      <c r="AQ2745" s="43" t="str">
        <f t="shared" si="423"/>
        <v>SI</v>
      </c>
      <c r="AR2745" s="44">
        <f t="shared" si="425"/>
        <v>237825500</v>
      </c>
      <c r="AS2745" s="44">
        <f t="shared" si="426"/>
        <v>237825500</v>
      </c>
      <c r="AT2745" s="44">
        <f t="shared" si="427"/>
        <v>237825500</v>
      </c>
      <c r="AU2745" s="44">
        <f t="shared" si="428"/>
        <v>237825500</v>
      </c>
      <c r="AV2745" s="45" t="b">
        <f t="shared" si="429"/>
        <v>0</v>
      </c>
      <c r="AW2745" s="45" t="b">
        <f t="shared" si="424"/>
        <v>0</v>
      </c>
      <c r="AX2745" s="45" t="s">
        <v>8734</v>
      </c>
    </row>
    <row r="2746" spans="1:50" s="36" customFormat="1" ht="27.75" customHeight="1" x14ac:dyDescent="0.15">
      <c r="A2746" s="36" t="str">
        <f t="shared" si="422"/>
        <v>PRODUCTOS HOSPITALARIOS S.A. PRO-H S.A.113020104</v>
      </c>
      <c r="B2746" s="36" t="b">
        <f>+A2746='[1]Anexo 9'!A2746</f>
        <v>1</v>
      </c>
      <c r="C2746" s="18">
        <v>804016084</v>
      </c>
      <c r="D2746" s="18" t="s">
        <v>3865</v>
      </c>
      <c r="E2746" s="15" t="s">
        <v>61</v>
      </c>
      <c r="F2746" s="15" t="s">
        <v>62</v>
      </c>
      <c r="G2746" s="15" t="s">
        <v>3155</v>
      </c>
      <c r="H2746" s="15" t="s">
        <v>3155</v>
      </c>
      <c r="I2746" s="15" t="s">
        <v>3155</v>
      </c>
      <c r="J2746" s="15">
        <v>5</v>
      </c>
      <c r="K2746" s="15" t="s">
        <v>3155</v>
      </c>
      <c r="L2746" s="15">
        <v>113020104</v>
      </c>
      <c r="M2746" s="15" t="s">
        <v>2368</v>
      </c>
      <c r="N2746" s="15" t="s">
        <v>91</v>
      </c>
      <c r="O2746" s="18" t="s">
        <v>4836</v>
      </c>
      <c r="P2746" s="22" t="s">
        <v>3841</v>
      </c>
      <c r="Q2746" s="15" t="s">
        <v>1817</v>
      </c>
      <c r="R2746" s="18" t="s">
        <v>5854</v>
      </c>
      <c r="S2746" s="22" t="b">
        <f t="shared" si="430"/>
        <v>0</v>
      </c>
      <c r="T2746" s="18"/>
      <c r="U2746" s="18" t="s">
        <v>5854</v>
      </c>
      <c r="V2746" s="15"/>
      <c r="W2746" s="18" t="s">
        <v>1830</v>
      </c>
      <c r="X2746" s="18"/>
      <c r="Y2746" s="15" t="s">
        <v>73</v>
      </c>
      <c r="Z2746" s="18" t="s">
        <v>1830</v>
      </c>
      <c r="AA2746" s="18" t="s">
        <v>71</v>
      </c>
      <c r="AB2746" s="18" t="s">
        <v>7352</v>
      </c>
      <c r="AC2746" s="67" t="str">
        <f>+VLOOKUP("*"&amp;L2746&amp;"*",'[2]REGISTROS SANITARIOS'!$D$2113:$E$2316,2,FALSE)</f>
        <v>SI</v>
      </c>
      <c r="AD2746" s="22" t="s">
        <v>1025</v>
      </c>
      <c r="AE2746" s="16" t="s">
        <v>7958</v>
      </c>
      <c r="AF2746" s="34" t="s">
        <v>8814</v>
      </c>
      <c r="AG2746" s="24">
        <v>19984823</v>
      </c>
      <c r="AH2746" s="18">
        <v>1</v>
      </c>
      <c r="AI2746" s="18" t="s">
        <v>1049</v>
      </c>
      <c r="AJ2746" s="17">
        <v>3025</v>
      </c>
      <c r="AK2746" s="25">
        <v>3025</v>
      </c>
      <c r="AL2746" s="25">
        <v>1776</v>
      </c>
      <c r="AM2746" s="35">
        <v>0</v>
      </c>
      <c r="AN2746" s="19">
        <v>4673625</v>
      </c>
      <c r="AO2746" s="18" t="s">
        <v>8012</v>
      </c>
      <c r="AP2746" s="15"/>
      <c r="AQ2746" s="43" t="str">
        <f t="shared" si="423"/>
        <v>SI</v>
      </c>
      <c r="AR2746" s="44">
        <f t="shared" si="425"/>
        <v>5372400</v>
      </c>
      <c r="AS2746" s="44">
        <f t="shared" si="426"/>
        <v>5372400</v>
      </c>
      <c r="AT2746" s="44">
        <f t="shared" si="427"/>
        <v>5372400</v>
      </c>
      <c r="AU2746" s="44">
        <f t="shared" si="428"/>
        <v>5372400</v>
      </c>
      <c r="AV2746" s="45" t="b">
        <f t="shared" si="429"/>
        <v>0</v>
      </c>
      <c r="AW2746" s="45" t="b">
        <f t="shared" si="424"/>
        <v>0</v>
      </c>
      <c r="AX2746" s="45" t="s">
        <v>8734</v>
      </c>
    </row>
    <row r="2747" spans="1:50" s="36" customFormat="1" ht="27.75" customHeight="1" x14ac:dyDescent="0.15">
      <c r="A2747" s="36" t="str">
        <f t="shared" si="422"/>
        <v>PRODUCTOS HOSPITALARIOS S.A. PRO-H S.A.113020301</v>
      </c>
      <c r="B2747" s="36" t="b">
        <f>+A2747='[1]Anexo 9'!A2747</f>
        <v>1</v>
      </c>
      <c r="C2747" s="18">
        <v>804016084</v>
      </c>
      <c r="D2747" s="18" t="s">
        <v>3865</v>
      </c>
      <c r="E2747" s="15" t="s">
        <v>61</v>
      </c>
      <c r="F2747" s="15" t="s">
        <v>62</v>
      </c>
      <c r="G2747" s="15" t="s">
        <v>3155</v>
      </c>
      <c r="H2747" s="15" t="s">
        <v>3155</v>
      </c>
      <c r="I2747" s="15" t="s">
        <v>3155</v>
      </c>
      <c r="J2747" s="15">
        <v>6</v>
      </c>
      <c r="K2747" s="15" t="s">
        <v>3155</v>
      </c>
      <c r="L2747" s="15">
        <v>113020301</v>
      </c>
      <c r="M2747" s="15" t="s">
        <v>1465</v>
      </c>
      <c r="N2747" s="15" t="s">
        <v>91</v>
      </c>
      <c r="O2747" s="18" t="s">
        <v>4837</v>
      </c>
      <c r="P2747" s="22" t="s">
        <v>3841</v>
      </c>
      <c r="Q2747" s="15" t="s">
        <v>1454</v>
      </c>
      <c r="R2747" s="18" t="s">
        <v>5855</v>
      </c>
      <c r="S2747" s="22" t="b">
        <f t="shared" si="430"/>
        <v>0</v>
      </c>
      <c r="T2747" s="18"/>
      <c r="U2747" s="18" t="s">
        <v>5855</v>
      </c>
      <c r="V2747" s="15"/>
      <c r="W2747" s="18" t="s">
        <v>2201</v>
      </c>
      <c r="X2747" s="18"/>
      <c r="Y2747" s="15" t="s">
        <v>73</v>
      </c>
      <c r="Z2747" s="18" t="s">
        <v>2201</v>
      </c>
      <c r="AA2747" s="18" t="s">
        <v>71</v>
      </c>
      <c r="AB2747" s="18" t="s">
        <v>7353</v>
      </c>
      <c r="AC2747" s="67" t="str">
        <f>+VLOOKUP("*"&amp;L2747&amp;"*",'[2]REGISTROS SANITARIOS'!$D$2113:$E$2316,2,FALSE)</f>
        <v>SI</v>
      </c>
      <c r="AD2747" s="22" t="s">
        <v>1025</v>
      </c>
      <c r="AE2747" s="16" t="s">
        <v>7959</v>
      </c>
      <c r="AF2747" s="34" t="s">
        <v>8814</v>
      </c>
      <c r="AG2747" s="24">
        <v>19935759</v>
      </c>
      <c r="AH2747" s="18">
        <v>1</v>
      </c>
      <c r="AI2747" s="18" t="s">
        <v>1049</v>
      </c>
      <c r="AJ2747" s="17">
        <v>1925</v>
      </c>
      <c r="AK2747" s="25">
        <v>1925</v>
      </c>
      <c r="AL2747" s="25">
        <v>4517</v>
      </c>
      <c r="AM2747" s="35">
        <v>0</v>
      </c>
      <c r="AN2747" s="19">
        <v>7565250</v>
      </c>
      <c r="AO2747" s="18" t="s">
        <v>8012</v>
      </c>
      <c r="AP2747" s="15"/>
      <c r="AQ2747" s="43" t="str">
        <f t="shared" si="423"/>
        <v>SI</v>
      </c>
      <c r="AR2747" s="44">
        <f t="shared" si="425"/>
        <v>8695225</v>
      </c>
      <c r="AS2747" s="44">
        <f t="shared" si="426"/>
        <v>8695225</v>
      </c>
      <c r="AT2747" s="44">
        <f t="shared" si="427"/>
        <v>8695225</v>
      </c>
      <c r="AU2747" s="44">
        <f t="shared" si="428"/>
        <v>8695225</v>
      </c>
      <c r="AV2747" s="45" t="b">
        <f t="shared" si="429"/>
        <v>0</v>
      </c>
      <c r="AW2747" s="45" t="b">
        <f t="shared" si="424"/>
        <v>0</v>
      </c>
      <c r="AX2747" s="45" t="s">
        <v>8734</v>
      </c>
    </row>
    <row r="2748" spans="1:50" s="36" customFormat="1" ht="27.75" customHeight="1" x14ac:dyDescent="0.15">
      <c r="A2748" s="36" t="str">
        <f t="shared" si="422"/>
        <v>PRODUCTOS HOSPITALARIOS S.A. PRO-H S.A.113020401</v>
      </c>
      <c r="B2748" s="36" t="b">
        <f>+A2748='[1]Anexo 9'!A2748</f>
        <v>1</v>
      </c>
      <c r="C2748" s="18">
        <v>804016084</v>
      </c>
      <c r="D2748" s="18" t="s">
        <v>3865</v>
      </c>
      <c r="E2748" s="15" t="s">
        <v>61</v>
      </c>
      <c r="F2748" s="15" t="s">
        <v>62</v>
      </c>
      <c r="G2748" s="15" t="s">
        <v>3155</v>
      </c>
      <c r="H2748" s="15" t="s">
        <v>3155</v>
      </c>
      <c r="I2748" s="15" t="s">
        <v>3155</v>
      </c>
      <c r="J2748" s="15">
        <v>7</v>
      </c>
      <c r="K2748" s="15" t="s">
        <v>3155</v>
      </c>
      <c r="L2748" s="15">
        <v>113020401</v>
      </c>
      <c r="M2748" s="15" t="s">
        <v>1469</v>
      </c>
      <c r="N2748" s="15" t="s">
        <v>91</v>
      </c>
      <c r="O2748" s="18" t="s">
        <v>4838</v>
      </c>
      <c r="P2748" s="22" t="s">
        <v>3841</v>
      </c>
      <c r="Q2748" s="15" t="s">
        <v>1454</v>
      </c>
      <c r="R2748" s="18" t="s">
        <v>5856</v>
      </c>
      <c r="S2748" s="22" t="b">
        <f t="shared" si="430"/>
        <v>0</v>
      </c>
      <c r="T2748" s="18"/>
      <c r="U2748" s="18" t="s">
        <v>5856</v>
      </c>
      <c r="V2748" s="15"/>
      <c r="W2748" s="18" t="s">
        <v>3645</v>
      </c>
      <c r="X2748" s="18"/>
      <c r="Y2748" s="15" t="s">
        <v>73</v>
      </c>
      <c r="Z2748" s="18" t="s">
        <v>7350</v>
      </c>
      <c r="AA2748" s="18" t="s">
        <v>71</v>
      </c>
      <c r="AB2748" s="18" t="s">
        <v>7354</v>
      </c>
      <c r="AC2748" s="67" t="str">
        <f>+VLOOKUP("*"&amp;L2748&amp;"*",'[2]REGISTROS SANITARIOS'!$D$2113:$E$2316,2,FALSE)</f>
        <v>SI</v>
      </c>
      <c r="AD2748" s="22" t="s">
        <v>1025</v>
      </c>
      <c r="AE2748" s="16">
        <v>43840</v>
      </c>
      <c r="AF2748" s="34" t="s">
        <v>68</v>
      </c>
      <c r="AG2748" s="24">
        <v>20012688</v>
      </c>
      <c r="AH2748" s="18">
        <v>1</v>
      </c>
      <c r="AI2748" s="18" t="s">
        <v>1049</v>
      </c>
      <c r="AJ2748" s="17">
        <v>5500</v>
      </c>
      <c r="AK2748" s="25">
        <v>5500</v>
      </c>
      <c r="AL2748" s="25">
        <v>6684</v>
      </c>
      <c r="AM2748" s="35">
        <v>0</v>
      </c>
      <c r="AN2748" s="19">
        <v>31982500</v>
      </c>
      <c r="AO2748" s="18" t="s">
        <v>8012</v>
      </c>
      <c r="AP2748" s="15"/>
      <c r="AQ2748" s="43" t="str">
        <f t="shared" si="423"/>
        <v>SI</v>
      </c>
      <c r="AR2748" s="44">
        <f t="shared" si="425"/>
        <v>36762000</v>
      </c>
      <c r="AS2748" s="44">
        <f t="shared" si="426"/>
        <v>36762000</v>
      </c>
      <c r="AT2748" s="44">
        <f t="shared" si="427"/>
        <v>36762000</v>
      </c>
      <c r="AU2748" s="44">
        <f t="shared" si="428"/>
        <v>36762000</v>
      </c>
      <c r="AV2748" s="45" t="b">
        <f t="shared" si="429"/>
        <v>0</v>
      </c>
      <c r="AW2748" s="45" t="b">
        <f t="shared" si="424"/>
        <v>0</v>
      </c>
      <c r="AX2748" s="45" t="s">
        <v>8734</v>
      </c>
    </row>
    <row r="2749" spans="1:50" s="36" customFormat="1" ht="27.75" customHeight="1" x14ac:dyDescent="0.15">
      <c r="A2749" s="36" t="str">
        <f t="shared" si="422"/>
        <v>PRODUCTOS HOSPITALARIOS S.A. PRO-H S.A.113020501</v>
      </c>
      <c r="B2749" s="36" t="b">
        <f>+A2749='[1]Anexo 9'!A2749</f>
        <v>1</v>
      </c>
      <c r="C2749" s="18">
        <v>804016084</v>
      </c>
      <c r="D2749" s="18" t="s">
        <v>3865</v>
      </c>
      <c r="E2749" s="15" t="s">
        <v>61</v>
      </c>
      <c r="F2749" s="15" t="s">
        <v>62</v>
      </c>
      <c r="G2749" s="15" t="s">
        <v>3155</v>
      </c>
      <c r="H2749" s="15" t="s">
        <v>3155</v>
      </c>
      <c r="I2749" s="15" t="s">
        <v>3155</v>
      </c>
      <c r="J2749" s="15">
        <v>7</v>
      </c>
      <c r="K2749" s="15" t="s">
        <v>3155</v>
      </c>
      <c r="L2749" s="15">
        <v>113020501</v>
      </c>
      <c r="M2749" s="15" t="s">
        <v>1473</v>
      </c>
      <c r="N2749" s="15" t="s">
        <v>91</v>
      </c>
      <c r="O2749" s="18" t="s">
        <v>4839</v>
      </c>
      <c r="P2749" s="22" t="s">
        <v>3841</v>
      </c>
      <c r="Q2749" s="15" t="s">
        <v>1454</v>
      </c>
      <c r="R2749" s="18" t="s">
        <v>5857</v>
      </c>
      <c r="S2749" s="22" t="b">
        <f t="shared" si="430"/>
        <v>0</v>
      </c>
      <c r="T2749" s="18"/>
      <c r="U2749" s="18" t="s">
        <v>5857</v>
      </c>
      <c r="V2749" s="15"/>
      <c r="W2749" s="18" t="s">
        <v>3645</v>
      </c>
      <c r="X2749" s="18"/>
      <c r="Y2749" s="15" t="s">
        <v>73</v>
      </c>
      <c r="Z2749" s="18" t="s">
        <v>7350</v>
      </c>
      <c r="AA2749" s="18" t="s">
        <v>71</v>
      </c>
      <c r="AB2749" s="18" t="s">
        <v>7355</v>
      </c>
      <c r="AC2749" s="67" t="str">
        <f>+VLOOKUP("*"&amp;L2749&amp;"*",'[2]REGISTROS SANITARIOS'!$D$2113:$E$2316,2,FALSE)</f>
        <v>SI</v>
      </c>
      <c r="AD2749" s="22" t="s">
        <v>1025</v>
      </c>
      <c r="AE2749" s="16" t="s">
        <v>7960</v>
      </c>
      <c r="AF2749" s="34" t="s">
        <v>8814</v>
      </c>
      <c r="AG2749" s="24">
        <v>20011750</v>
      </c>
      <c r="AH2749" s="18">
        <v>1</v>
      </c>
      <c r="AI2749" s="18" t="s">
        <v>1049</v>
      </c>
      <c r="AJ2749" s="17">
        <v>1100</v>
      </c>
      <c r="AK2749" s="25">
        <v>1100</v>
      </c>
      <c r="AL2749" s="25">
        <v>7639</v>
      </c>
      <c r="AM2749" s="35">
        <v>0</v>
      </c>
      <c r="AN2749" s="19">
        <v>7310600</v>
      </c>
      <c r="AO2749" s="18" t="s">
        <v>8012</v>
      </c>
      <c r="AP2749" s="15"/>
      <c r="AQ2749" s="43" t="str">
        <f t="shared" si="423"/>
        <v>SI</v>
      </c>
      <c r="AR2749" s="44">
        <f t="shared" si="425"/>
        <v>8402900</v>
      </c>
      <c r="AS2749" s="44">
        <f t="shared" si="426"/>
        <v>8402900</v>
      </c>
      <c r="AT2749" s="44">
        <f t="shared" si="427"/>
        <v>8402900</v>
      </c>
      <c r="AU2749" s="44">
        <f t="shared" si="428"/>
        <v>8402900</v>
      </c>
      <c r="AV2749" s="45" t="b">
        <f t="shared" si="429"/>
        <v>0</v>
      </c>
      <c r="AW2749" s="45" t="b">
        <f t="shared" si="424"/>
        <v>0</v>
      </c>
      <c r="AX2749" s="45" t="s">
        <v>8734</v>
      </c>
    </row>
    <row r="2750" spans="1:50" s="36" customFormat="1" ht="27.75" customHeight="1" x14ac:dyDescent="0.15">
      <c r="A2750" s="36" t="str">
        <f t="shared" si="422"/>
        <v>PRODUCTOS HOSPITALARIOS S.A. PRO-H S.A.114010203</v>
      </c>
      <c r="B2750" s="36" t="b">
        <f>+A2750='[1]Anexo 9'!A2750</f>
        <v>1</v>
      </c>
      <c r="C2750" s="18">
        <v>804016084</v>
      </c>
      <c r="D2750" s="18" t="s">
        <v>3865</v>
      </c>
      <c r="E2750" s="15" t="s">
        <v>61</v>
      </c>
      <c r="F2750" s="15" t="s">
        <v>1726</v>
      </c>
      <c r="G2750" s="15">
        <f>+VLOOKUP(F2750,[3]Sheet1!$E$3:$G$74,3,FALSE)</f>
        <v>18</v>
      </c>
      <c r="H2750" s="15">
        <f>+VLOOKUP(D2750&amp;F2750,'TD para paquetes'!$E$3:$I$441,5,FALSE)</f>
        <v>17</v>
      </c>
      <c r="I2750" s="15" t="s">
        <v>44</v>
      </c>
      <c r="J2750" s="15">
        <v>3</v>
      </c>
      <c r="K2750" s="15">
        <v>1</v>
      </c>
      <c r="L2750" s="15">
        <v>114010203</v>
      </c>
      <c r="M2750" s="15" t="s">
        <v>3877</v>
      </c>
      <c r="N2750" s="15" t="s">
        <v>80</v>
      </c>
      <c r="O2750" s="18" t="s">
        <v>4840</v>
      </c>
      <c r="P2750" s="22" t="s">
        <v>3841</v>
      </c>
      <c r="Q2750" s="15" t="s">
        <v>5564</v>
      </c>
      <c r="R2750" s="18" t="s">
        <v>5858</v>
      </c>
      <c r="S2750" s="22" t="b">
        <f t="shared" si="430"/>
        <v>0</v>
      </c>
      <c r="T2750" s="18"/>
      <c r="U2750" s="18" t="s">
        <v>5858</v>
      </c>
      <c r="V2750" s="15"/>
      <c r="W2750" s="18" t="s">
        <v>1752</v>
      </c>
      <c r="X2750" s="18"/>
      <c r="Y2750" s="15" t="s">
        <v>73</v>
      </c>
      <c r="Z2750" s="18" t="s">
        <v>1752</v>
      </c>
      <c r="AA2750" s="18" t="s">
        <v>71</v>
      </c>
      <c r="AB2750" s="18" t="s">
        <v>7356</v>
      </c>
      <c r="AC2750" s="67" t="str">
        <f>+VLOOKUP("*"&amp;L2750&amp;"*",'[2]REGISTROS SANITARIOS'!$D$2113:$E$2316,2,FALSE)</f>
        <v>SI</v>
      </c>
      <c r="AD2750" s="22" t="s">
        <v>1025</v>
      </c>
      <c r="AE2750" s="16" t="s">
        <v>7960</v>
      </c>
      <c r="AF2750" s="34" t="s">
        <v>8814</v>
      </c>
      <c r="AG2750" s="24">
        <v>19931880</v>
      </c>
      <c r="AH2750" s="18">
        <v>12</v>
      </c>
      <c r="AI2750" s="18" t="s">
        <v>1049</v>
      </c>
      <c r="AJ2750" s="17">
        <v>940.5</v>
      </c>
      <c r="AK2750" s="25">
        <v>941</v>
      </c>
      <c r="AL2750" s="25">
        <v>3322</v>
      </c>
      <c r="AM2750" s="35">
        <v>0</v>
      </c>
      <c r="AN2750" s="19">
        <v>2719490</v>
      </c>
      <c r="AO2750" s="18" t="s">
        <v>8012</v>
      </c>
      <c r="AP2750" s="15"/>
      <c r="AQ2750" s="43" t="str">
        <f t="shared" si="423"/>
        <v>MAYOR</v>
      </c>
      <c r="AR2750" s="44">
        <f t="shared" si="425"/>
        <v>3124341</v>
      </c>
      <c r="AS2750" s="44">
        <f t="shared" si="426"/>
        <v>3124341</v>
      </c>
      <c r="AT2750" s="44">
        <f t="shared" si="427"/>
        <v>3126002</v>
      </c>
      <c r="AU2750" s="44">
        <f t="shared" si="428"/>
        <v>3126002</v>
      </c>
      <c r="AV2750" s="45" t="b">
        <f t="shared" si="429"/>
        <v>0</v>
      </c>
      <c r="AW2750" s="45" t="b">
        <f t="shared" si="424"/>
        <v>0</v>
      </c>
      <c r="AX2750" s="45" t="s">
        <v>8734</v>
      </c>
    </row>
    <row r="2751" spans="1:50" s="36" customFormat="1" ht="27.75" customHeight="1" x14ac:dyDescent="0.15">
      <c r="A2751" s="36" t="str">
        <f t="shared" si="422"/>
        <v>PRODUCTOS HOSPITALARIOS S.A. PRO-H S.A.114010502</v>
      </c>
      <c r="B2751" s="36" t="b">
        <f>+A2751='[1]Anexo 9'!A2751</f>
        <v>1</v>
      </c>
      <c r="C2751" s="18">
        <v>804016084</v>
      </c>
      <c r="D2751" s="18" t="s">
        <v>3865</v>
      </c>
      <c r="E2751" s="15" t="s">
        <v>61</v>
      </c>
      <c r="F2751" s="15" t="s">
        <v>62</v>
      </c>
      <c r="G2751" s="15" t="s">
        <v>3155</v>
      </c>
      <c r="H2751" s="15" t="s">
        <v>3155</v>
      </c>
      <c r="I2751" s="15" t="s">
        <v>3155</v>
      </c>
      <c r="J2751" s="15">
        <v>5</v>
      </c>
      <c r="K2751" s="15" t="s">
        <v>3155</v>
      </c>
      <c r="L2751" s="15">
        <v>114010502</v>
      </c>
      <c r="M2751" s="15" t="s">
        <v>2388</v>
      </c>
      <c r="N2751" s="15" t="s">
        <v>91</v>
      </c>
      <c r="O2751" s="18" t="s">
        <v>4841</v>
      </c>
      <c r="P2751" s="22" t="s">
        <v>3841</v>
      </c>
      <c r="Q2751" s="15" t="s">
        <v>822</v>
      </c>
      <c r="R2751" s="18" t="s">
        <v>3650</v>
      </c>
      <c r="S2751" s="22" t="b">
        <f t="shared" si="430"/>
        <v>0</v>
      </c>
      <c r="T2751" s="18"/>
      <c r="U2751" s="18" t="s">
        <v>3650</v>
      </c>
      <c r="V2751" s="15"/>
      <c r="W2751" s="18" t="s">
        <v>1708</v>
      </c>
      <c r="X2751" s="18"/>
      <c r="Y2751" s="15" t="s">
        <v>73</v>
      </c>
      <c r="Z2751" s="18" t="s">
        <v>7357</v>
      </c>
      <c r="AA2751" s="18" t="s">
        <v>71</v>
      </c>
      <c r="AB2751" s="18" t="s">
        <v>7358</v>
      </c>
      <c r="AC2751" s="67" t="str">
        <f>+VLOOKUP("*"&amp;L2751&amp;"*",'[2]REGISTROS SANITARIOS'!$D$2113:$E$2316,2,FALSE)</f>
        <v>SI</v>
      </c>
      <c r="AD2751" s="22" t="s">
        <v>1025</v>
      </c>
      <c r="AE2751" s="16">
        <v>45080</v>
      </c>
      <c r="AF2751" s="34" t="s">
        <v>73</v>
      </c>
      <c r="AG2751" s="24">
        <v>19924520</v>
      </c>
      <c r="AH2751" s="18">
        <v>4</v>
      </c>
      <c r="AI2751" s="18" t="s">
        <v>1049</v>
      </c>
      <c r="AJ2751" s="17">
        <v>19250</v>
      </c>
      <c r="AK2751" s="25">
        <v>19250</v>
      </c>
      <c r="AL2751" s="25">
        <v>1313</v>
      </c>
      <c r="AM2751" s="35">
        <v>0</v>
      </c>
      <c r="AN2751" s="19">
        <v>21983500</v>
      </c>
      <c r="AO2751" s="18" t="s">
        <v>8012</v>
      </c>
      <c r="AP2751" s="15"/>
      <c r="AQ2751" s="43" t="str">
        <f t="shared" si="423"/>
        <v>SI</v>
      </c>
      <c r="AR2751" s="44">
        <f t="shared" si="425"/>
        <v>25275250</v>
      </c>
      <c r="AS2751" s="44">
        <f t="shared" si="426"/>
        <v>25275250</v>
      </c>
      <c r="AT2751" s="44">
        <f t="shared" si="427"/>
        <v>25275250</v>
      </c>
      <c r="AU2751" s="44">
        <f t="shared" si="428"/>
        <v>25275250</v>
      </c>
      <c r="AV2751" s="45" t="b">
        <f t="shared" si="429"/>
        <v>0</v>
      </c>
      <c r="AW2751" s="45" t="b">
        <f t="shared" si="424"/>
        <v>0</v>
      </c>
      <c r="AX2751" s="45" t="s">
        <v>8734</v>
      </c>
    </row>
    <row r="2752" spans="1:50" s="36" customFormat="1" ht="27.75" customHeight="1" x14ac:dyDescent="0.15">
      <c r="A2752" s="36" t="str">
        <f t="shared" si="422"/>
        <v>PRODUCTOS HOSPITALARIOS S.A. PRO-H S.A.114010703</v>
      </c>
      <c r="B2752" s="36" t="b">
        <f>+A2752='[1]Anexo 9'!A2752</f>
        <v>1</v>
      </c>
      <c r="C2752" s="18">
        <v>804016084</v>
      </c>
      <c r="D2752" s="18" t="s">
        <v>3865</v>
      </c>
      <c r="E2752" s="15" t="s">
        <v>61</v>
      </c>
      <c r="F2752" s="15" t="s">
        <v>62</v>
      </c>
      <c r="G2752" s="15" t="s">
        <v>3155</v>
      </c>
      <c r="H2752" s="15" t="s">
        <v>3155</v>
      </c>
      <c r="I2752" s="15" t="s">
        <v>3155</v>
      </c>
      <c r="J2752" s="15">
        <v>6</v>
      </c>
      <c r="K2752" s="15" t="s">
        <v>3155</v>
      </c>
      <c r="L2752" s="15">
        <v>114010703</v>
      </c>
      <c r="M2752" s="15" t="s">
        <v>2389</v>
      </c>
      <c r="N2752" s="15" t="s">
        <v>64</v>
      </c>
      <c r="O2752" s="18" t="s">
        <v>4842</v>
      </c>
      <c r="P2752" s="22" t="s">
        <v>3841</v>
      </c>
      <c r="Q2752" s="15" t="s">
        <v>2390</v>
      </c>
      <c r="R2752" s="18" t="s">
        <v>5859</v>
      </c>
      <c r="S2752" s="22" t="b">
        <f t="shared" si="430"/>
        <v>0</v>
      </c>
      <c r="T2752" s="18"/>
      <c r="U2752" s="18" t="s">
        <v>6448</v>
      </c>
      <c r="V2752" s="15"/>
      <c r="W2752" s="18" t="s">
        <v>1741</v>
      </c>
      <c r="X2752" s="18"/>
      <c r="Y2752" s="15" t="s">
        <v>73</v>
      </c>
      <c r="Z2752" s="18" t="s">
        <v>1741</v>
      </c>
      <c r="AA2752" s="18" t="s">
        <v>71</v>
      </c>
      <c r="AB2752" s="18" t="s">
        <v>7359</v>
      </c>
      <c r="AC2752" s="67" t="str">
        <f>+VLOOKUP("*"&amp;L2752&amp;"*",'[2]REGISTROS SANITARIOS'!$D$2113:$E$2316,2,FALSE)</f>
        <v>SI</v>
      </c>
      <c r="AD2752" s="22" t="s">
        <v>1025</v>
      </c>
      <c r="AE2752" s="16" t="s">
        <v>7961</v>
      </c>
      <c r="AF2752" s="34" t="s">
        <v>8814</v>
      </c>
      <c r="AG2752" s="24">
        <v>20045072</v>
      </c>
      <c r="AH2752" s="18">
        <v>4</v>
      </c>
      <c r="AI2752" s="18" t="s">
        <v>1049</v>
      </c>
      <c r="AJ2752" s="17">
        <v>13750</v>
      </c>
      <c r="AK2752" s="25">
        <v>13750</v>
      </c>
      <c r="AL2752" s="25">
        <v>313</v>
      </c>
      <c r="AM2752" s="35">
        <v>0</v>
      </c>
      <c r="AN2752" s="19">
        <v>3740000</v>
      </c>
      <c r="AO2752" s="18" t="s">
        <v>8012</v>
      </c>
      <c r="AP2752" s="15"/>
      <c r="AQ2752" s="43" t="str">
        <f t="shared" si="423"/>
        <v>SI</v>
      </c>
      <c r="AR2752" s="44">
        <f t="shared" si="425"/>
        <v>4303750</v>
      </c>
      <c r="AS2752" s="44">
        <f t="shared" si="426"/>
        <v>4303750</v>
      </c>
      <c r="AT2752" s="44">
        <f t="shared" si="427"/>
        <v>4303750</v>
      </c>
      <c r="AU2752" s="44">
        <f t="shared" si="428"/>
        <v>4303750</v>
      </c>
      <c r="AV2752" s="45" t="b">
        <f t="shared" si="429"/>
        <v>0</v>
      </c>
      <c r="AW2752" s="45" t="b">
        <f t="shared" si="424"/>
        <v>0</v>
      </c>
      <c r="AX2752" s="45" t="s">
        <v>8734</v>
      </c>
    </row>
    <row r="2753" spans="1:50" s="36" customFormat="1" ht="27.75" customHeight="1" x14ac:dyDescent="0.15">
      <c r="A2753" s="36" t="str">
        <f t="shared" si="422"/>
        <v>PRODUCTOS HOSPITALARIOS S.A. PRO-H S.A.114010803</v>
      </c>
      <c r="B2753" s="36" t="b">
        <f>+A2753='[1]Anexo 9'!A2753</f>
        <v>1</v>
      </c>
      <c r="C2753" s="18">
        <v>804016084</v>
      </c>
      <c r="D2753" s="18" t="s">
        <v>3865</v>
      </c>
      <c r="E2753" s="15" t="s">
        <v>61</v>
      </c>
      <c r="F2753" s="15" t="s">
        <v>62</v>
      </c>
      <c r="G2753" s="15" t="s">
        <v>3155</v>
      </c>
      <c r="H2753" s="15" t="s">
        <v>3155</v>
      </c>
      <c r="I2753" s="15" t="s">
        <v>3155</v>
      </c>
      <c r="J2753" s="15">
        <v>8</v>
      </c>
      <c r="K2753" s="15" t="s">
        <v>3155</v>
      </c>
      <c r="L2753" s="15">
        <v>114010803</v>
      </c>
      <c r="M2753" s="15" t="s">
        <v>74</v>
      </c>
      <c r="N2753" s="15" t="s">
        <v>64</v>
      </c>
      <c r="O2753" s="18" t="s">
        <v>4843</v>
      </c>
      <c r="P2753" s="22" t="s">
        <v>73</v>
      </c>
      <c r="Q2753" s="15" t="s">
        <v>76</v>
      </c>
      <c r="R2753" s="18" t="s">
        <v>5860</v>
      </c>
      <c r="S2753" s="22" t="b">
        <f t="shared" si="430"/>
        <v>0</v>
      </c>
      <c r="T2753" s="18"/>
      <c r="U2753" s="18" t="s">
        <v>5860</v>
      </c>
      <c r="V2753" s="15"/>
      <c r="W2753" s="18" t="s">
        <v>6420</v>
      </c>
      <c r="X2753" s="18"/>
      <c r="Y2753" s="15" t="s">
        <v>73</v>
      </c>
      <c r="Z2753" s="18" t="s">
        <v>3452</v>
      </c>
      <c r="AA2753" s="18" t="s">
        <v>71</v>
      </c>
      <c r="AB2753" s="18" t="s">
        <v>7360</v>
      </c>
      <c r="AC2753" s="67" t="str">
        <f>+VLOOKUP("*"&amp;L2753&amp;"*",'[2]REGISTROS SANITARIOS'!$D$2113:$E$2316,2,FALSE)</f>
        <v>SI</v>
      </c>
      <c r="AD2753" s="22" t="s">
        <v>1025</v>
      </c>
      <c r="AE2753" s="16" t="s">
        <v>7961</v>
      </c>
      <c r="AF2753" s="34" t="s">
        <v>8814</v>
      </c>
      <c r="AG2753" s="24">
        <v>19924285</v>
      </c>
      <c r="AH2753" s="18">
        <v>46</v>
      </c>
      <c r="AI2753" s="18" t="s">
        <v>1049</v>
      </c>
      <c r="AJ2753" s="17">
        <v>33000</v>
      </c>
      <c r="AK2753" s="25">
        <v>33000</v>
      </c>
      <c r="AL2753" s="25">
        <v>287</v>
      </c>
      <c r="AM2753" s="35">
        <v>0</v>
      </c>
      <c r="AN2753" s="19">
        <v>8250000</v>
      </c>
      <c r="AO2753" s="18" t="s">
        <v>8012</v>
      </c>
      <c r="AP2753" s="15"/>
      <c r="AQ2753" s="43" t="str">
        <f t="shared" si="423"/>
        <v>SI</v>
      </c>
      <c r="AR2753" s="44">
        <f t="shared" si="425"/>
        <v>9471000</v>
      </c>
      <c r="AS2753" s="44">
        <f t="shared" si="426"/>
        <v>9471000</v>
      </c>
      <c r="AT2753" s="44">
        <f t="shared" si="427"/>
        <v>9471000</v>
      </c>
      <c r="AU2753" s="44">
        <f t="shared" si="428"/>
        <v>9471000</v>
      </c>
      <c r="AV2753" s="45" t="b">
        <f t="shared" si="429"/>
        <v>0</v>
      </c>
      <c r="AW2753" s="45" t="b">
        <f t="shared" si="424"/>
        <v>0</v>
      </c>
      <c r="AX2753" s="45" t="s">
        <v>8734</v>
      </c>
    </row>
    <row r="2754" spans="1:50" s="36" customFormat="1" ht="27.75" customHeight="1" x14ac:dyDescent="0.15">
      <c r="A2754" s="36" t="str">
        <f t="shared" si="422"/>
        <v>PRODUCTOS HOSPITALARIOS S.A. PRO-H S.A.114011603</v>
      </c>
      <c r="B2754" s="36" t="b">
        <f>+A2754='[1]Anexo 9'!A2754</f>
        <v>1</v>
      </c>
      <c r="C2754" s="18">
        <v>804016084</v>
      </c>
      <c r="D2754" s="18" t="s">
        <v>3865</v>
      </c>
      <c r="E2754" s="15" t="s">
        <v>61</v>
      </c>
      <c r="F2754" s="15" t="s">
        <v>1726</v>
      </c>
      <c r="G2754" s="15">
        <f>+VLOOKUP(F2754,[3]Sheet1!$E$3:$G$74,3,FALSE)</f>
        <v>18</v>
      </c>
      <c r="H2754" s="15">
        <f>+VLOOKUP(D2754&amp;F2754,'TD para paquetes'!$E$3:$I$441,5,FALSE)</f>
        <v>17</v>
      </c>
      <c r="I2754" s="15" t="s">
        <v>44</v>
      </c>
      <c r="J2754" s="15">
        <v>3</v>
      </c>
      <c r="K2754" s="15">
        <v>1</v>
      </c>
      <c r="L2754" s="15">
        <v>114011603</v>
      </c>
      <c r="M2754" s="15" t="s">
        <v>1740</v>
      </c>
      <c r="N2754" s="15" t="s">
        <v>80</v>
      </c>
      <c r="O2754" s="18" t="s">
        <v>4844</v>
      </c>
      <c r="P2754" s="22" t="s">
        <v>3841</v>
      </c>
      <c r="Q2754" s="15" t="s">
        <v>82</v>
      </c>
      <c r="R2754" s="18" t="s">
        <v>5861</v>
      </c>
      <c r="S2754" s="22" t="b">
        <f t="shared" si="430"/>
        <v>0</v>
      </c>
      <c r="T2754" s="18"/>
      <c r="U2754" s="18" t="s">
        <v>5861</v>
      </c>
      <c r="V2754" s="15"/>
      <c r="W2754" s="18" t="s">
        <v>6420</v>
      </c>
      <c r="X2754" s="18"/>
      <c r="Y2754" s="15" t="s">
        <v>73</v>
      </c>
      <c r="Z2754" s="18" t="s">
        <v>3452</v>
      </c>
      <c r="AA2754" s="18" t="s">
        <v>71</v>
      </c>
      <c r="AB2754" s="18" t="s">
        <v>7361</v>
      </c>
      <c r="AC2754" s="67" t="str">
        <f>+VLOOKUP("*"&amp;L2754&amp;"*",'[2]REGISTROS SANITARIOS'!$D$2113:$E$2316,2,FALSE)</f>
        <v>SI</v>
      </c>
      <c r="AD2754" s="22" t="s">
        <v>1025</v>
      </c>
      <c r="AE2754" s="16" t="s">
        <v>7962</v>
      </c>
      <c r="AF2754" s="34" t="s">
        <v>8814</v>
      </c>
      <c r="AG2754" s="24">
        <v>20055250</v>
      </c>
      <c r="AH2754" s="18">
        <v>2</v>
      </c>
      <c r="AI2754" s="18" t="s">
        <v>1049</v>
      </c>
      <c r="AJ2754" s="17">
        <v>203.5</v>
      </c>
      <c r="AK2754" s="25">
        <v>204</v>
      </c>
      <c r="AL2754" s="25">
        <v>20690</v>
      </c>
      <c r="AM2754" s="35">
        <v>0</v>
      </c>
      <c r="AN2754" s="19">
        <v>3672000</v>
      </c>
      <c r="AO2754" s="18" t="s">
        <v>8012</v>
      </c>
      <c r="AP2754" s="15"/>
      <c r="AQ2754" s="43" t="str">
        <f t="shared" si="423"/>
        <v>MAYOR</v>
      </c>
      <c r="AR2754" s="44">
        <f t="shared" si="425"/>
        <v>4210415</v>
      </c>
      <c r="AS2754" s="44">
        <f t="shared" si="426"/>
        <v>4210415</v>
      </c>
      <c r="AT2754" s="44">
        <f t="shared" si="427"/>
        <v>4220760</v>
      </c>
      <c r="AU2754" s="44">
        <f t="shared" si="428"/>
        <v>4220760</v>
      </c>
      <c r="AV2754" s="45" t="b">
        <f t="shared" si="429"/>
        <v>0</v>
      </c>
      <c r="AW2754" s="45" t="b">
        <f t="shared" si="424"/>
        <v>0</v>
      </c>
      <c r="AX2754" s="45" t="s">
        <v>8734</v>
      </c>
    </row>
    <row r="2755" spans="1:50" s="36" customFormat="1" ht="27.75" customHeight="1" x14ac:dyDescent="0.15">
      <c r="A2755" s="36" t="str">
        <f t="shared" si="422"/>
        <v>PRODUCTOS HOSPITALARIOS S.A. PRO-H S.A.114020104</v>
      </c>
      <c r="B2755" s="36" t="b">
        <f>+A2755='[1]Anexo 9'!A2755</f>
        <v>1</v>
      </c>
      <c r="C2755" s="18">
        <v>804016084</v>
      </c>
      <c r="D2755" s="18" t="s">
        <v>3865</v>
      </c>
      <c r="E2755" s="15" t="s">
        <v>61</v>
      </c>
      <c r="F2755" s="15" t="s">
        <v>62</v>
      </c>
      <c r="G2755" s="15" t="s">
        <v>3155</v>
      </c>
      <c r="H2755" s="15" t="s">
        <v>3155</v>
      </c>
      <c r="I2755" s="15" t="s">
        <v>3155</v>
      </c>
      <c r="J2755" s="15">
        <v>6</v>
      </c>
      <c r="K2755" s="15" t="s">
        <v>3155</v>
      </c>
      <c r="L2755" s="15">
        <v>114020104</v>
      </c>
      <c r="M2755" s="15" t="s">
        <v>2392</v>
      </c>
      <c r="N2755" s="15" t="s">
        <v>91</v>
      </c>
      <c r="O2755" s="18" t="s">
        <v>4845</v>
      </c>
      <c r="P2755" s="22" t="s">
        <v>3841</v>
      </c>
      <c r="Q2755" s="15" t="s">
        <v>1434</v>
      </c>
      <c r="R2755" s="18" t="s">
        <v>5862</v>
      </c>
      <c r="S2755" s="22" t="b">
        <f t="shared" si="430"/>
        <v>0</v>
      </c>
      <c r="T2755" s="18"/>
      <c r="U2755" s="18" t="s">
        <v>5862</v>
      </c>
      <c r="V2755" s="15"/>
      <c r="W2755" s="18" t="s">
        <v>1830</v>
      </c>
      <c r="X2755" s="18"/>
      <c r="Y2755" s="15" t="s">
        <v>73</v>
      </c>
      <c r="Z2755" s="18" t="s">
        <v>1830</v>
      </c>
      <c r="AA2755" s="18" t="s">
        <v>71</v>
      </c>
      <c r="AB2755" s="18" t="s">
        <v>7362</v>
      </c>
      <c r="AC2755" s="67" t="str">
        <f>+VLOOKUP("*"&amp;L2755&amp;"*",'[2]REGISTROS SANITARIOS'!$D$2113:$E$2316,2,FALSE)</f>
        <v>SI</v>
      </c>
      <c r="AD2755" s="22" t="s">
        <v>1025</v>
      </c>
      <c r="AE2755" s="16" t="s">
        <v>7953</v>
      </c>
      <c r="AF2755" s="34" t="s">
        <v>8814</v>
      </c>
      <c r="AG2755" s="24">
        <v>207411</v>
      </c>
      <c r="AH2755" s="18">
        <v>1</v>
      </c>
      <c r="AI2755" s="18" t="s">
        <v>1049</v>
      </c>
      <c r="AJ2755" s="17">
        <v>21450</v>
      </c>
      <c r="AK2755" s="25">
        <v>21450</v>
      </c>
      <c r="AL2755" s="25">
        <v>1220</v>
      </c>
      <c r="AM2755" s="35">
        <v>0</v>
      </c>
      <c r="AN2755" s="19">
        <v>22758450</v>
      </c>
      <c r="AO2755" s="18" t="s">
        <v>8012</v>
      </c>
      <c r="AP2755" s="15"/>
      <c r="AQ2755" s="43" t="str">
        <f t="shared" si="423"/>
        <v>SI</v>
      </c>
      <c r="AR2755" s="44">
        <f t="shared" si="425"/>
        <v>26169000</v>
      </c>
      <c r="AS2755" s="44">
        <f t="shared" si="426"/>
        <v>26169000</v>
      </c>
      <c r="AT2755" s="44">
        <f t="shared" si="427"/>
        <v>26169000</v>
      </c>
      <c r="AU2755" s="44">
        <f t="shared" si="428"/>
        <v>26169000</v>
      </c>
      <c r="AV2755" s="45" t="b">
        <f t="shared" si="429"/>
        <v>0</v>
      </c>
      <c r="AW2755" s="45" t="b">
        <f t="shared" si="424"/>
        <v>0</v>
      </c>
      <c r="AX2755" s="45" t="s">
        <v>8734</v>
      </c>
    </row>
    <row r="2756" spans="1:50" s="36" customFormat="1" ht="27.75" customHeight="1" x14ac:dyDescent="0.15">
      <c r="A2756" s="36" t="str">
        <f t="shared" ref="A2756:A2819" si="431">+D2756&amp;L2756</f>
        <v>PRODUCTOS HOSPITALARIOS S.A. PRO-H S.A.114020309</v>
      </c>
      <c r="B2756" s="36" t="b">
        <f>+A2756='[1]Anexo 9'!A2756</f>
        <v>1</v>
      </c>
      <c r="C2756" s="18">
        <v>804016084</v>
      </c>
      <c r="D2756" s="18" t="s">
        <v>3865</v>
      </c>
      <c r="E2756" s="15" t="s">
        <v>61</v>
      </c>
      <c r="F2756" s="15" t="s">
        <v>62</v>
      </c>
      <c r="G2756" s="15" t="s">
        <v>3155</v>
      </c>
      <c r="H2756" s="15" t="s">
        <v>3155</v>
      </c>
      <c r="I2756" s="15" t="s">
        <v>3155</v>
      </c>
      <c r="J2756" s="15">
        <v>6</v>
      </c>
      <c r="K2756" s="15" t="s">
        <v>3155</v>
      </c>
      <c r="L2756" s="15">
        <v>114020309</v>
      </c>
      <c r="M2756" s="15" t="s">
        <v>2399</v>
      </c>
      <c r="N2756" s="15" t="s">
        <v>1436</v>
      </c>
      <c r="O2756" s="18" t="s">
        <v>4846</v>
      </c>
      <c r="P2756" s="22" t="s">
        <v>73</v>
      </c>
      <c r="Q2756" s="15" t="s">
        <v>2081</v>
      </c>
      <c r="R2756" s="18" t="s">
        <v>5863</v>
      </c>
      <c r="S2756" s="22" t="b">
        <f t="shared" si="430"/>
        <v>0</v>
      </c>
      <c r="T2756" s="18">
        <v>10</v>
      </c>
      <c r="U2756" s="18" t="s">
        <v>5863</v>
      </c>
      <c r="V2756" s="15"/>
      <c r="W2756" s="18" t="s">
        <v>1910</v>
      </c>
      <c r="X2756" s="18"/>
      <c r="Y2756" s="15" t="s">
        <v>73</v>
      </c>
      <c r="Z2756" s="18" t="s">
        <v>1833</v>
      </c>
      <c r="AA2756" s="18" t="s">
        <v>71</v>
      </c>
      <c r="AB2756" s="18" t="s">
        <v>7363</v>
      </c>
      <c r="AC2756" s="67" t="str">
        <f>+VLOOKUP("*"&amp;L2756&amp;"*",'[2]REGISTROS SANITARIOS'!$D$2113:$E$2316,2,FALSE)</f>
        <v>SI</v>
      </c>
      <c r="AD2756" s="22" t="s">
        <v>1025</v>
      </c>
      <c r="AE2756" s="16" t="s">
        <v>7963</v>
      </c>
      <c r="AF2756" s="34" t="s">
        <v>8814</v>
      </c>
      <c r="AG2756" s="24">
        <v>19935303</v>
      </c>
      <c r="AH2756" s="18">
        <v>4</v>
      </c>
      <c r="AI2756" s="18" t="s">
        <v>1049</v>
      </c>
      <c r="AJ2756" s="17">
        <v>5060000</v>
      </c>
      <c r="AK2756" s="25">
        <v>5060000</v>
      </c>
      <c r="AL2756" s="25">
        <v>29</v>
      </c>
      <c r="AM2756" s="35">
        <v>0</v>
      </c>
      <c r="AN2756" s="19">
        <v>126500000</v>
      </c>
      <c r="AO2756" s="18" t="s">
        <v>8012</v>
      </c>
      <c r="AP2756" s="15"/>
      <c r="AQ2756" s="43" t="str">
        <f t="shared" ref="AQ2756:AQ2819" si="432">+IF(AK2756="","NO INDICA",IF(AJ2756=AK2756,"SI",IF(AK2756&gt;AJ2756,"MAYOR",IF(AK2756&lt;AJ2756,"MENOR"))))</f>
        <v>SI</v>
      </c>
      <c r="AR2756" s="44">
        <f t="shared" si="425"/>
        <v>146740000</v>
      </c>
      <c r="AS2756" s="44">
        <f t="shared" si="426"/>
        <v>146740000</v>
      </c>
      <c r="AT2756" s="44">
        <f t="shared" si="427"/>
        <v>146740000</v>
      </c>
      <c r="AU2756" s="44">
        <f t="shared" si="428"/>
        <v>146740000</v>
      </c>
      <c r="AV2756" s="45" t="b">
        <f t="shared" si="429"/>
        <v>0</v>
      </c>
      <c r="AW2756" s="45" t="b">
        <f t="shared" ref="AW2756:AW2819" si="433">+AS2756=AN2756</f>
        <v>0</v>
      </c>
      <c r="AX2756" s="45" t="s">
        <v>8734</v>
      </c>
    </row>
    <row r="2757" spans="1:50" s="36" customFormat="1" ht="27.75" customHeight="1" x14ac:dyDescent="0.15">
      <c r="A2757" s="36" t="str">
        <f t="shared" si="431"/>
        <v>PRODUCTOS HOSPITALARIOS S.A. PRO-H S.A.114020409</v>
      </c>
      <c r="B2757" s="36" t="b">
        <f>+A2757='[1]Anexo 9'!A2757</f>
        <v>1</v>
      </c>
      <c r="C2757" s="18">
        <v>804016084</v>
      </c>
      <c r="D2757" s="18" t="s">
        <v>3865</v>
      </c>
      <c r="E2757" s="15" t="s">
        <v>61</v>
      </c>
      <c r="F2757" s="15" t="s">
        <v>62</v>
      </c>
      <c r="G2757" s="15" t="s">
        <v>3155</v>
      </c>
      <c r="H2757" s="15" t="s">
        <v>3155</v>
      </c>
      <c r="I2757" s="15" t="s">
        <v>3155</v>
      </c>
      <c r="J2757" s="15">
        <v>6</v>
      </c>
      <c r="K2757" s="15" t="s">
        <v>3155</v>
      </c>
      <c r="L2757" s="15">
        <v>114020409</v>
      </c>
      <c r="M2757" s="15" t="s">
        <v>2402</v>
      </c>
      <c r="N2757" s="15" t="s">
        <v>1436</v>
      </c>
      <c r="O2757" s="18" t="s">
        <v>4847</v>
      </c>
      <c r="P2757" s="22" t="s">
        <v>73</v>
      </c>
      <c r="Q2757" s="15" t="s">
        <v>2081</v>
      </c>
      <c r="R2757" s="18" t="s">
        <v>5864</v>
      </c>
      <c r="S2757" s="22" t="b">
        <f t="shared" si="430"/>
        <v>0</v>
      </c>
      <c r="T2757" s="18">
        <v>30</v>
      </c>
      <c r="U2757" s="18" t="s">
        <v>5864</v>
      </c>
      <c r="V2757" s="15"/>
      <c r="W2757" s="18" t="s">
        <v>2048</v>
      </c>
      <c r="X2757" s="18"/>
      <c r="Y2757" s="15" t="s">
        <v>73</v>
      </c>
      <c r="Z2757" s="18" t="s">
        <v>3431</v>
      </c>
      <c r="AA2757" s="18" t="s">
        <v>71</v>
      </c>
      <c r="AB2757" s="18" t="s">
        <v>7364</v>
      </c>
      <c r="AC2757" s="67" t="str">
        <f>+VLOOKUP("*"&amp;L2757&amp;"*",'[2]REGISTROS SANITARIOS'!$D$2113:$E$2316,2,FALSE)</f>
        <v>SI</v>
      </c>
      <c r="AD2757" s="22" t="s">
        <v>1025</v>
      </c>
      <c r="AE2757" s="16">
        <v>43231</v>
      </c>
      <c r="AF2757" s="34" t="s">
        <v>68</v>
      </c>
      <c r="AG2757" s="24">
        <v>19936296</v>
      </c>
      <c r="AH2757" s="18">
        <v>11</v>
      </c>
      <c r="AI2757" s="18" t="s">
        <v>1049</v>
      </c>
      <c r="AJ2757" s="17">
        <v>3217500</v>
      </c>
      <c r="AK2757" s="25">
        <v>3217500</v>
      </c>
      <c r="AL2757" s="25">
        <v>16</v>
      </c>
      <c r="AM2757" s="35">
        <v>0</v>
      </c>
      <c r="AN2757" s="19">
        <v>45045000</v>
      </c>
      <c r="AO2757" s="18" t="s">
        <v>8012</v>
      </c>
      <c r="AP2757" s="15"/>
      <c r="AQ2757" s="43" t="str">
        <f t="shared" si="432"/>
        <v>SI</v>
      </c>
      <c r="AR2757" s="44">
        <f t="shared" si="425"/>
        <v>51480000</v>
      </c>
      <c r="AS2757" s="44">
        <f t="shared" si="426"/>
        <v>51480000</v>
      </c>
      <c r="AT2757" s="44">
        <f t="shared" si="427"/>
        <v>51480000</v>
      </c>
      <c r="AU2757" s="44">
        <f t="shared" si="428"/>
        <v>51480000</v>
      </c>
      <c r="AV2757" s="45" t="b">
        <f t="shared" si="429"/>
        <v>0</v>
      </c>
      <c r="AW2757" s="45" t="b">
        <f t="shared" si="433"/>
        <v>0</v>
      </c>
      <c r="AX2757" s="45" t="s">
        <v>8734</v>
      </c>
    </row>
    <row r="2758" spans="1:50" s="36" customFormat="1" ht="27.75" customHeight="1" x14ac:dyDescent="0.15">
      <c r="A2758" s="36" t="str">
        <f t="shared" si="431"/>
        <v>PRODUCTOS HOSPITALARIOS S.A. PRO-H S.A.114030403</v>
      </c>
      <c r="B2758" s="36" t="b">
        <f>+A2758='[1]Anexo 9'!A2758</f>
        <v>1</v>
      </c>
      <c r="C2758" s="18">
        <v>804016084</v>
      </c>
      <c r="D2758" s="18" t="s">
        <v>3865</v>
      </c>
      <c r="E2758" s="15" t="s">
        <v>61</v>
      </c>
      <c r="F2758" s="15" t="s">
        <v>1726</v>
      </c>
      <c r="G2758" s="15">
        <f>+VLOOKUP(F2758,[3]Sheet1!$E$3:$G$74,3,FALSE)</f>
        <v>18</v>
      </c>
      <c r="H2758" s="15">
        <f>+VLOOKUP(D2758&amp;F2758,'TD para paquetes'!$E$3:$I$441,5,FALSE)</f>
        <v>17</v>
      </c>
      <c r="I2758" s="15" t="s">
        <v>44</v>
      </c>
      <c r="J2758" s="15">
        <v>2</v>
      </c>
      <c r="K2758" s="15">
        <v>1</v>
      </c>
      <c r="L2758" s="15">
        <v>114030403</v>
      </c>
      <c r="M2758" s="15" t="s">
        <v>1742</v>
      </c>
      <c r="N2758" s="15" t="s">
        <v>64</v>
      </c>
      <c r="O2758" s="18" t="s">
        <v>4848</v>
      </c>
      <c r="P2758" s="22" t="s">
        <v>3841</v>
      </c>
      <c r="Q2758" s="15" t="s">
        <v>1744</v>
      </c>
      <c r="R2758" s="18" t="s">
        <v>5865</v>
      </c>
      <c r="S2758" s="22" t="b">
        <f t="shared" si="430"/>
        <v>0</v>
      </c>
      <c r="T2758" s="18"/>
      <c r="U2758" s="18" t="s">
        <v>5865</v>
      </c>
      <c r="V2758" s="15"/>
      <c r="W2758" s="18" t="s">
        <v>1747</v>
      </c>
      <c r="X2758" s="18"/>
      <c r="Y2758" s="15" t="s">
        <v>73</v>
      </c>
      <c r="Z2758" s="18" t="s">
        <v>7365</v>
      </c>
      <c r="AA2758" s="18" t="s">
        <v>71</v>
      </c>
      <c r="AB2758" s="18" t="s">
        <v>7366</v>
      </c>
      <c r="AC2758" s="67" t="str">
        <f>+VLOOKUP("*"&amp;L2758&amp;"*",'[2]REGISTROS SANITARIOS'!$D$2113:$E$2316,2,FALSE)</f>
        <v>SI</v>
      </c>
      <c r="AD2758" s="22" t="s">
        <v>1025</v>
      </c>
      <c r="AE2758" s="16" t="s">
        <v>7964</v>
      </c>
      <c r="AF2758" s="34" t="s">
        <v>8814</v>
      </c>
      <c r="AG2758" s="24">
        <v>49510</v>
      </c>
      <c r="AH2758" s="18">
        <v>6</v>
      </c>
      <c r="AI2758" s="18" t="s">
        <v>1049</v>
      </c>
      <c r="AJ2758" s="17">
        <v>104.5</v>
      </c>
      <c r="AK2758" s="25">
        <v>105</v>
      </c>
      <c r="AL2758" s="25">
        <v>17816</v>
      </c>
      <c r="AM2758" s="35">
        <v>0</v>
      </c>
      <c r="AN2758" s="19">
        <v>1627500</v>
      </c>
      <c r="AO2758" s="18" t="s">
        <v>8012</v>
      </c>
      <c r="AP2758" s="15"/>
      <c r="AQ2758" s="43" t="str">
        <f t="shared" si="432"/>
        <v>MAYOR</v>
      </c>
      <c r="AR2758" s="44">
        <f t="shared" si="425"/>
        <v>1861772</v>
      </c>
      <c r="AS2758" s="44">
        <f t="shared" si="426"/>
        <v>1861772</v>
      </c>
      <c r="AT2758" s="44">
        <f t="shared" si="427"/>
        <v>1870680</v>
      </c>
      <c r="AU2758" s="44">
        <f t="shared" si="428"/>
        <v>1870680</v>
      </c>
      <c r="AV2758" s="45" t="b">
        <f t="shared" si="429"/>
        <v>0</v>
      </c>
      <c r="AW2758" s="45" t="b">
        <f t="shared" si="433"/>
        <v>0</v>
      </c>
      <c r="AX2758" s="45" t="s">
        <v>8734</v>
      </c>
    </row>
    <row r="2759" spans="1:50" s="36" customFormat="1" ht="27.75" customHeight="1" x14ac:dyDescent="0.15">
      <c r="A2759" s="36" t="str">
        <f t="shared" si="431"/>
        <v>PRODUCTOS HOSPITALARIOS S.A. PRO-H S.A.114040103</v>
      </c>
      <c r="B2759" s="36" t="b">
        <f>+A2759='[1]Anexo 9'!A2759</f>
        <v>1</v>
      </c>
      <c r="C2759" s="18">
        <v>804016084</v>
      </c>
      <c r="D2759" s="18" t="s">
        <v>3865</v>
      </c>
      <c r="E2759" s="15" t="s">
        <v>61</v>
      </c>
      <c r="F2759" s="15" t="s">
        <v>62</v>
      </c>
      <c r="G2759" s="15" t="s">
        <v>3155</v>
      </c>
      <c r="H2759" s="15" t="s">
        <v>3155</v>
      </c>
      <c r="I2759" s="15" t="s">
        <v>3155</v>
      </c>
      <c r="J2759" s="15">
        <v>6</v>
      </c>
      <c r="K2759" s="15" t="s">
        <v>3155</v>
      </c>
      <c r="L2759" s="15">
        <v>114040103</v>
      </c>
      <c r="M2759" s="15" t="s">
        <v>2405</v>
      </c>
      <c r="N2759" s="15" t="s">
        <v>64</v>
      </c>
      <c r="O2759" s="18" t="s">
        <v>4849</v>
      </c>
      <c r="P2759" s="22" t="s">
        <v>3841</v>
      </c>
      <c r="Q2759" s="15" t="s">
        <v>2407</v>
      </c>
      <c r="R2759" s="18" t="s">
        <v>3668</v>
      </c>
      <c r="S2759" s="22" t="b">
        <f t="shared" si="430"/>
        <v>0</v>
      </c>
      <c r="T2759" s="18"/>
      <c r="U2759" s="18" t="s">
        <v>3668</v>
      </c>
      <c r="V2759" s="15"/>
      <c r="W2759" s="18" t="s">
        <v>2158</v>
      </c>
      <c r="X2759" s="18"/>
      <c r="Y2759" s="15" t="s">
        <v>73</v>
      </c>
      <c r="Z2759" s="18" t="s">
        <v>7367</v>
      </c>
      <c r="AA2759" s="18" t="s">
        <v>71</v>
      </c>
      <c r="AB2759" s="18" t="s">
        <v>7368</v>
      </c>
      <c r="AC2759" s="67" t="str">
        <f>+VLOOKUP("*"&amp;L2759&amp;"*",'[2]REGISTROS SANITARIOS'!$D$2113:$E$2316,2,FALSE)</f>
        <v>SI</v>
      </c>
      <c r="AD2759" s="22" t="s">
        <v>1025</v>
      </c>
      <c r="AE2759" s="16" t="s">
        <v>7965</v>
      </c>
      <c r="AF2759" s="34" t="s">
        <v>8814</v>
      </c>
      <c r="AG2759" s="24">
        <v>52033</v>
      </c>
      <c r="AH2759" s="18">
        <v>4</v>
      </c>
      <c r="AI2759" s="18" t="s">
        <v>1049</v>
      </c>
      <c r="AJ2759" s="17">
        <v>1045</v>
      </c>
      <c r="AK2759" s="25">
        <v>1045</v>
      </c>
      <c r="AL2759" s="25">
        <v>2816</v>
      </c>
      <c r="AM2759" s="35">
        <v>0</v>
      </c>
      <c r="AN2759" s="19">
        <v>2560250</v>
      </c>
      <c r="AO2759" s="18" t="s">
        <v>8012</v>
      </c>
      <c r="AP2759" s="15"/>
      <c r="AQ2759" s="43" t="str">
        <f t="shared" si="432"/>
        <v>SI</v>
      </c>
      <c r="AR2759" s="44">
        <f t="shared" si="425"/>
        <v>2942720</v>
      </c>
      <c r="AS2759" s="44">
        <f t="shared" si="426"/>
        <v>2942720</v>
      </c>
      <c r="AT2759" s="44">
        <f t="shared" si="427"/>
        <v>2942720</v>
      </c>
      <c r="AU2759" s="44">
        <f t="shared" si="428"/>
        <v>2942720</v>
      </c>
      <c r="AV2759" s="45" t="b">
        <f t="shared" si="429"/>
        <v>0</v>
      </c>
      <c r="AW2759" s="45" t="b">
        <f t="shared" si="433"/>
        <v>0</v>
      </c>
      <c r="AX2759" s="45" t="s">
        <v>8734</v>
      </c>
    </row>
    <row r="2760" spans="1:50" s="36" customFormat="1" ht="27.75" customHeight="1" x14ac:dyDescent="0.15">
      <c r="A2760" s="36" t="str">
        <f t="shared" si="431"/>
        <v>PRODUCTOS HOSPITALARIOS S.A. PRO-H S.A.114040203</v>
      </c>
      <c r="B2760" s="36" t="b">
        <f>+A2760='[1]Anexo 9'!A2760</f>
        <v>1</v>
      </c>
      <c r="C2760" s="18">
        <v>804016084</v>
      </c>
      <c r="D2760" s="18" t="s">
        <v>3865</v>
      </c>
      <c r="E2760" s="15" t="s">
        <v>61</v>
      </c>
      <c r="F2760" s="15" t="s">
        <v>62</v>
      </c>
      <c r="G2760" s="15" t="s">
        <v>3155</v>
      </c>
      <c r="H2760" s="15" t="s">
        <v>3155</v>
      </c>
      <c r="I2760" s="15" t="s">
        <v>3155</v>
      </c>
      <c r="J2760" s="15">
        <v>5</v>
      </c>
      <c r="K2760" s="15" t="s">
        <v>3155</v>
      </c>
      <c r="L2760" s="15">
        <v>114040203</v>
      </c>
      <c r="M2760" s="15" t="s">
        <v>2409</v>
      </c>
      <c r="N2760" s="15" t="s">
        <v>64</v>
      </c>
      <c r="O2760" s="18" t="s">
        <v>4850</v>
      </c>
      <c r="P2760" s="22" t="s">
        <v>3841</v>
      </c>
      <c r="Q2760" s="15" t="s">
        <v>2407</v>
      </c>
      <c r="R2760" s="18" t="s">
        <v>3671</v>
      </c>
      <c r="S2760" s="22" t="b">
        <f t="shared" si="430"/>
        <v>0</v>
      </c>
      <c r="T2760" s="18"/>
      <c r="U2760" s="18" t="s">
        <v>3671</v>
      </c>
      <c r="V2760" s="15"/>
      <c r="W2760" s="18" t="s">
        <v>3509</v>
      </c>
      <c r="X2760" s="18"/>
      <c r="Y2760" s="15" t="s">
        <v>73</v>
      </c>
      <c r="Z2760" s="18" t="s">
        <v>7367</v>
      </c>
      <c r="AA2760" s="18" t="s">
        <v>71</v>
      </c>
      <c r="AB2760" s="18" t="s">
        <v>7369</v>
      </c>
      <c r="AC2760" s="67" t="str">
        <f>+VLOOKUP("*"&amp;L2760&amp;"*",'[2]REGISTROS SANITARIOS'!$D$2113:$E$2316,2,FALSE)</f>
        <v>SI</v>
      </c>
      <c r="AD2760" s="22" t="s">
        <v>1025</v>
      </c>
      <c r="AE2760" s="16" t="s">
        <v>7966</v>
      </c>
      <c r="AF2760" s="34" t="s">
        <v>8814</v>
      </c>
      <c r="AG2760" s="24">
        <v>39007</v>
      </c>
      <c r="AH2760" s="18">
        <v>2</v>
      </c>
      <c r="AI2760" s="18" t="s">
        <v>1049</v>
      </c>
      <c r="AJ2760" s="17">
        <v>825</v>
      </c>
      <c r="AK2760" s="25">
        <v>825</v>
      </c>
      <c r="AL2760" s="25">
        <v>15448</v>
      </c>
      <c r="AM2760" s="35">
        <v>0</v>
      </c>
      <c r="AN2760" s="19">
        <v>11088000</v>
      </c>
      <c r="AO2760" s="18" t="s">
        <v>8012</v>
      </c>
      <c r="AP2760" s="15"/>
      <c r="AQ2760" s="43" t="str">
        <f t="shared" si="432"/>
        <v>SI</v>
      </c>
      <c r="AR2760" s="44">
        <f t="shared" si="425"/>
        <v>12744600</v>
      </c>
      <c r="AS2760" s="44">
        <f t="shared" si="426"/>
        <v>12744600</v>
      </c>
      <c r="AT2760" s="44">
        <f t="shared" si="427"/>
        <v>12744600</v>
      </c>
      <c r="AU2760" s="44">
        <f t="shared" si="428"/>
        <v>12744600</v>
      </c>
      <c r="AV2760" s="45" t="b">
        <f t="shared" si="429"/>
        <v>0</v>
      </c>
      <c r="AW2760" s="45" t="b">
        <f t="shared" si="433"/>
        <v>0</v>
      </c>
      <c r="AX2760" s="45" t="s">
        <v>8734</v>
      </c>
    </row>
    <row r="2761" spans="1:50" s="36" customFormat="1" ht="27.75" customHeight="1" x14ac:dyDescent="0.15">
      <c r="A2761" s="36" t="str">
        <f t="shared" si="431"/>
        <v>PRODUCTOS HOSPITALARIOS S.A. PRO-H S.A.114040303</v>
      </c>
      <c r="B2761" s="36" t="b">
        <f>+A2761='[1]Anexo 9'!A2761</f>
        <v>1</v>
      </c>
      <c r="C2761" s="18">
        <v>804016084</v>
      </c>
      <c r="D2761" s="18" t="s">
        <v>3865</v>
      </c>
      <c r="E2761" s="15" t="s">
        <v>61</v>
      </c>
      <c r="F2761" s="15" t="s">
        <v>62</v>
      </c>
      <c r="G2761" s="15" t="s">
        <v>3155</v>
      </c>
      <c r="H2761" s="15" t="s">
        <v>3155</v>
      </c>
      <c r="I2761" s="15" t="s">
        <v>3155</v>
      </c>
      <c r="J2761" s="15">
        <v>5</v>
      </c>
      <c r="K2761" s="15" t="s">
        <v>3155</v>
      </c>
      <c r="L2761" s="15">
        <v>114040303</v>
      </c>
      <c r="M2761" s="15" t="s">
        <v>2413</v>
      </c>
      <c r="N2761" s="15" t="s">
        <v>64</v>
      </c>
      <c r="O2761" s="18" t="s">
        <v>4851</v>
      </c>
      <c r="P2761" s="22" t="s">
        <v>3841</v>
      </c>
      <c r="Q2761" s="15" t="s">
        <v>1400</v>
      </c>
      <c r="R2761" s="18" t="s">
        <v>5866</v>
      </c>
      <c r="S2761" s="22" t="b">
        <f t="shared" si="430"/>
        <v>0</v>
      </c>
      <c r="T2761" s="18"/>
      <c r="U2761" s="18" t="s">
        <v>5866</v>
      </c>
      <c r="V2761" s="15"/>
      <c r="W2761" s="18" t="s">
        <v>2158</v>
      </c>
      <c r="X2761" s="18"/>
      <c r="Y2761" s="15" t="s">
        <v>73</v>
      </c>
      <c r="Z2761" s="18" t="s">
        <v>7367</v>
      </c>
      <c r="AA2761" s="18" t="s">
        <v>71</v>
      </c>
      <c r="AB2761" s="18" t="s">
        <v>7370</v>
      </c>
      <c r="AC2761" s="67" t="str">
        <f>+VLOOKUP("*"&amp;L2761&amp;"*",'[2]REGISTROS SANITARIOS'!$D$2113:$E$2316,2,FALSE)</f>
        <v>SI</v>
      </c>
      <c r="AD2761" s="22" t="s">
        <v>1025</v>
      </c>
      <c r="AE2761" s="16">
        <v>44200</v>
      </c>
      <c r="AF2761" s="34" t="s">
        <v>68</v>
      </c>
      <c r="AG2761" s="24">
        <v>38995</v>
      </c>
      <c r="AH2761" s="18">
        <v>9</v>
      </c>
      <c r="AI2761" s="18" t="s">
        <v>1049</v>
      </c>
      <c r="AJ2761" s="17">
        <v>1650</v>
      </c>
      <c r="AK2761" s="25">
        <v>1650</v>
      </c>
      <c r="AL2761" s="25">
        <v>3218</v>
      </c>
      <c r="AM2761" s="35">
        <v>0</v>
      </c>
      <c r="AN2761" s="19">
        <v>4620000</v>
      </c>
      <c r="AO2761" s="18" t="s">
        <v>8012</v>
      </c>
      <c r="AP2761" s="15"/>
      <c r="AQ2761" s="43" t="str">
        <f t="shared" si="432"/>
        <v>SI</v>
      </c>
      <c r="AR2761" s="44">
        <f t="shared" si="425"/>
        <v>5309700</v>
      </c>
      <c r="AS2761" s="44">
        <f t="shared" si="426"/>
        <v>5309700</v>
      </c>
      <c r="AT2761" s="44">
        <f t="shared" si="427"/>
        <v>5309700</v>
      </c>
      <c r="AU2761" s="44">
        <f t="shared" si="428"/>
        <v>5309700</v>
      </c>
      <c r="AV2761" s="45" t="b">
        <f t="shared" si="429"/>
        <v>0</v>
      </c>
      <c r="AW2761" s="45" t="b">
        <f t="shared" si="433"/>
        <v>0</v>
      </c>
      <c r="AX2761" s="45" t="s">
        <v>8734</v>
      </c>
    </row>
    <row r="2762" spans="1:50" s="36" customFormat="1" ht="27.75" customHeight="1" x14ac:dyDescent="0.15">
      <c r="A2762" s="36" t="str">
        <f t="shared" si="431"/>
        <v>PRODUCTOS HOSPITALARIOS S.A. PRO-H S.A.114040403</v>
      </c>
      <c r="B2762" s="36" t="b">
        <f>+A2762='[1]Anexo 9'!A2762</f>
        <v>1</v>
      </c>
      <c r="C2762" s="18">
        <v>804016084</v>
      </c>
      <c r="D2762" s="18" t="s">
        <v>3865</v>
      </c>
      <c r="E2762" s="15" t="s">
        <v>61</v>
      </c>
      <c r="F2762" s="15" t="s">
        <v>62</v>
      </c>
      <c r="G2762" s="15" t="s">
        <v>3155</v>
      </c>
      <c r="H2762" s="15" t="s">
        <v>3155</v>
      </c>
      <c r="I2762" s="15" t="s">
        <v>3155</v>
      </c>
      <c r="J2762" s="15">
        <v>4</v>
      </c>
      <c r="K2762" s="15" t="s">
        <v>3155</v>
      </c>
      <c r="L2762" s="15">
        <v>114040403</v>
      </c>
      <c r="M2762" s="15" t="s">
        <v>2416</v>
      </c>
      <c r="N2762" s="15" t="s">
        <v>80</v>
      </c>
      <c r="O2762" s="18" t="s">
        <v>4852</v>
      </c>
      <c r="P2762" s="22" t="s">
        <v>3841</v>
      </c>
      <c r="Q2762" s="15" t="s">
        <v>2417</v>
      </c>
      <c r="R2762" s="18" t="s">
        <v>5867</v>
      </c>
      <c r="S2762" s="22" t="b">
        <f t="shared" si="430"/>
        <v>0</v>
      </c>
      <c r="T2762" s="18"/>
      <c r="U2762" s="18" t="s">
        <v>5867</v>
      </c>
      <c r="V2762" s="15"/>
      <c r="W2762" s="18" t="s">
        <v>2158</v>
      </c>
      <c r="X2762" s="18"/>
      <c r="Y2762" s="15" t="s">
        <v>73</v>
      </c>
      <c r="Z2762" s="18" t="s">
        <v>3427</v>
      </c>
      <c r="AA2762" s="18" t="s">
        <v>71</v>
      </c>
      <c r="AB2762" s="18" t="s">
        <v>7371</v>
      </c>
      <c r="AC2762" s="67" t="str">
        <f>+VLOOKUP("*"&amp;L2762&amp;"*",'[2]REGISTROS SANITARIOS'!$D$2113:$E$2316,2,FALSE)</f>
        <v>SI</v>
      </c>
      <c r="AD2762" s="22" t="s">
        <v>1025</v>
      </c>
      <c r="AE2762" s="16" t="s">
        <v>7967</v>
      </c>
      <c r="AF2762" s="34" t="s">
        <v>8814</v>
      </c>
      <c r="AG2762" s="24">
        <v>31540</v>
      </c>
      <c r="AH2762" s="18">
        <v>6</v>
      </c>
      <c r="AI2762" s="18" t="s">
        <v>1049</v>
      </c>
      <c r="AJ2762" s="17">
        <v>2200</v>
      </c>
      <c r="AK2762" s="25">
        <v>2200</v>
      </c>
      <c r="AL2762" s="25">
        <v>12414</v>
      </c>
      <c r="AM2762" s="35">
        <v>0</v>
      </c>
      <c r="AN2762" s="19">
        <v>23760000</v>
      </c>
      <c r="AO2762" s="18" t="s">
        <v>8012</v>
      </c>
      <c r="AP2762" s="15"/>
      <c r="AQ2762" s="43" t="str">
        <f t="shared" si="432"/>
        <v>SI</v>
      </c>
      <c r="AR2762" s="44">
        <f t="shared" si="425"/>
        <v>27310800</v>
      </c>
      <c r="AS2762" s="44">
        <f t="shared" si="426"/>
        <v>27310800</v>
      </c>
      <c r="AT2762" s="44">
        <f t="shared" si="427"/>
        <v>27310800</v>
      </c>
      <c r="AU2762" s="44">
        <f t="shared" si="428"/>
        <v>27310800</v>
      </c>
      <c r="AV2762" s="45" t="b">
        <f t="shared" si="429"/>
        <v>0</v>
      </c>
      <c r="AW2762" s="45" t="b">
        <f t="shared" si="433"/>
        <v>0</v>
      </c>
      <c r="AX2762" s="45" t="s">
        <v>8734</v>
      </c>
    </row>
    <row r="2763" spans="1:50" s="36" customFormat="1" ht="27.75" customHeight="1" x14ac:dyDescent="0.15">
      <c r="A2763" s="36" t="str">
        <f t="shared" si="431"/>
        <v>PRODUCTOS HOSPITALARIOS S.A. PRO-H S.A.114050103</v>
      </c>
      <c r="B2763" s="36" t="b">
        <f>+A2763='[1]Anexo 9'!A2763</f>
        <v>1</v>
      </c>
      <c r="C2763" s="18">
        <v>804016084</v>
      </c>
      <c r="D2763" s="18" t="s">
        <v>3865</v>
      </c>
      <c r="E2763" s="15" t="s">
        <v>61</v>
      </c>
      <c r="F2763" s="15" t="s">
        <v>1726</v>
      </c>
      <c r="G2763" s="15">
        <f>+VLOOKUP(F2763,[3]Sheet1!$E$3:$G$74,3,FALSE)</f>
        <v>18</v>
      </c>
      <c r="H2763" s="15">
        <f>+VLOOKUP(D2763&amp;F2763,'TD para paquetes'!$E$3:$I$441,5,FALSE)</f>
        <v>17</v>
      </c>
      <c r="I2763" s="15" t="s">
        <v>44</v>
      </c>
      <c r="J2763" s="15">
        <v>2</v>
      </c>
      <c r="K2763" s="15">
        <v>1</v>
      </c>
      <c r="L2763" s="15">
        <v>114050103</v>
      </c>
      <c r="M2763" s="15" t="s">
        <v>1749</v>
      </c>
      <c r="N2763" s="15" t="s">
        <v>64</v>
      </c>
      <c r="O2763" s="18" t="s">
        <v>4853</v>
      </c>
      <c r="P2763" s="22" t="s">
        <v>3841</v>
      </c>
      <c r="Q2763" s="15" t="s">
        <v>1750</v>
      </c>
      <c r="R2763" s="18" t="s">
        <v>5868</v>
      </c>
      <c r="S2763" s="22" t="b">
        <f t="shared" si="430"/>
        <v>0</v>
      </c>
      <c r="T2763" s="18"/>
      <c r="U2763" s="18" t="s">
        <v>5868</v>
      </c>
      <c r="V2763" s="15"/>
      <c r="W2763" s="18" t="s">
        <v>1752</v>
      </c>
      <c r="X2763" s="18"/>
      <c r="Y2763" s="15" t="s">
        <v>73</v>
      </c>
      <c r="Z2763" s="18" t="s">
        <v>1752</v>
      </c>
      <c r="AA2763" s="18" t="s">
        <v>71</v>
      </c>
      <c r="AB2763" s="18" t="s">
        <v>7372</v>
      </c>
      <c r="AC2763" s="67" t="str">
        <f>+VLOOKUP("*"&amp;L2763&amp;"*",'[2]REGISTROS SANITARIOS'!$D$2113:$E$2316,2,FALSE)</f>
        <v>SI</v>
      </c>
      <c r="AD2763" s="22" t="s">
        <v>1025</v>
      </c>
      <c r="AE2763" s="16">
        <v>44477</v>
      </c>
      <c r="AF2763" s="34" t="s">
        <v>73</v>
      </c>
      <c r="AG2763" s="24">
        <v>20019151</v>
      </c>
      <c r="AH2763" s="18">
        <v>6</v>
      </c>
      <c r="AI2763" s="18" t="s">
        <v>1049</v>
      </c>
      <c r="AJ2763" s="17">
        <v>456.5</v>
      </c>
      <c r="AK2763" s="25">
        <v>457</v>
      </c>
      <c r="AL2763" s="25">
        <v>1264</v>
      </c>
      <c r="AM2763" s="35">
        <v>0</v>
      </c>
      <c r="AN2763" s="19">
        <v>502700</v>
      </c>
      <c r="AO2763" s="18" t="s">
        <v>8012</v>
      </c>
      <c r="AP2763" s="15"/>
      <c r="AQ2763" s="43" t="str">
        <f t="shared" si="432"/>
        <v>MAYOR</v>
      </c>
      <c r="AR2763" s="44">
        <f t="shared" si="425"/>
        <v>577016</v>
      </c>
      <c r="AS2763" s="44">
        <f t="shared" si="426"/>
        <v>577016</v>
      </c>
      <c r="AT2763" s="44">
        <f t="shared" si="427"/>
        <v>577648</v>
      </c>
      <c r="AU2763" s="44">
        <f t="shared" si="428"/>
        <v>577648</v>
      </c>
      <c r="AV2763" s="45" t="b">
        <f t="shared" si="429"/>
        <v>0</v>
      </c>
      <c r="AW2763" s="45" t="b">
        <f t="shared" si="433"/>
        <v>0</v>
      </c>
      <c r="AX2763" s="45" t="s">
        <v>8734</v>
      </c>
    </row>
    <row r="2764" spans="1:50" s="36" customFormat="1" ht="27.75" customHeight="1" x14ac:dyDescent="0.15">
      <c r="A2764" s="36" t="str">
        <f t="shared" si="431"/>
        <v>PRODUCTOS HOSPITALARIOS S.A. PRO-H S.A.114050909</v>
      </c>
      <c r="B2764" s="36" t="b">
        <f>+A2764='[1]Anexo 9'!A2764</f>
        <v>1</v>
      </c>
      <c r="C2764" s="18">
        <v>804016084</v>
      </c>
      <c r="D2764" s="18" t="s">
        <v>3865</v>
      </c>
      <c r="E2764" s="15" t="s">
        <v>61</v>
      </c>
      <c r="F2764" s="15" t="s">
        <v>62</v>
      </c>
      <c r="G2764" s="15" t="s">
        <v>3155</v>
      </c>
      <c r="H2764" s="15" t="s">
        <v>3155</v>
      </c>
      <c r="I2764" s="15" t="s">
        <v>3155</v>
      </c>
      <c r="J2764" s="15">
        <v>6</v>
      </c>
      <c r="K2764" s="15" t="s">
        <v>3155</v>
      </c>
      <c r="L2764" s="15">
        <v>114050909</v>
      </c>
      <c r="M2764" s="15" t="s">
        <v>2427</v>
      </c>
      <c r="N2764" s="15" t="s">
        <v>1436</v>
      </c>
      <c r="O2764" s="18" t="s">
        <v>4854</v>
      </c>
      <c r="P2764" s="22" t="s">
        <v>73</v>
      </c>
      <c r="Q2764" s="15" t="s">
        <v>1822</v>
      </c>
      <c r="R2764" s="18" t="s">
        <v>5869</v>
      </c>
      <c r="S2764" s="22" t="b">
        <f t="shared" si="430"/>
        <v>0</v>
      </c>
      <c r="T2764" s="18">
        <v>10</v>
      </c>
      <c r="U2764" s="18" t="s">
        <v>5869</v>
      </c>
      <c r="V2764" s="15"/>
      <c r="W2764" s="18" t="s">
        <v>1830</v>
      </c>
      <c r="X2764" s="18"/>
      <c r="Y2764" s="15" t="s">
        <v>73</v>
      </c>
      <c r="Z2764" s="18" t="s">
        <v>1830</v>
      </c>
      <c r="AA2764" s="18" t="s">
        <v>71</v>
      </c>
      <c r="AB2764" s="18" t="s">
        <v>7373</v>
      </c>
      <c r="AC2764" s="67" t="str">
        <f>+VLOOKUP("*"&amp;L2764&amp;"*",'[2]REGISTROS SANITARIOS'!$D$2113:$E$2316,2,FALSE)</f>
        <v>SI</v>
      </c>
      <c r="AD2764" s="22" t="s">
        <v>1025</v>
      </c>
      <c r="AE2764" s="16">
        <v>44197</v>
      </c>
      <c r="AF2764" s="34" t="s">
        <v>68</v>
      </c>
      <c r="AG2764" s="24">
        <v>44969</v>
      </c>
      <c r="AH2764" s="18">
        <v>9</v>
      </c>
      <c r="AI2764" s="18" t="s">
        <v>1049</v>
      </c>
      <c r="AJ2764" s="17">
        <v>660000</v>
      </c>
      <c r="AK2764" s="25">
        <v>660000</v>
      </c>
      <c r="AL2764" s="25">
        <v>134</v>
      </c>
      <c r="AM2764" s="35">
        <v>0</v>
      </c>
      <c r="AN2764" s="19">
        <v>77220000</v>
      </c>
      <c r="AO2764" s="18" t="s">
        <v>45</v>
      </c>
      <c r="AP2764" s="15"/>
      <c r="AQ2764" s="43" t="str">
        <f t="shared" si="432"/>
        <v>SI</v>
      </c>
      <c r="AR2764" s="44">
        <f t="shared" si="425"/>
        <v>88440000</v>
      </c>
      <c r="AS2764" s="44">
        <f t="shared" si="426"/>
        <v>88440000</v>
      </c>
      <c r="AT2764" s="44">
        <f t="shared" si="427"/>
        <v>88440000</v>
      </c>
      <c r="AU2764" s="44">
        <f t="shared" si="428"/>
        <v>88440000</v>
      </c>
      <c r="AV2764" s="45" t="b">
        <f t="shared" si="429"/>
        <v>0</v>
      </c>
      <c r="AW2764" s="45" t="b">
        <f t="shared" si="433"/>
        <v>0</v>
      </c>
      <c r="AX2764" s="45" t="s">
        <v>8734</v>
      </c>
    </row>
    <row r="2765" spans="1:50" s="36" customFormat="1" ht="27.75" customHeight="1" x14ac:dyDescent="0.15">
      <c r="A2765" s="36" t="str">
        <f t="shared" si="431"/>
        <v>PRODUCTOS HOSPITALARIOS S.A. PRO-H S.A.114051009</v>
      </c>
      <c r="B2765" s="36" t="b">
        <f>+A2765='[1]Anexo 9'!A2765</f>
        <v>1</v>
      </c>
      <c r="C2765" s="18">
        <v>804016084</v>
      </c>
      <c r="D2765" s="18" t="s">
        <v>3865</v>
      </c>
      <c r="E2765" s="15" t="s">
        <v>61</v>
      </c>
      <c r="F2765" s="15" t="s">
        <v>62</v>
      </c>
      <c r="G2765" s="15" t="s">
        <v>3155</v>
      </c>
      <c r="H2765" s="15" t="s">
        <v>3155</v>
      </c>
      <c r="I2765" s="15" t="s">
        <v>3155</v>
      </c>
      <c r="J2765" s="15">
        <v>6</v>
      </c>
      <c r="K2765" s="15" t="s">
        <v>3155</v>
      </c>
      <c r="L2765" s="15">
        <v>114051009</v>
      </c>
      <c r="M2765" s="15" t="s">
        <v>4286</v>
      </c>
      <c r="N2765" s="15" t="s">
        <v>1411</v>
      </c>
      <c r="O2765" s="18" t="s">
        <v>4855</v>
      </c>
      <c r="P2765" s="22" t="s">
        <v>3841</v>
      </c>
      <c r="Q2765" s="15" t="s">
        <v>1413</v>
      </c>
      <c r="R2765" s="18" t="s">
        <v>5870</v>
      </c>
      <c r="S2765" s="22" t="b">
        <f t="shared" si="430"/>
        <v>0</v>
      </c>
      <c r="T2765" s="18">
        <v>30</v>
      </c>
      <c r="U2765" s="18" t="s">
        <v>5870</v>
      </c>
      <c r="V2765" s="15"/>
      <c r="W2765" s="18" t="s">
        <v>1963</v>
      </c>
      <c r="X2765" s="18" t="s">
        <v>8766</v>
      </c>
      <c r="Y2765" s="15" t="s">
        <v>68</v>
      </c>
      <c r="Z2765" s="18" t="s">
        <v>3479</v>
      </c>
      <c r="AA2765" s="18" t="s">
        <v>71</v>
      </c>
      <c r="AB2765" s="18" t="s">
        <v>7374</v>
      </c>
      <c r="AC2765" s="67" t="str">
        <f>+VLOOKUP("*"&amp;L2765&amp;"*",'[2]REGISTROS SANITARIOS'!$D$2113:$E$2316,2,FALSE)</f>
        <v>SI</v>
      </c>
      <c r="AD2765" s="22" t="s">
        <v>1025</v>
      </c>
      <c r="AE2765" s="16">
        <v>44386</v>
      </c>
      <c r="AF2765" s="34" t="s">
        <v>73</v>
      </c>
      <c r="AG2765" s="24">
        <v>20016549</v>
      </c>
      <c r="AH2765" s="18">
        <v>68</v>
      </c>
      <c r="AI2765" s="18" t="s">
        <v>1049</v>
      </c>
      <c r="AJ2765" s="17">
        <v>885500</v>
      </c>
      <c r="AK2765" s="25">
        <v>885500</v>
      </c>
      <c r="AL2765" s="25">
        <v>138</v>
      </c>
      <c r="AM2765" s="35">
        <v>0</v>
      </c>
      <c r="AN2765" s="19">
        <v>106260000</v>
      </c>
      <c r="AO2765" s="18" t="s">
        <v>45</v>
      </c>
      <c r="AP2765" s="15"/>
      <c r="AQ2765" s="43" t="str">
        <f t="shared" si="432"/>
        <v>SI</v>
      </c>
      <c r="AR2765" s="44">
        <f t="shared" si="425"/>
        <v>122199000</v>
      </c>
      <c r="AS2765" s="44">
        <f t="shared" si="426"/>
        <v>122199000</v>
      </c>
      <c r="AT2765" s="44">
        <f t="shared" si="427"/>
        <v>122199000</v>
      </c>
      <c r="AU2765" s="44">
        <f t="shared" si="428"/>
        <v>122199000</v>
      </c>
      <c r="AV2765" s="45" t="b">
        <f t="shared" si="429"/>
        <v>0</v>
      </c>
      <c r="AW2765" s="45" t="b">
        <f t="shared" si="433"/>
        <v>0</v>
      </c>
      <c r="AX2765" s="45" t="s">
        <v>8734</v>
      </c>
    </row>
    <row r="2766" spans="1:50" s="36" customFormat="1" ht="27.75" customHeight="1" x14ac:dyDescent="0.15">
      <c r="A2766" s="36" t="str">
        <f t="shared" si="431"/>
        <v>PRODUCTOS HOSPITALARIOS S.A. PRO-H S.A.114051104</v>
      </c>
      <c r="B2766" s="36" t="b">
        <f>+A2766='[1]Anexo 9'!A2766</f>
        <v>1</v>
      </c>
      <c r="C2766" s="18">
        <v>804016084</v>
      </c>
      <c r="D2766" s="18" t="s">
        <v>3865</v>
      </c>
      <c r="E2766" s="15" t="s">
        <v>61</v>
      </c>
      <c r="F2766" s="15" t="s">
        <v>62</v>
      </c>
      <c r="G2766" s="15" t="s">
        <v>3155</v>
      </c>
      <c r="H2766" s="15" t="s">
        <v>3155</v>
      </c>
      <c r="I2766" s="15" t="s">
        <v>3155</v>
      </c>
      <c r="J2766" s="15">
        <v>3</v>
      </c>
      <c r="K2766" s="15" t="s">
        <v>3155</v>
      </c>
      <c r="L2766" s="15">
        <v>114051104</v>
      </c>
      <c r="M2766" s="15" t="s">
        <v>4288</v>
      </c>
      <c r="N2766" s="15" t="s">
        <v>91</v>
      </c>
      <c r="O2766" s="18" t="s">
        <v>4856</v>
      </c>
      <c r="P2766" s="22" t="s">
        <v>3841</v>
      </c>
      <c r="Q2766" s="15" t="s">
        <v>475</v>
      </c>
      <c r="R2766" s="18" t="s">
        <v>1278</v>
      </c>
      <c r="S2766" s="22" t="s">
        <v>73</v>
      </c>
      <c r="T2766" s="18"/>
      <c r="U2766" s="18" t="s">
        <v>1278</v>
      </c>
      <c r="V2766" s="15"/>
      <c r="W2766" s="18" t="s">
        <v>2201</v>
      </c>
      <c r="X2766" s="18" t="s">
        <v>8767</v>
      </c>
      <c r="Y2766" s="15" t="s">
        <v>73</v>
      </c>
      <c r="Z2766" s="18" t="s">
        <v>2201</v>
      </c>
      <c r="AA2766" s="18" t="s">
        <v>71</v>
      </c>
      <c r="AB2766" s="18" t="s">
        <v>7375</v>
      </c>
      <c r="AC2766" s="67" t="str">
        <f>+VLOOKUP("*"&amp;L2766&amp;"*",'[2]REGISTROS SANITARIOS'!$D$2113:$E$2316,2,FALSE)</f>
        <v>SI</v>
      </c>
      <c r="AD2766" s="22" t="s">
        <v>1025</v>
      </c>
      <c r="AE2766" s="16" t="s">
        <v>7968</v>
      </c>
      <c r="AF2766" s="34" t="s">
        <v>8814</v>
      </c>
      <c r="AG2766" s="24">
        <v>19995050</v>
      </c>
      <c r="AH2766" s="18">
        <v>3</v>
      </c>
      <c r="AI2766" s="18" t="s">
        <v>1049</v>
      </c>
      <c r="AJ2766" s="17">
        <v>3465</v>
      </c>
      <c r="AK2766" s="25">
        <v>3465</v>
      </c>
      <c r="AL2766" s="25">
        <v>3908</v>
      </c>
      <c r="AM2766" s="35">
        <v>0</v>
      </c>
      <c r="AN2766" s="19">
        <v>11781000</v>
      </c>
      <c r="AO2766" s="18" t="s">
        <v>8012</v>
      </c>
      <c r="AP2766" s="15"/>
      <c r="AQ2766" s="43" t="str">
        <f t="shared" si="432"/>
        <v>SI</v>
      </c>
      <c r="AR2766" s="44">
        <f t="shared" si="425"/>
        <v>13541220</v>
      </c>
      <c r="AS2766" s="44">
        <f t="shared" si="426"/>
        <v>13541220</v>
      </c>
      <c r="AT2766" s="44">
        <f t="shared" si="427"/>
        <v>13541220</v>
      </c>
      <c r="AU2766" s="44">
        <f t="shared" si="428"/>
        <v>13541220</v>
      </c>
      <c r="AV2766" s="45" t="b">
        <f t="shared" si="429"/>
        <v>0</v>
      </c>
      <c r="AW2766" s="45" t="b">
        <f t="shared" si="433"/>
        <v>0</v>
      </c>
      <c r="AX2766" s="45" t="s">
        <v>8734</v>
      </c>
    </row>
    <row r="2767" spans="1:50" s="36" customFormat="1" ht="27.75" customHeight="1" x14ac:dyDescent="0.15">
      <c r="A2767" s="36" t="str">
        <f t="shared" si="431"/>
        <v>PRODUCTOS HOSPITALARIOS S.A. PRO-H S.A.114060209</v>
      </c>
      <c r="B2767" s="36" t="b">
        <f>+A2767='[1]Anexo 9'!A2767</f>
        <v>1</v>
      </c>
      <c r="C2767" s="18">
        <v>804016084</v>
      </c>
      <c r="D2767" s="18" t="s">
        <v>3865</v>
      </c>
      <c r="E2767" s="15" t="s">
        <v>61</v>
      </c>
      <c r="F2767" s="15" t="s">
        <v>62</v>
      </c>
      <c r="G2767" s="15" t="s">
        <v>3155</v>
      </c>
      <c r="H2767" s="15" t="s">
        <v>3155</v>
      </c>
      <c r="I2767" s="15" t="s">
        <v>3155</v>
      </c>
      <c r="J2767" s="15">
        <v>6</v>
      </c>
      <c r="K2767" s="15" t="s">
        <v>3155</v>
      </c>
      <c r="L2767" s="15">
        <v>114060209</v>
      </c>
      <c r="M2767" s="15" t="s">
        <v>2436</v>
      </c>
      <c r="N2767" s="15" t="s">
        <v>1436</v>
      </c>
      <c r="O2767" s="18" t="s">
        <v>4857</v>
      </c>
      <c r="P2767" s="22" t="s">
        <v>3841</v>
      </c>
      <c r="Q2767" s="15" t="s">
        <v>2077</v>
      </c>
      <c r="R2767" s="18" t="s">
        <v>5871</v>
      </c>
      <c r="S2767" s="22" t="b">
        <f t="shared" ref="S2767:S2830" si="434">+R2767=Q2767</f>
        <v>0</v>
      </c>
      <c r="T2767" s="18"/>
      <c r="U2767" s="18" t="s">
        <v>5871</v>
      </c>
      <c r="V2767" s="15"/>
      <c r="W2767" s="18" t="s">
        <v>1979</v>
      </c>
      <c r="X2767" s="18"/>
      <c r="Y2767" s="15" t="s">
        <v>73</v>
      </c>
      <c r="Z2767" s="18" t="s">
        <v>1979</v>
      </c>
      <c r="AA2767" s="18" t="s">
        <v>71</v>
      </c>
      <c r="AB2767" s="18" t="s">
        <v>7376</v>
      </c>
      <c r="AC2767" s="67" t="str">
        <f>+VLOOKUP("*"&amp;L2767&amp;"*",'[2]REGISTROS SANITARIOS'!$D$2113:$E$2316,2,FALSE)</f>
        <v>SI</v>
      </c>
      <c r="AD2767" s="22" t="s">
        <v>1025</v>
      </c>
      <c r="AE2767" s="16">
        <v>44480</v>
      </c>
      <c r="AF2767" s="34" t="s">
        <v>73</v>
      </c>
      <c r="AG2767" s="24">
        <v>19913783</v>
      </c>
      <c r="AH2767" s="18">
        <v>1</v>
      </c>
      <c r="AI2767" s="18" t="s">
        <v>1049</v>
      </c>
      <c r="AJ2767" s="17">
        <v>121000</v>
      </c>
      <c r="AK2767" s="25">
        <v>121000</v>
      </c>
      <c r="AL2767" s="25">
        <v>44</v>
      </c>
      <c r="AM2767" s="35">
        <v>0</v>
      </c>
      <c r="AN2767" s="19">
        <v>4598000</v>
      </c>
      <c r="AO2767" s="18" t="s">
        <v>8012</v>
      </c>
      <c r="AP2767" s="15"/>
      <c r="AQ2767" s="43" t="str">
        <f t="shared" si="432"/>
        <v>SI</v>
      </c>
      <c r="AR2767" s="44">
        <f t="shared" si="425"/>
        <v>5324000</v>
      </c>
      <c r="AS2767" s="44">
        <f t="shared" si="426"/>
        <v>5324000</v>
      </c>
      <c r="AT2767" s="44">
        <f t="shared" si="427"/>
        <v>5324000</v>
      </c>
      <c r="AU2767" s="44">
        <f t="shared" si="428"/>
        <v>5324000</v>
      </c>
      <c r="AV2767" s="45" t="b">
        <f t="shared" si="429"/>
        <v>0</v>
      </c>
      <c r="AW2767" s="45" t="b">
        <f t="shared" si="433"/>
        <v>0</v>
      </c>
      <c r="AX2767" s="45" t="s">
        <v>8734</v>
      </c>
    </row>
    <row r="2768" spans="1:50" s="36" customFormat="1" ht="27.75" customHeight="1" x14ac:dyDescent="0.15">
      <c r="A2768" s="36" t="str">
        <f t="shared" si="431"/>
        <v>PRODUCTOS HOSPITALARIOS S.A. PRO-H S.A.114070103</v>
      </c>
      <c r="B2768" s="36" t="b">
        <f>+A2768='[1]Anexo 9'!A2768</f>
        <v>1</v>
      </c>
      <c r="C2768" s="18">
        <v>804016084</v>
      </c>
      <c r="D2768" s="18" t="s">
        <v>3865</v>
      </c>
      <c r="E2768" s="15" t="s">
        <v>61</v>
      </c>
      <c r="F2768" s="15" t="s">
        <v>62</v>
      </c>
      <c r="G2768" s="15" t="s">
        <v>3155</v>
      </c>
      <c r="H2768" s="15" t="s">
        <v>3155</v>
      </c>
      <c r="I2768" s="15" t="s">
        <v>3155</v>
      </c>
      <c r="J2768" s="15">
        <v>6</v>
      </c>
      <c r="K2768" s="15" t="s">
        <v>3155</v>
      </c>
      <c r="L2768" s="15">
        <v>114070103</v>
      </c>
      <c r="M2768" s="15" t="s">
        <v>2440</v>
      </c>
      <c r="N2768" s="15" t="s">
        <v>64</v>
      </c>
      <c r="O2768" s="18" t="s">
        <v>4858</v>
      </c>
      <c r="P2768" s="22" t="s">
        <v>3841</v>
      </c>
      <c r="Q2768" s="15" t="s">
        <v>2407</v>
      </c>
      <c r="R2768" s="18" t="s">
        <v>5872</v>
      </c>
      <c r="S2768" s="22" t="b">
        <f t="shared" si="434"/>
        <v>0</v>
      </c>
      <c r="T2768" s="18"/>
      <c r="U2768" s="18" t="s">
        <v>5872</v>
      </c>
      <c r="V2768" s="15"/>
      <c r="W2768" s="18" t="s">
        <v>6420</v>
      </c>
      <c r="X2768" s="18"/>
      <c r="Y2768" s="15" t="s">
        <v>73</v>
      </c>
      <c r="Z2768" s="18" t="s">
        <v>3452</v>
      </c>
      <c r="AA2768" s="18" t="s">
        <v>71</v>
      </c>
      <c r="AB2768" s="18" t="s">
        <v>7377</v>
      </c>
      <c r="AC2768" s="67" t="str">
        <f>+VLOOKUP("*"&amp;L2768&amp;"*",'[2]REGISTROS SANITARIOS'!$D$2113:$E$2316,2,FALSE)</f>
        <v>SI</v>
      </c>
      <c r="AD2768" s="22" t="s">
        <v>1025</v>
      </c>
      <c r="AE2768" s="16">
        <v>42957</v>
      </c>
      <c r="AF2768" s="34" t="s">
        <v>68</v>
      </c>
      <c r="AG2768" s="24">
        <v>19976553</v>
      </c>
      <c r="AH2768" s="18">
        <v>14</v>
      </c>
      <c r="AI2768" s="18" t="s">
        <v>1049</v>
      </c>
      <c r="AJ2768" s="17">
        <v>3850</v>
      </c>
      <c r="AK2768" s="25">
        <v>3850</v>
      </c>
      <c r="AL2768" s="25">
        <v>460</v>
      </c>
      <c r="AM2768" s="35">
        <v>0</v>
      </c>
      <c r="AN2768" s="19">
        <v>1540000</v>
      </c>
      <c r="AO2768" s="18" t="s">
        <v>8012</v>
      </c>
      <c r="AP2768" s="15"/>
      <c r="AQ2768" s="43" t="str">
        <f t="shared" si="432"/>
        <v>SI</v>
      </c>
      <c r="AR2768" s="44">
        <f t="shared" si="425"/>
        <v>1771000</v>
      </c>
      <c r="AS2768" s="44">
        <f t="shared" si="426"/>
        <v>1771000</v>
      </c>
      <c r="AT2768" s="44">
        <f t="shared" si="427"/>
        <v>1771000</v>
      </c>
      <c r="AU2768" s="44">
        <f t="shared" si="428"/>
        <v>1771000</v>
      </c>
      <c r="AV2768" s="45" t="b">
        <f t="shared" si="429"/>
        <v>0</v>
      </c>
      <c r="AW2768" s="45" t="b">
        <f t="shared" si="433"/>
        <v>0</v>
      </c>
      <c r="AX2768" s="45" t="s">
        <v>8734</v>
      </c>
    </row>
    <row r="2769" spans="1:50" s="36" customFormat="1" ht="27.75" customHeight="1" x14ac:dyDescent="0.15">
      <c r="A2769" s="36" t="str">
        <f t="shared" si="431"/>
        <v>PRODUCTOS HOSPITALARIOS S.A. PRO-H S.A.114080209</v>
      </c>
      <c r="B2769" s="36" t="b">
        <f>+A2769='[1]Anexo 9'!A2769</f>
        <v>1</v>
      </c>
      <c r="C2769" s="18">
        <v>804016084</v>
      </c>
      <c r="D2769" s="18" t="s">
        <v>3865</v>
      </c>
      <c r="E2769" s="15" t="s">
        <v>61</v>
      </c>
      <c r="F2769" s="15" t="s">
        <v>1726</v>
      </c>
      <c r="G2769" s="15">
        <f>+VLOOKUP(F2769,[3]Sheet1!$E$3:$G$74,3,FALSE)</f>
        <v>18</v>
      </c>
      <c r="H2769" s="15">
        <f>+VLOOKUP(D2769&amp;F2769,'TD para paquetes'!$E$3:$I$441,5,FALSE)</f>
        <v>17</v>
      </c>
      <c r="I2769" s="15" t="s">
        <v>44</v>
      </c>
      <c r="J2769" s="15">
        <v>2</v>
      </c>
      <c r="K2769" s="15">
        <v>1</v>
      </c>
      <c r="L2769" s="15">
        <v>114080209</v>
      </c>
      <c r="M2769" s="15" t="s">
        <v>1754</v>
      </c>
      <c r="N2769" s="15" t="s">
        <v>1436</v>
      </c>
      <c r="O2769" s="18" t="s">
        <v>4859</v>
      </c>
      <c r="P2769" s="22" t="s">
        <v>73</v>
      </c>
      <c r="Q2769" s="15" t="s">
        <v>1654</v>
      </c>
      <c r="R2769" s="18" t="s">
        <v>5873</v>
      </c>
      <c r="S2769" s="22" t="b">
        <f t="shared" si="434"/>
        <v>0</v>
      </c>
      <c r="T2769" s="18"/>
      <c r="U2769" s="18" t="s">
        <v>5873</v>
      </c>
      <c r="V2769" s="15"/>
      <c r="W2769" s="18" t="s">
        <v>2464</v>
      </c>
      <c r="X2769" s="18"/>
      <c r="Y2769" s="15" t="s">
        <v>73</v>
      </c>
      <c r="Z2769" s="18" t="s">
        <v>3695</v>
      </c>
      <c r="AA2769" s="18" t="s">
        <v>71</v>
      </c>
      <c r="AB2769" s="18" t="s">
        <v>7378</v>
      </c>
      <c r="AC2769" s="67" t="str">
        <f>+VLOOKUP("*"&amp;L2769&amp;"*",'[2]REGISTROS SANITARIOS'!$D$2113:$E$2316,2,FALSE)</f>
        <v>SI</v>
      </c>
      <c r="AD2769" s="22" t="s">
        <v>1025</v>
      </c>
      <c r="AE2769" s="16">
        <v>42835</v>
      </c>
      <c r="AF2769" s="34" t="s">
        <v>68</v>
      </c>
      <c r="AG2769" s="24">
        <v>19975977</v>
      </c>
      <c r="AH2769" s="18">
        <v>3</v>
      </c>
      <c r="AI2769" s="18" t="s">
        <v>1049</v>
      </c>
      <c r="AJ2769" s="17">
        <v>14850</v>
      </c>
      <c r="AK2769" s="25">
        <v>14850</v>
      </c>
      <c r="AL2769" s="25">
        <v>52</v>
      </c>
      <c r="AM2769" s="35">
        <v>0</v>
      </c>
      <c r="AN2769" s="19">
        <v>668250</v>
      </c>
      <c r="AO2769" s="18" t="s">
        <v>8012</v>
      </c>
      <c r="AP2769" s="15"/>
      <c r="AQ2769" s="43" t="str">
        <f t="shared" si="432"/>
        <v>SI</v>
      </c>
      <c r="AR2769" s="44">
        <f t="shared" si="425"/>
        <v>772200</v>
      </c>
      <c r="AS2769" s="44">
        <f t="shared" si="426"/>
        <v>772200</v>
      </c>
      <c r="AT2769" s="44">
        <f t="shared" si="427"/>
        <v>772200</v>
      </c>
      <c r="AU2769" s="44">
        <f t="shared" si="428"/>
        <v>772200</v>
      </c>
      <c r="AV2769" s="45" t="b">
        <f t="shared" si="429"/>
        <v>0</v>
      </c>
      <c r="AW2769" s="45" t="b">
        <f t="shared" si="433"/>
        <v>0</v>
      </c>
      <c r="AX2769" s="45" t="s">
        <v>8734</v>
      </c>
    </row>
    <row r="2770" spans="1:50" s="36" customFormat="1" ht="27.75" customHeight="1" x14ac:dyDescent="0.15">
      <c r="A2770" s="36" t="str">
        <f t="shared" si="431"/>
        <v>PRODUCTOS HOSPITALARIOS S.A. PRO-H S.A.114080402</v>
      </c>
      <c r="B2770" s="36" t="b">
        <f>+A2770='[1]Anexo 9'!A2770</f>
        <v>1</v>
      </c>
      <c r="C2770" s="18">
        <v>804016084</v>
      </c>
      <c r="D2770" s="18" t="s">
        <v>3865</v>
      </c>
      <c r="E2770" s="15" t="s">
        <v>61</v>
      </c>
      <c r="F2770" s="15" t="s">
        <v>62</v>
      </c>
      <c r="G2770" s="15" t="s">
        <v>3155</v>
      </c>
      <c r="H2770" s="15" t="s">
        <v>3155</v>
      </c>
      <c r="I2770" s="15" t="s">
        <v>3155</v>
      </c>
      <c r="J2770" s="15">
        <v>6</v>
      </c>
      <c r="K2770" s="15" t="s">
        <v>3155</v>
      </c>
      <c r="L2770" s="15">
        <v>114080402</v>
      </c>
      <c r="M2770" s="15" t="s">
        <v>2443</v>
      </c>
      <c r="N2770" s="15" t="s">
        <v>91</v>
      </c>
      <c r="O2770" s="18" t="s">
        <v>4860</v>
      </c>
      <c r="P2770" s="22" t="s">
        <v>3841</v>
      </c>
      <c r="Q2770" s="15" t="s">
        <v>2445</v>
      </c>
      <c r="R2770" s="18" t="s">
        <v>5874</v>
      </c>
      <c r="S2770" s="22" t="b">
        <f t="shared" si="434"/>
        <v>0</v>
      </c>
      <c r="T2770" s="18"/>
      <c r="U2770" s="18" t="s">
        <v>6449</v>
      </c>
      <c r="V2770" s="15"/>
      <c r="W2770" s="18" t="s">
        <v>2464</v>
      </c>
      <c r="X2770" s="18"/>
      <c r="Y2770" s="15" t="s">
        <v>73</v>
      </c>
      <c r="Z2770" s="18" t="s">
        <v>2381</v>
      </c>
      <c r="AA2770" s="18" t="s">
        <v>71</v>
      </c>
      <c r="AB2770" s="18" t="s">
        <v>7379</v>
      </c>
      <c r="AC2770" s="67" t="str">
        <f>+VLOOKUP("*"&amp;L2770&amp;"*",'[2]REGISTROS SANITARIOS'!$D$2113:$E$2316,2,FALSE)</f>
        <v>SI</v>
      </c>
      <c r="AD2770" s="22" t="s">
        <v>1025</v>
      </c>
      <c r="AE2770" s="16" t="s">
        <v>7969</v>
      </c>
      <c r="AF2770" s="34" t="s">
        <v>8814</v>
      </c>
      <c r="AG2770" s="24">
        <v>19977387</v>
      </c>
      <c r="AH2770" s="18">
        <v>2</v>
      </c>
      <c r="AI2770" s="18" t="s">
        <v>1049</v>
      </c>
      <c r="AJ2770" s="17">
        <v>1144</v>
      </c>
      <c r="AK2770" s="25">
        <v>1144</v>
      </c>
      <c r="AL2770" s="25">
        <v>7126</v>
      </c>
      <c r="AM2770" s="35">
        <v>0</v>
      </c>
      <c r="AN2770" s="19">
        <v>7092800</v>
      </c>
      <c r="AO2770" s="18" t="s">
        <v>8012</v>
      </c>
      <c r="AP2770" s="15"/>
      <c r="AQ2770" s="43" t="str">
        <f t="shared" si="432"/>
        <v>SI</v>
      </c>
      <c r="AR2770" s="44">
        <f t="shared" si="425"/>
        <v>8152144</v>
      </c>
      <c r="AS2770" s="44">
        <f t="shared" si="426"/>
        <v>8152144</v>
      </c>
      <c r="AT2770" s="44">
        <f t="shared" si="427"/>
        <v>8152144</v>
      </c>
      <c r="AU2770" s="44">
        <f t="shared" si="428"/>
        <v>8152144</v>
      </c>
      <c r="AV2770" s="45" t="b">
        <f t="shared" si="429"/>
        <v>0</v>
      </c>
      <c r="AW2770" s="45" t="b">
        <f t="shared" si="433"/>
        <v>0</v>
      </c>
      <c r="AX2770" s="45" t="s">
        <v>8734</v>
      </c>
    </row>
    <row r="2771" spans="1:50" s="36" customFormat="1" ht="27.75" customHeight="1" x14ac:dyDescent="0.15">
      <c r="A2771" s="36" t="str">
        <f t="shared" si="431"/>
        <v>PRODUCTOS HOSPITALARIOS S.A. PRO-H S.A.114080509</v>
      </c>
      <c r="B2771" s="36" t="b">
        <f>+A2771='[1]Anexo 9'!A2771</f>
        <v>1</v>
      </c>
      <c r="C2771" s="18">
        <v>804016084</v>
      </c>
      <c r="D2771" s="18" t="s">
        <v>3865</v>
      </c>
      <c r="E2771" s="15" t="s">
        <v>61</v>
      </c>
      <c r="F2771" s="15" t="s">
        <v>1726</v>
      </c>
      <c r="G2771" s="15">
        <f>+VLOOKUP(F2771,[3]Sheet1!$E$3:$G$74,3,FALSE)</f>
        <v>18</v>
      </c>
      <c r="H2771" s="15">
        <f>+VLOOKUP(D2771&amp;F2771,'TD para paquetes'!$E$3:$I$441,5,FALSE)</f>
        <v>17</v>
      </c>
      <c r="I2771" s="15" t="s">
        <v>44</v>
      </c>
      <c r="J2771" s="15">
        <v>2</v>
      </c>
      <c r="K2771" s="15">
        <v>1</v>
      </c>
      <c r="L2771" s="15">
        <v>114080509</v>
      </c>
      <c r="M2771" s="15" t="s">
        <v>1757</v>
      </c>
      <c r="N2771" s="15" t="s">
        <v>1436</v>
      </c>
      <c r="O2771" s="18" t="s">
        <v>4861</v>
      </c>
      <c r="P2771" s="22" t="s">
        <v>73</v>
      </c>
      <c r="Q2771" s="15" t="s">
        <v>1654</v>
      </c>
      <c r="R2771" s="18" t="s">
        <v>5875</v>
      </c>
      <c r="S2771" s="22" t="b">
        <f t="shared" si="434"/>
        <v>0</v>
      </c>
      <c r="T2771" s="18"/>
      <c r="U2771" s="18" t="s">
        <v>6450</v>
      </c>
      <c r="V2771" s="15"/>
      <c r="W2771" s="18" t="s">
        <v>2464</v>
      </c>
      <c r="X2771" s="18"/>
      <c r="Y2771" s="15" t="s">
        <v>73</v>
      </c>
      <c r="Z2771" s="18" t="s">
        <v>2381</v>
      </c>
      <c r="AA2771" s="18" t="s">
        <v>71</v>
      </c>
      <c r="AB2771" s="18" t="s">
        <v>7380</v>
      </c>
      <c r="AC2771" s="67" t="str">
        <f>+VLOOKUP("*"&amp;L2771&amp;"*",'[2]REGISTROS SANITARIOS'!$D$2113:$E$2316,2,FALSE)</f>
        <v>SI</v>
      </c>
      <c r="AD2771" s="22" t="s">
        <v>1025</v>
      </c>
      <c r="AE2771" s="16">
        <v>42864</v>
      </c>
      <c r="AF2771" s="34" t="s">
        <v>68</v>
      </c>
      <c r="AG2771" s="24">
        <v>19974655</v>
      </c>
      <c r="AH2771" s="18">
        <v>3</v>
      </c>
      <c r="AI2771" s="18" t="s">
        <v>1049</v>
      </c>
      <c r="AJ2771" s="17">
        <v>110000</v>
      </c>
      <c r="AK2771" s="25">
        <v>110000</v>
      </c>
      <c r="AL2771" s="25">
        <v>86</v>
      </c>
      <c r="AM2771" s="35">
        <v>0</v>
      </c>
      <c r="AN2771" s="19">
        <v>8250000</v>
      </c>
      <c r="AO2771" s="18" t="s">
        <v>8012</v>
      </c>
      <c r="AP2771" s="15"/>
      <c r="AQ2771" s="43" t="str">
        <f t="shared" si="432"/>
        <v>SI</v>
      </c>
      <c r="AR2771" s="44">
        <f t="shared" si="425"/>
        <v>9460000</v>
      </c>
      <c r="AS2771" s="44">
        <f t="shared" si="426"/>
        <v>9460000</v>
      </c>
      <c r="AT2771" s="44">
        <f t="shared" si="427"/>
        <v>9460000</v>
      </c>
      <c r="AU2771" s="44">
        <f t="shared" si="428"/>
        <v>9460000</v>
      </c>
      <c r="AV2771" s="45" t="b">
        <f t="shared" si="429"/>
        <v>0</v>
      </c>
      <c r="AW2771" s="45" t="b">
        <f t="shared" si="433"/>
        <v>0</v>
      </c>
      <c r="AX2771" s="45" t="s">
        <v>8734</v>
      </c>
    </row>
    <row r="2772" spans="1:50" s="36" customFormat="1" ht="27.75" customHeight="1" x14ac:dyDescent="0.15">
      <c r="A2772" s="36" t="str">
        <f t="shared" si="431"/>
        <v>PRODUCTOS HOSPITALARIOS S.A. PRO-H S.A.114080609</v>
      </c>
      <c r="B2772" s="36" t="b">
        <f>+A2772='[1]Anexo 9'!A2772</f>
        <v>1</v>
      </c>
      <c r="C2772" s="18">
        <v>804016084</v>
      </c>
      <c r="D2772" s="18" t="s">
        <v>3865</v>
      </c>
      <c r="E2772" s="15" t="s">
        <v>61</v>
      </c>
      <c r="F2772" s="15" t="s">
        <v>62</v>
      </c>
      <c r="G2772" s="15" t="s">
        <v>3155</v>
      </c>
      <c r="H2772" s="15" t="s">
        <v>3155</v>
      </c>
      <c r="I2772" s="15" t="s">
        <v>3155</v>
      </c>
      <c r="J2772" s="15">
        <v>6</v>
      </c>
      <c r="K2772" s="15" t="s">
        <v>3155</v>
      </c>
      <c r="L2772" s="15">
        <v>114080609</v>
      </c>
      <c r="M2772" s="15" t="s">
        <v>2449</v>
      </c>
      <c r="N2772" s="15" t="s">
        <v>1436</v>
      </c>
      <c r="O2772" s="18" t="s">
        <v>4862</v>
      </c>
      <c r="P2772" s="22" t="s">
        <v>73</v>
      </c>
      <c r="Q2772" s="15" t="s">
        <v>1428</v>
      </c>
      <c r="R2772" s="18" t="s">
        <v>5876</v>
      </c>
      <c r="S2772" s="22" t="b">
        <f t="shared" si="434"/>
        <v>0</v>
      </c>
      <c r="T2772" s="18">
        <v>10</v>
      </c>
      <c r="U2772" s="18" t="s">
        <v>5876</v>
      </c>
      <c r="V2772" s="15"/>
      <c r="W2772" s="18" t="s">
        <v>2464</v>
      </c>
      <c r="X2772" s="18"/>
      <c r="Y2772" s="15" t="s">
        <v>73</v>
      </c>
      <c r="Z2772" s="18" t="s">
        <v>3691</v>
      </c>
      <c r="AA2772" s="18" t="s">
        <v>71</v>
      </c>
      <c r="AB2772" s="18" t="s">
        <v>7381</v>
      </c>
      <c r="AC2772" s="67" t="str">
        <f>+VLOOKUP("*"&amp;L2772&amp;"*",'[2]REGISTROS SANITARIOS'!$D$2113:$E$2316,2,FALSE)</f>
        <v>SI</v>
      </c>
      <c r="AD2772" s="22" t="s">
        <v>1025</v>
      </c>
      <c r="AE2772" s="16">
        <v>46235</v>
      </c>
      <c r="AF2772" s="34" t="s">
        <v>73</v>
      </c>
      <c r="AG2772" s="24">
        <v>19940401</v>
      </c>
      <c r="AH2772" s="18">
        <v>3</v>
      </c>
      <c r="AI2772" s="18" t="s">
        <v>1049</v>
      </c>
      <c r="AJ2772" s="17">
        <v>4675</v>
      </c>
      <c r="AK2772" s="25">
        <v>4675</v>
      </c>
      <c r="AL2772" s="25">
        <v>138</v>
      </c>
      <c r="AM2772" s="35">
        <v>0</v>
      </c>
      <c r="AN2772" s="19">
        <v>561000</v>
      </c>
      <c r="AO2772" s="18" t="s">
        <v>8012</v>
      </c>
      <c r="AP2772" s="15"/>
      <c r="AQ2772" s="43" t="str">
        <f t="shared" si="432"/>
        <v>SI</v>
      </c>
      <c r="AR2772" s="44">
        <f t="shared" ref="AR2772:AR2835" si="435">+AJ2772*(AL2772*(1+AM2772))</f>
        <v>645150</v>
      </c>
      <c r="AS2772" s="44">
        <f t="shared" ref="AS2772:AS2835" si="436">+AJ2772*AL2772</f>
        <v>645150</v>
      </c>
      <c r="AT2772" s="44">
        <f t="shared" ref="AT2772:AT2835" si="437">+AL2772*AK2772</f>
        <v>645150</v>
      </c>
      <c r="AU2772" s="44">
        <f t="shared" ref="AU2772:AU2835" si="438">+AK2772*(AL2772*(1+AM2772))</f>
        <v>645150</v>
      </c>
      <c r="AV2772" s="45" t="b">
        <f t="shared" ref="AV2772:AV2835" si="439">+IFERROR(AU2772=AN2772,"FALSO")</f>
        <v>0</v>
      </c>
      <c r="AW2772" s="45" t="b">
        <f t="shared" si="433"/>
        <v>0</v>
      </c>
      <c r="AX2772" s="45" t="s">
        <v>8734</v>
      </c>
    </row>
    <row r="2773" spans="1:50" s="36" customFormat="1" ht="27.75" customHeight="1" x14ac:dyDescent="0.15">
      <c r="A2773" s="36" t="str">
        <f t="shared" si="431"/>
        <v>PRODUCTOS HOSPITALARIOS S.A. PRO-H S.A.114080709</v>
      </c>
      <c r="B2773" s="36" t="b">
        <f>+A2773='[1]Anexo 9'!A2773</f>
        <v>1</v>
      </c>
      <c r="C2773" s="18">
        <v>804016084</v>
      </c>
      <c r="D2773" s="18" t="s">
        <v>3865</v>
      </c>
      <c r="E2773" s="15" t="s">
        <v>61</v>
      </c>
      <c r="F2773" s="15" t="s">
        <v>62</v>
      </c>
      <c r="G2773" s="15" t="s">
        <v>3155</v>
      </c>
      <c r="H2773" s="15" t="s">
        <v>3155</v>
      </c>
      <c r="I2773" s="15" t="s">
        <v>3155</v>
      </c>
      <c r="J2773" s="15">
        <v>6</v>
      </c>
      <c r="K2773" s="15" t="s">
        <v>3155</v>
      </c>
      <c r="L2773" s="15">
        <v>114080709</v>
      </c>
      <c r="M2773" s="15" t="s">
        <v>2453</v>
      </c>
      <c r="N2773" s="15" t="s">
        <v>1436</v>
      </c>
      <c r="O2773" s="18" t="s">
        <v>4863</v>
      </c>
      <c r="P2773" s="22" t="s">
        <v>73</v>
      </c>
      <c r="Q2773" s="15" t="s">
        <v>1428</v>
      </c>
      <c r="R2773" s="18" t="s">
        <v>3690</v>
      </c>
      <c r="S2773" s="22" t="b">
        <f t="shared" si="434"/>
        <v>0</v>
      </c>
      <c r="T2773" s="18">
        <v>10</v>
      </c>
      <c r="U2773" s="18" t="s">
        <v>3690</v>
      </c>
      <c r="V2773" s="15"/>
      <c r="W2773" s="18" t="s">
        <v>2464</v>
      </c>
      <c r="X2773" s="18"/>
      <c r="Y2773" s="15" t="s">
        <v>73</v>
      </c>
      <c r="Z2773" s="18" t="s">
        <v>2381</v>
      </c>
      <c r="AA2773" s="18" t="s">
        <v>71</v>
      </c>
      <c r="AB2773" s="18" t="s">
        <v>7382</v>
      </c>
      <c r="AC2773" s="67" t="str">
        <f>+VLOOKUP("*"&amp;L2773&amp;"*",'[2]REGISTROS SANITARIOS'!$D$2113:$E$2316,2,FALSE)</f>
        <v>SI</v>
      </c>
      <c r="AD2773" s="22" t="s">
        <v>1025</v>
      </c>
      <c r="AE2773" s="16" t="s">
        <v>7970</v>
      </c>
      <c r="AF2773" s="34" t="s">
        <v>8814</v>
      </c>
      <c r="AG2773" s="24">
        <v>19943590</v>
      </c>
      <c r="AH2773" s="18">
        <v>2</v>
      </c>
      <c r="AI2773" s="18" t="s">
        <v>1049</v>
      </c>
      <c r="AJ2773" s="17">
        <v>13750</v>
      </c>
      <c r="AK2773" s="25">
        <v>4675</v>
      </c>
      <c r="AL2773" s="25">
        <v>460</v>
      </c>
      <c r="AM2773" s="35">
        <v>0</v>
      </c>
      <c r="AN2773" s="19">
        <v>1870000</v>
      </c>
      <c r="AO2773" s="18" t="s">
        <v>8012</v>
      </c>
      <c r="AP2773" s="15"/>
      <c r="AQ2773" s="43" t="str">
        <f t="shared" si="432"/>
        <v>MENOR</v>
      </c>
      <c r="AR2773" s="44">
        <f t="shared" si="435"/>
        <v>6325000</v>
      </c>
      <c r="AS2773" s="44">
        <f t="shared" si="436"/>
        <v>6325000</v>
      </c>
      <c r="AT2773" s="44">
        <f t="shared" si="437"/>
        <v>2150500</v>
      </c>
      <c r="AU2773" s="44">
        <f t="shared" si="438"/>
        <v>2150500</v>
      </c>
      <c r="AV2773" s="45" t="b">
        <f t="shared" si="439"/>
        <v>0</v>
      </c>
      <c r="AW2773" s="45" t="b">
        <f t="shared" si="433"/>
        <v>0</v>
      </c>
      <c r="AX2773" s="45" t="s">
        <v>8734</v>
      </c>
    </row>
    <row r="2774" spans="1:50" s="36" customFormat="1" ht="27.75" customHeight="1" x14ac:dyDescent="0.15">
      <c r="A2774" s="36" t="str">
        <f t="shared" si="431"/>
        <v>PRODUCTOS HOSPITALARIOS S.A. PRO-H S.A.114081003</v>
      </c>
      <c r="B2774" s="36" t="b">
        <f>+A2774='[1]Anexo 9'!A2774</f>
        <v>1</v>
      </c>
      <c r="C2774" s="18">
        <v>804016084</v>
      </c>
      <c r="D2774" s="18" t="s">
        <v>3865</v>
      </c>
      <c r="E2774" s="15" t="s">
        <v>61</v>
      </c>
      <c r="F2774" s="15" t="s">
        <v>62</v>
      </c>
      <c r="G2774" s="15" t="s">
        <v>3155</v>
      </c>
      <c r="H2774" s="15" t="s">
        <v>3155</v>
      </c>
      <c r="I2774" s="15" t="s">
        <v>3155</v>
      </c>
      <c r="J2774" s="15">
        <v>4</v>
      </c>
      <c r="K2774" s="15" t="s">
        <v>3155</v>
      </c>
      <c r="L2774" s="15">
        <v>114081003</v>
      </c>
      <c r="M2774" s="15" t="s">
        <v>2455</v>
      </c>
      <c r="N2774" s="15" t="s">
        <v>64</v>
      </c>
      <c r="O2774" s="18" t="s">
        <v>4864</v>
      </c>
      <c r="P2774" s="22" t="s">
        <v>3841</v>
      </c>
      <c r="Q2774" s="15" t="s">
        <v>2457</v>
      </c>
      <c r="R2774" s="18" t="s">
        <v>5877</v>
      </c>
      <c r="S2774" s="22" t="b">
        <f t="shared" si="434"/>
        <v>0</v>
      </c>
      <c r="T2774" s="18"/>
      <c r="U2774" s="18" t="s">
        <v>5877</v>
      </c>
      <c r="V2774" s="15"/>
      <c r="W2774" s="18" t="s">
        <v>6451</v>
      </c>
      <c r="X2774" s="18"/>
      <c r="Y2774" s="15" t="s">
        <v>73</v>
      </c>
      <c r="Z2774" s="18" t="s">
        <v>3507</v>
      </c>
      <c r="AA2774" s="18" t="s">
        <v>71</v>
      </c>
      <c r="AB2774" s="18" t="s">
        <v>7383</v>
      </c>
      <c r="AC2774" s="67" t="str">
        <f>+VLOOKUP("*"&amp;L2774&amp;"*",'[2]REGISTROS SANITARIOS'!$D$2113:$E$2316,2,FALSE)</f>
        <v>SI</v>
      </c>
      <c r="AD2774" s="22" t="s">
        <v>1025</v>
      </c>
      <c r="AE2774" s="16" t="s">
        <v>7971</v>
      </c>
      <c r="AF2774" s="34" t="s">
        <v>8814</v>
      </c>
      <c r="AG2774" s="24">
        <v>20061284</v>
      </c>
      <c r="AH2774" s="18">
        <v>1</v>
      </c>
      <c r="AI2774" s="18" t="s">
        <v>1049</v>
      </c>
      <c r="AJ2774" s="17">
        <v>2200</v>
      </c>
      <c r="AK2774" s="25">
        <v>2200</v>
      </c>
      <c r="AL2774" s="25">
        <v>1149</v>
      </c>
      <c r="AM2774" s="35">
        <v>0</v>
      </c>
      <c r="AN2774" s="19">
        <v>2200000</v>
      </c>
      <c r="AO2774" s="18" t="s">
        <v>8012</v>
      </c>
      <c r="AP2774" s="15"/>
      <c r="AQ2774" s="43" t="str">
        <f t="shared" si="432"/>
        <v>SI</v>
      </c>
      <c r="AR2774" s="44">
        <f t="shared" si="435"/>
        <v>2527800</v>
      </c>
      <c r="AS2774" s="44">
        <f t="shared" si="436"/>
        <v>2527800</v>
      </c>
      <c r="AT2774" s="44">
        <f t="shared" si="437"/>
        <v>2527800</v>
      </c>
      <c r="AU2774" s="44">
        <f t="shared" si="438"/>
        <v>2527800</v>
      </c>
      <c r="AV2774" s="45" t="b">
        <f t="shared" si="439"/>
        <v>0</v>
      </c>
      <c r="AW2774" s="45" t="b">
        <f t="shared" si="433"/>
        <v>0</v>
      </c>
      <c r="AX2774" s="45" t="s">
        <v>8734</v>
      </c>
    </row>
    <row r="2775" spans="1:50" s="36" customFormat="1" ht="27.75" customHeight="1" x14ac:dyDescent="0.15">
      <c r="A2775" s="36" t="str">
        <f t="shared" si="431"/>
        <v>PRODUCTOS HOSPITALARIOS S.A. PRO-H S.A.114081109</v>
      </c>
      <c r="B2775" s="36" t="b">
        <f>+A2775='[1]Anexo 9'!A2775</f>
        <v>1</v>
      </c>
      <c r="C2775" s="18">
        <v>804016084</v>
      </c>
      <c r="D2775" s="18" t="s">
        <v>3865</v>
      </c>
      <c r="E2775" s="15" t="s">
        <v>61</v>
      </c>
      <c r="F2775" s="15" t="s">
        <v>62</v>
      </c>
      <c r="G2775" s="15" t="s">
        <v>3155</v>
      </c>
      <c r="H2775" s="15" t="s">
        <v>3155</v>
      </c>
      <c r="I2775" s="15" t="s">
        <v>3155</v>
      </c>
      <c r="J2775" s="15">
        <v>6</v>
      </c>
      <c r="K2775" s="15" t="s">
        <v>3155</v>
      </c>
      <c r="L2775" s="15">
        <v>114081109</v>
      </c>
      <c r="M2775" s="15" t="s">
        <v>2462</v>
      </c>
      <c r="N2775" s="15" t="s">
        <v>1436</v>
      </c>
      <c r="O2775" s="18" t="s">
        <v>4865</v>
      </c>
      <c r="P2775" s="22" t="s">
        <v>73</v>
      </c>
      <c r="Q2775" s="15" t="s">
        <v>1428</v>
      </c>
      <c r="R2775" s="18" t="s">
        <v>3694</v>
      </c>
      <c r="S2775" s="22" t="b">
        <f t="shared" si="434"/>
        <v>0</v>
      </c>
      <c r="T2775" s="18">
        <v>10</v>
      </c>
      <c r="U2775" s="18" t="s">
        <v>3694</v>
      </c>
      <c r="V2775" s="15"/>
      <c r="W2775" s="18" t="s">
        <v>2464</v>
      </c>
      <c r="X2775" s="18"/>
      <c r="Y2775" s="15" t="s">
        <v>73</v>
      </c>
      <c r="Z2775" s="18" t="s">
        <v>3695</v>
      </c>
      <c r="AA2775" s="18" t="s">
        <v>71</v>
      </c>
      <c r="AB2775" s="18" t="s">
        <v>7384</v>
      </c>
      <c r="AC2775" s="67" t="str">
        <f>+VLOOKUP("*"&amp;L2775&amp;"*",'[2]REGISTROS SANITARIOS'!$D$2113:$E$2316,2,FALSE)</f>
        <v>SI</v>
      </c>
      <c r="AD2775" s="22" t="s">
        <v>1025</v>
      </c>
      <c r="AE2775" s="16">
        <v>43750</v>
      </c>
      <c r="AF2775" s="34" t="s">
        <v>68</v>
      </c>
      <c r="AG2775" s="24">
        <v>19940398</v>
      </c>
      <c r="AH2775" s="18">
        <v>2</v>
      </c>
      <c r="AI2775" s="18" t="s">
        <v>1049</v>
      </c>
      <c r="AJ2775" s="17">
        <v>19250</v>
      </c>
      <c r="AK2775" s="25">
        <v>19250</v>
      </c>
      <c r="AL2775" s="25">
        <v>103</v>
      </c>
      <c r="AM2775" s="35">
        <v>0</v>
      </c>
      <c r="AN2775" s="19">
        <v>1732500</v>
      </c>
      <c r="AO2775" s="18" t="s">
        <v>8012</v>
      </c>
      <c r="AP2775" s="15"/>
      <c r="AQ2775" s="43" t="str">
        <f t="shared" si="432"/>
        <v>SI</v>
      </c>
      <c r="AR2775" s="44">
        <f t="shared" si="435"/>
        <v>1982750</v>
      </c>
      <c r="AS2775" s="44">
        <f t="shared" si="436"/>
        <v>1982750</v>
      </c>
      <c r="AT2775" s="44">
        <f t="shared" si="437"/>
        <v>1982750</v>
      </c>
      <c r="AU2775" s="44">
        <f t="shared" si="438"/>
        <v>1982750</v>
      </c>
      <c r="AV2775" s="45" t="b">
        <f t="shared" si="439"/>
        <v>0</v>
      </c>
      <c r="AW2775" s="45" t="b">
        <f t="shared" si="433"/>
        <v>0</v>
      </c>
      <c r="AX2775" s="45" t="s">
        <v>8734</v>
      </c>
    </row>
    <row r="2776" spans="1:50" s="36" customFormat="1" ht="27.75" customHeight="1" x14ac:dyDescent="0.15">
      <c r="A2776" s="36" t="str">
        <f t="shared" si="431"/>
        <v>PRODUCTOS HOSPITALARIOS S.A. PRO-H S.A.114081409</v>
      </c>
      <c r="B2776" s="36" t="b">
        <f>+A2776='[1]Anexo 9'!A2776</f>
        <v>1</v>
      </c>
      <c r="C2776" s="18">
        <v>804016084</v>
      </c>
      <c r="D2776" s="18" t="s">
        <v>3865</v>
      </c>
      <c r="E2776" s="15" t="s">
        <v>61</v>
      </c>
      <c r="F2776" s="15" t="s">
        <v>62</v>
      </c>
      <c r="G2776" s="15" t="s">
        <v>3155</v>
      </c>
      <c r="H2776" s="15" t="s">
        <v>3155</v>
      </c>
      <c r="I2776" s="15" t="s">
        <v>3155</v>
      </c>
      <c r="J2776" s="15">
        <v>6</v>
      </c>
      <c r="K2776" s="15" t="s">
        <v>3155</v>
      </c>
      <c r="L2776" s="15">
        <v>114081409</v>
      </c>
      <c r="M2776" s="15" t="s">
        <v>2467</v>
      </c>
      <c r="N2776" s="15" t="s">
        <v>1436</v>
      </c>
      <c r="O2776" s="18" t="s">
        <v>4866</v>
      </c>
      <c r="P2776" s="22" t="s">
        <v>73</v>
      </c>
      <c r="Q2776" s="15" t="s">
        <v>1654</v>
      </c>
      <c r="R2776" s="18" t="s">
        <v>5878</v>
      </c>
      <c r="S2776" s="22" t="b">
        <f t="shared" si="434"/>
        <v>0</v>
      </c>
      <c r="T2776" s="18"/>
      <c r="U2776" s="18" t="s">
        <v>5878</v>
      </c>
      <c r="V2776" s="15"/>
      <c r="W2776" s="18" t="s">
        <v>2464</v>
      </c>
      <c r="X2776" s="18"/>
      <c r="Y2776" s="15" t="s">
        <v>73</v>
      </c>
      <c r="Z2776" s="18" t="s">
        <v>3699</v>
      </c>
      <c r="AA2776" s="18" t="s">
        <v>71</v>
      </c>
      <c r="AB2776" s="18" t="s">
        <v>7385</v>
      </c>
      <c r="AC2776" s="67" t="str">
        <f>+VLOOKUP("*"&amp;L2776&amp;"*",'[2]REGISTROS SANITARIOS'!$D$2113:$E$2316,2,FALSE)</f>
        <v>SI</v>
      </c>
      <c r="AD2776" s="22" t="s">
        <v>1025</v>
      </c>
      <c r="AE2776" s="16">
        <v>42835</v>
      </c>
      <c r="AF2776" s="34" t="s">
        <v>68</v>
      </c>
      <c r="AG2776" s="24">
        <v>19973772</v>
      </c>
      <c r="AH2776" s="18">
        <v>5</v>
      </c>
      <c r="AI2776" s="18" t="s">
        <v>1049</v>
      </c>
      <c r="AJ2776" s="17">
        <v>41250</v>
      </c>
      <c r="AK2776" s="25">
        <v>41250</v>
      </c>
      <c r="AL2776" s="25">
        <v>149</v>
      </c>
      <c r="AM2776" s="35">
        <v>0</v>
      </c>
      <c r="AN2776" s="19">
        <v>5362500</v>
      </c>
      <c r="AO2776" s="18" t="s">
        <v>8012</v>
      </c>
      <c r="AP2776" s="15"/>
      <c r="AQ2776" s="43" t="str">
        <f t="shared" si="432"/>
        <v>SI</v>
      </c>
      <c r="AR2776" s="44">
        <f t="shared" si="435"/>
        <v>6146250</v>
      </c>
      <c r="AS2776" s="44">
        <f t="shared" si="436"/>
        <v>6146250</v>
      </c>
      <c r="AT2776" s="44">
        <f t="shared" si="437"/>
        <v>6146250</v>
      </c>
      <c r="AU2776" s="44">
        <f t="shared" si="438"/>
        <v>6146250</v>
      </c>
      <c r="AV2776" s="45" t="b">
        <f t="shared" si="439"/>
        <v>0</v>
      </c>
      <c r="AW2776" s="45" t="b">
        <f t="shared" si="433"/>
        <v>0</v>
      </c>
      <c r="AX2776" s="45" t="s">
        <v>8734</v>
      </c>
    </row>
    <row r="2777" spans="1:50" s="36" customFormat="1" ht="27.75" customHeight="1" x14ac:dyDescent="0.15">
      <c r="A2777" s="36" t="str">
        <f t="shared" si="431"/>
        <v>PRODUCTOS HOSPITALARIOS S.A. PRO-H S.A.114081602</v>
      </c>
      <c r="B2777" s="36" t="b">
        <f>+A2777='[1]Anexo 9'!A2777</f>
        <v>1</v>
      </c>
      <c r="C2777" s="18">
        <v>804016084</v>
      </c>
      <c r="D2777" s="18" t="s">
        <v>3865</v>
      </c>
      <c r="E2777" s="15" t="s">
        <v>61</v>
      </c>
      <c r="F2777" s="15" t="s">
        <v>62</v>
      </c>
      <c r="G2777" s="15" t="s">
        <v>3155</v>
      </c>
      <c r="H2777" s="15" t="s">
        <v>3155</v>
      </c>
      <c r="I2777" s="15" t="s">
        <v>3155</v>
      </c>
      <c r="J2777" s="15">
        <v>4</v>
      </c>
      <c r="K2777" s="15" t="s">
        <v>3155</v>
      </c>
      <c r="L2777" s="15">
        <v>114081602</v>
      </c>
      <c r="M2777" s="15" t="s">
        <v>2471</v>
      </c>
      <c r="N2777" s="15" t="s">
        <v>91</v>
      </c>
      <c r="O2777" s="18" t="s">
        <v>4867</v>
      </c>
      <c r="P2777" s="22" t="s">
        <v>3841</v>
      </c>
      <c r="Q2777" s="15" t="s">
        <v>1233</v>
      </c>
      <c r="R2777" s="18" t="s">
        <v>3692</v>
      </c>
      <c r="S2777" s="22" t="b">
        <f t="shared" si="434"/>
        <v>0</v>
      </c>
      <c r="T2777" s="18"/>
      <c r="U2777" s="18" t="s">
        <v>3692</v>
      </c>
      <c r="V2777" s="15"/>
      <c r="W2777" s="18" t="s">
        <v>2460</v>
      </c>
      <c r="X2777" s="18"/>
      <c r="Y2777" s="15" t="s">
        <v>73</v>
      </c>
      <c r="Z2777" s="18" t="s">
        <v>3693</v>
      </c>
      <c r="AA2777" s="18" t="s">
        <v>71</v>
      </c>
      <c r="AB2777" s="18" t="s">
        <v>7386</v>
      </c>
      <c r="AC2777" s="67" t="str">
        <f>+VLOOKUP("*"&amp;L2777&amp;"*",'[2]REGISTROS SANITARIOS'!$D$2113:$E$2316,2,FALSE)</f>
        <v>SI</v>
      </c>
      <c r="AD2777" s="22" t="s">
        <v>1025</v>
      </c>
      <c r="AE2777" s="16" t="s">
        <v>7972</v>
      </c>
      <c r="AF2777" s="34" t="s">
        <v>8814</v>
      </c>
      <c r="AG2777" s="24">
        <v>19998377</v>
      </c>
      <c r="AH2777" s="18">
        <v>1</v>
      </c>
      <c r="AI2777" s="18" t="s">
        <v>1049</v>
      </c>
      <c r="AJ2777" s="17">
        <v>1375</v>
      </c>
      <c r="AK2777" s="25">
        <v>1375</v>
      </c>
      <c r="AL2777" s="25">
        <v>2874</v>
      </c>
      <c r="AM2777" s="35">
        <v>0</v>
      </c>
      <c r="AN2777" s="19">
        <v>3437500</v>
      </c>
      <c r="AO2777" s="18" t="s">
        <v>8012</v>
      </c>
      <c r="AP2777" s="15"/>
      <c r="AQ2777" s="43" t="str">
        <f t="shared" si="432"/>
        <v>SI</v>
      </c>
      <c r="AR2777" s="44">
        <f t="shared" si="435"/>
        <v>3951750</v>
      </c>
      <c r="AS2777" s="44">
        <f t="shared" si="436"/>
        <v>3951750</v>
      </c>
      <c r="AT2777" s="44">
        <f t="shared" si="437"/>
        <v>3951750</v>
      </c>
      <c r="AU2777" s="44">
        <f t="shared" si="438"/>
        <v>3951750</v>
      </c>
      <c r="AV2777" s="45" t="b">
        <f t="shared" si="439"/>
        <v>0</v>
      </c>
      <c r="AW2777" s="45" t="b">
        <f t="shared" si="433"/>
        <v>0</v>
      </c>
      <c r="AX2777" s="45" t="s">
        <v>8734</v>
      </c>
    </row>
    <row r="2778" spans="1:50" s="36" customFormat="1" ht="27.75" customHeight="1" x14ac:dyDescent="0.15">
      <c r="A2778" s="36" t="str">
        <f t="shared" si="431"/>
        <v>PRODUCTOS HOSPITALARIOS S.A. PRO-H S.A.114082210</v>
      </c>
      <c r="B2778" s="36" t="b">
        <f>+A2778='[1]Anexo 9'!A2778</f>
        <v>1</v>
      </c>
      <c r="C2778" s="18">
        <v>804016084</v>
      </c>
      <c r="D2778" s="18" t="s">
        <v>3865</v>
      </c>
      <c r="E2778" s="15" t="s">
        <v>61</v>
      </c>
      <c r="F2778" s="15" t="s">
        <v>1652</v>
      </c>
      <c r="G2778" s="15">
        <f>+VLOOKUP(F2778,[3]Sheet1!$E$3:$G$74,3,FALSE)</f>
        <v>19</v>
      </c>
      <c r="H2778" s="15">
        <f>+VLOOKUP(D2778&amp;F2778,'TD para paquetes'!$E$3:$I$441,5,FALSE)</f>
        <v>19</v>
      </c>
      <c r="I2778" s="15" t="s">
        <v>1025</v>
      </c>
      <c r="J2778" s="15">
        <v>6</v>
      </c>
      <c r="K2778" s="15">
        <v>2</v>
      </c>
      <c r="L2778" s="15">
        <v>114082210</v>
      </c>
      <c r="M2778" s="15" t="s">
        <v>1653</v>
      </c>
      <c r="N2778" s="15" t="s">
        <v>1436</v>
      </c>
      <c r="O2778" s="18" t="s">
        <v>4868</v>
      </c>
      <c r="P2778" s="22" t="s">
        <v>73</v>
      </c>
      <c r="Q2778" s="15" t="s">
        <v>1654</v>
      </c>
      <c r="R2778" s="18" t="s">
        <v>5879</v>
      </c>
      <c r="S2778" s="22" t="b">
        <f t="shared" si="434"/>
        <v>0</v>
      </c>
      <c r="T2778" s="18">
        <v>30</v>
      </c>
      <c r="U2778" s="18" t="s">
        <v>5879</v>
      </c>
      <c r="V2778" s="15"/>
      <c r="W2778" s="18" t="s">
        <v>2048</v>
      </c>
      <c r="X2778" s="18"/>
      <c r="Y2778" s="15" t="s">
        <v>73</v>
      </c>
      <c r="Z2778" s="18" t="s">
        <v>3489</v>
      </c>
      <c r="AA2778" s="18" t="s">
        <v>71</v>
      </c>
      <c r="AB2778" s="18" t="s">
        <v>7387</v>
      </c>
      <c r="AC2778" s="67" t="str">
        <f>+VLOOKUP("*"&amp;L2778&amp;"*",'[2]REGISTROS SANITARIOS'!$D$2113:$E$2316,2,FALSE)</f>
        <v>SI</v>
      </c>
      <c r="AD2778" s="22" t="s">
        <v>1025</v>
      </c>
      <c r="AE2778" s="16" t="s">
        <v>7973</v>
      </c>
      <c r="AF2778" s="34" t="s">
        <v>8814</v>
      </c>
      <c r="AG2778" s="24">
        <v>20025451</v>
      </c>
      <c r="AH2778" s="18">
        <v>1</v>
      </c>
      <c r="AI2778" s="18" t="s">
        <v>1049</v>
      </c>
      <c r="AJ2778" s="17">
        <v>38.5</v>
      </c>
      <c r="AK2778" s="25">
        <v>39</v>
      </c>
      <c r="AL2778" s="25">
        <v>351</v>
      </c>
      <c r="AM2778" s="35">
        <v>0</v>
      </c>
      <c r="AN2778" s="19">
        <v>11895</v>
      </c>
      <c r="AO2778" s="18" t="s">
        <v>45</v>
      </c>
      <c r="AP2778" s="15"/>
      <c r="AQ2778" s="43" t="str">
        <f t="shared" si="432"/>
        <v>MAYOR</v>
      </c>
      <c r="AR2778" s="44">
        <f t="shared" si="435"/>
        <v>13513.5</v>
      </c>
      <c r="AS2778" s="44">
        <f t="shared" si="436"/>
        <v>13513.5</v>
      </c>
      <c r="AT2778" s="44">
        <f t="shared" si="437"/>
        <v>13689</v>
      </c>
      <c r="AU2778" s="44">
        <f t="shared" si="438"/>
        <v>13689</v>
      </c>
      <c r="AV2778" s="45" t="b">
        <f t="shared" si="439"/>
        <v>0</v>
      </c>
      <c r="AW2778" s="45" t="b">
        <f t="shared" si="433"/>
        <v>0</v>
      </c>
      <c r="AX2778" s="45" t="s">
        <v>8734</v>
      </c>
    </row>
    <row r="2779" spans="1:50" s="36" customFormat="1" ht="27.75" customHeight="1" x14ac:dyDescent="0.15">
      <c r="A2779" s="36" t="str">
        <f t="shared" si="431"/>
        <v>PRODUCTOS HOSPITALARIOS S.A. PRO-H S.A.114082230</v>
      </c>
      <c r="B2779" s="36" t="b">
        <f>+A2779='[1]Anexo 9'!A2779</f>
        <v>1</v>
      </c>
      <c r="C2779" s="18">
        <v>804016084</v>
      </c>
      <c r="D2779" s="18" t="s">
        <v>3865</v>
      </c>
      <c r="E2779" s="15" t="s">
        <v>61</v>
      </c>
      <c r="F2779" s="15" t="s">
        <v>1652</v>
      </c>
      <c r="G2779" s="15">
        <f>+VLOOKUP(F2779,[3]Sheet1!$E$3:$G$74,3,FALSE)</f>
        <v>19</v>
      </c>
      <c r="H2779" s="15">
        <f>+VLOOKUP(D2779&amp;F2779,'TD para paquetes'!$E$3:$I$441,5,FALSE)</f>
        <v>19</v>
      </c>
      <c r="I2779" s="15" t="s">
        <v>1025</v>
      </c>
      <c r="J2779" s="15">
        <v>5</v>
      </c>
      <c r="K2779" s="15">
        <v>2</v>
      </c>
      <c r="L2779" s="15">
        <v>114082230</v>
      </c>
      <c r="M2779" s="15" t="s">
        <v>1658</v>
      </c>
      <c r="N2779" s="15" t="s">
        <v>1436</v>
      </c>
      <c r="O2779" s="18" t="s">
        <v>4869</v>
      </c>
      <c r="P2779" s="22" t="s">
        <v>73</v>
      </c>
      <c r="Q2779" s="15" t="s">
        <v>1654</v>
      </c>
      <c r="R2779" s="18" t="s">
        <v>5880</v>
      </c>
      <c r="S2779" s="22" t="b">
        <f t="shared" si="434"/>
        <v>0</v>
      </c>
      <c r="T2779" s="18"/>
      <c r="U2779" s="18" t="s">
        <v>6452</v>
      </c>
      <c r="V2779" s="15"/>
      <c r="W2779" s="18" t="s">
        <v>2048</v>
      </c>
      <c r="X2779" s="18"/>
      <c r="Y2779" s="15" t="s">
        <v>73</v>
      </c>
      <c r="Z2779" s="18" t="s">
        <v>3489</v>
      </c>
      <c r="AA2779" s="18" t="s">
        <v>71</v>
      </c>
      <c r="AB2779" s="18" t="s">
        <v>7388</v>
      </c>
      <c r="AC2779" s="67" t="str">
        <f>+VLOOKUP("*"&amp;L2779&amp;"*",'[2]REGISTROS SANITARIOS'!$D$2113:$E$2316,2,FALSE)</f>
        <v>SI</v>
      </c>
      <c r="AD2779" s="22" t="s">
        <v>1025</v>
      </c>
      <c r="AE2779" s="16">
        <v>42776</v>
      </c>
      <c r="AF2779" s="34" t="s">
        <v>68</v>
      </c>
      <c r="AG2779" s="24">
        <v>20046916</v>
      </c>
      <c r="AH2779" s="18">
        <v>4</v>
      </c>
      <c r="AI2779" s="18" t="s">
        <v>1049</v>
      </c>
      <c r="AJ2779" s="17">
        <v>22</v>
      </c>
      <c r="AK2779" s="25">
        <v>22</v>
      </c>
      <c r="AL2779" s="25">
        <v>497</v>
      </c>
      <c r="AM2779" s="35">
        <v>0</v>
      </c>
      <c r="AN2779" s="19">
        <v>9504</v>
      </c>
      <c r="AO2779" s="18" t="s">
        <v>8012</v>
      </c>
      <c r="AP2779" s="15"/>
      <c r="AQ2779" s="43" t="str">
        <f t="shared" si="432"/>
        <v>SI</v>
      </c>
      <c r="AR2779" s="44">
        <f t="shared" si="435"/>
        <v>10934</v>
      </c>
      <c r="AS2779" s="44">
        <f t="shared" si="436"/>
        <v>10934</v>
      </c>
      <c r="AT2779" s="44">
        <f t="shared" si="437"/>
        <v>10934</v>
      </c>
      <c r="AU2779" s="44">
        <f t="shared" si="438"/>
        <v>10934</v>
      </c>
      <c r="AV2779" s="45" t="b">
        <f t="shared" si="439"/>
        <v>0</v>
      </c>
      <c r="AW2779" s="45" t="b">
        <f t="shared" si="433"/>
        <v>0</v>
      </c>
      <c r="AX2779" s="45" t="s">
        <v>8734</v>
      </c>
    </row>
    <row r="2780" spans="1:50" s="36" customFormat="1" ht="27.75" customHeight="1" x14ac:dyDescent="0.15">
      <c r="A2780" s="36" t="str">
        <f t="shared" si="431"/>
        <v>PRODUCTOS HOSPITALARIOS S.A. PRO-H S.A.114082250</v>
      </c>
      <c r="B2780" s="36" t="b">
        <f>+A2780='[1]Anexo 9'!A2780</f>
        <v>1</v>
      </c>
      <c r="C2780" s="18">
        <v>804016084</v>
      </c>
      <c r="D2780" s="18" t="s">
        <v>3865</v>
      </c>
      <c r="E2780" s="15" t="s">
        <v>61</v>
      </c>
      <c r="F2780" s="15" t="s">
        <v>1652</v>
      </c>
      <c r="G2780" s="15">
        <f>+VLOOKUP(F2780,[3]Sheet1!$E$3:$G$74,3,FALSE)</f>
        <v>19</v>
      </c>
      <c r="H2780" s="15">
        <f>+VLOOKUP(D2780&amp;F2780,'TD para paquetes'!$E$3:$I$441,5,FALSE)</f>
        <v>19</v>
      </c>
      <c r="I2780" s="15" t="s">
        <v>1025</v>
      </c>
      <c r="J2780" s="15">
        <v>6</v>
      </c>
      <c r="K2780" s="15">
        <v>2</v>
      </c>
      <c r="L2780" s="15">
        <v>114082250</v>
      </c>
      <c r="M2780" s="15" t="s">
        <v>1660</v>
      </c>
      <c r="N2780" s="15" t="s">
        <v>1436</v>
      </c>
      <c r="O2780" s="18" t="s">
        <v>4870</v>
      </c>
      <c r="P2780" s="22" t="s">
        <v>3841</v>
      </c>
      <c r="Q2780" s="15" t="s">
        <v>1654</v>
      </c>
      <c r="R2780" s="18" t="s">
        <v>5881</v>
      </c>
      <c r="S2780" s="22" t="b">
        <f t="shared" si="434"/>
        <v>0</v>
      </c>
      <c r="T2780" s="18">
        <v>30</v>
      </c>
      <c r="U2780" s="18" t="s">
        <v>5881</v>
      </c>
      <c r="V2780" s="15"/>
      <c r="W2780" s="18" t="s">
        <v>6453</v>
      </c>
      <c r="X2780" s="18"/>
      <c r="Y2780" s="15" t="s">
        <v>73</v>
      </c>
      <c r="Z2780" s="18" t="s">
        <v>7389</v>
      </c>
      <c r="AA2780" s="18" t="s">
        <v>71</v>
      </c>
      <c r="AB2780" s="18" t="s">
        <v>7390</v>
      </c>
      <c r="AC2780" s="67" t="str">
        <f>+VLOOKUP("*"&amp;L2780&amp;"*",'[2]REGISTROS SANITARIOS'!$D$2113:$E$2316,2,FALSE)</f>
        <v>SI</v>
      </c>
      <c r="AD2780" s="22" t="s">
        <v>1025</v>
      </c>
      <c r="AE2780" s="16" t="s">
        <v>7974</v>
      </c>
      <c r="AF2780" s="34" t="s">
        <v>8814</v>
      </c>
      <c r="AG2780" s="24">
        <v>19999459</v>
      </c>
      <c r="AH2780" s="18">
        <v>2</v>
      </c>
      <c r="AI2780" s="18" t="s">
        <v>1049</v>
      </c>
      <c r="AJ2780" s="17">
        <v>49.5</v>
      </c>
      <c r="AK2780" s="25">
        <v>50</v>
      </c>
      <c r="AL2780" s="25">
        <v>787</v>
      </c>
      <c r="AM2780" s="35">
        <v>0</v>
      </c>
      <c r="AN2780" s="19">
        <v>34250</v>
      </c>
      <c r="AO2780" s="18" t="s">
        <v>45</v>
      </c>
      <c r="AP2780" s="15"/>
      <c r="AQ2780" s="43" t="str">
        <f t="shared" si="432"/>
        <v>MAYOR</v>
      </c>
      <c r="AR2780" s="44">
        <f t="shared" si="435"/>
        <v>38956.5</v>
      </c>
      <c r="AS2780" s="44">
        <f t="shared" si="436"/>
        <v>38956.5</v>
      </c>
      <c r="AT2780" s="44">
        <f t="shared" si="437"/>
        <v>39350</v>
      </c>
      <c r="AU2780" s="44">
        <f t="shared" si="438"/>
        <v>39350</v>
      </c>
      <c r="AV2780" s="45" t="b">
        <f t="shared" si="439"/>
        <v>0</v>
      </c>
      <c r="AW2780" s="45" t="b">
        <f t="shared" si="433"/>
        <v>0</v>
      </c>
      <c r="AX2780" s="45" t="s">
        <v>8734</v>
      </c>
    </row>
    <row r="2781" spans="1:50" s="36" customFormat="1" ht="27.75" customHeight="1" x14ac:dyDescent="0.15">
      <c r="A2781" s="36" t="str">
        <f t="shared" si="431"/>
        <v>PRODUCTOS HOSPITALARIOS S.A. PRO-H S.A.114082260</v>
      </c>
      <c r="B2781" s="36" t="b">
        <f>+A2781='[1]Anexo 9'!A2781</f>
        <v>1</v>
      </c>
      <c r="C2781" s="18">
        <v>804016084</v>
      </c>
      <c r="D2781" s="18" t="s">
        <v>3865</v>
      </c>
      <c r="E2781" s="15" t="s">
        <v>61</v>
      </c>
      <c r="F2781" s="15" t="s">
        <v>1652</v>
      </c>
      <c r="G2781" s="15">
        <f>+VLOOKUP(F2781,[3]Sheet1!$E$3:$G$74,3,FALSE)</f>
        <v>19</v>
      </c>
      <c r="H2781" s="15">
        <f>+VLOOKUP(D2781&amp;F2781,'TD para paquetes'!$E$3:$I$441,5,FALSE)</f>
        <v>19</v>
      </c>
      <c r="I2781" s="15" t="s">
        <v>1025</v>
      </c>
      <c r="J2781" s="15">
        <v>6</v>
      </c>
      <c r="K2781" s="15">
        <v>2</v>
      </c>
      <c r="L2781" s="15">
        <v>114082260</v>
      </c>
      <c r="M2781" s="15" t="s">
        <v>1664</v>
      </c>
      <c r="N2781" s="15" t="s">
        <v>1436</v>
      </c>
      <c r="O2781" s="18" t="s">
        <v>4871</v>
      </c>
      <c r="P2781" s="22" t="s">
        <v>3841</v>
      </c>
      <c r="Q2781" s="15" t="s">
        <v>1654</v>
      </c>
      <c r="R2781" s="18" t="s">
        <v>5882</v>
      </c>
      <c r="S2781" s="22" t="b">
        <f t="shared" si="434"/>
        <v>0</v>
      </c>
      <c r="T2781" s="18"/>
      <c r="U2781" s="18" t="s">
        <v>5882</v>
      </c>
      <c r="V2781" s="15"/>
      <c r="W2781" s="18" t="s">
        <v>6453</v>
      </c>
      <c r="X2781" s="18"/>
      <c r="Y2781" s="15" t="s">
        <v>73</v>
      </c>
      <c r="Z2781" s="18" t="s">
        <v>6498</v>
      </c>
      <c r="AA2781" s="18" t="s">
        <v>71</v>
      </c>
      <c r="AB2781" s="18" t="s">
        <v>7391</v>
      </c>
      <c r="AC2781" s="67" t="str">
        <f>+VLOOKUP("*"&amp;L2781&amp;"*",'[2]REGISTROS SANITARIOS'!$D$2113:$E$2316,2,FALSE)</f>
        <v>SI</v>
      </c>
      <c r="AD2781" s="22" t="s">
        <v>1025</v>
      </c>
      <c r="AE2781" s="16" t="s">
        <v>7975</v>
      </c>
      <c r="AF2781" s="34" t="s">
        <v>8814</v>
      </c>
      <c r="AG2781" s="24">
        <v>19999460</v>
      </c>
      <c r="AH2781" s="18">
        <v>2</v>
      </c>
      <c r="AI2781" s="18" t="s">
        <v>1049</v>
      </c>
      <c r="AJ2781" s="17">
        <v>66</v>
      </c>
      <c r="AK2781" s="25">
        <v>66</v>
      </c>
      <c r="AL2781" s="25">
        <v>3211</v>
      </c>
      <c r="AM2781" s="35">
        <v>0</v>
      </c>
      <c r="AN2781" s="19">
        <v>184404</v>
      </c>
      <c r="AO2781" s="18" t="s">
        <v>45</v>
      </c>
      <c r="AP2781" s="15"/>
      <c r="AQ2781" s="43" t="str">
        <f t="shared" si="432"/>
        <v>SI</v>
      </c>
      <c r="AR2781" s="44">
        <f t="shared" si="435"/>
        <v>211926</v>
      </c>
      <c r="AS2781" s="44">
        <f t="shared" si="436"/>
        <v>211926</v>
      </c>
      <c r="AT2781" s="44">
        <f t="shared" si="437"/>
        <v>211926</v>
      </c>
      <c r="AU2781" s="44">
        <f t="shared" si="438"/>
        <v>211926</v>
      </c>
      <c r="AV2781" s="45" t="b">
        <f t="shared" si="439"/>
        <v>0</v>
      </c>
      <c r="AW2781" s="45" t="b">
        <f t="shared" si="433"/>
        <v>0</v>
      </c>
      <c r="AX2781" s="45" t="s">
        <v>8734</v>
      </c>
    </row>
    <row r="2782" spans="1:50" s="36" customFormat="1" ht="27.75" customHeight="1" x14ac:dyDescent="0.15">
      <c r="A2782" s="36" t="str">
        <f t="shared" si="431"/>
        <v>PRODUCTOS HOSPITALARIOS S.A. PRO-H S.A.114082270</v>
      </c>
      <c r="B2782" s="36" t="b">
        <f>+A2782='[1]Anexo 9'!A2782</f>
        <v>1</v>
      </c>
      <c r="C2782" s="18">
        <v>804016084</v>
      </c>
      <c r="D2782" s="18" t="s">
        <v>3865</v>
      </c>
      <c r="E2782" s="15" t="s">
        <v>61</v>
      </c>
      <c r="F2782" s="15" t="s">
        <v>1652</v>
      </c>
      <c r="G2782" s="15">
        <f>+VLOOKUP(F2782,[3]Sheet1!$E$3:$G$74,3,FALSE)</f>
        <v>19</v>
      </c>
      <c r="H2782" s="15">
        <f>+VLOOKUP(D2782&amp;F2782,'TD para paquetes'!$E$3:$I$441,5,FALSE)</f>
        <v>19</v>
      </c>
      <c r="I2782" s="15" t="s">
        <v>1025</v>
      </c>
      <c r="J2782" s="15">
        <v>6</v>
      </c>
      <c r="K2782" s="15">
        <v>2</v>
      </c>
      <c r="L2782" s="15">
        <v>114082270</v>
      </c>
      <c r="M2782" s="15" t="s">
        <v>1665</v>
      </c>
      <c r="N2782" s="15" t="s">
        <v>1436</v>
      </c>
      <c r="O2782" s="18" t="s">
        <v>4872</v>
      </c>
      <c r="P2782" s="22" t="s">
        <v>3841</v>
      </c>
      <c r="Q2782" s="15" t="s">
        <v>1654</v>
      </c>
      <c r="R2782" s="18" t="s">
        <v>5883</v>
      </c>
      <c r="S2782" s="22" t="b">
        <f t="shared" si="434"/>
        <v>0</v>
      </c>
      <c r="T2782" s="18"/>
      <c r="U2782" s="18" t="s">
        <v>6454</v>
      </c>
      <c r="V2782" s="15"/>
      <c r="W2782" s="18" t="s">
        <v>6453</v>
      </c>
      <c r="X2782" s="18"/>
      <c r="Y2782" s="15" t="s">
        <v>73</v>
      </c>
      <c r="Z2782" s="18" t="s">
        <v>7392</v>
      </c>
      <c r="AA2782" s="18" t="s">
        <v>71</v>
      </c>
      <c r="AB2782" s="18" t="s">
        <v>7393</v>
      </c>
      <c r="AC2782" s="67" t="str">
        <f>+VLOOKUP("*"&amp;L2782&amp;"*",'[2]REGISTROS SANITARIOS'!$D$2113:$E$2316,2,FALSE)</f>
        <v>SI</v>
      </c>
      <c r="AD2782" s="22" t="s">
        <v>1025</v>
      </c>
      <c r="AE2782" s="16" t="s">
        <v>7932</v>
      </c>
      <c r="AF2782" s="34" t="s">
        <v>8814</v>
      </c>
      <c r="AG2782" s="24">
        <v>19999461</v>
      </c>
      <c r="AH2782" s="18">
        <v>2</v>
      </c>
      <c r="AI2782" s="18" t="s">
        <v>1049</v>
      </c>
      <c r="AJ2782" s="17">
        <v>132</v>
      </c>
      <c r="AK2782" s="25">
        <v>132</v>
      </c>
      <c r="AL2782" s="25">
        <v>4462</v>
      </c>
      <c r="AM2782" s="35">
        <v>0</v>
      </c>
      <c r="AN2782" s="19">
        <v>512424</v>
      </c>
      <c r="AO2782" s="18" t="s">
        <v>45</v>
      </c>
      <c r="AP2782" s="15"/>
      <c r="AQ2782" s="43" t="str">
        <f t="shared" si="432"/>
        <v>SI</v>
      </c>
      <c r="AR2782" s="44">
        <f t="shared" si="435"/>
        <v>588984</v>
      </c>
      <c r="AS2782" s="44">
        <f t="shared" si="436"/>
        <v>588984</v>
      </c>
      <c r="AT2782" s="44">
        <f t="shared" si="437"/>
        <v>588984</v>
      </c>
      <c r="AU2782" s="44">
        <f t="shared" si="438"/>
        <v>588984</v>
      </c>
      <c r="AV2782" s="45" t="b">
        <f t="shared" si="439"/>
        <v>0</v>
      </c>
      <c r="AW2782" s="45" t="b">
        <f t="shared" si="433"/>
        <v>0</v>
      </c>
      <c r="AX2782" s="45" t="s">
        <v>8734</v>
      </c>
    </row>
    <row r="2783" spans="1:50" s="36" customFormat="1" ht="27.75" customHeight="1" x14ac:dyDescent="0.15">
      <c r="A2783" s="36" t="str">
        <f t="shared" si="431"/>
        <v>PRODUCTOS HOSPITALARIOS S.A. PRO-H S.A.114082315</v>
      </c>
      <c r="B2783" s="36" t="b">
        <f>+A2783='[1]Anexo 9'!A2783</f>
        <v>1</v>
      </c>
      <c r="C2783" s="18">
        <v>804016084</v>
      </c>
      <c r="D2783" s="18" t="s">
        <v>3865</v>
      </c>
      <c r="E2783" s="15" t="s">
        <v>61</v>
      </c>
      <c r="F2783" s="15" t="s">
        <v>1652</v>
      </c>
      <c r="G2783" s="15">
        <f>+VLOOKUP(F2783,[3]Sheet1!$E$3:$G$74,3,FALSE)</f>
        <v>19</v>
      </c>
      <c r="H2783" s="15">
        <f>+VLOOKUP(D2783&amp;F2783,'TD para paquetes'!$E$3:$I$441,5,FALSE)</f>
        <v>19</v>
      </c>
      <c r="I2783" s="15" t="s">
        <v>1025</v>
      </c>
      <c r="J2783" s="15">
        <v>4</v>
      </c>
      <c r="K2783" s="15">
        <v>2</v>
      </c>
      <c r="L2783" s="15">
        <v>114082315</v>
      </c>
      <c r="M2783" s="15" t="s">
        <v>1666</v>
      </c>
      <c r="N2783" s="15" t="s">
        <v>1436</v>
      </c>
      <c r="O2783" s="18" t="s">
        <v>4873</v>
      </c>
      <c r="P2783" s="22" t="s">
        <v>3841</v>
      </c>
      <c r="Q2783" s="15" t="s">
        <v>1668</v>
      </c>
      <c r="R2783" s="18" t="s">
        <v>5884</v>
      </c>
      <c r="S2783" s="22" t="b">
        <f t="shared" si="434"/>
        <v>0</v>
      </c>
      <c r="T2783" s="18">
        <v>7</v>
      </c>
      <c r="U2783" s="18" t="s">
        <v>5884</v>
      </c>
      <c r="V2783" s="15"/>
      <c r="W2783" s="18" t="s">
        <v>1662</v>
      </c>
      <c r="X2783" s="18" t="s">
        <v>8763</v>
      </c>
      <c r="Y2783" s="15" t="s">
        <v>68</v>
      </c>
      <c r="Z2783" s="18" t="s">
        <v>1662</v>
      </c>
      <c r="AA2783" s="18" t="s">
        <v>71</v>
      </c>
      <c r="AB2783" s="18" t="s">
        <v>7394</v>
      </c>
      <c r="AC2783" s="67" t="str">
        <f>+VLOOKUP("*"&amp;L2783&amp;"*",'[2]REGISTROS SANITARIOS'!$D$2113:$E$2316,2,FALSE)</f>
        <v>SI</v>
      </c>
      <c r="AD2783" s="22" t="s">
        <v>1025</v>
      </c>
      <c r="AE2783" s="16" t="s">
        <v>7976</v>
      </c>
      <c r="AF2783" s="34" t="s">
        <v>8814</v>
      </c>
      <c r="AG2783" s="24">
        <v>19945677</v>
      </c>
      <c r="AH2783" s="18">
        <v>5</v>
      </c>
      <c r="AI2783" s="18" t="s">
        <v>1049</v>
      </c>
      <c r="AJ2783" s="17">
        <v>1947</v>
      </c>
      <c r="AK2783" s="25">
        <v>1947</v>
      </c>
      <c r="AL2783" s="25">
        <v>294</v>
      </c>
      <c r="AM2783" s="35">
        <v>0</v>
      </c>
      <c r="AN2783" s="19">
        <v>498432</v>
      </c>
      <c r="AO2783" s="18" t="s">
        <v>45</v>
      </c>
      <c r="AP2783" s="15"/>
      <c r="AQ2783" s="43" t="str">
        <f t="shared" si="432"/>
        <v>SI</v>
      </c>
      <c r="AR2783" s="44">
        <f t="shared" si="435"/>
        <v>572418</v>
      </c>
      <c r="AS2783" s="44">
        <f t="shared" si="436"/>
        <v>572418</v>
      </c>
      <c r="AT2783" s="44">
        <f t="shared" si="437"/>
        <v>572418</v>
      </c>
      <c r="AU2783" s="44">
        <f t="shared" si="438"/>
        <v>572418</v>
      </c>
      <c r="AV2783" s="45" t="b">
        <f t="shared" si="439"/>
        <v>0</v>
      </c>
      <c r="AW2783" s="45" t="b">
        <f t="shared" si="433"/>
        <v>0</v>
      </c>
      <c r="AX2783" s="45" t="s">
        <v>8734</v>
      </c>
    </row>
    <row r="2784" spans="1:50" s="36" customFormat="1" ht="27.75" customHeight="1" x14ac:dyDescent="0.15">
      <c r="A2784" s="36" t="str">
        <f t="shared" si="431"/>
        <v>PRODUCTOS HOSPITALARIOS S.A. PRO-H S.A.114082320</v>
      </c>
      <c r="B2784" s="36" t="b">
        <f>+A2784='[1]Anexo 9'!A2784</f>
        <v>1</v>
      </c>
      <c r="C2784" s="18">
        <v>804016084</v>
      </c>
      <c r="D2784" s="18" t="s">
        <v>3865</v>
      </c>
      <c r="E2784" s="15" t="s">
        <v>61</v>
      </c>
      <c r="F2784" s="15" t="s">
        <v>1652</v>
      </c>
      <c r="G2784" s="15">
        <f>+VLOOKUP(F2784,[3]Sheet1!$E$3:$G$74,3,FALSE)</f>
        <v>19</v>
      </c>
      <c r="H2784" s="15">
        <f>+VLOOKUP(D2784&amp;F2784,'TD para paquetes'!$E$3:$I$441,5,FALSE)</f>
        <v>19</v>
      </c>
      <c r="I2784" s="15" t="s">
        <v>1025</v>
      </c>
      <c r="J2784" s="15">
        <v>4</v>
      </c>
      <c r="K2784" s="15">
        <v>2</v>
      </c>
      <c r="L2784" s="15">
        <v>114082320</v>
      </c>
      <c r="M2784" s="15" t="s">
        <v>1673</v>
      </c>
      <c r="N2784" s="15" t="s">
        <v>1436</v>
      </c>
      <c r="O2784" s="18" t="s">
        <v>4874</v>
      </c>
      <c r="P2784" s="22" t="s">
        <v>3841</v>
      </c>
      <c r="Q2784" s="15" t="s">
        <v>1668</v>
      </c>
      <c r="R2784" s="18" t="s">
        <v>5885</v>
      </c>
      <c r="S2784" s="22" t="b">
        <f t="shared" si="434"/>
        <v>0</v>
      </c>
      <c r="T2784" s="18">
        <v>7</v>
      </c>
      <c r="U2784" s="18" t="s">
        <v>5885</v>
      </c>
      <c r="V2784" s="15"/>
      <c r="W2784" s="18" t="s">
        <v>1671</v>
      </c>
      <c r="X2784" s="18" t="s">
        <v>8763</v>
      </c>
      <c r="Y2784" s="15" t="s">
        <v>68</v>
      </c>
      <c r="Z2784" s="18" t="s">
        <v>1671</v>
      </c>
      <c r="AA2784" s="18" t="s">
        <v>71</v>
      </c>
      <c r="AB2784" s="18" t="s">
        <v>7395</v>
      </c>
      <c r="AC2784" s="67" t="str">
        <f>+VLOOKUP("*"&amp;L2784&amp;"*",'[2]REGISTROS SANITARIOS'!$D$2113:$E$2316,2,FALSE)</f>
        <v>SI</v>
      </c>
      <c r="AD2784" s="22" t="s">
        <v>1025</v>
      </c>
      <c r="AE2784" s="16">
        <v>44989</v>
      </c>
      <c r="AF2784" s="34" t="s">
        <v>73</v>
      </c>
      <c r="AG2784" s="24">
        <v>19963294</v>
      </c>
      <c r="AH2784" s="18">
        <v>3</v>
      </c>
      <c r="AI2784" s="18" t="s">
        <v>1049</v>
      </c>
      <c r="AJ2784" s="17">
        <v>770</v>
      </c>
      <c r="AK2784" s="25">
        <v>770</v>
      </c>
      <c r="AL2784" s="25">
        <v>402</v>
      </c>
      <c r="AM2784" s="35">
        <v>0</v>
      </c>
      <c r="AN2784" s="19">
        <v>269500</v>
      </c>
      <c r="AO2784" s="18" t="s">
        <v>45</v>
      </c>
      <c r="AP2784" s="15"/>
      <c r="AQ2784" s="43" t="str">
        <f t="shared" si="432"/>
        <v>SI</v>
      </c>
      <c r="AR2784" s="44">
        <f t="shared" si="435"/>
        <v>309540</v>
      </c>
      <c r="AS2784" s="44">
        <f t="shared" si="436"/>
        <v>309540</v>
      </c>
      <c r="AT2784" s="44">
        <f t="shared" si="437"/>
        <v>309540</v>
      </c>
      <c r="AU2784" s="44">
        <f t="shared" si="438"/>
        <v>309540</v>
      </c>
      <c r="AV2784" s="45" t="b">
        <f t="shared" si="439"/>
        <v>0</v>
      </c>
      <c r="AW2784" s="45" t="b">
        <f t="shared" si="433"/>
        <v>0</v>
      </c>
      <c r="AX2784" s="45" t="s">
        <v>8734</v>
      </c>
    </row>
    <row r="2785" spans="1:50" s="36" customFormat="1" ht="27.75" customHeight="1" x14ac:dyDescent="0.15">
      <c r="A2785" s="36" t="str">
        <f t="shared" si="431"/>
        <v>PRODUCTOS HOSPITALARIOS S.A. PRO-H S.A.114082411</v>
      </c>
      <c r="B2785" s="36" t="b">
        <f>+A2785='[1]Anexo 9'!A2785</f>
        <v>1</v>
      </c>
      <c r="C2785" s="18">
        <v>804016084</v>
      </c>
      <c r="D2785" s="18" t="s">
        <v>3865</v>
      </c>
      <c r="E2785" s="15" t="s">
        <v>61</v>
      </c>
      <c r="F2785" s="15" t="s">
        <v>1652</v>
      </c>
      <c r="G2785" s="15">
        <f>+VLOOKUP(F2785,[3]Sheet1!$E$3:$G$74,3,FALSE)</f>
        <v>19</v>
      </c>
      <c r="H2785" s="15">
        <f>+VLOOKUP(D2785&amp;F2785,'TD para paquetes'!$E$3:$I$441,5,FALSE)</f>
        <v>19</v>
      </c>
      <c r="I2785" s="15" t="s">
        <v>1025</v>
      </c>
      <c r="J2785" s="15">
        <v>5</v>
      </c>
      <c r="K2785" s="15">
        <v>2</v>
      </c>
      <c r="L2785" s="15">
        <v>114082411</v>
      </c>
      <c r="M2785" s="15" t="s">
        <v>1676</v>
      </c>
      <c r="N2785" s="15" t="s">
        <v>940</v>
      </c>
      <c r="O2785" s="18" t="s">
        <v>4875</v>
      </c>
      <c r="P2785" s="22" t="s">
        <v>73</v>
      </c>
      <c r="Q2785" s="15" t="s">
        <v>1678</v>
      </c>
      <c r="R2785" s="18" t="s">
        <v>5886</v>
      </c>
      <c r="S2785" s="22" t="b">
        <f t="shared" si="434"/>
        <v>0</v>
      </c>
      <c r="T2785" s="18"/>
      <c r="U2785" s="18" t="s">
        <v>5886</v>
      </c>
      <c r="V2785" s="15"/>
      <c r="W2785" s="18" t="s">
        <v>1807</v>
      </c>
      <c r="X2785" s="18"/>
      <c r="Y2785" s="15" t="s">
        <v>73</v>
      </c>
      <c r="Z2785" s="18" t="s">
        <v>7357</v>
      </c>
      <c r="AA2785" s="18" t="s">
        <v>71</v>
      </c>
      <c r="AB2785" s="18" t="s">
        <v>7396</v>
      </c>
      <c r="AC2785" s="67" t="str">
        <f>+VLOOKUP("*"&amp;L2785&amp;"*",'[2]REGISTROS SANITARIOS'!$D$2113:$E$2316,2,FALSE)</f>
        <v>SI</v>
      </c>
      <c r="AD2785" s="22" t="s">
        <v>1025</v>
      </c>
      <c r="AE2785" s="16">
        <v>45479</v>
      </c>
      <c r="AF2785" s="34" t="s">
        <v>73</v>
      </c>
      <c r="AG2785" s="24">
        <v>20153948</v>
      </c>
      <c r="AH2785" s="18">
        <v>1</v>
      </c>
      <c r="AI2785" s="18" t="s">
        <v>1049</v>
      </c>
      <c r="AJ2785" s="17">
        <v>5.5</v>
      </c>
      <c r="AK2785" s="25">
        <v>6</v>
      </c>
      <c r="AL2785" s="25">
        <v>10408</v>
      </c>
      <c r="AM2785" s="35">
        <v>0</v>
      </c>
      <c r="AN2785" s="19">
        <v>54330</v>
      </c>
      <c r="AO2785" s="18" t="s">
        <v>8012</v>
      </c>
      <c r="AP2785" s="15"/>
      <c r="AQ2785" s="43" t="str">
        <f t="shared" si="432"/>
        <v>MAYOR</v>
      </c>
      <c r="AR2785" s="44">
        <f t="shared" si="435"/>
        <v>57244</v>
      </c>
      <c r="AS2785" s="44">
        <f t="shared" si="436"/>
        <v>57244</v>
      </c>
      <c r="AT2785" s="44">
        <f t="shared" si="437"/>
        <v>62448</v>
      </c>
      <c r="AU2785" s="44">
        <f t="shared" si="438"/>
        <v>62448</v>
      </c>
      <c r="AV2785" s="45" t="b">
        <f t="shared" si="439"/>
        <v>0</v>
      </c>
      <c r="AW2785" s="45" t="b">
        <f t="shared" si="433"/>
        <v>0</v>
      </c>
      <c r="AX2785" s="45" t="s">
        <v>8734</v>
      </c>
    </row>
    <row r="2786" spans="1:50" s="36" customFormat="1" ht="27.75" customHeight="1" x14ac:dyDescent="0.15">
      <c r="A2786" s="36" t="str">
        <f t="shared" si="431"/>
        <v>PRODUCTOS HOSPITALARIOS S.A. PRO-H S.A.114082525</v>
      </c>
      <c r="B2786" s="36" t="b">
        <f>+A2786='[1]Anexo 9'!A2786</f>
        <v>1</v>
      </c>
      <c r="C2786" s="18">
        <v>804016084</v>
      </c>
      <c r="D2786" s="18" t="s">
        <v>3865</v>
      </c>
      <c r="E2786" s="15" t="s">
        <v>61</v>
      </c>
      <c r="F2786" s="15" t="s">
        <v>1652</v>
      </c>
      <c r="G2786" s="15">
        <f>+VLOOKUP(F2786,[3]Sheet1!$E$3:$G$74,3,FALSE)</f>
        <v>19</v>
      </c>
      <c r="H2786" s="15">
        <f>+VLOOKUP(D2786&amp;F2786,'TD para paquetes'!$E$3:$I$441,5,FALSE)</f>
        <v>19</v>
      </c>
      <c r="I2786" s="15" t="s">
        <v>1025</v>
      </c>
      <c r="J2786" s="15">
        <v>4</v>
      </c>
      <c r="K2786" s="15">
        <v>2</v>
      </c>
      <c r="L2786" s="15">
        <v>114082525</v>
      </c>
      <c r="M2786" s="15" t="s">
        <v>1682</v>
      </c>
      <c r="N2786" s="15" t="s">
        <v>64</v>
      </c>
      <c r="O2786" s="18" t="s">
        <v>4876</v>
      </c>
      <c r="P2786" s="22" t="s">
        <v>3841</v>
      </c>
      <c r="Q2786" s="15" t="s">
        <v>64</v>
      </c>
      <c r="R2786" s="18" t="s">
        <v>5887</v>
      </c>
      <c r="S2786" s="22" t="b">
        <f t="shared" si="434"/>
        <v>0</v>
      </c>
      <c r="T2786" s="18"/>
      <c r="U2786" s="18" t="s">
        <v>5887</v>
      </c>
      <c r="V2786" s="15"/>
      <c r="W2786" s="18" t="s">
        <v>1685</v>
      </c>
      <c r="X2786" s="18"/>
      <c r="Y2786" s="15" t="s">
        <v>73</v>
      </c>
      <c r="Z2786" s="18" t="s">
        <v>7397</v>
      </c>
      <c r="AA2786" s="18" t="s">
        <v>71</v>
      </c>
      <c r="AB2786" s="18" t="s">
        <v>7398</v>
      </c>
      <c r="AC2786" s="67" t="str">
        <f>+VLOOKUP("*"&amp;L2786&amp;"*",'[2]REGISTROS SANITARIOS'!$D$2113:$E$2316,2,FALSE)</f>
        <v>SI</v>
      </c>
      <c r="AD2786" s="22" t="s">
        <v>1025</v>
      </c>
      <c r="AE2786" s="16" t="s">
        <v>7977</v>
      </c>
      <c r="AF2786" s="34" t="s">
        <v>8814</v>
      </c>
      <c r="AG2786" s="24">
        <v>19934447</v>
      </c>
      <c r="AH2786" s="18">
        <v>2</v>
      </c>
      <c r="AI2786" s="18" t="s">
        <v>1049</v>
      </c>
      <c r="AJ2786" s="17">
        <v>11</v>
      </c>
      <c r="AK2786" s="25">
        <v>11</v>
      </c>
      <c r="AL2786" s="25">
        <v>310172</v>
      </c>
      <c r="AM2786" s="35">
        <v>0</v>
      </c>
      <c r="AN2786" s="19">
        <v>2968350</v>
      </c>
      <c r="AO2786" s="18" t="s">
        <v>45</v>
      </c>
      <c r="AP2786" s="15"/>
      <c r="AQ2786" s="43" t="str">
        <f t="shared" si="432"/>
        <v>SI</v>
      </c>
      <c r="AR2786" s="44">
        <f t="shared" si="435"/>
        <v>3411892</v>
      </c>
      <c r="AS2786" s="44">
        <f t="shared" si="436"/>
        <v>3411892</v>
      </c>
      <c r="AT2786" s="44">
        <f t="shared" si="437"/>
        <v>3411892</v>
      </c>
      <c r="AU2786" s="44">
        <f t="shared" si="438"/>
        <v>3411892</v>
      </c>
      <c r="AV2786" s="45" t="b">
        <f t="shared" si="439"/>
        <v>0</v>
      </c>
      <c r="AW2786" s="45" t="b">
        <f t="shared" si="433"/>
        <v>0</v>
      </c>
      <c r="AX2786" s="45" t="s">
        <v>8734</v>
      </c>
    </row>
    <row r="2787" spans="1:50" s="36" customFormat="1" ht="27.75" customHeight="1" x14ac:dyDescent="0.15">
      <c r="A2787" s="36" t="str">
        <f t="shared" si="431"/>
        <v>PRODUCTOS HOSPITALARIOS S.A. PRO-H S.A.114082637</v>
      </c>
      <c r="B2787" s="36" t="b">
        <f>+A2787='[1]Anexo 9'!A2787</f>
        <v>1</v>
      </c>
      <c r="C2787" s="18">
        <v>804016084</v>
      </c>
      <c r="D2787" s="18" t="s">
        <v>3865</v>
      </c>
      <c r="E2787" s="15" t="s">
        <v>61</v>
      </c>
      <c r="F2787" s="15" t="s">
        <v>1652</v>
      </c>
      <c r="G2787" s="15">
        <f>+VLOOKUP(F2787,[3]Sheet1!$E$3:$G$74,3,FALSE)</f>
        <v>19</v>
      </c>
      <c r="H2787" s="15">
        <f>+VLOOKUP(D2787&amp;F2787,'TD para paquetes'!$E$3:$I$441,5,FALSE)</f>
        <v>19</v>
      </c>
      <c r="I2787" s="15" t="s">
        <v>1025</v>
      </c>
      <c r="J2787" s="15">
        <v>4</v>
      </c>
      <c r="K2787" s="15">
        <v>2</v>
      </c>
      <c r="L2787" s="15">
        <v>114082637</v>
      </c>
      <c r="M2787" s="15" t="s">
        <v>1687</v>
      </c>
      <c r="N2787" s="15" t="s">
        <v>64</v>
      </c>
      <c r="O2787" s="18" t="s">
        <v>4877</v>
      </c>
      <c r="P2787" s="22" t="s">
        <v>3841</v>
      </c>
      <c r="Q2787" s="15" t="s">
        <v>64</v>
      </c>
      <c r="R2787" s="18" t="s">
        <v>5887</v>
      </c>
      <c r="S2787" s="22" t="b">
        <f t="shared" si="434"/>
        <v>0</v>
      </c>
      <c r="T2787" s="18"/>
      <c r="U2787" s="18" t="s">
        <v>5887</v>
      </c>
      <c r="V2787" s="15"/>
      <c r="W2787" s="18" t="s">
        <v>1685</v>
      </c>
      <c r="X2787" s="18"/>
      <c r="Y2787" s="15" t="s">
        <v>73</v>
      </c>
      <c r="Z2787" s="18" t="s">
        <v>7397</v>
      </c>
      <c r="AA2787" s="18" t="s">
        <v>71</v>
      </c>
      <c r="AB2787" s="18" t="s">
        <v>7399</v>
      </c>
      <c r="AC2787" s="67" t="str">
        <f>+VLOOKUP("*"&amp;L2787&amp;"*",'[2]REGISTROS SANITARIOS'!$D$2113:$E$2316,2,FALSE)</f>
        <v>SI</v>
      </c>
      <c r="AD2787" s="22" t="s">
        <v>1025</v>
      </c>
      <c r="AE2787" s="16" t="s">
        <v>7978</v>
      </c>
      <c r="AF2787" s="34" t="s">
        <v>8814</v>
      </c>
      <c r="AG2787" s="24">
        <v>19998043</v>
      </c>
      <c r="AH2787" s="18">
        <v>2</v>
      </c>
      <c r="AI2787" s="18" t="s">
        <v>1049</v>
      </c>
      <c r="AJ2787" s="17">
        <v>5.5</v>
      </c>
      <c r="AK2787" s="25">
        <v>6</v>
      </c>
      <c r="AL2787" s="25">
        <v>471264</v>
      </c>
      <c r="AM2787" s="35">
        <v>0</v>
      </c>
      <c r="AN2787" s="19">
        <v>2460000</v>
      </c>
      <c r="AO2787" s="18" t="s">
        <v>45</v>
      </c>
      <c r="AP2787" s="15"/>
      <c r="AQ2787" s="43" t="str">
        <f t="shared" si="432"/>
        <v>MAYOR</v>
      </c>
      <c r="AR2787" s="44">
        <f t="shared" si="435"/>
        <v>2591952</v>
      </c>
      <c r="AS2787" s="44">
        <f t="shared" si="436"/>
        <v>2591952</v>
      </c>
      <c r="AT2787" s="44">
        <f t="shared" si="437"/>
        <v>2827584</v>
      </c>
      <c r="AU2787" s="44">
        <f t="shared" si="438"/>
        <v>2827584</v>
      </c>
      <c r="AV2787" s="45" t="b">
        <f t="shared" si="439"/>
        <v>0</v>
      </c>
      <c r="AW2787" s="45" t="b">
        <f t="shared" si="433"/>
        <v>0</v>
      </c>
      <c r="AX2787" s="45" t="s">
        <v>8734</v>
      </c>
    </row>
    <row r="2788" spans="1:50" s="36" customFormat="1" ht="27.75" customHeight="1" x14ac:dyDescent="0.15">
      <c r="A2788" s="36" t="str">
        <f t="shared" si="431"/>
        <v>PRODUCTOS HOSPITALARIOS S.A. PRO-H S.A.114090309</v>
      </c>
      <c r="B2788" s="36" t="b">
        <f>+A2788='[1]Anexo 9'!A2788</f>
        <v>1</v>
      </c>
      <c r="C2788" s="18">
        <v>804016084</v>
      </c>
      <c r="D2788" s="18" t="s">
        <v>3865</v>
      </c>
      <c r="E2788" s="15" t="s">
        <v>61</v>
      </c>
      <c r="F2788" s="15" t="s">
        <v>1726</v>
      </c>
      <c r="G2788" s="15">
        <f>+VLOOKUP(F2788,[3]Sheet1!$E$3:$G$74,3,FALSE)</f>
        <v>18</v>
      </c>
      <c r="H2788" s="15">
        <f>+VLOOKUP(D2788&amp;F2788,'TD para paquetes'!$E$3:$I$441,5,FALSE)</f>
        <v>17</v>
      </c>
      <c r="I2788" s="15" t="s">
        <v>44</v>
      </c>
      <c r="J2788" s="15">
        <v>2</v>
      </c>
      <c r="K2788" s="15">
        <v>1</v>
      </c>
      <c r="L2788" s="15">
        <v>114090309</v>
      </c>
      <c r="M2788" s="15" t="s">
        <v>1759</v>
      </c>
      <c r="N2788" s="15" t="s">
        <v>1436</v>
      </c>
      <c r="O2788" s="18" t="s">
        <v>4878</v>
      </c>
      <c r="P2788" s="22" t="s">
        <v>3841</v>
      </c>
      <c r="Q2788" s="15" t="s">
        <v>1761</v>
      </c>
      <c r="R2788" s="18" t="s">
        <v>5888</v>
      </c>
      <c r="S2788" s="22" t="b">
        <f t="shared" si="434"/>
        <v>0</v>
      </c>
      <c r="T2788" s="18">
        <v>30</v>
      </c>
      <c r="U2788" s="18" t="s">
        <v>6455</v>
      </c>
      <c r="V2788" s="15"/>
      <c r="W2788" s="18" t="s">
        <v>2208</v>
      </c>
      <c r="X2788" s="18"/>
      <c r="Y2788" s="15" t="s">
        <v>73</v>
      </c>
      <c r="Z2788" s="18" t="s">
        <v>2208</v>
      </c>
      <c r="AA2788" s="18" t="s">
        <v>71</v>
      </c>
      <c r="AB2788" s="18" t="s">
        <v>7400</v>
      </c>
      <c r="AC2788" s="67" t="str">
        <f>+VLOOKUP("*"&amp;L2788&amp;"*",'[2]REGISTROS SANITARIOS'!$D$2113:$E$2316,2,FALSE)</f>
        <v>SI</v>
      </c>
      <c r="AD2788" s="22" t="s">
        <v>1025</v>
      </c>
      <c r="AE2788" s="16" t="s">
        <v>7979</v>
      </c>
      <c r="AF2788" s="34" t="s">
        <v>8814</v>
      </c>
      <c r="AG2788" s="24">
        <v>19902391</v>
      </c>
      <c r="AH2788" s="18">
        <v>3</v>
      </c>
      <c r="AI2788" s="18" t="s">
        <v>1049</v>
      </c>
      <c r="AJ2788" s="17">
        <v>8987</v>
      </c>
      <c r="AK2788" s="25">
        <v>8987</v>
      </c>
      <c r="AL2788" s="25">
        <v>315</v>
      </c>
      <c r="AM2788" s="35">
        <v>0</v>
      </c>
      <c r="AN2788" s="19">
        <v>2462438</v>
      </c>
      <c r="AO2788" s="18" t="s">
        <v>8012</v>
      </c>
      <c r="AP2788" s="15"/>
      <c r="AQ2788" s="43" t="str">
        <f t="shared" si="432"/>
        <v>SI</v>
      </c>
      <c r="AR2788" s="44">
        <f t="shared" si="435"/>
        <v>2830905</v>
      </c>
      <c r="AS2788" s="44">
        <f t="shared" si="436"/>
        <v>2830905</v>
      </c>
      <c r="AT2788" s="44">
        <f t="shared" si="437"/>
        <v>2830905</v>
      </c>
      <c r="AU2788" s="44">
        <f t="shared" si="438"/>
        <v>2830905</v>
      </c>
      <c r="AV2788" s="45" t="b">
        <f t="shared" si="439"/>
        <v>0</v>
      </c>
      <c r="AW2788" s="45" t="b">
        <f t="shared" si="433"/>
        <v>0</v>
      </c>
      <c r="AX2788" s="45" t="s">
        <v>8734</v>
      </c>
    </row>
    <row r="2789" spans="1:50" s="36" customFormat="1" ht="27.75" customHeight="1" x14ac:dyDescent="0.15">
      <c r="A2789" s="36" t="str">
        <f t="shared" si="431"/>
        <v>PRODUCTOS HOSPITALARIOS S.A. PRO-H S.A.114090409</v>
      </c>
      <c r="B2789" s="36" t="b">
        <f>+A2789='[1]Anexo 9'!A2789</f>
        <v>1</v>
      </c>
      <c r="C2789" s="18">
        <v>804016084</v>
      </c>
      <c r="D2789" s="18" t="s">
        <v>3865</v>
      </c>
      <c r="E2789" s="15" t="s">
        <v>61</v>
      </c>
      <c r="F2789" s="15" t="s">
        <v>1726</v>
      </c>
      <c r="G2789" s="15">
        <f>+VLOOKUP(F2789,[3]Sheet1!$E$3:$G$74,3,FALSE)</f>
        <v>18</v>
      </c>
      <c r="H2789" s="15">
        <f>+VLOOKUP(D2789&amp;F2789,'TD para paquetes'!$E$3:$I$441,5,FALSE)</f>
        <v>17</v>
      </c>
      <c r="I2789" s="15" t="s">
        <v>44</v>
      </c>
      <c r="J2789" s="15">
        <v>3</v>
      </c>
      <c r="K2789" s="15">
        <v>1</v>
      </c>
      <c r="L2789" s="15">
        <v>114090409</v>
      </c>
      <c r="M2789" s="15" t="s">
        <v>1765</v>
      </c>
      <c r="N2789" s="15" t="s">
        <v>1436</v>
      </c>
      <c r="O2789" s="18" t="s">
        <v>4879</v>
      </c>
      <c r="P2789" s="22" t="s">
        <v>73</v>
      </c>
      <c r="Q2789" s="15" t="s">
        <v>1761</v>
      </c>
      <c r="R2789" s="18" t="s">
        <v>5889</v>
      </c>
      <c r="S2789" s="22" t="b">
        <f t="shared" si="434"/>
        <v>0</v>
      </c>
      <c r="T2789" s="18">
        <v>10</v>
      </c>
      <c r="U2789" s="18" t="s">
        <v>5889</v>
      </c>
      <c r="V2789" s="15"/>
      <c r="W2789" s="18" t="s">
        <v>1807</v>
      </c>
      <c r="X2789" s="18"/>
      <c r="Y2789" s="15" t="s">
        <v>73</v>
      </c>
      <c r="Z2789" s="18" t="s">
        <v>3431</v>
      </c>
      <c r="AA2789" s="18" t="s">
        <v>71</v>
      </c>
      <c r="AB2789" s="18" t="s">
        <v>7401</v>
      </c>
      <c r="AC2789" s="67" t="str">
        <f>+VLOOKUP("*"&amp;L2789&amp;"*",'[2]REGISTROS SANITARIOS'!$D$2113:$E$2316,2,FALSE)</f>
        <v>SI</v>
      </c>
      <c r="AD2789" s="22" t="s">
        <v>1025</v>
      </c>
      <c r="AE2789" s="16" t="s">
        <v>7980</v>
      </c>
      <c r="AF2789" s="34" t="s">
        <v>8814</v>
      </c>
      <c r="AG2789" s="24">
        <v>227599</v>
      </c>
      <c r="AH2789" s="18">
        <v>1</v>
      </c>
      <c r="AI2789" s="18" t="s">
        <v>1049</v>
      </c>
      <c r="AJ2789" s="17">
        <v>30442.5</v>
      </c>
      <c r="AK2789" s="25">
        <v>30443</v>
      </c>
      <c r="AL2789" s="25">
        <v>40</v>
      </c>
      <c r="AM2789" s="35">
        <v>0</v>
      </c>
      <c r="AN2789" s="19">
        <v>1065505</v>
      </c>
      <c r="AO2789" s="18" t="s">
        <v>8012</v>
      </c>
      <c r="AP2789" s="15"/>
      <c r="AQ2789" s="43" t="str">
        <f t="shared" si="432"/>
        <v>MAYOR</v>
      </c>
      <c r="AR2789" s="44">
        <f t="shared" si="435"/>
        <v>1217700</v>
      </c>
      <c r="AS2789" s="44">
        <f t="shared" si="436"/>
        <v>1217700</v>
      </c>
      <c r="AT2789" s="44">
        <f t="shared" si="437"/>
        <v>1217720</v>
      </c>
      <c r="AU2789" s="44">
        <f t="shared" si="438"/>
        <v>1217720</v>
      </c>
      <c r="AV2789" s="45" t="b">
        <f t="shared" si="439"/>
        <v>0</v>
      </c>
      <c r="AW2789" s="45" t="b">
        <f t="shared" si="433"/>
        <v>0</v>
      </c>
      <c r="AX2789" s="45" t="s">
        <v>8734</v>
      </c>
    </row>
    <row r="2790" spans="1:50" s="36" customFormat="1" ht="27.75" customHeight="1" x14ac:dyDescent="0.15">
      <c r="A2790" s="36" t="str">
        <f t="shared" si="431"/>
        <v>PRODUCTOS HOSPITALARIOS S.A. PRO-H S.A.114090503</v>
      </c>
      <c r="B2790" s="36" t="b">
        <f>+A2790='[1]Anexo 9'!A2790</f>
        <v>1</v>
      </c>
      <c r="C2790" s="18">
        <v>804016084</v>
      </c>
      <c r="D2790" s="18" t="s">
        <v>3865</v>
      </c>
      <c r="E2790" s="15" t="s">
        <v>61</v>
      </c>
      <c r="F2790" s="15" t="s">
        <v>1726</v>
      </c>
      <c r="G2790" s="15">
        <f>+VLOOKUP(F2790,[3]Sheet1!$E$3:$G$74,3,FALSE)</f>
        <v>18</v>
      </c>
      <c r="H2790" s="15">
        <f>+VLOOKUP(D2790&amp;F2790,'TD para paquetes'!$E$3:$I$441,5,FALSE)</f>
        <v>17</v>
      </c>
      <c r="I2790" s="15" t="s">
        <v>44</v>
      </c>
      <c r="J2790" s="15">
        <v>3</v>
      </c>
      <c r="K2790" s="15">
        <v>1</v>
      </c>
      <c r="L2790" s="15">
        <v>114090503</v>
      </c>
      <c r="M2790" s="15" t="s">
        <v>3880</v>
      </c>
      <c r="N2790" s="15" t="s">
        <v>64</v>
      </c>
      <c r="O2790" s="18" t="s">
        <v>4880</v>
      </c>
      <c r="P2790" s="22" t="s">
        <v>73</v>
      </c>
      <c r="Q2790" s="15" t="s">
        <v>1750</v>
      </c>
      <c r="R2790" s="18" t="s">
        <v>5890</v>
      </c>
      <c r="S2790" s="22" t="b">
        <f t="shared" si="434"/>
        <v>0</v>
      </c>
      <c r="T2790" s="18"/>
      <c r="U2790" s="18" t="s">
        <v>5890</v>
      </c>
      <c r="V2790" s="15"/>
      <c r="W2790" s="18" t="s">
        <v>2464</v>
      </c>
      <c r="X2790" s="18"/>
      <c r="Y2790" s="15" t="s">
        <v>73</v>
      </c>
      <c r="Z2790" s="18" t="s">
        <v>7402</v>
      </c>
      <c r="AA2790" s="18" t="s">
        <v>71</v>
      </c>
      <c r="AB2790" s="18" t="s">
        <v>7403</v>
      </c>
      <c r="AC2790" s="67" t="str">
        <f>+VLOOKUP("*"&amp;L2790&amp;"*",'[2]REGISTROS SANITARIOS'!$D$2113:$E$2316,2,FALSE)</f>
        <v>SI</v>
      </c>
      <c r="AD2790" s="22" t="s">
        <v>1025</v>
      </c>
      <c r="AE2790" s="16" t="s">
        <v>7981</v>
      </c>
      <c r="AF2790" s="34" t="s">
        <v>8814</v>
      </c>
      <c r="AG2790" s="24">
        <v>20009779</v>
      </c>
      <c r="AH2790" s="18">
        <v>1</v>
      </c>
      <c r="AI2790" s="18" t="s">
        <v>1049</v>
      </c>
      <c r="AJ2790" s="17">
        <v>4559.5</v>
      </c>
      <c r="AK2790" s="25">
        <v>4560</v>
      </c>
      <c r="AL2790" s="25">
        <v>2069</v>
      </c>
      <c r="AM2790" s="35">
        <v>0</v>
      </c>
      <c r="AN2790" s="19">
        <v>8208000</v>
      </c>
      <c r="AO2790" s="18" t="s">
        <v>8012</v>
      </c>
      <c r="AP2790" s="15"/>
      <c r="AQ2790" s="43" t="str">
        <f t="shared" si="432"/>
        <v>MAYOR</v>
      </c>
      <c r="AR2790" s="44">
        <f t="shared" si="435"/>
        <v>9433605.5</v>
      </c>
      <c r="AS2790" s="44">
        <f t="shared" si="436"/>
        <v>9433605.5</v>
      </c>
      <c r="AT2790" s="44">
        <f t="shared" si="437"/>
        <v>9434640</v>
      </c>
      <c r="AU2790" s="44">
        <f t="shared" si="438"/>
        <v>9434640</v>
      </c>
      <c r="AV2790" s="45" t="b">
        <f t="shared" si="439"/>
        <v>0</v>
      </c>
      <c r="AW2790" s="45" t="b">
        <f t="shared" si="433"/>
        <v>0</v>
      </c>
      <c r="AX2790" s="45" t="s">
        <v>8734</v>
      </c>
    </row>
    <row r="2791" spans="1:50" s="36" customFormat="1" ht="27.75" customHeight="1" x14ac:dyDescent="0.15">
      <c r="A2791" s="36" t="str">
        <f t="shared" si="431"/>
        <v>PRODUCTOS HOSPITALARIOS S.A. PRO-H S.A.114090909</v>
      </c>
      <c r="B2791" s="36" t="b">
        <f>+A2791='[1]Anexo 9'!A2791</f>
        <v>1</v>
      </c>
      <c r="C2791" s="18">
        <v>804016084</v>
      </c>
      <c r="D2791" s="18" t="s">
        <v>3865</v>
      </c>
      <c r="E2791" s="15" t="s">
        <v>61</v>
      </c>
      <c r="F2791" s="15" t="s">
        <v>1726</v>
      </c>
      <c r="G2791" s="15">
        <f>+VLOOKUP(F2791,[3]Sheet1!$E$3:$G$74,3,FALSE)</f>
        <v>18</v>
      </c>
      <c r="H2791" s="15">
        <f>+VLOOKUP(D2791&amp;F2791,'TD para paquetes'!$E$3:$I$441,5,FALSE)</f>
        <v>17</v>
      </c>
      <c r="I2791" s="15" t="s">
        <v>44</v>
      </c>
      <c r="J2791" s="15">
        <v>2</v>
      </c>
      <c r="K2791" s="15">
        <v>1</v>
      </c>
      <c r="L2791" s="15">
        <v>114090909</v>
      </c>
      <c r="M2791" s="15" t="s">
        <v>1767</v>
      </c>
      <c r="N2791" s="15" t="s">
        <v>1436</v>
      </c>
      <c r="O2791" s="18" t="s">
        <v>4881</v>
      </c>
      <c r="P2791" s="22" t="s">
        <v>3841</v>
      </c>
      <c r="Q2791" s="15" t="s">
        <v>1761</v>
      </c>
      <c r="R2791" s="18" t="s">
        <v>5891</v>
      </c>
      <c r="S2791" s="22" t="b">
        <f t="shared" si="434"/>
        <v>0</v>
      </c>
      <c r="T2791" s="18">
        <v>30</v>
      </c>
      <c r="U2791" s="18" t="s">
        <v>3245</v>
      </c>
      <c r="V2791" s="15"/>
      <c r="W2791" s="18" t="s">
        <v>2208</v>
      </c>
      <c r="X2791" s="18"/>
      <c r="Y2791" s="15" t="s">
        <v>73</v>
      </c>
      <c r="Z2791" s="18" t="s">
        <v>2208</v>
      </c>
      <c r="AA2791" s="18" t="s">
        <v>71</v>
      </c>
      <c r="AB2791" s="18" t="s">
        <v>7404</v>
      </c>
      <c r="AC2791" s="67" t="str">
        <f>+VLOOKUP("*"&amp;L2791&amp;"*",'[2]REGISTROS SANITARIOS'!$D$2113:$E$2316,2,FALSE)</f>
        <v>SI</v>
      </c>
      <c r="AD2791" s="22" t="s">
        <v>1025</v>
      </c>
      <c r="AE2791" s="16" t="s">
        <v>7982</v>
      </c>
      <c r="AF2791" s="34" t="s">
        <v>8814</v>
      </c>
      <c r="AG2791" s="24">
        <v>13874</v>
      </c>
      <c r="AH2791" s="18">
        <v>2</v>
      </c>
      <c r="AI2791" s="18" t="s">
        <v>1049</v>
      </c>
      <c r="AJ2791" s="17">
        <v>1369.5</v>
      </c>
      <c r="AK2791" s="25">
        <v>1370</v>
      </c>
      <c r="AL2791" s="25">
        <v>1336</v>
      </c>
      <c r="AM2791" s="35">
        <v>0</v>
      </c>
      <c r="AN2791" s="19">
        <v>1591940</v>
      </c>
      <c r="AO2791" s="18" t="s">
        <v>8012</v>
      </c>
      <c r="AP2791" s="15"/>
      <c r="AQ2791" s="43" t="str">
        <f t="shared" si="432"/>
        <v>MAYOR</v>
      </c>
      <c r="AR2791" s="44">
        <f t="shared" si="435"/>
        <v>1829652</v>
      </c>
      <c r="AS2791" s="44">
        <f t="shared" si="436"/>
        <v>1829652</v>
      </c>
      <c r="AT2791" s="44">
        <f t="shared" si="437"/>
        <v>1830320</v>
      </c>
      <c r="AU2791" s="44">
        <f t="shared" si="438"/>
        <v>1830320</v>
      </c>
      <c r="AV2791" s="45" t="b">
        <f t="shared" si="439"/>
        <v>0</v>
      </c>
      <c r="AW2791" s="45" t="b">
        <f t="shared" si="433"/>
        <v>0</v>
      </c>
      <c r="AX2791" s="45" t="s">
        <v>8734</v>
      </c>
    </row>
    <row r="2792" spans="1:50" s="36" customFormat="1" ht="27.75" customHeight="1" x14ac:dyDescent="0.15">
      <c r="A2792" s="36" t="str">
        <f t="shared" si="431"/>
        <v>PRODUCTOS HOSPITALARIOS S.A. PRO-H S.A.114091209</v>
      </c>
      <c r="B2792" s="36" t="b">
        <f>+A2792='[1]Anexo 9'!A2792</f>
        <v>1</v>
      </c>
      <c r="C2792" s="18">
        <v>804016084</v>
      </c>
      <c r="D2792" s="18" t="s">
        <v>3865</v>
      </c>
      <c r="E2792" s="15" t="s">
        <v>61</v>
      </c>
      <c r="F2792" s="15" t="s">
        <v>1726</v>
      </c>
      <c r="G2792" s="15">
        <f>+VLOOKUP(F2792,[3]Sheet1!$E$3:$G$74,3,FALSE)</f>
        <v>18</v>
      </c>
      <c r="H2792" s="15">
        <f>+VLOOKUP(D2792&amp;F2792,'TD para paquetes'!$E$3:$I$441,5,FALSE)</f>
        <v>17</v>
      </c>
      <c r="I2792" s="15" t="s">
        <v>44</v>
      </c>
      <c r="J2792" s="15">
        <v>2</v>
      </c>
      <c r="K2792" s="15">
        <v>1</v>
      </c>
      <c r="L2792" s="15">
        <v>114091209</v>
      </c>
      <c r="M2792" s="15" t="s">
        <v>1769</v>
      </c>
      <c r="N2792" s="15" t="s">
        <v>1436</v>
      </c>
      <c r="O2792" s="18" t="s">
        <v>4882</v>
      </c>
      <c r="P2792" s="22" t="s">
        <v>73</v>
      </c>
      <c r="Q2792" s="15" t="s">
        <v>1761</v>
      </c>
      <c r="R2792" s="18" t="s">
        <v>5892</v>
      </c>
      <c r="S2792" s="22" t="b">
        <f t="shared" si="434"/>
        <v>0</v>
      </c>
      <c r="T2792" s="18">
        <v>10</v>
      </c>
      <c r="U2792" s="18" t="s">
        <v>6456</v>
      </c>
      <c r="V2792" s="15"/>
      <c r="W2792" s="18" t="s">
        <v>2048</v>
      </c>
      <c r="X2792" s="18"/>
      <c r="Y2792" s="15" t="s">
        <v>73</v>
      </c>
      <c r="Z2792" s="18" t="s">
        <v>3431</v>
      </c>
      <c r="AA2792" s="18" t="s">
        <v>71</v>
      </c>
      <c r="AB2792" s="18" t="s">
        <v>7405</v>
      </c>
      <c r="AC2792" s="67" t="str">
        <f>+VLOOKUP("*"&amp;L2792&amp;"*",'[2]REGISTROS SANITARIOS'!$D$2113:$E$2316,2,FALSE)</f>
        <v>SI</v>
      </c>
      <c r="AD2792" s="22" t="s">
        <v>1025</v>
      </c>
      <c r="AE2792" s="16" t="s">
        <v>7983</v>
      </c>
      <c r="AF2792" s="34" t="s">
        <v>8814</v>
      </c>
      <c r="AG2792" s="24">
        <v>227600</v>
      </c>
      <c r="AH2792" s="18">
        <v>1</v>
      </c>
      <c r="AI2792" s="18" t="s">
        <v>1049</v>
      </c>
      <c r="AJ2792" s="17">
        <v>1881</v>
      </c>
      <c r="AK2792" s="25">
        <v>1881</v>
      </c>
      <c r="AL2792" s="25">
        <v>54</v>
      </c>
      <c r="AM2792" s="35">
        <v>0</v>
      </c>
      <c r="AN2792" s="19">
        <v>88407</v>
      </c>
      <c r="AO2792" s="18" t="s">
        <v>8012</v>
      </c>
      <c r="AP2792" s="15"/>
      <c r="AQ2792" s="43" t="str">
        <f t="shared" si="432"/>
        <v>SI</v>
      </c>
      <c r="AR2792" s="44">
        <f t="shared" si="435"/>
        <v>101574</v>
      </c>
      <c r="AS2792" s="44">
        <f t="shared" si="436"/>
        <v>101574</v>
      </c>
      <c r="AT2792" s="44">
        <f t="shared" si="437"/>
        <v>101574</v>
      </c>
      <c r="AU2792" s="44">
        <f t="shared" si="438"/>
        <v>101574</v>
      </c>
      <c r="AV2792" s="45" t="b">
        <f t="shared" si="439"/>
        <v>0</v>
      </c>
      <c r="AW2792" s="45" t="b">
        <f t="shared" si="433"/>
        <v>0</v>
      </c>
      <c r="AX2792" s="45" t="s">
        <v>8734</v>
      </c>
    </row>
    <row r="2793" spans="1:50" s="36" customFormat="1" ht="27.75" customHeight="1" x14ac:dyDescent="0.15">
      <c r="A2793" s="36" t="str">
        <f t="shared" si="431"/>
        <v>PRODUCTOS HOSPITALARIOS S.A. PRO-H S.A.114091309</v>
      </c>
      <c r="B2793" s="36" t="b">
        <f>+A2793='[1]Anexo 9'!A2793</f>
        <v>1</v>
      </c>
      <c r="C2793" s="18">
        <v>804016084</v>
      </c>
      <c r="D2793" s="18" t="s">
        <v>3865</v>
      </c>
      <c r="E2793" s="15" t="s">
        <v>61</v>
      </c>
      <c r="F2793" s="15" t="s">
        <v>1726</v>
      </c>
      <c r="G2793" s="15">
        <f>+VLOOKUP(F2793,[3]Sheet1!$E$3:$G$74,3,FALSE)</f>
        <v>18</v>
      </c>
      <c r="H2793" s="15">
        <f>+VLOOKUP(D2793&amp;F2793,'TD para paquetes'!$E$3:$I$441,5,FALSE)</f>
        <v>17</v>
      </c>
      <c r="I2793" s="15" t="s">
        <v>44</v>
      </c>
      <c r="J2793" s="15">
        <v>2</v>
      </c>
      <c r="K2793" s="15">
        <v>1</v>
      </c>
      <c r="L2793" s="15">
        <v>114091309</v>
      </c>
      <c r="M2793" s="15" t="s">
        <v>1774</v>
      </c>
      <c r="N2793" s="15" t="s">
        <v>1436</v>
      </c>
      <c r="O2793" s="18" t="s">
        <v>4883</v>
      </c>
      <c r="P2793" s="22" t="s">
        <v>73</v>
      </c>
      <c r="Q2793" s="15" t="s">
        <v>1761</v>
      </c>
      <c r="R2793" s="18" t="s">
        <v>5893</v>
      </c>
      <c r="S2793" s="22" t="b">
        <f t="shared" si="434"/>
        <v>0</v>
      </c>
      <c r="T2793" s="18">
        <v>10</v>
      </c>
      <c r="U2793" s="18" t="s">
        <v>5893</v>
      </c>
      <c r="V2793" s="15"/>
      <c r="W2793" s="18" t="s">
        <v>2464</v>
      </c>
      <c r="X2793" s="18"/>
      <c r="Y2793" s="15" t="s">
        <v>73</v>
      </c>
      <c r="Z2793" s="18" t="s">
        <v>3529</v>
      </c>
      <c r="AA2793" s="18" t="s">
        <v>71</v>
      </c>
      <c r="AB2793" s="18" t="s">
        <v>7406</v>
      </c>
      <c r="AC2793" s="67" t="str">
        <f>+VLOOKUP("*"&amp;L2793&amp;"*",'[2]REGISTROS SANITARIOS'!$D$2113:$E$2316,2,FALSE)</f>
        <v>SI</v>
      </c>
      <c r="AD2793" s="22" t="s">
        <v>1025</v>
      </c>
      <c r="AE2793" s="16">
        <v>43284</v>
      </c>
      <c r="AF2793" s="34" t="s">
        <v>68</v>
      </c>
      <c r="AG2793" s="24">
        <v>19979163</v>
      </c>
      <c r="AH2793" s="18">
        <v>3</v>
      </c>
      <c r="AI2793" s="18" t="s">
        <v>1049</v>
      </c>
      <c r="AJ2793" s="17">
        <v>46695</v>
      </c>
      <c r="AK2793" s="25">
        <v>46695</v>
      </c>
      <c r="AL2793" s="25">
        <v>70</v>
      </c>
      <c r="AM2793" s="35">
        <v>0</v>
      </c>
      <c r="AN2793" s="19">
        <v>2848395</v>
      </c>
      <c r="AO2793" s="18" t="s">
        <v>8012</v>
      </c>
      <c r="AP2793" s="15"/>
      <c r="AQ2793" s="43" t="str">
        <f t="shared" si="432"/>
        <v>SI</v>
      </c>
      <c r="AR2793" s="44">
        <f t="shared" si="435"/>
        <v>3268650</v>
      </c>
      <c r="AS2793" s="44">
        <f t="shared" si="436"/>
        <v>3268650</v>
      </c>
      <c r="AT2793" s="44">
        <f t="shared" si="437"/>
        <v>3268650</v>
      </c>
      <c r="AU2793" s="44">
        <f t="shared" si="438"/>
        <v>3268650</v>
      </c>
      <c r="AV2793" s="45" t="b">
        <f t="shared" si="439"/>
        <v>0</v>
      </c>
      <c r="AW2793" s="45" t="b">
        <f t="shared" si="433"/>
        <v>0</v>
      </c>
      <c r="AX2793" s="45" t="s">
        <v>8734</v>
      </c>
    </row>
    <row r="2794" spans="1:50" s="36" customFormat="1" ht="27.75" customHeight="1" x14ac:dyDescent="0.15">
      <c r="A2794" s="36" t="str">
        <f t="shared" si="431"/>
        <v>PRODUCTOS HOSPITALARIOS S.A. PRO-H S.A.114091402</v>
      </c>
      <c r="B2794" s="36" t="b">
        <f>+A2794='[1]Anexo 9'!A2794</f>
        <v>1</v>
      </c>
      <c r="C2794" s="18">
        <v>804016084</v>
      </c>
      <c r="D2794" s="18" t="s">
        <v>3865</v>
      </c>
      <c r="E2794" s="15" t="s">
        <v>61</v>
      </c>
      <c r="F2794" s="15" t="s">
        <v>1726</v>
      </c>
      <c r="G2794" s="15">
        <f>+VLOOKUP(F2794,[3]Sheet1!$E$3:$G$74,3,FALSE)</f>
        <v>18</v>
      </c>
      <c r="H2794" s="15">
        <f>+VLOOKUP(D2794&amp;F2794,'TD para paquetes'!$E$3:$I$441,5,FALSE)</f>
        <v>17</v>
      </c>
      <c r="I2794" s="15" t="s">
        <v>44</v>
      </c>
      <c r="J2794" s="15">
        <v>2</v>
      </c>
      <c r="K2794" s="15">
        <v>1</v>
      </c>
      <c r="L2794" s="15">
        <v>114091402</v>
      </c>
      <c r="M2794" s="15" t="s">
        <v>1779</v>
      </c>
      <c r="N2794" s="15" t="s">
        <v>1678</v>
      </c>
      <c r="O2794" s="18" t="s">
        <v>4884</v>
      </c>
      <c r="P2794" s="22" t="s">
        <v>3841</v>
      </c>
      <c r="Q2794" s="15" t="s">
        <v>1678</v>
      </c>
      <c r="R2794" s="18" t="s">
        <v>5894</v>
      </c>
      <c r="S2794" s="22" t="b">
        <f t="shared" si="434"/>
        <v>0</v>
      </c>
      <c r="T2794" s="18"/>
      <c r="U2794" s="18" t="s">
        <v>5894</v>
      </c>
      <c r="V2794" s="15"/>
      <c r="W2794" s="18" t="s">
        <v>1786</v>
      </c>
      <c r="X2794" s="18"/>
      <c r="Y2794" s="15" t="s">
        <v>73</v>
      </c>
      <c r="Z2794" s="18" t="s">
        <v>1786</v>
      </c>
      <c r="AA2794" s="18" t="s">
        <v>71</v>
      </c>
      <c r="AB2794" s="18" t="s">
        <v>7407</v>
      </c>
      <c r="AC2794" s="67" t="str">
        <f>+VLOOKUP("*"&amp;L2794&amp;"*",'[2]REGISTROS SANITARIOS'!$D$2113:$E$2316,2,FALSE)</f>
        <v>SI</v>
      </c>
      <c r="AD2794" s="22" t="s">
        <v>1025</v>
      </c>
      <c r="AE2794" s="16" t="s">
        <v>7984</v>
      </c>
      <c r="AF2794" s="34" t="s">
        <v>8814</v>
      </c>
      <c r="AG2794" s="24">
        <v>19920065</v>
      </c>
      <c r="AH2794" s="18">
        <v>5</v>
      </c>
      <c r="AI2794" s="18" t="s">
        <v>1049</v>
      </c>
      <c r="AJ2794" s="17">
        <v>489.5</v>
      </c>
      <c r="AK2794" s="25">
        <v>490</v>
      </c>
      <c r="AL2794" s="25">
        <v>4356</v>
      </c>
      <c r="AM2794" s="35">
        <v>0</v>
      </c>
      <c r="AN2794" s="19">
        <v>1857100</v>
      </c>
      <c r="AO2794" s="18" t="s">
        <v>8012</v>
      </c>
      <c r="AP2794" s="15"/>
      <c r="AQ2794" s="43" t="str">
        <f t="shared" si="432"/>
        <v>MAYOR</v>
      </c>
      <c r="AR2794" s="44">
        <f t="shared" si="435"/>
        <v>2132262</v>
      </c>
      <c r="AS2794" s="44">
        <f t="shared" si="436"/>
        <v>2132262</v>
      </c>
      <c r="AT2794" s="44">
        <f t="shared" si="437"/>
        <v>2134440</v>
      </c>
      <c r="AU2794" s="44">
        <f t="shared" si="438"/>
        <v>2134440</v>
      </c>
      <c r="AV2794" s="45" t="b">
        <f t="shared" si="439"/>
        <v>0</v>
      </c>
      <c r="AW2794" s="45" t="b">
        <f t="shared" si="433"/>
        <v>0</v>
      </c>
      <c r="AX2794" s="45" t="s">
        <v>8734</v>
      </c>
    </row>
    <row r="2795" spans="1:50" s="36" customFormat="1" ht="27.75" customHeight="1" x14ac:dyDescent="0.15">
      <c r="A2795" s="36" t="str">
        <f t="shared" si="431"/>
        <v>PRODUCTOS HOSPITALARIOS S.A. PRO-H S.A.114091609</v>
      </c>
      <c r="B2795" s="36" t="b">
        <f>+A2795='[1]Anexo 9'!A2795</f>
        <v>1</v>
      </c>
      <c r="C2795" s="18">
        <v>804016084</v>
      </c>
      <c r="D2795" s="18" t="s">
        <v>3865</v>
      </c>
      <c r="E2795" s="15" t="s">
        <v>61</v>
      </c>
      <c r="F2795" s="15" t="s">
        <v>1726</v>
      </c>
      <c r="G2795" s="15">
        <f>+VLOOKUP(F2795,[3]Sheet1!$E$3:$G$74,3,FALSE)</f>
        <v>18</v>
      </c>
      <c r="H2795" s="15">
        <f>+VLOOKUP(D2795&amp;F2795,'TD para paquetes'!$E$3:$I$441,5,FALSE)</f>
        <v>17</v>
      </c>
      <c r="I2795" s="15" t="s">
        <v>44</v>
      </c>
      <c r="J2795" s="15">
        <v>2</v>
      </c>
      <c r="K2795" s="15">
        <v>1</v>
      </c>
      <c r="L2795" s="15">
        <v>114091609</v>
      </c>
      <c r="M2795" s="15" t="s">
        <v>1784</v>
      </c>
      <c r="N2795" s="15" t="s">
        <v>1436</v>
      </c>
      <c r="O2795" s="18" t="s">
        <v>4885</v>
      </c>
      <c r="P2795" s="22" t="s">
        <v>3841</v>
      </c>
      <c r="Q2795" s="15" t="s">
        <v>1761</v>
      </c>
      <c r="R2795" s="18" t="s">
        <v>5895</v>
      </c>
      <c r="S2795" s="22" t="b">
        <f t="shared" si="434"/>
        <v>0</v>
      </c>
      <c r="T2795" s="18">
        <v>10</v>
      </c>
      <c r="U2795" s="18" t="s">
        <v>5895</v>
      </c>
      <c r="V2795" s="15"/>
      <c r="W2795" s="18" t="s">
        <v>1786</v>
      </c>
      <c r="X2795" s="18"/>
      <c r="Y2795" s="15" t="s">
        <v>73</v>
      </c>
      <c r="Z2795" s="18" t="s">
        <v>1786</v>
      </c>
      <c r="AA2795" s="18" t="s">
        <v>71</v>
      </c>
      <c r="AB2795" s="18" t="s">
        <v>7408</v>
      </c>
      <c r="AC2795" s="67" t="str">
        <f>+VLOOKUP("*"&amp;L2795&amp;"*",'[2]REGISTROS SANITARIOS'!$D$2113:$E$2316,2,FALSE)</f>
        <v>SI</v>
      </c>
      <c r="AD2795" s="22" t="s">
        <v>1025</v>
      </c>
      <c r="AE2795" s="16" t="s">
        <v>7985</v>
      </c>
      <c r="AF2795" s="34" t="s">
        <v>8814</v>
      </c>
      <c r="AG2795" s="24">
        <v>19935777</v>
      </c>
      <c r="AH2795" s="18">
        <v>10</v>
      </c>
      <c r="AI2795" s="18" t="s">
        <v>1049</v>
      </c>
      <c r="AJ2795" s="17">
        <v>13766.5</v>
      </c>
      <c r="AK2795" s="25">
        <v>13767</v>
      </c>
      <c r="AL2795" s="25">
        <v>64</v>
      </c>
      <c r="AM2795" s="35">
        <v>0</v>
      </c>
      <c r="AN2795" s="19">
        <v>770952</v>
      </c>
      <c r="AO2795" s="18" t="s">
        <v>8012</v>
      </c>
      <c r="AP2795" s="15"/>
      <c r="AQ2795" s="43" t="str">
        <f t="shared" si="432"/>
        <v>MAYOR</v>
      </c>
      <c r="AR2795" s="44">
        <f t="shared" si="435"/>
        <v>881056</v>
      </c>
      <c r="AS2795" s="44">
        <f t="shared" si="436"/>
        <v>881056</v>
      </c>
      <c r="AT2795" s="44">
        <f t="shared" si="437"/>
        <v>881088</v>
      </c>
      <c r="AU2795" s="44">
        <f t="shared" si="438"/>
        <v>881088</v>
      </c>
      <c r="AV2795" s="45" t="b">
        <f t="shared" si="439"/>
        <v>0</v>
      </c>
      <c r="AW2795" s="45" t="b">
        <f t="shared" si="433"/>
        <v>0</v>
      </c>
      <c r="AX2795" s="45" t="s">
        <v>8734</v>
      </c>
    </row>
    <row r="2796" spans="1:50" s="36" customFormat="1" ht="27.75" customHeight="1" x14ac:dyDescent="0.15">
      <c r="A2796" s="36" t="str">
        <f t="shared" si="431"/>
        <v>PRODUCTOS HOSPITALARIOS S.A. PRO-H S.A.114092509</v>
      </c>
      <c r="B2796" s="36" t="b">
        <f>+A2796='[1]Anexo 9'!A2796</f>
        <v>1</v>
      </c>
      <c r="C2796" s="18">
        <v>804016084</v>
      </c>
      <c r="D2796" s="18" t="s">
        <v>3865</v>
      </c>
      <c r="E2796" s="15" t="s">
        <v>61</v>
      </c>
      <c r="F2796" s="15" t="s">
        <v>1652</v>
      </c>
      <c r="G2796" s="15">
        <f>+VLOOKUP(F2796,[3]Sheet1!$E$3:$G$74,3,FALSE)</f>
        <v>19</v>
      </c>
      <c r="H2796" s="15">
        <f>+VLOOKUP(D2796&amp;F2796,'TD para paquetes'!$E$3:$I$441,5,FALSE)</f>
        <v>19</v>
      </c>
      <c r="I2796" s="15" t="s">
        <v>1025</v>
      </c>
      <c r="J2796" s="15">
        <v>4</v>
      </c>
      <c r="K2796" s="15">
        <v>2</v>
      </c>
      <c r="L2796" s="15">
        <v>114092509</v>
      </c>
      <c r="M2796" s="15" t="s">
        <v>1690</v>
      </c>
      <c r="N2796" s="15" t="s">
        <v>1436</v>
      </c>
      <c r="O2796" s="18" t="s">
        <v>4886</v>
      </c>
      <c r="P2796" s="22" t="s">
        <v>3841</v>
      </c>
      <c r="Q2796" s="15" t="s">
        <v>1692</v>
      </c>
      <c r="R2796" s="18" t="s">
        <v>5896</v>
      </c>
      <c r="S2796" s="22" t="b">
        <f t="shared" si="434"/>
        <v>0</v>
      </c>
      <c r="T2796" s="18">
        <v>7</v>
      </c>
      <c r="U2796" s="18" t="s">
        <v>5896</v>
      </c>
      <c r="V2796" s="15"/>
      <c r="W2796" s="18" t="s">
        <v>1662</v>
      </c>
      <c r="X2796" s="18" t="s">
        <v>8764</v>
      </c>
      <c r="Y2796" s="15" t="s">
        <v>68</v>
      </c>
      <c r="Z2796" s="18" t="s">
        <v>1662</v>
      </c>
      <c r="AA2796" s="18" t="s">
        <v>71</v>
      </c>
      <c r="AB2796" s="18" t="s">
        <v>7409</v>
      </c>
      <c r="AC2796" s="67" t="str">
        <f>+VLOOKUP("*"&amp;L2796&amp;"*",'[2]REGISTROS SANITARIOS'!$D$2113:$E$2316,2,FALSE)</f>
        <v>SI</v>
      </c>
      <c r="AD2796" s="22" t="s">
        <v>1025</v>
      </c>
      <c r="AE2796" s="16">
        <v>44197</v>
      </c>
      <c r="AF2796" s="34" t="s">
        <v>68</v>
      </c>
      <c r="AG2796" s="24">
        <v>20090136</v>
      </c>
      <c r="AH2796" s="18">
        <v>2</v>
      </c>
      <c r="AI2796" s="18" t="s">
        <v>1049</v>
      </c>
      <c r="AJ2796" s="17">
        <v>1985.5</v>
      </c>
      <c r="AK2796" s="25">
        <v>1986</v>
      </c>
      <c r="AL2796" s="25">
        <v>420</v>
      </c>
      <c r="AM2796" s="35">
        <v>0</v>
      </c>
      <c r="AN2796" s="19">
        <v>724890</v>
      </c>
      <c r="AO2796" s="18" t="s">
        <v>8012</v>
      </c>
      <c r="AP2796" s="15"/>
      <c r="AQ2796" s="43" t="str">
        <f t="shared" si="432"/>
        <v>MAYOR</v>
      </c>
      <c r="AR2796" s="44">
        <f t="shared" si="435"/>
        <v>833910</v>
      </c>
      <c r="AS2796" s="44">
        <f t="shared" si="436"/>
        <v>833910</v>
      </c>
      <c r="AT2796" s="44">
        <f t="shared" si="437"/>
        <v>834120</v>
      </c>
      <c r="AU2796" s="44">
        <f t="shared" si="438"/>
        <v>834120</v>
      </c>
      <c r="AV2796" s="45" t="b">
        <f t="shared" si="439"/>
        <v>0</v>
      </c>
      <c r="AW2796" s="45" t="b">
        <f t="shared" si="433"/>
        <v>0</v>
      </c>
      <c r="AX2796" s="45" t="s">
        <v>8734</v>
      </c>
    </row>
    <row r="2797" spans="1:50" s="36" customFormat="1" ht="27.75" customHeight="1" x14ac:dyDescent="0.15">
      <c r="A2797" s="36" t="str">
        <f t="shared" si="431"/>
        <v>PRODUCTOS HOSPITALARIOS S.A. PRO-H S.A.114092515</v>
      </c>
      <c r="B2797" s="36" t="b">
        <f>+A2797='[1]Anexo 9'!A2797</f>
        <v>1</v>
      </c>
      <c r="C2797" s="18">
        <v>804016084</v>
      </c>
      <c r="D2797" s="18" t="s">
        <v>3865</v>
      </c>
      <c r="E2797" s="15" t="s">
        <v>61</v>
      </c>
      <c r="F2797" s="15" t="s">
        <v>1652</v>
      </c>
      <c r="G2797" s="15">
        <f>+VLOOKUP(F2797,[3]Sheet1!$E$3:$G$74,3,FALSE)</f>
        <v>19</v>
      </c>
      <c r="H2797" s="15">
        <f>+VLOOKUP(D2797&amp;F2797,'TD para paquetes'!$E$3:$I$441,5,FALSE)</f>
        <v>19</v>
      </c>
      <c r="I2797" s="15" t="s">
        <v>1025</v>
      </c>
      <c r="J2797" s="15">
        <v>4</v>
      </c>
      <c r="K2797" s="15">
        <v>2</v>
      </c>
      <c r="L2797" s="15">
        <v>114092515</v>
      </c>
      <c r="M2797" s="15" t="s">
        <v>1696</v>
      </c>
      <c r="N2797" s="15" t="s">
        <v>1436</v>
      </c>
      <c r="O2797" s="18" t="s">
        <v>4887</v>
      </c>
      <c r="P2797" s="22" t="s">
        <v>3841</v>
      </c>
      <c r="Q2797" s="15" t="s">
        <v>1692</v>
      </c>
      <c r="R2797" s="18" t="s">
        <v>5897</v>
      </c>
      <c r="S2797" s="22" t="b">
        <f t="shared" si="434"/>
        <v>0</v>
      </c>
      <c r="T2797" s="18">
        <v>7</v>
      </c>
      <c r="U2797" s="18" t="s">
        <v>5897</v>
      </c>
      <c r="V2797" s="15"/>
      <c r="W2797" s="18" t="s">
        <v>1662</v>
      </c>
      <c r="X2797" s="18" t="s">
        <v>8764</v>
      </c>
      <c r="Y2797" s="15" t="s">
        <v>68</v>
      </c>
      <c r="Z2797" s="18" t="s">
        <v>1662</v>
      </c>
      <c r="AA2797" s="18" t="s">
        <v>71</v>
      </c>
      <c r="AB2797" s="18" t="s">
        <v>7410</v>
      </c>
      <c r="AC2797" s="67" t="str">
        <f>+VLOOKUP("*"&amp;L2797&amp;"*",'[2]REGISTROS SANITARIOS'!$D$2113:$E$2316,2,FALSE)</f>
        <v>SI</v>
      </c>
      <c r="AD2797" s="22" t="s">
        <v>1025</v>
      </c>
      <c r="AE2797" s="16">
        <v>44024</v>
      </c>
      <c r="AF2797" s="34" t="s">
        <v>68</v>
      </c>
      <c r="AG2797" s="24">
        <v>19947426</v>
      </c>
      <c r="AH2797" s="18">
        <v>6</v>
      </c>
      <c r="AI2797" s="18" t="s">
        <v>1049</v>
      </c>
      <c r="AJ2797" s="17">
        <v>407</v>
      </c>
      <c r="AK2797" s="25">
        <v>407</v>
      </c>
      <c r="AL2797" s="25">
        <v>414</v>
      </c>
      <c r="AM2797" s="35">
        <v>0</v>
      </c>
      <c r="AN2797" s="19">
        <v>146520</v>
      </c>
      <c r="AO2797" s="18" t="s">
        <v>8012</v>
      </c>
      <c r="AP2797" s="15"/>
      <c r="AQ2797" s="43" t="str">
        <f t="shared" si="432"/>
        <v>SI</v>
      </c>
      <c r="AR2797" s="44">
        <f t="shared" si="435"/>
        <v>168498</v>
      </c>
      <c r="AS2797" s="44">
        <f t="shared" si="436"/>
        <v>168498</v>
      </c>
      <c r="AT2797" s="44">
        <f t="shared" si="437"/>
        <v>168498</v>
      </c>
      <c r="AU2797" s="44">
        <f t="shared" si="438"/>
        <v>168498</v>
      </c>
      <c r="AV2797" s="45" t="b">
        <f t="shared" si="439"/>
        <v>0</v>
      </c>
      <c r="AW2797" s="45" t="b">
        <f t="shared" si="433"/>
        <v>0</v>
      </c>
      <c r="AX2797" s="45" t="s">
        <v>8734</v>
      </c>
    </row>
    <row r="2798" spans="1:50" s="36" customFormat="1" ht="27.75" customHeight="1" x14ac:dyDescent="0.15">
      <c r="A2798" s="36" t="str">
        <f t="shared" si="431"/>
        <v>PRODUCTOS HOSPITALARIOS S.A. PRO-H S.A.114092550</v>
      </c>
      <c r="B2798" s="36" t="b">
        <f>+A2798='[1]Anexo 9'!A2798</f>
        <v>1</v>
      </c>
      <c r="C2798" s="18">
        <v>804016084</v>
      </c>
      <c r="D2798" s="18" t="s">
        <v>3865</v>
      </c>
      <c r="E2798" s="15" t="s">
        <v>61</v>
      </c>
      <c r="F2798" s="15" t="s">
        <v>1652</v>
      </c>
      <c r="G2798" s="15">
        <f>+VLOOKUP(F2798,[3]Sheet1!$E$3:$G$74,3,FALSE)</f>
        <v>19</v>
      </c>
      <c r="H2798" s="15">
        <f>+VLOOKUP(D2798&amp;F2798,'TD para paquetes'!$E$3:$I$441,5,FALSE)</f>
        <v>19</v>
      </c>
      <c r="I2798" s="15" t="s">
        <v>1025</v>
      </c>
      <c r="J2798" s="15">
        <v>5</v>
      </c>
      <c r="K2798" s="15">
        <v>2</v>
      </c>
      <c r="L2798" s="15">
        <v>114092550</v>
      </c>
      <c r="M2798" s="15" t="s">
        <v>1699</v>
      </c>
      <c r="N2798" s="15" t="s">
        <v>64</v>
      </c>
      <c r="O2798" s="18" t="s">
        <v>4888</v>
      </c>
      <c r="P2798" s="22" t="s">
        <v>3841</v>
      </c>
      <c r="Q2798" s="15" t="s">
        <v>64</v>
      </c>
      <c r="R2798" s="18" t="s">
        <v>5898</v>
      </c>
      <c r="S2798" s="22" t="b">
        <f t="shared" si="434"/>
        <v>0</v>
      </c>
      <c r="T2798" s="18"/>
      <c r="U2798" s="18" t="s">
        <v>5898</v>
      </c>
      <c r="V2798" s="15"/>
      <c r="W2798" s="18" t="s">
        <v>1701</v>
      </c>
      <c r="X2798" s="18"/>
      <c r="Y2798" s="15" t="s">
        <v>73</v>
      </c>
      <c r="Z2798" s="18" t="s">
        <v>7411</v>
      </c>
      <c r="AA2798" s="18" t="s">
        <v>71</v>
      </c>
      <c r="AB2798" s="18" t="s">
        <v>7412</v>
      </c>
      <c r="AC2798" s="67" t="str">
        <f>+VLOOKUP("*"&amp;L2798&amp;"*",'[2]REGISTROS SANITARIOS'!$D$2113:$E$2316,2,FALSE)</f>
        <v>SI</v>
      </c>
      <c r="AD2798" s="22" t="s">
        <v>1025</v>
      </c>
      <c r="AE2798" s="16" t="s">
        <v>7986</v>
      </c>
      <c r="AF2798" s="34" t="s">
        <v>8814</v>
      </c>
      <c r="AG2798" s="24">
        <v>19924506</v>
      </c>
      <c r="AH2798" s="18">
        <v>1</v>
      </c>
      <c r="AI2798" s="18" t="s">
        <v>1049</v>
      </c>
      <c r="AJ2798" s="17">
        <v>22</v>
      </c>
      <c r="AK2798" s="25">
        <v>22</v>
      </c>
      <c r="AL2798" s="25">
        <v>41759</v>
      </c>
      <c r="AM2798" s="35">
        <v>0</v>
      </c>
      <c r="AN2798" s="19">
        <v>799260</v>
      </c>
      <c r="AO2798" s="18" t="s">
        <v>8012</v>
      </c>
      <c r="AP2798" s="15"/>
      <c r="AQ2798" s="43" t="str">
        <f t="shared" si="432"/>
        <v>SI</v>
      </c>
      <c r="AR2798" s="44">
        <f t="shared" si="435"/>
        <v>918698</v>
      </c>
      <c r="AS2798" s="44">
        <f t="shared" si="436"/>
        <v>918698</v>
      </c>
      <c r="AT2798" s="44">
        <f t="shared" si="437"/>
        <v>918698</v>
      </c>
      <c r="AU2798" s="44">
        <f t="shared" si="438"/>
        <v>918698</v>
      </c>
      <c r="AV2798" s="45" t="b">
        <f t="shared" si="439"/>
        <v>0</v>
      </c>
      <c r="AW2798" s="45" t="b">
        <f t="shared" si="433"/>
        <v>0</v>
      </c>
      <c r="AX2798" s="45" t="s">
        <v>8734</v>
      </c>
    </row>
    <row r="2799" spans="1:50" s="36" customFormat="1" ht="27.75" customHeight="1" x14ac:dyDescent="0.15">
      <c r="A2799" s="36" t="str">
        <f t="shared" si="431"/>
        <v>PRODUCTOS HOSPITALARIOS S.A. PRO-H S.A.114092605</v>
      </c>
      <c r="B2799" s="36" t="b">
        <f>+A2799='[1]Anexo 9'!A2799</f>
        <v>1</v>
      </c>
      <c r="C2799" s="18">
        <v>804016084</v>
      </c>
      <c r="D2799" s="18" t="s">
        <v>3865</v>
      </c>
      <c r="E2799" s="15" t="s">
        <v>61</v>
      </c>
      <c r="F2799" s="15" t="s">
        <v>1652</v>
      </c>
      <c r="G2799" s="15">
        <f>+VLOOKUP(F2799,[3]Sheet1!$E$3:$G$74,3,FALSE)</f>
        <v>19</v>
      </c>
      <c r="H2799" s="15">
        <f>+VLOOKUP(D2799&amp;F2799,'TD para paquetes'!$E$3:$I$441,5,FALSE)</f>
        <v>19</v>
      </c>
      <c r="I2799" s="15" t="s">
        <v>1025</v>
      </c>
      <c r="J2799" s="15">
        <v>5</v>
      </c>
      <c r="K2799" s="15">
        <v>2</v>
      </c>
      <c r="L2799" s="15">
        <v>114092605</v>
      </c>
      <c r="M2799" s="15" t="s">
        <v>1703</v>
      </c>
      <c r="N2799" s="15" t="s">
        <v>1436</v>
      </c>
      <c r="O2799" s="18" t="s">
        <v>4889</v>
      </c>
      <c r="P2799" s="22" t="s">
        <v>3841</v>
      </c>
      <c r="Q2799" s="15" t="s">
        <v>1428</v>
      </c>
      <c r="R2799" s="18" t="s">
        <v>5899</v>
      </c>
      <c r="S2799" s="22" t="b">
        <f t="shared" si="434"/>
        <v>0</v>
      </c>
      <c r="T2799" s="18"/>
      <c r="U2799" s="18" t="s">
        <v>5899</v>
      </c>
      <c r="V2799" s="15"/>
      <c r="W2799" s="18" t="s">
        <v>2464</v>
      </c>
      <c r="X2799" s="18"/>
      <c r="Y2799" s="15" t="s">
        <v>73</v>
      </c>
      <c r="Z2799" s="18" t="s">
        <v>2381</v>
      </c>
      <c r="AA2799" s="18" t="s">
        <v>71</v>
      </c>
      <c r="AB2799" s="18" t="s">
        <v>7413</v>
      </c>
      <c r="AC2799" s="67" t="str">
        <f>+VLOOKUP("*"&amp;L2799&amp;"*",'[2]REGISTROS SANITARIOS'!$D$2113:$E$2316,2,FALSE)</f>
        <v>SI</v>
      </c>
      <c r="AD2799" s="22" t="s">
        <v>1025</v>
      </c>
      <c r="AE2799" s="16">
        <v>44200</v>
      </c>
      <c r="AF2799" s="34" t="s">
        <v>68</v>
      </c>
      <c r="AG2799" s="24">
        <v>20014926</v>
      </c>
      <c r="AH2799" s="18">
        <v>3</v>
      </c>
      <c r="AI2799" s="18" t="s">
        <v>1049</v>
      </c>
      <c r="AJ2799" s="17">
        <v>66</v>
      </c>
      <c r="AK2799" s="25">
        <v>66</v>
      </c>
      <c r="AL2799" s="25">
        <v>454</v>
      </c>
      <c r="AM2799" s="35">
        <v>0</v>
      </c>
      <c r="AN2799" s="19">
        <v>26070</v>
      </c>
      <c r="AO2799" s="18" t="s">
        <v>45</v>
      </c>
      <c r="AP2799" s="15"/>
      <c r="AQ2799" s="43" t="str">
        <f t="shared" si="432"/>
        <v>SI</v>
      </c>
      <c r="AR2799" s="44">
        <f t="shared" si="435"/>
        <v>29964</v>
      </c>
      <c r="AS2799" s="44">
        <f t="shared" si="436"/>
        <v>29964</v>
      </c>
      <c r="AT2799" s="44">
        <f t="shared" si="437"/>
        <v>29964</v>
      </c>
      <c r="AU2799" s="44">
        <f t="shared" si="438"/>
        <v>29964</v>
      </c>
      <c r="AV2799" s="45" t="b">
        <f t="shared" si="439"/>
        <v>0</v>
      </c>
      <c r="AW2799" s="45" t="b">
        <f t="shared" si="433"/>
        <v>0</v>
      </c>
      <c r="AX2799" s="45" t="s">
        <v>8734</v>
      </c>
    </row>
    <row r="2800" spans="1:50" s="36" customFormat="1" ht="27.75" customHeight="1" x14ac:dyDescent="0.15">
      <c r="A2800" s="36" t="str">
        <f t="shared" si="431"/>
        <v>PRODUCTOS HOSPITALARIOS S.A. PRO-H S.A.114100309</v>
      </c>
      <c r="B2800" s="36" t="b">
        <f>+A2800='[1]Anexo 9'!A2800</f>
        <v>1</v>
      </c>
      <c r="C2800" s="18">
        <v>804016084</v>
      </c>
      <c r="D2800" s="18" t="s">
        <v>3865</v>
      </c>
      <c r="E2800" s="15" t="s">
        <v>61</v>
      </c>
      <c r="F2800" s="15" t="s">
        <v>62</v>
      </c>
      <c r="G2800" s="15" t="s">
        <v>3155</v>
      </c>
      <c r="H2800" s="15" t="s">
        <v>3155</v>
      </c>
      <c r="I2800" s="15" t="s">
        <v>3155</v>
      </c>
      <c r="J2800" s="15">
        <v>5</v>
      </c>
      <c r="K2800" s="15" t="s">
        <v>3155</v>
      </c>
      <c r="L2800" s="15">
        <v>114100309</v>
      </c>
      <c r="M2800" s="15" t="s">
        <v>2474</v>
      </c>
      <c r="N2800" s="15" t="s">
        <v>1436</v>
      </c>
      <c r="O2800" s="18" t="s">
        <v>4890</v>
      </c>
      <c r="P2800" s="22" t="s">
        <v>73</v>
      </c>
      <c r="Q2800" s="15" t="s">
        <v>1822</v>
      </c>
      <c r="R2800" s="18" t="s">
        <v>5900</v>
      </c>
      <c r="S2800" s="22" t="b">
        <f t="shared" si="434"/>
        <v>0</v>
      </c>
      <c r="T2800" s="18"/>
      <c r="U2800" s="18" t="s">
        <v>5900</v>
      </c>
      <c r="V2800" s="15"/>
      <c r="W2800" s="18" t="s">
        <v>2048</v>
      </c>
      <c r="X2800" s="18"/>
      <c r="Y2800" s="15" t="s">
        <v>73</v>
      </c>
      <c r="Z2800" s="18" t="s">
        <v>3431</v>
      </c>
      <c r="AA2800" s="18" t="s">
        <v>71</v>
      </c>
      <c r="AB2800" s="18" t="s">
        <v>7414</v>
      </c>
      <c r="AC2800" s="67" t="str">
        <f>+VLOOKUP("*"&amp;L2800&amp;"*",'[2]REGISTROS SANITARIOS'!$D$2113:$E$2316,2,FALSE)</f>
        <v>SI</v>
      </c>
      <c r="AD2800" s="22" t="s">
        <v>1025</v>
      </c>
      <c r="AE2800" s="16" t="s">
        <v>7987</v>
      </c>
      <c r="AF2800" s="34" t="s">
        <v>8814</v>
      </c>
      <c r="AG2800" s="24">
        <v>17135</v>
      </c>
      <c r="AH2800" s="18">
        <v>1</v>
      </c>
      <c r="AI2800" s="18" t="s">
        <v>1049</v>
      </c>
      <c r="AJ2800" s="17">
        <v>632500</v>
      </c>
      <c r="AK2800" s="25">
        <v>632500</v>
      </c>
      <c r="AL2800" s="25">
        <v>76</v>
      </c>
      <c r="AM2800" s="35">
        <v>0</v>
      </c>
      <c r="AN2800" s="19">
        <v>41745000</v>
      </c>
      <c r="AO2800" s="18" t="s">
        <v>8012</v>
      </c>
      <c r="AP2800" s="15"/>
      <c r="AQ2800" s="43" t="str">
        <f t="shared" si="432"/>
        <v>SI</v>
      </c>
      <c r="AR2800" s="44">
        <f t="shared" si="435"/>
        <v>48070000</v>
      </c>
      <c r="AS2800" s="44">
        <f t="shared" si="436"/>
        <v>48070000</v>
      </c>
      <c r="AT2800" s="44">
        <f t="shared" si="437"/>
        <v>48070000</v>
      </c>
      <c r="AU2800" s="44">
        <f t="shared" si="438"/>
        <v>48070000</v>
      </c>
      <c r="AV2800" s="45" t="b">
        <f t="shared" si="439"/>
        <v>0</v>
      </c>
      <c r="AW2800" s="45" t="b">
        <f t="shared" si="433"/>
        <v>0</v>
      </c>
      <c r="AX2800" s="45" t="s">
        <v>8734</v>
      </c>
    </row>
    <row r="2801" spans="1:50" s="36" customFormat="1" ht="27.75" customHeight="1" x14ac:dyDescent="0.15">
      <c r="A2801" s="36" t="str">
        <f t="shared" si="431"/>
        <v>PRODUCTOS HOSPITALARIOS S.A. PRO-H S.A.114100409</v>
      </c>
      <c r="B2801" s="36" t="b">
        <f>+A2801='[1]Anexo 9'!A2801</f>
        <v>1</v>
      </c>
      <c r="C2801" s="18">
        <v>804016084</v>
      </c>
      <c r="D2801" s="18" t="s">
        <v>3865</v>
      </c>
      <c r="E2801" s="15" t="s">
        <v>61</v>
      </c>
      <c r="F2801" s="15" t="s">
        <v>62</v>
      </c>
      <c r="G2801" s="15" t="s">
        <v>3155</v>
      </c>
      <c r="H2801" s="15" t="s">
        <v>3155</v>
      </c>
      <c r="I2801" s="15" t="s">
        <v>3155</v>
      </c>
      <c r="J2801" s="15">
        <v>6</v>
      </c>
      <c r="K2801" s="15" t="s">
        <v>3155</v>
      </c>
      <c r="L2801" s="15">
        <v>114100409</v>
      </c>
      <c r="M2801" s="15" t="s">
        <v>2476</v>
      </c>
      <c r="N2801" s="15" t="s">
        <v>1436</v>
      </c>
      <c r="O2801" s="18" t="s">
        <v>4891</v>
      </c>
      <c r="P2801" s="22" t="s">
        <v>73</v>
      </c>
      <c r="Q2801" s="15" t="s">
        <v>1822</v>
      </c>
      <c r="R2801" s="18" t="s">
        <v>3701</v>
      </c>
      <c r="S2801" s="22" t="b">
        <f t="shared" si="434"/>
        <v>0</v>
      </c>
      <c r="T2801" s="18"/>
      <c r="U2801" s="18" t="s">
        <v>3701</v>
      </c>
      <c r="V2801" s="15"/>
      <c r="W2801" s="18" t="s">
        <v>2048</v>
      </c>
      <c r="X2801" s="18"/>
      <c r="Y2801" s="15" t="s">
        <v>73</v>
      </c>
      <c r="Z2801" s="18" t="s">
        <v>3431</v>
      </c>
      <c r="AA2801" s="18" t="s">
        <v>71</v>
      </c>
      <c r="AB2801" s="18" t="s">
        <v>7415</v>
      </c>
      <c r="AC2801" s="67" t="str">
        <f>+VLOOKUP("*"&amp;L2801&amp;"*",'[2]REGISTROS SANITARIOS'!$D$2113:$E$2316,2,FALSE)</f>
        <v>SI</v>
      </c>
      <c r="AD2801" s="22" t="s">
        <v>1025</v>
      </c>
      <c r="AE2801" s="16">
        <v>45939</v>
      </c>
      <c r="AF2801" s="34" t="s">
        <v>73</v>
      </c>
      <c r="AG2801" s="24">
        <v>17144</v>
      </c>
      <c r="AH2801" s="18">
        <v>9</v>
      </c>
      <c r="AI2801" s="18" t="s">
        <v>1049</v>
      </c>
      <c r="AJ2801" s="17">
        <v>247500</v>
      </c>
      <c r="AK2801" s="25">
        <v>247500</v>
      </c>
      <c r="AL2801" s="25">
        <v>29</v>
      </c>
      <c r="AM2801" s="35">
        <v>0</v>
      </c>
      <c r="AN2801" s="19">
        <v>6187500</v>
      </c>
      <c r="AO2801" s="18" t="s">
        <v>8012</v>
      </c>
      <c r="AP2801" s="15"/>
      <c r="AQ2801" s="43" t="str">
        <f t="shared" si="432"/>
        <v>SI</v>
      </c>
      <c r="AR2801" s="44">
        <f t="shared" si="435"/>
        <v>7177500</v>
      </c>
      <c r="AS2801" s="44">
        <f t="shared" si="436"/>
        <v>7177500</v>
      </c>
      <c r="AT2801" s="44">
        <f t="shared" si="437"/>
        <v>7177500</v>
      </c>
      <c r="AU2801" s="44">
        <f t="shared" si="438"/>
        <v>7177500</v>
      </c>
      <c r="AV2801" s="45" t="b">
        <f t="shared" si="439"/>
        <v>0</v>
      </c>
      <c r="AW2801" s="45" t="b">
        <f t="shared" si="433"/>
        <v>0</v>
      </c>
      <c r="AX2801" s="45" t="s">
        <v>8734</v>
      </c>
    </row>
    <row r="2802" spans="1:50" s="36" customFormat="1" ht="27.75" customHeight="1" x14ac:dyDescent="0.15">
      <c r="A2802" s="36" t="str">
        <f t="shared" si="431"/>
        <v>PRODUCTOS HOSPITALARIOS S.A. PRO-H S.A.114100809</v>
      </c>
      <c r="B2802" s="36" t="b">
        <f>+A2802='[1]Anexo 9'!A2802</f>
        <v>1</v>
      </c>
      <c r="C2802" s="18">
        <v>804016084</v>
      </c>
      <c r="D2802" s="18" t="s">
        <v>3865</v>
      </c>
      <c r="E2802" s="15" t="s">
        <v>61</v>
      </c>
      <c r="F2802" s="15" t="s">
        <v>62</v>
      </c>
      <c r="G2802" s="15" t="s">
        <v>3155</v>
      </c>
      <c r="H2802" s="15" t="s">
        <v>3155</v>
      </c>
      <c r="I2802" s="15" t="s">
        <v>3155</v>
      </c>
      <c r="J2802" s="15">
        <v>5</v>
      </c>
      <c r="K2802" s="15" t="s">
        <v>3155</v>
      </c>
      <c r="L2802" s="15">
        <v>114100809</v>
      </c>
      <c r="M2802" s="15" t="s">
        <v>2480</v>
      </c>
      <c r="N2802" s="15" t="s">
        <v>1411</v>
      </c>
      <c r="O2802" s="18" t="s">
        <v>4892</v>
      </c>
      <c r="P2802" s="22" t="s">
        <v>73</v>
      </c>
      <c r="Q2802" s="15" t="s">
        <v>1413</v>
      </c>
      <c r="R2802" s="18" t="s">
        <v>5901</v>
      </c>
      <c r="S2802" s="22" t="b">
        <f t="shared" si="434"/>
        <v>0</v>
      </c>
      <c r="T2802" s="18">
        <v>10</v>
      </c>
      <c r="U2802" s="18" t="s">
        <v>5901</v>
      </c>
      <c r="V2802" s="15"/>
      <c r="W2802" s="18" t="s">
        <v>1830</v>
      </c>
      <c r="X2802" s="18"/>
      <c r="Y2802" s="15" t="s">
        <v>73</v>
      </c>
      <c r="Z2802" s="18" t="s">
        <v>1830</v>
      </c>
      <c r="AA2802" s="18" t="s">
        <v>71</v>
      </c>
      <c r="AB2802" s="18" t="s">
        <v>7416</v>
      </c>
      <c r="AC2802" s="67" t="e">
        <f>+VLOOKUP("*"&amp;L2802&amp;"*",'[2]REGISTROS SANITARIOS'!$D$2113:$E$2316,2,FALSE)</f>
        <v>#N/A</v>
      </c>
      <c r="AD2802" s="22" t="s">
        <v>44</v>
      </c>
      <c r="AE2802" s="16" t="s">
        <v>7988</v>
      </c>
      <c r="AF2802" s="34" t="s">
        <v>8814</v>
      </c>
      <c r="AG2802" s="24">
        <v>19956947</v>
      </c>
      <c r="AH2802" s="18">
        <v>7</v>
      </c>
      <c r="AI2802" s="18" t="s">
        <v>1049</v>
      </c>
      <c r="AJ2802" s="17">
        <v>715000</v>
      </c>
      <c r="AK2802" s="25">
        <v>715000</v>
      </c>
      <c r="AL2802" s="25">
        <v>33</v>
      </c>
      <c r="AM2802" s="35">
        <v>0</v>
      </c>
      <c r="AN2802" s="19">
        <v>20735000</v>
      </c>
      <c r="AO2802" s="18" t="s">
        <v>8012</v>
      </c>
      <c r="AP2802" s="15"/>
      <c r="AQ2802" s="43" t="str">
        <f t="shared" si="432"/>
        <v>SI</v>
      </c>
      <c r="AR2802" s="44">
        <f t="shared" si="435"/>
        <v>23595000</v>
      </c>
      <c r="AS2802" s="44">
        <f t="shared" si="436"/>
        <v>23595000</v>
      </c>
      <c r="AT2802" s="44">
        <f t="shared" si="437"/>
        <v>23595000</v>
      </c>
      <c r="AU2802" s="44">
        <f t="shared" si="438"/>
        <v>23595000</v>
      </c>
      <c r="AV2802" s="45" t="b">
        <f t="shared" si="439"/>
        <v>0</v>
      </c>
      <c r="AW2802" s="45" t="b">
        <f t="shared" si="433"/>
        <v>0</v>
      </c>
      <c r="AX2802" s="45" t="s">
        <v>8734</v>
      </c>
    </row>
    <row r="2803" spans="1:50" s="36" customFormat="1" ht="27.75" customHeight="1" x14ac:dyDescent="0.15">
      <c r="A2803" s="36" t="str">
        <f t="shared" si="431"/>
        <v>PRODUCTOS HOSPITALARIOS S.A. PRO-H S.A.114101109</v>
      </c>
      <c r="B2803" s="36" t="b">
        <f>+A2803='[1]Anexo 9'!A2803</f>
        <v>1</v>
      </c>
      <c r="C2803" s="18">
        <v>804016084</v>
      </c>
      <c r="D2803" s="18" t="s">
        <v>3865</v>
      </c>
      <c r="E2803" s="15" t="s">
        <v>61</v>
      </c>
      <c r="F2803" s="15" t="s">
        <v>62</v>
      </c>
      <c r="G2803" s="15" t="s">
        <v>3155</v>
      </c>
      <c r="H2803" s="15" t="s">
        <v>3155</v>
      </c>
      <c r="I2803" s="15" t="s">
        <v>3155</v>
      </c>
      <c r="J2803" s="15">
        <v>6</v>
      </c>
      <c r="K2803" s="15" t="s">
        <v>3155</v>
      </c>
      <c r="L2803" s="15">
        <v>114101109</v>
      </c>
      <c r="M2803" s="15" t="s">
        <v>2484</v>
      </c>
      <c r="N2803" s="15" t="s">
        <v>1436</v>
      </c>
      <c r="O2803" s="18" t="s">
        <v>4893</v>
      </c>
      <c r="P2803" s="22" t="s">
        <v>3841</v>
      </c>
      <c r="Q2803" s="15" t="s">
        <v>1720</v>
      </c>
      <c r="R2803" s="18" t="s">
        <v>5902</v>
      </c>
      <c r="S2803" s="22" t="b">
        <f t="shared" si="434"/>
        <v>0</v>
      </c>
      <c r="T2803" s="18"/>
      <c r="U2803" s="18" t="s">
        <v>6457</v>
      </c>
      <c r="V2803" s="15"/>
      <c r="W2803" s="18" t="s">
        <v>2464</v>
      </c>
      <c r="X2803" s="18"/>
      <c r="Y2803" s="15" t="s">
        <v>73</v>
      </c>
      <c r="Z2803" s="18" t="s">
        <v>2381</v>
      </c>
      <c r="AA2803" s="18" t="s">
        <v>71</v>
      </c>
      <c r="AB2803" s="18" t="s">
        <v>7417</v>
      </c>
      <c r="AC2803" s="67" t="str">
        <f>+VLOOKUP("*"&amp;L2803&amp;"*",'[2]REGISTROS SANITARIOS'!$D$2113:$E$2316,2,FALSE)</f>
        <v>SI</v>
      </c>
      <c r="AD2803" s="22" t="s">
        <v>1025</v>
      </c>
      <c r="AE2803" s="16" t="s">
        <v>7989</v>
      </c>
      <c r="AF2803" s="34" t="s">
        <v>8814</v>
      </c>
      <c r="AG2803" s="24">
        <v>20030724</v>
      </c>
      <c r="AH2803" s="18">
        <v>4</v>
      </c>
      <c r="AI2803" s="18" t="s">
        <v>1049</v>
      </c>
      <c r="AJ2803" s="17">
        <v>22000</v>
      </c>
      <c r="AK2803" s="25">
        <v>22000</v>
      </c>
      <c r="AL2803" s="25">
        <v>345</v>
      </c>
      <c r="AM2803" s="35">
        <v>0</v>
      </c>
      <c r="AN2803" s="19">
        <v>6600000</v>
      </c>
      <c r="AO2803" s="18" t="s">
        <v>8012</v>
      </c>
      <c r="AP2803" s="15"/>
      <c r="AQ2803" s="43" t="str">
        <f t="shared" si="432"/>
        <v>SI</v>
      </c>
      <c r="AR2803" s="44">
        <f t="shared" si="435"/>
        <v>7590000</v>
      </c>
      <c r="AS2803" s="44">
        <f t="shared" si="436"/>
        <v>7590000</v>
      </c>
      <c r="AT2803" s="44">
        <f t="shared" si="437"/>
        <v>7590000</v>
      </c>
      <c r="AU2803" s="44">
        <f t="shared" si="438"/>
        <v>7590000</v>
      </c>
      <c r="AV2803" s="45" t="b">
        <f t="shared" si="439"/>
        <v>0</v>
      </c>
      <c r="AW2803" s="45" t="b">
        <f t="shared" si="433"/>
        <v>0</v>
      </c>
      <c r="AX2803" s="45" t="s">
        <v>8734</v>
      </c>
    </row>
    <row r="2804" spans="1:50" s="36" customFormat="1" ht="27.75" customHeight="1" x14ac:dyDescent="0.15">
      <c r="A2804" s="36" t="str">
        <f t="shared" si="431"/>
        <v>PRODUCTOS HOSPITALARIOS S.A. PRO-H S.A.114101209</v>
      </c>
      <c r="B2804" s="36" t="b">
        <f>+A2804='[1]Anexo 9'!A2804</f>
        <v>1</v>
      </c>
      <c r="C2804" s="18">
        <v>804016084</v>
      </c>
      <c r="D2804" s="18" t="s">
        <v>3865</v>
      </c>
      <c r="E2804" s="15" t="s">
        <v>61</v>
      </c>
      <c r="F2804" s="15" t="s">
        <v>62</v>
      </c>
      <c r="G2804" s="15" t="s">
        <v>3155</v>
      </c>
      <c r="H2804" s="15" t="s">
        <v>3155</v>
      </c>
      <c r="I2804" s="15" t="s">
        <v>3155</v>
      </c>
      <c r="J2804" s="15">
        <v>6</v>
      </c>
      <c r="K2804" s="15" t="s">
        <v>3155</v>
      </c>
      <c r="L2804" s="15">
        <v>114101209</v>
      </c>
      <c r="M2804" s="15" t="s">
        <v>2487</v>
      </c>
      <c r="N2804" s="15" t="s">
        <v>1436</v>
      </c>
      <c r="O2804" s="18" t="s">
        <v>4894</v>
      </c>
      <c r="P2804" s="22" t="s">
        <v>3841</v>
      </c>
      <c r="Q2804" s="15" t="s">
        <v>1428</v>
      </c>
      <c r="R2804" s="18" t="s">
        <v>3702</v>
      </c>
      <c r="S2804" s="22" t="b">
        <f t="shared" si="434"/>
        <v>0</v>
      </c>
      <c r="T2804" s="18">
        <v>10</v>
      </c>
      <c r="U2804" s="18" t="s">
        <v>3702</v>
      </c>
      <c r="V2804" s="15"/>
      <c r="W2804" s="18" t="s">
        <v>2464</v>
      </c>
      <c r="X2804" s="18"/>
      <c r="Y2804" s="15" t="s">
        <v>73</v>
      </c>
      <c r="Z2804" s="18" t="s">
        <v>2381</v>
      </c>
      <c r="AA2804" s="18" t="s">
        <v>71</v>
      </c>
      <c r="AB2804" s="18" t="s">
        <v>7418</v>
      </c>
      <c r="AC2804" s="67" t="str">
        <f>+VLOOKUP("*"&amp;L2804&amp;"*",'[2]REGISTROS SANITARIOS'!$D$2113:$E$2316,2,FALSE)</f>
        <v>SI</v>
      </c>
      <c r="AD2804" s="22" t="s">
        <v>1025</v>
      </c>
      <c r="AE2804" s="16">
        <v>43953</v>
      </c>
      <c r="AF2804" s="34" t="s">
        <v>68</v>
      </c>
      <c r="AG2804" s="24">
        <v>19940399</v>
      </c>
      <c r="AH2804" s="18">
        <v>2</v>
      </c>
      <c r="AI2804" s="18" t="s">
        <v>1049</v>
      </c>
      <c r="AJ2804" s="17">
        <v>104500</v>
      </c>
      <c r="AK2804" s="25">
        <v>104500</v>
      </c>
      <c r="AL2804" s="25">
        <v>63</v>
      </c>
      <c r="AM2804" s="35">
        <v>0</v>
      </c>
      <c r="AN2804" s="19">
        <v>5747500</v>
      </c>
      <c r="AO2804" s="18" t="s">
        <v>8012</v>
      </c>
      <c r="AP2804" s="15"/>
      <c r="AQ2804" s="43" t="str">
        <f t="shared" si="432"/>
        <v>SI</v>
      </c>
      <c r="AR2804" s="44">
        <f t="shared" si="435"/>
        <v>6583500</v>
      </c>
      <c r="AS2804" s="44">
        <f t="shared" si="436"/>
        <v>6583500</v>
      </c>
      <c r="AT2804" s="44">
        <f t="shared" si="437"/>
        <v>6583500</v>
      </c>
      <c r="AU2804" s="44">
        <f t="shared" si="438"/>
        <v>6583500</v>
      </c>
      <c r="AV2804" s="45" t="b">
        <f t="shared" si="439"/>
        <v>0</v>
      </c>
      <c r="AW2804" s="45" t="b">
        <f t="shared" si="433"/>
        <v>0</v>
      </c>
      <c r="AX2804" s="45" t="s">
        <v>8734</v>
      </c>
    </row>
    <row r="2805" spans="1:50" s="36" customFormat="1" ht="27.75" customHeight="1" x14ac:dyDescent="0.15">
      <c r="A2805" s="36" t="str">
        <f t="shared" si="431"/>
        <v>PRODUCTOS HOSPITALARIOS S.A. PRO-H S.A.114101309</v>
      </c>
      <c r="B2805" s="36" t="b">
        <f>+A2805='[1]Anexo 9'!A2805</f>
        <v>1</v>
      </c>
      <c r="C2805" s="18">
        <v>804016084</v>
      </c>
      <c r="D2805" s="18" t="s">
        <v>3865</v>
      </c>
      <c r="E2805" s="15" t="s">
        <v>61</v>
      </c>
      <c r="F2805" s="15" t="s">
        <v>1652</v>
      </c>
      <c r="G2805" s="15">
        <f>+VLOOKUP(F2805,[3]Sheet1!$E$3:$G$74,3,FALSE)</f>
        <v>19</v>
      </c>
      <c r="H2805" s="15">
        <f>+VLOOKUP(D2805&amp;F2805,'TD para paquetes'!$E$3:$I$441,5,FALSE)</f>
        <v>19</v>
      </c>
      <c r="I2805" s="15" t="s">
        <v>1025</v>
      </c>
      <c r="J2805" s="15">
        <v>5</v>
      </c>
      <c r="K2805" s="15">
        <v>2</v>
      </c>
      <c r="L2805" s="15">
        <v>114101309</v>
      </c>
      <c r="M2805" s="15" t="s">
        <v>1705</v>
      </c>
      <c r="N2805" s="15" t="s">
        <v>1436</v>
      </c>
      <c r="O2805" s="18" t="s">
        <v>4895</v>
      </c>
      <c r="P2805" s="22" t="s">
        <v>3841</v>
      </c>
      <c r="Q2805" s="15" t="s">
        <v>1428</v>
      </c>
      <c r="R2805" s="18" t="s">
        <v>5903</v>
      </c>
      <c r="S2805" s="22" t="b">
        <f t="shared" si="434"/>
        <v>0</v>
      </c>
      <c r="T2805" s="18"/>
      <c r="U2805" s="18" t="s">
        <v>5903</v>
      </c>
      <c r="V2805" s="15"/>
      <c r="W2805" s="18" t="s">
        <v>1708</v>
      </c>
      <c r="X2805" s="18"/>
      <c r="Y2805" s="15" t="s">
        <v>73</v>
      </c>
      <c r="Z2805" s="18" t="s">
        <v>7283</v>
      </c>
      <c r="AA2805" s="18" t="s">
        <v>71</v>
      </c>
      <c r="AB2805" s="18" t="s">
        <v>7419</v>
      </c>
      <c r="AC2805" s="67" t="str">
        <f>+VLOOKUP("*"&amp;L2805&amp;"*",'[2]REGISTROS SANITARIOS'!$D$2113:$E$2316,2,FALSE)</f>
        <v>SI</v>
      </c>
      <c r="AD2805" s="22" t="s">
        <v>1025</v>
      </c>
      <c r="AE2805" s="16" t="s">
        <v>7990</v>
      </c>
      <c r="AF2805" s="34" t="s">
        <v>8814</v>
      </c>
      <c r="AG2805" s="24">
        <v>19932573</v>
      </c>
      <c r="AH2805" s="18">
        <v>1</v>
      </c>
      <c r="AI2805" s="18" t="s">
        <v>1049</v>
      </c>
      <c r="AJ2805" s="17">
        <v>71.5</v>
      </c>
      <c r="AK2805" s="25">
        <v>72</v>
      </c>
      <c r="AL2805" s="25">
        <v>76</v>
      </c>
      <c r="AM2805" s="35">
        <v>0</v>
      </c>
      <c r="AN2805" s="19">
        <v>4752</v>
      </c>
      <c r="AO2805" s="18" t="s">
        <v>8012</v>
      </c>
      <c r="AP2805" s="15"/>
      <c r="AQ2805" s="43" t="str">
        <f t="shared" si="432"/>
        <v>MAYOR</v>
      </c>
      <c r="AR2805" s="44">
        <f t="shared" si="435"/>
        <v>5434</v>
      </c>
      <c r="AS2805" s="44">
        <f t="shared" si="436"/>
        <v>5434</v>
      </c>
      <c r="AT2805" s="44">
        <f t="shared" si="437"/>
        <v>5472</v>
      </c>
      <c r="AU2805" s="44">
        <f t="shared" si="438"/>
        <v>5472</v>
      </c>
      <c r="AV2805" s="45" t="b">
        <f t="shared" si="439"/>
        <v>0</v>
      </c>
      <c r="AW2805" s="45" t="b">
        <f t="shared" si="433"/>
        <v>0</v>
      </c>
      <c r="AX2805" s="45" t="s">
        <v>8734</v>
      </c>
    </row>
    <row r="2806" spans="1:50" s="36" customFormat="1" ht="27.75" customHeight="1" x14ac:dyDescent="0.15">
      <c r="A2806" s="36" t="str">
        <f t="shared" si="431"/>
        <v>PRODUCTOS HOSPITALARIOS S.A. PRO-H S.A.114101315</v>
      </c>
      <c r="B2806" s="36" t="b">
        <f>+A2806='[1]Anexo 9'!A2806</f>
        <v>1</v>
      </c>
      <c r="C2806" s="18">
        <v>804016084</v>
      </c>
      <c r="D2806" s="18" t="s">
        <v>3865</v>
      </c>
      <c r="E2806" s="15" t="s">
        <v>61</v>
      </c>
      <c r="F2806" s="15" t="s">
        <v>1652</v>
      </c>
      <c r="G2806" s="15">
        <f>+VLOOKUP(F2806,[3]Sheet1!$E$3:$G$74,3,FALSE)</f>
        <v>19</v>
      </c>
      <c r="H2806" s="15">
        <f>+VLOOKUP(D2806&amp;F2806,'TD para paquetes'!$E$3:$I$441,5,FALSE)</f>
        <v>19</v>
      </c>
      <c r="I2806" s="15" t="s">
        <v>1025</v>
      </c>
      <c r="J2806" s="15">
        <v>5</v>
      </c>
      <c r="K2806" s="15">
        <v>2</v>
      </c>
      <c r="L2806" s="15">
        <v>114101315</v>
      </c>
      <c r="M2806" s="15" t="s">
        <v>1709</v>
      </c>
      <c r="N2806" s="15" t="s">
        <v>1436</v>
      </c>
      <c r="O2806" s="18" t="s">
        <v>4896</v>
      </c>
      <c r="P2806" s="22" t="s">
        <v>73</v>
      </c>
      <c r="Q2806" s="15" t="s">
        <v>1428</v>
      </c>
      <c r="R2806" s="18" t="s">
        <v>5904</v>
      </c>
      <c r="S2806" s="22" t="b">
        <f t="shared" si="434"/>
        <v>0</v>
      </c>
      <c r="T2806" s="18">
        <v>10</v>
      </c>
      <c r="U2806" s="18" t="s">
        <v>6458</v>
      </c>
      <c r="V2806" s="15"/>
      <c r="W2806" s="18" t="s">
        <v>1708</v>
      </c>
      <c r="X2806" s="18"/>
      <c r="Y2806" s="15" t="s">
        <v>73</v>
      </c>
      <c r="Z2806" s="18" t="s">
        <v>7283</v>
      </c>
      <c r="AA2806" s="18" t="s">
        <v>71</v>
      </c>
      <c r="AB2806" s="18" t="s">
        <v>7420</v>
      </c>
      <c r="AC2806" s="67" t="str">
        <f>+VLOOKUP("*"&amp;L2806&amp;"*",'[2]REGISTROS SANITARIOS'!$D$2113:$E$2316,2,FALSE)</f>
        <v>SI</v>
      </c>
      <c r="AD2806" s="22" t="s">
        <v>1025</v>
      </c>
      <c r="AE2806" s="16">
        <v>43136</v>
      </c>
      <c r="AF2806" s="34" t="s">
        <v>68</v>
      </c>
      <c r="AG2806" s="24">
        <v>19932578</v>
      </c>
      <c r="AH2806" s="18">
        <v>1</v>
      </c>
      <c r="AI2806" s="18" t="s">
        <v>1049</v>
      </c>
      <c r="AJ2806" s="17">
        <v>148.5</v>
      </c>
      <c r="AK2806" s="25">
        <v>149</v>
      </c>
      <c r="AL2806" s="25">
        <v>136</v>
      </c>
      <c r="AM2806" s="35">
        <v>0</v>
      </c>
      <c r="AN2806" s="19">
        <v>17582</v>
      </c>
      <c r="AO2806" s="18" t="s">
        <v>8012</v>
      </c>
      <c r="AP2806" s="15"/>
      <c r="AQ2806" s="43" t="str">
        <f t="shared" si="432"/>
        <v>MAYOR</v>
      </c>
      <c r="AR2806" s="44">
        <f t="shared" si="435"/>
        <v>20196</v>
      </c>
      <c r="AS2806" s="44">
        <f t="shared" si="436"/>
        <v>20196</v>
      </c>
      <c r="AT2806" s="44">
        <f t="shared" si="437"/>
        <v>20264</v>
      </c>
      <c r="AU2806" s="44">
        <f t="shared" si="438"/>
        <v>20264</v>
      </c>
      <c r="AV2806" s="45" t="b">
        <f t="shared" si="439"/>
        <v>0</v>
      </c>
      <c r="AW2806" s="45" t="b">
        <f t="shared" si="433"/>
        <v>0</v>
      </c>
      <c r="AX2806" s="45" t="s">
        <v>8734</v>
      </c>
    </row>
    <row r="2807" spans="1:50" s="36" customFormat="1" ht="27.75" customHeight="1" x14ac:dyDescent="0.15">
      <c r="A2807" s="36" t="str">
        <f t="shared" si="431"/>
        <v>PRODUCTOS HOSPITALARIOS S.A. PRO-H S.A.114101420</v>
      </c>
      <c r="B2807" s="36" t="b">
        <f>+A2807='[1]Anexo 9'!A2807</f>
        <v>1</v>
      </c>
      <c r="C2807" s="18">
        <v>804016084</v>
      </c>
      <c r="D2807" s="18" t="s">
        <v>3865</v>
      </c>
      <c r="E2807" s="15" t="s">
        <v>61</v>
      </c>
      <c r="F2807" s="15" t="s">
        <v>1652</v>
      </c>
      <c r="G2807" s="15">
        <f>+VLOOKUP(F2807,[3]Sheet1!$E$3:$G$74,3,FALSE)</f>
        <v>19</v>
      </c>
      <c r="H2807" s="15">
        <f>+VLOOKUP(D2807&amp;F2807,'TD para paquetes'!$E$3:$I$441,5,FALSE)</f>
        <v>19</v>
      </c>
      <c r="I2807" s="15" t="s">
        <v>1025</v>
      </c>
      <c r="J2807" s="15">
        <v>4</v>
      </c>
      <c r="K2807" s="15">
        <v>2</v>
      </c>
      <c r="L2807" s="15">
        <v>114101420</v>
      </c>
      <c r="M2807" s="15" t="s">
        <v>1711</v>
      </c>
      <c r="N2807" s="15" t="s">
        <v>1436</v>
      </c>
      <c r="O2807" s="18" t="s">
        <v>4897</v>
      </c>
      <c r="P2807" s="22" t="s">
        <v>3841</v>
      </c>
      <c r="Q2807" s="15" t="s">
        <v>1713</v>
      </c>
      <c r="R2807" s="18" t="s">
        <v>5905</v>
      </c>
      <c r="S2807" s="22" t="b">
        <f t="shared" si="434"/>
        <v>0</v>
      </c>
      <c r="T2807" s="18">
        <v>7</v>
      </c>
      <c r="U2807" s="18" t="s">
        <v>6459</v>
      </c>
      <c r="V2807" s="15"/>
      <c r="W2807" s="18" t="s">
        <v>6460</v>
      </c>
      <c r="X2807" s="18"/>
      <c r="Y2807" s="15" t="s">
        <v>73</v>
      </c>
      <c r="Z2807" s="18" t="s">
        <v>7421</v>
      </c>
      <c r="AA2807" s="18" t="s">
        <v>71</v>
      </c>
      <c r="AB2807" s="18" t="s">
        <v>7422</v>
      </c>
      <c r="AC2807" s="67" t="e">
        <f>+VLOOKUP("*"&amp;L2807&amp;"*",'[2]REGISTROS SANITARIOS'!$D$2113:$E$2316,2,FALSE)</f>
        <v>#N/A</v>
      </c>
      <c r="AD2807" s="22" t="s">
        <v>44</v>
      </c>
      <c r="AE2807" s="16" t="s">
        <v>7991</v>
      </c>
      <c r="AF2807" s="34" t="s">
        <v>8814</v>
      </c>
      <c r="AG2807" s="24">
        <v>20023742</v>
      </c>
      <c r="AH2807" s="18">
        <v>3</v>
      </c>
      <c r="AI2807" s="18" t="s">
        <v>1049</v>
      </c>
      <c r="AJ2807" s="17">
        <v>137.5</v>
      </c>
      <c r="AK2807" s="25">
        <v>138</v>
      </c>
      <c r="AL2807" s="25">
        <v>345</v>
      </c>
      <c r="AM2807" s="35">
        <v>0</v>
      </c>
      <c r="AN2807" s="19">
        <v>41400</v>
      </c>
      <c r="AO2807" s="18" t="s">
        <v>8012</v>
      </c>
      <c r="AP2807" s="15"/>
      <c r="AQ2807" s="43" t="str">
        <f t="shared" si="432"/>
        <v>MAYOR</v>
      </c>
      <c r="AR2807" s="44">
        <f t="shared" si="435"/>
        <v>47437.5</v>
      </c>
      <c r="AS2807" s="44">
        <f t="shared" si="436"/>
        <v>47437.5</v>
      </c>
      <c r="AT2807" s="44">
        <f t="shared" si="437"/>
        <v>47610</v>
      </c>
      <c r="AU2807" s="44">
        <f t="shared" si="438"/>
        <v>47610</v>
      </c>
      <c r="AV2807" s="45" t="b">
        <f t="shared" si="439"/>
        <v>0</v>
      </c>
      <c r="AW2807" s="45" t="b">
        <f t="shared" si="433"/>
        <v>0</v>
      </c>
      <c r="AX2807" s="45" t="s">
        <v>8734</v>
      </c>
    </row>
    <row r="2808" spans="1:50" s="36" customFormat="1" ht="27.75" customHeight="1" x14ac:dyDescent="0.15">
      <c r="A2808" s="36" t="str">
        <f t="shared" si="431"/>
        <v>PRODUCTOS HOSPITALARIOS S.A. PRO-H S.A.114101430</v>
      </c>
      <c r="B2808" s="36" t="b">
        <f>+A2808='[1]Anexo 9'!A2808</f>
        <v>1</v>
      </c>
      <c r="C2808" s="18">
        <v>804016084</v>
      </c>
      <c r="D2808" s="18" t="s">
        <v>3865</v>
      </c>
      <c r="E2808" s="15" t="s">
        <v>61</v>
      </c>
      <c r="F2808" s="15" t="s">
        <v>1652</v>
      </c>
      <c r="G2808" s="15">
        <f>+VLOOKUP(F2808,[3]Sheet1!$E$3:$G$74,3,FALSE)</f>
        <v>19</v>
      </c>
      <c r="H2808" s="15">
        <f>+VLOOKUP(D2808&amp;F2808,'TD para paquetes'!$E$3:$I$441,5,FALSE)</f>
        <v>19</v>
      </c>
      <c r="I2808" s="15" t="s">
        <v>1025</v>
      </c>
      <c r="J2808" s="15">
        <v>5</v>
      </c>
      <c r="K2808" s="15">
        <v>2</v>
      </c>
      <c r="L2808" s="15">
        <v>114101430</v>
      </c>
      <c r="M2808" s="15" t="s">
        <v>1715</v>
      </c>
      <c r="N2808" s="15" t="s">
        <v>1436</v>
      </c>
      <c r="O2808" s="18" t="s">
        <v>4898</v>
      </c>
      <c r="P2808" s="22" t="s">
        <v>3841</v>
      </c>
      <c r="Q2808" s="15" t="s">
        <v>1713</v>
      </c>
      <c r="R2808" s="18" t="s">
        <v>5906</v>
      </c>
      <c r="S2808" s="22" t="b">
        <f t="shared" si="434"/>
        <v>0</v>
      </c>
      <c r="T2808" s="18">
        <v>28</v>
      </c>
      <c r="U2808" s="18" t="s">
        <v>5906</v>
      </c>
      <c r="V2808" s="15"/>
      <c r="W2808" s="18" t="s">
        <v>6460</v>
      </c>
      <c r="X2808" s="18"/>
      <c r="Y2808" s="15" t="s">
        <v>73</v>
      </c>
      <c r="Z2808" s="18" t="s">
        <v>7421</v>
      </c>
      <c r="AA2808" s="18" t="s">
        <v>71</v>
      </c>
      <c r="AB2808" s="18" t="s">
        <v>7423</v>
      </c>
      <c r="AC2808" s="67" t="e">
        <f>+VLOOKUP("*"&amp;L2808&amp;"*",'[2]REGISTROS SANITARIOS'!$D$2113:$E$2316,2,FALSE)</f>
        <v>#N/A</v>
      </c>
      <c r="AD2808" s="22" t="s">
        <v>44</v>
      </c>
      <c r="AE2808" s="16" t="s">
        <v>7991</v>
      </c>
      <c r="AF2808" s="34" t="s">
        <v>8814</v>
      </c>
      <c r="AG2808" s="24">
        <v>20024819</v>
      </c>
      <c r="AH2808" s="18">
        <v>3</v>
      </c>
      <c r="AI2808" s="18" t="s">
        <v>1049</v>
      </c>
      <c r="AJ2808" s="17">
        <v>77</v>
      </c>
      <c r="AK2808" s="25">
        <v>77</v>
      </c>
      <c r="AL2808" s="25">
        <v>483</v>
      </c>
      <c r="AM2808" s="35">
        <v>0</v>
      </c>
      <c r="AN2808" s="19">
        <v>32340</v>
      </c>
      <c r="AO2808" s="18" t="s">
        <v>8012</v>
      </c>
      <c r="AP2808" s="15"/>
      <c r="AQ2808" s="43" t="str">
        <f t="shared" si="432"/>
        <v>SI</v>
      </c>
      <c r="AR2808" s="44">
        <f t="shared" si="435"/>
        <v>37191</v>
      </c>
      <c r="AS2808" s="44">
        <f t="shared" si="436"/>
        <v>37191</v>
      </c>
      <c r="AT2808" s="44">
        <f t="shared" si="437"/>
        <v>37191</v>
      </c>
      <c r="AU2808" s="44">
        <f t="shared" si="438"/>
        <v>37191</v>
      </c>
      <c r="AV2808" s="45" t="b">
        <f t="shared" si="439"/>
        <v>0</v>
      </c>
      <c r="AW2808" s="45" t="b">
        <f t="shared" si="433"/>
        <v>0</v>
      </c>
      <c r="AX2808" s="45" t="s">
        <v>8734</v>
      </c>
    </row>
    <row r="2809" spans="1:50" s="36" customFormat="1" ht="27.75" customHeight="1" x14ac:dyDescent="0.15">
      <c r="A2809" s="36" t="str">
        <f t="shared" si="431"/>
        <v>PRODUCTOS HOSPITALARIOS S.A. PRO-H S.A.114101520</v>
      </c>
      <c r="B2809" s="36" t="b">
        <f>+A2809='[1]Anexo 9'!A2809</f>
        <v>1</v>
      </c>
      <c r="C2809" s="18">
        <v>804016084</v>
      </c>
      <c r="D2809" s="18" t="s">
        <v>3865</v>
      </c>
      <c r="E2809" s="15" t="s">
        <v>61</v>
      </c>
      <c r="F2809" s="15" t="s">
        <v>1652</v>
      </c>
      <c r="G2809" s="15">
        <f>+VLOOKUP(F2809,[3]Sheet1!$E$3:$G$74,3,FALSE)</f>
        <v>19</v>
      </c>
      <c r="H2809" s="15">
        <f>+VLOOKUP(D2809&amp;F2809,'TD para paquetes'!$E$3:$I$441,5,FALSE)</f>
        <v>19</v>
      </c>
      <c r="I2809" s="15" t="s">
        <v>1025</v>
      </c>
      <c r="J2809" s="15">
        <v>5</v>
      </c>
      <c r="K2809" s="15">
        <v>2</v>
      </c>
      <c r="L2809" s="15">
        <v>114101520</v>
      </c>
      <c r="M2809" s="15" t="s">
        <v>1718</v>
      </c>
      <c r="N2809" s="15" t="s">
        <v>1436</v>
      </c>
      <c r="O2809" s="18" t="s">
        <v>4899</v>
      </c>
      <c r="P2809" s="22" t="s">
        <v>3841</v>
      </c>
      <c r="Q2809" s="15" t="s">
        <v>1720</v>
      </c>
      <c r="R2809" s="18" t="s">
        <v>5907</v>
      </c>
      <c r="S2809" s="22" t="b">
        <f t="shared" si="434"/>
        <v>0</v>
      </c>
      <c r="T2809" s="18"/>
      <c r="U2809" s="18" t="s">
        <v>5907</v>
      </c>
      <c r="V2809" s="15"/>
      <c r="W2809" s="18" t="s">
        <v>6461</v>
      </c>
      <c r="X2809" s="18"/>
      <c r="Y2809" s="15" t="s">
        <v>73</v>
      </c>
      <c r="Z2809" s="18" t="s">
        <v>7424</v>
      </c>
      <c r="AA2809" s="18" t="s">
        <v>71</v>
      </c>
      <c r="AB2809" s="18" t="s">
        <v>7425</v>
      </c>
      <c r="AC2809" s="67" t="str">
        <f>+VLOOKUP("*"&amp;L2809&amp;"*",'[2]REGISTROS SANITARIOS'!$D$2113:$E$2316,2,FALSE)</f>
        <v>SI</v>
      </c>
      <c r="AD2809" s="22" t="s">
        <v>1025</v>
      </c>
      <c r="AE2809" s="16">
        <v>43933</v>
      </c>
      <c r="AF2809" s="34" t="s">
        <v>68</v>
      </c>
      <c r="AG2809" s="24">
        <v>59491</v>
      </c>
      <c r="AH2809" s="18">
        <v>3</v>
      </c>
      <c r="AI2809" s="18" t="s">
        <v>1049</v>
      </c>
      <c r="AJ2809" s="17">
        <v>49.5</v>
      </c>
      <c r="AK2809" s="25">
        <v>50</v>
      </c>
      <c r="AL2809" s="25">
        <v>3678</v>
      </c>
      <c r="AM2809" s="35">
        <v>0</v>
      </c>
      <c r="AN2809" s="19">
        <v>160000</v>
      </c>
      <c r="AO2809" s="18" t="s">
        <v>8012</v>
      </c>
      <c r="AP2809" s="15"/>
      <c r="AQ2809" s="43" t="str">
        <f t="shared" si="432"/>
        <v>MAYOR</v>
      </c>
      <c r="AR2809" s="44">
        <f t="shared" si="435"/>
        <v>182061</v>
      </c>
      <c r="AS2809" s="44">
        <f t="shared" si="436"/>
        <v>182061</v>
      </c>
      <c r="AT2809" s="44">
        <f t="shared" si="437"/>
        <v>183900</v>
      </c>
      <c r="AU2809" s="44">
        <f t="shared" si="438"/>
        <v>183900</v>
      </c>
      <c r="AV2809" s="45" t="b">
        <f t="shared" si="439"/>
        <v>0</v>
      </c>
      <c r="AW2809" s="45" t="b">
        <f t="shared" si="433"/>
        <v>0</v>
      </c>
      <c r="AX2809" s="45" t="s">
        <v>8734</v>
      </c>
    </row>
    <row r="2810" spans="1:50" s="36" customFormat="1" ht="27.75" customHeight="1" x14ac:dyDescent="0.15">
      <c r="A2810" s="36" t="str">
        <f t="shared" si="431"/>
        <v>PRODUCTOS HOSPITALARIOS S.A. PRO-H S.A.114110109</v>
      </c>
      <c r="B2810" s="36" t="b">
        <f>+A2810='[1]Anexo 9'!A2810</f>
        <v>1</v>
      </c>
      <c r="C2810" s="18">
        <v>804016084</v>
      </c>
      <c r="D2810" s="18" t="s">
        <v>3865</v>
      </c>
      <c r="E2810" s="15" t="s">
        <v>61</v>
      </c>
      <c r="F2810" s="15" t="s">
        <v>62</v>
      </c>
      <c r="G2810" s="15" t="s">
        <v>3155</v>
      </c>
      <c r="H2810" s="15" t="s">
        <v>3155</v>
      </c>
      <c r="I2810" s="15" t="s">
        <v>3155</v>
      </c>
      <c r="J2810" s="15">
        <v>5</v>
      </c>
      <c r="K2810" s="15" t="s">
        <v>3155</v>
      </c>
      <c r="L2810" s="15">
        <v>114110109</v>
      </c>
      <c r="M2810" s="15" t="s">
        <v>2490</v>
      </c>
      <c r="N2810" s="15" t="s">
        <v>1436</v>
      </c>
      <c r="O2810" s="18" t="s">
        <v>4900</v>
      </c>
      <c r="P2810" s="22" t="s">
        <v>3841</v>
      </c>
      <c r="Q2810" s="15" t="s">
        <v>1822</v>
      </c>
      <c r="R2810" s="18" t="s">
        <v>5908</v>
      </c>
      <c r="S2810" s="22" t="b">
        <f t="shared" si="434"/>
        <v>0</v>
      </c>
      <c r="T2810" s="18"/>
      <c r="U2810" s="18" t="s">
        <v>6462</v>
      </c>
      <c r="V2810" s="15"/>
      <c r="W2810" s="18" t="s">
        <v>2344</v>
      </c>
      <c r="X2810" s="18"/>
      <c r="Y2810" s="15" t="s">
        <v>73</v>
      </c>
      <c r="Z2810" s="18" t="s">
        <v>1983</v>
      </c>
      <c r="AA2810" s="18" t="s">
        <v>71</v>
      </c>
      <c r="AB2810" s="18" t="s">
        <v>7426</v>
      </c>
      <c r="AC2810" s="67" t="e">
        <f>+VLOOKUP("*"&amp;L2810&amp;"*",'[2]REGISTROS SANITARIOS'!$D$2113:$E$2316,2,FALSE)</f>
        <v>#N/A</v>
      </c>
      <c r="AD2810" s="22" t="s">
        <v>44</v>
      </c>
      <c r="AE2810" s="16">
        <v>43840</v>
      </c>
      <c r="AF2810" s="34" t="s">
        <v>68</v>
      </c>
      <c r="AG2810" s="24">
        <v>20012876</v>
      </c>
      <c r="AH2810" s="18">
        <v>13</v>
      </c>
      <c r="AI2810" s="18" t="s">
        <v>1049</v>
      </c>
      <c r="AJ2810" s="17">
        <v>56650</v>
      </c>
      <c r="AK2810" s="25">
        <v>56650</v>
      </c>
      <c r="AL2810" s="25">
        <v>146</v>
      </c>
      <c r="AM2810" s="35">
        <v>0</v>
      </c>
      <c r="AN2810" s="19">
        <v>7194550</v>
      </c>
      <c r="AO2810" s="18" t="s">
        <v>8012</v>
      </c>
      <c r="AP2810" s="15"/>
      <c r="AQ2810" s="43" t="str">
        <f t="shared" si="432"/>
        <v>SI</v>
      </c>
      <c r="AR2810" s="44">
        <f t="shared" si="435"/>
        <v>8270900</v>
      </c>
      <c r="AS2810" s="44">
        <f t="shared" si="436"/>
        <v>8270900</v>
      </c>
      <c r="AT2810" s="44">
        <f t="shared" si="437"/>
        <v>8270900</v>
      </c>
      <c r="AU2810" s="44">
        <f t="shared" si="438"/>
        <v>8270900</v>
      </c>
      <c r="AV2810" s="45" t="b">
        <f t="shared" si="439"/>
        <v>0</v>
      </c>
      <c r="AW2810" s="45" t="b">
        <f t="shared" si="433"/>
        <v>0</v>
      </c>
      <c r="AX2810" s="45" t="s">
        <v>8734</v>
      </c>
    </row>
    <row r="2811" spans="1:50" s="36" customFormat="1" ht="27.75" customHeight="1" x14ac:dyDescent="0.15">
      <c r="A2811" s="36" t="str">
        <f t="shared" si="431"/>
        <v>PRODUCTOS HOSPITALARIOS S.A. PRO-H S.A.114110309</v>
      </c>
      <c r="B2811" s="36" t="b">
        <f>+A2811='[1]Anexo 9'!A2811</f>
        <v>1</v>
      </c>
      <c r="C2811" s="18">
        <v>804016084</v>
      </c>
      <c r="D2811" s="18" t="s">
        <v>3865</v>
      </c>
      <c r="E2811" s="15" t="s">
        <v>61</v>
      </c>
      <c r="F2811" s="15" t="s">
        <v>62</v>
      </c>
      <c r="G2811" s="15" t="s">
        <v>3155</v>
      </c>
      <c r="H2811" s="15" t="s">
        <v>3155</v>
      </c>
      <c r="I2811" s="15" t="s">
        <v>3155</v>
      </c>
      <c r="J2811" s="15">
        <v>5</v>
      </c>
      <c r="K2811" s="15" t="s">
        <v>3155</v>
      </c>
      <c r="L2811" s="15">
        <v>114110309</v>
      </c>
      <c r="M2811" s="15" t="s">
        <v>2493</v>
      </c>
      <c r="N2811" s="15" t="s">
        <v>1436</v>
      </c>
      <c r="O2811" s="18" t="s">
        <v>4901</v>
      </c>
      <c r="P2811" s="22" t="s">
        <v>3841</v>
      </c>
      <c r="Q2811" s="15" t="s">
        <v>1428</v>
      </c>
      <c r="R2811" s="18" t="s">
        <v>3706</v>
      </c>
      <c r="S2811" s="22" t="b">
        <f t="shared" si="434"/>
        <v>0</v>
      </c>
      <c r="T2811" s="18">
        <v>10</v>
      </c>
      <c r="U2811" s="18" t="s">
        <v>3706</v>
      </c>
      <c r="V2811" s="15"/>
      <c r="W2811" s="18" t="s">
        <v>2048</v>
      </c>
      <c r="X2811" s="18"/>
      <c r="Y2811" s="15" t="s">
        <v>73</v>
      </c>
      <c r="Z2811" s="18" t="s">
        <v>3489</v>
      </c>
      <c r="AA2811" s="18" t="s">
        <v>71</v>
      </c>
      <c r="AB2811" s="18" t="s">
        <v>7427</v>
      </c>
      <c r="AC2811" s="67" t="str">
        <f>+VLOOKUP("*"&amp;L2811&amp;"*",'[2]REGISTROS SANITARIOS'!$D$2113:$E$2316,2,FALSE)</f>
        <v>SI</v>
      </c>
      <c r="AD2811" s="22" t="s">
        <v>1025</v>
      </c>
      <c r="AE2811" s="16" t="s">
        <v>7992</v>
      </c>
      <c r="AF2811" s="34" t="s">
        <v>8814</v>
      </c>
      <c r="AG2811" s="24">
        <v>1980397</v>
      </c>
      <c r="AH2811" s="18">
        <v>1</v>
      </c>
      <c r="AI2811" s="18" t="s">
        <v>1049</v>
      </c>
      <c r="AJ2811" s="17">
        <v>82500</v>
      </c>
      <c r="AK2811" s="25">
        <v>82500</v>
      </c>
      <c r="AL2811" s="25">
        <v>271</v>
      </c>
      <c r="AM2811" s="35">
        <v>0</v>
      </c>
      <c r="AN2811" s="19">
        <v>19470000</v>
      </c>
      <c r="AO2811" s="18" t="s">
        <v>8012</v>
      </c>
      <c r="AP2811" s="15"/>
      <c r="AQ2811" s="43" t="str">
        <f t="shared" si="432"/>
        <v>SI</v>
      </c>
      <c r="AR2811" s="44">
        <f t="shared" si="435"/>
        <v>22357500</v>
      </c>
      <c r="AS2811" s="44">
        <f t="shared" si="436"/>
        <v>22357500</v>
      </c>
      <c r="AT2811" s="44">
        <f t="shared" si="437"/>
        <v>22357500</v>
      </c>
      <c r="AU2811" s="44">
        <f t="shared" si="438"/>
        <v>22357500</v>
      </c>
      <c r="AV2811" s="45" t="b">
        <f t="shared" si="439"/>
        <v>0</v>
      </c>
      <c r="AW2811" s="45" t="b">
        <f t="shared" si="433"/>
        <v>0</v>
      </c>
      <c r="AX2811" s="45" t="s">
        <v>8734</v>
      </c>
    </row>
    <row r="2812" spans="1:50" s="36" customFormat="1" ht="27.75" customHeight="1" x14ac:dyDescent="0.15">
      <c r="A2812" s="36" t="str">
        <f t="shared" si="431"/>
        <v>PRODUCTOS HOSPITALARIOS S.A. PRO-H S.A.114120109</v>
      </c>
      <c r="B2812" s="36" t="b">
        <f>+A2812='[1]Anexo 9'!A2812</f>
        <v>1</v>
      </c>
      <c r="C2812" s="18">
        <v>804016084</v>
      </c>
      <c r="D2812" s="18" t="s">
        <v>3865</v>
      </c>
      <c r="E2812" s="15" t="s">
        <v>61</v>
      </c>
      <c r="F2812" s="15" t="s">
        <v>62</v>
      </c>
      <c r="G2812" s="15" t="s">
        <v>3155</v>
      </c>
      <c r="H2812" s="15" t="s">
        <v>3155</v>
      </c>
      <c r="I2812" s="15" t="s">
        <v>3155</v>
      </c>
      <c r="J2812" s="15">
        <v>5</v>
      </c>
      <c r="K2812" s="15" t="s">
        <v>3155</v>
      </c>
      <c r="L2812" s="15">
        <v>114120109</v>
      </c>
      <c r="M2812" s="15" t="s">
        <v>2501</v>
      </c>
      <c r="N2812" s="15" t="s">
        <v>1436</v>
      </c>
      <c r="O2812" s="18" t="s">
        <v>4902</v>
      </c>
      <c r="P2812" s="22" t="s">
        <v>3841</v>
      </c>
      <c r="Q2812" s="15" t="s">
        <v>1977</v>
      </c>
      <c r="R2812" s="18" t="s">
        <v>5909</v>
      </c>
      <c r="S2812" s="22" t="b">
        <f t="shared" si="434"/>
        <v>0</v>
      </c>
      <c r="T2812" s="18"/>
      <c r="U2812" s="18" t="s">
        <v>6463</v>
      </c>
      <c r="V2812" s="15"/>
      <c r="W2812" s="18" t="s">
        <v>1730</v>
      </c>
      <c r="X2812" s="18"/>
      <c r="Y2812" s="15" t="s">
        <v>73</v>
      </c>
      <c r="Z2812" s="18" t="s">
        <v>3517</v>
      </c>
      <c r="AA2812" s="18" t="s">
        <v>71</v>
      </c>
      <c r="AB2812" s="18" t="s">
        <v>7428</v>
      </c>
      <c r="AC2812" s="67" t="str">
        <f>+VLOOKUP("*"&amp;L2812&amp;"*",'[2]REGISTROS SANITARIOS'!$D$2113:$E$2316,2,FALSE)</f>
        <v>SI</v>
      </c>
      <c r="AD2812" s="22" t="s">
        <v>1025</v>
      </c>
      <c r="AE2812" s="16">
        <v>44200</v>
      </c>
      <c r="AF2812" s="34" t="s">
        <v>68</v>
      </c>
      <c r="AG2812" s="24">
        <v>19912966</v>
      </c>
      <c r="AH2812" s="18">
        <v>7</v>
      </c>
      <c r="AI2812" s="18" t="s">
        <v>1049</v>
      </c>
      <c r="AJ2812" s="17">
        <v>129250</v>
      </c>
      <c r="AK2812" s="25">
        <v>129250</v>
      </c>
      <c r="AL2812" s="25">
        <v>224</v>
      </c>
      <c r="AM2812" s="35">
        <v>0</v>
      </c>
      <c r="AN2812" s="19">
        <v>25203750</v>
      </c>
      <c r="AO2812" s="18" t="s">
        <v>8012</v>
      </c>
      <c r="AP2812" s="15"/>
      <c r="AQ2812" s="43" t="str">
        <f t="shared" si="432"/>
        <v>SI</v>
      </c>
      <c r="AR2812" s="44">
        <f t="shared" si="435"/>
        <v>28952000</v>
      </c>
      <c r="AS2812" s="44">
        <f t="shared" si="436"/>
        <v>28952000</v>
      </c>
      <c r="AT2812" s="44">
        <f t="shared" si="437"/>
        <v>28952000</v>
      </c>
      <c r="AU2812" s="44">
        <f t="shared" si="438"/>
        <v>28952000</v>
      </c>
      <c r="AV2812" s="45" t="b">
        <f t="shared" si="439"/>
        <v>0</v>
      </c>
      <c r="AW2812" s="45" t="b">
        <f t="shared" si="433"/>
        <v>0</v>
      </c>
      <c r="AX2812" s="45" t="s">
        <v>8734</v>
      </c>
    </row>
    <row r="2813" spans="1:50" s="36" customFormat="1" ht="27.75" customHeight="1" x14ac:dyDescent="0.15">
      <c r="A2813" s="36" t="str">
        <f t="shared" si="431"/>
        <v>PRODUCTOS HOSPITALARIOS S.A. PRO-H S.A.114130109</v>
      </c>
      <c r="B2813" s="36" t="b">
        <f>+A2813='[1]Anexo 9'!A2813</f>
        <v>1</v>
      </c>
      <c r="C2813" s="18">
        <v>804016084</v>
      </c>
      <c r="D2813" s="18" t="s">
        <v>3865</v>
      </c>
      <c r="E2813" s="15" t="s">
        <v>61</v>
      </c>
      <c r="F2813" s="15" t="s">
        <v>62</v>
      </c>
      <c r="G2813" s="15" t="s">
        <v>3155</v>
      </c>
      <c r="H2813" s="15" t="s">
        <v>3155</v>
      </c>
      <c r="I2813" s="15" t="s">
        <v>3155</v>
      </c>
      <c r="J2813" s="15">
        <v>3</v>
      </c>
      <c r="K2813" s="15" t="s">
        <v>3155</v>
      </c>
      <c r="L2813" s="15">
        <v>114130109</v>
      </c>
      <c r="M2813" s="15" t="s">
        <v>3710</v>
      </c>
      <c r="N2813" s="15" t="s">
        <v>1436</v>
      </c>
      <c r="O2813" s="18" t="s">
        <v>4903</v>
      </c>
      <c r="P2813" s="22" t="s">
        <v>3841</v>
      </c>
      <c r="Q2813" s="15" t="s">
        <v>1428</v>
      </c>
      <c r="R2813" s="18" t="s">
        <v>3712</v>
      </c>
      <c r="S2813" s="22" t="b">
        <f t="shared" si="434"/>
        <v>0</v>
      </c>
      <c r="T2813" s="18">
        <v>10</v>
      </c>
      <c r="U2813" s="18" t="s">
        <v>3712</v>
      </c>
      <c r="V2813" s="15"/>
      <c r="W2813" s="18" t="s">
        <v>2460</v>
      </c>
      <c r="X2813" s="18"/>
      <c r="Y2813" s="15" t="s">
        <v>73</v>
      </c>
      <c r="Z2813" s="18" t="s">
        <v>3714</v>
      </c>
      <c r="AA2813" s="18" t="s">
        <v>71</v>
      </c>
      <c r="AB2813" s="18" t="s">
        <v>7429</v>
      </c>
      <c r="AC2813" s="67" t="str">
        <f>+VLOOKUP("*"&amp;L2813&amp;"*",'[2]REGISTROS SANITARIOS'!$D$2113:$E$2316,2,FALSE)</f>
        <v>SI</v>
      </c>
      <c r="AD2813" s="22" t="s">
        <v>1025</v>
      </c>
      <c r="AE2813" s="16">
        <v>44197</v>
      </c>
      <c r="AF2813" s="34" t="s">
        <v>68</v>
      </c>
      <c r="AG2813" s="24">
        <v>20018308</v>
      </c>
      <c r="AH2813" s="18">
        <v>6</v>
      </c>
      <c r="AI2813" s="18" t="s">
        <v>1049</v>
      </c>
      <c r="AJ2813" s="17">
        <v>26400</v>
      </c>
      <c r="AK2813" s="25">
        <v>26400</v>
      </c>
      <c r="AL2813" s="25">
        <v>287</v>
      </c>
      <c r="AM2813" s="35">
        <v>0</v>
      </c>
      <c r="AN2813" s="19">
        <v>6600000</v>
      </c>
      <c r="AO2813" s="18" t="s">
        <v>8012</v>
      </c>
      <c r="AP2813" s="15"/>
      <c r="AQ2813" s="43" t="str">
        <f t="shared" si="432"/>
        <v>SI</v>
      </c>
      <c r="AR2813" s="44">
        <f t="shared" si="435"/>
        <v>7576800</v>
      </c>
      <c r="AS2813" s="44">
        <f t="shared" si="436"/>
        <v>7576800</v>
      </c>
      <c r="AT2813" s="44">
        <f t="shared" si="437"/>
        <v>7576800</v>
      </c>
      <c r="AU2813" s="44">
        <f t="shared" si="438"/>
        <v>7576800</v>
      </c>
      <c r="AV2813" s="45" t="b">
        <f t="shared" si="439"/>
        <v>0</v>
      </c>
      <c r="AW2813" s="45" t="b">
        <f t="shared" si="433"/>
        <v>0</v>
      </c>
      <c r="AX2813" s="45" t="s">
        <v>8734</v>
      </c>
    </row>
    <row r="2814" spans="1:50" s="36" customFormat="1" ht="27.75" customHeight="1" x14ac:dyDescent="0.15">
      <c r="A2814" s="36" t="str">
        <f t="shared" si="431"/>
        <v>PRODUCTOS HOSPITALARIOS S.A. PRO-H S.A.116010209</v>
      </c>
      <c r="B2814" s="36" t="b">
        <f>+A2814='[1]Anexo 9'!A2814</f>
        <v>1</v>
      </c>
      <c r="C2814" s="18">
        <v>804016084</v>
      </c>
      <c r="D2814" s="18" t="s">
        <v>3865</v>
      </c>
      <c r="E2814" s="15" t="s">
        <v>61</v>
      </c>
      <c r="F2814" s="15" t="s">
        <v>62</v>
      </c>
      <c r="G2814" s="15" t="s">
        <v>3155</v>
      </c>
      <c r="H2814" s="15" t="s">
        <v>3155</v>
      </c>
      <c r="I2814" s="15" t="s">
        <v>3155</v>
      </c>
      <c r="J2814" s="15">
        <v>5</v>
      </c>
      <c r="K2814" s="15" t="s">
        <v>3155</v>
      </c>
      <c r="L2814" s="15">
        <v>116010209</v>
      </c>
      <c r="M2814" s="15" t="s">
        <v>2516</v>
      </c>
      <c r="N2814" s="15" t="s">
        <v>1436</v>
      </c>
      <c r="O2814" s="18" t="s">
        <v>4904</v>
      </c>
      <c r="P2814" s="22" t="s">
        <v>3841</v>
      </c>
      <c r="Q2814" s="15" t="s">
        <v>1977</v>
      </c>
      <c r="R2814" s="18" t="s">
        <v>5910</v>
      </c>
      <c r="S2814" s="22" t="b">
        <f t="shared" si="434"/>
        <v>0</v>
      </c>
      <c r="T2814" s="18">
        <v>10</v>
      </c>
      <c r="U2814" s="18" t="s">
        <v>5910</v>
      </c>
      <c r="V2814" s="15"/>
      <c r="W2814" s="18" t="s">
        <v>1944</v>
      </c>
      <c r="X2814" s="18"/>
      <c r="Y2814" s="15" t="s">
        <v>73</v>
      </c>
      <c r="Z2814" s="18" t="s">
        <v>1944</v>
      </c>
      <c r="AA2814" s="18" t="s">
        <v>71</v>
      </c>
      <c r="AB2814" s="18" t="s">
        <v>7430</v>
      </c>
      <c r="AC2814" s="67" t="str">
        <f>+VLOOKUP("*"&amp;L2814&amp;"*",'[2]REGISTROS SANITARIOS'!$D$2113:$E$2316,2,FALSE)</f>
        <v>SI</v>
      </c>
      <c r="AD2814" s="22" t="s">
        <v>1025</v>
      </c>
      <c r="AE2814" s="16" t="s">
        <v>7913</v>
      </c>
      <c r="AF2814" s="34" t="s">
        <v>8814</v>
      </c>
      <c r="AG2814" s="24">
        <v>20080792</v>
      </c>
      <c r="AH2814" s="18">
        <v>20</v>
      </c>
      <c r="AI2814" s="18" t="s">
        <v>1049</v>
      </c>
      <c r="AJ2814" s="17">
        <v>440000</v>
      </c>
      <c r="AK2814" s="25">
        <v>440000</v>
      </c>
      <c r="AL2814" s="25">
        <v>45</v>
      </c>
      <c r="AM2814" s="35">
        <v>0</v>
      </c>
      <c r="AN2814" s="19">
        <v>17160000</v>
      </c>
      <c r="AO2814" s="18" t="s">
        <v>8012</v>
      </c>
      <c r="AP2814" s="15"/>
      <c r="AQ2814" s="43" t="str">
        <f t="shared" si="432"/>
        <v>SI</v>
      </c>
      <c r="AR2814" s="44">
        <f t="shared" si="435"/>
        <v>19800000</v>
      </c>
      <c r="AS2814" s="44">
        <f t="shared" si="436"/>
        <v>19800000</v>
      </c>
      <c r="AT2814" s="44">
        <f t="shared" si="437"/>
        <v>19800000</v>
      </c>
      <c r="AU2814" s="44">
        <f t="shared" si="438"/>
        <v>19800000</v>
      </c>
      <c r="AV2814" s="45" t="b">
        <f t="shared" si="439"/>
        <v>0</v>
      </c>
      <c r="AW2814" s="45" t="b">
        <f t="shared" si="433"/>
        <v>0</v>
      </c>
      <c r="AX2814" s="45" t="s">
        <v>8734</v>
      </c>
    </row>
    <row r="2815" spans="1:50" s="36" customFormat="1" ht="27.75" customHeight="1" x14ac:dyDescent="0.15">
      <c r="A2815" s="36" t="str">
        <f t="shared" si="431"/>
        <v>PRODUCTOS HOSPITALARIOS S.A. PRO-H S.A.116010309</v>
      </c>
      <c r="B2815" s="36" t="b">
        <f>+A2815='[1]Anexo 9'!A2815</f>
        <v>1</v>
      </c>
      <c r="C2815" s="18">
        <v>804016084</v>
      </c>
      <c r="D2815" s="18" t="s">
        <v>3865</v>
      </c>
      <c r="E2815" s="15" t="s">
        <v>61</v>
      </c>
      <c r="F2815" s="15" t="s">
        <v>62</v>
      </c>
      <c r="G2815" s="15" t="s">
        <v>3155</v>
      </c>
      <c r="H2815" s="15" t="s">
        <v>3155</v>
      </c>
      <c r="I2815" s="15" t="s">
        <v>3155</v>
      </c>
      <c r="J2815" s="15">
        <v>6</v>
      </c>
      <c r="K2815" s="15" t="s">
        <v>3155</v>
      </c>
      <c r="L2815" s="15">
        <v>116010309</v>
      </c>
      <c r="M2815" s="15" t="s">
        <v>2518</v>
      </c>
      <c r="N2815" s="15" t="s">
        <v>1436</v>
      </c>
      <c r="O2815" s="18" t="s">
        <v>4905</v>
      </c>
      <c r="P2815" s="22" t="s">
        <v>73</v>
      </c>
      <c r="Q2815" s="15" t="s">
        <v>1977</v>
      </c>
      <c r="R2815" s="18" t="s">
        <v>3723</v>
      </c>
      <c r="S2815" s="22" t="b">
        <f t="shared" si="434"/>
        <v>0</v>
      </c>
      <c r="T2815" s="18">
        <v>10</v>
      </c>
      <c r="U2815" s="18" t="s">
        <v>3723</v>
      </c>
      <c r="V2815" s="15"/>
      <c r="W2815" s="18" t="s">
        <v>3724</v>
      </c>
      <c r="X2815" s="18"/>
      <c r="Y2815" s="15" t="s">
        <v>73</v>
      </c>
      <c r="Z2815" s="18" t="s">
        <v>3724</v>
      </c>
      <c r="AA2815" s="18" t="s">
        <v>71</v>
      </c>
      <c r="AB2815" s="18" t="s">
        <v>7431</v>
      </c>
      <c r="AC2815" s="67" t="str">
        <f>+VLOOKUP("*"&amp;L2815&amp;"*",'[2]REGISTROS SANITARIOS'!$D$2113:$E$2316,2,FALSE)</f>
        <v>SI</v>
      </c>
      <c r="AD2815" s="22" t="s">
        <v>1025</v>
      </c>
      <c r="AE2815" s="16" t="s">
        <v>7970</v>
      </c>
      <c r="AF2815" s="34" t="s">
        <v>8814</v>
      </c>
      <c r="AG2815" s="24">
        <v>35662</v>
      </c>
      <c r="AH2815" s="18">
        <v>18</v>
      </c>
      <c r="AI2815" s="18" t="s">
        <v>1049</v>
      </c>
      <c r="AJ2815" s="17">
        <v>517000</v>
      </c>
      <c r="AK2815" s="25">
        <v>517000</v>
      </c>
      <c r="AL2815" s="25">
        <v>21</v>
      </c>
      <c r="AM2815" s="35">
        <v>0</v>
      </c>
      <c r="AN2815" s="19">
        <v>9306000</v>
      </c>
      <c r="AO2815" s="18" t="s">
        <v>8012</v>
      </c>
      <c r="AP2815" s="15"/>
      <c r="AQ2815" s="43" t="str">
        <f t="shared" si="432"/>
        <v>SI</v>
      </c>
      <c r="AR2815" s="44">
        <f t="shared" si="435"/>
        <v>10857000</v>
      </c>
      <c r="AS2815" s="44">
        <f t="shared" si="436"/>
        <v>10857000</v>
      </c>
      <c r="AT2815" s="44">
        <f t="shared" si="437"/>
        <v>10857000</v>
      </c>
      <c r="AU2815" s="44">
        <f t="shared" si="438"/>
        <v>10857000</v>
      </c>
      <c r="AV2815" s="45" t="b">
        <f t="shared" si="439"/>
        <v>0</v>
      </c>
      <c r="AW2815" s="45" t="b">
        <f t="shared" si="433"/>
        <v>0</v>
      </c>
      <c r="AX2815" s="45" t="s">
        <v>8734</v>
      </c>
    </row>
    <row r="2816" spans="1:50" s="36" customFormat="1" ht="27.75" customHeight="1" x14ac:dyDescent="0.15">
      <c r="A2816" s="36" t="str">
        <f t="shared" si="431"/>
        <v>PRODUCTOS HOSPITALARIOS S.A. PRO-H S.A.116020209</v>
      </c>
      <c r="B2816" s="36" t="b">
        <f>+A2816='[1]Anexo 9'!A2816</f>
        <v>1</v>
      </c>
      <c r="C2816" s="18">
        <v>804016084</v>
      </c>
      <c r="D2816" s="18" t="s">
        <v>3865</v>
      </c>
      <c r="E2816" s="15" t="s">
        <v>61</v>
      </c>
      <c r="F2816" s="15" t="s">
        <v>62</v>
      </c>
      <c r="G2816" s="15" t="s">
        <v>3155</v>
      </c>
      <c r="H2816" s="15" t="s">
        <v>3155</v>
      </c>
      <c r="I2816" s="15" t="s">
        <v>3155</v>
      </c>
      <c r="J2816" s="15">
        <v>5</v>
      </c>
      <c r="K2816" s="15" t="s">
        <v>3155</v>
      </c>
      <c r="L2816" s="15">
        <v>116020209</v>
      </c>
      <c r="M2816" s="15" t="s">
        <v>2535</v>
      </c>
      <c r="N2816" s="15" t="s">
        <v>1436</v>
      </c>
      <c r="O2816" s="18" t="s">
        <v>4906</v>
      </c>
      <c r="P2816" s="22" t="s">
        <v>3841</v>
      </c>
      <c r="Q2816" s="15" t="s">
        <v>1438</v>
      </c>
      <c r="R2816" s="18" t="s">
        <v>5911</v>
      </c>
      <c r="S2816" s="22" t="b">
        <f t="shared" si="434"/>
        <v>0</v>
      </c>
      <c r="T2816" s="18">
        <v>10</v>
      </c>
      <c r="U2816" s="18" t="s">
        <v>6464</v>
      </c>
      <c r="V2816" s="15"/>
      <c r="W2816" s="18" t="s">
        <v>6434</v>
      </c>
      <c r="X2816" s="18" t="s">
        <v>8765</v>
      </c>
      <c r="Y2816" s="15" t="s">
        <v>68</v>
      </c>
      <c r="Z2816" s="18" t="s">
        <v>1983</v>
      </c>
      <c r="AA2816" s="18" t="s">
        <v>71</v>
      </c>
      <c r="AB2816" s="18" t="s">
        <v>7432</v>
      </c>
      <c r="AC2816" s="67" t="str">
        <f>+VLOOKUP("*"&amp;L2816&amp;"*",'[2]REGISTROS SANITARIOS'!$D$2113:$E$2316,2,FALSE)</f>
        <v>SI</v>
      </c>
      <c r="AD2816" s="22" t="s">
        <v>1025</v>
      </c>
      <c r="AE2816" s="16" t="s">
        <v>7993</v>
      </c>
      <c r="AF2816" s="34" t="s">
        <v>8814</v>
      </c>
      <c r="AG2816" s="24">
        <v>20014730</v>
      </c>
      <c r="AH2816" s="18">
        <v>6</v>
      </c>
      <c r="AI2816" s="18" t="s">
        <v>1049</v>
      </c>
      <c r="AJ2816" s="17">
        <v>165000</v>
      </c>
      <c r="AK2816" s="25">
        <v>165000</v>
      </c>
      <c r="AL2816" s="25">
        <v>129</v>
      </c>
      <c r="AM2816" s="35">
        <v>0</v>
      </c>
      <c r="AN2816" s="19">
        <v>18480000</v>
      </c>
      <c r="AO2816" s="18" t="s">
        <v>8012</v>
      </c>
      <c r="AP2816" s="15"/>
      <c r="AQ2816" s="43" t="str">
        <f t="shared" si="432"/>
        <v>SI</v>
      </c>
      <c r="AR2816" s="44">
        <f t="shared" si="435"/>
        <v>21285000</v>
      </c>
      <c r="AS2816" s="44">
        <f t="shared" si="436"/>
        <v>21285000</v>
      </c>
      <c r="AT2816" s="44">
        <f t="shared" si="437"/>
        <v>21285000</v>
      </c>
      <c r="AU2816" s="44">
        <f t="shared" si="438"/>
        <v>21285000</v>
      </c>
      <c r="AV2816" s="45" t="b">
        <f t="shared" si="439"/>
        <v>0</v>
      </c>
      <c r="AW2816" s="45" t="b">
        <f t="shared" si="433"/>
        <v>0</v>
      </c>
      <c r="AX2816" s="45" t="s">
        <v>8734</v>
      </c>
    </row>
    <row r="2817" spans="1:50" s="36" customFormat="1" ht="27.75" customHeight="1" x14ac:dyDescent="0.15">
      <c r="A2817" s="36" t="str">
        <f t="shared" si="431"/>
        <v>PRODUCTOS HOSPITALARIOS S.A. PRO-H S.A.116020440</v>
      </c>
      <c r="B2817" s="36" t="b">
        <f>+A2817='[1]Anexo 9'!A2817</f>
        <v>1</v>
      </c>
      <c r="C2817" s="18">
        <v>804016084</v>
      </c>
      <c r="D2817" s="18" t="s">
        <v>3865</v>
      </c>
      <c r="E2817" s="15" t="s">
        <v>61</v>
      </c>
      <c r="F2817" s="15" t="s">
        <v>1788</v>
      </c>
      <c r="G2817" s="15">
        <f>+VLOOKUP(F2817,[3]Sheet1!$E$3:$G$74,3,FALSE)</f>
        <v>2</v>
      </c>
      <c r="H2817" s="15">
        <f>+VLOOKUP(D2817&amp;F2817,'TD para paquetes'!$E$3:$I$441,5,FALSE)</f>
        <v>2</v>
      </c>
      <c r="I2817" s="15" t="s">
        <v>1025</v>
      </c>
      <c r="J2817" s="15">
        <v>6</v>
      </c>
      <c r="K2817" s="15">
        <v>6</v>
      </c>
      <c r="L2817" s="15">
        <v>116020440</v>
      </c>
      <c r="M2817" s="15" t="s">
        <v>1789</v>
      </c>
      <c r="N2817" s="15" t="s">
        <v>1790</v>
      </c>
      <c r="O2817" s="18" t="s">
        <v>4907</v>
      </c>
      <c r="P2817" s="22" t="s">
        <v>3841</v>
      </c>
      <c r="Q2817" s="15" t="s">
        <v>1791</v>
      </c>
      <c r="R2817" s="18" t="s">
        <v>5912</v>
      </c>
      <c r="S2817" s="22" t="b">
        <f t="shared" si="434"/>
        <v>0</v>
      </c>
      <c r="T2817" s="18"/>
      <c r="U2817" s="18" t="s">
        <v>5912</v>
      </c>
      <c r="V2817" s="15"/>
      <c r="W2817" s="18" t="s">
        <v>2576</v>
      </c>
      <c r="X2817" s="18"/>
      <c r="Y2817" s="15" t="s">
        <v>73</v>
      </c>
      <c r="Z2817" s="18" t="s">
        <v>7433</v>
      </c>
      <c r="AA2817" s="18" t="s">
        <v>71</v>
      </c>
      <c r="AB2817" s="18" t="s">
        <v>7434</v>
      </c>
      <c r="AC2817" s="67" t="str">
        <f>+VLOOKUP("*"&amp;L2817&amp;"*",'[2]REGISTROS SANITARIOS'!$D$2113:$E$2316,2,FALSE)</f>
        <v>SI</v>
      </c>
      <c r="AD2817" s="22" t="s">
        <v>1025</v>
      </c>
      <c r="AE2817" s="16">
        <v>44021</v>
      </c>
      <c r="AF2817" s="34" t="s">
        <v>68</v>
      </c>
      <c r="AG2817" s="24">
        <v>20084685</v>
      </c>
      <c r="AH2817" s="18">
        <v>18</v>
      </c>
      <c r="AI2817" s="18" t="s">
        <v>1049</v>
      </c>
      <c r="AJ2817" s="17">
        <v>22000</v>
      </c>
      <c r="AK2817" s="25">
        <v>22000</v>
      </c>
      <c r="AL2817" s="25">
        <v>9586</v>
      </c>
      <c r="AM2817" s="35">
        <v>0</v>
      </c>
      <c r="AN2817" s="19">
        <v>183480000</v>
      </c>
      <c r="AO2817" s="18" t="s">
        <v>8012</v>
      </c>
      <c r="AP2817" s="15"/>
      <c r="AQ2817" s="43" t="str">
        <f t="shared" si="432"/>
        <v>SI</v>
      </c>
      <c r="AR2817" s="44">
        <f t="shared" si="435"/>
        <v>210892000</v>
      </c>
      <c r="AS2817" s="44">
        <f t="shared" si="436"/>
        <v>210892000</v>
      </c>
      <c r="AT2817" s="44">
        <f t="shared" si="437"/>
        <v>210892000</v>
      </c>
      <c r="AU2817" s="44">
        <f t="shared" si="438"/>
        <v>210892000</v>
      </c>
      <c r="AV2817" s="45" t="b">
        <f t="shared" si="439"/>
        <v>0</v>
      </c>
      <c r="AW2817" s="45" t="b">
        <f t="shared" si="433"/>
        <v>0</v>
      </c>
      <c r="AX2817" s="45" t="s">
        <v>8734</v>
      </c>
    </row>
    <row r="2818" spans="1:50" s="36" customFormat="1" ht="27.75" customHeight="1" x14ac:dyDescent="0.15">
      <c r="A2818" s="36" t="str">
        <f t="shared" si="431"/>
        <v>PRODUCTOS HOSPITALARIOS S.A. PRO-H S.A.116020460</v>
      </c>
      <c r="B2818" s="36" t="b">
        <f>+A2818='[1]Anexo 9'!A2818</f>
        <v>1</v>
      </c>
      <c r="C2818" s="18">
        <v>804016084</v>
      </c>
      <c r="D2818" s="18" t="s">
        <v>3865</v>
      </c>
      <c r="E2818" s="15" t="s">
        <v>61</v>
      </c>
      <c r="F2818" s="15" t="s">
        <v>1788</v>
      </c>
      <c r="G2818" s="15">
        <f>+VLOOKUP(F2818,[3]Sheet1!$E$3:$G$74,3,FALSE)</f>
        <v>2</v>
      </c>
      <c r="H2818" s="15">
        <f>+VLOOKUP(D2818&amp;F2818,'TD para paquetes'!$E$3:$I$441,5,FALSE)</f>
        <v>2</v>
      </c>
      <c r="I2818" s="15" t="s">
        <v>1025</v>
      </c>
      <c r="J2818" s="15">
        <v>6</v>
      </c>
      <c r="K2818" s="15">
        <v>6</v>
      </c>
      <c r="L2818" s="15">
        <v>116020460</v>
      </c>
      <c r="M2818" s="15" t="s">
        <v>1794</v>
      </c>
      <c r="N2818" s="15" t="s">
        <v>1790</v>
      </c>
      <c r="O2818" s="18" t="s">
        <v>4908</v>
      </c>
      <c r="P2818" s="22" t="s">
        <v>3841</v>
      </c>
      <c r="Q2818" s="15" t="s">
        <v>1791</v>
      </c>
      <c r="R2818" s="18" t="s">
        <v>5913</v>
      </c>
      <c r="S2818" s="22" t="b">
        <f t="shared" si="434"/>
        <v>0</v>
      </c>
      <c r="T2818" s="18"/>
      <c r="U2818" s="18" t="s">
        <v>5913</v>
      </c>
      <c r="V2818" s="15"/>
      <c r="W2818" s="18" t="s">
        <v>2576</v>
      </c>
      <c r="X2818" s="18"/>
      <c r="Y2818" s="15" t="s">
        <v>73</v>
      </c>
      <c r="Z2818" s="18" t="s">
        <v>7433</v>
      </c>
      <c r="AA2818" s="18" t="s">
        <v>71</v>
      </c>
      <c r="AB2818" s="18" t="s">
        <v>7435</v>
      </c>
      <c r="AC2818" s="67" t="str">
        <f>+VLOOKUP("*"&amp;L2818&amp;"*",'[2]REGISTROS SANITARIOS'!$D$2113:$E$2316,2,FALSE)</f>
        <v>SI</v>
      </c>
      <c r="AD2818" s="22" t="s">
        <v>1025</v>
      </c>
      <c r="AE2818" s="16">
        <v>44021</v>
      </c>
      <c r="AF2818" s="34" t="s">
        <v>68</v>
      </c>
      <c r="AG2818" s="24">
        <v>20084687</v>
      </c>
      <c r="AH2818" s="18">
        <v>18</v>
      </c>
      <c r="AI2818" s="18" t="s">
        <v>1049</v>
      </c>
      <c r="AJ2818" s="17">
        <v>6600</v>
      </c>
      <c r="AK2818" s="25">
        <v>6600</v>
      </c>
      <c r="AL2818" s="25">
        <v>12046</v>
      </c>
      <c r="AM2818" s="35">
        <v>0</v>
      </c>
      <c r="AN2818" s="19">
        <v>69168000</v>
      </c>
      <c r="AO2818" s="18" t="s">
        <v>8012</v>
      </c>
      <c r="AP2818" s="15"/>
      <c r="AQ2818" s="43" t="str">
        <f t="shared" si="432"/>
        <v>SI</v>
      </c>
      <c r="AR2818" s="44">
        <f t="shared" si="435"/>
        <v>79503600</v>
      </c>
      <c r="AS2818" s="44">
        <f t="shared" si="436"/>
        <v>79503600</v>
      </c>
      <c r="AT2818" s="44">
        <f t="shared" si="437"/>
        <v>79503600</v>
      </c>
      <c r="AU2818" s="44">
        <f t="shared" si="438"/>
        <v>79503600</v>
      </c>
      <c r="AV2818" s="45" t="b">
        <f t="shared" si="439"/>
        <v>0</v>
      </c>
      <c r="AW2818" s="45" t="b">
        <f t="shared" si="433"/>
        <v>0</v>
      </c>
      <c r="AX2818" s="45" t="s">
        <v>8734</v>
      </c>
    </row>
    <row r="2819" spans="1:50" s="36" customFormat="1" ht="27.75" customHeight="1" x14ac:dyDescent="0.15">
      <c r="A2819" s="36" t="str">
        <f t="shared" si="431"/>
        <v>PRODUCTOS HOSPITALARIOS S.A. PRO-H S.A.116020809</v>
      </c>
      <c r="B2819" s="36" t="b">
        <f>+A2819='[1]Anexo 9'!A2819</f>
        <v>1</v>
      </c>
      <c r="C2819" s="18">
        <v>804016084</v>
      </c>
      <c r="D2819" s="18" t="s">
        <v>3865</v>
      </c>
      <c r="E2819" s="15" t="s">
        <v>61</v>
      </c>
      <c r="F2819" s="15" t="s">
        <v>62</v>
      </c>
      <c r="G2819" s="15" t="s">
        <v>3155</v>
      </c>
      <c r="H2819" s="15" t="s">
        <v>3155</v>
      </c>
      <c r="I2819" s="15" t="s">
        <v>3155</v>
      </c>
      <c r="J2819" s="15">
        <v>6</v>
      </c>
      <c r="K2819" s="15" t="s">
        <v>3155</v>
      </c>
      <c r="L2819" s="15">
        <v>116020809</v>
      </c>
      <c r="M2819" s="15" t="s">
        <v>2537</v>
      </c>
      <c r="N2819" s="15" t="s">
        <v>1426</v>
      </c>
      <c r="O2819" s="18" t="s">
        <v>4909</v>
      </c>
      <c r="P2819" s="22" t="s">
        <v>3841</v>
      </c>
      <c r="Q2819" s="15" t="s">
        <v>2538</v>
      </c>
      <c r="R2819" s="18" t="s">
        <v>5914</v>
      </c>
      <c r="S2819" s="22" t="b">
        <f t="shared" si="434"/>
        <v>0</v>
      </c>
      <c r="T2819" s="18">
        <v>30</v>
      </c>
      <c r="U2819" s="18" t="s">
        <v>5914</v>
      </c>
      <c r="V2819" s="15"/>
      <c r="W2819" s="18" t="s">
        <v>3734</v>
      </c>
      <c r="X2819" s="18"/>
      <c r="Y2819" s="15" t="s">
        <v>73</v>
      </c>
      <c r="Z2819" s="18" t="s">
        <v>3734</v>
      </c>
      <c r="AA2819" s="18" t="s">
        <v>71</v>
      </c>
      <c r="AB2819" s="18" t="s">
        <v>7436</v>
      </c>
      <c r="AC2819" s="67" t="str">
        <f>+VLOOKUP("*"&amp;L2819&amp;"*",'[2]REGISTROS SANITARIOS'!$D$2113:$E$2316,2,FALSE)</f>
        <v>SI</v>
      </c>
      <c r="AD2819" s="22" t="s">
        <v>1025</v>
      </c>
      <c r="AE2819" s="16">
        <v>45089</v>
      </c>
      <c r="AF2819" s="34" t="s">
        <v>73</v>
      </c>
      <c r="AG2819" s="24">
        <v>20056052</v>
      </c>
      <c r="AH2819" s="18">
        <v>4</v>
      </c>
      <c r="AI2819" s="18" t="s">
        <v>1049</v>
      </c>
      <c r="AJ2819" s="17">
        <v>115500</v>
      </c>
      <c r="AK2819" s="25">
        <v>115500</v>
      </c>
      <c r="AL2819" s="25">
        <v>99</v>
      </c>
      <c r="AM2819" s="35">
        <v>0</v>
      </c>
      <c r="AN2819" s="19">
        <v>9933000</v>
      </c>
      <c r="AO2819" s="18" t="s">
        <v>45</v>
      </c>
      <c r="AP2819" s="15"/>
      <c r="AQ2819" s="43" t="str">
        <f t="shared" si="432"/>
        <v>SI</v>
      </c>
      <c r="AR2819" s="44">
        <f t="shared" si="435"/>
        <v>11434500</v>
      </c>
      <c r="AS2819" s="44">
        <f t="shared" si="436"/>
        <v>11434500</v>
      </c>
      <c r="AT2819" s="44">
        <f t="shared" si="437"/>
        <v>11434500</v>
      </c>
      <c r="AU2819" s="44">
        <f t="shared" si="438"/>
        <v>11434500</v>
      </c>
      <c r="AV2819" s="45" t="b">
        <f t="shared" si="439"/>
        <v>0</v>
      </c>
      <c r="AW2819" s="45" t="b">
        <f t="shared" si="433"/>
        <v>0</v>
      </c>
      <c r="AX2819" s="45" t="s">
        <v>8734</v>
      </c>
    </row>
    <row r="2820" spans="1:50" s="36" customFormat="1" ht="27.75" customHeight="1" x14ac:dyDescent="0.15">
      <c r="A2820" s="36" t="str">
        <f t="shared" ref="A2820:A2883" si="440">+D2820&amp;L2820</f>
        <v>PRODUCTOS HOSPITALARIOS S.A. PRO-H S.A.117000409</v>
      </c>
      <c r="B2820" s="36" t="b">
        <f>+A2820='[1]Anexo 9'!A2820</f>
        <v>1</v>
      </c>
      <c r="C2820" s="18">
        <v>804016084</v>
      </c>
      <c r="D2820" s="18" t="s">
        <v>3865</v>
      </c>
      <c r="E2820" s="15" t="s">
        <v>61</v>
      </c>
      <c r="F2820" s="15" t="s">
        <v>62</v>
      </c>
      <c r="G2820" s="15" t="s">
        <v>3155</v>
      </c>
      <c r="H2820" s="15" t="s">
        <v>3155</v>
      </c>
      <c r="I2820" s="15" t="s">
        <v>3155</v>
      </c>
      <c r="J2820" s="15">
        <v>6</v>
      </c>
      <c r="K2820" s="15" t="s">
        <v>3155</v>
      </c>
      <c r="L2820" s="15">
        <v>117000409</v>
      </c>
      <c r="M2820" s="15" t="s">
        <v>2548</v>
      </c>
      <c r="N2820" s="15" t="s">
        <v>1436</v>
      </c>
      <c r="O2820" s="18" t="s">
        <v>4910</v>
      </c>
      <c r="P2820" s="22" t="s">
        <v>3841</v>
      </c>
      <c r="Q2820" s="15" t="s">
        <v>1977</v>
      </c>
      <c r="R2820" s="18" t="s">
        <v>5915</v>
      </c>
      <c r="S2820" s="22" t="b">
        <f t="shared" si="434"/>
        <v>0</v>
      </c>
      <c r="T2820" s="18">
        <v>10</v>
      </c>
      <c r="U2820" s="18" t="s">
        <v>5915</v>
      </c>
      <c r="V2820" s="15"/>
      <c r="W2820" s="18" t="s">
        <v>1979</v>
      </c>
      <c r="X2820" s="18"/>
      <c r="Y2820" s="15" t="s">
        <v>73</v>
      </c>
      <c r="Z2820" s="18" t="s">
        <v>1979</v>
      </c>
      <c r="AA2820" s="18" t="s">
        <v>71</v>
      </c>
      <c r="AB2820" s="18" t="s">
        <v>7437</v>
      </c>
      <c r="AC2820" s="67" t="e">
        <f>+VLOOKUP("*"&amp;L2820&amp;"*",'[2]REGISTROS SANITARIOS'!$D$2113:$E$2316,2,FALSE)</f>
        <v>#N/A</v>
      </c>
      <c r="AD2820" s="22" t="s">
        <v>44</v>
      </c>
      <c r="AE2820" s="16">
        <v>44084</v>
      </c>
      <c r="AF2820" s="34" t="s">
        <v>68</v>
      </c>
      <c r="AG2820" s="24">
        <v>54932</v>
      </c>
      <c r="AH2820" s="18">
        <v>1</v>
      </c>
      <c r="AI2820" s="18" t="s">
        <v>1049</v>
      </c>
      <c r="AJ2820" s="17">
        <v>96250</v>
      </c>
      <c r="AK2820" s="25">
        <v>96250</v>
      </c>
      <c r="AL2820" s="25">
        <v>99</v>
      </c>
      <c r="AM2820" s="35">
        <v>0</v>
      </c>
      <c r="AN2820" s="19">
        <v>8277500</v>
      </c>
      <c r="AO2820" s="18" t="s">
        <v>8012</v>
      </c>
      <c r="AP2820" s="15"/>
      <c r="AQ2820" s="43" t="str">
        <f t="shared" ref="AQ2820:AQ2883" si="441">+IF(AK2820="","NO INDICA",IF(AJ2820=AK2820,"SI",IF(AK2820&gt;AJ2820,"MAYOR",IF(AK2820&lt;AJ2820,"MENOR"))))</f>
        <v>SI</v>
      </c>
      <c r="AR2820" s="44">
        <f t="shared" si="435"/>
        <v>9528750</v>
      </c>
      <c r="AS2820" s="44">
        <f t="shared" si="436"/>
        <v>9528750</v>
      </c>
      <c r="AT2820" s="44">
        <f t="shared" si="437"/>
        <v>9528750</v>
      </c>
      <c r="AU2820" s="44">
        <f t="shared" si="438"/>
        <v>9528750</v>
      </c>
      <c r="AV2820" s="45" t="b">
        <f t="shared" si="439"/>
        <v>0</v>
      </c>
      <c r="AW2820" s="45" t="b">
        <f t="shared" ref="AW2820:AW2883" si="442">+AS2820=AN2820</f>
        <v>0</v>
      </c>
      <c r="AX2820" s="45" t="s">
        <v>8734</v>
      </c>
    </row>
    <row r="2821" spans="1:50" s="36" customFormat="1" ht="27.75" customHeight="1" x14ac:dyDescent="0.15">
      <c r="A2821" s="36" t="str">
        <f t="shared" si="440"/>
        <v>PRODUCTOS HOSPITALARIOS S.A. PRO-H S.A.117000809</v>
      </c>
      <c r="B2821" s="36" t="b">
        <f>+A2821='[1]Anexo 9'!A2821</f>
        <v>1</v>
      </c>
      <c r="C2821" s="18">
        <v>804016084</v>
      </c>
      <c r="D2821" s="18" t="s">
        <v>3865</v>
      </c>
      <c r="E2821" s="15" t="s">
        <v>61</v>
      </c>
      <c r="F2821" s="15" t="s">
        <v>62</v>
      </c>
      <c r="G2821" s="15" t="s">
        <v>3155</v>
      </c>
      <c r="H2821" s="15" t="s">
        <v>3155</v>
      </c>
      <c r="I2821" s="15" t="s">
        <v>3155</v>
      </c>
      <c r="J2821" s="15">
        <v>6</v>
      </c>
      <c r="K2821" s="15" t="s">
        <v>3155</v>
      </c>
      <c r="L2821" s="15">
        <v>117000809</v>
      </c>
      <c r="M2821" s="15" t="s">
        <v>2555</v>
      </c>
      <c r="N2821" s="15" t="s">
        <v>1436</v>
      </c>
      <c r="O2821" s="18" t="s">
        <v>4911</v>
      </c>
      <c r="P2821" s="22" t="s">
        <v>3841</v>
      </c>
      <c r="Q2821" s="15" t="s">
        <v>1977</v>
      </c>
      <c r="R2821" s="18" t="s">
        <v>5916</v>
      </c>
      <c r="S2821" s="22" t="b">
        <f t="shared" si="434"/>
        <v>0</v>
      </c>
      <c r="T2821" s="18">
        <v>10</v>
      </c>
      <c r="U2821" s="18" t="s">
        <v>6465</v>
      </c>
      <c r="V2821" s="15"/>
      <c r="W2821" s="18" t="s">
        <v>1963</v>
      </c>
      <c r="X2821" s="18"/>
      <c r="Y2821" s="15" t="s">
        <v>73</v>
      </c>
      <c r="Z2821" s="18" t="s">
        <v>3479</v>
      </c>
      <c r="AA2821" s="18" t="s">
        <v>71</v>
      </c>
      <c r="AB2821" s="18" t="s">
        <v>7438</v>
      </c>
      <c r="AC2821" s="67" t="str">
        <f>+VLOOKUP("*"&amp;L2821&amp;"*",'[2]REGISTROS SANITARIOS'!$D$2113:$E$2316,2,FALSE)</f>
        <v>SI</v>
      </c>
      <c r="AD2821" s="22" t="s">
        <v>1025</v>
      </c>
      <c r="AE2821" s="16" t="s">
        <v>7994</v>
      </c>
      <c r="AF2821" s="34" t="s">
        <v>8814</v>
      </c>
      <c r="AG2821" s="24">
        <v>19960067</v>
      </c>
      <c r="AH2821" s="18">
        <v>16</v>
      </c>
      <c r="AI2821" s="18" t="s">
        <v>1049</v>
      </c>
      <c r="AJ2821" s="17">
        <v>247500</v>
      </c>
      <c r="AK2821" s="25">
        <v>247500</v>
      </c>
      <c r="AL2821" s="25">
        <v>182</v>
      </c>
      <c r="AM2821" s="35">
        <v>0</v>
      </c>
      <c r="AN2821" s="19">
        <v>39105000</v>
      </c>
      <c r="AO2821" s="18" t="s">
        <v>8012</v>
      </c>
      <c r="AP2821" s="15"/>
      <c r="AQ2821" s="43" t="str">
        <f t="shared" si="441"/>
        <v>SI</v>
      </c>
      <c r="AR2821" s="44">
        <f t="shared" si="435"/>
        <v>45045000</v>
      </c>
      <c r="AS2821" s="44">
        <f t="shared" si="436"/>
        <v>45045000</v>
      </c>
      <c r="AT2821" s="44">
        <f t="shared" si="437"/>
        <v>45045000</v>
      </c>
      <c r="AU2821" s="44">
        <f t="shared" si="438"/>
        <v>45045000</v>
      </c>
      <c r="AV2821" s="45" t="b">
        <f t="shared" si="439"/>
        <v>0</v>
      </c>
      <c r="AW2821" s="45" t="b">
        <f t="shared" si="442"/>
        <v>0</v>
      </c>
      <c r="AX2821" s="45" t="s">
        <v>8734</v>
      </c>
    </row>
    <row r="2822" spans="1:50" s="36" customFormat="1" ht="27.75" customHeight="1" x14ac:dyDescent="0.15">
      <c r="A2822" s="36" t="str">
        <f t="shared" si="440"/>
        <v>PRODUCTOS HOSPITALARIOS S.A. PRO-H S.A.117001425</v>
      </c>
      <c r="B2822" s="36" t="b">
        <f>+A2822='[1]Anexo 9'!A2822</f>
        <v>1</v>
      </c>
      <c r="C2822" s="18">
        <v>804016084</v>
      </c>
      <c r="D2822" s="18" t="s">
        <v>3865</v>
      </c>
      <c r="E2822" s="15" t="s">
        <v>61</v>
      </c>
      <c r="F2822" s="15" t="s">
        <v>62</v>
      </c>
      <c r="G2822" s="15" t="s">
        <v>3155</v>
      </c>
      <c r="H2822" s="15" t="s">
        <v>3155</v>
      </c>
      <c r="I2822" s="15" t="s">
        <v>3155</v>
      </c>
      <c r="J2822" s="15">
        <v>3</v>
      </c>
      <c r="K2822" s="15" t="s">
        <v>3155</v>
      </c>
      <c r="L2822" s="15">
        <v>117001425</v>
      </c>
      <c r="M2822" s="15" t="s">
        <v>2564</v>
      </c>
      <c r="N2822" s="15" t="s">
        <v>1411</v>
      </c>
      <c r="O2822" s="18" t="s">
        <v>4912</v>
      </c>
      <c r="P2822" s="22" t="s">
        <v>3841</v>
      </c>
      <c r="Q2822" s="15" t="s">
        <v>2566</v>
      </c>
      <c r="R2822" s="18" t="s">
        <v>5917</v>
      </c>
      <c r="S2822" s="22" t="b">
        <f t="shared" si="434"/>
        <v>0</v>
      </c>
      <c r="T2822" s="18">
        <v>10</v>
      </c>
      <c r="U2822" s="18" t="s">
        <v>3748</v>
      </c>
      <c r="V2822" s="15"/>
      <c r="W2822" s="18" t="s">
        <v>1969</v>
      </c>
      <c r="X2822" s="18"/>
      <c r="Y2822" s="15" t="s">
        <v>73</v>
      </c>
      <c r="Z2822" s="18" t="s">
        <v>7439</v>
      </c>
      <c r="AA2822" s="18" t="s">
        <v>71</v>
      </c>
      <c r="AB2822" s="18" t="s">
        <v>7440</v>
      </c>
      <c r="AC2822" s="67" t="str">
        <f>+VLOOKUP("*"&amp;L2822&amp;"*",'[2]REGISTROS SANITARIOS'!$D$2113:$E$2316,2,FALSE)</f>
        <v>SI</v>
      </c>
      <c r="AD2822" s="22" t="s">
        <v>1025</v>
      </c>
      <c r="AE2822" s="16" t="s">
        <v>7995</v>
      </c>
      <c r="AF2822" s="34" t="s">
        <v>8814</v>
      </c>
      <c r="AG2822" s="24">
        <v>19934690</v>
      </c>
      <c r="AH2822" s="18">
        <v>1</v>
      </c>
      <c r="AI2822" s="18" t="s">
        <v>1049</v>
      </c>
      <c r="AJ2822" s="17">
        <v>82500</v>
      </c>
      <c r="AK2822" s="25">
        <v>82500</v>
      </c>
      <c r="AL2822" s="25">
        <v>115</v>
      </c>
      <c r="AM2822" s="35">
        <v>0</v>
      </c>
      <c r="AN2822" s="19">
        <v>8250000</v>
      </c>
      <c r="AO2822" s="18" t="s">
        <v>8012</v>
      </c>
      <c r="AP2822" s="15"/>
      <c r="AQ2822" s="43" t="str">
        <f t="shared" si="441"/>
        <v>SI</v>
      </c>
      <c r="AR2822" s="44">
        <f t="shared" si="435"/>
        <v>9487500</v>
      </c>
      <c r="AS2822" s="44">
        <f t="shared" si="436"/>
        <v>9487500</v>
      </c>
      <c r="AT2822" s="44">
        <f t="shared" si="437"/>
        <v>9487500</v>
      </c>
      <c r="AU2822" s="44">
        <f t="shared" si="438"/>
        <v>9487500</v>
      </c>
      <c r="AV2822" s="45" t="b">
        <f t="shared" si="439"/>
        <v>0</v>
      </c>
      <c r="AW2822" s="45" t="b">
        <f t="shared" si="442"/>
        <v>0</v>
      </c>
      <c r="AX2822" s="45" t="s">
        <v>8734</v>
      </c>
    </row>
    <row r="2823" spans="1:50" s="36" customFormat="1" ht="27.75" customHeight="1" x14ac:dyDescent="0.15">
      <c r="A2823" s="36" t="str">
        <f t="shared" si="440"/>
        <v>PRODUCTOS HOSPITALARIOS S.A. PRO-H S.A.117001450</v>
      </c>
      <c r="B2823" s="36" t="b">
        <f>+A2823='[1]Anexo 9'!A2823</f>
        <v>1</v>
      </c>
      <c r="C2823" s="18">
        <v>804016084</v>
      </c>
      <c r="D2823" s="18" t="s">
        <v>3865</v>
      </c>
      <c r="E2823" s="15" t="s">
        <v>61</v>
      </c>
      <c r="F2823" s="15" t="s">
        <v>62</v>
      </c>
      <c r="G2823" s="15" t="s">
        <v>3155</v>
      </c>
      <c r="H2823" s="15" t="s">
        <v>3155</v>
      </c>
      <c r="I2823" s="15" t="s">
        <v>3155</v>
      </c>
      <c r="J2823" s="15">
        <v>3</v>
      </c>
      <c r="K2823" s="15" t="s">
        <v>3155</v>
      </c>
      <c r="L2823" s="15">
        <v>117001450</v>
      </c>
      <c r="M2823" s="15" t="s">
        <v>2569</v>
      </c>
      <c r="N2823" s="15" t="s">
        <v>1411</v>
      </c>
      <c r="O2823" s="18" t="s">
        <v>4913</v>
      </c>
      <c r="P2823" s="22" t="s">
        <v>73</v>
      </c>
      <c r="Q2823" s="15" t="s">
        <v>2566</v>
      </c>
      <c r="R2823" s="18" t="s">
        <v>5918</v>
      </c>
      <c r="S2823" s="22" t="b">
        <f t="shared" si="434"/>
        <v>0</v>
      </c>
      <c r="T2823" s="18">
        <v>10</v>
      </c>
      <c r="U2823" s="18" t="s">
        <v>3750</v>
      </c>
      <c r="V2823" s="15"/>
      <c r="W2823" s="18" t="s">
        <v>1969</v>
      </c>
      <c r="X2823" s="18"/>
      <c r="Y2823" s="15" t="s">
        <v>73</v>
      </c>
      <c r="Z2823" s="18" t="s">
        <v>1662</v>
      </c>
      <c r="AA2823" s="18" t="s">
        <v>71</v>
      </c>
      <c r="AB2823" s="18" t="s">
        <v>7441</v>
      </c>
      <c r="AC2823" s="67" t="str">
        <f>+VLOOKUP("*"&amp;L2823&amp;"*",'[2]REGISTROS SANITARIOS'!$D$2113:$E$2316,2,FALSE)</f>
        <v>SI</v>
      </c>
      <c r="AD2823" s="22" t="s">
        <v>1025</v>
      </c>
      <c r="AE2823" s="16" t="s">
        <v>7996</v>
      </c>
      <c r="AF2823" s="34" t="s">
        <v>8814</v>
      </c>
      <c r="AG2823" s="24">
        <v>19942545</v>
      </c>
      <c r="AH2823" s="18">
        <v>1</v>
      </c>
      <c r="AI2823" s="18" t="s">
        <v>1049</v>
      </c>
      <c r="AJ2823" s="17">
        <v>30800</v>
      </c>
      <c r="AK2823" s="25">
        <v>30800</v>
      </c>
      <c r="AL2823" s="25">
        <v>95</v>
      </c>
      <c r="AM2823" s="35">
        <v>0</v>
      </c>
      <c r="AN2823" s="19">
        <v>2556400</v>
      </c>
      <c r="AO2823" s="18" t="s">
        <v>8012</v>
      </c>
      <c r="AP2823" s="15"/>
      <c r="AQ2823" s="43" t="str">
        <f t="shared" si="441"/>
        <v>SI</v>
      </c>
      <c r="AR2823" s="44">
        <f t="shared" si="435"/>
        <v>2926000</v>
      </c>
      <c r="AS2823" s="44">
        <f t="shared" si="436"/>
        <v>2926000</v>
      </c>
      <c r="AT2823" s="44">
        <f t="shared" si="437"/>
        <v>2926000</v>
      </c>
      <c r="AU2823" s="44">
        <f t="shared" si="438"/>
        <v>2926000</v>
      </c>
      <c r="AV2823" s="45" t="b">
        <f t="shared" si="439"/>
        <v>0</v>
      </c>
      <c r="AW2823" s="45" t="b">
        <f t="shared" si="442"/>
        <v>0</v>
      </c>
      <c r="AX2823" s="45" t="s">
        <v>8734</v>
      </c>
    </row>
    <row r="2824" spans="1:50" s="36" customFormat="1" ht="27.75" customHeight="1" x14ac:dyDescent="0.15">
      <c r="A2824" s="36" t="str">
        <f t="shared" si="440"/>
        <v>PRODUCTOS HOSPITALARIOS S.A. PRO-H S.A.118000403</v>
      </c>
      <c r="B2824" s="36" t="b">
        <f>+A2824='[1]Anexo 9'!A2824</f>
        <v>1</v>
      </c>
      <c r="C2824" s="18">
        <v>804016084</v>
      </c>
      <c r="D2824" s="18" t="s">
        <v>3865</v>
      </c>
      <c r="E2824" s="15" t="s">
        <v>61</v>
      </c>
      <c r="F2824" s="15" t="s">
        <v>62</v>
      </c>
      <c r="G2824" s="15" t="s">
        <v>3155</v>
      </c>
      <c r="H2824" s="15" t="s">
        <v>3155</v>
      </c>
      <c r="I2824" s="15" t="s">
        <v>3155</v>
      </c>
      <c r="J2824" s="15">
        <v>5</v>
      </c>
      <c r="K2824" s="15" t="s">
        <v>3155</v>
      </c>
      <c r="L2824" s="15">
        <v>118000403</v>
      </c>
      <c r="M2824" s="15" t="s">
        <v>2573</v>
      </c>
      <c r="N2824" s="15" t="s">
        <v>64</v>
      </c>
      <c r="O2824" s="18" t="s">
        <v>4914</v>
      </c>
      <c r="P2824" s="22" t="s">
        <v>3841</v>
      </c>
      <c r="Q2824" s="15" t="s">
        <v>2575</v>
      </c>
      <c r="R2824" s="18" t="s">
        <v>5919</v>
      </c>
      <c r="S2824" s="22" t="b">
        <f t="shared" si="434"/>
        <v>0</v>
      </c>
      <c r="T2824" s="18"/>
      <c r="U2824" s="18" t="s">
        <v>5919</v>
      </c>
      <c r="V2824" s="15"/>
      <c r="W2824" s="18" t="s">
        <v>2576</v>
      </c>
      <c r="X2824" s="18"/>
      <c r="Y2824" s="15" t="s">
        <v>73</v>
      </c>
      <c r="Z2824" s="18" t="s">
        <v>3151</v>
      </c>
      <c r="AA2824" s="18" t="s">
        <v>71</v>
      </c>
      <c r="AB2824" s="18" t="s">
        <v>7442</v>
      </c>
      <c r="AC2824" s="67" t="str">
        <f>+VLOOKUP("*"&amp;L2824&amp;"*",'[2]REGISTROS SANITARIOS'!$D$2113:$E$2316,2,FALSE)</f>
        <v>SI</v>
      </c>
      <c r="AD2824" s="22" t="s">
        <v>1025</v>
      </c>
      <c r="AE2824" s="16" t="s">
        <v>7919</v>
      </c>
      <c r="AF2824" s="34" t="s">
        <v>8814</v>
      </c>
      <c r="AG2824" s="24">
        <v>20046007</v>
      </c>
      <c r="AH2824" s="18">
        <v>2</v>
      </c>
      <c r="AI2824" s="18" t="s">
        <v>1049</v>
      </c>
      <c r="AJ2824" s="17">
        <v>4400</v>
      </c>
      <c r="AK2824" s="25">
        <v>4400</v>
      </c>
      <c r="AL2824" s="25">
        <v>7622</v>
      </c>
      <c r="AM2824" s="35">
        <v>0</v>
      </c>
      <c r="AN2824" s="19">
        <v>29176400</v>
      </c>
      <c r="AO2824" s="18" t="s">
        <v>8012</v>
      </c>
      <c r="AP2824" s="15"/>
      <c r="AQ2824" s="43" t="str">
        <f t="shared" si="441"/>
        <v>SI</v>
      </c>
      <c r="AR2824" s="44">
        <f t="shared" si="435"/>
        <v>33536800</v>
      </c>
      <c r="AS2824" s="44">
        <f t="shared" si="436"/>
        <v>33536800</v>
      </c>
      <c r="AT2824" s="44">
        <f t="shared" si="437"/>
        <v>33536800</v>
      </c>
      <c r="AU2824" s="44">
        <f t="shared" si="438"/>
        <v>33536800</v>
      </c>
      <c r="AV2824" s="45" t="b">
        <f t="shared" si="439"/>
        <v>0</v>
      </c>
      <c r="AW2824" s="45" t="b">
        <f t="shared" si="442"/>
        <v>0</v>
      </c>
      <c r="AX2824" s="45" t="s">
        <v>8734</v>
      </c>
    </row>
    <row r="2825" spans="1:50" s="36" customFormat="1" ht="27.75" customHeight="1" x14ac:dyDescent="0.15">
      <c r="A2825" s="36" t="str">
        <f t="shared" si="440"/>
        <v>PRODUCTOS HOSPITALARIOS S.A. PRO-H S.A.119041110</v>
      </c>
      <c r="B2825" s="36" t="b">
        <f>+A2825='[1]Anexo 9'!A2825</f>
        <v>1</v>
      </c>
      <c r="C2825" s="18">
        <v>804016084</v>
      </c>
      <c r="D2825" s="18" t="s">
        <v>3865</v>
      </c>
      <c r="E2825" s="15" t="s">
        <v>61</v>
      </c>
      <c r="F2825" s="15" t="s">
        <v>62</v>
      </c>
      <c r="G2825" s="15" t="s">
        <v>3155</v>
      </c>
      <c r="H2825" s="15" t="s">
        <v>3155</v>
      </c>
      <c r="I2825" s="15" t="s">
        <v>3155</v>
      </c>
      <c r="J2825" s="15">
        <v>6</v>
      </c>
      <c r="K2825" s="15" t="s">
        <v>3155</v>
      </c>
      <c r="L2825" s="15">
        <v>119041110</v>
      </c>
      <c r="M2825" s="15" t="s">
        <v>2594</v>
      </c>
      <c r="N2825" s="15" t="s">
        <v>1192</v>
      </c>
      <c r="O2825" s="18" t="s">
        <v>4915</v>
      </c>
      <c r="P2825" s="22" t="s">
        <v>3841</v>
      </c>
      <c r="Q2825" s="15" t="s">
        <v>2595</v>
      </c>
      <c r="R2825" s="18" t="s">
        <v>5920</v>
      </c>
      <c r="S2825" s="22" t="b">
        <f t="shared" si="434"/>
        <v>0</v>
      </c>
      <c r="T2825" s="18"/>
      <c r="U2825" s="18" t="s">
        <v>6466</v>
      </c>
      <c r="V2825" s="15"/>
      <c r="W2825" s="18" t="s">
        <v>2344</v>
      </c>
      <c r="X2825" s="18"/>
      <c r="Y2825" s="15" t="s">
        <v>73</v>
      </c>
      <c r="Z2825" s="18" t="s">
        <v>1983</v>
      </c>
      <c r="AA2825" s="18" t="s">
        <v>71</v>
      </c>
      <c r="AB2825" s="18" t="s">
        <v>7443</v>
      </c>
      <c r="AC2825" s="67" t="str">
        <f>+VLOOKUP("*"&amp;L2825&amp;"*",'[2]REGISTROS SANITARIOS'!$D$2113:$E$2316,2,FALSE)</f>
        <v>SI</v>
      </c>
      <c r="AD2825" s="22" t="s">
        <v>1025</v>
      </c>
      <c r="AE2825" s="16">
        <v>44197</v>
      </c>
      <c r="AF2825" s="34" t="s">
        <v>68</v>
      </c>
      <c r="AG2825" s="24">
        <v>19942966</v>
      </c>
      <c r="AH2825" s="18">
        <v>2</v>
      </c>
      <c r="AI2825" s="18" t="s">
        <v>1049</v>
      </c>
      <c r="AJ2825" s="17">
        <v>34815</v>
      </c>
      <c r="AK2825" s="25">
        <v>34815</v>
      </c>
      <c r="AL2825" s="25">
        <v>644</v>
      </c>
      <c r="AM2825" s="35">
        <v>0</v>
      </c>
      <c r="AN2825" s="19">
        <v>19496400</v>
      </c>
      <c r="AO2825" s="18" t="s">
        <v>8012</v>
      </c>
      <c r="AP2825" s="15"/>
      <c r="AQ2825" s="43" t="str">
        <f t="shared" si="441"/>
        <v>SI</v>
      </c>
      <c r="AR2825" s="44">
        <f t="shared" si="435"/>
        <v>22420860</v>
      </c>
      <c r="AS2825" s="44">
        <f t="shared" si="436"/>
        <v>22420860</v>
      </c>
      <c r="AT2825" s="44">
        <f t="shared" si="437"/>
        <v>22420860</v>
      </c>
      <c r="AU2825" s="44">
        <f t="shared" si="438"/>
        <v>22420860</v>
      </c>
      <c r="AV2825" s="45" t="b">
        <f t="shared" si="439"/>
        <v>0</v>
      </c>
      <c r="AW2825" s="45" t="b">
        <f t="shared" si="442"/>
        <v>0</v>
      </c>
      <c r="AX2825" s="45" t="s">
        <v>8734</v>
      </c>
    </row>
    <row r="2826" spans="1:50" s="36" customFormat="1" ht="27.75" customHeight="1" x14ac:dyDescent="0.15">
      <c r="A2826" s="36" t="str">
        <f t="shared" si="440"/>
        <v>PRODUCTOS HOSPITALARIOS S.A. PRO-H S.A.121000109</v>
      </c>
      <c r="B2826" s="36" t="b">
        <f>+A2826='[1]Anexo 9'!A2826</f>
        <v>1</v>
      </c>
      <c r="C2826" s="18">
        <v>804016084</v>
      </c>
      <c r="D2826" s="18" t="s">
        <v>3865</v>
      </c>
      <c r="E2826" s="15" t="s">
        <v>61</v>
      </c>
      <c r="F2826" s="15" t="s">
        <v>62</v>
      </c>
      <c r="G2826" s="15" t="s">
        <v>3155</v>
      </c>
      <c r="H2826" s="15" t="s">
        <v>3155</v>
      </c>
      <c r="I2826" s="15" t="s">
        <v>3155</v>
      </c>
      <c r="J2826" s="15">
        <v>5</v>
      </c>
      <c r="K2826" s="15" t="s">
        <v>3155</v>
      </c>
      <c r="L2826" s="15">
        <v>121000109</v>
      </c>
      <c r="M2826" s="15" t="s">
        <v>2613</v>
      </c>
      <c r="N2826" s="15" t="s">
        <v>1436</v>
      </c>
      <c r="O2826" s="18" t="s">
        <v>4916</v>
      </c>
      <c r="P2826" s="22" t="s">
        <v>73</v>
      </c>
      <c r="Q2826" s="15" t="s">
        <v>2614</v>
      </c>
      <c r="R2826" s="18" t="s">
        <v>5921</v>
      </c>
      <c r="S2826" s="22" t="b">
        <f t="shared" si="434"/>
        <v>0</v>
      </c>
      <c r="T2826" s="18">
        <v>8</v>
      </c>
      <c r="U2826" s="18" t="s">
        <v>5921</v>
      </c>
      <c r="V2826" s="15"/>
      <c r="W2826" s="18" t="s">
        <v>1830</v>
      </c>
      <c r="X2826" s="18"/>
      <c r="Y2826" s="15" t="s">
        <v>73</v>
      </c>
      <c r="Z2826" s="18" t="s">
        <v>1830</v>
      </c>
      <c r="AA2826" s="18" t="s">
        <v>71</v>
      </c>
      <c r="AB2826" s="18" t="s">
        <v>7444</v>
      </c>
      <c r="AC2826" s="67" t="str">
        <f>+VLOOKUP("*"&amp;L2826&amp;"*",'[2]REGISTROS SANITARIOS'!$D$2113:$E$2316,2,FALSE)</f>
        <v>SI</v>
      </c>
      <c r="AD2826" s="22" t="s">
        <v>1025</v>
      </c>
      <c r="AE2826" s="16" t="s">
        <v>7997</v>
      </c>
      <c r="AF2826" s="34" t="s">
        <v>8814</v>
      </c>
      <c r="AG2826" s="24">
        <v>19961342</v>
      </c>
      <c r="AH2826" s="18">
        <v>3</v>
      </c>
      <c r="AI2826" s="18" t="s">
        <v>1049</v>
      </c>
      <c r="AJ2826" s="17">
        <v>71500</v>
      </c>
      <c r="AK2826" s="25">
        <v>71500</v>
      </c>
      <c r="AL2826" s="25">
        <v>78</v>
      </c>
      <c r="AM2826" s="35">
        <v>0</v>
      </c>
      <c r="AN2826" s="19">
        <v>4862000</v>
      </c>
      <c r="AO2826" s="18" t="s">
        <v>8012</v>
      </c>
      <c r="AP2826" s="15"/>
      <c r="AQ2826" s="43" t="str">
        <f t="shared" si="441"/>
        <v>SI</v>
      </c>
      <c r="AR2826" s="44">
        <f t="shared" si="435"/>
        <v>5577000</v>
      </c>
      <c r="AS2826" s="44">
        <f t="shared" si="436"/>
        <v>5577000</v>
      </c>
      <c r="AT2826" s="44">
        <f t="shared" si="437"/>
        <v>5577000</v>
      </c>
      <c r="AU2826" s="44">
        <f t="shared" si="438"/>
        <v>5577000</v>
      </c>
      <c r="AV2826" s="45" t="b">
        <f t="shared" si="439"/>
        <v>0</v>
      </c>
      <c r="AW2826" s="45" t="b">
        <f t="shared" si="442"/>
        <v>0</v>
      </c>
      <c r="AX2826" s="45" t="s">
        <v>8734</v>
      </c>
    </row>
    <row r="2827" spans="1:50" s="36" customFormat="1" ht="27.75" customHeight="1" x14ac:dyDescent="0.15">
      <c r="A2827" s="36" t="str">
        <f t="shared" si="440"/>
        <v>PRODUCTOS HOSPITALARIOS S.A. PRO-H S.A.201010110</v>
      </c>
      <c r="B2827" s="36" t="b">
        <f>+A2827='[1]Anexo 9'!A2827</f>
        <v>1</v>
      </c>
      <c r="C2827" s="18">
        <v>804016084</v>
      </c>
      <c r="D2827" s="18" t="s">
        <v>3865</v>
      </c>
      <c r="E2827" s="15" t="s">
        <v>98</v>
      </c>
      <c r="F2827" s="15" t="s">
        <v>111</v>
      </c>
      <c r="G2827" s="15">
        <f>+VLOOKUP(F2827,[3]Sheet1!$E$3:$G$74,3,FALSE)</f>
        <v>6</v>
      </c>
      <c r="H2827" s="15">
        <f>+VLOOKUP(D2827&amp;F2827,'TD para paquetes'!$E$3:$I$441,5,FALSE)</f>
        <v>6</v>
      </c>
      <c r="I2827" s="15" t="s">
        <v>1025</v>
      </c>
      <c r="J2827" s="15">
        <v>9</v>
      </c>
      <c r="K2827" s="15">
        <v>9</v>
      </c>
      <c r="L2827" s="15">
        <v>201010110</v>
      </c>
      <c r="M2827" s="15" t="s">
        <v>112</v>
      </c>
      <c r="N2827" s="15" t="s">
        <v>101</v>
      </c>
      <c r="O2827" s="18" t="s">
        <v>112</v>
      </c>
      <c r="P2827" s="22" t="s">
        <v>73</v>
      </c>
      <c r="Q2827" s="15" t="s">
        <v>114</v>
      </c>
      <c r="R2827" s="18" t="s">
        <v>103</v>
      </c>
      <c r="S2827" s="22" t="b">
        <f t="shared" si="434"/>
        <v>0</v>
      </c>
      <c r="T2827" s="18">
        <v>1</v>
      </c>
      <c r="U2827" s="18" t="s">
        <v>3158</v>
      </c>
      <c r="V2827" s="15" t="s">
        <v>116</v>
      </c>
      <c r="W2827" s="18" t="s">
        <v>2856</v>
      </c>
      <c r="X2827" s="18"/>
      <c r="Y2827" s="15" t="s">
        <v>68</v>
      </c>
      <c r="Z2827" s="18" t="s">
        <v>7445</v>
      </c>
      <c r="AA2827" s="18" t="s">
        <v>71</v>
      </c>
      <c r="AB2827" s="18" t="s">
        <v>7446</v>
      </c>
      <c r="AC2827" s="67" t="str">
        <f>+VLOOKUP("*"&amp;L2827&amp;"*",'[2]REGISTROS SANITARIOS'!$D$2113:$E$2316,2,FALSE)</f>
        <v>SI</v>
      </c>
      <c r="AD2827" s="22" t="s">
        <v>1025</v>
      </c>
      <c r="AE2827" s="16">
        <v>45411</v>
      </c>
      <c r="AF2827" s="34" t="s">
        <v>73</v>
      </c>
      <c r="AG2827" s="24" t="s">
        <v>1049</v>
      </c>
      <c r="AH2827" s="18" t="s">
        <v>1049</v>
      </c>
      <c r="AI2827" s="18" t="s">
        <v>1489</v>
      </c>
      <c r="AJ2827" s="17">
        <v>24200</v>
      </c>
      <c r="AK2827" s="25">
        <v>24200</v>
      </c>
      <c r="AL2827" s="25">
        <v>54</v>
      </c>
      <c r="AM2827" s="35">
        <v>0.19</v>
      </c>
      <c r="AN2827" s="19">
        <v>1555092.0000000002</v>
      </c>
      <c r="AO2827" s="18"/>
      <c r="AP2827" s="15" t="s">
        <v>1049</v>
      </c>
      <c r="AQ2827" s="43" t="str">
        <f t="shared" si="441"/>
        <v>SI</v>
      </c>
      <c r="AR2827" s="44">
        <f t="shared" si="435"/>
        <v>1555091.9999999998</v>
      </c>
      <c r="AS2827" s="44">
        <f t="shared" si="436"/>
        <v>1306800</v>
      </c>
      <c r="AT2827" s="44">
        <f t="shared" si="437"/>
        <v>1306800</v>
      </c>
      <c r="AU2827" s="44">
        <f t="shared" si="438"/>
        <v>1555091.9999999998</v>
      </c>
      <c r="AV2827" s="45" t="b">
        <f t="shared" si="439"/>
        <v>1</v>
      </c>
      <c r="AW2827" s="45" t="b">
        <f t="shared" si="442"/>
        <v>0</v>
      </c>
      <c r="AX2827" s="45"/>
    </row>
    <row r="2828" spans="1:50" s="36" customFormat="1" ht="27.75" customHeight="1" x14ac:dyDescent="0.15">
      <c r="A2828" s="36" t="str">
        <f t="shared" si="440"/>
        <v>PRODUCTOS HOSPITALARIOS S.A. PRO-H S.A.201010210</v>
      </c>
      <c r="B2828" s="36" t="b">
        <f>+A2828='[1]Anexo 9'!A2828</f>
        <v>1</v>
      </c>
      <c r="C2828" s="18">
        <v>804016084</v>
      </c>
      <c r="D2828" s="18" t="s">
        <v>3865</v>
      </c>
      <c r="E2828" s="15" t="s">
        <v>98</v>
      </c>
      <c r="F2828" s="15" t="s">
        <v>111</v>
      </c>
      <c r="G2828" s="15">
        <f>+VLOOKUP(F2828,[3]Sheet1!$E$3:$G$74,3,FALSE)</f>
        <v>6</v>
      </c>
      <c r="H2828" s="15">
        <f>+VLOOKUP(D2828&amp;F2828,'TD para paquetes'!$E$3:$I$441,5,FALSE)</f>
        <v>6</v>
      </c>
      <c r="I2828" s="15" t="s">
        <v>1025</v>
      </c>
      <c r="J2828" s="15">
        <v>9</v>
      </c>
      <c r="K2828" s="15">
        <v>9</v>
      </c>
      <c r="L2828" s="15">
        <v>201010210</v>
      </c>
      <c r="M2828" s="15" t="s">
        <v>121</v>
      </c>
      <c r="N2828" s="15" t="s">
        <v>101</v>
      </c>
      <c r="O2828" s="18" t="s">
        <v>121</v>
      </c>
      <c r="P2828" s="22" t="s">
        <v>73</v>
      </c>
      <c r="Q2828" s="15" t="s">
        <v>114</v>
      </c>
      <c r="R2828" s="18" t="s">
        <v>103</v>
      </c>
      <c r="S2828" s="22" t="b">
        <f t="shared" si="434"/>
        <v>0</v>
      </c>
      <c r="T2828" s="18">
        <v>1</v>
      </c>
      <c r="U2828" s="18" t="s">
        <v>3158</v>
      </c>
      <c r="V2828" s="15" t="s">
        <v>116</v>
      </c>
      <c r="W2828" s="18" t="s">
        <v>2856</v>
      </c>
      <c r="X2828" s="18"/>
      <c r="Y2828" s="15" t="s">
        <v>68</v>
      </c>
      <c r="Z2828" s="18" t="s">
        <v>7445</v>
      </c>
      <c r="AA2828" s="18" t="s">
        <v>71</v>
      </c>
      <c r="AB2828" s="18" t="s">
        <v>7446</v>
      </c>
      <c r="AC2828" s="67" t="str">
        <f>+VLOOKUP("*"&amp;L2828&amp;"*",'[2]REGISTROS SANITARIOS'!$D$2113:$E$2316,2,FALSE)</f>
        <v>SI</v>
      </c>
      <c r="AD2828" s="22" t="s">
        <v>1025</v>
      </c>
      <c r="AE2828" s="16">
        <v>45411</v>
      </c>
      <c r="AF2828" s="34" t="s">
        <v>73</v>
      </c>
      <c r="AG2828" s="24" t="s">
        <v>1049</v>
      </c>
      <c r="AH2828" s="18" t="s">
        <v>1049</v>
      </c>
      <c r="AI2828" s="18" t="s">
        <v>1489</v>
      </c>
      <c r="AJ2828" s="17">
        <v>184250</v>
      </c>
      <c r="AK2828" s="25">
        <v>184250</v>
      </c>
      <c r="AL2828" s="25">
        <v>54</v>
      </c>
      <c r="AM2828" s="35">
        <v>0.19</v>
      </c>
      <c r="AN2828" s="19">
        <v>11839905.000000002</v>
      </c>
      <c r="AO2828" s="18"/>
      <c r="AP2828" s="15" t="s">
        <v>1049</v>
      </c>
      <c r="AQ2828" s="43" t="str">
        <f t="shared" si="441"/>
        <v>SI</v>
      </c>
      <c r="AR2828" s="44">
        <f t="shared" si="435"/>
        <v>11839904.999999998</v>
      </c>
      <c r="AS2828" s="44">
        <f t="shared" si="436"/>
        <v>9949500</v>
      </c>
      <c r="AT2828" s="44">
        <f t="shared" si="437"/>
        <v>9949500</v>
      </c>
      <c r="AU2828" s="44">
        <f t="shared" si="438"/>
        <v>11839904.999999998</v>
      </c>
      <c r="AV2828" s="45" t="b">
        <f t="shared" si="439"/>
        <v>1</v>
      </c>
      <c r="AW2828" s="45" t="b">
        <f t="shared" si="442"/>
        <v>0</v>
      </c>
      <c r="AX2828" s="45"/>
    </row>
    <row r="2829" spans="1:50" s="36" customFormat="1" ht="27.75" customHeight="1" x14ac:dyDescent="0.15">
      <c r="A2829" s="36" t="str">
        <f t="shared" si="440"/>
        <v>PRODUCTOS HOSPITALARIOS S.A. PRO-H S.A.201010310</v>
      </c>
      <c r="B2829" s="36" t="b">
        <f>+A2829='[1]Anexo 9'!A2829</f>
        <v>1</v>
      </c>
      <c r="C2829" s="18">
        <v>804016084</v>
      </c>
      <c r="D2829" s="18" t="s">
        <v>3865</v>
      </c>
      <c r="E2829" s="15" t="s">
        <v>98</v>
      </c>
      <c r="F2829" s="15" t="s">
        <v>111</v>
      </c>
      <c r="G2829" s="15">
        <f>+VLOOKUP(F2829,[3]Sheet1!$E$3:$G$74,3,FALSE)</f>
        <v>6</v>
      </c>
      <c r="H2829" s="15">
        <f>+VLOOKUP(D2829&amp;F2829,'TD para paquetes'!$E$3:$I$441,5,FALSE)</f>
        <v>6</v>
      </c>
      <c r="I2829" s="15" t="s">
        <v>1025</v>
      </c>
      <c r="J2829" s="15">
        <v>9</v>
      </c>
      <c r="K2829" s="15">
        <v>9</v>
      </c>
      <c r="L2829" s="15">
        <v>201010310</v>
      </c>
      <c r="M2829" s="15" t="s">
        <v>123</v>
      </c>
      <c r="N2829" s="15" t="s">
        <v>101</v>
      </c>
      <c r="O2829" s="18" t="s">
        <v>123</v>
      </c>
      <c r="P2829" s="22" t="s">
        <v>73</v>
      </c>
      <c r="Q2829" s="15" t="s">
        <v>114</v>
      </c>
      <c r="R2829" s="18" t="s">
        <v>103</v>
      </c>
      <c r="S2829" s="22" t="b">
        <f t="shared" si="434"/>
        <v>0</v>
      </c>
      <c r="T2829" s="18">
        <v>1</v>
      </c>
      <c r="U2829" s="18" t="s">
        <v>3158</v>
      </c>
      <c r="V2829" s="15" t="s">
        <v>116</v>
      </c>
      <c r="W2829" s="18" t="s">
        <v>2856</v>
      </c>
      <c r="X2829" s="18"/>
      <c r="Y2829" s="15" t="s">
        <v>68</v>
      </c>
      <c r="Z2829" s="18" t="s">
        <v>7445</v>
      </c>
      <c r="AA2829" s="18" t="s">
        <v>71</v>
      </c>
      <c r="AB2829" s="18" t="s">
        <v>7446</v>
      </c>
      <c r="AC2829" s="67" t="str">
        <f>+VLOOKUP("*"&amp;L2829&amp;"*",'[2]REGISTROS SANITARIOS'!$D$2113:$E$2316,2,FALSE)</f>
        <v>SI</v>
      </c>
      <c r="AD2829" s="22" t="s">
        <v>1025</v>
      </c>
      <c r="AE2829" s="16">
        <v>45411</v>
      </c>
      <c r="AF2829" s="34" t="s">
        <v>73</v>
      </c>
      <c r="AG2829" s="24" t="s">
        <v>1049</v>
      </c>
      <c r="AH2829" s="18" t="s">
        <v>1049</v>
      </c>
      <c r="AI2829" s="18" t="s">
        <v>1489</v>
      </c>
      <c r="AJ2829" s="17">
        <v>5500</v>
      </c>
      <c r="AK2829" s="25">
        <v>5500</v>
      </c>
      <c r="AL2829" s="25">
        <v>54</v>
      </c>
      <c r="AM2829" s="35">
        <v>0.19</v>
      </c>
      <c r="AN2829" s="19">
        <v>353430</v>
      </c>
      <c r="AO2829" s="18"/>
      <c r="AP2829" s="15" t="s">
        <v>1049</v>
      </c>
      <c r="AQ2829" s="43" t="str">
        <f t="shared" si="441"/>
        <v>SI</v>
      </c>
      <c r="AR2829" s="44">
        <f t="shared" si="435"/>
        <v>353429.99999999994</v>
      </c>
      <c r="AS2829" s="44">
        <f t="shared" si="436"/>
        <v>297000</v>
      </c>
      <c r="AT2829" s="44">
        <f t="shared" si="437"/>
        <v>297000</v>
      </c>
      <c r="AU2829" s="44">
        <f t="shared" si="438"/>
        <v>353429.99999999994</v>
      </c>
      <c r="AV2829" s="45" t="b">
        <f t="shared" si="439"/>
        <v>1</v>
      </c>
      <c r="AW2829" s="45" t="b">
        <f t="shared" si="442"/>
        <v>0</v>
      </c>
      <c r="AX2829" s="45"/>
    </row>
    <row r="2830" spans="1:50" s="36" customFormat="1" ht="27.75" customHeight="1" x14ac:dyDescent="0.15">
      <c r="A2830" s="36" t="str">
        <f t="shared" si="440"/>
        <v>PRODUCTOS HOSPITALARIOS S.A. PRO-H S.A.201010410</v>
      </c>
      <c r="B2830" s="36" t="b">
        <f>+A2830='[1]Anexo 9'!A2830</f>
        <v>1</v>
      </c>
      <c r="C2830" s="18">
        <v>804016084</v>
      </c>
      <c r="D2830" s="18" t="s">
        <v>3865</v>
      </c>
      <c r="E2830" s="15" t="s">
        <v>98</v>
      </c>
      <c r="F2830" s="15" t="s">
        <v>111</v>
      </c>
      <c r="G2830" s="15">
        <f>+VLOOKUP(F2830,[3]Sheet1!$E$3:$G$74,3,FALSE)</f>
        <v>6</v>
      </c>
      <c r="H2830" s="15">
        <f>+VLOOKUP(D2830&amp;F2830,'TD para paquetes'!$E$3:$I$441,5,FALSE)</f>
        <v>6</v>
      </c>
      <c r="I2830" s="15" t="s">
        <v>1025</v>
      </c>
      <c r="J2830" s="15">
        <v>9</v>
      </c>
      <c r="K2830" s="15">
        <v>9</v>
      </c>
      <c r="L2830" s="15">
        <v>201010410</v>
      </c>
      <c r="M2830" s="15" t="s">
        <v>125</v>
      </c>
      <c r="N2830" s="15" t="s">
        <v>101</v>
      </c>
      <c r="O2830" s="18" t="s">
        <v>125</v>
      </c>
      <c r="P2830" s="22" t="s">
        <v>73</v>
      </c>
      <c r="Q2830" s="15" t="s">
        <v>114</v>
      </c>
      <c r="R2830" s="18" t="s">
        <v>103</v>
      </c>
      <c r="S2830" s="22" t="b">
        <f t="shared" si="434"/>
        <v>0</v>
      </c>
      <c r="T2830" s="18">
        <v>1</v>
      </c>
      <c r="U2830" s="18" t="s">
        <v>3158</v>
      </c>
      <c r="V2830" s="15" t="s">
        <v>116</v>
      </c>
      <c r="W2830" s="18" t="s">
        <v>2856</v>
      </c>
      <c r="X2830" s="18"/>
      <c r="Y2830" s="15" t="s">
        <v>68</v>
      </c>
      <c r="Z2830" s="18" t="s">
        <v>7445</v>
      </c>
      <c r="AA2830" s="18" t="s">
        <v>71</v>
      </c>
      <c r="AB2830" s="18" t="s">
        <v>7446</v>
      </c>
      <c r="AC2830" s="67" t="str">
        <f>+VLOOKUP("*"&amp;L2830&amp;"*",'[2]REGISTROS SANITARIOS'!$D$2113:$E$2316,2,FALSE)</f>
        <v>SI</v>
      </c>
      <c r="AD2830" s="22" t="s">
        <v>1025</v>
      </c>
      <c r="AE2830" s="16">
        <v>45411</v>
      </c>
      <c r="AF2830" s="34" t="s">
        <v>73</v>
      </c>
      <c r="AG2830" s="24" t="s">
        <v>1049</v>
      </c>
      <c r="AH2830" s="18" t="s">
        <v>1049</v>
      </c>
      <c r="AI2830" s="18" t="s">
        <v>1489</v>
      </c>
      <c r="AJ2830" s="17">
        <v>15125</v>
      </c>
      <c r="AK2830" s="25">
        <v>15125</v>
      </c>
      <c r="AL2830" s="25">
        <v>54</v>
      </c>
      <c r="AM2830" s="35">
        <v>0.19</v>
      </c>
      <c r="AN2830" s="19">
        <v>971932.50000000012</v>
      </c>
      <c r="AO2830" s="18"/>
      <c r="AP2830" s="15" t="s">
        <v>1049</v>
      </c>
      <c r="AQ2830" s="43" t="str">
        <f t="shared" si="441"/>
        <v>SI</v>
      </c>
      <c r="AR2830" s="44">
        <f t="shared" si="435"/>
        <v>971932.49999999988</v>
      </c>
      <c r="AS2830" s="44">
        <f t="shared" si="436"/>
        <v>816750</v>
      </c>
      <c r="AT2830" s="44">
        <f t="shared" si="437"/>
        <v>816750</v>
      </c>
      <c r="AU2830" s="44">
        <f t="shared" si="438"/>
        <v>971932.49999999988</v>
      </c>
      <c r="AV2830" s="45" t="b">
        <f t="shared" si="439"/>
        <v>1</v>
      </c>
      <c r="AW2830" s="45" t="b">
        <f t="shared" si="442"/>
        <v>0</v>
      </c>
      <c r="AX2830" s="45"/>
    </row>
    <row r="2831" spans="1:50" s="36" customFormat="1" ht="27.75" customHeight="1" x14ac:dyDescent="0.15">
      <c r="A2831" s="36" t="str">
        <f t="shared" si="440"/>
        <v>PRODUCTOS HOSPITALARIOS S.A. PRO-H S.A.201010510</v>
      </c>
      <c r="B2831" s="36" t="b">
        <f>+A2831='[1]Anexo 9'!A2831</f>
        <v>1</v>
      </c>
      <c r="C2831" s="18">
        <v>804016084</v>
      </c>
      <c r="D2831" s="18" t="s">
        <v>3865</v>
      </c>
      <c r="E2831" s="15" t="s">
        <v>98</v>
      </c>
      <c r="F2831" s="15" t="s">
        <v>111</v>
      </c>
      <c r="G2831" s="15">
        <f>+VLOOKUP(F2831,[3]Sheet1!$E$3:$G$74,3,FALSE)</f>
        <v>6</v>
      </c>
      <c r="H2831" s="15">
        <f>+VLOOKUP(D2831&amp;F2831,'TD para paquetes'!$E$3:$I$441,5,FALSE)</f>
        <v>6</v>
      </c>
      <c r="I2831" s="15" t="s">
        <v>1025</v>
      </c>
      <c r="J2831" s="15">
        <v>9</v>
      </c>
      <c r="K2831" s="15">
        <v>9</v>
      </c>
      <c r="L2831" s="15">
        <v>201010510</v>
      </c>
      <c r="M2831" s="15" t="s">
        <v>127</v>
      </c>
      <c r="N2831" s="15" t="s">
        <v>101</v>
      </c>
      <c r="O2831" s="18" t="s">
        <v>127</v>
      </c>
      <c r="P2831" s="22" t="s">
        <v>73</v>
      </c>
      <c r="Q2831" s="15" t="s">
        <v>114</v>
      </c>
      <c r="R2831" s="18" t="s">
        <v>103</v>
      </c>
      <c r="S2831" s="22" t="b">
        <f t="shared" ref="S2831:S2832" si="443">+R2831=Q2831</f>
        <v>0</v>
      </c>
      <c r="T2831" s="18">
        <v>1</v>
      </c>
      <c r="U2831" s="18" t="s">
        <v>3158</v>
      </c>
      <c r="V2831" s="15" t="s">
        <v>116</v>
      </c>
      <c r="W2831" s="18" t="s">
        <v>2856</v>
      </c>
      <c r="X2831" s="18"/>
      <c r="Y2831" s="15" t="s">
        <v>68</v>
      </c>
      <c r="Z2831" s="18" t="s">
        <v>7445</v>
      </c>
      <c r="AA2831" s="18" t="s">
        <v>71</v>
      </c>
      <c r="AB2831" s="18" t="s">
        <v>7446</v>
      </c>
      <c r="AC2831" s="67" t="str">
        <f>+VLOOKUP("*"&amp;L2831&amp;"*",'[2]REGISTROS SANITARIOS'!$D$2113:$E$2316,2,FALSE)</f>
        <v>SI</v>
      </c>
      <c r="AD2831" s="22" t="s">
        <v>1025</v>
      </c>
      <c r="AE2831" s="16">
        <v>45411</v>
      </c>
      <c r="AF2831" s="34" t="s">
        <v>73</v>
      </c>
      <c r="AG2831" s="24" t="s">
        <v>1049</v>
      </c>
      <c r="AH2831" s="18" t="s">
        <v>1049</v>
      </c>
      <c r="AI2831" s="18" t="s">
        <v>1489</v>
      </c>
      <c r="AJ2831" s="17">
        <v>2750</v>
      </c>
      <c r="AK2831" s="25">
        <v>2750</v>
      </c>
      <c r="AL2831" s="25">
        <v>54</v>
      </c>
      <c r="AM2831" s="35">
        <v>0.19</v>
      </c>
      <c r="AN2831" s="19">
        <v>176715</v>
      </c>
      <c r="AO2831" s="18"/>
      <c r="AP2831" s="15" t="s">
        <v>1049</v>
      </c>
      <c r="AQ2831" s="43" t="str">
        <f t="shared" si="441"/>
        <v>SI</v>
      </c>
      <c r="AR2831" s="44">
        <f t="shared" si="435"/>
        <v>176714.99999999997</v>
      </c>
      <c r="AS2831" s="44">
        <f t="shared" si="436"/>
        <v>148500</v>
      </c>
      <c r="AT2831" s="44">
        <f t="shared" si="437"/>
        <v>148500</v>
      </c>
      <c r="AU2831" s="44">
        <f t="shared" si="438"/>
        <v>176714.99999999997</v>
      </c>
      <c r="AV2831" s="45" t="b">
        <f t="shared" si="439"/>
        <v>1</v>
      </c>
      <c r="AW2831" s="45" t="b">
        <f t="shared" si="442"/>
        <v>0</v>
      </c>
      <c r="AX2831" s="45"/>
    </row>
    <row r="2832" spans="1:50" s="36" customFormat="1" ht="27.75" customHeight="1" x14ac:dyDescent="0.15">
      <c r="A2832" s="36" t="str">
        <f t="shared" si="440"/>
        <v>PRODUCTOS HOSPITALARIOS S.A. PRO-H S.A.201010610</v>
      </c>
      <c r="B2832" s="36" t="b">
        <f>+A2832='[1]Anexo 9'!A2832</f>
        <v>1</v>
      </c>
      <c r="C2832" s="18">
        <v>804016084</v>
      </c>
      <c r="D2832" s="18" t="s">
        <v>3865</v>
      </c>
      <c r="E2832" s="15" t="s">
        <v>98</v>
      </c>
      <c r="F2832" s="15" t="s">
        <v>111</v>
      </c>
      <c r="G2832" s="15">
        <f>+VLOOKUP(F2832,[3]Sheet1!$E$3:$G$74,3,FALSE)</f>
        <v>6</v>
      </c>
      <c r="H2832" s="15">
        <f>+VLOOKUP(D2832&amp;F2832,'TD para paquetes'!$E$3:$I$441,5,FALSE)</f>
        <v>6</v>
      </c>
      <c r="I2832" s="15" t="s">
        <v>1025</v>
      </c>
      <c r="J2832" s="15">
        <v>9</v>
      </c>
      <c r="K2832" s="15">
        <v>9</v>
      </c>
      <c r="L2832" s="15">
        <v>201010610</v>
      </c>
      <c r="M2832" s="15" t="s">
        <v>129</v>
      </c>
      <c r="N2832" s="15" t="s">
        <v>101</v>
      </c>
      <c r="O2832" s="18" t="s">
        <v>129</v>
      </c>
      <c r="P2832" s="22" t="s">
        <v>73</v>
      </c>
      <c r="Q2832" s="15" t="s">
        <v>114</v>
      </c>
      <c r="R2832" s="18" t="s">
        <v>103</v>
      </c>
      <c r="S2832" s="22" t="b">
        <f t="shared" si="443"/>
        <v>0</v>
      </c>
      <c r="T2832" s="18">
        <v>1</v>
      </c>
      <c r="U2832" s="18" t="s">
        <v>3158</v>
      </c>
      <c r="V2832" s="15" t="s">
        <v>116</v>
      </c>
      <c r="W2832" s="18" t="s">
        <v>2856</v>
      </c>
      <c r="X2832" s="18"/>
      <c r="Y2832" s="15" t="s">
        <v>68</v>
      </c>
      <c r="Z2832" s="18" t="s">
        <v>7445</v>
      </c>
      <c r="AA2832" s="18" t="s">
        <v>71</v>
      </c>
      <c r="AB2832" s="18" t="s">
        <v>7446</v>
      </c>
      <c r="AC2832" s="67" t="str">
        <f>+VLOOKUP("*"&amp;L2832&amp;"*",'[2]REGISTROS SANITARIOS'!$D$2113:$E$2316,2,FALSE)</f>
        <v>SI</v>
      </c>
      <c r="AD2832" s="22" t="s">
        <v>1025</v>
      </c>
      <c r="AE2832" s="16">
        <v>45411</v>
      </c>
      <c r="AF2832" s="34" t="s">
        <v>73</v>
      </c>
      <c r="AG2832" s="24" t="s">
        <v>1049</v>
      </c>
      <c r="AH2832" s="18" t="s">
        <v>1049</v>
      </c>
      <c r="AI2832" s="18" t="s">
        <v>1489</v>
      </c>
      <c r="AJ2832" s="17">
        <v>2200</v>
      </c>
      <c r="AK2832" s="25">
        <v>2200</v>
      </c>
      <c r="AL2832" s="25">
        <v>54</v>
      </c>
      <c r="AM2832" s="35">
        <v>0.19</v>
      </c>
      <c r="AN2832" s="19">
        <v>141372</v>
      </c>
      <c r="AO2832" s="18"/>
      <c r="AP2832" s="15" t="s">
        <v>1049</v>
      </c>
      <c r="AQ2832" s="43" t="str">
        <f t="shared" si="441"/>
        <v>SI</v>
      </c>
      <c r="AR2832" s="44">
        <f t="shared" si="435"/>
        <v>141371.99999999997</v>
      </c>
      <c r="AS2832" s="44">
        <f t="shared" si="436"/>
        <v>118800</v>
      </c>
      <c r="AT2832" s="44">
        <f t="shared" si="437"/>
        <v>118800</v>
      </c>
      <c r="AU2832" s="44">
        <f t="shared" si="438"/>
        <v>141371.99999999997</v>
      </c>
      <c r="AV2832" s="45" t="b">
        <f t="shared" si="439"/>
        <v>1</v>
      </c>
      <c r="AW2832" s="45" t="b">
        <f t="shared" si="442"/>
        <v>0</v>
      </c>
      <c r="AX2832" s="45"/>
    </row>
    <row r="2833" spans="1:50" s="36" customFormat="1" ht="27.75" customHeight="1" x14ac:dyDescent="0.15">
      <c r="A2833" s="36" t="str">
        <f t="shared" si="440"/>
        <v>PRODUCTOS HOSPITALARIOS S.A. PRO-H S.A.201020310</v>
      </c>
      <c r="B2833" s="36" t="b">
        <f>+A2833='[1]Anexo 9'!A2833</f>
        <v>1</v>
      </c>
      <c r="C2833" s="18">
        <v>804016084</v>
      </c>
      <c r="D2833" s="18" t="s">
        <v>3865</v>
      </c>
      <c r="E2833" s="15" t="s">
        <v>98</v>
      </c>
      <c r="F2833" s="15" t="s">
        <v>62</v>
      </c>
      <c r="G2833" s="15" t="s">
        <v>3155</v>
      </c>
      <c r="H2833" s="15" t="s">
        <v>3155</v>
      </c>
      <c r="I2833" s="15" t="s">
        <v>3155</v>
      </c>
      <c r="J2833" s="15">
        <v>12</v>
      </c>
      <c r="K2833" s="15" t="s">
        <v>3155</v>
      </c>
      <c r="L2833" s="15">
        <v>201020310</v>
      </c>
      <c r="M2833" s="15" t="s">
        <v>368</v>
      </c>
      <c r="N2833" s="15" t="s">
        <v>101</v>
      </c>
      <c r="O2833" s="18" t="s">
        <v>368</v>
      </c>
      <c r="P2833" s="22" t="s">
        <v>73</v>
      </c>
      <c r="Q2833" s="15" t="s">
        <v>101</v>
      </c>
      <c r="R2833" s="18" t="s">
        <v>103</v>
      </c>
      <c r="S2833" s="22" t="s">
        <v>73</v>
      </c>
      <c r="T2833" s="18">
        <v>1</v>
      </c>
      <c r="U2833" s="18" t="s">
        <v>101</v>
      </c>
      <c r="V2833" s="15" t="s">
        <v>6058</v>
      </c>
      <c r="W2833" s="18" t="s">
        <v>2856</v>
      </c>
      <c r="X2833" s="18"/>
      <c r="Y2833" s="15" t="s">
        <v>68</v>
      </c>
      <c r="Z2833" s="18" t="s">
        <v>7447</v>
      </c>
      <c r="AA2833" s="18" t="s">
        <v>71</v>
      </c>
      <c r="AB2833" s="18" t="s">
        <v>7448</v>
      </c>
      <c r="AC2833" s="67" t="str">
        <f>+VLOOKUP("*"&amp;L2833&amp;"*",'[2]REGISTROS SANITARIOS'!$D$2113:$E$2316,2,FALSE)</f>
        <v>SI</v>
      </c>
      <c r="AD2833" s="22" t="s">
        <v>1025</v>
      </c>
      <c r="AE2833" s="16">
        <v>47090</v>
      </c>
      <c r="AF2833" s="34" t="s">
        <v>73</v>
      </c>
      <c r="AG2833" s="24" t="s">
        <v>1049</v>
      </c>
      <c r="AH2833" s="18" t="s">
        <v>1049</v>
      </c>
      <c r="AI2833" s="18" t="s">
        <v>1489</v>
      </c>
      <c r="AJ2833" s="17">
        <v>5500</v>
      </c>
      <c r="AK2833" s="25">
        <v>5500</v>
      </c>
      <c r="AL2833" s="25">
        <v>3700</v>
      </c>
      <c r="AM2833" s="35">
        <v>0.19</v>
      </c>
      <c r="AN2833" s="19">
        <v>24216500</v>
      </c>
      <c r="AO2833" s="18"/>
      <c r="AP2833" s="15" t="s">
        <v>1049</v>
      </c>
      <c r="AQ2833" s="43" t="str">
        <f t="shared" si="441"/>
        <v>SI</v>
      </c>
      <c r="AR2833" s="44">
        <f t="shared" si="435"/>
        <v>24216500</v>
      </c>
      <c r="AS2833" s="44">
        <f t="shared" si="436"/>
        <v>20350000</v>
      </c>
      <c r="AT2833" s="44">
        <f t="shared" si="437"/>
        <v>20350000</v>
      </c>
      <c r="AU2833" s="44">
        <f t="shared" si="438"/>
        <v>24216500</v>
      </c>
      <c r="AV2833" s="45" t="b">
        <f t="shared" si="439"/>
        <v>1</v>
      </c>
      <c r="AW2833" s="45" t="b">
        <f t="shared" si="442"/>
        <v>0</v>
      </c>
      <c r="AX2833" s="45"/>
    </row>
    <row r="2834" spans="1:50" s="36" customFormat="1" ht="27.75" customHeight="1" x14ac:dyDescent="0.15">
      <c r="A2834" s="36" t="str">
        <f t="shared" si="440"/>
        <v>PRODUCTOS HOSPITALARIOS S.A. PRO-H S.A.201050810</v>
      </c>
      <c r="B2834" s="36" t="b">
        <f>+A2834='[1]Anexo 9'!A2834</f>
        <v>1</v>
      </c>
      <c r="C2834" s="18">
        <v>804016084</v>
      </c>
      <c r="D2834" s="18" t="s">
        <v>3865</v>
      </c>
      <c r="E2834" s="15" t="s">
        <v>98</v>
      </c>
      <c r="F2834" s="15" t="s">
        <v>62</v>
      </c>
      <c r="G2834" s="15" t="s">
        <v>3155</v>
      </c>
      <c r="H2834" s="15" t="s">
        <v>3155</v>
      </c>
      <c r="I2834" s="15" t="s">
        <v>3155</v>
      </c>
      <c r="J2834" s="15">
        <v>6</v>
      </c>
      <c r="K2834" s="15" t="s">
        <v>3155</v>
      </c>
      <c r="L2834" s="15">
        <v>201050810</v>
      </c>
      <c r="M2834" s="15" t="s">
        <v>388</v>
      </c>
      <c r="N2834" s="15" t="s">
        <v>101</v>
      </c>
      <c r="O2834" s="18" t="s">
        <v>388</v>
      </c>
      <c r="P2834" s="22" t="s">
        <v>73</v>
      </c>
      <c r="Q2834" s="15" t="s">
        <v>101</v>
      </c>
      <c r="R2834" s="18" t="s">
        <v>103</v>
      </c>
      <c r="S2834" s="22" t="s">
        <v>73</v>
      </c>
      <c r="T2834" s="18">
        <v>1</v>
      </c>
      <c r="U2834" s="18" t="s">
        <v>101</v>
      </c>
      <c r="V2834" s="15" t="s">
        <v>391</v>
      </c>
      <c r="W2834" s="18" t="s">
        <v>2856</v>
      </c>
      <c r="X2834" s="18"/>
      <c r="Y2834" s="15" t="s">
        <v>68</v>
      </c>
      <c r="Z2834" s="18" t="s">
        <v>7445</v>
      </c>
      <c r="AA2834" s="18" t="s">
        <v>71</v>
      </c>
      <c r="AB2834" s="18" t="s">
        <v>7449</v>
      </c>
      <c r="AC2834" s="67" t="str">
        <f>+VLOOKUP("*"&amp;L2834&amp;"*",'[2]REGISTROS SANITARIOS'!$D$2113:$E$2316,2,FALSE)</f>
        <v>SI</v>
      </c>
      <c r="AD2834" s="22" t="s">
        <v>1025</v>
      </c>
      <c r="AE2834" s="16">
        <v>45840</v>
      </c>
      <c r="AF2834" s="34" t="s">
        <v>73</v>
      </c>
      <c r="AG2834" s="24" t="s">
        <v>1049</v>
      </c>
      <c r="AH2834" s="18" t="s">
        <v>1049</v>
      </c>
      <c r="AI2834" s="18" t="s">
        <v>1489</v>
      </c>
      <c r="AJ2834" s="17">
        <v>1265</v>
      </c>
      <c r="AK2834" s="25">
        <v>1265</v>
      </c>
      <c r="AL2834" s="25">
        <v>1360</v>
      </c>
      <c r="AM2834" s="35">
        <v>0</v>
      </c>
      <c r="AN2834" s="19">
        <v>1720400</v>
      </c>
      <c r="AO2834" s="18"/>
      <c r="AP2834" s="15" t="s">
        <v>1049</v>
      </c>
      <c r="AQ2834" s="43" t="str">
        <f t="shared" si="441"/>
        <v>SI</v>
      </c>
      <c r="AR2834" s="44">
        <f t="shared" si="435"/>
        <v>1720400</v>
      </c>
      <c r="AS2834" s="44">
        <f t="shared" si="436"/>
        <v>1720400</v>
      </c>
      <c r="AT2834" s="44">
        <f t="shared" si="437"/>
        <v>1720400</v>
      </c>
      <c r="AU2834" s="44">
        <f t="shared" si="438"/>
        <v>1720400</v>
      </c>
      <c r="AV2834" s="45" t="b">
        <f t="shared" si="439"/>
        <v>1</v>
      </c>
      <c r="AW2834" s="45" t="b">
        <f t="shared" si="442"/>
        <v>1</v>
      </c>
      <c r="AX2834" s="45"/>
    </row>
    <row r="2835" spans="1:50" s="36" customFormat="1" ht="27.75" customHeight="1" x14ac:dyDescent="0.15">
      <c r="A2835" s="36" t="str">
        <f t="shared" si="440"/>
        <v>PRODUCTOS HOSPITALARIOS S.A. PRO-H S.A.201050910</v>
      </c>
      <c r="B2835" s="36" t="b">
        <f>+A2835='[1]Anexo 9'!A2835</f>
        <v>1</v>
      </c>
      <c r="C2835" s="18">
        <v>804016084</v>
      </c>
      <c r="D2835" s="18" t="s">
        <v>3865</v>
      </c>
      <c r="E2835" s="15" t="s">
        <v>98</v>
      </c>
      <c r="F2835" s="15" t="s">
        <v>395</v>
      </c>
      <c r="G2835" s="15">
        <f>+VLOOKUP(F2835,[3]Sheet1!$E$3:$G$74,3,FALSE)</f>
        <v>2</v>
      </c>
      <c r="H2835" s="15">
        <f>+VLOOKUP(D2835&amp;F2835,'TD para paquetes'!$E$3:$I$441,5,FALSE)</f>
        <v>2</v>
      </c>
      <c r="I2835" s="15" t="s">
        <v>1025</v>
      </c>
      <c r="J2835" s="15">
        <v>5</v>
      </c>
      <c r="K2835" s="15">
        <v>5</v>
      </c>
      <c r="L2835" s="15">
        <v>201050910</v>
      </c>
      <c r="M2835" s="15" t="s">
        <v>3889</v>
      </c>
      <c r="N2835" s="15" t="s">
        <v>101</v>
      </c>
      <c r="O2835" s="18" t="s">
        <v>4917</v>
      </c>
      <c r="P2835" s="22" t="s">
        <v>3841</v>
      </c>
      <c r="Q2835" s="15" t="s">
        <v>101</v>
      </c>
      <c r="R2835" s="18" t="s">
        <v>103</v>
      </c>
      <c r="S2835" s="22" t="s">
        <v>73</v>
      </c>
      <c r="T2835" s="18">
        <v>1</v>
      </c>
      <c r="U2835" s="18" t="s">
        <v>101</v>
      </c>
      <c r="V2835" s="15"/>
      <c r="W2835" s="18" t="s">
        <v>2856</v>
      </c>
      <c r="X2835" s="18" t="s">
        <v>8770</v>
      </c>
      <c r="Y2835" s="15" t="s">
        <v>68</v>
      </c>
      <c r="Z2835" s="18" t="s">
        <v>7445</v>
      </c>
      <c r="AA2835" s="18" t="s">
        <v>71</v>
      </c>
      <c r="AB2835" s="18" t="s">
        <v>7450</v>
      </c>
      <c r="AC2835" s="67" t="str">
        <f>+VLOOKUP("*"&amp;L2835&amp;"*",'[2]REGISTROS SANITARIOS'!$D$2113:$E$2316,2,FALSE)</f>
        <v>SI</v>
      </c>
      <c r="AD2835" s="22" t="s">
        <v>1025</v>
      </c>
      <c r="AE2835" s="16">
        <v>45845</v>
      </c>
      <c r="AF2835" s="34" t="s">
        <v>73</v>
      </c>
      <c r="AG2835" s="24" t="s">
        <v>1049</v>
      </c>
      <c r="AH2835" s="18" t="s">
        <v>1049</v>
      </c>
      <c r="AI2835" s="18" t="s">
        <v>1489</v>
      </c>
      <c r="AJ2835" s="17">
        <v>84150</v>
      </c>
      <c r="AK2835" s="25">
        <v>84150</v>
      </c>
      <c r="AL2835" s="25">
        <v>740</v>
      </c>
      <c r="AM2835" s="35">
        <v>0</v>
      </c>
      <c r="AN2835" s="19">
        <v>62271000</v>
      </c>
      <c r="AO2835" s="18"/>
      <c r="AP2835" s="15" t="s">
        <v>1049</v>
      </c>
      <c r="AQ2835" s="43" t="str">
        <f t="shared" si="441"/>
        <v>SI</v>
      </c>
      <c r="AR2835" s="44">
        <f t="shared" si="435"/>
        <v>62271000</v>
      </c>
      <c r="AS2835" s="44">
        <f t="shared" si="436"/>
        <v>62271000</v>
      </c>
      <c r="AT2835" s="44">
        <f t="shared" si="437"/>
        <v>62271000</v>
      </c>
      <c r="AU2835" s="44">
        <f t="shared" si="438"/>
        <v>62271000</v>
      </c>
      <c r="AV2835" s="45" t="b">
        <f t="shared" si="439"/>
        <v>1</v>
      </c>
      <c r="AW2835" s="45" t="b">
        <f t="shared" si="442"/>
        <v>1</v>
      </c>
      <c r="AX2835" s="45"/>
    </row>
    <row r="2836" spans="1:50" s="36" customFormat="1" ht="27.75" customHeight="1" x14ac:dyDescent="0.15">
      <c r="A2836" s="36" t="str">
        <f t="shared" si="440"/>
        <v>PRODUCTOS HOSPITALARIOS S.A. PRO-H S.A.201051010</v>
      </c>
      <c r="B2836" s="36" t="b">
        <f>+A2836='[1]Anexo 9'!A2836</f>
        <v>1</v>
      </c>
      <c r="C2836" s="18">
        <v>804016084</v>
      </c>
      <c r="D2836" s="18" t="s">
        <v>3865</v>
      </c>
      <c r="E2836" s="15" t="s">
        <v>98</v>
      </c>
      <c r="F2836" s="15" t="s">
        <v>395</v>
      </c>
      <c r="G2836" s="15">
        <f>+VLOOKUP(F2836,[3]Sheet1!$E$3:$G$74,3,FALSE)</f>
        <v>2</v>
      </c>
      <c r="H2836" s="15">
        <f>+VLOOKUP(D2836&amp;F2836,'TD para paquetes'!$E$3:$I$441,5,FALSE)</f>
        <v>2</v>
      </c>
      <c r="I2836" s="15" t="s">
        <v>1025</v>
      </c>
      <c r="J2836" s="15">
        <v>5</v>
      </c>
      <c r="K2836" s="15">
        <v>5</v>
      </c>
      <c r="L2836" s="15">
        <v>201051010</v>
      </c>
      <c r="M2836" s="15" t="s">
        <v>3890</v>
      </c>
      <c r="N2836" s="15" t="s">
        <v>101</v>
      </c>
      <c r="O2836" s="18" t="s">
        <v>4918</v>
      </c>
      <c r="P2836" s="22" t="s">
        <v>3841</v>
      </c>
      <c r="Q2836" s="15" t="s">
        <v>101</v>
      </c>
      <c r="R2836" s="18" t="s">
        <v>103</v>
      </c>
      <c r="S2836" s="22" t="s">
        <v>73</v>
      </c>
      <c r="T2836" s="18">
        <v>1</v>
      </c>
      <c r="U2836" s="18" t="s">
        <v>101</v>
      </c>
      <c r="V2836" s="15"/>
      <c r="W2836" s="18" t="s">
        <v>2856</v>
      </c>
      <c r="X2836" s="18" t="s">
        <v>8770</v>
      </c>
      <c r="Y2836" s="15" t="s">
        <v>68</v>
      </c>
      <c r="Z2836" s="18" t="s">
        <v>7445</v>
      </c>
      <c r="AA2836" s="18" t="s">
        <v>71</v>
      </c>
      <c r="AB2836" s="18" t="s">
        <v>7450</v>
      </c>
      <c r="AC2836" s="67" t="str">
        <f>+VLOOKUP("*"&amp;L2836&amp;"*",'[2]REGISTROS SANITARIOS'!$D$2113:$E$2316,2,FALSE)</f>
        <v>SI</v>
      </c>
      <c r="AD2836" s="22" t="s">
        <v>1025</v>
      </c>
      <c r="AE2836" s="16">
        <v>45845</v>
      </c>
      <c r="AF2836" s="34" t="s">
        <v>73</v>
      </c>
      <c r="AG2836" s="24" t="s">
        <v>1049</v>
      </c>
      <c r="AH2836" s="18" t="s">
        <v>1049</v>
      </c>
      <c r="AI2836" s="18" t="s">
        <v>1489</v>
      </c>
      <c r="AJ2836" s="17">
        <v>522.5</v>
      </c>
      <c r="AK2836" s="25">
        <v>522.5</v>
      </c>
      <c r="AL2836" s="25">
        <v>815</v>
      </c>
      <c r="AM2836" s="35">
        <v>0</v>
      </c>
      <c r="AN2836" s="19">
        <v>425837.5</v>
      </c>
      <c r="AO2836" s="18"/>
      <c r="AP2836" s="15" t="s">
        <v>1049</v>
      </c>
      <c r="AQ2836" s="43" t="str">
        <f t="shared" si="441"/>
        <v>SI</v>
      </c>
      <c r="AR2836" s="44">
        <f t="shared" ref="AR2836:AR2899" si="444">+AJ2836*(AL2836*(1+AM2836))</f>
        <v>425837.5</v>
      </c>
      <c r="AS2836" s="44">
        <f t="shared" ref="AS2836:AS2899" si="445">+AJ2836*AL2836</f>
        <v>425837.5</v>
      </c>
      <c r="AT2836" s="44">
        <f t="shared" ref="AT2836:AT2899" si="446">+AL2836*AK2836</f>
        <v>425837.5</v>
      </c>
      <c r="AU2836" s="44">
        <f t="shared" ref="AU2836:AU2899" si="447">+AK2836*(AL2836*(1+AM2836))</f>
        <v>425837.5</v>
      </c>
      <c r="AV2836" s="45" t="b">
        <f t="shared" ref="AV2836:AV2899" si="448">+IFERROR(AU2836=AN2836,"FALSO")</f>
        <v>1</v>
      </c>
      <c r="AW2836" s="45" t="b">
        <f t="shared" si="442"/>
        <v>1</v>
      </c>
      <c r="AX2836" s="45"/>
    </row>
    <row r="2837" spans="1:50" s="36" customFormat="1" ht="27.75" customHeight="1" x14ac:dyDescent="0.15">
      <c r="A2837" s="36" t="str">
        <f t="shared" si="440"/>
        <v>PRODUCTOS HOSPITALARIOS S.A. PRO-H S.A.201090610</v>
      </c>
      <c r="B2837" s="36" t="b">
        <f>+A2837='[1]Anexo 9'!A2837</f>
        <v>1</v>
      </c>
      <c r="C2837" s="18">
        <v>804016084</v>
      </c>
      <c r="D2837" s="18" t="s">
        <v>3865</v>
      </c>
      <c r="E2837" s="15" t="s">
        <v>98</v>
      </c>
      <c r="F2837" s="15" t="s">
        <v>303</v>
      </c>
      <c r="G2837" s="15">
        <f>+VLOOKUP(F2837,[3]Sheet1!$E$3:$G$74,3,FALSE)</f>
        <v>4</v>
      </c>
      <c r="H2837" s="15">
        <f>+VLOOKUP(D2837&amp;F2837,'TD para paquetes'!$E$3:$I$441,5,FALSE)</f>
        <v>1</v>
      </c>
      <c r="I2837" s="15" t="s">
        <v>44</v>
      </c>
      <c r="J2837" s="15">
        <v>7</v>
      </c>
      <c r="K2837" s="15">
        <v>5</v>
      </c>
      <c r="L2837" s="15">
        <v>201090610</v>
      </c>
      <c r="M2837" s="15" t="s">
        <v>309</v>
      </c>
      <c r="N2837" s="15" t="s">
        <v>101</v>
      </c>
      <c r="O2837" s="18" t="s">
        <v>309</v>
      </c>
      <c r="P2837" s="22" t="s">
        <v>73</v>
      </c>
      <c r="Q2837" s="15" t="s">
        <v>114</v>
      </c>
      <c r="R2837" s="18" t="s">
        <v>103</v>
      </c>
      <c r="S2837" s="22" t="b">
        <f>+R2837=Q2837</f>
        <v>0</v>
      </c>
      <c r="T2837" s="18">
        <v>1</v>
      </c>
      <c r="U2837" s="18" t="s">
        <v>101</v>
      </c>
      <c r="V2837" s="15" t="s">
        <v>311</v>
      </c>
      <c r="W2837" s="18" t="s">
        <v>2856</v>
      </c>
      <c r="X2837" s="18"/>
      <c r="Y2837" s="15" t="s">
        <v>68</v>
      </c>
      <c r="Z2837" s="18" t="s">
        <v>7445</v>
      </c>
      <c r="AA2837" s="18" t="s">
        <v>71</v>
      </c>
      <c r="AB2837" s="18" t="s">
        <v>7451</v>
      </c>
      <c r="AC2837" s="67" t="str">
        <f>+VLOOKUP("*"&amp;L2837&amp;"*",'[2]REGISTROS SANITARIOS'!$D$2113:$E$2316,2,FALSE)</f>
        <v>SI</v>
      </c>
      <c r="AD2837" s="22" t="s">
        <v>1025</v>
      </c>
      <c r="AE2837" s="16">
        <v>45411</v>
      </c>
      <c r="AF2837" s="34" t="s">
        <v>73</v>
      </c>
      <c r="AG2837" s="24" t="s">
        <v>1049</v>
      </c>
      <c r="AH2837" s="18" t="s">
        <v>1049</v>
      </c>
      <c r="AI2837" s="18" t="s">
        <v>1489</v>
      </c>
      <c r="AJ2837" s="17">
        <v>154000</v>
      </c>
      <c r="AK2837" s="25">
        <v>154000</v>
      </c>
      <c r="AL2837" s="25">
        <v>215</v>
      </c>
      <c r="AM2837" s="35">
        <v>0.19</v>
      </c>
      <c r="AN2837" s="19">
        <v>39400900</v>
      </c>
      <c r="AO2837" s="18"/>
      <c r="AP2837" s="15" t="s">
        <v>1049</v>
      </c>
      <c r="AQ2837" s="43" t="str">
        <f t="shared" si="441"/>
        <v>SI</v>
      </c>
      <c r="AR2837" s="44">
        <f t="shared" si="444"/>
        <v>39400900</v>
      </c>
      <c r="AS2837" s="44">
        <f t="shared" si="445"/>
        <v>33110000</v>
      </c>
      <c r="AT2837" s="44">
        <f t="shared" si="446"/>
        <v>33110000</v>
      </c>
      <c r="AU2837" s="44">
        <f t="shared" si="447"/>
        <v>39400900</v>
      </c>
      <c r="AV2837" s="45" t="b">
        <f t="shared" si="448"/>
        <v>1</v>
      </c>
      <c r="AW2837" s="45" t="b">
        <f t="shared" si="442"/>
        <v>0</v>
      </c>
      <c r="AX2837" s="45"/>
    </row>
    <row r="2838" spans="1:50" s="36" customFormat="1" ht="27.75" customHeight="1" x14ac:dyDescent="0.15">
      <c r="A2838" s="36" t="str">
        <f t="shared" si="440"/>
        <v>PRODUCTOS HOSPITALARIOS S.A. PRO-H S.A.201090810</v>
      </c>
      <c r="B2838" s="36" t="b">
        <f>+A2838='[1]Anexo 9'!A2838</f>
        <v>1</v>
      </c>
      <c r="C2838" s="18">
        <v>804016084</v>
      </c>
      <c r="D2838" s="18" t="s">
        <v>3865</v>
      </c>
      <c r="E2838" s="15" t="s">
        <v>98</v>
      </c>
      <c r="F2838" s="15" t="s">
        <v>62</v>
      </c>
      <c r="G2838" s="15" t="s">
        <v>3155</v>
      </c>
      <c r="H2838" s="15" t="s">
        <v>3155</v>
      </c>
      <c r="I2838" s="15" t="s">
        <v>3155</v>
      </c>
      <c r="J2838" s="15">
        <v>8</v>
      </c>
      <c r="K2838" s="15" t="s">
        <v>3155</v>
      </c>
      <c r="L2838" s="15">
        <v>201090810</v>
      </c>
      <c r="M2838" s="15" t="s">
        <v>415</v>
      </c>
      <c r="N2838" s="15" t="s">
        <v>101</v>
      </c>
      <c r="O2838" s="18" t="s">
        <v>415</v>
      </c>
      <c r="P2838" s="22" t="s">
        <v>73</v>
      </c>
      <c r="Q2838" s="15" t="s">
        <v>114</v>
      </c>
      <c r="R2838" s="18" t="s">
        <v>103</v>
      </c>
      <c r="S2838" s="22" t="b">
        <f>+R2838=Q2838</f>
        <v>0</v>
      </c>
      <c r="T2838" s="18">
        <v>1</v>
      </c>
      <c r="U2838" s="18" t="s">
        <v>101</v>
      </c>
      <c r="V2838" s="15" t="s">
        <v>311</v>
      </c>
      <c r="W2838" s="18" t="s">
        <v>2856</v>
      </c>
      <c r="X2838" s="18"/>
      <c r="Y2838" s="15" t="s">
        <v>68</v>
      </c>
      <c r="Z2838" s="18" t="s">
        <v>7445</v>
      </c>
      <c r="AA2838" s="18" t="s">
        <v>71</v>
      </c>
      <c r="AB2838" s="18" t="s">
        <v>7451</v>
      </c>
      <c r="AC2838" s="67" t="str">
        <f>+VLOOKUP("*"&amp;L2838&amp;"*",'[2]REGISTROS SANITARIOS'!$D$2113:$E$2316,2,FALSE)</f>
        <v>SI</v>
      </c>
      <c r="AD2838" s="22" t="s">
        <v>1025</v>
      </c>
      <c r="AE2838" s="16">
        <v>45411</v>
      </c>
      <c r="AF2838" s="34" t="s">
        <v>73</v>
      </c>
      <c r="AG2838" s="24" t="s">
        <v>1049</v>
      </c>
      <c r="AH2838" s="18" t="s">
        <v>1049</v>
      </c>
      <c r="AI2838" s="18" t="s">
        <v>1489</v>
      </c>
      <c r="AJ2838" s="17">
        <v>19250</v>
      </c>
      <c r="AK2838" s="25">
        <v>19250</v>
      </c>
      <c r="AL2838" s="25">
        <v>225</v>
      </c>
      <c r="AM2838" s="35">
        <v>0.19</v>
      </c>
      <c r="AN2838" s="19">
        <v>5154187.5</v>
      </c>
      <c r="AO2838" s="18"/>
      <c r="AP2838" s="15" t="s">
        <v>1049</v>
      </c>
      <c r="AQ2838" s="43" t="str">
        <f t="shared" si="441"/>
        <v>SI</v>
      </c>
      <c r="AR2838" s="44">
        <f t="shared" si="444"/>
        <v>5154187.5</v>
      </c>
      <c r="AS2838" s="44">
        <f t="shared" si="445"/>
        <v>4331250</v>
      </c>
      <c r="AT2838" s="44">
        <f t="shared" si="446"/>
        <v>4331250</v>
      </c>
      <c r="AU2838" s="44">
        <f t="shared" si="447"/>
        <v>5154187.5</v>
      </c>
      <c r="AV2838" s="45" t="b">
        <f t="shared" si="448"/>
        <v>1</v>
      </c>
      <c r="AW2838" s="45" t="b">
        <f t="shared" si="442"/>
        <v>0</v>
      </c>
      <c r="AX2838" s="45"/>
    </row>
    <row r="2839" spans="1:50" s="36" customFormat="1" ht="27.75" customHeight="1" x14ac:dyDescent="0.15">
      <c r="A2839" s="36" t="str">
        <f t="shared" si="440"/>
        <v>PRODUCTOS HOSPITALARIOS S.A. PRO-H S.A.201094010</v>
      </c>
      <c r="B2839" s="36" t="b">
        <f>+A2839='[1]Anexo 9'!A2839</f>
        <v>1</v>
      </c>
      <c r="C2839" s="18">
        <v>804016084</v>
      </c>
      <c r="D2839" s="18" t="s">
        <v>3865</v>
      </c>
      <c r="E2839" s="15" t="s">
        <v>98</v>
      </c>
      <c r="F2839" s="15" t="s">
        <v>62</v>
      </c>
      <c r="G2839" s="15" t="s">
        <v>3155</v>
      </c>
      <c r="H2839" s="15" t="s">
        <v>3155</v>
      </c>
      <c r="I2839" s="15" t="s">
        <v>3155</v>
      </c>
      <c r="J2839" s="15">
        <v>8</v>
      </c>
      <c r="K2839" s="15" t="s">
        <v>3155</v>
      </c>
      <c r="L2839" s="15">
        <v>201094010</v>
      </c>
      <c r="M2839" s="15" t="s">
        <v>416</v>
      </c>
      <c r="N2839" s="15" t="s">
        <v>101</v>
      </c>
      <c r="O2839" s="18" t="s">
        <v>416</v>
      </c>
      <c r="P2839" s="22" t="s">
        <v>73</v>
      </c>
      <c r="Q2839" s="15" t="s">
        <v>101</v>
      </c>
      <c r="R2839" s="18" t="s">
        <v>103</v>
      </c>
      <c r="S2839" s="22" t="s">
        <v>73</v>
      </c>
      <c r="T2839" s="18">
        <v>1</v>
      </c>
      <c r="U2839" s="18" t="s">
        <v>101</v>
      </c>
      <c r="V2839" s="15" t="s">
        <v>6064</v>
      </c>
      <c r="W2839" s="18" t="s">
        <v>2856</v>
      </c>
      <c r="X2839" s="18"/>
      <c r="Y2839" s="15" t="s">
        <v>68</v>
      </c>
      <c r="Z2839" s="18" t="s">
        <v>7445</v>
      </c>
      <c r="AA2839" s="18" t="s">
        <v>71</v>
      </c>
      <c r="AB2839" s="18" t="s">
        <v>7451</v>
      </c>
      <c r="AC2839" s="67" t="str">
        <f>+VLOOKUP("*"&amp;L2839&amp;"*",'[2]REGISTROS SANITARIOS'!$D$2113:$E$2316,2,FALSE)</f>
        <v>SI</v>
      </c>
      <c r="AD2839" s="22" t="s">
        <v>1025</v>
      </c>
      <c r="AE2839" s="16">
        <v>45411</v>
      </c>
      <c r="AF2839" s="34" t="s">
        <v>73</v>
      </c>
      <c r="AG2839" s="24" t="s">
        <v>1049</v>
      </c>
      <c r="AH2839" s="18" t="s">
        <v>1049</v>
      </c>
      <c r="AI2839" s="18" t="s">
        <v>1489</v>
      </c>
      <c r="AJ2839" s="17">
        <v>132</v>
      </c>
      <c r="AK2839" s="25">
        <v>132</v>
      </c>
      <c r="AL2839" s="25">
        <v>920</v>
      </c>
      <c r="AM2839" s="35">
        <v>0.19</v>
      </c>
      <c r="AN2839" s="19">
        <v>144513.60000000001</v>
      </c>
      <c r="AO2839" s="18"/>
      <c r="AP2839" s="15" t="s">
        <v>1049</v>
      </c>
      <c r="AQ2839" s="43" t="str">
        <f t="shared" si="441"/>
        <v>SI</v>
      </c>
      <c r="AR2839" s="44">
        <f t="shared" si="444"/>
        <v>144513.60000000001</v>
      </c>
      <c r="AS2839" s="44">
        <f t="shared" si="445"/>
        <v>121440</v>
      </c>
      <c r="AT2839" s="44">
        <f t="shared" si="446"/>
        <v>121440</v>
      </c>
      <c r="AU2839" s="44">
        <f t="shared" si="447"/>
        <v>144513.60000000001</v>
      </c>
      <c r="AV2839" s="45" t="b">
        <f t="shared" si="448"/>
        <v>1</v>
      </c>
      <c r="AW2839" s="45" t="b">
        <f t="shared" si="442"/>
        <v>0</v>
      </c>
      <c r="AX2839" s="45"/>
    </row>
    <row r="2840" spans="1:50" s="36" customFormat="1" ht="27.75" customHeight="1" x14ac:dyDescent="0.15">
      <c r="A2840" s="36" t="str">
        <f t="shared" si="440"/>
        <v>PRODUCTOS HOSPITALARIOS S.A. PRO-H S.A.201111310</v>
      </c>
      <c r="B2840" s="36" t="b">
        <f>+A2840='[1]Anexo 9'!A2840</f>
        <v>1</v>
      </c>
      <c r="C2840" s="18">
        <v>804016084</v>
      </c>
      <c r="D2840" s="18" t="s">
        <v>3865</v>
      </c>
      <c r="E2840" s="15" t="s">
        <v>98</v>
      </c>
      <c r="F2840" s="15" t="s">
        <v>649</v>
      </c>
      <c r="G2840" s="15">
        <f>+VLOOKUP(F2840,[3]Sheet1!$E$3:$G$74,3,FALSE)</f>
        <v>9</v>
      </c>
      <c r="H2840" s="15">
        <f>+VLOOKUP(D2840&amp;F2840,'TD para paquetes'!$E$3:$I$441,5,FALSE)</f>
        <v>7</v>
      </c>
      <c r="I2840" s="15" t="s">
        <v>44</v>
      </c>
      <c r="J2840" s="15">
        <v>7</v>
      </c>
      <c r="K2840" s="15">
        <v>4</v>
      </c>
      <c r="L2840" s="15">
        <v>201111310</v>
      </c>
      <c r="M2840" s="15" t="s">
        <v>650</v>
      </c>
      <c r="N2840" s="15" t="s">
        <v>101</v>
      </c>
      <c r="O2840" s="18" t="s">
        <v>650</v>
      </c>
      <c r="P2840" s="22" t="s">
        <v>73</v>
      </c>
      <c r="Q2840" s="15" t="s">
        <v>101</v>
      </c>
      <c r="R2840" s="18" t="s">
        <v>103</v>
      </c>
      <c r="S2840" s="22" t="s">
        <v>73</v>
      </c>
      <c r="T2840" s="18">
        <v>1</v>
      </c>
      <c r="U2840" s="18" t="s">
        <v>101</v>
      </c>
      <c r="V2840" s="15" t="s">
        <v>6065</v>
      </c>
      <c r="W2840" s="18" t="s">
        <v>2856</v>
      </c>
      <c r="X2840" s="18"/>
      <c r="Y2840" s="15" t="s">
        <v>73</v>
      </c>
      <c r="Z2840" s="18" t="s">
        <v>7452</v>
      </c>
      <c r="AA2840" s="18" t="s">
        <v>71</v>
      </c>
      <c r="AB2840" s="18" t="s">
        <v>2857</v>
      </c>
      <c r="AC2840" s="67" t="str">
        <f>+VLOOKUP("*"&amp;L2840&amp;"*",'[2]REGISTROS SANITARIOS'!$D$2113:$E$2316,2,FALSE)</f>
        <v>SI</v>
      </c>
      <c r="AD2840" s="22" t="s">
        <v>1025</v>
      </c>
      <c r="AE2840" s="16">
        <v>45411</v>
      </c>
      <c r="AF2840" s="34" t="s">
        <v>73</v>
      </c>
      <c r="AG2840" s="24" t="s">
        <v>1049</v>
      </c>
      <c r="AH2840" s="18" t="s">
        <v>1049</v>
      </c>
      <c r="AI2840" s="18" t="s">
        <v>1489</v>
      </c>
      <c r="AJ2840" s="17">
        <v>2.75</v>
      </c>
      <c r="AK2840" s="25">
        <v>2.75</v>
      </c>
      <c r="AL2840" s="25">
        <v>2100</v>
      </c>
      <c r="AM2840" s="35">
        <v>0</v>
      </c>
      <c r="AN2840" s="19">
        <v>5775</v>
      </c>
      <c r="AO2840" s="18"/>
      <c r="AP2840" s="15" t="s">
        <v>1049</v>
      </c>
      <c r="AQ2840" s="43" t="str">
        <f t="shared" si="441"/>
        <v>SI</v>
      </c>
      <c r="AR2840" s="44">
        <f t="shared" si="444"/>
        <v>5775</v>
      </c>
      <c r="AS2840" s="44">
        <f t="shared" si="445"/>
        <v>5775</v>
      </c>
      <c r="AT2840" s="44">
        <f t="shared" si="446"/>
        <v>5775</v>
      </c>
      <c r="AU2840" s="44">
        <f t="shared" si="447"/>
        <v>5775</v>
      </c>
      <c r="AV2840" s="45" t="b">
        <f t="shared" si="448"/>
        <v>1</v>
      </c>
      <c r="AW2840" s="45" t="b">
        <f t="shared" si="442"/>
        <v>1</v>
      </c>
      <c r="AX2840" s="45"/>
    </row>
    <row r="2841" spans="1:50" s="36" customFormat="1" ht="27.75" customHeight="1" x14ac:dyDescent="0.15">
      <c r="A2841" s="36" t="str">
        <f t="shared" si="440"/>
        <v>PRODUCTOS HOSPITALARIOS S.A. PRO-H S.A.201111510</v>
      </c>
      <c r="B2841" s="36" t="b">
        <f>+A2841='[1]Anexo 9'!A2841</f>
        <v>1</v>
      </c>
      <c r="C2841" s="18">
        <v>804016084</v>
      </c>
      <c r="D2841" s="18" t="s">
        <v>3865</v>
      </c>
      <c r="E2841" s="15" t="s">
        <v>98</v>
      </c>
      <c r="F2841" s="15" t="s">
        <v>649</v>
      </c>
      <c r="G2841" s="15">
        <f>+VLOOKUP(F2841,[3]Sheet1!$E$3:$G$74,3,FALSE)</f>
        <v>9</v>
      </c>
      <c r="H2841" s="15">
        <f>+VLOOKUP(D2841&amp;F2841,'TD para paquetes'!$E$3:$I$441,5,FALSE)</f>
        <v>7</v>
      </c>
      <c r="I2841" s="15" t="s">
        <v>44</v>
      </c>
      <c r="J2841" s="15">
        <v>9</v>
      </c>
      <c r="K2841" s="15">
        <v>4</v>
      </c>
      <c r="L2841" s="15">
        <v>201111510</v>
      </c>
      <c r="M2841" s="15" t="s">
        <v>652</v>
      </c>
      <c r="N2841" s="15" t="s">
        <v>101</v>
      </c>
      <c r="O2841" s="18" t="s">
        <v>652</v>
      </c>
      <c r="P2841" s="22" t="s">
        <v>73</v>
      </c>
      <c r="Q2841" s="15" t="s">
        <v>101</v>
      </c>
      <c r="R2841" s="18" t="s">
        <v>103</v>
      </c>
      <c r="S2841" s="22" t="s">
        <v>73</v>
      </c>
      <c r="T2841" s="18">
        <v>1</v>
      </c>
      <c r="U2841" s="18" t="s">
        <v>101</v>
      </c>
      <c r="V2841" s="15" t="s">
        <v>6065</v>
      </c>
      <c r="W2841" s="18" t="s">
        <v>2856</v>
      </c>
      <c r="X2841" s="18"/>
      <c r="Y2841" s="15" t="s">
        <v>73</v>
      </c>
      <c r="Z2841" s="18" t="s">
        <v>7452</v>
      </c>
      <c r="AA2841" s="18" t="s">
        <v>71</v>
      </c>
      <c r="AB2841" s="18" t="s">
        <v>2857</v>
      </c>
      <c r="AC2841" s="67" t="str">
        <f>+VLOOKUP("*"&amp;L2841&amp;"*",'[2]REGISTROS SANITARIOS'!$D$2113:$E$2316,2,FALSE)</f>
        <v>SI</v>
      </c>
      <c r="AD2841" s="22" t="s">
        <v>1025</v>
      </c>
      <c r="AE2841" s="16">
        <v>45411</v>
      </c>
      <c r="AF2841" s="34" t="s">
        <v>73</v>
      </c>
      <c r="AG2841" s="24" t="s">
        <v>1049</v>
      </c>
      <c r="AH2841" s="18" t="s">
        <v>1049</v>
      </c>
      <c r="AI2841" s="18" t="s">
        <v>1489</v>
      </c>
      <c r="AJ2841" s="17">
        <v>27.5</v>
      </c>
      <c r="AK2841" s="25">
        <v>27.5</v>
      </c>
      <c r="AL2841" s="25">
        <v>2100</v>
      </c>
      <c r="AM2841" s="35">
        <v>0</v>
      </c>
      <c r="AN2841" s="19">
        <v>57750</v>
      </c>
      <c r="AO2841" s="18"/>
      <c r="AP2841" s="15" t="s">
        <v>1049</v>
      </c>
      <c r="AQ2841" s="43" t="str">
        <f t="shared" si="441"/>
        <v>SI</v>
      </c>
      <c r="AR2841" s="44">
        <f t="shared" si="444"/>
        <v>57750</v>
      </c>
      <c r="AS2841" s="44">
        <f t="shared" si="445"/>
        <v>57750</v>
      </c>
      <c r="AT2841" s="44">
        <f t="shared" si="446"/>
        <v>57750</v>
      </c>
      <c r="AU2841" s="44">
        <f t="shared" si="447"/>
        <v>57750</v>
      </c>
      <c r="AV2841" s="45" t="b">
        <f t="shared" si="448"/>
        <v>1</v>
      </c>
      <c r="AW2841" s="45" t="b">
        <f t="shared" si="442"/>
        <v>1</v>
      </c>
      <c r="AX2841" s="45"/>
    </row>
    <row r="2842" spans="1:50" s="36" customFormat="1" ht="27.75" customHeight="1" x14ac:dyDescent="0.15">
      <c r="A2842" s="36" t="str">
        <f t="shared" si="440"/>
        <v>PRODUCTOS HOSPITALARIOS S.A. PRO-H S.A.201111610</v>
      </c>
      <c r="B2842" s="36" t="b">
        <f>+A2842='[1]Anexo 9'!A2842</f>
        <v>1</v>
      </c>
      <c r="C2842" s="18">
        <v>804016084</v>
      </c>
      <c r="D2842" s="18" t="s">
        <v>3865</v>
      </c>
      <c r="E2842" s="15" t="s">
        <v>98</v>
      </c>
      <c r="F2842" s="15" t="s">
        <v>649</v>
      </c>
      <c r="G2842" s="15">
        <f>+VLOOKUP(F2842,[3]Sheet1!$E$3:$G$74,3,FALSE)</f>
        <v>9</v>
      </c>
      <c r="H2842" s="15">
        <f>+VLOOKUP(D2842&amp;F2842,'TD para paquetes'!$E$3:$I$441,5,FALSE)</f>
        <v>7</v>
      </c>
      <c r="I2842" s="15" t="s">
        <v>44</v>
      </c>
      <c r="J2842" s="15">
        <v>9</v>
      </c>
      <c r="K2842" s="15">
        <v>4</v>
      </c>
      <c r="L2842" s="15">
        <v>201111610</v>
      </c>
      <c r="M2842" s="15" t="s">
        <v>656</v>
      </c>
      <c r="N2842" s="15" t="s">
        <v>101</v>
      </c>
      <c r="O2842" s="18" t="s">
        <v>656</v>
      </c>
      <c r="P2842" s="22" t="s">
        <v>73</v>
      </c>
      <c r="Q2842" s="15" t="s">
        <v>101</v>
      </c>
      <c r="R2842" s="18" t="s">
        <v>103</v>
      </c>
      <c r="S2842" s="22" t="s">
        <v>73</v>
      </c>
      <c r="T2842" s="18">
        <v>1</v>
      </c>
      <c r="U2842" s="18" t="s">
        <v>101</v>
      </c>
      <c r="V2842" s="15" t="s">
        <v>6065</v>
      </c>
      <c r="W2842" s="18" t="s">
        <v>2856</v>
      </c>
      <c r="X2842" s="18"/>
      <c r="Y2842" s="15" t="s">
        <v>73</v>
      </c>
      <c r="Z2842" s="18" t="s">
        <v>7452</v>
      </c>
      <c r="AA2842" s="18" t="s">
        <v>71</v>
      </c>
      <c r="AB2842" s="18" t="s">
        <v>2857</v>
      </c>
      <c r="AC2842" s="67" t="str">
        <f>+VLOOKUP("*"&amp;L2842&amp;"*",'[2]REGISTROS SANITARIOS'!$D$2113:$E$2316,2,FALSE)</f>
        <v>SI</v>
      </c>
      <c r="AD2842" s="22" t="s">
        <v>1025</v>
      </c>
      <c r="AE2842" s="16">
        <v>45411</v>
      </c>
      <c r="AF2842" s="34" t="s">
        <v>73</v>
      </c>
      <c r="AG2842" s="24" t="s">
        <v>1049</v>
      </c>
      <c r="AH2842" s="18" t="s">
        <v>1049</v>
      </c>
      <c r="AI2842" s="18" t="s">
        <v>1489</v>
      </c>
      <c r="AJ2842" s="17">
        <v>66</v>
      </c>
      <c r="AK2842" s="25">
        <v>66</v>
      </c>
      <c r="AL2842" s="25">
        <v>2100</v>
      </c>
      <c r="AM2842" s="35">
        <v>0</v>
      </c>
      <c r="AN2842" s="19">
        <v>138600</v>
      </c>
      <c r="AO2842" s="18"/>
      <c r="AP2842" s="15" t="s">
        <v>1049</v>
      </c>
      <c r="AQ2842" s="43" t="str">
        <f t="shared" si="441"/>
        <v>SI</v>
      </c>
      <c r="AR2842" s="44">
        <f t="shared" si="444"/>
        <v>138600</v>
      </c>
      <c r="AS2842" s="44">
        <f t="shared" si="445"/>
        <v>138600</v>
      </c>
      <c r="AT2842" s="44">
        <f t="shared" si="446"/>
        <v>138600</v>
      </c>
      <c r="AU2842" s="44">
        <f t="shared" si="447"/>
        <v>138600</v>
      </c>
      <c r="AV2842" s="45" t="b">
        <f t="shared" si="448"/>
        <v>1</v>
      </c>
      <c r="AW2842" s="45" t="b">
        <f t="shared" si="442"/>
        <v>1</v>
      </c>
      <c r="AX2842" s="45"/>
    </row>
    <row r="2843" spans="1:50" s="36" customFormat="1" ht="27.75" customHeight="1" x14ac:dyDescent="0.15">
      <c r="A2843" s="36" t="str">
        <f t="shared" si="440"/>
        <v>PRODUCTOS HOSPITALARIOS S.A. PRO-H S.A.201111710</v>
      </c>
      <c r="B2843" s="36" t="b">
        <f>+A2843='[1]Anexo 9'!A2843</f>
        <v>1</v>
      </c>
      <c r="C2843" s="18">
        <v>804016084</v>
      </c>
      <c r="D2843" s="18" t="s">
        <v>3865</v>
      </c>
      <c r="E2843" s="15" t="s">
        <v>98</v>
      </c>
      <c r="F2843" s="15" t="s">
        <v>649</v>
      </c>
      <c r="G2843" s="15">
        <f>+VLOOKUP(F2843,[3]Sheet1!$E$3:$G$74,3,FALSE)</f>
        <v>9</v>
      </c>
      <c r="H2843" s="15">
        <f>+VLOOKUP(D2843&amp;F2843,'TD para paquetes'!$E$3:$I$441,5,FALSE)</f>
        <v>7</v>
      </c>
      <c r="I2843" s="15" t="s">
        <v>44</v>
      </c>
      <c r="J2843" s="15">
        <v>9</v>
      </c>
      <c r="K2843" s="15">
        <v>4</v>
      </c>
      <c r="L2843" s="15">
        <v>201111710</v>
      </c>
      <c r="M2843" s="15" t="s">
        <v>658</v>
      </c>
      <c r="N2843" s="15" t="s">
        <v>101</v>
      </c>
      <c r="O2843" s="18" t="s">
        <v>658</v>
      </c>
      <c r="P2843" s="22" t="s">
        <v>73</v>
      </c>
      <c r="Q2843" s="15" t="s">
        <v>101</v>
      </c>
      <c r="R2843" s="18" t="s">
        <v>103</v>
      </c>
      <c r="S2843" s="22" t="s">
        <v>73</v>
      </c>
      <c r="T2843" s="18">
        <v>1</v>
      </c>
      <c r="U2843" s="18" t="s">
        <v>101</v>
      </c>
      <c r="V2843" s="15" t="s">
        <v>6065</v>
      </c>
      <c r="W2843" s="18" t="s">
        <v>2856</v>
      </c>
      <c r="X2843" s="18"/>
      <c r="Y2843" s="15" t="s">
        <v>73</v>
      </c>
      <c r="Z2843" s="18" t="s">
        <v>7452</v>
      </c>
      <c r="AA2843" s="18" t="s">
        <v>71</v>
      </c>
      <c r="AB2843" s="18" t="s">
        <v>2857</v>
      </c>
      <c r="AC2843" s="67" t="str">
        <f>+VLOOKUP("*"&amp;L2843&amp;"*",'[2]REGISTROS SANITARIOS'!$D$2113:$E$2316,2,FALSE)</f>
        <v>SI</v>
      </c>
      <c r="AD2843" s="22" t="s">
        <v>1025</v>
      </c>
      <c r="AE2843" s="16">
        <v>45411</v>
      </c>
      <c r="AF2843" s="34" t="s">
        <v>73</v>
      </c>
      <c r="AG2843" s="24" t="s">
        <v>1049</v>
      </c>
      <c r="AH2843" s="18" t="s">
        <v>1049</v>
      </c>
      <c r="AI2843" s="18" t="s">
        <v>1489</v>
      </c>
      <c r="AJ2843" s="17">
        <v>1540</v>
      </c>
      <c r="AK2843" s="25">
        <v>1540</v>
      </c>
      <c r="AL2843" s="25">
        <v>2100</v>
      </c>
      <c r="AM2843" s="35">
        <v>0</v>
      </c>
      <c r="AN2843" s="19">
        <v>3234000</v>
      </c>
      <c r="AO2843" s="18"/>
      <c r="AP2843" s="15" t="s">
        <v>1049</v>
      </c>
      <c r="AQ2843" s="43" t="str">
        <f t="shared" si="441"/>
        <v>SI</v>
      </c>
      <c r="AR2843" s="44">
        <f t="shared" si="444"/>
        <v>3234000</v>
      </c>
      <c r="AS2843" s="44">
        <f t="shared" si="445"/>
        <v>3234000</v>
      </c>
      <c r="AT2843" s="44">
        <f t="shared" si="446"/>
        <v>3234000</v>
      </c>
      <c r="AU2843" s="44">
        <f t="shared" si="447"/>
        <v>3234000</v>
      </c>
      <c r="AV2843" s="45" t="b">
        <f t="shared" si="448"/>
        <v>1</v>
      </c>
      <c r="AW2843" s="45" t="b">
        <f t="shared" si="442"/>
        <v>1</v>
      </c>
      <c r="AX2843" s="45"/>
    </row>
    <row r="2844" spans="1:50" s="36" customFormat="1" ht="27.75" customHeight="1" x14ac:dyDescent="0.15">
      <c r="A2844" s="36" t="str">
        <f t="shared" si="440"/>
        <v>PRODUCTOS HOSPITALARIOS S.A. PRO-H S.A.201111810</v>
      </c>
      <c r="B2844" s="36" t="b">
        <f>+A2844='[1]Anexo 9'!A2844</f>
        <v>1</v>
      </c>
      <c r="C2844" s="18">
        <v>804016084</v>
      </c>
      <c r="D2844" s="18" t="s">
        <v>3865</v>
      </c>
      <c r="E2844" s="15" t="s">
        <v>98</v>
      </c>
      <c r="F2844" s="15" t="s">
        <v>649</v>
      </c>
      <c r="G2844" s="15">
        <f>+VLOOKUP(F2844,[3]Sheet1!$E$3:$G$74,3,FALSE)</f>
        <v>9</v>
      </c>
      <c r="H2844" s="15">
        <f>+VLOOKUP(D2844&amp;F2844,'TD para paquetes'!$E$3:$I$441,5,FALSE)</f>
        <v>7</v>
      </c>
      <c r="I2844" s="15" t="s">
        <v>44</v>
      </c>
      <c r="J2844" s="15">
        <v>9</v>
      </c>
      <c r="K2844" s="15">
        <v>4</v>
      </c>
      <c r="L2844" s="15">
        <v>201111810</v>
      </c>
      <c r="M2844" s="15" t="s">
        <v>660</v>
      </c>
      <c r="N2844" s="15" t="s">
        <v>101</v>
      </c>
      <c r="O2844" s="18" t="s">
        <v>660</v>
      </c>
      <c r="P2844" s="22" t="s">
        <v>73</v>
      </c>
      <c r="Q2844" s="15" t="s">
        <v>101</v>
      </c>
      <c r="R2844" s="18" t="s">
        <v>103</v>
      </c>
      <c r="S2844" s="22" t="s">
        <v>73</v>
      </c>
      <c r="T2844" s="18">
        <v>1</v>
      </c>
      <c r="U2844" s="18" t="s">
        <v>101</v>
      </c>
      <c r="V2844" s="15" t="s">
        <v>6065</v>
      </c>
      <c r="W2844" s="18" t="s">
        <v>2856</v>
      </c>
      <c r="X2844" s="18"/>
      <c r="Y2844" s="15" t="s">
        <v>73</v>
      </c>
      <c r="Z2844" s="18" t="s">
        <v>7452</v>
      </c>
      <c r="AA2844" s="18" t="s">
        <v>71</v>
      </c>
      <c r="AB2844" s="18" t="s">
        <v>2857</v>
      </c>
      <c r="AC2844" s="67" t="str">
        <f>+VLOOKUP("*"&amp;L2844&amp;"*",'[2]REGISTROS SANITARIOS'!$D$2113:$E$2316,2,FALSE)</f>
        <v>SI</v>
      </c>
      <c r="AD2844" s="22" t="s">
        <v>1025</v>
      </c>
      <c r="AE2844" s="16">
        <v>45411</v>
      </c>
      <c r="AF2844" s="34" t="s">
        <v>73</v>
      </c>
      <c r="AG2844" s="24" t="s">
        <v>1049</v>
      </c>
      <c r="AH2844" s="18" t="s">
        <v>1049</v>
      </c>
      <c r="AI2844" s="18" t="s">
        <v>1489</v>
      </c>
      <c r="AJ2844" s="17">
        <v>1485</v>
      </c>
      <c r="AK2844" s="25">
        <v>1485</v>
      </c>
      <c r="AL2844" s="25">
        <v>2100</v>
      </c>
      <c r="AM2844" s="35">
        <v>0</v>
      </c>
      <c r="AN2844" s="19">
        <v>3118500</v>
      </c>
      <c r="AO2844" s="18"/>
      <c r="AP2844" s="15" t="s">
        <v>1049</v>
      </c>
      <c r="AQ2844" s="43" t="str">
        <f t="shared" si="441"/>
        <v>SI</v>
      </c>
      <c r="AR2844" s="44">
        <f t="shared" si="444"/>
        <v>3118500</v>
      </c>
      <c r="AS2844" s="44">
        <f t="shared" si="445"/>
        <v>3118500</v>
      </c>
      <c r="AT2844" s="44">
        <f t="shared" si="446"/>
        <v>3118500</v>
      </c>
      <c r="AU2844" s="44">
        <f t="shared" si="447"/>
        <v>3118500</v>
      </c>
      <c r="AV2844" s="45" t="b">
        <f t="shared" si="448"/>
        <v>1</v>
      </c>
      <c r="AW2844" s="45" t="b">
        <f t="shared" si="442"/>
        <v>1</v>
      </c>
      <c r="AX2844" s="45"/>
    </row>
    <row r="2845" spans="1:50" s="36" customFormat="1" ht="27.75" customHeight="1" x14ac:dyDescent="0.15">
      <c r="A2845" s="36" t="str">
        <f t="shared" si="440"/>
        <v>PRODUCTOS HOSPITALARIOS S.A. PRO-H S.A.201111910</v>
      </c>
      <c r="B2845" s="36" t="b">
        <f>+A2845='[1]Anexo 9'!A2845</f>
        <v>1</v>
      </c>
      <c r="C2845" s="18">
        <v>804016084</v>
      </c>
      <c r="D2845" s="18" t="s">
        <v>3865</v>
      </c>
      <c r="E2845" s="15" t="s">
        <v>98</v>
      </c>
      <c r="F2845" s="15" t="s">
        <v>649</v>
      </c>
      <c r="G2845" s="15">
        <f>+VLOOKUP(F2845,[3]Sheet1!$E$3:$G$74,3,FALSE)</f>
        <v>9</v>
      </c>
      <c r="H2845" s="15">
        <f>+VLOOKUP(D2845&amp;F2845,'TD para paquetes'!$E$3:$I$441,5,FALSE)</f>
        <v>7</v>
      </c>
      <c r="I2845" s="15" t="s">
        <v>44</v>
      </c>
      <c r="J2845" s="15">
        <v>9</v>
      </c>
      <c r="K2845" s="15">
        <v>4</v>
      </c>
      <c r="L2845" s="15">
        <v>201111910</v>
      </c>
      <c r="M2845" s="15" t="s">
        <v>662</v>
      </c>
      <c r="N2845" s="15" t="s">
        <v>101</v>
      </c>
      <c r="O2845" s="18" t="s">
        <v>662</v>
      </c>
      <c r="P2845" s="22" t="s">
        <v>73</v>
      </c>
      <c r="Q2845" s="15" t="s">
        <v>101</v>
      </c>
      <c r="R2845" s="18" t="s">
        <v>103</v>
      </c>
      <c r="S2845" s="22" t="s">
        <v>73</v>
      </c>
      <c r="T2845" s="18">
        <v>1</v>
      </c>
      <c r="U2845" s="18" t="s">
        <v>101</v>
      </c>
      <c r="V2845" s="15" t="s">
        <v>6065</v>
      </c>
      <c r="W2845" s="18" t="s">
        <v>2856</v>
      </c>
      <c r="X2845" s="18"/>
      <c r="Y2845" s="15" t="s">
        <v>73</v>
      </c>
      <c r="Z2845" s="18" t="s">
        <v>7452</v>
      </c>
      <c r="AA2845" s="18" t="s">
        <v>71</v>
      </c>
      <c r="AB2845" s="18" t="s">
        <v>2857</v>
      </c>
      <c r="AC2845" s="67" t="str">
        <f>+VLOOKUP("*"&amp;L2845&amp;"*",'[2]REGISTROS SANITARIOS'!$D$2113:$E$2316,2,FALSE)</f>
        <v>SI</v>
      </c>
      <c r="AD2845" s="22" t="s">
        <v>1025</v>
      </c>
      <c r="AE2845" s="16">
        <v>45411</v>
      </c>
      <c r="AF2845" s="34" t="s">
        <v>73</v>
      </c>
      <c r="AG2845" s="24" t="s">
        <v>1049</v>
      </c>
      <c r="AH2845" s="18" t="s">
        <v>1049</v>
      </c>
      <c r="AI2845" s="18" t="s">
        <v>1489</v>
      </c>
      <c r="AJ2845" s="17">
        <v>2475</v>
      </c>
      <c r="AK2845" s="25">
        <v>2475</v>
      </c>
      <c r="AL2845" s="25">
        <v>2100</v>
      </c>
      <c r="AM2845" s="35">
        <v>0</v>
      </c>
      <c r="AN2845" s="19">
        <v>5197500</v>
      </c>
      <c r="AO2845" s="18"/>
      <c r="AP2845" s="15" t="s">
        <v>1049</v>
      </c>
      <c r="AQ2845" s="43" t="str">
        <f t="shared" si="441"/>
        <v>SI</v>
      </c>
      <c r="AR2845" s="44">
        <f t="shared" si="444"/>
        <v>5197500</v>
      </c>
      <c r="AS2845" s="44">
        <f t="shared" si="445"/>
        <v>5197500</v>
      </c>
      <c r="AT2845" s="44">
        <f t="shared" si="446"/>
        <v>5197500</v>
      </c>
      <c r="AU2845" s="44">
        <f t="shared" si="447"/>
        <v>5197500</v>
      </c>
      <c r="AV2845" s="45" t="b">
        <f t="shared" si="448"/>
        <v>1</v>
      </c>
      <c r="AW2845" s="45" t="b">
        <f t="shared" si="442"/>
        <v>1</v>
      </c>
      <c r="AX2845" s="45"/>
    </row>
    <row r="2846" spans="1:50" s="36" customFormat="1" ht="27.75" customHeight="1" x14ac:dyDescent="0.15">
      <c r="A2846" s="36" t="str">
        <f t="shared" si="440"/>
        <v>PRODUCTOS HOSPITALARIOS S.A. PRO-H S.A.201112010</v>
      </c>
      <c r="B2846" s="36" t="b">
        <f>+A2846='[1]Anexo 9'!A2846</f>
        <v>1</v>
      </c>
      <c r="C2846" s="18">
        <v>804016084</v>
      </c>
      <c r="D2846" s="18" t="s">
        <v>3865</v>
      </c>
      <c r="E2846" s="15" t="s">
        <v>98</v>
      </c>
      <c r="F2846" s="15" t="s">
        <v>649</v>
      </c>
      <c r="G2846" s="15">
        <f>+VLOOKUP(F2846,[3]Sheet1!$E$3:$G$74,3,FALSE)</f>
        <v>9</v>
      </c>
      <c r="H2846" s="15">
        <f>+VLOOKUP(D2846&amp;F2846,'TD para paquetes'!$E$3:$I$441,5,FALSE)</f>
        <v>7</v>
      </c>
      <c r="I2846" s="15" t="s">
        <v>44</v>
      </c>
      <c r="J2846" s="15">
        <v>9</v>
      </c>
      <c r="K2846" s="15">
        <v>4</v>
      </c>
      <c r="L2846" s="15">
        <v>201112010</v>
      </c>
      <c r="M2846" s="15" t="s">
        <v>664</v>
      </c>
      <c r="N2846" s="15" t="s">
        <v>101</v>
      </c>
      <c r="O2846" s="18" t="s">
        <v>664</v>
      </c>
      <c r="P2846" s="22" t="s">
        <v>73</v>
      </c>
      <c r="Q2846" s="15" t="s">
        <v>101</v>
      </c>
      <c r="R2846" s="18" t="s">
        <v>103</v>
      </c>
      <c r="S2846" s="22" t="s">
        <v>73</v>
      </c>
      <c r="T2846" s="18">
        <v>1</v>
      </c>
      <c r="U2846" s="18" t="s">
        <v>101</v>
      </c>
      <c r="V2846" s="15" t="s">
        <v>6065</v>
      </c>
      <c r="W2846" s="18" t="s">
        <v>2856</v>
      </c>
      <c r="X2846" s="18"/>
      <c r="Y2846" s="15" t="s">
        <v>73</v>
      </c>
      <c r="Z2846" s="18" t="s">
        <v>7452</v>
      </c>
      <c r="AA2846" s="18" t="s">
        <v>71</v>
      </c>
      <c r="AB2846" s="18" t="s">
        <v>2857</v>
      </c>
      <c r="AC2846" s="67" t="str">
        <f>+VLOOKUP("*"&amp;L2846&amp;"*",'[2]REGISTROS SANITARIOS'!$D$2113:$E$2316,2,FALSE)</f>
        <v>SI</v>
      </c>
      <c r="AD2846" s="22" t="s">
        <v>1025</v>
      </c>
      <c r="AE2846" s="16">
        <v>45411</v>
      </c>
      <c r="AF2846" s="34" t="s">
        <v>73</v>
      </c>
      <c r="AG2846" s="24" t="s">
        <v>1049</v>
      </c>
      <c r="AH2846" s="18" t="s">
        <v>1049</v>
      </c>
      <c r="AI2846" s="18" t="s">
        <v>1489</v>
      </c>
      <c r="AJ2846" s="17">
        <v>1375</v>
      </c>
      <c r="AK2846" s="25">
        <v>1375</v>
      </c>
      <c r="AL2846" s="25">
        <v>2100</v>
      </c>
      <c r="AM2846" s="35">
        <v>0</v>
      </c>
      <c r="AN2846" s="19">
        <v>2887500</v>
      </c>
      <c r="AO2846" s="18"/>
      <c r="AP2846" s="15" t="s">
        <v>1049</v>
      </c>
      <c r="AQ2846" s="43" t="str">
        <f t="shared" si="441"/>
        <v>SI</v>
      </c>
      <c r="AR2846" s="44">
        <f t="shared" si="444"/>
        <v>2887500</v>
      </c>
      <c r="AS2846" s="44">
        <f t="shared" si="445"/>
        <v>2887500</v>
      </c>
      <c r="AT2846" s="44">
        <f t="shared" si="446"/>
        <v>2887500</v>
      </c>
      <c r="AU2846" s="44">
        <f t="shared" si="447"/>
        <v>2887500</v>
      </c>
      <c r="AV2846" s="45" t="b">
        <f t="shared" si="448"/>
        <v>1</v>
      </c>
      <c r="AW2846" s="45" t="b">
        <f t="shared" si="442"/>
        <v>1</v>
      </c>
      <c r="AX2846" s="45"/>
    </row>
    <row r="2847" spans="1:50" s="36" customFormat="1" ht="27.75" customHeight="1" x14ac:dyDescent="0.15">
      <c r="A2847" s="36" t="str">
        <f t="shared" si="440"/>
        <v>PRODUCTOS HOSPITALARIOS S.A. PRO-H S.A.201113310</v>
      </c>
      <c r="B2847" s="36" t="b">
        <f>+A2847='[1]Anexo 9'!A2847</f>
        <v>1</v>
      </c>
      <c r="C2847" s="18">
        <v>804016084</v>
      </c>
      <c r="D2847" s="18" t="s">
        <v>3865</v>
      </c>
      <c r="E2847" s="15" t="s">
        <v>98</v>
      </c>
      <c r="F2847" s="15" t="s">
        <v>683</v>
      </c>
      <c r="G2847" s="15">
        <f>+VLOOKUP(F2847,[3]Sheet1!$E$3:$G$74,3,FALSE)</f>
        <v>7</v>
      </c>
      <c r="H2847" s="15">
        <f>+VLOOKUP(D2847&amp;F2847,'TD para paquetes'!$E$3:$I$441,5,FALSE)</f>
        <v>7</v>
      </c>
      <c r="I2847" s="15" t="s">
        <v>1025</v>
      </c>
      <c r="J2847" s="15">
        <v>10</v>
      </c>
      <c r="K2847" s="15">
        <v>10</v>
      </c>
      <c r="L2847" s="15">
        <v>201113310</v>
      </c>
      <c r="M2847" s="15" t="s">
        <v>684</v>
      </c>
      <c r="N2847" s="15" t="s">
        <v>101</v>
      </c>
      <c r="O2847" s="18" t="s">
        <v>684</v>
      </c>
      <c r="P2847" s="22" t="s">
        <v>73</v>
      </c>
      <c r="Q2847" s="15" t="s">
        <v>101</v>
      </c>
      <c r="R2847" s="18" t="s">
        <v>103</v>
      </c>
      <c r="S2847" s="22" t="s">
        <v>73</v>
      </c>
      <c r="T2847" s="18">
        <v>1</v>
      </c>
      <c r="U2847" s="18" t="s">
        <v>101</v>
      </c>
      <c r="V2847" s="15" t="s">
        <v>686</v>
      </c>
      <c r="W2847" s="18" t="s">
        <v>2856</v>
      </c>
      <c r="X2847" s="18"/>
      <c r="Y2847" s="15" t="s">
        <v>68</v>
      </c>
      <c r="Z2847" s="18" t="s">
        <v>7453</v>
      </c>
      <c r="AA2847" s="18" t="s">
        <v>71</v>
      </c>
      <c r="AB2847" s="18" t="s">
        <v>7454</v>
      </c>
      <c r="AC2847" s="67" t="str">
        <f>+VLOOKUP("*"&amp;L2847&amp;"*",'[2]REGISTROS SANITARIOS'!$D$2113:$E$2316,2,FALSE)</f>
        <v>SI</v>
      </c>
      <c r="AD2847" s="22" t="s">
        <v>1025</v>
      </c>
      <c r="AE2847" s="16">
        <v>45411</v>
      </c>
      <c r="AF2847" s="34" t="s">
        <v>73</v>
      </c>
      <c r="AG2847" s="24" t="s">
        <v>1049</v>
      </c>
      <c r="AH2847" s="18" t="s">
        <v>1049</v>
      </c>
      <c r="AI2847" s="18" t="s">
        <v>1489</v>
      </c>
      <c r="AJ2847" s="17">
        <v>605</v>
      </c>
      <c r="AK2847" s="25">
        <v>605</v>
      </c>
      <c r="AL2847" s="25">
        <v>500</v>
      </c>
      <c r="AM2847" s="35">
        <v>0</v>
      </c>
      <c r="AN2847" s="19">
        <v>302500</v>
      </c>
      <c r="AO2847" s="18"/>
      <c r="AP2847" s="15" t="s">
        <v>1049</v>
      </c>
      <c r="AQ2847" s="43" t="str">
        <f t="shared" si="441"/>
        <v>SI</v>
      </c>
      <c r="AR2847" s="44">
        <f t="shared" si="444"/>
        <v>302500</v>
      </c>
      <c r="AS2847" s="44">
        <f t="shared" si="445"/>
        <v>302500</v>
      </c>
      <c r="AT2847" s="44">
        <f t="shared" si="446"/>
        <v>302500</v>
      </c>
      <c r="AU2847" s="44">
        <f t="shared" si="447"/>
        <v>302500</v>
      </c>
      <c r="AV2847" s="45" t="b">
        <f t="shared" si="448"/>
        <v>1</v>
      </c>
      <c r="AW2847" s="45" t="b">
        <f t="shared" si="442"/>
        <v>1</v>
      </c>
      <c r="AX2847" s="45"/>
    </row>
    <row r="2848" spans="1:50" s="36" customFormat="1" ht="27.75" customHeight="1" x14ac:dyDescent="0.15">
      <c r="A2848" s="36" t="str">
        <f t="shared" si="440"/>
        <v>PRODUCTOS HOSPITALARIOS S.A. PRO-H S.A.201113410</v>
      </c>
      <c r="B2848" s="36" t="b">
        <f>+A2848='[1]Anexo 9'!A2848</f>
        <v>1</v>
      </c>
      <c r="C2848" s="18">
        <v>804016084</v>
      </c>
      <c r="D2848" s="18" t="s">
        <v>3865</v>
      </c>
      <c r="E2848" s="15" t="s">
        <v>98</v>
      </c>
      <c r="F2848" s="15" t="s">
        <v>683</v>
      </c>
      <c r="G2848" s="15">
        <f>+VLOOKUP(F2848,[3]Sheet1!$E$3:$G$74,3,FALSE)</f>
        <v>7</v>
      </c>
      <c r="H2848" s="15">
        <f>+VLOOKUP(D2848&amp;F2848,'TD para paquetes'!$E$3:$I$441,5,FALSE)</f>
        <v>7</v>
      </c>
      <c r="I2848" s="15" t="s">
        <v>1025</v>
      </c>
      <c r="J2848" s="15">
        <v>10</v>
      </c>
      <c r="K2848" s="15">
        <v>10</v>
      </c>
      <c r="L2848" s="15">
        <v>201113410</v>
      </c>
      <c r="M2848" s="15" t="s">
        <v>688</v>
      </c>
      <c r="N2848" s="15" t="s">
        <v>101</v>
      </c>
      <c r="O2848" s="18" t="s">
        <v>688</v>
      </c>
      <c r="P2848" s="22" t="s">
        <v>73</v>
      </c>
      <c r="Q2848" s="15" t="s">
        <v>101</v>
      </c>
      <c r="R2848" s="18" t="s">
        <v>103</v>
      </c>
      <c r="S2848" s="22" t="s">
        <v>73</v>
      </c>
      <c r="T2848" s="18">
        <v>1</v>
      </c>
      <c r="U2848" s="18" t="s">
        <v>101</v>
      </c>
      <c r="V2848" s="15" t="s">
        <v>686</v>
      </c>
      <c r="W2848" s="18" t="s">
        <v>2856</v>
      </c>
      <c r="X2848" s="18"/>
      <c r="Y2848" s="15" t="s">
        <v>68</v>
      </c>
      <c r="Z2848" s="18" t="s">
        <v>7453</v>
      </c>
      <c r="AA2848" s="18" t="s">
        <v>71</v>
      </c>
      <c r="AB2848" s="18" t="s">
        <v>7454</v>
      </c>
      <c r="AC2848" s="67" t="str">
        <f>+VLOOKUP("*"&amp;L2848&amp;"*",'[2]REGISTROS SANITARIOS'!$D$2113:$E$2316,2,FALSE)</f>
        <v>SI</v>
      </c>
      <c r="AD2848" s="22" t="s">
        <v>1025</v>
      </c>
      <c r="AE2848" s="16">
        <v>45411</v>
      </c>
      <c r="AF2848" s="34" t="s">
        <v>73</v>
      </c>
      <c r="AG2848" s="24" t="s">
        <v>1049</v>
      </c>
      <c r="AH2848" s="18" t="s">
        <v>1049</v>
      </c>
      <c r="AI2848" s="18" t="s">
        <v>1489</v>
      </c>
      <c r="AJ2848" s="17">
        <v>1650</v>
      </c>
      <c r="AK2848" s="25">
        <v>1650</v>
      </c>
      <c r="AL2848" s="25">
        <v>500</v>
      </c>
      <c r="AM2848" s="35">
        <v>0</v>
      </c>
      <c r="AN2848" s="19">
        <v>825000</v>
      </c>
      <c r="AO2848" s="18"/>
      <c r="AP2848" s="15" t="s">
        <v>1049</v>
      </c>
      <c r="AQ2848" s="43" t="str">
        <f t="shared" si="441"/>
        <v>SI</v>
      </c>
      <c r="AR2848" s="44">
        <f t="shared" si="444"/>
        <v>825000</v>
      </c>
      <c r="AS2848" s="44">
        <f t="shared" si="445"/>
        <v>825000</v>
      </c>
      <c r="AT2848" s="44">
        <f t="shared" si="446"/>
        <v>825000</v>
      </c>
      <c r="AU2848" s="44">
        <f t="shared" si="447"/>
        <v>825000</v>
      </c>
      <c r="AV2848" s="45" t="b">
        <f t="shared" si="448"/>
        <v>1</v>
      </c>
      <c r="AW2848" s="45" t="b">
        <f t="shared" si="442"/>
        <v>1</v>
      </c>
      <c r="AX2848" s="45"/>
    </row>
    <row r="2849" spans="1:50" s="36" customFormat="1" ht="27.75" customHeight="1" x14ac:dyDescent="0.15">
      <c r="A2849" s="36" t="str">
        <f t="shared" si="440"/>
        <v>PRODUCTOS HOSPITALARIOS S.A. PRO-H S.A.201113510</v>
      </c>
      <c r="B2849" s="36" t="b">
        <f>+A2849='[1]Anexo 9'!A2849</f>
        <v>1</v>
      </c>
      <c r="C2849" s="18">
        <v>804016084</v>
      </c>
      <c r="D2849" s="18" t="s">
        <v>3865</v>
      </c>
      <c r="E2849" s="15" t="s">
        <v>98</v>
      </c>
      <c r="F2849" s="15" t="s">
        <v>683</v>
      </c>
      <c r="G2849" s="15">
        <f>+VLOOKUP(F2849,[3]Sheet1!$E$3:$G$74,3,FALSE)</f>
        <v>7</v>
      </c>
      <c r="H2849" s="15">
        <f>+VLOOKUP(D2849&amp;F2849,'TD para paquetes'!$E$3:$I$441,5,FALSE)</f>
        <v>7</v>
      </c>
      <c r="I2849" s="15" t="s">
        <v>1025</v>
      </c>
      <c r="J2849" s="15">
        <v>10</v>
      </c>
      <c r="K2849" s="15">
        <v>10</v>
      </c>
      <c r="L2849" s="15">
        <v>201113510</v>
      </c>
      <c r="M2849" s="15" t="s">
        <v>690</v>
      </c>
      <c r="N2849" s="15" t="s">
        <v>101</v>
      </c>
      <c r="O2849" s="18" t="s">
        <v>690</v>
      </c>
      <c r="P2849" s="22" t="s">
        <v>73</v>
      </c>
      <c r="Q2849" s="15" t="s">
        <v>101</v>
      </c>
      <c r="R2849" s="18" t="s">
        <v>103</v>
      </c>
      <c r="S2849" s="22" t="s">
        <v>73</v>
      </c>
      <c r="T2849" s="18">
        <v>1</v>
      </c>
      <c r="U2849" s="18" t="s">
        <v>101</v>
      </c>
      <c r="V2849" s="15" t="s">
        <v>686</v>
      </c>
      <c r="W2849" s="18" t="s">
        <v>2856</v>
      </c>
      <c r="X2849" s="18"/>
      <c r="Y2849" s="15" t="s">
        <v>68</v>
      </c>
      <c r="Z2849" s="18" t="s">
        <v>7453</v>
      </c>
      <c r="AA2849" s="18" t="s">
        <v>71</v>
      </c>
      <c r="AB2849" s="18" t="s">
        <v>7454</v>
      </c>
      <c r="AC2849" s="67" t="str">
        <f>+VLOOKUP("*"&amp;L2849&amp;"*",'[2]REGISTROS SANITARIOS'!$D$2113:$E$2316,2,FALSE)</f>
        <v>SI</v>
      </c>
      <c r="AD2849" s="22" t="s">
        <v>1025</v>
      </c>
      <c r="AE2849" s="16">
        <v>45411</v>
      </c>
      <c r="AF2849" s="34" t="s">
        <v>73</v>
      </c>
      <c r="AG2849" s="24" t="s">
        <v>1049</v>
      </c>
      <c r="AH2849" s="18" t="s">
        <v>1049</v>
      </c>
      <c r="AI2849" s="18" t="s">
        <v>1489</v>
      </c>
      <c r="AJ2849" s="17">
        <v>1171.5</v>
      </c>
      <c r="AK2849" s="25">
        <v>1171.5</v>
      </c>
      <c r="AL2849" s="25">
        <v>500</v>
      </c>
      <c r="AM2849" s="35">
        <v>0</v>
      </c>
      <c r="AN2849" s="19">
        <v>585750</v>
      </c>
      <c r="AO2849" s="18"/>
      <c r="AP2849" s="15" t="s">
        <v>1049</v>
      </c>
      <c r="AQ2849" s="43" t="str">
        <f t="shared" si="441"/>
        <v>SI</v>
      </c>
      <c r="AR2849" s="44">
        <f t="shared" si="444"/>
        <v>585750</v>
      </c>
      <c r="AS2849" s="44">
        <f t="shared" si="445"/>
        <v>585750</v>
      </c>
      <c r="AT2849" s="44">
        <f t="shared" si="446"/>
        <v>585750</v>
      </c>
      <c r="AU2849" s="44">
        <f t="shared" si="447"/>
        <v>585750</v>
      </c>
      <c r="AV2849" s="45" t="b">
        <f t="shared" si="448"/>
        <v>1</v>
      </c>
      <c r="AW2849" s="45" t="b">
        <f t="shared" si="442"/>
        <v>1</v>
      </c>
      <c r="AX2849" s="45"/>
    </row>
    <row r="2850" spans="1:50" s="36" customFormat="1" ht="27.75" customHeight="1" x14ac:dyDescent="0.15">
      <c r="A2850" s="36" t="str">
        <f t="shared" si="440"/>
        <v>PRODUCTOS HOSPITALARIOS S.A. PRO-H S.A.201113610</v>
      </c>
      <c r="B2850" s="36" t="b">
        <f>+A2850='[1]Anexo 9'!A2850</f>
        <v>1</v>
      </c>
      <c r="C2850" s="18">
        <v>804016084</v>
      </c>
      <c r="D2850" s="18" t="s">
        <v>3865</v>
      </c>
      <c r="E2850" s="15" t="s">
        <v>98</v>
      </c>
      <c r="F2850" s="15" t="s">
        <v>683</v>
      </c>
      <c r="G2850" s="15">
        <f>+VLOOKUP(F2850,[3]Sheet1!$E$3:$G$74,3,FALSE)</f>
        <v>7</v>
      </c>
      <c r="H2850" s="15">
        <f>+VLOOKUP(D2850&amp;F2850,'TD para paquetes'!$E$3:$I$441,5,FALSE)</f>
        <v>7</v>
      </c>
      <c r="I2850" s="15" t="s">
        <v>1025</v>
      </c>
      <c r="J2850" s="15">
        <v>10</v>
      </c>
      <c r="K2850" s="15">
        <v>10</v>
      </c>
      <c r="L2850" s="15">
        <v>201113610</v>
      </c>
      <c r="M2850" s="15" t="s">
        <v>692</v>
      </c>
      <c r="N2850" s="15" t="s">
        <v>101</v>
      </c>
      <c r="O2850" s="18" t="s">
        <v>692</v>
      </c>
      <c r="P2850" s="22" t="s">
        <v>73</v>
      </c>
      <c r="Q2850" s="15" t="s">
        <v>101</v>
      </c>
      <c r="R2850" s="18" t="s">
        <v>103</v>
      </c>
      <c r="S2850" s="22" t="s">
        <v>73</v>
      </c>
      <c r="T2850" s="18">
        <v>1</v>
      </c>
      <c r="U2850" s="18" t="s">
        <v>101</v>
      </c>
      <c r="V2850" s="15" t="s">
        <v>686</v>
      </c>
      <c r="W2850" s="18" t="s">
        <v>2856</v>
      </c>
      <c r="X2850" s="18"/>
      <c r="Y2850" s="15" t="s">
        <v>68</v>
      </c>
      <c r="Z2850" s="18" t="s">
        <v>7453</v>
      </c>
      <c r="AA2850" s="18" t="s">
        <v>71</v>
      </c>
      <c r="AB2850" s="18" t="s">
        <v>7454</v>
      </c>
      <c r="AC2850" s="67" t="str">
        <f>+VLOOKUP("*"&amp;L2850&amp;"*",'[2]REGISTROS SANITARIOS'!$D$2113:$E$2316,2,FALSE)</f>
        <v>SI</v>
      </c>
      <c r="AD2850" s="22" t="s">
        <v>1025</v>
      </c>
      <c r="AE2850" s="16">
        <v>45411</v>
      </c>
      <c r="AF2850" s="34" t="s">
        <v>73</v>
      </c>
      <c r="AG2850" s="24" t="s">
        <v>1049</v>
      </c>
      <c r="AH2850" s="18" t="s">
        <v>1049</v>
      </c>
      <c r="AI2850" s="18" t="s">
        <v>1489</v>
      </c>
      <c r="AJ2850" s="17">
        <v>605</v>
      </c>
      <c r="AK2850" s="25">
        <v>605</v>
      </c>
      <c r="AL2850" s="25">
        <v>500</v>
      </c>
      <c r="AM2850" s="35">
        <v>0</v>
      </c>
      <c r="AN2850" s="19">
        <v>302500</v>
      </c>
      <c r="AO2850" s="18"/>
      <c r="AP2850" s="15" t="s">
        <v>1049</v>
      </c>
      <c r="AQ2850" s="43" t="str">
        <f t="shared" si="441"/>
        <v>SI</v>
      </c>
      <c r="AR2850" s="44">
        <f t="shared" si="444"/>
        <v>302500</v>
      </c>
      <c r="AS2850" s="44">
        <f t="shared" si="445"/>
        <v>302500</v>
      </c>
      <c r="AT2850" s="44">
        <f t="shared" si="446"/>
        <v>302500</v>
      </c>
      <c r="AU2850" s="44">
        <f t="shared" si="447"/>
        <v>302500</v>
      </c>
      <c r="AV2850" s="45" t="b">
        <f t="shared" si="448"/>
        <v>1</v>
      </c>
      <c r="AW2850" s="45" t="b">
        <f t="shared" si="442"/>
        <v>1</v>
      </c>
      <c r="AX2850" s="45"/>
    </row>
    <row r="2851" spans="1:50" s="36" customFormat="1" ht="27.75" customHeight="1" x14ac:dyDescent="0.15">
      <c r="A2851" s="36" t="str">
        <f t="shared" si="440"/>
        <v>PRODUCTOS HOSPITALARIOS S.A. PRO-H S.A.201113710</v>
      </c>
      <c r="B2851" s="36" t="b">
        <f>+A2851='[1]Anexo 9'!A2851</f>
        <v>1</v>
      </c>
      <c r="C2851" s="18">
        <v>804016084</v>
      </c>
      <c r="D2851" s="18" t="s">
        <v>3865</v>
      </c>
      <c r="E2851" s="15" t="s">
        <v>98</v>
      </c>
      <c r="F2851" s="15" t="s">
        <v>683</v>
      </c>
      <c r="G2851" s="15">
        <f>+VLOOKUP(F2851,[3]Sheet1!$E$3:$G$74,3,FALSE)</f>
        <v>7</v>
      </c>
      <c r="H2851" s="15">
        <f>+VLOOKUP(D2851&amp;F2851,'TD para paquetes'!$E$3:$I$441,5,FALSE)</f>
        <v>7</v>
      </c>
      <c r="I2851" s="15" t="s">
        <v>1025</v>
      </c>
      <c r="J2851" s="15">
        <v>10</v>
      </c>
      <c r="K2851" s="15">
        <v>10</v>
      </c>
      <c r="L2851" s="15">
        <v>201113710</v>
      </c>
      <c r="M2851" s="15" t="s">
        <v>694</v>
      </c>
      <c r="N2851" s="15" t="s">
        <v>101</v>
      </c>
      <c r="O2851" s="18" t="s">
        <v>694</v>
      </c>
      <c r="P2851" s="22" t="s">
        <v>73</v>
      </c>
      <c r="Q2851" s="15" t="s">
        <v>101</v>
      </c>
      <c r="R2851" s="18" t="s">
        <v>103</v>
      </c>
      <c r="S2851" s="22" t="s">
        <v>73</v>
      </c>
      <c r="T2851" s="18">
        <v>1</v>
      </c>
      <c r="U2851" s="18" t="s">
        <v>101</v>
      </c>
      <c r="V2851" s="15" t="s">
        <v>686</v>
      </c>
      <c r="W2851" s="18" t="s">
        <v>2856</v>
      </c>
      <c r="X2851" s="18"/>
      <c r="Y2851" s="15" t="s">
        <v>68</v>
      </c>
      <c r="Z2851" s="18" t="s">
        <v>7453</v>
      </c>
      <c r="AA2851" s="18" t="s">
        <v>71</v>
      </c>
      <c r="AB2851" s="18" t="s">
        <v>7454</v>
      </c>
      <c r="AC2851" s="67" t="str">
        <f>+VLOOKUP("*"&amp;L2851&amp;"*",'[2]REGISTROS SANITARIOS'!$D$2113:$E$2316,2,FALSE)</f>
        <v>SI</v>
      </c>
      <c r="AD2851" s="22" t="s">
        <v>1025</v>
      </c>
      <c r="AE2851" s="16">
        <v>45411</v>
      </c>
      <c r="AF2851" s="34" t="s">
        <v>73</v>
      </c>
      <c r="AG2851" s="24" t="s">
        <v>1049</v>
      </c>
      <c r="AH2851" s="18" t="s">
        <v>1049</v>
      </c>
      <c r="AI2851" s="18" t="s">
        <v>1489</v>
      </c>
      <c r="AJ2851" s="17">
        <v>550</v>
      </c>
      <c r="AK2851" s="25">
        <v>550</v>
      </c>
      <c r="AL2851" s="25">
        <v>500</v>
      </c>
      <c r="AM2851" s="35">
        <v>0</v>
      </c>
      <c r="AN2851" s="19">
        <v>275000</v>
      </c>
      <c r="AO2851" s="18"/>
      <c r="AP2851" s="15" t="s">
        <v>1049</v>
      </c>
      <c r="AQ2851" s="43" t="str">
        <f t="shared" si="441"/>
        <v>SI</v>
      </c>
      <c r="AR2851" s="44">
        <f t="shared" si="444"/>
        <v>275000</v>
      </c>
      <c r="AS2851" s="44">
        <f t="shared" si="445"/>
        <v>275000</v>
      </c>
      <c r="AT2851" s="44">
        <f t="shared" si="446"/>
        <v>275000</v>
      </c>
      <c r="AU2851" s="44">
        <f t="shared" si="447"/>
        <v>275000</v>
      </c>
      <c r="AV2851" s="45" t="b">
        <f t="shared" si="448"/>
        <v>1</v>
      </c>
      <c r="AW2851" s="45" t="b">
        <f t="shared" si="442"/>
        <v>1</v>
      </c>
      <c r="AX2851" s="45"/>
    </row>
    <row r="2852" spans="1:50" s="36" customFormat="1" ht="27.75" customHeight="1" x14ac:dyDescent="0.15">
      <c r="A2852" s="36" t="str">
        <f t="shared" si="440"/>
        <v>PRODUCTOS HOSPITALARIOS S.A. PRO-H S.A.201113810</v>
      </c>
      <c r="B2852" s="36" t="b">
        <f>+A2852='[1]Anexo 9'!A2852</f>
        <v>1</v>
      </c>
      <c r="C2852" s="18">
        <v>804016084</v>
      </c>
      <c r="D2852" s="18" t="s">
        <v>3865</v>
      </c>
      <c r="E2852" s="15" t="s">
        <v>98</v>
      </c>
      <c r="F2852" s="15" t="s">
        <v>683</v>
      </c>
      <c r="G2852" s="15">
        <f>+VLOOKUP(F2852,[3]Sheet1!$E$3:$G$74,3,FALSE)</f>
        <v>7</v>
      </c>
      <c r="H2852" s="15">
        <f>+VLOOKUP(D2852&amp;F2852,'TD para paquetes'!$E$3:$I$441,5,FALSE)</f>
        <v>7</v>
      </c>
      <c r="I2852" s="15" t="s">
        <v>1025</v>
      </c>
      <c r="J2852" s="15">
        <v>10</v>
      </c>
      <c r="K2852" s="15">
        <v>10</v>
      </c>
      <c r="L2852" s="15">
        <v>201113810</v>
      </c>
      <c r="M2852" s="15" t="s">
        <v>696</v>
      </c>
      <c r="N2852" s="15" t="s">
        <v>101</v>
      </c>
      <c r="O2852" s="18" t="s">
        <v>696</v>
      </c>
      <c r="P2852" s="22" t="s">
        <v>73</v>
      </c>
      <c r="Q2852" s="15" t="s">
        <v>101</v>
      </c>
      <c r="R2852" s="18" t="s">
        <v>103</v>
      </c>
      <c r="S2852" s="22" t="s">
        <v>73</v>
      </c>
      <c r="T2852" s="18">
        <v>1</v>
      </c>
      <c r="U2852" s="18" t="s">
        <v>101</v>
      </c>
      <c r="V2852" s="15" t="s">
        <v>686</v>
      </c>
      <c r="W2852" s="18" t="s">
        <v>2856</v>
      </c>
      <c r="X2852" s="18"/>
      <c r="Y2852" s="15" t="s">
        <v>68</v>
      </c>
      <c r="Z2852" s="18" t="s">
        <v>7453</v>
      </c>
      <c r="AA2852" s="18" t="s">
        <v>71</v>
      </c>
      <c r="AB2852" s="18" t="s">
        <v>7454</v>
      </c>
      <c r="AC2852" s="67" t="str">
        <f>+VLOOKUP("*"&amp;L2852&amp;"*",'[2]REGISTROS SANITARIOS'!$D$2113:$E$2316,2,FALSE)</f>
        <v>SI</v>
      </c>
      <c r="AD2852" s="22" t="s">
        <v>1025</v>
      </c>
      <c r="AE2852" s="16">
        <v>45411</v>
      </c>
      <c r="AF2852" s="34" t="s">
        <v>73</v>
      </c>
      <c r="AG2852" s="24" t="s">
        <v>1049</v>
      </c>
      <c r="AH2852" s="18" t="s">
        <v>1049</v>
      </c>
      <c r="AI2852" s="18" t="s">
        <v>1489</v>
      </c>
      <c r="AJ2852" s="17">
        <v>550</v>
      </c>
      <c r="AK2852" s="25">
        <v>550</v>
      </c>
      <c r="AL2852" s="25">
        <v>500</v>
      </c>
      <c r="AM2852" s="35">
        <v>0</v>
      </c>
      <c r="AN2852" s="19">
        <v>275000</v>
      </c>
      <c r="AO2852" s="18"/>
      <c r="AP2852" s="15" t="s">
        <v>1049</v>
      </c>
      <c r="AQ2852" s="43" t="str">
        <f t="shared" si="441"/>
        <v>SI</v>
      </c>
      <c r="AR2852" s="44">
        <f t="shared" si="444"/>
        <v>275000</v>
      </c>
      <c r="AS2852" s="44">
        <f t="shared" si="445"/>
        <v>275000</v>
      </c>
      <c r="AT2852" s="44">
        <f t="shared" si="446"/>
        <v>275000</v>
      </c>
      <c r="AU2852" s="44">
        <f t="shared" si="447"/>
        <v>275000</v>
      </c>
      <c r="AV2852" s="45" t="b">
        <f t="shared" si="448"/>
        <v>1</v>
      </c>
      <c r="AW2852" s="45" t="b">
        <f t="shared" si="442"/>
        <v>1</v>
      </c>
      <c r="AX2852" s="45"/>
    </row>
    <row r="2853" spans="1:50" s="36" customFormat="1" ht="27.75" customHeight="1" x14ac:dyDescent="0.15">
      <c r="A2853" s="36" t="str">
        <f t="shared" si="440"/>
        <v>PRODUCTOS HOSPITALARIOS S.A. PRO-H S.A.201113910</v>
      </c>
      <c r="B2853" s="36" t="b">
        <f>+A2853='[1]Anexo 9'!A2853</f>
        <v>1</v>
      </c>
      <c r="C2853" s="18">
        <v>804016084</v>
      </c>
      <c r="D2853" s="18" t="s">
        <v>3865</v>
      </c>
      <c r="E2853" s="15" t="s">
        <v>98</v>
      </c>
      <c r="F2853" s="15" t="s">
        <v>683</v>
      </c>
      <c r="G2853" s="15">
        <f>+VLOOKUP(F2853,[3]Sheet1!$E$3:$G$74,3,FALSE)</f>
        <v>7</v>
      </c>
      <c r="H2853" s="15">
        <f>+VLOOKUP(D2853&amp;F2853,'TD para paquetes'!$E$3:$I$441,5,FALSE)</f>
        <v>7</v>
      </c>
      <c r="I2853" s="15" t="s">
        <v>1025</v>
      </c>
      <c r="J2853" s="15">
        <v>10</v>
      </c>
      <c r="K2853" s="15">
        <v>10</v>
      </c>
      <c r="L2853" s="15">
        <v>201113910</v>
      </c>
      <c r="M2853" s="15" t="s">
        <v>698</v>
      </c>
      <c r="N2853" s="15" t="s">
        <v>101</v>
      </c>
      <c r="O2853" s="18" t="s">
        <v>698</v>
      </c>
      <c r="P2853" s="22" t="s">
        <v>73</v>
      </c>
      <c r="Q2853" s="15" t="s">
        <v>101</v>
      </c>
      <c r="R2853" s="18" t="s">
        <v>103</v>
      </c>
      <c r="S2853" s="22" t="s">
        <v>73</v>
      </c>
      <c r="T2853" s="18">
        <v>1</v>
      </c>
      <c r="U2853" s="18" t="s">
        <v>101</v>
      </c>
      <c r="V2853" s="15" t="s">
        <v>686</v>
      </c>
      <c r="W2853" s="18" t="s">
        <v>2856</v>
      </c>
      <c r="X2853" s="18"/>
      <c r="Y2853" s="15" t="s">
        <v>68</v>
      </c>
      <c r="Z2853" s="18" t="s">
        <v>7453</v>
      </c>
      <c r="AA2853" s="18" t="s">
        <v>71</v>
      </c>
      <c r="AB2853" s="18" t="s">
        <v>7454</v>
      </c>
      <c r="AC2853" s="67" t="str">
        <f>+VLOOKUP("*"&amp;L2853&amp;"*",'[2]REGISTROS SANITARIOS'!$D$2113:$E$2316,2,FALSE)</f>
        <v>SI</v>
      </c>
      <c r="AD2853" s="22" t="s">
        <v>1025</v>
      </c>
      <c r="AE2853" s="16">
        <v>45411</v>
      </c>
      <c r="AF2853" s="34" t="s">
        <v>73</v>
      </c>
      <c r="AG2853" s="24" t="s">
        <v>1049</v>
      </c>
      <c r="AH2853" s="18" t="s">
        <v>1049</v>
      </c>
      <c r="AI2853" s="18" t="s">
        <v>1489</v>
      </c>
      <c r="AJ2853" s="17">
        <v>275</v>
      </c>
      <c r="AK2853" s="25">
        <v>275</v>
      </c>
      <c r="AL2853" s="25">
        <v>500</v>
      </c>
      <c r="AM2853" s="35">
        <v>0</v>
      </c>
      <c r="AN2853" s="19">
        <v>137500</v>
      </c>
      <c r="AO2853" s="18"/>
      <c r="AP2853" s="15" t="s">
        <v>1049</v>
      </c>
      <c r="AQ2853" s="43" t="str">
        <f t="shared" si="441"/>
        <v>SI</v>
      </c>
      <c r="AR2853" s="44">
        <f t="shared" si="444"/>
        <v>137500</v>
      </c>
      <c r="AS2853" s="44">
        <f t="shared" si="445"/>
        <v>137500</v>
      </c>
      <c r="AT2853" s="44">
        <f t="shared" si="446"/>
        <v>137500</v>
      </c>
      <c r="AU2853" s="44">
        <f t="shared" si="447"/>
        <v>137500</v>
      </c>
      <c r="AV2853" s="45" t="b">
        <f t="shared" si="448"/>
        <v>1</v>
      </c>
      <c r="AW2853" s="45" t="b">
        <f t="shared" si="442"/>
        <v>1</v>
      </c>
      <c r="AX2853" s="45"/>
    </row>
    <row r="2854" spans="1:50" s="36" customFormat="1" ht="27.75" customHeight="1" x14ac:dyDescent="0.15">
      <c r="A2854" s="36" t="str">
        <f t="shared" si="440"/>
        <v>PRODUCTOS HOSPITALARIOS S.A. PRO-H S.A.201114110</v>
      </c>
      <c r="B2854" s="36" t="b">
        <f>+A2854='[1]Anexo 9'!A2854</f>
        <v>1</v>
      </c>
      <c r="C2854" s="18">
        <v>804016084</v>
      </c>
      <c r="D2854" s="18" t="s">
        <v>3865</v>
      </c>
      <c r="E2854" s="15" t="s">
        <v>98</v>
      </c>
      <c r="F2854" s="15" t="s">
        <v>700</v>
      </c>
      <c r="G2854" s="15">
        <f>+VLOOKUP(F2854,[3]Sheet1!$E$3:$G$74,3,FALSE)</f>
        <v>3</v>
      </c>
      <c r="H2854" s="15">
        <f>+VLOOKUP(D2854&amp;F2854,'TD para paquetes'!$E$3:$I$441,5,FALSE)</f>
        <v>2</v>
      </c>
      <c r="I2854" s="15" t="s">
        <v>44</v>
      </c>
      <c r="J2854" s="15">
        <v>7</v>
      </c>
      <c r="K2854" s="15">
        <v>6</v>
      </c>
      <c r="L2854" s="15">
        <v>201114110</v>
      </c>
      <c r="M2854" s="15" t="s">
        <v>701</v>
      </c>
      <c r="N2854" s="15" t="s">
        <v>101</v>
      </c>
      <c r="O2854" s="18" t="s">
        <v>701</v>
      </c>
      <c r="P2854" s="22" t="s">
        <v>73</v>
      </c>
      <c r="Q2854" s="15" t="s">
        <v>101</v>
      </c>
      <c r="R2854" s="18" t="s">
        <v>103</v>
      </c>
      <c r="S2854" s="22" t="s">
        <v>73</v>
      </c>
      <c r="T2854" s="18">
        <v>1</v>
      </c>
      <c r="U2854" s="18" t="s">
        <v>101</v>
      </c>
      <c r="V2854" s="15" t="s">
        <v>6067</v>
      </c>
      <c r="W2854" s="18" t="s">
        <v>2856</v>
      </c>
      <c r="X2854" s="18"/>
      <c r="Y2854" s="15" t="s">
        <v>68</v>
      </c>
      <c r="Z2854" s="18" t="s">
        <v>7455</v>
      </c>
      <c r="AA2854" s="18" t="s">
        <v>71</v>
      </c>
      <c r="AB2854" s="18" t="s">
        <v>7456</v>
      </c>
      <c r="AC2854" s="67" t="str">
        <f>+VLOOKUP("*"&amp;L2854&amp;"*",'[2]REGISTROS SANITARIOS'!$D$2113:$E$2316,2,FALSE)</f>
        <v>SI</v>
      </c>
      <c r="AD2854" s="22" t="s">
        <v>1025</v>
      </c>
      <c r="AE2854" s="16">
        <v>45411</v>
      </c>
      <c r="AF2854" s="34" t="s">
        <v>73</v>
      </c>
      <c r="AG2854" s="24" t="s">
        <v>1049</v>
      </c>
      <c r="AH2854" s="18" t="s">
        <v>1049</v>
      </c>
      <c r="AI2854" s="18" t="s">
        <v>1489</v>
      </c>
      <c r="AJ2854" s="17">
        <v>7150</v>
      </c>
      <c r="AK2854" s="25">
        <v>7150</v>
      </c>
      <c r="AL2854" s="25">
        <v>1030</v>
      </c>
      <c r="AM2854" s="35">
        <v>0.19</v>
      </c>
      <c r="AN2854" s="19">
        <v>8763755</v>
      </c>
      <c r="AO2854" s="18"/>
      <c r="AP2854" s="15" t="s">
        <v>1049</v>
      </c>
      <c r="AQ2854" s="43" t="str">
        <f t="shared" si="441"/>
        <v>SI</v>
      </c>
      <c r="AR2854" s="44">
        <f t="shared" si="444"/>
        <v>8763755</v>
      </c>
      <c r="AS2854" s="44">
        <f t="shared" si="445"/>
        <v>7364500</v>
      </c>
      <c r="AT2854" s="44">
        <f t="shared" si="446"/>
        <v>7364500</v>
      </c>
      <c r="AU2854" s="44">
        <f t="shared" si="447"/>
        <v>8763755</v>
      </c>
      <c r="AV2854" s="45" t="b">
        <f t="shared" si="448"/>
        <v>1</v>
      </c>
      <c r="AW2854" s="45" t="b">
        <f t="shared" si="442"/>
        <v>0</v>
      </c>
      <c r="AX2854" s="45"/>
    </row>
    <row r="2855" spans="1:50" s="36" customFormat="1" ht="27.75" customHeight="1" x14ac:dyDescent="0.15">
      <c r="A2855" s="36" t="str">
        <f t="shared" si="440"/>
        <v>PRODUCTOS HOSPITALARIOS S.A. PRO-H S.A.201114310</v>
      </c>
      <c r="B2855" s="36" t="b">
        <f>+A2855='[1]Anexo 9'!A2855</f>
        <v>1</v>
      </c>
      <c r="C2855" s="18">
        <v>804016084</v>
      </c>
      <c r="D2855" s="18" t="s">
        <v>3865</v>
      </c>
      <c r="E2855" s="15" t="s">
        <v>98</v>
      </c>
      <c r="F2855" s="15" t="s">
        <v>700</v>
      </c>
      <c r="G2855" s="15">
        <f>+VLOOKUP(F2855,[3]Sheet1!$E$3:$G$74,3,FALSE)</f>
        <v>3</v>
      </c>
      <c r="H2855" s="15">
        <f>+VLOOKUP(D2855&amp;F2855,'TD para paquetes'!$E$3:$I$441,5,FALSE)</f>
        <v>2</v>
      </c>
      <c r="I2855" s="15" t="s">
        <v>44</v>
      </c>
      <c r="J2855" s="15">
        <v>7</v>
      </c>
      <c r="K2855" s="15">
        <v>6</v>
      </c>
      <c r="L2855" s="15">
        <v>201114310</v>
      </c>
      <c r="M2855" s="15" t="s">
        <v>704</v>
      </c>
      <c r="N2855" s="15" t="s">
        <v>101</v>
      </c>
      <c r="O2855" s="18" t="s">
        <v>704</v>
      </c>
      <c r="P2855" s="22" t="s">
        <v>73</v>
      </c>
      <c r="Q2855" s="15" t="s">
        <v>101</v>
      </c>
      <c r="R2855" s="18" t="s">
        <v>103</v>
      </c>
      <c r="S2855" s="22" t="s">
        <v>73</v>
      </c>
      <c r="T2855" s="18">
        <v>1</v>
      </c>
      <c r="U2855" s="18" t="s">
        <v>101</v>
      </c>
      <c r="V2855" s="15" t="s">
        <v>6067</v>
      </c>
      <c r="W2855" s="18" t="s">
        <v>2856</v>
      </c>
      <c r="X2855" s="18"/>
      <c r="Y2855" s="15" t="s">
        <v>68</v>
      </c>
      <c r="Z2855" s="18" t="s">
        <v>7455</v>
      </c>
      <c r="AA2855" s="18" t="s">
        <v>71</v>
      </c>
      <c r="AB2855" s="18" t="s">
        <v>7456</v>
      </c>
      <c r="AC2855" s="67" t="str">
        <f>+VLOOKUP("*"&amp;L2855&amp;"*",'[2]REGISTROS SANITARIOS'!$D$2113:$E$2316,2,FALSE)</f>
        <v>SI</v>
      </c>
      <c r="AD2855" s="22" t="s">
        <v>1025</v>
      </c>
      <c r="AE2855" s="16">
        <v>45411</v>
      </c>
      <c r="AF2855" s="34" t="s">
        <v>73</v>
      </c>
      <c r="AG2855" s="24" t="s">
        <v>1049</v>
      </c>
      <c r="AH2855" s="18" t="s">
        <v>1049</v>
      </c>
      <c r="AI2855" s="18" t="s">
        <v>1489</v>
      </c>
      <c r="AJ2855" s="17">
        <v>605</v>
      </c>
      <c r="AK2855" s="25">
        <v>605</v>
      </c>
      <c r="AL2855" s="25">
        <v>1030</v>
      </c>
      <c r="AM2855" s="35">
        <v>0.19</v>
      </c>
      <c r="AN2855" s="19">
        <v>741548.5</v>
      </c>
      <c r="AO2855" s="18"/>
      <c r="AP2855" s="15" t="s">
        <v>1049</v>
      </c>
      <c r="AQ2855" s="43" t="str">
        <f t="shared" si="441"/>
        <v>SI</v>
      </c>
      <c r="AR2855" s="44">
        <f t="shared" si="444"/>
        <v>741548.5</v>
      </c>
      <c r="AS2855" s="44">
        <f t="shared" si="445"/>
        <v>623150</v>
      </c>
      <c r="AT2855" s="44">
        <f t="shared" si="446"/>
        <v>623150</v>
      </c>
      <c r="AU2855" s="44">
        <f t="shared" si="447"/>
        <v>741548.5</v>
      </c>
      <c r="AV2855" s="45" t="b">
        <f t="shared" si="448"/>
        <v>1</v>
      </c>
      <c r="AW2855" s="45" t="b">
        <f t="shared" si="442"/>
        <v>0</v>
      </c>
      <c r="AX2855" s="45"/>
    </row>
    <row r="2856" spans="1:50" s="36" customFormat="1" ht="27.75" customHeight="1" x14ac:dyDescent="0.15">
      <c r="A2856" s="36" t="str">
        <f t="shared" si="440"/>
        <v>PRODUCTOS HOSPITALARIOS S.A. PRO-H S.A.201130610</v>
      </c>
      <c r="B2856" s="36" t="b">
        <f>+A2856='[1]Anexo 9'!A2856</f>
        <v>1</v>
      </c>
      <c r="C2856" s="18">
        <v>804016084</v>
      </c>
      <c r="D2856" s="18" t="s">
        <v>3865</v>
      </c>
      <c r="E2856" s="15" t="s">
        <v>98</v>
      </c>
      <c r="F2856" s="15" t="s">
        <v>719</v>
      </c>
      <c r="G2856" s="15">
        <f>+VLOOKUP(F2856,[3]Sheet1!$E$3:$G$74,3,FALSE)</f>
        <v>13</v>
      </c>
      <c r="H2856" s="15">
        <f>+VLOOKUP(D2856&amp;F2856,'TD para paquetes'!$E$3:$I$441,5,FALSE)</f>
        <v>8</v>
      </c>
      <c r="I2856" s="15" t="s">
        <v>44</v>
      </c>
      <c r="J2856" s="15">
        <v>8</v>
      </c>
      <c r="K2856" s="15">
        <v>5</v>
      </c>
      <c r="L2856" s="15">
        <v>201130610</v>
      </c>
      <c r="M2856" s="15" t="s">
        <v>720</v>
      </c>
      <c r="N2856" s="15" t="s">
        <v>101</v>
      </c>
      <c r="O2856" s="18" t="s">
        <v>720</v>
      </c>
      <c r="P2856" s="22" t="s">
        <v>73</v>
      </c>
      <c r="Q2856" s="15" t="s">
        <v>101</v>
      </c>
      <c r="R2856" s="18" t="s">
        <v>103</v>
      </c>
      <c r="S2856" s="22" t="s">
        <v>73</v>
      </c>
      <c r="T2856" s="18">
        <v>1</v>
      </c>
      <c r="U2856" s="18" t="s">
        <v>101</v>
      </c>
      <c r="V2856" s="15" t="s">
        <v>723</v>
      </c>
      <c r="W2856" s="18" t="s">
        <v>2856</v>
      </c>
      <c r="X2856" s="18"/>
      <c r="Y2856" s="15" t="s">
        <v>68</v>
      </c>
      <c r="Z2856" s="18" t="s">
        <v>7452</v>
      </c>
      <c r="AA2856" s="18" t="s">
        <v>71</v>
      </c>
      <c r="AB2856" s="18" t="s">
        <v>7457</v>
      </c>
      <c r="AC2856" s="67" t="str">
        <f>+VLOOKUP("*"&amp;L2856&amp;"*",'[2]REGISTROS SANITARIOS'!$D$2113:$E$2316,2,FALSE)</f>
        <v>SI</v>
      </c>
      <c r="AD2856" s="22" t="s">
        <v>1025</v>
      </c>
      <c r="AE2856" s="16">
        <v>45411</v>
      </c>
      <c r="AF2856" s="34" t="s">
        <v>73</v>
      </c>
      <c r="AG2856" s="24" t="s">
        <v>1049</v>
      </c>
      <c r="AH2856" s="18" t="s">
        <v>1049</v>
      </c>
      <c r="AI2856" s="18" t="s">
        <v>1489</v>
      </c>
      <c r="AJ2856" s="17">
        <v>27.5</v>
      </c>
      <c r="AK2856" s="25">
        <v>27.5</v>
      </c>
      <c r="AL2856" s="25">
        <v>2150</v>
      </c>
      <c r="AM2856" s="35">
        <v>0.19</v>
      </c>
      <c r="AN2856" s="19">
        <v>70358.75</v>
      </c>
      <c r="AO2856" s="18"/>
      <c r="AP2856" s="15" t="s">
        <v>1049</v>
      </c>
      <c r="AQ2856" s="43" t="str">
        <f t="shared" si="441"/>
        <v>SI</v>
      </c>
      <c r="AR2856" s="44">
        <f t="shared" si="444"/>
        <v>70358.75</v>
      </c>
      <c r="AS2856" s="44">
        <f t="shared" si="445"/>
        <v>59125</v>
      </c>
      <c r="AT2856" s="44">
        <f t="shared" si="446"/>
        <v>59125</v>
      </c>
      <c r="AU2856" s="44">
        <f t="shared" si="447"/>
        <v>70358.75</v>
      </c>
      <c r="AV2856" s="45" t="b">
        <f t="shared" si="448"/>
        <v>1</v>
      </c>
      <c r="AW2856" s="45" t="b">
        <f t="shared" si="442"/>
        <v>0</v>
      </c>
      <c r="AX2856" s="45"/>
    </row>
    <row r="2857" spans="1:50" s="36" customFormat="1" ht="27.75" customHeight="1" x14ac:dyDescent="0.15">
      <c r="A2857" s="36" t="str">
        <f t="shared" si="440"/>
        <v>PRODUCTOS HOSPITALARIOS S.A. PRO-H S.A.201130650</v>
      </c>
      <c r="B2857" s="36" t="b">
        <f>+A2857='[1]Anexo 9'!A2857</f>
        <v>1</v>
      </c>
      <c r="C2857" s="18">
        <v>804016084</v>
      </c>
      <c r="D2857" s="18" t="s">
        <v>3865</v>
      </c>
      <c r="E2857" s="15" t="s">
        <v>98</v>
      </c>
      <c r="F2857" s="15" t="s">
        <v>719</v>
      </c>
      <c r="G2857" s="15">
        <f>+VLOOKUP(F2857,[3]Sheet1!$E$3:$G$74,3,FALSE)</f>
        <v>13</v>
      </c>
      <c r="H2857" s="15">
        <f>+VLOOKUP(D2857&amp;F2857,'TD para paquetes'!$E$3:$I$441,5,FALSE)</f>
        <v>8</v>
      </c>
      <c r="I2857" s="15" t="s">
        <v>44</v>
      </c>
      <c r="J2857" s="15">
        <v>8</v>
      </c>
      <c r="K2857" s="15">
        <v>5</v>
      </c>
      <c r="L2857" s="15">
        <v>201130650</v>
      </c>
      <c r="M2857" s="15" t="s">
        <v>731</v>
      </c>
      <c r="N2857" s="15" t="s">
        <v>101</v>
      </c>
      <c r="O2857" s="18" t="s">
        <v>731</v>
      </c>
      <c r="P2857" s="22" t="s">
        <v>73</v>
      </c>
      <c r="Q2857" s="15" t="s">
        <v>101</v>
      </c>
      <c r="R2857" s="18" t="s">
        <v>103</v>
      </c>
      <c r="S2857" s="22" t="s">
        <v>73</v>
      </c>
      <c r="T2857" s="18">
        <v>1</v>
      </c>
      <c r="U2857" s="18" t="s">
        <v>101</v>
      </c>
      <c r="V2857" s="15" t="s">
        <v>723</v>
      </c>
      <c r="W2857" s="18" t="s">
        <v>2856</v>
      </c>
      <c r="X2857" s="18"/>
      <c r="Y2857" s="15" t="s">
        <v>68</v>
      </c>
      <c r="Z2857" s="18" t="s">
        <v>7452</v>
      </c>
      <c r="AA2857" s="18" t="s">
        <v>71</v>
      </c>
      <c r="AB2857" s="18" t="s">
        <v>7457</v>
      </c>
      <c r="AC2857" s="67" t="str">
        <f>+VLOOKUP("*"&amp;L2857&amp;"*",'[2]REGISTROS SANITARIOS'!$D$2113:$E$2316,2,FALSE)</f>
        <v>SI</v>
      </c>
      <c r="AD2857" s="22" t="s">
        <v>1025</v>
      </c>
      <c r="AE2857" s="16">
        <v>45411</v>
      </c>
      <c r="AF2857" s="34" t="s">
        <v>73</v>
      </c>
      <c r="AG2857" s="24" t="s">
        <v>1049</v>
      </c>
      <c r="AH2857" s="18" t="s">
        <v>1049</v>
      </c>
      <c r="AI2857" s="18" t="s">
        <v>1489</v>
      </c>
      <c r="AJ2857" s="17">
        <v>22</v>
      </c>
      <c r="AK2857" s="25">
        <v>22</v>
      </c>
      <c r="AL2857" s="25">
        <v>2150</v>
      </c>
      <c r="AM2857" s="35">
        <v>0.19</v>
      </c>
      <c r="AN2857" s="19">
        <v>56287</v>
      </c>
      <c r="AO2857" s="18"/>
      <c r="AP2857" s="15" t="s">
        <v>1049</v>
      </c>
      <c r="AQ2857" s="43" t="str">
        <f t="shared" si="441"/>
        <v>SI</v>
      </c>
      <c r="AR2857" s="44">
        <f t="shared" si="444"/>
        <v>56287</v>
      </c>
      <c r="AS2857" s="44">
        <f t="shared" si="445"/>
        <v>47300</v>
      </c>
      <c r="AT2857" s="44">
        <f t="shared" si="446"/>
        <v>47300</v>
      </c>
      <c r="AU2857" s="44">
        <f t="shared" si="447"/>
        <v>56287</v>
      </c>
      <c r="AV2857" s="45" t="b">
        <f t="shared" si="448"/>
        <v>1</v>
      </c>
      <c r="AW2857" s="45" t="b">
        <f t="shared" si="442"/>
        <v>0</v>
      </c>
      <c r="AX2857" s="45"/>
    </row>
    <row r="2858" spans="1:50" s="36" customFormat="1" ht="27.75" customHeight="1" x14ac:dyDescent="0.15">
      <c r="A2858" s="36" t="str">
        <f t="shared" si="440"/>
        <v>PRODUCTOS HOSPITALARIOS S.A. PRO-H S.A.201130710</v>
      </c>
      <c r="B2858" s="36" t="b">
        <f>+A2858='[1]Anexo 9'!A2858</f>
        <v>1</v>
      </c>
      <c r="C2858" s="18">
        <v>804016084</v>
      </c>
      <c r="D2858" s="18" t="s">
        <v>3865</v>
      </c>
      <c r="E2858" s="15" t="s">
        <v>98</v>
      </c>
      <c r="F2858" s="15" t="s">
        <v>719</v>
      </c>
      <c r="G2858" s="15">
        <f>+VLOOKUP(F2858,[3]Sheet1!$E$3:$G$74,3,FALSE)</f>
        <v>13</v>
      </c>
      <c r="H2858" s="15">
        <f>+VLOOKUP(D2858&amp;F2858,'TD para paquetes'!$E$3:$I$441,5,FALSE)</f>
        <v>8</v>
      </c>
      <c r="I2858" s="15" t="s">
        <v>44</v>
      </c>
      <c r="J2858" s="15">
        <v>8</v>
      </c>
      <c r="K2858" s="15">
        <v>5</v>
      </c>
      <c r="L2858" s="15">
        <v>201130710</v>
      </c>
      <c r="M2858" s="15" t="s">
        <v>733</v>
      </c>
      <c r="N2858" s="15" t="s">
        <v>101</v>
      </c>
      <c r="O2858" s="18" t="s">
        <v>733</v>
      </c>
      <c r="P2858" s="22" t="s">
        <v>73</v>
      </c>
      <c r="Q2858" s="15" t="s">
        <v>101</v>
      </c>
      <c r="R2858" s="18" t="s">
        <v>103</v>
      </c>
      <c r="S2858" s="22" t="s">
        <v>73</v>
      </c>
      <c r="T2858" s="18">
        <v>1</v>
      </c>
      <c r="U2858" s="18" t="s">
        <v>101</v>
      </c>
      <c r="V2858" s="15" t="s">
        <v>723</v>
      </c>
      <c r="W2858" s="18" t="s">
        <v>2856</v>
      </c>
      <c r="X2858" s="18"/>
      <c r="Y2858" s="15" t="s">
        <v>68</v>
      </c>
      <c r="Z2858" s="18" t="s">
        <v>7452</v>
      </c>
      <c r="AA2858" s="18" t="s">
        <v>71</v>
      </c>
      <c r="AB2858" s="18" t="s">
        <v>7457</v>
      </c>
      <c r="AC2858" s="67" t="str">
        <f>+VLOOKUP("*"&amp;L2858&amp;"*",'[2]REGISTROS SANITARIOS'!$D$2113:$E$2316,2,FALSE)</f>
        <v>SI</v>
      </c>
      <c r="AD2858" s="22" t="s">
        <v>1025</v>
      </c>
      <c r="AE2858" s="16">
        <v>45411</v>
      </c>
      <c r="AF2858" s="34" t="s">
        <v>73</v>
      </c>
      <c r="AG2858" s="24" t="s">
        <v>1049</v>
      </c>
      <c r="AH2858" s="18" t="s">
        <v>1049</v>
      </c>
      <c r="AI2858" s="18" t="s">
        <v>1489</v>
      </c>
      <c r="AJ2858" s="17">
        <v>33</v>
      </c>
      <c r="AK2858" s="25">
        <v>33</v>
      </c>
      <c r="AL2858" s="25">
        <v>2150</v>
      </c>
      <c r="AM2858" s="35">
        <v>0.19</v>
      </c>
      <c r="AN2858" s="19">
        <v>84430.5</v>
      </c>
      <c r="AO2858" s="18"/>
      <c r="AP2858" s="15" t="s">
        <v>1049</v>
      </c>
      <c r="AQ2858" s="43" t="str">
        <f t="shared" si="441"/>
        <v>SI</v>
      </c>
      <c r="AR2858" s="44">
        <f t="shared" si="444"/>
        <v>84430.5</v>
      </c>
      <c r="AS2858" s="44">
        <f t="shared" si="445"/>
        <v>70950</v>
      </c>
      <c r="AT2858" s="44">
        <f t="shared" si="446"/>
        <v>70950</v>
      </c>
      <c r="AU2858" s="44">
        <f t="shared" si="447"/>
        <v>84430.5</v>
      </c>
      <c r="AV2858" s="45" t="b">
        <f t="shared" si="448"/>
        <v>1</v>
      </c>
      <c r="AW2858" s="45" t="b">
        <f t="shared" si="442"/>
        <v>0</v>
      </c>
      <c r="AX2858" s="45"/>
    </row>
    <row r="2859" spans="1:50" s="36" customFormat="1" ht="27.75" customHeight="1" x14ac:dyDescent="0.15">
      <c r="A2859" s="36" t="str">
        <f t="shared" si="440"/>
        <v>PRODUCTOS HOSPITALARIOS S.A. PRO-H S.A.201130810</v>
      </c>
      <c r="B2859" s="36" t="b">
        <f>+A2859='[1]Anexo 9'!A2859</f>
        <v>1</v>
      </c>
      <c r="C2859" s="18">
        <v>804016084</v>
      </c>
      <c r="D2859" s="18" t="s">
        <v>3865</v>
      </c>
      <c r="E2859" s="15" t="s">
        <v>98</v>
      </c>
      <c r="F2859" s="15" t="s">
        <v>719</v>
      </c>
      <c r="G2859" s="15">
        <f>+VLOOKUP(F2859,[3]Sheet1!$E$3:$G$74,3,FALSE)</f>
        <v>13</v>
      </c>
      <c r="H2859" s="15">
        <f>+VLOOKUP(D2859&amp;F2859,'TD para paquetes'!$E$3:$I$441,5,FALSE)</f>
        <v>8</v>
      </c>
      <c r="I2859" s="15" t="s">
        <v>44</v>
      </c>
      <c r="J2859" s="15">
        <v>8</v>
      </c>
      <c r="K2859" s="15">
        <v>5</v>
      </c>
      <c r="L2859" s="15">
        <v>201130810</v>
      </c>
      <c r="M2859" s="15" t="s">
        <v>735</v>
      </c>
      <c r="N2859" s="15" t="s">
        <v>101</v>
      </c>
      <c r="O2859" s="18" t="s">
        <v>735</v>
      </c>
      <c r="P2859" s="22" t="s">
        <v>73</v>
      </c>
      <c r="Q2859" s="15" t="s">
        <v>101</v>
      </c>
      <c r="R2859" s="18" t="s">
        <v>103</v>
      </c>
      <c r="S2859" s="22" t="s">
        <v>73</v>
      </c>
      <c r="T2859" s="18">
        <v>1</v>
      </c>
      <c r="U2859" s="18" t="s">
        <v>101</v>
      </c>
      <c r="V2859" s="15" t="s">
        <v>723</v>
      </c>
      <c r="W2859" s="18" t="s">
        <v>2856</v>
      </c>
      <c r="X2859" s="18"/>
      <c r="Y2859" s="15" t="s">
        <v>68</v>
      </c>
      <c r="Z2859" s="18" t="s">
        <v>7452</v>
      </c>
      <c r="AA2859" s="18" t="s">
        <v>71</v>
      </c>
      <c r="AB2859" s="18" t="s">
        <v>7457</v>
      </c>
      <c r="AC2859" s="67" t="str">
        <f>+VLOOKUP("*"&amp;L2859&amp;"*",'[2]REGISTROS SANITARIOS'!$D$2113:$E$2316,2,FALSE)</f>
        <v>SI</v>
      </c>
      <c r="AD2859" s="22" t="s">
        <v>1025</v>
      </c>
      <c r="AE2859" s="16">
        <v>45411</v>
      </c>
      <c r="AF2859" s="34" t="s">
        <v>73</v>
      </c>
      <c r="AG2859" s="24" t="s">
        <v>1049</v>
      </c>
      <c r="AH2859" s="18" t="s">
        <v>1049</v>
      </c>
      <c r="AI2859" s="18" t="s">
        <v>1489</v>
      </c>
      <c r="AJ2859" s="17">
        <v>165</v>
      </c>
      <c r="AK2859" s="25">
        <v>165</v>
      </c>
      <c r="AL2859" s="25">
        <v>2150</v>
      </c>
      <c r="AM2859" s="35">
        <v>0.19</v>
      </c>
      <c r="AN2859" s="19">
        <v>422152.5</v>
      </c>
      <c r="AO2859" s="18"/>
      <c r="AP2859" s="15" t="s">
        <v>1049</v>
      </c>
      <c r="AQ2859" s="43" t="str">
        <f t="shared" si="441"/>
        <v>SI</v>
      </c>
      <c r="AR2859" s="44">
        <f t="shared" si="444"/>
        <v>422152.5</v>
      </c>
      <c r="AS2859" s="44">
        <f t="shared" si="445"/>
        <v>354750</v>
      </c>
      <c r="AT2859" s="44">
        <f t="shared" si="446"/>
        <v>354750</v>
      </c>
      <c r="AU2859" s="44">
        <f t="shared" si="447"/>
        <v>422152.5</v>
      </c>
      <c r="AV2859" s="45" t="b">
        <f t="shared" si="448"/>
        <v>1</v>
      </c>
      <c r="AW2859" s="45" t="b">
        <f t="shared" si="442"/>
        <v>0</v>
      </c>
      <c r="AX2859" s="45"/>
    </row>
    <row r="2860" spans="1:50" s="36" customFormat="1" ht="27.75" customHeight="1" x14ac:dyDescent="0.15">
      <c r="A2860" s="36" t="str">
        <f t="shared" si="440"/>
        <v>PRODUCTOS HOSPITALARIOS S.A. PRO-H S.A.201130910</v>
      </c>
      <c r="B2860" s="36" t="b">
        <f>+A2860='[1]Anexo 9'!A2860</f>
        <v>1</v>
      </c>
      <c r="C2860" s="18">
        <v>804016084</v>
      </c>
      <c r="D2860" s="18" t="s">
        <v>3865</v>
      </c>
      <c r="E2860" s="15" t="s">
        <v>98</v>
      </c>
      <c r="F2860" s="15" t="s">
        <v>719</v>
      </c>
      <c r="G2860" s="15">
        <f>+VLOOKUP(F2860,[3]Sheet1!$E$3:$G$74,3,FALSE)</f>
        <v>13</v>
      </c>
      <c r="H2860" s="15">
        <f>+VLOOKUP(D2860&amp;F2860,'TD para paquetes'!$E$3:$I$441,5,FALSE)</f>
        <v>8</v>
      </c>
      <c r="I2860" s="15" t="s">
        <v>44</v>
      </c>
      <c r="J2860" s="15">
        <v>8</v>
      </c>
      <c r="K2860" s="15">
        <v>5</v>
      </c>
      <c r="L2860" s="15">
        <v>201130910</v>
      </c>
      <c r="M2860" s="15" t="s">
        <v>737</v>
      </c>
      <c r="N2860" s="15" t="s">
        <v>101</v>
      </c>
      <c r="O2860" s="18" t="s">
        <v>737</v>
      </c>
      <c r="P2860" s="22" t="s">
        <v>73</v>
      </c>
      <c r="Q2860" s="15" t="s">
        <v>101</v>
      </c>
      <c r="R2860" s="18" t="s">
        <v>103</v>
      </c>
      <c r="S2860" s="22" t="s">
        <v>73</v>
      </c>
      <c r="T2860" s="18">
        <v>1</v>
      </c>
      <c r="U2860" s="18" t="s">
        <v>101</v>
      </c>
      <c r="V2860" s="15" t="s">
        <v>723</v>
      </c>
      <c r="W2860" s="18" t="s">
        <v>2856</v>
      </c>
      <c r="X2860" s="18"/>
      <c r="Y2860" s="15" t="s">
        <v>68</v>
      </c>
      <c r="Z2860" s="18" t="s">
        <v>7452</v>
      </c>
      <c r="AA2860" s="18" t="s">
        <v>71</v>
      </c>
      <c r="AB2860" s="18" t="s">
        <v>7457</v>
      </c>
      <c r="AC2860" s="67" t="str">
        <f>+VLOOKUP("*"&amp;L2860&amp;"*",'[2]REGISTROS SANITARIOS'!$D$2113:$E$2316,2,FALSE)</f>
        <v>SI</v>
      </c>
      <c r="AD2860" s="22" t="s">
        <v>1025</v>
      </c>
      <c r="AE2860" s="16">
        <v>45411</v>
      </c>
      <c r="AF2860" s="34" t="s">
        <v>73</v>
      </c>
      <c r="AG2860" s="24" t="s">
        <v>1049</v>
      </c>
      <c r="AH2860" s="18" t="s">
        <v>1049</v>
      </c>
      <c r="AI2860" s="18" t="s">
        <v>1489</v>
      </c>
      <c r="AJ2860" s="17">
        <v>440</v>
      </c>
      <c r="AK2860" s="25">
        <v>440</v>
      </c>
      <c r="AL2860" s="25">
        <v>2150</v>
      </c>
      <c r="AM2860" s="35">
        <v>0.19</v>
      </c>
      <c r="AN2860" s="19">
        <v>1125740</v>
      </c>
      <c r="AO2860" s="18"/>
      <c r="AP2860" s="15" t="s">
        <v>1049</v>
      </c>
      <c r="AQ2860" s="43" t="str">
        <f t="shared" si="441"/>
        <v>SI</v>
      </c>
      <c r="AR2860" s="44">
        <f t="shared" si="444"/>
        <v>1125740</v>
      </c>
      <c r="AS2860" s="44">
        <f t="shared" si="445"/>
        <v>946000</v>
      </c>
      <c r="AT2860" s="44">
        <f t="shared" si="446"/>
        <v>946000</v>
      </c>
      <c r="AU2860" s="44">
        <f t="shared" si="447"/>
        <v>1125740</v>
      </c>
      <c r="AV2860" s="45" t="b">
        <f t="shared" si="448"/>
        <v>1</v>
      </c>
      <c r="AW2860" s="45" t="b">
        <f t="shared" si="442"/>
        <v>0</v>
      </c>
      <c r="AX2860" s="45"/>
    </row>
    <row r="2861" spans="1:50" s="36" customFormat="1" ht="27.75" customHeight="1" x14ac:dyDescent="0.15">
      <c r="A2861" s="36" t="str">
        <f t="shared" si="440"/>
        <v>PRODUCTOS HOSPITALARIOS S.A. PRO-H S.A.201131010</v>
      </c>
      <c r="B2861" s="36" t="b">
        <f>+A2861='[1]Anexo 9'!A2861</f>
        <v>1</v>
      </c>
      <c r="C2861" s="18">
        <v>804016084</v>
      </c>
      <c r="D2861" s="18" t="s">
        <v>3865</v>
      </c>
      <c r="E2861" s="15" t="s">
        <v>98</v>
      </c>
      <c r="F2861" s="15" t="s">
        <v>719</v>
      </c>
      <c r="G2861" s="15">
        <f>+VLOOKUP(F2861,[3]Sheet1!$E$3:$G$74,3,FALSE)</f>
        <v>13</v>
      </c>
      <c r="H2861" s="15">
        <f>+VLOOKUP(D2861&amp;F2861,'TD para paquetes'!$E$3:$I$441,5,FALSE)</f>
        <v>8</v>
      </c>
      <c r="I2861" s="15" t="s">
        <v>44</v>
      </c>
      <c r="J2861" s="15">
        <v>8</v>
      </c>
      <c r="K2861" s="15">
        <v>5</v>
      </c>
      <c r="L2861" s="15">
        <v>201131010</v>
      </c>
      <c r="M2861" s="15" t="s">
        <v>739</v>
      </c>
      <c r="N2861" s="15" t="s">
        <v>101</v>
      </c>
      <c r="O2861" s="18" t="s">
        <v>739</v>
      </c>
      <c r="P2861" s="22" t="s">
        <v>73</v>
      </c>
      <c r="Q2861" s="15" t="s">
        <v>101</v>
      </c>
      <c r="R2861" s="18" t="s">
        <v>103</v>
      </c>
      <c r="S2861" s="22" t="s">
        <v>73</v>
      </c>
      <c r="T2861" s="18">
        <v>1</v>
      </c>
      <c r="U2861" s="18" t="s">
        <v>101</v>
      </c>
      <c r="V2861" s="15" t="s">
        <v>723</v>
      </c>
      <c r="W2861" s="18" t="s">
        <v>2856</v>
      </c>
      <c r="X2861" s="18"/>
      <c r="Y2861" s="15" t="s">
        <v>68</v>
      </c>
      <c r="Z2861" s="18" t="s">
        <v>7452</v>
      </c>
      <c r="AA2861" s="18" t="s">
        <v>71</v>
      </c>
      <c r="AB2861" s="18" t="s">
        <v>7457</v>
      </c>
      <c r="AC2861" s="67" t="str">
        <f>+VLOOKUP("*"&amp;L2861&amp;"*",'[2]REGISTROS SANITARIOS'!$D$2113:$E$2316,2,FALSE)</f>
        <v>SI</v>
      </c>
      <c r="AD2861" s="22" t="s">
        <v>1025</v>
      </c>
      <c r="AE2861" s="16">
        <v>45411</v>
      </c>
      <c r="AF2861" s="34" t="s">
        <v>73</v>
      </c>
      <c r="AG2861" s="24" t="s">
        <v>1049</v>
      </c>
      <c r="AH2861" s="18" t="s">
        <v>1049</v>
      </c>
      <c r="AI2861" s="18" t="s">
        <v>1489</v>
      </c>
      <c r="AJ2861" s="17">
        <v>330</v>
      </c>
      <c r="AK2861" s="25">
        <v>330</v>
      </c>
      <c r="AL2861" s="25">
        <v>2150</v>
      </c>
      <c r="AM2861" s="35">
        <v>0.19</v>
      </c>
      <c r="AN2861" s="19">
        <v>844305</v>
      </c>
      <c r="AO2861" s="18"/>
      <c r="AP2861" s="15" t="s">
        <v>1049</v>
      </c>
      <c r="AQ2861" s="43" t="str">
        <f t="shared" si="441"/>
        <v>SI</v>
      </c>
      <c r="AR2861" s="44">
        <f t="shared" si="444"/>
        <v>844305</v>
      </c>
      <c r="AS2861" s="44">
        <f t="shared" si="445"/>
        <v>709500</v>
      </c>
      <c r="AT2861" s="44">
        <f t="shared" si="446"/>
        <v>709500</v>
      </c>
      <c r="AU2861" s="44">
        <f t="shared" si="447"/>
        <v>844305</v>
      </c>
      <c r="AV2861" s="45" t="b">
        <f t="shared" si="448"/>
        <v>1</v>
      </c>
      <c r="AW2861" s="45" t="b">
        <f t="shared" si="442"/>
        <v>0</v>
      </c>
      <c r="AX2861" s="45"/>
    </row>
    <row r="2862" spans="1:50" s="36" customFormat="1" ht="27.75" customHeight="1" x14ac:dyDescent="0.15">
      <c r="A2862" s="36" t="str">
        <f t="shared" si="440"/>
        <v>PRODUCTOS HOSPITALARIOS S.A. PRO-H S.A.201131110</v>
      </c>
      <c r="B2862" s="36" t="b">
        <f>+A2862='[1]Anexo 9'!A2862</f>
        <v>1</v>
      </c>
      <c r="C2862" s="18">
        <v>804016084</v>
      </c>
      <c r="D2862" s="18" t="s">
        <v>3865</v>
      </c>
      <c r="E2862" s="15" t="s">
        <v>98</v>
      </c>
      <c r="F2862" s="15" t="s">
        <v>719</v>
      </c>
      <c r="G2862" s="15">
        <f>+VLOOKUP(F2862,[3]Sheet1!$E$3:$G$74,3,FALSE)</f>
        <v>13</v>
      </c>
      <c r="H2862" s="15">
        <f>+VLOOKUP(D2862&amp;F2862,'TD para paquetes'!$E$3:$I$441,5,FALSE)</f>
        <v>8</v>
      </c>
      <c r="I2862" s="15" t="s">
        <v>44</v>
      </c>
      <c r="J2862" s="15">
        <v>8</v>
      </c>
      <c r="K2862" s="15">
        <v>5</v>
      </c>
      <c r="L2862" s="15">
        <v>201131110</v>
      </c>
      <c r="M2862" s="15" t="s">
        <v>741</v>
      </c>
      <c r="N2862" s="15" t="s">
        <v>101</v>
      </c>
      <c r="O2862" s="18" t="s">
        <v>741</v>
      </c>
      <c r="P2862" s="22" t="s">
        <v>73</v>
      </c>
      <c r="Q2862" s="15" t="s">
        <v>101</v>
      </c>
      <c r="R2862" s="18" t="s">
        <v>103</v>
      </c>
      <c r="S2862" s="22" t="s">
        <v>73</v>
      </c>
      <c r="T2862" s="18">
        <v>1</v>
      </c>
      <c r="U2862" s="18" t="s">
        <v>101</v>
      </c>
      <c r="V2862" s="15" t="s">
        <v>723</v>
      </c>
      <c r="W2862" s="18" t="s">
        <v>2856</v>
      </c>
      <c r="X2862" s="18"/>
      <c r="Y2862" s="15" t="s">
        <v>68</v>
      </c>
      <c r="Z2862" s="18" t="s">
        <v>7452</v>
      </c>
      <c r="AA2862" s="18" t="s">
        <v>71</v>
      </c>
      <c r="AB2862" s="18" t="s">
        <v>7457</v>
      </c>
      <c r="AC2862" s="67" t="str">
        <f>+VLOOKUP("*"&amp;L2862&amp;"*",'[2]REGISTROS SANITARIOS'!$D$2113:$E$2316,2,FALSE)</f>
        <v>SI</v>
      </c>
      <c r="AD2862" s="22" t="s">
        <v>1025</v>
      </c>
      <c r="AE2862" s="16">
        <v>45411</v>
      </c>
      <c r="AF2862" s="34" t="s">
        <v>73</v>
      </c>
      <c r="AG2862" s="24" t="s">
        <v>1049</v>
      </c>
      <c r="AH2862" s="18" t="s">
        <v>1049</v>
      </c>
      <c r="AI2862" s="18" t="s">
        <v>1489</v>
      </c>
      <c r="AJ2862" s="17">
        <v>242</v>
      </c>
      <c r="AK2862" s="25">
        <v>242</v>
      </c>
      <c r="AL2862" s="25">
        <v>2150</v>
      </c>
      <c r="AM2862" s="35">
        <v>0.19</v>
      </c>
      <c r="AN2862" s="19">
        <v>619157</v>
      </c>
      <c r="AO2862" s="18"/>
      <c r="AP2862" s="15" t="s">
        <v>1049</v>
      </c>
      <c r="AQ2862" s="43" t="str">
        <f t="shared" si="441"/>
        <v>SI</v>
      </c>
      <c r="AR2862" s="44">
        <f t="shared" si="444"/>
        <v>619157</v>
      </c>
      <c r="AS2862" s="44">
        <f t="shared" si="445"/>
        <v>520300</v>
      </c>
      <c r="AT2862" s="44">
        <f t="shared" si="446"/>
        <v>520300</v>
      </c>
      <c r="AU2862" s="44">
        <f t="shared" si="447"/>
        <v>619157</v>
      </c>
      <c r="AV2862" s="45" t="b">
        <f t="shared" si="448"/>
        <v>1</v>
      </c>
      <c r="AW2862" s="45" t="b">
        <f t="shared" si="442"/>
        <v>0</v>
      </c>
      <c r="AX2862" s="45"/>
    </row>
    <row r="2863" spans="1:50" s="36" customFormat="1" ht="27.75" customHeight="1" x14ac:dyDescent="0.15">
      <c r="A2863" s="36" t="str">
        <f t="shared" si="440"/>
        <v>PRODUCTOS HOSPITALARIOS S.A. PRO-H S.A.201131210</v>
      </c>
      <c r="B2863" s="36" t="b">
        <f>+A2863='[1]Anexo 9'!A2863</f>
        <v>1</v>
      </c>
      <c r="C2863" s="18">
        <v>804016084</v>
      </c>
      <c r="D2863" s="18" t="s">
        <v>3865</v>
      </c>
      <c r="E2863" s="15" t="s">
        <v>98</v>
      </c>
      <c r="F2863" s="15" t="s">
        <v>719</v>
      </c>
      <c r="G2863" s="15">
        <f>+VLOOKUP(F2863,[3]Sheet1!$E$3:$G$74,3,FALSE)</f>
        <v>13</v>
      </c>
      <c r="H2863" s="15">
        <f>+VLOOKUP(D2863&amp;F2863,'TD para paquetes'!$E$3:$I$441,5,FALSE)</f>
        <v>8</v>
      </c>
      <c r="I2863" s="15" t="s">
        <v>44</v>
      </c>
      <c r="J2863" s="15">
        <v>7</v>
      </c>
      <c r="K2863" s="15">
        <v>5</v>
      </c>
      <c r="L2863" s="15">
        <v>201131210</v>
      </c>
      <c r="M2863" s="15" t="s">
        <v>743</v>
      </c>
      <c r="N2863" s="15" t="s">
        <v>101</v>
      </c>
      <c r="O2863" s="18" t="s">
        <v>743</v>
      </c>
      <c r="P2863" s="22" t="s">
        <v>73</v>
      </c>
      <c r="Q2863" s="15" t="s">
        <v>101</v>
      </c>
      <c r="R2863" s="18" t="s">
        <v>103</v>
      </c>
      <c r="S2863" s="22" t="s">
        <v>73</v>
      </c>
      <c r="T2863" s="18">
        <v>1</v>
      </c>
      <c r="U2863" s="18" t="s">
        <v>101</v>
      </c>
      <c r="V2863" s="15" t="s">
        <v>723</v>
      </c>
      <c r="W2863" s="18" t="s">
        <v>2856</v>
      </c>
      <c r="X2863" s="18"/>
      <c r="Y2863" s="15" t="s">
        <v>68</v>
      </c>
      <c r="Z2863" s="18" t="s">
        <v>7452</v>
      </c>
      <c r="AA2863" s="18" t="s">
        <v>71</v>
      </c>
      <c r="AB2863" s="18" t="s">
        <v>7457</v>
      </c>
      <c r="AC2863" s="67" t="str">
        <f>+VLOOKUP("*"&amp;L2863&amp;"*",'[2]REGISTROS SANITARIOS'!$D$2113:$E$2316,2,FALSE)</f>
        <v>SI</v>
      </c>
      <c r="AD2863" s="22" t="s">
        <v>1025</v>
      </c>
      <c r="AE2863" s="16">
        <v>45411</v>
      </c>
      <c r="AF2863" s="34" t="s">
        <v>73</v>
      </c>
      <c r="AG2863" s="24" t="s">
        <v>1049</v>
      </c>
      <c r="AH2863" s="18" t="s">
        <v>1049</v>
      </c>
      <c r="AI2863" s="18" t="s">
        <v>1489</v>
      </c>
      <c r="AJ2863" s="17">
        <v>16.5</v>
      </c>
      <c r="AK2863" s="25">
        <v>16.5</v>
      </c>
      <c r="AL2863" s="25">
        <v>2150</v>
      </c>
      <c r="AM2863" s="35">
        <v>0.19</v>
      </c>
      <c r="AN2863" s="19">
        <v>42215.25</v>
      </c>
      <c r="AO2863" s="18"/>
      <c r="AP2863" s="15" t="s">
        <v>1049</v>
      </c>
      <c r="AQ2863" s="43" t="str">
        <f t="shared" si="441"/>
        <v>SI</v>
      </c>
      <c r="AR2863" s="44">
        <f t="shared" si="444"/>
        <v>42215.25</v>
      </c>
      <c r="AS2863" s="44">
        <f t="shared" si="445"/>
        <v>35475</v>
      </c>
      <c r="AT2863" s="44">
        <f t="shared" si="446"/>
        <v>35475</v>
      </c>
      <c r="AU2863" s="44">
        <f t="shared" si="447"/>
        <v>42215.25</v>
      </c>
      <c r="AV2863" s="45" t="b">
        <f t="shared" si="448"/>
        <v>1</v>
      </c>
      <c r="AW2863" s="45" t="b">
        <f t="shared" si="442"/>
        <v>0</v>
      </c>
      <c r="AX2863" s="45"/>
    </row>
    <row r="2864" spans="1:50" s="36" customFormat="1" ht="27.75" customHeight="1" x14ac:dyDescent="0.15">
      <c r="A2864" s="36" t="str">
        <f t="shared" si="440"/>
        <v>PRODUCTOS HOSPITALARIOS S.A. PRO-H S.A.201140809</v>
      </c>
      <c r="B2864" s="36" t="b">
        <f>+A2864='[1]Anexo 9'!A2864</f>
        <v>1</v>
      </c>
      <c r="C2864" s="18">
        <v>804016084</v>
      </c>
      <c r="D2864" s="18" t="s">
        <v>3865</v>
      </c>
      <c r="E2864" s="15" t="s">
        <v>98</v>
      </c>
      <c r="F2864" s="15" t="s">
        <v>788</v>
      </c>
      <c r="G2864" s="15">
        <f>+VLOOKUP(F2864,[3]Sheet1!$E$3:$G$74,3,FALSE)</f>
        <v>2</v>
      </c>
      <c r="H2864" s="15">
        <f>+VLOOKUP(D2864&amp;F2864,'TD para paquetes'!$E$3:$I$441,5,FALSE)</f>
        <v>2</v>
      </c>
      <c r="I2864" s="15" t="s">
        <v>1025</v>
      </c>
      <c r="J2864" s="15">
        <v>8</v>
      </c>
      <c r="K2864" s="15">
        <v>8</v>
      </c>
      <c r="L2864" s="15">
        <v>201140809</v>
      </c>
      <c r="M2864" s="15" t="s">
        <v>789</v>
      </c>
      <c r="N2864" s="15" t="s">
        <v>452</v>
      </c>
      <c r="O2864" s="18" t="s">
        <v>789</v>
      </c>
      <c r="P2864" s="22" t="s">
        <v>73</v>
      </c>
      <c r="Q2864" s="15" t="s">
        <v>101</v>
      </c>
      <c r="R2864" s="18" t="s">
        <v>1054</v>
      </c>
      <c r="S2864" s="22" t="b">
        <f>+R2864=Q2864</f>
        <v>0</v>
      </c>
      <c r="T2864" s="18">
        <v>1</v>
      </c>
      <c r="U2864" s="18" t="s">
        <v>452</v>
      </c>
      <c r="V2864" s="15" t="s">
        <v>6076</v>
      </c>
      <c r="W2864" s="18" t="s">
        <v>2856</v>
      </c>
      <c r="X2864" s="18"/>
      <c r="Y2864" s="15" t="s">
        <v>68</v>
      </c>
      <c r="Z2864" s="18" t="s">
        <v>7458</v>
      </c>
      <c r="AA2864" s="18" t="s">
        <v>71</v>
      </c>
      <c r="AB2864" s="18" t="s">
        <v>7459</v>
      </c>
      <c r="AC2864" s="67" t="str">
        <f>+VLOOKUP("*"&amp;L2864&amp;"*",'[2]REGISTROS SANITARIOS'!$D$2113:$E$2316,2,FALSE)</f>
        <v>SI</v>
      </c>
      <c r="AD2864" s="22" t="s">
        <v>1025</v>
      </c>
      <c r="AE2864" s="16">
        <v>46145</v>
      </c>
      <c r="AF2864" s="34" t="s">
        <v>73</v>
      </c>
      <c r="AG2864" s="24" t="s">
        <v>1049</v>
      </c>
      <c r="AH2864" s="18" t="s">
        <v>1049</v>
      </c>
      <c r="AI2864" s="18" t="s">
        <v>1489</v>
      </c>
      <c r="AJ2864" s="17">
        <v>12100</v>
      </c>
      <c r="AK2864" s="25">
        <v>12100</v>
      </c>
      <c r="AL2864" s="25">
        <v>1450</v>
      </c>
      <c r="AM2864" s="35">
        <v>0</v>
      </c>
      <c r="AN2864" s="19">
        <v>17545000</v>
      </c>
      <c r="AO2864" s="18"/>
      <c r="AP2864" s="15" t="s">
        <v>1049</v>
      </c>
      <c r="AQ2864" s="43" t="str">
        <f t="shared" si="441"/>
        <v>SI</v>
      </c>
      <c r="AR2864" s="44">
        <f t="shared" si="444"/>
        <v>17545000</v>
      </c>
      <c r="AS2864" s="44">
        <f t="shared" si="445"/>
        <v>17545000</v>
      </c>
      <c r="AT2864" s="44">
        <f t="shared" si="446"/>
        <v>17545000</v>
      </c>
      <c r="AU2864" s="44">
        <f t="shared" si="447"/>
        <v>17545000</v>
      </c>
      <c r="AV2864" s="45" t="b">
        <f t="shared" si="448"/>
        <v>1</v>
      </c>
      <c r="AW2864" s="45" t="b">
        <f t="shared" si="442"/>
        <v>1</v>
      </c>
      <c r="AX2864" s="45"/>
    </row>
    <row r="2865" spans="1:51" s="36" customFormat="1" ht="27.75" customHeight="1" x14ac:dyDescent="0.15">
      <c r="A2865" s="36" t="str">
        <f t="shared" si="440"/>
        <v>PRODUCTOS HOSPITALARIOS S.A. PRO-H S.A.201141009</v>
      </c>
      <c r="B2865" s="36" t="b">
        <f>+A2865='[1]Anexo 9'!A2865</f>
        <v>1</v>
      </c>
      <c r="C2865" s="18">
        <v>804016084</v>
      </c>
      <c r="D2865" s="18" t="s">
        <v>3865</v>
      </c>
      <c r="E2865" s="15" t="s">
        <v>98</v>
      </c>
      <c r="F2865" s="15" t="s">
        <v>788</v>
      </c>
      <c r="G2865" s="15">
        <f>+VLOOKUP(F2865,[3]Sheet1!$E$3:$G$74,3,FALSE)</f>
        <v>2</v>
      </c>
      <c r="H2865" s="15">
        <f>+VLOOKUP(D2865&amp;F2865,'TD para paquetes'!$E$3:$I$441,5,FALSE)</f>
        <v>2</v>
      </c>
      <c r="I2865" s="15" t="s">
        <v>1025</v>
      </c>
      <c r="J2865" s="15">
        <v>8</v>
      </c>
      <c r="K2865" s="15">
        <v>8</v>
      </c>
      <c r="L2865" s="15">
        <v>201141009</v>
      </c>
      <c r="M2865" s="15" t="s">
        <v>794</v>
      </c>
      <c r="N2865" s="15" t="s">
        <v>452</v>
      </c>
      <c r="O2865" s="18" t="s">
        <v>794</v>
      </c>
      <c r="P2865" s="22" t="s">
        <v>73</v>
      </c>
      <c r="Q2865" s="15" t="s">
        <v>101</v>
      </c>
      <c r="R2865" s="18" t="s">
        <v>1054</v>
      </c>
      <c r="S2865" s="22" t="b">
        <f>+R2865=Q2865</f>
        <v>0</v>
      </c>
      <c r="T2865" s="18">
        <v>1</v>
      </c>
      <c r="U2865" s="18" t="s">
        <v>452</v>
      </c>
      <c r="V2865" s="15" t="s">
        <v>6076</v>
      </c>
      <c r="W2865" s="18" t="s">
        <v>2856</v>
      </c>
      <c r="X2865" s="18"/>
      <c r="Y2865" s="15" t="s">
        <v>68</v>
      </c>
      <c r="Z2865" s="18" t="s">
        <v>7458</v>
      </c>
      <c r="AA2865" s="18" t="s">
        <v>71</v>
      </c>
      <c r="AB2865" s="18" t="s">
        <v>7459</v>
      </c>
      <c r="AC2865" s="67" t="str">
        <f>+VLOOKUP("*"&amp;L2865&amp;"*",'[2]REGISTROS SANITARIOS'!$D$2113:$E$2316,2,FALSE)</f>
        <v>SI</v>
      </c>
      <c r="AD2865" s="22" t="s">
        <v>1025</v>
      </c>
      <c r="AE2865" s="16">
        <v>46145</v>
      </c>
      <c r="AF2865" s="34" t="s">
        <v>73</v>
      </c>
      <c r="AG2865" s="24" t="s">
        <v>1049</v>
      </c>
      <c r="AH2865" s="18" t="s">
        <v>1049</v>
      </c>
      <c r="AI2865" s="18" t="s">
        <v>1489</v>
      </c>
      <c r="AJ2865" s="17">
        <v>4400</v>
      </c>
      <c r="AK2865" s="25">
        <v>4400</v>
      </c>
      <c r="AL2865" s="25">
        <v>2150</v>
      </c>
      <c r="AM2865" s="35">
        <v>0</v>
      </c>
      <c r="AN2865" s="19">
        <v>9460000</v>
      </c>
      <c r="AO2865" s="18"/>
      <c r="AP2865" s="15" t="s">
        <v>1049</v>
      </c>
      <c r="AQ2865" s="43" t="str">
        <f t="shared" si="441"/>
        <v>SI</v>
      </c>
      <c r="AR2865" s="44">
        <f t="shared" si="444"/>
        <v>9460000</v>
      </c>
      <c r="AS2865" s="44">
        <f t="shared" si="445"/>
        <v>9460000</v>
      </c>
      <c r="AT2865" s="44">
        <f t="shared" si="446"/>
        <v>9460000</v>
      </c>
      <c r="AU2865" s="44">
        <f t="shared" si="447"/>
        <v>9460000</v>
      </c>
      <c r="AV2865" s="45" t="b">
        <f t="shared" si="448"/>
        <v>1</v>
      </c>
      <c r="AW2865" s="45" t="b">
        <f t="shared" si="442"/>
        <v>1</v>
      </c>
      <c r="AX2865" s="45"/>
    </row>
    <row r="2866" spans="1:51" s="36" customFormat="1" ht="27.75" customHeight="1" x14ac:dyDescent="0.15">
      <c r="A2866" s="36" t="str">
        <f t="shared" si="440"/>
        <v>PRODUCTOS HOSPITALARIOS S.A. PRO-H S.A.201150305</v>
      </c>
      <c r="B2866" s="36" t="b">
        <f>+A2866='[1]Anexo 9'!A2866</f>
        <v>1</v>
      </c>
      <c r="C2866" s="18">
        <v>804016084</v>
      </c>
      <c r="D2866" s="18" t="s">
        <v>3865</v>
      </c>
      <c r="E2866" s="15" t="s">
        <v>98</v>
      </c>
      <c r="F2866" s="15" t="s">
        <v>62</v>
      </c>
      <c r="G2866" s="15" t="s">
        <v>3155</v>
      </c>
      <c r="H2866" s="15" t="s">
        <v>3155</v>
      </c>
      <c r="I2866" s="15" t="s">
        <v>3155</v>
      </c>
      <c r="J2866" s="15">
        <v>9</v>
      </c>
      <c r="K2866" s="15" t="s">
        <v>3155</v>
      </c>
      <c r="L2866" s="15">
        <v>201150305</v>
      </c>
      <c r="M2866" s="15" t="s">
        <v>437</v>
      </c>
      <c r="N2866" s="15" t="s">
        <v>406</v>
      </c>
      <c r="O2866" s="18" t="s">
        <v>437</v>
      </c>
      <c r="P2866" s="22" t="s">
        <v>73</v>
      </c>
      <c r="Q2866" s="15" t="s">
        <v>439</v>
      </c>
      <c r="R2866" s="18" t="s">
        <v>3261</v>
      </c>
      <c r="S2866" s="22" t="b">
        <f>+R2866=Q2866</f>
        <v>0</v>
      </c>
      <c r="T2866" s="18">
        <v>100</v>
      </c>
      <c r="U2866" s="18" t="s">
        <v>6467</v>
      </c>
      <c r="V2866" s="15" t="s">
        <v>6078</v>
      </c>
      <c r="W2866" s="18" t="s">
        <v>2856</v>
      </c>
      <c r="X2866" s="18"/>
      <c r="Y2866" s="15" t="s">
        <v>68</v>
      </c>
      <c r="Z2866" s="18" t="s">
        <v>7460</v>
      </c>
      <c r="AA2866" s="18" t="s">
        <v>71</v>
      </c>
      <c r="AB2866" s="18" t="s">
        <v>7461</v>
      </c>
      <c r="AC2866" s="67" t="str">
        <f>+VLOOKUP("*"&amp;L2866&amp;"*",'[2]REGISTROS SANITARIOS'!$D$2113:$E$2316,2,FALSE)</f>
        <v>SI</v>
      </c>
      <c r="AD2866" s="22" t="s">
        <v>1025</v>
      </c>
      <c r="AE2866" s="16">
        <v>47090</v>
      </c>
      <c r="AF2866" s="34" t="s">
        <v>73</v>
      </c>
      <c r="AG2866" s="24" t="s">
        <v>1049</v>
      </c>
      <c r="AH2866" s="18" t="s">
        <v>1049</v>
      </c>
      <c r="AI2866" s="18" t="s">
        <v>1489</v>
      </c>
      <c r="AJ2866" s="17">
        <v>1100</v>
      </c>
      <c r="AK2866" s="25">
        <v>1100</v>
      </c>
      <c r="AL2866" s="25">
        <v>2200</v>
      </c>
      <c r="AM2866" s="35">
        <v>0.19</v>
      </c>
      <c r="AN2866" s="19">
        <v>2879800</v>
      </c>
      <c r="AO2866" s="18"/>
      <c r="AP2866" s="15" t="s">
        <v>1049</v>
      </c>
      <c r="AQ2866" s="43" t="str">
        <f t="shared" si="441"/>
        <v>SI</v>
      </c>
      <c r="AR2866" s="44">
        <f t="shared" si="444"/>
        <v>2879800</v>
      </c>
      <c r="AS2866" s="44">
        <f t="shared" si="445"/>
        <v>2420000</v>
      </c>
      <c r="AT2866" s="44">
        <f t="shared" si="446"/>
        <v>2420000</v>
      </c>
      <c r="AU2866" s="44">
        <f t="shared" si="447"/>
        <v>2879800</v>
      </c>
      <c r="AV2866" s="45" t="b">
        <f t="shared" si="448"/>
        <v>1</v>
      </c>
      <c r="AW2866" s="45" t="b">
        <f t="shared" si="442"/>
        <v>0</v>
      </c>
      <c r="AX2866" s="45"/>
    </row>
    <row r="2867" spans="1:51" s="36" customFormat="1" ht="27.75" customHeight="1" x14ac:dyDescent="0.15">
      <c r="A2867" s="36" t="str">
        <f t="shared" si="440"/>
        <v>PRODUCTOS HOSPITALARIOS S.A. PRO-H S.A.201151810</v>
      </c>
      <c r="B2867" s="36" t="b">
        <f>+A2867='[1]Anexo 9'!A2867</f>
        <v>1</v>
      </c>
      <c r="C2867" s="18">
        <v>804016084</v>
      </c>
      <c r="D2867" s="18" t="s">
        <v>3865</v>
      </c>
      <c r="E2867" s="15" t="s">
        <v>98</v>
      </c>
      <c r="F2867" s="15" t="s">
        <v>355</v>
      </c>
      <c r="G2867" s="15">
        <f>+VLOOKUP(F2867,[3]Sheet1!$E$3:$G$74,3,FALSE)</f>
        <v>2</v>
      </c>
      <c r="H2867" s="15">
        <f>+VLOOKUP(D2867&amp;F2867,'TD para paquetes'!$E$3:$I$441,5,FALSE)</f>
        <v>2</v>
      </c>
      <c r="I2867" s="15" t="s">
        <v>1025</v>
      </c>
      <c r="J2867" s="15">
        <v>12</v>
      </c>
      <c r="K2867" s="15">
        <v>12</v>
      </c>
      <c r="L2867" s="15">
        <v>201151810</v>
      </c>
      <c r="M2867" s="15" t="s">
        <v>356</v>
      </c>
      <c r="N2867" s="15" t="s">
        <v>101</v>
      </c>
      <c r="O2867" s="18" t="s">
        <v>356</v>
      </c>
      <c r="P2867" s="22" t="s">
        <v>73</v>
      </c>
      <c r="Q2867" s="15" t="s">
        <v>101</v>
      </c>
      <c r="R2867" s="18" t="s">
        <v>103</v>
      </c>
      <c r="S2867" s="22" t="s">
        <v>73</v>
      </c>
      <c r="T2867" s="18">
        <v>1</v>
      </c>
      <c r="U2867" s="18" t="s">
        <v>101</v>
      </c>
      <c r="V2867" s="15" t="s">
        <v>6083</v>
      </c>
      <c r="W2867" s="18" t="s">
        <v>2856</v>
      </c>
      <c r="X2867" s="18"/>
      <c r="Y2867" s="15" t="s">
        <v>68</v>
      </c>
      <c r="Z2867" s="18" t="s">
        <v>7455</v>
      </c>
      <c r="AA2867" s="18" t="s">
        <v>71</v>
      </c>
      <c r="AB2867" s="18" t="s">
        <v>7462</v>
      </c>
      <c r="AC2867" s="67" t="str">
        <f>+VLOOKUP("*"&amp;L2867&amp;"*",'[2]REGISTROS SANITARIOS'!$D$2113:$E$2316,2,FALSE)</f>
        <v>SI</v>
      </c>
      <c r="AD2867" s="22" t="s">
        <v>1025</v>
      </c>
      <c r="AE2867" s="16">
        <v>45411</v>
      </c>
      <c r="AF2867" s="34" t="s">
        <v>73</v>
      </c>
      <c r="AG2867" s="24" t="s">
        <v>1049</v>
      </c>
      <c r="AH2867" s="18" t="s">
        <v>1049</v>
      </c>
      <c r="AI2867" s="18" t="s">
        <v>1489</v>
      </c>
      <c r="AJ2867" s="17">
        <v>7150</v>
      </c>
      <c r="AK2867" s="25">
        <v>7150</v>
      </c>
      <c r="AL2867" s="25">
        <v>2600</v>
      </c>
      <c r="AM2867" s="35">
        <v>0.19</v>
      </c>
      <c r="AN2867" s="19">
        <v>22122100</v>
      </c>
      <c r="AO2867" s="18"/>
      <c r="AP2867" s="15" t="s">
        <v>1049</v>
      </c>
      <c r="AQ2867" s="43" t="str">
        <f t="shared" si="441"/>
        <v>SI</v>
      </c>
      <c r="AR2867" s="44">
        <f t="shared" si="444"/>
        <v>22122100</v>
      </c>
      <c r="AS2867" s="44">
        <f t="shared" si="445"/>
        <v>18590000</v>
      </c>
      <c r="AT2867" s="44">
        <f t="shared" si="446"/>
        <v>18590000</v>
      </c>
      <c r="AU2867" s="44">
        <f t="shared" si="447"/>
        <v>22122100</v>
      </c>
      <c r="AV2867" s="45" t="b">
        <f t="shared" si="448"/>
        <v>1</v>
      </c>
      <c r="AW2867" s="45" t="b">
        <f t="shared" si="442"/>
        <v>0</v>
      </c>
      <c r="AX2867" s="45"/>
    </row>
    <row r="2868" spans="1:51" s="36" customFormat="1" ht="27.75" customHeight="1" x14ac:dyDescent="0.15">
      <c r="A2868" s="36" t="str">
        <f t="shared" si="440"/>
        <v>PRODUCTOS HOSPITALARIOS S.A. PRO-H S.A.201151910</v>
      </c>
      <c r="B2868" s="36" t="b">
        <f>+A2868='[1]Anexo 9'!A2868</f>
        <v>1</v>
      </c>
      <c r="C2868" s="18">
        <v>804016084</v>
      </c>
      <c r="D2868" s="18" t="s">
        <v>3865</v>
      </c>
      <c r="E2868" s="15" t="s">
        <v>98</v>
      </c>
      <c r="F2868" s="15" t="s">
        <v>355</v>
      </c>
      <c r="G2868" s="15">
        <f>+VLOOKUP(F2868,[3]Sheet1!$E$3:$G$74,3,FALSE)</f>
        <v>2</v>
      </c>
      <c r="H2868" s="15">
        <f>+VLOOKUP(D2868&amp;F2868,'TD para paquetes'!$E$3:$I$441,5,FALSE)</f>
        <v>2</v>
      </c>
      <c r="I2868" s="15" t="s">
        <v>1025</v>
      </c>
      <c r="J2868" s="15">
        <v>12</v>
      </c>
      <c r="K2868" s="15">
        <v>12</v>
      </c>
      <c r="L2868" s="15">
        <v>201151910</v>
      </c>
      <c r="M2868" s="15" t="s">
        <v>360</v>
      </c>
      <c r="N2868" s="15" t="s">
        <v>101</v>
      </c>
      <c r="O2868" s="18" t="s">
        <v>360</v>
      </c>
      <c r="P2868" s="22" t="s">
        <v>73</v>
      </c>
      <c r="Q2868" s="15" t="s">
        <v>101</v>
      </c>
      <c r="R2868" s="18" t="s">
        <v>103</v>
      </c>
      <c r="S2868" s="22" t="s">
        <v>73</v>
      </c>
      <c r="T2868" s="18">
        <v>1</v>
      </c>
      <c r="U2868" s="18" t="s">
        <v>101</v>
      </c>
      <c r="V2868" s="15" t="s">
        <v>6083</v>
      </c>
      <c r="W2868" s="18" t="s">
        <v>2856</v>
      </c>
      <c r="X2868" s="18"/>
      <c r="Y2868" s="15" t="s">
        <v>68</v>
      </c>
      <c r="Z2868" s="18" t="s">
        <v>7455</v>
      </c>
      <c r="AA2868" s="18" t="s">
        <v>71</v>
      </c>
      <c r="AB2868" s="18" t="s">
        <v>7462</v>
      </c>
      <c r="AC2868" s="67" t="str">
        <f>+VLOOKUP("*"&amp;L2868&amp;"*",'[2]REGISTROS SANITARIOS'!$D$2113:$E$2316,2,FALSE)</f>
        <v>SI</v>
      </c>
      <c r="AD2868" s="22" t="s">
        <v>1025</v>
      </c>
      <c r="AE2868" s="16">
        <v>45411</v>
      </c>
      <c r="AF2868" s="34" t="s">
        <v>73</v>
      </c>
      <c r="AG2868" s="24" t="s">
        <v>1049</v>
      </c>
      <c r="AH2868" s="18" t="s">
        <v>1049</v>
      </c>
      <c r="AI2868" s="18" t="s">
        <v>1489</v>
      </c>
      <c r="AJ2868" s="17">
        <v>1375</v>
      </c>
      <c r="AK2868" s="25">
        <v>1375</v>
      </c>
      <c r="AL2868" s="25">
        <v>2600</v>
      </c>
      <c r="AM2868" s="35">
        <v>0.19</v>
      </c>
      <c r="AN2868" s="19">
        <v>4254250</v>
      </c>
      <c r="AO2868" s="18"/>
      <c r="AP2868" s="15" t="s">
        <v>1049</v>
      </c>
      <c r="AQ2868" s="43" t="str">
        <f t="shared" si="441"/>
        <v>SI</v>
      </c>
      <c r="AR2868" s="44">
        <f t="shared" si="444"/>
        <v>4254250</v>
      </c>
      <c r="AS2868" s="44">
        <f t="shared" si="445"/>
        <v>3575000</v>
      </c>
      <c r="AT2868" s="44">
        <f t="shared" si="446"/>
        <v>3575000</v>
      </c>
      <c r="AU2868" s="44">
        <f t="shared" si="447"/>
        <v>4254250</v>
      </c>
      <c r="AV2868" s="45" t="b">
        <f t="shared" si="448"/>
        <v>1</v>
      </c>
      <c r="AW2868" s="45" t="b">
        <f t="shared" si="442"/>
        <v>0</v>
      </c>
      <c r="AX2868" s="45"/>
    </row>
    <row r="2869" spans="1:51" s="36" customFormat="1" ht="27.75" customHeight="1" x14ac:dyDescent="0.15">
      <c r="A2869" s="36" t="str">
        <f t="shared" si="440"/>
        <v>PROVIGASA MEDICAL S.A.S.201060107</v>
      </c>
      <c r="B2869" s="36" t="b">
        <f>+A2869='[1]Anexo 9'!A2869</f>
        <v>1</v>
      </c>
      <c r="C2869" s="18">
        <v>900269151</v>
      </c>
      <c r="D2869" s="18" t="s">
        <v>3866</v>
      </c>
      <c r="E2869" s="15" t="s">
        <v>98</v>
      </c>
      <c r="F2869" s="15" t="s">
        <v>1375</v>
      </c>
      <c r="G2869" s="15">
        <f>+VLOOKUP(F2869,[3]Sheet1!$E$3:$G$74,3,FALSE)</f>
        <v>7</v>
      </c>
      <c r="H2869" s="15">
        <f>+VLOOKUP(D2869&amp;F2869,'TD para paquetes'!$E$3:$I$441,5,FALSE)</f>
        <v>7</v>
      </c>
      <c r="I2869" s="15" t="s">
        <v>1025</v>
      </c>
      <c r="J2869" s="15">
        <v>1</v>
      </c>
      <c r="K2869" s="15">
        <v>1</v>
      </c>
      <c r="L2869" s="15">
        <v>201060107</v>
      </c>
      <c r="M2869" s="15" t="s">
        <v>1004</v>
      </c>
      <c r="N2869" s="15" t="s">
        <v>406</v>
      </c>
      <c r="O2869" s="18" t="s">
        <v>406</v>
      </c>
      <c r="P2869" s="22" t="s">
        <v>3840</v>
      </c>
      <c r="Q2869" s="15" t="s">
        <v>3403</v>
      </c>
      <c r="R2869" s="18" t="s">
        <v>3403</v>
      </c>
      <c r="S2869" s="22" t="s">
        <v>73</v>
      </c>
      <c r="T2869" s="18" t="s">
        <v>1049</v>
      </c>
      <c r="U2869" s="18" t="s">
        <v>3404</v>
      </c>
      <c r="V2869" s="15" t="s">
        <v>1005</v>
      </c>
      <c r="W2869" s="18" t="s">
        <v>3405</v>
      </c>
      <c r="X2869" s="18"/>
      <c r="Y2869" s="15" t="s">
        <v>73</v>
      </c>
      <c r="Z2869" s="18" t="s">
        <v>7463</v>
      </c>
      <c r="AA2869" s="18" t="s">
        <v>71</v>
      </c>
      <c r="AB2869" s="18" t="s">
        <v>7464</v>
      </c>
      <c r="AC2869" s="67" t="str">
        <f>+VLOOKUP("*"&amp;L2869&amp;"*",'[2]REGISTROS SANITARIOS'!$D$2317:$E$2332,2,FALSE)</f>
        <v>SI</v>
      </c>
      <c r="AD2869" s="22" t="s">
        <v>1025</v>
      </c>
      <c r="AE2869" s="16">
        <v>47887</v>
      </c>
      <c r="AF2869" s="34" t="s">
        <v>73</v>
      </c>
      <c r="AG2869" s="24" t="s">
        <v>1049</v>
      </c>
      <c r="AH2869" s="18" t="s">
        <v>1049</v>
      </c>
      <c r="AI2869" s="18">
        <v>1</v>
      </c>
      <c r="AJ2869" s="17">
        <v>31751.5</v>
      </c>
      <c r="AK2869" s="25">
        <v>31752</v>
      </c>
      <c r="AL2869" s="25">
        <v>459</v>
      </c>
      <c r="AM2869" s="35">
        <v>0</v>
      </c>
      <c r="AN2869" s="19">
        <v>14574168</v>
      </c>
      <c r="AO2869" s="18" t="s">
        <v>1049</v>
      </c>
      <c r="AP2869" s="15" t="s">
        <v>1049</v>
      </c>
      <c r="AQ2869" s="43" t="str">
        <f t="shared" si="441"/>
        <v>MAYOR</v>
      </c>
      <c r="AR2869" s="44">
        <f t="shared" si="444"/>
        <v>14573938.5</v>
      </c>
      <c r="AS2869" s="44">
        <f t="shared" si="445"/>
        <v>14573938.5</v>
      </c>
      <c r="AT2869" s="44">
        <f t="shared" si="446"/>
        <v>14574168</v>
      </c>
      <c r="AU2869" s="44">
        <f t="shared" si="447"/>
        <v>14574168</v>
      </c>
      <c r="AV2869" s="45" t="b">
        <f t="shared" si="448"/>
        <v>1</v>
      </c>
      <c r="AW2869" s="45" t="b">
        <f t="shared" si="442"/>
        <v>0</v>
      </c>
      <c r="AX2869" s="45"/>
    </row>
    <row r="2870" spans="1:51" s="36" customFormat="1" ht="27.75" customHeight="1" x14ac:dyDescent="0.15">
      <c r="A2870" s="36" t="str">
        <f t="shared" si="440"/>
        <v>PROVIGASA MEDICAL S.A.S.201060510</v>
      </c>
      <c r="B2870" s="36" t="b">
        <f>+A2870='[1]Anexo 9'!A2870</f>
        <v>1</v>
      </c>
      <c r="C2870" s="18">
        <v>900269151</v>
      </c>
      <c r="D2870" s="18" t="s">
        <v>3866</v>
      </c>
      <c r="E2870" s="15" t="s">
        <v>98</v>
      </c>
      <c r="F2870" s="15" t="s">
        <v>1375</v>
      </c>
      <c r="G2870" s="15">
        <f>+VLOOKUP(F2870,[3]Sheet1!$E$3:$G$74,3,FALSE)</f>
        <v>7</v>
      </c>
      <c r="H2870" s="15">
        <f>+VLOOKUP(D2870&amp;F2870,'TD para paquetes'!$E$3:$I$441,5,FALSE)</f>
        <v>7</v>
      </c>
      <c r="I2870" s="15" t="s">
        <v>1025</v>
      </c>
      <c r="J2870" s="15">
        <v>1</v>
      </c>
      <c r="K2870" s="15">
        <v>1</v>
      </c>
      <c r="L2870" s="15">
        <v>201060510</v>
      </c>
      <c r="M2870" s="15" t="s">
        <v>1376</v>
      </c>
      <c r="N2870" s="15" t="s">
        <v>101</v>
      </c>
      <c r="O2870" s="18" t="s">
        <v>101</v>
      </c>
      <c r="P2870" s="22" t="s">
        <v>3840</v>
      </c>
      <c r="Q2870" s="15" t="s">
        <v>536</v>
      </c>
      <c r="R2870" s="18" t="s">
        <v>439</v>
      </c>
      <c r="S2870" s="22" t="b">
        <f>+R2870=Q2870</f>
        <v>0</v>
      </c>
      <c r="T2870" s="18" t="s">
        <v>1049</v>
      </c>
      <c r="U2870" s="18" t="s">
        <v>3406</v>
      </c>
      <c r="V2870" s="15" t="s">
        <v>1005</v>
      </c>
      <c r="W2870" s="18" t="s">
        <v>3405</v>
      </c>
      <c r="X2870" s="18"/>
      <c r="Y2870" s="15" t="s">
        <v>73</v>
      </c>
      <c r="Z2870" s="18" t="s">
        <v>7463</v>
      </c>
      <c r="AA2870" s="18" t="s">
        <v>71</v>
      </c>
      <c r="AB2870" s="18" t="s">
        <v>7464</v>
      </c>
      <c r="AC2870" s="67" t="str">
        <f>+VLOOKUP("*"&amp;L2870&amp;"*",'[2]REGISTROS SANITARIOS'!$D$2317:$E$2332,2,FALSE)</f>
        <v>SI</v>
      </c>
      <c r="AD2870" s="22" t="s">
        <v>1025</v>
      </c>
      <c r="AE2870" s="16">
        <v>47887</v>
      </c>
      <c r="AF2870" s="34" t="s">
        <v>73</v>
      </c>
      <c r="AG2870" s="24" t="s">
        <v>1049</v>
      </c>
      <c r="AH2870" s="18" t="s">
        <v>1049</v>
      </c>
      <c r="AI2870" s="18">
        <v>1</v>
      </c>
      <c r="AJ2870" s="17">
        <v>5775</v>
      </c>
      <c r="AK2870" s="25">
        <v>5775</v>
      </c>
      <c r="AL2870" s="25">
        <v>173</v>
      </c>
      <c r="AM2870" s="35">
        <v>0</v>
      </c>
      <c r="AN2870" s="19">
        <v>999075</v>
      </c>
      <c r="AO2870" s="18" t="s">
        <v>1049</v>
      </c>
      <c r="AP2870" s="15" t="s">
        <v>1049</v>
      </c>
      <c r="AQ2870" s="43" t="str">
        <f t="shared" si="441"/>
        <v>SI</v>
      </c>
      <c r="AR2870" s="44">
        <f t="shared" si="444"/>
        <v>999075</v>
      </c>
      <c r="AS2870" s="44">
        <f t="shared" si="445"/>
        <v>999075</v>
      </c>
      <c r="AT2870" s="44">
        <f t="shared" si="446"/>
        <v>999075</v>
      </c>
      <c r="AU2870" s="44">
        <f t="shared" si="447"/>
        <v>999075</v>
      </c>
      <c r="AV2870" s="45" t="b">
        <f t="shared" si="448"/>
        <v>1</v>
      </c>
      <c r="AW2870" s="45" t="b">
        <f t="shared" si="442"/>
        <v>1</v>
      </c>
      <c r="AX2870" s="45"/>
    </row>
    <row r="2871" spans="1:51" s="36" customFormat="1" ht="27.75" customHeight="1" x14ac:dyDescent="0.15">
      <c r="A2871" s="36" t="str">
        <f t="shared" si="440"/>
        <v>PROVIGASA MEDICAL S.A.S.201060907</v>
      </c>
      <c r="B2871" s="36" t="b">
        <f>+A2871='[1]Anexo 9'!A2871</f>
        <v>1</v>
      </c>
      <c r="C2871" s="18">
        <v>900269151</v>
      </c>
      <c r="D2871" s="18" t="s">
        <v>3866</v>
      </c>
      <c r="E2871" s="15" t="s">
        <v>98</v>
      </c>
      <c r="F2871" s="15" t="s">
        <v>1375</v>
      </c>
      <c r="G2871" s="15">
        <f>+VLOOKUP(F2871,[3]Sheet1!$E$3:$G$74,3,FALSE)</f>
        <v>7</v>
      </c>
      <c r="H2871" s="15">
        <f>+VLOOKUP(D2871&amp;F2871,'TD para paquetes'!$E$3:$I$441,5,FALSE)</f>
        <v>7</v>
      </c>
      <c r="I2871" s="15" t="s">
        <v>1025</v>
      </c>
      <c r="J2871" s="15">
        <v>1</v>
      </c>
      <c r="K2871" s="15">
        <v>1</v>
      </c>
      <c r="L2871" s="15">
        <v>201060907</v>
      </c>
      <c r="M2871" s="15" t="s">
        <v>1019</v>
      </c>
      <c r="N2871" s="15" t="s">
        <v>406</v>
      </c>
      <c r="O2871" s="18" t="s">
        <v>406</v>
      </c>
      <c r="P2871" s="22" t="s">
        <v>3840</v>
      </c>
      <c r="Q2871" s="15" t="s">
        <v>1377</v>
      </c>
      <c r="R2871" s="18" t="s">
        <v>1377</v>
      </c>
      <c r="S2871" s="22" t="s">
        <v>73</v>
      </c>
      <c r="T2871" s="18" t="s">
        <v>1049</v>
      </c>
      <c r="U2871" s="18" t="s">
        <v>3407</v>
      </c>
      <c r="V2871" s="15" t="s">
        <v>1005</v>
      </c>
      <c r="W2871" s="18" t="s">
        <v>3405</v>
      </c>
      <c r="X2871" s="18"/>
      <c r="Y2871" s="15" t="s">
        <v>73</v>
      </c>
      <c r="Z2871" s="18" t="s">
        <v>7463</v>
      </c>
      <c r="AA2871" s="18" t="s">
        <v>71</v>
      </c>
      <c r="AB2871" s="18" t="s">
        <v>7464</v>
      </c>
      <c r="AC2871" s="67" t="str">
        <f>+VLOOKUP("*"&amp;L2871&amp;"*",'[2]REGISTROS SANITARIOS'!$D$2317:$E$2332,2,FALSE)</f>
        <v>SI</v>
      </c>
      <c r="AD2871" s="22" t="s">
        <v>1025</v>
      </c>
      <c r="AE2871" s="16">
        <v>47887</v>
      </c>
      <c r="AF2871" s="34" t="s">
        <v>73</v>
      </c>
      <c r="AG2871" s="24" t="s">
        <v>1049</v>
      </c>
      <c r="AH2871" s="18" t="s">
        <v>1049</v>
      </c>
      <c r="AI2871" s="18">
        <v>1</v>
      </c>
      <c r="AJ2871" s="17">
        <v>5439.5</v>
      </c>
      <c r="AK2871" s="25">
        <v>5440</v>
      </c>
      <c r="AL2871" s="25">
        <v>4559</v>
      </c>
      <c r="AM2871" s="35">
        <v>0</v>
      </c>
      <c r="AN2871" s="19">
        <v>24800960</v>
      </c>
      <c r="AO2871" s="18" t="s">
        <v>1049</v>
      </c>
      <c r="AP2871" s="15" t="s">
        <v>1049</v>
      </c>
      <c r="AQ2871" s="43" t="str">
        <f t="shared" si="441"/>
        <v>MAYOR</v>
      </c>
      <c r="AR2871" s="44">
        <f t="shared" si="444"/>
        <v>24798680.5</v>
      </c>
      <c r="AS2871" s="44">
        <f t="shared" si="445"/>
        <v>24798680.5</v>
      </c>
      <c r="AT2871" s="44">
        <f t="shared" si="446"/>
        <v>24800960</v>
      </c>
      <c r="AU2871" s="44">
        <f t="shared" si="447"/>
        <v>24800960</v>
      </c>
      <c r="AV2871" s="45" t="b">
        <f t="shared" si="448"/>
        <v>1</v>
      </c>
      <c r="AW2871" s="45" t="b">
        <f t="shared" si="442"/>
        <v>0</v>
      </c>
      <c r="AX2871" s="45"/>
    </row>
    <row r="2872" spans="1:51" s="36" customFormat="1" ht="27.75" customHeight="1" x14ac:dyDescent="0.15">
      <c r="A2872" s="36" t="str">
        <f t="shared" si="440"/>
        <v>PROVIGASA MEDICAL S.A.S.201061007</v>
      </c>
      <c r="B2872" s="36" t="b">
        <f>+A2872='[1]Anexo 9'!A2872</f>
        <v>1</v>
      </c>
      <c r="C2872" s="18">
        <v>900269151</v>
      </c>
      <c r="D2872" s="18" t="s">
        <v>3866</v>
      </c>
      <c r="E2872" s="15" t="s">
        <v>98</v>
      </c>
      <c r="F2872" s="15" t="s">
        <v>1375</v>
      </c>
      <c r="G2872" s="15">
        <f>+VLOOKUP(F2872,[3]Sheet1!$E$3:$G$74,3,FALSE)</f>
        <v>7</v>
      </c>
      <c r="H2872" s="15">
        <f>+VLOOKUP(D2872&amp;F2872,'TD para paquetes'!$E$3:$I$441,5,FALSE)</f>
        <v>7</v>
      </c>
      <c r="I2872" s="15" t="s">
        <v>1025</v>
      </c>
      <c r="J2872" s="15">
        <v>1</v>
      </c>
      <c r="K2872" s="15">
        <v>1</v>
      </c>
      <c r="L2872" s="15">
        <v>201061007</v>
      </c>
      <c r="M2872" s="15" t="s">
        <v>1022</v>
      </c>
      <c r="N2872" s="15" t="s">
        <v>406</v>
      </c>
      <c r="O2872" s="18" t="s">
        <v>406</v>
      </c>
      <c r="P2872" s="22" t="s">
        <v>3840</v>
      </c>
      <c r="Q2872" s="15" t="s">
        <v>1377</v>
      </c>
      <c r="R2872" s="18" t="s">
        <v>1377</v>
      </c>
      <c r="S2872" s="22" t="s">
        <v>73</v>
      </c>
      <c r="T2872" s="18" t="s">
        <v>1049</v>
      </c>
      <c r="U2872" s="18" t="s">
        <v>3408</v>
      </c>
      <c r="V2872" s="15" t="s">
        <v>1005</v>
      </c>
      <c r="W2872" s="18" t="s">
        <v>3405</v>
      </c>
      <c r="X2872" s="18"/>
      <c r="Y2872" s="15" t="s">
        <v>73</v>
      </c>
      <c r="Z2872" s="18" t="s">
        <v>7463</v>
      </c>
      <c r="AA2872" s="18" t="s">
        <v>71</v>
      </c>
      <c r="AB2872" s="18" t="s">
        <v>7464</v>
      </c>
      <c r="AC2872" s="67" t="str">
        <f>+VLOOKUP("*"&amp;L2872&amp;"*",'[2]REGISTROS SANITARIOS'!$D$2317:$E$2332,2,FALSE)</f>
        <v>SI</v>
      </c>
      <c r="AD2872" s="22" t="s">
        <v>1025</v>
      </c>
      <c r="AE2872" s="16">
        <v>47887</v>
      </c>
      <c r="AF2872" s="34" t="s">
        <v>73</v>
      </c>
      <c r="AG2872" s="24" t="s">
        <v>1049</v>
      </c>
      <c r="AH2872" s="18" t="s">
        <v>1049</v>
      </c>
      <c r="AI2872" s="18">
        <v>1</v>
      </c>
      <c r="AJ2872" s="17">
        <v>178541</v>
      </c>
      <c r="AK2872" s="25">
        <v>178541</v>
      </c>
      <c r="AL2872" s="25">
        <v>801</v>
      </c>
      <c r="AM2872" s="35">
        <v>0</v>
      </c>
      <c r="AN2872" s="19">
        <v>143011341</v>
      </c>
      <c r="AO2872" s="18" t="s">
        <v>1049</v>
      </c>
      <c r="AP2872" s="15" t="s">
        <v>1049</v>
      </c>
      <c r="AQ2872" s="43" t="str">
        <f t="shared" si="441"/>
        <v>SI</v>
      </c>
      <c r="AR2872" s="44">
        <f t="shared" si="444"/>
        <v>143011341</v>
      </c>
      <c r="AS2872" s="44">
        <f t="shared" si="445"/>
        <v>143011341</v>
      </c>
      <c r="AT2872" s="44">
        <f t="shared" si="446"/>
        <v>143011341</v>
      </c>
      <c r="AU2872" s="44">
        <f t="shared" si="447"/>
        <v>143011341</v>
      </c>
      <c r="AV2872" s="45" t="b">
        <f t="shared" si="448"/>
        <v>1</v>
      </c>
      <c r="AW2872" s="45" t="b">
        <f t="shared" si="442"/>
        <v>1</v>
      </c>
      <c r="AX2872" s="45"/>
    </row>
    <row r="2873" spans="1:51" s="36" customFormat="1" ht="27.75" customHeight="1" x14ac:dyDescent="0.15">
      <c r="A2873" s="36" t="str">
        <f t="shared" si="440"/>
        <v>PROVIGASA MEDICAL S.A.S.201061107</v>
      </c>
      <c r="B2873" s="36" t="b">
        <f>+A2873='[1]Anexo 9'!A2873</f>
        <v>1</v>
      </c>
      <c r="C2873" s="18">
        <v>900269151</v>
      </c>
      <c r="D2873" s="18" t="s">
        <v>3866</v>
      </c>
      <c r="E2873" s="15" t="s">
        <v>98</v>
      </c>
      <c r="F2873" s="15" t="s">
        <v>1375</v>
      </c>
      <c r="G2873" s="15">
        <f>+VLOOKUP(F2873,[3]Sheet1!$E$3:$G$74,3,FALSE)</f>
        <v>7</v>
      </c>
      <c r="H2873" s="15">
        <f>+VLOOKUP(D2873&amp;F2873,'TD para paquetes'!$E$3:$I$441,5,FALSE)</f>
        <v>7</v>
      </c>
      <c r="I2873" s="15" t="s">
        <v>1025</v>
      </c>
      <c r="J2873" s="15">
        <v>1</v>
      </c>
      <c r="K2873" s="15">
        <v>1</v>
      </c>
      <c r="L2873" s="15">
        <v>201061107</v>
      </c>
      <c r="M2873" s="15" t="s">
        <v>1021</v>
      </c>
      <c r="N2873" s="15" t="s">
        <v>406</v>
      </c>
      <c r="O2873" s="18" t="s">
        <v>406</v>
      </c>
      <c r="P2873" s="22" t="s">
        <v>3840</v>
      </c>
      <c r="Q2873" s="15" t="s">
        <v>3409</v>
      </c>
      <c r="R2873" s="18" t="s">
        <v>3409</v>
      </c>
      <c r="S2873" s="22" t="s">
        <v>73</v>
      </c>
      <c r="T2873" s="18" t="s">
        <v>1049</v>
      </c>
      <c r="U2873" s="18" t="s">
        <v>3410</v>
      </c>
      <c r="V2873" s="15" t="s">
        <v>1005</v>
      </c>
      <c r="W2873" s="18" t="s">
        <v>3405</v>
      </c>
      <c r="X2873" s="18"/>
      <c r="Y2873" s="15" t="s">
        <v>73</v>
      </c>
      <c r="Z2873" s="18" t="s">
        <v>7463</v>
      </c>
      <c r="AA2873" s="18" t="s">
        <v>71</v>
      </c>
      <c r="AB2873" s="18" t="s">
        <v>7464</v>
      </c>
      <c r="AC2873" s="67" t="str">
        <f>+VLOOKUP("*"&amp;L2873&amp;"*",'[2]REGISTROS SANITARIOS'!$D$2317:$E$2332,2,FALSE)</f>
        <v>SI</v>
      </c>
      <c r="AD2873" s="22" t="s">
        <v>1025</v>
      </c>
      <c r="AE2873" s="16">
        <v>47887</v>
      </c>
      <c r="AF2873" s="34" t="s">
        <v>73</v>
      </c>
      <c r="AG2873" s="24" t="s">
        <v>1049</v>
      </c>
      <c r="AH2873" s="18" t="s">
        <v>1049</v>
      </c>
      <c r="AI2873" s="18">
        <v>1</v>
      </c>
      <c r="AJ2873" s="17">
        <v>12259.5</v>
      </c>
      <c r="AK2873" s="25">
        <v>12260</v>
      </c>
      <c r="AL2873" s="25">
        <v>3703</v>
      </c>
      <c r="AM2873" s="35">
        <v>0</v>
      </c>
      <c r="AN2873" s="19">
        <v>45398780</v>
      </c>
      <c r="AO2873" s="18" t="s">
        <v>1049</v>
      </c>
      <c r="AP2873" s="15" t="s">
        <v>1049</v>
      </c>
      <c r="AQ2873" s="43" t="str">
        <f t="shared" si="441"/>
        <v>MAYOR</v>
      </c>
      <c r="AR2873" s="44">
        <f t="shared" si="444"/>
        <v>45396928.5</v>
      </c>
      <c r="AS2873" s="44">
        <f t="shared" si="445"/>
        <v>45396928.5</v>
      </c>
      <c r="AT2873" s="44">
        <f t="shared" si="446"/>
        <v>45398780</v>
      </c>
      <c r="AU2873" s="44">
        <f t="shared" si="447"/>
        <v>45398780</v>
      </c>
      <c r="AV2873" s="45" t="b">
        <f t="shared" si="448"/>
        <v>1</v>
      </c>
      <c r="AW2873" s="45" t="b">
        <f t="shared" si="442"/>
        <v>0</v>
      </c>
      <c r="AX2873" s="45"/>
    </row>
    <row r="2874" spans="1:51" s="36" customFormat="1" ht="27.75" customHeight="1" x14ac:dyDescent="0.15">
      <c r="A2874" s="36" t="str">
        <f t="shared" si="440"/>
        <v>PROVIGASA MEDICAL S.A.S.201061307</v>
      </c>
      <c r="B2874" s="36" t="b">
        <f>+A2874='[1]Anexo 9'!A2874</f>
        <v>1</v>
      </c>
      <c r="C2874" s="18">
        <v>900269151</v>
      </c>
      <c r="D2874" s="18" t="s">
        <v>3866</v>
      </c>
      <c r="E2874" s="15" t="s">
        <v>98</v>
      </c>
      <c r="F2874" s="15" t="s">
        <v>1375</v>
      </c>
      <c r="G2874" s="15">
        <f>+VLOOKUP(F2874,[3]Sheet1!$E$3:$G$74,3,FALSE)</f>
        <v>7</v>
      </c>
      <c r="H2874" s="15">
        <f>+VLOOKUP(D2874&amp;F2874,'TD para paquetes'!$E$3:$I$441,5,FALSE)</f>
        <v>7</v>
      </c>
      <c r="I2874" s="15" t="s">
        <v>1025</v>
      </c>
      <c r="J2874" s="15">
        <v>1</v>
      </c>
      <c r="K2874" s="15">
        <v>1</v>
      </c>
      <c r="L2874" s="15">
        <v>201061307</v>
      </c>
      <c r="M2874" s="15" t="s">
        <v>1006</v>
      </c>
      <c r="N2874" s="15" t="s">
        <v>406</v>
      </c>
      <c r="O2874" s="18" t="s">
        <v>406</v>
      </c>
      <c r="P2874" s="22" t="s">
        <v>3840</v>
      </c>
      <c r="Q2874" s="15" t="s">
        <v>408</v>
      </c>
      <c r="R2874" s="18" t="s">
        <v>408</v>
      </c>
      <c r="S2874" s="22" t="s">
        <v>73</v>
      </c>
      <c r="T2874" s="18" t="s">
        <v>1049</v>
      </c>
      <c r="U2874" s="18" t="s">
        <v>3411</v>
      </c>
      <c r="V2874" s="15" t="s">
        <v>1005</v>
      </c>
      <c r="W2874" s="18" t="s">
        <v>3405</v>
      </c>
      <c r="X2874" s="18"/>
      <c r="Y2874" s="15" t="s">
        <v>73</v>
      </c>
      <c r="Z2874" s="18" t="s">
        <v>7463</v>
      </c>
      <c r="AA2874" s="18" t="s">
        <v>71</v>
      </c>
      <c r="AB2874" s="18" t="s">
        <v>7464</v>
      </c>
      <c r="AC2874" s="67" t="str">
        <f>+VLOOKUP("*"&amp;L2874&amp;"*",'[2]REGISTROS SANITARIOS'!$D$2317:$E$2332,2,FALSE)</f>
        <v>SI</v>
      </c>
      <c r="AD2874" s="22" t="s">
        <v>1025</v>
      </c>
      <c r="AE2874" s="16">
        <v>47887</v>
      </c>
      <c r="AF2874" s="34" t="s">
        <v>73</v>
      </c>
      <c r="AG2874" s="24" t="s">
        <v>1049</v>
      </c>
      <c r="AH2874" s="18" t="s">
        <v>1049</v>
      </c>
      <c r="AI2874" s="18">
        <v>1</v>
      </c>
      <c r="AJ2874" s="17">
        <v>214.5</v>
      </c>
      <c r="AK2874" s="25">
        <v>215</v>
      </c>
      <c r="AL2874" s="25">
        <v>571</v>
      </c>
      <c r="AM2874" s="35">
        <v>0</v>
      </c>
      <c r="AN2874" s="19">
        <v>122765</v>
      </c>
      <c r="AO2874" s="18" t="s">
        <v>1049</v>
      </c>
      <c r="AP2874" s="15" t="s">
        <v>1049</v>
      </c>
      <c r="AQ2874" s="43" t="str">
        <f t="shared" si="441"/>
        <v>MAYOR</v>
      </c>
      <c r="AR2874" s="44">
        <f t="shared" si="444"/>
        <v>122479.5</v>
      </c>
      <c r="AS2874" s="44">
        <f t="shared" si="445"/>
        <v>122479.5</v>
      </c>
      <c r="AT2874" s="44">
        <f t="shared" si="446"/>
        <v>122765</v>
      </c>
      <c r="AU2874" s="44">
        <f t="shared" si="447"/>
        <v>122765</v>
      </c>
      <c r="AV2874" s="45" t="b">
        <f t="shared" si="448"/>
        <v>1</v>
      </c>
      <c r="AW2874" s="45" t="b">
        <f t="shared" si="442"/>
        <v>0</v>
      </c>
      <c r="AX2874" s="45"/>
    </row>
    <row r="2875" spans="1:51" s="36" customFormat="1" ht="27.75" customHeight="1" x14ac:dyDescent="0.15">
      <c r="A2875" s="36" t="str">
        <f t="shared" si="440"/>
        <v>PROVIGASA MEDICAL S.A.S.201061507</v>
      </c>
      <c r="B2875" s="36" t="b">
        <f>+A2875='[1]Anexo 9'!A2875</f>
        <v>1</v>
      </c>
      <c r="C2875" s="18">
        <v>900269151</v>
      </c>
      <c r="D2875" s="18" t="s">
        <v>3866</v>
      </c>
      <c r="E2875" s="15" t="s">
        <v>98</v>
      </c>
      <c r="F2875" s="15" t="s">
        <v>1375</v>
      </c>
      <c r="G2875" s="15">
        <f>+VLOOKUP(F2875,[3]Sheet1!$E$3:$G$74,3,FALSE)</f>
        <v>7</v>
      </c>
      <c r="H2875" s="15">
        <f>+VLOOKUP(D2875&amp;F2875,'TD para paquetes'!$E$3:$I$441,5,FALSE)</f>
        <v>7</v>
      </c>
      <c r="I2875" s="15" t="s">
        <v>1025</v>
      </c>
      <c r="J2875" s="15">
        <v>1</v>
      </c>
      <c r="K2875" s="15">
        <v>1</v>
      </c>
      <c r="L2875" s="15">
        <v>201061507</v>
      </c>
      <c r="M2875" s="15" t="s">
        <v>1007</v>
      </c>
      <c r="N2875" s="15" t="s">
        <v>406</v>
      </c>
      <c r="O2875" s="18" t="s">
        <v>406</v>
      </c>
      <c r="P2875" s="22" t="s">
        <v>3840</v>
      </c>
      <c r="Q2875" s="15" t="s">
        <v>1378</v>
      </c>
      <c r="R2875" s="18" t="s">
        <v>1378</v>
      </c>
      <c r="S2875" s="22" t="s">
        <v>73</v>
      </c>
      <c r="T2875" s="18" t="s">
        <v>1049</v>
      </c>
      <c r="U2875" s="18" t="s">
        <v>3412</v>
      </c>
      <c r="V2875" s="15" t="s">
        <v>1005</v>
      </c>
      <c r="W2875" s="18" t="s">
        <v>3405</v>
      </c>
      <c r="X2875" s="18"/>
      <c r="Y2875" s="15" t="s">
        <v>73</v>
      </c>
      <c r="Z2875" s="18" t="s">
        <v>7463</v>
      </c>
      <c r="AA2875" s="18" t="s">
        <v>71</v>
      </c>
      <c r="AB2875" s="18" t="s">
        <v>7464</v>
      </c>
      <c r="AC2875" s="67" t="str">
        <f>+VLOOKUP("*"&amp;L2875&amp;"*",'[2]REGISTROS SANITARIOS'!$D$2317:$E$2332,2,FALSE)</f>
        <v>SI</v>
      </c>
      <c r="AD2875" s="22" t="s">
        <v>1025</v>
      </c>
      <c r="AE2875" s="16">
        <v>47887</v>
      </c>
      <c r="AF2875" s="34" t="s">
        <v>73</v>
      </c>
      <c r="AG2875" s="24" t="s">
        <v>1049</v>
      </c>
      <c r="AH2875" s="18" t="s">
        <v>1049</v>
      </c>
      <c r="AI2875" s="18">
        <v>1</v>
      </c>
      <c r="AJ2875" s="17">
        <v>34100</v>
      </c>
      <c r="AK2875" s="25">
        <v>34100</v>
      </c>
      <c r="AL2875" s="25">
        <v>2050</v>
      </c>
      <c r="AM2875" s="35">
        <v>0</v>
      </c>
      <c r="AN2875" s="19">
        <v>69905000</v>
      </c>
      <c r="AO2875" s="18" t="s">
        <v>1049</v>
      </c>
      <c r="AP2875" s="15" t="s">
        <v>1049</v>
      </c>
      <c r="AQ2875" s="43" t="str">
        <f t="shared" si="441"/>
        <v>SI</v>
      </c>
      <c r="AR2875" s="44">
        <f t="shared" si="444"/>
        <v>69905000</v>
      </c>
      <c r="AS2875" s="44">
        <f t="shared" si="445"/>
        <v>69905000</v>
      </c>
      <c r="AT2875" s="44">
        <f t="shared" si="446"/>
        <v>69905000</v>
      </c>
      <c r="AU2875" s="44">
        <f t="shared" si="447"/>
        <v>69905000</v>
      </c>
      <c r="AV2875" s="45" t="b">
        <f t="shared" si="448"/>
        <v>1</v>
      </c>
      <c r="AW2875" s="45" t="b">
        <f t="shared" si="442"/>
        <v>1</v>
      </c>
      <c r="AX2875" s="45"/>
    </row>
    <row r="2876" spans="1:51" s="36" customFormat="1" ht="27.75" customHeight="1" x14ac:dyDescent="0.15">
      <c r="A2876" s="36" t="str">
        <f t="shared" si="440"/>
        <v>PROVIGASA MEDICAL S.A.S.201063507</v>
      </c>
      <c r="B2876" s="36" t="b">
        <f>+A2876='[1]Anexo 9'!A2876</f>
        <v>1</v>
      </c>
      <c r="C2876" s="18">
        <v>900269151</v>
      </c>
      <c r="D2876" s="18" t="s">
        <v>3866</v>
      </c>
      <c r="E2876" s="15" t="s">
        <v>98</v>
      </c>
      <c r="F2876" s="15" t="s">
        <v>62</v>
      </c>
      <c r="G2876" s="15" t="s">
        <v>3155</v>
      </c>
      <c r="H2876" s="15" t="s">
        <v>3155</v>
      </c>
      <c r="I2876" s="15" t="s">
        <v>3155</v>
      </c>
      <c r="J2876" s="15">
        <v>5</v>
      </c>
      <c r="K2876" s="15" t="s">
        <v>3155</v>
      </c>
      <c r="L2876" s="15">
        <v>201063507</v>
      </c>
      <c r="M2876" s="15" t="s">
        <v>405</v>
      </c>
      <c r="N2876" s="15" t="s">
        <v>406</v>
      </c>
      <c r="O2876" s="18" t="s">
        <v>406</v>
      </c>
      <c r="P2876" s="22" t="s">
        <v>3840</v>
      </c>
      <c r="Q2876" s="15" t="s">
        <v>408</v>
      </c>
      <c r="R2876" s="18" t="s">
        <v>408</v>
      </c>
      <c r="S2876" s="22" t="s">
        <v>73</v>
      </c>
      <c r="T2876" s="18" t="s">
        <v>1049</v>
      </c>
      <c r="U2876" s="18" t="s">
        <v>3408</v>
      </c>
      <c r="V2876" s="15"/>
      <c r="W2876" s="18" t="s">
        <v>3405</v>
      </c>
      <c r="X2876" s="18"/>
      <c r="Y2876" s="15" t="s">
        <v>73</v>
      </c>
      <c r="Z2876" s="18" t="s">
        <v>7463</v>
      </c>
      <c r="AA2876" s="18" t="s">
        <v>71</v>
      </c>
      <c r="AB2876" s="18" t="s">
        <v>7464</v>
      </c>
      <c r="AC2876" s="67" t="str">
        <f>+VLOOKUP("*"&amp;L2876&amp;"*",'[2]REGISTROS SANITARIOS'!$D$2317:$E$2332,2,FALSE)</f>
        <v>SI</v>
      </c>
      <c r="AD2876" s="22" t="s">
        <v>1025</v>
      </c>
      <c r="AE2876" s="16">
        <v>47887</v>
      </c>
      <c r="AF2876" s="34" t="s">
        <v>73</v>
      </c>
      <c r="AG2876" s="24" t="s">
        <v>1049</v>
      </c>
      <c r="AH2876" s="18" t="s">
        <v>1049</v>
      </c>
      <c r="AI2876" s="18">
        <v>1</v>
      </c>
      <c r="AJ2876" s="17">
        <v>495</v>
      </c>
      <c r="AK2876" s="25">
        <v>495</v>
      </c>
      <c r="AL2876" s="25">
        <v>204</v>
      </c>
      <c r="AM2876" s="35">
        <v>0</v>
      </c>
      <c r="AN2876" s="19">
        <v>100980</v>
      </c>
      <c r="AO2876" s="18" t="s">
        <v>1049</v>
      </c>
      <c r="AP2876" s="15" t="s">
        <v>1049</v>
      </c>
      <c r="AQ2876" s="43" t="str">
        <f t="shared" si="441"/>
        <v>SI</v>
      </c>
      <c r="AR2876" s="44">
        <f t="shared" si="444"/>
        <v>100980</v>
      </c>
      <c r="AS2876" s="44">
        <f t="shared" si="445"/>
        <v>100980</v>
      </c>
      <c r="AT2876" s="44">
        <f t="shared" si="446"/>
        <v>100980</v>
      </c>
      <c r="AU2876" s="44">
        <f t="shared" si="447"/>
        <v>100980</v>
      </c>
      <c r="AV2876" s="45" t="b">
        <f t="shared" si="448"/>
        <v>1</v>
      </c>
      <c r="AW2876" s="45" t="b">
        <f t="shared" si="442"/>
        <v>1</v>
      </c>
      <c r="AX2876" s="45"/>
    </row>
    <row r="2877" spans="1:51" s="36" customFormat="1" ht="27.75" customHeight="1" x14ac:dyDescent="0.15">
      <c r="A2877" s="36" t="str">
        <f t="shared" si="440"/>
        <v>QUIRURGICOS LTDA201011610</v>
      </c>
      <c r="B2877" s="36" t="b">
        <f>+A2877='[1]Anexo 9'!A2877</f>
        <v>1</v>
      </c>
      <c r="C2877" s="18">
        <v>860024862</v>
      </c>
      <c r="D2877" s="18" t="s">
        <v>3867</v>
      </c>
      <c r="E2877" s="15" t="s">
        <v>98</v>
      </c>
      <c r="F2877" s="15" t="s">
        <v>62</v>
      </c>
      <c r="G2877" s="15" t="s">
        <v>3155</v>
      </c>
      <c r="H2877" s="15" t="s">
        <v>3155</v>
      </c>
      <c r="I2877" s="15" t="s">
        <v>3155</v>
      </c>
      <c r="J2877" s="15">
        <v>6</v>
      </c>
      <c r="K2877" s="15" t="s">
        <v>3155</v>
      </c>
      <c r="L2877" s="15">
        <v>201011610</v>
      </c>
      <c r="M2877" s="15" t="s">
        <v>3885</v>
      </c>
      <c r="N2877" s="15" t="s">
        <v>101</v>
      </c>
      <c r="O2877" s="18" t="s">
        <v>4919</v>
      </c>
      <c r="P2877" s="22" t="s">
        <v>3841</v>
      </c>
      <c r="Q2877" s="15" t="s">
        <v>101</v>
      </c>
      <c r="R2877" s="18" t="s">
        <v>5922</v>
      </c>
      <c r="S2877" s="22" t="b">
        <f t="shared" ref="S2877:S2940" si="449">+R2877=Q2877</f>
        <v>0</v>
      </c>
      <c r="T2877" s="18" t="s">
        <v>1049</v>
      </c>
      <c r="U2877" s="18" t="s">
        <v>5922</v>
      </c>
      <c r="V2877" s="15" t="s">
        <v>6057</v>
      </c>
      <c r="W2877" s="18" t="s">
        <v>6309</v>
      </c>
      <c r="X2877" s="18"/>
      <c r="Y2877" s="15" t="s">
        <v>73</v>
      </c>
      <c r="Z2877" s="18" t="s">
        <v>6309</v>
      </c>
      <c r="AA2877" s="18" t="s">
        <v>119</v>
      </c>
      <c r="AB2877" s="18" t="s">
        <v>7465</v>
      </c>
      <c r="AC2877" s="67" t="str">
        <f>+VLOOKUP("*"&amp;L2877&amp;"*",'[2]REGISTROS SANITARIOS'!$D$2333:$E$2393,2,FALSE)</f>
        <v>SI</v>
      </c>
      <c r="AD2877" s="22" t="s">
        <v>1025</v>
      </c>
      <c r="AE2877" s="16">
        <v>45498</v>
      </c>
      <c r="AF2877" s="34" t="s">
        <v>73</v>
      </c>
      <c r="AG2877" s="24" t="s">
        <v>1049</v>
      </c>
      <c r="AH2877" s="18" t="s">
        <v>1049</v>
      </c>
      <c r="AI2877" s="18" t="s">
        <v>57</v>
      </c>
      <c r="AJ2877" s="17">
        <v>2.75</v>
      </c>
      <c r="AK2877" s="25">
        <v>3</v>
      </c>
      <c r="AL2877" s="25">
        <v>4590</v>
      </c>
      <c r="AM2877" s="35">
        <v>0.19</v>
      </c>
      <c r="AN2877" s="19">
        <v>16386.3</v>
      </c>
      <c r="AO2877" s="18" t="s">
        <v>44</v>
      </c>
      <c r="AP2877" s="15" t="s">
        <v>1049</v>
      </c>
      <c r="AQ2877" s="43" t="str">
        <f t="shared" si="441"/>
        <v>MAYOR</v>
      </c>
      <c r="AR2877" s="44">
        <f t="shared" si="444"/>
        <v>15020.774999999998</v>
      </c>
      <c r="AS2877" s="44">
        <f t="shared" si="445"/>
        <v>12622.5</v>
      </c>
      <c r="AT2877" s="44">
        <f t="shared" si="446"/>
        <v>13770</v>
      </c>
      <c r="AU2877" s="44">
        <f t="shared" si="447"/>
        <v>16386.3</v>
      </c>
      <c r="AV2877" s="45" t="b">
        <f t="shared" si="448"/>
        <v>1</v>
      </c>
      <c r="AW2877" s="45" t="b">
        <f t="shared" si="442"/>
        <v>0</v>
      </c>
      <c r="AX2877" s="45"/>
      <c r="AY2877" s="36" t="s">
        <v>8743</v>
      </c>
    </row>
    <row r="2878" spans="1:51" s="36" customFormat="1" ht="27.75" customHeight="1" x14ac:dyDescent="0.15">
      <c r="A2878" s="36" t="str">
        <f t="shared" si="440"/>
        <v>QUIRURGICOS LTDA201020310</v>
      </c>
      <c r="B2878" s="36" t="b">
        <f>+A2878='[1]Anexo 9'!A2878</f>
        <v>1</v>
      </c>
      <c r="C2878" s="18">
        <v>860024862</v>
      </c>
      <c r="D2878" s="18" t="s">
        <v>3867</v>
      </c>
      <c r="E2878" s="15" t="s">
        <v>98</v>
      </c>
      <c r="F2878" s="15" t="s">
        <v>62</v>
      </c>
      <c r="G2878" s="15" t="s">
        <v>3155</v>
      </c>
      <c r="H2878" s="15" t="s">
        <v>3155</v>
      </c>
      <c r="I2878" s="15" t="s">
        <v>3155</v>
      </c>
      <c r="J2878" s="15">
        <v>12</v>
      </c>
      <c r="K2878" s="15" t="s">
        <v>3155</v>
      </c>
      <c r="L2878" s="15">
        <v>201020310</v>
      </c>
      <c r="M2878" s="15" t="s">
        <v>368</v>
      </c>
      <c r="N2878" s="15" t="s">
        <v>101</v>
      </c>
      <c r="O2878" s="18" t="s">
        <v>4920</v>
      </c>
      <c r="P2878" s="22" t="s">
        <v>73</v>
      </c>
      <c r="Q2878" s="15" t="s">
        <v>101</v>
      </c>
      <c r="R2878" s="18" t="s">
        <v>5922</v>
      </c>
      <c r="S2878" s="22" t="b">
        <f t="shared" si="449"/>
        <v>0</v>
      </c>
      <c r="T2878" s="18" t="s">
        <v>1049</v>
      </c>
      <c r="U2878" s="18" t="s">
        <v>5927</v>
      </c>
      <c r="V2878" s="15" t="s">
        <v>6058</v>
      </c>
      <c r="W2878" s="18" t="s">
        <v>587</v>
      </c>
      <c r="X2878" s="18"/>
      <c r="Y2878" s="15" t="s">
        <v>73</v>
      </c>
      <c r="Z2878" s="18" t="s">
        <v>1029</v>
      </c>
      <c r="AA2878" s="18" t="s">
        <v>71</v>
      </c>
      <c r="AB2878" s="18" t="s">
        <v>7466</v>
      </c>
      <c r="AC2878" s="67" t="str">
        <f>+VLOOKUP("*"&amp;L2878&amp;"*",'[2]REGISTROS SANITARIOS'!$D$2333:$E$2393,2,FALSE)</f>
        <v>SI</v>
      </c>
      <c r="AD2878" s="22" t="s">
        <v>1025</v>
      </c>
      <c r="AE2878" s="16">
        <v>47183</v>
      </c>
      <c r="AF2878" s="34" t="s">
        <v>73</v>
      </c>
      <c r="AG2878" s="24" t="s">
        <v>1049</v>
      </c>
      <c r="AH2878" s="18" t="s">
        <v>1049</v>
      </c>
      <c r="AI2878" s="18" t="s">
        <v>8266</v>
      </c>
      <c r="AJ2878" s="17">
        <v>5500</v>
      </c>
      <c r="AK2878" s="25">
        <v>5500</v>
      </c>
      <c r="AL2878" s="25">
        <v>5355</v>
      </c>
      <c r="AM2878" s="35">
        <v>0.19</v>
      </c>
      <c r="AN2878" s="19">
        <v>35048475</v>
      </c>
      <c r="AO2878" s="18" t="s">
        <v>44</v>
      </c>
      <c r="AP2878" s="15" t="s">
        <v>1049</v>
      </c>
      <c r="AQ2878" s="43" t="str">
        <f t="shared" si="441"/>
        <v>SI</v>
      </c>
      <c r="AR2878" s="44">
        <f t="shared" si="444"/>
        <v>35048475</v>
      </c>
      <c r="AS2878" s="44">
        <f t="shared" si="445"/>
        <v>29452500</v>
      </c>
      <c r="AT2878" s="44">
        <f t="shared" si="446"/>
        <v>29452500</v>
      </c>
      <c r="AU2878" s="44">
        <f t="shared" si="447"/>
        <v>35048475</v>
      </c>
      <c r="AV2878" s="45" t="b">
        <f t="shared" si="448"/>
        <v>1</v>
      </c>
      <c r="AW2878" s="45" t="b">
        <f t="shared" si="442"/>
        <v>0</v>
      </c>
      <c r="AX2878" s="45"/>
    </row>
    <row r="2879" spans="1:51" s="36" customFormat="1" ht="27.75" customHeight="1" x14ac:dyDescent="0.15">
      <c r="A2879" s="36" t="str">
        <f t="shared" si="440"/>
        <v>QUIRURGICOS LTDA201020410</v>
      </c>
      <c r="B2879" s="36" t="b">
        <f>+A2879='[1]Anexo 9'!A2879</f>
        <v>1</v>
      </c>
      <c r="C2879" s="18">
        <v>860024862</v>
      </c>
      <c r="D2879" s="18" t="s">
        <v>3867</v>
      </c>
      <c r="E2879" s="15" t="s">
        <v>98</v>
      </c>
      <c r="F2879" s="15" t="s">
        <v>762</v>
      </c>
      <c r="G2879" s="15">
        <f>+VLOOKUP(F2879,[3]Sheet1!$E$3:$G$74,3,FALSE)</f>
        <v>2</v>
      </c>
      <c r="H2879" s="15">
        <f>+VLOOKUP(D2879&amp;F2879,'TD para paquetes'!$E$3:$I$441,5,FALSE)</f>
        <v>2</v>
      </c>
      <c r="I2879" s="15" t="s">
        <v>1025</v>
      </c>
      <c r="J2879" s="15">
        <v>5</v>
      </c>
      <c r="K2879" s="15">
        <v>5</v>
      </c>
      <c r="L2879" s="15">
        <v>201020410</v>
      </c>
      <c r="M2879" s="15" t="s">
        <v>763</v>
      </c>
      <c r="N2879" s="15" t="s">
        <v>101</v>
      </c>
      <c r="O2879" s="18" t="s">
        <v>4921</v>
      </c>
      <c r="P2879" s="22" t="s">
        <v>73</v>
      </c>
      <c r="Q2879" s="15" t="s">
        <v>101</v>
      </c>
      <c r="R2879" s="18" t="s">
        <v>5923</v>
      </c>
      <c r="S2879" s="22" t="b">
        <f t="shared" si="449"/>
        <v>0</v>
      </c>
      <c r="T2879" s="18" t="s">
        <v>1049</v>
      </c>
      <c r="U2879" s="18" t="s">
        <v>5923</v>
      </c>
      <c r="V2879" s="15" t="s">
        <v>765</v>
      </c>
      <c r="W2879" s="18" t="s">
        <v>2688</v>
      </c>
      <c r="X2879" s="18"/>
      <c r="Y2879" s="15" t="s">
        <v>73</v>
      </c>
      <c r="Z2879" s="18" t="s">
        <v>7467</v>
      </c>
      <c r="AA2879" s="18" t="s">
        <v>119</v>
      </c>
      <c r="AB2879" s="18" t="s">
        <v>7468</v>
      </c>
      <c r="AC2879" s="67" t="str">
        <f>+VLOOKUP("*"&amp;L2879&amp;"*",'[2]REGISTROS SANITARIOS'!$D$2333:$E$2393,2,FALSE)</f>
        <v>SI</v>
      </c>
      <c r="AD2879" s="22" t="s">
        <v>1025</v>
      </c>
      <c r="AE2879" s="16">
        <v>44335</v>
      </c>
      <c r="AF2879" s="34" t="s">
        <v>73</v>
      </c>
      <c r="AG2879" s="24" t="s">
        <v>1049</v>
      </c>
      <c r="AH2879" s="18" t="s">
        <v>1049</v>
      </c>
      <c r="AI2879" s="18" t="s">
        <v>53</v>
      </c>
      <c r="AJ2879" s="17">
        <v>22</v>
      </c>
      <c r="AK2879" s="25">
        <v>22</v>
      </c>
      <c r="AL2879" s="25">
        <v>27900</v>
      </c>
      <c r="AM2879" s="35">
        <v>0.19</v>
      </c>
      <c r="AN2879" s="19">
        <v>730422</v>
      </c>
      <c r="AO2879" s="18" t="s">
        <v>44</v>
      </c>
      <c r="AP2879" s="15" t="s">
        <v>1049</v>
      </c>
      <c r="AQ2879" s="43" t="str">
        <f t="shared" si="441"/>
        <v>SI</v>
      </c>
      <c r="AR2879" s="44">
        <f t="shared" si="444"/>
        <v>730422</v>
      </c>
      <c r="AS2879" s="44">
        <f t="shared" si="445"/>
        <v>613800</v>
      </c>
      <c r="AT2879" s="44">
        <f t="shared" si="446"/>
        <v>613800</v>
      </c>
      <c r="AU2879" s="44">
        <f t="shared" si="447"/>
        <v>730422</v>
      </c>
      <c r="AV2879" s="45" t="b">
        <f t="shared" si="448"/>
        <v>1</v>
      </c>
      <c r="AW2879" s="45" t="b">
        <f t="shared" si="442"/>
        <v>0</v>
      </c>
      <c r="AX2879" s="45"/>
    </row>
    <row r="2880" spans="1:51" s="36" customFormat="1" ht="27.75" customHeight="1" x14ac:dyDescent="0.15">
      <c r="A2880" s="36" t="str">
        <f t="shared" si="440"/>
        <v>QUIRURGICOS LTDA201020510</v>
      </c>
      <c r="B2880" s="36" t="b">
        <f>+A2880='[1]Anexo 9'!A2880</f>
        <v>1</v>
      </c>
      <c r="C2880" s="18">
        <v>860024862</v>
      </c>
      <c r="D2880" s="18" t="s">
        <v>3867</v>
      </c>
      <c r="E2880" s="15" t="s">
        <v>98</v>
      </c>
      <c r="F2880" s="15" t="s">
        <v>762</v>
      </c>
      <c r="G2880" s="15">
        <f>+VLOOKUP(F2880,[3]Sheet1!$E$3:$G$74,3,FALSE)</f>
        <v>2</v>
      </c>
      <c r="H2880" s="15">
        <f>+VLOOKUP(D2880&amp;F2880,'TD para paquetes'!$E$3:$I$441,5,FALSE)</f>
        <v>2</v>
      </c>
      <c r="I2880" s="15" t="s">
        <v>1025</v>
      </c>
      <c r="J2880" s="15">
        <v>5</v>
      </c>
      <c r="K2880" s="15">
        <v>5</v>
      </c>
      <c r="L2880" s="15">
        <v>201020510</v>
      </c>
      <c r="M2880" s="15" t="s">
        <v>767</v>
      </c>
      <c r="N2880" s="15" t="s">
        <v>101</v>
      </c>
      <c r="O2880" s="18" t="s">
        <v>4922</v>
      </c>
      <c r="P2880" s="22" t="s">
        <v>73</v>
      </c>
      <c r="Q2880" s="15" t="s">
        <v>101</v>
      </c>
      <c r="R2880" s="18" t="s">
        <v>5923</v>
      </c>
      <c r="S2880" s="22" t="b">
        <f t="shared" si="449"/>
        <v>0</v>
      </c>
      <c r="T2880" s="18" t="s">
        <v>1049</v>
      </c>
      <c r="U2880" s="18" t="s">
        <v>5923</v>
      </c>
      <c r="V2880" s="15" t="s">
        <v>765</v>
      </c>
      <c r="W2880" s="18" t="s">
        <v>2688</v>
      </c>
      <c r="X2880" s="18"/>
      <c r="Y2880" s="15" t="s">
        <v>73</v>
      </c>
      <c r="Z2880" s="18" t="s">
        <v>7467</v>
      </c>
      <c r="AA2880" s="18" t="s">
        <v>119</v>
      </c>
      <c r="AB2880" s="18" t="s">
        <v>7468</v>
      </c>
      <c r="AC2880" s="67" t="str">
        <f>+VLOOKUP("*"&amp;L2880&amp;"*",'[2]REGISTROS SANITARIOS'!$D$2333:$E$2393,2,FALSE)</f>
        <v>SI</v>
      </c>
      <c r="AD2880" s="22" t="s">
        <v>1025</v>
      </c>
      <c r="AE2880" s="16">
        <v>44335</v>
      </c>
      <c r="AF2880" s="34" t="s">
        <v>73</v>
      </c>
      <c r="AG2880" s="24" t="s">
        <v>1049</v>
      </c>
      <c r="AH2880" s="18" t="s">
        <v>1049</v>
      </c>
      <c r="AI2880" s="18" t="s">
        <v>53</v>
      </c>
      <c r="AJ2880" s="17">
        <v>8.25</v>
      </c>
      <c r="AK2880" s="25">
        <v>8</v>
      </c>
      <c r="AL2880" s="25">
        <v>27900</v>
      </c>
      <c r="AM2880" s="35">
        <v>0.19</v>
      </c>
      <c r="AN2880" s="19">
        <v>265608</v>
      </c>
      <c r="AO2880" s="18" t="s">
        <v>44</v>
      </c>
      <c r="AP2880" s="15" t="s">
        <v>1049</v>
      </c>
      <c r="AQ2880" s="43" t="str">
        <f t="shared" si="441"/>
        <v>MENOR</v>
      </c>
      <c r="AR2880" s="44">
        <f t="shared" si="444"/>
        <v>273908.25</v>
      </c>
      <c r="AS2880" s="44">
        <f t="shared" si="445"/>
        <v>230175</v>
      </c>
      <c r="AT2880" s="44">
        <f t="shared" si="446"/>
        <v>223200</v>
      </c>
      <c r="AU2880" s="44">
        <f t="shared" si="447"/>
        <v>265608</v>
      </c>
      <c r="AV2880" s="45" t="b">
        <f t="shared" si="448"/>
        <v>1</v>
      </c>
      <c r="AW2880" s="45" t="b">
        <f t="shared" si="442"/>
        <v>0</v>
      </c>
      <c r="AX2880" s="45"/>
    </row>
    <row r="2881" spans="1:50" s="36" customFormat="1" ht="27.75" customHeight="1" x14ac:dyDescent="0.15">
      <c r="A2881" s="36" t="str">
        <f t="shared" si="440"/>
        <v>QUIRURGICOS LTDA201030110</v>
      </c>
      <c r="B2881" s="36" t="b">
        <f>+A2881='[1]Anexo 9'!A2881</f>
        <v>1</v>
      </c>
      <c r="C2881" s="18">
        <v>860024862</v>
      </c>
      <c r="D2881" s="18" t="s">
        <v>3867</v>
      </c>
      <c r="E2881" s="15" t="s">
        <v>98</v>
      </c>
      <c r="F2881" s="15" t="s">
        <v>131</v>
      </c>
      <c r="G2881" s="15">
        <f>+VLOOKUP(F2881,[3]Sheet1!$E$3:$G$74,3,FALSE)</f>
        <v>6</v>
      </c>
      <c r="H2881" s="15">
        <f>+VLOOKUP(D2881&amp;F2881,'TD para paquetes'!$E$3:$I$441,5,FALSE)</f>
        <v>6</v>
      </c>
      <c r="I2881" s="15" t="s">
        <v>1025</v>
      </c>
      <c r="J2881" s="15">
        <v>9</v>
      </c>
      <c r="K2881" s="15">
        <v>9</v>
      </c>
      <c r="L2881" s="15">
        <v>201030110</v>
      </c>
      <c r="M2881" s="15" t="s">
        <v>132</v>
      </c>
      <c r="N2881" s="15" t="s">
        <v>101</v>
      </c>
      <c r="O2881" s="18" t="s">
        <v>4923</v>
      </c>
      <c r="P2881" s="22" t="s">
        <v>73</v>
      </c>
      <c r="Q2881" s="15" t="s">
        <v>101</v>
      </c>
      <c r="R2881" s="18" t="s">
        <v>5924</v>
      </c>
      <c r="S2881" s="22" t="b">
        <f t="shared" si="449"/>
        <v>0</v>
      </c>
      <c r="T2881" s="18" t="s">
        <v>1049</v>
      </c>
      <c r="U2881" s="18" t="s">
        <v>6468</v>
      </c>
      <c r="V2881" s="15" t="s">
        <v>6059</v>
      </c>
      <c r="W2881" s="18" t="s">
        <v>2688</v>
      </c>
      <c r="X2881" s="18"/>
      <c r="Y2881" s="15" t="s">
        <v>73</v>
      </c>
      <c r="Z2881" s="18" t="s">
        <v>1029</v>
      </c>
      <c r="AA2881" s="18" t="s">
        <v>71</v>
      </c>
      <c r="AB2881" s="18" t="s">
        <v>7469</v>
      </c>
      <c r="AC2881" s="67" t="str">
        <f>+VLOOKUP("*"&amp;L2881&amp;"*",'[2]REGISTROS SANITARIOS'!$D$2333:$E$2393,2,FALSE)</f>
        <v>SI</v>
      </c>
      <c r="AD2881" s="22" t="s">
        <v>1025</v>
      </c>
      <c r="AE2881" s="16">
        <v>44524</v>
      </c>
      <c r="AF2881" s="34" t="s">
        <v>73</v>
      </c>
      <c r="AG2881" s="24" t="s">
        <v>1049</v>
      </c>
      <c r="AH2881" s="18" t="s">
        <v>1049</v>
      </c>
      <c r="AI2881" s="18" t="s">
        <v>53</v>
      </c>
      <c r="AJ2881" s="17">
        <v>5.5</v>
      </c>
      <c r="AK2881" s="25">
        <v>6</v>
      </c>
      <c r="AL2881" s="25">
        <v>980</v>
      </c>
      <c r="AM2881" s="35">
        <v>0.19</v>
      </c>
      <c r="AN2881" s="19">
        <v>6997.2</v>
      </c>
      <c r="AO2881" s="18" t="s">
        <v>44</v>
      </c>
      <c r="AP2881" s="15" t="s">
        <v>1049</v>
      </c>
      <c r="AQ2881" s="43" t="str">
        <f t="shared" si="441"/>
        <v>MAYOR</v>
      </c>
      <c r="AR2881" s="44">
        <f t="shared" si="444"/>
        <v>6414.1</v>
      </c>
      <c r="AS2881" s="44">
        <f t="shared" si="445"/>
        <v>5390</v>
      </c>
      <c r="AT2881" s="44">
        <f t="shared" si="446"/>
        <v>5880</v>
      </c>
      <c r="AU2881" s="44">
        <f t="shared" si="447"/>
        <v>6997.2000000000007</v>
      </c>
      <c r="AV2881" s="45" t="b">
        <f t="shared" si="448"/>
        <v>1</v>
      </c>
      <c r="AW2881" s="45" t="b">
        <f t="shared" si="442"/>
        <v>0</v>
      </c>
      <c r="AX2881" s="45"/>
    </row>
    <row r="2882" spans="1:50" s="36" customFormat="1" ht="27.75" customHeight="1" x14ac:dyDescent="0.15">
      <c r="A2882" s="36" t="str">
        <f t="shared" si="440"/>
        <v>QUIRURGICOS LTDA201030410</v>
      </c>
      <c r="B2882" s="36" t="b">
        <f>+A2882='[1]Anexo 9'!A2882</f>
        <v>1</v>
      </c>
      <c r="C2882" s="18">
        <v>860024862</v>
      </c>
      <c r="D2882" s="18" t="s">
        <v>3867</v>
      </c>
      <c r="E2882" s="15" t="s">
        <v>98</v>
      </c>
      <c r="F2882" s="15" t="s">
        <v>131</v>
      </c>
      <c r="G2882" s="15">
        <f>+VLOOKUP(F2882,[3]Sheet1!$E$3:$G$74,3,FALSE)</f>
        <v>6</v>
      </c>
      <c r="H2882" s="15">
        <f>+VLOOKUP(D2882&amp;F2882,'TD para paquetes'!$E$3:$I$441,5,FALSE)</f>
        <v>6</v>
      </c>
      <c r="I2882" s="15" t="s">
        <v>1025</v>
      </c>
      <c r="J2882" s="15">
        <v>9</v>
      </c>
      <c r="K2882" s="15">
        <v>9</v>
      </c>
      <c r="L2882" s="15">
        <v>201030410</v>
      </c>
      <c r="M2882" s="15" t="s">
        <v>139</v>
      </c>
      <c r="N2882" s="15" t="s">
        <v>101</v>
      </c>
      <c r="O2882" s="18" t="s">
        <v>4924</v>
      </c>
      <c r="P2882" s="22" t="s">
        <v>73</v>
      </c>
      <c r="Q2882" s="15" t="s">
        <v>101</v>
      </c>
      <c r="R2882" s="18" t="s">
        <v>5924</v>
      </c>
      <c r="S2882" s="22" t="b">
        <f t="shared" si="449"/>
        <v>0</v>
      </c>
      <c r="T2882" s="18" t="s">
        <v>1049</v>
      </c>
      <c r="U2882" s="18" t="s">
        <v>6468</v>
      </c>
      <c r="V2882" s="15" t="s">
        <v>6059</v>
      </c>
      <c r="W2882" s="18" t="s">
        <v>2688</v>
      </c>
      <c r="X2882" s="18"/>
      <c r="Y2882" s="15" t="s">
        <v>73</v>
      </c>
      <c r="Z2882" s="18" t="s">
        <v>1029</v>
      </c>
      <c r="AA2882" s="18" t="s">
        <v>71</v>
      </c>
      <c r="AB2882" s="18" t="s">
        <v>1492</v>
      </c>
      <c r="AC2882" s="67" t="str">
        <f>+VLOOKUP("*"&amp;L2882&amp;"*",'[2]REGISTROS SANITARIOS'!$D$2333:$E$2393,2,FALSE)</f>
        <v>SI</v>
      </c>
      <c r="AD2882" s="22" t="s">
        <v>1025</v>
      </c>
      <c r="AE2882" s="16">
        <v>44524</v>
      </c>
      <c r="AF2882" s="34" t="s">
        <v>73</v>
      </c>
      <c r="AG2882" s="24" t="s">
        <v>1049</v>
      </c>
      <c r="AH2882" s="18" t="s">
        <v>1049</v>
      </c>
      <c r="AI2882" s="18" t="s">
        <v>53</v>
      </c>
      <c r="AJ2882" s="17">
        <v>5.5</v>
      </c>
      <c r="AK2882" s="25">
        <v>6</v>
      </c>
      <c r="AL2882" s="25">
        <v>980</v>
      </c>
      <c r="AM2882" s="35">
        <v>0.19</v>
      </c>
      <c r="AN2882" s="19">
        <v>6997.2</v>
      </c>
      <c r="AO2882" s="18" t="s">
        <v>44</v>
      </c>
      <c r="AP2882" s="15" t="s">
        <v>1049</v>
      </c>
      <c r="AQ2882" s="43" t="str">
        <f t="shared" si="441"/>
        <v>MAYOR</v>
      </c>
      <c r="AR2882" s="44">
        <f t="shared" si="444"/>
        <v>6414.1</v>
      </c>
      <c r="AS2882" s="44">
        <f t="shared" si="445"/>
        <v>5390</v>
      </c>
      <c r="AT2882" s="44">
        <f t="shared" si="446"/>
        <v>5880</v>
      </c>
      <c r="AU2882" s="44">
        <f t="shared" si="447"/>
        <v>6997.2000000000007</v>
      </c>
      <c r="AV2882" s="45" t="b">
        <f t="shared" si="448"/>
        <v>1</v>
      </c>
      <c r="AW2882" s="45" t="b">
        <f t="shared" si="442"/>
        <v>0</v>
      </c>
      <c r="AX2882" s="45"/>
    </row>
    <row r="2883" spans="1:50" s="36" customFormat="1" ht="27.75" customHeight="1" x14ac:dyDescent="0.15">
      <c r="A2883" s="36" t="str">
        <f t="shared" si="440"/>
        <v>QUIRURGICOS LTDA201030510</v>
      </c>
      <c r="B2883" s="36" t="b">
        <f>+A2883='[1]Anexo 9'!A2883</f>
        <v>1</v>
      </c>
      <c r="C2883" s="18">
        <v>860024862</v>
      </c>
      <c r="D2883" s="18" t="s">
        <v>3867</v>
      </c>
      <c r="E2883" s="15" t="s">
        <v>98</v>
      </c>
      <c r="F2883" s="15" t="s">
        <v>131</v>
      </c>
      <c r="G2883" s="15">
        <f>+VLOOKUP(F2883,[3]Sheet1!$E$3:$G$74,3,FALSE)</f>
        <v>6</v>
      </c>
      <c r="H2883" s="15">
        <f>+VLOOKUP(D2883&amp;F2883,'TD para paquetes'!$E$3:$I$441,5,FALSE)</f>
        <v>6</v>
      </c>
      <c r="I2883" s="15" t="s">
        <v>1025</v>
      </c>
      <c r="J2883" s="15">
        <v>9</v>
      </c>
      <c r="K2883" s="15">
        <v>9</v>
      </c>
      <c r="L2883" s="15">
        <v>201030510</v>
      </c>
      <c r="M2883" s="15" t="s">
        <v>142</v>
      </c>
      <c r="N2883" s="15" t="s">
        <v>101</v>
      </c>
      <c r="O2883" s="18" t="s">
        <v>4925</v>
      </c>
      <c r="P2883" s="22" t="s">
        <v>73</v>
      </c>
      <c r="Q2883" s="15" t="s">
        <v>101</v>
      </c>
      <c r="R2883" s="18" t="s">
        <v>5924</v>
      </c>
      <c r="S2883" s="22" t="b">
        <f t="shared" si="449"/>
        <v>0</v>
      </c>
      <c r="T2883" s="18" t="s">
        <v>1049</v>
      </c>
      <c r="U2883" s="18" t="s">
        <v>6468</v>
      </c>
      <c r="V2883" s="15" t="s">
        <v>6059</v>
      </c>
      <c r="W2883" s="18" t="s">
        <v>2688</v>
      </c>
      <c r="X2883" s="18"/>
      <c r="Y2883" s="15" t="s">
        <v>73</v>
      </c>
      <c r="Z2883" s="18" t="s">
        <v>1029</v>
      </c>
      <c r="AA2883" s="18" t="s">
        <v>71</v>
      </c>
      <c r="AB2883" s="18" t="s">
        <v>1492</v>
      </c>
      <c r="AC2883" s="67" t="str">
        <f>+VLOOKUP("*"&amp;L2883&amp;"*",'[2]REGISTROS SANITARIOS'!$D$2333:$E$2393,2,FALSE)</f>
        <v>SI</v>
      </c>
      <c r="AD2883" s="22" t="s">
        <v>1025</v>
      </c>
      <c r="AE2883" s="16">
        <v>44524</v>
      </c>
      <c r="AF2883" s="34" t="s">
        <v>73</v>
      </c>
      <c r="AG2883" s="24" t="s">
        <v>1049</v>
      </c>
      <c r="AH2883" s="18" t="s">
        <v>1049</v>
      </c>
      <c r="AI2883" s="18" t="s">
        <v>53</v>
      </c>
      <c r="AJ2883" s="17">
        <v>27.5</v>
      </c>
      <c r="AK2883" s="25">
        <v>28</v>
      </c>
      <c r="AL2883" s="25">
        <v>980</v>
      </c>
      <c r="AM2883" s="35">
        <v>0.19</v>
      </c>
      <c r="AN2883" s="19">
        <v>32653.599999999999</v>
      </c>
      <c r="AO2883" s="18" t="s">
        <v>44</v>
      </c>
      <c r="AP2883" s="15" t="s">
        <v>1049</v>
      </c>
      <c r="AQ2883" s="43" t="str">
        <f t="shared" si="441"/>
        <v>MAYOR</v>
      </c>
      <c r="AR2883" s="44">
        <f t="shared" si="444"/>
        <v>32070.5</v>
      </c>
      <c r="AS2883" s="44">
        <f t="shared" si="445"/>
        <v>26950</v>
      </c>
      <c r="AT2883" s="44">
        <f t="shared" si="446"/>
        <v>27440</v>
      </c>
      <c r="AU2883" s="44">
        <f t="shared" si="447"/>
        <v>32653.600000000002</v>
      </c>
      <c r="AV2883" s="45" t="b">
        <f t="shared" si="448"/>
        <v>1</v>
      </c>
      <c r="AW2883" s="45" t="b">
        <f t="shared" si="442"/>
        <v>0</v>
      </c>
      <c r="AX2883" s="45"/>
    </row>
    <row r="2884" spans="1:50" s="36" customFormat="1" ht="27.75" customHeight="1" x14ac:dyDescent="0.15">
      <c r="A2884" s="36" t="str">
        <f t="shared" ref="A2884:A2947" si="450">+D2884&amp;L2884</f>
        <v>QUIRURGICOS LTDA201030610</v>
      </c>
      <c r="B2884" s="36" t="b">
        <f>+A2884='[1]Anexo 9'!A2884</f>
        <v>1</v>
      </c>
      <c r="C2884" s="18">
        <v>860024862</v>
      </c>
      <c r="D2884" s="18" t="s">
        <v>3867</v>
      </c>
      <c r="E2884" s="15" t="s">
        <v>98</v>
      </c>
      <c r="F2884" s="15" t="s">
        <v>131</v>
      </c>
      <c r="G2884" s="15">
        <f>+VLOOKUP(F2884,[3]Sheet1!$E$3:$G$74,3,FALSE)</f>
        <v>6</v>
      </c>
      <c r="H2884" s="15">
        <f>+VLOOKUP(D2884&amp;F2884,'TD para paquetes'!$E$3:$I$441,5,FALSE)</f>
        <v>6</v>
      </c>
      <c r="I2884" s="15" t="s">
        <v>1025</v>
      </c>
      <c r="J2884" s="15">
        <v>9</v>
      </c>
      <c r="K2884" s="15">
        <v>9</v>
      </c>
      <c r="L2884" s="15">
        <v>201030610</v>
      </c>
      <c r="M2884" s="15" t="s">
        <v>144</v>
      </c>
      <c r="N2884" s="15" t="s">
        <v>101</v>
      </c>
      <c r="O2884" s="18" t="s">
        <v>4926</v>
      </c>
      <c r="P2884" s="22" t="s">
        <v>73</v>
      </c>
      <c r="Q2884" s="15" t="s">
        <v>101</v>
      </c>
      <c r="R2884" s="18" t="s">
        <v>5924</v>
      </c>
      <c r="S2884" s="22" t="b">
        <f t="shared" si="449"/>
        <v>0</v>
      </c>
      <c r="T2884" s="18" t="s">
        <v>1049</v>
      </c>
      <c r="U2884" s="18" t="s">
        <v>6468</v>
      </c>
      <c r="V2884" s="15" t="s">
        <v>6059</v>
      </c>
      <c r="W2884" s="18" t="s">
        <v>2688</v>
      </c>
      <c r="X2884" s="18"/>
      <c r="Y2884" s="15" t="s">
        <v>73</v>
      </c>
      <c r="Z2884" s="18" t="s">
        <v>1029</v>
      </c>
      <c r="AA2884" s="18" t="s">
        <v>71</v>
      </c>
      <c r="AB2884" s="18" t="s">
        <v>1492</v>
      </c>
      <c r="AC2884" s="67" t="str">
        <f>+VLOOKUP("*"&amp;L2884&amp;"*",'[2]REGISTROS SANITARIOS'!$D$2333:$E$2393,2,FALSE)</f>
        <v>SI</v>
      </c>
      <c r="AD2884" s="22" t="s">
        <v>1025</v>
      </c>
      <c r="AE2884" s="16">
        <v>44524</v>
      </c>
      <c r="AF2884" s="34" t="s">
        <v>73</v>
      </c>
      <c r="AG2884" s="24" t="s">
        <v>1049</v>
      </c>
      <c r="AH2884" s="18" t="s">
        <v>1049</v>
      </c>
      <c r="AI2884" s="18" t="s">
        <v>53</v>
      </c>
      <c r="AJ2884" s="17">
        <v>60.5</v>
      </c>
      <c r="AK2884" s="25">
        <v>61</v>
      </c>
      <c r="AL2884" s="25">
        <v>980</v>
      </c>
      <c r="AM2884" s="35">
        <v>0.19</v>
      </c>
      <c r="AN2884" s="19">
        <v>71138.2</v>
      </c>
      <c r="AO2884" s="18" t="s">
        <v>44</v>
      </c>
      <c r="AP2884" s="15" t="s">
        <v>1049</v>
      </c>
      <c r="AQ2884" s="43" t="str">
        <f t="shared" ref="AQ2884:AQ2947" si="451">+IF(AK2884="","NO INDICA",IF(AJ2884=AK2884,"SI",IF(AK2884&gt;AJ2884,"MAYOR",IF(AK2884&lt;AJ2884,"MENOR"))))</f>
        <v>MAYOR</v>
      </c>
      <c r="AR2884" s="44">
        <f t="shared" si="444"/>
        <v>70555.100000000006</v>
      </c>
      <c r="AS2884" s="44">
        <f t="shared" si="445"/>
        <v>59290</v>
      </c>
      <c r="AT2884" s="44">
        <f t="shared" si="446"/>
        <v>59780</v>
      </c>
      <c r="AU2884" s="44">
        <f t="shared" si="447"/>
        <v>71138.2</v>
      </c>
      <c r="AV2884" s="45" t="b">
        <f t="shared" si="448"/>
        <v>1</v>
      </c>
      <c r="AW2884" s="45" t="b">
        <f t="shared" ref="AW2884:AW2947" si="452">+AS2884=AN2884</f>
        <v>0</v>
      </c>
      <c r="AX2884" s="45"/>
    </row>
    <row r="2885" spans="1:50" s="36" customFormat="1" ht="27.75" customHeight="1" x14ac:dyDescent="0.15">
      <c r="A2885" s="36" t="str">
        <f t="shared" si="450"/>
        <v>QUIRURGICOS LTDA201030710</v>
      </c>
      <c r="B2885" s="36" t="b">
        <f>+A2885='[1]Anexo 9'!A2885</f>
        <v>1</v>
      </c>
      <c r="C2885" s="18">
        <v>860024862</v>
      </c>
      <c r="D2885" s="18" t="s">
        <v>3867</v>
      </c>
      <c r="E2885" s="15" t="s">
        <v>98</v>
      </c>
      <c r="F2885" s="15" t="s">
        <v>131</v>
      </c>
      <c r="G2885" s="15">
        <f>+VLOOKUP(F2885,[3]Sheet1!$E$3:$G$74,3,FALSE)</f>
        <v>6</v>
      </c>
      <c r="H2885" s="15">
        <f>+VLOOKUP(D2885&amp;F2885,'TD para paquetes'!$E$3:$I$441,5,FALSE)</f>
        <v>6</v>
      </c>
      <c r="I2885" s="15" t="s">
        <v>1025</v>
      </c>
      <c r="J2885" s="15">
        <v>9</v>
      </c>
      <c r="K2885" s="15">
        <v>9</v>
      </c>
      <c r="L2885" s="15">
        <v>201030710</v>
      </c>
      <c r="M2885" s="15" t="s">
        <v>146</v>
      </c>
      <c r="N2885" s="15" t="s">
        <v>101</v>
      </c>
      <c r="O2885" s="18" t="s">
        <v>4927</v>
      </c>
      <c r="P2885" s="22" t="s">
        <v>73</v>
      </c>
      <c r="Q2885" s="15" t="s">
        <v>101</v>
      </c>
      <c r="R2885" s="18" t="s">
        <v>5924</v>
      </c>
      <c r="S2885" s="22" t="b">
        <f t="shared" si="449"/>
        <v>0</v>
      </c>
      <c r="T2885" s="18" t="s">
        <v>1049</v>
      </c>
      <c r="U2885" s="18" t="s">
        <v>6468</v>
      </c>
      <c r="V2885" s="15" t="s">
        <v>6059</v>
      </c>
      <c r="W2885" s="18" t="s">
        <v>2688</v>
      </c>
      <c r="X2885" s="18"/>
      <c r="Y2885" s="15" t="s">
        <v>73</v>
      </c>
      <c r="Z2885" s="18" t="s">
        <v>1029</v>
      </c>
      <c r="AA2885" s="18" t="s">
        <v>71</v>
      </c>
      <c r="AB2885" s="18" t="s">
        <v>1492</v>
      </c>
      <c r="AC2885" s="67" t="str">
        <f>+VLOOKUP("*"&amp;L2885&amp;"*",'[2]REGISTROS SANITARIOS'!$D$2333:$E$2393,2,FALSE)</f>
        <v>SI</v>
      </c>
      <c r="AD2885" s="22" t="s">
        <v>1025</v>
      </c>
      <c r="AE2885" s="16">
        <v>44524</v>
      </c>
      <c r="AF2885" s="34" t="s">
        <v>73</v>
      </c>
      <c r="AG2885" s="24" t="s">
        <v>1049</v>
      </c>
      <c r="AH2885" s="18" t="s">
        <v>1049</v>
      </c>
      <c r="AI2885" s="18" t="s">
        <v>53</v>
      </c>
      <c r="AJ2885" s="17">
        <v>825</v>
      </c>
      <c r="AK2885" s="25">
        <v>825</v>
      </c>
      <c r="AL2885" s="25">
        <v>980</v>
      </c>
      <c r="AM2885" s="35">
        <v>0.19</v>
      </c>
      <c r="AN2885" s="19">
        <v>962115</v>
      </c>
      <c r="AO2885" s="18" t="s">
        <v>44</v>
      </c>
      <c r="AP2885" s="15" t="s">
        <v>1049</v>
      </c>
      <c r="AQ2885" s="43" t="str">
        <f t="shared" si="451"/>
        <v>SI</v>
      </c>
      <c r="AR2885" s="44">
        <f t="shared" si="444"/>
        <v>962115</v>
      </c>
      <c r="AS2885" s="44">
        <f t="shared" si="445"/>
        <v>808500</v>
      </c>
      <c r="AT2885" s="44">
        <f t="shared" si="446"/>
        <v>808500</v>
      </c>
      <c r="AU2885" s="44">
        <f t="shared" si="447"/>
        <v>962115</v>
      </c>
      <c r="AV2885" s="45" t="b">
        <f t="shared" si="448"/>
        <v>1</v>
      </c>
      <c r="AW2885" s="45" t="b">
        <f t="shared" si="452"/>
        <v>0</v>
      </c>
      <c r="AX2885" s="45"/>
    </row>
    <row r="2886" spans="1:50" s="36" customFormat="1" ht="27.75" customHeight="1" x14ac:dyDescent="0.15">
      <c r="A2886" s="36" t="str">
        <f t="shared" si="450"/>
        <v>QUIRURGICOS LTDA201030810</v>
      </c>
      <c r="B2886" s="36" t="b">
        <f>+A2886='[1]Anexo 9'!A2886</f>
        <v>1</v>
      </c>
      <c r="C2886" s="18">
        <v>860024862</v>
      </c>
      <c r="D2886" s="18" t="s">
        <v>3867</v>
      </c>
      <c r="E2886" s="15" t="s">
        <v>98</v>
      </c>
      <c r="F2886" s="15" t="s">
        <v>131</v>
      </c>
      <c r="G2886" s="15">
        <f>+VLOOKUP(F2886,[3]Sheet1!$E$3:$G$74,3,FALSE)</f>
        <v>6</v>
      </c>
      <c r="H2886" s="15">
        <f>+VLOOKUP(D2886&amp;F2886,'TD para paquetes'!$E$3:$I$441,5,FALSE)</f>
        <v>6</v>
      </c>
      <c r="I2886" s="15" t="s">
        <v>1025</v>
      </c>
      <c r="J2886" s="15">
        <v>9</v>
      </c>
      <c r="K2886" s="15">
        <v>9</v>
      </c>
      <c r="L2886" s="15">
        <v>201030810</v>
      </c>
      <c r="M2886" s="15" t="s">
        <v>148</v>
      </c>
      <c r="N2886" s="15" t="s">
        <v>101</v>
      </c>
      <c r="O2886" s="18" t="s">
        <v>4928</v>
      </c>
      <c r="P2886" s="22" t="s">
        <v>73</v>
      </c>
      <c r="Q2886" s="15" t="s">
        <v>101</v>
      </c>
      <c r="R2886" s="18" t="s">
        <v>5924</v>
      </c>
      <c r="S2886" s="22" t="b">
        <f t="shared" si="449"/>
        <v>0</v>
      </c>
      <c r="T2886" s="18" t="s">
        <v>1049</v>
      </c>
      <c r="U2886" s="18" t="s">
        <v>6468</v>
      </c>
      <c r="V2886" s="15" t="s">
        <v>6059</v>
      </c>
      <c r="W2886" s="18" t="s">
        <v>2688</v>
      </c>
      <c r="X2886" s="18"/>
      <c r="Y2886" s="15" t="s">
        <v>73</v>
      </c>
      <c r="Z2886" s="18" t="s">
        <v>1029</v>
      </c>
      <c r="AA2886" s="18" t="s">
        <v>71</v>
      </c>
      <c r="AB2886" s="18" t="s">
        <v>1492</v>
      </c>
      <c r="AC2886" s="67" t="str">
        <f>+VLOOKUP("*"&amp;L2886&amp;"*",'[2]REGISTROS SANITARIOS'!$D$2333:$E$2393,2,FALSE)</f>
        <v>SI</v>
      </c>
      <c r="AD2886" s="22" t="s">
        <v>1025</v>
      </c>
      <c r="AE2886" s="16">
        <v>44524</v>
      </c>
      <c r="AF2886" s="34" t="s">
        <v>73</v>
      </c>
      <c r="AG2886" s="24" t="s">
        <v>1049</v>
      </c>
      <c r="AH2886" s="18" t="s">
        <v>1049</v>
      </c>
      <c r="AI2886" s="18" t="s">
        <v>53</v>
      </c>
      <c r="AJ2886" s="17">
        <v>990</v>
      </c>
      <c r="AK2886" s="25">
        <v>990</v>
      </c>
      <c r="AL2886" s="25">
        <v>980</v>
      </c>
      <c r="AM2886" s="35">
        <v>0.19</v>
      </c>
      <c r="AN2886" s="19">
        <v>1154538</v>
      </c>
      <c r="AO2886" s="18" t="s">
        <v>44</v>
      </c>
      <c r="AP2886" s="15" t="s">
        <v>1049</v>
      </c>
      <c r="AQ2886" s="43" t="str">
        <f t="shared" si="451"/>
        <v>SI</v>
      </c>
      <c r="AR2886" s="44">
        <f t="shared" si="444"/>
        <v>1154538</v>
      </c>
      <c r="AS2886" s="44">
        <f t="shared" si="445"/>
        <v>970200</v>
      </c>
      <c r="AT2886" s="44">
        <f t="shared" si="446"/>
        <v>970200</v>
      </c>
      <c r="AU2886" s="44">
        <f t="shared" si="447"/>
        <v>1154538</v>
      </c>
      <c r="AV2886" s="45" t="b">
        <f t="shared" si="448"/>
        <v>1</v>
      </c>
      <c r="AW2886" s="45" t="b">
        <f t="shared" si="452"/>
        <v>0</v>
      </c>
      <c r="AX2886" s="45"/>
    </row>
    <row r="2887" spans="1:50" s="36" customFormat="1" ht="27.75" customHeight="1" x14ac:dyDescent="0.15">
      <c r="A2887" s="36" t="str">
        <f t="shared" si="450"/>
        <v>QUIRURGICOS LTDA201035102</v>
      </c>
      <c r="B2887" s="36" t="b">
        <f>+A2887='[1]Anexo 9'!A2887</f>
        <v>1</v>
      </c>
      <c r="C2887" s="18">
        <v>860024862</v>
      </c>
      <c r="D2887" s="18" t="s">
        <v>3867</v>
      </c>
      <c r="E2887" s="15" t="s">
        <v>98</v>
      </c>
      <c r="F2887" s="15" t="s">
        <v>62</v>
      </c>
      <c r="G2887" s="15" t="s">
        <v>3155</v>
      </c>
      <c r="H2887" s="15" t="s">
        <v>3155</v>
      </c>
      <c r="I2887" s="15" t="s">
        <v>3155</v>
      </c>
      <c r="J2887" s="15">
        <v>6</v>
      </c>
      <c r="K2887" s="15" t="s">
        <v>3155</v>
      </c>
      <c r="L2887" s="15">
        <v>201035102</v>
      </c>
      <c r="M2887" s="15" t="s">
        <v>2761</v>
      </c>
      <c r="N2887" s="15" t="s">
        <v>101</v>
      </c>
      <c r="O2887" s="18" t="s">
        <v>4929</v>
      </c>
      <c r="P2887" s="22" t="s">
        <v>73</v>
      </c>
      <c r="Q2887" s="15" t="s">
        <v>101</v>
      </c>
      <c r="R2887" s="18" t="s">
        <v>5923</v>
      </c>
      <c r="S2887" s="22" t="b">
        <f t="shared" si="449"/>
        <v>0</v>
      </c>
      <c r="T2887" s="18" t="s">
        <v>1049</v>
      </c>
      <c r="U2887" s="18" t="s">
        <v>5928</v>
      </c>
      <c r="V2887" s="15" t="s">
        <v>2762</v>
      </c>
      <c r="W2887" s="18" t="s">
        <v>2688</v>
      </c>
      <c r="X2887" s="18"/>
      <c r="Y2887" s="15" t="s">
        <v>68</v>
      </c>
      <c r="Z2887" s="18" t="s">
        <v>2732</v>
      </c>
      <c r="AA2887" s="18" t="s">
        <v>119</v>
      </c>
      <c r="AB2887" s="18" t="s">
        <v>7470</v>
      </c>
      <c r="AC2887" s="67" t="str">
        <f>+VLOOKUP("*"&amp;L2887&amp;"*",'[2]REGISTROS SANITARIOS'!$D$2333:$E$2393,2,FALSE)</f>
        <v>SI</v>
      </c>
      <c r="AD2887" s="22" t="s">
        <v>1025</v>
      </c>
      <c r="AE2887" s="16">
        <v>47454</v>
      </c>
      <c r="AF2887" s="34" t="s">
        <v>73</v>
      </c>
      <c r="AG2887" s="24" t="s">
        <v>1049</v>
      </c>
      <c r="AH2887" s="18" t="s">
        <v>1049</v>
      </c>
      <c r="AI2887" s="18" t="s">
        <v>53</v>
      </c>
      <c r="AJ2887" s="17">
        <v>82.5</v>
      </c>
      <c r="AK2887" s="25">
        <v>83</v>
      </c>
      <c r="AL2887" s="25">
        <v>2110</v>
      </c>
      <c r="AM2887" s="35">
        <v>0.19</v>
      </c>
      <c r="AN2887" s="19">
        <v>208404.69999999998</v>
      </c>
      <c r="AO2887" s="18" t="s">
        <v>44</v>
      </c>
      <c r="AP2887" s="15" t="s">
        <v>1049</v>
      </c>
      <c r="AQ2887" s="43" t="str">
        <f t="shared" si="451"/>
        <v>MAYOR</v>
      </c>
      <c r="AR2887" s="44">
        <f t="shared" si="444"/>
        <v>207149.25</v>
      </c>
      <c r="AS2887" s="44">
        <f t="shared" si="445"/>
        <v>174075</v>
      </c>
      <c r="AT2887" s="44">
        <f t="shared" si="446"/>
        <v>175130</v>
      </c>
      <c r="AU2887" s="44">
        <f t="shared" si="447"/>
        <v>208404.7</v>
      </c>
      <c r="AV2887" s="45" t="b">
        <f t="shared" si="448"/>
        <v>1</v>
      </c>
      <c r="AW2887" s="45" t="b">
        <f t="shared" si="452"/>
        <v>0</v>
      </c>
      <c r="AX2887" s="45"/>
    </row>
    <row r="2888" spans="1:50" s="36" customFormat="1" ht="27.75" customHeight="1" x14ac:dyDescent="0.15">
      <c r="A2888" s="36" t="str">
        <f t="shared" si="450"/>
        <v>QUIRURGICOS LTDA201111310</v>
      </c>
      <c r="B2888" s="36" t="b">
        <f>+A2888='[1]Anexo 9'!A2888</f>
        <v>1</v>
      </c>
      <c r="C2888" s="18">
        <v>860024862</v>
      </c>
      <c r="D2888" s="18" t="s">
        <v>3867</v>
      </c>
      <c r="E2888" s="15" t="s">
        <v>98</v>
      </c>
      <c r="F2888" s="15" t="s">
        <v>649</v>
      </c>
      <c r="G2888" s="15">
        <f>+VLOOKUP(F2888,[3]Sheet1!$E$3:$G$74,3,FALSE)</f>
        <v>9</v>
      </c>
      <c r="H2888" s="15">
        <f>+VLOOKUP(D2888&amp;F2888,'TD para paquetes'!$E$3:$I$441,5,FALSE)</f>
        <v>8</v>
      </c>
      <c r="I2888" s="15" t="s">
        <v>44</v>
      </c>
      <c r="J2888" s="15">
        <v>7</v>
      </c>
      <c r="K2888" s="15">
        <v>4</v>
      </c>
      <c r="L2888" s="15">
        <v>201111310</v>
      </c>
      <c r="M2888" s="15" t="s">
        <v>650</v>
      </c>
      <c r="N2888" s="15" t="s">
        <v>101</v>
      </c>
      <c r="O2888" s="18" t="s">
        <v>4930</v>
      </c>
      <c r="P2888" s="22" t="s">
        <v>3841</v>
      </c>
      <c r="Q2888" s="15" t="s">
        <v>101</v>
      </c>
      <c r="R2888" s="18" t="s">
        <v>5925</v>
      </c>
      <c r="S2888" s="22" t="b">
        <f t="shared" si="449"/>
        <v>0</v>
      </c>
      <c r="T2888" s="18" t="s">
        <v>1049</v>
      </c>
      <c r="U2888" s="18" t="s">
        <v>6469</v>
      </c>
      <c r="V2888" s="15" t="s">
        <v>6065</v>
      </c>
      <c r="W2888" s="18" t="s">
        <v>2688</v>
      </c>
      <c r="X2888" s="18"/>
      <c r="Y2888" s="15" t="s">
        <v>68</v>
      </c>
      <c r="Z2888" s="18" t="s">
        <v>2732</v>
      </c>
      <c r="AA2888" s="18" t="s">
        <v>119</v>
      </c>
      <c r="AB2888" s="18" t="s">
        <v>7471</v>
      </c>
      <c r="AC2888" s="67" t="str">
        <f>+VLOOKUP("*"&amp;L2888&amp;"*",'[2]REGISTROS SANITARIOS'!$D$2333:$E$2393,2,FALSE)</f>
        <v>SI</v>
      </c>
      <c r="AD2888" s="22" t="s">
        <v>1025</v>
      </c>
      <c r="AE2888" s="16">
        <v>46519</v>
      </c>
      <c r="AF2888" s="34" t="s">
        <v>73</v>
      </c>
      <c r="AG2888" s="24" t="s">
        <v>1049</v>
      </c>
      <c r="AH2888" s="18" t="s">
        <v>1049</v>
      </c>
      <c r="AI2888" s="18" t="s">
        <v>53</v>
      </c>
      <c r="AJ2888" s="17">
        <v>2.75</v>
      </c>
      <c r="AK2888" s="25">
        <v>3</v>
      </c>
      <c r="AL2888" s="25">
        <v>3480</v>
      </c>
      <c r="AM2888" s="35">
        <v>0.19</v>
      </c>
      <c r="AN2888" s="19">
        <v>12423.599999999999</v>
      </c>
      <c r="AO2888" s="18" t="s">
        <v>44</v>
      </c>
      <c r="AP2888" s="15" t="s">
        <v>1049</v>
      </c>
      <c r="AQ2888" s="43" t="str">
        <f t="shared" si="451"/>
        <v>MAYOR</v>
      </c>
      <c r="AR2888" s="44">
        <f t="shared" si="444"/>
        <v>11388.3</v>
      </c>
      <c r="AS2888" s="44">
        <f t="shared" si="445"/>
        <v>9570</v>
      </c>
      <c r="AT2888" s="44">
        <f t="shared" si="446"/>
        <v>10440</v>
      </c>
      <c r="AU2888" s="44">
        <f t="shared" si="447"/>
        <v>12423.599999999999</v>
      </c>
      <c r="AV2888" s="45" t="b">
        <f t="shared" si="448"/>
        <v>1</v>
      </c>
      <c r="AW2888" s="45" t="b">
        <f t="shared" si="452"/>
        <v>0</v>
      </c>
      <c r="AX2888" s="45"/>
    </row>
    <row r="2889" spans="1:50" s="36" customFormat="1" ht="27.75" customHeight="1" x14ac:dyDescent="0.15">
      <c r="A2889" s="36" t="str">
        <f t="shared" si="450"/>
        <v>QUIRURGICOS LTDA201111510</v>
      </c>
      <c r="B2889" s="36" t="b">
        <f>+A2889='[1]Anexo 9'!A2889</f>
        <v>1</v>
      </c>
      <c r="C2889" s="18">
        <v>860024862</v>
      </c>
      <c r="D2889" s="18" t="s">
        <v>3867</v>
      </c>
      <c r="E2889" s="15" t="s">
        <v>98</v>
      </c>
      <c r="F2889" s="15" t="s">
        <v>649</v>
      </c>
      <c r="G2889" s="15">
        <f>+VLOOKUP(F2889,[3]Sheet1!$E$3:$G$74,3,FALSE)</f>
        <v>9</v>
      </c>
      <c r="H2889" s="15">
        <f>+VLOOKUP(D2889&amp;F2889,'TD para paquetes'!$E$3:$I$441,5,FALSE)</f>
        <v>8</v>
      </c>
      <c r="I2889" s="15" t="s">
        <v>44</v>
      </c>
      <c r="J2889" s="15">
        <v>9</v>
      </c>
      <c r="K2889" s="15">
        <v>4</v>
      </c>
      <c r="L2889" s="15">
        <v>201111510</v>
      </c>
      <c r="M2889" s="15" t="s">
        <v>652</v>
      </c>
      <c r="N2889" s="15" t="s">
        <v>101</v>
      </c>
      <c r="O2889" s="18" t="s">
        <v>4931</v>
      </c>
      <c r="P2889" s="22" t="s">
        <v>3841</v>
      </c>
      <c r="Q2889" s="15" t="s">
        <v>101</v>
      </c>
      <c r="R2889" s="18" t="s">
        <v>5925</v>
      </c>
      <c r="S2889" s="22" t="b">
        <f t="shared" si="449"/>
        <v>0</v>
      </c>
      <c r="T2889" s="18" t="s">
        <v>1049</v>
      </c>
      <c r="U2889" s="18" t="s">
        <v>6469</v>
      </c>
      <c r="V2889" s="15" t="s">
        <v>6065</v>
      </c>
      <c r="W2889" s="18" t="s">
        <v>2688</v>
      </c>
      <c r="X2889" s="18"/>
      <c r="Y2889" s="15" t="s">
        <v>68</v>
      </c>
      <c r="Z2889" s="18" t="s">
        <v>2732</v>
      </c>
      <c r="AA2889" s="18" t="s">
        <v>119</v>
      </c>
      <c r="AB2889" s="18" t="s">
        <v>7471</v>
      </c>
      <c r="AC2889" s="67" t="str">
        <f>+VLOOKUP("*"&amp;L2889&amp;"*",'[2]REGISTROS SANITARIOS'!$D$2333:$E$2393,2,FALSE)</f>
        <v>SI</v>
      </c>
      <c r="AD2889" s="22" t="s">
        <v>1025</v>
      </c>
      <c r="AE2889" s="16">
        <v>46519</v>
      </c>
      <c r="AF2889" s="34" t="s">
        <v>73</v>
      </c>
      <c r="AG2889" s="24" t="s">
        <v>1049</v>
      </c>
      <c r="AH2889" s="18" t="s">
        <v>1049</v>
      </c>
      <c r="AI2889" s="18" t="s">
        <v>53</v>
      </c>
      <c r="AJ2889" s="17">
        <v>27.5</v>
      </c>
      <c r="AK2889" s="25">
        <v>28</v>
      </c>
      <c r="AL2889" s="25">
        <v>3480</v>
      </c>
      <c r="AM2889" s="35">
        <v>0.19</v>
      </c>
      <c r="AN2889" s="19">
        <v>115953.60000000001</v>
      </c>
      <c r="AO2889" s="18" t="s">
        <v>44</v>
      </c>
      <c r="AP2889" s="15" t="s">
        <v>1049</v>
      </c>
      <c r="AQ2889" s="43" t="str">
        <f t="shared" si="451"/>
        <v>MAYOR</v>
      </c>
      <c r="AR2889" s="44">
        <f t="shared" si="444"/>
        <v>113883</v>
      </c>
      <c r="AS2889" s="44">
        <f t="shared" si="445"/>
        <v>95700</v>
      </c>
      <c r="AT2889" s="44">
        <f t="shared" si="446"/>
        <v>97440</v>
      </c>
      <c r="AU2889" s="44">
        <f t="shared" si="447"/>
        <v>115953.59999999999</v>
      </c>
      <c r="AV2889" s="45" t="b">
        <f t="shared" si="448"/>
        <v>1</v>
      </c>
      <c r="AW2889" s="45" t="b">
        <f t="shared" si="452"/>
        <v>0</v>
      </c>
      <c r="AX2889" s="45"/>
    </row>
    <row r="2890" spans="1:50" s="36" customFormat="1" ht="27.75" customHeight="1" x14ac:dyDescent="0.15">
      <c r="A2890" s="36" t="str">
        <f t="shared" si="450"/>
        <v>QUIRURGICOS LTDA201111610</v>
      </c>
      <c r="B2890" s="36" t="b">
        <f>+A2890='[1]Anexo 9'!A2890</f>
        <v>1</v>
      </c>
      <c r="C2890" s="18">
        <v>860024862</v>
      </c>
      <c r="D2890" s="18" t="s">
        <v>3867</v>
      </c>
      <c r="E2890" s="15" t="s">
        <v>98</v>
      </c>
      <c r="F2890" s="15" t="s">
        <v>649</v>
      </c>
      <c r="G2890" s="15">
        <f>+VLOOKUP(F2890,[3]Sheet1!$E$3:$G$74,3,FALSE)</f>
        <v>9</v>
      </c>
      <c r="H2890" s="15">
        <f>+VLOOKUP(D2890&amp;F2890,'TD para paquetes'!$E$3:$I$441,5,FALSE)</f>
        <v>8</v>
      </c>
      <c r="I2890" s="15" t="s">
        <v>44</v>
      </c>
      <c r="J2890" s="15">
        <v>9</v>
      </c>
      <c r="K2890" s="15">
        <v>4</v>
      </c>
      <c r="L2890" s="15">
        <v>201111610</v>
      </c>
      <c r="M2890" s="15" t="s">
        <v>656</v>
      </c>
      <c r="N2890" s="15" t="s">
        <v>101</v>
      </c>
      <c r="O2890" s="18" t="s">
        <v>4932</v>
      </c>
      <c r="P2890" s="22" t="s">
        <v>3841</v>
      </c>
      <c r="Q2890" s="15" t="s">
        <v>101</v>
      </c>
      <c r="R2890" s="18" t="s">
        <v>5925</v>
      </c>
      <c r="S2890" s="22" t="b">
        <f t="shared" si="449"/>
        <v>0</v>
      </c>
      <c r="T2890" s="18" t="s">
        <v>1049</v>
      </c>
      <c r="U2890" s="18" t="s">
        <v>6469</v>
      </c>
      <c r="V2890" s="15" t="s">
        <v>6065</v>
      </c>
      <c r="W2890" s="18" t="s">
        <v>2688</v>
      </c>
      <c r="X2890" s="18"/>
      <c r="Y2890" s="15" t="s">
        <v>68</v>
      </c>
      <c r="Z2890" s="18" t="s">
        <v>2732</v>
      </c>
      <c r="AA2890" s="18" t="s">
        <v>119</v>
      </c>
      <c r="AB2890" s="18" t="s">
        <v>7471</v>
      </c>
      <c r="AC2890" s="67" t="str">
        <f>+VLOOKUP("*"&amp;L2890&amp;"*",'[2]REGISTROS SANITARIOS'!$D$2333:$E$2393,2,FALSE)</f>
        <v>SI</v>
      </c>
      <c r="AD2890" s="22" t="s">
        <v>1025</v>
      </c>
      <c r="AE2890" s="16">
        <v>46519</v>
      </c>
      <c r="AF2890" s="34" t="s">
        <v>73</v>
      </c>
      <c r="AG2890" s="24" t="s">
        <v>1049</v>
      </c>
      <c r="AH2890" s="18" t="s">
        <v>1049</v>
      </c>
      <c r="AI2890" s="18" t="s">
        <v>53</v>
      </c>
      <c r="AJ2890" s="17">
        <v>66</v>
      </c>
      <c r="AK2890" s="25">
        <v>66</v>
      </c>
      <c r="AL2890" s="25">
        <v>2630</v>
      </c>
      <c r="AM2890" s="35">
        <v>0.19</v>
      </c>
      <c r="AN2890" s="19">
        <v>206560.19999999998</v>
      </c>
      <c r="AO2890" s="18" t="s">
        <v>44</v>
      </c>
      <c r="AP2890" s="15" t="s">
        <v>1049</v>
      </c>
      <c r="AQ2890" s="43" t="str">
        <f t="shared" si="451"/>
        <v>SI</v>
      </c>
      <c r="AR2890" s="44">
        <f t="shared" si="444"/>
        <v>206560.19999999998</v>
      </c>
      <c r="AS2890" s="44">
        <f t="shared" si="445"/>
        <v>173580</v>
      </c>
      <c r="AT2890" s="44">
        <f t="shared" si="446"/>
        <v>173580</v>
      </c>
      <c r="AU2890" s="44">
        <f t="shared" si="447"/>
        <v>206560.19999999998</v>
      </c>
      <c r="AV2890" s="45" t="b">
        <f t="shared" si="448"/>
        <v>1</v>
      </c>
      <c r="AW2890" s="45" t="b">
        <f t="shared" si="452"/>
        <v>0</v>
      </c>
      <c r="AX2890" s="45"/>
    </row>
    <row r="2891" spans="1:50" s="36" customFormat="1" ht="27.75" customHeight="1" x14ac:dyDescent="0.15">
      <c r="A2891" s="36" t="str">
        <f t="shared" si="450"/>
        <v>QUIRURGICOS LTDA201111710</v>
      </c>
      <c r="B2891" s="36" t="b">
        <f>+A2891='[1]Anexo 9'!A2891</f>
        <v>1</v>
      </c>
      <c r="C2891" s="18">
        <v>860024862</v>
      </c>
      <c r="D2891" s="18" t="s">
        <v>3867</v>
      </c>
      <c r="E2891" s="15" t="s">
        <v>98</v>
      </c>
      <c r="F2891" s="15" t="s">
        <v>649</v>
      </c>
      <c r="G2891" s="15">
        <f>+VLOOKUP(F2891,[3]Sheet1!$E$3:$G$74,3,FALSE)</f>
        <v>9</v>
      </c>
      <c r="H2891" s="15">
        <f>+VLOOKUP(D2891&amp;F2891,'TD para paquetes'!$E$3:$I$441,5,FALSE)</f>
        <v>8</v>
      </c>
      <c r="I2891" s="15" t="s">
        <v>44</v>
      </c>
      <c r="J2891" s="15">
        <v>9</v>
      </c>
      <c r="K2891" s="15">
        <v>4</v>
      </c>
      <c r="L2891" s="15">
        <v>201111710</v>
      </c>
      <c r="M2891" s="15" t="s">
        <v>658</v>
      </c>
      <c r="N2891" s="15" t="s">
        <v>101</v>
      </c>
      <c r="O2891" s="18" t="s">
        <v>4933</v>
      </c>
      <c r="P2891" s="22" t="s">
        <v>3841</v>
      </c>
      <c r="Q2891" s="15" t="s">
        <v>101</v>
      </c>
      <c r="R2891" s="18" t="s">
        <v>5925</v>
      </c>
      <c r="S2891" s="22" t="b">
        <f t="shared" si="449"/>
        <v>0</v>
      </c>
      <c r="T2891" s="18" t="s">
        <v>1049</v>
      </c>
      <c r="U2891" s="18" t="s">
        <v>6469</v>
      </c>
      <c r="V2891" s="15" t="s">
        <v>6065</v>
      </c>
      <c r="W2891" s="18" t="s">
        <v>2688</v>
      </c>
      <c r="X2891" s="18"/>
      <c r="Y2891" s="15" t="s">
        <v>68</v>
      </c>
      <c r="Z2891" s="18" t="s">
        <v>2732</v>
      </c>
      <c r="AA2891" s="18" t="s">
        <v>119</v>
      </c>
      <c r="AB2891" s="18" t="s">
        <v>7471</v>
      </c>
      <c r="AC2891" s="67" t="str">
        <f>+VLOOKUP("*"&amp;L2891&amp;"*",'[2]REGISTROS SANITARIOS'!$D$2333:$E$2393,2,FALSE)</f>
        <v>SI</v>
      </c>
      <c r="AD2891" s="22" t="s">
        <v>1025</v>
      </c>
      <c r="AE2891" s="16">
        <v>46519</v>
      </c>
      <c r="AF2891" s="34" t="s">
        <v>73</v>
      </c>
      <c r="AG2891" s="24" t="s">
        <v>1049</v>
      </c>
      <c r="AH2891" s="18" t="s">
        <v>1049</v>
      </c>
      <c r="AI2891" s="18" t="s">
        <v>53</v>
      </c>
      <c r="AJ2891" s="17">
        <v>1540</v>
      </c>
      <c r="AK2891" s="25">
        <v>1540</v>
      </c>
      <c r="AL2891" s="25">
        <v>2630</v>
      </c>
      <c r="AM2891" s="35">
        <v>0.19</v>
      </c>
      <c r="AN2891" s="19">
        <v>4819738</v>
      </c>
      <c r="AO2891" s="18" t="s">
        <v>44</v>
      </c>
      <c r="AP2891" s="15" t="s">
        <v>1049</v>
      </c>
      <c r="AQ2891" s="43" t="str">
        <f t="shared" si="451"/>
        <v>SI</v>
      </c>
      <c r="AR2891" s="44">
        <f t="shared" si="444"/>
        <v>4819738</v>
      </c>
      <c r="AS2891" s="44">
        <f t="shared" si="445"/>
        <v>4050200</v>
      </c>
      <c r="AT2891" s="44">
        <f t="shared" si="446"/>
        <v>4050200</v>
      </c>
      <c r="AU2891" s="44">
        <f t="shared" si="447"/>
        <v>4819738</v>
      </c>
      <c r="AV2891" s="45" t="b">
        <f t="shared" si="448"/>
        <v>1</v>
      </c>
      <c r="AW2891" s="45" t="b">
        <f t="shared" si="452"/>
        <v>0</v>
      </c>
      <c r="AX2891" s="45"/>
    </row>
    <row r="2892" spans="1:50" s="36" customFormat="1" ht="27.75" customHeight="1" x14ac:dyDescent="0.15">
      <c r="A2892" s="36" t="str">
        <f t="shared" si="450"/>
        <v>QUIRURGICOS LTDA201111810</v>
      </c>
      <c r="B2892" s="36" t="b">
        <f>+A2892='[1]Anexo 9'!A2892</f>
        <v>1</v>
      </c>
      <c r="C2892" s="18">
        <v>860024862</v>
      </c>
      <c r="D2892" s="18" t="s">
        <v>3867</v>
      </c>
      <c r="E2892" s="15" t="s">
        <v>98</v>
      </c>
      <c r="F2892" s="15" t="s">
        <v>649</v>
      </c>
      <c r="G2892" s="15">
        <f>+VLOOKUP(F2892,[3]Sheet1!$E$3:$G$74,3,FALSE)</f>
        <v>9</v>
      </c>
      <c r="H2892" s="15">
        <f>+VLOOKUP(D2892&amp;F2892,'TD para paquetes'!$E$3:$I$441,5,FALSE)</f>
        <v>8</v>
      </c>
      <c r="I2892" s="15" t="s">
        <v>44</v>
      </c>
      <c r="J2892" s="15">
        <v>9</v>
      </c>
      <c r="K2892" s="15">
        <v>4</v>
      </c>
      <c r="L2892" s="15">
        <v>201111810</v>
      </c>
      <c r="M2892" s="15" t="s">
        <v>660</v>
      </c>
      <c r="N2892" s="15" t="s">
        <v>101</v>
      </c>
      <c r="O2892" s="18" t="s">
        <v>4934</v>
      </c>
      <c r="P2892" s="22" t="s">
        <v>3841</v>
      </c>
      <c r="Q2892" s="15" t="s">
        <v>101</v>
      </c>
      <c r="R2892" s="18" t="s">
        <v>5925</v>
      </c>
      <c r="S2892" s="22" t="b">
        <f t="shared" si="449"/>
        <v>0</v>
      </c>
      <c r="T2892" s="18" t="s">
        <v>1049</v>
      </c>
      <c r="U2892" s="18" t="s">
        <v>6469</v>
      </c>
      <c r="V2892" s="15" t="s">
        <v>6065</v>
      </c>
      <c r="W2892" s="18" t="s">
        <v>2688</v>
      </c>
      <c r="X2892" s="18"/>
      <c r="Y2892" s="15" t="s">
        <v>68</v>
      </c>
      <c r="Z2892" s="18" t="s">
        <v>2732</v>
      </c>
      <c r="AA2892" s="18" t="s">
        <v>119</v>
      </c>
      <c r="AB2892" s="18" t="s">
        <v>7471</v>
      </c>
      <c r="AC2892" s="67" t="str">
        <f>+VLOOKUP("*"&amp;L2892&amp;"*",'[2]REGISTROS SANITARIOS'!$D$2333:$E$2393,2,FALSE)</f>
        <v>SI</v>
      </c>
      <c r="AD2892" s="22" t="s">
        <v>1025</v>
      </c>
      <c r="AE2892" s="16">
        <v>46519</v>
      </c>
      <c r="AF2892" s="34" t="s">
        <v>73</v>
      </c>
      <c r="AG2892" s="24" t="s">
        <v>1049</v>
      </c>
      <c r="AH2892" s="18" t="s">
        <v>1049</v>
      </c>
      <c r="AI2892" s="18" t="s">
        <v>53</v>
      </c>
      <c r="AJ2892" s="17">
        <v>1485</v>
      </c>
      <c r="AK2892" s="25">
        <v>1485</v>
      </c>
      <c r="AL2892" s="25">
        <v>2620</v>
      </c>
      <c r="AM2892" s="35">
        <v>0.19</v>
      </c>
      <c r="AN2892" s="19">
        <v>4629933</v>
      </c>
      <c r="AO2892" s="18" t="s">
        <v>44</v>
      </c>
      <c r="AP2892" s="15" t="s">
        <v>1049</v>
      </c>
      <c r="AQ2892" s="43" t="str">
        <f t="shared" si="451"/>
        <v>SI</v>
      </c>
      <c r="AR2892" s="44">
        <f t="shared" si="444"/>
        <v>4629933</v>
      </c>
      <c r="AS2892" s="44">
        <f t="shared" si="445"/>
        <v>3890700</v>
      </c>
      <c r="AT2892" s="44">
        <f t="shared" si="446"/>
        <v>3890700</v>
      </c>
      <c r="AU2892" s="44">
        <f t="shared" si="447"/>
        <v>4629933</v>
      </c>
      <c r="AV2892" s="45" t="b">
        <f t="shared" si="448"/>
        <v>1</v>
      </c>
      <c r="AW2892" s="45" t="b">
        <f t="shared" si="452"/>
        <v>0</v>
      </c>
      <c r="AX2892" s="45"/>
    </row>
    <row r="2893" spans="1:50" s="36" customFormat="1" ht="27.75" customHeight="1" x14ac:dyDescent="0.15">
      <c r="A2893" s="36" t="str">
        <f t="shared" si="450"/>
        <v>QUIRURGICOS LTDA201111910</v>
      </c>
      <c r="B2893" s="36" t="b">
        <f>+A2893='[1]Anexo 9'!A2893</f>
        <v>1</v>
      </c>
      <c r="C2893" s="18">
        <v>860024862</v>
      </c>
      <c r="D2893" s="18" t="s">
        <v>3867</v>
      </c>
      <c r="E2893" s="15" t="s">
        <v>98</v>
      </c>
      <c r="F2893" s="15" t="s">
        <v>649</v>
      </c>
      <c r="G2893" s="15">
        <f>+VLOOKUP(F2893,[3]Sheet1!$E$3:$G$74,3,FALSE)</f>
        <v>9</v>
      </c>
      <c r="H2893" s="15">
        <f>+VLOOKUP(D2893&amp;F2893,'TD para paquetes'!$E$3:$I$441,5,FALSE)</f>
        <v>8</v>
      </c>
      <c r="I2893" s="15" t="s">
        <v>44</v>
      </c>
      <c r="J2893" s="15">
        <v>9</v>
      </c>
      <c r="K2893" s="15">
        <v>4</v>
      </c>
      <c r="L2893" s="15">
        <v>201111910</v>
      </c>
      <c r="M2893" s="15" t="s">
        <v>662</v>
      </c>
      <c r="N2893" s="15" t="s">
        <v>101</v>
      </c>
      <c r="O2893" s="18" t="s">
        <v>4935</v>
      </c>
      <c r="P2893" s="22" t="s">
        <v>3841</v>
      </c>
      <c r="Q2893" s="15" t="s">
        <v>101</v>
      </c>
      <c r="R2893" s="18" t="s">
        <v>5925</v>
      </c>
      <c r="S2893" s="22" t="b">
        <f t="shared" si="449"/>
        <v>0</v>
      </c>
      <c r="T2893" s="18" t="s">
        <v>1049</v>
      </c>
      <c r="U2893" s="18" t="s">
        <v>6469</v>
      </c>
      <c r="V2893" s="15" t="s">
        <v>6065</v>
      </c>
      <c r="W2893" s="18" t="s">
        <v>2688</v>
      </c>
      <c r="X2893" s="18"/>
      <c r="Y2893" s="15" t="s">
        <v>68</v>
      </c>
      <c r="Z2893" s="18" t="s">
        <v>2732</v>
      </c>
      <c r="AA2893" s="18" t="s">
        <v>119</v>
      </c>
      <c r="AB2893" s="18" t="s">
        <v>7471</v>
      </c>
      <c r="AC2893" s="67" t="str">
        <f>+VLOOKUP("*"&amp;L2893&amp;"*",'[2]REGISTROS SANITARIOS'!$D$2333:$E$2393,2,FALSE)</f>
        <v>SI</v>
      </c>
      <c r="AD2893" s="22" t="s">
        <v>1025</v>
      </c>
      <c r="AE2893" s="16">
        <v>46519</v>
      </c>
      <c r="AF2893" s="34" t="s">
        <v>73</v>
      </c>
      <c r="AG2893" s="24" t="s">
        <v>1049</v>
      </c>
      <c r="AH2893" s="18" t="s">
        <v>1049</v>
      </c>
      <c r="AI2893" s="18" t="s">
        <v>53</v>
      </c>
      <c r="AJ2893" s="17">
        <v>2475</v>
      </c>
      <c r="AK2893" s="25">
        <v>2475</v>
      </c>
      <c r="AL2893" s="25">
        <v>2620</v>
      </c>
      <c r="AM2893" s="35">
        <v>0.19</v>
      </c>
      <c r="AN2893" s="19">
        <v>7716555</v>
      </c>
      <c r="AO2893" s="18" t="s">
        <v>44</v>
      </c>
      <c r="AP2893" s="15" t="s">
        <v>1049</v>
      </c>
      <c r="AQ2893" s="43" t="str">
        <f t="shared" si="451"/>
        <v>SI</v>
      </c>
      <c r="AR2893" s="44">
        <f t="shared" si="444"/>
        <v>7716554.9999999991</v>
      </c>
      <c r="AS2893" s="44">
        <f t="shared" si="445"/>
        <v>6484500</v>
      </c>
      <c r="AT2893" s="44">
        <f t="shared" si="446"/>
        <v>6484500</v>
      </c>
      <c r="AU2893" s="44">
        <f t="shared" si="447"/>
        <v>7716554.9999999991</v>
      </c>
      <c r="AV2893" s="45" t="b">
        <f t="shared" si="448"/>
        <v>1</v>
      </c>
      <c r="AW2893" s="45" t="b">
        <f t="shared" si="452"/>
        <v>0</v>
      </c>
      <c r="AX2893" s="45"/>
    </row>
    <row r="2894" spans="1:50" s="36" customFormat="1" ht="27.75" customHeight="1" x14ac:dyDescent="0.15">
      <c r="A2894" s="36" t="str">
        <f t="shared" si="450"/>
        <v>QUIRURGICOS LTDA201112010</v>
      </c>
      <c r="B2894" s="36" t="b">
        <f>+A2894='[1]Anexo 9'!A2894</f>
        <v>1</v>
      </c>
      <c r="C2894" s="18">
        <v>860024862</v>
      </c>
      <c r="D2894" s="18" t="s">
        <v>3867</v>
      </c>
      <c r="E2894" s="15" t="s">
        <v>98</v>
      </c>
      <c r="F2894" s="15" t="s">
        <v>649</v>
      </c>
      <c r="G2894" s="15">
        <f>+VLOOKUP(F2894,[3]Sheet1!$E$3:$G$74,3,FALSE)</f>
        <v>9</v>
      </c>
      <c r="H2894" s="15">
        <f>+VLOOKUP(D2894&amp;F2894,'TD para paquetes'!$E$3:$I$441,5,FALSE)</f>
        <v>8</v>
      </c>
      <c r="I2894" s="15" t="s">
        <v>44</v>
      </c>
      <c r="J2894" s="15">
        <v>9</v>
      </c>
      <c r="K2894" s="15">
        <v>4</v>
      </c>
      <c r="L2894" s="15">
        <v>201112010</v>
      </c>
      <c r="M2894" s="15" t="s">
        <v>664</v>
      </c>
      <c r="N2894" s="15" t="s">
        <v>101</v>
      </c>
      <c r="O2894" s="18" t="s">
        <v>4936</v>
      </c>
      <c r="P2894" s="22" t="s">
        <v>3841</v>
      </c>
      <c r="Q2894" s="15" t="s">
        <v>101</v>
      </c>
      <c r="R2894" s="18" t="s">
        <v>5925</v>
      </c>
      <c r="S2894" s="22" t="b">
        <f t="shared" si="449"/>
        <v>0</v>
      </c>
      <c r="T2894" s="18" t="s">
        <v>1049</v>
      </c>
      <c r="U2894" s="18" t="s">
        <v>6469</v>
      </c>
      <c r="V2894" s="15" t="s">
        <v>6065</v>
      </c>
      <c r="W2894" s="18" t="s">
        <v>2688</v>
      </c>
      <c r="X2894" s="18"/>
      <c r="Y2894" s="15" t="s">
        <v>68</v>
      </c>
      <c r="Z2894" s="18" t="s">
        <v>2732</v>
      </c>
      <c r="AA2894" s="18" t="s">
        <v>119</v>
      </c>
      <c r="AB2894" s="18" t="s">
        <v>7471</v>
      </c>
      <c r="AC2894" s="67" t="str">
        <f>+VLOOKUP("*"&amp;L2894&amp;"*",'[2]REGISTROS SANITARIOS'!$D$2333:$E$2393,2,FALSE)</f>
        <v>SI</v>
      </c>
      <c r="AD2894" s="22" t="s">
        <v>1025</v>
      </c>
      <c r="AE2894" s="16">
        <v>46519</v>
      </c>
      <c r="AF2894" s="34" t="s">
        <v>73</v>
      </c>
      <c r="AG2894" s="24" t="s">
        <v>1049</v>
      </c>
      <c r="AH2894" s="18" t="s">
        <v>1049</v>
      </c>
      <c r="AI2894" s="18" t="s">
        <v>53</v>
      </c>
      <c r="AJ2894" s="17">
        <v>1375</v>
      </c>
      <c r="AK2894" s="25">
        <v>1375</v>
      </c>
      <c r="AL2894" s="25">
        <v>2630</v>
      </c>
      <c r="AM2894" s="35">
        <v>0.19</v>
      </c>
      <c r="AN2894" s="19">
        <v>4303337.5</v>
      </c>
      <c r="AO2894" s="18" t="s">
        <v>44</v>
      </c>
      <c r="AP2894" s="15" t="s">
        <v>1049</v>
      </c>
      <c r="AQ2894" s="43" t="str">
        <f t="shared" si="451"/>
        <v>SI</v>
      </c>
      <c r="AR2894" s="44">
        <f t="shared" si="444"/>
        <v>4303337.5</v>
      </c>
      <c r="AS2894" s="44">
        <f t="shared" si="445"/>
        <v>3616250</v>
      </c>
      <c r="AT2894" s="44">
        <f t="shared" si="446"/>
        <v>3616250</v>
      </c>
      <c r="AU2894" s="44">
        <f t="shared" si="447"/>
        <v>4303337.5</v>
      </c>
      <c r="AV2894" s="45" t="b">
        <f t="shared" si="448"/>
        <v>1</v>
      </c>
      <c r="AW2894" s="45" t="b">
        <f t="shared" si="452"/>
        <v>0</v>
      </c>
      <c r="AX2894" s="45"/>
    </row>
    <row r="2895" spans="1:50" s="36" customFormat="1" ht="27.75" customHeight="1" x14ac:dyDescent="0.15">
      <c r="A2895" s="36" t="str">
        <f t="shared" si="450"/>
        <v>QUIRURGICOS LTDA201112022</v>
      </c>
      <c r="B2895" s="36" t="b">
        <f>+A2895='[1]Anexo 9'!A2895</f>
        <v>1</v>
      </c>
      <c r="C2895" s="18">
        <v>860024862</v>
      </c>
      <c r="D2895" s="18" t="s">
        <v>3867</v>
      </c>
      <c r="E2895" s="15" t="s">
        <v>98</v>
      </c>
      <c r="F2895" s="15" t="s">
        <v>649</v>
      </c>
      <c r="G2895" s="15">
        <f>+VLOOKUP(F2895,[3]Sheet1!$E$3:$G$74,3,FALSE)</f>
        <v>9</v>
      </c>
      <c r="H2895" s="15">
        <f>+VLOOKUP(D2895&amp;F2895,'TD para paquetes'!$E$3:$I$441,5,FALSE)</f>
        <v>8</v>
      </c>
      <c r="I2895" s="15" t="s">
        <v>44</v>
      </c>
      <c r="J2895" s="15">
        <v>8</v>
      </c>
      <c r="K2895" s="15">
        <v>4</v>
      </c>
      <c r="L2895" s="15">
        <v>201112022</v>
      </c>
      <c r="M2895" s="15" t="s">
        <v>3898</v>
      </c>
      <c r="N2895" s="15" t="s">
        <v>101</v>
      </c>
      <c r="O2895" s="18" t="s">
        <v>4937</v>
      </c>
      <c r="P2895" s="22" t="s">
        <v>3841</v>
      </c>
      <c r="Q2895" s="15" t="s">
        <v>101</v>
      </c>
      <c r="R2895" s="18" t="s">
        <v>5925</v>
      </c>
      <c r="S2895" s="22" t="b">
        <f t="shared" si="449"/>
        <v>0</v>
      </c>
      <c r="T2895" s="18" t="s">
        <v>1049</v>
      </c>
      <c r="U2895" s="18" t="s">
        <v>6469</v>
      </c>
      <c r="V2895" s="15" t="s">
        <v>6065</v>
      </c>
      <c r="W2895" s="18" t="s">
        <v>2688</v>
      </c>
      <c r="X2895" s="18"/>
      <c r="Y2895" s="15" t="s">
        <v>68</v>
      </c>
      <c r="Z2895" s="18" t="s">
        <v>2732</v>
      </c>
      <c r="AA2895" s="18" t="s">
        <v>119</v>
      </c>
      <c r="AB2895" s="18" t="s">
        <v>7471</v>
      </c>
      <c r="AC2895" s="67" t="str">
        <f>+VLOOKUP("*"&amp;L2895&amp;"*",'[2]REGISTROS SANITARIOS'!$D$2333:$E$2393,2,FALSE)</f>
        <v>SI</v>
      </c>
      <c r="AD2895" s="22" t="s">
        <v>1025</v>
      </c>
      <c r="AE2895" s="16">
        <v>46519</v>
      </c>
      <c r="AF2895" s="34" t="s">
        <v>73</v>
      </c>
      <c r="AG2895" s="24" t="s">
        <v>1049</v>
      </c>
      <c r="AH2895" s="18" t="s">
        <v>1049</v>
      </c>
      <c r="AI2895" s="18" t="s">
        <v>53</v>
      </c>
      <c r="AJ2895" s="17">
        <v>27.5</v>
      </c>
      <c r="AK2895" s="25">
        <v>28</v>
      </c>
      <c r="AL2895" s="25">
        <v>2630</v>
      </c>
      <c r="AM2895" s="35">
        <v>0.19</v>
      </c>
      <c r="AN2895" s="19">
        <v>87631.6</v>
      </c>
      <c r="AO2895" s="18" t="s">
        <v>44</v>
      </c>
      <c r="AP2895" s="15" t="s">
        <v>1049</v>
      </c>
      <c r="AQ2895" s="43" t="str">
        <f t="shared" si="451"/>
        <v>MAYOR</v>
      </c>
      <c r="AR2895" s="44">
        <f t="shared" si="444"/>
        <v>86066.75</v>
      </c>
      <c r="AS2895" s="44">
        <f t="shared" si="445"/>
        <v>72325</v>
      </c>
      <c r="AT2895" s="44">
        <f t="shared" si="446"/>
        <v>73640</v>
      </c>
      <c r="AU2895" s="44">
        <f t="shared" si="447"/>
        <v>87631.599999999991</v>
      </c>
      <c r="AV2895" s="45" t="b">
        <f t="shared" si="448"/>
        <v>1</v>
      </c>
      <c r="AW2895" s="45" t="b">
        <f t="shared" si="452"/>
        <v>0</v>
      </c>
      <c r="AX2895" s="45"/>
    </row>
    <row r="2896" spans="1:50" s="36" customFormat="1" ht="27.75" customHeight="1" x14ac:dyDescent="0.15">
      <c r="A2896" s="36" t="str">
        <f t="shared" si="450"/>
        <v>QUIRURGICOS LTDA201130110</v>
      </c>
      <c r="B2896" s="36" t="b">
        <f>+A2896='[1]Anexo 9'!A2896</f>
        <v>1</v>
      </c>
      <c r="C2896" s="18">
        <v>860024862</v>
      </c>
      <c r="D2896" s="18" t="s">
        <v>3867</v>
      </c>
      <c r="E2896" s="15" t="s">
        <v>98</v>
      </c>
      <c r="F2896" s="15" t="s">
        <v>749</v>
      </c>
      <c r="G2896" s="15">
        <f>+VLOOKUP(F2896,[3]Sheet1!$E$3:$G$74,3,FALSE)</f>
        <v>6</v>
      </c>
      <c r="H2896" s="15">
        <f>+VLOOKUP(D2896&amp;F2896,'TD para paquetes'!$E$3:$I$441,5,FALSE)</f>
        <v>6</v>
      </c>
      <c r="I2896" s="15" t="s">
        <v>1025</v>
      </c>
      <c r="J2896" s="15">
        <v>6</v>
      </c>
      <c r="K2896" s="15">
        <v>6</v>
      </c>
      <c r="L2896" s="15">
        <v>201130110</v>
      </c>
      <c r="M2896" s="15" t="s">
        <v>750</v>
      </c>
      <c r="N2896" s="15" t="s">
        <v>101</v>
      </c>
      <c r="O2896" s="18" t="s">
        <v>4938</v>
      </c>
      <c r="P2896" s="22" t="s">
        <v>73</v>
      </c>
      <c r="Q2896" s="15" t="s">
        <v>101</v>
      </c>
      <c r="R2896" s="18" t="s">
        <v>5925</v>
      </c>
      <c r="S2896" s="22" t="b">
        <f t="shared" si="449"/>
        <v>0</v>
      </c>
      <c r="T2896" s="18" t="s">
        <v>1049</v>
      </c>
      <c r="U2896" s="18" t="s">
        <v>5927</v>
      </c>
      <c r="V2896" s="15" t="s">
        <v>6068</v>
      </c>
      <c r="W2896" s="18" t="s">
        <v>2688</v>
      </c>
      <c r="X2896" s="18"/>
      <c r="Y2896" s="15" t="s">
        <v>73</v>
      </c>
      <c r="Z2896" s="18" t="s">
        <v>2732</v>
      </c>
      <c r="AA2896" s="18" t="s">
        <v>119</v>
      </c>
      <c r="AB2896" s="18" t="s">
        <v>7472</v>
      </c>
      <c r="AC2896" s="67" t="str">
        <f>+VLOOKUP("*"&amp;L2896&amp;"*",'[2]REGISTROS SANITARIOS'!$D$2333:$E$2393,2,FALSE)</f>
        <v>SI</v>
      </c>
      <c r="AD2896" s="22" t="s">
        <v>1025</v>
      </c>
      <c r="AE2896" s="16">
        <v>46286</v>
      </c>
      <c r="AF2896" s="34" t="s">
        <v>73</v>
      </c>
      <c r="AG2896" s="24" t="s">
        <v>1049</v>
      </c>
      <c r="AH2896" s="18" t="s">
        <v>1049</v>
      </c>
      <c r="AI2896" s="18" t="s">
        <v>53</v>
      </c>
      <c r="AJ2896" s="17">
        <v>27.5</v>
      </c>
      <c r="AK2896" s="25">
        <v>28</v>
      </c>
      <c r="AL2896" s="25">
        <v>2520</v>
      </c>
      <c r="AM2896" s="35">
        <v>0.19</v>
      </c>
      <c r="AN2896" s="19">
        <v>83966.399999999994</v>
      </c>
      <c r="AO2896" s="18" t="s">
        <v>44</v>
      </c>
      <c r="AP2896" s="15" t="s">
        <v>1049</v>
      </c>
      <c r="AQ2896" s="43" t="str">
        <f t="shared" si="451"/>
        <v>MAYOR</v>
      </c>
      <c r="AR2896" s="44">
        <f t="shared" si="444"/>
        <v>82466.999999999985</v>
      </c>
      <c r="AS2896" s="44">
        <f t="shared" si="445"/>
        <v>69300</v>
      </c>
      <c r="AT2896" s="44">
        <f t="shared" si="446"/>
        <v>70560</v>
      </c>
      <c r="AU2896" s="44">
        <f t="shared" si="447"/>
        <v>83966.399999999994</v>
      </c>
      <c r="AV2896" s="45" t="b">
        <f t="shared" si="448"/>
        <v>1</v>
      </c>
      <c r="AW2896" s="45" t="b">
        <f t="shared" si="452"/>
        <v>0</v>
      </c>
      <c r="AX2896" s="45"/>
    </row>
    <row r="2897" spans="1:50" s="36" customFormat="1" ht="27.75" customHeight="1" x14ac:dyDescent="0.15">
      <c r="A2897" s="36" t="str">
        <f t="shared" si="450"/>
        <v>QUIRURGICOS LTDA201130210</v>
      </c>
      <c r="B2897" s="36" t="b">
        <f>+A2897='[1]Anexo 9'!A2897</f>
        <v>1</v>
      </c>
      <c r="C2897" s="18">
        <v>860024862</v>
      </c>
      <c r="D2897" s="18" t="s">
        <v>3867</v>
      </c>
      <c r="E2897" s="15" t="s">
        <v>98</v>
      </c>
      <c r="F2897" s="15" t="s">
        <v>749</v>
      </c>
      <c r="G2897" s="15">
        <f>+VLOOKUP(F2897,[3]Sheet1!$E$3:$G$74,3,FALSE)</f>
        <v>6</v>
      </c>
      <c r="H2897" s="15">
        <f>+VLOOKUP(D2897&amp;F2897,'TD para paquetes'!$E$3:$I$441,5,FALSE)</f>
        <v>6</v>
      </c>
      <c r="I2897" s="15" t="s">
        <v>1025</v>
      </c>
      <c r="J2897" s="15">
        <v>6</v>
      </c>
      <c r="K2897" s="15">
        <v>6</v>
      </c>
      <c r="L2897" s="15">
        <v>201130210</v>
      </c>
      <c r="M2897" s="15" t="s">
        <v>752</v>
      </c>
      <c r="N2897" s="15" t="s">
        <v>101</v>
      </c>
      <c r="O2897" s="18" t="s">
        <v>4939</v>
      </c>
      <c r="P2897" s="22" t="s">
        <v>73</v>
      </c>
      <c r="Q2897" s="15" t="s">
        <v>101</v>
      </c>
      <c r="R2897" s="18" t="s">
        <v>5925</v>
      </c>
      <c r="S2897" s="22" t="b">
        <f t="shared" si="449"/>
        <v>0</v>
      </c>
      <c r="T2897" s="18" t="s">
        <v>1049</v>
      </c>
      <c r="U2897" s="18" t="s">
        <v>5927</v>
      </c>
      <c r="V2897" s="15" t="s">
        <v>6068</v>
      </c>
      <c r="W2897" s="18" t="s">
        <v>2688</v>
      </c>
      <c r="X2897" s="18"/>
      <c r="Y2897" s="15" t="s">
        <v>73</v>
      </c>
      <c r="Z2897" s="18" t="s">
        <v>2732</v>
      </c>
      <c r="AA2897" s="18" t="s">
        <v>119</v>
      </c>
      <c r="AB2897" s="18" t="s">
        <v>7472</v>
      </c>
      <c r="AC2897" s="67" t="str">
        <f>+VLOOKUP("*"&amp;L2897&amp;"*",'[2]REGISTROS SANITARIOS'!$D$2333:$E$2393,2,FALSE)</f>
        <v>SI</v>
      </c>
      <c r="AD2897" s="22" t="s">
        <v>1025</v>
      </c>
      <c r="AE2897" s="16">
        <v>46286</v>
      </c>
      <c r="AF2897" s="34" t="s">
        <v>73</v>
      </c>
      <c r="AG2897" s="24" t="s">
        <v>1049</v>
      </c>
      <c r="AH2897" s="18" t="s">
        <v>1049</v>
      </c>
      <c r="AI2897" s="18" t="s">
        <v>53</v>
      </c>
      <c r="AJ2897" s="17">
        <v>22</v>
      </c>
      <c r="AK2897" s="25">
        <v>22</v>
      </c>
      <c r="AL2897" s="25">
        <v>2520</v>
      </c>
      <c r="AM2897" s="35">
        <v>0.19</v>
      </c>
      <c r="AN2897" s="19">
        <v>65973.600000000006</v>
      </c>
      <c r="AO2897" s="18" t="s">
        <v>44</v>
      </c>
      <c r="AP2897" s="15" t="s">
        <v>1049</v>
      </c>
      <c r="AQ2897" s="43" t="str">
        <f t="shared" si="451"/>
        <v>SI</v>
      </c>
      <c r="AR2897" s="44">
        <f t="shared" si="444"/>
        <v>65973.599999999991</v>
      </c>
      <c r="AS2897" s="44">
        <f t="shared" si="445"/>
        <v>55440</v>
      </c>
      <c r="AT2897" s="44">
        <f t="shared" si="446"/>
        <v>55440</v>
      </c>
      <c r="AU2897" s="44">
        <f t="shared" si="447"/>
        <v>65973.599999999991</v>
      </c>
      <c r="AV2897" s="45" t="b">
        <f t="shared" si="448"/>
        <v>1</v>
      </c>
      <c r="AW2897" s="45" t="b">
        <f t="shared" si="452"/>
        <v>0</v>
      </c>
      <c r="AX2897" s="45"/>
    </row>
    <row r="2898" spans="1:50" s="36" customFormat="1" ht="27.75" customHeight="1" x14ac:dyDescent="0.15">
      <c r="A2898" s="36" t="str">
        <f t="shared" si="450"/>
        <v>QUIRURGICOS LTDA201130310</v>
      </c>
      <c r="B2898" s="36" t="b">
        <f>+A2898='[1]Anexo 9'!A2898</f>
        <v>1</v>
      </c>
      <c r="C2898" s="18">
        <v>860024862</v>
      </c>
      <c r="D2898" s="18" t="s">
        <v>3867</v>
      </c>
      <c r="E2898" s="15" t="s">
        <v>98</v>
      </c>
      <c r="F2898" s="15" t="s">
        <v>749</v>
      </c>
      <c r="G2898" s="15">
        <f>+VLOOKUP(F2898,[3]Sheet1!$E$3:$G$74,3,FALSE)</f>
        <v>6</v>
      </c>
      <c r="H2898" s="15">
        <f>+VLOOKUP(D2898&amp;F2898,'TD para paquetes'!$E$3:$I$441,5,FALSE)</f>
        <v>6</v>
      </c>
      <c r="I2898" s="15" t="s">
        <v>1025</v>
      </c>
      <c r="J2898" s="15">
        <v>7</v>
      </c>
      <c r="K2898" s="15">
        <v>6</v>
      </c>
      <c r="L2898" s="15">
        <v>201130310</v>
      </c>
      <c r="M2898" s="15" t="s">
        <v>754</v>
      </c>
      <c r="N2898" s="15" t="s">
        <v>101</v>
      </c>
      <c r="O2898" s="18" t="s">
        <v>4940</v>
      </c>
      <c r="P2898" s="22" t="s">
        <v>73</v>
      </c>
      <c r="Q2898" s="15" t="s">
        <v>101</v>
      </c>
      <c r="R2898" s="18" t="s">
        <v>5925</v>
      </c>
      <c r="S2898" s="22" t="b">
        <f t="shared" si="449"/>
        <v>0</v>
      </c>
      <c r="T2898" s="18" t="s">
        <v>1049</v>
      </c>
      <c r="U2898" s="18" t="s">
        <v>5927</v>
      </c>
      <c r="V2898" s="15" t="s">
        <v>6068</v>
      </c>
      <c r="W2898" s="18" t="s">
        <v>2688</v>
      </c>
      <c r="X2898" s="18"/>
      <c r="Y2898" s="15" t="s">
        <v>73</v>
      </c>
      <c r="Z2898" s="18" t="s">
        <v>2732</v>
      </c>
      <c r="AA2898" s="18" t="s">
        <v>119</v>
      </c>
      <c r="AB2898" s="18" t="s">
        <v>7472</v>
      </c>
      <c r="AC2898" s="67" t="str">
        <f>+VLOOKUP("*"&amp;L2898&amp;"*",'[2]REGISTROS SANITARIOS'!$D$2333:$E$2393,2,FALSE)</f>
        <v>SI</v>
      </c>
      <c r="AD2898" s="22" t="s">
        <v>1025</v>
      </c>
      <c r="AE2898" s="16">
        <v>46286</v>
      </c>
      <c r="AF2898" s="34" t="s">
        <v>73</v>
      </c>
      <c r="AG2898" s="24" t="s">
        <v>1049</v>
      </c>
      <c r="AH2898" s="18" t="s">
        <v>1049</v>
      </c>
      <c r="AI2898" s="18" t="s">
        <v>53</v>
      </c>
      <c r="AJ2898" s="17">
        <v>2.75</v>
      </c>
      <c r="AK2898" s="25">
        <v>3</v>
      </c>
      <c r="AL2898" s="25">
        <v>2520</v>
      </c>
      <c r="AM2898" s="35">
        <v>0.19</v>
      </c>
      <c r="AN2898" s="19">
        <v>8996.4</v>
      </c>
      <c r="AO2898" s="18" t="s">
        <v>44</v>
      </c>
      <c r="AP2898" s="15" t="s">
        <v>1049</v>
      </c>
      <c r="AQ2898" s="43" t="str">
        <f t="shared" si="451"/>
        <v>MAYOR</v>
      </c>
      <c r="AR2898" s="44">
        <f t="shared" si="444"/>
        <v>8246.6999999999989</v>
      </c>
      <c r="AS2898" s="44">
        <f t="shared" si="445"/>
        <v>6930</v>
      </c>
      <c r="AT2898" s="44">
        <f t="shared" si="446"/>
        <v>7560</v>
      </c>
      <c r="AU2898" s="44">
        <f t="shared" si="447"/>
        <v>8996.4</v>
      </c>
      <c r="AV2898" s="45" t="b">
        <f t="shared" si="448"/>
        <v>1</v>
      </c>
      <c r="AW2898" s="45" t="b">
        <f t="shared" si="452"/>
        <v>0</v>
      </c>
      <c r="AX2898" s="45"/>
    </row>
    <row r="2899" spans="1:50" s="36" customFormat="1" ht="27.75" customHeight="1" x14ac:dyDescent="0.15">
      <c r="A2899" s="36" t="str">
        <f t="shared" si="450"/>
        <v>QUIRURGICOS LTDA201130410</v>
      </c>
      <c r="B2899" s="36" t="b">
        <f>+A2899='[1]Anexo 9'!A2899</f>
        <v>1</v>
      </c>
      <c r="C2899" s="18">
        <v>860024862</v>
      </c>
      <c r="D2899" s="18" t="s">
        <v>3867</v>
      </c>
      <c r="E2899" s="15" t="s">
        <v>98</v>
      </c>
      <c r="F2899" s="15" t="s">
        <v>749</v>
      </c>
      <c r="G2899" s="15">
        <f>+VLOOKUP(F2899,[3]Sheet1!$E$3:$G$74,3,FALSE)</f>
        <v>6</v>
      </c>
      <c r="H2899" s="15">
        <f>+VLOOKUP(D2899&amp;F2899,'TD para paquetes'!$E$3:$I$441,5,FALSE)</f>
        <v>6</v>
      </c>
      <c r="I2899" s="15" t="s">
        <v>1025</v>
      </c>
      <c r="J2899" s="15">
        <v>7</v>
      </c>
      <c r="K2899" s="15">
        <v>6</v>
      </c>
      <c r="L2899" s="15">
        <v>201130410</v>
      </c>
      <c r="M2899" s="15" t="s">
        <v>756</v>
      </c>
      <c r="N2899" s="15" t="s">
        <v>101</v>
      </c>
      <c r="O2899" s="18" t="s">
        <v>4941</v>
      </c>
      <c r="P2899" s="22" t="s">
        <v>73</v>
      </c>
      <c r="Q2899" s="15" t="s">
        <v>101</v>
      </c>
      <c r="R2899" s="18" t="s">
        <v>5925</v>
      </c>
      <c r="S2899" s="22" t="b">
        <f t="shared" si="449"/>
        <v>0</v>
      </c>
      <c r="T2899" s="18" t="s">
        <v>1049</v>
      </c>
      <c r="U2899" s="18" t="s">
        <v>5927</v>
      </c>
      <c r="V2899" s="15" t="s">
        <v>6068</v>
      </c>
      <c r="W2899" s="18" t="s">
        <v>2688</v>
      </c>
      <c r="X2899" s="18"/>
      <c r="Y2899" s="15" t="s">
        <v>73</v>
      </c>
      <c r="Z2899" s="18" t="s">
        <v>2732</v>
      </c>
      <c r="AA2899" s="18" t="s">
        <v>119</v>
      </c>
      <c r="AB2899" s="18" t="s">
        <v>7472</v>
      </c>
      <c r="AC2899" s="67" t="str">
        <f>+VLOOKUP("*"&amp;L2899&amp;"*",'[2]REGISTROS SANITARIOS'!$D$2333:$E$2393,2,FALSE)</f>
        <v>SI</v>
      </c>
      <c r="AD2899" s="22" t="s">
        <v>1025</v>
      </c>
      <c r="AE2899" s="16">
        <v>46286</v>
      </c>
      <c r="AF2899" s="34" t="s">
        <v>73</v>
      </c>
      <c r="AG2899" s="24" t="s">
        <v>1049</v>
      </c>
      <c r="AH2899" s="18" t="s">
        <v>1049</v>
      </c>
      <c r="AI2899" s="18" t="s">
        <v>53</v>
      </c>
      <c r="AJ2899" s="17">
        <v>11</v>
      </c>
      <c r="AK2899" s="25">
        <v>11</v>
      </c>
      <c r="AL2899" s="25">
        <v>2520</v>
      </c>
      <c r="AM2899" s="35">
        <v>0.19</v>
      </c>
      <c r="AN2899" s="19">
        <v>32986.800000000003</v>
      </c>
      <c r="AO2899" s="18" t="s">
        <v>44</v>
      </c>
      <c r="AP2899" s="15" t="s">
        <v>1049</v>
      </c>
      <c r="AQ2899" s="43" t="str">
        <f t="shared" si="451"/>
        <v>SI</v>
      </c>
      <c r="AR2899" s="44">
        <f t="shared" si="444"/>
        <v>32986.799999999996</v>
      </c>
      <c r="AS2899" s="44">
        <f t="shared" si="445"/>
        <v>27720</v>
      </c>
      <c r="AT2899" s="44">
        <f t="shared" si="446"/>
        <v>27720</v>
      </c>
      <c r="AU2899" s="44">
        <f t="shared" si="447"/>
        <v>32986.799999999996</v>
      </c>
      <c r="AV2899" s="45" t="b">
        <f t="shared" si="448"/>
        <v>1</v>
      </c>
      <c r="AW2899" s="45" t="b">
        <f t="shared" si="452"/>
        <v>0</v>
      </c>
      <c r="AX2899" s="45"/>
    </row>
    <row r="2900" spans="1:50" s="36" customFormat="1" ht="27.75" customHeight="1" x14ac:dyDescent="0.15">
      <c r="A2900" s="36" t="str">
        <f t="shared" si="450"/>
        <v>QUIRURGICOS LTDA201130510</v>
      </c>
      <c r="B2900" s="36" t="b">
        <f>+A2900='[1]Anexo 9'!A2900</f>
        <v>1</v>
      </c>
      <c r="C2900" s="18">
        <v>860024862</v>
      </c>
      <c r="D2900" s="18" t="s">
        <v>3867</v>
      </c>
      <c r="E2900" s="15" t="s">
        <v>98</v>
      </c>
      <c r="F2900" s="15" t="s">
        <v>749</v>
      </c>
      <c r="G2900" s="15">
        <f>+VLOOKUP(F2900,[3]Sheet1!$E$3:$G$74,3,FALSE)</f>
        <v>6</v>
      </c>
      <c r="H2900" s="15">
        <f>+VLOOKUP(D2900&amp;F2900,'TD para paquetes'!$E$3:$I$441,5,FALSE)</f>
        <v>6</v>
      </c>
      <c r="I2900" s="15" t="s">
        <v>1025</v>
      </c>
      <c r="J2900" s="15">
        <v>7</v>
      </c>
      <c r="K2900" s="15">
        <v>6</v>
      </c>
      <c r="L2900" s="15">
        <v>201130510</v>
      </c>
      <c r="M2900" s="15" t="s">
        <v>758</v>
      </c>
      <c r="N2900" s="15" t="s">
        <v>101</v>
      </c>
      <c r="O2900" s="18" t="s">
        <v>4942</v>
      </c>
      <c r="P2900" s="22" t="s">
        <v>73</v>
      </c>
      <c r="Q2900" s="15" t="s">
        <v>101</v>
      </c>
      <c r="R2900" s="18" t="s">
        <v>5925</v>
      </c>
      <c r="S2900" s="22" t="b">
        <f t="shared" si="449"/>
        <v>0</v>
      </c>
      <c r="T2900" s="18" t="s">
        <v>1049</v>
      </c>
      <c r="U2900" s="18" t="s">
        <v>5927</v>
      </c>
      <c r="V2900" s="15" t="s">
        <v>6068</v>
      </c>
      <c r="W2900" s="18" t="s">
        <v>2688</v>
      </c>
      <c r="X2900" s="18"/>
      <c r="Y2900" s="15" t="s">
        <v>73</v>
      </c>
      <c r="Z2900" s="18" t="s">
        <v>2732</v>
      </c>
      <c r="AA2900" s="18" t="s">
        <v>119</v>
      </c>
      <c r="AB2900" s="18" t="s">
        <v>7472</v>
      </c>
      <c r="AC2900" s="67" t="str">
        <f>+VLOOKUP("*"&amp;L2900&amp;"*",'[2]REGISTROS SANITARIOS'!$D$2333:$E$2393,2,FALSE)</f>
        <v>SI</v>
      </c>
      <c r="AD2900" s="22" t="s">
        <v>1025</v>
      </c>
      <c r="AE2900" s="16">
        <v>46286</v>
      </c>
      <c r="AF2900" s="34" t="s">
        <v>73</v>
      </c>
      <c r="AG2900" s="24" t="s">
        <v>1049</v>
      </c>
      <c r="AH2900" s="18" t="s">
        <v>1049</v>
      </c>
      <c r="AI2900" s="18" t="s">
        <v>53</v>
      </c>
      <c r="AJ2900" s="17">
        <v>11</v>
      </c>
      <c r="AK2900" s="25">
        <v>11</v>
      </c>
      <c r="AL2900" s="25">
        <v>2520</v>
      </c>
      <c r="AM2900" s="35">
        <v>0.19</v>
      </c>
      <c r="AN2900" s="19">
        <v>32986.800000000003</v>
      </c>
      <c r="AO2900" s="18" t="s">
        <v>44</v>
      </c>
      <c r="AP2900" s="15" t="s">
        <v>1049</v>
      </c>
      <c r="AQ2900" s="43" t="str">
        <f t="shared" si="451"/>
        <v>SI</v>
      </c>
      <c r="AR2900" s="44">
        <f t="shared" ref="AR2900:AR2963" si="453">+AJ2900*(AL2900*(1+AM2900))</f>
        <v>32986.799999999996</v>
      </c>
      <c r="AS2900" s="44">
        <f t="shared" ref="AS2900:AS2963" si="454">+AJ2900*AL2900</f>
        <v>27720</v>
      </c>
      <c r="AT2900" s="44">
        <f t="shared" ref="AT2900:AT2963" si="455">+AL2900*AK2900</f>
        <v>27720</v>
      </c>
      <c r="AU2900" s="44">
        <f t="shared" ref="AU2900:AU2963" si="456">+AK2900*(AL2900*(1+AM2900))</f>
        <v>32986.799999999996</v>
      </c>
      <c r="AV2900" s="45" t="b">
        <f t="shared" ref="AV2900:AV2963" si="457">+IFERROR(AU2900=AN2900,"FALSO")</f>
        <v>1</v>
      </c>
      <c r="AW2900" s="45" t="b">
        <f t="shared" si="452"/>
        <v>0</v>
      </c>
      <c r="AX2900" s="45"/>
    </row>
    <row r="2901" spans="1:50" s="36" customFormat="1" ht="27.75" customHeight="1" x14ac:dyDescent="0.15">
      <c r="A2901" s="36" t="str">
        <f t="shared" si="450"/>
        <v>QUIRURGICOS LTDA201130610</v>
      </c>
      <c r="B2901" s="36" t="b">
        <f>+A2901='[1]Anexo 9'!A2901</f>
        <v>1</v>
      </c>
      <c r="C2901" s="18">
        <v>860024862</v>
      </c>
      <c r="D2901" s="18" t="s">
        <v>3867</v>
      </c>
      <c r="E2901" s="15" t="s">
        <v>98</v>
      </c>
      <c r="F2901" s="15" t="s">
        <v>719</v>
      </c>
      <c r="G2901" s="15">
        <f>+VLOOKUP(F2901,[3]Sheet1!$E$3:$G$74,3,FALSE)</f>
        <v>13</v>
      </c>
      <c r="H2901" s="15">
        <f>+VLOOKUP(D2901&amp;F2901,'TD para paquetes'!$E$3:$I$441,5,FALSE)</f>
        <v>13</v>
      </c>
      <c r="I2901" s="15" t="s">
        <v>1025</v>
      </c>
      <c r="J2901" s="15">
        <v>8</v>
      </c>
      <c r="K2901" s="15">
        <v>5</v>
      </c>
      <c r="L2901" s="15">
        <v>201130610</v>
      </c>
      <c r="M2901" s="15" t="s">
        <v>720</v>
      </c>
      <c r="N2901" s="15" t="s">
        <v>101</v>
      </c>
      <c r="O2901" s="18" t="s">
        <v>4943</v>
      </c>
      <c r="P2901" s="22" t="s">
        <v>73</v>
      </c>
      <c r="Q2901" s="15" t="s">
        <v>101</v>
      </c>
      <c r="R2901" s="18" t="s">
        <v>5925</v>
      </c>
      <c r="S2901" s="22" t="b">
        <f t="shared" si="449"/>
        <v>0</v>
      </c>
      <c r="T2901" s="18" t="s">
        <v>1049</v>
      </c>
      <c r="U2901" s="18" t="s">
        <v>5927</v>
      </c>
      <c r="V2901" s="15" t="s">
        <v>723</v>
      </c>
      <c r="W2901" s="18" t="s">
        <v>2688</v>
      </c>
      <c r="X2901" s="18"/>
      <c r="Y2901" s="15" t="s">
        <v>73</v>
      </c>
      <c r="Z2901" s="18" t="s">
        <v>2732</v>
      </c>
      <c r="AA2901" s="18" t="s">
        <v>119</v>
      </c>
      <c r="AB2901" s="18" t="s">
        <v>7472</v>
      </c>
      <c r="AC2901" s="67" t="str">
        <f>+VLOOKUP("*"&amp;L2901&amp;"*",'[2]REGISTROS SANITARIOS'!$D$2333:$E$2393,2,FALSE)</f>
        <v>SI</v>
      </c>
      <c r="AD2901" s="22" t="s">
        <v>1025</v>
      </c>
      <c r="AE2901" s="16">
        <v>46286</v>
      </c>
      <c r="AF2901" s="34" t="s">
        <v>73</v>
      </c>
      <c r="AG2901" s="24" t="s">
        <v>1049</v>
      </c>
      <c r="AH2901" s="18" t="s">
        <v>1049</v>
      </c>
      <c r="AI2901" s="18" t="s">
        <v>53</v>
      </c>
      <c r="AJ2901" s="17">
        <v>27.5</v>
      </c>
      <c r="AK2901" s="25">
        <v>28</v>
      </c>
      <c r="AL2901" s="25">
        <v>3330</v>
      </c>
      <c r="AM2901" s="35">
        <v>0.19</v>
      </c>
      <c r="AN2901" s="19">
        <v>110955.6</v>
      </c>
      <c r="AO2901" s="18" t="s">
        <v>44</v>
      </c>
      <c r="AP2901" s="15" t="s">
        <v>1049</v>
      </c>
      <c r="AQ2901" s="43" t="str">
        <f t="shared" si="451"/>
        <v>MAYOR</v>
      </c>
      <c r="AR2901" s="44">
        <f t="shared" si="453"/>
        <v>108974.25</v>
      </c>
      <c r="AS2901" s="44">
        <f t="shared" si="454"/>
        <v>91575</v>
      </c>
      <c r="AT2901" s="44">
        <f t="shared" si="455"/>
        <v>93240</v>
      </c>
      <c r="AU2901" s="44">
        <f t="shared" si="456"/>
        <v>110955.59999999999</v>
      </c>
      <c r="AV2901" s="45" t="b">
        <f t="shared" si="457"/>
        <v>1</v>
      </c>
      <c r="AW2901" s="45" t="b">
        <f t="shared" si="452"/>
        <v>0</v>
      </c>
      <c r="AX2901" s="45"/>
    </row>
    <row r="2902" spans="1:50" s="36" customFormat="1" ht="27.75" customHeight="1" x14ac:dyDescent="0.15">
      <c r="A2902" s="36" t="str">
        <f t="shared" si="450"/>
        <v>QUIRURGICOS LTDA201130635</v>
      </c>
      <c r="B2902" s="36" t="b">
        <f>+A2902='[1]Anexo 9'!A2902</f>
        <v>1</v>
      </c>
      <c r="C2902" s="18">
        <v>860024862</v>
      </c>
      <c r="D2902" s="18" t="s">
        <v>3867</v>
      </c>
      <c r="E2902" s="15" t="s">
        <v>98</v>
      </c>
      <c r="F2902" s="15" t="s">
        <v>719</v>
      </c>
      <c r="G2902" s="15">
        <f>+VLOOKUP(F2902,[3]Sheet1!$E$3:$G$74,3,FALSE)</f>
        <v>13</v>
      </c>
      <c r="H2902" s="15">
        <f>+VLOOKUP(D2902&amp;F2902,'TD para paquetes'!$E$3:$I$441,5,FALSE)</f>
        <v>13</v>
      </c>
      <c r="I2902" s="15" t="s">
        <v>1025</v>
      </c>
      <c r="J2902" s="15">
        <v>6</v>
      </c>
      <c r="K2902" s="15">
        <v>5</v>
      </c>
      <c r="L2902" s="15">
        <v>201130635</v>
      </c>
      <c r="M2902" s="15" t="s">
        <v>725</v>
      </c>
      <c r="N2902" s="15" t="s">
        <v>525</v>
      </c>
      <c r="O2902" s="18" t="s">
        <v>4944</v>
      </c>
      <c r="P2902" s="22" t="s">
        <v>73</v>
      </c>
      <c r="Q2902" s="15" t="s">
        <v>101</v>
      </c>
      <c r="R2902" s="18" t="s">
        <v>5925</v>
      </c>
      <c r="S2902" s="22" t="b">
        <f t="shared" si="449"/>
        <v>0</v>
      </c>
      <c r="T2902" s="18" t="s">
        <v>1049</v>
      </c>
      <c r="U2902" s="18" t="s">
        <v>5927</v>
      </c>
      <c r="V2902" s="15" t="s">
        <v>723</v>
      </c>
      <c r="W2902" s="18" t="s">
        <v>2688</v>
      </c>
      <c r="X2902" s="18"/>
      <c r="Y2902" s="15" t="s">
        <v>73</v>
      </c>
      <c r="Z2902" s="18" t="s">
        <v>2732</v>
      </c>
      <c r="AA2902" s="18" t="s">
        <v>119</v>
      </c>
      <c r="AB2902" s="18" t="s">
        <v>7472</v>
      </c>
      <c r="AC2902" s="67" t="str">
        <f>+VLOOKUP("*"&amp;L2902&amp;"*",'[2]REGISTROS SANITARIOS'!$D$2333:$E$2393,2,FALSE)</f>
        <v>SI</v>
      </c>
      <c r="AD2902" s="22" t="s">
        <v>1025</v>
      </c>
      <c r="AE2902" s="16">
        <v>46286</v>
      </c>
      <c r="AF2902" s="34" t="s">
        <v>73</v>
      </c>
      <c r="AG2902" s="24" t="s">
        <v>1049</v>
      </c>
      <c r="AH2902" s="18" t="s">
        <v>1049</v>
      </c>
      <c r="AI2902" s="18" t="s">
        <v>53</v>
      </c>
      <c r="AJ2902" s="17">
        <v>5.5</v>
      </c>
      <c r="AK2902" s="25">
        <v>6</v>
      </c>
      <c r="AL2902" s="25">
        <v>3330</v>
      </c>
      <c r="AM2902" s="35">
        <v>0.19</v>
      </c>
      <c r="AN2902" s="19">
        <v>23776.2</v>
      </c>
      <c r="AO2902" s="18" t="s">
        <v>44</v>
      </c>
      <c r="AP2902" s="15" t="s">
        <v>1049</v>
      </c>
      <c r="AQ2902" s="43" t="str">
        <f t="shared" si="451"/>
        <v>MAYOR</v>
      </c>
      <c r="AR2902" s="44">
        <f t="shared" si="453"/>
        <v>21794.85</v>
      </c>
      <c r="AS2902" s="44">
        <f t="shared" si="454"/>
        <v>18315</v>
      </c>
      <c r="AT2902" s="44">
        <f t="shared" si="455"/>
        <v>19980</v>
      </c>
      <c r="AU2902" s="44">
        <f t="shared" si="456"/>
        <v>23776.199999999997</v>
      </c>
      <c r="AV2902" s="45" t="b">
        <f t="shared" si="457"/>
        <v>1</v>
      </c>
      <c r="AW2902" s="45" t="b">
        <f t="shared" si="452"/>
        <v>0</v>
      </c>
      <c r="AX2902" s="45"/>
    </row>
    <row r="2903" spans="1:50" s="36" customFormat="1" ht="27.75" customHeight="1" x14ac:dyDescent="0.15">
      <c r="A2903" s="36" t="str">
        <f t="shared" si="450"/>
        <v>QUIRURGICOS LTDA201130640</v>
      </c>
      <c r="B2903" s="36" t="b">
        <f>+A2903='[1]Anexo 9'!A2903</f>
        <v>1</v>
      </c>
      <c r="C2903" s="18">
        <v>860024862</v>
      </c>
      <c r="D2903" s="18" t="s">
        <v>3867</v>
      </c>
      <c r="E2903" s="15" t="s">
        <v>98</v>
      </c>
      <c r="F2903" s="15" t="s">
        <v>719</v>
      </c>
      <c r="G2903" s="15">
        <f>+VLOOKUP(F2903,[3]Sheet1!$E$3:$G$74,3,FALSE)</f>
        <v>13</v>
      </c>
      <c r="H2903" s="15">
        <f>+VLOOKUP(D2903&amp;F2903,'TD para paquetes'!$E$3:$I$441,5,FALSE)</f>
        <v>13</v>
      </c>
      <c r="I2903" s="15" t="s">
        <v>1025</v>
      </c>
      <c r="J2903" s="15">
        <v>6</v>
      </c>
      <c r="K2903" s="15">
        <v>5</v>
      </c>
      <c r="L2903" s="15">
        <v>201130640</v>
      </c>
      <c r="M2903" s="15" t="s">
        <v>727</v>
      </c>
      <c r="N2903" s="15" t="s">
        <v>101</v>
      </c>
      <c r="O2903" s="18" t="s">
        <v>4945</v>
      </c>
      <c r="P2903" s="22" t="s">
        <v>73</v>
      </c>
      <c r="Q2903" s="15" t="s">
        <v>101</v>
      </c>
      <c r="R2903" s="18" t="s">
        <v>5925</v>
      </c>
      <c r="S2903" s="22" t="b">
        <f t="shared" si="449"/>
        <v>0</v>
      </c>
      <c r="T2903" s="18" t="s">
        <v>1049</v>
      </c>
      <c r="U2903" s="18" t="s">
        <v>5927</v>
      </c>
      <c r="V2903" s="15" t="s">
        <v>723</v>
      </c>
      <c r="W2903" s="18" t="s">
        <v>2688</v>
      </c>
      <c r="X2903" s="18"/>
      <c r="Y2903" s="15" t="s">
        <v>73</v>
      </c>
      <c r="Z2903" s="18" t="s">
        <v>2732</v>
      </c>
      <c r="AA2903" s="18" t="s">
        <v>119</v>
      </c>
      <c r="AB2903" s="18" t="s">
        <v>7472</v>
      </c>
      <c r="AC2903" s="67" t="str">
        <f>+VLOOKUP("*"&amp;L2903&amp;"*",'[2]REGISTROS SANITARIOS'!$D$2333:$E$2393,2,FALSE)</f>
        <v>SI</v>
      </c>
      <c r="AD2903" s="22" t="s">
        <v>1025</v>
      </c>
      <c r="AE2903" s="16">
        <v>46286</v>
      </c>
      <c r="AF2903" s="34" t="s">
        <v>73</v>
      </c>
      <c r="AG2903" s="24" t="s">
        <v>1049</v>
      </c>
      <c r="AH2903" s="18" t="s">
        <v>1049</v>
      </c>
      <c r="AI2903" s="18" t="s">
        <v>53</v>
      </c>
      <c r="AJ2903" s="17">
        <v>5.5</v>
      </c>
      <c r="AK2903" s="25">
        <v>6</v>
      </c>
      <c r="AL2903" s="25">
        <v>3330</v>
      </c>
      <c r="AM2903" s="35">
        <v>0.19</v>
      </c>
      <c r="AN2903" s="19">
        <v>23776.2</v>
      </c>
      <c r="AO2903" s="18" t="s">
        <v>44</v>
      </c>
      <c r="AP2903" s="15" t="s">
        <v>1049</v>
      </c>
      <c r="AQ2903" s="43" t="str">
        <f t="shared" si="451"/>
        <v>MAYOR</v>
      </c>
      <c r="AR2903" s="44">
        <f t="shared" si="453"/>
        <v>21794.85</v>
      </c>
      <c r="AS2903" s="44">
        <f t="shared" si="454"/>
        <v>18315</v>
      </c>
      <c r="AT2903" s="44">
        <f t="shared" si="455"/>
        <v>19980</v>
      </c>
      <c r="AU2903" s="44">
        <f t="shared" si="456"/>
        <v>23776.199999999997</v>
      </c>
      <c r="AV2903" s="45" t="b">
        <f t="shared" si="457"/>
        <v>1</v>
      </c>
      <c r="AW2903" s="45" t="b">
        <f t="shared" si="452"/>
        <v>0</v>
      </c>
      <c r="AX2903" s="45"/>
    </row>
    <row r="2904" spans="1:50" s="36" customFormat="1" ht="27.75" customHeight="1" x14ac:dyDescent="0.15">
      <c r="A2904" s="36" t="str">
        <f t="shared" si="450"/>
        <v>QUIRURGICOS LTDA201130645</v>
      </c>
      <c r="B2904" s="36" t="b">
        <f>+A2904='[1]Anexo 9'!A2904</f>
        <v>1</v>
      </c>
      <c r="C2904" s="18">
        <v>860024862</v>
      </c>
      <c r="D2904" s="18" t="s">
        <v>3867</v>
      </c>
      <c r="E2904" s="15" t="s">
        <v>98</v>
      </c>
      <c r="F2904" s="15" t="s">
        <v>719</v>
      </c>
      <c r="G2904" s="15">
        <f>+VLOOKUP(F2904,[3]Sheet1!$E$3:$G$74,3,FALSE)</f>
        <v>13</v>
      </c>
      <c r="H2904" s="15">
        <f>+VLOOKUP(D2904&amp;F2904,'TD para paquetes'!$E$3:$I$441,5,FALSE)</f>
        <v>13</v>
      </c>
      <c r="I2904" s="15" t="s">
        <v>1025</v>
      </c>
      <c r="J2904" s="15">
        <v>6</v>
      </c>
      <c r="K2904" s="15">
        <v>5</v>
      </c>
      <c r="L2904" s="15">
        <v>201130645</v>
      </c>
      <c r="M2904" s="15" t="s">
        <v>729</v>
      </c>
      <c r="N2904" s="15" t="s">
        <v>101</v>
      </c>
      <c r="O2904" s="18" t="s">
        <v>4946</v>
      </c>
      <c r="P2904" s="22" t="s">
        <v>73</v>
      </c>
      <c r="Q2904" s="15" t="s">
        <v>101</v>
      </c>
      <c r="R2904" s="18" t="s">
        <v>5925</v>
      </c>
      <c r="S2904" s="22" t="b">
        <f t="shared" si="449"/>
        <v>0</v>
      </c>
      <c r="T2904" s="18" t="s">
        <v>1049</v>
      </c>
      <c r="U2904" s="18" t="s">
        <v>5927</v>
      </c>
      <c r="V2904" s="15" t="s">
        <v>723</v>
      </c>
      <c r="W2904" s="18" t="s">
        <v>2688</v>
      </c>
      <c r="X2904" s="18"/>
      <c r="Y2904" s="15" t="s">
        <v>73</v>
      </c>
      <c r="Z2904" s="18" t="s">
        <v>2732</v>
      </c>
      <c r="AA2904" s="18" t="s">
        <v>119</v>
      </c>
      <c r="AB2904" s="18" t="s">
        <v>7472</v>
      </c>
      <c r="AC2904" s="67" t="str">
        <f>+VLOOKUP("*"&amp;L2904&amp;"*",'[2]REGISTROS SANITARIOS'!$D$2333:$E$2393,2,FALSE)</f>
        <v>SI</v>
      </c>
      <c r="AD2904" s="22" t="s">
        <v>1025</v>
      </c>
      <c r="AE2904" s="16">
        <v>46286</v>
      </c>
      <c r="AF2904" s="34" t="s">
        <v>73</v>
      </c>
      <c r="AG2904" s="24" t="s">
        <v>1049</v>
      </c>
      <c r="AH2904" s="18" t="s">
        <v>1049</v>
      </c>
      <c r="AI2904" s="18" t="s">
        <v>53</v>
      </c>
      <c r="AJ2904" s="17">
        <v>2.75</v>
      </c>
      <c r="AK2904" s="25">
        <v>3</v>
      </c>
      <c r="AL2904" s="25">
        <v>3330</v>
      </c>
      <c r="AM2904" s="35">
        <v>0.19</v>
      </c>
      <c r="AN2904" s="19">
        <v>11888.1</v>
      </c>
      <c r="AO2904" s="18" t="s">
        <v>44</v>
      </c>
      <c r="AP2904" s="15" t="s">
        <v>1049</v>
      </c>
      <c r="AQ2904" s="43" t="str">
        <f t="shared" si="451"/>
        <v>MAYOR</v>
      </c>
      <c r="AR2904" s="44">
        <f t="shared" si="453"/>
        <v>10897.424999999999</v>
      </c>
      <c r="AS2904" s="44">
        <f t="shared" si="454"/>
        <v>9157.5</v>
      </c>
      <c r="AT2904" s="44">
        <f t="shared" si="455"/>
        <v>9990</v>
      </c>
      <c r="AU2904" s="44">
        <f t="shared" si="456"/>
        <v>11888.099999999999</v>
      </c>
      <c r="AV2904" s="45" t="b">
        <f t="shared" si="457"/>
        <v>1</v>
      </c>
      <c r="AW2904" s="45" t="b">
        <f t="shared" si="452"/>
        <v>0</v>
      </c>
      <c r="AX2904" s="45"/>
    </row>
    <row r="2905" spans="1:50" s="36" customFormat="1" ht="27.75" customHeight="1" x14ac:dyDescent="0.15">
      <c r="A2905" s="36" t="str">
        <f t="shared" si="450"/>
        <v>QUIRURGICOS LTDA201130650</v>
      </c>
      <c r="B2905" s="36" t="b">
        <f>+A2905='[1]Anexo 9'!A2905</f>
        <v>1</v>
      </c>
      <c r="C2905" s="18">
        <v>860024862</v>
      </c>
      <c r="D2905" s="18" t="s">
        <v>3867</v>
      </c>
      <c r="E2905" s="15" t="s">
        <v>98</v>
      </c>
      <c r="F2905" s="15" t="s">
        <v>719</v>
      </c>
      <c r="G2905" s="15">
        <f>+VLOOKUP(F2905,[3]Sheet1!$E$3:$G$74,3,FALSE)</f>
        <v>13</v>
      </c>
      <c r="H2905" s="15">
        <f>+VLOOKUP(D2905&amp;F2905,'TD para paquetes'!$E$3:$I$441,5,FALSE)</f>
        <v>13</v>
      </c>
      <c r="I2905" s="15" t="s">
        <v>1025</v>
      </c>
      <c r="J2905" s="15">
        <v>8</v>
      </c>
      <c r="K2905" s="15">
        <v>5</v>
      </c>
      <c r="L2905" s="15">
        <v>201130650</v>
      </c>
      <c r="M2905" s="15" t="s">
        <v>731</v>
      </c>
      <c r="N2905" s="15" t="s">
        <v>101</v>
      </c>
      <c r="O2905" s="18" t="s">
        <v>4947</v>
      </c>
      <c r="P2905" s="22" t="s">
        <v>73</v>
      </c>
      <c r="Q2905" s="15" t="s">
        <v>101</v>
      </c>
      <c r="R2905" s="18" t="s">
        <v>5925</v>
      </c>
      <c r="S2905" s="22" t="b">
        <f t="shared" si="449"/>
        <v>0</v>
      </c>
      <c r="T2905" s="18" t="s">
        <v>1049</v>
      </c>
      <c r="U2905" s="18" t="s">
        <v>5927</v>
      </c>
      <c r="V2905" s="15" t="s">
        <v>723</v>
      </c>
      <c r="W2905" s="18" t="s">
        <v>2688</v>
      </c>
      <c r="X2905" s="18"/>
      <c r="Y2905" s="15" t="s">
        <v>73</v>
      </c>
      <c r="Z2905" s="18" t="s">
        <v>2732</v>
      </c>
      <c r="AA2905" s="18" t="s">
        <v>119</v>
      </c>
      <c r="AB2905" s="18" t="s">
        <v>7472</v>
      </c>
      <c r="AC2905" s="67" t="str">
        <f>+VLOOKUP("*"&amp;L2905&amp;"*",'[2]REGISTROS SANITARIOS'!$D$2333:$E$2393,2,FALSE)</f>
        <v>SI</v>
      </c>
      <c r="AD2905" s="22" t="s">
        <v>1025</v>
      </c>
      <c r="AE2905" s="16">
        <v>46286</v>
      </c>
      <c r="AF2905" s="34" t="s">
        <v>73</v>
      </c>
      <c r="AG2905" s="24" t="s">
        <v>1049</v>
      </c>
      <c r="AH2905" s="18" t="s">
        <v>1049</v>
      </c>
      <c r="AI2905" s="18" t="s">
        <v>53</v>
      </c>
      <c r="AJ2905" s="17">
        <v>22</v>
      </c>
      <c r="AK2905" s="25">
        <v>22</v>
      </c>
      <c r="AL2905" s="25">
        <v>3330</v>
      </c>
      <c r="AM2905" s="35">
        <v>0.19</v>
      </c>
      <c r="AN2905" s="19">
        <v>87179.4</v>
      </c>
      <c r="AO2905" s="18" t="s">
        <v>44</v>
      </c>
      <c r="AP2905" s="15" t="s">
        <v>1049</v>
      </c>
      <c r="AQ2905" s="43" t="str">
        <f t="shared" si="451"/>
        <v>SI</v>
      </c>
      <c r="AR2905" s="44">
        <f t="shared" si="453"/>
        <v>87179.4</v>
      </c>
      <c r="AS2905" s="44">
        <f t="shared" si="454"/>
        <v>73260</v>
      </c>
      <c r="AT2905" s="44">
        <f t="shared" si="455"/>
        <v>73260</v>
      </c>
      <c r="AU2905" s="44">
        <f t="shared" si="456"/>
        <v>87179.4</v>
      </c>
      <c r="AV2905" s="45" t="b">
        <f t="shared" si="457"/>
        <v>1</v>
      </c>
      <c r="AW2905" s="45" t="b">
        <f t="shared" si="452"/>
        <v>0</v>
      </c>
      <c r="AX2905" s="45"/>
    </row>
    <row r="2906" spans="1:50" s="36" customFormat="1" ht="27.75" customHeight="1" x14ac:dyDescent="0.15">
      <c r="A2906" s="36" t="str">
        <f t="shared" si="450"/>
        <v>QUIRURGICOS LTDA201130710</v>
      </c>
      <c r="B2906" s="36" t="b">
        <f>+A2906='[1]Anexo 9'!A2906</f>
        <v>1</v>
      </c>
      <c r="C2906" s="18">
        <v>860024862</v>
      </c>
      <c r="D2906" s="18" t="s">
        <v>3867</v>
      </c>
      <c r="E2906" s="15" t="s">
        <v>98</v>
      </c>
      <c r="F2906" s="15" t="s">
        <v>719</v>
      </c>
      <c r="G2906" s="15">
        <f>+VLOOKUP(F2906,[3]Sheet1!$E$3:$G$74,3,FALSE)</f>
        <v>13</v>
      </c>
      <c r="H2906" s="15">
        <f>+VLOOKUP(D2906&amp;F2906,'TD para paquetes'!$E$3:$I$441,5,FALSE)</f>
        <v>13</v>
      </c>
      <c r="I2906" s="15" t="s">
        <v>1025</v>
      </c>
      <c r="J2906" s="15">
        <v>8</v>
      </c>
      <c r="K2906" s="15">
        <v>5</v>
      </c>
      <c r="L2906" s="15">
        <v>201130710</v>
      </c>
      <c r="M2906" s="15" t="s">
        <v>733</v>
      </c>
      <c r="N2906" s="15" t="s">
        <v>101</v>
      </c>
      <c r="O2906" s="18" t="s">
        <v>4948</v>
      </c>
      <c r="P2906" s="22" t="s">
        <v>73</v>
      </c>
      <c r="Q2906" s="15" t="s">
        <v>101</v>
      </c>
      <c r="R2906" s="18" t="s">
        <v>5925</v>
      </c>
      <c r="S2906" s="22" t="b">
        <f t="shared" si="449"/>
        <v>0</v>
      </c>
      <c r="T2906" s="18" t="s">
        <v>1049</v>
      </c>
      <c r="U2906" s="18" t="s">
        <v>5927</v>
      </c>
      <c r="V2906" s="15" t="s">
        <v>723</v>
      </c>
      <c r="W2906" s="18" t="s">
        <v>2688</v>
      </c>
      <c r="X2906" s="18"/>
      <c r="Y2906" s="15" t="s">
        <v>73</v>
      </c>
      <c r="Z2906" s="18" t="s">
        <v>2732</v>
      </c>
      <c r="AA2906" s="18" t="s">
        <v>119</v>
      </c>
      <c r="AB2906" s="18" t="s">
        <v>7472</v>
      </c>
      <c r="AC2906" s="67" t="str">
        <f>+VLOOKUP("*"&amp;L2906&amp;"*",'[2]REGISTROS SANITARIOS'!$D$2333:$E$2393,2,FALSE)</f>
        <v>SI</v>
      </c>
      <c r="AD2906" s="22" t="s">
        <v>1025</v>
      </c>
      <c r="AE2906" s="16">
        <v>46286</v>
      </c>
      <c r="AF2906" s="34" t="s">
        <v>73</v>
      </c>
      <c r="AG2906" s="24" t="s">
        <v>1049</v>
      </c>
      <c r="AH2906" s="18" t="s">
        <v>1049</v>
      </c>
      <c r="AI2906" s="18" t="s">
        <v>53</v>
      </c>
      <c r="AJ2906" s="17">
        <v>33</v>
      </c>
      <c r="AK2906" s="25">
        <v>33</v>
      </c>
      <c r="AL2906" s="25">
        <v>3330</v>
      </c>
      <c r="AM2906" s="35">
        <v>0.19</v>
      </c>
      <c r="AN2906" s="19">
        <v>130769.09999999999</v>
      </c>
      <c r="AO2906" s="18" t="s">
        <v>44</v>
      </c>
      <c r="AP2906" s="15" t="s">
        <v>1049</v>
      </c>
      <c r="AQ2906" s="43" t="str">
        <f t="shared" si="451"/>
        <v>SI</v>
      </c>
      <c r="AR2906" s="44">
        <f t="shared" si="453"/>
        <v>130769.09999999999</v>
      </c>
      <c r="AS2906" s="44">
        <f t="shared" si="454"/>
        <v>109890</v>
      </c>
      <c r="AT2906" s="44">
        <f t="shared" si="455"/>
        <v>109890</v>
      </c>
      <c r="AU2906" s="44">
        <f t="shared" si="456"/>
        <v>130769.09999999999</v>
      </c>
      <c r="AV2906" s="45" t="b">
        <f t="shared" si="457"/>
        <v>1</v>
      </c>
      <c r="AW2906" s="45" t="b">
        <f t="shared" si="452"/>
        <v>0</v>
      </c>
      <c r="AX2906" s="45"/>
    </row>
    <row r="2907" spans="1:50" s="36" customFormat="1" ht="27.75" customHeight="1" x14ac:dyDescent="0.15">
      <c r="A2907" s="36" t="str">
        <f t="shared" si="450"/>
        <v>QUIRURGICOS LTDA201130810</v>
      </c>
      <c r="B2907" s="36" t="b">
        <f>+A2907='[1]Anexo 9'!A2907</f>
        <v>1</v>
      </c>
      <c r="C2907" s="18">
        <v>860024862</v>
      </c>
      <c r="D2907" s="18" t="s">
        <v>3867</v>
      </c>
      <c r="E2907" s="15" t="s">
        <v>98</v>
      </c>
      <c r="F2907" s="15" t="s">
        <v>719</v>
      </c>
      <c r="G2907" s="15">
        <f>+VLOOKUP(F2907,[3]Sheet1!$E$3:$G$74,3,FALSE)</f>
        <v>13</v>
      </c>
      <c r="H2907" s="15">
        <f>+VLOOKUP(D2907&amp;F2907,'TD para paquetes'!$E$3:$I$441,5,FALSE)</f>
        <v>13</v>
      </c>
      <c r="I2907" s="15" t="s">
        <v>1025</v>
      </c>
      <c r="J2907" s="15">
        <v>8</v>
      </c>
      <c r="K2907" s="15">
        <v>5</v>
      </c>
      <c r="L2907" s="15">
        <v>201130810</v>
      </c>
      <c r="M2907" s="15" t="s">
        <v>735</v>
      </c>
      <c r="N2907" s="15" t="s">
        <v>101</v>
      </c>
      <c r="O2907" s="18" t="s">
        <v>4949</v>
      </c>
      <c r="P2907" s="22" t="s">
        <v>73</v>
      </c>
      <c r="Q2907" s="15" t="s">
        <v>101</v>
      </c>
      <c r="R2907" s="18" t="s">
        <v>5925</v>
      </c>
      <c r="S2907" s="22" t="b">
        <f t="shared" si="449"/>
        <v>0</v>
      </c>
      <c r="T2907" s="18" t="s">
        <v>1049</v>
      </c>
      <c r="U2907" s="18" t="s">
        <v>5927</v>
      </c>
      <c r="V2907" s="15" t="s">
        <v>723</v>
      </c>
      <c r="W2907" s="18" t="s">
        <v>2688</v>
      </c>
      <c r="X2907" s="18"/>
      <c r="Y2907" s="15" t="s">
        <v>73</v>
      </c>
      <c r="Z2907" s="18" t="s">
        <v>2732</v>
      </c>
      <c r="AA2907" s="18" t="s">
        <v>119</v>
      </c>
      <c r="AB2907" s="18" t="s">
        <v>7472</v>
      </c>
      <c r="AC2907" s="67" t="str">
        <f>+VLOOKUP("*"&amp;L2907&amp;"*",'[2]REGISTROS SANITARIOS'!$D$2333:$E$2393,2,FALSE)</f>
        <v>SI</v>
      </c>
      <c r="AD2907" s="22" t="s">
        <v>1025</v>
      </c>
      <c r="AE2907" s="16">
        <v>46286</v>
      </c>
      <c r="AF2907" s="34" t="s">
        <v>73</v>
      </c>
      <c r="AG2907" s="24" t="s">
        <v>1049</v>
      </c>
      <c r="AH2907" s="18" t="s">
        <v>1049</v>
      </c>
      <c r="AI2907" s="18" t="s">
        <v>53</v>
      </c>
      <c r="AJ2907" s="17">
        <v>165</v>
      </c>
      <c r="AK2907" s="25">
        <v>165</v>
      </c>
      <c r="AL2907" s="25">
        <v>3330</v>
      </c>
      <c r="AM2907" s="35">
        <v>0.19</v>
      </c>
      <c r="AN2907" s="19">
        <v>653845.5</v>
      </c>
      <c r="AO2907" s="18" t="s">
        <v>44</v>
      </c>
      <c r="AP2907" s="15" t="s">
        <v>1049</v>
      </c>
      <c r="AQ2907" s="43" t="str">
        <f t="shared" si="451"/>
        <v>SI</v>
      </c>
      <c r="AR2907" s="44">
        <f t="shared" si="453"/>
        <v>653845.5</v>
      </c>
      <c r="AS2907" s="44">
        <f t="shared" si="454"/>
        <v>549450</v>
      </c>
      <c r="AT2907" s="44">
        <f t="shared" si="455"/>
        <v>549450</v>
      </c>
      <c r="AU2907" s="44">
        <f t="shared" si="456"/>
        <v>653845.5</v>
      </c>
      <c r="AV2907" s="45" t="b">
        <f t="shared" si="457"/>
        <v>1</v>
      </c>
      <c r="AW2907" s="45" t="b">
        <f t="shared" si="452"/>
        <v>0</v>
      </c>
      <c r="AX2907" s="45"/>
    </row>
    <row r="2908" spans="1:50" s="36" customFormat="1" ht="27.75" customHeight="1" x14ac:dyDescent="0.15">
      <c r="A2908" s="36" t="str">
        <f t="shared" si="450"/>
        <v>QUIRURGICOS LTDA201130910</v>
      </c>
      <c r="B2908" s="36" t="b">
        <f>+A2908='[1]Anexo 9'!A2908</f>
        <v>1</v>
      </c>
      <c r="C2908" s="18">
        <v>860024862</v>
      </c>
      <c r="D2908" s="18" t="s">
        <v>3867</v>
      </c>
      <c r="E2908" s="15" t="s">
        <v>98</v>
      </c>
      <c r="F2908" s="15" t="s">
        <v>719</v>
      </c>
      <c r="G2908" s="15">
        <f>+VLOOKUP(F2908,[3]Sheet1!$E$3:$G$74,3,FALSE)</f>
        <v>13</v>
      </c>
      <c r="H2908" s="15">
        <f>+VLOOKUP(D2908&amp;F2908,'TD para paquetes'!$E$3:$I$441,5,FALSE)</f>
        <v>13</v>
      </c>
      <c r="I2908" s="15" t="s">
        <v>1025</v>
      </c>
      <c r="J2908" s="15">
        <v>8</v>
      </c>
      <c r="K2908" s="15">
        <v>5</v>
      </c>
      <c r="L2908" s="15">
        <v>201130910</v>
      </c>
      <c r="M2908" s="15" t="s">
        <v>737</v>
      </c>
      <c r="N2908" s="15" t="s">
        <v>101</v>
      </c>
      <c r="O2908" s="18" t="s">
        <v>4950</v>
      </c>
      <c r="P2908" s="22" t="s">
        <v>73</v>
      </c>
      <c r="Q2908" s="15" t="s">
        <v>101</v>
      </c>
      <c r="R2908" s="18" t="s">
        <v>5925</v>
      </c>
      <c r="S2908" s="22" t="b">
        <f t="shared" si="449"/>
        <v>0</v>
      </c>
      <c r="T2908" s="18" t="s">
        <v>1049</v>
      </c>
      <c r="U2908" s="18" t="s">
        <v>5927</v>
      </c>
      <c r="V2908" s="15" t="s">
        <v>723</v>
      </c>
      <c r="W2908" s="18" t="s">
        <v>2688</v>
      </c>
      <c r="X2908" s="18"/>
      <c r="Y2908" s="15" t="s">
        <v>73</v>
      </c>
      <c r="Z2908" s="18" t="s">
        <v>2732</v>
      </c>
      <c r="AA2908" s="18" t="s">
        <v>119</v>
      </c>
      <c r="AB2908" s="18" t="s">
        <v>7472</v>
      </c>
      <c r="AC2908" s="67" t="str">
        <f>+VLOOKUP("*"&amp;L2908&amp;"*",'[2]REGISTROS SANITARIOS'!$D$2333:$E$2393,2,FALSE)</f>
        <v>SI</v>
      </c>
      <c r="AD2908" s="22" t="s">
        <v>1025</v>
      </c>
      <c r="AE2908" s="16">
        <v>46286</v>
      </c>
      <c r="AF2908" s="34" t="s">
        <v>73</v>
      </c>
      <c r="AG2908" s="24" t="s">
        <v>1049</v>
      </c>
      <c r="AH2908" s="18" t="s">
        <v>1049</v>
      </c>
      <c r="AI2908" s="18" t="s">
        <v>53</v>
      </c>
      <c r="AJ2908" s="17">
        <v>440</v>
      </c>
      <c r="AK2908" s="25">
        <v>440</v>
      </c>
      <c r="AL2908" s="25">
        <v>3330</v>
      </c>
      <c r="AM2908" s="35">
        <v>0.19</v>
      </c>
      <c r="AN2908" s="19">
        <v>1743588</v>
      </c>
      <c r="AO2908" s="18" t="s">
        <v>44</v>
      </c>
      <c r="AP2908" s="15" t="s">
        <v>1049</v>
      </c>
      <c r="AQ2908" s="43" t="str">
        <f t="shared" si="451"/>
        <v>SI</v>
      </c>
      <c r="AR2908" s="44">
        <f t="shared" si="453"/>
        <v>1743588</v>
      </c>
      <c r="AS2908" s="44">
        <f t="shared" si="454"/>
        <v>1465200</v>
      </c>
      <c r="AT2908" s="44">
        <f t="shared" si="455"/>
        <v>1465200</v>
      </c>
      <c r="AU2908" s="44">
        <f t="shared" si="456"/>
        <v>1743588</v>
      </c>
      <c r="AV2908" s="45" t="b">
        <f t="shared" si="457"/>
        <v>1</v>
      </c>
      <c r="AW2908" s="45" t="b">
        <f t="shared" si="452"/>
        <v>0</v>
      </c>
      <c r="AX2908" s="45"/>
    </row>
    <row r="2909" spans="1:50" s="36" customFormat="1" ht="27.75" customHeight="1" x14ac:dyDescent="0.15">
      <c r="A2909" s="36" t="str">
        <f t="shared" si="450"/>
        <v>QUIRURGICOS LTDA201131010</v>
      </c>
      <c r="B2909" s="36" t="b">
        <f>+A2909='[1]Anexo 9'!A2909</f>
        <v>1</v>
      </c>
      <c r="C2909" s="18">
        <v>860024862</v>
      </c>
      <c r="D2909" s="18" t="s">
        <v>3867</v>
      </c>
      <c r="E2909" s="15" t="s">
        <v>98</v>
      </c>
      <c r="F2909" s="15" t="s">
        <v>719</v>
      </c>
      <c r="G2909" s="15">
        <f>+VLOOKUP(F2909,[3]Sheet1!$E$3:$G$74,3,FALSE)</f>
        <v>13</v>
      </c>
      <c r="H2909" s="15">
        <f>+VLOOKUP(D2909&amp;F2909,'TD para paquetes'!$E$3:$I$441,5,FALSE)</f>
        <v>13</v>
      </c>
      <c r="I2909" s="15" t="s">
        <v>1025</v>
      </c>
      <c r="J2909" s="15">
        <v>8</v>
      </c>
      <c r="K2909" s="15">
        <v>5</v>
      </c>
      <c r="L2909" s="15">
        <v>201131010</v>
      </c>
      <c r="M2909" s="15" t="s">
        <v>739</v>
      </c>
      <c r="N2909" s="15" t="s">
        <v>101</v>
      </c>
      <c r="O2909" s="18" t="s">
        <v>4951</v>
      </c>
      <c r="P2909" s="22" t="s">
        <v>73</v>
      </c>
      <c r="Q2909" s="15" t="s">
        <v>101</v>
      </c>
      <c r="R2909" s="18" t="s">
        <v>5925</v>
      </c>
      <c r="S2909" s="22" t="b">
        <f t="shared" si="449"/>
        <v>0</v>
      </c>
      <c r="T2909" s="18" t="s">
        <v>1049</v>
      </c>
      <c r="U2909" s="18" t="s">
        <v>5927</v>
      </c>
      <c r="V2909" s="15" t="s">
        <v>723</v>
      </c>
      <c r="W2909" s="18" t="s">
        <v>2688</v>
      </c>
      <c r="X2909" s="18"/>
      <c r="Y2909" s="15" t="s">
        <v>73</v>
      </c>
      <c r="Z2909" s="18" t="s">
        <v>2732</v>
      </c>
      <c r="AA2909" s="18" t="s">
        <v>119</v>
      </c>
      <c r="AB2909" s="18" t="s">
        <v>7472</v>
      </c>
      <c r="AC2909" s="67" t="str">
        <f>+VLOOKUP("*"&amp;L2909&amp;"*",'[2]REGISTROS SANITARIOS'!$D$2333:$E$2393,2,FALSE)</f>
        <v>SI</v>
      </c>
      <c r="AD2909" s="22" t="s">
        <v>1025</v>
      </c>
      <c r="AE2909" s="16">
        <v>46286</v>
      </c>
      <c r="AF2909" s="34" t="s">
        <v>73</v>
      </c>
      <c r="AG2909" s="24" t="s">
        <v>1049</v>
      </c>
      <c r="AH2909" s="18" t="s">
        <v>1049</v>
      </c>
      <c r="AI2909" s="18" t="s">
        <v>53</v>
      </c>
      <c r="AJ2909" s="17">
        <v>330</v>
      </c>
      <c r="AK2909" s="25">
        <v>330</v>
      </c>
      <c r="AL2909" s="25">
        <v>3330</v>
      </c>
      <c r="AM2909" s="35">
        <v>0.19</v>
      </c>
      <c r="AN2909" s="19">
        <v>1307691</v>
      </c>
      <c r="AO2909" s="18" t="s">
        <v>44</v>
      </c>
      <c r="AP2909" s="15" t="s">
        <v>1049</v>
      </c>
      <c r="AQ2909" s="43" t="str">
        <f t="shared" si="451"/>
        <v>SI</v>
      </c>
      <c r="AR2909" s="44">
        <f t="shared" si="453"/>
        <v>1307691</v>
      </c>
      <c r="AS2909" s="44">
        <f t="shared" si="454"/>
        <v>1098900</v>
      </c>
      <c r="AT2909" s="44">
        <f t="shared" si="455"/>
        <v>1098900</v>
      </c>
      <c r="AU2909" s="44">
        <f t="shared" si="456"/>
        <v>1307691</v>
      </c>
      <c r="AV2909" s="45" t="b">
        <f t="shared" si="457"/>
        <v>1</v>
      </c>
      <c r="AW2909" s="45" t="b">
        <f t="shared" si="452"/>
        <v>0</v>
      </c>
      <c r="AX2909" s="45"/>
    </row>
    <row r="2910" spans="1:50" s="36" customFormat="1" ht="27.75" customHeight="1" x14ac:dyDescent="0.15">
      <c r="A2910" s="36" t="str">
        <f t="shared" si="450"/>
        <v>QUIRURGICOS LTDA201131110</v>
      </c>
      <c r="B2910" s="36" t="b">
        <f>+A2910='[1]Anexo 9'!A2910</f>
        <v>1</v>
      </c>
      <c r="C2910" s="18">
        <v>860024862</v>
      </c>
      <c r="D2910" s="18" t="s">
        <v>3867</v>
      </c>
      <c r="E2910" s="15" t="s">
        <v>98</v>
      </c>
      <c r="F2910" s="15" t="s">
        <v>719</v>
      </c>
      <c r="G2910" s="15">
        <f>+VLOOKUP(F2910,[3]Sheet1!$E$3:$G$74,3,FALSE)</f>
        <v>13</v>
      </c>
      <c r="H2910" s="15">
        <f>+VLOOKUP(D2910&amp;F2910,'TD para paquetes'!$E$3:$I$441,5,FALSE)</f>
        <v>13</v>
      </c>
      <c r="I2910" s="15" t="s">
        <v>1025</v>
      </c>
      <c r="J2910" s="15">
        <v>8</v>
      </c>
      <c r="K2910" s="15">
        <v>5</v>
      </c>
      <c r="L2910" s="15">
        <v>201131110</v>
      </c>
      <c r="M2910" s="15" t="s">
        <v>741</v>
      </c>
      <c r="N2910" s="15" t="s">
        <v>101</v>
      </c>
      <c r="O2910" s="18" t="s">
        <v>4952</v>
      </c>
      <c r="P2910" s="22" t="s">
        <v>73</v>
      </c>
      <c r="Q2910" s="15" t="s">
        <v>101</v>
      </c>
      <c r="R2910" s="18" t="s">
        <v>5925</v>
      </c>
      <c r="S2910" s="22" t="b">
        <f t="shared" si="449"/>
        <v>0</v>
      </c>
      <c r="T2910" s="18" t="s">
        <v>1049</v>
      </c>
      <c r="U2910" s="18" t="s">
        <v>5927</v>
      </c>
      <c r="V2910" s="15" t="s">
        <v>723</v>
      </c>
      <c r="W2910" s="18" t="s">
        <v>2688</v>
      </c>
      <c r="X2910" s="18"/>
      <c r="Y2910" s="15" t="s">
        <v>73</v>
      </c>
      <c r="Z2910" s="18" t="s">
        <v>2732</v>
      </c>
      <c r="AA2910" s="18" t="s">
        <v>119</v>
      </c>
      <c r="AB2910" s="18" t="s">
        <v>7472</v>
      </c>
      <c r="AC2910" s="67" t="str">
        <f>+VLOOKUP("*"&amp;L2910&amp;"*",'[2]REGISTROS SANITARIOS'!$D$2333:$E$2393,2,FALSE)</f>
        <v>SI</v>
      </c>
      <c r="AD2910" s="22" t="s">
        <v>1025</v>
      </c>
      <c r="AE2910" s="16">
        <v>46286</v>
      </c>
      <c r="AF2910" s="34" t="s">
        <v>73</v>
      </c>
      <c r="AG2910" s="24" t="s">
        <v>1049</v>
      </c>
      <c r="AH2910" s="18" t="s">
        <v>1049</v>
      </c>
      <c r="AI2910" s="18" t="s">
        <v>53</v>
      </c>
      <c r="AJ2910" s="17">
        <v>242</v>
      </c>
      <c r="AK2910" s="25">
        <v>242</v>
      </c>
      <c r="AL2910" s="25">
        <v>3330</v>
      </c>
      <c r="AM2910" s="35">
        <v>0.19</v>
      </c>
      <c r="AN2910" s="19">
        <v>958973.39999999991</v>
      </c>
      <c r="AO2910" s="18" t="s">
        <v>44</v>
      </c>
      <c r="AP2910" s="15" t="s">
        <v>1049</v>
      </c>
      <c r="AQ2910" s="43" t="str">
        <f t="shared" si="451"/>
        <v>SI</v>
      </c>
      <c r="AR2910" s="44">
        <f t="shared" si="453"/>
        <v>958973.39999999991</v>
      </c>
      <c r="AS2910" s="44">
        <f t="shared" si="454"/>
        <v>805860</v>
      </c>
      <c r="AT2910" s="44">
        <f t="shared" si="455"/>
        <v>805860</v>
      </c>
      <c r="AU2910" s="44">
        <f t="shared" si="456"/>
        <v>958973.39999999991</v>
      </c>
      <c r="AV2910" s="45" t="b">
        <f t="shared" si="457"/>
        <v>1</v>
      </c>
      <c r="AW2910" s="45" t="b">
        <f t="shared" si="452"/>
        <v>0</v>
      </c>
      <c r="AX2910" s="45"/>
    </row>
    <row r="2911" spans="1:50" s="36" customFormat="1" ht="27.75" customHeight="1" x14ac:dyDescent="0.15">
      <c r="A2911" s="36" t="str">
        <f t="shared" si="450"/>
        <v>QUIRURGICOS LTDA201131210</v>
      </c>
      <c r="B2911" s="36" t="b">
        <f>+A2911='[1]Anexo 9'!A2911</f>
        <v>1</v>
      </c>
      <c r="C2911" s="18">
        <v>860024862</v>
      </c>
      <c r="D2911" s="18" t="s">
        <v>3867</v>
      </c>
      <c r="E2911" s="15" t="s">
        <v>98</v>
      </c>
      <c r="F2911" s="15" t="s">
        <v>719</v>
      </c>
      <c r="G2911" s="15">
        <f>+VLOOKUP(F2911,[3]Sheet1!$E$3:$G$74,3,FALSE)</f>
        <v>13</v>
      </c>
      <c r="H2911" s="15">
        <f>+VLOOKUP(D2911&amp;F2911,'TD para paquetes'!$E$3:$I$441,5,FALSE)</f>
        <v>13</v>
      </c>
      <c r="I2911" s="15" t="s">
        <v>1025</v>
      </c>
      <c r="J2911" s="15">
        <v>7</v>
      </c>
      <c r="K2911" s="15">
        <v>5</v>
      </c>
      <c r="L2911" s="15">
        <v>201131210</v>
      </c>
      <c r="M2911" s="15" t="s">
        <v>743</v>
      </c>
      <c r="N2911" s="15" t="s">
        <v>101</v>
      </c>
      <c r="O2911" s="18" t="s">
        <v>4953</v>
      </c>
      <c r="P2911" s="22" t="s">
        <v>73</v>
      </c>
      <c r="Q2911" s="15" t="s">
        <v>101</v>
      </c>
      <c r="R2911" s="18" t="s">
        <v>5925</v>
      </c>
      <c r="S2911" s="22" t="b">
        <f t="shared" si="449"/>
        <v>0</v>
      </c>
      <c r="T2911" s="18" t="s">
        <v>1049</v>
      </c>
      <c r="U2911" s="18" t="s">
        <v>5927</v>
      </c>
      <c r="V2911" s="15" t="s">
        <v>723</v>
      </c>
      <c r="W2911" s="18" t="s">
        <v>2688</v>
      </c>
      <c r="X2911" s="18"/>
      <c r="Y2911" s="15" t="s">
        <v>73</v>
      </c>
      <c r="Z2911" s="18" t="s">
        <v>2732</v>
      </c>
      <c r="AA2911" s="18" t="s">
        <v>119</v>
      </c>
      <c r="AB2911" s="18" t="s">
        <v>7472</v>
      </c>
      <c r="AC2911" s="67" t="str">
        <f>+VLOOKUP("*"&amp;L2911&amp;"*",'[2]REGISTROS SANITARIOS'!$D$2333:$E$2393,2,FALSE)</f>
        <v>SI</v>
      </c>
      <c r="AD2911" s="22" t="s">
        <v>1025</v>
      </c>
      <c r="AE2911" s="16">
        <v>46286</v>
      </c>
      <c r="AF2911" s="34" t="s">
        <v>73</v>
      </c>
      <c r="AG2911" s="24" t="s">
        <v>1049</v>
      </c>
      <c r="AH2911" s="18" t="s">
        <v>1049</v>
      </c>
      <c r="AI2911" s="18" t="s">
        <v>53</v>
      </c>
      <c r="AJ2911" s="17">
        <v>16.5</v>
      </c>
      <c r="AK2911" s="25">
        <v>17</v>
      </c>
      <c r="AL2911" s="25">
        <v>3330</v>
      </c>
      <c r="AM2911" s="35">
        <v>0.19</v>
      </c>
      <c r="AN2911" s="19">
        <v>67365.899999999994</v>
      </c>
      <c r="AO2911" s="18" t="s">
        <v>44</v>
      </c>
      <c r="AP2911" s="15" t="s">
        <v>1049</v>
      </c>
      <c r="AQ2911" s="43" t="str">
        <f t="shared" si="451"/>
        <v>MAYOR</v>
      </c>
      <c r="AR2911" s="44">
        <f t="shared" si="453"/>
        <v>65384.549999999996</v>
      </c>
      <c r="AS2911" s="44">
        <f t="shared" si="454"/>
        <v>54945</v>
      </c>
      <c r="AT2911" s="44">
        <f t="shared" si="455"/>
        <v>56610</v>
      </c>
      <c r="AU2911" s="44">
        <f t="shared" si="456"/>
        <v>67365.899999999994</v>
      </c>
      <c r="AV2911" s="45" t="b">
        <f t="shared" si="457"/>
        <v>1</v>
      </c>
      <c r="AW2911" s="45" t="b">
        <f t="shared" si="452"/>
        <v>0</v>
      </c>
      <c r="AX2911" s="45"/>
    </row>
    <row r="2912" spans="1:50" s="36" customFormat="1" ht="27.75" customHeight="1" x14ac:dyDescent="0.15">
      <c r="A2912" s="36" t="str">
        <f t="shared" si="450"/>
        <v>QUIRURGICOS LTDA201131310</v>
      </c>
      <c r="B2912" s="36" t="b">
        <f>+A2912='[1]Anexo 9'!A2912</f>
        <v>1</v>
      </c>
      <c r="C2912" s="18">
        <v>860024862</v>
      </c>
      <c r="D2912" s="18" t="s">
        <v>3867</v>
      </c>
      <c r="E2912" s="15" t="s">
        <v>98</v>
      </c>
      <c r="F2912" s="15" t="s">
        <v>719</v>
      </c>
      <c r="G2912" s="15">
        <f>+VLOOKUP(F2912,[3]Sheet1!$E$3:$G$74,3,FALSE)</f>
        <v>13</v>
      </c>
      <c r="H2912" s="15">
        <f>+VLOOKUP(D2912&amp;F2912,'TD para paquetes'!$E$3:$I$441,5,FALSE)</f>
        <v>13</v>
      </c>
      <c r="I2912" s="15" t="s">
        <v>1025</v>
      </c>
      <c r="J2912" s="15">
        <v>7</v>
      </c>
      <c r="K2912" s="15">
        <v>5</v>
      </c>
      <c r="L2912" s="15">
        <v>201131310</v>
      </c>
      <c r="M2912" s="15" t="s">
        <v>745</v>
      </c>
      <c r="N2912" s="15" t="s">
        <v>101</v>
      </c>
      <c r="O2912" s="18" t="s">
        <v>4954</v>
      </c>
      <c r="P2912" s="22" t="s">
        <v>73</v>
      </c>
      <c r="Q2912" s="15" t="s">
        <v>101</v>
      </c>
      <c r="R2912" s="18" t="s">
        <v>5925</v>
      </c>
      <c r="S2912" s="22" t="b">
        <f t="shared" si="449"/>
        <v>0</v>
      </c>
      <c r="T2912" s="18" t="s">
        <v>1049</v>
      </c>
      <c r="U2912" s="18" t="s">
        <v>5927</v>
      </c>
      <c r="V2912" s="15" t="s">
        <v>723</v>
      </c>
      <c r="W2912" s="18" t="s">
        <v>2688</v>
      </c>
      <c r="X2912" s="18"/>
      <c r="Y2912" s="15" t="s">
        <v>73</v>
      </c>
      <c r="Z2912" s="18" t="s">
        <v>2732</v>
      </c>
      <c r="AA2912" s="18" t="s">
        <v>119</v>
      </c>
      <c r="AB2912" s="18" t="s">
        <v>7472</v>
      </c>
      <c r="AC2912" s="67" t="str">
        <f>+VLOOKUP("*"&amp;L2912&amp;"*",'[2]REGISTROS SANITARIOS'!$D$2333:$E$2393,2,FALSE)</f>
        <v>SI</v>
      </c>
      <c r="AD2912" s="22" t="s">
        <v>1025</v>
      </c>
      <c r="AE2912" s="16">
        <v>46286</v>
      </c>
      <c r="AF2912" s="34" t="s">
        <v>73</v>
      </c>
      <c r="AG2912" s="24" t="s">
        <v>1049</v>
      </c>
      <c r="AH2912" s="18" t="s">
        <v>1049</v>
      </c>
      <c r="AI2912" s="18" t="s">
        <v>53</v>
      </c>
      <c r="AJ2912" s="17">
        <v>5.5</v>
      </c>
      <c r="AK2912" s="25">
        <v>6</v>
      </c>
      <c r="AL2912" s="25">
        <v>3330</v>
      </c>
      <c r="AM2912" s="35">
        <v>0.19</v>
      </c>
      <c r="AN2912" s="19">
        <v>23776.2</v>
      </c>
      <c r="AO2912" s="18" t="s">
        <v>44</v>
      </c>
      <c r="AP2912" s="15" t="s">
        <v>1049</v>
      </c>
      <c r="AQ2912" s="43" t="str">
        <f t="shared" si="451"/>
        <v>MAYOR</v>
      </c>
      <c r="AR2912" s="44">
        <f t="shared" si="453"/>
        <v>21794.85</v>
      </c>
      <c r="AS2912" s="44">
        <f t="shared" si="454"/>
        <v>18315</v>
      </c>
      <c r="AT2912" s="44">
        <f t="shared" si="455"/>
        <v>19980</v>
      </c>
      <c r="AU2912" s="44">
        <f t="shared" si="456"/>
        <v>23776.199999999997</v>
      </c>
      <c r="AV2912" s="45" t="b">
        <f t="shared" si="457"/>
        <v>1</v>
      </c>
      <c r="AW2912" s="45" t="b">
        <f t="shared" si="452"/>
        <v>0</v>
      </c>
      <c r="AX2912" s="45"/>
    </row>
    <row r="2913" spans="1:50" s="36" customFormat="1" ht="27.75" customHeight="1" x14ac:dyDescent="0.15">
      <c r="A2913" s="36" t="str">
        <f t="shared" si="450"/>
        <v>QUIRURGICOS LTDA201131410</v>
      </c>
      <c r="B2913" s="36" t="b">
        <f>+A2913='[1]Anexo 9'!A2913</f>
        <v>1</v>
      </c>
      <c r="C2913" s="18">
        <v>860024862</v>
      </c>
      <c r="D2913" s="18" t="s">
        <v>3867</v>
      </c>
      <c r="E2913" s="15" t="s">
        <v>98</v>
      </c>
      <c r="F2913" s="15" t="s">
        <v>719</v>
      </c>
      <c r="G2913" s="15">
        <f>+VLOOKUP(F2913,[3]Sheet1!$E$3:$G$74,3,FALSE)</f>
        <v>13</v>
      </c>
      <c r="H2913" s="15">
        <f>+VLOOKUP(D2913&amp;F2913,'TD para paquetes'!$E$3:$I$441,5,FALSE)</f>
        <v>13</v>
      </c>
      <c r="I2913" s="15" t="s">
        <v>1025</v>
      </c>
      <c r="J2913" s="15">
        <v>7</v>
      </c>
      <c r="K2913" s="15">
        <v>5</v>
      </c>
      <c r="L2913" s="15">
        <v>201131410</v>
      </c>
      <c r="M2913" s="15" t="s">
        <v>747</v>
      </c>
      <c r="N2913" s="15" t="s">
        <v>101</v>
      </c>
      <c r="O2913" s="18" t="s">
        <v>4955</v>
      </c>
      <c r="P2913" s="22" t="s">
        <v>73</v>
      </c>
      <c r="Q2913" s="15" t="s">
        <v>101</v>
      </c>
      <c r="R2913" s="18" t="s">
        <v>5925</v>
      </c>
      <c r="S2913" s="22" t="b">
        <f t="shared" si="449"/>
        <v>0</v>
      </c>
      <c r="T2913" s="18" t="s">
        <v>1049</v>
      </c>
      <c r="U2913" s="18" t="s">
        <v>5927</v>
      </c>
      <c r="V2913" s="15" t="s">
        <v>723</v>
      </c>
      <c r="W2913" s="18" t="s">
        <v>2688</v>
      </c>
      <c r="X2913" s="18"/>
      <c r="Y2913" s="15" t="s">
        <v>73</v>
      </c>
      <c r="Z2913" s="18" t="s">
        <v>2732</v>
      </c>
      <c r="AA2913" s="18" t="s">
        <v>119</v>
      </c>
      <c r="AB2913" s="18" t="s">
        <v>7472</v>
      </c>
      <c r="AC2913" s="67" t="str">
        <f>+VLOOKUP("*"&amp;L2913&amp;"*",'[2]REGISTROS SANITARIOS'!$D$2333:$E$2393,2,FALSE)</f>
        <v>SI</v>
      </c>
      <c r="AD2913" s="22" t="s">
        <v>1025</v>
      </c>
      <c r="AE2913" s="16">
        <v>46286</v>
      </c>
      <c r="AF2913" s="34" t="s">
        <v>73</v>
      </c>
      <c r="AG2913" s="24" t="s">
        <v>1049</v>
      </c>
      <c r="AH2913" s="18" t="s">
        <v>1049</v>
      </c>
      <c r="AI2913" s="18" t="s">
        <v>53</v>
      </c>
      <c r="AJ2913" s="17">
        <v>2.75</v>
      </c>
      <c r="AK2913" s="25">
        <v>3</v>
      </c>
      <c r="AL2913" s="25">
        <v>3330</v>
      </c>
      <c r="AM2913" s="35">
        <v>0.19</v>
      </c>
      <c r="AN2913" s="19">
        <v>11888.1</v>
      </c>
      <c r="AO2913" s="18" t="s">
        <v>44</v>
      </c>
      <c r="AP2913" s="15" t="s">
        <v>1049</v>
      </c>
      <c r="AQ2913" s="43" t="str">
        <f t="shared" si="451"/>
        <v>MAYOR</v>
      </c>
      <c r="AR2913" s="44">
        <f t="shared" si="453"/>
        <v>10897.424999999999</v>
      </c>
      <c r="AS2913" s="44">
        <f t="shared" si="454"/>
        <v>9157.5</v>
      </c>
      <c r="AT2913" s="44">
        <f t="shared" si="455"/>
        <v>9990</v>
      </c>
      <c r="AU2913" s="44">
        <f t="shared" si="456"/>
        <v>11888.099999999999</v>
      </c>
      <c r="AV2913" s="45" t="b">
        <f t="shared" si="457"/>
        <v>1</v>
      </c>
      <c r="AW2913" s="45" t="b">
        <f t="shared" si="452"/>
        <v>0</v>
      </c>
      <c r="AX2913" s="45"/>
    </row>
    <row r="2914" spans="1:50" s="36" customFormat="1" ht="27.75" customHeight="1" x14ac:dyDescent="0.15">
      <c r="A2914" s="36" t="str">
        <f t="shared" si="450"/>
        <v>QUIRURGICOS LTDA201131810</v>
      </c>
      <c r="B2914" s="36" t="b">
        <f>+A2914='[1]Anexo 9'!A2914</f>
        <v>1</v>
      </c>
      <c r="C2914" s="18">
        <v>860024862</v>
      </c>
      <c r="D2914" s="18" t="s">
        <v>3867</v>
      </c>
      <c r="E2914" s="15" t="s">
        <v>98</v>
      </c>
      <c r="F2914" s="15" t="s">
        <v>749</v>
      </c>
      <c r="G2914" s="15">
        <f>+VLOOKUP(F2914,[3]Sheet1!$E$3:$G$74,3,FALSE)</f>
        <v>6</v>
      </c>
      <c r="H2914" s="15">
        <f>+VLOOKUP(D2914&amp;F2914,'TD para paquetes'!$E$3:$I$441,5,FALSE)</f>
        <v>6</v>
      </c>
      <c r="I2914" s="15" t="s">
        <v>1025</v>
      </c>
      <c r="J2914" s="15">
        <v>6</v>
      </c>
      <c r="K2914" s="15">
        <v>6</v>
      </c>
      <c r="L2914" s="15">
        <v>201131810</v>
      </c>
      <c r="M2914" s="15" t="s">
        <v>760</v>
      </c>
      <c r="N2914" s="15" t="s">
        <v>101</v>
      </c>
      <c r="O2914" s="18" t="s">
        <v>4956</v>
      </c>
      <c r="P2914" s="22" t="s">
        <v>73</v>
      </c>
      <c r="Q2914" s="15" t="s">
        <v>101</v>
      </c>
      <c r="R2914" s="18" t="s">
        <v>5925</v>
      </c>
      <c r="S2914" s="22" t="b">
        <f t="shared" si="449"/>
        <v>0</v>
      </c>
      <c r="T2914" s="18" t="s">
        <v>1049</v>
      </c>
      <c r="U2914" s="18" t="s">
        <v>5927</v>
      </c>
      <c r="V2914" s="15" t="s">
        <v>6069</v>
      </c>
      <c r="W2914" s="18" t="s">
        <v>2688</v>
      </c>
      <c r="X2914" s="18"/>
      <c r="Y2914" s="15" t="s">
        <v>73</v>
      </c>
      <c r="Z2914" s="18" t="s">
        <v>2732</v>
      </c>
      <c r="AA2914" s="18" t="s">
        <v>119</v>
      </c>
      <c r="AB2914" s="18" t="s">
        <v>7472</v>
      </c>
      <c r="AC2914" s="67" t="str">
        <f>+VLOOKUP("*"&amp;L2914&amp;"*",'[2]REGISTROS SANITARIOS'!$D$2333:$E$2393,2,FALSE)</f>
        <v>SI</v>
      </c>
      <c r="AD2914" s="22" t="s">
        <v>1025</v>
      </c>
      <c r="AE2914" s="16">
        <v>46286</v>
      </c>
      <c r="AF2914" s="34" t="s">
        <v>73</v>
      </c>
      <c r="AG2914" s="24" t="s">
        <v>1049</v>
      </c>
      <c r="AH2914" s="18" t="s">
        <v>1049</v>
      </c>
      <c r="AI2914" s="18" t="s">
        <v>53</v>
      </c>
      <c r="AJ2914" s="17">
        <v>22</v>
      </c>
      <c r="AK2914" s="25">
        <v>22</v>
      </c>
      <c r="AL2914" s="25">
        <v>2520</v>
      </c>
      <c r="AM2914" s="35">
        <v>0.19</v>
      </c>
      <c r="AN2914" s="19">
        <v>65973.600000000006</v>
      </c>
      <c r="AO2914" s="18" t="s">
        <v>44</v>
      </c>
      <c r="AP2914" s="15" t="s">
        <v>1049</v>
      </c>
      <c r="AQ2914" s="43" t="str">
        <f t="shared" si="451"/>
        <v>SI</v>
      </c>
      <c r="AR2914" s="44">
        <f t="shared" si="453"/>
        <v>65973.599999999991</v>
      </c>
      <c r="AS2914" s="44">
        <f t="shared" si="454"/>
        <v>55440</v>
      </c>
      <c r="AT2914" s="44">
        <f t="shared" si="455"/>
        <v>55440</v>
      </c>
      <c r="AU2914" s="44">
        <f t="shared" si="456"/>
        <v>65973.599999999991</v>
      </c>
      <c r="AV2914" s="45" t="b">
        <f t="shared" si="457"/>
        <v>1</v>
      </c>
      <c r="AW2914" s="45" t="b">
        <f t="shared" si="452"/>
        <v>0</v>
      </c>
      <c r="AX2914" s="45"/>
    </row>
    <row r="2915" spans="1:50" s="36" customFormat="1" ht="27.75" customHeight="1" x14ac:dyDescent="0.15">
      <c r="A2915" s="36" t="str">
        <f t="shared" si="450"/>
        <v>QUIRURGICOS LTDA201132010</v>
      </c>
      <c r="B2915" s="36" t="b">
        <f>+A2915='[1]Anexo 9'!A2915</f>
        <v>1</v>
      </c>
      <c r="C2915" s="18">
        <v>860024862</v>
      </c>
      <c r="D2915" s="18" t="s">
        <v>3867</v>
      </c>
      <c r="E2915" s="15" t="s">
        <v>98</v>
      </c>
      <c r="F2915" s="15" t="s">
        <v>337</v>
      </c>
      <c r="G2915" s="15">
        <f>+VLOOKUP(F2915,[3]Sheet1!$E$3:$G$74,3,FALSE)</f>
        <v>5</v>
      </c>
      <c r="H2915" s="15">
        <f>+VLOOKUP(D2915&amp;F2915,'TD para paquetes'!$E$3:$I$441,5,FALSE)</f>
        <v>5</v>
      </c>
      <c r="I2915" s="15" t="s">
        <v>1025</v>
      </c>
      <c r="J2915" s="15">
        <v>10</v>
      </c>
      <c r="K2915" s="15">
        <v>9</v>
      </c>
      <c r="L2915" s="15">
        <v>201132010</v>
      </c>
      <c r="M2915" s="15" t="s">
        <v>338</v>
      </c>
      <c r="N2915" s="15" t="s">
        <v>101</v>
      </c>
      <c r="O2915" s="18" t="s">
        <v>4957</v>
      </c>
      <c r="P2915" s="22" t="s">
        <v>3841</v>
      </c>
      <c r="Q2915" s="15" t="s">
        <v>101</v>
      </c>
      <c r="R2915" s="18" t="s">
        <v>5926</v>
      </c>
      <c r="S2915" s="22" t="b">
        <f t="shared" si="449"/>
        <v>0</v>
      </c>
      <c r="T2915" s="18" t="s">
        <v>1049</v>
      </c>
      <c r="U2915" s="18" t="s">
        <v>5923</v>
      </c>
      <c r="V2915" s="15" t="s">
        <v>340</v>
      </c>
      <c r="W2915" s="18" t="s">
        <v>2688</v>
      </c>
      <c r="X2915" s="18"/>
      <c r="Y2915" s="15" t="s">
        <v>68</v>
      </c>
      <c r="Z2915" s="18" t="s">
        <v>2732</v>
      </c>
      <c r="AA2915" s="18" t="s">
        <v>119</v>
      </c>
      <c r="AB2915" s="18" t="s">
        <v>7473</v>
      </c>
      <c r="AC2915" s="67" t="str">
        <f>+VLOOKUP("*"&amp;L2915&amp;"*",'[2]REGISTROS SANITARIOS'!$D$2333:$E$2393,2,FALSE)</f>
        <v>SI</v>
      </c>
      <c r="AD2915" s="22" t="s">
        <v>1025</v>
      </c>
      <c r="AE2915" s="16">
        <v>46222</v>
      </c>
      <c r="AF2915" s="34" t="s">
        <v>73</v>
      </c>
      <c r="AG2915" s="24" t="s">
        <v>1049</v>
      </c>
      <c r="AH2915" s="18" t="s">
        <v>1049</v>
      </c>
      <c r="AI2915" s="18" t="s">
        <v>53</v>
      </c>
      <c r="AJ2915" s="17">
        <v>5.5</v>
      </c>
      <c r="AK2915" s="25">
        <v>6</v>
      </c>
      <c r="AL2915" s="25">
        <v>151100</v>
      </c>
      <c r="AM2915" s="35">
        <v>0.19</v>
      </c>
      <c r="AN2915" s="19">
        <v>1078854</v>
      </c>
      <c r="AO2915" s="18" t="s">
        <v>44</v>
      </c>
      <c r="AP2915" s="15" t="s">
        <v>1049</v>
      </c>
      <c r="AQ2915" s="43" t="str">
        <f t="shared" si="451"/>
        <v>MAYOR</v>
      </c>
      <c r="AR2915" s="44">
        <f t="shared" si="453"/>
        <v>988949.5</v>
      </c>
      <c r="AS2915" s="44">
        <f t="shared" si="454"/>
        <v>831050</v>
      </c>
      <c r="AT2915" s="44">
        <f t="shared" si="455"/>
        <v>906600</v>
      </c>
      <c r="AU2915" s="44">
        <f t="shared" si="456"/>
        <v>1078854</v>
      </c>
      <c r="AV2915" s="45" t="b">
        <f t="shared" si="457"/>
        <v>1</v>
      </c>
      <c r="AW2915" s="45" t="b">
        <f t="shared" si="452"/>
        <v>0</v>
      </c>
      <c r="AX2915" s="45"/>
    </row>
    <row r="2916" spans="1:50" s="36" customFormat="1" ht="27.75" customHeight="1" x14ac:dyDescent="0.15">
      <c r="A2916" s="36" t="str">
        <f t="shared" si="450"/>
        <v>QUIRURGICOS LTDA201132210</v>
      </c>
      <c r="B2916" s="36" t="b">
        <f>+A2916='[1]Anexo 9'!A2916</f>
        <v>1</v>
      </c>
      <c r="C2916" s="18">
        <v>860024862</v>
      </c>
      <c r="D2916" s="18" t="s">
        <v>3867</v>
      </c>
      <c r="E2916" s="15" t="s">
        <v>98</v>
      </c>
      <c r="F2916" s="15" t="s">
        <v>337</v>
      </c>
      <c r="G2916" s="15">
        <f>+VLOOKUP(F2916,[3]Sheet1!$E$3:$G$74,3,FALSE)</f>
        <v>5</v>
      </c>
      <c r="H2916" s="15">
        <f>+VLOOKUP(D2916&amp;F2916,'TD para paquetes'!$E$3:$I$441,5,FALSE)</f>
        <v>5</v>
      </c>
      <c r="I2916" s="15" t="s">
        <v>1025</v>
      </c>
      <c r="J2916" s="15">
        <v>10</v>
      </c>
      <c r="K2916" s="15">
        <v>9</v>
      </c>
      <c r="L2916" s="15">
        <v>201132210</v>
      </c>
      <c r="M2916" s="15" t="s">
        <v>342</v>
      </c>
      <c r="N2916" s="15" t="s">
        <v>101</v>
      </c>
      <c r="O2916" s="18" t="s">
        <v>4958</v>
      </c>
      <c r="P2916" s="22" t="s">
        <v>3841</v>
      </c>
      <c r="Q2916" s="15" t="s">
        <v>101</v>
      </c>
      <c r="R2916" s="18" t="s">
        <v>5926</v>
      </c>
      <c r="S2916" s="22" t="b">
        <f t="shared" si="449"/>
        <v>0</v>
      </c>
      <c r="T2916" s="18" t="s">
        <v>1049</v>
      </c>
      <c r="U2916" s="18" t="s">
        <v>5923</v>
      </c>
      <c r="V2916" s="15" t="s">
        <v>340</v>
      </c>
      <c r="W2916" s="18" t="s">
        <v>2688</v>
      </c>
      <c r="X2916" s="18"/>
      <c r="Y2916" s="15" t="s">
        <v>68</v>
      </c>
      <c r="Z2916" s="18" t="s">
        <v>2732</v>
      </c>
      <c r="AA2916" s="18" t="s">
        <v>119</v>
      </c>
      <c r="AB2916" s="18" t="s">
        <v>7473</v>
      </c>
      <c r="AC2916" s="67" t="str">
        <f>+VLOOKUP("*"&amp;L2916&amp;"*",'[2]REGISTROS SANITARIOS'!$D$2333:$E$2393,2,FALSE)</f>
        <v>SI</v>
      </c>
      <c r="AD2916" s="22" t="s">
        <v>1025</v>
      </c>
      <c r="AE2916" s="16">
        <v>46222</v>
      </c>
      <c r="AF2916" s="34" t="s">
        <v>73</v>
      </c>
      <c r="AG2916" s="24" t="s">
        <v>1049</v>
      </c>
      <c r="AH2916" s="18" t="s">
        <v>1049</v>
      </c>
      <c r="AI2916" s="18" t="s">
        <v>53</v>
      </c>
      <c r="AJ2916" s="17">
        <v>2.75</v>
      </c>
      <c r="AK2916" s="25">
        <v>3</v>
      </c>
      <c r="AL2916" s="25">
        <v>151100</v>
      </c>
      <c r="AM2916" s="35">
        <v>0.19</v>
      </c>
      <c r="AN2916" s="19">
        <v>539427</v>
      </c>
      <c r="AO2916" s="18" t="s">
        <v>44</v>
      </c>
      <c r="AP2916" s="15" t="s">
        <v>1049</v>
      </c>
      <c r="AQ2916" s="43" t="str">
        <f t="shared" si="451"/>
        <v>MAYOR</v>
      </c>
      <c r="AR2916" s="44">
        <f t="shared" si="453"/>
        <v>494474.75</v>
      </c>
      <c r="AS2916" s="44">
        <f t="shared" si="454"/>
        <v>415525</v>
      </c>
      <c r="AT2916" s="44">
        <f t="shared" si="455"/>
        <v>453300</v>
      </c>
      <c r="AU2916" s="44">
        <f t="shared" si="456"/>
        <v>539427</v>
      </c>
      <c r="AV2916" s="45" t="b">
        <f t="shared" si="457"/>
        <v>1</v>
      </c>
      <c r="AW2916" s="45" t="b">
        <f t="shared" si="452"/>
        <v>0</v>
      </c>
      <c r="AX2916" s="45"/>
    </row>
    <row r="2917" spans="1:50" s="36" customFormat="1" ht="27.75" customHeight="1" x14ac:dyDescent="0.15">
      <c r="A2917" s="36" t="str">
        <f t="shared" si="450"/>
        <v>QUIRURGICOS LTDA201132320</v>
      </c>
      <c r="B2917" s="36" t="b">
        <f>+A2917='[1]Anexo 9'!A2917</f>
        <v>1</v>
      </c>
      <c r="C2917" s="18">
        <v>860024862</v>
      </c>
      <c r="D2917" s="18" t="s">
        <v>3867</v>
      </c>
      <c r="E2917" s="15" t="s">
        <v>98</v>
      </c>
      <c r="F2917" s="15" t="s">
        <v>326</v>
      </c>
      <c r="G2917" s="15">
        <f>+VLOOKUP(F2917,[3]Sheet1!$E$3:$G$74,3,FALSE)</f>
        <v>4</v>
      </c>
      <c r="H2917" s="15">
        <f>+VLOOKUP(D2917&amp;F2917,'TD para paquetes'!$E$3:$I$441,5,FALSE)</f>
        <v>4</v>
      </c>
      <c r="I2917" s="15" t="s">
        <v>1025</v>
      </c>
      <c r="J2917" s="15">
        <v>10</v>
      </c>
      <c r="K2917" s="15">
        <v>10</v>
      </c>
      <c r="L2917" s="15">
        <v>201132320</v>
      </c>
      <c r="M2917" s="15" t="s">
        <v>327</v>
      </c>
      <c r="N2917" s="15" t="s">
        <v>101</v>
      </c>
      <c r="O2917" s="18" t="s">
        <v>4959</v>
      </c>
      <c r="P2917" s="22" t="s">
        <v>73</v>
      </c>
      <c r="Q2917" s="15" t="s">
        <v>101</v>
      </c>
      <c r="R2917" s="18" t="s">
        <v>5926</v>
      </c>
      <c r="S2917" s="22" t="b">
        <f t="shared" si="449"/>
        <v>0</v>
      </c>
      <c r="T2917" s="18" t="s">
        <v>1049</v>
      </c>
      <c r="U2917" s="18" t="s">
        <v>5923</v>
      </c>
      <c r="V2917" s="15"/>
      <c r="W2917" s="18" t="s">
        <v>2688</v>
      </c>
      <c r="X2917" s="18"/>
      <c r="Y2917" s="15" t="s">
        <v>73</v>
      </c>
      <c r="Z2917" s="18" t="s">
        <v>2732</v>
      </c>
      <c r="AA2917" s="18" t="s">
        <v>119</v>
      </c>
      <c r="AB2917" s="18" t="s">
        <v>7473</v>
      </c>
      <c r="AC2917" s="67" t="str">
        <f>+VLOOKUP("*"&amp;L2917&amp;"*",'[2]REGISTROS SANITARIOS'!$D$2333:$E$2393,2,FALSE)</f>
        <v>SI</v>
      </c>
      <c r="AD2917" s="22" t="s">
        <v>1025</v>
      </c>
      <c r="AE2917" s="16">
        <v>46222</v>
      </c>
      <c r="AF2917" s="34" t="s">
        <v>73</v>
      </c>
      <c r="AG2917" s="24" t="s">
        <v>1049</v>
      </c>
      <c r="AH2917" s="18" t="s">
        <v>1049</v>
      </c>
      <c r="AI2917" s="18" t="s">
        <v>53</v>
      </c>
      <c r="AJ2917" s="17">
        <v>5.5</v>
      </c>
      <c r="AK2917" s="25">
        <v>6</v>
      </c>
      <c r="AL2917" s="25">
        <v>28200</v>
      </c>
      <c r="AM2917" s="35">
        <v>0.19</v>
      </c>
      <c r="AN2917" s="19">
        <v>201348</v>
      </c>
      <c r="AO2917" s="18" t="s">
        <v>44</v>
      </c>
      <c r="AP2917" s="15" t="s">
        <v>1049</v>
      </c>
      <c r="AQ2917" s="43" t="str">
        <f t="shared" si="451"/>
        <v>MAYOR</v>
      </c>
      <c r="AR2917" s="44">
        <f t="shared" si="453"/>
        <v>184569</v>
      </c>
      <c r="AS2917" s="44">
        <f t="shared" si="454"/>
        <v>155100</v>
      </c>
      <c r="AT2917" s="44">
        <f t="shared" si="455"/>
        <v>169200</v>
      </c>
      <c r="AU2917" s="44">
        <f t="shared" si="456"/>
        <v>201348</v>
      </c>
      <c r="AV2917" s="45" t="b">
        <f t="shared" si="457"/>
        <v>1</v>
      </c>
      <c r="AW2917" s="45" t="b">
        <f t="shared" si="452"/>
        <v>0</v>
      </c>
      <c r="AX2917" s="45"/>
    </row>
    <row r="2918" spans="1:50" s="36" customFormat="1" ht="27.75" customHeight="1" x14ac:dyDescent="0.15">
      <c r="A2918" s="36" t="str">
        <f t="shared" si="450"/>
        <v>QUIRURGICOS LTDA201132330</v>
      </c>
      <c r="B2918" s="36" t="b">
        <f>+A2918='[1]Anexo 9'!A2918</f>
        <v>1</v>
      </c>
      <c r="C2918" s="18">
        <v>860024862</v>
      </c>
      <c r="D2918" s="18" t="s">
        <v>3867</v>
      </c>
      <c r="E2918" s="15" t="s">
        <v>98</v>
      </c>
      <c r="F2918" s="15" t="s">
        <v>326</v>
      </c>
      <c r="G2918" s="15">
        <f>+VLOOKUP(F2918,[3]Sheet1!$E$3:$G$74,3,FALSE)</f>
        <v>4</v>
      </c>
      <c r="H2918" s="15">
        <f>+VLOOKUP(D2918&amp;F2918,'TD para paquetes'!$E$3:$I$441,5,FALSE)</f>
        <v>4</v>
      </c>
      <c r="I2918" s="15" t="s">
        <v>1025</v>
      </c>
      <c r="J2918" s="15">
        <v>10</v>
      </c>
      <c r="K2918" s="15">
        <v>10</v>
      </c>
      <c r="L2918" s="15">
        <v>201132330</v>
      </c>
      <c r="M2918" s="15" t="s">
        <v>331</v>
      </c>
      <c r="N2918" s="15" t="s">
        <v>101</v>
      </c>
      <c r="O2918" s="18" t="s">
        <v>4960</v>
      </c>
      <c r="P2918" s="22" t="s">
        <v>73</v>
      </c>
      <c r="Q2918" s="15" t="s">
        <v>101</v>
      </c>
      <c r="R2918" s="18" t="s">
        <v>5926</v>
      </c>
      <c r="S2918" s="22" t="b">
        <f t="shared" si="449"/>
        <v>0</v>
      </c>
      <c r="T2918" s="18" t="s">
        <v>1049</v>
      </c>
      <c r="U2918" s="18" t="s">
        <v>5923</v>
      </c>
      <c r="V2918" s="15"/>
      <c r="W2918" s="18" t="s">
        <v>2688</v>
      </c>
      <c r="X2918" s="18"/>
      <c r="Y2918" s="15" t="s">
        <v>73</v>
      </c>
      <c r="Z2918" s="18" t="s">
        <v>2732</v>
      </c>
      <c r="AA2918" s="18" t="s">
        <v>119</v>
      </c>
      <c r="AB2918" s="18" t="s">
        <v>7473</v>
      </c>
      <c r="AC2918" s="67" t="str">
        <f>+VLOOKUP("*"&amp;L2918&amp;"*",'[2]REGISTROS SANITARIOS'!$D$2333:$E$2393,2,FALSE)</f>
        <v>SI</v>
      </c>
      <c r="AD2918" s="22" t="s">
        <v>1025</v>
      </c>
      <c r="AE2918" s="16">
        <v>46222</v>
      </c>
      <c r="AF2918" s="34" t="s">
        <v>73</v>
      </c>
      <c r="AG2918" s="24" t="s">
        <v>1049</v>
      </c>
      <c r="AH2918" s="18" t="s">
        <v>1049</v>
      </c>
      <c r="AI2918" s="18" t="s">
        <v>53</v>
      </c>
      <c r="AJ2918" s="17">
        <v>11</v>
      </c>
      <c r="AK2918" s="25">
        <v>11</v>
      </c>
      <c r="AL2918" s="25">
        <v>28200</v>
      </c>
      <c r="AM2918" s="35">
        <v>0.19</v>
      </c>
      <c r="AN2918" s="19">
        <v>369138</v>
      </c>
      <c r="AO2918" s="18" t="s">
        <v>44</v>
      </c>
      <c r="AP2918" s="15" t="s">
        <v>1049</v>
      </c>
      <c r="AQ2918" s="43" t="str">
        <f t="shared" si="451"/>
        <v>SI</v>
      </c>
      <c r="AR2918" s="44">
        <f t="shared" si="453"/>
        <v>369138</v>
      </c>
      <c r="AS2918" s="44">
        <f t="shared" si="454"/>
        <v>310200</v>
      </c>
      <c r="AT2918" s="44">
        <f t="shared" si="455"/>
        <v>310200</v>
      </c>
      <c r="AU2918" s="44">
        <f t="shared" si="456"/>
        <v>369138</v>
      </c>
      <c r="AV2918" s="45" t="b">
        <f t="shared" si="457"/>
        <v>1</v>
      </c>
      <c r="AW2918" s="45" t="b">
        <f t="shared" si="452"/>
        <v>0</v>
      </c>
      <c r="AX2918" s="45"/>
    </row>
    <row r="2919" spans="1:50" s="36" customFormat="1" ht="27.75" customHeight="1" x14ac:dyDescent="0.15">
      <c r="A2919" s="36" t="str">
        <f t="shared" si="450"/>
        <v>QUIRURGICOS LTDA201132340</v>
      </c>
      <c r="B2919" s="36" t="b">
        <f>+A2919='[1]Anexo 9'!A2919</f>
        <v>1</v>
      </c>
      <c r="C2919" s="18">
        <v>860024862</v>
      </c>
      <c r="D2919" s="18" t="s">
        <v>3867</v>
      </c>
      <c r="E2919" s="15" t="s">
        <v>98</v>
      </c>
      <c r="F2919" s="15" t="s">
        <v>326</v>
      </c>
      <c r="G2919" s="15">
        <f>+VLOOKUP(F2919,[3]Sheet1!$E$3:$G$74,3,FALSE)</f>
        <v>4</v>
      </c>
      <c r="H2919" s="15">
        <f>+VLOOKUP(D2919&amp;F2919,'TD para paquetes'!$E$3:$I$441,5,FALSE)</f>
        <v>4</v>
      </c>
      <c r="I2919" s="15" t="s">
        <v>1025</v>
      </c>
      <c r="J2919" s="15">
        <v>10</v>
      </c>
      <c r="K2919" s="15">
        <v>10</v>
      </c>
      <c r="L2919" s="15">
        <v>201132340</v>
      </c>
      <c r="M2919" s="15" t="s">
        <v>333</v>
      </c>
      <c r="N2919" s="15" t="s">
        <v>101</v>
      </c>
      <c r="O2919" s="18" t="s">
        <v>4961</v>
      </c>
      <c r="P2919" s="22" t="s">
        <v>73</v>
      </c>
      <c r="Q2919" s="15" t="s">
        <v>101</v>
      </c>
      <c r="R2919" s="18" t="s">
        <v>5926</v>
      </c>
      <c r="S2919" s="22" t="b">
        <f t="shared" si="449"/>
        <v>0</v>
      </c>
      <c r="T2919" s="18" t="s">
        <v>1049</v>
      </c>
      <c r="U2919" s="18" t="s">
        <v>5923</v>
      </c>
      <c r="V2919" s="15"/>
      <c r="W2919" s="18" t="s">
        <v>2688</v>
      </c>
      <c r="X2919" s="18"/>
      <c r="Y2919" s="15" t="s">
        <v>73</v>
      </c>
      <c r="Z2919" s="18" t="s">
        <v>2732</v>
      </c>
      <c r="AA2919" s="18" t="s">
        <v>119</v>
      </c>
      <c r="AB2919" s="18" t="s">
        <v>7473</v>
      </c>
      <c r="AC2919" s="67" t="str">
        <f>+VLOOKUP("*"&amp;L2919&amp;"*",'[2]REGISTROS SANITARIOS'!$D$2333:$E$2393,2,FALSE)</f>
        <v>SI</v>
      </c>
      <c r="AD2919" s="22" t="s">
        <v>1025</v>
      </c>
      <c r="AE2919" s="16">
        <v>46222</v>
      </c>
      <c r="AF2919" s="34" t="s">
        <v>73</v>
      </c>
      <c r="AG2919" s="24" t="s">
        <v>1049</v>
      </c>
      <c r="AH2919" s="18" t="s">
        <v>1049</v>
      </c>
      <c r="AI2919" s="18" t="s">
        <v>53</v>
      </c>
      <c r="AJ2919" s="17">
        <v>11</v>
      </c>
      <c r="AK2919" s="25">
        <v>11</v>
      </c>
      <c r="AL2919" s="25">
        <v>28200</v>
      </c>
      <c r="AM2919" s="35">
        <v>0.19</v>
      </c>
      <c r="AN2919" s="19">
        <v>369138</v>
      </c>
      <c r="AO2919" s="18" t="s">
        <v>44</v>
      </c>
      <c r="AP2919" s="15" t="s">
        <v>1049</v>
      </c>
      <c r="AQ2919" s="43" t="str">
        <f t="shared" si="451"/>
        <v>SI</v>
      </c>
      <c r="AR2919" s="44">
        <f t="shared" si="453"/>
        <v>369138</v>
      </c>
      <c r="AS2919" s="44">
        <f t="shared" si="454"/>
        <v>310200</v>
      </c>
      <c r="AT2919" s="44">
        <f t="shared" si="455"/>
        <v>310200</v>
      </c>
      <c r="AU2919" s="44">
        <f t="shared" si="456"/>
        <v>369138</v>
      </c>
      <c r="AV2919" s="45" t="b">
        <f t="shared" si="457"/>
        <v>1</v>
      </c>
      <c r="AW2919" s="45" t="b">
        <f t="shared" si="452"/>
        <v>0</v>
      </c>
      <c r="AX2919" s="45"/>
    </row>
    <row r="2920" spans="1:50" s="36" customFormat="1" ht="27.75" customHeight="1" x14ac:dyDescent="0.15">
      <c r="A2920" s="36" t="str">
        <f t="shared" si="450"/>
        <v>QUIRURGICOS LTDA201132350</v>
      </c>
      <c r="B2920" s="36" t="b">
        <f>+A2920='[1]Anexo 9'!A2920</f>
        <v>1</v>
      </c>
      <c r="C2920" s="18">
        <v>860024862</v>
      </c>
      <c r="D2920" s="18" t="s">
        <v>3867</v>
      </c>
      <c r="E2920" s="15" t="s">
        <v>98</v>
      </c>
      <c r="F2920" s="15" t="s">
        <v>326</v>
      </c>
      <c r="G2920" s="15">
        <f>+VLOOKUP(F2920,[3]Sheet1!$E$3:$G$74,3,FALSE)</f>
        <v>4</v>
      </c>
      <c r="H2920" s="15">
        <f>+VLOOKUP(D2920&amp;F2920,'TD para paquetes'!$E$3:$I$441,5,FALSE)</f>
        <v>4</v>
      </c>
      <c r="I2920" s="15" t="s">
        <v>1025</v>
      </c>
      <c r="J2920" s="15">
        <v>10</v>
      </c>
      <c r="K2920" s="15">
        <v>10</v>
      </c>
      <c r="L2920" s="15">
        <v>201132350</v>
      </c>
      <c r="M2920" s="15" t="s">
        <v>335</v>
      </c>
      <c r="N2920" s="15" t="s">
        <v>101</v>
      </c>
      <c r="O2920" s="18" t="s">
        <v>4962</v>
      </c>
      <c r="P2920" s="22" t="s">
        <v>73</v>
      </c>
      <c r="Q2920" s="15" t="s">
        <v>101</v>
      </c>
      <c r="R2920" s="18" t="s">
        <v>5926</v>
      </c>
      <c r="S2920" s="22" t="b">
        <f t="shared" si="449"/>
        <v>0</v>
      </c>
      <c r="T2920" s="18" t="s">
        <v>1049</v>
      </c>
      <c r="U2920" s="18" t="s">
        <v>5923</v>
      </c>
      <c r="V2920" s="15"/>
      <c r="W2920" s="18" t="s">
        <v>2688</v>
      </c>
      <c r="X2920" s="18"/>
      <c r="Y2920" s="15" t="s">
        <v>73</v>
      </c>
      <c r="Z2920" s="18" t="s">
        <v>2732</v>
      </c>
      <c r="AA2920" s="18" t="s">
        <v>119</v>
      </c>
      <c r="AB2920" s="18" t="s">
        <v>7473</v>
      </c>
      <c r="AC2920" s="67" t="str">
        <f>+VLOOKUP("*"&amp;L2920&amp;"*",'[2]REGISTROS SANITARIOS'!$D$2333:$E$2393,2,FALSE)</f>
        <v>SI</v>
      </c>
      <c r="AD2920" s="22" t="s">
        <v>1025</v>
      </c>
      <c r="AE2920" s="16">
        <v>46222</v>
      </c>
      <c r="AF2920" s="34" t="s">
        <v>73</v>
      </c>
      <c r="AG2920" s="24" t="s">
        <v>1049</v>
      </c>
      <c r="AH2920" s="18" t="s">
        <v>1049</v>
      </c>
      <c r="AI2920" s="18" t="s">
        <v>53</v>
      </c>
      <c r="AJ2920" s="17">
        <v>5.5</v>
      </c>
      <c r="AK2920" s="25">
        <v>6</v>
      </c>
      <c r="AL2920" s="25">
        <v>28200</v>
      </c>
      <c r="AM2920" s="35">
        <v>0.19</v>
      </c>
      <c r="AN2920" s="19">
        <v>201348</v>
      </c>
      <c r="AO2920" s="18" t="s">
        <v>44</v>
      </c>
      <c r="AP2920" s="15" t="s">
        <v>1049</v>
      </c>
      <c r="AQ2920" s="43" t="str">
        <f t="shared" si="451"/>
        <v>MAYOR</v>
      </c>
      <c r="AR2920" s="44">
        <f t="shared" si="453"/>
        <v>184569</v>
      </c>
      <c r="AS2920" s="44">
        <f t="shared" si="454"/>
        <v>155100</v>
      </c>
      <c r="AT2920" s="44">
        <f t="shared" si="455"/>
        <v>169200</v>
      </c>
      <c r="AU2920" s="44">
        <f t="shared" si="456"/>
        <v>201348</v>
      </c>
      <c r="AV2920" s="45" t="b">
        <f t="shared" si="457"/>
        <v>1</v>
      </c>
      <c r="AW2920" s="45" t="b">
        <f t="shared" si="452"/>
        <v>0</v>
      </c>
      <c r="AX2920" s="45"/>
    </row>
    <row r="2921" spans="1:50" s="36" customFormat="1" ht="27.75" customHeight="1" x14ac:dyDescent="0.15">
      <c r="A2921" s="36" t="str">
        <f t="shared" si="450"/>
        <v>QUIRURGICOS LTDA201132410</v>
      </c>
      <c r="B2921" s="36" t="b">
        <f>+A2921='[1]Anexo 9'!A2921</f>
        <v>1</v>
      </c>
      <c r="C2921" s="18">
        <v>860024862</v>
      </c>
      <c r="D2921" s="18" t="s">
        <v>3867</v>
      </c>
      <c r="E2921" s="15" t="s">
        <v>98</v>
      </c>
      <c r="F2921" s="15" t="s">
        <v>337</v>
      </c>
      <c r="G2921" s="15">
        <f>+VLOOKUP(F2921,[3]Sheet1!$E$3:$G$74,3,FALSE)</f>
        <v>5</v>
      </c>
      <c r="H2921" s="15">
        <f>+VLOOKUP(D2921&amp;F2921,'TD para paquetes'!$E$3:$I$441,5,FALSE)</f>
        <v>5</v>
      </c>
      <c r="I2921" s="15" t="s">
        <v>1025</v>
      </c>
      <c r="J2921" s="15">
        <v>10</v>
      </c>
      <c r="K2921" s="15">
        <v>9</v>
      </c>
      <c r="L2921" s="15">
        <v>201132410</v>
      </c>
      <c r="M2921" s="15" t="s">
        <v>344</v>
      </c>
      <c r="N2921" s="15" t="s">
        <v>101</v>
      </c>
      <c r="O2921" s="18" t="s">
        <v>4963</v>
      </c>
      <c r="P2921" s="22" t="s">
        <v>3841</v>
      </c>
      <c r="Q2921" s="15" t="s">
        <v>101</v>
      </c>
      <c r="R2921" s="18" t="s">
        <v>5926</v>
      </c>
      <c r="S2921" s="22" t="b">
        <f t="shared" si="449"/>
        <v>0</v>
      </c>
      <c r="T2921" s="18" t="s">
        <v>1049</v>
      </c>
      <c r="U2921" s="18" t="s">
        <v>5923</v>
      </c>
      <c r="V2921" s="15" t="s">
        <v>340</v>
      </c>
      <c r="W2921" s="18" t="s">
        <v>2688</v>
      </c>
      <c r="X2921" s="18"/>
      <c r="Y2921" s="15" t="s">
        <v>68</v>
      </c>
      <c r="Z2921" s="18" t="s">
        <v>2732</v>
      </c>
      <c r="AA2921" s="18" t="s">
        <v>119</v>
      </c>
      <c r="AB2921" s="18" t="s">
        <v>7473</v>
      </c>
      <c r="AC2921" s="67" t="str">
        <f>+VLOOKUP("*"&amp;L2921&amp;"*",'[2]REGISTROS SANITARIOS'!$D$2333:$E$2393,2,FALSE)</f>
        <v>SI</v>
      </c>
      <c r="AD2921" s="22" t="s">
        <v>1025</v>
      </c>
      <c r="AE2921" s="16">
        <v>46222</v>
      </c>
      <c r="AF2921" s="34" t="s">
        <v>73</v>
      </c>
      <c r="AG2921" s="24" t="s">
        <v>1049</v>
      </c>
      <c r="AH2921" s="18" t="s">
        <v>1049</v>
      </c>
      <c r="AI2921" s="18" t="s">
        <v>53</v>
      </c>
      <c r="AJ2921" s="17">
        <v>11</v>
      </c>
      <c r="AK2921" s="25">
        <v>11</v>
      </c>
      <c r="AL2921" s="25">
        <v>151100</v>
      </c>
      <c r="AM2921" s="35">
        <v>0.19</v>
      </c>
      <c r="AN2921" s="19">
        <v>1977899</v>
      </c>
      <c r="AO2921" s="18" t="s">
        <v>44</v>
      </c>
      <c r="AP2921" s="15" t="s">
        <v>1049</v>
      </c>
      <c r="AQ2921" s="43" t="str">
        <f t="shared" si="451"/>
        <v>SI</v>
      </c>
      <c r="AR2921" s="44">
        <f t="shared" si="453"/>
        <v>1977899</v>
      </c>
      <c r="AS2921" s="44">
        <f t="shared" si="454"/>
        <v>1662100</v>
      </c>
      <c r="AT2921" s="44">
        <f t="shared" si="455"/>
        <v>1662100</v>
      </c>
      <c r="AU2921" s="44">
        <f t="shared" si="456"/>
        <v>1977899</v>
      </c>
      <c r="AV2921" s="45" t="b">
        <f t="shared" si="457"/>
        <v>1</v>
      </c>
      <c r="AW2921" s="45" t="b">
        <f t="shared" si="452"/>
        <v>0</v>
      </c>
      <c r="AX2921" s="45"/>
    </row>
    <row r="2922" spans="1:50" s="36" customFormat="1" ht="27.75" customHeight="1" x14ac:dyDescent="0.15">
      <c r="A2922" s="36" t="str">
        <f t="shared" si="450"/>
        <v>QUIRURGICOS LTDA201132510</v>
      </c>
      <c r="B2922" s="36" t="b">
        <f>+A2922='[1]Anexo 9'!A2922</f>
        <v>1</v>
      </c>
      <c r="C2922" s="18">
        <v>860024862</v>
      </c>
      <c r="D2922" s="18" t="s">
        <v>3867</v>
      </c>
      <c r="E2922" s="15" t="s">
        <v>98</v>
      </c>
      <c r="F2922" s="15" t="s">
        <v>337</v>
      </c>
      <c r="G2922" s="15">
        <f>+VLOOKUP(F2922,[3]Sheet1!$E$3:$G$74,3,FALSE)</f>
        <v>5</v>
      </c>
      <c r="H2922" s="15">
        <f>+VLOOKUP(D2922&amp;F2922,'TD para paquetes'!$E$3:$I$441,5,FALSE)</f>
        <v>5</v>
      </c>
      <c r="I2922" s="15" t="s">
        <v>1025</v>
      </c>
      <c r="J2922" s="15">
        <v>10</v>
      </c>
      <c r="K2922" s="15">
        <v>9</v>
      </c>
      <c r="L2922" s="15">
        <v>201132510</v>
      </c>
      <c r="M2922" s="15" t="s">
        <v>346</v>
      </c>
      <c r="N2922" s="15" t="s">
        <v>101</v>
      </c>
      <c r="O2922" s="18" t="s">
        <v>4964</v>
      </c>
      <c r="P2922" s="22" t="s">
        <v>3841</v>
      </c>
      <c r="Q2922" s="15" t="s">
        <v>101</v>
      </c>
      <c r="R2922" s="18" t="s">
        <v>5926</v>
      </c>
      <c r="S2922" s="22" t="b">
        <f t="shared" si="449"/>
        <v>0</v>
      </c>
      <c r="T2922" s="18" t="s">
        <v>1049</v>
      </c>
      <c r="U2922" s="18" t="s">
        <v>5923</v>
      </c>
      <c r="V2922" s="15" t="s">
        <v>340</v>
      </c>
      <c r="W2922" s="18" t="s">
        <v>2688</v>
      </c>
      <c r="X2922" s="18"/>
      <c r="Y2922" s="15" t="s">
        <v>68</v>
      </c>
      <c r="Z2922" s="18" t="s">
        <v>2732</v>
      </c>
      <c r="AA2922" s="18" t="s">
        <v>119</v>
      </c>
      <c r="AB2922" s="18" t="s">
        <v>7473</v>
      </c>
      <c r="AC2922" s="67" t="str">
        <f>+VLOOKUP("*"&amp;L2922&amp;"*",'[2]REGISTROS SANITARIOS'!$D$2333:$E$2393,2,FALSE)</f>
        <v>SI</v>
      </c>
      <c r="AD2922" s="22" t="s">
        <v>1025</v>
      </c>
      <c r="AE2922" s="16">
        <v>46222</v>
      </c>
      <c r="AF2922" s="34" t="s">
        <v>73</v>
      </c>
      <c r="AG2922" s="24" t="s">
        <v>1049</v>
      </c>
      <c r="AH2922" s="18" t="s">
        <v>1049</v>
      </c>
      <c r="AI2922" s="18" t="s">
        <v>53</v>
      </c>
      <c r="AJ2922" s="17">
        <v>11</v>
      </c>
      <c r="AK2922" s="25">
        <v>11</v>
      </c>
      <c r="AL2922" s="25">
        <v>151100</v>
      </c>
      <c r="AM2922" s="35">
        <v>0.19</v>
      </c>
      <c r="AN2922" s="19">
        <v>1977899</v>
      </c>
      <c r="AO2922" s="18" t="s">
        <v>44</v>
      </c>
      <c r="AP2922" s="15" t="s">
        <v>1049</v>
      </c>
      <c r="AQ2922" s="43" t="str">
        <f t="shared" si="451"/>
        <v>SI</v>
      </c>
      <c r="AR2922" s="44">
        <f t="shared" si="453"/>
        <v>1977899</v>
      </c>
      <c r="AS2922" s="44">
        <f t="shared" si="454"/>
        <v>1662100</v>
      </c>
      <c r="AT2922" s="44">
        <f t="shared" si="455"/>
        <v>1662100</v>
      </c>
      <c r="AU2922" s="44">
        <f t="shared" si="456"/>
        <v>1977899</v>
      </c>
      <c r="AV2922" s="45" t="b">
        <f t="shared" si="457"/>
        <v>1</v>
      </c>
      <c r="AW2922" s="45" t="b">
        <f t="shared" si="452"/>
        <v>0</v>
      </c>
      <c r="AX2922" s="45"/>
    </row>
    <row r="2923" spans="1:50" s="36" customFormat="1" ht="27.75" customHeight="1" x14ac:dyDescent="0.15">
      <c r="A2923" s="36" t="str">
        <f t="shared" si="450"/>
        <v>QUIRURGICOS LTDA201132610</v>
      </c>
      <c r="B2923" s="36" t="b">
        <f>+A2923='[1]Anexo 9'!A2923</f>
        <v>1</v>
      </c>
      <c r="C2923" s="18">
        <v>860024862</v>
      </c>
      <c r="D2923" s="18" t="s">
        <v>3867</v>
      </c>
      <c r="E2923" s="15" t="s">
        <v>98</v>
      </c>
      <c r="F2923" s="15" t="s">
        <v>337</v>
      </c>
      <c r="G2923" s="15">
        <f>+VLOOKUP(F2923,[3]Sheet1!$E$3:$G$74,3,FALSE)</f>
        <v>5</v>
      </c>
      <c r="H2923" s="15">
        <f>+VLOOKUP(D2923&amp;F2923,'TD para paquetes'!$E$3:$I$441,5,FALSE)</f>
        <v>5</v>
      </c>
      <c r="I2923" s="15" t="s">
        <v>1025</v>
      </c>
      <c r="J2923" s="15">
        <v>9</v>
      </c>
      <c r="K2923" s="15">
        <v>9</v>
      </c>
      <c r="L2923" s="15">
        <v>201132610</v>
      </c>
      <c r="M2923" s="15" t="s">
        <v>348</v>
      </c>
      <c r="N2923" s="15" t="s">
        <v>101</v>
      </c>
      <c r="O2923" s="18" t="s">
        <v>4965</v>
      </c>
      <c r="P2923" s="22" t="s">
        <v>3841</v>
      </c>
      <c r="Q2923" s="15" t="s">
        <v>101</v>
      </c>
      <c r="R2923" s="18" t="s">
        <v>5926</v>
      </c>
      <c r="S2923" s="22" t="b">
        <f t="shared" si="449"/>
        <v>0</v>
      </c>
      <c r="T2923" s="18" t="s">
        <v>1049</v>
      </c>
      <c r="U2923" s="18" t="s">
        <v>5923</v>
      </c>
      <c r="V2923" s="15" t="s">
        <v>340</v>
      </c>
      <c r="W2923" s="18" t="s">
        <v>2688</v>
      </c>
      <c r="X2923" s="18"/>
      <c r="Y2923" s="15" t="s">
        <v>68</v>
      </c>
      <c r="Z2923" s="18" t="s">
        <v>2732</v>
      </c>
      <c r="AA2923" s="18" t="s">
        <v>119</v>
      </c>
      <c r="AB2923" s="18" t="s">
        <v>7473</v>
      </c>
      <c r="AC2923" s="67" t="str">
        <f>+VLOOKUP("*"&amp;L2923&amp;"*",'[2]REGISTROS SANITARIOS'!$D$2333:$E$2393,2,FALSE)</f>
        <v>SI</v>
      </c>
      <c r="AD2923" s="22" t="s">
        <v>1025</v>
      </c>
      <c r="AE2923" s="16">
        <v>46222</v>
      </c>
      <c r="AF2923" s="34" t="s">
        <v>73</v>
      </c>
      <c r="AG2923" s="24" t="s">
        <v>1049</v>
      </c>
      <c r="AH2923" s="18" t="s">
        <v>1049</v>
      </c>
      <c r="AI2923" s="18" t="s">
        <v>53</v>
      </c>
      <c r="AJ2923" s="17">
        <v>11</v>
      </c>
      <c r="AK2923" s="25">
        <v>11</v>
      </c>
      <c r="AL2923" s="25">
        <v>151100</v>
      </c>
      <c r="AM2923" s="35">
        <v>0.19</v>
      </c>
      <c r="AN2923" s="19">
        <v>1977899</v>
      </c>
      <c r="AO2923" s="18" t="s">
        <v>44</v>
      </c>
      <c r="AP2923" s="15" t="s">
        <v>1049</v>
      </c>
      <c r="AQ2923" s="43" t="str">
        <f t="shared" si="451"/>
        <v>SI</v>
      </c>
      <c r="AR2923" s="44">
        <f t="shared" si="453"/>
        <v>1977899</v>
      </c>
      <c r="AS2923" s="44">
        <f t="shared" si="454"/>
        <v>1662100</v>
      </c>
      <c r="AT2923" s="44">
        <f t="shared" si="455"/>
        <v>1662100</v>
      </c>
      <c r="AU2923" s="44">
        <f t="shared" si="456"/>
        <v>1977899</v>
      </c>
      <c r="AV2923" s="45" t="b">
        <f t="shared" si="457"/>
        <v>1</v>
      </c>
      <c r="AW2923" s="45" t="b">
        <f t="shared" si="452"/>
        <v>0</v>
      </c>
      <c r="AX2923" s="45"/>
    </row>
    <row r="2924" spans="1:50" s="36" customFormat="1" ht="27.75" customHeight="1" x14ac:dyDescent="0.15">
      <c r="A2924" s="36" t="str">
        <f t="shared" si="450"/>
        <v>QUIRURGICOS LTDA201132710</v>
      </c>
      <c r="B2924" s="36" t="b">
        <f>+A2924='[1]Anexo 9'!A2924</f>
        <v>1</v>
      </c>
      <c r="C2924" s="18">
        <v>860024862</v>
      </c>
      <c r="D2924" s="18" t="s">
        <v>3867</v>
      </c>
      <c r="E2924" s="15" t="s">
        <v>98</v>
      </c>
      <c r="F2924" s="15" t="s">
        <v>320</v>
      </c>
      <c r="G2924" s="15">
        <f>+VLOOKUP(F2924,[3]Sheet1!$E$3:$G$74,3,FALSE)</f>
        <v>4</v>
      </c>
      <c r="H2924" s="15">
        <f>+VLOOKUP(D2924&amp;F2924,'TD para paquetes'!$E$3:$I$441,5,FALSE)</f>
        <v>4</v>
      </c>
      <c r="I2924" s="15" t="s">
        <v>1025</v>
      </c>
      <c r="J2924" s="15">
        <v>8</v>
      </c>
      <c r="K2924" s="15">
        <v>8</v>
      </c>
      <c r="L2924" s="15">
        <v>201132710</v>
      </c>
      <c r="M2924" s="15" t="s">
        <v>321</v>
      </c>
      <c r="N2924" s="15" t="s">
        <v>101</v>
      </c>
      <c r="O2924" s="18" t="s">
        <v>4966</v>
      </c>
      <c r="P2924" s="22" t="s">
        <v>3841</v>
      </c>
      <c r="Q2924" s="15" t="s">
        <v>101</v>
      </c>
      <c r="R2924" s="18" t="s">
        <v>5927</v>
      </c>
      <c r="S2924" s="22" t="b">
        <f t="shared" si="449"/>
        <v>0</v>
      </c>
      <c r="T2924" s="18" t="s">
        <v>1049</v>
      </c>
      <c r="U2924" s="18" t="s">
        <v>5927</v>
      </c>
      <c r="V2924" s="15" t="s">
        <v>6070</v>
      </c>
      <c r="W2924" s="18" t="s">
        <v>2688</v>
      </c>
      <c r="X2924" s="18"/>
      <c r="Y2924" s="15" t="s">
        <v>73</v>
      </c>
      <c r="Z2924" s="18" t="s">
        <v>7474</v>
      </c>
      <c r="AA2924" s="18" t="s">
        <v>119</v>
      </c>
      <c r="AB2924" s="18" t="s">
        <v>7475</v>
      </c>
      <c r="AC2924" s="67" t="str">
        <f>+VLOOKUP("*"&amp;L2924&amp;"*",'[2]REGISTROS SANITARIOS'!$D$2333:$E$2393,2,FALSE)</f>
        <v>SI</v>
      </c>
      <c r="AD2924" s="22" t="s">
        <v>1025</v>
      </c>
      <c r="AE2924" s="16">
        <v>46582</v>
      </c>
      <c r="AF2924" s="34" t="s">
        <v>73</v>
      </c>
      <c r="AG2924" s="24" t="s">
        <v>1049</v>
      </c>
      <c r="AH2924" s="18" t="s">
        <v>1049</v>
      </c>
      <c r="AI2924" s="18" t="s">
        <v>53</v>
      </c>
      <c r="AJ2924" s="17">
        <v>2073.5</v>
      </c>
      <c r="AK2924" s="25">
        <v>2074</v>
      </c>
      <c r="AL2924" s="25">
        <v>3810</v>
      </c>
      <c r="AM2924" s="35">
        <v>0.19</v>
      </c>
      <c r="AN2924" s="19">
        <v>9403308.5999999996</v>
      </c>
      <c r="AO2924" s="18" t="s">
        <v>44</v>
      </c>
      <c r="AP2924" s="15" t="s">
        <v>1049</v>
      </c>
      <c r="AQ2924" s="43" t="str">
        <f t="shared" si="451"/>
        <v>MAYOR</v>
      </c>
      <c r="AR2924" s="44">
        <f t="shared" si="453"/>
        <v>9401041.6499999985</v>
      </c>
      <c r="AS2924" s="44">
        <f t="shared" si="454"/>
        <v>7900035</v>
      </c>
      <c r="AT2924" s="44">
        <f t="shared" si="455"/>
        <v>7901940</v>
      </c>
      <c r="AU2924" s="44">
        <f t="shared" si="456"/>
        <v>9403308.5999999996</v>
      </c>
      <c r="AV2924" s="45" t="b">
        <f t="shared" si="457"/>
        <v>1</v>
      </c>
      <c r="AW2924" s="45" t="b">
        <f t="shared" si="452"/>
        <v>0</v>
      </c>
      <c r="AX2924" s="45"/>
    </row>
    <row r="2925" spans="1:50" s="36" customFormat="1" ht="27.75" customHeight="1" x14ac:dyDescent="0.15">
      <c r="A2925" s="36" t="str">
        <f t="shared" si="450"/>
        <v>QUIRURGICOS LTDA201132810</v>
      </c>
      <c r="B2925" s="36" t="b">
        <f>+A2925='[1]Anexo 9'!A2925</f>
        <v>1</v>
      </c>
      <c r="C2925" s="18">
        <v>860024862</v>
      </c>
      <c r="D2925" s="18" t="s">
        <v>3867</v>
      </c>
      <c r="E2925" s="15" t="s">
        <v>98</v>
      </c>
      <c r="F2925" s="15" t="s">
        <v>320</v>
      </c>
      <c r="G2925" s="15">
        <f>+VLOOKUP(F2925,[3]Sheet1!$E$3:$G$74,3,FALSE)</f>
        <v>4</v>
      </c>
      <c r="H2925" s="15">
        <f>+VLOOKUP(D2925&amp;F2925,'TD para paquetes'!$E$3:$I$441,5,FALSE)</f>
        <v>4</v>
      </c>
      <c r="I2925" s="15" t="s">
        <v>1025</v>
      </c>
      <c r="J2925" s="15">
        <v>8</v>
      </c>
      <c r="K2925" s="15">
        <v>8</v>
      </c>
      <c r="L2925" s="15">
        <v>201132810</v>
      </c>
      <c r="M2925" s="15" t="s">
        <v>323</v>
      </c>
      <c r="N2925" s="15" t="s">
        <v>101</v>
      </c>
      <c r="O2925" s="18" t="s">
        <v>4967</v>
      </c>
      <c r="P2925" s="22" t="s">
        <v>3841</v>
      </c>
      <c r="Q2925" s="15" t="s">
        <v>101</v>
      </c>
      <c r="R2925" s="18" t="s">
        <v>5928</v>
      </c>
      <c r="S2925" s="22" t="b">
        <f t="shared" si="449"/>
        <v>0</v>
      </c>
      <c r="T2925" s="18" t="s">
        <v>1049</v>
      </c>
      <c r="U2925" s="18" t="s">
        <v>5927</v>
      </c>
      <c r="V2925" s="15" t="s">
        <v>6070</v>
      </c>
      <c r="W2925" s="18" t="s">
        <v>2688</v>
      </c>
      <c r="X2925" s="18"/>
      <c r="Y2925" s="15" t="s">
        <v>73</v>
      </c>
      <c r="Z2925" s="18" t="s">
        <v>7474</v>
      </c>
      <c r="AA2925" s="18" t="s">
        <v>119</v>
      </c>
      <c r="AB2925" s="18" t="s">
        <v>7475</v>
      </c>
      <c r="AC2925" s="67" t="str">
        <f>+VLOOKUP("*"&amp;L2925&amp;"*",'[2]REGISTROS SANITARIOS'!$D$2333:$E$2393,2,FALSE)</f>
        <v>SI</v>
      </c>
      <c r="AD2925" s="22" t="s">
        <v>1025</v>
      </c>
      <c r="AE2925" s="16">
        <v>46582</v>
      </c>
      <c r="AF2925" s="34" t="s">
        <v>73</v>
      </c>
      <c r="AG2925" s="24" t="s">
        <v>1049</v>
      </c>
      <c r="AH2925" s="18" t="s">
        <v>1049</v>
      </c>
      <c r="AI2925" s="18" t="s">
        <v>53</v>
      </c>
      <c r="AJ2925" s="17">
        <v>16.5</v>
      </c>
      <c r="AK2925" s="25">
        <v>17</v>
      </c>
      <c r="AL2925" s="25">
        <v>3710</v>
      </c>
      <c r="AM2925" s="35">
        <v>0.19</v>
      </c>
      <c r="AN2925" s="19">
        <v>75053.3</v>
      </c>
      <c r="AO2925" s="18" t="s">
        <v>44</v>
      </c>
      <c r="AP2925" s="15" t="s">
        <v>1049</v>
      </c>
      <c r="AQ2925" s="43" t="str">
        <f t="shared" si="451"/>
        <v>MAYOR</v>
      </c>
      <c r="AR2925" s="44">
        <f t="shared" si="453"/>
        <v>72845.849999999991</v>
      </c>
      <c r="AS2925" s="44">
        <f t="shared" si="454"/>
        <v>61215</v>
      </c>
      <c r="AT2925" s="44">
        <f t="shared" si="455"/>
        <v>63070</v>
      </c>
      <c r="AU2925" s="44">
        <f t="shared" si="456"/>
        <v>75053.299999999988</v>
      </c>
      <c r="AV2925" s="45" t="b">
        <f t="shared" si="457"/>
        <v>1</v>
      </c>
      <c r="AW2925" s="45" t="b">
        <f t="shared" si="452"/>
        <v>0</v>
      </c>
      <c r="AX2925" s="45"/>
    </row>
    <row r="2926" spans="1:50" s="36" customFormat="1" ht="27.75" customHeight="1" x14ac:dyDescent="0.15">
      <c r="A2926" s="36" t="str">
        <f t="shared" si="450"/>
        <v>QUIRURGICOS LTDA201132910</v>
      </c>
      <c r="B2926" s="36" t="b">
        <f>+A2926='[1]Anexo 9'!A2926</f>
        <v>1</v>
      </c>
      <c r="C2926" s="18">
        <v>860024862</v>
      </c>
      <c r="D2926" s="18" t="s">
        <v>3867</v>
      </c>
      <c r="E2926" s="15" t="s">
        <v>98</v>
      </c>
      <c r="F2926" s="15" t="s">
        <v>320</v>
      </c>
      <c r="G2926" s="15">
        <f>+VLOOKUP(F2926,[3]Sheet1!$E$3:$G$74,3,FALSE)</f>
        <v>4</v>
      </c>
      <c r="H2926" s="15">
        <f>+VLOOKUP(D2926&amp;F2926,'TD para paquetes'!$E$3:$I$441,5,FALSE)</f>
        <v>4</v>
      </c>
      <c r="I2926" s="15" t="s">
        <v>1025</v>
      </c>
      <c r="J2926" s="15">
        <v>8</v>
      </c>
      <c r="K2926" s="15">
        <v>8</v>
      </c>
      <c r="L2926" s="15">
        <v>201132910</v>
      </c>
      <c r="M2926" s="15" t="s">
        <v>324</v>
      </c>
      <c r="N2926" s="15" t="s">
        <v>101</v>
      </c>
      <c r="O2926" s="18" t="s">
        <v>4968</v>
      </c>
      <c r="P2926" s="22" t="s">
        <v>3841</v>
      </c>
      <c r="Q2926" s="15" t="s">
        <v>101</v>
      </c>
      <c r="R2926" s="18" t="s">
        <v>5927</v>
      </c>
      <c r="S2926" s="22" t="b">
        <f t="shared" si="449"/>
        <v>0</v>
      </c>
      <c r="T2926" s="18" t="s">
        <v>1049</v>
      </c>
      <c r="U2926" s="18" t="s">
        <v>5927</v>
      </c>
      <c r="V2926" s="15" t="s">
        <v>6070</v>
      </c>
      <c r="W2926" s="18" t="s">
        <v>2688</v>
      </c>
      <c r="X2926" s="18"/>
      <c r="Y2926" s="15" t="s">
        <v>73</v>
      </c>
      <c r="Z2926" s="18" t="s">
        <v>7474</v>
      </c>
      <c r="AA2926" s="18" t="s">
        <v>119</v>
      </c>
      <c r="AB2926" s="18" t="s">
        <v>7475</v>
      </c>
      <c r="AC2926" s="67" t="str">
        <f>+VLOOKUP("*"&amp;L2926&amp;"*",'[2]REGISTROS SANITARIOS'!$D$2333:$E$2393,2,FALSE)</f>
        <v>SI</v>
      </c>
      <c r="AD2926" s="22" t="s">
        <v>1025</v>
      </c>
      <c r="AE2926" s="16">
        <v>46582</v>
      </c>
      <c r="AF2926" s="34" t="s">
        <v>73</v>
      </c>
      <c r="AG2926" s="24" t="s">
        <v>1049</v>
      </c>
      <c r="AH2926" s="18" t="s">
        <v>1049</v>
      </c>
      <c r="AI2926" s="18" t="s">
        <v>53</v>
      </c>
      <c r="AJ2926" s="17">
        <v>16.5</v>
      </c>
      <c r="AK2926" s="25">
        <v>17</v>
      </c>
      <c r="AL2926" s="25">
        <v>3710</v>
      </c>
      <c r="AM2926" s="35">
        <v>0.19</v>
      </c>
      <c r="AN2926" s="19">
        <v>75053.3</v>
      </c>
      <c r="AO2926" s="18" t="s">
        <v>44</v>
      </c>
      <c r="AP2926" s="15" t="s">
        <v>1049</v>
      </c>
      <c r="AQ2926" s="43" t="str">
        <f t="shared" si="451"/>
        <v>MAYOR</v>
      </c>
      <c r="AR2926" s="44">
        <f t="shared" si="453"/>
        <v>72845.849999999991</v>
      </c>
      <c r="AS2926" s="44">
        <f t="shared" si="454"/>
        <v>61215</v>
      </c>
      <c r="AT2926" s="44">
        <f t="shared" si="455"/>
        <v>63070</v>
      </c>
      <c r="AU2926" s="44">
        <f t="shared" si="456"/>
        <v>75053.299999999988</v>
      </c>
      <c r="AV2926" s="45" t="b">
        <f t="shared" si="457"/>
        <v>1</v>
      </c>
      <c r="AW2926" s="45" t="b">
        <f t="shared" si="452"/>
        <v>0</v>
      </c>
      <c r="AX2926" s="45"/>
    </row>
    <row r="2927" spans="1:50" s="36" customFormat="1" ht="27.75" customHeight="1" x14ac:dyDescent="0.15">
      <c r="A2927" s="36" t="str">
        <f t="shared" si="450"/>
        <v>QUIRURGICOS LTDA201133110</v>
      </c>
      <c r="B2927" s="36" t="b">
        <f>+A2927='[1]Anexo 9'!A2927</f>
        <v>1</v>
      </c>
      <c r="C2927" s="18">
        <v>860024862</v>
      </c>
      <c r="D2927" s="18" t="s">
        <v>3867</v>
      </c>
      <c r="E2927" s="15" t="s">
        <v>98</v>
      </c>
      <c r="F2927" s="15" t="s">
        <v>320</v>
      </c>
      <c r="G2927" s="15">
        <f>+VLOOKUP(F2927,[3]Sheet1!$E$3:$G$74,3,FALSE)</f>
        <v>4</v>
      </c>
      <c r="H2927" s="15">
        <f>+VLOOKUP(D2927&amp;F2927,'TD para paquetes'!$E$3:$I$441,5,FALSE)</f>
        <v>4</v>
      </c>
      <c r="I2927" s="15" t="s">
        <v>1025</v>
      </c>
      <c r="J2927" s="15">
        <v>8</v>
      </c>
      <c r="K2927" s="15">
        <v>8</v>
      </c>
      <c r="L2927" s="15">
        <v>201133110</v>
      </c>
      <c r="M2927" s="15" t="s">
        <v>325</v>
      </c>
      <c r="N2927" s="15" t="s">
        <v>101</v>
      </c>
      <c r="O2927" s="18" t="s">
        <v>4969</v>
      </c>
      <c r="P2927" s="22" t="s">
        <v>3841</v>
      </c>
      <c r="Q2927" s="15" t="s">
        <v>101</v>
      </c>
      <c r="R2927" s="18" t="s">
        <v>5929</v>
      </c>
      <c r="S2927" s="22" t="b">
        <f t="shared" si="449"/>
        <v>0</v>
      </c>
      <c r="T2927" s="18" t="s">
        <v>1049</v>
      </c>
      <c r="U2927" s="18" t="s">
        <v>5927</v>
      </c>
      <c r="V2927" s="15" t="s">
        <v>6070</v>
      </c>
      <c r="W2927" s="18" t="s">
        <v>2688</v>
      </c>
      <c r="X2927" s="18"/>
      <c r="Y2927" s="15" t="s">
        <v>73</v>
      </c>
      <c r="Z2927" s="18" t="s">
        <v>7474</v>
      </c>
      <c r="AA2927" s="18" t="s">
        <v>119</v>
      </c>
      <c r="AB2927" s="18" t="s">
        <v>7475</v>
      </c>
      <c r="AC2927" s="67" t="str">
        <f>+VLOOKUP("*"&amp;L2927&amp;"*",'[2]REGISTROS SANITARIOS'!$D$2333:$E$2393,2,FALSE)</f>
        <v>SI</v>
      </c>
      <c r="AD2927" s="22" t="s">
        <v>1025</v>
      </c>
      <c r="AE2927" s="16">
        <v>46582</v>
      </c>
      <c r="AF2927" s="34" t="s">
        <v>73</v>
      </c>
      <c r="AG2927" s="24" t="s">
        <v>1049</v>
      </c>
      <c r="AH2927" s="18" t="s">
        <v>1049</v>
      </c>
      <c r="AI2927" s="18" t="s">
        <v>53</v>
      </c>
      <c r="AJ2927" s="17">
        <v>71.5</v>
      </c>
      <c r="AK2927" s="25">
        <v>72</v>
      </c>
      <c r="AL2927" s="25">
        <v>3710</v>
      </c>
      <c r="AM2927" s="35">
        <v>0.19</v>
      </c>
      <c r="AN2927" s="19">
        <v>317872.8</v>
      </c>
      <c r="AO2927" s="18" t="s">
        <v>44</v>
      </c>
      <c r="AP2927" s="15" t="s">
        <v>1049</v>
      </c>
      <c r="AQ2927" s="43" t="str">
        <f t="shared" si="451"/>
        <v>MAYOR</v>
      </c>
      <c r="AR2927" s="44">
        <f t="shared" si="453"/>
        <v>315665.34999999998</v>
      </c>
      <c r="AS2927" s="44">
        <f t="shared" si="454"/>
        <v>265265</v>
      </c>
      <c r="AT2927" s="44">
        <f t="shared" si="455"/>
        <v>267120</v>
      </c>
      <c r="AU2927" s="44">
        <f t="shared" si="456"/>
        <v>317872.8</v>
      </c>
      <c r="AV2927" s="45" t="b">
        <f t="shared" si="457"/>
        <v>1</v>
      </c>
      <c r="AW2927" s="45" t="b">
        <f t="shared" si="452"/>
        <v>0</v>
      </c>
      <c r="AX2927" s="45"/>
    </row>
    <row r="2928" spans="1:50" s="36" customFormat="1" ht="27.75" customHeight="1" x14ac:dyDescent="0.15">
      <c r="A2928" s="36" t="str">
        <f t="shared" si="450"/>
        <v>QUIRURGICOS LTDA201135210</v>
      </c>
      <c r="B2928" s="36" t="b">
        <f>+A2928='[1]Anexo 9'!A2928</f>
        <v>1</v>
      </c>
      <c r="C2928" s="18">
        <v>860024862</v>
      </c>
      <c r="D2928" s="18" t="s">
        <v>3867</v>
      </c>
      <c r="E2928" s="15" t="s">
        <v>98</v>
      </c>
      <c r="F2928" s="15" t="s">
        <v>182</v>
      </c>
      <c r="G2928" s="15">
        <f>+VLOOKUP(F2928,[3]Sheet1!$E$3:$G$74,3,FALSE)</f>
        <v>2</v>
      </c>
      <c r="H2928" s="15">
        <f>+VLOOKUP(D2928&amp;F2928,'TD para paquetes'!$E$3:$I$441,5,FALSE)</f>
        <v>2</v>
      </c>
      <c r="I2928" s="15" t="s">
        <v>1025</v>
      </c>
      <c r="J2928" s="15">
        <v>10</v>
      </c>
      <c r="K2928" s="15">
        <v>10</v>
      </c>
      <c r="L2928" s="15">
        <v>201135210</v>
      </c>
      <c r="M2928" s="15" t="s">
        <v>183</v>
      </c>
      <c r="N2928" s="15" t="s">
        <v>101</v>
      </c>
      <c r="O2928" s="18" t="s">
        <v>4970</v>
      </c>
      <c r="P2928" s="22" t="s">
        <v>3841</v>
      </c>
      <c r="Q2928" s="15" t="s">
        <v>101</v>
      </c>
      <c r="R2928" s="18" t="s">
        <v>5930</v>
      </c>
      <c r="S2928" s="22" t="b">
        <f t="shared" si="449"/>
        <v>0</v>
      </c>
      <c r="T2928" s="18" t="s">
        <v>1049</v>
      </c>
      <c r="U2928" s="18" t="s">
        <v>6470</v>
      </c>
      <c r="V2928" s="15" t="s">
        <v>6074</v>
      </c>
      <c r="W2928" s="18" t="s">
        <v>587</v>
      </c>
      <c r="X2928" s="18"/>
      <c r="Y2928" s="15" t="s">
        <v>73</v>
      </c>
      <c r="Z2928" s="18" t="s">
        <v>2714</v>
      </c>
      <c r="AA2928" s="18" t="s">
        <v>71</v>
      </c>
      <c r="AB2928" s="18" t="s">
        <v>1496</v>
      </c>
      <c r="AC2928" s="67" t="str">
        <f>+VLOOKUP("*"&amp;L2928&amp;"*",'[2]REGISTROS SANITARIOS'!$D$2333:$E$2393,2,FALSE)</f>
        <v>SI</v>
      </c>
      <c r="AD2928" s="22" t="s">
        <v>1025</v>
      </c>
      <c r="AE2928" s="16">
        <v>45839</v>
      </c>
      <c r="AF2928" s="34" t="s">
        <v>73</v>
      </c>
      <c r="AG2928" s="24" t="s">
        <v>1049</v>
      </c>
      <c r="AH2928" s="18" t="s">
        <v>1049</v>
      </c>
      <c r="AI2928" s="18" t="s">
        <v>53</v>
      </c>
      <c r="AJ2928" s="17">
        <v>11</v>
      </c>
      <c r="AK2928" s="25">
        <v>11</v>
      </c>
      <c r="AL2928" s="25">
        <v>12069</v>
      </c>
      <c r="AM2928" s="35">
        <v>0.19</v>
      </c>
      <c r="AN2928" s="19">
        <v>157983.21</v>
      </c>
      <c r="AO2928" s="18" t="s">
        <v>44</v>
      </c>
      <c r="AP2928" s="15" t="s">
        <v>1049</v>
      </c>
      <c r="AQ2928" s="43" t="str">
        <f t="shared" si="451"/>
        <v>SI</v>
      </c>
      <c r="AR2928" s="44">
        <f t="shared" si="453"/>
        <v>157983.21</v>
      </c>
      <c r="AS2928" s="44">
        <f t="shared" si="454"/>
        <v>132759</v>
      </c>
      <c r="AT2928" s="44">
        <f t="shared" si="455"/>
        <v>132759</v>
      </c>
      <c r="AU2928" s="44">
        <f t="shared" si="456"/>
        <v>157983.21</v>
      </c>
      <c r="AV2928" s="45" t="b">
        <f t="shared" si="457"/>
        <v>1</v>
      </c>
      <c r="AW2928" s="45" t="b">
        <f t="shared" si="452"/>
        <v>0</v>
      </c>
      <c r="AX2928" s="45"/>
    </row>
    <row r="2929" spans="1:50" s="36" customFormat="1" ht="27.75" customHeight="1" x14ac:dyDescent="0.15">
      <c r="A2929" s="36" t="str">
        <f t="shared" si="450"/>
        <v>QUIRURGICOS LTDA201135310</v>
      </c>
      <c r="B2929" s="36" t="b">
        <f>+A2929='[1]Anexo 9'!A2929</f>
        <v>1</v>
      </c>
      <c r="C2929" s="18">
        <v>860024862</v>
      </c>
      <c r="D2929" s="18" t="s">
        <v>3867</v>
      </c>
      <c r="E2929" s="15" t="s">
        <v>98</v>
      </c>
      <c r="F2929" s="15" t="s">
        <v>182</v>
      </c>
      <c r="G2929" s="15">
        <f>+VLOOKUP(F2929,[3]Sheet1!$E$3:$G$74,3,FALSE)</f>
        <v>2</v>
      </c>
      <c r="H2929" s="15">
        <f>+VLOOKUP(D2929&amp;F2929,'TD para paquetes'!$E$3:$I$441,5,FALSE)</f>
        <v>2</v>
      </c>
      <c r="I2929" s="15" t="s">
        <v>1025</v>
      </c>
      <c r="J2929" s="15">
        <v>11</v>
      </c>
      <c r="K2929" s="15">
        <v>10</v>
      </c>
      <c r="L2929" s="15">
        <v>201135310</v>
      </c>
      <c r="M2929" s="15" t="s">
        <v>189</v>
      </c>
      <c r="N2929" s="15" t="s">
        <v>101</v>
      </c>
      <c r="O2929" s="18" t="s">
        <v>4971</v>
      </c>
      <c r="P2929" s="22" t="s">
        <v>3841</v>
      </c>
      <c r="Q2929" s="15" t="s">
        <v>101</v>
      </c>
      <c r="R2929" s="18" t="s">
        <v>5930</v>
      </c>
      <c r="S2929" s="22" t="b">
        <f t="shared" si="449"/>
        <v>0</v>
      </c>
      <c r="T2929" s="18" t="s">
        <v>1049</v>
      </c>
      <c r="U2929" s="18" t="s">
        <v>6470</v>
      </c>
      <c r="V2929" s="15" t="s">
        <v>6074</v>
      </c>
      <c r="W2929" s="18" t="s">
        <v>587</v>
      </c>
      <c r="X2929" s="18"/>
      <c r="Y2929" s="15" t="s">
        <v>73</v>
      </c>
      <c r="Z2929" s="18" t="s">
        <v>2714</v>
      </c>
      <c r="AA2929" s="18" t="s">
        <v>71</v>
      </c>
      <c r="AB2929" s="18" t="s">
        <v>1496</v>
      </c>
      <c r="AC2929" s="67" t="str">
        <f>+VLOOKUP("*"&amp;L2929&amp;"*",'[2]REGISTROS SANITARIOS'!$D$2333:$E$2393,2,FALSE)</f>
        <v>SI</v>
      </c>
      <c r="AD2929" s="22" t="s">
        <v>1025</v>
      </c>
      <c r="AE2929" s="16">
        <v>45839</v>
      </c>
      <c r="AF2929" s="34" t="s">
        <v>73</v>
      </c>
      <c r="AG2929" s="24" t="s">
        <v>1049</v>
      </c>
      <c r="AH2929" s="18" t="s">
        <v>1049</v>
      </c>
      <c r="AI2929" s="18" t="s">
        <v>53</v>
      </c>
      <c r="AJ2929" s="17">
        <v>880</v>
      </c>
      <c r="AK2929" s="25">
        <v>880</v>
      </c>
      <c r="AL2929" s="25">
        <v>12069</v>
      </c>
      <c r="AM2929" s="35">
        <v>0.19</v>
      </c>
      <c r="AN2929" s="19">
        <v>12638656.800000001</v>
      </c>
      <c r="AO2929" s="18" t="s">
        <v>44</v>
      </c>
      <c r="AP2929" s="15" t="s">
        <v>1049</v>
      </c>
      <c r="AQ2929" s="43" t="str">
        <f t="shared" si="451"/>
        <v>SI</v>
      </c>
      <c r="AR2929" s="44">
        <f t="shared" si="453"/>
        <v>12638656.799999999</v>
      </c>
      <c r="AS2929" s="44">
        <f t="shared" si="454"/>
        <v>10620720</v>
      </c>
      <c r="AT2929" s="44">
        <f t="shared" si="455"/>
        <v>10620720</v>
      </c>
      <c r="AU2929" s="44">
        <f t="shared" si="456"/>
        <v>12638656.799999999</v>
      </c>
      <c r="AV2929" s="45" t="b">
        <f t="shared" si="457"/>
        <v>1</v>
      </c>
      <c r="AW2929" s="45" t="b">
        <f t="shared" si="452"/>
        <v>0</v>
      </c>
      <c r="AX2929" s="45"/>
    </row>
    <row r="2930" spans="1:50" s="36" customFormat="1" ht="27.75" customHeight="1" x14ac:dyDescent="0.15">
      <c r="A2930" s="36" t="str">
        <f t="shared" si="450"/>
        <v>QUIRURGICOS LTDA201151720</v>
      </c>
      <c r="B2930" s="36" t="b">
        <f>+A2930='[1]Anexo 9'!A2930</f>
        <v>1</v>
      </c>
      <c r="C2930" s="18">
        <v>860024862</v>
      </c>
      <c r="D2930" s="18" t="s">
        <v>3867</v>
      </c>
      <c r="E2930" s="15" t="s">
        <v>98</v>
      </c>
      <c r="F2930" s="15" t="s">
        <v>315</v>
      </c>
      <c r="G2930" s="15">
        <f>+VLOOKUP(F2930,[3]Sheet1!$E$3:$G$74,3,FALSE)</f>
        <v>3</v>
      </c>
      <c r="H2930" s="15">
        <f>+VLOOKUP(D2930&amp;F2930,'TD para paquetes'!$E$3:$I$441,5,FALSE)</f>
        <v>2</v>
      </c>
      <c r="I2930" s="15" t="s">
        <v>44</v>
      </c>
      <c r="J2930" s="15">
        <v>4</v>
      </c>
      <c r="K2930" s="15">
        <v>0</v>
      </c>
      <c r="L2930" s="15">
        <v>201151720</v>
      </c>
      <c r="M2930" s="15" t="s">
        <v>3913</v>
      </c>
      <c r="N2930" s="15" t="s">
        <v>101</v>
      </c>
      <c r="O2930" s="18" t="s">
        <v>4972</v>
      </c>
      <c r="P2930" s="22" t="s">
        <v>3841</v>
      </c>
      <c r="Q2930" s="15" t="s">
        <v>316</v>
      </c>
      <c r="R2930" s="18" t="s">
        <v>5931</v>
      </c>
      <c r="S2930" s="22" t="b">
        <f t="shared" si="449"/>
        <v>0</v>
      </c>
      <c r="T2930" s="18" t="s">
        <v>1049</v>
      </c>
      <c r="U2930" s="18" t="s">
        <v>5923</v>
      </c>
      <c r="V2930" s="15" t="s">
        <v>6081</v>
      </c>
      <c r="W2930" s="18" t="s">
        <v>3415</v>
      </c>
      <c r="X2930" s="18"/>
      <c r="Y2930" s="15" t="s">
        <v>73</v>
      </c>
      <c r="Z2930" s="18" t="s">
        <v>7476</v>
      </c>
      <c r="AA2930" s="18" t="s">
        <v>1724</v>
      </c>
      <c r="AB2930" s="18" t="s">
        <v>7477</v>
      </c>
      <c r="AC2930" s="67" t="str">
        <f>+VLOOKUP("*"&amp;L2930&amp;"*",'[2]REGISTROS SANITARIOS'!$D$2333:$E$2393,2,FALSE)</f>
        <v>SI</v>
      </c>
      <c r="AD2930" s="22" t="s">
        <v>1025</v>
      </c>
      <c r="AE2930" s="16">
        <v>45504</v>
      </c>
      <c r="AF2930" s="34" t="s">
        <v>73</v>
      </c>
      <c r="AG2930" s="24" t="s">
        <v>1049</v>
      </c>
      <c r="AH2930" s="18" t="s">
        <v>1049</v>
      </c>
      <c r="AI2930" s="18" t="s">
        <v>57</v>
      </c>
      <c r="AJ2930" s="17">
        <v>192.5</v>
      </c>
      <c r="AK2930" s="25">
        <v>193</v>
      </c>
      <c r="AL2930" s="25">
        <v>71800</v>
      </c>
      <c r="AM2930" s="35">
        <v>0.19</v>
      </c>
      <c r="AN2930" s="19">
        <v>16490306</v>
      </c>
      <c r="AO2930" s="18" t="s">
        <v>44</v>
      </c>
      <c r="AP2930" s="15" t="s">
        <v>1049</v>
      </c>
      <c r="AQ2930" s="43" t="str">
        <f t="shared" si="451"/>
        <v>MAYOR</v>
      </c>
      <c r="AR2930" s="44">
        <f t="shared" si="453"/>
        <v>16447585</v>
      </c>
      <c r="AS2930" s="44">
        <f t="shared" si="454"/>
        <v>13821500</v>
      </c>
      <c r="AT2930" s="44">
        <f t="shared" si="455"/>
        <v>13857400</v>
      </c>
      <c r="AU2930" s="44">
        <f t="shared" si="456"/>
        <v>16490306</v>
      </c>
      <c r="AV2930" s="45" t="b">
        <f t="shared" si="457"/>
        <v>1</v>
      </c>
      <c r="AW2930" s="45" t="b">
        <f t="shared" si="452"/>
        <v>0</v>
      </c>
      <c r="AX2930" s="45"/>
    </row>
    <row r="2931" spans="1:50" s="36" customFormat="1" ht="27.75" customHeight="1" x14ac:dyDescent="0.15">
      <c r="A2931" s="36" t="str">
        <f t="shared" si="450"/>
        <v>QUIRURGICOS LTDA201151730</v>
      </c>
      <c r="B2931" s="36" t="b">
        <f>+A2931='[1]Anexo 9'!A2931</f>
        <v>1</v>
      </c>
      <c r="C2931" s="18">
        <v>860024862</v>
      </c>
      <c r="D2931" s="18" t="s">
        <v>3867</v>
      </c>
      <c r="E2931" s="15" t="s">
        <v>98</v>
      </c>
      <c r="F2931" s="15" t="s">
        <v>315</v>
      </c>
      <c r="G2931" s="15">
        <f>+VLOOKUP(F2931,[3]Sheet1!$E$3:$G$74,3,FALSE)</f>
        <v>3</v>
      </c>
      <c r="H2931" s="15">
        <f>+VLOOKUP(D2931&amp;F2931,'TD para paquetes'!$E$3:$I$441,5,FALSE)</f>
        <v>2</v>
      </c>
      <c r="I2931" s="15" t="s">
        <v>44</v>
      </c>
      <c r="J2931" s="15">
        <v>4</v>
      </c>
      <c r="K2931" s="15">
        <v>0</v>
      </c>
      <c r="L2931" s="15">
        <v>201151730</v>
      </c>
      <c r="M2931" s="15" t="s">
        <v>3915</v>
      </c>
      <c r="N2931" s="15" t="s">
        <v>101</v>
      </c>
      <c r="O2931" s="18" t="s">
        <v>4973</v>
      </c>
      <c r="P2931" s="22" t="s">
        <v>3841</v>
      </c>
      <c r="Q2931" s="15" t="s">
        <v>317</v>
      </c>
      <c r="R2931" s="18" t="s">
        <v>5931</v>
      </c>
      <c r="S2931" s="22" t="b">
        <f t="shared" si="449"/>
        <v>0</v>
      </c>
      <c r="T2931" s="18" t="s">
        <v>1049</v>
      </c>
      <c r="U2931" s="18" t="s">
        <v>5923</v>
      </c>
      <c r="V2931" s="15" t="s">
        <v>318</v>
      </c>
      <c r="W2931" s="18" t="s">
        <v>3415</v>
      </c>
      <c r="X2931" s="18"/>
      <c r="Y2931" s="15" t="s">
        <v>73</v>
      </c>
      <c r="Z2931" s="18" t="s">
        <v>7476</v>
      </c>
      <c r="AA2931" s="18" t="s">
        <v>1724</v>
      </c>
      <c r="AB2931" s="18" t="s">
        <v>7477</v>
      </c>
      <c r="AC2931" s="67" t="str">
        <f>+VLOOKUP("*"&amp;L2931&amp;"*",'[2]REGISTROS SANITARIOS'!$D$2333:$E$2393,2,FALSE)</f>
        <v>SI</v>
      </c>
      <c r="AD2931" s="22" t="s">
        <v>1025</v>
      </c>
      <c r="AE2931" s="16">
        <v>45504</v>
      </c>
      <c r="AF2931" s="34" t="s">
        <v>73</v>
      </c>
      <c r="AG2931" s="24" t="s">
        <v>1049</v>
      </c>
      <c r="AH2931" s="18" t="s">
        <v>1049</v>
      </c>
      <c r="AI2931" s="18" t="s">
        <v>57</v>
      </c>
      <c r="AJ2931" s="17">
        <v>27.5</v>
      </c>
      <c r="AK2931" s="25">
        <v>28</v>
      </c>
      <c r="AL2931" s="25">
        <v>123000</v>
      </c>
      <c r="AM2931" s="35">
        <v>0.19</v>
      </c>
      <c r="AN2931" s="19">
        <v>4098360</v>
      </c>
      <c r="AO2931" s="18" t="s">
        <v>44</v>
      </c>
      <c r="AP2931" s="15" t="s">
        <v>1049</v>
      </c>
      <c r="AQ2931" s="43" t="str">
        <f t="shared" si="451"/>
        <v>MAYOR</v>
      </c>
      <c r="AR2931" s="44">
        <f t="shared" si="453"/>
        <v>4025175</v>
      </c>
      <c r="AS2931" s="44">
        <f t="shared" si="454"/>
        <v>3382500</v>
      </c>
      <c r="AT2931" s="44">
        <f t="shared" si="455"/>
        <v>3444000</v>
      </c>
      <c r="AU2931" s="44">
        <f t="shared" si="456"/>
        <v>4098360</v>
      </c>
      <c r="AV2931" s="45" t="b">
        <f t="shared" si="457"/>
        <v>1</v>
      </c>
      <c r="AW2931" s="45" t="b">
        <f t="shared" si="452"/>
        <v>0</v>
      </c>
      <c r="AX2931" s="45"/>
    </row>
    <row r="2932" spans="1:50" s="36" customFormat="1" ht="27.75" customHeight="1" x14ac:dyDescent="0.15">
      <c r="A2932" s="36" t="str">
        <f t="shared" si="450"/>
        <v>QUIRURGICOS LTDA201152915</v>
      </c>
      <c r="B2932" s="36" t="b">
        <f>+A2932='[1]Anexo 9'!A2932</f>
        <v>1</v>
      </c>
      <c r="C2932" s="18">
        <v>860024862</v>
      </c>
      <c r="D2932" s="18" t="s">
        <v>3867</v>
      </c>
      <c r="E2932" s="15" t="s">
        <v>98</v>
      </c>
      <c r="F2932" s="15" t="s">
        <v>62</v>
      </c>
      <c r="G2932" s="15" t="s">
        <v>3155</v>
      </c>
      <c r="H2932" s="15" t="s">
        <v>3155</v>
      </c>
      <c r="I2932" s="15" t="s">
        <v>3155</v>
      </c>
      <c r="J2932" s="15">
        <v>7</v>
      </c>
      <c r="K2932" s="15" t="s">
        <v>3155</v>
      </c>
      <c r="L2932" s="15">
        <v>201152915</v>
      </c>
      <c r="M2932" s="15" t="s">
        <v>1014</v>
      </c>
      <c r="N2932" s="15" t="s">
        <v>101</v>
      </c>
      <c r="O2932" s="18" t="s">
        <v>4974</v>
      </c>
      <c r="P2932" s="22" t="s">
        <v>3841</v>
      </c>
      <c r="Q2932" s="15" t="s">
        <v>101</v>
      </c>
      <c r="R2932" s="18" t="s">
        <v>5932</v>
      </c>
      <c r="S2932" s="22" t="b">
        <f t="shared" si="449"/>
        <v>0</v>
      </c>
      <c r="T2932" s="18" t="s">
        <v>1049</v>
      </c>
      <c r="U2932" s="18" t="s">
        <v>5932</v>
      </c>
      <c r="V2932" s="15" t="s">
        <v>6087</v>
      </c>
      <c r="W2932" s="18" t="s">
        <v>2688</v>
      </c>
      <c r="X2932" s="18"/>
      <c r="Y2932" s="15" t="s">
        <v>73</v>
      </c>
      <c r="Z2932" s="18" t="s">
        <v>1029</v>
      </c>
      <c r="AA2932" s="18" t="s">
        <v>71</v>
      </c>
      <c r="AB2932" s="18" t="s">
        <v>3416</v>
      </c>
      <c r="AC2932" s="67" t="str">
        <f>+VLOOKUP("*"&amp;L2932&amp;"*",'[2]REGISTROS SANITARIOS'!$D$2333:$E$2393,2,FALSE)</f>
        <v>SI</v>
      </c>
      <c r="AD2932" s="22" t="s">
        <v>1025</v>
      </c>
      <c r="AE2932" s="16">
        <v>44496</v>
      </c>
      <c r="AF2932" s="34" t="s">
        <v>73</v>
      </c>
      <c r="AG2932" s="24" t="s">
        <v>1049</v>
      </c>
      <c r="AH2932" s="18" t="s">
        <v>1049</v>
      </c>
      <c r="AI2932" s="18" t="s">
        <v>53</v>
      </c>
      <c r="AJ2932" s="17">
        <v>2200</v>
      </c>
      <c r="AK2932" s="25">
        <v>2200</v>
      </c>
      <c r="AL2932" s="25">
        <v>3960</v>
      </c>
      <c r="AM2932" s="35">
        <v>0.19</v>
      </c>
      <c r="AN2932" s="19">
        <v>10367280</v>
      </c>
      <c r="AO2932" s="18" t="s">
        <v>44</v>
      </c>
      <c r="AP2932" s="15" t="s">
        <v>1049</v>
      </c>
      <c r="AQ2932" s="43" t="str">
        <f t="shared" si="451"/>
        <v>SI</v>
      </c>
      <c r="AR2932" s="44">
        <f t="shared" si="453"/>
        <v>10367280</v>
      </c>
      <c r="AS2932" s="44">
        <f t="shared" si="454"/>
        <v>8712000</v>
      </c>
      <c r="AT2932" s="44">
        <f t="shared" si="455"/>
        <v>8712000</v>
      </c>
      <c r="AU2932" s="44">
        <f t="shared" si="456"/>
        <v>10367280</v>
      </c>
      <c r="AV2932" s="45" t="b">
        <f t="shared" si="457"/>
        <v>1</v>
      </c>
      <c r="AW2932" s="45" t="b">
        <f t="shared" si="452"/>
        <v>0</v>
      </c>
      <c r="AX2932" s="45"/>
    </row>
    <row r="2933" spans="1:50" s="36" customFormat="1" ht="27.75" customHeight="1" x14ac:dyDescent="0.15">
      <c r="A2933" s="36" t="str">
        <f t="shared" si="450"/>
        <v>QUIRURGICOS LTDA201155110</v>
      </c>
      <c r="B2933" s="36" t="b">
        <f>+A2933='[1]Anexo 9'!A2933</f>
        <v>1</v>
      </c>
      <c r="C2933" s="18">
        <v>860024862</v>
      </c>
      <c r="D2933" s="18" t="s">
        <v>3867</v>
      </c>
      <c r="E2933" s="15" t="s">
        <v>98</v>
      </c>
      <c r="F2933" s="15" t="s">
        <v>62</v>
      </c>
      <c r="G2933" s="15" t="s">
        <v>3155</v>
      </c>
      <c r="H2933" s="15" t="s">
        <v>3155</v>
      </c>
      <c r="I2933" s="15" t="s">
        <v>3155</v>
      </c>
      <c r="J2933" s="15">
        <v>8</v>
      </c>
      <c r="K2933" s="15" t="s">
        <v>3155</v>
      </c>
      <c r="L2933" s="15">
        <v>201155110</v>
      </c>
      <c r="M2933" s="15" t="s">
        <v>535</v>
      </c>
      <c r="N2933" s="15" t="s">
        <v>101</v>
      </c>
      <c r="O2933" s="18" t="s">
        <v>4975</v>
      </c>
      <c r="P2933" s="22" t="s">
        <v>3841</v>
      </c>
      <c r="Q2933" s="15" t="s">
        <v>536</v>
      </c>
      <c r="R2933" s="18" t="s">
        <v>5933</v>
      </c>
      <c r="S2933" s="22" t="b">
        <f t="shared" si="449"/>
        <v>0</v>
      </c>
      <c r="T2933" s="18" t="s">
        <v>1049</v>
      </c>
      <c r="U2933" s="18" t="s">
        <v>5933</v>
      </c>
      <c r="V2933" s="15" t="s">
        <v>538</v>
      </c>
      <c r="W2933" s="18" t="s">
        <v>2688</v>
      </c>
      <c r="X2933" s="18"/>
      <c r="Y2933" s="15" t="s">
        <v>68</v>
      </c>
      <c r="Z2933" s="18" t="s">
        <v>7478</v>
      </c>
      <c r="AA2933" s="18" t="s">
        <v>119</v>
      </c>
      <c r="AB2933" s="18" t="s">
        <v>3417</v>
      </c>
      <c r="AC2933" s="67" t="str">
        <f>+VLOOKUP("*"&amp;L2933&amp;"*",'[2]REGISTROS SANITARIOS'!$D$2333:$E$2393,2,FALSE)</f>
        <v>SI</v>
      </c>
      <c r="AD2933" s="22" t="s">
        <v>1025</v>
      </c>
      <c r="AE2933" s="16">
        <v>47198</v>
      </c>
      <c r="AF2933" s="34" t="s">
        <v>73</v>
      </c>
      <c r="AG2933" s="24" t="s">
        <v>1049</v>
      </c>
      <c r="AH2933" s="18" t="s">
        <v>1049</v>
      </c>
      <c r="AI2933" s="18" t="s">
        <v>54</v>
      </c>
      <c r="AJ2933" s="17">
        <v>11550</v>
      </c>
      <c r="AK2933" s="25">
        <v>11550</v>
      </c>
      <c r="AL2933" s="25">
        <v>250</v>
      </c>
      <c r="AM2933" s="35">
        <v>0.19</v>
      </c>
      <c r="AN2933" s="19">
        <v>3436125</v>
      </c>
      <c r="AO2933" s="18" t="s">
        <v>44</v>
      </c>
      <c r="AP2933" s="15" t="s">
        <v>1049</v>
      </c>
      <c r="AQ2933" s="43" t="str">
        <f t="shared" si="451"/>
        <v>SI</v>
      </c>
      <c r="AR2933" s="44">
        <f t="shared" si="453"/>
        <v>3436125</v>
      </c>
      <c r="AS2933" s="44">
        <f t="shared" si="454"/>
        <v>2887500</v>
      </c>
      <c r="AT2933" s="44">
        <f t="shared" si="455"/>
        <v>2887500</v>
      </c>
      <c r="AU2933" s="44">
        <f t="shared" si="456"/>
        <v>3436125</v>
      </c>
      <c r="AV2933" s="45" t="b">
        <f t="shared" si="457"/>
        <v>1</v>
      </c>
      <c r="AW2933" s="45" t="b">
        <f t="shared" si="452"/>
        <v>0</v>
      </c>
      <c r="AX2933" s="45"/>
    </row>
    <row r="2934" spans="1:50" s="36" customFormat="1" ht="27.75" customHeight="1" x14ac:dyDescent="0.15">
      <c r="A2934" s="36" t="str">
        <f t="shared" si="450"/>
        <v>QUIRURGICOS LTDA201157410</v>
      </c>
      <c r="B2934" s="36" t="b">
        <f>+A2934='[1]Anexo 9'!A2934</f>
        <v>1</v>
      </c>
      <c r="C2934" s="18">
        <v>860024862</v>
      </c>
      <c r="D2934" s="18" t="s">
        <v>3867</v>
      </c>
      <c r="E2934" s="15" t="s">
        <v>98</v>
      </c>
      <c r="F2934" s="15" t="s">
        <v>62</v>
      </c>
      <c r="G2934" s="15" t="s">
        <v>3155</v>
      </c>
      <c r="H2934" s="15" t="s">
        <v>3155</v>
      </c>
      <c r="I2934" s="15" t="s">
        <v>3155</v>
      </c>
      <c r="J2934" s="15">
        <v>9</v>
      </c>
      <c r="K2934" s="15" t="s">
        <v>3155</v>
      </c>
      <c r="L2934" s="15">
        <v>201157410</v>
      </c>
      <c r="M2934" s="15" t="s">
        <v>564</v>
      </c>
      <c r="N2934" s="15" t="s">
        <v>101</v>
      </c>
      <c r="O2934" s="18" t="s">
        <v>4976</v>
      </c>
      <c r="P2934" s="22" t="s">
        <v>73</v>
      </c>
      <c r="Q2934" s="15" t="s">
        <v>101</v>
      </c>
      <c r="R2934" s="18" t="s">
        <v>5927</v>
      </c>
      <c r="S2934" s="22" t="b">
        <f t="shared" si="449"/>
        <v>0</v>
      </c>
      <c r="T2934" s="18" t="s">
        <v>1049</v>
      </c>
      <c r="U2934" s="18" t="s">
        <v>5927</v>
      </c>
      <c r="V2934" s="15" t="s">
        <v>6094</v>
      </c>
      <c r="W2934" s="18" t="s">
        <v>2688</v>
      </c>
      <c r="X2934" s="18"/>
      <c r="Y2934" s="15" t="s">
        <v>73</v>
      </c>
      <c r="Z2934" s="18" t="s">
        <v>7478</v>
      </c>
      <c r="AA2934" s="18" t="s">
        <v>119</v>
      </c>
      <c r="AB2934" s="18" t="s">
        <v>7479</v>
      </c>
      <c r="AC2934" s="67" t="str">
        <f>+VLOOKUP("*"&amp;L2934&amp;"*",'[2]REGISTROS SANITARIOS'!$D$2333:$E$2393,2,FALSE)</f>
        <v>SI</v>
      </c>
      <c r="AD2934" s="22" t="s">
        <v>1025</v>
      </c>
      <c r="AE2934" s="16">
        <v>47429</v>
      </c>
      <c r="AF2934" s="34" t="s">
        <v>73</v>
      </c>
      <c r="AG2934" s="24" t="s">
        <v>1049</v>
      </c>
      <c r="AH2934" s="18" t="s">
        <v>1049</v>
      </c>
      <c r="AI2934" s="18" t="s">
        <v>57</v>
      </c>
      <c r="AJ2934" s="17">
        <v>2750</v>
      </c>
      <c r="AK2934" s="25">
        <v>2750</v>
      </c>
      <c r="AL2934" s="25">
        <v>5840</v>
      </c>
      <c r="AM2934" s="35">
        <v>0.19</v>
      </c>
      <c r="AN2934" s="19">
        <v>19111400</v>
      </c>
      <c r="AO2934" s="18" t="s">
        <v>44</v>
      </c>
      <c r="AP2934" s="15" t="s">
        <v>1049</v>
      </c>
      <c r="AQ2934" s="43" t="str">
        <f t="shared" si="451"/>
        <v>SI</v>
      </c>
      <c r="AR2934" s="44">
        <f t="shared" si="453"/>
        <v>19111400</v>
      </c>
      <c r="AS2934" s="44">
        <f t="shared" si="454"/>
        <v>16060000</v>
      </c>
      <c r="AT2934" s="44">
        <f t="shared" si="455"/>
        <v>16060000</v>
      </c>
      <c r="AU2934" s="44">
        <f t="shared" si="456"/>
        <v>19111400</v>
      </c>
      <c r="AV2934" s="45" t="b">
        <f t="shared" si="457"/>
        <v>1</v>
      </c>
      <c r="AW2934" s="45" t="b">
        <f t="shared" si="452"/>
        <v>0</v>
      </c>
      <c r="AX2934" s="45"/>
    </row>
    <row r="2935" spans="1:50" s="36" customFormat="1" ht="27.75" customHeight="1" x14ac:dyDescent="0.15">
      <c r="A2935" s="36" t="str">
        <f t="shared" si="450"/>
        <v>QUIRURGICOS LTDA201157910</v>
      </c>
      <c r="B2935" s="36" t="b">
        <f>+A2935='[1]Anexo 9'!A2935</f>
        <v>1</v>
      </c>
      <c r="C2935" s="18">
        <v>860024862</v>
      </c>
      <c r="D2935" s="18" t="s">
        <v>3867</v>
      </c>
      <c r="E2935" s="15" t="s">
        <v>98</v>
      </c>
      <c r="F2935" s="15" t="s">
        <v>62</v>
      </c>
      <c r="G2935" s="15" t="s">
        <v>3155</v>
      </c>
      <c r="H2935" s="15" t="s">
        <v>3155</v>
      </c>
      <c r="I2935" s="15" t="s">
        <v>3155</v>
      </c>
      <c r="J2935" s="15">
        <v>5</v>
      </c>
      <c r="K2935" s="15" t="s">
        <v>3155</v>
      </c>
      <c r="L2935" s="15">
        <v>201157910</v>
      </c>
      <c r="M2935" s="15" t="s">
        <v>573</v>
      </c>
      <c r="N2935" s="15" t="s">
        <v>101</v>
      </c>
      <c r="O2935" s="18" t="s">
        <v>4977</v>
      </c>
      <c r="P2935" s="22" t="s">
        <v>3841</v>
      </c>
      <c r="Q2935" s="15" t="s">
        <v>101</v>
      </c>
      <c r="R2935" s="18" t="s">
        <v>5934</v>
      </c>
      <c r="S2935" s="22" t="b">
        <f t="shared" si="449"/>
        <v>0</v>
      </c>
      <c r="T2935" s="18" t="s">
        <v>1049</v>
      </c>
      <c r="U2935" s="18" t="s">
        <v>5927</v>
      </c>
      <c r="V2935" s="15" t="s">
        <v>6095</v>
      </c>
      <c r="W2935" s="18" t="s">
        <v>2688</v>
      </c>
      <c r="X2935" s="18"/>
      <c r="Y2935" s="15" t="s">
        <v>73</v>
      </c>
      <c r="Z2935" s="18" t="s">
        <v>7478</v>
      </c>
      <c r="AA2935" s="18" t="s">
        <v>119</v>
      </c>
      <c r="AB2935" s="18" t="s">
        <v>7480</v>
      </c>
      <c r="AC2935" s="67" t="str">
        <f>+VLOOKUP("*"&amp;L2935&amp;"*",'[2]REGISTROS SANITARIOS'!$D$2333:$E$2393,2,FALSE)</f>
        <v>SI</v>
      </c>
      <c r="AD2935" s="22" t="s">
        <v>1025</v>
      </c>
      <c r="AE2935" s="16">
        <v>47421</v>
      </c>
      <c r="AF2935" s="34" t="s">
        <v>73</v>
      </c>
      <c r="AG2935" s="24" t="s">
        <v>1049</v>
      </c>
      <c r="AH2935" s="18" t="s">
        <v>1049</v>
      </c>
      <c r="AI2935" s="18" t="s">
        <v>57</v>
      </c>
      <c r="AJ2935" s="17">
        <v>935</v>
      </c>
      <c r="AK2935" s="25">
        <v>935</v>
      </c>
      <c r="AL2935" s="25">
        <v>7510</v>
      </c>
      <c r="AM2935" s="35">
        <v>0.19</v>
      </c>
      <c r="AN2935" s="19">
        <v>8356001.4999999991</v>
      </c>
      <c r="AO2935" s="18" t="s">
        <v>44</v>
      </c>
      <c r="AP2935" s="15" t="s">
        <v>1049</v>
      </c>
      <c r="AQ2935" s="43" t="str">
        <f t="shared" si="451"/>
        <v>SI</v>
      </c>
      <c r="AR2935" s="44">
        <f t="shared" si="453"/>
        <v>8356001.5</v>
      </c>
      <c r="AS2935" s="44">
        <f t="shared" si="454"/>
        <v>7021850</v>
      </c>
      <c r="AT2935" s="44">
        <f t="shared" si="455"/>
        <v>7021850</v>
      </c>
      <c r="AU2935" s="44">
        <f t="shared" si="456"/>
        <v>8356001.5</v>
      </c>
      <c r="AV2935" s="45" t="b">
        <f t="shared" si="457"/>
        <v>1</v>
      </c>
      <c r="AW2935" s="45" t="b">
        <f t="shared" si="452"/>
        <v>0</v>
      </c>
      <c r="AX2935" s="45"/>
    </row>
    <row r="2936" spans="1:50" s="36" customFormat="1" ht="27.75" customHeight="1" x14ac:dyDescent="0.15">
      <c r="A2936" s="36" t="str">
        <f t="shared" si="450"/>
        <v>QUIRURGICOS LTDA206010810</v>
      </c>
      <c r="B2936" s="36" t="b">
        <f>+A2936='[1]Anexo 9'!A2936</f>
        <v>1</v>
      </c>
      <c r="C2936" s="18">
        <v>860024862</v>
      </c>
      <c r="D2936" s="18" t="s">
        <v>3867</v>
      </c>
      <c r="E2936" s="15" t="s">
        <v>98</v>
      </c>
      <c r="F2936" s="15" t="s">
        <v>292</v>
      </c>
      <c r="G2936" s="15">
        <f>+VLOOKUP(F2936,[3]Sheet1!$E$3:$G$74,3,FALSE)</f>
        <v>2</v>
      </c>
      <c r="H2936" s="15">
        <f>+VLOOKUP(D2936&amp;F2936,'TD para paquetes'!$E$3:$I$441,5,FALSE)</f>
        <v>2</v>
      </c>
      <c r="I2936" s="15" t="s">
        <v>1025</v>
      </c>
      <c r="J2936" s="15">
        <v>5</v>
      </c>
      <c r="K2936" s="15">
        <v>5</v>
      </c>
      <c r="L2936" s="15">
        <v>206010810</v>
      </c>
      <c r="M2936" s="15" t="s">
        <v>293</v>
      </c>
      <c r="N2936" s="15" t="s">
        <v>101</v>
      </c>
      <c r="O2936" s="18" t="s">
        <v>4978</v>
      </c>
      <c r="P2936" s="22" t="s">
        <v>3841</v>
      </c>
      <c r="Q2936" s="15" t="s">
        <v>101</v>
      </c>
      <c r="R2936" s="18" t="s">
        <v>5923</v>
      </c>
      <c r="S2936" s="22" t="b">
        <f t="shared" si="449"/>
        <v>0</v>
      </c>
      <c r="T2936" s="18" t="s">
        <v>1049</v>
      </c>
      <c r="U2936" s="18" t="s">
        <v>6469</v>
      </c>
      <c r="V2936" s="15" t="s">
        <v>295</v>
      </c>
      <c r="W2936" s="18" t="s">
        <v>2688</v>
      </c>
      <c r="X2936" s="18"/>
      <c r="Y2936" s="15" t="s">
        <v>73</v>
      </c>
      <c r="Z2936" s="18" t="s">
        <v>2732</v>
      </c>
      <c r="AA2936" s="18" t="s">
        <v>119</v>
      </c>
      <c r="AB2936" s="18" t="s">
        <v>3414</v>
      </c>
      <c r="AC2936" s="67" t="str">
        <f>+VLOOKUP("*"&amp;L2936&amp;"*",'[2]REGISTROS SANITARIOS'!$D$2333:$E$2393,2,FALSE)</f>
        <v>SI</v>
      </c>
      <c r="AD2936" s="22" t="s">
        <v>1025</v>
      </c>
      <c r="AE2936" s="16">
        <v>46286</v>
      </c>
      <c r="AF2936" s="34" t="s">
        <v>73</v>
      </c>
      <c r="AG2936" s="24" t="s">
        <v>1049</v>
      </c>
      <c r="AH2936" s="18" t="s">
        <v>1049</v>
      </c>
      <c r="AI2936" s="18" t="s">
        <v>53</v>
      </c>
      <c r="AJ2936" s="17">
        <v>22</v>
      </c>
      <c r="AK2936" s="25">
        <v>22</v>
      </c>
      <c r="AL2936" s="25">
        <v>4240</v>
      </c>
      <c r="AM2936" s="35">
        <v>0.19</v>
      </c>
      <c r="AN2936" s="19">
        <v>111003.2</v>
      </c>
      <c r="AO2936" s="18" t="s">
        <v>44</v>
      </c>
      <c r="AP2936" s="15" t="s">
        <v>1049</v>
      </c>
      <c r="AQ2936" s="43" t="str">
        <f t="shared" si="451"/>
        <v>SI</v>
      </c>
      <c r="AR2936" s="44">
        <f t="shared" si="453"/>
        <v>111003.19999999998</v>
      </c>
      <c r="AS2936" s="44">
        <f t="shared" si="454"/>
        <v>93280</v>
      </c>
      <c r="AT2936" s="44">
        <f t="shared" si="455"/>
        <v>93280</v>
      </c>
      <c r="AU2936" s="44">
        <f t="shared" si="456"/>
        <v>111003.19999999998</v>
      </c>
      <c r="AV2936" s="45" t="b">
        <f t="shared" si="457"/>
        <v>1</v>
      </c>
      <c r="AW2936" s="45" t="b">
        <f t="shared" si="452"/>
        <v>0</v>
      </c>
      <c r="AX2936" s="45"/>
    </row>
    <row r="2937" spans="1:50" s="36" customFormat="1" ht="27.75" customHeight="1" x14ac:dyDescent="0.15">
      <c r="A2937" s="36" t="str">
        <f t="shared" si="450"/>
        <v>QUIRURGICOS LTDA206010910</v>
      </c>
      <c r="B2937" s="36" t="b">
        <f>+A2937='[1]Anexo 9'!A2937</f>
        <v>1</v>
      </c>
      <c r="C2937" s="18">
        <v>860024862</v>
      </c>
      <c r="D2937" s="18" t="s">
        <v>3867</v>
      </c>
      <c r="E2937" s="15" t="s">
        <v>98</v>
      </c>
      <c r="F2937" s="15" t="s">
        <v>292</v>
      </c>
      <c r="G2937" s="15">
        <f>+VLOOKUP(F2937,[3]Sheet1!$E$3:$G$74,3,FALSE)</f>
        <v>2</v>
      </c>
      <c r="H2937" s="15">
        <f>+VLOOKUP(D2937&amp;F2937,'TD para paquetes'!$E$3:$I$441,5,FALSE)</f>
        <v>2</v>
      </c>
      <c r="I2937" s="15" t="s">
        <v>1025</v>
      </c>
      <c r="J2937" s="15">
        <v>6</v>
      </c>
      <c r="K2937" s="15">
        <v>5</v>
      </c>
      <c r="L2937" s="15">
        <v>206010910</v>
      </c>
      <c r="M2937" s="15" t="s">
        <v>300</v>
      </c>
      <c r="N2937" s="15" t="s">
        <v>101</v>
      </c>
      <c r="O2937" s="18" t="s">
        <v>4979</v>
      </c>
      <c r="P2937" s="22" t="s">
        <v>3841</v>
      </c>
      <c r="Q2937" s="15" t="s">
        <v>101</v>
      </c>
      <c r="R2937" s="18" t="s">
        <v>5923</v>
      </c>
      <c r="S2937" s="22" t="b">
        <f t="shared" si="449"/>
        <v>0</v>
      </c>
      <c r="T2937" s="18" t="s">
        <v>1049</v>
      </c>
      <c r="U2937" s="18" t="s">
        <v>6469</v>
      </c>
      <c r="V2937" s="15" t="s">
        <v>295</v>
      </c>
      <c r="W2937" s="18" t="s">
        <v>2688</v>
      </c>
      <c r="X2937" s="18"/>
      <c r="Y2937" s="15" t="s">
        <v>73</v>
      </c>
      <c r="Z2937" s="18" t="s">
        <v>2732</v>
      </c>
      <c r="AA2937" s="18" t="s">
        <v>119</v>
      </c>
      <c r="AB2937" s="18" t="s">
        <v>3414</v>
      </c>
      <c r="AC2937" s="67" t="str">
        <f>+VLOOKUP("*"&amp;L2937&amp;"*",'[2]REGISTROS SANITARIOS'!$D$2333:$E$2393,2,FALSE)</f>
        <v>SI</v>
      </c>
      <c r="AD2937" s="22" t="s">
        <v>1025</v>
      </c>
      <c r="AE2937" s="16">
        <v>46286</v>
      </c>
      <c r="AF2937" s="34" t="s">
        <v>73</v>
      </c>
      <c r="AG2937" s="24" t="s">
        <v>1049</v>
      </c>
      <c r="AH2937" s="18" t="s">
        <v>1049</v>
      </c>
      <c r="AI2937" s="18" t="s">
        <v>53</v>
      </c>
      <c r="AJ2937" s="17">
        <v>121</v>
      </c>
      <c r="AK2937" s="25">
        <v>121</v>
      </c>
      <c r="AL2937" s="25">
        <v>4240</v>
      </c>
      <c r="AM2937" s="35">
        <v>0.19</v>
      </c>
      <c r="AN2937" s="19">
        <v>610517.59999999986</v>
      </c>
      <c r="AO2937" s="18" t="s">
        <v>44</v>
      </c>
      <c r="AP2937" s="15" t="s">
        <v>1049</v>
      </c>
      <c r="AQ2937" s="43" t="str">
        <f t="shared" si="451"/>
        <v>SI</v>
      </c>
      <c r="AR2937" s="44">
        <f t="shared" si="453"/>
        <v>610517.6</v>
      </c>
      <c r="AS2937" s="44">
        <f t="shared" si="454"/>
        <v>513040</v>
      </c>
      <c r="AT2937" s="44">
        <f t="shared" si="455"/>
        <v>513040</v>
      </c>
      <c r="AU2937" s="44">
        <f t="shared" si="456"/>
        <v>610517.6</v>
      </c>
      <c r="AV2937" s="45" t="b">
        <f t="shared" si="457"/>
        <v>1</v>
      </c>
      <c r="AW2937" s="45" t="b">
        <f t="shared" si="452"/>
        <v>0</v>
      </c>
      <c r="AX2937" s="45"/>
    </row>
    <row r="2938" spans="1:50" s="36" customFormat="1" ht="27.75" customHeight="1" x14ac:dyDescent="0.15">
      <c r="A2938" s="36" t="str">
        <f t="shared" si="450"/>
        <v>RAFAEL ANTONIO SALAMANCA / DEPOSITO DE DROGAS BOYACA102000703</v>
      </c>
      <c r="B2938" s="36" t="b">
        <f>+A2938='[1]Anexo 9'!A2938</f>
        <v>1</v>
      </c>
      <c r="C2938" s="18" t="s">
        <v>3868</v>
      </c>
      <c r="D2938" s="18" t="s">
        <v>1041</v>
      </c>
      <c r="E2938" s="15" t="s">
        <v>61</v>
      </c>
      <c r="F2938" s="15" t="s">
        <v>62</v>
      </c>
      <c r="G2938" s="15" t="s">
        <v>3155</v>
      </c>
      <c r="H2938" s="15" t="s">
        <v>3155</v>
      </c>
      <c r="I2938" s="15" t="s">
        <v>3155</v>
      </c>
      <c r="J2938" s="15">
        <v>5</v>
      </c>
      <c r="K2938" s="15" t="s">
        <v>3155</v>
      </c>
      <c r="L2938" s="15">
        <v>102000703</v>
      </c>
      <c r="M2938" s="15" t="s">
        <v>4088</v>
      </c>
      <c r="N2938" s="15" t="s">
        <v>64</v>
      </c>
      <c r="O2938" s="18" t="s">
        <v>4980</v>
      </c>
      <c r="P2938" s="22" t="s">
        <v>3841</v>
      </c>
      <c r="Q2938" s="15" t="s">
        <v>5625</v>
      </c>
      <c r="R2938" s="18" t="s">
        <v>5935</v>
      </c>
      <c r="S2938" s="22" t="b">
        <f t="shared" si="449"/>
        <v>0</v>
      </c>
      <c r="T2938" s="18">
        <v>25</v>
      </c>
      <c r="U2938" s="18" t="s">
        <v>5935</v>
      </c>
      <c r="V2938" s="15"/>
      <c r="W2938" s="18" t="s">
        <v>6181</v>
      </c>
      <c r="X2938" s="18"/>
      <c r="Y2938" s="15" t="s">
        <v>73</v>
      </c>
      <c r="Z2938" s="18" t="s">
        <v>7481</v>
      </c>
      <c r="AA2938" s="18" t="s">
        <v>71</v>
      </c>
      <c r="AB2938" s="18" t="s">
        <v>6759</v>
      </c>
      <c r="AC2938" s="67" t="str">
        <f>+VLOOKUP("*"&amp;L2938&amp;"*",'[2]REGISTROS SANITARIOS'!$D$2394:$E$2662,2,FALSE)</f>
        <v>SI</v>
      </c>
      <c r="AD2938" s="22" t="s">
        <v>1025</v>
      </c>
      <c r="AE2938" s="16">
        <v>44724</v>
      </c>
      <c r="AF2938" s="34" t="s">
        <v>73</v>
      </c>
      <c r="AG2938" s="24">
        <v>19962547</v>
      </c>
      <c r="AH2938" s="18">
        <v>2</v>
      </c>
      <c r="AI2938" s="18" t="s">
        <v>1049</v>
      </c>
      <c r="AJ2938" s="17">
        <v>1650</v>
      </c>
      <c r="AK2938" s="25">
        <v>1650</v>
      </c>
      <c r="AL2938" s="25">
        <v>4563</v>
      </c>
      <c r="AM2938" s="35">
        <v>0</v>
      </c>
      <c r="AN2938" s="19">
        <v>7528950</v>
      </c>
      <c r="AO2938" s="18" t="s">
        <v>44</v>
      </c>
      <c r="AP2938" s="15" t="s">
        <v>6131</v>
      </c>
      <c r="AQ2938" s="43" t="str">
        <f t="shared" si="451"/>
        <v>SI</v>
      </c>
      <c r="AR2938" s="44">
        <f t="shared" si="453"/>
        <v>7528950</v>
      </c>
      <c r="AS2938" s="44">
        <f t="shared" si="454"/>
        <v>7528950</v>
      </c>
      <c r="AT2938" s="44">
        <f t="shared" si="455"/>
        <v>7528950</v>
      </c>
      <c r="AU2938" s="44">
        <f t="shared" si="456"/>
        <v>7528950</v>
      </c>
      <c r="AV2938" s="45" t="b">
        <f t="shared" si="457"/>
        <v>1</v>
      </c>
      <c r="AW2938" s="45" t="b">
        <f t="shared" si="452"/>
        <v>1</v>
      </c>
      <c r="AX2938" s="45"/>
    </row>
    <row r="2939" spans="1:50" s="36" customFormat="1" ht="27.75" customHeight="1" x14ac:dyDescent="0.15">
      <c r="A2939" s="36" t="str">
        <f t="shared" si="450"/>
        <v>RAFAEL ANTONIO SALAMANCA / DEPOSITO DE DROGAS BOYACA102000804</v>
      </c>
      <c r="B2939" s="36" t="b">
        <f>+A2939='[1]Anexo 9'!A2939</f>
        <v>1</v>
      </c>
      <c r="C2939" s="18" t="s">
        <v>3868</v>
      </c>
      <c r="D2939" s="18" t="s">
        <v>1041</v>
      </c>
      <c r="E2939" s="15" t="s">
        <v>61</v>
      </c>
      <c r="F2939" s="15" t="s">
        <v>62</v>
      </c>
      <c r="G2939" s="15" t="s">
        <v>3155</v>
      </c>
      <c r="H2939" s="15" t="s">
        <v>3155</v>
      </c>
      <c r="I2939" s="15" t="s">
        <v>3155</v>
      </c>
      <c r="J2939" s="15">
        <v>6</v>
      </c>
      <c r="K2939" s="15" t="s">
        <v>3155</v>
      </c>
      <c r="L2939" s="15">
        <v>102000804</v>
      </c>
      <c r="M2939" s="15" t="s">
        <v>1815</v>
      </c>
      <c r="N2939" s="15" t="s">
        <v>91</v>
      </c>
      <c r="O2939" s="18" t="s">
        <v>3430</v>
      </c>
      <c r="P2939" s="22" t="s">
        <v>73</v>
      </c>
      <c r="Q2939" s="15" t="s">
        <v>1817</v>
      </c>
      <c r="R2939" s="18" t="s">
        <v>3147</v>
      </c>
      <c r="S2939" s="22" t="b">
        <f t="shared" si="449"/>
        <v>0</v>
      </c>
      <c r="T2939" s="18">
        <v>1</v>
      </c>
      <c r="U2939" s="18" t="s">
        <v>3147</v>
      </c>
      <c r="V2939" s="15"/>
      <c r="W2939" s="18" t="s">
        <v>1707</v>
      </c>
      <c r="X2939" s="18"/>
      <c r="Y2939" s="15" t="s">
        <v>73</v>
      </c>
      <c r="Z2939" s="18" t="s">
        <v>1708</v>
      </c>
      <c r="AA2939" s="18" t="s">
        <v>71</v>
      </c>
      <c r="AB2939" s="18" t="s">
        <v>7482</v>
      </c>
      <c r="AC2939" s="67" t="str">
        <f>+VLOOKUP("*"&amp;L2939&amp;"*",'[2]REGISTROS SANITARIOS'!$D$2394:$E$2662,2,FALSE)</f>
        <v>SI</v>
      </c>
      <c r="AD2939" s="22" t="s">
        <v>1025</v>
      </c>
      <c r="AE2939" s="16">
        <v>44392</v>
      </c>
      <c r="AF2939" s="34" t="s">
        <v>73</v>
      </c>
      <c r="AG2939" s="24">
        <v>54559</v>
      </c>
      <c r="AH2939" s="18">
        <v>2</v>
      </c>
      <c r="AI2939" s="18" t="s">
        <v>1049</v>
      </c>
      <c r="AJ2939" s="17">
        <v>5500</v>
      </c>
      <c r="AK2939" s="25">
        <v>5500</v>
      </c>
      <c r="AL2939" s="25">
        <v>2320</v>
      </c>
      <c r="AM2939" s="35">
        <v>0</v>
      </c>
      <c r="AN2939" s="19">
        <v>12760000</v>
      </c>
      <c r="AO2939" s="18" t="s">
        <v>44</v>
      </c>
      <c r="AP2939" s="15" t="s">
        <v>6131</v>
      </c>
      <c r="AQ2939" s="43" t="str">
        <f t="shared" si="451"/>
        <v>SI</v>
      </c>
      <c r="AR2939" s="44">
        <f t="shared" si="453"/>
        <v>12760000</v>
      </c>
      <c r="AS2939" s="44">
        <f t="shared" si="454"/>
        <v>12760000</v>
      </c>
      <c r="AT2939" s="44">
        <f t="shared" si="455"/>
        <v>12760000</v>
      </c>
      <c r="AU2939" s="44">
        <f t="shared" si="456"/>
        <v>12760000</v>
      </c>
      <c r="AV2939" s="45" t="b">
        <f t="shared" si="457"/>
        <v>1</v>
      </c>
      <c r="AW2939" s="45" t="b">
        <f t="shared" si="452"/>
        <v>1</v>
      </c>
      <c r="AX2939" s="45"/>
    </row>
    <row r="2940" spans="1:50" s="36" customFormat="1" ht="27.75" customHeight="1" x14ac:dyDescent="0.15">
      <c r="A2940" s="36" t="str">
        <f t="shared" si="450"/>
        <v>RAFAEL ANTONIO SALAMANCA / DEPOSITO DE DROGAS BOYACA102000909</v>
      </c>
      <c r="B2940" s="36" t="b">
        <f>+A2940='[1]Anexo 9'!A2940</f>
        <v>1</v>
      </c>
      <c r="C2940" s="18" t="s">
        <v>3868</v>
      </c>
      <c r="D2940" s="18" t="s">
        <v>1041</v>
      </c>
      <c r="E2940" s="15" t="s">
        <v>61</v>
      </c>
      <c r="F2940" s="15" t="s">
        <v>62</v>
      </c>
      <c r="G2940" s="15" t="s">
        <v>3155</v>
      </c>
      <c r="H2940" s="15" t="s">
        <v>3155</v>
      </c>
      <c r="I2940" s="15" t="s">
        <v>3155</v>
      </c>
      <c r="J2940" s="15">
        <v>4</v>
      </c>
      <c r="K2940" s="15" t="s">
        <v>3155</v>
      </c>
      <c r="L2940" s="15">
        <v>102000909</v>
      </c>
      <c r="M2940" s="15" t="s">
        <v>1820</v>
      </c>
      <c r="N2940" s="15" t="s">
        <v>1436</v>
      </c>
      <c r="O2940" s="18" t="s">
        <v>3432</v>
      </c>
      <c r="P2940" s="22" t="s">
        <v>73</v>
      </c>
      <c r="Q2940" s="15" t="s">
        <v>1822</v>
      </c>
      <c r="R2940" s="18" t="s">
        <v>5936</v>
      </c>
      <c r="S2940" s="22" t="b">
        <f t="shared" si="449"/>
        <v>0</v>
      </c>
      <c r="T2940" s="18">
        <v>100</v>
      </c>
      <c r="U2940" s="18" t="s">
        <v>5936</v>
      </c>
      <c r="V2940" s="15"/>
      <c r="W2940" s="18" t="s">
        <v>1833</v>
      </c>
      <c r="X2940" s="18"/>
      <c r="Y2940" s="15" t="s">
        <v>73</v>
      </c>
      <c r="Z2940" s="18" t="s">
        <v>6483</v>
      </c>
      <c r="AA2940" s="18" t="s">
        <v>71</v>
      </c>
      <c r="AB2940" s="18" t="s">
        <v>6842</v>
      </c>
      <c r="AC2940" s="67" t="str">
        <f>+VLOOKUP("*"&amp;L2940&amp;"*",'[2]REGISTROS SANITARIOS'!$D$2394:$E$2662,2,FALSE)</f>
        <v>SI</v>
      </c>
      <c r="AD2940" s="22" t="s">
        <v>1025</v>
      </c>
      <c r="AE2940" s="16">
        <v>45706</v>
      </c>
      <c r="AF2940" s="34" t="s">
        <v>73</v>
      </c>
      <c r="AG2940" s="24">
        <v>39641</v>
      </c>
      <c r="AH2940" s="18">
        <v>1</v>
      </c>
      <c r="AI2940" s="18" t="s">
        <v>1049</v>
      </c>
      <c r="AJ2940" s="17">
        <v>302500</v>
      </c>
      <c r="AK2940" s="25">
        <v>302500</v>
      </c>
      <c r="AL2940" s="25">
        <v>25</v>
      </c>
      <c r="AM2940" s="35">
        <v>0</v>
      </c>
      <c r="AN2940" s="19">
        <v>7562500</v>
      </c>
      <c r="AO2940" s="18" t="s">
        <v>44</v>
      </c>
      <c r="AP2940" s="15" t="s">
        <v>6131</v>
      </c>
      <c r="AQ2940" s="43" t="str">
        <f t="shared" si="451"/>
        <v>SI</v>
      </c>
      <c r="AR2940" s="44">
        <f t="shared" si="453"/>
        <v>7562500</v>
      </c>
      <c r="AS2940" s="44">
        <f t="shared" si="454"/>
        <v>7562500</v>
      </c>
      <c r="AT2940" s="44">
        <f t="shared" si="455"/>
        <v>7562500</v>
      </c>
      <c r="AU2940" s="44">
        <f t="shared" si="456"/>
        <v>7562500</v>
      </c>
      <c r="AV2940" s="45" t="b">
        <f t="shared" si="457"/>
        <v>1</v>
      </c>
      <c r="AW2940" s="45" t="b">
        <f t="shared" si="452"/>
        <v>1</v>
      </c>
      <c r="AX2940" s="45"/>
    </row>
    <row r="2941" spans="1:50" s="36" customFormat="1" ht="27.75" customHeight="1" x14ac:dyDescent="0.15">
      <c r="A2941" s="36" t="str">
        <f t="shared" si="450"/>
        <v>RAFAEL ANTONIO SALAMANCA / DEPOSITO DE DROGAS BOYACA102001009</v>
      </c>
      <c r="B2941" s="36" t="b">
        <f>+A2941='[1]Anexo 9'!A2941</f>
        <v>1</v>
      </c>
      <c r="C2941" s="18" t="s">
        <v>3868</v>
      </c>
      <c r="D2941" s="18" t="s">
        <v>1041</v>
      </c>
      <c r="E2941" s="15" t="s">
        <v>61</v>
      </c>
      <c r="F2941" s="15" t="s">
        <v>62</v>
      </c>
      <c r="G2941" s="15" t="s">
        <v>3155</v>
      </c>
      <c r="H2941" s="15" t="s">
        <v>3155</v>
      </c>
      <c r="I2941" s="15" t="s">
        <v>3155</v>
      </c>
      <c r="J2941" s="15">
        <v>5</v>
      </c>
      <c r="K2941" s="15" t="s">
        <v>3155</v>
      </c>
      <c r="L2941" s="15">
        <v>102001009</v>
      </c>
      <c r="M2941" s="15" t="s">
        <v>4092</v>
      </c>
      <c r="N2941" s="15" t="s">
        <v>1436</v>
      </c>
      <c r="O2941" s="18" t="s">
        <v>4981</v>
      </c>
      <c r="P2941" s="22" t="s">
        <v>73</v>
      </c>
      <c r="Q2941" s="15" t="s">
        <v>2538</v>
      </c>
      <c r="R2941" s="18" t="s">
        <v>5937</v>
      </c>
      <c r="S2941" s="22" t="b">
        <f t="shared" ref="S2941:S3004" si="458">+R2941=Q2941</f>
        <v>0</v>
      </c>
      <c r="T2941" s="18">
        <v>500</v>
      </c>
      <c r="U2941" s="18" t="s">
        <v>5937</v>
      </c>
      <c r="V2941" s="15"/>
      <c r="W2941" s="18" t="s">
        <v>1943</v>
      </c>
      <c r="X2941" s="18"/>
      <c r="Y2941" s="15" t="s">
        <v>73</v>
      </c>
      <c r="Z2941" s="18" t="s">
        <v>1944</v>
      </c>
      <c r="AA2941" s="18" t="s">
        <v>71</v>
      </c>
      <c r="AB2941" s="18" t="s">
        <v>7483</v>
      </c>
      <c r="AC2941" s="67" t="str">
        <f>+VLOOKUP("*"&amp;L2941&amp;"*",'[2]REGISTROS SANITARIOS'!$D$2394:$E$2662,2,FALSE)</f>
        <v>SI</v>
      </c>
      <c r="AD2941" s="22" t="s">
        <v>1025</v>
      </c>
      <c r="AE2941" s="16" t="s">
        <v>7998</v>
      </c>
      <c r="AF2941" s="34" t="s">
        <v>8814</v>
      </c>
      <c r="AG2941" s="24">
        <v>43493</v>
      </c>
      <c r="AH2941" s="18">
        <v>6</v>
      </c>
      <c r="AI2941" s="18" t="s">
        <v>1049</v>
      </c>
      <c r="AJ2941" s="17">
        <v>132</v>
      </c>
      <c r="AK2941" s="25">
        <v>132</v>
      </c>
      <c r="AL2941" s="25">
        <v>23</v>
      </c>
      <c r="AM2941" s="35">
        <v>0</v>
      </c>
      <c r="AN2941" s="19">
        <v>3036</v>
      </c>
      <c r="AO2941" s="18" t="s">
        <v>44</v>
      </c>
      <c r="AP2941" s="15" t="s">
        <v>6131</v>
      </c>
      <c r="AQ2941" s="43" t="str">
        <f t="shared" si="451"/>
        <v>SI</v>
      </c>
      <c r="AR2941" s="44">
        <f t="shared" si="453"/>
        <v>3036</v>
      </c>
      <c r="AS2941" s="44">
        <f t="shared" si="454"/>
        <v>3036</v>
      </c>
      <c r="AT2941" s="44">
        <f t="shared" si="455"/>
        <v>3036</v>
      </c>
      <c r="AU2941" s="44">
        <f t="shared" si="456"/>
        <v>3036</v>
      </c>
      <c r="AV2941" s="45" t="b">
        <f t="shared" si="457"/>
        <v>1</v>
      </c>
      <c r="AW2941" s="45" t="b">
        <f t="shared" si="452"/>
        <v>1</v>
      </c>
      <c r="AX2941" s="45"/>
    </row>
    <row r="2942" spans="1:50" s="36" customFormat="1" ht="27.75" customHeight="1" x14ac:dyDescent="0.15">
      <c r="A2942" s="36" t="str">
        <f t="shared" si="450"/>
        <v>RAFAEL ANTONIO SALAMANCA / DEPOSITO DE DROGAS BOYACA102001204</v>
      </c>
      <c r="B2942" s="36" t="b">
        <f>+A2942='[1]Anexo 9'!A2942</f>
        <v>1</v>
      </c>
      <c r="C2942" s="18" t="s">
        <v>3868</v>
      </c>
      <c r="D2942" s="18" t="s">
        <v>1041</v>
      </c>
      <c r="E2942" s="15" t="s">
        <v>61</v>
      </c>
      <c r="F2942" s="15" t="s">
        <v>62</v>
      </c>
      <c r="G2942" s="15" t="s">
        <v>3155</v>
      </c>
      <c r="H2942" s="15" t="s">
        <v>3155</v>
      </c>
      <c r="I2942" s="15" t="s">
        <v>3155</v>
      </c>
      <c r="J2942" s="15">
        <v>6</v>
      </c>
      <c r="K2942" s="15" t="s">
        <v>3155</v>
      </c>
      <c r="L2942" s="15">
        <v>102001204</v>
      </c>
      <c r="M2942" s="15" t="s">
        <v>1826</v>
      </c>
      <c r="N2942" s="15" t="s">
        <v>91</v>
      </c>
      <c r="O2942" s="18" t="s">
        <v>4982</v>
      </c>
      <c r="P2942" s="22" t="s">
        <v>73</v>
      </c>
      <c r="Q2942" s="15" t="s">
        <v>475</v>
      </c>
      <c r="R2942" s="18" t="s">
        <v>3147</v>
      </c>
      <c r="S2942" s="22" t="b">
        <f t="shared" si="458"/>
        <v>0</v>
      </c>
      <c r="T2942" s="18">
        <v>1</v>
      </c>
      <c r="U2942" s="18" t="s">
        <v>3147</v>
      </c>
      <c r="V2942" s="15"/>
      <c r="W2942" s="18" t="s">
        <v>1829</v>
      </c>
      <c r="X2942" s="18"/>
      <c r="Y2942" s="15" t="s">
        <v>73</v>
      </c>
      <c r="Z2942" s="18" t="s">
        <v>7484</v>
      </c>
      <c r="AA2942" s="18" t="s">
        <v>71</v>
      </c>
      <c r="AB2942" s="18" t="s">
        <v>6844</v>
      </c>
      <c r="AC2942" s="67" t="str">
        <f>+VLOOKUP("*"&amp;L2942&amp;"*",'[2]REGISTROS SANITARIOS'!$D$2394:$E$2662,2,FALSE)</f>
        <v>SI</v>
      </c>
      <c r="AD2942" s="22" t="s">
        <v>1025</v>
      </c>
      <c r="AE2942" s="16">
        <v>45728</v>
      </c>
      <c r="AF2942" s="34" t="s">
        <v>73</v>
      </c>
      <c r="AG2942" s="24">
        <v>19919306</v>
      </c>
      <c r="AH2942" s="18">
        <v>2</v>
      </c>
      <c r="AI2942" s="18" t="s">
        <v>1049</v>
      </c>
      <c r="AJ2942" s="17">
        <v>7606.5</v>
      </c>
      <c r="AK2942" s="25">
        <v>7607</v>
      </c>
      <c r="AL2942" s="25">
        <v>1875</v>
      </c>
      <c r="AM2942" s="35">
        <v>0</v>
      </c>
      <c r="AN2942" s="19">
        <v>14263125</v>
      </c>
      <c r="AO2942" s="18" t="s">
        <v>44</v>
      </c>
      <c r="AP2942" s="15" t="s">
        <v>6131</v>
      </c>
      <c r="AQ2942" s="43" t="str">
        <f t="shared" si="451"/>
        <v>MAYOR</v>
      </c>
      <c r="AR2942" s="44">
        <f t="shared" si="453"/>
        <v>14262187.5</v>
      </c>
      <c r="AS2942" s="44">
        <f t="shared" si="454"/>
        <v>14262187.5</v>
      </c>
      <c r="AT2942" s="44">
        <f t="shared" si="455"/>
        <v>14263125</v>
      </c>
      <c r="AU2942" s="44">
        <f t="shared" si="456"/>
        <v>14263125</v>
      </c>
      <c r="AV2942" s="45" t="b">
        <f t="shared" si="457"/>
        <v>1</v>
      </c>
      <c r="AW2942" s="45" t="b">
        <f t="shared" si="452"/>
        <v>0</v>
      </c>
      <c r="AX2942" s="45"/>
    </row>
    <row r="2943" spans="1:50" s="36" customFormat="1" ht="27.75" customHeight="1" x14ac:dyDescent="0.15">
      <c r="A2943" s="36" t="str">
        <f t="shared" si="450"/>
        <v>RAFAEL ANTONIO SALAMANCA / DEPOSITO DE DROGAS BOYACA102001403</v>
      </c>
      <c r="B2943" s="36" t="b">
        <f>+A2943='[1]Anexo 9'!A2943</f>
        <v>1</v>
      </c>
      <c r="C2943" s="18" t="s">
        <v>3868</v>
      </c>
      <c r="D2943" s="18" t="s">
        <v>1041</v>
      </c>
      <c r="E2943" s="15" t="s">
        <v>61</v>
      </c>
      <c r="F2943" s="15" t="s">
        <v>62</v>
      </c>
      <c r="G2943" s="15" t="s">
        <v>3155</v>
      </c>
      <c r="H2943" s="15" t="s">
        <v>3155</v>
      </c>
      <c r="I2943" s="15" t="s">
        <v>3155</v>
      </c>
      <c r="J2943" s="15">
        <v>2</v>
      </c>
      <c r="K2943" s="15" t="s">
        <v>3155</v>
      </c>
      <c r="L2943" s="15">
        <v>102001403</v>
      </c>
      <c r="M2943" s="15" t="s">
        <v>1831</v>
      </c>
      <c r="N2943" s="15" t="s">
        <v>64</v>
      </c>
      <c r="O2943" s="18" t="s">
        <v>4983</v>
      </c>
      <c r="P2943" s="22" t="s">
        <v>73</v>
      </c>
      <c r="Q2943" s="15" t="s">
        <v>1832</v>
      </c>
      <c r="R2943" s="18" t="s">
        <v>5938</v>
      </c>
      <c r="S2943" s="22" t="b">
        <f t="shared" si="458"/>
        <v>0</v>
      </c>
      <c r="T2943" s="18" t="s">
        <v>3500</v>
      </c>
      <c r="U2943" s="18" t="s">
        <v>5938</v>
      </c>
      <c r="V2943" s="15"/>
      <c r="W2943" s="18" t="s">
        <v>6471</v>
      </c>
      <c r="X2943" s="18"/>
      <c r="Y2943" s="15" t="s">
        <v>73</v>
      </c>
      <c r="Z2943" s="18" t="s">
        <v>3150</v>
      </c>
      <c r="AA2943" s="18" t="s">
        <v>71</v>
      </c>
      <c r="AB2943" s="18" t="s">
        <v>7485</v>
      </c>
      <c r="AC2943" s="67" t="str">
        <f>+VLOOKUP("*"&amp;L2943&amp;"*",'[2]REGISTROS SANITARIOS'!$D$2394:$E$2662,2,FALSE)</f>
        <v>SI</v>
      </c>
      <c r="AD2943" s="22" t="s">
        <v>1025</v>
      </c>
      <c r="AE2943" s="16">
        <v>43781</v>
      </c>
      <c r="AF2943" s="34" t="s">
        <v>68</v>
      </c>
      <c r="AG2943" s="24" t="s">
        <v>8267</v>
      </c>
      <c r="AH2943" s="18">
        <v>3</v>
      </c>
      <c r="AI2943" s="18" t="s">
        <v>1049</v>
      </c>
      <c r="AJ2943" s="17">
        <v>2337.5</v>
      </c>
      <c r="AK2943" s="25">
        <v>2338</v>
      </c>
      <c r="AL2943" s="25">
        <v>11000</v>
      </c>
      <c r="AM2943" s="35">
        <v>0</v>
      </c>
      <c r="AN2943" s="19">
        <v>25718000</v>
      </c>
      <c r="AO2943" s="18" t="s">
        <v>44</v>
      </c>
      <c r="AP2943" s="15" t="s">
        <v>6131</v>
      </c>
      <c r="AQ2943" s="43" t="str">
        <f t="shared" si="451"/>
        <v>MAYOR</v>
      </c>
      <c r="AR2943" s="44">
        <f t="shared" si="453"/>
        <v>25712500</v>
      </c>
      <c r="AS2943" s="44">
        <f t="shared" si="454"/>
        <v>25712500</v>
      </c>
      <c r="AT2943" s="44">
        <f t="shared" si="455"/>
        <v>25718000</v>
      </c>
      <c r="AU2943" s="44">
        <f t="shared" si="456"/>
        <v>25718000</v>
      </c>
      <c r="AV2943" s="45" t="b">
        <f t="shared" si="457"/>
        <v>1</v>
      </c>
      <c r="AW2943" s="45" t="b">
        <f t="shared" si="452"/>
        <v>0</v>
      </c>
      <c r="AX2943" s="45"/>
    </row>
    <row r="2944" spans="1:50" s="36" customFormat="1" ht="27.75" customHeight="1" x14ac:dyDescent="0.15">
      <c r="A2944" s="36" t="str">
        <f t="shared" si="450"/>
        <v>RAFAEL ANTONIO SALAMANCA / DEPOSITO DE DROGAS BOYACA103010203</v>
      </c>
      <c r="B2944" s="36" t="b">
        <f>+A2944='[1]Anexo 9'!A2944</f>
        <v>1</v>
      </c>
      <c r="C2944" s="18" t="s">
        <v>3868</v>
      </c>
      <c r="D2944" s="18" t="s">
        <v>1041</v>
      </c>
      <c r="E2944" s="15" t="s">
        <v>61</v>
      </c>
      <c r="F2944" s="15" t="s">
        <v>62</v>
      </c>
      <c r="G2944" s="15" t="s">
        <v>3155</v>
      </c>
      <c r="H2944" s="15" t="s">
        <v>3155</v>
      </c>
      <c r="I2944" s="15" t="s">
        <v>3155</v>
      </c>
      <c r="J2944" s="15">
        <v>6</v>
      </c>
      <c r="K2944" s="15" t="s">
        <v>3155</v>
      </c>
      <c r="L2944" s="15">
        <v>103010203</v>
      </c>
      <c r="M2944" s="15" t="s">
        <v>1834</v>
      </c>
      <c r="N2944" s="15" t="s">
        <v>80</v>
      </c>
      <c r="O2944" s="18" t="s">
        <v>4984</v>
      </c>
      <c r="P2944" s="22" t="s">
        <v>3841</v>
      </c>
      <c r="Q2944" s="15" t="s">
        <v>1604</v>
      </c>
      <c r="R2944" s="18" t="s">
        <v>3128</v>
      </c>
      <c r="S2944" s="22" t="b">
        <f t="shared" si="458"/>
        <v>0</v>
      </c>
      <c r="T2944" s="18">
        <v>10</v>
      </c>
      <c r="U2944" s="18" t="s">
        <v>3128</v>
      </c>
      <c r="V2944" s="15"/>
      <c r="W2944" s="18" t="s">
        <v>1836</v>
      </c>
      <c r="X2944" s="18"/>
      <c r="Y2944" s="15" t="s">
        <v>73</v>
      </c>
      <c r="Z2944" s="18" t="s">
        <v>1837</v>
      </c>
      <c r="AA2944" s="18" t="s">
        <v>71</v>
      </c>
      <c r="AB2944" s="18" t="s">
        <v>7486</v>
      </c>
      <c r="AC2944" s="67" t="str">
        <f>+VLOOKUP("*"&amp;L2944&amp;"*",'[2]REGISTROS SANITARIOS'!$D$2394:$E$2662,2,FALSE)</f>
        <v>SI</v>
      </c>
      <c r="AD2944" s="22" t="s">
        <v>1025</v>
      </c>
      <c r="AE2944" s="16">
        <v>45783</v>
      </c>
      <c r="AF2944" s="34" t="s">
        <v>73</v>
      </c>
      <c r="AG2944" s="24">
        <v>19942486</v>
      </c>
      <c r="AH2944" s="18">
        <v>1</v>
      </c>
      <c r="AI2944" s="18" t="s">
        <v>1049</v>
      </c>
      <c r="AJ2944" s="17">
        <v>2640</v>
      </c>
      <c r="AK2944" s="25">
        <v>2640</v>
      </c>
      <c r="AL2944" s="25">
        <v>1188</v>
      </c>
      <c r="AM2944" s="35">
        <v>0</v>
      </c>
      <c r="AN2944" s="19">
        <v>3136320</v>
      </c>
      <c r="AO2944" s="18" t="s">
        <v>44</v>
      </c>
      <c r="AP2944" s="15" t="s">
        <v>6131</v>
      </c>
      <c r="AQ2944" s="43" t="str">
        <f t="shared" si="451"/>
        <v>SI</v>
      </c>
      <c r="AR2944" s="44">
        <f t="shared" si="453"/>
        <v>3136320</v>
      </c>
      <c r="AS2944" s="44">
        <f t="shared" si="454"/>
        <v>3136320</v>
      </c>
      <c r="AT2944" s="44">
        <f t="shared" si="455"/>
        <v>3136320</v>
      </c>
      <c r="AU2944" s="44">
        <f t="shared" si="456"/>
        <v>3136320</v>
      </c>
      <c r="AV2944" s="45" t="b">
        <f t="shared" si="457"/>
        <v>1</v>
      </c>
      <c r="AW2944" s="45" t="b">
        <f t="shared" si="452"/>
        <v>1</v>
      </c>
      <c r="AX2944" s="45"/>
    </row>
    <row r="2945" spans="1:50" s="36" customFormat="1" ht="27.75" customHeight="1" x14ac:dyDescent="0.15">
      <c r="A2945" s="36" t="str">
        <f t="shared" si="450"/>
        <v>RAFAEL ANTONIO SALAMANCA / DEPOSITO DE DROGAS BOYACA103010509</v>
      </c>
      <c r="B2945" s="36" t="b">
        <f>+A2945='[1]Anexo 9'!A2945</f>
        <v>1</v>
      </c>
      <c r="C2945" s="18" t="s">
        <v>3868</v>
      </c>
      <c r="D2945" s="18" t="s">
        <v>1041</v>
      </c>
      <c r="E2945" s="15" t="s">
        <v>61</v>
      </c>
      <c r="F2945" s="15" t="s">
        <v>62</v>
      </c>
      <c r="G2945" s="15" t="s">
        <v>3155</v>
      </c>
      <c r="H2945" s="15" t="s">
        <v>3155</v>
      </c>
      <c r="I2945" s="15" t="s">
        <v>3155</v>
      </c>
      <c r="J2945" s="15">
        <v>5</v>
      </c>
      <c r="K2945" s="15" t="s">
        <v>3155</v>
      </c>
      <c r="L2945" s="15">
        <v>103010509</v>
      </c>
      <c r="M2945" s="15" t="s">
        <v>1839</v>
      </c>
      <c r="N2945" s="15" t="s">
        <v>1411</v>
      </c>
      <c r="O2945" s="18" t="s">
        <v>4985</v>
      </c>
      <c r="P2945" s="22" t="s">
        <v>3841</v>
      </c>
      <c r="Q2945" s="15" t="s">
        <v>1841</v>
      </c>
      <c r="R2945" s="18" t="s">
        <v>5939</v>
      </c>
      <c r="S2945" s="22" t="b">
        <f t="shared" si="458"/>
        <v>0</v>
      </c>
      <c r="T2945" s="18">
        <v>200</v>
      </c>
      <c r="U2945" s="18" t="s">
        <v>5939</v>
      </c>
      <c r="V2945" s="15"/>
      <c r="W2945" s="18" t="s">
        <v>1845</v>
      </c>
      <c r="X2945" s="18"/>
      <c r="Y2945" s="15" t="s">
        <v>73</v>
      </c>
      <c r="Z2945" s="18" t="s">
        <v>1845</v>
      </c>
      <c r="AA2945" s="18" t="s">
        <v>71</v>
      </c>
      <c r="AB2945" s="18" t="s">
        <v>6845</v>
      </c>
      <c r="AC2945" s="67" t="str">
        <f>+VLOOKUP("*"&amp;L2945&amp;"*",'[2]REGISTROS SANITARIOS'!$D$2394:$E$2662,2,FALSE)</f>
        <v>SI</v>
      </c>
      <c r="AD2945" s="22" t="s">
        <v>1025</v>
      </c>
      <c r="AE2945" s="16">
        <v>45907</v>
      </c>
      <c r="AF2945" s="34" t="s">
        <v>73</v>
      </c>
      <c r="AG2945" s="24">
        <v>33490</v>
      </c>
      <c r="AH2945" s="18">
        <v>6</v>
      </c>
      <c r="AI2945" s="18" t="s">
        <v>1049</v>
      </c>
      <c r="AJ2945" s="17">
        <v>11000</v>
      </c>
      <c r="AK2945" s="25">
        <v>11000</v>
      </c>
      <c r="AL2945" s="25">
        <v>231</v>
      </c>
      <c r="AM2945" s="35">
        <v>0</v>
      </c>
      <c r="AN2945" s="19">
        <v>2541000</v>
      </c>
      <c r="AO2945" s="18" t="s">
        <v>44</v>
      </c>
      <c r="AP2945" s="15" t="s">
        <v>6131</v>
      </c>
      <c r="AQ2945" s="43" t="str">
        <f t="shared" si="451"/>
        <v>SI</v>
      </c>
      <c r="AR2945" s="44">
        <f t="shared" si="453"/>
        <v>2541000</v>
      </c>
      <c r="AS2945" s="44">
        <f t="shared" si="454"/>
        <v>2541000</v>
      </c>
      <c r="AT2945" s="44">
        <f t="shared" si="455"/>
        <v>2541000</v>
      </c>
      <c r="AU2945" s="44">
        <f t="shared" si="456"/>
        <v>2541000</v>
      </c>
      <c r="AV2945" s="45" t="b">
        <f t="shared" si="457"/>
        <v>1</v>
      </c>
      <c r="AW2945" s="45" t="b">
        <f t="shared" si="452"/>
        <v>1</v>
      </c>
      <c r="AX2945" s="45"/>
    </row>
    <row r="2946" spans="1:50" s="36" customFormat="1" ht="27.75" customHeight="1" x14ac:dyDescent="0.15">
      <c r="A2946" s="36" t="str">
        <f t="shared" si="450"/>
        <v>RAFAEL ANTONIO SALAMANCA / DEPOSITO DE DROGAS BOYACA103010604</v>
      </c>
      <c r="B2946" s="36" t="b">
        <f>+A2946='[1]Anexo 9'!A2946</f>
        <v>1</v>
      </c>
      <c r="C2946" s="18" t="s">
        <v>3868</v>
      </c>
      <c r="D2946" s="18" t="s">
        <v>1041</v>
      </c>
      <c r="E2946" s="15" t="s">
        <v>61</v>
      </c>
      <c r="F2946" s="15" t="s">
        <v>62</v>
      </c>
      <c r="G2946" s="15" t="s">
        <v>3155</v>
      </c>
      <c r="H2946" s="15" t="s">
        <v>3155</v>
      </c>
      <c r="I2946" s="15" t="s">
        <v>3155</v>
      </c>
      <c r="J2946" s="15">
        <v>5</v>
      </c>
      <c r="K2946" s="15" t="s">
        <v>3155</v>
      </c>
      <c r="L2946" s="15">
        <v>103010604</v>
      </c>
      <c r="M2946" s="15" t="s">
        <v>1846</v>
      </c>
      <c r="N2946" s="15" t="s">
        <v>91</v>
      </c>
      <c r="O2946" s="18" t="s">
        <v>3436</v>
      </c>
      <c r="P2946" s="22" t="s">
        <v>3841</v>
      </c>
      <c r="Q2946" s="15" t="s">
        <v>1817</v>
      </c>
      <c r="R2946" s="18" t="s">
        <v>3147</v>
      </c>
      <c r="S2946" s="22" t="b">
        <f t="shared" si="458"/>
        <v>0</v>
      </c>
      <c r="T2946" s="18">
        <v>1</v>
      </c>
      <c r="U2946" s="18" t="s">
        <v>3147</v>
      </c>
      <c r="V2946" s="15"/>
      <c r="W2946" s="18" t="s">
        <v>1844</v>
      </c>
      <c r="X2946" s="18"/>
      <c r="Y2946" s="15" t="s">
        <v>73</v>
      </c>
      <c r="Z2946" s="18" t="s">
        <v>1845</v>
      </c>
      <c r="AA2946" s="18" t="s">
        <v>71</v>
      </c>
      <c r="AB2946" s="18" t="s">
        <v>3437</v>
      </c>
      <c r="AC2946" s="67" t="str">
        <f>+VLOOKUP("*"&amp;L2946&amp;"*",'[2]REGISTROS SANITARIOS'!$D$2394:$E$2662,2,FALSE)</f>
        <v>SI</v>
      </c>
      <c r="AD2946" s="22" t="s">
        <v>1025</v>
      </c>
      <c r="AE2946" s="16" t="s">
        <v>7998</v>
      </c>
      <c r="AF2946" s="34" t="s">
        <v>8814</v>
      </c>
      <c r="AG2946" s="24">
        <v>33492</v>
      </c>
      <c r="AH2946" s="18">
        <v>13</v>
      </c>
      <c r="AI2946" s="18" t="s">
        <v>1049</v>
      </c>
      <c r="AJ2946" s="17">
        <v>7700</v>
      </c>
      <c r="AK2946" s="25">
        <v>7700</v>
      </c>
      <c r="AL2946" s="25">
        <v>3000</v>
      </c>
      <c r="AM2946" s="35">
        <v>0</v>
      </c>
      <c r="AN2946" s="19">
        <v>23100000</v>
      </c>
      <c r="AO2946" s="18" t="s">
        <v>44</v>
      </c>
      <c r="AP2946" s="15" t="s">
        <v>6131</v>
      </c>
      <c r="AQ2946" s="43" t="str">
        <f t="shared" si="451"/>
        <v>SI</v>
      </c>
      <c r="AR2946" s="44">
        <f t="shared" si="453"/>
        <v>23100000</v>
      </c>
      <c r="AS2946" s="44">
        <f t="shared" si="454"/>
        <v>23100000</v>
      </c>
      <c r="AT2946" s="44">
        <f t="shared" si="455"/>
        <v>23100000</v>
      </c>
      <c r="AU2946" s="44">
        <f t="shared" si="456"/>
        <v>23100000</v>
      </c>
      <c r="AV2946" s="45" t="b">
        <f t="shared" si="457"/>
        <v>1</v>
      </c>
      <c r="AW2946" s="45" t="b">
        <f t="shared" si="452"/>
        <v>1</v>
      </c>
      <c r="AX2946" s="45"/>
    </row>
    <row r="2947" spans="1:50" s="36" customFormat="1" ht="27.75" customHeight="1" x14ac:dyDescent="0.15">
      <c r="A2947" s="36" t="str">
        <f t="shared" si="450"/>
        <v>RAFAEL ANTONIO SALAMANCA / DEPOSITO DE DROGAS BOYACA103010709</v>
      </c>
      <c r="B2947" s="36" t="b">
        <f>+A2947='[1]Anexo 9'!A2947</f>
        <v>1</v>
      </c>
      <c r="C2947" s="18" t="s">
        <v>3868</v>
      </c>
      <c r="D2947" s="18" t="s">
        <v>1041</v>
      </c>
      <c r="E2947" s="15" t="s">
        <v>61</v>
      </c>
      <c r="F2947" s="15" t="s">
        <v>62</v>
      </c>
      <c r="G2947" s="15" t="s">
        <v>3155</v>
      </c>
      <c r="H2947" s="15" t="s">
        <v>3155</v>
      </c>
      <c r="I2947" s="15" t="s">
        <v>3155</v>
      </c>
      <c r="J2947" s="15">
        <v>7</v>
      </c>
      <c r="K2947" s="15" t="s">
        <v>3155</v>
      </c>
      <c r="L2947" s="15">
        <v>103010709</v>
      </c>
      <c r="M2947" s="15" t="s">
        <v>1410</v>
      </c>
      <c r="N2947" s="15" t="s">
        <v>1411</v>
      </c>
      <c r="O2947" s="18" t="s">
        <v>4986</v>
      </c>
      <c r="P2947" s="22" t="s">
        <v>73</v>
      </c>
      <c r="Q2947" s="15" t="s">
        <v>1413</v>
      </c>
      <c r="R2947" s="18" t="s">
        <v>5939</v>
      </c>
      <c r="S2947" s="22" t="b">
        <f t="shared" si="458"/>
        <v>0</v>
      </c>
      <c r="T2947" s="18">
        <v>100</v>
      </c>
      <c r="U2947" s="18" t="s">
        <v>5939</v>
      </c>
      <c r="V2947" s="15"/>
      <c r="W2947" s="18" t="s">
        <v>2376</v>
      </c>
      <c r="X2947" s="18"/>
      <c r="Y2947" s="15" t="s">
        <v>73</v>
      </c>
      <c r="Z2947" s="18" t="s">
        <v>7487</v>
      </c>
      <c r="AA2947" s="18" t="s">
        <v>119</v>
      </c>
      <c r="AB2947" s="18" t="s">
        <v>1849</v>
      </c>
      <c r="AC2947" s="67" t="str">
        <f>+VLOOKUP("*"&amp;L2947&amp;"*",'[2]REGISTROS SANITARIOS'!$D$2394:$E$2662,2,FALSE)</f>
        <v>SI</v>
      </c>
      <c r="AD2947" s="22" t="s">
        <v>1025</v>
      </c>
      <c r="AE2947" s="16">
        <v>44286</v>
      </c>
      <c r="AF2947" s="34" t="s">
        <v>73</v>
      </c>
      <c r="AG2947" s="24">
        <v>19957924</v>
      </c>
      <c r="AH2947" s="18">
        <v>5</v>
      </c>
      <c r="AI2947" s="18" t="s">
        <v>1049</v>
      </c>
      <c r="AJ2947" s="17">
        <v>247500</v>
      </c>
      <c r="AK2947" s="25">
        <v>247500</v>
      </c>
      <c r="AL2947" s="25">
        <v>136</v>
      </c>
      <c r="AM2947" s="35">
        <v>0</v>
      </c>
      <c r="AN2947" s="19">
        <v>33660000</v>
      </c>
      <c r="AO2947" s="18" t="s">
        <v>44</v>
      </c>
      <c r="AP2947" s="15" t="s">
        <v>6131</v>
      </c>
      <c r="AQ2947" s="43" t="str">
        <f t="shared" si="451"/>
        <v>SI</v>
      </c>
      <c r="AR2947" s="44">
        <f t="shared" si="453"/>
        <v>33660000</v>
      </c>
      <c r="AS2947" s="44">
        <f t="shared" si="454"/>
        <v>33660000</v>
      </c>
      <c r="AT2947" s="44">
        <f t="shared" si="455"/>
        <v>33660000</v>
      </c>
      <c r="AU2947" s="44">
        <f t="shared" si="456"/>
        <v>33660000</v>
      </c>
      <c r="AV2947" s="45" t="b">
        <f t="shared" si="457"/>
        <v>1</v>
      </c>
      <c r="AW2947" s="45" t="b">
        <f t="shared" si="452"/>
        <v>1</v>
      </c>
      <c r="AX2947" s="45"/>
    </row>
    <row r="2948" spans="1:50" s="36" customFormat="1" ht="27.75" customHeight="1" x14ac:dyDescent="0.15">
      <c r="A2948" s="36" t="str">
        <f t="shared" ref="A2948:A3011" si="459">+D2948&amp;L2948</f>
        <v>RAFAEL ANTONIO SALAMANCA / DEPOSITO DE DROGAS BOYACA103010809</v>
      </c>
      <c r="B2948" s="36" t="b">
        <f>+A2948='[1]Anexo 9'!A2948</f>
        <v>1</v>
      </c>
      <c r="C2948" s="18" t="s">
        <v>3868</v>
      </c>
      <c r="D2948" s="18" t="s">
        <v>1041</v>
      </c>
      <c r="E2948" s="15" t="s">
        <v>61</v>
      </c>
      <c r="F2948" s="15" t="s">
        <v>62</v>
      </c>
      <c r="G2948" s="15" t="s">
        <v>3155</v>
      </c>
      <c r="H2948" s="15" t="s">
        <v>3155</v>
      </c>
      <c r="I2948" s="15" t="s">
        <v>3155</v>
      </c>
      <c r="J2948" s="15">
        <v>6</v>
      </c>
      <c r="K2948" s="15" t="s">
        <v>3155</v>
      </c>
      <c r="L2948" s="15">
        <v>103010809</v>
      </c>
      <c r="M2948" s="15" t="s">
        <v>1421</v>
      </c>
      <c r="N2948" s="15" t="s">
        <v>1411</v>
      </c>
      <c r="O2948" s="18" t="s">
        <v>3439</v>
      </c>
      <c r="P2948" s="22" t="s">
        <v>73</v>
      </c>
      <c r="Q2948" s="15" t="s">
        <v>1422</v>
      </c>
      <c r="R2948" s="18" t="s">
        <v>5939</v>
      </c>
      <c r="S2948" s="22" t="b">
        <f t="shared" si="458"/>
        <v>0</v>
      </c>
      <c r="T2948" s="18">
        <v>300</v>
      </c>
      <c r="U2948" s="18" t="s">
        <v>5939</v>
      </c>
      <c r="V2948" s="15"/>
      <c r="W2948" s="18" t="s">
        <v>1707</v>
      </c>
      <c r="X2948" s="18"/>
      <c r="Y2948" s="15" t="s">
        <v>73</v>
      </c>
      <c r="Z2948" s="18" t="s">
        <v>1708</v>
      </c>
      <c r="AA2948" s="18" t="s">
        <v>71</v>
      </c>
      <c r="AB2948" s="18" t="s">
        <v>7488</v>
      </c>
      <c r="AC2948" s="67" t="str">
        <f>+VLOOKUP("*"&amp;L2948&amp;"*",'[2]REGISTROS SANITARIOS'!$D$2394:$E$2662,2,FALSE)</f>
        <v>SI</v>
      </c>
      <c r="AD2948" s="22" t="s">
        <v>1025</v>
      </c>
      <c r="AE2948" s="16" t="s">
        <v>7998</v>
      </c>
      <c r="AF2948" s="34" t="s">
        <v>8814</v>
      </c>
      <c r="AG2948" s="24">
        <v>44405</v>
      </c>
      <c r="AH2948" s="18">
        <v>3</v>
      </c>
      <c r="AI2948" s="18" t="s">
        <v>1049</v>
      </c>
      <c r="AJ2948" s="17">
        <v>203500</v>
      </c>
      <c r="AK2948" s="25">
        <v>203500</v>
      </c>
      <c r="AL2948" s="25">
        <v>258</v>
      </c>
      <c r="AM2948" s="35">
        <v>0</v>
      </c>
      <c r="AN2948" s="19">
        <v>52503000</v>
      </c>
      <c r="AO2948" s="18" t="s">
        <v>44</v>
      </c>
      <c r="AP2948" s="15" t="s">
        <v>6131</v>
      </c>
      <c r="AQ2948" s="43" t="str">
        <f t="shared" ref="AQ2948:AQ3011" si="460">+IF(AK2948="","NO INDICA",IF(AJ2948=AK2948,"SI",IF(AK2948&gt;AJ2948,"MAYOR",IF(AK2948&lt;AJ2948,"MENOR"))))</f>
        <v>SI</v>
      </c>
      <c r="AR2948" s="44">
        <f t="shared" si="453"/>
        <v>52503000</v>
      </c>
      <c r="AS2948" s="44">
        <f t="shared" si="454"/>
        <v>52503000</v>
      </c>
      <c r="AT2948" s="44">
        <f t="shared" si="455"/>
        <v>52503000</v>
      </c>
      <c r="AU2948" s="44">
        <f t="shared" si="456"/>
        <v>52503000</v>
      </c>
      <c r="AV2948" s="45" t="b">
        <f t="shared" si="457"/>
        <v>1</v>
      </c>
      <c r="AW2948" s="45" t="b">
        <f t="shared" ref="AW2948:AW3011" si="461">+AS2948=AN2948</f>
        <v>1</v>
      </c>
      <c r="AX2948" s="45"/>
    </row>
    <row r="2949" spans="1:50" s="36" customFormat="1" ht="27.75" customHeight="1" x14ac:dyDescent="0.15">
      <c r="A2949" s="36" t="str">
        <f t="shared" si="459"/>
        <v>RAFAEL ANTONIO SALAMANCA / DEPOSITO DE DROGAS BOYACA103010903</v>
      </c>
      <c r="B2949" s="36" t="b">
        <f>+A2949='[1]Anexo 9'!A2949</f>
        <v>1</v>
      </c>
      <c r="C2949" s="18" t="s">
        <v>3868</v>
      </c>
      <c r="D2949" s="18" t="s">
        <v>1041</v>
      </c>
      <c r="E2949" s="15" t="s">
        <v>61</v>
      </c>
      <c r="F2949" s="15" t="s">
        <v>62</v>
      </c>
      <c r="G2949" s="15" t="s">
        <v>3155</v>
      </c>
      <c r="H2949" s="15" t="s">
        <v>3155</v>
      </c>
      <c r="I2949" s="15" t="s">
        <v>3155</v>
      </c>
      <c r="J2949" s="15">
        <v>6</v>
      </c>
      <c r="K2949" s="15" t="s">
        <v>3155</v>
      </c>
      <c r="L2949" s="15">
        <v>103010903</v>
      </c>
      <c r="M2949" s="15" t="s">
        <v>1853</v>
      </c>
      <c r="N2949" s="15" t="s">
        <v>80</v>
      </c>
      <c r="O2949" s="18" t="s">
        <v>3441</v>
      </c>
      <c r="P2949" s="22" t="s">
        <v>3841</v>
      </c>
      <c r="Q2949" s="15" t="s">
        <v>1616</v>
      </c>
      <c r="R2949" s="18" t="s">
        <v>3128</v>
      </c>
      <c r="S2949" s="22" t="b">
        <f t="shared" si="458"/>
        <v>0</v>
      </c>
      <c r="T2949" s="18">
        <v>10</v>
      </c>
      <c r="U2949" s="18" t="s">
        <v>3128</v>
      </c>
      <c r="V2949" s="15"/>
      <c r="W2949" s="18" t="s">
        <v>1882</v>
      </c>
      <c r="X2949" s="18"/>
      <c r="Y2949" s="15" t="s">
        <v>73</v>
      </c>
      <c r="Z2949" s="18" t="s">
        <v>6478</v>
      </c>
      <c r="AA2949" s="18" t="s">
        <v>71</v>
      </c>
      <c r="AB2949" s="18" t="s">
        <v>3442</v>
      </c>
      <c r="AC2949" s="67" t="str">
        <f>+VLOOKUP("*"&amp;L2949&amp;"*",'[2]REGISTROS SANITARIOS'!$D$2394:$E$2662,2,FALSE)</f>
        <v>SI</v>
      </c>
      <c r="AD2949" s="22" t="s">
        <v>1025</v>
      </c>
      <c r="AE2949" s="16" t="s">
        <v>7998</v>
      </c>
      <c r="AF2949" s="34" t="s">
        <v>8814</v>
      </c>
      <c r="AG2949" s="24">
        <v>208130</v>
      </c>
      <c r="AH2949" s="18">
        <v>13</v>
      </c>
      <c r="AI2949" s="18" t="s">
        <v>1049</v>
      </c>
      <c r="AJ2949" s="17">
        <v>12650</v>
      </c>
      <c r="AK2949" s="25">
        <v>12650</v>
      </c>
      <c r="AL2949" s="25">
        <v>3750</v>
      </c>
      <c r="AM2949" s="35">
        <v>0</v>
      </c>
      <c r="AN2949" s="19">
        <v>47437500</v>
      </c>
      <c r="AO2949" s="18" t="s">
        <v>44</v>
      </c>
      <c r="AP2949" s="15" t="s">
        <v>6131</v>
      </c>
      <c r="AQ2949" s="43" t="str">
        <f t="shared" si="460"/>
        <v>SI</v>
      </c>
      <c r="AR2949" s="44">
        <f t="shared" si="453"/>
        <v>47437500</v>
      </c>
      <c r="AS2949" s="44">
        <f t="shared" si="454"/>
        <v>47437500</v>
      </c>
      <c r="AT2949" s="44">
        <f t="shared" si="455"/>
        <v>47437500</v>
      </c>
      <c r="AU2949" s="44">
        <f t="shared" si="456"/>
        <v>47437500</v>
      </c>
      <c r="AV2949" s="45" t="b">
        <f t="shared" si="457"/>
        <v>1</v>
      </c>
      <c r="AW2949" s="45" t="b">
        <f t="shared" si="461"/>
        <v>1</v>
      </c>
      <c r="AX2949" s="45"/>
    </row>
    <row r="2950" spans="1:50" s="36" customFormat="1" ht="27.75" customHeight="1" x14ac:dyDescent="0.15">
      <c r="A2950" s="36" t="str">
        <f t="shared" si="459"/>
        <v>RAFAEL ANTONIO SALAMANCA / DEPOSITO DE DROGAS BOYACA103010920</v>
      </c>
      <c r="B2950" s="36" t="b">
        <f>+A2950='[1]Anexo 9'!A2950</f>
        <v>1</v>
      </c>
      <c r="C2950" s="18" t="s">
        <v>3868</v>
      </c>
      <c r="D2950" s="18" t="s">
        <v>1041</v>
      </c>
      <c r="E2950" s="15" t="s">
        <v>61</v>
      </c>
      <c r="F2950" s="15" t="s">
        <v>62</v>
      </c>
      <c r="G2950" s="15" t="s">
        <v>3155</v>
      </c>
      <c r="H2950" s="15" t="s">
        <v>3155</v>
      </c>
      <c r="I2950" s="15" t="s">
        <v>3155</v>
      </c>
      <c r="J2950" s="15">
        <v>6</v>
      </c>
      <c r="K2950" s="15" t="s">
        <v>3155</v>
      </c>
      <c r="L2950" s="15">
        <v>103010920</v>
      </c>
      <c r="M2950" s="15" t="s">
        <v>1856</v>
      </c>
      <c r="N2950" s="15" t="s">
        <v>80</v>
      </c>
      <c r="O2950" s="18" t="s">
        <v>4987</v>
      </c>
      <c r="P2950" s="22" t="s">
        <v>73</v>
      </c>
      <c r="Q2950" s="15" t="s">
        <v>1616</v>
      </c>
      <c r="R2950" s="18" t="s">
        <v>5940</v>
      </c>
      <c r="S2950" s="22" t="b">
        <f t="shared" si="458"/>
        <v>0</v>
      </c>
      <c r="T2950" s="18">
        <v>10</v>
      </c>
      <c r="U2950" s="18" t="s">
        <v>5940</v>
      </c>
      <c r="V2950" s="15"/>
      <c r="W2950" s="18" t="s">
        <v>2576</v>
      </c>
      <c r="X2950" s="18"/>
      <c r="Y2950" s="15" t="s">
        <v>73</v>
      </c>
      <c r="Z2950" s="18" t="s">
        <v>7258</v>
      </c>
      <c r="AA2950" s="18" t="s">
        <v>119</v>
      </c>
      <c r="AB2950" s="18" t="s">
        <v>3129</v>
      </c>
      <c r="AC2950" s="67" t="str">
        <f>+VLOOKUP("*"&amp;L2950&amp;"*",'[2]REGISTROS SANITARIOS'!$D$2394:$E$2662,2,FALSE)</f>
        <v>SI</v>
      </c>
      <c r="AD2950" s="22" t="s">
        <v>1025</v>
      </c>
      <c r="AE2950" s="16">
        <v>44958</v>
      </c>
      <c r="AF2950" s="34" t="s">
        <v>73</v>
      </c>
      <c r="AG2950" s="24" t="s">
        <v>8268</v>
      </c>
      <c r="AH2950" s="18">
        <v>2</v>
      </c>
      <c r="AI2950" s="18" t="s">
        <v>1049</v>
      </c>
      <c r="AJ2950" s="17">
        <v>1650</v>
      </c>
      <c r="AK2950" s="25">
        <v>1650</v>
      </c>
      <c r="AL2950" s="25">
        <v>3625</v>
      </c>
      <c r="AM2950" s="35">
        <v>0</v>
      </c>
      <c r="AN2950" s="19">
        <v>5981250</v>
      </c>
      <c r="AO2950" s="18" t="s">
        <v>44</v>
      </c>
      <c r="AP2950" s="15" t="s">
        <v>6131</v>
      </c>
      <c r="AQ2950" s="43" t="str">
        <f t="shared" si="460"/>
        <v>SI</v>
      </c>
      <c r="AR2950" s="44">
        <f t="shared" si="453"/>
        <v>5981250</v>
      </c>
      <c r="AS2950" s="44">
        <f t="shared" si="454"/>
        <v>5981250</v>
      </c>
      <c r="AT2950" s="44">
        <f t="shared" si="455"/>
        <v>5981250</v>
      </c>
      <c r="AU2950" s="44">
        <f t="shared" si="456"/>
        <v>5981250</v>
      </c>
      <c r="AV2950" s="45" t="b">
        <f t="shared" si="457"/>
        <v>1</v>
      </c>
      <c r="AW2950" s="45" t="b">
        <f t="shared" si="461"/>
        <v>1</v>
      </c>
      <c r="AX2950" s="45"/>
    </row>
    <row r="2951" spans="1:50" s="36" customFormat="1" ht="27.75" customHeight="1" x14ac:dyDescent="0.15">
      <c r="A2951" s="36" t="str">
        <f t="shared" si="459"/>
        <v>RAFAEL ANTONIO SALAMANCA / DEPOSITO DE DROGAS BOYACA103011209</v>
      </c>
      <c r="B2951" s="36" t="b">
        <f>+A2951='[1]Anexo 9'!A2951</f>
        <v>1</v>
      </c>
      <c r="C2951" s="18" t="s">
        <v>3868</v>
      </c>
      <c r="D2951" s="18" t="s">
        <v>1041</v>
      </c>
      <c r="E2951" s="15" t="s">
        <v>61</v>
      </c>
      <c r="F2951" s="15" t="s">
        <v>62</v>
      </c>
      <c r="G2951" s="15" t="s">
        <v>3155</v>
      </c>
      <c r="H2951" s="15" t="s">
        <v>3155</v>
      </c>
      <c r="I2951" s="15" t="s">
        <v>3155</v>
      </c>
      <c r="J2951" s="15">
        <v>5</v>
      </c>
      <c r="K2951" s="15" t="s">
        <v>3155</v>
      </c>
      <c r="L2951" s="15">
        <v>103011209</v>
      </c>
      <c r="M2951" s="15" t="s">
        <v>1859</v>
      </c>
      <c r="N2951" s="15" t="s">
        <v>1411</v>
      </c>
      <c r="O2951" s="18" t="s">
        <v>4988</v>
      </c>
      <c r="P2951" s="22" t="s">
        <v>73</v>
      </c>
      <c r="Q2951" s="15" t="s">
        <v>1413</v>
      </c>
      <c r="R2951" s="18" t="s">
        <v>5941</v>
      </c>
      <c r="S2951" s="22" t="b">
        <f t="shared" si="458"/>
        <v>0</v>
      </c>
      <c r="T2951" s="18">
        <v>200</v>
      </c>
      <c r="U2951" s="18" t="s">
        <v>5941</v>
      </c>
      <c r="V2951" s="15"/>
      <c r="W2951" s="18" t="s">
        <v>2043</v>
      </c>
      <c r="X2951" s="18"/>
      <c r="Y2951" s="15" t="s">
        <v>73</v>
      </c>
      <c r="Z2951" s="18" t="s">
        <v>7489</v>
      </c>
      <c r="AA2951" s="18" t="s">
        <v>71</v>
      </c>
      <c r="AB2951" s="18" t="s">
        <v>1862</v>
      </c>
      <c r="AC2951" s="67" t="str">
        <f>+VLOOKUP("*"&amp;L2951&amp;"*",'[2]REGISTROS SANITARIOS'!$D$2394:$E$2662,2,FALSE)</f>
        <v>SI</v>
      </c>
      <c r="AD2951" s="22" t="s">
        <v>1025</v>
      </c>
      <c r="AE2951" s="16">
        <v>44269</v>
      </c>
      <c r="AF2951" s="34" t="s">
        <v>68</v>
      </c>
      <c r="AG2951" s="24" t="s">
        <v>8269</v>
      </c>
      <c r="AH2951" s="18">
        <v>7</v>
      </c>
      <c r="AI2951" s="18" t="s">
        <v>1049</v>
      </c>
      <c r="AJ2951" s="17">
        <v>79200</v>
      </c>
      <c r="AK2951" s="25">
        <v>79200</v>
      </c>
      <c r="AL2951" s="25">
        <v>249</v>
      </c>
      <c r="AM2951" s="35">
        <v>0</v>
      </c>
      <c r="AN2951" s="19">
        <v>19720800</v>
      </c>
      <c r="AO2951" s="18" t="s">
        <v>44</v>
      </c>
      <c r="AP2951" s="15" t="s">
        <v>6131</v>
      </c>
      <c r="AQ2951" s="43" t="str">
        <f t="shared" si="460"/>
        <v>SI</v>
      </c>
      <c r="AR2951" s="44">
        <f t="shared" si="453"/>
        <v>19720800</v>
      </c>
      <c r="AS2951" s="44">
        <f t="shared" si="454"/>
        <v>19720800</v>
      </c>
      <c r="AT2951" s="44">
        <f t="shared" si="455"/>
        <v>19720800</v>
      </c>
      <c r="AU2951" s="44">
        <f t="shared" si="456"/>
        <v>19720800</v>
      </c>
      <c r="AV2951" s="45" t="b">
        <f t="shared" si="457"/>
        <v>1</v>
      </c>
      <c r="AW2951" s="45" t="b">
        <f t="shared" si="461"/>
        <v>1</v>
      </c>
      <c r="AX2951" s="45"/>
    </row>
    <row r="2952" spans="1:50" s="36" customFormat="1" ht="27.75" customHeight="1" x14ac:dyDescent="0.15">
      <c r="A2952" s="36" t="str">
        <f t="shared" si="459"/>
        <v>RAFAEL ANTONIO SALAMANCA / DEPOSITO DE DROGAS BOYACA103011404</v>
      </c>
      <c r="B2952" s="36" t="b">
        <f>+A2952='[1]Anexo 9'!A2952</f>
        <v>1</v>
      </c>
      <c r="C2952" s="18" t="s">
        <v>3868</v>
      </c>
      <c r="D2952" s="18" t="s">
        <v>1041</v>
      </c>
      <c r="E2952" s="15" t="s">
        <v>61</v>
      </c>
      <c r="F2952" s="15" t="s">
        <v>62</v>
      </c>
      <c r="G2952" s="15" t="s">
        <v>3155</v>
      </c>
      <c r="H2952" s="15" t="s">
        <v>3155</v>
      </c>
      <c r="I2952" s="15" t="s">
        <v>3155</v>
      </c>
      <c r="J2952" s="15">
        <v>3</v>
      </c>
      <c r="K2952" s="15" t="s">
        <v>3155</v>
      </c>
      <c r="L2952" s="15">
        <v>103011404</v>
      </c>
      <c r="M2952" s="15" t="s">
        <v>1863</v>
      </c>
      <c r="N2952" s="15" t="s">
        <v>91</v>
      </c>
      <c r="O2952" s="18" t="s">
        <v>3444</v>
      </c>
      <c r="P2952" s="22" t="s">
        <v>73</v>
      </c>
      <c r="Q2952" s="15" t="s">
        <v>1865</v>
      </c>
      <c r="R2952" s="18" t="s">
        <v>3147</v>
      </c>
      <c r="S2952" s="22" t="b">
        <f t="shared" si="458"/>
        <v>0</v>
      </c>
      <c r="T2952" s="18">
        <v>1</v>
      </c>
      <c r="U2952" s="18" t="s">
        <v>3147</v>
      </c>
      <c r="V2952" s="15"/>
      <c r="W2952" s="18" t="s">
        <v>3434</v>
      </c>
      <c r="X2952" s="18"/>
      <c r="Y2952" s="15" t="s">
        <v>73</v>
      </c>
      <c r="Z2952" s="18" t="s">
        <v>1845</v>
      </c>
      <c r="AA2952" s="18" t="s">
        <v>71</v>
      </c>
      <c r="AB2952" s="18" t="s">
        <v>3446</v>
      </c>
      <c r="AC2952" s="67" t="str">
        <f>+VLOOKUP("*"&amp;L2952&amp;"*",'[2]REGISTROS SANITARIOS'!$D$2394:$E$2662,2,FALSE)</f>
        <v>SI</v>
      </c>
      <c r="AD2952" s="22" t="s">
        <v>1025</v>
      </c>
      <c r="AE2952" s="16" t="s">
        <v>7998</v>
      </c>
      <c r="AF2952" s="34" t="s">
        <v>8814</v>
      </c>
      <c r="AG2952" s="24">
        <v>228279</v>
      </c>
      <c r="AH2952" s="18">
        <v>2</v>
      </c>
      <c r="AI2952" s="18" t="s">
        <v>1049</v>
      </c>
      <c r="AJ2952" s="17">
        <v>522.5</v>
      </c>
      <c r="AK2952" s="25">
        <v>523</v>
      </c>
      <c r="AL2952" s="25">
        <v>3063</v>
      </c>
      <c r="AM2952" s="35">
        <v>0</v>
      </c>
      <c r="AN2952" s="19">
        <v>1601949</v>
      </c>
      <c r="AO2952" s="18" t="s">
        <v>44</v>
      </c>
      <c r="AP2952" s="15" t="s">
        <v>6131</v>
      </c>
      <c r="AQ2952" s="43" t="str">
        <f t="shared" si="460"/>
        <v>MAYOR</v>
      </c>
      <c r="AR2952" s="44">
        <f t="shared" si="453"/>
        <v>1600417.5</v>
      </c>
      <c r="AS2952" s="44">
        <f t="shared" si="454"/>
        <v>1600417.5</v>
      </c>
      <c r="AT2952" s="44">
        <f t="shared" si="455"/>
        <v>1601949</v>
      </c>
      <c r="AU2952" s="44">
        <f t="shared" si="456"/>
        <v>1601949</v>
      </c>
      <c r="AV2952" s="45" t="b">
        <f t="shared" si="457"/>
        <v>1</v>
      </c>
      <c r="AW2952" s="45" t="b">
        <f t="shared" si="461"/>
        <v>0</v>
      </c>
      <c r="AX2952" s="45"/>
    </row>
    <row r="2953" spans="1:50" s="36" customFormat="1" ht="27.75" customHeight="1" x14ac:dyDescent="0.15">
      <c r="A2953" s="36" t="str">
        <f t="shared" si="459"/>
        <v>RAFAEL ANTONIO SALAMANCA / DEPOSITO DE DROGAS BOYACA103011509</v>
      </c>
      <c r="B2953" s="36" t="b">
        <f>+A2953='[1]Anexo 9'!A2953</f>
        <v>1</v>
      </c>
      <c r="C2953" s="18" t="s">
        <v>3868</v>
      </c>
      <c r="D2953" s="18" t="s">
        <v>1041</v>
      </c>
      <c r="E2953" s="15" t="s">
        <v>61</v>
      </c>
      <c r="F2953" s="15" t="s">
        <v>62</v>
      </c>
      <c r="G2953" s="15" t="s">
        <v>3155</v>
      </c>
      <c r="H2953" s="15" t="s">
        <v>3155</v>
      </c>
      <c r="I2953" s="15" t="s">
        <v>3155</v>
      </c>
      <c r="J2953" s="15">
        <v>6</v>
      </c>
      <c r="K2953" s="15" t="s">
        <v>3155</v>
      </c>
      <c r="L2953" s="15">
        <v>103011509</v>
      </c>
      <c r="M2953" s="15" t="s">
        <v>1868</v>
      </c>
      <c r="N2953" s="15" t="s">
        <v>1411</v>
      </c>
      <c r="O2953" s="18" t="s">
        <v>4989</v>
      </c>
      <c r="P2953" s="22" t="s">
        <v>3841</v>
      </c>
      <c r="Q2953" s="15" t="s">
        <v>1841</v>
      </c>
      <c r="R2953" s="18" t="s">
        <v>5937</v>
      </c>
      <c r="S2953" s="22" t="b">
        <f t="shared" si="458"/>
        <v>0</v>
      </c>
      <c r="T2953" s="18">
        <v>10</v>
      </c>
      <c r="U2953" s="18" t="s">
        <v>5937</v>
      </c>
      <c r="V2953" s="15"/>
      <c r="W2953" s="18" t="s">
        <v>1844</v>
      </c>
      <c r="X2953" s="18"/>
      <c r="Y2953" s="15" t="s">
        <v>73</v>
      </c>
      <c r="Z2953" s="18" t="s">
        <v>1845</v>
      </c>
      <c r="AA2953" s="18" t="s">
        <v>71</v>
      </c>
      <c r="AB2953" s="18" t="s">
        <v>7490</v>
      </c>
      <c r="AC2953" s="67" t="str">
        <f>+VLOOKUP("*"&amp;L2953&amp;"*",'[2]REGISTROS SANITARIOS'!$D$2394:$E$2662,2,FALSE)</f>
        <v>SI</v>
      </c>
      <c r="AD2953" s="22" t="s">
        <v>1025</v>
      </c>
      <c r="AE2953" s="16" t="s">
        <v>7998</v>
      </c>
      <c r="AF2953" s="34" t="s">
        <v>8814</v>
      </c>
      <c r="AG2953" s="24">
        <v>19930858</v>
      </c>
      <c r="AH2953" s="18">
        <v>1</v>
      </c>
      <c r="AI2953" s="18" t="s">
        <v>1049</v>
      </c>
      <c r="AJ2953" s="17">
        <v>67650</v>
      </c>
      <c r="AK2953" s="25">
        <v>67650</v>
      </c>
      <c r="AL2953" s="25">
        <v>159</v>
      </c>
      <c r="AM2953" s="35">
        <v>0</v>
      </c>
      <c r="AN2953" s="19">
        <v>10756350</v>
      </c>
      <c r="AO2953" s="18" t="s">
        <v>44</v>
      </c>
      <c r="AP2953" s="15" t="s">
        <v>6131</v>
      </c>
      <c r="AQ2953" s="43" t="str">
        <f t="shared" si="460"/>
        <v>SI</v>
      </c>
      <c r="AR2953" s="44">
        <f t="shared" si="453"/>
        <v>10756350</v>
      </c>
      <c r="AS2953" s="44">
        <f t="shared" si="454"/>
        <v>10756350</v>
      </c>
      <c r="AT2953" s="44">
        <f t="shared" si="455"/>
        <v>10756350</v>
      </c>
      <c r="AU2953" s="44">
        <f t="shared" si="456"/>
        <v>10756350</v>
      </c>
      <c r="AV2953" s="45" t="b">
        <f t="shared" si="457"/>
        <v>1</v>
      </c>
      <c r="AW2953" s="45" t="b">
        <f t="shared" si="461"/>
        <v>1</v>
      </c>
      <c r="AX2953" s="45"/>
    </row>
    <row r="2954" spans="1:50" s="36" customFormat="1" ht="27.75" customHeight="1" x14ac:dyDescent="0.15">
      <c r="A2954" s="36" t="str">
        <f t="shared" si="459"/>
        <v>RAFAEL ANTONIO SALAMANCA / DEPOSITO DE DROGAS BOYACA103011604</v>
      </c>
      <c r="B2954" s="36" t="b">
        <f>+A2954='[1]Anexo 9'!A2954</f>
        <v>1</v>
      </c>
      <c r="C2954" s="18" t="s">
        <v>3868</v>
      </c>
      <c r="D2954" s="18" t="s">
        <v>1041</v>
      </c>
      <c r="E2954" s="15" t="s">
        <v>61</v>
      </c>
      <c r="F2954" s="15" t="s">
        <v>62</v>
      </c>
      <c r="G2954" s="15" t="s">
        <v>3155</v>
      </c>
      <c r="H2954" s="15" t="s">
        <v>3155</v>
      </c>
      <c r="I2954" s="15" t="s">
        <v>3155</v>
      </c>
      <c r="J2954" s="15">
        <v>4</v>
      </c>
      <c r="K2954" s="15" t="s">
        <v>3155</v>
      </c>
      <c r="L2954" s="15">
        <v>103011604</v>
      </c>
      <c r="M2954" s="15" t="s">
        <v>1872</v>
      </c>
      <c r="N2954" s="15" t="s">
        <v>91</v>
      </c>
      <c r="O2954" s="18" t="s">
        <v>3447</v>
      </c>
      <c r="P2954" s="22" t="s">
        <v>3841</v>
      </c>
      <c r="Q2954" s="15" t="s">
        <v>1434</v>
      </c>
      <c r="R2954" s="18" t="s">
        <v>3147</v>
      </c>
      <c r="S2954" s="22" t="b">
        <f t="shared" si="458"/>
        <v>0</v>
      </c>
      <c r="T2954" s="18">
        <v>1</v>
      </c>
      <c r="U2954" s="18" t="s">
        <v>3147</v>
      </c>
      <c r="V2954" s="15"/>
      <c r="W2954" s="18" t="s">
        <v>1707</v>
      </c>
      <c r="X2954" s="18"/>
      <c r="Y2954" s="15" t="s">
        <v>73</v>
      </c>
      <c r="Z2954" s="18" t="s">
        <v>1708</v>
      </c>
      <c r="AA2954" s="18" t="s">
        <v>71</v>
      </c>
      <c r="AB2954" s="18" t="s">
        <v>1875</v>
      </c>
      <c r="AC2954" s="67" t="str">
        <f>+VLOOKUP("*"&amp;L2954&amp;"*",'[2]REGISTROS SANITARIOS'!$D$2394:$E$2662,2,FALSE)</f>
        <v>SI</v>
      </c>
      <c r="AD2954" s="22" t="s">
        <v>1025</v>
      </c>
      <c r="AE2954" s="16">
        <v>45134</v>
      </c>
      <c r="AF2954" s="34" t="s">
        <v>73</v>
      </c>
      <c r="AG2954" s="24">
        <v>25798</v>
      </c>
      <c r="AH2954" s="18">
        <v>1</v>
      </c>
      <c r="AI2954" s="18" t="s">
        <v>1049</v>
      </c>
      <c r="AJ2954" s="17">
        <v>357.5</v>
      </c>
      <c r="AK2954" s="25">
        <v>358</v>
      </c>
      <c r="AL2954" s="25">
        <v>4863</v>
      </c>
      <c r="AM2954" s="35">
        <v>0</v>
      </c>
      <c r="AN2954" s="19">
        <v>1740954</v>
      </c>
      <c r="AO2954" s="18">
        <v>0</v>
      </c>
      <c r="AP2954" s="15" t="s">
        <v>6131</v>
      </c>
      <c r="AQ2954" s="43" t="str">
        <f t="shared" si="460"/>
        <v>MAYOR</v>
      </c>
      <c r="AR2954" s="44">
        <f t="shared" si="453"/>
        <v>1738522.5</v>
      </c>
      <c r="AS2954" s="44">
        <f t="shared" si="454"/>
        <v>1738522.5</v>
      </c>
      <c r="AT2954" s="44">
        <f t="shared" si="455"/>
        <v>1740954</v>
      </c>
      <c r="AU2954" s="44">
        <f t="shared" si="456"/>
        <v>1740954</v>
      </c>
      <c r="AV2954" s="45" t="b">
        <f t="shared" si="457"/>
        <v>1</v>
      </c>
      <c r="AW2954" s="45" t="b">
        <f t="shared" si="461"/>
        <v>0</v>
      </c>
      <c r="AX2954" s="45"/>
    </row>
    <row r="2955" spans="1:50" s="36" customFormat="1" ht="27.75" customHeight="1" x14ac:dyDescent="0.15">
      <c r="A2955" s="36" t="str">
        <f t="shared" si="459"/>
        <v>RAFAEL ANTONIO SALAMANCA / DEPOSITO DE DROGAS BOYACA103011709</v>
      </c>
      <c r="B2955" s="36" t="b">
        <f>+A2955='[1]Anexo 9'!A2955</f>
        <v>1</v>
      </c>
      <c r="C2955" s="18" t="s">
        <v>3868</v>
      </c>
      <c r="D2955" s="18" t="s">
        <v>1041</v>
      </c>
      <c r="E2955" s="15" t="s">
        <v>61</v>
      </c>
      <c r="F2955" s="15" t="s">
        <v>62</v>
      </c>
      <c r="G2955" s="15" t="s">
        <v>3155</v>
      </c>
      <c r="H2955" s="15" t="s">
        <v>3155</v>
      </c>
      <c r="I2955" s="15" t="s">
        <v>3155</v>
      </c>
      <c r="J2955" s="15">
        <v>3</v>
      </c>
      <c r="K2955" s="15" t="s">
        <v>3155</v>
      </c>
      <c r="L2955" s="15">
        <v>103011709</v>
      </c>
      <c r="M2955" s="15" t="s">
        <v>1876</v>
      </c>
      <c r="N2955" s="15" t="s">
        <v>1426</v>
      </c>
      <c r="O2955" s="18" t="s">
        <v>3448</v>
      </c>
      <c r="P2955" s="22" t="s">
        <v>3841</v>
      </c>
      <c r="Q2955" s="15" t="s">
        <v>1428</v>
      </c>
      <c r="R2955" s="18" t="s">
        <v>5937</v>
      </c>
      <c r="S2955" s="22" t="b">
        <f t="shared" si="458"/>
        <v>0</v>
      </c>
      <c r="T2955" s="18">
        <v>50</v>
      </c>
      <c r="U2955" s="18" t="s">
        <v>5937</v>
      </c>
      <c r="V2955" s="15"/>
      <c r="W2955" s="18" t="s">
        <v>1707</v>
      </c>
      <c r="X2955" s="18"/>
      <c r="Y2955" s="15" t="s">
        <v>73</v>
      </c>
      <c r="Z2955" s="18" t="s">
        <v>1708</v>
      </c>
      <c r="AA2955" s="18" t="s">
        <v>71</v>
      </c>
      <c r="AB2955" s="18" t="s">
        <v>1879</v>
      </c>
      <c r="AC2955" s="67" t="str">
        <f>+VLOOKUP("*"&amp;L2955&amp;"*",'[2]REGISTROS SANITARIOS'!$D$2394:$E$2662,2,FALSE)</f>
        <v>SI</v>
      </c>
      <c r="AD2955" s="22" t="s">
        <v>1025</v>
      </c>
      <c r="AE2955" s="16">
        <v>44490</v>
      </c>
      <c r="AF2955" s="34" t="s">
        <v>73</v>
      </c>
      <c r="AG2955" s="24">
        <v>20099136</v>
      </c>
      <c r="AH2955" s="18">
        <v>13</v>
      </c>
      <c r="AI2955" s="18" t="s">
        <v>1049</v>
      </c>
      <c r="AJ2955" s="17">
        <v>9900</v>
      </c>
      <c r="AK2955" s="25">
        <v>9900</v>
      </c>
      <c r="AL2955" s="25">
        <v>475</v>
      </c>
      <c r="AM2955" s="35">
        <v>0</v>
      </c>
      <c r="AN2955" s="19">
        <v>4702500</v>
      </c>
      <c r="AO2955" s="18" t="s">
        <v>44</v>
      </c>
      <c r="AP2955" s="15" t="s">
        <v>6131</v>
      </c>
      <c r="AQ2955" s="43" t="str">
        <f t="shared" si="460"/>
        <v>SI</v>
      </c>
      <c r="AR2955" s="44">
        <f t="shared" si="453"/>
        <v>4702500</v>
      </c>
      <c r="AS2955" s="44">
        <f t="shared" si="454"/>
        <v>4702500</v>
      </c>
      <c r="AT2955" s="44">
        <f t="shared" si="455"/>
        <v>4702500</v>
      </c>
      <c r="AU2955" s="44">
        <f t="shared" si="456"/>
        <v>4702500</v>
      </c>
      <c r="AV2955" s="45" t="b">
        <f t="shared" si="457"/>
        <v>1</v>
      </c>
      <c r="AW2955" s="45" t="b">
        <f t="shared" si="461"/>
        <v>1</v>
      </c>
      <c r="AX2955" s="45"/>
    </row>
    <row r="2956" spans="1:50" s="36" customFormat="1" ht="27.75" customHeight="1" x14ac:dyDescent="0.15">
      <c r="A2956" s="36" t="str">
        <f t="shared" si="459"/>
        <v>RAFAEL ANTONIO SALAMANCA / DEPOSITO DE DROGAS BOYACA103011803</v>
      </c>
      <c r="B2956" s="36" t="b">
        <f>+A2956='[1]Anexo 9'!A2956</f>
        <v>1</v>
      </c>
      <c r="C2956" s="18" t="s">
        <v>3868</v>
      </c>
      <c r="D2956" s="18" t="s">
        <v>1041</v>
      </c>
      <c r="E2956" s="15" t="s">
        <v>61</v>
      </c>
      <c r="F2956" s="15" t="s">
        <v>62</v>
      </c>
      <c r="G2956" s="15" t="s">
        <v>3155</v>
      </c>
      <c r="H2956" s="15" t="s">
        <v>3155</v>
      </c>
      <c r="I2956" s="15" t="s">
        <v>3155</v>
      </c>
      <c r="J2956" s="15">
        <v>6</v>
      </c>
      <c r="K2956" s="15" t="s">
        <v>3155</v>
      </c>
      <c r="L2956" s="15">
        <v>103011803</v>
      </c>
      <c r="M2956" s="15" t="s">
        <v>1880</v>
      </c>
      <c r="N2956" s="15" t="s">
        <v>64</v>
      </c>
      <c r="O2956" s="18" t="s">
        <v>3450</v>
      </c>
      <c r="P2956" s="22" t="s">
        <v>3841</v>
      </c>
      <c r="Q2956" s="15" t="s">
        <v>1744</v>
      </c>
      <c r="R2956" s="18" t="s">
        <v>5935</v>
      </c>
      <c r="S2956" s="22" t="b">
        <f t="shared" si="458"/>
        <v>0</v>
      </c>
      <c r="T2956" s="18">
        <v>10</v>
      </c>
      <c r="U2956" s="18" t="s">
        <v>5935</v>
      </c>
      <c r="V2956" s="15"/>
      <c r="W2956" s="18" t="s">
        <v>1882</v>
      </c>
      <c r="X2956" s="18"/>
      <c r="Y2956" s="15" t="s">
        <v>73</v>
      </c>
      <c r="Z2956" s="18" t="s">
        <v>6478</v>
      </c>
      <c r="AA2956" s="18" t="s">
        <v>71</v>
      </c>
      <c r="AB2956" s="18" t="s">
        <v>3453</v>
      </c>
      <c r="AC2956" s="67" t="str">
        <f>+VLOOKUP("*"&amp;L2956&amp;"*",'[2]REGISTROS SANITARIOS'!$D$2394:$E$2662,2,FALSE)</f>
        <v>SI</v>
      </c>
      <c r="AD2956" s="22" t="s">
        <v>1025</v>
      </c>
      <c r="AE2956" s="16">
        <v>44508</v>
      </c>
      <c r="AF2956" s="34" t="s">
        <v>73</v>
      </c>
      <c r="AG2956" s="24">
        <v>19908237</v>
      </c>
      <c r="AH2956" s="18">
        <v>27</v>
      </c>
      <c r="AI2956" s="18" t="s">
        <v>1049</v>
      </c>
      <c r="AJ2956" s="17">
        <v>660</v>
      </c>
      <c r="AK2956" s="25">
        <v>660</v>
      </c>
      <c r="AL2956" s="25">
        <v>825</v>
      </c>
      <c r="AM2956" s="35">
        <v>0</v>
      </c>
      <c r="AN2956" s="19">
        <v>544500</v>
      </c>
      <c r="AO2956" s="18" t="s">
        <v>44</v>
      </c>
      <c r="AP2956" s="15" t="s">
        <v>6131</v>
      </c>
      <c r="AQ2956" s="43" t="str">
        <f t="shared" si="460"/>
        <v>SI</v>
      </c>
      <c r="AR2956" s="44">
        <f t="shared" si="453"/>
        <v>544500</v>
      </c>
      <c r="AS2956" s="44">
        <f t="shared" si="454"/>
        <v>544500</v>
      </c>
      <c r="AT2956" s="44">
        <f t="shared" si="455"/>
        <v>544500</v>
      </c>
      <c r="AU2956" s="44">
        <f t="shared" si="456"/>
        <v>544500</v>
      </c>
      <c r="AV2956" s="45" t="b">
        <f t="shared" si="457"/>
        <v>1</v>
      </c>
      <c r="AW2956" s="45" t="b">
        <f t="shared" si="461"/>
        <v>1</v>
      </c>
      <c r="AX2956" s="45"/>
    </row>
    <row r="2957" spans="1:50" s="36" customFormat="1" ht="27.75" customHeight="1" x14ac:dyDescent="0.15">
      <c r="A2957" s="36" t="str">
        <f t="shared" si="459"/>
        <v>RAFAEL ANTONIO SALAMANCA / DEPOSITO DE DROGAS BOYACA103012003</v>
      </c>
      <c r="B2957" s="36" t="b">
        <f>+A2957='[1]Anexo 9'!A2957</f>
        <v>1</v>
      </c>
      <c r="C2957" s="18" t="s">
        <v>3868</v>
      </c>
      <c r="D2957" s="18" t="s">
        <v>1041</v>
      </c>
      <c r="E2957" s="15" t="s">
        <v>61</v>
      </c>
      <c r="F2957" s="15" t="s">
        <v>62</v>
      </c>
      <c r="G2957" s="15" t="s">
        <v>3155</v>
      </c>
      <c r="H2957" s="15" t="s">
        <v>3155</v>
      </c>
      <c r="I2957" s="15" t="s">
        <v>3155</v>
      </c>
      <c r="J2957" s="15">
        <v>7</v>
      </c>
      <c r="K2957" s="15" t="s">
        <v>3155</v>
      </c>
      <c r="L2957" s="15">
        <v>103012003</v>
      </c>
      <c r="M2957" s="15" t="s">
        <v>1885</v>
      </c>
      <c r="N2957" s="15" t="s">
        <v>64</v>
      </c>
      <c r="O2957" s="18" t="s">
        <v>4990</v>
      </c>
      <c r="P2957" s="22" t="s">
        <v>73</v>
      </c>
      <c r="Q2957" s="15" t="s">
        <v>76</v>
      </c>
      <c r="R2957" s="18" t="s">
        <v>5942</v>
      </c>
      <c r="S2957" s="22" t="b">
        <f t="shared" si="458"/>
        <v>0</v>
      </c>
      <c r="T2957" s="18">
        <v>10</v>
      </c>
      <c r="U2957" s="18" t="s">
        <v>5942</v>
      </c>
      <c r="V2957" s="15"/>
      <c r="W2957" s="18" t="s">
        <v>1969</v>
      </c>
      <c r="X2957" s="18"/>
      <c r="Y2957" s="15" t="s">
        <v>73</v>
      </c>
      <c r="Z2957" s="18" t="s">
        <v>6349</v>
      </c>
      <c r="AA2957" s="18" t="s">
        <v>71</v>
      </c>
      <c r="AB2957" s="18" t="s">
        <v>6767</v>
      </c>
      <c r="AC2957" s="67" t="str">
        <f>+VLOOKUP("*"&amp;L2957&amp;"*",'[2]REGISTROS SANITARIOS'!$D$2394:$E$2662,2,FALSE)</f>
        <v>SI</v>
      </c>
      <c r="AD2957" s="22" t="s">
        <v>1025</v>
      </c>
      <c r="AE2957" s="16">
        <v>43275</v>
      </c>
      <c r="AF2957" s="34" t="s">
        <v>68</v>
      </c>
      <c r="AG2957" s="24" t="s">
        <v>8270</v>
      </c>
      <c r="AH2957" s="18">
        <v>4</v>
      </c>
      <c r="AI2957" s="18" t="s">
        <v>1049</v>
      </c>
      <c r="AJ2957" s="17">
        <v>7975</v>
      </c>
      <c r="AK2957" s="25">
        <v>7975</v>
      </c>
      <c r="AL2957" s="25">
        <v>525</v>
      </c>
      <c r="AM2957" s="35">
        <v>0</v>
      </c>
      <c r="AN2957" s="19">
        <v>4186875</v>
      </c>
      <c r="AO2957" s="18" t="s">
        <v>44</v>
      </c>
      <c r="AP2957" s="15" t="s">
        <v>6131</v>
      </c>
      <c r="AQ2957" s="43" t="str">
        <f t="shared" si="460"/>
        <v>SI</v>
      </c>
      <c r="AR2957" s="44">
        <f t="shared" si="453"/>
        <v>4186875</v>
      </c>
      <c r="AS2957" s="44">
        <f t="shared" si="454"/>
        <v>4186875</v>
      </c>
      <c r="AT2957" s="44">
        <f t="shared" si="455"/>
        <v>4186875</v>
      </c>
      <c r="AU2957" s="44">
        <f t="shared" si="456"/>
        <v>4186875</v>
      </c>
      <c r="AV2957" s="45" t="b">
        <f t="shared" si="457"/>
        <v>1</v>
      </c>
      <c r="AW2957" s="45" t="b">
        <f t="shared" si="461"/>
        <v>1</v>
      </c>
      <c r="AX2957" s="45"/>
    </row>
    <row r="2958" spans="1:50" s="36" customFormat="1" ht="27.75" customHeight="1" x14ac:dyDescent="0.15">
      <c r="A2958" s="36" t="str">
        <f t="shared" si="459"/>
        <v>RAFAEL ANTONIO SALAMANCA / DEPOSITO DE DROGAS BOYACA103012110</v>
      </c>
      <c r="B2958" s="36" t="b">
        <f>+A2958='[1]Anexo 9'!A2958</f>
        <v>1</v>
      </c>
      <c r="C2958" s="18" t="s">
        <v>3868</v>
      </c>
      <c r="D2958" s="18" t="s">
        <v>1041</v>
      </c>
      <c r="E2958" s="15" t="s">
        <v>61</v>
      </c>
      <c r="F2958" s="15" t="s">
        <v>62</v>
      </c>
      <c r="G2958" s="15" t="s">
        <v>3155</v>
      </c>
      <c r="H2958" s="15" t="s">
        <v>3155</v>
      </c>
      <c r="I2958" s="15" t="s">
        <v>3155</v>
      </c>
      <c r="J2958" s="15">
        <v>8</v>
      </c>
      <c r="K2958" s="15" t="s">
        <v>3155</v>
      </c>
      <c r="L2958" s="15">
        <v>103012110</v>
      </c>
      <c r="M2958" s="15" t="s">
        <v>1602</v>
      </c>
      <c r="N2958" s="15" t="s">
        <v>80</v>
      </c>
      <c r="O2958" s="18" t="s">
        <v>4991</v>
      </c>
      <c r="P2958" s="22" t="s">
        <v>3841</v>
      </c>
      <c r="Q2958" s="15" t="s">
        <v>1604</v>
      </c>
      <c r="R2958" s="18" t="s">
        <v>3128</v>
      </c>
      <c r="S2958" s="22" t="b">
        <f t="shared" si="458"/>
        <v>0</v>
      </c>
      <c r="T2958" s="18">
        <v>1</v>
      </c>
      <c r="U2958" s="18" t="s">
        <v>3128</v>
      </c>
      <c r="V2958" s="15"/>
      <c r="W2958" s="18" t="s">
        <v>6472</v>
      </c>
      <c r="X2958" s="18"/>
      <c r="Y2958" s="15" t="s">
        <v>73</v>
      </c>
      <c r="Z2958" s="18" t="s">
        <v>3799</v>
      </c>
      <c r="AA2958" s="18" t="s">
        <v>119</v>
      </c>
      <c r="AB2958" s="18" t="s">
        <v>7491</v>
      </c>
      <c r="AC2958" s="67" t="str">
        <f>+VLOOKUP("*"&amp;L2958&amp;"*",'[2]REGISTROS SANITARIOS'!$D$2394:$E$2662,2,FALSE)</f>
        <v>SI</v>
      </c>
      <c r="AD2958" s="22" t="s">
        <v>1025</v>
      </c>
      <c r="AE2958" s="16">
        <v>44601</v>
      </c>
      <c r="AF2958" s="34" t="s">
        <v>73</v>
      </c>
      <c r="AG2958" s="24">
        <v>20025675</v>
      </c>
      <c r="AH2958" s="18">
        <v>1</v>
      </c>
      <c r="AI2958" s="18" t="s">
        <v>1049</v>
      </c>
      <c r="AJ2958" s="17">
        <v>10450</v>
      </c>
      <c r="AK2958" s="25">
        <v>10450</v>
      </c>
      <c r="AL2958" s="25">
        <v>7125</v>
      </c>
      <c r="AM2958" s="35">
        <v>0</v>
      </c>
      <c r="AN2958" s="19">
        <v>74456250</v>
      </c>
      <c r="AO2958" s="18" t="s">
        <v>44</v>
      </c>
      <c r="AP2958" s="15" t="s">
        <v>6131</v>
      </c>
      <c r="AQ2958" s="43" t="str">
        <f t="shared" si="460"/>
        <v>SI</v>
      </c>
      <c r="AR2958" s="44">
        <f t="shared" si="453"/>
        <v>74456250</v>
      </c>
      <c r="AS2958" s="44">
        <f t="shared" si="454"/>
        <v>74456250</v>
      </c>
      <c r="AT2958" s="44">
        <f t="shared" si="455"/>
        <v>74456250</v>
      </c>
      <c r="AU2958" s="44">
        <f t="shared" si="456"/>
        <v>74456250</v>
      </c>
      <c r="AV2958" s="45" t="b">
        <f t="shared" si="457"/>
        <v>1</v>
      </c>
      <c r="AW2958" s="45" t="b">
        <f t="shared" si="461"/>
        <v>1</v>
      </c>
      <c r="AX2958" s="45"/>
    </row>
    <row r="2959" spans="1:50" s="36" customFormat="1" ht="27.75" customHeight="1" x14ac:dyDescent="0.15">
      <c r="A2959" s="36" t="str">
        <f t="shared" si="459"/>
        <v>RAFAEL ANTONIO SALAMANCA / DEPOSITO DE DROGAS BOYACA103012115</v>
      </c>
      <c r="B2959" s="36" t="b">
        <f>+A2959='[1]Anexo 9'!A2959</f>
        <v>1</v>
      </c>
      <c r="C2959" s="18" t="s">
        <v>3868</v>
      </c>
      <c r="D2959" s="18" t="s">
        <v>1041</v>
      </c>
      <c r="E2959" s="15" t="s">
        <v>61</v>
      </c>
      <c r="F2959" s="15" t="s">
        <v>62</v>
      </c>
      <c r="G2959" s="15" t="s">
        <v>3155</v>
      </c>
      <c r="H2959" s="15" t="s">
        <v>3155</v>
      </c>
      <c r="I2959" s="15" t="s">
        <v>3155</v>
      </c>
      <c r="J2959" s="15">
        <v>6</v>
      </c>
      <c r="K2959" s="15" t="s">
        <v>3155</v>
      </c>
      <c r="L2959" s="15">
        <v>103012115</v>
      </c>
      <c r="M2959" s="15" t="s">
        <v>1888</v>
      </c>
      <c r="N2959" s="15" t="s">
        <v>80</v>
      </c>
      <c r="O2959" s="18" t="s">
        <v>3455</v>
      </c>
      <c r="P2959" s="22" t="s">
        <v>3841</v>
      </c>
      <c r="Q2959" s="15" t="s">
        <v>1604</v>
      </c>
      <c r="R2959" s="18" t="s">
        <v>3128</v>
      </c>
      <c r="S2959" s="22" t="b">
        <f t="shared" si="458"/>
        <v>0</v>
      </c>
      <c r="T2959" s="18">
        <v>10</v>
      </c>
      <c r="U2959" s="18" t="s">
        <v>3128</v>
      </c>
      <c r="V2959" s="15"/>
      <c r="W2959" s="18" t="s">
        <v>3130</v>
      </c>
      <c r="X2959" s="18"/>
      <c r="Y2959" s="15" t="s">
        <v>73</v>
      </c>
      <c r="Z2959" s="18" t="s">
        <v>3465</v>
      </c>
      <c r="AA2959" s="18" t="s">
        <v>71</v>
      </c>
      <c r="AB2959" s="18" t="s">
        <v>3131</v>
      </c>
      <c r="AC2959" s="67" t="str">
        <f>+VLOOKUP("*"&amp;L2959&amp;"*",'[2]REGISTROS SANITARIOS'!$D$2394:$E$2662,2,FALSE)</f>
        <v>SI</v>
      </c>
      <c r="AD2959" s="22" t="s">
        <v>1025</v>
      </c>
      <c r="AE2959" s="16">
        <v>45475</v>
      </c>
      <c r="AF2959" s="34" t="s">
        <v>73</v>
      </c>
      <c r="AG2959" s="24">
        <v>19978219</v>
      </c>
      <c r="AH2959" s="18">
        <v>1</v>
      </c>
      <c r="AI2959" s="18" t="s">
        <v>1049</v>
      </c>
      <c r="AJ2959" s="17">
        <v>7700</v>
      </c>
      <c r="AK2959" s="25">
        <v>7700</v>
      </c>
      <c r="AL2959" s="25">
        <v>11250</v>
      </c>
      <c r="AM2959" s="35">
        <v>0</v>
      </c>
      <c r="AN2959" s="19">
        <v>86625000</v>
      </c>
      <c r="AO2959" s="18">
        <v>0</v>
      </c>
      <c r="AP2959" s="15" t="s">
        <v>6131</v>
      </c>
      <c r="AQ2959" s="43" t="str">
        <f t="shared" si="460"/>
        <v>SI</v>
      </c>
      <c r="AR2959" s="44">
        <f t="shared" si="453"/>
        <v>86625000</v>
      </c>
      <c r="AS2959" s="44">
        <f t="shared" si="454"/>
        <v>86625000</v>
      </c>
      <c r="AT2959" s="44">
        <f t="shared" si="455"/>
        <v>86625000</v>
      </c>
      <c r="AU2959" s="44">
        <f t="shared" si="456"/>
        <v>86625000</v>
      </c>
      <c r="AV2959" s="45" t="b">
        <f t="shared" si="457"/>
        <v>1</v>
      </c>
      <c r="AW2959" s="45" t="b">
        <f t="shared" si="461"/>
        <v>1</v>
      </c>
      <c r="AX2959" s="45"/>
    </row>
    <row r="2960" spans="1:50" s="36" customFormat="1" ht="27.75" customHeight="1" x14ac:dyDescent="0.15">
      <c r="A2960" s="36" t="str">
        <f t="shared" si="459"/>
        <v>RAFAEL ANTONIO SALAMANCA / DEPOSITO DE DROGAS BOYACA103012203</v>
      </c>
      <c r="B2960" s="36" t="b">
        <f>+A2960='[1]Anexo 9'!A2960</f>
        <v>1</v>
      </c>
      <c r="C2960" s="18" t="s">
        <v>3868</v>
      </c>
      <c r="D2960" s="18" t="s">
        <v>1041</v>
      </c>
      <c r="E2960" s="15" t="s">
        <v>61</v>
      </c>
      <c r="F2960" s="15" t="s">
        <v>62</v>
      </c>
      <c r="G2960" s="15" t="s">
        <v>3155</v>
      </c>
      <c r="H2960" s="15" t="s">
        <v>3155</v>
      </c>
      <c r="I2960" s="15" t="s">
        <v>3155</v>
      </c>
      <c r="J2960" s="15">
        <v>7</v>
      </c>
      <c r="K2960" s="15" t="s">
        <v>3155</v>
      </c>
      <c r="L2960" s="15">
        <v>103012203</v>
      </c>
      <c r="M2960" s="15" t="s">
        <v>1609</v>
      </c>
      <c r="N2960" s="15" t="s">
        <v>80</v>
      </c>
      <c r="O2960" s="18" t="s">
        <v>4992</v>
      </c>
      <c r="P2960" s="22" t="s">
        <v>3841</v>
      </c>
      <c r="Q2960" s="15" t="s">
        <v>1604</v>
      </c>
      <c r="R2960" s="18" t="s">
        <v>5935</v>
      </c>
      <c r="S2960" s="22" t="b">
        <f t="shared" si="458"/>
        <v>0</v>
      </c>
      <c r="T2960" s="18">
        <v>10</v>
      </c>
      <c r="U2960" s="18" t="s">
        <v>5935</v>
      </c>
      <c r="V2960" s="15"/>
      <c r="W2960" s="18" t="s">
        <v>1882</v>
      </c>
      <c r="X2960" s="18"/>
      <c r="Y2960" s="15" t="s">
        <v>73</v>
      </c>
      <c r="Z2960" s="18" t="s">
        <v>6478</v>
      </c>
      <c r="AA2960" s="18" t="s">
        <v>71</v>
      </c>
      <c r="AB2960" s="18" t="s">
        <v>7492</v>
      </c>
      <c r="AC2960" s="67" t="str">
        <f>+VLOOKUP("*"&amp;L2960&amp;"*",'[2]REGISTROS SANITARIOS'!$D$2394:$E$2662,2,FALSE)</f>
        <v>SI</v>
      </c>
      <c r="AD2960" s="22" t="s">
        <v>1025</v>
      </c>
      <c r="AE2960" s="16" t="s">
        <v>7998</v>
      </c>
      <c r="AF2960" s="34" t="s">
        <v>8814</v>
      </c>
      <c r="AG2960" s="24">
        <v>20002059</v>
      </c>
      <c r="AH2960" s="18">
        <v>6</v>
      </c>
      <c r="AI2960" s="18" t="s">
        <v>1049</v>
      </c>
      <c r="AJ2960" s="17">
        <v>7150</v>
      </c>
      <c r="AK2960" s="25">
        <v>7150</v>
      </c>
      <c r="AL2960" s="25">
        <v>18750</v>
      </c>
      <c r="AM2960" s="35">
        <v>0</v>
      </c>
      <c r="AN2960" s="19">
        <v>134062500</v>
      </c>
      <c r="AO2960" s="18" t="s">
        <v>44</v>
      </c>
      <c r="AP2960" s="15" t="s">
        <v>6131</v>
      </c>
      <c r="AQ2960" s="43" t="str">
        <f t="shared" si="460"/>
        <v>SI</v>
      </c>
      <c r="AR2960" s="44">
        <f t="shared" si="453"/>
        <v>134062500</v>
      </c>
      <c r="AS2960" s="44">
        <f t="shared" si="454"/>
        <v>134062500</v>
      </c>
      <c r="AT2960" s="44">
        <f t="shared" si="455"/>
        <v>134062500</v>
      </c>
      <c r="AU2960" s="44">
        <f t="shared" si="456"/>
        <v>134062500</v>
      </c>
      <c r="AV2960" s="45" t="b">
        <f t="shared" si="457"/>
        <v>1</v>
      </c>
      <c r="AW2960" s="45" t="b">
        <f t="shared" si="461"/>
        <v>1</v>
      </c>
      <c r="AX2960" s="45"/>
    </row>
    <row r="2961" spans="1:50" s="36" customFormat="1" ht="27.75" customHeight="1" x14ac:dyDescent="0.15">
      <c r="A2961" s="36" t="str">
        <f t="shared" si="459"/>
        <v>RAFAEL ANTONIO SALAMANCA / DEPOSITO DE DROGAS BOYACA103012303</v>
      </c>
      <c r="B2961" s="36" t="b">
        <f>+A2961='[1]Anexo 9'!A2961</f>
        <v>1</v>
      </c>
      <c r="C2961" s="18" t="s">
        <v>3868</v>
      </c>
      <c r="D2961" s="18" t="s">
        <v>1041</v>
      </c>
      <c r="E2961" s="15" t="s">
        <v>61</v>
      </c>
      <c r="F2961" s="15" t="s">
        <v>62</v>
      </c>
      <c r="G2961" s="15" t="s">
        <v>3155</v>
      </c>
      <c r="H2961" s="15" t="s">
        <v>3155</v>
      </c>
      <c r="I2961" s="15" t="s">
        <v>3155</v>
      </c>
      <c r="J2961" s="15">
        <v>7</v>
      </c>
      <c r="K2961" s="15" t="s">
        <v>3155</v>
      </c>
      <c r="L2961" s="15">
        <v>103012303</v>
      </c>
      <c r="M2961" s="15" t="s">
        <v>1893</v>
      </c>
      <c r="N2961" s="15" t="s">
        <v>80</v>
      </c>
      <c r="O2961" s="18" t="s">
        <v>4993</v>
      </c>
      <c r="P2961" s="22" t="s">
        <v>73</v>
      </c>
      <c r="Q2961" s="15" t="s">
        <v>1616</v>
      </c>
      <c r="R2961" s="18" t="s">
        <v>5943</v>
      </c>
      <c r="S2961" s="22" t="b">
        <f t="shared" si="458"/>
        <v>0</v>
      </c>
      <c r="T2961" s="18">
        <v>10</v>
      </c>
      <c r="U2961" s="18" t="s">
        <v>5943</v>
      </c>
      <c r="V2961" s="15"/>
      <c r="W2961" s="18" t="s">
        <v>2528</v>
      </c>
      <c r="X2961" s="18"/>
      <c r="Y2961" s="15" t="s">
        <v>73</v>
      </c>
      <c r="Z2961" s="18" t="s">
        <v>2528</v>
      </c>
      <c r="AA2961" s="18" t="s">
        <v>71</v>
      </c>
      <c r="AB2961" s="18" t="s">
        <v>7493</v>
      </c>
      <c r="AC2961" s="67" t="str">
        <f>+VLOOKUP("*"&amp;L2961&amp;"*",'[2]REGISTROS SANITARIOS'!$D$2394:$E$2662,2,FALSE)</f>
        <v>SI</v>
      </c>
      <c r="AD2961" s="22" t="s">
        <v>1025</v>
      </c>
      <c r="AE2961" s="16">
        <v>45910</v>
      </c>
      <c r="AF2961" s="34" t="s">
        <v>73</v>
      </c>
      <c r="AG2961" s="24">
        <v>20140348</v>
      </c>
      <c r="AH2961" s="18">
        <v>2</v>
      </c>
      <c r="AI2961" s="18" t="s">
        <v>1049</v>
      </c>
      <c r="AJ2961" s="17">
        <v>16500</v>
      </c>
      <c r="AK2961" s="25">
        <v>16500</v>
      </c>
      <c r="AL2961" s="25">
        <v>1388</v>
      </c>
      <c r="AM2961" s="35">
        <v>0</v>
      </c>
      <c r="AN2961" s="19">
        <v>22902000</v>
      </c>
      <c r="AO2961" s="18" t="s">
        <v>44</v>
      </c>
      <c r="AP2961" s="15" t="s">
        <v>6131</v>
      </c>
      <c r="AQ2961" s="43" t="str">
        <f t="shared" si="460"/>
        <v>SI</v>
      </c>
      <c r="AR2961" s="44">
        <f t="shared" si="453"/>
        <v>22902000</v>
      </c>
      <c r="AS2961" s="44">
        <f t="shared" si="454"/>
        <v>22902000</v>
      </c>
      <c r="AT2961" s="44">
        <f t="shared" si="455"/>
        <v>22902000</v>
      </c>
      <c r="AU2961" s="44">
        <f t="shared" si="456"/>
        <v>22902000</v>
      </c>
      <c r="AV2961" s="45" t="b">
        <f t="shared" si="457"/>
        <v>1</v>
      </c>
      <c r="AW2961" s="45" t="b">
        <f t="shared" si="461"/>
        <v>1</v>
      </c>
      <c r="AX2961" s="45"/>
    </row>
    <row r="2962" spans="1:50" s="36" customFormat="1" ht="27.75" customHeight="1" x14ac:dyDescent="0.15">
      <c r="A2962" s="36" t="str">
        <f t="shared" si="459"/>
        <v>RAFAEL ANTONIO SALAMANCA / DEPOSITO DE DROGAS BOYACA103012403</v>
      </c>
      <c r="B2962" s="36" t="b">
        <f>+A2962='[1]Anexo 9'!A2962</f>
        <v>1</v>
      </c>
      <c r="C2962" s="18" t="s">
        <v>3868</v>
      </c>
      <c r="D2962" s="18" t="s">
        <v>1041</v>
      </c>
      <c r="E2962" s="15" t="s">
        <v>61</v>
      </c>
      <c r="F2962" s="15" t="s">
        <v>62</v>
      </c>
      <c r="G2962" s="15" t="s">
        <v>3155</v>
      </c>
      <c r="H2962" s="15" t="s">
        <v>3155</v>
      </c>
      <c r="I2962" s="15" t="s">
        <v>3155</v>
      </c>
      <c r="J2962" s="15">
        <v>7</v>
      </c>
      <c r="K2962" s="15" t="s">
        <v>3155</v>
      </c>
      <c r="L2962" s="15">
        <v>103012403</v>
      </c>
      <c r="M2962" s="15" t="s">
        <v>1896</v>
      </c>
      <c r="N2962" s="15" t="s">
        <v>80</v>
      </c>
      <c r="O2962" s="18" t="s">
        <v>4994</v>
      </c>
      <c r="P2962" s="22" t="s">
        <v>73</v>
      </c>
      <c r="Q2962" s="15" t="s">
        <v>82</v>
      </c>
      <c r="R2962" s="18" t="s">
        <v>5944</v>
      </c>
      <c r="S2962" s="22" t="b">
        <f t="shared" si="458"/>
        <v>0</v>
      </c>
      <c r="T2962" s="18">
        <v>10</v>
      </c>
      <c r="U2962" s="18" t="s">
        <v>5944</v>
      </c>
      <c r="V2962" s="15"/>
      <c r="W2962" s="18" t="s">
        <v>1837</v>
      </c>
      <c r="X2962" s="18"/>
      <c r="Y2962" s="15" t="s">
        <v>73</v>
      </c>
      <c r="Z2962" s="18" t="s">
        <v>1837</v>
      </c>
      <c r="AA2962" s="18" t="s">
        <v>71</v>
      </c>
      <c r="AB2962" s="18" t="s">
        <v>1898</v>
      </c>
      <c r="AC2962" s="67" t="str">
        <f>+VLOOKUP("*"&amp;L2962&amp;"*",'[2]REGISTROS SANITARIOS'!$D$2394:$E$2662,2,FALSE)</f>
        <v>SI</v>
      </c>
      <c r="AD2962" s="22" t="s">
        <v>1025</v>
      </c>
      <c r="AE2962" s="16">
        <v>45083</v>
      </c>
      <c r="AF2962" s="34" t="s">
        <v>73</v>
      </c>
      <c r="AG2962" s="24" t="s">
        <v>8271</v>
      </c>
      <c r="AH2962" s="18">
        <v>1</v>
      </c>
      <c r="AI2962" s="18" t="s">
        <v>1049</v>
      </c>
      <c r="AJ2962" s="17">
        <v>2090</v>
      </c>
      <c r="AK2962" s="25">
        <v>2090</v>
      </c>
      <c r="AL2962" s="25">
        <v>1413</v>
      </c>
      <c r="AM2962" s="35">
        <v>0</v>
      </c>
      <c r="AN2962" s="19">
        <v>2953170</v>
      </c>
      <c r="AO2962" s="18" t="s">
        <v>44</v>
      </c>
      <c r="AP2962" s="15" t="s">
        <v>6131</v>
      </c>
      <c r="AQ2962" s="43" t="str">
        <f t="shared" si="460"/>
        <v>SI</v>
      </c>
      <c r="AR2962" s="44">
        <f t="shared" si="453"/>
        <v>2953170</v>
      </c>
      <c r="AS2962" s="44">
        <f t="shared" si="454"/>
        <v>2953170</v>
      </c>
      <c r="AT2962" s="44">
        <f t="shared" si="455"/>
        <v>2953170</v>
      </c>
      <c r="AU2962" s="44">
        <f t="shared" si="456"/>
        <v>2953170</v>
      </c>
      <c r="AV2962" s="45" t="b">
        <f t="shared" si="457"/>
        <v>1</v>
      </c>
      <c r="AW2962" s="45" t="b">
        <f t="shared" si="461"/>
        <v>1</v>
      </c>
      <c r="AX2962" s="45"/>
    </row>
    <row r="2963" spans="1:50" s="36" customFormat="1" ht="27.75" customHeight="1" x14ac:dyDescent="0.15">
      <c r="A2963" s="36" t="str">
        <f t="shared" si="459"/>
        <v>RAFAEL ANTONIO SALAMANCA / DEPOSITO DE DROGAS BOYACA103012503</v>
      </c>
      <c r="B2963" s="36" t="b">
        <f>+A2963='[1]Anexo 9'!A2963</f>
        <v>1</v>
      </c>
      <c r="C2963" s="18" t="s">
        <v>3868</v>
      </c>
      <c r="D2963" s="18" t="s">
        <v>1041</v>
      </c>
      <c r="E2963" s="15" t="s">
        <v>61</v>
      </c>
      <c r="F2963" s="15" t="s">
        <v>62</v>
      </c>
      <c r="G2963" s="15" t="s">
        <v>3155</v>
      </c>
      <c r="H2963" s="15" t="s">
        <v>3155</v>
      </c>
      <c r="I2963" s="15" t="s">
        <v>3155</v>
      </c>
      <c r="J2963" s="15">
        <v>7</v>
      </c>
      <c r="K2963" s="15" t="s">
        <v>3155</v>
      </c>
      <c r="L2963" s="15">
        <v>103012503</v>
      </c>
      <c r="M2963" s="15" t="s">
        <v>1899</v>
      </c>
      <c r="N2963" s="15" t="s">
        <v>80</v>
      </c>
      <c r="O2963" s="18" t="s">
        <v>4995</v>
      </c>
      <c r="P2963" s="22" t="s">
        <v>73</v>
      </c>
      <c r="Q2963" s="15" t="s">
        <v>82</v>
      </c>
      <c r="R2963" s="18" t="s">
        <v>5945</v>
      </c>
      <c r="S2963" s="22" t="b">
        <f t="shared" si="458"/>
        <v>0</v>
      </c>
      <c r="T2963" s="18">
        <v>10</v>
      </c>
      <c r="U2963" s="18" t="s">
        <v>5945</v>
      </c>
      <c r="V2963" s="15"/>
      <c r="W2963" s="18" t="s">
        <v>1837</v>
      </c>
      <c r="X2963" s="18"/>
      <c r="Y2963" s="15" t="s">
        <v>73</v>
      </c>
      <c r="Z2963" s="18" t="s">
        <v>7270</v>
      </c>
      <c r="AA2963" s="18" t="s">
        <v>119</v>
      </c>
      <c r="AB2963" s="18" t="s">
        <v>1901</v>
      </c>
      <c r="AC2963" s="67" t="str">
        <f>+VLOOKUP("*"&amp;L2963&amp;"*",'[2]REGISTROS SANITARIOS'!$D$2394:$E$2662,2,FALSE)</f>
        <v>SI</v>
      </c>
      <c r="AD2963" s="22" t="s">
        <v>1025</v>
      </c>
      <c r="AE2963" s="16">
        <v>45624</v>
      </c>
      <c r="AF2963" s="34" t="s">
        <v>73</v>
      </c>
      <c r="AG2963" s="24" t="s">
        <v>8272</v>
      </c>
      <c r="AH2963" s="18">
        <v>2</v>
      </c>
      <c r="AI2963" s="18" t="s">
        <v>1049</v>
      </c>
      <c r="AJ2963" s="17">
        <v>1375</v>
      </c>
      <c r="AK2963" s="25">
        <v>1375</v>
      </c>
      <c r="AL2963" s="25">
        <v>2125</v>
      </c>
      <c r="AM2963" s="35">
        <v>0</v>
      </c>
      <c r="AN2963" s="19">
        <v>2921875</v>
      </c>
      <c r="AO2963" s="18" t="s">
        <v>44</v>
      </c>
      <c r="AP2963" s="15" t="s">
        <v>6131</v>
      </c>
      <c r="AQ2963" s="43" t="str">
        <f t="shared" si="460"/>
        <v>SI</v>
      </c>
      <c r="AR2963" s="44">
        <f t="shared" si="453"/>
        <v>2921875</v>
      </c>
      <c r="AS2963" s="44">
        <f t="shared" si="454"/>
        <v>2921875</v>
      </c>
      <c r="AT2963" s="44">
        <f t="shared" si="455"/>
        <v>2921875</v>
      </c>
      <c r="AU2963" s="44">
        <f t="shared" si="456"/>
        <v>2921875</v>
      </c>
      <c r="AV2963" s="45" t="b">
        <f t="shared" si="457"/>
        <v>1</v>
      </c>
      <c r="AW2963" s="45" t="b">
        <f t="shared" si="461"/>
        <v>1</v>
      </c>
      <c r="AX2963" s="45"/>
    </row>
    <row r="2964" spans="1:50" s="36" customFormat="1" ht="27.75" customHeight="1" x14ac:dyDescent="0.15">
      <c r="A2964" s="36" t="str">
        <f t="shared" si="459"/>
        <v>RAFAEL ANTONIO SALAMANCA / DEPOSITO DE DROGAS BOYACA103012603</v>
      </c>
      <c r="B2964" s="36" t="b">
        <f>+A2964='[1]Anexo 9'!A2964</f>
        <v>1</v>
      </c>
      <c r="C2964" s="18" t="s">
        <v>3868</v>
      </c>
      <c r="D2964" s="18" t="s">
        <v>1041</v>
      </c>
      <c r="E2964" s="15" t="s">
        <v>61</v>
      </c>
      <c r="F2964" s="15" t="s">
        <v>62</v>
      </c>
      <c r="G2964" s="15" t="s">
        <v>3155</v>
      </c>
      <c r="H2964" s="15" t="s">
        <v>3155</v>
      </c>
      <c r="I2964" s="15" t="s">
        <v>3155</v>
      </c>
      <c r="J2964" s="15">
        <v>7</v>
      </c>
      <c r="K2964" s="15" t="s">
        <v>3155</v>
      </c>
      <c r="L2964" s="15">
        <v>103012603</v>
      </c>
      <c r="M2964" s="15" t="s">
        <v>1902</v>
      </c>
      <c r="N2964" s="15" t="s">
        <v>80</v>
      </c>
      <c r="O2964" s="18" t="s">
        <v>4996</v>
      </c>
      <c r="P2964" s="22" t="s">
        <v>73</v>
      </c>
      <c r="Q2964" s="15" t="s">
        <v>82</v>
      </c>
      <c r="R2964" s="18" t="s">
        <v>5946</v>
      </c>
      <c r="S2964" s="22" t="b">
        <f t="shared" si="458"/>
        <v>0</v>
      </c>
      <c r="T2964" s="18">
        <v>10</v>
      </c>
      <c r="U2964" s="18" t="s">
        <v>5946</v>
      </c>
      <c r="V2964" s="15"/>
      <c r="W2964" s="18" t="s">
        <v>1837</v>
      </c>
      <c r="X2964" s="18"/>
      <c r="Y2964" s="15" t="s">
        <v>73</v>
      </c>
      <c r="Z2964" s="18" t="s">
        <v>1837</v>
      </c>
      <c r="AA2964" s="18" t="s">
        <v>71</v>
      </c>
      <c r="AB2964" s="18" t="s">
        <v>1903</v>
      </c>
      <c r="AC2964" s="67" t="str">
        <f>+VLOOKUP("*"&amp;L2964&amp;"*",'[2]REGISTROS SANITARIOS'!$D$2394:$E$2662,2,FALSE)</f>
        <v>SI</v>
      </c>
      <c r="AD2964" s="22" t="s">
        <v>1025</v>
      </c>
      <c r="AE2964" s="16">
        <v>45144</v>
      </c>
      <c r="AF2964" s="34" t="s">
        <v>73</v>
      </c>
      <c r="AG2964" s="24" t="s">
        <v>8273</v>
      </c>
      <c r="AH2964" s="18">
        <v>1</v>
      </c>
      <c r="AI2964" s="18" t="s">
        <v>1049</v>
      </c>
      <c r="AJ2964" s="17">
        <v>660</v>
      </c>
      <c r="AK2964" s="25">
        <v>660</v>
      </c>
      <c r="AL2964" s="25">
        <v>1125</v>
      </c>
      <c r="AM2964" s="35">
        <v>0</v>
      </c>
      <c r="AN2964" s="19">
        <v>742500</v>
      </c>
      <c r="AO2964" s="18" t="s">
        <v>44</v>
      </c>
      <c r="AP2964" s="15" t="s">
        <v>6131</v>
      </c>
      <c r="AQ2964" s="43" t="str">
        <f t="shared" si="460"/>
        <v>SI</v>
      </c>
      <c r="AR2964" s="44">
        <f t="shared" ref="AR2964:AR3027" si="462">+AJ2964*(AL2964*(1+AM2964))</f>
        <v>742500</v>
      </c>
      <c r="AS2964" s="44">
        <f t="shared" ref="AS2964:AS3027" si="463">+AJ2964*AL2964</f>
        <v>742500</v>
      </c>
      <c r="AT2964" s="44">
        <f t="shared" ref="AT2964:AT3027" si="464">+AL2964*AK2964</f>
        <v>742500</v>
      </c>
      <c r="AU2964" s="44">
        <f t="shared" ref="AU2964:AU3027" si="465">+AK2964*(AL2964*(1+AM2964))</f>
        <v>742500</v>
      </c>
      <c r="AV2964" s="45" t="b">
        <f t="shared" ref="AV2964:AV3027" si="466">+IFERROR(AU2964=AN2964,"FALSO")</f>
        <v>1</v>
      </c>
      <c r="AW2964" s="45" t="b">
        <f t="shared" si="461"/>
        <v>1</v>
      </c>
      <c r="AX2964" s="45"/>
    </row>
    <row r="2965" spans="1:50" s="36" customFormat="1" ht="27.75" customHeight="1" x14ac:dyDescent="0.15">
      <c r="A2965" s="36" t="str">
        <f t="shared" si="459"/>
        <v>RAFAEL ANTONIO SALAMANCA / DEPOSITO DE DROGAS BOYACA103012703</v>
      </c>
      <c r="B2965" s="36" t="b">
        <f>+A2965='[1]Anexo 9'!A2965</f>
        <v>1</v>
      </c>
      <c r="C2965" s="18" t="s">
        <v>3868</v>
      </c>
      <c r="D2965" s="18" t="s">
        <v>1041</v>
      </c>
      <c r="E2965" s="15" t="s">
        <v>61</v>
      </c>
      <c r="F2965" s="15" t="s">
        <v>62</v>
      </c>
      <c r="G2965" s="15" t="s">
        <v>3155</v>
      </c>
      <c r="H2965" s="15" t="s">
        <v>3155</v>
      </c>
      <c r="I2965" s="15" t="s">
        <v>3155</v>
      </c>
      <c r="J2965" s="15">
        <v>7</v>
      </c>
      <c r="K2965" s="15" t="s">
        <v>3155</v>
      </c>
      <c r="L2965" s="15">
        <v>103012703</v>
      </c>
      <c r="M2965" s="15" t="s">
        <v>1904</v>
      </c>
      <c r="N2965" s="15" t="s">
        <v>80</v>
      </c>
      <c r="O2965" s="18" t="s">
        <v>4997</v>
      </c>
      <c r="P2965" s="22" t="s">
        <v>73</v>
      </c>
      <c r="Q2965" s="15" t="s">
        <v>82</v>
      </c>
      <c r="R2965" s="18" t="s">
        <v>5947</v>
      </c>
      <c r="S2965" s="22" t="b">
        <f t="shared" si="458"/>
        <v>0</v>
      </c>
      <c r="T2965" s="18">
        <v>10</v>
      </c>
      <c r="U2965" s="18" t="s">
        <v>5947</v>
      </c>
      <c r="V2965" s="15"/>
      <c r="W2965" s="18" t="s">
        <v>1837</v>
      </c>
      <c r="X2965" s="18"/>
      <c r="Y2965" s="15" t="s">
        <v>73</v>
      </c>
      <c r="Z2965" s="18" t="s">
        <v>1837</v>
      </c>
      <c r="AA2965" s="18" t="s">
        <v>71</v>
      </c>
      <c r="AB2965" s="18" t="s">
        <v>1905</v>
      </c>
      <c r="AC2965" s="67" t="str">
        <f>+VLOOKUP("*"&amp;L2965&amp;"*",'[2]REGISTROS SANITARIOS'!$D$2394:$E$2662,2,FALSE)</f>
        <v>SI</v>
      </c>
      <c r="AD2965" s="22" t="s">
        <v>1025</v>
      </c>
      <c r="AE2965" s="16">
        <v>45154</v>
      </c>
      <c r="AF2965" s="34" t="s">
        <v>73</v>
      </c>
      <c r="AG2965" s="24" t="s">
        <v>8274</v>
      </c>
      <c r="AH2965" s="18">
        <v>1</v>
      </c>
      <c r="AI2965" s="18" t="s">
        <v>1049</v>
      </c>
      <c r="AJ2965" s="17">
        <v>3410</v>
      </c>
      <c r="AK2965" s="25">
        <v>3410</v>
      </c>
      <c r="AL2965" s="25">
        <v>2125</v>
      </c>
      <c r="AM2965" s="35">
        <v>0</v>
      </c>
      <c r="AN2965" s="19">
        <v>7246250</v>
      </c>
      <c r="AO2965" s="18" t="s">
        <v>44</v>
      </c>
      <c r="AP2965" s="15" t="s">
        <v>6131</v>
      </c>
      <c r="AQ2965" s="43" t="str">
        <f t="shared" si="460"/>
        <v>SI</v>
      </c>
      <c r="AR2965" s="44">
        <f t="shared" si="462"/>
        <v>7246250</v>
      </c>
      <c r="AS2965" s="44">
        <f t="shared" si="463"/>
        <v>7246250</v>
      </c>
      <c r="AT2965" s="44">
        <f t="shared" si="464"/>
        <v>7246250</v>
      </c>
      <c r="AU2965" s="44">
        <f t="shared" si="465"/>
        <v>7246250</v>
      </c>
      <c r="AV2965" s="45" t="b">
        <f t="shared" si="466"/>
        <v>1</v>
      </c>
      <c r="AW2965" s="45" t="b">
        <f t="shared" si="461"/>
        <v>1</v>
      </c>
      <c r="AX2965" s="45"/>
    </row>
    <row r="2966" spans="1:50" s="36" customFormat="1" ht="27.75" customHeight="1" x14ac:dyDescent="0.15">
      <c r="A2966" s="36" t="str">
        <f t="shared" si="459"/>
        <v>RAFAEL ANTONIO SALAMANCA / DEPOSITO DE DROGAS BOYACA103013103</v>
      </c>
      <c r="B2966" s="36" t="b">
        <f>+A2966='[1]Anexo 9'!A2966</f>
        <v>1</v>
      </c>
      <c r="C2966" s="18" t="s">
        <v>3868</v>
      </c>
      <c r="D2966" s="18" t="s">
        <v>1041</v>
      </c>
      <c r="E2966" s="15" t="s">
        <v>61</v>
      </c>
      <c r="F2966" s="15" t="s">
        <v>62</v>
      </c>
      <c r="G2966" s="15" t="s">
        <v>3155</v>
      </c>
      <c r="H2966" s="15" t="s">
        <v>3155</v>
      </c>
      <c r="I2966" s="15" t="s">
        <v>3155</v>
      </c>
      <c r="J2966" s="15">
        <v>5</v>
      </c>
      <c r="K2966" s="15" t="s">
        <v>3155</v>
      </c>
      <c r="L2966" s="15">
        <v>103013103</v>
      </c>
      <c r="M2966" s="15" t="s">
        <v>1906</v>
      </c>
      <c r="N2966" s="15" t="s">
        <v>80</v>
      </c>
      <c r="O2966" s="18" t="s">
        <v>3459</v>
      </c>
      <c r="P2966" s="22" t="s">
        <v>73</v>
      </c>
      <c r="Q2966" s="15" t="s">
        <v>82</v>
      </c>
      <c r="R2966" s="18" t="s">
        <v>5935</v>
      </c>
      <c r="S2966" s="22" t="b">
        <f t="shared" si="458"/>
        <v>0</v>
      </c>
      <c r="T2966" s="18">
        <v>1</v>
      </c>
      <c r="U2966" s="18" t="s">
        <v>5935</v>
      </c>
      <c r="V2966" s="15"/>
      <c r="W2966" s="18" t="s">
        <v>1882</v>
      </c>
      <c r="X2966" s="18"/>
      <c r="Y2966" s="15" t="s">
        <v>73</v>
      </c>
      <c r="Z2966" s="18" t="s">
        <v>6478</v>
      </c>
      <c r="AA2966" s="18" t="s">
        <v>71</v>
      </c>
      <c r="AB2966" s="18" t="s">
        <v>7494</v>
      </c>
      <c r="AC2966" s="67" t="str">
        <f>+VLOOKUP("*"&amp;L2966&amp;"*",'[2]REGISTROS SANITARIOS'!$D$2394:$E$2662,2,FALSE)</f>
        <v>SI</v>
      </c>
      <c r="AD2966" s="22" t="s">
        <v>1025</v>
      </c>
      <c r="AE2966" s="16" t="s">
        <v>7998</v>
      </c>
      <c r="AF2966" s="34" t="s">
        <v>8814</v>
      </c>
      <c r="AG2966" s="24">
        <v>218010</v>
      </c>
      <c r="AH2966" s="18">
        <v>14</v>
      </c>
      <c r="AI2966" s="18" t="s">
        <v>1049</v>
      </c>
      <c r="AJ2966" s="17">
        <v>440</v>
      </c>
      <c r="AK2966" s="25">
        <v>440</v>
      </c>
      <c r="AL2966" s="25">
        <v>1750</v>
      </c>
      <c r="AM2966" s="35">
        <v>0</v>
      </c>
      <c r="AN2966" s="19">
        <v>770000</v>
      </c>
      <c r="AO2966" s="18" t="s">
        <v>44</v>
      </c>
      <c r="AP2966" s="15" t="s">
        <v>6131</v>
      </c>
      <c r="AQ2966" s="43" t="str">
        <f t="shared" si="460"/>
        <v>SI</v>
      </c>
      <c r="AR2966" s="44">
        <f t="shared" si="462"/>
        <v>770000</v>
      </c>
      <c r="AS2966" s="44">
        <f t="shared" si="463"/>
        <v>770000</v>
      </c>
      <c r="AT2966" s="44">
        <f t="shared" si="464"/>
        <v>770000</v>
      </c>
      <c r="AU2966" s="44">
        <f t="shared" si="465"/>
        <v>770000</v>
      </c>
      <c r="AV2966" s="45" t="b">
        <f t="shared" si="466"/>
        <v>1</v>
      </c>
      <c r="AW2966" s="45" t="b">
        <f t="shared" si="461"/>
        <v>1</v>
      </c>
      <c r="AX2966" s="45"/>
    </row>
    <row r="2967" spans="1:50" s="36" customFormat="1" ht="27.75" customHeight="1" x14ac:dyDescent="0.15">
      <c r="A2967" s="36" t="str">
        <f t="shared" si="459"/>
        <v>RAFAEL ANTONIO SALAMANCA / DEPOSITO DE DROGAS BOYACA103013709</v>
      </c>
      <c r="B2967" s="36" t="b">
        <f>+A2967='[1]Anexo 9'!A2967</f>
        <v>1</v>
      </c>
      <c r="C2967" s="18" t="s">
        <v>3868</v>
      </c>
      <c r="D2967" s="18" t="s">
        <v>1041</v>
      </c>
      <c r="E2967" s="15" t="s">
        <v>61</v>
      </c>
      <c r="F2967" s="15" t="s">
        <v>62</v>
      </c>
      <c r="G2967" s="15" t="s">
        <v>3155</v>
      </c>
      <c r="H2967" s="15" t="s">
        <v>3155</v>
      </c>
      <c r="I2967" s="15" t="s">
        <v>3155</v>
      </c>
      <c r="J2967" s="15">
        <v>5</v>
      </c>
      <c r="K2967" s="15" t="s">
        <v>3155</v>
      </c>
      <c r="L2967" s="15">
        <v>103013709</v>
      </c>
      <c r="M2967" s="15" t="s">
        <v>1425</v>
      </c>
      <c r="N2967" s="15" t="s">
        <v>1426</v>
      </c>
      <c r="O2967" s="18" t="s">
        <v>3460</v>
      </c>
      <c r="P2967" s="22" t="s">
        <v>3841</v>
      </c>
      <c r="Q2967" s="15" t="s">
        <v>1428</v>
      </c>
      <c r="R2967" s="18" t="s">
        <v>5937</v>
      </c>
      <c r="S2967" s="22" t="b">
        <f t="shared" si="458"/>
        <v>0</v>
      </c>
      <c r="T2967" s="18">
        <v>100</v>
      </c>
      <c r="U2967" s="18" t="s">
        <v>5937</v>
      </c>
      <c r="V2967" s="15"/>
      <c r="W2967" s="18" t="s">
        <v>1824</v>
      </c>
      <c r="X2967" s="18"/>
      <c r="Y2967" s="15" t="s">
        <v>73</v>
      </c>
      <c r="Z2967" s="18" t="s">
        <v>6483</v>
      </c>
      <c r="AA2967" s="18" t="s">
        <v>71</v>
      </c>
      <c r="AB2967" s="18" t="s">
        <v>1911</v>
      </c>
      <c r="AC2967" s="67" t="str">
        <f>+VLOOKUP("*"&amp;L2967&amp;"*",'[2]REGISTROS SANITARIOS'!$D$2394:$E$2662,2,FALSE)</f>
        <v>SI</v>
      </c>
      <c r="AD2967" s="22" t="s">
        <v>1025</v>
      </c>
      <c r="AE2967" s="16">
        <v>45223</v>
      </c>
      <c r="AF2967" s="34" t="s">
        <v>73</v>
      </c>
      <c r="AG2967" s="24">
        <v>40290</v>
      </c>
      <c r="AH2967" s="18">
        <v>12</v>
      </c>
      <c r="AI2967" s="18" t="s">
        <v>1049</v>
      </c>
      <c r="AJ2967" s="17">
        <v>77000</v>
      </c>
      <c r="AK2967" s="25">
        <v>77000</v>
      </c>
      <c r="AL2967" s="25">
        <v>139</v>
      </c>
      <c r="AM2967" s="35">
        <v>0</v>
      </c>
      <c r="AN2967" s="19">
        <v>10703000</v>
      </c>
      <c r="AO2967" s="18" t="s">
        <v>44</v>
      </c>
      <c r="AP2967" s="15" t="s">
        <v>6131</v>
      </c>
      <c r="AQ2967" s="43" t="str">
        <f t="shared" si="460"/>
        <v>SI</v>
      </c>
      <c r="AR2967" s="44">
        <f t="shared" si="462"/>
        <v>10703000</v>
      </c>
      <c r="AS2967" s="44">
        <f t="shared" si="463"/>
        <v>10703000</v>
      </c>
      <c r="AT2967" s="44">
        <f t="shared" si="464"/>
        <v>10703000</v>
      </c>
      <c r="AU2967" s="44">
        <f t="shared" si="465"/>
        <v>10703000</v>
      </c>
      <c r="AV2967" s="45" t="b">
        <f t="shared" si="466"/>
        <v>1</v>
      </c>
      <c r="AW2967" s="45" t="b">
        <f t="shared" si="461"/>
        <v>1</v>
      </c>
      <c r="AX2967" s="45"/>
    </row>
    <row r="2968" spans="1:50" s="36" customFormat="1" ht="27.75" customHeight="1" x14ac:dyDescent="0.15">
      <c r="A2968" s="36" t="str">
        <f t="shared" si="459"/>
        <v>RAFAEL ANTONIO SALAMANCA / DEPOSITO DE DROGAS BOYACA103013903</v>
      </c>
      <c r="B2968" s="36" t="b">
        <f>+A2968='[1]Anexo 9'!A2968</f>
        <v>1</v>
      </c>
      <c r="C2968" s="18" t="s">
        <v>3868</v>
      </c>
      <c r="D2968" s="18" t="s">
        <v>1041</v>
      </c>
      <c r="E2968" s="15" t="s">
        <v>61</v>
      </c>
      <c r="F2968" s="15" t="s">
        <v>3424</v>
      </c>
      <c r="G2968" s="15" t="s">
        <v>3155</v>
      </c>
      <c r="H2968" s="15" t="s">
        <v>3155</v>
      </c>
      <c r="I2968" s="15" t="s">
        <v>3155</v>
      </c>
      <c r="J2968" s="15">
        <v>8</v>
      </c>
      <c r="K2968" s="15" t="s">
        <v>3155</v>
      </c>
      <c r="L2968" s="15">
        <v>103013903</v>
      </c>
      <c r="M2968" s="15" t="s">
        <v>3871</v>
      </c>
      <c r="N2968" s="15" t="s">
        <v>64</v>
      </c>
      <c r="O2968" s="18" t="s">
        <v>4998</v>
      </c>
      <c r="P2968" s="22" t="s">
        <v>73</v>
      </c>
      <c r="Q2968" s="15" t="s">
        <v>5560</v>
      </c>
      <c r="R2968" s="18" t="s">
        <v>3128</v>
      </c>
      <c r="S2968" s="22" t="b">
        <f t="shared" si="458"/>
        <v>0</v>
      </c>
      <c r="T2968" s="18">
        <v>1</v>
      </c>
      <c r="U2968" s="18" t="s">
        <v>3128</v>
      </c>
      <c r="V2968" s="15"/>
      <c r="W2968" s="18" t="s">
        <v>1882</v>
      </c>
      <c r="X2968" s="18"/>
      <c r="Y2968" s="15" t="s">
        <v>73</v>
      </c>
      <c r="Z2968" s="18" t="s">
        <v>6478</v>
      </c>
      <c r="AA2968" s="18" t="s">
        <v>71</v>
      </c>
      <c r="AB2968" s="18" t="s">
        <v>7495</v>
      </c>
      <c r="AC2968" s="67" t="str">
        <f>+VLOOKUP("*"&amp;L2968&amp;"*",'[2]REGISTROS SANITARIOS'!$D$2394:$E$2662,2,FALSE)</f>
        <v>SI</v>
      </c>
      <c r="AD2968" s="22" t="s">
        <v>1025</v>
      </c>
      <c r="AE2968" s="16" t="s">
        <v>7998</v>
      </c>
      <c r="AF2968" s="34" t="s">
        <v>8814</v>
      </c>
      <c r="AG2968" s="24">
        <v>19954690</v>
      </c>
      <c r="AH2968" s="18">
        <v>6</v>
      </c>
      <c r="AI2968" s="18" t="s">
        <v>1049</v>
      </c>
      <c r="AJ2968" s="17">
        <v>33000</v>
      </c>
      <c r="AK2968" s="25">
        <v>33000</v>
      </c>
      <c r="AL2968" s="25">
        <v>1513</v>
      </c>
      <c r="AM2968" s="35">
        <v>0</v>
      </c>
      <c r="AN2968" s="19">
        <v>49929000</v>
      </c>
      <c r="AO2968" s="18" t="s">
        <v>44</v>
      </c>
      <c r="AP2968" s="15" t="s">
        <v>6131</v>
      </c>
      <c r="AQ2968" s="43" t="str">
        <f t="shared" si="460"/>
        <v>SI</v>
      </c>
      <c r="AR2968" s="44">
        <f t="shared" si="462"/>
        <v>49929000</v>
      </c>
      <c r="AS2968" s="44">
        <f t="shared" si="463"/>
        <v>49929000</v>
      </c>
      <c r="AT2968" s="44">
        <f t="shared" si="464"/>
        <v>49929000</v>
      </c>
      <c r="AU2968" s="44">
        <f t="shared" si="465"/>
        <v>49929000</v>
      </c>
      <c r="AV2968" s="45" t="b">
        <f t="shared" si="466"/>
        <v>1</v>
      </c>
      <c r="AW2968" s="45" t="b">
        <f t="shared" si="461"/>
        <v>1</v>
      </c>
      <c r="AX2968" s="45"/>
    </row>
    <row r="2969" spans="1:50" s="36" customFormat="1" ht="27.75" customHeight="1" x14ac:dyDescent="0.15">
      <c r="A2969" s="36" t="str">
        <f t="shared" si="459"/>
        <v>RAFAEL ANTONIO SALAMANCA / DEPOSITO DE DROGAS BOYACA103014203</v>
      </c>
      <c r="B2969" s="36" t="b">
        <f>+A2969='[1]Anexo 9'!A2969</f>
        <v>1</v>
      </c>
      <c r="C2969" s="18" t="s">
        <v>3868</v>
      </c>
      <c r="D2969" s="18" t="s">
        <v>1041</v>
      </c>
      <c r="E2969" s="15" t="s">
        <v>61</v>
      </c>
      <c r="F2969" s="15" t="s">
        <v>3424</v>
      </c>
      <c r="G2969" s="15" t="s">
        <v>3155</v>
      </c>
      <c r="H2969" s="15" t="s">
        <v>3155</v>
      </c>
      <c r="I2969" s="15" t="s">
        <v>3155</v>
      </c>
      <c r="J2969" s="15">
        <v>7</v>
      </c>
      <c r="K2969" s="15" t="s">
        <v>3155</v>
      </c>
      <c r="L2969" s="15">
        <v>103014203</v>
      </c>
      <c r="M2969" s="15" t="s">
        <v>4118</v>
      </c>
      <c r="N2969" s="15" t="s">
        <v>64</v>
      </c>
      <c r="O2969" s="18" t="s">
        <v>4999</v>
      </c>
      <c r="P2969" s="22" t="s">
        <v>73</v>
      </c>
      <c r="Q2969" s="15" t="s">
        <v>76</v>
      </c>
      <c r="R2969" s="18" t="s">
        <v>5935</v>
      </c>
      <c r="S2969" s="22" t="b">
        <f t="shared" si="458"/>
        <v>0</v>
      </c>
      <c r="T2969" s="18">
        <v>100</v>
      </c>
      <c r="U2969" s="18" t="s">
        <v>5935</v>
      </c>
      <c r="V2969" s="15"/>
      <c r="W2969" s="18" t="s">
        <v>1882</v>
      </c>
      <c r="X2969" s="18"/>
      <c r="Y2969" s="15" t="s">
        <v>73</v>
      </c>
      <c r="Z2969" s="18" t="s">
        <v>6478</v>
      </c>
      <c r="AA2969" s="18" t="s">
        <v>71</v>
      </c>
      <c r="AB2969" s="18" t="s">
        <v>7496</v>
      </c>
      <c r="AC2969" s="67" t="str">
        <f>+VLOOKUP("*"&amp;L2969&amp;"*",'[2]REGISTROS SANITARIOS'!$D$2394:$E$2662,2,FALSE)</f>
        <v>SI</v>
      </c>
      <c r="AD2969" s="22" t="s">
        <v>1025</v>
      </c>
      <c r="AE2969" s="16" t="s">
        <v>7998</v>
      </c>
      <c r="AF2969" s="34" t="s">
        <v>8814</v>
      </c>
      <c r="AG2969" s="24">
        <v>19943350</v>
      </c>
      <c r="AH2969" s="18">
        <v>15</v>
      </c>
      <c r="AI2969" s="18" t="s">
        <v>1049</v>
      </c>
      <c r="AJ2969" s="17">
        <v>18700</v>
      </c>
      <c r="AK2969" s="25">
        <v>18700</v>
      </c>
      <c r="AL2969" s="25">
        <v>2875</v>
      </c>
      <c r="AM2969" s="35">
        <v>0</v>
      </c>
      <c r="AN2969" s="19">
        <v>53762500</v>
      </c>
      <c r="AO2969" s="18" t="s">
        <v>44</v>
      </c>
      <c r="AP2969" s="15" t="s">
        <v>6131</v>
      </c>
      <c r="AQ2969" s="43" t="str">
        <f t="shared" si="460"/>
        <v>SI</v>
      </c>
      <c r="AR2969" s="44">
        <f t="shared" si="462"/>
        <v>53762500</v>
      </c>
      <c r="AS2969" s="44">
        <f t="shared" si="463"/>
        <v>53762500</v>
      </c>
      <c r="AT2969" s="44">
        <f t="shared" si="464"/>
        <v>53762500</v>
      </c>
      <c r="AU2969" s="44">
        <f t="shared" si="465"/>
        <v>53762500</v>
      </c>
      <c r="AV2969" s="45" t="b">
        <f t="shared" si="466"/>
        <v>1</v>
      </c>
      <c r="AW2969" s="45" t="b">
        <f t="shared" si="461"/>
        <v>1</v>
      </c>
      <c r="AX2969" s="45"/>
    </row>
    <row r="2970" spans="1:50" s="36" customFormat="1" ht="27.75" customHeight="1" x14ac:dyDescent="0.15">
      <c r="A2970" s="36" t="str">
        <f t="shared" si="459"/>
        <v>RAFAEL ANTONIO SALAMANCA / DEPOSITO DE DROGAS BOYACA103014803</v>
      </c>
      <c r="B2970" s="36" t="b">
        <f>+A2970='[1]Anexo 9'!A2970</f>
        <v>1</v>
      </c>
      <c r="C2970" s="18" t="s">
        <v>3868</v>
      </c>
      <c r="D2970" s="18" t="s">
        <v>1041</v>
      </c>
      <c r="E2970" s="15" t="s">
        <v>61</v>
      </c>
      <c r="F2970" s="15" t="s">
        <v>62</v>
      </c>
      <c r="G2970" s="15" t="s">
        <v>3155</v>
      </c>
      <c r="H2970" s="15" t="s">
        <v>3155</v>
      </c>
      <c r="I2970" s="15" t="s">
        <v>3155</v>
      </c>
      <c r="J2970" s="15">
        <v>7</v>
      </c>
      <c r="K2970" s="15" t="s">
        <v>3155</v>
      </c>
      <c r="L2970" s="15">
        <v>103014803</v>
      </c>
      <c r="M2970" s="15" t="s">
        <v>1912</v>
      </c>
      <c r="N2970" s="15" t="s">
        <v>64</v>
      </c>
      <c r="O2970" s="18" t="s">
        <v>3461</v>
      </c>
      <c r="P2970" s="22" t="s">
        <v>3841</v>
      </c>
      <c r="Q2970" s="15" t="s">
        <v>1914</v>
      </c>
      <c r="R2970" s="18" t="s">
        <v>5935</v>
      </c>
      <c r="S2970" s="22" t="b">
        <f t="shared" si="458"/>
        <v>0</v>
      </c>
      <c r="T2970" s="18">
        <v>10</v>
      </c>
      <c r="U2970" s="18" t="s">
        <v>5935</v>
      </c>
      <c r="V2970" s="15"/>
      <c r="W2970" s="18" t="s">
        <v>1882</v>
      </c>
      <c r="X2970" s="18"/>
      <c r="Y2970" s="15" t="s">
        <v>73</v>
      </c>
      <c r="Z2970" s="18" t="s">
        <v>6478</v>
      </c>
      <c r="AA2970" s="18" t="s">
        <v>71</v>
      </c>
      <c r="AB2970" s="18" t="s">
        <v>1916</v>
      </c>
      <c r="AC2970" s="67" t="str">
        <f>+VLOOKUP("*"&amp;L2970&amp;"*",'[2]REGISTROS SANITARIOS'!$D$2394:$E$2662,2,FALSE)</f>
        <v>SI</v>
      </c>
      <c r="AD2970" s="22" t="s">
        <v>1025</v>
      </c>
      <c r="AE2970" s="16">
        <v>45070</v>
      </c>
      <c r="AF2970" s="34" t="s">
        <v>73</v>
      </c>
      <c r="AG2970" s="24">
        <v>19908236</v>
      </c>
      <c r="AH2970" s="18">
        <v>7</v>
      </c>
      <c r="AI2970" s="18" t="s">
        <v>1049</v>
      </c>
      <c r="AJ2970" s="17">
        <v>2200</v>
      </c>
      <c r="AK2970" s="25">
        <v>2200</v>
      </c>
      <c r="AL2970" s="25">
        <v>1125</v>
      </c>
      <c r="AM2970" s="35">
        <v>0</v>
      </c>
      <c r="AN2970" s="19">
        <v>2475000</v>
      </c>
      <c r="AO2970" s="18" t="s">
        <v>44</v>
      </c>
      <c r="AP2970" s="15" t="s">
        <v>6131</v>
      </c>
      <c r="AQ2970" s="43" t="str">
        <f t="shared" si="460"/>
        <v>SI</v>
      </c>
      <c r="AR2970" s="44">
        <f t="shared" si="462"/>
        <v>2475000</v>
      </c>
      <c r="AS2970" s="44">
        <f t="shared" si="463"/>
        <v>2475000</v>
      </c>
      <c r="AT2970" s="44">
        <f t="shared" si="464"/>
        <v>2475000</v>
      </c>
      <c r="AU2970" s="44">
        <f t="shared" si="465"/>
        <v>2475000</v>
      </c>
      <c r="AV2970" s="45" t="b">
        <f t="shared" si="466"/>
        <v>1</v>
      </c>
      <c r="AW2970" s="45" t="b">
        <f t="shared" si="461"/>
        <v>1</v>
      </c>
      <c r="AX2970" s="45"/>
    </row>
    <row r="2971" spans="1:50" s="36" customFormat="1" ht="27.75" customHeight="1" x14ac:dyDescent="0.15">
      <c r="A2971" s="36" t="str">
        <f t="shared" si="459"/>
        <v>RAFAEL ANTONIO SALAMANCA / DEPOSITO DE DROGAS BOYACA103015503</v>
      </c>
      <c r="B2971" s="36" t="b">
        <f>+A2971='[1]Anexo 9'!A2971</f>
        <v>1</v>
      </c>
      <c r="C2971" s="18" t="s">
        <v>3868</v>
      </c>
      <c r="D2971" s="18" t="s">
        <v>1041</v>
      </c>
      <c r="E2971" s="15" t="s">
        <v>61</v>
      </c>
      <c r="F2971" s="15" t="s">
        <v>62</v>
      </c>
      <c r="G2971" s="15" t="s">
        <v>3155</v>
      </c>
      <c r="H2971" s="15" t="s">
        <v>3155</v>
      </c>
      <c r="I2971" s="15" t="s">
        <v>3155</v>
      </c>
      <c r="J2971" s="15">
        <v>6</v>
      </c>
      <c r="K2971" s="15" t="s">
        <v>3155</v>
      </c>
      <c r="L2971" s="15">
        <v>103015503</v>
      </c>
      <c r="M2971" s="15" t="s">
        <v>1917</v>
      </c>
      <c r="N2971" s="15" t="s">
        <v>80</v>
      </c>
      <c r="O2971" s="18" t="s">
        <v>5000</v>
      </c>
      <c r="P2971" s="22" t="s">
        <v>3841</v>
      </c>
      <c r="Q2971" s="15" t="s">
        <v>1616</v>
      </c>
      <c r="R2971" s="18" t="s">
        <v>5948</v>
      </c>
      <c r="S2971" s="22" t="b">
        <f t="shared" si="458"/>
        <v>0</v>
      </c>
      <c r="T2971" s="18">
        <v>10</v>
      </c>
      <c r="U2971" s="18" t="s">
        <v>5948</v>
      </c>
      <c r="V2971" s="15"/>
      <c r="W2971" s="18" t="s">
        <v>3464</v>
      </c>
      <c r="X2971" s="18"/>
      <c r="Y2971" s="15" t="s">
        <v>73</v>
      </c>
      <c r="Z2971" s="18" t="s">
        <v>2576</v>
      </c>
      <c r="AA2971" s="18" t="s">
        <v>119</v>
      </c>
      <c r="AB2971" s="18" t="s">
        <v>3132</v>
      </c>
      <c r="AC2971" s="67" t="str">
        <f>+VLOOKUP("*"&amp;L2971&amp;"*",'[2]REGISTROS SANITARIOS'!$D$2394:$E$2662,2,FALSE)</f>
        <v>SI</v>
      </c>
      <c r="AD2971" s="22" t="s">
        <v>1025</v>
      </c>
      <c r="AE2971" s="16">
        <v>45148</v>
      </c>
      <c r="AF2971" s="34" t="s">
        <v>73</v>
      </c>
      <c r="AG2971" s="24">
        <v>20036512</v>
      </c>
      <c r="AH2971" s="18">
        <v>2</v>
      </c>
      <c r="AI2971" s="18" t="s">
        <v>1049</v>
      </c>
      <c r="AJ2971" s="17">
        <v>66000</v>
      </c>
      <c r="AK2971" s="25">
        <v>66000</v>
      </c>
      <c r="AL2971" s="25">
        <v>1500</v>
      </c>
      <c r="AM2971" s="35">
        <v>0</v>
      </c>
      <c r="AN2971" s="19">
        <v>99000000</v>
      </c>
      <c r="AO2971" s="18" t="s">
        <v>44</v>
      </c>
      <c r="AP2971" s="15" t="s">
        <v>6131</v>
      </c>
      <c r="AQ2971" s="43" t="str">
        <f t="shared" si="460"/>
        <v>SI</v>
      </c>
      <c r="AR2971" s="44">
        <f t="shared" si="462"/>
        <v>99000000</v>
      </c>
      <c r="AS2971" s="44">
        <f t="shared" si="463"/>
        <v>99000000</v>
      </c>
      <c r="AT2971" s="44">
        <f t="shared" si="464"/>
        <v>99000000</v>
      </c>
      <c r="AU2971" s="44">
        <f t="shared" si="465"/>
        <v>99000000</v>
      </c>
      <c r="AV2971" s="45" t="b">
        <f t="shared" si="466"/>
        <v>1</v>
      </c>
      <c r="AW2971" s="45" t="b">
        <f t="shared" si="461"/>
        <v>1</v>
      </c>
      <c r="AX2971" s="45"/>
    </row>
    <row r="2972" spans="1:50" s="36" customFormat="1" ht="27.75" customHeight="1" x14ac:dyDescent="0.15">
      <c r="A2972" s="36" t="str">
        <f t="shared" si="459"/>
        <v>RAFAEL ANTONIO SALAMANCA / DEPOSITO DE DROGAS BOYACA103015603</v>
      </c>
      <c r="B2972" s="36" t="b">
        <f>+A2972='[1]Anexo 9'!A2972</f>
        <v>1</v>
      </c>
      <c r="C2972" s="18" t="s">
        <v>3868</v>
      </c>
      <c r="D2972" s="18" t="s">
        <v>1041</v>
      </c>
      <c r="E2972" s="15" t="s">
        <v>61</v>
      </c>
      <c r="F2972" s="15" t="s">
        <v>62</v>
      </c>
      <c r="G2972" s="15" t="s">
        <v>3155</v>
      </c>
      <c r="H2972" s="15" t="s">
        <v>3155</v>
      </c>
      <c r="I2972" s="15" t="s">
        <v>3155</v>
      </c>
      <c r="J2972" s="15">
        <v>4</v>
      </c>
      <c r="K2972" s="15" t="s">
        <v>3155</v>
      </c>
      <c r="L2972" s="15">
        <v>103015603</v>
      </c>
      <c r="M2972" s="15" t="s">
        <v>1615</v>
      </c>
      <c r="N2972" s="15" t="s">
        <v>80</v>
      </c>
      <c r="O2972" s="18" t="s">
        <v>5001</v>
      </c>
      <c r="P2972" s="22" t="s">
        <v>3841</v>
      </c>
      <c r="Q2972" s="15" t="s">
        <v>1616</v>
      </c>
      <c r="R2972" s="18" t="s">
        <v>3128</v>
      </c>
      <c r="S2972" s="22" t="b">
        <f t="shared" si="458"/>
        <v>0</v>
      </c>
      <c r="T2972" s="18">
        <v>10</v>
      </c>
      <c r="U2972" s="18" t="s">
        <v>3128</v>
      </c>
      <c r="V2972" s="15"/>
      <c r="W2972" s="18" t="s">
        <v>6473</v>
      </c>
      <c r="X2972" s="18"/>
      <c r="Y2972" s="15" t="s">
        <v>73</v>
      </c>
      <c r="Z2972" s="18" t="s">
        <v>6479</v>
      </c>
      <c r="AA2972" s="18" t="s">
        <v>119</v>
      </c>
      <c r="AB2972" s="18" t="s">
        <v>3802</v>
      </c>
      <c r="AC2972" s="67" t="str">
        <f>+VLOOKUP("*"&amp;L2972&amp;"*",'[2]REGISTROS SANITARIOS'!$D$2394:$E$2662,2,FALSE)</f>
        <v>SI</v>
      </c>
      <c r="AD2972" s="22" t="s">
        <v>1025</v>
      </c>
      <c r="AE2972" s="16">
        <v>44597</v>
      </c>
      <c r="AF2972" s="34" t="s">
        <v>73</v>
      </c>
      <c r="AG2972" s="24">
        <v>20028604</v>
      </c>
      <c r="AH2972" s="18">
        <v>1</v>
      </c>
      <c r="AI2972" s="18" t="s">
        <v>1049</v>
      </c>
      <c r="AJ2972" s="17">
        <v>7700</v>
      </c>
      <c r="AK2972" s="25">
        <v>7700</v>
      </c>
      <c r="AL2972" s="25">
        <v>1500</v>
      </c>
      <c r="AM2972" s="35">
        <v>0</v>
      </c>
      <c r="AN2972" s="19">
        <v>11550000</v>
      </c>
      <c r="AO2972" s="18" t="s">
        <v>44</v>
      </c>
      <c r="AP2972" s="15" t="s">
        <v>6131</v>
      </c>
      <c r="AQ2972" s="43" t="str">
        <f t="shared" si="460"/>
        <v>SI</v>
      </c>
      <c r="AR2972" s="44">
        <f t="shared" si="462"/>
        <v>11550000</v>
      </c>
      <c r="AS2972" s="44">
        <f t="shared" si="463"/>
        <v>11550000</v>
      </c>
      <c r="AT2972" s="44">
        <f t="shared" si="464"/>
        <v>11550000</v>
      </c>
      <c r="AU2972" s="44">
        <f t="shared" si="465"/>
        <v>11550000</v>
      </c>
      <c r="AV2972" s="45" t="b">
        <f t="shared" si="466"/>
        <v>1</v>
      </c>
      <c r="AW2972" s="45" t="b">
        <f t="shared" si="461"/>
        <v>1</v>
      </c>
      <c r="AX2972" s="45"/>
    </row>
    <row r="2973" spans="1:50" s="36" customFormat="1" ht="27.75" customHeight="1" x14ac:dyDescent="0.15">
      <c r="A2973" s="36" t="str">
        <f t="shared" si="459"/>
        <v>RAFAEL ANTONIO SALAMANCA / DEPOSITO DE DROGAS BOYACA103015803</v>
      </c>
      <c r="B2973" s="36" t="b">
        <f>+A2973='[1]Anexo 9'!A2973</f>
        <v>1</v>
      </c>
      <c r="C2973" s="18" t="s">
        <v>3868</v>
      </c>
      <c r="D2973" s="18" t="s">
        <v>1041</v>
      </c>
      <c r="E2973" s="15" t="s">
        <v>61</v>
      </c>
      <c r="F2973" s="15" t="s">
        <v>62</v>
      </c>
      <c r="G2973" s="15" t="s">
        <v>3155</v>
      </c>
      <c r="H2973" s="15" t="s">
        <v>3155</v>
      </c>
      <c r="I2973" s="15" t="s">
        <v>3155</v>
      </c>
      <c r="J2973" s="15">
        <v>6</v>
      </c>
      <c r="K2973" s="15" t="s">
        <v>3155</v>
      </c>
      <c r="L2973" s="15">
        <v>103015803</v>
      </c>
      <c r="M2973" s="15" t="s">
        <v>1618</v>
      </c>
      <c r="N2973" s="15" t="s">
        <v>80</v>
      </c>
      <c r="O2973" s="18" t="s">
        <v>3466</v>
      </c>
      <c r="P2973" s="22" t="s">
        <v>3841</v>
      </c>
      <c r="Q2973" s="15" t="s">
        <v>1604</v>
      </c>
      <c r="R2973" s="18" t="s">
        <v>3128</v>
      </c>
      <c r="S2973" s="22" t="b">
        <f t="shared" si="458"/>
        <v>0</v>
      </c>
      <c r="T2973" s="18">
        <v>10</v>
      </c>
      <c r="U2973" s="18" t="s">
        <v>3128</v>
      </c>
      <c r="V2973" s="15"/>
      <c r="W2973" s="18" t="s">
        <v>3467</v>
      </c>
      <c r="X2973" s="18"/>
      <c r="Y2973" s="15" t="s">
        <v>73</v>
      </c>
      <c r="Z2973" s="18" t="s">
        <v>6478</v>
      </c>
      <c r="AA2973" s="18" t="s">
        <v>71</v>
      </c>
      <c r="AB2973" s="18" t="s">
        <v>2957</v>
      </c>
      <c r="AC2973" s="67" t="str">
        <f>+VLOOKUP("*"&amp;L2973&amp;"*",'[2]REGISTROS SANITARIOS'!$D$2394:$E$2662,2,FALSE)</f>
        <v>SI</v>
      </c>
      <c r="AD2973" s="22" t="s">
        <v>1025</v>
      </c>
      <c r="AE2973" s="16" t="s">
        <v>7998</v>
      </c>
      <c r="AF2973" s="34" t="s">
        <v>8814</v>
      </c>
      <c r="AG2973" s="24">
        <v>19999738</v>
      </c>
      <c r="AH2973" s="18">
        <v>6</v>
      </c>
      <c r="AI2973" s="18" t="s">
        <v>1049</v>
      </c>
      <c r="AJ2973" s="17">
        <v>2750</v>
      </c>
      <c r="AK2973" s="25">
        <v>2750</v>
      </c>
      <c r="AL2973" s="25">
        <v>6250</v>
      </c>
      <c r="AM2973" s="35">
        <v>0</v>
      </c>
      <c r="AN2973" s="19">
        <v>17187500</v>
      </c>
      <c r="AO2973" s="18" t="s">
        <v>44</v>
      </c>
      <c r="AP2973" s="15" t="s">
        <v>6131</v>
      </c>
      <c r="AQ2973" s="43" t="str">
        <f t="shared" si="460"/>
        <v>SI</v>
      </c>
      <c r="AR2973" s="44">
        <f t="shared" si="462"/>
        <v>17187500</v>
      </c>
      <c r="AS2973" s="44">
        <f t="shared" si="463"/>
        <v>17187500</v>
      </c>
      <c r="AT2973" s="44">
        <f t="shared" si="464"/>
        <v>17187500</v>
      </c>
      <c r="AU2973" s="44">
        <f t="shared" si="465"/>
        <v>17187500</v>
      </c>
      <c r="AV2973" s="45" t="b">
        <f t="shared" si="466"/>
        <v>1</v>
      </c>
      <c r="AW2973" s="45" t="b">
        <f t="shared" si="461"/>
        <v>1</v>
      </c>
      <c r="AX2973" s="45"/>
    </row>
    <row r="2974" spans="1:50" s="36" customFormat="1" ht="27.75" customHeight="1" x14ac:dyDescent="0.15">
      <c r="A2974" s="36" t="str">
        <f t="shared" si="459"/>
        <v>RAFAEL ANTONIO SALAMANCA / DEPOSITO DE DROGAS BOYACA103015904</v>
      </c>
      <c r="B2974" s="36" t="b">
        <f>+A2974='[1]Anexo 9'!A2974</f>
        <v>1</v>
      </c>
      <c r="C2974" s="18" t="s">
        <v>3868</v>
      </c>
      <c r="D2974" s="18" t="s">
        <v>1041</v>
      </c>
      <c r="E2974" s="15" t="s">
        <v>61</v>
      </c>
      <c r="F2974" s="15" t="s">
        <v>62</v>
      </c>
      <c r="G2974" s="15" t="s">
        <v>3155</v>
      </c>
      <c r="H2974" s="15" t="s">
        <v>3155</v>
      </c>
      <c r="I2974" s="15" t="s">
        <v>3155</v>
      </c>
      <c r="J2974" s="15">
        <v>4</v>
      </c>
      <c r="K2974" s="15" t="s">
        <v>3155</v>
      </c>
      <c r="L2974" s="15">
        <v>103015904</v>
      </c>
      <c r="M2974" s="15" t="s">
        <v>1433</v>
      </c>
      <c r="N2974" s="15" t="s">
        <v>91</v>
      </c>
      <c r="O2974" s="18" t="s">
        <v>3468</v>
      </c>
      <c r="P2974" s="22" t="s">
        <v>3841</v>
      </c>
      <c r="Q2974" s="15" t="s">
        <v>1434</v>
      </c>
      <c r="R2974" s="18" t="s">
        <v>3147</v>
      </c>
      <c r="S2974" s="22" t="b">
        <f t="shared" si="458"/>
        <v>0</v>
      </c>
      <c r="T2974" s="18">
        <v>1</v>
      </c>
      <c r="U2974" s="18" t="s">
        <v>3147</v>
      </c>
      <c r="V2974" s="15"/>
      <c r="W2974" s="18" t="s">
        <v>1707</v>
      </c>
      <c r="X2974" s="18"/>
      <c r="Y2974" s="15" t="s">
        <v>73</v>
      </c>
      <c r="Z2974" s="18" t="s">
        <v>1708</v>
      </c>
      <c r="AA2974" s="18" t="s">
        <v>71</v>
      </c>
      <c r="AB2974" s="18" t="s">
        <v>3469</v>
      </c>
      <c r="AC2974" s="67" t="str">
        <f>+VLOOKUP("*"&amp;L2974&amp;"*",'[2]REGISTROS SANITARIOS'!$D$2394:$E$2662,2,FALSE)</f>
        <v>SI</v>
      </c>
      <c r="AD2974" s="22" t="s">
        <v>1025</v>
      </c>
      <c r="AE2974" s="16">
        <v>45604</v>
      </c>
      <c r="AF2974" s="34" t="s">
        <v>73</v>
      </c>
      <c r="AG2974" s="24">
        <v>210465</v>
      </c>
      <c r="AH2974" s="18">
        <v>2</v>
      </c>
      <c r="AI2974" s="18" t="s">
        <v>1049</v>
      </c>
      <c r="AJ2974" s="17">
        <v>2200</v>
      </c>
      <c r="AK2974" s="25">
        <v>2200</v>
      </c>
      <c r="AL2974" s="25">
        <v>3704</v>
      </c>
      <c r="AM2974" s="35">
        <v>0</v>
      </c>
      <c r="AN2974" s="19">
        <v>8148800</v>
      </c>
      <c r="AO2974" s="18" t="s">
        <v>44</v>
      </c>
      <c r="AP2974" s="15" t="s">
        <v>6131</v>
      </c>
      <c r="AQ2974" s="43" t="str">
        <f t="shared" si="460"/>
        <v>SI</v>
      </c>
      <c r="AR2974" s="44">
        <f t="shared" si="462"/>
        <v>8148800</v>
      </c>
      <c r="AS2974" s="44">
        <f t="shared" si="463"/>
        <v>8148800</v>
      </c>
      <c r="AT2974" s="44">
        <f t="shared" si="464"/>
        <v>8148800</v>
      </c>
      <c r="AU2974" s="44">
        <f t="shared" si="465"/>
        <v>8148800</v>
      </c>
      <c r="AV2974" s="45" t="b">
        <f t="shared" si="466"/>
        <v>1</v>
      </c>
      <c r="AW2974" s="45" t="b">
        <f t="shared" si="461"/>
        <v>1</v>
      </c>
      <c r="AX2974" s="45"/>
    </row>
    <row r="2975" spans="1:50" s="36" customFormat="1" ht="27.75" customHeight="1" x14ac:dyDescent="0.15">
      <c r="A2975" s="36" t="str">
        <f t="shared" si="459"/>
        <v>RAFAEL ANTONIO SALAMANCA / DEPOSITO DE DROGAS BOYACA103016109</v>
      </c>
      <c r="B2975" s="36" t="b">
        <f>+A2975='[1]Anexo 9'!A2975</f>
        <v>1</v>
      </c>
      <c r="C2975" s="18" t="s">
        <v>3868</v>
      </c>
      <c r="D2975" s="18" t="s">
        <v>1041</v>
      </c>
      <c r="E2975" s="15" t="s">
        <v>61</v>
      </c>
      <c r="F2975" s="15" t="s">
        <v>62</v>
      </c>
      <c r="G2975" s="15" t="s">
        <v>3155</v>
      </c>
      <c r="H2975" s="15" t="s">
        <v>3155</v>
      </c>
      <c r="I2975" s="15" t="s">
        <v>3155</v>
      </c>
      <c r="J2975" s="15">
        <v>3</v>
      </c>
      <c r="K2975" s="15" t="s">
        <v>3155</v>
      </c>
      <c r="L2975" s="15">
        <v>103016109</v>
      </c>
      <c r="M2975" s="15" t="s">
        <v>1924</v>
      </c>
      <c r="N2975" s="15" t="s">
        <v>1436</v>
      </c>
      <c r="O2975" s="18" t="s">
        <v>5002</v>
      </c>
      <c r="P2975" s="22" t="s">
        <v>73</v>
      </c>
      <c r="Q2975" s="15" t="s">
        <v>1926</v>
      </c>
      <c r="R2975" s="18" t="s">
        <v>5937</v>
      </c>
      <c r="S2975" s="22" t="b">
        <f t="shared" si="458"/>
        <v>0</v>
      </c>
      <c r="T2975" s="18">
        <v>3</v>
      </c>
      <c r="U2975" s="18" t="s">
        <v>5937</v>
      </c>
      <c r="V2975" s="15"/>
      <c r="W2975" s="18" t="s">
        <v>1844</v>
      </c>
      <c r="X2975" s="18"/>
      <c r="Y2975" s="15" t="s">
        <v>73</v>
      </c>
      <c r="Z2975" s="18" t="s">
        <v>1845</v>
      </c>
      <c r="AA2975" s="18" t="s">
        <v>71</v>
      </c>
      <c r="AB2975" s="18" t="s">
        <v>7497</v>
      </c>
      <c r="AC2975" s="67" t="str">
        <f>+VLOOKUP("*"&amp;L2975&amp;"*",'[2]REGISTROS SANITARIOS'!$D$2394:$E$2662,2,FALSE)</f>
        <v>SI</v>
      </c>
      <c r="AD2975" s="22" t="s">
        <v>1025</v>
      </c>
      <c r="AE2975" s="16" t="s">
        <v>7998</v>
      </c>
      <c r="AF2975" s="34" t="s">
        <v>8814</v>
      </c>
      <c r="AG2975" s="24">
        <v>210571</v>
      </c>
      <c r="AH2975" s="18">
        <v>2</v>
      </c>
      <c r="AI2975" s="18" t="s">
        <v>1049</v>
      </c>
      <c r="AJ2975" s="17">
        <v>440</v>
      </c>
      <c r="AK2975" s="25">
        <v>440</v>
      </c>
      <c r="AL2975" s="25">
        <v>452</v>
      </c>
      <c r="AM2975" s="35">
        <v>0</v>
      </c>
      <c r="AN2975" s="19">
        <v>198880</v>
      </c>
      <c r="AO2975" s="18" t="s">
        <v>8275</v>
      </c>
      <c r="AP2975" s="15" t="s">
        <v>6131</v>
      </c>
      <c r="AQ2975" s="43" t="str">
        <f t="shared" si="460"/>
        <v>SI</v>
      </c>
      <c r="AR2975" s="44">
        <f t="shared" si="462"/>
        <v>198880</v>
      </c>
      <c r="AS2975" s="44">
        <f t="shared" si="463"/>
        <v>198880</v>
      </c>
      <c r="AT2975" s="44">
        <f t="shared" si="464"/>
        <v>198880</v>
      </c>
      <c r="AU2975" s="44">
        <f t="shared" si="465"/>
        <v>198880</v>
      </c>
      <c r="AV2975" s="45" t="b">
        <f t="shared" si="466"/>
        <v>1</v>
      </c>
      <c r="AW2975" s="45" t="b">
        <f t="shared" si="461"/>
        <v>1</v>
      </c>
      <c r="AX2975" s="45"/>
    </row>
    <row r="2976" spans="1:50" s="36" customFormat="1" ht="27.75" customHeight="1" x14ac:dyDescent="0.15">
      <c r="A2976" s="36" t="str">
        <f t="shared" si="459"/>
        <v>RAFAEL ANTONIO SALAMANCA / DEPOSITO DE DROGAS BOYACA103016204</v>
      </c>
      <c r="B2976" s="36" t="b">
        <f>+A2976='[1]Anexo 9'!A2976</f>
        <v>1</v>
      </c>
      <c r="C2976" s="18" t="s">
        <v>3868</v>
      </c>
      <c r="D2976" s="18" t="s">
        <v>1041</v>
      </c>
      <c r="E2976" s="15" t="s">
        <v>61</v>
      </c>
      <c r="F2976" s="15" t="s">
        <v>62</v>
      </c>
      <c r="G2976" s="15" t="s">
        <v>3155</v>
      </c>
      <c r="H2976" s="15" t="s">
        <v>3155</v>
      </c>
      <c r="I2976" s="15" t="s">
        <v>3155</v>
      </c>
      <c r="J2976" s="15">
        <v>4</v>
      </c>
      <c r="K2976" s="15" t="s">
        <v>3155</v>
      </c>
      <c r="L2976" s="15">
        <v>103016204</v>
      </c>
      <c r="M2976" s="15" t="s">
        <v>1929</v>
      </c>
      <c r="N2976" s="15" t="s">
        <v>91</v>
      </c>
      <c r="O2976" s="18" t="s">
        <v>5003</v>
      </c>
      <c r="P2976" s="22" t="s">
        <v>73</v>
      </c>
      <c r="Q2976" s="15" t="s">
        <v>1233</v>
      </c>
      <c r="R2976" s="18" t="s">
        <v>3147</v>
      </c>
      <c r="S2976" s="22" t="b">
        <f t="shared" si="458"/>
        <v>0</v>
      </c>
      <c r="T2976" s="18">
        <v>1</v>
      </c>
      <c r="U2976" s="18" t="s">
        <v>3147</v>
      </c>
      <c r="V2976" s="15"/>
      <c r="W2976" s="18" t="s">
        <v>1707</v>
      </c>
      <c r="X2976" s="18"/>
      <c r="Y2976" s="15" t="s">
        <v>73</v>
      </c>
      <c r="Z2976" s="18" t="s">
        <v>1708</v>
      </c>
      <c r="AA2976" s="18" t="s">
        <v>71</v>
      </c>
      <c r="AB2976" s="18" t="s">
        <v>1932</v>
      </c>
      <c r="AC2976" s="67" t="str">
        <f>+VLOOKUP("*"&amp;L2976&amp;"*",'[2]REGISTROS SANITARIOS'!$D$2394:$E$2662,2,FALSE)</f>
        <v>SI</v>
      </c>
      <c r="AD2976" s="22" t="s">
        <v>1025</v>
      </c>
      <c r="AE2976" s="16">
        <v>44264</v>
      </c>
      <c r="AF2976" s="34" t="s">
        <v>68</v>
      </c>
      <c r="AG2976" s="24">
        <v>11701</v>
      </c>
      <c r="AH2976" s="18">
        <v>1</v>
      </c>
      <c r="AI2976" s="18" t="s">
        <v>1049</v>
      </c>
      <c r="AJ2976" s="17">
        <v>82.5</v>
      </c>
      <c r="AK2976" s="25">
        <v>83</v>
      </c>
      <c r="AL2976" s="25">
        <v>4446</v>
      </c>
      <c r="AM2976" s="35">
        <v>0</v>
      </c>
      <c r="AN2976" s="19">
        <v>369018</v>
      </c>
      <c r="AO2976" s="18" t="s">
        <v>8275</v>
      </c>
      <c r="AP2976" s="15" t="s">
        <v>6131</v>
      </c>
      <c r="AQ2976" s="43" t="str">
        <f t="shared" si="460"/>
        <v>MAYOR</v>
      </c>
      <c r="AR2976" s="44">
        <f t="shared" si="462"/>
        <v>366795</v>
      </c>
      <c r="AS2976" s="44">
        <f t="shared" si="463"/>
        <v>366795</v>
      </c>
      <c r="AT2976" s="44">
        <f t="shared" si="464"/>
        <v>369018</v>
      </c>
      <c r="AU2976" s="44">
        <f t="shared" si="465"/>
        <v>369018</v>
      </c>
      <c r="AV2976" s="45" t="b">
        <f t="shared" si="466"/>
        <v>1</v>
      </c>
      <c r="AW2976" s="45" t="b">
        <f t="shared" si="461"/>
        <v>0</v>
      </c>
      <c r="AX2976" s="45"/>
    </row>
    <row r="2977" spans="1:50" s="36" customFormat="1" ht="27.75" customHeight="1" x14ac:dyDescent="0.15">
      <c r="A2977" s="36" t="str">
        <f t="shared" si="459"/>
        <v>RAFAEL ANTONIO SALAMANCA / DEPOSITO DE DROGAS BOYACA103016803</v>
      </c>
      <c r="B2977" s="36" t="b">
        <f>+A2977='[1]Anexo 9'!A2977</f>
        <v>1</v>
      </c>
      <c r="C2977" s="18" t="s">
        <v>3868</v>
      </c>
      <c r="D2977" s="18" t="s">
        <v>1041</v>
      </c>
      <c r="E2977" s="15" t="s">
        <v>61</v>
      </c>
      <c r="F2977" s="15" t="s">
        <v>62</v>
      </c>
      <c r="G2977" s="15" t="s">
        <v>3155</v>
      </c>
      <c r="H2977" s="15" t="s">
        <v>3155</v>
      </c>
      <c r="I2977" s="15" t="s">
        <v>3155</v>
      </c>
      <c r="J2977" s="15">
        <v>6</v>
      </c>
      <c r="K2977" s="15" t="s">
        <v>3155</v>
      </c>
      <c r="L2977" s="15">
        <v>103016803</v>
      </c>
      <c r="M2977" s="15" t="s">
        <v>1933</v>
      </c>
      <c r="N2977" s="15" t="s">
        <v>80</v>
      </c>
      <c r="O2977" s="18" t="s">
        <v>5004</v>
      </c>
      <c r="P2977" s="22" t="s">
        <v>3841</v>
      </c>
      <c r="Q2977" s="15" t="s">
        <v>1604</v>
      </c>
      <c r="R2977" s="18" t="s">
        <v>3147</v>
      </c>
      <c r="S2977" s="22" t="b">
        <f t="shared" si="458"/>
        <v>0</v>
      </c>
      <c r="T2977" s="18">
        <v>10</v>
      </c>
      <c r="U2977" s="18" t="s">
        <v>3147</v>
      </c>
      <c r="V2977" s="15"/>
      <c r="W2977" s="18" t="s">
        <v>1882</v>
      </c>
      <c r="X2977" s="18"/>
      <c r="Y2977" s="15" t="s">
        <v>73</v>
      </c>
      <c r="Z2977" s="18" t="s">
        <v>6478</v>
      </c>
      <c r="AA2977" s="18" t="s">
        <v>71</v>
      </c>
      <c r="AB2977" s="18" t="s">
        <v>2959</v>
      </c>
      <c r="AC2977" s="67" t="str">
        <f>+VLOOKUP("*"&amp;L2977&amp;"*",'[2]REGISTROS SANITARIOS'!$D$2394:$E$2662,2,FALSE)</f>
        <v>SI</v>
      </c>
      <c r="AD2977" s="22" t="s">
        <v>1025</v>
      </c>
      <c r="AE2977" s="16" t="s">
        <v>7998</v>
      </c>
      <c r="AF2977" s="34" t="s">
        <v>8814</v>
      </c>
      <c r="AG2977" s="24">
        <v>19937565</v>
      </c>
      <c r="AH2977" s="18">
        <v>3</v>
      </c>
      <c r="AI2977" s="18" t="s">
        <v>1049</v>
      </c>
      <c r="AJ2977" s="17">
        <v>1210</v>
      </c>
      <c r="AK2977" s="25">
        <v>1210</v>
      </c>
      <c r="AL2977" s="25">
        <v>11500</v>
      </c>
      <c r="AM2977" s="35">
        <v>0</v>
      </c>
      <c r="AN2977" s="19">
        <v>13915000</v>
      </c>
      <c r="AO2977" s="18" t="s">
        <v>44</v>
      </c>
      <c r="AP2977" s="15" t="s">
        <v>6131</v>
      </c>
      <c r="AQ2977" s="43" t="str">
        <f t="shared" si="460"/>
        <v>SI</v>
      </c>
      <c r="AR2977" s="44">
        <f t="shared" si="462"/>
        <v>13915000</v>
      </c>
      <c r="AS2977" s="44">
        <f t="shared" si="463"/>
        <v>13915000</v>
      </c>
      <c r="AT2977" s="44">
        <f t="shared" si="464"/>
        <v>13915000</v>
      </c>
      <c r="AU2977" s="44">
        <f t="shared" si="465"/>
        <v>13915000</v>
      </c>
      <c r="AV2977" s="45" t="b">
        <f t="shared" si="466"/>
        <v>1</v>
      </c>
      <c r="AW2977" s="45" t="b">
        <f t="shared" si="461"/>
        <v>1</v>
      </c>
      <c r="AX2977" s="45"/>
    </row>
    <row r="2978" spans="1:50" s="36" customFormat="1" ht="27.75" customHeight="1" x14ac:dyDescent="0.15">
      <c r="A2978" s="36" t="str">
        <f t="shared" si="459"/>
        <v>RAFAEL ANTONIO SALAMANCA / DEPOSITO DE DROGAS BOYACA103017609</v>
      </c>
      <c r="B2978" s="36" t="b">
        <f>+A2978='[1]Anexo 9'!A2978</f>
        <v>1</v>
      </c>
      <c r="C2978" s="18" t="s">
        <v>3868</v>
      </c>
      <c r="D2978" s="18" t="s">
        <v>1041</v>
      </c>
      <c r="E2978" s="15" t="s">
        <v>61</v>
      </c>
      <c r="F2978" s="15" t="s">
        <v>62</v>
      </c>
      <c r="G2978" s="15" t="s">
        <v>3155</v>
      </c>
      <c r="H2978" s="15" t="s">
        <v>3155</v>
      </c>
      <c r="I2978" s="15" t="s">
        <v>3155</v>
      </c>
      <c r="J2978" s="15">
        <v>4</v>
      </c>
      <c r="K2978" s="15" t="s">
        <v>3155</v>
      </c>
      <c r="L2978" s="15">
        <v>103017609</v>
      </c>
      <c r="M2978" s="15" t="s">
        <v>1936</v>
      </c>
      <c r="N2978" s="15" t="s">
        <v>1436</v>
      </c>
      <c r="O2978" s="18" t="s">
        <v>3470</v>
      </c>
      <c r="P2978" s="22" t="s">
        <v>73</v>
      </c>
      <c r="Q2978" s="15" t="s">
        <v>1428</v>
      </c>
      <c r="R2978" s="18" t="s">
        <v>5937</v>
      </c>
      <c r="S2978" s="22" t="b">
        <f t="shared" si="458"/>
        <v>0</v>
      </c>
      <c r="T2978" s="18">
        <v>10</v>
      </c>
      <c r="U2978" s="18" t="s">
        <v>5937</v>
      </c>
      <c r="V2978" s="15"/>
      <c r="W2978" s="18" t="s">
        <v>3471</v>
      </c>
      <c r="X2978" s="18"/>
      <c r="Y2978" s="15" t="s">
        <v>73</v>
      </c>
      <c r="Z2978" s="18" t="s">
        <v>6480</v>
      </c>
      <c r="AA2978" s="18" t="s">
        <v>71</v>
      </c>
      <c r="AB2978" s="18" t="s">
        <v>1939</v>
      </c>
      <c r="AC2978" s="67" t="str">
        <f>+VLOOKUP("*"&amp;L2978&amp;"*",'[2]REGISTROS SANITARIOS'!$D$2394:$E$2662,2,FALSE)</f>
        <v>SI</v>
      </c>
      <c r="AD2978" s="22" t="s">
        <v>1025</v>
      </c>
      <c r="AE2978" s="16">
        <v>44196</v>
      </c>
      <c r="AF2978" s="34" t="s">
        <v>68</v>
      </c>
      <c r="AG2978" s="24">
        <v>19950985</v>
      </c>
      <c r="AH2978" s="18">
        <v>1</v>
      </c>
      <c r="AI2978" s="18" t="s">
        <v>1049</v>
      </c>
      <c r="AJ2978" s="17">
        <v>495</v>
      </c>
      <c r="AK2978" s="25">
        <v>495</v>
      </c>
      <c r="AL2978" s="25">
        <v>2128</v>
      </c>
      <c r="AM2978" s="35">
        <v>0</v>
      </c>
      <c r="AN2978" s="19">
        <v>1053360</v>
      </c>
      <c r="AO2978" s="18" t="s">
        <v>44</v>
      </c>
      <c r="AP2978" s="15" t="s">
        <v>6131</v>
      </c>
      <c r="AQ2978" s="43" t="str">
        <f t="shared" si="460"/>
        <v>SI</v>
      </c>
      <c r="AR2978" s="44">
        <f t="shared" si="462"/>
        <v>1053360</v>
      </c>
      <c r="AS2978" s="44">
        <f t="shared" si="463"/>
        <v>1053360</v>
      </c>
      <c r="AT2978" s="44">
        <f t="shared" si="464"/>
        <v>1053360</v>
      </c>
      <c r="AU2978" s="44">
        <f t="shared" si="465"/>
        <v>1053360</v>
      </c>
      <c r="AV2978" s="45" t="b">
        <f t="shared" si="466"/>
        <v>1</v>
      </c>
      <c r="AW2978" s="45" t="b">
        <f t="shared" si="461"/>
        <v>1</v>
      </c>
      <c r="AX2978" s="45"/>
    </row>
    <row r="2979" spans="1:50" s="36" customFormat="1" ht="27.75" customHeight="1" x14ac:dyDescent="0.15">
      <c r="A2979" s="36" t="str">
        <f t="shared" si="459"/>
        <v>RAFAEL ANTONIO SALAMANCA / DEPOSITO DE DROGAS BOYACA103020104</v>
      </c>
      <c r="B2979" s="36" t="b">
        <f>+A2979='[1]Anexo 9'!A2979</f>
        <v>1</v>
      </c>
      <c r="C2979" s="18" t="s">
        <v>3868</v>
      </c>
      <c r="D2979" s="18" t="s">
        <v>1041</v>
      </c>
      <c r="E2979" s="15" t="s">
        <v>61</v>
      </c>
      <c r="F2979" s="15" t="s">
        <v>62</v>
      </c>
      <c r="G2979" s="15" t="s">
        <v>3155</v>
      </c>
      <c r="H2979" s="15" t="s">
        <v>3155</v>
      </c>
      <c r="I2979" s="15" t="s">
        <v>3155</v>
      </c>
      <c r="J2979" s="15">
        <v>4</v>
      </c>
      <c r="K2979" s="15" t="s">
        <v>3155</v>
      </c>
      <c r="L2979" s="15">
        <v>103020104</v>
      </c>
      <c r="M2979" s="15" t="s">
        <v>1940</v>
      </c>
      <c r="N2979" s="15" t="s">
        <v>91</v>
      </c>
      <c r="O2979" s="18" t="s">
        <v>3472</v>
      </c>
      <c r="P2979" s="22" t="s">
        <v>3841</v>
      </c>
      <c r="Q2979" s="15" t="s">
        <v>1434</v>
      </c>
      <c r="R2979" s="18" t="s">
        <v>3147</v>
      </c>
      <c r="S2979" s="22" t="b">
        <f t="shared" si="458"/>
        <v>0</v>
      </c>
      <c r="T2979" s="18">
        <v>1</v>
      </c>
      <c r="U2979" s="18" t="s">
        <v>3147</v>
      </c>
      <c r="V2979" s="15"/>
      <c r="W2979" s="18" t="s">
        <v>1943</v>
      </c>
      <c r="X2979" s="18"/>
      <c r="Y2979" s="15" t="s">
        <v>73</v>
      </c>
      <c r="Z2979" s="18" t="s">
        <v>1944</v>
      </c>
      <c r="AA2979" s="18" t="s">
        <v>71</v>
      </c>
      <c r="AB2979" s="18" t="s">
        <v>2960</v>
      </c>
      <c r="AC2979" s="67" t="str">
        <f>+VLOOKUP("*"&amp;L2979&amp;"*",'[2]REGISTROS SANITARIOS'!$D$2394:$E$2662,2,FALSE)</f>
        <v>SI</v>
      </c>
      <c r="AD2979" s="22" t="s">
        <v>1025</v>
      </c>
      <c r="AE2979" s="16" t="s">
        <v>7998</v>
      </c>
      <c r="AF2979" s="34" t="s">
        <v>8814</v>
      </c>
      <c r="AG2979" s="24">
        <v>26915</v>
      </c>
      <c r="AH2979" s="18">
        <v>3</v>
      </c>
      <c r="AI2979" s="18" t="s">
        <v>1049</v>
      </c>
      <c r="AJ2979" s="17">
        <v>495</v>
      </c>
      <c r="AK2979" s="25">
        <v>495</v>
      </c>
      <c r="AL2979" s="25">
        <v>1563</v>
      </c>
      <c r="AM2979" s="35">
        <v>0</v>
      </c>
      <c r="AN2979" s="19">
        <v>773685</v>
      </c>
      <c r="AO2979" s="18" t="s">
        <v>44</v>
      </c>
      <c r="AP2979" s="15" t="s">
        <v>6131</v>
      </c>
      <c r="AQ2979" s="43" t="str">
        <f t="shared" si="460"/>
        <v>SI</v>
      </c>
      <c r="AR2979" s="44">
        <f t="shared" si="462"/>
        <v>773685</v>
      </c>
      <c r="AS2979" s="44">
        <f t="shared" si="463"/>
        <v>773685</v>
      </c>
      <c r="AT2979" s="44">
        <f t="shared" si="464"/>
        <v>773685</v>
      </c>
      <c r="AU2979" s="44">
        <f t="shared" si="465"/>
        <v>773685</v>
      </c>
      <c r="AV2979" s="45" t="b">
        <f t="shared" si="466"/>
        <v>1</v>
      </c>
      <c r="AW2979" s="45" t="b">
        <f t="shared" si="461"/>
        <v>1</v>
      </c>
      <c r="AX2979" s="45"/>
    </row>
    <row r="2980" spans="1:50" s="36" customFormat="1" ht="27.75" customHeight="1" x14ac:dyDescent="0.15">
      <c r="A2980" s="36" t="str">
        <f t="shared" si="459"/>
        <v>RAFAEL ANTONIO SALAMANCA / DEPOSITO DE DROGAS BOYACA103020409</v>
      </c>
      <c r="B2980" s="36" t="b">
        <f>+A2980='[1]Anexo 9'!A2980</f>
        <v>1</v>
      </c>
      <c r="C2980" s="18" t="s">
        <v>3868</v>
      </c>
      <c r="D2980" s="18" t="s">
        <v>1041</v>
      </c>
      <c r="E2980" s="15" t="s">
        <v>61</v>
      </c>
      <c r="F2980" s="15" t="s">
        <v>62</v>
      </c>
      <c r="G2980" s="15" t="s">
        <v>3155</v>
      </c>
      <c r="H2980" s="15" t="s">
        <v>3155</v>
      </c>
      <c r="I2980" s="15" t="s">
        <v>3155</v>
      </c>
      <c r="J2980" s="15">
        <v>4</v>
      </c>
      <c r="K2980" s="15" t="s">
        <v>3155</v>
      </c>
      <c r="L2980" s="15">
        <v>103020409</v>
      </c>
      <c r="M2980" s="15" t="s">
        <v>1946</v>
      </c>
      <c r="N2980" s="15" t="s">
        <v>1436</v>
      </c>
      <c r="O2980" s="18" t="s">
        <v>3473</v>
      </c>
      <c r="P2980" s="22" t="s">
        <v>3841</v>
      </c>
      <c r="Q2980" s="15" t="s">
        <v>1948</v>
      </c>
      <c r="R2980" s="18" t="s">
        <v>5937</v>
      </c>
      <c r="S2980" s="22" t="b">
        <f t="shared" si="458"/>
        <v>0</v>
      </c>
      <c r="T2980" s="18">
        <v>100</v>
      </c>
      <c r="U2980" s="18" t="s">
        <v>5937</v>
      </c>
      <c r="V2980" s="15"/>
      <c r="W2980" s="18" t="s">
        <v>1707</v>
      </c>
      <c r="X2980" s="18"/>
      <c r="Y2980" s="15" t="s">
        <v>73</v>
      </c>
      <c r="Z2980" s="18" t="s">
        <v>1708</v>
      </c>
      <c r="AA2980" s="18" t="s">
        <v>71</v>
      </c>
      <c r="AB2980" s="18" t="s">
        <v>1949</v>
      </c>
      <c r="AC2980" s="67" t="str">
        <f>+VLOOKUP("*"&amp;L2980&amp;"*",'[2]REGISTROS SANITARIOS'!$D$2394:$E$2662,2,FALSE)</f>
        <v>SI</v>
      </c>
      <c r="AD2980" s="22" t="s">
        <v>1025</v>
      </c>
      <c r="AE2980" s="16">
        <v>44357</v>
      </c>
      <c r="AF2980" s="34" t="s">
        <v>73</v>
      </c>
      <c r="AG2980" s="24">
        <v>51063</v>
      </c>
      <c r="AH2980" s="18">
        <v>3</v>
      </c>
      <c r="AI2980" s="18" t="s">
        <v>1049</v>
      </c>
      <c r="AJ2980" s="17">
        <v>29700</v>
      </c>
      <c r="AK2980" s="25">
        <v>29700</v>
      </c>
      <c r="AL2980" s="25">
        <v>185</v>
      </c>
      <c r="AM2980" s="35">
        <v>0</v>
      </c>
      <c r="AN2980" s="19">
        <v>5494500</v>
      </c>
      <c r="AO2980" s="18" t="s">
        <v>44</v>
      </c>
      <c r="AP2980" s="15" t="s">
        <v>6131</v>
      </c>
      <c r="AQ2980" s="43" t="str">
        <f t="shared" si="460"/>
        <v>SI</v>
      </c>
      <c r="AR2980" s="44">
        <f t="shared" si="462"/>
        <v>5494500</v>
      </c>
      <c r="AS2980" s="44">
        <f t="shared" si="463"/>
        <v>5494500</v>
      </c>
      <c r="AT2980" s="44">
        <f t="shared" si="464"/>
        <v>5494500</v>
      </c>
      <c r="AU2980" s="44">
        <f t="shared" si="465"/>
        <v>5494500</v>
      </c>
      <c r="AV2980" s="45" t="b">
        <f t="shared" si="466"/>
        <v>1</v>
      </c>
      <c r="AW2980" s="45" t="b">
        <f t="shared" si="461"/>
        <v>1</v>
      </c>
      <c r="AX2980" s="45"/>
    </row>
    <row r="2981" spans="1:50" s="36" customFormat="1" ht="27.75" customHeight="1" x14ac:dyDescent="0.15">
      <c r="A2981" s="36" t="str">
        <f t="shared" si="459"/>
        <v>RAFAEL ANTONIO SALAMANCA / DEPOSITO DE DROGAS BOYACA103030309</v>
      </c>
      <c r="B2981" s="36" t="b">
        <f>+A2981='[1]Anexo 9'!A2981</f>
        <v>1</v>
      </c>
      <c r="C2981" s="18" t="s">
        <v>3868</v>
      </c>
      <c r="D2981" s="18" t="s">
        <v>1041</v>
      </c>
      <c r="E2981" s="15" t="s">
        <v>61</v>
      </c>
      <c r="F2981" s="15" t="s">
        <v>62</v>
      </c>
      <c r="G2981" s="15" t="s">
        <v>3155</v>
      </c>
      <c r="H2981" s="15" t="s">
        <v>3155</v>
      </c>
      <c r="I2981" s="15" t="s">
        <v>3155</v>
      </c>
      <c r="J2981" s="15">
        <v>4</v>
      </c>
      <c r="K2981" s="15" t="s">
        <v>3155</v>
      </c>
      <c r="L2981" s="15">
        <v>103030309</v>
      </c>
      <c r="M2981" s="15" t="s">
        <v>1953</v>
      </c>
      <c r="N2981" s="15" t="s">
        <v>1436</v>
      </c>
      <c r="O2981" s="18" t="s">
        <v>3474</v>
      </c>
      <c r="P2981" s="22" t="s">
        <v>73</v>
      </c>
      <c r="Q2981" s="15" t="s">
        <v>1954</v>
      </c>
      <c r="R2981" s="18" t="s">
        <v>5937</v>
      </c>
      <c r="S2981" s="22" t="b">
        <f t="shared" si="458"/>
        <v>0</v>
      </c>
      <c r="T2981" s="18">
        <v>14</v>
      </c>
      <c r="U2981" s="18" t="s">
        <v>5937</v>
      </c>
      <c r="V2981" s="15"/>
      <c r="W2981" s="18" t="s">
        <v>1707</v>
      </c>
      <c r="X2981" s="18"/>
      <c r="Y2981" s="15" t="s">
        <v>73</v>
      </c>
      <c r="Z2981" s="18" t="s">
        <v>1708</v>
      </c>
      <c r="AA2981" s="18" t="s">
        <v>71</v>
      </c>
      <c r="AB2981" s="18" t="s">
        <v>3475</v>
      </c>
      <c r="AC2981" s="67" t="str">
        <f>+VLOOKUP("*"&amp;L2981&amp;"*",'[2]REGISTROS SANITARIOS'!$D$2394:$E$2662,2,FALSE)</f>
        <v>SI</v>
      </c>
      <c r="AD2981" s="22" t="s">
        <v>1025</v>
      </c>
      <c r="AE2981" s="16">
        <v>44300</v>
      </c>
      <c r="AF2981" s="34" t="s">
        <v>73</v>
      </c>
      <c r="AG2981" s="24">
        <v>37038</v>
      </c>
      <c r="AH2981" s="18">
        <v>2</v>
      </c>
      <c r="AI2981" s="18" t="s">
        <v>1049</v>
      </c>
      <c r="AJ2981" s="17">
        <v>4675</v>
      </c>
      <c r="AK2981" s="25">
        <v>4675</v>
      </c>
      <c r="AL2981" s="25">
        <v>331</v>
      </c>
      <c r="AM2981" s="35">
        <v>0</v>
      </c>
      <c r="AN2981" s="19">
        <v>1547425</v>
      </c>
      <c r="AO2981" s="18" t="s">
        <v>44</v>
      </c>
      <c r="AP2981" s="15" t="s">
        <v>6131</v>
      </c>
      <c r="AQ2981" s="43" t="str">
        <f t="shared" si="460"/>
        <v>SI</v>
      </c>
      <c r="AR2981" s="44">
        <f t="shared" si="462"/>
        <v>1547425</v>
      </c>
      <c r="AS2981" s="44">
        <f t="shared" si="463"/>
        <v>1547425</v>
      </c>
      <c r="AT2981" s="44">
        <f t="shared" si="464"/>
        <v>1547425</v>
      </c>
      <c r="AU2981" s="44">
        <f t="shared" si="465"/>
        <v>1547425</v>
      </c>
      <c r="AV2981" s="45" t="b">
        <f t="shared" si="466"/>
        <v>1</v>
      </c>
      <c r="AW2981" s="45" t="b">
        <f t="shared" si="461"/>
        <v>1</v>
      </c>
      <c r="AX2981" s="45"/>
    </row>
    <row r="2982" spans="1:50" s="36" customFormat="1" ht="27.75" customHeight="1" x14ac:dyDescent="0.15">
      <c r="A2982" s="36" t="str">
        <f t="shared" si="459"/>
        <v>RAFAEL ANTONIO SALAMANCA / DEPOSITO DE DROGAS BOYACA103040204</v>
      </c>
      <c r="B2982" s="36" t="b">
        <f>+A2982='[1]Anexo 9'!A2982</f>
        <v>1</v>
      </c>
      <c r="C2982" s="18" t="s">
        <v>3868</v>
      </c>
      <c r="D2982" s="18" t="s">
        <v>1041</v>
      </c>
      <c r="E2982" s="15" t="s">
        <v>61</v>
      </c>
      <c r="F2982" s="15" t="s">
        <v>62</v>
      </c>
      <c r="G2982" s="15" t="s">
        <v>3155</v>
      </c>
      <c r="H2982" s="15" t="s">
        <v>3155</v>
      </c>
      <c r="I2982" s="15" t="s">
        <v>3155</v>
      </c>
      <c r="J2982" s="15">
        <v>4</v>
      </c>
      <c r="K2982" s="15" t="s">
        <v>3155</v>
      </c>
      <c r="L2982" s="15">
        <v>103040204</v>
      </c>
      <c r="M2982" s="15" t="s">
        <v>1957</v>
      </c>
      <c r="N2982" s="15" t="s">
        <v>91</v>
      </c>
      <c r="O2982" s="18" t="s">
        <v>3476</v>
      </c>
      <c r="P2982" s="22" t="s">
        <v>73</v>
      </c>
      <c r="Q2982" s="15" t="s">
        <v>1434</v>
      </c>
      <c r="R2982" s="18" t="s">
        <v>3147</v>
      </c>
      <c r="S2982" s="22" t="b">
        <f t="shared" si="458"/>
        <v>0</v>
      </c>
      <c r="T2982" s="18">
        <v>1</v>
      </c>
      <c r="U2982" s="18" t="s">
        <v>3147</v>
      </c>
      <c r="V2982" s="15"/>
      <c r="W2982" s="18" t="s">
        <v>1937</v>
      </c>
      <c r="X2982" s="18"/>
      <c r="Y2982" s="15" t="s">
        <v>73</v>
      </c>
      <c r="Z2982" s="18" t="s">
        <v>6480</v>
      </c>
      <c r="AA2982" s="18" t="s">
        <v>71</v>
      </c>
      <c r="AB2982" s="18" t="s">
        <v>6862</v>
      </c>
      <c r="AC2982" s="67" t="str">
        <f>+VLOOKUP("*"&amp;L2982&amp;"*",'[2]REGISTROS SANITARIOS'!$D$2394:$E$2662,2,FALSE)</f>
        <v>SI</v>
      </c>
      <c r="AD2982" s="22" t="s">
        <v>1025</v>
      </c>
      <c r="AE2982" s="16" t="s">
        <v>7998</v>
      </c>
      <c r="AF2982" s="34" t="s">
        <v>8814</v>
      </c>
      <c r="AG2982" s="24">
        <v>19997076</v>
      </c>
      <c r="AH2982" s="18">
        <v>1</v>
      </c>
      <c r="AI2982" s="18" t="s">
        <v>1049</v>
      </c>
      <c r="AJ2982" s="17">
        <v>1100</v>
      </c>
      <c r="AK2982" s="25">
        <v>1100</v>
      </c>
      <c r="AL2982" s="25">
        <v>3868</v>
      </c>
      <c r="AM2982" s="35">
        <v>0</v>
      </c>
      <c r="AN2982" s="19">
        <v>4254800</v>
      </c>
      <c r="AO2982" s="18" t="s">
        <v>44</v>
      </c>
      <c r="AP2982" s="15" t="s">
        <v>6131</v>
      </c>
      <c r="AQ2982" s="43" t="str">
        <f t="shared" si="460"/>
        <v>SI</v>
      </c>
      <c r="AR2982" s="44">
        <f t="shared" si="462"/>
        <v>4254800</v>
      </c>
      <c r="AS2982" s="44">
        <f t="shared" si="463"/>
        <v>4254800</v>
      </c>
      <c r="AT2982" s="44">
        <f t="shared" si="464"/>
        <v>4254800</v>
      </c>
      <c r="AU2982" s="44">
        <f t="shared" si="465"/>
        <v>4254800</v>
      </c>
      <c r="AV2982" s="45" t="b">
        <f t="shared" si="466"/>
        <v>1</v>
      </c>
      <c r="AW2982" s="45" t="b">
        <f t="shared" si="461"/>
        <v>1</v>
      </c>
      <c r="AX2982" s="45"/>
    </row>
    <row r="2983" spans="1:50" s="36" customFormat="1" ht="27.75" customHeight="1" x14ac:dyDescent="0.15">
      <c r="A2983" s="36" t="str">
        <f t="shared" si="459"/>
        <v>RAFAEL ANTONIO SALAMANCA / DEPOSITO DE DROGAS BOYACA103040409</v>
      </c>
      <c r="B2983" s="36" t="b">
        <f>+A2983='[1]Anexo 9'!A2983</f>
        <v>1</v>
      </c>
      <c r="C2983" s="18" t="s">
        <v>3868</v>
      </c>
      <c r="D2983" s="18" t="s">
        <v>1041</v>
      </c>
      <c r="E2983" s="15" t="s">
        <v>61</v>
      </c>
      <c r="F2983" s="15" t="s">
        <v>62</v>
      </c>
      <c r="G2983" s="15" t="s">
        <v>3155</v>
      </c>
      <c r="H2983" s="15" t="s">
        <v>3155</v>
      </c>
      <c r="I2983" s="15" t="s">
        <v>3155</v>
      </c>
      <c r="J2983" s="15">
        <v>5</v>
      </c>
      <c r="K2983" s="15" t="s">
        <v>3155</v>
      </c>
      <c r="L2983" s="15">
        <v>103040409</v>
      </c>
      <c r="M2983" s="15" t="s">
        <v>1959</v>
      </c>
      <c r="N2983" s="15" t="s">
        <v>1411</v>
      </c>
      <c r="O2983" s="18" t="s">
        <v>5005</v>
      </c>
      <c r="P2983" s="22" t="s">
        <v>73</v>
      </c>
      <c r="Q2983" s="15" t="s">
        <v>1961</v>
      </c>
      <c r="R2983" s="18" t="s">
        <v>5939</v>
      </c>
      <c r="S2983" s="22" t="b">
        <f t="shared" si="458"/>
        <v>0</v>
      </c>
      <c r="T2983" s="18">
        <v>210</v>
      </c>
      <c r="U2983" s="18" t="s">
        <v>5939</v>
      </c>
      <c r="V2983" s="15"/>
      <c r="W2983" s="18" t="s">
        <v>3478</v>
      </c>
      <c r="X2983" s="18"/>
      <c r="Y2983" s="15" t="s">
        <v>73</v>
      </c>
      <c r="Z2983" s="18" t="s">
        <v>1963</v>
      </c>
      <c r="AA2983" s="18" t="s">
        <v>71</v>
      </c>
      <c r="AB2983" s="18" t="s">
        <v>7498</v>
      </c>
      <c r="AC2983" s="67" t="str">
        <f>+VLOOKUP("*"&amp;L2983&amp;"*",'[2]REGISTROS SANITARIOS'!$D$2394:$E$2662,2,FALSE)</f>
        <v>SI</v>
      </c>
      <c r="AD2983" s="22" t="s">
        <v>1025</v>
      </c>
      <c r="AE2983" s="16" t="s">
        <v>7998</v>
      </c>
      <c r="AF2983" s="34" t="s">
        <v>8814</v>
      </c>
      <c r="AG2983" s="24">
        <v>39613</v>
      </c>
      <c r="AH2983" s="18">
        <v>1</v>
      </c>
      <c r="AI2983" s="18" t="s">
        <v>1049</v>
      </c>
      <c r="AJ2983" s="17">
        <v>14850</v>
      </c>
      <c r="AK2983" s="25">
        <v>14850</v>
      </c>
      <c r="AL2983" s="25">
        <v>288</v>
      </c>
      <c r="AM2983" s="35">
        <v>0</v>
      </c>
      <c r="AN2983" s="19">
        <v>4276800</v>
      </c>
      <c r="AO2983" s="18" t="s">
        <v>44</v>
      </c>
      <c r="AP2983" s="15" t="s">
        <v>6131</v>
      </c>
      <c r="AQ2983" s="43" t="str">
        <f t="shared" si="460"/>
        <v>SI</v>
      </c>
      <c r="AR2983" s="44">
        <f t="shared" si="462"/>
        <v>4276800</v>
      </c>
      <c r="AS2983" s="44">
        <f t="shared" si="463"/>
        <v>4276800</v>
      </c>
      <c r="AT2983" s="44">
        <f t="shared" si="464"/>
        <v>4276800</v>
      </c>
      <c r="AU2983" s="44">
        <f t="shared" si="465"/>
        <v>4276800</v>
      </c>
      <c r="AV2983" s="45" t="b">
        <f t="shared" si="466"/>
        <v>1</v>
      </c>
      <c r="AW2983" s="45" t="b">
        <f t="shared" si="461"/>
        <v>1</v>
      </c>
      <c r="AX2983" s="45"/>
    </row>
    <row r="2984" spans="1:50" s="36" customFormat="1" ht="27.75" customHeight="1" x14ac:dyDescent="0.15">
      <c r="A2984" s="36" t="str">
        <f t="shared" si="459"/>
        <v>RAFAEL ANTONIO SALAMANCA / DEPOSITO DE DROGAS BOYACA103070303</v>
      </c>
      <c r="B2984" s="36" t="b">
        <f>+A2984='[1]Anexo 9'!A2984</f>
        <v>1</v>
      </c>
      <c r="C2984" s="18" t="s">
        <v>3868</v>
      </c>
      <c r="D2984" s="18" t="s">
        <v>1041</v>
      </c>
      <c r="E2984" s="15" t="s">
        <v>61</v>
      </c>
      <c r="F2984" s="15" t="s">
        <v>62</v>
      </c>
      <c r="G2984" s="15" t="s">
        <v>3155</v>
      </c>
      <c r="H2984" s="15" t="s">
        <v>3155</v>
      </c>
      <c r="I2984" s="15" t="s">
        <v>3155</v>
      </c>
      <c r="J2984" s="15">
        <v>6</v>
      </c>
      <c r="K2984" s="15" t="s">
        <v>3155</v>
      </c>
      <c r="L2984" s="15">
        <v>103070303</v>
      </c>
      <c r="M2984" s="15" t="s">
        <v>1971</v>
      </c>
      <c r="N2984" s="15" t="s">
        <v>499</v>
      </c>
      <c r="O2984" s="18" t="s">
        <v>5006</v>
      </c>
      <c r="P2984" s="22" t="s">
        <v>73</v>
      </c>
      <c r="Q2984" s="15" t="s">
        <v>1972</v>
      </c>
      <c r="R2984" s="18" t="s">
        <v>5949</v>
      </c>
      <c r="S2984" s="22" t="b">
        <f t="shared" si="458"/>
        <v>0</v>
      </c>
      <c r="T2984" s="18" t="s">
        <v>3423</v>
      </c>
      <c r="U2984" s="18" t="s">
        <v>5949</v>
      </c>
      <c r="V2984" s="15"/>
      <c r="W2984" s="18" t="s">
        <v>2758</v>
      </c>
      <c r="X2984" s="18"/>
      <c r="Y2984" s="15" t="s">
        <v>73</v>
      </c>
      <c r="Z2984" s="18" t="s">
        <v>7499</v>
      </c>
      <c r="AA2984" s="18" t="s">
        <v>71</v>
      </c>
      <c r="AB2984" s="18" t="s">
        <v>7124</v>
      </c>
      <c r="AC2984" s="67" t="str">
        <f>+VLOOKUP("*"&amp;L2984&amp;"*",'[2]REGISTROS SANITARIOS'!$D$2394:$E$2662,2,FALSE)</f>
        <v>SI</v>
      </c>
      <c r="AD2984" s="22" t="s">
        <v>1025</v>
      </c>
      <c r="AE2984" s="16">
        <v>44253</v>
      </c>
      <c r="AF2984" s="34" t="s">
        <v>68</v>
      </c>
      <c r="AG2984" s="24" t="s">
        <v>8276</v>
      </c>
      <c r="AH2984" s="18">
        <v>1</v>
      </c>
      <c r="AI2984" s="18" t="s">
        <v>1049</v>
      </c>
      <c r="AJ2984" s="17">
        <v>3300</v>
      </c>
      <c r="AK2984" s="25">
        <v>3300</v>
      </c>
      <c r="AL2984" s="25">
        <v>4563</v>
      </c>
      <c r="AM2984" s="35">
        <v>0</v>
      </c>
      <c r="AN2984" s="19">
        <v>15057900</v>
      </c>
      <c r="AO2984" s="18" t="s">
        <v>44</v>
      </c>
      <c r="AP2984" s="15" t="s">
        <v>6131</v>
      </c>
      <c r="AQ2984" s="43" t="str">
        <f t="shared" si="460"/>
        <v>SI</v>
      </c>
      <c r="AR2984" s="44">
        <f t="shared" si="462"/>
        <v>15057900</v>
      </c>
      <c r="AS2984" s="44">
        <f t="shared" si="463"/>
        <v>15057900</v>
      </c>
      <c r="AT2984" s="44">
        <f t="shared" si="464"/>
        <v>15057900</v>
      </c>
      <c r="AU2984" s="44">
        <f t="shared" si="465"/>
        <v>15057900</v>
      </c>
      <c r="AV2984" s="45" t="b">
        <f t="shared" si="466"/>
        <v>1</v>
      </c>
      <c r="AW2984" s="45" t="b">
        <f t="shared" si="461"/>
        <v>1</v>
      </c>
      <c r="AX2984" s="45"/>
    </row>
    <row r="2985" spans="1:50" s="36" customFormat="1" ht="27.75" customHeight="1" x14ac:dyDescent="0.15">
      <c r="A2985" s="36" t="str">
        <f t="shared" si="459"/>
        <v>RAFAEL ANTONIO SALAMANCA / DEPOSITO DE DROGAS BOYACA103070403</v>
      </c>
      <c r="B2985" s="36" t="b">
        <f>+A2985='[1]Anexo 9'!A2985</f>
        <v>1</v>
      </c>
      <c r="C2985" s="18" t="s">
        <v>3868</v>
      </c>
      <c r="D2985" s="18" t="s">
        <v>1041</v>
      </c>
      <c r="E2985" s="15" t="s">
        <v>61</v>
      </c>
      <c r="F2985" s="15" t="s">
        <v>3424</v>
      </c>
      <c r="G2985" s="15" t="s">
        <v>3155</v>
      </c>
      <c r="H2985" s="15" t="s">
        <v>3155</v>
      </c>
      <c r="I2985" s="15" t="s">
        <v>3155</v>
      </c>
      <c r="J2985" s="15">
        <v>4</v>
      </c>
      <c r="K2985" s="15" t="s">
        <v>3155</v>
      </c>
      <c r="L2985" s="15">
        <v>103070403</v>
      </c>
      <c r="M2985" s="15" t="s">
        <v>4377</v>
      </c>
      <c r="N2985" s="15" t="s">
        <v>64</v>
      </c>
      <c r="O2985" s="18" t="s">
        <v>5007</v>
      </c>
      <c r="P2985" s="22" t="s">
        <v>3841</v>
      </c>
      <c r="Q2985" s="15" t="s">
        <v>5709</v>
      </c>
      <c r="R2985" s="18" t="s">
        <v>5935</v>
      </c>
      <c r="S2985" s="22" t="b">
        <f t="shared" si="458"/>
        <v>0</v>
      </c>
      <c r="T2985" s="18">
        <v>1</v>
      </c>
      <c r="U2985" s="18" t="s">
        <v>5935</v>
      </c>
      <c r="V2985" s="15"/>
      <c r="W2985" s="18" t="s">
        <v>6474</v>
      </c>
      <c r="X2985" s="18"/>
      <c r="Y2985" s="15" t="s">
        <v>73</v>
      </c>
      <c r="Z2985" s="18" t="s">
        <v>2208</v>
      </c>
      <c r="AA2985" s="18" t="s">
        <v>387</v>
      </c>
      <c r="AB2985" s="18" t="s">
        <v>7500</v>
      </c>
      <c r="AC2985" s="67" t="str">
        <f>+VLOOKUP("*"&amp;L2985&amp;"*",'[2]REGISTROS SANITARIOS'!$D$2394:$E$2662,2,FALSE)</f>
        <v>SI</v>
      </c>
      <c r="AD2985" s="22" t="s">
        <v>1025</v>
      </c>
      <c r="AE2985" s="16">
        <v>43831</v>
      </c>
      <c r="AF2985" s="34" t="s">
        <v>68</v>
      </c>
      <c r="AG2985" s="24">
        <v>37309</v>
      </c>
      <c r="AH2985" s="18">
        <v>8</v>
      </c>
      <c r="AI2985" s="18" t="s">
        <v>1049</v>
      </c>
      <c r="AJ2985" s="17">
        <v>5.5</v>
      </c>
      <c r="AK2985" s="25">
        <v>6</v>
      </c>
      <c r="AL2985" s="25">
        <v>62500</v>
      </c>
      <c r="AM2985" s="35">
        <v>0</v>
      </c>
      <c r="AN2985" s="19">
        <v>375000</v>
      </c>
      <c r="AO2985" s="18" t="s">
        <v>44</v>
      </c>
      <c r="AP2985" s="15" t="s">
        <v>6131</v>
      </c>
      <c r="AQ2985" s="43" t="str">
        <f t="shared" si="460"/>
        <v>MAYOR</v>
      </c>
      <c r="AR2985" s="44">
        <f t="shared" si="462"/>
        <v>343750</v>
      </c>
      <c r="AS2985" s="44">
        <f t="shared" si="463"/>
        <v>343750</v>
      </c>
      <c r="AT2985" s="44">
        <f t="shared" si="464"/>
        <v>375000</v>
      </c>
      <c r="AU2985" s="44">
        <f t="shared" si="465"/>
        <v>375000</v>
      </c>
      <c r="AV2985" s="45" t="b">
        <f t="shared" si="466"/>
        <v>1</v>
      </c>
      <c r="AW2985" s="45" t="b">
        <f t="shared" si="461"/>
        <v>0</v>
      </c>
      <c r="AX2985" s="45"/>
    </row>
    <row r="2986" spans="1:50" s="36" customFormat="1" ht="27.75" customHeight="1" x14ac:dyDescent="0.15">
      <c r="A2986" s="36" t="str">
        <f t="shared" si="459"/>
        <v>RAFAEL ANTONIO SALAMANCA / DEPOSITO DE DROGAS BOYACA104010104</v>
      </c>
      <c r="B2986" s="36" t="b">
        <f>+A2986='[1]Anexo 9'!A2986</f>
        <v>1</v>
      </c>
      <c r="C2986" s="18" t="s">
        <v>3868</v>
      </c>
      <c r="D2986" s="18" t="s">
        <v>1041</v>
      </c>
      <c r="E2986" s="15" t="s">
        <v>61</v>
      </c>
      <c r="F2986" s="15" t="s">
        <v>62</v>
      </c>
      <c r="G2986" s="15" t="s">
        <v>3155</v>
      </c>
      <c r="H2986" s="15" t="s">
        <v>3155</v>
      </c>
      <c r="I2986" s="15" t="s">
        <v>3155</v>
      </c>
      <c r="J2986" s="15">
        <v>4</v>
      </c>
      <c r="K2986" s="15" t="s">
        <v>3155</v>
      </c>
      <c r="L2986" s="15">
        <v>104010104</v>
      </c>
      <c r="M2986" s="15" t="s">
        <v>1973</v>
      </c>
      <c r="N2986" s="15" t="s">
        <v>91</v>
      </c>
      <c r="O2986" s="18" t="s">
        <v>3480</v>
      </c>
      <c r="P2986" s="22" t="s">
        <v>73</v>
      </c>
      <c r="Q2986" s="15" t="s">
        <v>475</v>
      </c>
      <c r="R2986" s="18" t="s">
        <v>3147</v>
      </c>
      <c r="S2986" s="22" t="b">
        <f t="shared" si="458"/>
        <v>0</v>
      </c>
      <c r="T2986" s="18">
        <v>1</v>
      </c>
      <c r="U2986" s="18" t="s">
        <v>3147</v>
      </c>
      <c r="V2986" s="15"/>
      <c r="W2986" s="18" t="s">
        <v>1707</v>
      </c>
      <c r="X2986" s="18"/>
      <c r="Y2986" s="15" t="s">
        <v>73</v>
      </c>
      <c r="Z2986" s="18" t="s">
        <v>1708</v>
      </c>
      <c r="AA2986" s="18" t="s">
        <v>71</v>
      </c>
      <c r="AB2986" s="18" t="s">
        <v>7501</v>
      </c>
      <c r="AC2986" s="67" t="str">
        <f>+VLOOKUP("*"&amp;L2986&amp;"*",'[2]REGISTROS SANITARIOS'!$D$2394:$E$2662,2,FALSE)</f>
        <v>SI</v>
      </c>
      <c r="AD2986" s="22" t="s">
        <v>1025</v>
      </c>
      <c r="AE2986" s="16">
        <v>44105</v>
      </c>
      <c r="AF2986" s="34" t="s">
        <v>68</v>
      </c>
      <c r="AG2986" s="24">
        <v>19906811</v>
      </c>
      <c r="AH2986" s="18">
        <v>5</v>
      </c>
      <c r="AI2986" s="18" t="s">
        <v>1049</v>
      </c>
      <c r="AJ2986" s="17">
        <v>550</v>
      </c>
      <c r="AK2986" s="25">
        <v>550</v>
      </c>
      <c r="AL2986" s="25">
        <v>5526</v>
      </c>
      <c r="AM2986" s="35">
        <v>0</v>
      </c>
      <c r="AN2986" s="19">
        <v>3039300</v>
      </c>
      <c r="AO2986" s="18" t="s">
        <v>44</v>
      </c>
      <c r="AP2986" s="15" t="s">
        <v>6131</v>
      </c>
      <c r="AQ2986" s="43" t="str">
        <f t="shared" si="460"/>
        <v>SI</v>
      </c>
      <c r="AR2986" s="44">
        <f t="shared" si="462"/>
        <v>3039300</v>
      </c>
      <c r="AS2986" s="44">
        <f t="shared" si="463"/>
        <v>3039300</v>
      </c>
      <c r="AT2986" s="44">
        <f t="shared" si="464"/>
        <v>3039300</v>
      </c>
      <c r="AU2986" s="44">
        <f t="shared" si="465"/>
        <v>3039300</v>
      </c>
      <c r="AV2986" s="45" t="b">
        <f t="shared" si="466"/>
        <v>1</v>
      </c>
      <c r="AW2986" s="45" t="b">
        <f t="shared" si="461"/>
        <v>1</v>
      </c>
      <c r="AX2986" s="45"/>
    </row>
    <row r="2987" spans="1:50" s="36" customFormat="1" ht="27.75" customHeight="1" x14ac:dyDescent="0.15">
      <c r="A2987" s="36" t="str">
        <f t="shared" si="459"/>
        <v>RAFAEL ANTONIO SALAMANCA / DEPOSITO DE DROGAS BOYACA104010209</v>
      </c>
      <c r="B2987" s="36" t="b">
        <f>+A2987='[1]Anexo 9'!A2987</f>
        <v>1</v>
      </c>
      <c r="C2987" s="18" t="s">
        <v>3868</v>
      </c>
      <c r="D2987" s="18" t="s">
        <v>1041</v>
      </c>
      <c r="E2987" s="15" t="s">
        <v>61</v>
      </c>
      <c r="F2987" s="15" t="s">
        <v>62</v>
      </c>
      <c r="G2987" s="15" t="s">
        <v>3155</v>
      </c>
      <c r="H2987" s="15" t="s">
        <v>3155</v>
      </c>
      <c r="I2987" s="15" t="s">
        <v>3155</v>
      </c>
      <c r="J2987" s="15">
        <v>5</v>
      </c>
      <c r="K2987" s="15" t="s">
        <v>3155</v>
      </c>
      <c r="L2987" s="15">
        <v>104010209</v>
      </c>
      <c r="M2987" s="15" t="s">
        <v>1976</v>
      </c>
      <c r="N2987" s="15" t="s">
        <v>1436</v>
      </c>
      <c r="O2987" s="18" t="s">
        <v>3481</v>
      </c>
      <c r="P2987" s="22" t="s">
        <v>73</v>
      </c>
      <c r="Q2987" s="15" t="s">
        <v>1977</v>
      </c>
      <c r="R2987" s="18" t="s">
        <v>5937</v>
      </c>
      <c r="S2987" s="22" t="b">
        <f t="shared" si="458"/>
        <v>0</v>
      </c>
      <c r="T2987" s="18">
        <v>100</v>
      </c>
      <c r="U2987" s="18" t="s">
        <v>5937</v>
      </c>
      <c r="V2987" s="15"/>
      <c r="W2987" s="18" t="s">
        <v>1707</v>
      </c>
      <c r="X2987" s="18"/>
      <c r="Y2987" s="15" t="s">
        <v>73</v>
      </c>
      <c r="Z2987" s="18" t="s">
        <v>1708</v>
      </c>
      <c r="AA2987" s="18" t="s">
        <v>71</v>
      </c>
      <c r="AB2987" s="18" t="s">
        <v>2962</v>
      </c>
      <c r="AC2987" s="67" t="str">
        <f>+VLOOKUP("*"&amp;L2987&amp;"*",'[2]REGISTROS SANITARIOS'!$D$2394:$E$2662,2,FALSE)</f>
        <v>SI</v>
      </c>
      <c r="AD2987" s="22" t="s">
        <v>1025</v>
      </c>
      <c r="AE2987" s="16" t="s">
        <v>7998</v>
      </c>
      <c r="AF2987" s="34" t="s">
        <v>8814</v>
      </c>
      <c r="AG2987" s="24">
        <v>29653</v>
      </c>
      <c r="AH2987" s="18">
        <v>3</v>
      </c>
      <c r="AI2987" s="18" t="s">
        <v>1049</v>
      </c>
      <c r="AJ2987" s="17">
        <v>74250</v>
      </c>
      <c r="AK2987" s="25">
        <v>74250</v>
      </c>
      <c r="AL2987" s="25">
        <v>103</v>
      </c>
      <c r="AM2987" s="35">
        <v>0</v>
      </c>
      <c r="AN2987" s="19">
        <v>7647750</v>
      </c>
      <c r="AO2987" s="18" t="s">
        <v>44</v>
      </c>
      <c r="AP2987" s="15" t="s">
        <v>6131</v>
      </c>
      <c r="AQ2987" s="43" t="str">
        <f t="shared" si="460"/>
        <v>SI</v>
      </c>
      <c r="AR2987" s="44">
        <f t="shared" si="462"/>
        <v>7647750</v>
      </c>
      <c r="AS2987" s="44">
        <f t="shared" si="463"/>
        <v>7647750</v>
      </c>
      <c r="AT2987" s="44">
        <f t="shared" si="464"/>
        <v>7647750</v>
      </c>
      <c r="AU2987" s="44">
        <f t="shared" si="465"/>
        <v>7647750</v>
      </c>
      <c r="AV2987" s="45" t="b">
        <f t="shared" si="466"/>
        <v>1</v>
      </c>
      <c r="AW2987" s="45" t="b">
        <f t="shared" si="461"/>
        <v>1</v>
      </c>
      <c r="AX2987" s="45"/>
    </row>
    <row r="2988" spans="1:50" s="36" customFormat="1" ht="27.75" customHeight="1" x14ac:dyDescent="0.15">
      <c r="A2988" s="36" t="str">
        <f t="shared" si="459"/>
        <v>RAFAEL ANTONIO SALAMANCA / DEPOSITO DE DROGAS BOYACA104010409</v>
      </c>
      <c r="B2988" s="36" t="b">
        <f>+A2988='[1]Anexo 9'!A2988</f>
        <v>1</v>
      </c>
      <c r="C2988" s="18" t="s">
        <v>3868</v>
      </c>
      <c r="D2988" s="18" t="s">
        <v>1041</v>
      </c>
      <c r="E2988" s="15" t="s">
        <v>61</v>
      </c>
      <c r="F2988" s="15" t="s">
        <v>62</v>
      </c>
      <c r="G2988" s="15" t="s">
        <v>3155</v>
      </c>
      <c r="H2988" s="15" t="s">
        <v>3155</v>
      </c>
      <c r="I2988" s="15" t="s">
        <v>3155</v>
      </c>
      <c r="J2988" s="15">
        <v>5</v>
      </c>
      <c r="K2988" s="15" t="s">
        <v>3155</v>
      </c>
      <c r="L2988" s="15">
        <v>104010409</v>
      </c>
      <c r="M2988" s="15" t="s">
        <v>1985</v>
      </c>
      <c r="N2988" s="15" t="s">
        <v>1436</v>
      </c>
      <c r="O2988" s="18" t="s">
        <v>4137</v>
      </c>
      <c r="P2988" s="22" t="s">
        <v>73</v>
      </c>
      <c r="Q2988" s="15" t="s">
        <v>1987</v>
      </c>
      <c r="R2988" s="18" t="s">
        <v>5809</v>
      </c>
      <c r="S2988" s="22" t="b">
        <f t="shared" si="458"/>
        <v>0</v>
      </c>
      <c r="T2988" s="18">
        <v>48</v>
      </c>
      <c r="U2988" s="18" t="s">
        <v>5809</v>
      </c>
      <c r="V2988" s="15"/>
      <c r="W2988" s="18" t="s">
        <v>1979</v>
      </c>
      <c r="X2988" s="18"/>
      <c r="Y2988" s="15" t="s">
        <v>73</v>
      </c>
      <c r="Z2988" s="18" t="s">
        <v>7502</v>
      </c>
      <c r="AA2988" s="18" t="s">
        <v>71</v>
      </c>
      <c r="AB2988" s="18" t="s">
        <v>7503</v>
      </c>
      <c r="AC2988" s="67" t="e">
        <f>+VLOOKUP("*"&amp;L2988&amp;"*",'[2]REGISTROS SANITARIOS'!$D$2394:$E$2662,2,FALSE)</f>
        <v>#N/A</v>
      </c>
      <c r="AD2988" s="22" t="s">
        <v>44</v>
      </c>
      <c r="AE2988" s="16">
        <v>43156</v>
      </c>
      <c r="AF2988" s="34" t="s">
        <v>68</v>
      </c>
      <c r="AG2988" s="24" t="s">
        <v>8277</v>
      </c>
      <c r="AH2988" s="18">
        <v>8</v>
      </c>
      <c r="AI2988" s="18" t="s">
        <v>1049</v>
      </c>
      <c r="AJ2988" s="17">
        <v>41250</v>
      </c>
      <c r="AK2988" s="25">
        <v>41250</v>
      </c>
      <c r="AL2988" s="25">
        <v>103</v>
      </c>
      <c r="AM2988" s="35">
        <v>0</v>
      </c>
      <c r="AN2988" s="19">
        <v>4248750</v>
      </c>
      <c r="AO2988" s="18" t="s">
        <v>44</v>
      </c>
      <c r="AP2988" s="15" t="s">
        <v>6131</v>
      </c>
      <c r="AQ2988" s="43" t="str">
        <f t="shared" si="460"/>
        <v>SI</v>
      </c>
      <c r="AR2988" s="44">
        <f t="shared" si="462"/>
        <v>4248750</v>
      </c>
      <c r="AS2988" s="44">
        <f t="shared" si="463"/>
        <v>4248750</v>
      </c>
      <c r="AT2988" s="44">
        <f t="shared" si="464"/>
        <v>4248750</v>
      </c>
      <c r="AU2988" s="44">
        <f t="shared" si="465"/>
        <v>4248750</v>
      </c>
      <c r="AV2988" s="45" t="b">
        <f t="shared" si="466"/>
        <v>1</v>
      </c>
      <c r="AW2988" s="45" t="b">
        <f t="shared" si="461"/>
        <v>1</v>
      </c>
      <c r="AX2988" s="45"/>
    </row>
    <row r="2989" spans="1:50" s="36" customFormat="1" ht="27.75" customHeight="1" x14ac:dyDescent="0.15">
      <c r="A2989" s="36" t="str">
        <f t="shared" si="459"/>
        <v>RAFAEL ANTONIO SALAMANCA / DEPOSITO DE DROGAS BOYACA104010709</v>
      </c>
      <c r="B2989" s="36" t="b">
        <f>+A2989='[1]Anexo 9'!A2989</f>
        <v>1</v>
      </c>
      <c r="C2989" s="18" t="s">
        <v>3868</v>
      </c>
      <c r="D2989" s="18" t="s">
        <v>1041</v>
      </c>
      <c r="E2989" s="15" t="s">
        <v>61</v>
      </c>
      <c r="F2989" s="15" t="s">
        <v>62</v>
      </c>
      <c r="G2989" s="15" t="s">
        <v>3155</v>
      </c>
      <c r="H2989" s="15" t="s">
        <v>3155</v>
      </c>
      <c r="I2989" s="15" t="s">
        <v>3155</v>
      </c>
      <c r="J2989" s="15">
        <v>4</v>
      </c>
      <c r="K2989" s="15" t="s">
        <v>3155</v>
      </c>
      <c r="L2989" s="15">
        <v>104010709</v>
      </c>
      <c r="M2989" s="15" t="s">
        <v>1990</v>
      </c>
      <c r="N2989" s="15" t="s">
        <v>1436</v>
      </c>
      <c r="O2989" s="18" t="s">
        <v>5008</v>
      </c>
      <c r="P2989" s="22" t="s">
        <v>73</v>
      </c>
      <c r="Q2989" s="15" t="s">
        <v>1926</v>
      </c>
      <c r="R2989" s="18" t="s">
        <v>5937</v>
      </c>
      <c r="S2989" s="22" t="b">
        <f t="shared" si="458"/>
        <v>0</v>
      </c>
      <c r="T2989" s="18">
        <v>3</v>
      </c>
      <c r="U2989" s="18" t="s">
        <v>5937</v>
      </c>
      <c r="V2989" s="15"/>
      <c r="W2989" s="18" t="s">
        <v>1993</v>
      </c>
      <c r="X2989" s="18"/>
      <c r="Y2989" s="15" t="s">
        <v>73</v>
      </c>
      <c r="Z2989" s="18" t="s">
        <v>3489</v>
      </c>
      <c r="AA2989" s="18" t="s">
        <v>71</v>
      </c>
      <c r="AB2989" s="18" t="s">
        <v>3483</v>
      </c>
      <c r="AC2989" s="67" t="str">
        <f>+VLOOKUP("*"&amp;L2989&amp;"*",'[2]REGISTROS SANITARIOS'!$D$2394:$E$2662,2,FALSE)</f>
        <v>SI</v>
      </c>
      <c r="AD2989" s="22" t="s">
        <v>1025</v>
      </c>
      <c r="AE2989" s="16" t="s">
        <v>7998</v>
      </c>
      <c r="AF2989" s="34" t="s">
        <v>8814</v>
      </c>
      <c r="AG2989" s="24">
        <v>31866</v>
      </c>
      <c r="AH2989" s="18">
        <v>1</v>
      </c>
      <c r="AI2989" s="18" t="s">
        <v>1049</v>
      </c>
      <c r="AJ2989" s="17">
        <v>5.5</v>
      </c>
      <c r="AK2989" s="25">
        <v>6</v>
      </c>
      <c r="AL2989" s="25">
        <v>16245</v>
      </c>
      <c r="AM2989" s="35">
        <v>0</v>
      </c>
      <c r="AN2989" s="19">
        <v>97470</v>
      </c>
      <c r="AO2989" s="18" t="s">
        <v>44</v>
      </c>
      <c r="AP2989" s="15" t="s">
        <v>6131</v>
      </c>
      <c r="AQ2989" s="43" t="str">
        <f t="shared" si="460"/>
        <v>MAYOR</v>
      </c>
      <c r="AR2989" s="44">
        <f t="shared" si="462"/>
        <v>89347.5</v>
      </c>
      <c r="AS2989" s="44">
        <f t="shared" si="463"/>
        <v>89347.5</v>
      </c>
      <c r="AT2989" s="44">
        <f t="shared" si="464"/>
        <v>97470</v>
      </c>
      <c r="AU2989" s="44">
        <f t="shared" si="465"/>
        <v>97470</v>
      </c>
      <c r="AV2989" s="45" t="b">
        <f t="shared" si="466"/>
        <v>1</v>
      </c>
      <c r="AW2989" s="45" t="b">
        <f t="shared" si="461"/>
        <v>0</v>
      </c>
      <c r="AX2989" s="45"/>
    </row>
    <row r="2990" spans="1:50" s="36" customFormat="1" ht="27.75" customHeight="1" x14ac:dyDescent="0.15">
      <c r="A2990" s="36" t="str">
        <f t="shared" si="459"/>
        <v>RAFAEL ANTONIO SALAMANCA / DEPOSITO DE DROGAS BOYACA104020104</v>
      </c>
      <c r="B2990" s="36" t="b">
        <f>+A2990='[1]Anexo 9'!A2990</f>
        <v>1</v>
      </c>
      <c r="C2990" s="18" t="s">
        <v>3868</v>
      </c>
      <c r="D2990" s="18" t="s">
        <v>1041</v>
      </c>
      <c r="E2990" s="15" t="s">
        <v>61</v>
      </c>
      <c r="F2990" s="15" t="s">
        <v>62</v>
      </c>
      <c r="G2990" s="15" t="s">
        <v>3155</v>
      </c>
      <c r="H2990" s="15" t="s">
        <v>3155</v>
      </c>
      <c r="I2990" s="15" t="s">
        <v>3155</v>
      </c>
      <c r="J2990" s="15">
        <v>4</v>
      </c>
      <c r="K2990" s="15" t="s">
        <v>3155</v>
      </c>
      <c r="L2990" s="15">
        <v>104020104</v>
      </c>
      <c r="M2990" s="15" t="s">
        <v>1996</v>
      </c>
      <c r="N2990" s="15" t="s">
        <v>91</v>
      </c>
      <c r="O2990" s="18" t="s">
        <v>3484</v>
      </c>
      <c r="P2990" s="22" t="s">
        <v>73</v>
      </c>
      <c r="Q2990" s="15" t="s">
        <v>1998</v>
      </c>
      <c r="R2990" s="18" t="s">
        <v>3147</v>
      </c>
      <c r="S2990" s="22" t="b">
        <f t="shared" si="458"/>
        <v>0</v>
      </c>
      <c r="T2990" s="18">
        <v>1</v>
      </c>
      <c r="U2990" s="18" t="s">
        <v>3147</v>
      </c>
      <c r="V2990" s="15"/>
      <c r="W2990" s="18" t="s">
        <v>1707</v>
      </c>
      <c r="X2990" s="18"/>
      <c r="Y2990" s="15" t="s">
        <v>73</v>
      </c>
      <c r="Z2990" s="18" t="s">
        <v>1708</v>
      </c>
      <c r="AA2990" s="18" t="s">
        <v>71</v>
      </c>
      <c r="AB2990" s="18" t="s">
        <v>7504</v>
      </c>
      <c r="AC2990" s="67" t="str">
        <f>+VLOOKUP("*"&amp;L2990&amp;"*",'[2]REGISTROS SANITARIOS'!$D$2394:$E$2662,2,FALSE)</f>
        <v>SI</v>
      </c>
      <c r="AD2990" s="22" t="s">
        <v>1025</v>
      </c>
      <c r="AE2990" s="16" t="s">
        <v>7998</v>
      </c>
      <c r="AF2990" s="34" t="s">
        <v>8814</v>
      </c>
      <c r="AG2990" s="24">
        <v>33439</v>
      </c>
      <c r="AH2990" s="18">
        <v>1</v>
      </c>
      <c r="AI2990" s="18" t="s">
        <v>1049</v>
      </c>
      <c r="AJ2990" s="17">
        <v>9900</v>
      </c>
      <c r="AK2990" s="25">
        <v>9900</v>
      </c>
      <c r="AL2990" s="25">
        <v>1915</v>
      </c>
      <c r="AM2990" s="35">
        <v>0</v>
      </c>
      <c r="AN2990" s="19">
        <v>18958500</v>
      </c>
      <c r="AO2990" s="18" t="s">
        <v>44</v>
      </c>
      <c r="AP2990" s="15" t="s">
        <v>6131</v>
      </c>
      <c r="AQ2990" s="43" t="str">
        <f t="shared" si="460"/>
        <v>SI</v>
      </c>
      <c r="AR2990" s="44">
        <f t="shared" si="462"/>
        <v>18958500</v>
      </c>
      <c r="AS2990" s="44">
        <f t="shared" si="463"/>
        <v>18958500</v>
      </c>
      <c r="AT2990" s="44">
        <f t="shared" si="464"/>
        <v>18958500</v>
      </c>
      <c r="AU2990" s="44">
        <f t="shared" si="465"/>
        <v>18958500</v>
      </c>
      <c r="AV2990" s="45" t="b">
        <f t="shared" si="466"/>
        <v>1</v>
      </c>
      <c r="AW2990" s="45" t="b">
        <f t="shared" si="461"/>
        <v>1</v>
      </c>
      <c r="AX2990" s="45"/>
    </row>
    <row r="2991" spans="1:50" s="36" customFormat="1" ht="27.75" customHeight="1" x14ac:dyDescent="0.15">
      <c r="A2991" s="36" t="str">
        <f t="shared" si="459"/>
        <v>RAFAEL ANTONIO SALAMANCA / DEPOSITO DE DROGAS BOYACA104020209</v>
      </c>
      <c r="B2991" s="36" t="b">
        <f>+A2991='[1]Anexo 9'!A2991</f>
        <v>1</v>
      </c>
      <c r="C2991" s="18" t="s">
        <v>3868</v>
      </c>
      <c r="D2991" s="18" t="s">
        <v>1041</v>
      </c>
      <c r="E2991" s="15" t="s">
        <v>61</v>
      </c>
      <c r="F2991" s="15" t="s">
        <v>62</v>
      </c>
      <c r="G2991" s="15" t="s">
        <v>3155</v>
      </c>
      <c r="H2991" s="15" t="s">
        <v>3155</v>
      </c>
      <c r="I2991" s="15" t="s">
        <v>3155</v>
      </c>
      <c r="J2991" s="15">
        <v>6</v>
      </c>
      <c r="K2991" s="15" t="s">
        <v>3155</v>
      </c>
      <c r="L2991" s="15">
        <v>104020209</v>
      </c>
      <c r="M2991" s="15" t="s">
        <v>2001</v>
      </c>
      <c r="N2991" s="15" t="s">
        <v>1436</v>
      </c>
      <c r="O2991" s="18" t="s">
        <v>3485</v>
      </c>
      <c r="P2991" s="22" t="s">
        <v>73</v>
      </c>
      <c r="Q2991" s="15" t="s">
        <v>2002</v>
      </c>
      <c r="R2991" s="18" t="s">
        <v>5937</v>
      </c>
      <c r="S2991" s="22" t="b">
        <f t="shared" si="458"/>
        <v>0</v>
      </c>
      <c r="T2991" s="18">
        <v>50</v>
      </c>
      <c r="U2991" s="18" t="s">
        <v>5937</v>
      </c>
      <c r="V2991" s="15"/>
      <c r="W2991" s="18" t="s">
        <v>1829</v>
      </c>
      <c r="X2991" s="18"/>
      <c r="Y2991" s="15" t="s">
        <v>73</v>
      </c>
      <c r="Z2991" s="18" t="s">
        <v>1829</v>
      </c>
      <c r="AA2991" s="18" t="s">
        <v>71</v>
      </c>
      <c r="AB2991" s="18" t="s">
        <v>3487</v>
      </c>
      <c r="AC2991" s="67" t="str">
        <f>+VLOOKUP("*"&amp;L2991&amp;"*",'[2]REGISTROS SANITARIOS'!$D$2394:$E$2662,2,FALSE)</f>
        <v>SI</v>
      </c>
      <c r="AD2991" s="22" t="s">
        <v>1025</v>
      </c>
      <c r="AE2991" s="16">
        <v>44880</v>
      </c>
      <c r="AF2991" s="34" t="s">
        <v>73</v>
      </c>
      <c r="AG2991" s="24">
        <v>19908202</v>
      </c>
      <c r="AH2991" s="18">
        <v>2</v>
      </c>
      <c r="AI2991" s="18" t="s">
        <v>1049</v>
      </c>
      <c r="AJ2991" s="17">
        <v>24750</v>
      </c>
      <c r="AK2991" s="25">
        <v>24750</v>
      </c>
      <c r="AL2991" s="25">
        <v>203</v>
      </c>
      <c r="AM2991" s="35">
        <v>0</v>
      </c>
      <c r="AN2991" s="19">
        <v>5024250</v>
      </c>
      <c r="AO2991" s="18" t="s">
        <v>44</v>
      </c>
      <c r="AP2991" s="15" t="s">
        <v>6131</v>
      </c>
      <c r="AQ2991" s="43" t="str">
        <f t="shared" si="460"/>
        <v>SI</v>
      </c>
      <c r="AR2991" s="44">
        <f t="shared" si="462"/>
        <v>5024250</v>
      </c>
      <c r="AS2991" s="44">
        <f t="shared" si="463"/>
        <v>5024250</v>
      </c>
      <c r="AT2991" s="44">
        <f t="shared" si="464"/>
        <v>5024250</v>
      </c>
      <c r="AU2991" s="44">
        <f t="shared" si="465"/>
        <v>5024250</v>
      </c>
      <c r="AV2991" s="45" t="b">
        <f t="shared" si="466"/>
        <v>1</v>
      </c>
      <c r="AW2991" s="45" t="b">
        <f t="shared" si="461"/>
        <v>1</v>
      </c>
      <c r="AX2991" s="45"/>
    </row>
    <row r="2992" spans="1:50" s="36" customFormat="1" ht="27.75" customHeight="1" x14ac:dyDescent="0.15">
      <c r="A2992" s="36" t="str">
        <f t="shared" si="459"/>
        <v>RAFAEL ANTONIO SALAMANCA / DEPOSITO DE DROGAS BOYACA104020504</v>
      </c>
      <c r="B2992" s="36" t="b">
        <f>+A2992='[1]Anexo 9'!A2992</f>
        <v>1</v>
      </c>
      <c r="C2992" s="18" t="s">
        <v>3868</v>
      </c>
      <c r="D2992" s="18" t="s">
        <v>1041</v>
      </c>
      <c r="E2992" s="15" t="s">
        <v>61</v>
      </c>
      <c r="F2992" s="15" t="s">
        <v>62</v>
      </c>
      <c r="G2992" s="15" t="s">
        <v>3155</v>
      </c>
      <c r="H2992" s="15" t="s">
        <v>3155</v>
      </c>
      <c r="I2992" s="15" t="s">
        <v>3155</v>
      </c>
      <c r="J2992" s="15">
        <v>4</v>
      </c>
      <c r="K2992" s="15" t="s">
        <v>3155</v>
      </c>
      <c r="L2992" s="15">
        <v>104020504</v>
      </c>
      <c r="M2992" s="15" t="s">
        <v>2005</v>
      </c>
      <c r="N2992" s="15" t="s">
        <v>91</v>
      </c>
      <c r="O2992" s="18" t="s">
        <v>3488</v>
      </c>
      <c r="P2992" s="22" t="s">
        <v>73</v>
      </c>
      <c r="Q2992" s="15" t="s">
        <v>1233</v>
      </c>
      <c r="R2992" s="18" t="s">
        <v>3147</v>
      </c>
      <c r="S2992" s="22" t="b">
        <f t="shared" si="458"/>
        <v>0</v>
      </c>
      <c r="T2992" s="18">
        <v>1</v>
      </c>
      <c r="U2992" s="18" t="s">
        <v>3147</v>
      </c>
      <c r="V2992" s="15"/>
      <c r="W2992" s="18" t="s">
        <v>1707</v>
      </c>
      <c r="X2992" s="18"/>
      <c r="Y2992" s="15" t="s">
        <v>73</v>
      </c>
      <c r="Z2992" s="18" t="s">
        <v>1708</v>
      </c>
      <c r="AA2992" s="18" t="s">
        <v>71</v>
      </c>
      <c r="AB2992" s="18" t="s">
        <v>2007</v>
      </c>
      <c r="AC2992" s="67" t="str">
        <f>+VLOOKUP("*"&amp;L2992&amp;"*",'[2]REGISTROS SANITARIOS'!$D$2394:$E$2662,2,FALSE)</f>
        <v>SI</v>
      </c>
      <c r="AD2992" s="22" t="s">
        <v>1025</v>
      </c>
      <c r="AE2992" s="16">
        <v>44256</v>
      </c>
      <c r="AF2992" s="34" t="s">
        <v>68</v>
      </c>
      <c r="AG2992" s="24">
        <v>25796</v>
      </c>
      <c r="AH2992" s="18">
        <v>1</v>
      </c>
      <c r="AI2992" s="18" t="s">
        <v>1049</v>
      </c>
      <c r="AJ2992" s="17">
        <v>220</v>
      </c>
      <c r="AK2992" s="25">
        <v>220</v>
      </c>
      <c r="AL2992" s="25">
        <v>2161</v>
      </c>
      <c r="AM2992" s="35">
        <v>0</v>
      </c>
      <c r="AN2992" s="19">
        <v>475420</v>
      </c>
      <c r="AO2992" s="18" t="s">
        <v>44</v>
      </c>
      <c r="AP2992" s="15" t="s">
        <v>6131</v>
      </c>
      <c r="AQ2992" s="43" t="str">
        <f t="shared" si="460"/>
        <v>SI</v>
      </c>
      <c r="AR2992" s="44">
        <f t="shared" si="462"/>
        <v>475420</v>
      </c>
      <c r="AS2992" s="44">
        <f t="shared" si="463"/>
        <v>475420</v>
      </c>
      <c r="AT2992" s="44">
        <f t="shared" si="464"/>
        <v>475420</v>
      </c>
      <c r="AU2992" s="44">
        <f t="shared" si="465"/>
        <v>475420</v>
      </c>
      <c r="AV2992" s="45" t="b">
        <f t="shared" si="466"/>
        <v>1</v>
      </c>
      <c r="AW2992" s="45" t="b">
        <f t="shared" si="461"/>
        <v>1</v>
      </c>
      <c r="AX2992" s="45"/>
    </row>
    <row r="2993" spans="1:50" s="36" customFormat="1" ht="27.75" customHeight="1" x14ac:dyDescent="0.15">
      <c r="A2993" s="36" t="str">
        <f t="shared" si="459"/>
        <v>RAFAEL ANTONIO SALAMANCA / DEPOSITO DE DROGAS BOYACA114030905</v>
      </c>
      <c r="B2993" s="36" t="b">
        <f>+A2993='[1]Anexo 9'!A2993</f>
        <v>1</v>
      </c>
      <c r="C2993" s="18" t="s">
        <v>3868</v>
      </c>
      <c r="D2993" s="18" t="s">
        <v>1041</v>
      </c>
      <c r="E2993" s="15" t="s">
        <v>61</v>
      </c>
      <c r="F2993" s="15" t="s">
        <v>62</v>
      </c>
      <c r="G2993" s="15" t="s">
        <v>3155</v>
      </c>
      <c r="H2993" s="15" t="s">
        <v>3155</v>
      </c>
      <c r="I2993" s="15" t="s">
        <v>3155</v>
      </c>
      <c r="J2993" s="15">
        <v>5</v>
      </c>
      <c r="K2993" s="15" t="s">
        <v>3155</v>
      </c>
      <c r="L2993" s="15">
        <v>114030905</v>
      </c>
      <c r="M2993" s="15" t="s">
        <v>4143</v>
      </c>
      <c r="N2993" s="15" t="s">
        <v>1411</v>
      </c>
      <c r="O2993" s="18" t="s">
        <v>5009</v>
      </c>
      <c r="P2993" s="22" t="s">
        <v>73</v>
      </c>
      <c r="Q2993" s="15" t="s">
        <v>5645</v>
      </c>
      <c r="R2993" s="18" t="s">
        <v>5950</v>
      </c>
      <c r="S2993" s="22" t="b">
        <f t="shared" si="458"/>
        <v>0</v>
      </c>
      <c r="T2993" s="18">
        <v>60</v>
      </c>
      <c r="U2993" s="18" t="s">
        <v>5950</v>
      </c>
      <c r="V2993" s="15"/>
      <c r="W2993" s="18" t="s">
        <v>6451</v>
      </c>
      <c r="X2993" s="18"/>
      <c r="Y2993" s="15" t="s">
        <v>73</v>
      </c>
      <c r="Z2993" s="18" t="s">
        <v>7505</v>
      </c>
      <c r="AA2993" s="18" t="s">
        <v>71</v>
      </c>
      <c r="AB2993" s="18" t="s">
        <v>7506</v>
      </c>
      <c r="AC2993" s="67" t="str">
        <f>+VLOOKUP("*"&amp;L2993&amp;"*",'[2]REGISTROS SANITARIOS'!$D$2394:$E$2662,2,FALSE)</f>
        <v>SI</v>
      </c>
      <c r="AD2993" s="22" t="s">
        <v>1025</v>
      </c>
      <c r="AE2993" s="16" t="s">
        <v>7998</v>
      </c>
      <c r="AF2993" s="34" t="s">
        <v>8814</v>
      </c>
      <c r="AG2993" s="24" t="s">
        <v>8278</v>
      </c>
      <c r="AH2993" s="18">
        <v>3</v>
      </c>
      <c r="AI2993" s="18" t="s">
        <v>1049</v>
      </c>
      <c r="AJ2993" s="17">
        <v>330</v>
      </c>
      <c r="AK2993" s="25">
        <v>330</v>
      </c>
      <c r="AL2993" s="25">
        <v>181</v>
      </c>
      <c r="AM2993" s="35">
        <v>0</v>
      </c>
      <c r="AN2993" s="19">
        <v>59730</v>
      </c>
      <c r="AO2993" s="18" t="s">
        <v>44</v>
      </c>
      <c r="AP2993" s="15" t="s">
        <v>6131</v>
      </c>
      <c r="AQ2993" s="43" t="str">
        <f t="shared" si="460"/>
        <v>SI</v>
      </c>
      <c r="AR2993" s="44">
        <f t="shared" si="462"/>
        <v>59730</v>
      </c>
      <c r="AS2993" s="44">
        <f t="shared" si="463"/>
        <v>59730</v>
      </c>
      <c r="AT2993" s="44">
        <f t="shared" si="464"/>
        <v>59730</v>
      </c>
      <c r="AU2993" s="44">
        <f t="shared" si="465"/>
        <v>59730</v>
      </c>
      <c r="AV2993" s="45" t="b">
        <f t="shared" si="466"/>
        <v>1</v>
      </c>
      <c r="AW2993" s="45" t="b">
        <f t="shared" si="461"/>
        <v>1</v>
      </c>
      <c r="AX2993" s="45"/>
    </row>
    <row r="2994" spans="1:50" s="36" customFormat="1" ht="27.75" customHeight="1" x14ac:dyDescent="0.15">
      <c r="A2994" s="36" t="str">
        <f t="shared" si="459"/>
        <v>RAFAEL ANTONIO SALAMANCA / DEPOSITO DE DROGAS BOYACA105010109</v>
      </c>
      <c r="B2994" s="36" t="b">
        <f>+A2994='[1]Anexo 9'!A2994</f>
        <v>1</v>
      </c>
      <c r="C2994" s="18" t="s">
        <v>3868</v>
      </c>
      <c r="D2994" s="18" t="s">
        <v>1041</v>
      </c>
      <c r="E2994" s="15" t="s">
        <v>61</v>
      </c>
      <c r="F2994" s="15" t="s">
        <v>62</v>
      </c>
      <c r="G2994" s="15" t="s">
        <v>3155</v>
      </c>
      <c r="H2994" s="15" t="s">
        <v>3155</v>
      </c>
      <c r="I2994" s="15" t="s">
        <v>3155</v>
      </c>
      <c r="J2994" s="15">
        <v>3</v>
      </c>
      <c r="K2994" s="15" t="s">
        <v>3155</v>
      </c>
      <c r="L2994" s="15">
        <v>105010109</v>
      </c>
      <c r="M2994" s="15" t="s">
        <v>2008</v>
      </c>
      <c r="N2994" s="15" t="s">
        <v>1436</v>
      </c>
      <c r="O2994" s="18" t="s">
        <v>3490</v>
      </c>
      <c r="P2994" s="22" t="s">
        <v>3841</v>
      </c>
      <c r="Q2994" s="15" t="s">
        <v>2010</v>
      </c>
      <c r="R2994" s="18" t="s">
        <v>5937</v>
      </c>
      <c r="S2994" s="22" t="b">
        <f t="shared" si="458"/>
        <v>0</v>
      </c>
      <c r="T2994" s="18">
        <v>20</v>
      </c>
      <c r="U2994" s="18" t="s">
        <v>5937</v>
      </c>
      <c r="V2994" s="15"/>
      <c r="W2994" s="18" t="s">
        <v>3491</v>
      </c>
      <c r="X2994" s="18"/>
      <c r="Y2994" s="15" t="s">
        <v>73</v>
      </c>
      <c r="Z2994" s="18" t="s">
        <v>7507</v>
      </c>
      <c r="AA2994" s="18" t="s">
        <v>1402</v>
      </c>
      <c r="AB2994" s="18" t="s">
        <v>2013</v>
      </c>
      <c r="AC2994" s="67" t="str">
        <f>+VLOOKUP("*"&amp;L2994&amp;"*",'[2]REGISTROS SANITARIOS'!$D$2394:$E$2662,2,FALSE)</f>
        <v>SI</v>
      </c>
      <c r="AD2994" s="22" t="s">
        <v>1025</v>
      </c>
      <c r="AE2994" s="16">
        <v>44647</v>
      </c>
      <c r="AF2994" s="34" t="s">
        <v>73</v>
      </c>
      <c r="AG2994" s="24">
        <v>37246</v>
      </c>
      <c r="AH2994" s="18">
        <v>1</v>
      </c>
      <c r="AI2994" s="18" t="s">
        <v>1049</v>
      </c>
      <c r="AJ2994" s="17">
        <v>15950</v>
      </c>
      <c r="AK2994" s="25">
        <v>15950</v>
      </c>
      <c r="AL2994" s="25">
        <v>1131</v>
      </c>
      <c r="AM2994" s="35">
        <v>0</v>
      </c>
      <c r="AN2994" s="19">
        <v>18039450</v>
      </c>
      <c r="AO2994" s="18" t="s">
        <v>44</v>
      </c>
      <c r="AP2994" s="15" t="s">
        <v>6131</v>
      </c>
      <c r="AQ2994" s="43" t="str">
        <f t="shared" si="460"/>
        <v>SI</v>
      </c>
      <c r="AR2994" s="44">
        <f t="shared" si="462"/>
        <v>18039450</v>
      </c>
      <c r="AS2994" s="44">
        <f t="shared" si="463"/>
        <v>18039450</v>
      </c>
      <c r="AT2994" s="44">
        <f t="shared" si="464"/>
        <v>18039450</v>
      </c>
      <c r="AU2994" s="44">
        <f t="shared" si="465"/>
        <v>18039450</v>
      </c>
      <c r="AV2994" s="45" t="b">
        <f t="shared" si="466"/>
        <v>1</v>
      </c>
      <c r="AW2994" s="45" t="b">
        <f t="shared" si="461"/>
        <v>1</v>
      </c>
      <c r="AX2994" s="45"/>
    </row>
    <row r="2995" spans="1:50" s="36" customFormat="1" ht="27.75" customHeight="1" x14ac:dyDescent="0.15">
      <c r="A2995" s="36" t="str">
        <f t="shared" si="459"/>
        <v>RAFAEL ANTONIO SALAMANCA / DEPOSITO DE DROGAS BOYACA105010209</v>
      </c>
      <c r="B2995" s="36" t="b">
        <f>+A2995='[1]Anexo 9'!A2995</f>
        <v>1</v>
      </c>
      <c r="C2995" s="18" t="s">
        <v>3868</v>
      </c>
      <c r="D2995" s="18" t="s">
        <v>1041</v>
      </c>
      <c r="E2995" s="15" t="s">
        <v>61</v>
      </c>
      <c r="F2995" s="15" t="s">
        <v>62</v>
      </c>
      <c r="G2995" s="15" t="s">
        <v>3155</v>
      </c>
      <c r="H2995" s="15" t="s">
        <v>3155</v>
      </c>
      <c r="I2995" s="15" t="s">
        <v>3155</v>
      </c>
      <c r="J2995" s="15">
        <v>6</v>
      </c>
      <c r="K2995" s="15" t="s">
        <v>3155</v>
      </c>
      <c r="L2995" s="15">
        <v>105010209</v>
      </c>
      <c r="M2995" s="15" t="s">
        <v>2014</v>
      </c>
      <c r="N2995" s="15" t="s">
        <v>1436</v>
      </c>
      <c r="O2995" s="18" t="s">
        <v>3492</v>
      </c>
      <c r="P2995" s="22" t="s">
        <v>3841</v>
      </c>
      <c r="Q2995" s="15" t="s">
        <v>2016</v>
      </c>
      <c r="R2995" s="18" t="s">
        <v>5937</v>
      </c>
      <c r="S2995" s="22" t="b">
        <f t="shared" si="458"/>
        <v>0</v>
      </c>
      <c r="T2995" s="18">
        <v>300</v>
      </c>
      <c r="U2995" s="18" t="s">
        <v>5937</v>
      </c>
      <c r="V2995" s="15"/>
      <c r="W2995" s="18" t="s">
        <v>1829</v>
      </c>
      <c r="X2995" s="18"/>
      <c r="Y2995" s="15" t="s">
        <v>73</v>
      </c>
      <c r="Z2995" s="18" t="s">
        <v>7484</v>
      </c>
      <c r="AA2995" s="18" t="s">
        <v>71</v>
      </c>
      <c r="AB2995" s="18" t="s">
        <v>2017</v>
      </c>
      <c r="AC2995" s="67" t="str">
        <f>+VLOOKUP("*"&amp;L2995&amp;"*",'[2]REGISTROS SANITARIOS'!$D$2394:$E$2662,2,FALSE)</f>
        <v>SI</v>
      </c>
      <c r="AD2995" s="22" t="s">
        <v>1025</v>
      </c>
      <c r="AE2995" s="16">
        <v>44161</v>
      </c>
      <c r="AF2995" s="34" t="s">
        <v>68</v>
      </c>
      <c r="AG2995" s="24">
        <v>19951877</v>
      </c>
      <c r="AH2995" s="18">
        <v>2</v>
      </c>
      <c r="AI2995" s="18" t="s">
        <v>1049</v>
      </c>
      <c r="AJ2995" s="17">
        <v>121000</v>
      </c>
      <c r="AK2995" s="25">
        <v>121000</v>
      </c>
      <c r="AL2995" s="25">
        <v>38</v>
      </c>
      <c r="AM2995" s="35">
        <v>0</v>
      </c>
      <c r="AN2995" s="19">
        <v>4598000</v>
      </c>
      <c r="AO2995" s="18" t="s">
        <v>44</v>
      </c>
      <c r="AP2995" s="15" t="s">
        <v>6131</v>
      </c>
      <c r="AQ2995" s="43" t="str">
        <f t="shared" si="460"/>
        <v>SI</v>
      </c>
      <c r="AR2995" s="44">
        <f t="shared" si="462"/>
        <v>4598000</v>
      </c>
      <c r="AS2995" s="44">
        <f t="shared" si="463"/>
        <v>4598000</v>
      </c>
      <c r="AT2995" s="44">
        <f t="shared" si="464"/>
        <v>4598000</v>
      </c>
      <c r="AU2995" s="44">
        <f t="shared" si="465"/>
        <v>4598000</v>
      </c>
      <c r="AV2995" s="45" t="b">
        <f t="shared" si="466"/>
        <v>1</v>
      </c>
      <c r="AW2995" s="45" t="b">
        <f t="shared" si="461"/>
        <v>1</v>
      </c>
      <c r="AX2995" s="45"/>
    </row>
    <row r="2996" spans="1:50" s="36" customFormat="1" ht="27.75" customHeight="1" x14ac:dyDescent="0.15">
      <c r="A2996" s="36" t="str">
        <f t="shared" si="459"/>
        <v>RAFAEL ANTONIO SALAMANCA / DEPOSITO DE DROGAS BOYACA105010509</v>
      </c>
      <c r="B2996" s="36" t="b">
        <f>+A2996='[1]Anexo 9'!A2996</f>
        <v>1</v>
      </c>
      <c r="C2996" s="18" t="s">
        <v>3868</v>
      </c>
      <c r="D2996" s="18" t="s">
        <v>1041</v>
      </c>
      <c r="E2996" s="15" t="s">
        <v>61</v>
      </c>
      <c r="F2996" s="15" t="s">
        <v>62</v>
      </c>
      <c r="G2996" s="15" t="s">
        <v>3155</v>
      </c>
      <c r="H2996" s="15" t="s">
        <v>3155</v>
      </c>
      <c r="I2996" s="15" t="s">
        <v>3155</v>
      </c>
      <c r="J2996" s="15">
        <v>4</v>
      </c>
      <c r="K2996" s="15" t="s">
        <v>3155</v>
      </c>
      <c r="L2996" s="15">
        <v>105010509</v>
      </c>
      <c r="M2996" s="15" t="s">
        <v>2018</v>
      </c>
      <c r="N2996" s="15" t="s">
        <v>1436</v>
      </c>
      <c r="O2996" s="18" t="s">
        <v>3493</v>
      </c>
      <c r="P2996" s="22" t="s">
        <v>73</v>
      </c>
      <c r="Q2996" s="15" t="s">
        <v>1822</v>
      </c>
      <c r="R2996" s="18" t="s">
        <v>5937</v>
      </c>
      <c r="S2996" s="22" t="b">
        <f t="shared" si="458"/>
        <v>0</v>
      </c>
      <c r="T2996" s="18">
        <v>100</v>
      </c>
      <c r="U2996" s="18" t="s">
        <v>5937</v>
      </c>
      <c r="V2996" s="15"/>
      <c r="W2996" s="18" t="s">
        <v>3494</v>
      </c>
      <c r="X2996" s="18"/>
      <c r="Y2996" s="15" t="s">
        <v>73</v>
      </c>
      <c r="Z2996" s="18" t="s">
        <v>6483</v>
      </c>
      <c r="AA2996" s="18" t="s">
        <v>71</v>
      </c>
      <c r="AB2996" s="18" t="s">
        <v>7508</v>
      </c>
      <c r="AC2996" s="67" t="str">
        <f>+VLOOKUP("*"&amp;L2996&amp;"*",'[2]REGISTROS SANITARIOS'!$D$2394:$E$2662,2,FALSE)</f>
        <v>SI</v>
      </c>
      <c r="AD2996" s="22" t="s">
        <v>1025</v>
      </c>
      <c r="AE2996" s="16">
        <v>44874</v>
      </c>
      <c r="AF2996" s="34" t="s">
        <v>73</v>
      </c>
      <c r="AG2996" s="24">
        <v>40927</v>
      </c>
      <c r="AH2996" s="18">
        <v>14</v>
      </c>
      <c r="AI2996" s="18" t="s">
        <v>1049</v>
      </c>
      <c r="AJ2996" s="17">
        <v>286000</v>
      </c>
      <c r="AK2996" s="25">
        <v>286000</v>
      </c>
      <c r="AL2996" s="25">
        <v>63</v>
      </c>
      <c r="AM2996" s="35">
        <v>0</v>
      </c>
      <c r="AN2996" s="19">
        <v>18018000</v>
      </c>
      <c r="AO2996" s="18" t="s">
        <v>44</v>
      </c>
      <c r="AP2996" s="15" t="s">
        <v>6131</v>
      </c>
      <c r="AQ2996" s="43" t="str">
        <f t="shared" si="460"/>
        <v>SI</v>
      </c>
      <c r="AR2996" s="44">
        <f t="shared" si="462"/>
        <v>18018000</v>
      </c>
      <c r="AS2996" s="44">
        <f t="shared" si="463"/>
        <v>18018000</v>
      </c>
      <c r="AT2996" s="44">
        <f t="shared" si="464"/>
        <v>18018000</v>
      </c>
      <c r="AU2996" s="44">
        <f t="shared" si="465"/>
        <v>18018000</v>
      </c>
      <c r="AV2996" s="45" t="b">
        <f t="shared" si="466"/>
        <v>1</v>
      </c>
      <c r="AW2996" s="45" t="b">
        <f t="shared" si="461"/>
        <v>1</v>
      </c>
      <c r="AX2996" s="45"/>
    </row>
    <row r="2997" spans="1:50" s="36" customFormat="1" ht="27.75" customHeight="1" x14ac:dyDescent="0.15">
      <c r="A2997" s="36" t="str">
        <f t="shared" si="459"/>
        <v>RAFAEL ANTONIO SALAMANCA / DEPOSITO DE DROGAS BOYACA105010609</v>
      </c>
      <c r="B2997" s="36" t="b">
        <f>+A2997='[1]Anexo 9'!A2997</f>
        <v>1</v>
      </c>
      <c r="C2997" s="18" t="s">
        <v>3868</v>
      </c>
      <c r="D2997" s="18" t="s">
        <v>1041</v>
      </c>
      <c r="E2997" s="15" t="s">
        <v>61</v>
      </c>
      <c r="F2997" s="15" t="s">
        <v>62</v>
      </c>
      <c r="G2997" s="15" t="s">
        <v>3155</v>
      </c>
      <c r="H2997" s="15" t="s">
        <v>3155</v>
      </c>
      <c r="I2997" s="15" t="s">
        <v>3155</v>
      </c>
      <c r="J2997" s="15">
        <v>6</v>
      </c>
      <c r="K2997" s="15" t="s">
        <v>3155</v>
      </c>
      <c r="L2997" s="15">
        <v>105010609</v>
      </c>
      <c r="M2997" s="15" t="s">
        <v>2026</v>
      </c>
      <c r="N2997" s="15" t="s">
        <v>1411</v>
      </c>
      <c r="O2997" s="18" t="s">
        <v>5010</v>
      </c>
      <c r="P2997" s="22" t="s">
        <v>3841</v>
      </c>
      <c r="Q2997" s="15" t="s">
        <v>1413</v>
      </c>
      <c r="R2997" s="18" t="s">
        <v>5939</v>
      </c>
      <c r="S2997" s="22" t="b">
        <f t="shared" si="458"/>
        <v>0</v>
      </c>
      <c r="T2997" s="18">
        <v>300</v>
      </c>
      <c r="U2997" s="18" t="s">
        <v>5939</v>
      </c>
      <c r="V2997" s="15"/>
      <c r="W2997" s="18" t="s">
        <v>2556</v>
      </c>
      <c r="X2997" s="18"/>
      <c r="Y2997" s="15" t="s">
        <v>73</v>
      </c>
      <c r="Z2997" s="18" t="s">
        <v>1963</v>
      </c>
      <c r="AA2997" s="18" t="s">
        <v>71</v>
      </c>
      <c r="AB2997" s="18" t="s">
        <v>7509</v>
      </c>
      <c r="AC2997" s="67" t="str">
        <f>+VLOOKUP("*"&amp;L2997&amp;"*",'[2]REGISTROS SANITARIOS'!$D$2394:$E$2662,2,FALSE)</f>
        <v>SI</v>
      </c>
      <c r="AD2997" s="22" t="s">
        <v>1025</v>
      </c>
      <c r="AE2997" s="16">
        <v>45131</v>
      </c>
      <c r="AF2997" s="34" t="s">
        <v>73</v>
      </c>
      <c r="AG2997" s="24">
        <v>20025310</v>
      </c>
      <c r="AH2997" s="18">
        <v>9</v>
      </c>
      <c r="AI2997" s="18" t="s">
        <v>1049</v>
      </c>
      <c r="AJ2997" s="17">
        <v>550000</v>
      </c>
      <c r="AK2997" s="25">
        <v>550000</v>
      </c>
      <c r="AL2997" s="25">
        <v>150</v>
      </c>
      <c r="AM2997" s="35">
        <v>0</v>
      </c>
      <c r="AN2997" s="19">
        <v>82500000</v>
      </c>
      <c r="AO2997" s="18" t="s">
        <v>44</v>
      </c>
      <c r="AP2997" s="15" t="s">
        <v>6131</v>
      </c>
      <c r="AQ2997" s="43" t="str">
        <f t="shared" si="460"/>
        <v>SI</v>
      </c>
      <c r="AR2997" s="44">
        <f t="shared" si="462"/>
        <v>82500000</v>
      </c>
      <c r="AS2997" s="44">
        <f t="shared" si="463"/>
        <v>82500000</v>
      </c>
      <c r="AT2997" s="44">
        <f t="shared" si="464"/>
        <v>82500000</v>
      </c>
      <c r="AU2997" s="44">
        <f t="shared" si="465"/>
        <v>82500000</v>
      </c>
      <c r="AV2997" s="45" t="b">
        <f t="shared" si="466"/>
        <v>1</v>
      </c>
      <c r="AW2997" s="45" t="b">
        <f t="shared" si="461"/>
        <v>1</v>
      </c>
      <c r="AX2997" s="45"/>
    </row>
    <row r="2998" spans="1:50" s="36" customFormat="1" ht="27.75" customHeight="1" x14ac:dyDescent="0.15">
      <c r="A2998" s="36" t="str">
        <f t="shared" si="459"/>
        <v>RAFAEL ANTONIO SALAMANCA / DEPOSITO DE DROGAS BOYACA105010709</v>
      </c>
      <c r="B2998" s="36" t="b">
        <f>+A2998='[1]Anexo 9'!A2998</f>
        <v>1</v>
      </c>
      <c r="C2998" s="18" t="s">
        <v>3868</v>
      </c>
      <c r="D2998" s="18" t="s">
        <v>1041</v>
      </c>
      <c r="E2998" s="15" t="s">
        <v>61</v>
      </c>
      <c r="F2998" s="15" t="s">
        <v>62</v>
      </c>
      <c r="G2998" s="15" t="s">
        <v>3155</v>
      </c>
      <c r="H2998" s="15" t="s">
        <v>3155</v>
      </c>
      <c r="I2998" s="15" t="s">
        <v>3155</v>
      </c>
      <c r="J2998" s="15">
        <v>7</v>
      </c>
      <c r="K2998" s="15" t="s">
        <v>3155</v>
      </c>
      <c r="L2998" s="15">
        <v>105010709</v>
      </c>
      <c r="M2998" s="15" t="s">
        <v>2029</v>
      </c>
      <c r="N2998" s="15" t="s">
        <v>1436</v>
      </c>
      <c r="O2998" s="18" t="s">
        <v>3496</v>
      </c>
      <c r="P2998" s="22" t="s">
        <v>73</v>
      </c>
      <c r="Q2998" s="15" t="s">
        <v>1822</v>
      </c>
      <c r="R2998" s="18" t="s">
        <v>5937</v>
      </c>
      <c r="S2998" s="22" t="b">
        <f t="shared" si="458"/>
        <v>0</v>
      </c>
      <c r="T2998" s="18">
        <v>300</v>
      </c>
      <c r="U2998" s="18" t="s">
        <v>5937</v>
      </c>
      <c r="V2998" s="15"/>
      <c r="W2998" s="18" t="s">
        <v>1707</v>
      </c>
      <c r="X2998" s="18"/>
      <c r="Y2998" s="15" t="s">
        <v>73</v>
      </c>
      <c r="Z2998" s="18" t="s">
        <v>1708</v>
      </c>
      <c r="AA2998" s="18" t="s">
        <v>71</v>
      </c>
      <c r="AB2998" s="18" t="s">
        <v>2031</v>
      </c>
      <c r="AC2998" s="67" t="str">
        <f>+VLOOKUP("*"&amp;L2998&amp;"*",'[2]REGISTROS SANITARIOS'!$D$2394:$E$2662,2,FALSE)</f>
        <v>SI</v>
      </c>
      <c r="AD2998" s="22" t="s">
        <v>1025</v>
      </c>
      <c r="AE2998" s="16">
        <v>44964</v>
      </c>
      <c r="AF2998" s="34" t="s">
        <v>73</v>
      </c>
      <c r="AG2998" s="24">
        <v>55895</v>
      </c>
      <c r="AH2998" s="18">
        <v>6</v>
      </c>
      <c r="AI2998" s="18" t="s">
        <v>1049</v>
      </c>
      <c r="AJ2998" s="17">
        <v>3410000</v>
      </c>
      <c r="AK2998" s="25">
        <v>3410000</v>
      </c>
      <c r="AL2998" s="25">
        <v>20</v>
      </c>
      <c r="AM2998" s="35">
        <v>0</v>
      </c>
      <c r="AN2998" s="19">
        <v>68200000</v>
      </c>
      <c r="AO2998" s="18" t="s">
        <v>44</v>
      </c>
      <c r="AP2998" s="15" t="s">
        <v>6131</v>
      </c>
      <c r="AQ2998" s="43" t="str">
        <f t="shared" si="460"/>
        <v>SI</v>
      </c>
      <c r="AR2998" s="44">
        <f t="shared" si="462"/>
        <v>68200000</v>
      </c>
      <c r="AS2998" s="44">
        <f t="shared" si="463"/>
        <v>68200000</v>
      </c>
      <c r="AT2998" s="44">
        <f t="shared" si="464"/>
        <v>68200000</v>
      </c>
      <c r="AU2998" s="44">
        <f t="shared" si="465"/>
        <v>68200000</v>
      </c>
      <c r="AV2998" s="45" t="b">
        <f t="shared" si="466"/>
        <v>1</v>
      </c>
      <c r="AW2998" s="45" t="b">
        <f t="shared" si="461"/>
        <v>1</v>
      </c>
      <c r="AX2998" s="45"/>
    </row>
    <row r="2999" spans="1:50" s="36" customFormat="1" ht="27.75" customHeight="1" x14ac:dyDescent="0.15">
      <c r="A2999" s="36" t="str">
        <f t="shared" si="459"/>
        <v>RAFAEL ANTONIO SALAMANCA / DEPOSITO DE DROGAS BOYACA105011203</v>
      </c>
      <c r="B2999" s="36" t="b">
        <f>+A2999='[1]Anexo 9'!A2999</f>
        <v>1</v>
      </c>
      <c r="C2999" s="18" t="s">
        <v>3868</v>
      </c>
      <c r="D2999" s="18" t="s">
        <v>1041</v>
      </c>
      <c r="E2999" s="15" t="s">
        <v>61</v>
      </c>
      <c r="F2999" s="15" t="s">
        <v>62</v>
      </c>
      <c r="G2999" s="15" t="s">
        <v>3155</v>
      </c>
      <c r="H2999" s="15" t="s">
        <v>3155</v>
      </c>
      <c r="I2999" s="15" t="s">
        <v>3155</v>
      </c>
      <c r="J2999" s="15">
        <v>2</v>
      </c>
      <c r="K2999" s="15" t="s">
        <v>3155</v>
      </c>
      <c r="L2999" s="15">
        <v>105011203</v>
      </c>
      <c r="M2999" s="15" t="s">
        <v>4384</v>
      </c>
      <c r="N2999" s="15" t="s">
        <v>80</v>
      </c>
      <c r="O2999" s="18" t="s">
        <v>5011</v>
      </c>
      <c r="P2999" s="22" t="s">
        <v>73</v>
      </c>
      <c r="Q2999" s="15" t="s">
        <v>82</v>
      </c>
      <c r="R2999" s="18" t="s">
        <v>5951</v>
      </c>
      <c r="S2999" s="22" t="b">
        <f t="shared" si="458"/>
        <v>0</v>
      </c>
      <c r="T2999" s="18">
        <v>1</v>
      </c>
      <c r="U2999" s="18" t="s">
        <v>5951</v>
      </c>
      <c r="V2999" s="15"/>
      <c r="W2999" s="18" t="s">
        <v>6475</v>
      </c>
      <c r="X2999" s="18"/>
      <c r="Y2999" s="15" t="s">
        <v>73</v>
      </c>
      <c r="Z2999" s="18" t="s">
        <v>7510</v>
      </c>
      <c r="AA2999" s="18" t="s">
        <v>208</v>
      </c>
      <c r="AB2999" s="18" t="s">
        <v>7511</v>
      </c>
      <c r="AC2999" s="67" t="str">
        <f>+VLOOKUP("*"&amp;L2999&amp;"*",'[2]REGISTROS SANITARIOS'!$D$2394:$E$2662,2,FALSE)</f>
        <v>SI</v>
      </c>
      <c r="AD2999" s="22" t="s">
        <v>1025</v>
      </c>
      <c r="AE2999" s="16">
        <v>44711</v>
      </c>
      <c r="AF2999" s="34" t="s">
        <v>73</v>
      </c>
      <c r="AG2999" s="24" t="s">
        <v>8279</v>
      </c>
      <c r="AH2999" s="18" t="s">
        <v>2655</v>
      </c>
      <c r="AI2999" s="18" t="s">
        <v>1049</v>
      </c>
      <c r="AJ2999" s="17">
        <v>44</v>
      </c>
      <c r="AK2999" s="25">
        <v>44</v>
      </c>
      <c r="AL2999" s="25">
        <v>14188</v>
      </c>
      <c r="AM2999" s="35">
        <v>0</v>
      </c>
      <c r="AN2999" s="19">
        <v>624272</v>
      </c>
      <c r="AO2999" s="18" t="s">
        <v>44</v>
      </c>
      <c r="AP2999" s="15" t="s">
        <v>6131</v>
      </c>
      <c r="AQ2999" s="43" t="str">
        <f t="shared" si="460"/>
        <v>SI</v>
      </c>
      <c r="AR2999" s="44">
        <f t="shared" si="462"/>
        <v>624272</v>
      </c>
      <c r="AS2999" s="44">
        <f t="shared" si="463"/>
        <v>624272</v>
      </c>
      <c r="AT2999" s="44">
        <f t="shared" si="464"/>
        <v>624272</v>
      </c>
      <c r="AU2999" s="44">
        <f t="shared" si="465"/>
        <v>624272</v>
      </c>
      <c r="AV2999" s="45" t="b">
        <f t="shared" si="466"/>
        <v>1</v>
      </c>
      <c r="AW2999" s="45" t="b">
        <f t="shared" si="461"/>
        <v>1</v>
      </c>
      <c r="AX2999" s="45"/>
    </row>
    <row r="3000" spans="1:50" s="36" customFormat="1" ht="27.75" customHeight="1" x14ac:dyDescent="0.15">
      <c r="A3000" s="36" t="str">
        <f t="shared" si="459"/>
        <v>RAFAEL ANTONIO SALAMANCA / DEPOSITO DE DROGAS BOYACA105020303</v>
      </c>
      <c r="B3000" s="36" t="b">
        <f>+A3000='[1]Anexo 9'!A3000</f>
        <v>1</v>
      </c>
      <c r="C3000" s="18" t="s">
        <v>3868</v>
      </c>
      <c r="D3000" s="18" t="s">
        <v>1041</v>
      </c>
      <c r="E3000" s="15" t="s">
        <v>61</v>
      </c>
      <c r="F3000" s="15" t="s">
        <v>62</v>
      </c>
      <c r="G3000" s="15" t="s">
        <v>3155</v>
      </c>
      <c r="H3000" s="15" t="s">
        <v>3155</v>
      </c>
      <c r="I3000" s="15" t="s">
        <v>3155</v>
      </c>
      <c r="J3000" s="15">
        <v>5</v>
      </c>
      <c r="K3000" s="15" t="s">
        <v>3155</v>
      </c>
      <c r="L3000" s="15">
        <v>105020303</v>
      </c>
      <c r="M3000" s="15" t="s">
        <v>2032</v>
      </c>
      <c r="N3000" s="15" t="s">
        <v>64</v>
      </c>
      <c r="O3000" s="18" t="s">
        <v>3498</v>
      </c>
      <c r="P3000" s="22" t="s">
        <v>3841</v>
      </c>
      <c r="Q3000" s="15" t="s">
        <v>1744</v>
      </c>
      <c r="R3000" s="18" t="s">
        <v>5935</v>
      </c>
      <c r="S3000" s="22" t="b">
        <f t="shared" si="458"/>
        <v>0</v>
      </c>
      <c r="T3000" s="18">
        <v>8</v>
      </c>
      <c r="U3000" s="18" t="s">
        <v>5935</v>
      </c>
      <c r="V3000" s="15"/>
      <c r="W3000" s="18" t="s">
        <v>3499</v>
      </c>
      <c r="X3000" s="18"/>
      <c r="Y3000" s="15" t="s">
        <v>73</v>
      </c>
      <c r="Z3000" s="18" t="s">
        <v>7512</v>
      </c>
      <c r="AA3000" s="18" t="s">
        <v>71</v>
      </c>
      <c r="AB3000" s="18" t="s">
        <v>7513</v>
      </c>
      <c r="AC3000" s="67" t="str">
        <f>+VLOOKUP("*"&amp;L3000&amp;"*",'[2]REGISTROS SANITARIOS'!$D$2394:$E$2662,2,FALSE)</f>
        <v>SI</v>
      </c>
      <c r="AD3000" s="22" t="s">
        <v>1025</v>
      </c>
      <c r="AE3000" s="16" t="s">
        <v>7998</v>
      </c>
      <c r="AF3000" s="34" t="s">
        <v>8814</v>
      </c>
      <c r="AG3000" s="24">
        <v>39227</v>
      </c>
      <c r="AH3000" s="18">
        <v>5</v>
      </c>
      <c r="AI3000" s="18" t="s">
        <v>1049</v>
      </c>
      <c r="AJ3000" s="17">
        <v>137.5</v>
      </c>
      <c r="AK3000" s="25">
        <v>138</v>
      </c>
      <c r="AL3000" s="25">
        <v>16738</v>
      </c>
      <c r="AM3000" s="35">
        <v>0</v>
      </c>
      <c r="AN3000" s="19">
        <v>2309844</v>
      </c>
      <c r="AO3000" s="18" t="s">
        <v>44</v>
      </c>
      <c r="AP3000" s="15" t="s">
        <v>6131</v>
      </c>
      <c r="AQ3000" s="43" t="str">
        <f t="shared" si="460"/>
        <v>MAYOR</v>
      </c>
      <c r="AR3000" s="44">
        <f t="shared" si="462"/>
        <v>2301475</v>
      </c>
      <c r="AS3000" s="44">
        <f t="shared" si="463"/>
        <v>2301475</v>
      </c>
      <c r="AT3000" s="44">
        <f t="shared" si="464"/>
        <v>2309844</v>
      </c>
      <c r="AU3000" s="44">
        <f t="shared" si="465"/>
        <v>2309844</v>
      </c>
      <c r="AV3000" s="45" t="b">
        <f t="shared" si="466"/>
        <v>1</v>
      </c>
      <c r="AW3000" s="45" t="b">
        <f t="shared" si="461"/>
        <v>0</v>
      </c>
      <c r="AX3000" s="45"/>
    </row>
    <row r="3001" spans="1:50" s="36" customFormat="1" ht="27.75" customHeight="1" x14ac:dyDescent="0.15">
      <c r="A3001" s="36" t="str">
        <f t="shared" si="459"/>
        <v>RAFAEL ANTONIO SALAMANCA / DEPOSITO DE DROGAS BOYACA105020409</v>
      </c>
      <c r="B3001" s="36" t="b">
        <f>+A3001='[1]Anexo 9'!A3001</f>
        <v>1</v>
      </c>
      <c r="C3001" s="18" t="s">
        <v>3868</v>
      </c>
      <c r="D3001" s="18" t="s">
        <v>1041</v>
      </c>
      <c r="E3001" s="15" t="s">
        <v>61</v>
      </c>
      <c r="F3001" s="15" t="s">
        <v>62</v>
      </c>
      <c r="G3001" s="15" t="s">
        <v>3155</v>
      </c>
      <c r="H3001" s="15" t="s">
        <v>3155</v>
      </c>
      <c r="I3001" s="15" t="s">
        <v>3155</v>
      </c>
      <c r="J3001" s="15">
        <v>5</v>
      </c>
      <c r="K3001" s="15" t="s">
        <v>3155</v>
      </c>
      <c r="L3001" s="15">
        <v>105020409</v>
      </c>
      <c r="M3001" s="15" t="s">
        <v>2037</v>
      </c>
      <c r="N3001" s="15" t="s">
        <v>1436</v>
      </c>
      <c r="O3001" s="18" t="s">
        <v>3501</v>
      </c>
      <c r="P3001" s="22" t="s">
        <v>73</v>
      </c>
      <c r="Q3001" s="15" t="s">
        <v>1822</v>
      </c>
      <c r="R3001" s="18" t="s">
        <v>5937</v>
      </c>
      <c r="S3001" s="22" t="b">
        <f t="shared" si="458"/>
        <v>0</v>
      </c>
      <c r="T3001" s="18">
        <v>30</v>
      </c>
      <c r="U3001" s="18" t="s">
        <v>5937</v>
      </c>
      <c r="V3001" s="15"/>
      <c r="W3001" s="18" t="s">
        <v>3502</v>
      </c>
      <c r="X3001" s="18"/>
      <c r="Y3001" s="15" t="s">
        <v>73</v>
      </c>
      <c r="Z3001" s="18" t="s">
        <v>7512</v>
      </c>
      <c r="AA3001" s="18" t="s">
        <v>71</v>
      </c>
      <c r="AB3001" s="18" t="s">
        <v>7514</v>
      </c>
      <c r="AC3001" s="67" t="str">
        <f>+VLOOKUP("*"&amp;L3001&amp;"*",'[2]REGISTROS SANITARIOS'!$D$2394:$E$2662,2,FALSE)</f>
        <v>SI</v>
      </c>
      <c r="AD3001" s="22" t="s">
        <v>1025</v>
      </c>
      <c r="AE3001" s="16" t="s">
        <v>7998</v>
      </c>
      <c r="AF3001" s="34" t="s">
        <v>8814</v>
      </c>
      <c r="AG3001" s="24">
        <v>39210</v>
      </c>
      <c r="AH3001" s="18">
        <v>1</v>
      </c>
      <c r="AI3001" s="18" t="s">
        <v>1049</v>
      </c>
      <c r="AJ3001" s="17">
        <v>236500</v>
      </c>
      <c r="AK3001" s="25">
        <v>236500</v>
      </c>
      <c r="AL3001" s="25">
        <v>70</v>
      </c>
      <c r="AM3001" s="35">
        <v>0</v>
      </c>
      <c r="AN3001" s="19">
        <v>16555000</v>
      </c>
      <c r="AO3001" s="18">
        <v>0</v>
      </c>
      <c r="AP3001" s="15" t="s">
        <v>6131</v>
      </c>
      <c r="AQ3001" s="43" t="str">
        <f t="shared" si="460"/>
        <v>SI</v>
      </c>
      <c r="AR3001" s="44">
        <f t="shared" si="462"/>
        <v>16555000</v>
      </c>
      <c r="AS3001" s="44">
        <f t="shared" si="463"/>
        <v>16555000</v>
      </c>
      <c r="AT3001" s="44">
        <f t="shared" si="464"/>
        <v>16555000</v>
      </c>
      <c r="AU3001" s="44">
        <f t="shared" si="465"/>
        <v>16555000</v>
      </c>
      <c r="AV3001" s="45" t="b">
        <f t="shared" si="466"/>
        <v>1</v>
      </c>
      <c r="AW3001" s="45" t="b">
        <f t="shared" si="461"/>
        <v>1</v>
      </c>
      <c r="AX3001" s="45"/>
    </row>
    <row r="3002" spans="1:50" s="36" customFormat="1" ht="27.75" customHeight="1" x14ac:dyDescent="0.15">
      <c r="A3002" s="36" t="str">
        <f t="shared" si="459"/>
        <v>RAFAEL ANTONIO SALAMANCA / DEPOSITO DE DROGAS BOYACA105020609</v>
      </c>
      <c r="B3002" s="36" t="b">
        <f>+A3002='[1]Anexo 9'!A3002</f>
        <v>1</v>
      </c>
      <c r="C3002" s="18" t="s">
        <v>3868</v>
      </c>
      <c r="D3002" s="18" t="s">
        <v>1041</v>
      </c>
      <c r="E3002" s="15" t="s">
        <v>61</v>
      </c>
      <c r="F3002" s="15" t="s">
        <v>62</v>
      </c>
      <c r="G3002" s="15" t="s">
        <v>3155</v>
      </c>
      <c r="H3002" s="15" t="s">
        <v>3155</v>
      </c>
      <c r="I3002" s="15" t="s">
        <v>3155</v>
      </c>
      <c r="J3002" s="15">
        <v>6</v>
      </c>
      <c r="K3002" s="15" t="s">
        <v>3155</v>
      </c>
      <c r="L3002" s="15">
        <v>105020609</v>
      </c>
      <c r="M3002" s="15" t="s">
        <v>2040</v>
      </c>
      <c r="N3002" s="15" t="s">
        <v>1436</v>
      </c>
      <c r="O3002" s="18" t="s">
        <v>5012</v>
      </c>
      <c r="P3002" s="22" t="s">
        <v>73</v>
      </c>
      <c r="Q3002" s="15" t="s">
        <v>1822</v>
      </c>
      <c r="R3002" s="18" t="s">
        <v>5937</v>
      </c>
      <c r="S3002" s="22" t="b">
        <f t="shared" si="458"/>
        <v>0</v>
      </c>
      <c r="T3002" s="18">
        <v>50</v>
      </c>
      <c r="U3002" s="18" t="s">
        <v>5937</v>
      </c>
      <c r="V3002" s="15"/>
      <c r="W3002" s="18" t="s">
        <v>1845</v>
      </c>
      <c r="X3002" s="18"/>
      <c r="Y3002" s="15" t="s">
        <v>73</v>
      </c>
      <c r="Z3002" s="18" t="s">
        <v>1845</v>
      </c>
      <c r="AA3002" s="18" t="s">
        <v>71</v>
      </c>
      <c r="AB3002" s="18" t="s">
        <v>2044</v>
      </c>
      <c r="AC3002" s="67" t="str">
        <f>+VLOOKUP("*"&amp;L3002&amp;"*",'[2]REGISTROS SANITARIOS'!$D$2394:$E$2662,2,FALSE)</f>
        <v>SI</v>
      </c>
      <c r="AD3002" s="22" t="s">
        <v>1025</v>
      </c>
      <c r="AE3002" s="16">
        <v>44763</v>
      </c>
      <c r="AF3002" s="34" t="s">
        <v>73</v>
      </c>
      <c r="AG3002" s="24">
        <v>37892</v>
      </c>
      <c r="AH3002" s="18">
        <v>4</v>
      </c>
      <c r="AI3002" s="18" t="s">
        <v>1049</v>
      </c>
      <c r="AJ3002" s="17">
        <v>621500</v>
      </c>
      <c r="AK3002" s="25">
        <v>621500</v>
      </c>
      <c r="AL3002" s="25">
        <v>88</v>
      </c>
      <c r="AM3002" s="35">
        <v>0</v>
      </c>
      <c r="AN3002" s="19">
        <v>54692000</v>
      </c>
      <c r="AO3002" s="18" t="s">
        <v>44</v>
      </c>
      <c r="AP3002" s="15" t="s">
        <v>6131</v>
      </c>
      <c r="AQ3002" s="43" t="str">
        <f t="shared" si="460"/>
        <v>SI</v>
      </c>
      <c r="AR3002" s="44">
        <f t="shared" si="462"/>
        <v>54692000</v>
      </c>
      <c r="AS3002" s="44">
        <f t="shared" si="463"/>
        <v>54692000</v>
      </c>
      <c r="AT3002" s="44">
        <f t="shared" si="464"/>
        <v>54692000</v>
      </c>
      <c r="AU3002" s="44">
        <f t="shared" si="465"/>
        <v>54692000</v>
      </c>
      <c r="AV3002" s="45" t="b">
        <f t="shared" si="466"/>
        <v>1</v>
      </c>
      <c r="AW3002" s="45" t="b">
        <f t="shared" si="461"/>
        <v>1</v>
      </c>
      <c r="AX3002" s="45"/>
    </row>
    <row r="3003" spans="1:50" s="36" customFormat="1" ht="27.75" customHeight="1" x14ac:dyDescent="0.15">
      <c r="A3003" s="36" t="str">
        <f t="shared" si="459"/>
        <v>RAFAEL ANTONIO SALAMANCA / DEPOSITO DE DROGAS BOYACA105021209</v>
      </c>
      <c r="B3003" s="36" t="b">
        <f>+A3003='[1]Anexo 9'!A3003</f>
        <v>1</v>
      </c>
      <c r="C3003" s="18" t="s">
        <v>3868</v>
      </c>
      <c r="D3003" s="18" t="s">
        <v>1041</v>
      </c>
      <c r="E3003" s="15" t="s">
        <v>61</v>
      </c>
      <c r="F3003" s="15" t="s">
        <v>62</v>
      </c>
      <c r="G3003" s="15" t="s">
        <v>3155</v>
      </c>
      <c r="H3003" s="15" t="s">
        <v>3155</v>
      </c>
      <c r="I3003" s="15" t="s">
        <v>3155</v>
      </c>
      <c r="J3003" s="15">
        <v>6</v>
      </c>
      <c r="K3003" s="15" t="s">
        <v>3155</v>
      </c>
      <c r="L3003" s="15">
        <v>105021209</v>
      </c>
      <c r="M3003" s="15" t="s">
        <v>2964</v>
      </c>
      <c r="N3003" s="15" t="s">
        <v>1436</v>
      </c>
      <c r="O3003" s="18" t="s">
        <v>3505</v>
      </c>
      <c r="P3003" s="22" t="s">
        <v>73</v>
      </c>
      <c r="Q3003" s="15" t="s">
        <v>1822</v>
      </c>
      <c r="R3003" s="18" t="s">
        <v>5937</v>
      </c>
      <c r="S3003" s="22" t="b">
        <f t="shared" si="458"/>
        <v>0</v>
      </c>
      <c r="T3003" s="18">
        <v>50</v>
      </c>
      <c r="U3003" s="18" t="s">
        <v>5937</v>
      </c>
      <c r="V3003" s="15"/>
      <c r="W3003" s="18" t="s">
        <v>1845</v>
      </c>
      <c r="X3003" s="18"/>
      <c r="Y3003" s="15" t="s">
        <v>73</v>
      </c>
      <c r="Z3003" s="18" t="s">
        <v>1845</v>
      </c>
      <c r="AA3003" s="18" t="s">
        <v>71</v>
      </c>
      <c r="AB3003" s="18" t="s">
        <v>3506</v>
      </c>
      <c r="AC3003" s="67" t="str">
        <f>+VLOOKUP("*"&amp;L3003&amp;"*",'[2]REGISTROS SANITARIOS'!$D$2394:$E$2662,2,FALSE)</f>
        <v>SI</v>
      </c>
      <c r="AD3003" s="22" t="s">
        <v>1025</v>
      </c>
      <c r="AE3003" s="16">
        <v>45110</v>
      </c>
      <c r="AF3003" s="34" t="s">
        <v>73</v>
      </c>
      <c r="AG3003" s="24">
        <v>37897</v>
      </c>
      <c r="AH3003" s="18">
        <v>4</v>
      </c>
      <c r="AI3003" s="18" t="s">
        <v>1049</v>
      </c>
      <c r="AJ3003" s="17">
        <v>627000</v>
      </c>
      <c r="AK3003" s="25">
        <v>627000</v>
      </c>
      <c r="AL3003" s="25">
        <v>163</v>
      </c>
      <c r="AM3003" s="35">
        <v>0</v>
      </c>
      <c r="AN3003" s="19">
        <v>102201000</v>
      </c>
      <c r="AO3003" s="18" t="s">
        <v>44</v>
      </c>
      <c r="AP3003" s="15" t="s">
        <v>6131</v>
      </c>
      <c r="AQ3003" s="43" t="str">
        <f t="shared" si="460"/>
        <v>SI</v>
      </c>
      <c r="AR3003" s="44">
        <f t="shared" si="462"/>
        <v>102201000</v>
      </c>
      <c r="AS3003" s="44">
        <f t="shared" si="463"/>
        <v>102201000</v>
      </c>
      <c r="AT3003" s="44">
        <f t="shared" si="464"/>
        <v>102201000</v>
      </c>
      <c r="AU3003" s="44">
        <f t="shared" si="465"/>
        <v>102201000</v>
      </c>
      <c r="AV3003" s="45" t="b">
        <f t="shared" si="466"/>
        <v>1</v>
      </c>
      <c r="AW3003" s="45" t="b">
        <f t="shared" si="461"/>
        <v>1</v>
      </c>
      <c r="AX3003" s="45"/>
    </row>
    <row r="3004" spans="1:50" s="36" customFormat="1" ht="27.75" customHeight="1" x14ac:dyDescent="0.15">
      <c r="A3004" s="36" t="str">
        <f t="shared" si="459"/>
        <v>RAFAEL ANTONIO SALAMANCA / DEPOSITO DE DROGAS BOYACA105021503</v>
      </c>
      <c r="B3004" s="36" t="b">
        <f>+A3004='[1]Anexo 9'!A3004</f>
        <v>1</v>
      </c>
      <c r="C3004" s="18" t="s">
        <v>3868</v>
      </c>
      <c r="D3004" s="18" t="s">
        <v>1041</v>
      </c>
      <c r="E3004" s="15" t="s">
        <v>61</v>
      </c>
      <c r="F3004" s="15" t="s">
        <v>62</v>
      </c>
      <c r="G3004" s="15" t="s">
        <v>3155</v>
      </c>
      <c r="H3004" s="15" t="s">
        <v>3155</v>
      </c>
      <c r="I3004" s="15" t="s">
        <v>3155</v>
      </c>
      <c r="J3004" s="15">
        <v>2</v>
      </c>
      <c r="K3004" s="15" t="s">
        <v>3155</v>
      </c>
      <c r="L3004" s="15">
        <v>105021503</v>
      </c>
      <c r="M3004" s="15" t="s">
        <v>2045</v>
      </c>
      <c r="N3004" s="15" t="s">
        <v>64</v>
      </c>
      <c r="O3004" s="18" t="s">
        <v>5013</v>
      </c>
      <c r="P3004" s="22" t="s">
        <v>3841</v>
      </c>
      <c r="Q3004" s="15" t="s">
        <v>1750</v>
      </c>
      <c r="R3004" s="18" t="s">
        <v>5935</v>
      </c>
      <c r="S3004" s="22" t="b">
        <f t="shared" si="458"/>
        <v>0</v>
      </c>
      <c r="T3004" s="18">
        <v>6</v>
      </c>
      <c r="U3004" s="18" t="s">
        <v>5935</v>
      </c>
      <c r="V3004" s="15"/>
      <c r="W3004" s="18" t="s">
        <v>6233</v>
      </c>
      <c r="X3004" s="18"/>
      <c r="Y3004" s="15" t="s">
        <v>73</v>
      </c>
      <c r="Z3004" s="18" t="s">
        <v>1807</v>
      </c>
      <c r="AA3004" s="18" t="s">
        <v>387</v>
      </c>
      <c r="AB3004" s="18" t="s">
        <v>7515</v>
      </c>
      <c r="AC3004" s="67" t="str">
        <f>+VLOOKUP("*"&amp;L3004&amp;"*",'[2]REGISTROS SANITARIOS'!$D$2394:$E$2662,2,FALSE)</f>
        <v>SI</v>
      </c>
      <c r="AD3004" s="22" t="s">
        <v>1025</v>
      </c>
      <c r="AE3004" s="16" t="s">
        <v>7998</v>
      </c>
      <c r="AF3004" s="34" t="s">
        <v>8814</v>
      </c>
      <c r="AG3004" s="24">
        <v>52271</v>
      </c>
      <c r="AH3004" s="18">
        <v>1</v>
      </c>
      <c r="AI3004" s="18" t="s">
        <v>1049</v>
      </c>
      <c r="AJ3004" s="17">
        <v>385</v>
      </c>
      <c r="AK3004" s="25">
        <v>385</v>
      </c>
      <c r="AL3004" s="25">
        <v>22910</v>
      </c>
      <c r="AM3004" s="35">
        <v>0</v>
      </c>
      <c r="AN3004" s="19">
        <v>8820350</v>
      </c>
      <c r="AO3004" s="18" t="s">
        <v>44</v>
      </c>
      <c r="AP3004" s="15" t="s">
        <v>6131</v>
      </c>
      <c r="AQ3004" s="43" t="str">
        <f t="shared" si="460"/>
        <v>SI</v>
      </c>
      <c r="AR3004" s="44">
        <f t="shared" si="462"/>
        <v>8820350</v>
      </c>
      <c r="AS3004" s="44">
        <f t="shared" si="463"/>
        <v>8820350</v>
      </c>
      <c r="AT3004" s="44">
        <f t="shared" si="464"/>
        <v>8820350</v>
      </c>
      <c r="AU3004" s="44">
        <f t="shared" si="465"/>
        <v>8820350</v>
      </c>
      <c r="AV3004" s="45" t="b">
        <f t="shared" si="466"/>
        <v>1</v>
      </c>
      <c r="AW3004" s="45" t="b">
        <f t="shared" si="461"/>
        <v>1</v>
      </c>
      <c r="AX3004" s="45"/>
    </row>
    <row r="3005" spans="1:50" s="36" customFormat="1" ht="27.75" customHeight="1" x14ac:dyDescent="0.15">
      <c r="A3005" s="36" t="str">
        <f t="shared" si="459"/>
        <v>RAFAEL ANTONIO SALAMANCA / DEPOSITO DE DROGAS BOYACA105021609</v>
      </c>
      <c r="B3005" s="36" t="b">
        <f>+A3005='[1]Anexo 9'!A3005</f>
        <v>1</v>
      </c>
      <c r="C3005" s="18" t="s">
        <v>3868</v>
      </c>
      <c r="D3005" s="18" t="s">
        <v>1041</v>
      </c>
      <c r="E3005" s="15" t="s">
        <v>61</v>
      </c>
      <c r="F3005" s="15" t="s">
        <v>62</v>
      </c>
      <c r="G3005" s="15" t="s">
        <v>3155</v>
      </c>
      <c r="H3005" s="15" t="s">
        <v>3155</v>
      </c>
      <c r="I3005" s="15" t="s">
        <v>3155</v>
      </c>
      <c r="J3005" s="15">
        <v>7</v>
      </c>
      <c r="K3005" s="15" t="s">
        <v>3155</v>
      </c>
      <c r="L3005" s="15">
        <v>105021609</v>
      </c>
      <c r="M3005" s="15" t="s">
        <v>2046</v>
      </c>
      <c r="N3005" s="15" t="s">
        <v>1436</v>
      </c>
      <c r="O3005" s="18" t="s">
        <v>5014</v>
      </c>
      <c r="P3005" s="22" t="s">
        <v>73</v>
      </c>
      <c r="Q3005" s="15" t="s">
        <v>1822</v>
      </c>
      <c r="R3005" s="18" t="s">
        <v>5937</v>
      </c>
      <c r="S3005" s="22" t="b">
        <f t="shared" ref="S3005:S3068" si="467">+R3005=Q3005</f>
        <v>0</v>
      </c>
      <c r="T3005" s="18">
        <v>30</v>
      </c>
      <c r="U3005" s="18" t="s">
        <v>5937</v>
      </c>
      <c r="V3005" s="15"/>
      <c r="W3005" s="18" t="s">
        <v>3508</v>
      </c>
      <c r="X3005" s="18"/>
      <c r="Y3005" s="15" t="s">
        <v>73</v>
      </c>
      <c r="Z3005" s="18" t="s">
        <v>7512</v>
      </c>
      <c r="AA3005" s="18" t="s">
        <v>71</v>
      </c>
      <c r="AB3005" s="18" t="s">
        <v>3510</v>
      </c>
      <c r="AC3005" s="67" t="str">
        <f>+VLOOKUP("*"&amp;L3005&amp;"*",'[2]REGISTROS SANITARIOS'!$D$2394:$E$2662,2,FALSE)</f>
        <v>SI</v>
      </c>
      <c r="AD3005" s="22" t="s">
        <v>1025</v>
      </c>
      <c r="AE3005" s="16">
        <v>44546</v>
      </c>
      <c r="AF3005" s="34" t="s">
        <v>73</v>
      </c>
      <c r="AG3005" s="24">
        <v>50707</v>
      </c>
      <c r="AH3005" s="18">
        <v>1</v>
      </c>
      <c r="AI3005" s="18" t="s">
        <v>1049</v>
      </c>
      <c r="AJ3005" s="17">
        <v>1842500</v>
      </c>
      <c r="AK3005" s="25">
        <v>1842500</v>
      </c>
      <c r="AL3005" s="25">
        <v>41</v>
      </c>
      <c r="AM3005" s="35">
        <v>0</v>
      </c>
      <c r="AN3005" s="19">
        <v>75542500</v>
      </c>
      <c r="AO3005" s="18">
        <v>0</v>
      </c>
      <c r="AP3005" s="15" t="s">
        <v>6131</v>
      </c>
      <c r="AQ3005" s="43" t="str">
        <f t="shared" si="460"/>
        <v>SI</v>
      </c>
      <c r="AR3005" s="44">
        <f t="shared" si="462"/>
        <v>75542500</v>
      </c>
      <c r="AS3005" s="44">
        <f t="shared" si="463"/>
        <v>75542500</v>
      </c>
      <c r="AT3005" s="44">
        <f t="shared" si="464"/>
        <v>75542500</v>
      </c>
      <c r="AU3005" s="44">
        <f t="shared" si="465"/>
        <v>75542500</v>
      </c>
      <c r="AV3005" s="45" t="b">
        <f t="shared" si="466"/>
        <v>1</v>
      </c>
      <c r="AW3005" s="45" t="b">
        <f t="shared" si="461"/>
        <v>1</v>
      </c>
      <c r="AX3005" s="45"/>
    </row>
    <row r="3006" spans="1:50" s="36" customFormat="1" ht="27.75" customHeight="1" x14ac:dyDescent="0.15">
      <c r="A3006" s="36" t="str">
        <f t="shared" si="459"/>
        <v>RAFAEL ANTONIO SALAMANCA / DEPOSITO DE DROGAS BOYACA105030109</v>
      </c>
      <c r="B3006" s="36" t="b">
        <f>+A3006='[1]Anexo 9'!A3006</f>
        <v>1</v>
      </c>
      <c r="C3006" s="18" t="s">
        <v>3868</v>
      </c>
      <c r="D3006" s="18" t="s">
        <v>1041</v>
      </c>
      <c r="E3006" s="15" t="s">
        <v>61</v>
      </c>
      <c r="F3006" s="15" t="s">
        <v>62</v>
      </c>
      <c r="G3006" s="15" t="s">
        <v>3155</v>
      </c>
      <c r="H3006" s="15" t="s">
        <v>3155</v>
      </c>
      <c r="I3006" s="15" t="s">
        <v>3155</v>
      </c>
      <c r="J3006" s="15">
        <v>1</v>
      </c>
      <c r="K3006" s="15" t="s">
        <v>3155</v>
      </c>
      <c r="L3006" s="15">
        <v>105030109</v>
      </c>
      <c r="M3006" s="15" t="s">
        <v>5015</v>
      </c>
      <c r="N3006" s="15" t="s">
        <v>1436</v>
      </c>
      <c r="O3006" s="18" t="s">
        <v>5016</v>
      </c>
      <c r="P3006" s="22" t="s">
        <v>73</v>
      </c>
      <c r="Q3006" s="15" t="s">
        <v>1822</v>
      </c>
      <c r="R3006" s="18" t="s">
        <v>3245</v>
      </c>
      <c r="S3006" s="22" t="b">
        <f t="shared" si="467"/>
        <v>0</v>
      </c>
      <c r="T3006" s="18">
        <v>30</v>
      </c>
      <c r="U3006" s="18" t="s">
        <v>3245</v>
      </c>
      <c r="V3006" s="15"/>
      <c r="W3006" s="18" t="s">
        <v>6476</v>
      </c>
      <c r="X3006" s="18"/>
      <c r="Y3006" s="15" t="s">
        <v>73</v>
      </c>
      <c r="Z3006" s="18" t="s">
        <v>7516</v>
      </c>
      <c r="AA3006" s="18" t="s">
        <v>7517</v>
      </c>
      <c r="AB3006" s="18" t="s">
        <v>7518</v>
      </c>
      <c r="AC3006" s="67" t="str">
        <f>+VLOOKUP("*"&amp;L3006&amp;"*",'[2]REGISTROS SANITARIOS'!$D$2394:$E$2662,2,FALSE)</f>
        <v>SI</v>
      </c>
      <c r="AD3006" s="22" t="s">
        <v>1025</v>
      </c>
      <c r="AE3006" s="16">
        <v>43963</v>
      </c>
      <c r="AF3006" s="34" t="s">
        <v>68</v>
      </c>
      <c r="AG3006" s="24" t="s">
        <v>8280</v>
      </c>
      <c r="AH3006" s="18">
        <v>2</v>
      </c>
      <c r="AI3006" s="18" t="s">
        <v>1049</v>
      </c>
      <c r="AJ3006" s="17">
        <v>41800</v>
      </c>
      <c r="AK3006" s="25">
        <v>41800</v>
      </c>
      <c r="AL3006" s="25">
        <v>1173</v>
      </c>
      <c r="AM3006" s="35">
        <v>0</v>
      </c>
      <c r="AN3006" s="19">
        <v>49031400</v>
      </c>
      <c r="AO3006" s="18" t="s">
        <v>44</v>
      </c>
      <c r="AP3006" s="15" t="s">
        <v>6131</v>
      </c>
      <c r="AQ3006" s="43" t="str">
        <f t="shared" si="460"/>
        <v>SI</v>
      </c>
      <c r="AR3006" s="44">
        <f t="shared" si="462"/>
        <v>49031400</v>
      </c>
      <c r="AS3006" s="44">
        <f t="shared" si="463"/>
        <v>49031400</v>
      </c>
      <c r="AT3006" s="44">
        <f t="shared" si="464"/>
        <v>49031400</v>
      </c>
      <c r="AU3006" s="44">
        <f t="shared" si="465"/>
        <v>49031400</v>
      </c>
      <c r="AV3006" s="45" t="b">
        <f t="shared" si="466"/>
        <v>1</v>
      </c>
      <c r="AW3006" s="45" t="b">
        <f t="shared" si="461"/>
        <v>1</v>
      </c>
      <c r="AX3006" s="45"/>
    </row>
    <row r="3007" spans="1:50" s="36" customFormat="1" ht="27.75" customHeight="1" x14ac:dyDescent="0.15">
      <c r="A3007" s="36" t="str">
        <f t="shared" si="459"/>
        <v>RAFAEL ANTONIO SALAMANCA / DEPOSITO DE DROGAS BOYACA105030209</v>
      </c>
      <c r="B3007" s="36" t="b">
        <f>+A3007='[1]Anexo 9'!A3007</f>
        <v>1</v>
      </c>
      <c r="C3007" s="18" t="s">
        <v>3868</v>
      </c>
      <c r="D3007" s="18" t="s">
        <v>1041</v>
      </c>
      <c r="E3007" s="15" t="s">
        <v>61</v>
      </c>
      <c r="F3007" s="15" t="s">
        <v>62</v>
      </c>
      <c r="G3007" s="15" t="s">
        <v>3155</v>
      </c>
      <c r="H3007" s="15" t="s">
        <v>3155</v>
      </c>
      <c r="I3007" s="15" t="s">
        <v>3155</v>
      </c>
      <c r="J3007" s="15">
        <v>6</v>
      </c>
      <c r="K3007" s="15" t="s">
        <v>3155</v>
      </c>
      <c r="L3007" s="15">
        <v>105030209</v>
      </c>
      <c r="M3007" s="15" t="s">
        <v>2050</v>
      </c>
      <c r="N3007" s="15" t="s">
        <v>1436</v>
      </c>
      <c r="O3007" s="18" t="s">
        <v>3511</v>
      </c>
      <c r="P3007" s="22" t="s">
        <v>3841</v>
      </c>
      <c r="Q3007" s="15" t="s">
        <v>1977</v>
      </c>
      <c r="R3007" s="18" t="s">
        <v>5937</v>
      </c>
      <c r="S3007" s="22" t="b">
        <f t="shared" si="467"/>
        <v>0</v>
      </c>
      <c r="T3007" s="18">
        <v>500</v>
      </c>
      <c r="U3007" s="18" t="s">
        <v>5937</v>
      </c>
      <c r="V3007" s="15"/>
      <c r="W3007" s="18" t="s">
        <v>1944</v>
      </c>
      <c r="X3007" s="18"/>
      <c r="Y3007" s="15" t="s">
        <v>73</v>
      </c>
      <c r="Z3007" s="18" t="s">
        <v>1944</v>
      </c>
      <c r="AA3007" s="18" t="s">
        <v>71</v>
      </c>
      <c r="AB3007" s="18" t="s">
        <v>2965</v>
      </c>
      <c r="AC3007" s="67" t="str">
        <f>+VLOOKUP("*"&amp;L3007&amp;"*",'[2]REGISTROS SANITARIOS'!$D$2394:$E$2662,2,FALSE)</f>
        <v>SI</v>
      </c>
      <c r="AD3007" s="22" t="s">
        <v>1025</v>
      </c>
      <c r="AE3007" s="16" t="s">
        <v>7998</v>
      </c>
      <c r="AF3007" s="34" t="s">
        <v>8814</v>
      </c>
      <c r="AG3007" s="24">
        <v>19995299</v>
      </c>
      <c r="AH3007" s="18">
        <v>7</v>
      </c>
      <c r="AI3007" s="18" t="s">
        <v>1049</v>
      </c>
      <c r="AJ3007" s="17">
        <v>192500</v>
      </c>
      <c r="AK3007" s="25">
        <v>192500</v>
      </c>
      <c r="AL3007" s="25">
        <v>38</v>
      </c>
      <c r="AM3007" s="35">
        <v>0</v>
      </c>
      <c r="AN3007" s="19">
        <v>7315000</v>
      </c>
      <c r="AO3007" s="18" t="s">
        <v>44</v>
      </c>
      <c r="AP3007" s="15" t="s">
        <v>6131</v>
      </c>
      <c r="AQ3007" s="43" t="str">
        <f t="shared" si="460"/>
        <v>SI</v>
      </c>
      <c r="AR3007" s="44">
        <f t="shared" si="462"/>
        <v>7315000</v>
      </c>
      <c r="AS3007" s="44">
        <f t="shared" si="463"/>
        <v>7315000</v>
      </c>
      <c r="AT3007" s="44">
        <f t="shared" si="464"/>
        <v>7315000</v>
      </c>
      <c r="AU3007" s="44">
        <f t="shared" si="465"/>
        <v>7315000</v>
      </c>
      <c r="AV3007" s="45" t="b">
        <f t="shared" si="466"/>
        <v>1</v>
      </c>
      <c r="AW3007" s="45" t="b">
        <f t="shared" si="461"/>
        <v>1</v>
      </c>
      <c r="AX3007" s="45"/>
    </row>
    <row r="3008" spans="1:50" s="36" customFormat="1" ht="27.75" customHeight="1" x14ac:dyDescent="0.15">
      <c r="A3008" s="36" t="str">
        <f t="shared" si="459"/>
        <v>RAFAEL ANTONIO SALAMANCA / DEPOSITO DE DROGAS BOYACA105030309</v>
      </c>
      <c r="B3008" s="36" t="b">
        <f>+A3008='[1]Anexo 9'!A3008</f>
        <v>1</v>
      </c>
      <c r="C3008" s="18" t="s">
        <v>3868</v>
      </c>
      <c r="D3008" s="18" t="s">
        <v>1041</v>
      </c>
      <c r="E3008" s="15" t="s">
        <v>61</v>
      </c>
      <c r="F3008" s="15" t="s">
        <v>62</v>
      </c>
      <c r="G3008" s="15" t="s">
        <v>3155</v>
      </c>
      <c r="H3008" s="15" t="s">
        <v>3155</v>
      </c>
      <c r="I3008" s="15" t="s">
        <v>3155</v>
      </c>
      <c r="J3008" s="15">
        <v>5</v>
      </c>
      <c r="K3008" s="15" t="s">
        <v>3155</v>
      </c>
      <c r="L3008" s="15">
        <v>105030309</v>
      </c>
      <c r="M3008" s="15" t="s">
        <v>2053</v>
      </c>
      <c r="N3008" s="15" t="s">
        <v>1436</v>
      </c>
      <c r="O3008" s="18" t="s">
        <v>3513</v>
      </c>
      <c r="P3008" s="22" t="s">
        <v>73</v>
      </c>
      <c r="Q3008" s="15" t="s">
        <v>1822</v>
      </c>
      <c r="R3008" s="18" t="s">
        <v>5937</v>
      </c>
      <c r="S3008" s="22" t="b">
        <f t="shared" si="467"/>
        <v>0</v>
      </c>
      <c r="T3008" s="18">
        <v>100</v>
      </c>
      <c r="U3008" s="18" t="s">
        <v>5937</v>
      </c>
      <c r="V3008" s="15"/>
      <c r="W3008" s="18" t="s">
        <v>3514</v>
      </c>
      <c r="X3008" s="18"/>
      <c r="Y3008" s="15" t="s">
        <v>73</v>
      </c>
      <c r="Z3008" s="18" t="s">
        <v>1704</v>
      </c>
      <c r="AA3008" s="18" t="s">
        <v>71</v>
      </c>
      <c r="AB3008" s="18" t="s">
        <v>3515</v>
      </c>
      <c r="AC3008" s="67" t="str">
        <f>+VLOOKUP("*"&amp;L3008&amp;"*",'[2]REGISTROS SANITARIOS'!$D$2394:$E$2662,2,FALSE)</f>
        <v>SI</v>
      </c>
      <c r="AD3008" s="22" t="s">
        <v>1025</v>
      </c>
      <c r="AE3008" s="16" t="s">
        <v>7998</v>
      </c>
      <c r="AF3008" s="34" t="s">
        <v>8814</v>
      </c>
      <c r="AG3008" s="24">
        <v>54973</v>
      </c>
      <c r="AH3008" s="18">
        <v>4</v>
      </c>
      <c r="AI3008" s="18" t="s">
        <v>1049</v>
      </c>
      <c r="AJ3008" s="17">
        <v>374000</v>
      </c>
      <c r="AK3008" s="25">
        <v>374000</v>
      </c>
      <c r="AL3008" s="25">
        <v>89</v>
      </c>
      <c r="AM3008" s="35">
        <v>0</v>
      </c>
      <c r="AN3008" s="19">
        <v>33286000</v>
      </c>
      <c r="AO3008" s="18" t="s">
        <v>44</v>
      </c>
      <c r="AP3008" s="15" t="s">
        <v>6131</v>
      </c>
      <c r="AQ3008" s="43" t="str">
        <f t="shared" si="460"/>
        <v>SI</v>
      </c>
      <c r="AR3008" s="44">
        <f t="shared" si="462"/>
        <v>33286000</v>
      </c>
      <c r="AS3008" s="44">
        <f t="shared" si="463"/>
        <v>33286000</v>
      </c>
      <c r="AT3008" s="44">
        <f t="shared" si="464"/>
        <v>33286000</v>
      </c>
      <c r="AU3008" s="44">
        <f t="shared" si="465"/>
        <v>33286000</v>
      </c>
      <c r="AV3008" s="45" t="b">
        <f t="shared" si="466"/>
        <v>1</v>
      </c>
      <c r="AW3008" s="45" t="b">
        <f t="shared" si="461"/>
        <v>1</v>
      </c>
      <c r="AX3008" s="45"/>
    </row>
    <row r="3009" spans="1:50" s="36" customFormat="1" ht="27.75" customHeight="1" x14ac:dyDescent="0.15">
      <c r="A3009" s="36" t="str">
        <f t="shared" si="459"/>
        <v>RAFAEL ANTONIO SALAMANCA / DEPOSITO DE DROGAS BOYACA105030503</v>
      </c>
      <c r="B3009" s="36" t="b">
        <f>+A3009='[1]Anexo 9'!A3009</f>
        <v>1</v>
      </c>
      <c r="C3009" s="18" t="s">
        <v>3868</v>
      </c>
      <c r="D3009" s="18" t="s">
        <v>1041</v>
      </c>
      <c r="E3009" s="15" t="s">
        <v>61</v>
      </c>
      <c r="F3009" s="15" t="s">
        <v>62</v>
      </c>
      <c r="G3009" s="15" t="s">
        <v>3155</v>
      </c>
      <c r="H3009" s="15" t="s">
        <v>3155</v>
      </c>
      <c r="I3009" s="15" t="s">
        <v>3155</v>
      </c>
      <c r="J3009" s="15">
        <v>4</v>
      </c>
      <c r="K3009" s="15" t="s">
        <v>3155</v>
      </c>
      <c r="L3009" s="15">
        <v>105030503</v>
      </c>
      <c r="M3009" s="15" t="s">
        <v>2056</v>
      </c>
      <c r="N3009" s="15" t="s">
        <v>80</v>
      </c>
      <c r="O3009" s="18" t="s">
        <v>3516</v>
      </c>
      <c r="P3009" s="22" t="s">
        <v>3841</v>
      </c>
      <c r="Q3009" s="15" t="s">
        <v>1798</v>
      </c>
      <c r="R3009" s="18" t="s">
        <v>5935</v>
      </c>
      <c r="S3009" s="22" t="b">
        <f t="shared" si="467"/>
        <v>0</v>
      </c>
      <c r="T3009" s="18">
        <v>1</v>
      </c>
      <c r="U3009" s="18" t="s">
        <v>5935</v>
      </c>
      <c r="V3009" s="15"/>
      <c r="W3009" s="18" t="s">
        <v>1943</v>
      </c>
      <c r="X3009" s="18"/>
      <c r="Y3009" s="15" t="s">
        <v>73</v>
      </c>
      <c r="Z3009" s="18" t="s">
        <v>1944</v>
      </c>
      <c r="AA3009" s="18" t="s">
        <v>71</v>
      </c>
      <c r="AB3009" s="18" t="s">
        <v>2058</v>
      </c>
      <c r="AC3009" s="67" t="str">
        <f>+VLOOKUP("*"&amp;L3009&amp;"*",'[2]REGISTROS SANITARIOS'!$D$2394:$E$2662,2,FALSE)</f>
        <v>SI</v>
      </c>
      <c r="AD3009" s="22" t="s">
        <v>1025</v>
      </c>
      <c r="AE3009" s="16">
        <v>45153</v>
      </c>
      <c r="AF3009" s="34" t="s">
        <v>73</v>
      </c>
      <c r="AG3009" s="24">
        <v>20032988</v>
      </c>
      <c r="AH3009" s="18">
        <v>1</v>
      </c>
      <c r="AI3009" s="18" t="s">
        <v>1049</v>
      </c>
      <c r="AJ3009" s="17">
        <v>16.5</v>
      </c>
      <c r="AK3009" s="25">
        <v>17</v>
      </c>
      <c r="AL3009" s="25">
        <v>37500</v>
      </c>
      <c r="AM3009" s="35">
        <v>0</v>
      </c>
      <c r="AN3009" s="19">
        <v>637500</v>
      </c>
      <c r="AO3009" s="18" t="s">
        <v>44</v>
      </c>
      <c r="AP3009" s="15" t="s">
        <v>6131</v>
      </c>
      <c r="AQ3009" s="43" t="str">
        <f t="shared" si="460"/>
        <v>MAYOR</v>
      </c>
      <c r="AR3009" s="44">
        <f t="shared" si="462"/>
        <v>618750</v>
      </c>
      <c r="AS3009" s="44">
        <f t="shared" si="463"/>
        <v>618750</v>
      </c>
      <c r="AT3009" s="44">
        <f t="shared" si="464"/>
        <v>637500</v>
      </c>
      <c r="AU3009" s="44">
        <f t="shared" si="465"/>
        <v>637500</v>
      </c>
      <c r="AV3009" s="45" t="b">
        <f t="shared" si="466"/>
        <v>1</v>
      </c>
      <c r="AW3009" s="45" t="b">
        <f t="shared" si="461"/>
        <v>0</v>
      </c>
      <c r="AX3009" s="45"/>
    </row>
    <row r="3010" spans="1:50" s="36" customFormat="1" ht="27.75" customHeight="1" x14ac:dyDescent="0.15">
      <c r="A3010" s="36" t="str">
        <f t="shared" si="459"/>
        <v>RAFAEL ANTONIO SALAMANCA / DEPOSITO DE DROGAS BOYACA105030609</v>
      </c>
      <c r="B3010" s="36" t="b">
        <f>+A3010='[1]Anexo 9'!A3010</f>
        <v>1</v>
      </c>
      <c r="C3010" s="18" t="s">
        <v>3868</v>
      </c>
      <c r="D3010" s="18" t="s">
        <v>1041</v>
      </c>
      <c r="E3010" s="15" t="s">
        <v>61</v>
      </c>
      <c r="F3010" s="15" t="s">
        <v>62</v>
      </c>
      <c r="G3010" s="15" t="s">
        <v>3155</v>
      </c>
      <c r="H3010" s="15" t="s">
        <v>3155</v>
      </c>
      <c r="I3010" s="15" t="s">
        <v>3155</v>
      </c>
      <c r="J3010" s="15">
        <v>3</v>
      </c>
      <c r="K3010" s="15" t="s">
        <v>3155</v>
      </c>
      <c r="L3010" s="15">
        <v>105030609</v>
      </c>
      <c r="M3010" s="15" t="s">
        <v>2059</v>
      </c>
      <c r="N3010" s="15" t="s">
        <v>1436</v>
      </c>
      <c r="O3010" s="18" t="s">
        <v>5017</v>
      </c>
      <c r="P3010" s="22" t="s">
        <v>3841</v>
      </c>
      <c r="Q3010" s="15" t="s">
        <v>1822</v>
      </c>
      <c r="R3010" s="18" t="s">
        <v>5937</v>
      </c>
      <c r="S3010" s="22" t="b">
        <f t="shared" si="467"/>
        <v>0</v>
      </c>
      <c r="T3010" s="18">
        <v>300</v>
      </c>
      <c r="U3010" s="18" t="s">
        <v>5937</v>
      </c>
      <c r="V3010" s="15"/>
      <c r="W3010" s="18" t="s">
        <v>2134</v>
      </c>
      <c r="X3010" s="18"/>
      <c r="Y3010" s="15" t="s">
        <v>73</v>
      </c>
      <c r="Z3010" s="18" t="s">
        <v>1730</v>
      </c>
      <c r="AA3010" s="18" t="s">
        <v>71</v>
      </c>
      <c r="AB3010" s="18" t="s">
        <v>3518</v>
      </c>
      <c r="AC3010" s="67" t="str">
        <f>+VLOOKUP("*"&amp;L3010&amp;"*",'[2]REGISTROS SANITARIOS'!$D$2394:$E$2662,2,FALSE)</f>
        <v>SI</v>
      </c>
      <c r="AD3010" s="22" t="s">
        <v>1025</v>
      </c>
      <c r="AE3010" s="16">
        <v>44105</v>
      </c>
      <c r="AF3010" s="34" t="s">
        <v>68</v>
      </c>
      <c r="AG3010" s="24">
        <v>35618</v>
      </c>
      <c r="AH3010" s="18">
        <v>2</v>
      </c>
      <c r="AI3010" s="18" t="s">
        <v>1049</v>
      </c>
      <c r="AJ3010" s="17">
        <v>192500</v>
      </c>
      <c r="AK3010" s="25">
        <v>192500</v>
      </c>
      <c r="AL3010" s="25">
        <v>68</v>
      </c>
      <c r="AM3010" s="35">
        <v>0</v>
      </c>
      <c r="AN3010" s="19">
        <v>13090000</v>
      </c>
      <c r="AO3010" s="18" t="s">
        <v>44</v>
      </c>
      <c r="AP3010" s="15" t="s">
        <v>6131</v>
      </c>
      <c r="AQ3010" s="43" t="str">
        <f t="shared" si="460"/>
        <v>SI</v>
      </c>
      <c r="AR3010" s="44">
        <f t="shared" si="462"/>
        <v>13090000</v>
      </c>
      <c r="AS3010" s="44">
        <f t="shared" si="463"/>
        <v>13090000</v>
      </c>
      <c r="AT3010" s="44">
        <f t="shared" si="464"/>
        <v>13090000</v>
      </c>
      <c r="AU3010" s="44">
        <f t="shared" si="465"/>
        <v>13090000</v>
      </c>
      <c r="AV3010" s="45" t="b">
        <f t="shared" si="466"/>
        <v>1</v>
      </c>
      <c r="AW3010" s="45" t="b">
        <f t="shared" si="461"/>
        <v>1</v>
      </c>
      <c r="AX3010" s="45"/>
    </row>
    <row r="3011" spans="1:50" s="36" customFormat="1" ht="27.75" customHeight="1" x14ac:dyDescent="0.15">
      <c r="A3011" s="36" t="str">
        <f t="shared" si="459"/>
        <v>RAFAEL ANTONIO SALAMANCA / DEPOSITO DE DROGAS BOYACA105031009</v>
      </c>
      <c r="B3011" s="36" t="b">
        <f>+A3011='[1]Anexo 9'!A3011</f>
        <v>1</v>
      </c>
      <c r="C3011" s="18" t="s">
        <v>3868</v>
      </c>
      <c r="D3011" s="18" t="s">
        <v>1041</v>
      </c>
      <c r="E3011" s="15" t="s">
        <v>61</v>
      </c>
      <c r="F3011" s="15" t="s">
        <v>62</v>
      </c>
      <c r="G3011" s="15" t="s">
        <v>3155</v>
      </c>
      <c r="H3011" s="15" t="s">
        <v>3155</v>
      </c>
      <c r="I3011" s="15" t="s">
        <v>3155</v>
      </c>
      <c r="J3011" s="15">
        <v>4</v>
      </c>
      <c r="K3011" s="15" t="s">
        <v>3155</v>
      </c>
      <c r="L3011" s="15">
        <v>105031009</v>
      </c>
      <c r="M3011" s="15" t="s">
        <v>2065</v>
      </c>
      <c r="N3011" s="15" t="s">
        <v>1436</v>
      </c>
      <c r="O3011" s="18" t="s">
        <v>3519</v>
      </c>
      <c r="P3011" s="22" t="s">
        <v>73</v>
      </c>
      <c r="Q3011" s="15" t="s">
        <v>1822</v>
      </c>
      <c r="R3011" s="18" t="s">
        <v>5937</v>
      </c>
      <c r="S3011" s="22" t="b">
        <f t="shared" si="467"/>
        <v>0</v>
      </c>
      <c r="T3011" s="18">
        <v>30</v>
      </c>
      <c r="U3011" s="18" t="s">
        <v>5937</v>
      </c>
      <c r="V3011" s="15"/>
      <c r="W3011" s="18" t="s">
        <v>1704</v>
      </c>
      <c r="X3011" s="18"/>
      <c r="Y3011" s="15" t="s">
        <v>73</v>
      </c>
      <c r="Z3011" s="18" t="s">
        <v>1704</v>
      </c>
      <c r="AA3011" s="18" t="s">
        <v>71</v>
      </c>
      <c r="AB3011" s="18" t="s">
        <v>3520</v>
      </c>
      <c r="AC3011" s="67" t="str">
        <f>+VLOOKUP("*"&amp;L3011&amp;"*",'[2]REGISTROS SANITARIOS'!$D$2394:$E$2662,2,FALSE)</f>
        <v>SI</v>
      </c>
      <c r="AD3011" s="22" t="s">
        <v>1025</v>
      </c>
      <c r="AE3011" s="16" t="s">
        <v>7998</v>
      </c>
      <c r="AF3011" s="34" t="s">
        <v>8814</v>
      </c>
      <c r="AG3011" s="24">
        <v>54972</v>
      </c>
      <c r="AH3011" s="18">
        <v>3</v>
      </c>
      <c r="AI3011" s="18" t="s">
        <v>1049</v>
      </c>
      <c r="AJ3011" s="17">
        <v>143000</v>
      </c>
      <c r="AK3011" s="25">
        <v>143000</v>
      </c>
      <c r="AL3011" s="25">
        <v>89</v>
      </c>
      <c r="AM3011" s="35">
        <v>0</v>
      </c>
      <c r="AN3011" s="19">
        <v>12727000</v>
      </c>
      <c r="AO3011" s="18" t="s">
        <v>44</v>
      </c>
      <c r="AP3011" s="15" t="s">
        <v>6131</v>
      </c>
      <c r="AQ3011" s="43" t="str">
        <f t="shared" si="460"/>
        <v>SI</v>
      </c>
      <c r="AR3011" s="44">
        <f t="shared" si="462"/>
        <v>12727000</v>
      </c>
      <c r="AS3011" s="44">
        <f t="shared" si="463"/>
        <v>12727000</v>
      </c>
      <c r="AT3011" s="44">
        <f t="shared" si="464"/>
        <v>12727000</v>
      </c>
      <c r="AU3011" s="44">
        <f t="shared" si="465"/>
        <v>12727000</v>
      </c>
      <c r="AV3011" s="45" t="b">
        <f t="shared" si="466"/>
        <v>1</v>
      </c>
      <c r="AW3011" s="45" t="b">
        <f t="shared" si="461"/>
        <v>1</v>
      </c>
      <c r="AX3011" s="45"/>
    </row>
    <row r="3012" spans="1:50" s="36" customFormat="1" ht="27.75" customHeight="1" x14ac:dyDescent="0.15">
      <c r="A3012" s="36" t="str">
        <f t="shared" ref="A3012:A3075" si="468">+D3012&amp;L3012</f>
        <v>RAFAEL ANTONIO SALAMANCA / DEPOSITO DE DROGAS BOYACA105031209</v>
      </c>
      <c r="B3012" s="36" t="b">
        <f>+A3012='[1]Anexo 9'!A3012</f>
        <v>1</v>
      </c>
      <c r="C3012" s="18" t="s">
        <v>3868</v>
      </c>
      <c r="D3012" s="18" t="s">
        <v>1041</v>
      </c>
      <c r="E3012" s="15" t="s">
        <v>61</v>
      </c>
      <c r="F3012" s="15" t="s">
        <v>62</v>
      </c>
      <c r="G3012" s="15" t="s">
        <v>3155</v>
      </c>
      <c r="H3012" s="15" t="s">
        <v>3155</v>
      </c>
      <c r="I3012" s="15" t="s">
        <v>3155</v>
      </c>
      <c r="J3012" s="15">
        <v>6</v>
      </c>
      <c r="K3012" s="15" t="s">
        <v>3155</v>
      </c>
      <c r="L3012" s="15">
        <v>105031209</v>
      </c>
      <c r="M3012" s="15" t="s">
        <v>2068</v>
      </c>
      <c r="N3012" s="15" t="s">
        <v>1436</v>
      </c>
      <c r="O3012" s="18" t="s">
        <v>3521</v>
      </c>
      <c r="P3012" s="22" t="s">
        <v>73</v>
      </c>
      <c r="Q3012" s="15" t="s">
        <v>1822</v>
      </c>
      <c r="R3012" s="18" t="s">
        <v>5937</v>
      </c>
      <c r="S3012" s="22" t="b">
        <f t="shared" si="467"/>
        <v>0</v>
      </c>
      <c r="T3012" s="18">
        <v>150</v>
      </c>
      <c r="U3012" s="18" t="s">
        <v>5937</v>
      </c>
      <c r="V3012" s="15"/>
      <c r="W3012" s="18" t="s">
        <v>1824</v>
      </c>
      <c r="X3012" s="18"/>
      <c r="Y3012" s="15" t="s">
        <v>73</v>
      </c>
      <c r="Z3012" s="18" t="s">
        <v>6483</v>
      </c>
      <c r="AA3012" s="18" t="s">
        <v>71</v>
      </c>
      <c r="AB3012" s="18" t="s">
        <v>7519</v>
      </c>
      <c r="AC3012" s="67" t="e">
        <f>+VLOOKUP("*"&amp;L3012&amp;"*",'[2]REGISTROS SANITARIOS'!$D$2394:$E$2662,2,FALSE)</f>
        <v>#N/A</v>
      </c>
      <c r="AD3012" s="22" t="s">
        <v>44</v>
      </c>
      <c r="AE3012" s="16">
        <v>45056</v>
      </c>
      <c r="AF3012" s="34" t="s">
        <v>73</v>
      </c>
      <c r="AG3012" s="24">
        <v>40113</v>
      </c>
      <c r="AH3012" s="18">
        <v>27</v>
      </c>
      <c r="AI3012" s="18" t="s">
        <v>1049</v>
      </c>
      <c r="AJ3012" s="17">
        <v>1155000</v>
      </c>
      <c r="AK3012" s="25">
        <v>1155000</v>
      </c>
      <c r="AL3012" s="25">
        <v>33</v>
      </c>
      <c r="AM3012" s="35">
        <v>0</v>
      </c>
      <c r="AN3012" s="19">
        <v>38115000</v>
      </c>
      <c r="AO3012" s="18" t="s">
        <v>44</v>
      </c>
      <c r="AP3012" s="15" t="s">
        <v>6131</v>
      </c>
      <c r="AQ3012" s="43" t="str">
        <f t="shared" ref="AQ3012:AQ3075" si="469">+IF(AK3012="","NO INDICA",IF(AJ3012=AK3012,"SI",IF(AK3012&gt;AJ3012,"MAYOR",IF(AK3012&lt;AJ3012,"MENOR"))))</f>
        <v>SI</v>
      </c>
      <c r="AR3012" s="44">
        <f t="shared" si="462"/>
        <v>38115000</v>
      </c>
      <c r="AS3012" s="44">
        <f t="shared" si="463"/>
        <v>38115000</v>
      </c>
      <c r="AT3012" s="44">
        <f t="shared" si="464"/>
        <v>38115000</v>
      </c>
      <c r="AU3012" s="44">
        <f t="shared" si="465"/>
        <v>38115000</v>
      </c>
      <c r="AV3012" s="45" t="b">
        <f t="shared" si="466"/>
        <v>1</v>
      </c>
      <c r="AW3012" s="45" t="b">
        <f t="shared" ref="AW3012:AW3075" si="470">+AS3012=AN3012</f>
        <v>1</v>
      </c>
      <c r="AX3012" s="45"/>
    </row>
    <row r="3013" spans="1:50" s="36" customFormat="1" ht="27.75" customHeight="1" x14ac:dyDescent="0.15">
      <c r="A3013" s="36" t="str">
        <f t="shared" si="468"/>
        <v>RAFAEL ANTONIO SALAMANCA / DEPOSITO DE DROGAS BOYACA105031409</v>
      </c>
      <c r="B3013" s="36" t="b">
        <f>+A3013='[1]Anexo 9'!A3013</f>
        <v>1</v>
      </c>
      <c r="C3013" s="18" t="s">
        <v>3868</v>
      </c>
      <c r="D3013" s="18" t="s">
        <v>1041</v>
      </c>
      <c r="E3013" s="15" t="s">
        <v>61</v>
      </c>
      <c r="F3013" s="15" t="s">
        <v>62</v>
      </c>
      <c r="G3013" s="15" t="s">
        <v>3155</v>
      </c>
      <c r="H3013" s="15" t="s">
        <v>3155</v>
      </c>
      <c r="I3013" s="15" t="s">
        <v>3155</v>
      </c>
      <c r="J3013" s="15">
        <v>6</v>
      </c>
      <c r="K3013" s="15" t="s">
        <v>3155</v>
      </c>
      <c r="L3013" s="15">
        <v>105031409</v>
      </c>
      <c r="M3013" s="15" t="s">
        <v>2073</v>
      </c>
      <c r="N3013" s="15" t="s">
        <v>1436</v>
      </c>
      <c r="O3013" s="18" t="s">
        <v>3522</v>
      </c>
      <c r="P3013" s="22" t="s">
        <v>73</v>
      </c>
      <c r="Q3013" s="15" t="s">
        <v>1822</v>
      </c>
      <c r="R3013" s="18" t="s">
        <v>5937</v>
      </c>
      <c r="S3013" s="22" t="b">
        <f t="shared" si="467"/>
        <v>0</v>
      </c>
      <c r="T3013" s="18">
        <v>150</v>
      </c>
      <c r="U3013" s="18" t="s">
        <v>5937</v>
      </c>
      <c r="V3013" s="15"/>
      <c r="W3013" s="18" t="s">
        <v>1824</v>
      </c>
      <c r="X3013" s="18"/>
      <c r="Y3013" s="15" t="s">
        <v>73</v>
      </c>
      <c r="Z3013" s="18" t="s">
        <v>6483</v>
      </c>
      <c r="AA3013" s="18" t="s">
        <v>71</v>
      </c>
      <c r="AB3013" s="18" t="s">
        <v>7520</v>
      </c>
      <c r="AC3013" s="67" t="str">
        <f>+VLOOKUP("*"&amp;L3013&amp;"*",'[2]REGISTROS SANITARIOS'!$D$2394:$E$2662,2,FALSE)</f>
        <v>SI</v>
      </c>
      <c r="AD3013" s="22" t="s">
        <v>1025</v>
      </c>
      <c r="AE3013" s="16">
        <v>44884</v>
      </c>
      <c r="AF3013" s="34" t="s">
        <v>73</v>
      </c>
      <c r="AG3013" s="24">
        <v>44569</v>
      </c>
      <c r="AH3013" s="18">
        <v>25</v>
      </c>
      <c r="AI3013" s="18" t="s">
        <v>1049</v>
      </c>
      <c r="AJ3013" s="17">
        <v>2090000</v>
      </c>
      <c r="AK3013" s="25">
        <v>2090000</v>
      </c>
      <c r="AL3013" s="25">
        <v>35</v>
      </c>
      <c r="AM3013" s="35">
        <v>0</v>
      </c>
      <c r="AN3013" s="19">
        <v>73150000</v>
      </c>
      <c r="AO3013" s="18" t="s">
        <v>44</v>
      </c>
      <c r="AP3013" s="15" t="s">
        <v>6131</v>
      </c>
      <c r="AQ3013" s="43" t="str">
        <f t="shared" si="469"/>
        <v>SI</v>
      </c>
      <c r="AR3013" s="44">
        <f t="shared" si="462"/>
        <v>73150000</v>
      </c>
      <c r="AS3013" s="44">
        <f t="shared" si="463"/>
        <v>73150000</v>
      </c>
      <c r="AT3013" s="44">
        <f t="shared" si="464"/>
        <v>73150000</v>
      </c>
      <c r="AU3013" s="44">
        <f t="shared" si="465"/>
        <v>73150000</v>
      </c>
      <c r="AV3013" s="45" t="b">
        <f t="shared" si="466"/>
        <v>1</v>
      </c>
      <c r="AW3013" s="45" t="b">
        <f t="shared" si="470"/>
        <v>1</v>
      </c>
      <c r="AX3013" s="45"/>
    </row>
    <row r="3014" spans="1:50" s="36" customFormat="1" ht="27.75" customHeight="1" x14ac:dyDescent="0.15">
      <c r="A3014" s="36" t="str">
        <f t="shared" si="468"/>
        <v>RAFAEL ANTONIO SALAMANCA / DEPOSITO DE DROGAS BOYACA105031609</v>
      </c>
      <c r="B3014" s="36" t="b">
        <f>+A3014='[1]Anexo 9'!A3014</f>
        <v>1</v>
      </c>
      <c r="C3014" s="18" t="s">
        <v>3868</v>
      </c>
      <c r="D3014" s="18" t="s">
        <v>1041</v>
      </c>
      <c r="E3014" s="15" t="s">
        <v>61</v>
      </c>
      <c r="F3014" s="15" t="s">
        <v>62</v>
      </c>
      <c r="G3014" s="15" t="s">
        <v>3155</v>
      </c>
      <c r="H3014" s="15" t="s">
        <v>3155</v>
      </c>
      <c r="I3014" s="15" t="s">
        <v>3155</v>
      </c>
      <c r="J3014" s="15">
        <v>5</v>
      </c>
      <c r="K3014" s="15" t="s">
        <v>3155</v>
      </c>
      <c r="L3014" s="15">
        <v>105031609</v>
      </c>
      <c r="M3014" s="15" t="s">
        <v>2076</v>
      </c>
      <c r="N3014" s="15" t="s">
        <v>1436</v>
      </c>
      <c r="O3014" s="18" t="s">
        <v>3524</v>
      </c>
      <c r="P3014" s="22" t="s">
        <v>3841</v>
      </c>
      <c r="Q3014" s="15" t="s">
        <v>2077</v>
      </c>
      <c r="R3014" s="18" t="s">
        <v>5937</v>
      </c>
      <c r="S3014" s="22" t="b">
        <f t="shared" si="467"/>
        <v>0</v>
      </c>
      <c r="T3014" s="18">
        <v>200</v>
      </c>
      <c r="U3014" s="18" t="s">
        <v>5937</v>
      </c>
      <c r="V3014" s="15"/>
      <c r="W3014" s="18" t="s">
        <v>1937</v>
      </c>
      <c r="X3014" s="18"/>
      <c r="Y3014" s="15" t="s">
        <v>73</v>
      </c>
      <c r="Z3014" s="18" t="s">
        <v>6480</v>
      </c>
      <c r="AA3014" s="18" t="s">
        <v>71</v>
      </c>
      <c r="AB3014" s="18" t="s">
        <v>7521</v>
      </c>
      <c r="AC3014" s="67" t="str">
        <f>+VLOOKUP("*"&amp;L3014&amp;"*",'[2]REGISTROS SANITARIOS'!$D$2394:$E$2662,2,FALSE)</f>
        <v>SI</v>
      </c>
      <c r="AD3014" s="22" t="s">
        <v>1025</v>
      </c>
      <c r="AE3014" s="16">
        <v>44756</v>
      </c>
      <c r="AF3014" s="34" t="s">
        <v>73</v>
      </c>
      <c r="AG3014" s="24">
        <v>19961372</v>
      </c>
      <c r="AH3014" s="18">
        <v>7</v>
      </c>
      <c r="AI3014" s="18" t="s">
        <v>1049</v>
      </c>
      <c r="AJ3014" s="17">
        <v>1193500</v>
      </c>
      <c r="AK3014" s="25">
        <v>1193500</v>
      </c>
      <c r="AL3014" s="25">
        <v>58</v>
      </c>
      <c r="AM3014" s="35">
        <v>0</v>
      </c>
      <c r="AN3014" s="19">
        <v>69223000</v>
      </c>
      <c r="AO3014" s="18" t="s">
        <v>44</v>
      </c>
      <c r="AP3014" s="15" t="s">
        <v>6131</v>
      </c>
      <c r="AQ3014" s="43" t="str">
        <f t="shared" si="469"/>
        <v>SI</v>
      </c>
      <c r="AR3014" s="44">
        <f t="shared" si="462"/>
        <v>69223000</v>
      </c>
      <c r="AS3014" s="44">
        <f t="shared" si="463"/>
        <v>69223000</v>
      </c>
      <c r="AT3014" s="44">
        <f t="shared" si="464"/>
        <v>69223000</v>
      </c>
      <c r="AU3014" s="44">
        <f t="shared" si="465"/>
        <v>69223000</v>
      </c>
      <c r="AV3014" s="45" t="b">
        <f t="shared" si="466"/>
        <v>1</v>
      </c>
      <c r="AW3014" s="45" t="b">
        <f t="shared" si="470"/>
        <v>1</v>
      </c>
      <c r="AX3014" s="45"/>
    </row>
    <row r="3015" spans="1:50" s="36" customFormat="1" ht="27.75" customHeight="1" x14ac:dyDescent="0.15">
      <c r="A3015" s="36" t="str">
        <f t="shared" si="468"/>
        <v>RAFAEL ANTONIO SALAMANCA / DEPOSITO DE DROGAS BOYACA105031809</v>
      </c>
      <c r="B3015" s="36" t="b">
        <f>+A3015='[1]Anexo 9'!A3015</f>
        <v>1</v>
      </c>
      <c r="C3015" s="18" t="s">
        <v>3868</v>
      </c>
      <c r="D3015" s="18" t="s">
        <v>1041</v>
      </c>
      <c r="E3015" s="15" t="s">
        <v>61</v>
      </c>
      <c r="F3015" s="15" t="s">
        <v>62</v>
      </c>
      <c r="G3015" s="15" t="s">
        <v>3155</v>
      </c>
      <c r="H3015" s="15" t="s">
        <v>3155</v>
      </c>
      <c r="I3015" s="15" t="s">
        <v>3155</v>
      </c>
      <c r="J3015" s="15">
        <v>6</v>
      </c>
      <c r="K3015" s="15" t="s">
        <v>3155</v>
      </c>
      <c r="L3015" s="15">
        <v>105031809</v>
      </c>
      <c r="M3015" s="15" t="s">
        <v>2079</v>
      </c>
      <c r="N3015" s="15" t="s">
        <v>1436</v>
      </c>
      <c r="O3015" s="18" t="s">
        <v>5018</v>
      </c>
      <c r="P3015" s="22" t="s">
        <v>73</v>
      </c>
      <c r="Q3015" s="15" t="s">
        <v>2081</v>
      </c>
      <c r="R3015" s="18" t="s">
        <v>5937</v>
      </c>
      <c r="S3015" s="22" t="b">
        <f t="shared" si="467"/>
        <v>0</v>
      </c>
      <c r="T3015" s="18">
        <v>900</v>
      </c>
      <c r="U3015" s="18" t="s">
        <v>5937</v>
      </c>
      <c r="V3015" s="15"/>
      <c r="W3015" s="18" t="s">
        <v>6477</v>
      </c>
      <c r="X3015" s="18"/>
      <c r="Y3015" s="15" t="s">
        <v>73</v>
      </c>
      <c r="Z3015" s="18" t="s">
        <v>1708</v>
      </c>
      <c r="AA3015" s="18" t="s">
        <v>71</v>
      </c>
      <c r="AB3015" s="18" t="s">
        <v>2082</v>
      </c>
      <c r="AC3015" s="67" t="str">
        <f>+VLOOKUP("*"&amp;L3015&amp;"*",'[2]REGISTROS SANITARIOS'!$D$2394:$E$2662,2,FALSE)</f>
        <v>SI</v>
      </c>
      <c r="AD3015" s="22" t="s">
        <v>1025</v>
      </c>
      <c r="AE3015" s="16">
        <v>44767</v>
      </c>
      <c r="AF3015" s="34" t="s">
        <v>73</v>
      </c>
      <c r="AG3015" s="24">
        <v>19965499</v>
      </c>
      <c r="AH3015" s="18">
        <v>11</v>
      </c>
      <c r="AI3015" s="18" t="s">
        <v>1049</v>
      </c>
      <c r="AJ3015" s="17">
        <v>6600000</v>
      </c>
      <c r="AK3015" s="25">
        <v>6600000</v>
      </c>
      <c r="AL3015" s="25">
        <v>60</v>
      </c>
      <c r="AM3015" s="35">
        <v>0</v>
      </c>
      <c r="AN3015" s="19">
        <v>396000000</v>
      </c>
      <c r="AO3015" s="18" t="s">
        <v>44</v>
      </c>
      <c r="AP3015" s="15" t="s">
        <v>6131</v>
      </c>
      <c r="AQ3015" s="43" t="str">
        <f t="shared" si="469"/>
        <v>SI</v>
      </c>
      <c r="AR3015" s="44">
        <f t="shared" si="462"/>
        <v>396000000</v>
      </c>
      <c r="AS3015" s="44">
        <f t="shared" si="463"/>
        <v>396000000</v>
      </c>
      <c r="AT3015" s="44">
        <f t="shared" si="464"/>
        <v>396000000</v>
      </c>
      <c r="AU3015" s="44">
        <f t="shared" si="465"/>
        <v>396000000</v>
      </c>
      <c r="AV3015" s="45" t="b">
        <f t="shared" si="466"/>
        <v>1</v>
      </c>
      <c r="AW3015" s="45" t="b">
        <f t="shared" si="470"/>
        <v>1</v>
      </c>
      <c r="AX3015" s="45"/>
    </row>
    <row r="3016" spans="1:50" s="36" customFormat="1" ht="27.75" customHeight="1" x14ac:dyDescent="0.15">
      <c r="A3016" s="36" t="str">
        <f t="shared" si="468"/>
        <v>RAFAEL ANTONIO SALAMANCA / DEPOSITO DE DROGAS BOYACA105032703</v>
      </c>
      <c r="B3016" s="36" t="b">
        <f>+A3016='[1]Anexo 9'!A3016</f>
        <v>1</v>
      </c>
      <c r="C3016" s="18" t="s">
        <v>3868</v>
      </c>
      <c r="D3016" s="18" t="s">
        <v>1041</v>
      </c>
      <c r="E3016" s="15" t="s">
        <v>61</v>
      </c>
      <c r="F3016" s="15" t="s">
        <v>62</v>
      </c>
      <c r="G3016" s="15" t="s">
        <v>3155</v>
      </c>
      <c r="H3016" s="15" t="s">
        <v>3155</v>
      </c>
      <c r="I3016" s="15" t="s">
        <v>3155</v>
      </c>
      <c r="J3016" s="15">
        <v>4</v>
      </c>
      <c r="K3016" s="15" t="s">
        <v>3155</v>
      </c>
      <c r="L3016" s="15">
        <v>105032703</v>
      </c>
      <c r="M3016" s="15" t="s">
        <v>2083</v>
      </c>
      <c r="N3016" s="15" t="s">
        <v>80</v>
      </c>
      <c r="O3016" s="18" t="s">
        <v>5019</v>
      </c>
      <c r="P3016" s="22" t="s">
        <v>3841</v>
      </c>
      <c r="Q3016" s="15" t="s">
        <v>1633</v>
      </c>
      <c r="R3016" s="18" t="s">
        <v>3128</v>
      </c>
      <c r="S3016" s="22" t="b">
        <f t="shared" si="467"/>
        <v>0</v>
      </c>
      <c r="T3016" s="18">
        <v>1</v>
      </c>
      <c r="U3016" s="18" t="s">
        <v>3128</v>
      </c>
      <c r="V3016" s="15"/>
      <c r="W3016" s="18" t="s">
        <v>3526</v>
      </c>
      <c r="X3016" s="18"/>
      <c r="Y3016" s="15" t="s">
        <v>73</v>
      </c>
      <c r="Z3016" s="18" t="s">
        <v>7522</v>
      </c>
      <c r="AA3016" s="18" t="s">
        <v>71</v>
      </c>
      <c r="AB3016" s="18" t="s">
        <v>3527</v>
      </c>
      <c r="AC3016" s="67" t="str">
        <f>+VLOOKUP("*"&amp;L3016&amp;"*",'[2]REGISTROS SANITARIOS'!$D$2394:$E$2662,2,FALSE)</f>
        <v>SI</v>
      </c>
      <c r="AD3016" s="22" t="s">
        <v>1025</v>
      </c>
      <c r="AE3016" s="16">
        <v>44251</v>
      </c>
      <c r="AF3016" s="34" t="s">
        <v>68</v>
      </c>
      <c r="AG3016" s="24">
        <v>20090031</v>
      </c>
      <c r="AH3016" s="18">
        <v>1</v>
      </c>
      <c r="AI3016" s="18" t="s">
        <v>1049</v>
      </c>
      <c r="AJ3016" s="17">
        <v>82.5</v>
      </c>
      <c r="AK3016" s="25">
        <v>83</v>
      </c>
      <c r="AL3016" s="25">
        <v>17401</v>
      </c>
      <c r="AM3016" s="35">
        <v>0</v>
      </c>
      <c r="AN3016" s="19">
        <v>1444283</v>
      </c>
      <c r="AO3016" s="18" t="s">
        <v>8275</v>
      </c>
      <c r="AP3016" s="15" t="s">
        <v>6131</v>
      </c>
      <c r="AQ3016" s="43" t="str">
        <f t="shared" si="469"/>
        <v>MAYOR</v>
      </c>
      <c r="AR3016" s="44">
        <f t="shared" si="462"/>
        <v>1435582.5</v>
      </c>
      <c r="AS3016" s="44">
        <f t="shared" si="463"/>
        <v>1435582.5</v>
      </c>
      <c r="AT3016" s="44">
        <f t="shared" si="464"/>
        <v>1444283</v>
      </c>
      <c r="AU3016" s="44">
        <f t="shared" si="465"/>
        <v>1444283</v>
      </c>
      <c r="AV3016" s="45" t="b">
        <f t="shared" si="466"/>
        <v>1</v>
      </c>
      <c r="AW3016" s="45" t="b">
        <f t="shared" si="470"/>
        <v>0</v>
      </c>
      <c r="AX3016" s="45"/>
    </row>
    <row r="3017" spans="1:50" s="36" customFormat="1" ht="27.75" customHeight="1" x14ac:dyDescent="0.15">
      <c r="A3017" s="36" t="str">
        <f t="shared" si="468"/>
        <v>RAFAEL ANTONIO SALAMANCA / DEPOSITO DE DROGAS BOYACA105040109</v>
      </c>
      <c r="B3017" s="36" t="b">
        <f>+A3017='[1]Anexo 9'!A3017</f>
        <v>1</v>
      </c>
      <c r="C3017" s="18" t="s">
        <v>3868</v>
      </c>
      <c r="D3017" s="18" t="s">
        <v>1041</v>
      </c>
      <c r="E3017" s="15" t="s">
        <v>61</v>
      </c>
      <c r="F3017" s="15" t="s">
        <v>62</v>
      </c>
      <c r="G3017" s="15" t="s">
        <v>3155</v>
      </c>
      <c r="H3017" s="15" t="s">
        <v>3155</v>
      </c>
      <c r="I3017" s="15" t="s">
        <v>3155</v>
      </c>
      <c r="J3017" s="15">
        <v>4</v>
      </c>
      <c r="K3017" s="15" t="s">
        <v>3155</v>
      </c>
      <c r="L3017" s="15">
        <v>105040109</v>
      </c>
      <c r="M3017" s="15" t="s">
        <v>2085</v>
      </c>
      <c r="N3017" s="15" t="s">
        <v>1436</v>
      </c>
      <c r="O3017" s="18" t="s">
        <v>3528</v>
      </c>
      <c r="P3017" s="22" t="s">
        <v>73</v>
      </c>
      <c r="Q3017" s="15" t="s">
        <v>1428</v>
      </c>
      <c r="R3017" s="18" t="s">
        <v>5937</v>
      </c>
      <c r="S3017" s="22" t="b">
        <f t="shared" si="467"/>
        <v>0</v>
      </c>
      <c r="T3017" s="18">
        <v>100</v>
      </c>
      <c r="U3017" s="18" t="s">
        <v>5937</v>
      </c>
      <c r="V3017" s="15"/>
      <c r="W3017" s="18" t="s">
        <v>2086</v>
      </c>
      <c r="X3017" s="18"/>
      <c r="Y3017" s="15" t="s">
        <v>73</v>
      </c>
      <c r="Z3017" s="18" t="s">
        <v>2464</v>
      </c>
      <c r="AA3017" s="18" t="s">
        <v>71</v>
      </c>
      <c r="AB3017" s="18" t="s">
        <v>7523</v>
      </c>
      <c r="AC3017" s="67" t="str">
        <f>+VLOOKUP("*"&amp;L3017&amp;"*",'[2]REGISTROS SANITARIOS'!$D$2394:$E$2662,2,FALSE)</f>
        <v>SI</v>
      </c>
      <c r="AD3017" s="22" t="s">
        <v>1025</v>
      </c>
      <c r="AE3017" s="16">
        <v>45636</v>
      </c>
      <c r="AF3017" s="34" t="s">
        <v>73</v>
      </c>
      <c r="AG3017" s="24">
        <v>19942429</v>
      </c>
      <c r="AH3017" s="18">
        <v>2</v>
      </c>
      <c r="AI3017" s="18" t="s">
        <v>1049</v>
      </c>
      <c r="AJ3017" s="17">
        <v>19250</v>
      </c>
      <c r="AK3017" s="25">
        <v>19250</v>
      </c>
      <c r="AL3017" s="25">
        <v>250</v>
      </c>
      <c r="AM3017" s="35">
        <v>0</v>
      </c>
      <c r="AN3017" s="19">
        <v>4812500</v>
      </c>
      <c r="AO3017" s="18" t="s">
        <v>44</v>
      </c>
      <c r="AP3017" s="15" t="s">
        <v>6131</v>
      </c>
      <c r="AQ3017" s="43" t="str">
        <f t="shared" si="469"/>
        <v>SI</v>
      </c>
      <c r="AR3017" s="44">
        <f t="shared" si="462"/>
        <v>4812500</v>
      </c>
      <c r="AS3017" s="44">
        <f t="shared" si="463"/>
        <v>4812500</v>
      </c>
      <c r="AT3017" s="44">
        <f t="shared" si="464"/>
        <v>4812500</v>
      </c>
      <c r="AU3017" s="44">
        <f t="shared" si="465"/>
        <v>4812500</v>
      </c>
      <c r="AV3017" s="45" t="b">
        <f t="shared" si="466"/>
        <v>1</v>
      </c>
      <c r="AW3017" s="45" t="b">
        <f t="shared" si="470"/>
        <v>1</v>
      </c>
      <c r="AX3017" s="45"/>
    </row>
    <row r="3018" spans="1:50" s="36" customFormat="1" ht="27.75" customHeight="1" x14ac:dyDescent="0.15">
      <c r="A3018" s="36" t="str">
        <f t="shared" si="468"/>
        <v>RAFAEL ANTONIO SALAMANCA / DEPOSITO DE DROGAS BOYACA105040203</v>
      </c>
      <c r="B3018" s="36" t="b">
        <f>+A3018='[1]Anexo 9'!A3018</f>
        <v>1</v>
      </c>
      <c r="C3018" s="18" t="s">
        <v>3868</v>
      </c>
      <c r="D3018" s="18" t="s">
        <v>1041</v>
      </c>
      <c r="E3018" s="15" t="s">
        <v>61</v>
      </c>
      <c r="F3018" s="15" t="s">
        <v>62</v>
      </c>
      <c r="G3018" s="15" t="s">
        <v>3155</v>
      </c>
      <c r="H3018" s="15" t="s">
        <v>3155</v>
      </c>
      <c r="I3018" s="15" t="s">
        <v>3155</v>
      </c>
      <c r="J3018" s="15">
        <v>6</v>
      </c>
      <c r="K3018" s="15" t="s">
        <v>3155</v>
      </c>
      <c r="L3018" s="15">
        <v>105040203</v>
      </c>
      <c r="M3018" s="15" t="s">
        <v>2087</v>
      </c>
      <c r="N3018" s="15" t="s">
        <v>64</v>
      </c>
      <c r="O3018" s="18" t="s">
        <v>3530</v>
      </c>
      <c r="P3018" s="22" t="s">
        <v>73</v>
      </c>
      <c r="Q3018" s="15" t="s">
        <v>76</v>
      </c>
      <c r="R3018" s="18" t="s">
        <v>5935</v>
      </c>
      <c r="S3018" s="22" t="b">
        <f t="shared" si="467"/>
        <v>0</v>
      </c>
      <c r="T3018" s="18">
        <v>100</v>
      </c>
      <c r="U3018" s="18" t="s">
        <v>5935</v>
      </c>
      <c r="V3018" s="15"/>
      <c r="W3018" s="18" t="s">
        <v>1882</v>
      </c>
      <c r="X3018" s="18"/>
      <c r="Y3018" s="15" t="s">
        <v>73</v>
      </c>
      <c r="Z3018" s="18" t="s">
        <v>6478</v>
      </c>
      <c r="AA3018" s="18" t="s">
        <v>71</v>
      </c>
      <c r="AB3018" s="18" t="s">
        <v>2088</v>
      </c>
      <c r="AC3018" s="67" t="str">
        <f>+VLOOKUP("*"&amp;L3018&amp;"*",'[2]REGISTROS SANITARIOS'!$D$2394:$E$2662,2,FALSE)</f>
        <v>SI</v>
      </c>
      <c r="AD3018" s="22" t="s">
        <v>1025</v>
      </c>
      <c r="AE3018" s="16">
        <v>44105</v>
      </c>
      <c r="AF3018" s="34" t="s">
        <v>68</v>
      </c>
      <c r="AG3018" s="24">
        <v>20011388</v>
      </c>
      <c r="AH3018" s="18">
        <v>13</v>
      </c>
      <c r="AI3018" s="18" t="s">
        <v>1049</v>
      </c>
      <c r="AJ3018" s="17">
        <v>22000</v>
      </c>
      <c r="AK3018" s="25">
        <v>22000</v>
      </c>
      <c r="AL3018" s="25">
        <v>325</v>
      </c>
      <c r="AM3018" s="35">
        <v>0</v>
      </c>
      <c r="AN3018" s="19">
        <v>7150000</v>
      </c>
      <c r="AO3018" s="18" t="s">
        <v>44</v>
      </c>
      <c r="AP3018" s="15" t="s">
        <v>6131</v>
      </c>
      <c r="AQ3018" s="43" t="str">
        <f t="shared" si="469"/>
        <v>SI</v>
      </c>
      <c r="AR3018" s="44">
        <f t="shared" si="462"/>
        <v>7150000</v>
      </c>
      <c r="AS3018" s="44">
        <f t="shared" si="463"/>
        <v>7150000</v>
      </c>
      <c r="AT3018" s="44">
        <f t="shared" si="464"/>
        <v>7150000</v>
      </c>
      <c r="AU3018" s="44">
        <f t="shared" si="465"/>
        <v>7150000</v>
      </c>
      <c r="AV3018" s="45" t="b">
        <f t="shared" si="466"/>
        <v>1</v>
      </c>
      <c r="AW3018" s="45" t="b">
        <f t="shared" si="470"/>
        <v>1</v>
      </c>
      <c r="AX3018" s="45"/>
    </row>
    <row r="3019" spans="1:50" s="36" customFormat="1" ht="27.75" customHeight="1" x14ac:dyDescent="0.15">
      <c r="A3019" s="36" t="str">
        <f t="shared" si="468"/>
        <v>RAFAEL ANTONIO SALAMANCA / DEPOSITO DE DROGAS BOYACA105040309</v>
      </c>
      <c r="B3019" s="36" t="b">
        <f>+A3019='[1]Anexo 9'!A3019</f>
        <v>1</v>
      </c>
      <c r="C3019" s="18" t="s">
        <v>3868</v>
      </c>
      <c r="D3019" s="18" t="s">
        <v>1041</v>
      </c>
      <c r="E3019" s="15" t="s">
        <v>61</v>
      </c>
      <c r="F3019" s="15" t="s">
        <v>62</v>
      </c>
      <c r="G3019" s="15" t="s">
        <v>3155</v>
      </c>
      <c r="H3019" s="15" t="s">
        <v>3155</v>
      </c>
      <c r="I3019" s="15" t="s">
        <v>3155</v>
      </c>
      <c r="J3019" s="15">
        <v>7</v>
      </c>
      <c r="K3019" s="15" t="s">
        <v>3155</v>
      </c>
      <c r="L3019" s="15">
        <v>105040309</v>
      </c>
      <c r="M3019" s="15" t="s">
        <v>2089</v>
      </c>
      <c r="N3019" s="15" t="s">
        <v>1436</v>
      </c>
      <c r="O3019" s="18" t="s">
        <v>3532</v>
      </c>
      <c r="P3019" s="22" t="s">
        <v>73</v>
      </c>
      <c r="Q3019" s="15" t="s">
        <v>1822</v>
      </c>
      <c r="R3019" s="18" t="s">
        <v>5937</v>
      </c>
      <c r="S3019" s="22" t="b">
        <f t="shared" si="467"/>
        <v>0</v>
      </c>
      <c r="T3019" s="18">
        <v>300</v>
      </c>
      <c r="U3019" s="18" t="s">
        <v>5937</v>
      </c>
      <c r="V3019" s="15"/>
      <c r="W3019" s="18" t="s">
        <v>1707</v>
      </c>
      <c r="X3019" s="18"/>
      <c r="Y3019" s="15" t="s">
        <v>73</v>
      </c>
      <c r="Z3019" s="18" t="s">
        <v>1708</v>
      </c>
      <c r="AA3019" s="18" t="s">
        <v>71</v>
      </c>
      <c r="AB3019" s="18" t="s">
        <v>2091</v>
      </c>
      <c r="AC3019" s="67" t="str">
        <f>+VLOOKUP("*"&amp;L3019&amp;"*",'[2]REGISTROS SANITARIOS'!$D$2394:$E$2662,2,FALSE)</f>
        <v>SI</v>
      </c>
      <c r="AD3019" s="22" t="s">
        <v>1025</v>
      </c>
      <c r="AE3019" s="16">
        <v>45611</v>
      </c>
      <c r="AF3019" s="34" t="s">
        <v>73</v>
      </c>
      <c r="AG3019" s="24">
        <v>42216</v>
      </c>
      <c r="AH3019" s="18">
        <v>13</v>
      </c>
      <c r="AI3019" s="18" t="s">
        <v>1049</v>
      </c>
      <c r="AJ3019" s="17">
        <v>1523500</v>
      </c>
      <c r="AK3019" s="25">
        <v>1523500</v>
      </c>
      <c r="AL3019" s="25">
        <v>45</v>
      </c>
      <c r="AM3019" s="35">
        <v>0</v>
      </c>
      <c r="AN3019" s="19">
        <v>68557500</v>
      </c>
      <c r="AO3019" s="18" t="s">
        <v>44</v>
      </c>
      <c r="AP3019" s="15" t="s">
        <v>6131</v>
      </c>
      <c r="AQ3019" s="43" t="str">
        <f t="shared" si="469"/>
        <v>SI</v>
      </c>
      <c r="AR3019" s="44">
        <f t="shared" si="462"/>
        <v>68557500</v>
      </c>
      <c r="AS3019" s="44">
        <f t="shared" si="463"/>
        <v>68557500</v>
      </c>
      <c r="AT3019" s="44">
        <f t="shared" si="464"/>
        <v>68557500</v>
      </c>
      <c r="AU3019" s="44">
        <f t="shared" si="465"/>
        <v>68557500</v>
      </c>
      <c r="AV3019" s="45" t="b">
        <f t="shared" si="466"/>
        <v>1</v>
      </c>
      <c r="AW3019" s="45" t="b">
        <f t="shared" si="470"/>
        <v>1</v>
      </c>
      <c r="AX3019" s="45"/>
    </row>
    <row r="3020" spans="1:50" s="36" customFormat="1" ht="27.75" customHeight="1" x14ac:dyDescent="0.15">
      <c r="A3020" s="36" t="str">
        <f t="shared" si="468"/>
        <v>RAFAEL ANTONIO SALAMANCA / DEPOSITO DE DROGAS BOYACA105040509</v>
      </c>
      <c r="B3020" s="36" t="b">
        <f>+A3020='[1]Anexo 9'!A3020</f>
        <v>1</v>
      </c>
      <c r="C3020" s="18" t="s">
        <v>3868</v>
      </c>
      <c r="D3020" s="18" t="s">
        <v>1041</v>
      </c>
      <c r="E3020" s="15" t="s">
        <v>61</v>
      </c>
      <c r="F3020" s="15" t="s">
        <v>62</v>
      </c>
      <c r="G3020" s="15" t="s">
        <v>3155</v>
      </c>
      <c r="H3020" s="15" t="s">
        <v>3155</v>
      </c>
      <c r="I3020" s="15" t="s">
        <v>3155</v>
      </c>
      <c r="J3020" s="15">
        <v>7</v>
      </c>
      <c r="K3020" s="15" t="s">
        <v>3155</v>
      </c>
      <c r="L3020" s="15">
        <v>105040509</v>
      </c>
      <c r="M3020" s="15" t="s">
        <v>2092</v>
      </c>
      <c r="N3020" s="15" t="s">
        <v>1436</v>
      </c>
      <c r="O3020" s="18" t="s">
        <v>3534</v>
      </c>
      <c r="P3020" s="22" t="s">
        <v>73</v>
      </c>
      <c r="Q3020" s="15" t="s">
        <v>1822</v>
      </c>
      <c r="R3020" s="18" t="s">
        <v>5937</v>
      </c>
      <c r="S3020" s="22" t="b">
        <f t="shared" si="467"/>
        <v>0</v>
      </c>
      <c r="T3020" s="18">
        <v>300</v>
      </c>
      <c r="U3020" s="18" t="s">
        <v>5937</v>
      </c>
      <c r="V3020" s="15"/>
      <c r="W3020" s="18" t="s">
        <v>1707</v>
      </c>
      <c r="X3020" s="18"/>
      <c r="Y3020" s="15" t="s">
        <v>73</v>
      </c>
      <c r="Z3020" s="18" t="s">
        <v>1708</v>
      </c>
      <c r="AA3020" s="18" t="s">
        <v>71</v>
      </c>
      <c r="AB3020" s="18" t="s">
        <v>3535</v>
      </c>
      <c r="AC3020" s="67" t="str">
        <f>+VLOOKUP("*"&amp;L3020&amp;"*",'[2]REGISTROS SANITARIOS'!$D$2394:$E$2662,2,FALSE)</f>
        <v>SI</v>
      </c>
      <c r="AD3020" s="22" t="s">
        <v>1025</v>
      </c>
      <c r="AE3020" s="16" t="s">
        <v>7998</v>
      </c>
      <c r="AF3020" s="34" t="s">
        <v>8814</v>
      </c>
      <c r="AG3020" s="24">
        <v>212764</v>
      </c>
      <c r="AH3020" s="18">
        <v>10</v>
      </c>
      <c r="AI3020" s="18" t="s">
        <v>1049</v>
      </c>
      <c r="AJ3020" s="17">
        <v>2915000</v>
      </c>
      <c r="AK3020" s="25">
        <v>2915000</v>
      </c>
      <c r="AL3020" s="25">
        <v>25</v>
      </c>
      <c r="AM3020" s="35">
        <v>0</v>
      </c>
      <c r="AN3020" s="19">
        <v>72875000</v>
      </c>
      <c r="AO3020" s="18" t="s">
        <v>44</v>
      </c>
      <c r="AP3020" s="15" t="s">
        <v>6131</v>
      </c>
      <c r="AQ3020" s="43" t="str">
        <f t="shared" si="469"/>
        <v>SI</v>
      </c>
      <c r="AR3020" s="44">
        <f t="shared" si="462"/>
        <v>72875000</v>
      </c>
      <c r="AS3020" s="44">
        <f t="shared" si="463"/>
        <v>72875000</v>
      </c>
      <c r="AT3020" s="44">
        <f t="shared" si="464"/>
        <v>72875000</v>
      </c>
      <c r="AU3020" s="44">
        <f t="shared" si="465"/>
        <v>72875000</v>
      </c>
      <c r="AV3020" s="45" t="b">
        <f t="shared" si="466"/>
        <v>1</v>
      </c>
      <c r="AW3020" s="45" t="b">
        <f t="shared" si="470"/>
        <v>1</v>
      </c>
      <c r="AX3020" s="45"/>
    </row>
    <row r="3021" spans="1:50" s="36" customFormat="1" ht="27.75" customHeight="1" x14ac:dyDescent="0.15">
      <c r="A3021" s="36" t="str">
        <f t="shared" si="468"/>
        <v>RAFAEL ANTONIO SALAMANCA / DEPOSITO DE DROGAS BOYACA105040709</v>
      </c>
      <c r="B3021" s="36" t="b">
        <f>+A3021='[1]Anexo 9'!A3021</f>
        <v>1</v>
      </c>
      <c r="C3021" s="18" t="s">
        <v>3868</v>
      </c>
      <c r="D3021" s="18" t="s">
        <v>1041</v>
      </c>
      <c r="E3021" s="15" t="s">
        <v>61</v>
      </c>
      <c r="F3021" s="15" t="s">
        <v>62</v>
      </c>
      <c r="G3021" s="15" t="s">
        <v>3155</v>
      </c>
      <c r="H3021" s="15" t="s">
        <v>3155</v>
      </c>
      <c r="I3021" s="15" t="s">
        <v>3155</v>
      </c>
      <c r="J3021" s="15">
        <v>6</v>
      </c>
      <c r="K3021" s="15" t="s">
        <v>3155</v>
      </c>
      <c r="L3021" s="15">
        <v>105040709</v>
      </c>
      <c r="M3021" s="15" t="s">
        <v>2093</v>
      </c>
      <c r="N3021" s="15" t="s">
        <v>1436</v>
      </c>
      <c r="O3021" s="18" t="s">
        <v>3536</v>
      </c>
      <c r="P3021" s="22" t="s">
        <v>73</v>
      </c>
      <c r="Q3021" s="15" t="s">
        <v>1822</v>
      </c>
      <c r="R3021" s="18" t="s">
        <v>5936</v>
      </c>
      <c r="S3021" s="22" t="b">
        <f t="shared" si="467"/>
        <v>0</v>
      </c>
      <c r="T3021" s="18">
        <v>300</v>
      </c>
      <c r="U3021" s="18" t="s">
        <v>5936</v>
      </c>
      <c r="V3021" s="15"/>
      <c r="W3021" s="18" t="s">
        <v>1707</v>
      </c>
      <c r="X3021" s="18"/>
      <c r="Y3021" s="15" t="s">
        <v>73</v>
      </c>
      <c r="Z3021" s="18" t="s">
        <v>1708</v>
      </c>
      <c r="AA3021" s="18" t="s">
        <v>71</v>
      </c>
      <c r="AB3021" s="18" t="s">
        <v>7524</v>
      </c>
      <c r="AC3021" s="67" t="str">
        <f>+VLOOKUP("*"&amp;L3021&amp;"*",'[2]REGISTROS SANITARIOS'!$D$2394:$E$2662,2,FALSE)</f>
        <v>SI</v>
      </c>
      <c r="AD3021" s="22" t="s">
        <v>1025</v>
      </c>
      <c r="AE3021" s="16">
        <v>45013</v>
      </c>
      <c r="AF3021" s="34" t="s">
        <v>73</v>
      </c>
      <c r="AG3021" s="24">
        <v>19973061</v>
      </c>
      <c r="AH3021" s="18">
        <v>5</v>
      </c>
      <c r="AI3021" s="18" t="s">
        <v>1049</v>
      </c>
      <c r="AJ3021" s="17">
        <v>440000</v>
      </c>
      <c r="AK3021" s="25">
        <v>440000</v>
      </c>
      <c r="AL3021" s="25">
        <v>110</v>
      </c>
      <c r="AM3021" s="35">
        <v>0</v>
      </c>
      <c r="AN3021" s="19">
        <v>48400000</v>
      </c>
      <c r="AO3021" s="18" t="s">
        <v>44</v>
      </c>
      <c r="AP3021" s="15" t="s">
        <v>6131</v>
      </c>
      <c r="AQ3021" s="43" t="str">
        <f t="shared" si="469"/>
        <v>SI</v>
      </c>
      <c r="AR3021" s="44">
        <f t="shared" si="462"/>
        <v>48400000</v>
      </c>
      <c r="AS3021" s="44">
        <f t="shared" si="463"/>
        <v>48400000</v>
      </c>
      <c r="AT3021" s="44">
        <f t="shared" si="464"/>
        <v>48400000</v>
      </c>
      <c r="AU3021" s="44">
        <f t="shared" si="465"/>
        <v>48400000</v>
      </c>
      <c r="AV3021" s="45" t="b">
        <f t="shared" si="466"/>
        <v>1</v>
      </c>
      <c r="AW3021" s="45" t="b">
        <f t="shared" si="470"/>
        <v>1</v>
      </c>
      <c r="AX3021" s="45"/>
    </row>
    <row r="3022" spans="1:50" s="36" customFormat="1" ht="27.75" customHeight="1" x14ac:dyDescent="0.15">
      <c r="A3022" s="36" t="str">
        <f t="shared" si="468"/>
        <v>RAFAEL ANTONIO SALAMANCA / DEPOSITO DE DROGAS BOYACA105050906</v>
      </c>
      <c r="B3022" s="36" t="b">
        <f>+A3022='[1]Anexo 9'!A3022</f>
        <v>1</v>
      </c>
      <c r="C3022" s="18" t="s">
        <v>3868</v>
      </c>
      <c r="D3022" s="18" t="s">
        <v>1041</v>
      </c>
      <c r="E3022" s="15" t="s">
        <v>61</v>
      </c>
      <c r="F3022" s="15" t="s">
        <v>62</v>
      </c>
      <c r="G3022" s="15" t="s">
        <v>3155</v>
      </c>
      <c r="H3022" s="15" t="s">
        <v>3155</v>
      </c>
      <c r="I3022" s="15" t="s">
        <v>3155</v>
      </c>
      <c r="J3022" s="15">
        <v>5</v>
      </c>
      <c r="K3022" s="15" t="s">
        <v>3155</v>
      </c>
      <c r="L3022" s="15">
        <v>105050906</v>
      </c>
      <c r="M3022" s="15" t="s">
        <v>2095</v>
      </c>
      <c r="N3022" s="15" t="s">
        <v>1436</v>
      </c>
      <c r="O3022" s="18" t="s">
        <v>5020</v>
      </c>
      <c r="P3022" s="22" t="s">
        <v>73</v>
      </c>
      <c r="Q3022" s="15" t="s">
        <v>1822</v>
      </c>
      <c r="R3022" s="18" t="s">
        <v>3538</v>
      </c>
      <c r="S3022" s="22" t="b">
        <f t="shared" si="467"/>
        <v>0</v>
      </c>
      <c r="T3022" s="18">
        <v>300</v>
      </c>
      <c r="U3022" s="18" t="s">
        <v>3538</v>
      </c>
      <c r="V3022" s="15"/>
      <c r="W3022" s="18" t="s">
        <v>1807</v>
      </c>
      <c r="X3022" s="18"/>
      <c r="Y3022" s="15" t="s">
        <v>73</v>
      </c>
      <c r="Z3022" s="18" t="s">
        <v>1807</v>
      </c>
      <c r="AA3022" s="18" t="s">
        <v>71</v>
      </c>
      <c r="AB3022" s="18" t="s">
        <v>7525</v>
      </c>
      <c r="AC3022" s="67" t="str">
        <f>+VLOOKUP("*"&amp;L3022&amp;"*",'[2]REGISTROS SANITARIOS'!$D$2394:$E$2662,2,FALSE)</f>
        <v>SI</v>
      </c>
      <c r="AD3022" s="22" t="s">
        <v>1025</v>
      </c>
      <c r="AE3022" s="16">
        <v>45611</v>
      </c>
      <c r="AF3022" s="34" t="s">
        <v>73</v>
      </c>
      <c r="AG3022" s="24" t="s">
        <v>8281</v>
      </c>
      <c r="AH3022" s="18">
        <v>7</v>
      </c>
      <c r="AI3022" s="18" t="s">
        <v>1049</v>
      </c>
      <c r="AJ3022" s="17">
        <v>11000</v>
      </c>
      <c r="AK3022" s="25">
        <v>11000</v>
      </c>
      <c r="AL3022" s="25">
        <v>68</v>
      </c>
      <c r="AM3022" s="35">
        <v>0</v>
      </c>
      <c r="AN3022" s="19">
        <v>748000</v>
      </c>
      <c r="AO3022" s="18" t="s">
        <v>44</v>
      </c>
      <c r="AP3022" s="15" t="s">
        <v>6131</v>
      </c>
      <c r="AQ3022" s="43" t="str">
        <f t="shared" si="469"/>
        <v>SI</v>
      </c>
      <c r="AR3022" s="44">
        <f t="shared" si="462"/>
        <v>748000</v>
      </c>
      <c r="AS3022" s="44">
        <f t="shared" si="463"/>
        <v>748000</v>
      </c>
      <c r="AT3022" s="44">
        <f t="shared" si="464"/>
        <v>748000</v>
      </c>
      <c r="AU3022" s="44">
        <f t="shared" si="465"/>
        <v>748000</v>
      </c>
      <c r="AV3022" s="45" t="b">
        <f t="shared" si="466"/>
        <v>1</v>
      </c>
      <c r="AW3022" s="45" t="b">
        <f t="shared" si="470"/>
        <v>1</v>
      </c>
      <c r="AX3022" s="45"/>
    </row>
    <row r="3023" spans="1:50" s="36" customFormat="1" ht="27.75" customHeight="1" x14ac:dyDescent="0.15">
      <c r="A3023" s="36" t="str">
        <f t="shared" si="468"/>
        <v>RAFAEL ANTONIO SALAMANCA / DEPOSITO DE DROGAS BOYACA105050909</v>
      </c>
      <c r="B3023" s="36" t="b">
        <f>+A3023='[1]Anexo 9'!A3023</f>
        <v>1</v>
      </c>
      <c r="C3023" s="18" t="s">
        <v>3868</v>
      </c>
      <c r="D3023" s="18" t="s">
        <v>1041</v>
      </c>
      <c r="E3023" s="15" t="s">
        <v>61</v>
      </c>
      <c r="F3023" s="15" t="s">
        <v>62</v>
      </c>
      <c r="G3023" s="15" t="s">
        <v>3155</v>
      </c>
      <c r="H3023" s="15" t="s">
        <v>3155</v>
      </c>
      <c r="I3023" s="15" t="s">
        <v>3155</v>
      </c>
      <c r="J3023" s="15">
        <v>4</v>
      </c>
      <c r="K3023" s="15" t="s">
        <v>3155</v>
      </c>
      <c r="L3023" s="15">
        <v>105050909</v>
      </c>
      <c r="M3023" s="15" t="s">
        <v>2098</v>
      </c>
      <c r="N3023" s="15" t="s">
        <v>1436</v>
      </c>
      <c r="O3023" s="18" t="s">
        <v>5021</v>
      </c>
      <c r="P3023" s="22" t="s">
        <v>3841</v>
      </c>
      <c r="Q3023" s="15" t="s">
        <v>1822</v>
      </c>
      <c r="R3023" s="18" t="s">
        <v>5937</v>
      </c>
      <c r="S3023" s="22" t="b">
        <f t="shared" si="467"/>
        <v>0</v>
      </c>
      <c r="T3023" s="18">
        <v>300</v>
      </c>
      <c r="U3023" s="18" t="s">
        <v>5937</v>
      </c>
      <c r="V3023" s="15"/>
      <c r="W3023" s="18" t="s">
        <v>1707</v>
      </c>
      <c r="X3023" s="18"/>
      <c r="Y3023" s="15" t="s">
        <v>73</v>
      </c>
      <c r="Z3023" s="18" t="s">
        <v>1708</v>
      </c>
      <c r="AA3023" s="18" t="s">
        <v>71</v>
      </c>
      <c r="AB3023" s="18" t="s">
        <v>7526</v>
      </c>
      <c r="AC3023" s="67" t="str">
        <f>+VLOOKUP("*"&amp;L3023&amp;"*",'[2]REGISTROS SANITARIOS'!$D$2394:$E$2662,2,FALSE)</f>
        <v>SI</v>
      </c>
      <c r="AD3023" s="22" t="s">
        <v>1025</v>
      </c>
      <c r="AE3023" s="16">
        <v>44980</v>
      </c>
      <c r="AF3023" s="34" t="s">
        <v>73</v>
      </c>
      <c r="AG3023" s="24">
        <v>19972152</v>
      </c>
      <c r="AH3023" s="18">
        <v>6</v>
      </c>
      <c r="AI3023" s="18" t="s">
        <v>1049</v>
      </c>
      <c r="AJ3023" s="17">
        <v>825</v>
      </c>
      <c r="AK3023" s="25">
        <v>825</v>
      </c>
      <c r="AL3023" s="25">
        <v>131</v>
      </c>
      <c r="AM3023" s="35">
        <v>0</v>
      </c>
      <c r="AN3023" s="19">
        <v>108075</v>
      </c>
      <c r="AO3023" s="18">
        <v>0</v>
      </c>
      <c r="AP3023" s="15" t="s">
        <v>6131</v>
      </c>
      <c r="AQ3023" s="43" t="str">
        <f t="shared" si="469"/>
        <v>SI</v>
      </c>
      <c r="AR3023" s="44">
        <f t="shared" si="462"/>
        <v>108075</v>
      </c>
      <c r="AS3023" s="44">
        <f t="shared" si="463"/>
        <v>108075</v>
      </c>
      <c r="AT3023" s="44">
        <f t="shared" si="464"/>
        <v>108075</v>
      </c>
      <c r="AU3023" s="44">
        <f t="shared" si="465"/>
        <v>108075</v>
      </c>
      <c r="AV3023" s="45" t="b">
        <f t="shared" si="466"/>
        <v>1</v>
      </c>
      <c r="AW3023" s="45" t="b">
        <f t="shared" si="470"/>
        <v>1</v>
      </c>
      <c r="AX3023" s="45"/>
    </row>
    <row r="3024" spans="1:50" s="36" customFormat="1" ht="27.75" customHeight="1" x14ac:dyDescent="0.15">
      <c r="A3024" s="36" t="str">
        <f t="shared" si="468"/>
        <v>RAFAEL ANTONIO SALAMANCA / DEPOSITO DE DROGAS BOYACA105060203</v>
      </c>
      <c r="B3024" s="36" t="b">
        <f>+A3024='[1]Anexo 9'!A3024</f>
        <v>1</v>
      </c>
      <c r="C3024" s="18" t="s">
        <v>3868</v>
      </c>
      <c r="D3024" s="18" t="s">
        <v>1041</v>
      </c>
      <c r="E3024" s="15" t="s">
        <v>61</v>
      </c>
      <c r="F3024" s="15" t="s">
        <v>62</v>
      </c>
      <c r="G3024" s="15" t="s">
        <v>3155</v>
      </c>
      <c r="H3024" s="15" t="s">
        <v>3155</v>
      </c>
      <c r="I3024" s="15" t="s">
        <v>3155</v>
      </c>
      <c r="J3024" s="15">
        <v>4</v>
      </c>
      <c r="K3024" s="15" t="s">
        <v>3155</v>
      </c>
      <c r="L3024" s="15">
        <v>105060203</v>
      </c>
      <c r="M3024" s="15" t="s">
        <v>2101</v>
      </c>
      <c r="N3024" s="15" t="s">
        <v>64</v>
      </c>
      <c r="O3024" s="18" t="s">
        <v>3539</v>
      </c>
      <c r="P3024" s="22" t="s">
        <v>3841</v>
      </c>
      <c r="Q3024" s="15" t="s">
        <v>2103</v>
      </c>
      <c r="R3024" s="18" t="s">
        <v>5935</v>
      </c>
      <c r="S3024" s="22" t="b">
        <f t="shared" si="467"/>
        <v>0</v>
      </c>
      <c r="T3024" s="18">
        <v>5</v>
      </c>
      <c r="U3024" s="18" t="s">
        <v>5935</v>
      </c>
      <c r="V3024" s="15"/>
      <c r="W3024" s="18" t="s">
        <v>3540</v>
      </c>
      <c r="X3024" s="18"/>
      <c r="Y3024" s="15" t="s">
        <v>73</v>
      </c>
      <c r="Z3024" s="18" t="s">
        <v>6510</v>
      </c>
      <c r="AA3024" s="18" t="s">
        <v>71</v>
      </c>
      <c r="AB3024" s="18" t="s">
        <v>7527</v>
      </c>
      <c r="AC3024" s="67" t="str">
        <f>+VLOOKUP("*"&amp;L3024&amp;"*",'[2]REGISTROS SANITARIOS'!$D$2394:$E$2662,2,FALSE)</f>
        <v>SI</v>
      </c>
      <c r="AD3024" s="22" t="s">
        <v>1025</v>
      </c>
      <c r="AE3024" s="16">
        <v>44105</v>
      </c>
      <c r="AF3024" s="34" t="s">
        <v>68</v>
      </c>
      <c r="AG3024" s="24">
        <v>20017384</v>
      </c>
      <c r="AH3024" s="18">
        <v>1</v>
      </c>
      <c r="AI3024" s="18" t="s">
        <v>1049</v>
      </c>
      <c r="AJ3024" s="17">
        <v>660</v>
      </c>
      <c r="AK3024" s="25">
        <v>660</v>
      </c>
      <c r="AL3024" s="25">
        <v>2000</v>
      </c>
      <c r="AM3024" s="35">
        <v>0</v>
      </c>
      <c r="AN3024" s="19">
        <v>1320000</v>
      </c>
      <c r="AO3024" s="18">
        <v>0</v>
      </c>
      <c r="AP3024" s="15" t="s">
        <v>6131</v>
      </c>
      <c r="AQ3024" s="43" t="str">
        <f t="shared" si="469"/>
        <v>SI</v>
      </c>
      <c r="AR3024" s="44">
        <f t="shared" si="462"/>
        <v>1320000</v>
      </c>
      <c r="AS3024" s="44">
        <f t="shared" si="463"/>
        <v>1320000</v>
      </c>
      <c r="AT3024" s="44">
        <f t="shared" si="464"/>
        <v>1320000</v>
      </c>
      <c r="AU3024" s="44">
        <f t="shared" si="465"/>
        <v>1320000</v>
      </c>
      <c r="AV3024" s="45" t="b">
        <f t="shared" si="466"/>
        <v>1</v>
      </c>
      <c r="AW3024" s="45" t="b">
        <f t="shared" si="470"/>
        <v>1</v>
      </c>
      <c r="AX3024" s="45"/>
    </row>
    <row r="3025" spans="1:50" s="36" customFormat="1" ht="27.75" customHeight="1" x14ac:dyDescent="0.15">
      <c r="A3025" s="36" t="str">
        <f t="shared" si="468"/>
        <v>RAFAEL ANTONIO SALAMANCA / DEPOSITO DE DROGAS BOYACA105070103</v>
      </c>
      <c r="B3025" s="36" t="b">
        <f>+A3025='[1]Anexo 9'!A3025</f>
        <v>1</v>
      </c>
      <c r="C3025" s="18" t="s">
        <v>3868</v>
      </c>
      <c r="D3025" s="18" t="s">
        <v>1041</v>
      </c>
      <c r="E3025" s="15" t="s">
        <v>61</v>
      </c>
      <c r="F3025" s="15" t="s">
        <v>62</v>
      </c>
      <c r="G3025" s="15" t="s">
        <v>3155</v>
      </c>
      <c r="H3025" s="15" t="s">
        <v>3155</v>
      </c>
      <c r="I3025" s="15" t="s">
        <v>3155</v>
      </c>
      <c r="J3025" s="15">
        <v>3</v>
      </c>
      <c r="K3025" s="15" t="s">
        <v>3155</v>
      </c>
      <c r="L3025" s="15">
        <v>105070103</v>
      </c>
      <c r="M3025" s="15" t="s">
        <v>2107</v>
      </c>
      <c r="N3025" s="15" t="s">
        <v>64</v>
      </c>
      <c r="O3025" s="18" t="s">
        <v>5022</v>
      </c>
      <c r="P3025" s="22" t="s">
        <v>3841</v>
      </c>
      <c r="Q3025" s="15" t="s">
        <v>1744</v>
      </c>
      <c r="R3025" s="18" t="s">
        <v>5935</v>
      </c>
      <c r="S3025" s="22" t="b">
        <f t="shared" si="467"/>
        <v>0</v>
      </c>
      <c r="T3025" s="18">
        <v>10</v>
      </c>
      <c r="U3025" s="18" t="s">
        <v>5935</v>
      </c>
      <c r="V3025" s="15"/>
      <c r="W3025" s="18" t="s">
        <v>1882</v>
      </c>
      <c r="X3025" s="18"/>
      <c r="Y3025" s="15" t="s">
        <v>73</v>
      </c>
      <c r="Z3025" s="18" t="s">
        <v>6478</v>
      </c>
      <c r="AA3025" s="18" t="s">
        <v>71</v>
      </c>
      <c r="AB3025" s="18" t="s">
        <v>3541</v>
      </c>
      <c r="AC3025" s="67" t="str">
        <f>+VLOOKUP("*"&amp;L3025&amp;"*",'[2]REGISTROS SANITARIOS'!$D$2394:$E$2662,2,FALSE)</f>
        <v>SI</v>
      </c>
      <c r="AD3025" s="22" t="s">
        <v>1025</v>
      </c>
      <c r="AE3025" s="16" t="s">
        <v>7998</v>
      </c>
      <c r="AF3025" s="34" t="s">
        <v>8814</v>
      </c>
      <c r="AG3025" s="24">
        <v>20052758</v>
      </c>
      <c r="AH3025" s="18">
        <v>2</v>
      </c>
      <c r="AI3025" s="18" t="s">
        <v>1049</v>
      </c>
      <c r="AJ3025" s="17">
        <v>82.5</v>
      </c>
      <c r="AK3025" s="25">
        <v>83</v>
      </c>
      <c r="AL3025" s="25">
        <v>6250</v>
      </c>
      <c r="AM3025" s="35">
        <v>0</v>
      </c>
      <c r="AN3025" s="19">
        <v>518750</v>
      </c>
      <c r="AO3025" s="18" t="s">
        <v>44</v>
      </c>
      <c r="AP3025" s="15" t="s">
        <v>6131</v>
      </c>
      <c r="AQ3025" s="43" t="str">
        <f t="shared" si="469"/>
        <v>MAYOR</v>
      </c>
      <c r="AR3025" s="44">
        <f t="shared" si="462"/>
        <v>515625</v>
      </c>
      <c r="AS3025" s="44">
        <f t="shared" si="463"/>
        <v>515625</v>
      </c>
      <c r="AT3025" s="44">
        <f t="shared" si="464"/>
        <v>518750</v>
      </c>
      <c r="AU3025" s="44">
        <f t="shared" si="465"/>
        <v>518750</v>
      </c>
      <c r="AV3025" s="45" t="b">
        <f t="shared" si="466"/>
        <v>1</v>
      </c>
      <c r="AW3025" s="45" t="b">
        <f t="shared" si="470"/>
        <v>0</v>
      </c>
      <c r="AX3025" s="45"/>
    </row>
    <row r="3026" spans="1:50" s="36" customFormat="1" ht="27.75" customHeight="1" x14ac:dyDescent="0.15">
      <c r="A3026" s="36" t="str">
        <f t="shared" si="468"/>
        <v>RAFAEL ANTONIO SALAMANCA / DEPOSITO DE DROGAS BOYACA105070209</v>
      </c>
      <c r="B3026" s="36" t="b">
        <f>+A3026='[1]Anexo 9'!A3026</f>
        <v>1</v>
      </c>
      <c r="C3026" s="18" t="s">
        <v>3868</v>
      </c>
      <c r="D3026" s="18" t="s">
        <v>1041</v>
      </c>
      <c r="E3026" s="15" t="s">
        <v>61</v>
      </c>
      <c r="F3026" s="15" t="s">
        <v>62</v>
      </c>
      <c r="G3026" s="15" t="s">
        <v>3155</v>
      </c>
      <c r="H3026" s="15" t="s">
        <v>3155</v>
      </c>
      <c r="I3026" s="15" t="s">
        <v>3155</v>
      </c>
      <c r="J3026" s="15">
        <v>4</v>
      </c>
      <c r="K3026" s="15" t="s">
        <v>3155</v>
      </c>
      <c r="L3026" s="15">
        <v>105070209</v>
      </c>
      <c r="M3026" s="15" t="s">
        <v>2110</v>
      </c>
      <c r="N3026" s="15" t="s">
        <v>1436</v>
      </c>
      <c r="O3026" s="18" t="s">
        <v>3542</v>
      </c>
      <c r="P3026" s="22" t="s">
        <v>3841</v>
      </c>
      <c r="Q3026" s="15" t="s">
        <v>1956</v>
      </c>
      <c r="R3026" s="18" t="s">
        <v>5937</v>
      </c>
      <c r="S3026" s="22" t="b">
        <f t="shared" si="467"/>
        <v>0</v>
      </c>
      <c r="T3026" s="18">
        <v>20</v>
      </c>
      <c r="U3026" s="18" t="s">
        <v>5937</v>
      </c>
      <c r="V3026" s="15"/>
      <c r="W3026" s="18" t="s">
        <v>2115</v>
      </c>
      <c r="X3026" s="18"/>
      <c r="Y3026" s="15" t="s">
        <v>73</v>
      </c>
      <c r="Z3026" s="18" t="s">
        <v>7528</v>
      </c>
      <c r="AA3026" s="18" t="s">
        <v>71</v>
      </c>
      <c r="AB3026" s="18" t="s">
        <v>3543</v>
      </c>
      <c r="AC3026" s="67" t="str">
        <f>+VLOOKUP("*"&amp;L3026&amp;"*",'[2]REGISTROS SANITARIOS'!$D$2394:$E$2662,2,FALSE)</f>
        <v>SI</v>
      </c>
      <c r="AD3026" s="22" t="s">
        <v>1025</v>
      </c>
      <c r="AE3026" s="16" t="s">
        <v>7998</v>
      </c>
      <c r="AF3026" s="34" t="s">
        <v>8814</v>
      </c>
      <c r="AG3026" s="24">
        <v>20054465</v>
      </c>
      <c r="AH3026" s="18">
        <v>1</v>
      </c>
      <c r="AI3026" s="18" t="s">
        <v>1049</v>
      </c>
      <c r="AJ3026" s="17">
        <v>330</v>
      </c>
      <c r="AK3026" s="25">
        <v>330</v>
      </c>
      <c r="AL3026" s="25">
        <v>563</v>
      </c>
      <c r="AM3026" s="35">
        <v>0</v>
      </c>
      <c r="AN3026" s="19">
        <v>185790</v>
      </c>
      <c r="AO3026" s="18" t="s">
        <v>44</v>
      </c>
      <c r="AP3026" s="15" t="s">
        <v>6131</v>
      </c>
      <c r="AQ3026" s="43" t="str">
        <f t="shared" si="469"/>
        <v>SI</v>
      </c>
      <c r="AR3026" s="44">
        <f t="shared" si="462"/>
        <v>185790</v>
      </c>
      <c r="AS3026" s="44">
        <f t="shared" si="463"/>
        <v>185790</v>
      </c>
      <c r="AT3026" s="44">
        <f t="shared" si="464"/>
        <v>185790</v>
      </c>
      <c r="AU3026" s="44">
        <f t="shared" si="465"/>
        <v>185790</v>
      </c>
      <c r="AV3026" s="45" t="b">
        <f t="shared" si="466"/>
        <v>1</v>
      </c>
      <c r="AW3026" s="45" t="b">
        <f t="shared" si="470"/>
        <v>1</v>
      </c>
      <c r="AX3026" s="45"/>
    </row>
    <row r="3027" spans="1:50" s="36" customFormat="1" ht="27.75" customHeight="1" x14ac:dyDescent="0.15">
      <c r="A3027" s="36" t="str">
        <f t="shared" si="468"/>
        <v>RAFAEL ANTONIO SALAMANCA / DEPOSITO DE DROGAS BOYACA105070403</v>
      </c>
      <c r="B3027" s="36" t="b">
        <f>+A3027='[1]Anexo 9'!A3027</f>
        <v>1</v>
      </c>
      <c r="C3027" s="18" t="s">
        <v>3868</v>
      </c>
      <c r="D3027" s="18" t="s">
        <v>1041</v>
      </c>
      <c r="E3027" s="15" t="s">
        <v>61</v>
      </c>
      <c r="F3027" s="15" t="s">
        <v>62</v>
      </c>
      <c r="G3027" s="15" t="s">
        <v>3155</v>
      </c>
      <c r="H3027" s="15" t="s">
        <v>3155</v>
      </c>
      <c r="I3027" s="15" t="s">
        <v>3155</v>
      </c>
      <c r="J3027" s="15">
        <v>2</v>
      </c>
      <c r="K3027" s="15" t="s">
        <v>3155</v>
      </c>
      <c r="L3027" s="15">
        <v>105070403</v>
      </c>
      <c r="M3027" s="15" t="s">
        <v>4395</v>
      </c>
      <c r="N3027" s="15" t="s">
        <v>64</v>
      </c>
      <c r="O3027" s="18" t="s">
        <v>5023</v>
      </c>
      <c r="P3027" s="22" t="s">
        <v>3841</v>
      </c>
      <c r="Q3027" s="15" t="s">
        <v>76</v>
      </c>
      <c r="R3027" s="18" t="s">
        <v>5935</v>
      </c>
      <c r="S3027" s="22" t="b">
        <f t="shared" si="467"/>
        <v>0</v>
      </c>
      <c r="T3027" s="18">
        <v>100</v>
      </c>
      <c r="U3027" s="18" t="s">
        <v>5935</v>
      </c>
      <c r="V3027" s="15"/>
      <c r="W3027" s="18" t="s">
        <v>3545</v>
      </c>
      <c r="X3027" s="18"/>
      <c r="Y3027" s="15" t="s">
        <v>73</v>
      </c>
      <c r="Z3027" s="18" t="s">
        <v>6506</v>
      </c>
      <c r="AA3027" s="18" t="s">
        <v>86</v>
      </c>
      <c r="AB3027" s="18" t="s">
        <v>3546</v>
      </c>
      <c r="AC3027" s="67" t="str">
        <f>+VLOOKUP("*"&amp;L3027&amp;"*",'[2]REGISTROS SANITARIOS'!$D$2394:$E$2662,2,FALSE)</f>
        <v>SI</v>
      </c>
      <c r="AD3027" s="22" t="s">
        <v>1025</v>
      </c>
      <c r="AE3027" s="16" t="s">
        <v>7998</v>
      </c>
      <c r="AF3027" s="34" t="s">
        <v>8814</v>
      </c>
      <c r="AG3027" s="24">
        <v>48606</v>
      </c>
      <c r="AH3027" s="18">
        <v>1</v>
      </c>
      <c r="AI3027" s="18" t="s">
        <v>1049</v>
      </c>
      <c r="AJ3027" s="17">
        <v>247.5</v>
      </c>
      <c r="AK3027" s="25">
        <v>248</v>
      </c>
      <c r="AL3027" s="25">
        <v>3125</v>
      </c>
      <c r="AM3027" s="35">
        <v>0</v>
      </c>
      <c r="AN3027" s="19">
        <v>775000</v>
      </c>
      <c r="AO3027" s="18" t="s">
        <v>44</v>
      </c>
      <c r="AP3027" s="15" t="s">
        <v>6131</v>
      </c>
      <c r="AQ3027" s="43" t="str">
        <f t="shared" si="469"/>
        <v>MAYOR</v>
      </c>
      <c r="AR3027" s="44">
        <f t="shared" si="462"/>
        <v>773437.5</v>
      </c>
      <c r="AS3027" s="44">
        <f t="shared" si="463"/>
        <v>773437.5</v>
      </c>
      <c r="AT3027" s="44">
        <f t="shared" si="464"/>
        <v>775000</v>
      </c>
      <c r="AU3027" s="44">
        <f t="shared" si="465"/>
        <v>775000</v>
      </c>
      <c r="AV3027" s="45" t="b">
        <f t="shared" si="466"/>
        <v>1</v>
      </c>
      <c r="AW3027" s="45" t="b">
        <f t="shared" si="470"/>
        <v>0</v>
      </c>
      <c r="AX3027" s="45"/>
    </row>
    <row r="3028" spans="1:50" s="36" customFormat="1" ht="27.75" customHeight="1" x14ac:dyDescent="0.15">
      <c r="A3028" s="36" t="str">
        <f t="shared" si="468"/>
        <v>RAFAEL ANTONIO SALAMANCA / DEPOSITO DE DROGAS BOYACA105080106</v>
      </c>
      <c r="B3028" s="36" t="b">
        <f>+A3028='[1]Anexo 9'!A3028</f>
        <v>1</v>
      </c>
      <c r="C3028" s="18" t="s">
        <v>3868</v>
      </c>
      <c r="D3028" s="18" t="s">
        <v>1041</v>
      </c>
      <c r="E3028" s="15" t="s">
        <v>61</v>
      </c>
      <c r="F3028" s="15" t="s">
        <v>62</v>
      </c>
      <c r="G3028" s="15" t="s">
        <v>3155</v>
      </c>
      <c r="H3028" s="15" t="s">
        <v>3155</v>
      </c>
      <c r="I3028" s="15" t="s">
        <v>3155</v>
      </c>
      <c r="J3028" s="15">
        <v>3</v>
      </c>
      <c r="K3028" s="15" t="s">
        <v>3155</v>
      </c>
      <c r="L3028" s="15">
        <v>105080106</v>
      </c>
      <c r="M3028" s="15" t="s">
        <v>2119</v>
      </c>
      <c r="N3028" s="15" t="s">
        <v>835</v>
      </c>
      <c r="O3028" s="18" t="s">
        <v>5024</v>
      </c>
      <c r="P3028" s="22" t="s">
        <v>3841</v>
      </c>
      <c r="Q3028" s="15" t="s">
        <v>2121</v>
      </c>
      <c r="R3028" s="18" t="s">
        <v>5952</v>
      </c>
      <c r="S3028" s="22" t="b">
        <f t="shared" si="467"/>
        <v>0</v>
      </c>
      <c r="T3028" s="18">
        <v>1</v>
      </c>
      <c r="U3028" s="18" t="s">
        <v>5952</v>
      </c>
      <c r="V3028" s="15"/>
      <c r="W3028" s="18" t="s">
        <v>3547</v>
      </c>
      <c r="X3028" s="18"/>
      <c r="Y3028" s="15" t="s">
        <v>73</v>
      </c>
      <c r="Z3028" s="18" t="s">
        <v>7512</v>
      </c>
      <c r="AA3028" s="18" t="s">
        <v>71</v>
      </c>
      <c r="AB3028" s="18" t="s">
        <v>7529</v>
      </c>
      <c r="AC3028" s="67" t="str">
        <f>+VLOOKUP("*"&amp;L3028&amp;"*",'[2]REGISTROS SANITARIOS'!$D$2394:$E$2662,2,FALSE)</f>
        <v>SI</v>
      </c>
      <c r="AD3028" s="22" t="s">
        <v>1025</v>
      </c>
      <c r="AE3028" s="16" t="s">
        <v>7998</v>
      </c>
      <c r="AF3028" s="34" t="s">
        <v>8814</v>
      </c>
      <c r="AG3028" s="24">
        <v>38997</v>
      </c>
      <c r="AH3028" s="18">
        <v>5</v>
      </c>
      <c r="AI3028" s="18" t="s">
        <v>1049</v>
      </c>
      <c r="AJ3028" s="17">
        <v>55</v>
      </c>
      <c r="AK3028" s="25">
        <v>55</v>
      </c>
      <c r="AL3028" s="25">
        <v>10988</v>
      </c>
      <c r="AM3028" s="35">
        <v>0</v>
      </c>
      <c r="AN3028" s="19">
        <v>604340</v>
      </c>
      <c r="AO3028" s="18" t="s">
        <v>44</v>
      </c>
      <c r="AP3028" s="15" t="s">
        <v>6131</v>
      </c>
      <c r="AQ3028" s="43" t="str">
        <f t="shared" si="469"/>
        <v>SI</v>
      </c>
      <c r="AR3028" s="44">
        <f t="shared" ref="AR3028:AR3091" si="471">+AJ3028*(AL3028*(1+AM3028))</f>
        <v>604340</v>
      </c>
      <c r="AS3028" s="44">
        <f t="shared" ref="AS3028:AS3091" si="472">+AJ3028*AL3028</f>
        <v>604340</v>
      </c>
      <c r="AT3028" s="44">
        <f t="shared" ref="AT3028:AT3091" si="473">+AL3028*AK3028</f>
        <v>604340</v>
      </c>
      <c r="AU3028" s="44">
        <f t="shared" ref="AU3028:AU3091" si="474">+AK3028*(AL3028*(1+AM3028))</f>
        <v>604340</v>
      </c>
      <c r="AV3028" s="45" t="b">
        <f t="shared" ref="AV3028:AV3091" si="475">+IFERROR(AU3028=AN3028,"FALSO")</f>
        <v>1</v>
      </c>
      <c r="AW3028" s="45" t="b">
        <f t="shared" si="470"/>
        <v>1</v>
      </c>
      <c r="AX3028" s="45"/>
    </row>
    <row r="3029" spans="1:50" s="36" customFormat="1" ht="27.75" customHeight="1" x14ac:dyDescent="0.15">
      <c r="A3029" s="36" t="str">
        <f t="shared" si="468"/>
        <v>RAFAEL ANTONIO SALAMANCA / DEPOSITO DE DROGAS BOYACA105080208</v>
      </c>
      <c r="B3029" s="36" t="b">
        <f>+A3029='[1]Anexo 9'!A3029</f>
        <v>1</v>
      </c>
      <c r="C3029" s="18" t="s">
        <v>3868</v>
      </c>
      <c r="D3029" s="18" t="s">
        <v>1041</v>
      </c>
      <c r="E3029" s="15" t="s">
        <v>61</v>
      </c>
      <c r="F3029" s="15" t="s">
        <v>62</v>
      </c>
      <c r="G3029" s="15" t="s">
        <v>3155</v>
      </c>
      <c r="H3029" s="15" t="s">
        <v>3155</v>
      </c>
      <c r="I3029" s="15" t="s">
        <v>3155</v>
      </c>
      <c r="J3029" s="15">
        <v>3</v>
      </c>
      <c r="K3029" s="15" t="s">
        <v>3155</v>
      </c>
      <c r="L3029" s="15">
        <v>105080208</v>
      </c>
      <c r="M3029" s="15" t="s">
        <v>2125</v>
      </c>
      <c r="N3029" s="15" t="s">
        <v>2126</v>
      </c>
      <c r="O3029" s="18" t="s">
        <v>5025</v>
      </c>
      <c r="P3029" s="22" t="s">
        <v>3841</v>
      </c>
      <c r="Q3029" s="15" t="s">
        <v>2128</v>
      </c>
      <c r="R3029" s="18" t="s">
        <v>5953</v>
      </c>
      <c r="S3029" s="22" t="b">
        <f t="shared" si="467"/>
        <v>0</v>
      </c>
      <c r="T3029" s="18">
        <v>10</v>
      </c>
      <c r="U3029" s="18" t="s">
        <v>5953</v>
      </c>
      <c r="V3029" s="15"/>
      <c r="W3029" s="18" t="s">
        <v>3548</v>
      </c>
      <c r="X3029" s="18"/>
      <c r="Y3029" s="15" t="s">
        <v>73</v>
      </c>
      <c r="Z3029" s="18" t="s">
        <v>7512</v>
      </c>
      <c r="AA3029" s="18" t="s">
        <v>71</v>
      </c>
      <c r="AB3029" s="18" t="s">
        <v>6883</v>
      </c>
      <c r="AC3029" s="67" t="str">
        <f>+VLOOKUP("*"&amp;L3029&amp;"*",'[2]REGISTROS SANITARIOS'!$D$2394:$E$2662,2,FALSE)</f>
        <v>SI</v>
      </c>
      <c r="AD3029" s="22" t="s">
        <v>1025</v>
      </c>
      <c r="AE3029" s="16" t="s">
        <v>7998</v>
      </c>
      <c r="AF3029" s="34" t="s">
        <v>8814</v>
      </c>
      <c r="AG3029" s="24">
        <v>39293</v>
      </c>
      <c r="AH3029" s="18">
        <v>3</v>
      </c>
      <c r="AI3029" s="18" t="s">
        <v>1049</v>
      </c>
      <c r="AJ3029" s="17">
        <v>110</v>
      </c>
      <c r="AK3029" s="25">
        <v>110</v>
      </c>
      <c r="AL3029" s="25">
        <v>4650</v>
      </c>
      <c r="AM3029" s="35">
        <v>0</v>
      </c>
      <c r="AN3029" s="19">
        <v>511500</v>
      </c>
      <c r="AO3029" s="18" t="s">
        <v>44</v>
      </c>
      <c r="AP3029" s="15" t="s">
        <v>6131</v>
      </c>
      <c r="AQ3029" s="43" t="str">
        <f t="shared" si="469"/>
        <v>SI</v>
      </c>
      <c r="AR3029" s="44">
        <f t="shared" si="471"/>
        <v>511500</v>
      </c>
      <c r="AS3029" s="44">
        <f t="shared" si="472"/>
        <v>511500</v>
      </c>
      <c r="AT3029" s="44">
        <f t="shared" si="473"/>
        <v>511500</v>
      </c>
      <c r="AU3029" s="44">
        <f t="shared" si="474"/>
        <v>511500</v>
      </c>
      <c r="AV3029" s="45" t="b">
        <f t="shared" si="475"/>
        <v>1</v>
      </c>
      <c r="AW3029" s="45" t="b">
        <f t="shared" si="470"/>
        <v>1</v>
      </c>
      <c r="AX3029" s="45"/>
    </row>
    <row r="3030" spans="1:50" s="36" customFormat="1" ht="27.75" customHeight="1" x14ac:dyDescent="0.15">
      <c r="A3030" s="36" t="str">
        <f t="shared" si="468"/>
        <v>RAFAEL ANTONIO SALAMANCA / DEPOSITO DE DROGAS BOYACA106020109</v>
      </c>
      <c r="B3030" s="36" t="b">
        <f>+A3030='[1]Anexo 9'!A3030</f>
        <v>1</v>
      </c>
      <c r="C3030" s="18" t="s">
        <v>3868</v>
      </c>
      <c r="D3030" s="18" t="s">
        <v>1041</v>
      </c>
      <c r="E3030" s="15" t="s">
        <v>61</v>
      </c>
      <c r="F3030" s="15" t="s">
        <v>62</v>
      </c>
      <c r="G3030" s="15" t="s">
        <v>3155</v>
      </c>
      <c r="H3030" s="15" t="s">
        <v>3155</v>
      </c>
      <c r="I3030" s="15" t="s">
        <v>3155</v>
      </c>
      <c r="J3030" s="15">
        <v>6</v>
      </c>
      <c r="K3030" s="15" t="s">
        <v>3155</v>
      </c>
      <c r="L3030" s="15">
        <v>106020109</v>
      </c>
      <c r="M3030" s="15" t="s">
        <v>2137</v>
      </c>
      <c r="N3030" s="15" t="s">
        <v>1436</v>
      </c>
      <c r="O3030" s="18" t="s">
        <v>3550</v>
      </c>
      <c r="P3030" s="22" t="s">
        <v>3841</v>
      </c>
      <c r="Q3030" s="15" t="s">
        <v>2139</v>
      </c>
      <c r="R3030" s="18" t="s">
        <v>5937</v>
      </c>
      <c r="S3030" s="22" t="b">
        <f t="shared" si="467"/>
        <v>0</v>
      </c>
      <c r="T3030" s="18">
        <v>240</v>
      </c>
      <c r="U3030" s="18" t="s">
        <v>5937</v>
      </c>
      <c r="V3030" s="15"/>
      <c r="W3030" s="18" t="s">
        <v>1943</v>
      </c>
      <c r="X3030" s="18"/>
      <c r="Y3030" s="15" t="s">
        <v>73</v>
      </c>
      <c r="Z3030" s="18" t="s">
        <v>1944</v>
      </c>
      <c r="AA3030" s="18" t="s">
        <v>71</v>
      </c>
      <c r="AB3030" s="18" t="s">
        <v>3552</v>
      </c>
      <c r="AC3030" s="67" t="str">
        <f>+VLOOKUP("*"&amp;L3030&amp;"*",'[2]REGISTROS SANITARIOS'!$D$2394:$E$2662,2,FALSE)</f>
        <v>SI</v>
      </c>
      <c r="AD3030" s="22" t="s">
        <v>1025</v>
      </c>
      <c r="AE3030" s="16" t="s">
        <v>7998</v>
      </c>
      <c r="AF3030" s="34" t="s">
        <v>8814</v>
      </c>
      <c r="AG3030" s="24">
        <v>34537</v>
      </c>
      <c r="AH3030" s="18">
        <v>2</v>
      </c>
      <c r="AI3030" s="18" t="s">
        <v>1049</v>
      </c>
      <c r="AJ3030" s="17">
        <v>27500</v>
      </c>
      <c r="AK3030" s="25">
        <v>27500</v>
      </c>
      <c r="AL3030" s="25">
        <v>41</v>
      </c>
      <c r="AM3030" s="35">
        <v>0</v>
      </c>
      <c r="AN3030" s="19">
        <v>1127500</v>
      </c>
      <c r="AO3030" s="18" t="s">
        <v>44</v>
      </c>
      <c r="AP3030" s="15" t="s">
        <v>6131</v>
      </c>
      <c r="AQ3030" s="43" t="str">
        <f t="shared" si="469"/>
        <v>SI</v>
      </c>
      <c r="AR3030" s="44">
        <f t="shared" si="471"/>
        <v>1127500</v>
      </c>
      <c r="AS3030" s="44">
        <f t="shared" si="472"/>
        <v>1127500</v>
      </c>
      <c r="AT3030" s="44">
        <f t="shared" si="473"/>
        <v>1127500</v>
      </c>
      <c r="AU3030" s="44">
        <f t="shared" si="474"/>
        <v>1127500</v>
      </c>
      <c r="AV3030" s="45" t="b">
        <f t="shared" si="475"/>
        <v>1</v>
      </c>
      <c r="AW3030" s="45" t="b">
        <f t="shared" si="470"/>
        <v>1</v>
      </c>
      <c r="AX3030" s="45"/>
    </row>
    <row r="3031" spans="1:50" s="36" customFormat="1" ht="27.75" customHeight="1" x14ac:dyDescent="0.15">
      <c r="A3031" s="36" t="str">
        <f t="shared" si="468"/>
        <v>RAFAEL ANTONIO SALAMANCA / DEPOSITO DE DROGAS BOYACA106030103</v>
      </c>
      <c r="B3031" s="36" t="b">
        <f>+A3031='[1]Anexo 9'!A3031</f>
        <v>1</v>
      </c>
      <c r="C3031" s="18" t="s">
        <v>3868</v>
      </c>
      <c r="D3031" s="18" t="s">
        <v>1041</v>
      </c>
      <c r="E3031" s="15" t="s">
        <v>61</v>
      </c>
      <c r="F3031" s="15" t="s">
        <v>62</v>
      </c>
      <c r="G3031" s="15" t="s">
        <v>3155</v>
      </c>
      <c r="H3031" s="15" t="s">
        <v>3155</v>
      </c>
      <c r="I3031" s="15" t="s">
        <v>3155</v>
      </c>
      <c r="J3031" s="15">
        <v>8</v>
      </c>
      <c r="K3031" s="15" t="s">
        <v>3155</v>
      </c>
      <c r="L3031" s="15">
        <v>106030103</v>
      </c>
      <c r="M3031" s="15" t="s">
        <v>63</v>
      </c>
      <c r="N3031" s="15" t="s">
        <v>64</v>
      </c>
      <c r="O3031" s="18" t="s">
        <v>3553</v>
      </c>
      <c r="P3031" s="22" t="s">
        <v>3841</v>
      </c>
      <c r="Q3031" s="15" t="s">
        <v>66</v>
      </c>
      <c r="R3031" s="18" t="s">
        <v>5935</v>
      </c>
      <c r="S3031" s="22" t="b">
        <f t="shared" si="467"/>
        <v>0</v>
      </c>
      <c r="T3031" s="18">
        <v>100</v>
      </c>
      <c r="U3031" s="18" t="s">
        <v>5935</v>
      </c>
      <c r="V3031" s="15"/>
      <c r="W3031" s="18" t="s">
        <v>1886</v>
      </c>
      <c r="X3031" s="18"/>
      <c r="Y3031" s="15" t="s">
        <v>73</v>
      </c>
      <c r="Z3031" s="18" t="s">
        <v>1662</v>
      </c>
      <c r="AA3031" s="18" t="s">
        <v>71</v>
      </c>
      <c r="AB3031" s="18" t="s">
        <v>3554</v>
      </c>
      <c r="AC3031" s="67" t="str">
        <f>+VLOOKUP("*"&amp;L3031&amp;"*",'[2]REGISTROS SANITARIOS'!$D$2394:$E$2662,2,FALSE)</f>
        <v>SI</v>
      </c>
      <c r="AD3031" s="22" t="s">
        <v>1025</v>
      </c>
      <c r="AE3031" s="16" t="s">
        <v>7998</v>
      </c>
      <c r="AF3031" s="34" t="s">
        <v>8814</v>
      </c>
      <c r="AG3031" s="24">
        <v>19993923</v>
      </c>
      <c r="AH3031" s="18">
        <v>6</v>
      </c>
      <c r="AI3031" s="18" t="s">
        <v>1049</v>
      </c>
      <c r="AJ3031" s="17">
        <v>23100</v>
      </c>
      <c r="AK3031" s="25">
        <v>23100</v>
      </c>
      <c r="AL3031" s="25">
        <v>600</v>
      </c>
      <c r="AM3031" s="35">
        <v>0</v>
      </c>
      <c r="AN3031" s="19">
        <v>13860000</v>
      </c>
      <c r="AO3031" s="18" t="s">
        <v>44</v>
      </c>
      <c r="AP3031" s="15" t="s">
        <v>6131</v>
      </c>
      <c r="AQ3031" s="43" t="str">
        <f t="shared" si="469"/>
        <v>SI</v>
      </c>
      <c r="AR3031" s="44">
        <f t="shared" si="471"/>
        <v>13860000</v>
      </c>
      <c r="AS3031" s="44">
        <f t="shared" si="472"/>
        <v>13860000</v>
      </c>
      <c r="AT3031" s="44">
        <f t="shared" si="473"/>
        <v>13860000</v>
      </c>
      <c r="AU3031" s="44">
        <f t="shared" si="474"/>
        <v>13860000</v>
      </c>
      <c r="AV3031" s="45" t="b">
        <f t="shared" si="475"/>
        <v>1</v>
      </c>
      <c r="AW3031" s="45" t="b">
        <f t="shared" si="470"/>
        <v>1</v>
      </c>
      <c r="AX3031" s="45"/>
    </row>
    <row r="3032" spans="1:50" s="36" customFormat="1" ht="27.75" customHeight="1" x14ac:dyDescent="0.15">
      <c r="A3032" s="36" t="str">
        <f t="shared" si="468"/>
        <v>RAFAEL ANTONIO SALAMANCA / DEPOSITO DE DROGAS BOYACA106030302</v>
      </c>
      <c r="B3032" s="36" t="b">
        <f>+A3032='[1]Anexo 9'!A3032</f>
        <v>1</v>
      </c>
      <c r="C3032" s="18" t="s">
        <v>3868</v>
      </c>
      <c r="D3032" s="18" t="s">
        <v>1041</v>
      </c>
      <c r="E3032" s="15" t="s">
        <v>61</v>
      </c>
      <c r="F3032" s="15" t="s">
        <v>62</v>
      </c>
      <c r="G3032" s="15" t="s">
        <v>3155</v>
      </c>
      <c r="H3032" s="15" t="s">
        <v>3155</v>
      </c>
      <c r="I3032" s="15" t="s">
        <v>3155</v>
      </c>
      <c r="J3032" s="15">
        <v>3</v>
      </c>
      <c r="K3032" s="15" t="s">
        <v>3155</v>
      </c>
      <c r="L3032" s="15">
        <v>106030302</v>
      </c>
      <c r="M3032" s="15" t="s">
        <v>2144</v>
      </c>
      <c r="N3032" s="15" t="s">
        <v>91</v>
      </c>
      <c r="O3032" s="18" t="s">
        <v>3556</v>
      </c>
      <c r="P3032" s="22" t="s">
        <v>3841</v>
      </c>
      <c r="Q3032" s="15" t="s">
        <v>1678</v>
      </c>
      <c r="R3032" s="18" t="s">
        <v>3147</v>
      </c>
      <c r="S3032" s="22" t="b">
        <f t="shared" si="467"/>
        <v>0</v>
      </c>
      <c r="T3032" s="18">
        <v>1</v>
      </c>
      <c r="U3032" s="18" t="s">
        <v>3147</v>
      </c>
      <c r="V3032" s="15"/>
      <c r="W3032" s="18" t="s">
        <v>3514</v>
      </c>
      <c r="X3032" s="18"/>
      <c r="Y3032" s="15" t="s">
        <v>73</v>
      </c>
      <c r="Z3032" s="18" t="s">
        <v>1704</v>
      </c>
      <c r="AA3032" s="18" t="s">
        <v>71</v>
      </c>
      <c r="AB3032" s="18" t="s">
        <v>7530</v>
      </c>
      <c r="AC3032" s="67" t="str">
        <f>+VLOOKUP("*"&amp;L3032&amp;"*",'[2]REGISTROS SANITARIOS'!$D$2394:$E$2662,2,FALSE)</f>
        <v>SI</v>
      </c>
      <c r="AD3032" s="22" t="s">
        <v>1025</v>
      </c>
      <c r="AE3032" s="16" t="s">
        <v>7998</v>
      </c>
      <c r="AF3032" s="34" t="s">
        <v>8814</v>
      </c>
      <c r="AG3032" s="24">
        <v>19930423</v>
      </c>
      <c r="AH3032" s="18">
        <v>2</v>
      </c>
      <c r="AI3032" s="18" t="s">
        <v>1049</v>
      </c>
      <c r="AJ3032" s="17">
        <v>605</v>
      </c>
      <c r="AK3032" s="25">
        <v>605</v>
      </c>
      <c r="AL3032" s="25">
        <v>2984</v>
      </c>
      <c r="AM3032" s="35">
        <v>0</v>
      </c>
      <c r="AN3032" s="19">
        <v>1805320</v>
      </c>
      <c r="AO3032" s="18" t="s">
        <v>44</v>
      </c>
      <c r="AP3032" s="15" t="s">
        <v>6131</v>
      </c>
      <c r="AQ3032" s="43" t="str">
        <f t="shared" si="469"/>
        <v>SI</v>
      </c>
      <c r="AR3032" s="44">
        <f t="shared" si="471"/>
        <v>1805320</v>
      </c>
      <c r="AS3032" s="44">
        <f t="shared" si="472"/>
        <v>1805320</v>
      </c>
      <c r="AT3032" s="44">
        <f t="shared" si="473"/>
        <v>1805320</v>
      </c>
      <c r="AU3032" s="44">
        <f t="shared" si="474"/>
        <v>1805320</v>
      </c>
      <c r="AV3032" s="45" t="b">
        <f t="shared" si="475"/>
        <v>1</v>
      </c>
      <c r="AW3032" s="45" t="b">
        <f t="shared" si="470"/>
        <v>1</v>
      </c>
      <c r="AX3032" s="45"/>
    </row>
    <row r="3033" spans="1:50" s="36" customFormat="1" ht="27.75" customHeight="1" x14ac:dyDescent="0.15">
      <c r="A3033" s="36" t="str">
        <f t="shared" si="468"/>
        <v>RAFAEL ANTONIO SALAMANCA / DEPOSITO DE DROGAS BOYACA106040103</v>
      </c>
      <c r="B3033" s="36" t="b">
        <f>+A3033='[1]Anexo 9'!A3033</f>
        <v>1</v>
      </c>
      <c r="C3033" s="18" t="s">
        <v>3868</v>
      </c>
      <c r="D3033" s="18" t="s">
        <v>1041</v>
      </c>
      <c r="E3033" s="15" t="s">
        <v>61</v>
      </c>
      <c r="F3033" s="15" t="s">
        <v>62</v>
      </c>
      <c r="G3033" s="15" t="s">
        <v>3155</v>
      </c>
      <c r="H3033" s="15" t="s">
        <v>3155</v>
      </c>
      <c r="I3033" s="15" t="s">
        <v>3155</v>
      </c>
      <c r="J3033" s="15">
        <v>6</v>
      </c>
      <c r="K3033" s="15" t="s">
        <v>3155</v>
      </c>
      <c r="L3033" s="15">
        <v>106040103</v>
      </c>
      <c r="M3033" s="15" t="s">
        <v>2146</v>
      </c>
      <c r="N3033" s="15" t="s">
        <v>64</v>
      </c>
      <c r="O3033" s="18" t="s">
        <v>3557</v>
      </c>
      <c r="P3033" s="22" t="s">
        <v>3841</v>
      </c>
      <c r="Q3033" s="15" t="s">
        <v>66</v>
      </c>
      <c r="R3033" s="18" t="s">
        <v>5935</v>
      </c>
      <c r="S3033" s="22" t="b">
        <f t="shared" si="467"/>
        <v>0</v>
      </c>
      <c r="T3033" s="18">
        <v>100</v>
      </c>
      <c r="U3033" s="18" t="s">
        <v>5935</v>
      </c>
      <c r="V3033" s="15"/>
      <c r="W3033" s="18" t="s">
        <v>1882</v>
      </c>
      <c r="X3033" s="18"/>
      <c r="Y3033" s="15" t="s">
        <v>73</v>
      </c>
      <c r="Z3033" s="18" t="s">
        <v>6478</v>
      </c>
      <c r="AA3033" s="18" t="s">
        <v>71</v>
      </c>
      <c r="AB3033" s="18" t="s">
        <v>7531</v>
      </c>
      <c r="AC3033" s="67" t="str">
        <f>+VLOOKUP("*"&amp;L3033&amp;"*",'[2]REGISTROS SANITARIOS'!$D$2394:$E$2662,2,FALSE)</f>
        <v>SI</v>
      </c>
      <c r="AD3033" s="22" t="s">
        <v>1025</v>
      </c>
      <c r="AE3033" s="16" t="s">
        <v>7998</v>
      </c>
      <c r="AF3033" s="34" t="s">
        <v>8814</v>
      </c>
      <c r="AG3033" s="24">
        <v>225064</v>
      </c>
      <c r="AH3033" s="18">
        <v>17</v>
      </c>
      <c r="AI3033" s="18" t="s">
        <v>1049</v>
      </c>
      <c r="AJ3033" s="17">
        <v>8250</v>
      </c>
      <c r="AK3033" s="25">
        <v>8250</v>
      </c>
      <c r="AL3033" s="25">
        <v>1125</v>
      </c>
      <c r="AM3033" s="35">
        <v>0</v>
      </c>
      <c r="AN3033" s="19">
        <v>9281250</v>
      </c>
      <c r="AO3033" s="18" t="s">
        <v>44</v>
      </c>
      <c r="AP3033" s="15" t="s">
        <v>6131</v>
      </c>
      <c r="AQ3033" s="43" t="str">
        <f t="shared" si="469"/>
        <v>SI</v>
      </c>
      <c r="AR3033" s="44">
        <f t="shared" si="471"/>
        <v>9281250</v>
      </c>
      <c r="AS3033" s="44">
        <f t="shared" si="472"/>
        <v>9281250</v>
      </c>
      <c r="AT3033" s="44">
        <f t="shared" si="473"/>
        <v>9281250</v>
      </c>
      <c r="AU3033" s="44">
        <f t="shared" si="474"/>
        <v>9281250</v>
      </c>
      <c r="AV3033" s="45" t="b">
        <f t="shared" si="475"/>
        <v>1</v>
      </c>
      <c r="AW3033" s="45" t="b">
        <f t="shared" si="470"/>
        <v>1</v>
      </c>
      <c r="AX3033" s="45"/>
    </row>
    <row r="3034" spans="1:50" s="36" customFormat="1" ht="27.75" customHeight="1" x14ac:dyDescent="0.15">
      <c r="A3034" s="36" t="str">
        <f t="shared" si="468"/>
        <v>RAFAEL ANTONIO SALAMANCA / DEPOSITO DE DROGAS BOYACA106040203</v>
      </c>
      <c r="B3034" s="36" t="b">
        <f>+A3034='[1]Anexo 9'!A3034</f>
        <v>1</v>
      </c>
      <c r="C3034" s="18" t="s">
        <v>3868</v>
      </c>
      <c r="D3034" s="18" t="s">
        <v>1041</v>
      </c>
      <c r="E3034" s="15" t="s">
        <v>61</v>
      </c>
      <c r="F3034" s="15" t="s">
        <v>62</v>
      </c>
      <c r="G3034" s="15" t="s">
        <v>3155</v>
      </c>
      <c r="H3034" s="15" t="s">
        <v>3155</v>
      </c>
      <c r="I3034" s="15" t="s">
        <v>3155</v>
      </c>
      <c r="J3034" s="15">
        <v>7</v>
      </c>
      <c r="K3034" s="15" t="s">
        <v>3155</v>
      </c>
      <c r="L3034" s="15">
        <v>106040203</v>
      </c>
      <c r="M3034" s="15" t="s">
        <v>2149</v>
      </c>
      <c r="N3034" s="15" t="s">
        <v>64</v>
      </c>
      <c r="O3034" s="18" t="s">
        <v>5026</v>
      </c>
      <c r="P3034" s="22" t="s">
        <v>3841</v>
      </c>
      <c r="Q3034" s="15" t="s">
        <v>66</v>
      </c>
      <c r="R3034" s="18" t="s">
        <v>5935</v>
      </c>
      <c r="S3034" s="22" t="b">
        <f t="shared" si="467"/>
        <v>0</v>
      </c>
      <c r="T3034" s="18">
        <v>100</v>
      </c>
      <c r="U3034" s="18" t="s">
        <v>5935</v>
      </c>
      <c r="V3034" s="15"/>
      <c r="W3034" s="18" t="s">
        <v>6478</v>
      </c>
      <c r="X3034" s="18"/>
      <c r="Y3034" s="15" t="s">
        <v>73</v>
      </c>
      <c r="Z3034" s="18" t="s">
        <v>6478</v>
      </c>
      <c r="AA3034" s="18" t="s">
        <v>71</v>
      </c>
      <c r="AB3034" s="18" t="s">
        <v>7532</v>
      </c>
      <c r="AC3034" s="67" t="str">
        <f>+VLOOKUP("*"&amp;L3034&amp;"*",'[2]REGISTROS SANITARIOS'!$D$2394:$E$2662,2,FALSE)</f>
        <v>SI</v>
      </c>
      <c r="AD3034" s="22" t="s">
        <v>1025</v>
      </c>
      <c r="AE3034" s="16">
        <v>42963</v>
      </c>
      <c r="AF3034" s="34" t="s">
        <v>68</v>
      </c>
      <c r="AG3034" s="24">
        <v>19926478</v>
      </c>
      <c r="AH3034" s="18">
        <v>5</v>
      </c>
      <c r="AI3034" s="18" t="s">
        <v>1049</v>
      </c>
      <c r="AJ3034" s="17">
        <v>18150</v>
      </c>
      <c r="AK3034" s="25">
        <v>18150</v>
      </c>
      <c r="AL3034" s="25">
        <v>1838</v>
      </c>
      <c r="AM3034" s="35">
        <v>0</v>
      </c>
      <c r="AN3034" s="19">
        <v>33359700</v>
      </c>
      <c r="AO3034" s="18" t="s">
        <v>44</v>
      </c>
      <c r="AP3034" s="15" t="s">
        <v>6131</v>
      </c>
      <c r="AQ3034" s="43" t="str">
        <f t="shared" si="469"/>
        <v>SI</v>
      </c>
      <c r="AR3034" s="44">
        <f t="shared" si="471"/>
        <v>33359700</v>
      </c>
      <c r="AS3034" s="44">
        <f t="shared" si="472"/>
        <v>33359700</v>
      </c>
      <c r="AT3034" s="44">
        <f t="shared" si="473"/>
        <v>33359700</v>
      </c>
      <c r="AU3034" s="44">
        <f t="shared" si="474"/>
        <v>33359700</v>
      </c>
      <c r="AV3034" s="45" t="b">
        <f t="shared" si="475"/>
        <v>1</v>
      </c>
      <c r="AW3034" s="45" t="b">
        <f t="shared" si="470"/>
        <v>1</v>
      </c>
      <c r="AX3034" s="45"/>
    </row>
    <row r="3035" spans="1:50" s="36" customFormat="1" ht="27.75" customHeight="1" x14ac:dyDescent="0.15">
      <c r="A3035" s="36" t="str">
        <f t="shared" si="468"/>
        <v>RAFAEL ANTONIO SALAMANCA / DEPOSITO DE DROGAS BOYACA106040409</v>
      </c>
      <c r="B3035" s="36" t="b">
        <f>+A3035='[1]Anexo 9'!A3035</f>
        <v>1</v>
      </c>
      <c r="C3035" s="18" t="s">
        <v>3868</v>
      </c>
      <c r="D3035" s="18" t="s">
        <v>1041</v>
      </c>
      <c r="E3035" s="15" t="s">
        <v>61</v>
      </c>
      <c r="F3035" s="15" t="s">
        <v>62</v>
      </c>
      <c r="G3035" s="15" t="s">
        <v>3155</v>
      </c>
      <c r="H3035" s="15" t="s">
        <v>3155</v>
      </c>
      <c r="I3035" s="15" t="s">
        <v>3155</v>
      </c>
      <c r="J3035" s="15">
        <v>5</v>
      </c>
      <c r="K3035" s="15" t="s">
        <v>3155</v>
      </c>
      <c r="L3035" s="15">
        <v>106040409</v>
      </c>
      <c r="M3035" s="15" t="s">
        <v>2152</v>
      </c>
      <c r="N3035" s="15" t="s">
        <v>1436</v>
      </c>
      <c r="O3035" s="18" t="s">
        <v>5027</v>
      </c>
      <c r="P3035" s="22" t="s">
        <v>3841</v>
      </c>
      <c r="Q3035" s="15" t="s">
        <v>1822</v>
      </c>
      <c r="R3035" s="18" t="s">
        <v>5937</v>
      </c>
      <c r="S3035" s="22" t="b">
        <f t="shared" si="467"/>
        <v>0</v>
      </c>
      <c r="T3035" s="18">
        <v>100</v>
      </c>
      <c r="U3035" s="18" t="s">
        <v>5937</v>
      </c>
      <c r="V3035" s="15"/>
      <c r="W3035" s="18" t="s">
        <v>3514</v>
      </c>
      <c r="X3035" s="18"/>
      <c r="Y3035" s="15" t="s">
        <v>73</v>
      </c>
      <c r="Z3035" s="18" t="s">
        <v>1704</v>
      </c>
      <c r="AA3035" s="18" t="s">
        <v>71</v>
      </c>
      <c r="AB3035" s="18" t="s">
        <v>3561</v>
      </c>
      <c r="AC3035" s="67" t="str">
        <f>+VLOOKUP("*"&amp;L3035&amp;"*",'[2]REGISTROS SANITARIOS'!$D$2394:$E$2662,2,FALSE)</f>
        <v>SI</v>
      </c>
      <c r="AD3035" s="22" t="s">
        <v>1025</v>
      </c>
      <c r="AE3035" s="16">
        <v>44105</v>
      </c>
      <c r="AF3035" s="34" t="s">
        <v>68</v>
      </c>
      <c r="AG3035" s="24">
        <v>19949535</v>
      </c>
      <c r="AH3035" s="18">
        <v>2</v>
      </c>
      <c r="AI3035" s="18" t="s">
        <v>1049</v>
      </c>
      <c r="AJ3035" s="17">
        <v>357500</v>
      </c>
      <c r="AK3035" s="25">
        <v>357500</v>
      </c>
      <c r="AL3035" s="25">
        <v>403</v>
      </c>
      <c r="AM3035" s="35">
        <v>0</v>
      </c>
      <c r="AN3035" s="19">
        <v>144072500</v>
      </c>
      <c r="AO3035" s="18" t="s">
        <v>44</v>
      </c>
      <c r="AP3035" s="15" t="s">
        <v>6131</v>
      </c>
      <c r="AQ3035" s="43" t="str">
        <f t="shared" si="469"/>
        <v>SI</v>
      </c>
      <c r="AR3035" s="44">
        <f t="shared" si="471"/>
        <v>144072500</v>
      </c>
      <c r="AS3035" s="44">
        <f t="shared" si="472"/>
        <v>144072500</v>
      </c>
      <c r="AT3035" s="44">
        <f t="shared" si="473"/>
        <v>144072500</v>
      </c>
      <c r="AU3035" s="44">
        <f t="shared" si="474"/>
        <v>144072500</v>
      </c>
      <c r="AV3035" s="45" t="b">
        <f t="shared" si="475"/>
        <v>1</v>
      </c>
      <c r="AW3035" s="45" t="b">
        <f t="shared" si="470"/>
        <v>1</v>
      </c>
      <c r="AX3035" s="45"/>
    </row>
    <row r="3036" spans="1:50" s="36" customFormat="1" ht="27.75" customHeight="1" x14ac:dyDescent="0.15">
      <c r="A3036" s="36" t="str">
        <f t="shared" si="468"/>
        <v>RAFAEL ANTONIO SALAMANCA / DEPOSITO DE DROGAS BOYACA106050909</v>
      </c>
      <c r="B3036" s="36" t="b">
        <f>+A3036='[1]Anexo 9'!A3036</f>
        <v>1</v>
      </c>
      <c r="C3036" s="18" t="s">
        <v>3868</v>
      </c>
      <c r="D3036" s="18" t="s">
        <v>1041</v>
      </c>
      <c r="E3036" s="15" t="s">
        <v>61</v>
      </c>
      <c r="F3036" s="15" t="s">
        <v>62</v>
      </c>
      <c r="G3036" s="15" t="s">
        <v>3155</v>
      </c>
      <c r="H3036" s="15" t="s">
        <v>3155</v>
      </c>
      <c r="I3036" s="15" t="s">
        <v>3155</v>
      </c>
      <c r="J3036" s="15">
        <v>4</v>
      </c>
      <c r="K3036" s="15" t="s">
        <v>3155</v>
      </c>
      <c r="L3036" s="15">
        <v>106050909</v>
      </c>
      <c r="M3036" s="15" t="s">
        <v>2159</v>
      </c>
      <c r="N3036" s="15" t="s">
        <v>1411</v>
      </c>
      <c r="O3036" s="18" t="s">
        <v>5028</v>
      </c>
      <c r="P3036" s="22" t="s">
        <v>73</v>
      </c>
      <c r="Q3036" s="15" t="s">
        <v>2161</v>
      </c>
      <c r="R3036" s="18" t="s">
        <v>5939</v>
      </c>
      <c r="S3036" s="22" t="b">
        <f t="shared" si="467"/>
        <v>0</v>
      </c>
      <c r="T3036" s="18">
        <v>300</v>
      </c>
      <c r="U3036" s="18" t="s">
        <v>5939</v>
      </c>
      <c r="V3036" s="15"/>
      <c r="W3036" s="18" t="s">
        <v>2163</v>
      </c>
      <c r="X3036" s="18"/>
      <c r="Y3036" s="15" t="s">
        <v>73</v>
      </c>
      <c r="Z3036" s="18" t="s">
        <v>2183</v>
      </c>
      <c r="AA3036" s="18" t="s">
        <v>71</v>
      </c>
      <c r="AB3036" s="18" t="s">
        <v>3563</v>
      </c>
      <c r="AC3036" s="67" t="str">
        <f>+VLOOKUP("*"&amp;L3036&amp;"*",'[2]REGISTROS SANITARIOS'!$D$2394:$E$2662,2,FALSE)</f>
        <v>SI</v>
      </c>
      <c r="AD3036" s="22" t="s">
        <v>1025</v>
      </c>
      <c r="AE3036" s="16" t="s">
        <v>7998</v>
      </c>
      <c r="AF3036" s="34" t="s">
        <v>8814</v>
      </c>
      <c r="AG3036" s="24">
        <v>41072</v>
      </c>
      <c r="AH3036" s="18">
        <v>8</v>
      </c>
      <c r="AI3036" s="18" t="s">
        <v>1049</v>
      </c>
      <c r="AJ3036" s="17">
        <v>2200000</v>
      </c>
      <c r="AK3036" s="25">
        <v>2200000</v>
      </c>
      <c r="AL3036" s="25">
        <v>54</v>
      </c>
      <c r="AM3036" s="35">
        <v>0</v>
      </c>
      <c r="AN3036" s="19">
        <v>118800000</v>
      </c>
      <c r="AO3036" s="18" t="s">
        <v>44</v>
      </c>
      <c r="AP3036" s="15" t="s">
        <v>6131</v>
      </c>
      <c r="AQ3036" s="43" t="str">
        <f t="shared" si="469"/>
        <v>SI</v>
      </c>
      <c r="AR3036" s="44">
        <f t="shared" si="471"/>
        <v>118800000</v>
      </c>
      <c r="AS3036" s="44">
        <f t="shared" si="472"/>
        <v>118800000</v>
      </c>
      <c r="AT3036" s="44">
        <f t="shared" si="473"/>
        <v>118800000</v>
      </c>
      <c r="AU3036" s="44">
        <f t="shared" si="474"/>
        <v>118800000</v>
      </c>
      <c r="AV3036" s="45" t="b">
        <f t="shared" si="475"/>
        <v>1</v>
      </c>
      <c r="AW3036" s="45" t="b">
        <f t="shared" si="470"/>
        <v>1</v>
      </c>
      <c r="AX3036" s="45"/>
    </row>
    <row r="3037" spans="1:50" s="36" customFormat="1" ht="27.75" customHeight="1" x14ac:dyDescent="0.15">
      <c r="A3037" s="36" t="str">
        <f t="shared" si="468"/>
        <v>RAFAEL ANTONIO SALAMANCA / DEPOSITO DE DROGAS BOYACA106050913</v>
      </c>
      <c r="B3037" s="36" t="b">
        <f>+A3037='[1]Anexo 9'!A3037</f>
        <v>1</v>
      </c>
      <c r="C3037" s="18" t="s">
        <v>3868</v>
      </c>
      <c r="D3037" s="18" t="s">
        <v>1041</v>
      </c>
      <c r="E3037" s="15" t="s">
        <v>61</v>
      </c>
      <c r="F3037" s="15" t="s">
        <v>62</v>
      </c>
      <c r="G3037" s="15" t="s">
        <v>3155</v>
      </c>
      <c r="H3037" s="15" t="s">
        <v>3155</v>
      </c>
      <c r="I3037" s="15" t="s">
        <v>3155</v>
      </c>
      <c r="J3037" s="15">
        <v>5</v>
      </c>
      <c r="K3037" s="15" t="s">
        <v>3155</v>
      </c>
      <c r="L3037" s="15">
        <v>106050913</v>
      </c>
      <c r="M3037" s="15" t="s">
        <v>1622</v>
      </c>
      <c r="N3037" s="15" t="s">
        <v>80</v>
      </c>
      <c r="O3037" s="18" t="s">
        <v>5029</v>
      </c>
      <c r="P3037" s="22" t="s">
        <v>3841</v>
      </c>
      <c r="Q3037" s="15" t="s">
        <v>82</v>
      </c>
      <c r="R3037" s="18" t="s">
        <v>3128</v>
      </c>
      <c r="S3037" s="22" t="b">
        <f t="shared" si="467"/>
        <v>0</v>
      </c>
      <c r="T3037" s="18">
        <v>10</v>
      </c>
      <c r="U3037" s="18" t="s">
        <v>3128</v>
      </c>
      <c r="V3037" s="15"/>
      <c r="W3037" s="18" t="s">
        <v>6479</v>
      </c>
      <c r="X3037" s="18"/>
      <c r="Y3037" s="15" t="s">
        <v>73</v>
      </c>
      <c r="Z3037" s="18" t="s">
        <v>2576</v>
      </c>
      <c r="AA3037" s="18" t="s">
        <v>119</v>
      </c>
      <c r="AB3037" s="18" t="s">
        <v>3803</v>
      </c>
      <c r="AC3037" s="67" t="str">
        <f>+VLOOKUP("*"&amp;L3037&amp;"*",'[2]REGISTROS SANITARIOS'!$D$2394:$E$2662,2,FALSE)</f>
        <v>SI</v>
      </c>
      <c r="AD3037" s="22" t="s">
        <v>1025</v>
      </c>
      <c r="AE3037" s="16" t="s">
        <v>7998</v>
      </c>
      <c r="AF3037" s="34" t="s">
        <v>8814</v>
      </c>
      <c r="AG3037" s="24">
        <v>20044344</v>
      </c>
      <c r="AH3037" s="18">
        <v>2</v>
      </c>
      <c r="AI3037" s="18" t="s">
        <v>1049</v>
      </c>
      <c r="AJ3037" s="17">
        <v>4015</v>
      </c>
      <c r="AK3037" s="25">
        <v>4015</v>
      </c>
      <c r="AL3037" s="25">
        <v>1888</v>
      </c>
      <c r="AM3037" s="35">
        <v>0</v>
      </c>
      <c r="AN3037" s="19">
        <v>7580320</v>
      </c>
      <c r="AO3037" s="18" t="s">
        <v>44</v>
      </c>
      <c r="AP3037" s="15" t="s">
        <v>6131</v>
      </c>
      <c r="AQ3037" s="43" t="str">
        <f t="shared" si="469"/>
        <v>SI</v>
      </c>
      <c r="AR3037" s="44">
        <f t="shared" si="471"/>
        <v>7580320</v>
      </c>
      <c r="AS3037" s="44">
        <f t="shared" si="472"/>
        <v>7580320</v>
      </c>
      <c r="AT3037" s="44">
        <f t="shared" si="473"/>
        <v>7580320</v>
      </c>
      <c r="AU3037" s="44">
        <f t="shared" si="474"/>
        <v>7580320</v>
      </c>
      <c r="AV3037" s="45" t="b">
        <f t="shared" si="475"/>
        <v>1</v>
      </c>
      <c r="AW3037" s="45" t="b">
        <f t="shared" si="470"/>
        <v>1</v>
      </c>
      <c r="AX3037" s="45"/>
    </row>
    <row r="3038" spans="1:50" s="36" customFormat="1" ht="27.75" customHeight="1" x14ac:dyDescent="0.15">
      <c r="A3038" s="36" t="str">
        <f t="shared" si="468"/>
        <v>RAFAEL ANTONIO SALAMANCA / DEPOSITO DE DROGAS BOYACA106060209</v>
      </c>
      <c r="B3038" s="36" t="b">
        <f>+A3038='[1]Anexo 9'!A3038</f>
        <v>1</v>
      </c>
      <c r="C3038" s="18" t="s">
        <v>3868</v>
      </c>
      <c r="D3038" s="18" t="s">
        <v>1041</v>
      </c>
      <c r="E3038" s="15" t="s">
        <v>61</v>
      </c>
      <c r="F3038" s="15" t="s">
        <v>62</v>
      </c>
      <c r="G3038" s="15" t="s">
        <v>3155</v>
      </c>
      <c r="H3038" s="15" t="s">
        <v>3155</v>
      </c>
      <c r="I3038" s="15" t="s">
        <v>3155</v>
      </c>
      <c r="J3038" s="15">
        <v>4</v>
      </c>
      <c r="K3038" s="15" t="s">
        <v>3155</v>
      </c>
      <c r="L3038" s="15">
        <v>106060209</v>
      </c>
      <c r="M3038" s="15" t="s">
        <v>2167</v>
      </c>
      <c r="N3038" s="15" t="s">
        <v>1426</v>
      </c>
      <c r="O3038" s="18" t="s">
        <v>5030</v>
      </c>
      <c r="P3038" s="22" t="s">
        <v>3841</v>
      </c>
      <c r="Q3038" s="15" t="s">
        <v>1428</v>
      </c>
      <c r="R3038" s="18" t="s">
        <v>5937</v>
      </c>
      <c r="S3038" s="22" t="b">
        <f t="shared" si="467"/>
        <v>0</v>
      </c>
      <c r="T3038" s="18">
        <v>100</v>
      </c>
      <c r="U3038" s="18" t="s">
        <v>5937</v>
      </c>
      <c r="V3038" s="15"/>
      <c r="W3038" s="18" t="s">
        <v>6480</v>
      </c>
      <c r="X3038" s="18"/>
      <c r="Y3038" s="15" t="s">
        <v>73</v>
      </c>
      <c r="Z3038" s="18" t="s">
        <v>6480</v>
      </c>
      <c r="AA3038" s="18" t="s">
        <v>71</v>
      </c>
      <c r="AB3038" s="18" t="s">
        <v>2170</v>
      </c>
      <c r="AC3038" s="67" t="str">
        <f>+VLOOKUP("*"&amp;L3038&amp;"*",'[2]REGISTROS SANITARIOS'!$D$2394:$E$2662,2,FALSE)</f>
        <v>SI</v>
      </c>
      <c r="AD3038" s="22" t="s">
        <v>1025</v>
      </c>
      <c r="AE3038" s="16" t="s">
        <v>7998</v>
      </c>
      <c r="AF3038" s="34" t="s">
        <v>8814</v>
      </c>
      <c r="AG3038" s="24">
        <v>19948326</v>
      </c>
      <c r="AH3038" s="18">
        <v>4</v>
      </c>
      <c r="AI3038" s="18" t="s">
        <v>1049</v>
      </c>
      <c r="AJ3038" s="17">
        <v>209000</v>
      </c>
      <c r="AK3038" s="25">
        <v>209000</v>
      </c>
      <c r="AL3038" s="25">
        <v>59</v>
      </c>
      <c r="AM3038" s="35">
        <v>0</v>
      </c>
      <c r="AN3038" s="19">
        <v>12331000</v>
      </c>
      <c r="AO3038" s="18" t="s">
        <v>44</v>
      </c>
      <c r="AP3038" s="15" t="s">
        <v>6131</v>
      </c>
      <c r="AQ3038" s="43" t="str">
        <f t="shared" si="469"/>
        <v>SI</v>
      </c>
      <c r="AR3038" s="44">
        <f t="shared" si="471"/>
        <v>12331000</v>
      </c>
      <c r="AS3038" s="44">
        <f t="shared" si="472"/>
        <v>12331000</v>
      </c>
      <c r="AT3038" s="44">
        <f t="shared" si="473"/>
        <v>12331000</v>
      </c>
      <c r="AU3038" s="44">
        <f t="shared" si="474"/>
        <v>12331000</v>
      </c>
      <c r="AV3038" s="45" t="b">
        <f t="shared" si="475"/>
        <v>1</v>
      </c>
      <c r="AW3038" s="45" t="b">
        <f t="shared" si="470"/>
        <v>1</v>
      </c>
      <c r="AX3038" s="45"/>
    </row>
    <row r="3039" spans="1:50" s="36" customFormat="1" ht="27.75" customHeight="1" x14ac:dyDescent="0.15">
      <c r="A3039" s="36" t="str">
        <f t="shared" si="468"/>
        <v>RAFAEL ANTONIO SALAMANCA / DEPOSITO DE DROGAS BOYACA106070103</v>
      </c>
      <c r="B3039" s="36" t="b">
        <f>+A3039='[1]Anexo 9'!A3039</f>
        <v>1</v>
      </c>
      <c r="C3039" s="18" t="s">
        <v>3868</v>
      </c>
      <c r="D3039" s="18" t="s">
        <v>1041</v>
      </c>
      <c r="E3039" s="15" t="s">
        <v>61</v>
      </c>
      <c r="F3039" s="15" t="s">
        <v>1795</v>
      </c>
      <c r="G3039" s="15">
        <f>+VLOOKUP(F3039,[3]Sheet1!$E$3:$G$74,3,FALSE)</f>
        <v>4</v>
      </c>
      <c r="H3039" s="15">
        <f>+VLOOKUP(D3039&amp;F3039,'TD para paquetes'!$E$3:$I$441,5,FALSE)</f>
        <v>4</v>
      </c>
      <c r="I3039" s="15" t="s">
        <v>1025</v>
      </c>
      <c r="J3039" s="15">
        <v>4</v>
      </c>
      <c r="K3039" s="15">
        <v>4</v>
      </c>
      <c r="L3039" s="15">
        <v>106070103</v>
      </c>
      <c r="M3039" s="15" t="s">
        <v>1796</v>
      </c>
      <c r="N3039" s="15" t="s">
        <v>80</v>
      </c>
      <c r="O3039" s="18" t="s">
        <v>5031</v>
      </c>
      <c r="P3039" s="22" t="s">
        <v>73</v>
      </c>
      <c r="Q3039" s="15" t="s">
        <v>1798</v>
      </c>
      <c r="R3039" s="18" t="s">
        <v>3128</v>
      </c>
      <c r="S3039" s="22" t="b">
        <f t="shared" si="467"/>
        <v>0</v>
      </c>
      <c r="T3039" s="18">
        <v>1</v>
      </c>
      <c r="U3039" s="18" t="s">
        <v>3128</v>
      </c>
      <c r="V3039" s="15"/>
      <c r="W3039" s="18" t="s">
        <v>6481</v>
      </c>
      <c r="X3039" s="18"/>
      <c r="Y3039" s="15" t="s">
        <v>73</v>
      </c>
      <c r="Z3039" s="18" t="s">
        <v>7533</v>
      </c>
      <c r="AA3039" s="18" t="s">
        <v>387</v>
      </c>
      <c r="AB3039" s="18" t="s">
        <v>7534</v>
      </c>
      <c r="AC3039" s="67" t="str">
        <f>+VLOOKUP("*"&amp;L3039&amp;"*",'[2]REGISTROS SANITARIOS'!$D$2394:$E$2662,2,FALSE)</f>
        <v>SI</v>
      </c>
      <c r="AD3039" s="22" t="s">
        <v>1025</v>
      </c>
      <c r="AE3039" s="16">
        <v>45153</v>
      </c>
      <c r="AF3039" s="34" t="s">
        <v>73</v>
      </c>
      <c r="AG3039" s="24">
        <v>38292</v>
      </c>
      <c r="AH3039" s="18">
        <v>1</v>
      </c>
      <c r="AI3039" s="18" t="s">
        <v>1049</v>
      </c>
      <c r="AJ3039" s="17">
        <v>3025</v>
      </c>
      <c r="AK3039" s="25">
        <v>3025</v>
      </c>
      <c r="AL3039" s="25">
        <v>6948</v>
      </c>
      <c r="AM3039" s="35">
        <v>0</v>
      </c>
      <c r="AN3039" s="19">
        <v>21017700</v>
      </c>
      <c r="AO3039" s="18" t="s">
        <v>44</v>
      </c>
      <c r="AP3039" s="15" t="s">
        <v>6131</v>
      </c>
      <c r="AQ3039" s="43" t="str">
        <f t="shared" si="469"/>
        <v>SI</v>
      </c>
      <c r="AR3039" s="44">
        <f t="shared" si="471"/>
        <v>21017700</v>
      </c>
      <c r="AS3039" s="44">
        <f t="shared" si="472"/>
        <v>21017700</v>
      </c>
      <c r="AT3039" s="44">
        <f t="shared" si="473"/>
        <v>21017700</v>
      </c>
      <c r="AU3039" s="44">
        <f t="shared" si="474"/>
        <v>21017700</v>
      </c>
      <c r="AV3039" s="45" t="b">
        <f t="shared" si="475"/>
        <v>1</v>
      </c>
      <c r="AW3039" s="45" t="b">
        <f t="shared" si="470"/>
        <v>1</v>
      </c>
      <c r="AX3039" s="45"/>
    </row>
    <row r="3040" spans="1:50" s="36" customFormat="1" ht="27.75" customHeight="1" x14ac:dyDescent="0.15">
      <c r="A3040" s="36" t="str">
        <f t="shared" si="468"/>
        <v>RAFAEL ANTONIO SALAMANCA / DEPOSITO DE DROGAS BOYACA106070203</v>
      </c>
      <c r="B3040" s="36" t="b">
        <f>+A3040='[1]Anexo 9'!A3040</f>
        <v>1</v>
      </c>
      <c r="C3040" s="18" t="s">
        <v>3868</v>
      </c>
      <c r="D3040" s="18" t="s">
        <v>1041</v>
      </c>
      <c r="E3040" s="15" t="s">
        <v>61</v>
      </c>
      <c r="F3040" s="15" t="s">
        <v>1795</v>
      </c>
      <c r="G3040" s="15">
        <f>+VLOOKUP(F3040,[3]Sheet1!$E$3:$G$74,3,FALSE)</f>
        <v>4</v>
      </c>
      <c r="H3040" s="15">
        <f>+VLOOKUP(D3040&amp;F3040,'TD para paquetes'!$E$3:$I$441,5,FALSE)</f>
        <v>4</v>
      </c>
      <c r="I3040" s="15" t="s">
        <v>1025</v>
      </c>
      <c r="J3040" s="15">
        <v>5</v>
      </c>
      <c r="K3040" s="15">
        <v>4</v>
      </c>
      <c r="L3040" s="15">
        <v>106070203</v>
      </c>
      <c r="M3040" s="15" t="s">
        <v>1801</v>
      </c>
      <c r="N3040" s="15" t="s">
        <v>80</v>
      </c>
      <c r="O3040" s="18" t="s">
        <v>5032</v>
      </c>
      <c r="P3040" s="22" t="s">
        <v>3841</v>
      </c>
      <c r="Q3040" s="15" t="s">
        <v>1798</v>
      </c>
      <c r="R3040" s="18" t="s">
        <v>3128</v>
      </c>
      <c r="S3040" s="22" t="b">
        <f t="shared" si="467"/>
        <v>0</v>
      </c>
      <c r="T3040" s="18">
        <v>1</v>
      </c>
      <c r="U3040" s="18" t="s">
        <v>3128</v>
      </c>
      <c r="V3040" s="15"/>
      <c r="W3040" s="18" t="s">
        <v>6482</v>
      </c>
      <c r="X3040" s="18"/>
      <c r="Y3040" s="15" t="s">
        <v>73</v>
      </c>
      <c r="Z3040" s="18" t="s">
        <v>1803</v>
      </c>
      <c r="AA3040" s="18" t="s">
        <v>3029</v>
      </c>
      <c r="AB3040" s="18" t="s">
        <v>6891</v>
      </c>
      <c r="AC3040" s="67" t="str">
        <f>+VLOOKUP("*"&amp;L3040&amp;"*",'[2]REGISTROS SANITARIOS'!$D$2394:$E$2662,2,FALSE)</f>
        <v>SI</v>
      </c>
      <c r="AD3040" s="22" t="s">
        <v>1025</v>
      </c>
      <c r="AE3040" s="16">
        <v>44199</v>
      </c>
      <c r="AF3040" s="34" t="s">
        <v>68</v>
      </c>
      <c r="AG3040" s="24">
        <v>38294</v>
      </c>
      <c r="AH3040" s="18">
        <v>1</v>
      </c>
      <c r="AI3040" s="18" t="s">
        <v>1049</v>
      </c>
      <c r="AJ3040" s="17">
        <v>13750</v>
      </c>
      <c r="AK3040" s="25">
        <v>13750</v>
      </c>
      <c r="AL3040" s="25">
        <v>6948</v>
      </c>
      <c r="AM3040" s="35">
        <v>0</v>
      </c>
      <c r="AN3040" s="19">
        <v>95535000</v>
      </c>
      <c r="AO3040" s="18" t="s">
        <v>44</v>
      </c>
      <c r="AP3040" s="15" t="s">
        <v>6131</v>
      </c>
      <c r="AQ3040" s="43" t="str">
        <f t="shared" si="469"/>
        <v>SI</v>
      </c>
      <c r="AR3040" s="44">
        <f t="shared" si="471"/>
        <v>95535000</v>
      </c>
      <c r="AS3040" s="44">
        <f t="shared" si="472"/>
        <v>95535000</v>
      </c>
      <c r="AT3040" s="44">
        <f t="shared" si="473"/>
        <v>95535000</v>
      </c>
      <c r="AU3040" s="44">
        <f t="shared" si="474"/>
        <v>95535000</v>
      </c>
      <c r="AV3040" s="45" t="b">
        <f t="shared" si="475"/>
        <v>1</v>
      </c>
      <c r="AW3040" s="45" t="b">
        <f t="shared" si="470"/>
        <v>1</v>
      </c>
      <c r="AX3040" s="45"/>
    </row>
    <row r="3041" spans="1:50" s="36" customFormat="1" ht="27.75" customHeight="1" x14ac:dyDescent="0.15">
      <c r="A3041" s="36" t="str">
        <f t="shared" si="468"/>
        <v>RAFAEL ANTONIO SALAMANCA / DEPOSITO DE DROGAS BOYACA106070503</v>
      </c>
      <c r="B3041" s="36" t="b">
        <f>+A3041='[1]Anexo 9'!A3041</f>
        <v>1</v>
      </c>
      <c r="C3041" s="18" t="s">
        <v>3868</v>
      </c>
      <c r="D3041" s="18" t="s">
        <v>1041</v>
      </c>
      <c r="E3041" s="15" t="s">
        <v>61</v>
      </c>
      <c r="F3041" s="15" t="s">
        <v>1795</v>
      </c>
      <c r="G3041" s="15">
        <f>+VLOOKUP(F3041,[3]Sheet1!$E$3:$G$74,3,FALSE)</f>
        <v>4</v>
      </c>
      <c r="H3041" s="15">
        <f>+VLOOKUP(D3041&amp;F3041,'TD para paquetes'!$E$3:$I$441,5,FALSE)</f>
        <v>4</v>
      </c>
      <c r="I3041" s="15" t="s">
        <v>1025</v>
      </c>
      <c r="J3041" s="15">
        <v>6</v>
      </c>
      <c r="K3041" s="15">
        <v>4</v>
      </c>
      <c r="L3041" s="15">
        <v>106070503</v>
      </c>
      <c r="M3041" s="15" t="s">
        <v>1804</v>
      </c>
      <c r="N3041" s="15" t="s">
        <v>80</v>
      </c>
      <c r="O3041" s="18" t="s">
        <v>3418</v>
      </c>
      <c r="P3041" s="22" t="s">
        <v>3841</v>
      </c>
      <c r="Q3041" s="15" t="s">
        <v>1798</v>
      </c>
      <c r="R3041" s="18" t="s">
        <v>3128</v>
      </c>
      <c r="S3041" s="22" t="b">
        <f t="shared" si="467"/>
        <v>0</v>
      </c>
      <c r="T3041" s="18">
        <v>1</v>
      </c>
      <c r="U3041" s="18" t="s">
        <v>3128</v>
      </c>
      <c r="V3041" s="15"/>
      <c r="W3041" s="18" t="s">
        <v>1806</v>
      </c>
      <c r="X3041" s="18"/>
      <c r="Y3041" s="15" t="s">
        <v>73</v>
      </c>
      <c r="Z3041" s="18" t="s">
        <v>1807</v>
      </c>
      <c r="AA3041" s="18" t="s">
        <v>86</v>
      </c>
      <c r="AB3041" s="18" t="s">
        <v>7535</v>
      </c>
      <c r="AC3041" s="67" t="str">
        <f>+VLOOKUP("*"&amp;L3041&amp;"*",'[2]REGISTROS SANITARIOS'!$D$2394:$E$2662,2,FALSE)</f>
        <v>SI</v>
      </c>
      <c r="AD3041" s="22" t="s">
        <v>1025</v>
      </c>
      <c r="AE3041" s="16">
        <v>44466</v>
      </c>
      <c r="AF3041" s="34" t="s">
        <v>73</v>
      </c>
      <c r="AG3041" s="24">
        <v>19914262</v>
      </c>
      <c r="AH3041" s="18">
        <v>4</v>
      </c>
      <c r="AI3041" s="18" t="s">
        <v>1049</v>
      </c>
      <c r="AJ3041" s="17">
        <v>203.5</v>
      </c>
      <c r="AK3041" s="25">
        <v>204</v>
      </c>
      <c r="AL3041" s="25">
        <v>83475</v>
      </c>
      <c r="AM3041" s="35">
        <v>0</v>
      </c>
      <c r="AN3041" s="19">
        <v>17028900</v>
      </c>
      <c r="AO3041" s="18">
        <v>0</v>
      </c>
      <c r="AP3041" s="15" t="s">
        <v>6131</v>
      </c>
      <c r="AQ3041" s="43" t="str">
        <f t="shared" si="469"/>
        <v>MAYOR</v>
      </c>
      <c r="AR3041" s="44">
        <f t="shared" si="471"/>
        <v>16987162.5</v>
      </c>
      <c r="AS3041" s="44">
        <f t="shared" si="472"/>
        <v>16987162.5</v>
      </c>
      <c r="AT3041" s="44">
        <f t="shared" si="473"/>
        <v>17028900</v>
      </c>
      <c r="AU3041" s="44">
        <f t="shared" si="474"/>
        <v>17028900</v>
      </c>
      <c r="AV3041" s="45" t="b">
        <f t="shared" si="475"/>
        <v>1</v>
      </c>
      <c r="AW3041" s="45" t="b">
        <f t="shared" si="470"/>
        <v>0</v>
      </c>
      <c r="AX3041" s="45"/>
    </row>
    <row r="3042" spans="1:50" s="36" customFormat="1" ht="27.75" customHeight="1" x14ac:dyDescent="0.15">
      <c r="A3042" s="36" t="str">
        <f t="shared" si="468"/>
        <v>RAFAEL ANTONIO SALAMANCA / DEPOSITO DE DROGAS BOYACA106070903</v>
      </c>
      <c r="B3042" s="36" t="b">
        <f>+A3042='[1]Anexo 9'!A3042</f>
        <v>1</v>
      </c>
      <c r="C3042" s="18" t="s">
        <v>3868</v>
      </c>
      <c r="D3042" s="18" t="s">
        <v>1041</v>
      </c>
      <c r="E3042" s="15" t="s">
        <v>61</v>
      </c>
      <c r="F3042" s="15" t="s">
        <v>1795</v>
      </c>
      <c r="G3042" s="15">
        <f>+VLOOKUP(F3042,[3]Sheet1!$E$3:$G$74,3,FALSE)</f>
        <v>4</v>
      </c>
      <c r="H3042" s="15">
        <f>+VLOOKUP(D3042&amp;F3042,'TD para paquetes'!$E$3:$I$441,5,FALSE)</f>
        <v>4</v>
      </c>
      <c r="I3042" s="15" t="s">
        <v>1025</v>
      </c>
      <c r="J3042" s="15">
        <v>6</v>
      </c>
      <c r="K3042" s="15">
        <v>4</v>
      </c>
      <c r="L3042" s="15">
        <v>106070903</v>
      </c>
      <c r="M3042" s="15" t="s">
        <v>1809</v>
      </c>
      <c r="N3042" s="15" t="s">
        <v>80</v>
      </c>
      <c r="O3042" s="18" t="s">
        <v>3420</v>
      </c>
      <c r="P3042" s="22" t="s">
        <v>3841</v>
      </c>
      <c r="Q3042" s="15" t="s">
        <v>1798</v>
      </c>
      <c r="R3042" s="18" t="s">
        <v>3128</v>
      </c>
      <c r="S3042" s="22" t="b">
        <f t="shared" si="467"/>
        <v>0</v>
      </c>
      <c r="T3042" s="18">
        <v>1</v>
      </c>
      <c r="U3042" s="18" t="s">
        <v>3128</v>
      </c>
      <c r="V3042" s="15"/>
      <c r="W3042" s="18" t="s">
        <v>3422</v>
      </c>
      <c r="X3042" s="18"/>
      <c r="Y3042" s="15" t="s">
        <v>73</v>
      </c>
      <c r="Z3042" s="18" t="s">
        <v>6439</v>
      </c>
      <c r="AA3042" s="18" t="s">
        <v>86</v>
      </c>
      <c r="AB3042" s="18" t="s">
        <v>7536</v>
      </c>
      <c r="AC3042" s="67" t="str">
        <f>+VLOOKUP("*"&amp;L3042&amp;"*",'[2]REGISTROS SANITARIOS'!$D$2394:$E$2662,2,FALSE)</f>
        <v>SI</v>
      </c>
      <c r="AD3042" s="22" t="s">
        <v>1025</v>
      </c>
      <c r="AE3042" s="16">
        <v>44105</v>
      </c>
      <c r="AF3042" s="34" t="s">
        <v>68</v>
      </c>
      <c r="AG3042" s="24">
        <v>19950478</v>
      </c>
      <c r="AH3042" s="18">
        <v>1</v>
      </c>
      <c r="AI3042" s="18" t="s">
        <v>1049</v>
      </c>
      <c r="AJ3042" s="17">
        <v>137.5</v>
      </c>
      <c r="AK3042" s="25">
        <v>138</v>
      </c>
      <c r="AL3042" s="25">
        <v>69170</v>
      </c>
      <c r="AM3042" s="35">
        <v>0</v>
      </c>
      <c r="AN3042" s="19">
        <v>9545460</v>
      </c>
      <c r="AO3042" s="18" t="s">
        <v>8275</v>
      </c>
      <c r="AP3042" s="15" t="s">
        <v>6131</v>
      </c>
      <c r="AQ3042" s="43" t="str">
        <f t="shared" si="469"/>
        <v>MAYOR</v>
      </c>
      <c r="AR3042" s="44">
        <f t="shared" si="471"/>
        <v>9510875</v>
      </c>
      <c r="AS3042" s="44">
        <f t="shared" si="472"/>
        <v>9510875</v>
      </c>
      <c r="AT3042" s="44">
        <f t="shared" si="473"/>
        <v>9545460</v>
      </c>
      <c r="AU3042" s="44">
        <f t="shared" si="474"/>
        <v>9545460</v>
      </c>
      <c r="AV3042" s="45" t="b">
        <f t="shared" si="475"/>
        <v>1</v>
      </c>
      <c r="AW3042" s="45" t="b">
        <f t="shared" si="470"/>
        <v>0</v>
      </c>
      <c r="AX3042" s="45"/>
    </row>
    <row r="3043" spans="1:50" s="36" customFormat="1" ht="27.75" customHeight="1" x14ac:dyDescent="0.15">
      <c r="A3043" s="36" t="str">
        <f t="shared" si="468"/>
        <v>RAFAEL ANTONIO SALAMANCA / DEPOSITO DE DROGAS BOYACA106080209</v>
      </c>
      <c r="B3043" s="36" t="b">
        <f>+A3043='[1]Anexo 9'!A3043</f>
        <v>1</v>
      </c>
      <c r="C3043" s="18" t="s">
        <v>3868</v>
      </c>
      <c r="D3043" s="18" t="s">
        <v>1041</v>
      </c>
      <c r="E3043" s="15" t="s">
        <v>61</v>
      </c>
      <c r="F3043" s="15" t="s">
        <v>62</v>
      </c>
      <c r="G3043" s="15" t="s">
        <v>3155</v>
      </c>
      <c r="H3043" s="15" t="s">
        <v>3155</v>
      </c>
      <c r="I3043" s="15" t="s">
        <v>3155</v>
      </c>
      <c r="J3043" s="15">
        <v>3</v>
      </c>
      <c r="K3043" s="15" t="s">
        <v>3155</v>
      </c>
      <c r="L3043" s="15">
        <v>106080209</v>
      </c>
      <c r="M3043" s="15" t="s">
        <v>2171</v>
      </c>
      <c r="N3043" s="15" t="s">
        <v>1436</v>
      </c>
      <c r="O3043" s="18" t="s">
        <v>5033</v>
      </c>
      <c r="P3043" s="22" t="s">
        <v>73</v>
      </c>
      <c r="Q3043" s="15" t="s">
        <v>1822</v>
      </c>
      <c r="R3043" s="18" t="s">
        <v>5937</v>
      </c>
      <c r="S3043" s="22" t="b">
        <f t="shared" si="467"/>
        <v>0</v>
      </c>
      <c r="T3043" s="18">
        <v>300</v>
      </c>
      <c r="U3043" s="18" t="s">
        <v>5937</v>
      </c>
      <c r="V3043" s="15"/>
      <c r="W3043" s="18" t="s">
        <v>6188</v>
      </c>
      <c r="X3043" s="18"/>
      <c r="Y3043" s="15" t="s">
        <v>73</v>
      </c>
      <c r="Z3043" s="18" t="s">
        <v>7484</v>
      </c>
      <c r="AA3043" s="18" t="s">
        <v>71</v>
      </c>
      <c r="AB3043" s="18" t="s">
        <v>6893</v>
      </c>
      <c r="AC3043" s="67" t="str">
        <f>+VLOOKUP("*"&amp;L3043&amp;"*",'[2]REGISTROS SANITARIOS'!$D$2394:$E$2662,2,FALSE)</f>
        <v>SI</v>
      </c>
      <c r="AD3043" s="22" t="s">
        <v>1025</v>
      </c>
      <c r="AE3043" s="16">
        <v>45722</v>
      </c>
      <c r="AF3043" s="34" t="s">
        <v>73</v>
      </c>
      <c r="AG3043" s="24">
        <v>20069305</v>
      </c>
      <c r="AH3043" s="18">
        <v>7</v>
      </c>
      <c r="AI3043" s="18" t="s">
        <v>1049</v>
      </c>
      <c r="AJ3043" s="17">
        <v>660</v>
      </c>
      <c r="AK3043" s="25">
        <v>660</v>
      </c>
      <c r="AL3043" s="25">
        <v>30</v>
      </c>
      <c r="AM3043" s="35">
        <v>0</v>
      </c>
      <c r="AN3043" s="19">
        <v>19800</v>
      </c>
      <c r="AO3043" s="18" t="s">
        <v>44</v>
      </c>
      <c r="AP3043" s="15" t="s">
        <v>6131</v>
      </c>
      <c r="AQ3043" s="43" t="str">
        <f t="shared" si="469"/>
        <v>SI</v>
      </c>
      <c r="AR3043" s="44">
        <f t="shared" si="471"/>
        <v>19800</v>
      </c>
      <c r="AS3043" s="44">
        <f t="shared" si="472"/>
        <v>19800</v>
      </c>
      <c r="AT3043" s="44">
        <f t="shared" si="473"/>
        <v>19800</v>
      </c>
      <c r="AU3043" s="44">
        <f t="shared" si="474"/>
        <v>19800</v>
      </c>
      <c r="AV3043" s="45" t="b">
        <f t="shared" si="475"/>
        <v>1</v>
      </c>
      <c r="AW3043" s="45" t="b">
        <f t="shared" si="470"/>
        <v>1</v>
      </c>
      <c r="AX3043" s="45"/>
    </row>
    <row r="3044" spans="1:50" s="36" customFormat="1" ht="27.75" customHeight="1" x14ac:dyDescent="0.15">
      <c r="A3044" s="36" t="str">
        <f t="shared" si="468"/>
        <v>RAFAEL ANTONIO SALAMANCA / DEPOSITO DE DROGAS BOYACA106080509</v>
      </c>
      <c r="B3044" s="36" t="b">
        <f>+A3044='[1]Anexo 9'!A3044</f>
        <v>1</v>
      </c>
      <c r="C3044" s="18" t="s">
        <v>3868</v>
      </c>
      <c r="D3044" s="18" t="s">
        <v>1041</v>
      </c>
      <c r="E3044" s="15" t="s">
        <v>61</v>
      </c>
      <c r="F3044" s="15" t="s">
        <v>62</v>
      </c>
      <c r="G3044" s="15" t="s">
        <v>3155</v>
      </c>
      <c r="H3044" s="15" t="s">
        <v>3155</v>
      </c>
      <c r="I3044" s="15" t="s">
        <v>3155</v>
      </c>
      <c r="J3044" s="15">
        <v>6</v>
      </c>
      <c r="K3044" s="15" t="s">
        <v>3155</v>
      </c>
      <c r="L3044" s="15">
        <v>106080509</v>
      </c>
      <c r="M3044" s="15" t="s">
        <v>2173</v>
      </c>
      <c r="N3044" s="15" t="s">
        <v>1436</v>
      </c>
      <c r="O3044" s="18" t="s">
        <v>3564</v>
      </c>
      <c r="P3044" s="22" t="s">
        <v>3841</v>
      </c>
      <c r="Q3044" s="15" t="s">
        <v>2175</v>
      </c>
      <c r="R3044" s="18" t="s">
        <v>5937</v>
      </c>
      <c r="S3044" s="22" t="b">
        <f t="shared" si="467"/>
        <v>0</v>
      </c>
      <c r="T3044" s="18">
        <v>900</v>
      </c>
      <c r="U3044" s="18" t="s">
        <v>5937</v>
      </c>
      <c r="V3044" s="15"/>
      <c r="W3044" s="18" t="s">
        <v>1707</v>
      </c>
      <c r="X3044" s="18"/>
      <c r="Y3044" s="15" t="s">
        <v>73</v>
      </c>
      <c r="Z3044" s="18" t="s">
        <v>2048</v>
      </c>
      <c r="AA3044" s="18" t="s">
        <v>208</v>
      </c>
      <c r="AB3044" s="18" t="s">
        <v>2968</v>
      </c>
      <c r="AC3044" s="67" t="str">
        <f>+VLOOKUP("*"&amp;L3044&amp;"*",'[2]REGISTROS SANITARIOS'!$D$2394:$E$2662,2,FALSE)</f>
        <v>SI</v>
      </c>
      <c r="AD3044" s="22" t="s">
        <v>1025</v>
      </c>
      <c r="AE3044" s="16" t="s">
        <v>7998</v>
      </c>
      <c r="AF3044" s="34" t="s">
        <v>8814</v>
      </c>
      <c r="AG3044" s="24">
        <v>19905554</v>
      </c>
      <c r="AH3044" s="18">
        <v>12</v>
      </c>
      <c r="AI3044" s="18" t="s">
        <v>1049</v>
      </c>
      <c r="AJ3044" s="17">
        <v>3685000</v>
      </c>
      <c r="AK3044" s="25">
        <v>3685000</v>
      </c>
      <c r="AL3044" s="25">
        <v>85</v>
      </c>
      <c r="AM3044" s="35">
        <v>0</v>
      </c>
      <c r="AN3044" s="19">
        <v>313225000</v>
      </c>
      <c r="AO3044" s="18" t="s">
        <v>44</v>
      </c>
      <c r="AP3044" s="15" t="s">
        <v>6131</v>
      </c>
      <c r="AQ3044" s="43" t="str">
        <f t="shared" si="469"/>
        <v>SI</v>
      </c>
      <c r="AR3044" s="44">
        <f t="shared" si="471"/>
        <v>313225000</v>
      </c>
      <c r="AS3044" s="44">
        <f t="shared" si="472"/>
        <v>313225000</v>
      </c>
      <c r="AT3044" s="44">
        <f t="shared" si="473"/>
        <v>313225000</v>
      </c>
      <c r="AU3044" s="44">
        <f t="shared" si="474"/>
        <v>313225000</v>
      </c>
      <c r="AV3044" s="45" t="b">
        <f t="shared" si="475"/>
        <v>1</v>
      </c>
      <c r="AW3044" s="45" t="b">
        <f t="shared" si="470"/>
        <v>1</v>
      </c>
      <c r="AX3044" s="45"/>
    </row>
    <row r="3045" spans="1:50" s="36" customFormat="1" ht="27.75" customHeight="1" x14ac:dyDescent="0.15">
      <c r="A3045" s="36" t="str">
        <f t="shared" si="468"/>
        <v>RAFAEL ANTONIO SALAMANCA / DEPOSITO DE DROGAS BOYACA106090109</v>
      </c>
      <c r="B3045" s="36" t="b">
        <f>+A3045='[1]Anexo 9'!A3045</f>
        <v>1</v>
      </c>
      <c r="C3045" s="18" t="s">
        <v>3868</v>
      </c>
      <c r="D3045" s="18" t="s">
        <v>1041</v>
      </c>
      <c r="E3045" s="15" t="s">
        <v>61</v>
      </c>
      <c r="F3045" s="15" t="s">
        <v>62</v>
      </c>
      <c r="G3045" s="15" t="s">
        <v>3155</v>
      </c>
      <c r="H3045" s="15" t="s">
        <v>3155</v>
      </c>
      <c r="I3045" s="15" t="s">
        <v>3155</v>
      </c>
      <c r="J3045" s="15">
        <v>6</v>
      </c>
      <c r="K3045" s="15" t="s">
        <v>3155</v>
      </c>
      <c r="L3045" s="15">
        <v>106090109</v>
      </c>
      <c r="M3045" s="15" t="s">
        <v>2179</v>
      </c>
      <c r="N3045" s="15" t="s">
        <v>1436</v>
      </c>
      <c r="O3045" s="18" t="s">
        <v>5034</v>
      </c>
      <c r="P3045" s="22" t="s">
        <v>73</v>
      </c>
      <c r="Q3045" s="15" t="s">
        <v>1822</v>
      </c>
      <c r="R3045" s="18" t="s">
        <v>5937</v>
      </c>
      <c r="S3045" s="22" t="b">
        <f t="shared" si="467"/>
        <v>0</v>
      </c>
      <c r="T3045" s="18">
        <v>100</v>
      </c>
      <c r="U3045" s="18" t="s">
        <v>5937</v>
      </c>
      <c r="V3045" s="15"/>
      <c r="W3045" s="18" t="s">
        <v>6483</v>
      </c>
      <c r="X3045" s="18"/>
      <c r="Y3045" s="15" t="s">
        <v>73</v>
      </c>
      <c r="Z3045" s="18" t="s">
        <v>6483</v>
      </c>
      <c r="AA3045" s="18" t="s">
        <v>71</v>
      </c>
      <c r="AB3045" s="18" t="s">
        <v>2969</v>
      </c>
      <c r="AC3045" s="67" t="str">
        <f>+VLOOKUP("*"&amp;L3045&amp;"*",'[2]REGISTROS SANITARIOS'!$D$2394:$E$2662,2,FALSE)</f>
        <v>SI</v>
      </c>
      <c r="AD3045" s="22" t="s">
        <v>1025</v>
      </c>
      <c r="AE3045" s="16">
        <v>45223</v>
      </c>
      <c r="AF3045" s="34" t="s">
        <v>73</v>
      </c>
      <c r="AG3045" s="24">
        <v>40518</v>
      </c>
      <c r="AH3045" s="18">
        <v>6</v>
      </c>
      <c r="AI3045" s="18" t="s">
        <v>1049</v>
      </c>
      <c r="AJ3045" s="17">
        <v>2640000</v>
      </c>
      <c r="AK3045" s="25">
        <v>2640000</v>
      </c>
      <c r="AL3045" s="25">
        <v>26</v>
      </c>
      <c r="AM3045" s="35">
        <v>0</v>
      </c>
      <c r="AN3045" s="19">
        <v>68640000</v>
      </c>
      <c r="AO3045" s="18" t="s">
        <v>44</v>
      </c>
      <c r="AP3045" s="15" t="s">
        <v>6131</v>
      </c>
      <c r="AQ3045" s="43" t="str">
        <f t="shared" si="469"/>
        <v>SI</v>
      </c>
      <c r="AR3045" s="44">
        <f t="shared" si="471"/>
        <v>68640000</v>
      </c>
      <c r="AS3045" s="44">
        <f t="shared" si="472"/>
        <v>68640000</v>
      </c>
      <c r="AT3045" s="44">
        <f t="shared" si="473"/>
        <v>68640000</v>
      </c>
      <c r="AU3045" s="44">
        <f t="shared" si="474"/>
        <v>68640000</v>
      </c>
      <c r="AV3045" s="45" t="b">
        <f t="shared" si="475"/>
        <v>1</v>
      </c>
      <c r="AW3045" s="45" t="b">
        <f t="shared" si="470"/>
        <v>1</v>
      </c>
      <c r="AX3045" s="45"/>
    </row>
    <row r="3046" spans="1:50" s="36" customFormat="1" ht="27.75" customHeight="1" x14ac:dyDescent="0.15">
      <c r="A3046" s="36" t="str">
        <f t="shared" si="468"/>
        <v>RAFAEL ANTONIO SALAMANCA / DEPOSITO DE DROGAS BOYACA106090129</v>
      </c>
      <c r="B3046" s="36" t="b">
        <f>+A3046='[1]Anexo 9'!A3046</f>
        <v>1</v>
      </c>
      <c r="C3046" s="18" t="s">
        <v>3868</v>
      </c>
      <c r="D3046" s="18" t="s">
        <v>1041</v>
      </c>
      <c r="E3046" s="15" t="s">
        <v>61</v>
      </c>
      <c r="F3046" s="15" t="s">
        <v>62</v>
      </c>
      <c r="G3046" s="15" t="s">
        <v>3155</v>
      </c>
      <c r="H3046" s="15" t="s">
        <v>3155</v>
      </c>
      <c r="I3046" s="15" t="s">
        <v>3155</v>
      </c>
      <c r="J3046" s="15">
        <v>5</v>
      </c>
      <c r="K3046" s="15" t="s">
        <v>3155</v>
      </c>
      <c r="L3046" s="15">
        <v>106090129</v>
      </c>
      <c r="M3046" s="15" t="s">
        <v>2185</v>
      </c>
      <c r="N3046" s="15" t="s">
        <v>1426</v>
      </c>
      <c r="O3046" s="18" t="s">
        <v>5035</v>
      </c>
      <c r="P3046" s="22" t="s">
        <v>3841</v>
      </c>
      <c r="Q3046" s="15" t="s">
        <v>1822</v>
      </c>
      <c r="R3046" s="18" t="s">
        <v>5937</v>
      </c>
      <c r="S3046" s="22" t="b">
        <f t="shared" si="467"/>
        <v>0</v>
      </c>
      <c r="T3046" s="18">
        <v>150</v>
      </c>
      <c r="U3046" s="18" t="s">
        <v>5937</v>
      </c>
      <c r="V3046" s="15"/>
      <c r="W3046" s="18" t="s">
        <v>1707</v>
      </c>
      <c r="X3046" s="18"/>
      <c r="Y3046" s="15" t="s">
        <v>73</v>
      </c>
      <c r="Z3046" s="18" t="s">
        <v>1708</v>
      </c>
      <c r="AA3046" s="18" t="s">
        <v>71</v>
      </c>
      <c r="AB3046" s="18" t="s">
        <v>2970</v>
      </c>
      <c r="AC3046" s="67" t="str">
        <f>+VLOOKUP("*"&amp;L3046&amp;"*",'[2]REGISTROS SANITARIOS'!$D$2394:$E$2662,2,FALSE)</f>
        <v>SI</v>
      </c>
      <c r="AD3046" s="22" t="s">
        <v>1025</v>
      </c>
      <c r="AE3046" s="16" t="s">
        <v>7998</v>
      </c>
      <c r="AF3046" s="34" t="s">
        <v>8814</v>
      </c>
      <c r="AG3046" s="24">
        <v>19928399</v>
      </c>
      <c r="AH3046" s="18">
        <v>17</v>
      </c>
      <c r="AI3046" s="18" t="s">
        <v>1049</v>
      </c>
      <c r="AJ3046" s="17">
        <v>38500</v>
      </c>
      <c r="AK3046" s="25">
        <v>38500</v>
      </c>
      <c r="AL3046" s="25">
        <v>70</v>
      </c>
      <c r="AM3046" s="35">
        <v>0</v>
      </c>
      <c r="AN3046" s="19">
        <v>2695000</v>
      </c>
      <c r="AO3046" s="18" t="s">
        <v>44</v>
      </c>
      <c r="AP3046" s="15" t="s">
        <v>6131</v>
      </c>
      <c r="AQ3046" s="43" t="str">
        <f t="shared" si="469"/>
        <v>SI</v>
      </c>
      <c r="AR3046" s="44">
        <f t="shared" si="471"/>
        <v>2695000</v>
      </c>
      <c r="AS3046" s="44">
        <f t="shared" si="472"/>
        <v>2695000</v>
      </c>
      <c r="AT3046" s="44">
        <f t="shared" si="473"/>
        <v>2695000</v>
      </c>
      <c r="AU3046" s="44">
        <f t="shared" si="474"/>
        <v>2695000</v>
      </c>
      <c r="AV3046" s="45" t="b">
        <f t="shared" si="475"/>
        <v>1</v>
      </c>
      <c r="AW3046" s="45" t="b">
        <f t="shared" si="470"/>
        <v>1</v>
      </c>
      <c r="AX3046" s="45"/>
    </row>
    <row r="3047" spans="1:50" s="36" customFormat="1" ht="27.75" customHeight="1" x14ac:dyDescent="0.15">
      <c r="A3047" s="36" t="str">
        <f t="shared" si="468"/>
        <v>RAFAEL ANTONIO SALAMANCA / DEPOSITO DE DROGAS BOYACA106090209</v>
      </c>
      <c r="B3047" s="36" t="b">
        <f>+A3047='[1]Anexo 9'!A3047</f>
        <v>1</v>
      </c>
      <c r="C3047" s="18" t="s">
        <v>3868</v>
      </c>
      <c r="D3047" s="18" t="s">
        <v>1041</v>
      </c>
      <c r="E3047" s="15" t="s">
        <v>61</v>
      </c>
      <c r="F3047" s="15" t="s">
        <v>62</v>
      </c>
      <c r="G3047" s="15" t="s">
        <v>3155</v>
      </c>
      <c r="H3047" s="15" t="s">
        <v>3155</v>
      </c>
      <c r="I3047" s="15" t="s">
        <v>3155</v>
      </c>
      <c r="J3047" s="15">
        <v>5</v>
      </c>
      <c r="K3047" s="15" t="s">
        <v>3155</v>
      </c>
      <c r="L3047" s="15">
        <v>106090209</v>
      </c>
      <c r="M3047" s="15" t="s">
        <v>2189</v>
      </c>
      <c r="N3047" s="15" t="s">
        <v>1436</v>
      </c>
      <c r="O3047" s="18" t="s">
        <v>3567</v>
      </c>
      <c r="P3047" s="22" t="s">
        <v>73</v>
      </c>
      <c r="Q3047" s="15" t="s">
        <v>1822</v>
      </c>
      <c r="R3047" s="18" t="s">
        <v>5937</v>
      </c>
      <c r="S3047" s="22" t="b">
        <f t="shared" si="467"/>
        <v>0</v>
      </c>
      <c r="T3047" s="18">
        <v>900</v>
      </c>
      <c r="U3047" s="18" t="s">
        <v>5937</v>
      </c>
      <c r="V3047" s="15"/>
      <c r="W3047" s="18" t="s">
        <v>3568</v>
      </c>
      <c r="X3047" s="18"/>
      <c r="Y3047" s="15" t="s">
        <v>73</v>
      </c>
      <c r="Z3047" s="18" t="s">
        <v>1708</v>
      </c>
      <c r="AA3047" s="18" t="s">
        <v>71</v>
      </c>
      <c r="AB3047" s="18" t="s">
        <v>6894</v>
      </c>
      <c r="AC3047" s="67" t="str">
        <f>+VLOOKUP("*"&amp;L3047&amp;"*",'[2]REGISTROS SANITARIOS'!$D$2394:$E$2662,2,FALSE)</f>
        <v>SI</v>
      </c>
      <c r="AD3047" s="22" t="s">
        <v>1025</v>
      </c>
      <c r="AE3047" s="16">
        <v>45854</v>
      </c>
      <c r="AF3047" s="34" t="s">
        <v>73</v>
      </c>
      <c r="AG3047" s="24">
        <v>1981505</v>
      </c>
      <c r="AH3047" s="18">
        <v>13</v>
      </c>
      <c r="AI3047" s="18" t="s">
        <v>1049</v>
      </c>
      <c r="AJ3047" s="17">
        <v>385000</v>
      </c>
      <c r="AK3047" s="25">
        <v>385000</v>
      </c>
      <c r="AL3047" s="25">
        <v>210</v>
      </c>
      <c r="AM3047" s="35">
        <v>0</v>
      </c>
      <c r="AN3047" s="19">
        <v>80850000</v>
      </c>
      <c r="AO3047" s="18" t="s">
        <v>44</v>
      </c>
      <c r="AP3047" s="15" t="s">
        <v>6131</v>
      </c>
      <c r="AQ3047" s="43" t="str">
        <f t="shared" si="469"/>
        <v>SI</v>
      </c>
      <c r="AR3047" s="44">
        <f t="shared" si="471"/>
        <v>80850000</v>
      </c>
      <c r="AS3047" s="44">
        <f t="shared" si="472"/>
        <v>80850000</v>
      </c>
      <c r="AT3047" s="44">
        <f t="shared" si="473"/>
        <v>80850000</v>
      </c>
      <c r="AU3047" s="44">
        <f t="shared" si="474"/>
        <v>80850000</v>
      </c>
      <c r="AV3047" s="45" t="b">
        <f t="shared" si="475"/>
        <v>1</v>
      </c>
      <c r="AW3047" s="45" t="b">
        <f t="shared" si="470"/>
        <v>1</v>
      </c>
      <c r="AX3047" s="45"/>
    </row>
    <row r="3048" spans="1:50" s="36" customFormat="1" ht="27.75" customHeight="1" x14ac:dyDescent="0.15">
      <c r="A3048" s="36" t="str">
        <f t="shared" si="468"/>
        <v>RAFAEL ANTONIO SALAMANCA / DEPOSITO DE DROGAS BOYACA106100109</v>
      </c>
      <c r="B3048" s="36" t="b">
        <f>+A3048='[1]Anexo 9'!A3048</f>
        <v>1</v>
      </c>
      <c r="C3048" s="18" t="s">
        <v>3868</v>
      </c>
      <c r="D3048" s="18" t="s">
        <v>1041</v>
      </c>
      <c r="E3048" s="15" t="s">
        <v>61</v>
      </c>
      <c r="F3048" s="15" t="s">
        <v>62</v>
      </c>
      <c r="G3048" s="15" t="s">
        <v>3155</v>
      </c>
      <c r="H3048" s="15" t="s">
        <v>3155</v>
      </c>
      <c r="I3048" s="15" t="s">
        <v>3155</v>
      </c>
      <c r="J3048" s="15">
        <v>5</v>
      </c>
      <c r="K3048" s="15" t="s">
        <v>3155</v>
      </c>
      <c r="L3048" s="15">
        <v>106100109</v>
      </c>
      <c r="M3048" s="15" t="s">
        <v>4195</v>
      </c>
      <c r="N3048" s="15" t="s">
        <v>1436</v>
      </c>
      <c r="O3048" s="18" t="s">
        <v>5036</v>
      </c>
      <c r="P3048" s="22" t="s">
        <v>73</v>
      </c>
      <c r="Q3048" s="15" t="s">
        <v>1822</v>
      </c>
      <c r="R3048" s="18" t="s">
        <v>5954</v>
      </c>
      <c r="S3048" s="22" t="b">
        <f t="shared" si="467"/>
        <v>0</v>
      </c>
      <c r="T3048" s="18">
        <v>250</v>
      </c>
      <c r="U3048" s="18" t="s">
        <v>5954</v>
      </c>
      <c r="V3048" s="15"/>
      <c r="W3048" s="18" t="s">
        <v>2344</v>
      </c>
      <c r="X3048" s="18"/>
      <c r="Y3048" s="15" t="s">
        <v>73</v>
      </c>
      <c r="Z3048" s="18" t="s">
        <v>1983</v>
      </c>
      <c r="AA3048" s="18" t="s">
        <v>71</v>
      </c>
      <c r="AB3048" s="18" t="s">
        <v>6895</v>
      </c>
      <c r="AC3048" s="67" t="e">
        <f>+VLOOKUP("*"&amp;L3048&amp;"*",'[2]REGISTROS SANITARIOS'!$D$2394:$E$2662,2,FALSE)</f>
        <v>#N/A</v>
      </c>
      <c r="AD3048" s="22" t="s">
        <v>44</v>
      </c>
      <c r="AE3048" s="16">
        <v>44008</v>
      </c>
      <c r="AF3048" s="34" t="s">
        <v>68</v>
      </c>
      <c r="AG3048" s="24" t="s">
        <v>8282</v>
      </c>
      <c r="AH3048" s="18">
        <v>3</v>
      </c>
      <c r="AI3048" s="18" t="s">
        <v>1049</v>
      </c>
      <c r="AJ3048" s="17">
        <v>1650000</v>
      </c>
      <c r="AK3048" s="25">
        <v>1650000</v>
      </c>
      <c r="AL3048" s="25">
        <v>149</v>
      </c>
      <c r="AM3048" s="35">
        <v>0</v>
      </c>
      <c r="AN3048" s="19">
        <v>245850000</v>
      </c>
      <c r="AO3048" s="18" t="s">
        <v>44</v>
      </c>
      <c r="AP3048" s="15" t="s">
        <v>6131</v>
      </c>
      <c r="AQ3048" s="43" t="str">
        <f t="shared" si="469"/>
        <v>SI</v>
      </c>
      <c r="AR3048" s="44">
        <f t="shared" si="471"/>
        <v>245850000</v>
      </c>
      <c r="AS3048" s="44">
        <f t="shared" si="472"/>
        <v>245850000</v>
      </c>
      <c r="AT3048" s="44">
        <f t="shared" si="473"/>
        <v>245850000</v>
      </c>
      <c r="AU3048" s="44">
        <f t="shared" si="474"/>
        <v>245850000</v>
      </c>
      <c r="AV3048" s="45" t="b">
        <f t="shared" si="475"/>
        <v>1</v>
      </c>
      <c r="AW3048" s="45" t="b">
        <f t="shared" si="470"/>
        <v>1</v>
      </c>
      <c r="AX3048" s="45"/>
    </row>
    <row r="3049" spans="1:50" s="36" customFormat="1" ht="27.75" customHeight="1" x14ac:dyDescent="0.15">
      <c r="A3049" s="36" t="str">
        <f t="shared" si="468"/>
        <v>RAFAEL ANTONIO SALAMANCA / DEPOSITO DE DROGAS BOYACA107010103</v>
      </c>
      <c r="B3049" s="36" t="b">
        <f>+A3049='[1]Anexo 9'!A3049</f>
        <v>1</v>
      </c>
      <c r="C3049" s="18" t="s">
        <v>3868</v>
      </c>
      <c r="D3049" s="18" t="s">
        <v>1041</v>
      </c>
      <c r="E3049" s="15" t="s">
        <v>61</v>
      </c>
      <c r="F3049" s="15" t="s">
        <v>62</v>
      </c>
      <c r="G3049" s="15" t="s">
        <v>3155</v>
      </c>
      <c r="H3049" s="15" t="s">
        <v>3155</v>
      </c>
      <c r="I3049" s="15" t="s">
        <v>3155</v>
      </c>
      <c r="J3049" s="15">
        <v>5</v>
      </c>
      <c r="K3049" s="15" t="s">
        <v>3155</v>
      </c>
      <c r="L3049" s="15">
        <v>107010103</v>
      </c>
      <c r="M3049" s="15" t="s">
        <v>2192</v>
      </c>
      <c r="N3049" s="15" t="s">
        <v>64</v>
      </c>
      <c r="O3049" s="18" t="s">
        <v>5037</v>
      </c>
      <c r="P3049" s="22" t="s">
        <v>3841</v>
      </c>
      <c r="Q3049" s="15" t="s">
        <v>66</v>
      </c>
      <c r="R3049" s="18" t="s">
        <v>5935</v>
      </c>
      <c r="S3049" s="22" t="b">
        <f t="shared" si="467"/>
        <v>0</v>
      </c>
      <c r="T3049" s="18">
        <v>100</v>
      </c>
      <c r="U3049" s="18" t="s">
        <v>5935</v>
      </c>
      <c r="V3049" s="15"/>
      <c r="W3049" s="18" t="s">
        <v>1882</v>
      </c>
      <c r="X3049" s="18"/>
      <c r="Y3049" s="15" t="s">
        <v>73</v>
      </c>
      <c r="Z3049" s="18" t="s">
        <v>6478</v>
      </c>
      <c r="AA3049" s="18" t="s">
        <v>71</v>
      </c>
      <c r="AB3049" s="18" t="s">
        <v>7537</v>
      </c>
      <c r="AC3049" s="67" t="str">
        <f>+VLOOKUP("*"&amp;L3049&amp;"*",'[2]REGISTROS SANITARIOS'!$D$2394:$E$2662,2,FALSE)</f>
        <v>SI</v>
      </c>
      <c r="AD3049" s="22" t="s">
        <v>1025</v>
      </c>
      <c r="AE3049" s="16">
        <v>45848</v>
      </c>
      <c r="AF3049" s="34" t="s">
        <v>73</v>
      </c>
      <c r="AG3049" s="24">
        <v>19980025</v>
      </c>
      <c r="AH3049" s="18">
        <v>10</v>
      </c>
      <c r="AI3049" s="18" t="s">
        <v>1049</v>
      </c>
      <c r="AJ3049" s="17">
        <v>12650</v>
      </c>
      <c r="AK3049" s="25">
        <v>12650</v>
      </c>
      <c r="AL3049" s="25">
        <v>438</v>
      </c>
      <c r="AM3049" s="35">
        <v>0</v>
      </c>
      <c r="AN3049" s="19">
        <v>5540700</v>
      </c>
      <c r="AO3049" s="18" t="s">
        <v>44</v>
      </c>
      <c r="AP3049" s="15" t="s">
        <v>6131</v>
      </c>
      <c r="AQ3049" s="43" t="str">
        <f t="shared" si="469"/>
        <v>SI</v>
      </c>
      <c r="AR3049" s="44">
        <f t="shared" si="471"/>
        <v>5540700</v>
      </c>
      <c r="AS3049" s="44">
        <f t="shared" si="472"/>
        <v>5540700</v>
      </c>
      <c r="AT3049" s="44">
        <f t="shared" si="473"/>
        <v>5540700</v>
      </c>
      <c r="AU3049" s="44">
        <f t="shared" si="474"/>
        <v>5540700</v>
      </c>
      <c r="AV3049" s="45" t="b">
        <f t="shared" si="475"/>
        <v>1</v>
      </c>
      <c r="AW3049" s="45" t="b">
        <f t="shared" si="470"/>
        <v>1</v>
      </c>
      <c r="AX3049" s="45"/>
    </row>
    <row r="3050" spans="1:50" s="36" customFormat="1" ht="27.75" customHeight="1" x14ac:dyDescent="0.15">
      <c r="A3050" s="36" t="str">
        <f t="shared" si="468"/>
        <v>RAFAEL ANTONIO SALAMANCA / DEPOSITO DE DROGAS BOYACA107010203</v>
      </c>
      <c r="B3050" s="36" t="b">
        <f>+A3050='[1]Anexo 9'!A3050</f>
        <v>1</v>
      </c>
      <c r="C3050" s="18" t="s">
        <v>3868</v>
      </c>
      <c r="D3050" s="18" t="s">
        <v>1041</v>
      </c>
      <c r="E3050" s="15" t="s">
        <v>61</v>
      </c>
      <c r="F3050" s="15" t="s">
        <v>62</v>
      </c>
      <c r="G3050" s="15" t="s">
        <v>3155</v>
      </c>
      <c r="H3050" s="15" t="s">
        <v>3155</v>
      </c>
      <c r="I3050" s="15" t="s">
        <v>3155</v>
      </c>
      <c r="J3050" s="15">
        <v>7</v>
      </c>
      <c r="K3050" s="15" t="s">
        <v>3155</v>
      </c>
      <c r="L3050" s="15">
        <v>107010203</v>
      </c>
      <c r="M3050" s="15" t="s">
        <v>1627</v>
      </c>
      <c r="N3050" s="15" t="s">
        <v>80</v>
      </c>
      <c r="O3050" s="18" t="s">
        <v>5038</v>
      </c>
      <c r="P3050" s="22" t="s">
        <v>3841</v>
      </c>
      <c r="Q3050" s="15" t="s">
        <v>1616</v>
      </c>
      <c r="R3050" s="18" t="s">
        <v>5935</v>
      </c>
      <c r="S3050" s="22" t="b">
        <f t="shared" si="467"/>
        <v>0</v>
      </c>
      <c r="T3050" s="18">
        <v>10</v>
      </c>
      <c r="U3050" s="18" t="s">
        <v>5935</v>
      </c>
      <c r="V3050" s="15"/>
      <c r="W3050" s="18" t="s">
        <v>1882</v>
      </c>
      <c r="X3050" s="18"/>
      <c r="Y3050" s="15" t="s">
        <v>73</v>
      </c>
      <c r="Z3050" s="18" t="s">
        <v>6478</v>
      </c>
      <c r="AA3050" s="18" t="s">
        <v>71</v>
      </c>
      <c r="AB3050" s="18" t="s">
        <v>3569</v>
      </c>
      <c r="AC3050" s="67" t="str">
        <f>+VLOOKUP("*"&amp;L3050&amp;"*",'[2]REGISTROS SANITARIOS'!$D$2394:$E$2662,2,FALSE)</f>
        <v>SI</v>
      </c>
      <c r="AD3050" s="22" t="s">
        <v>1025</v>
      </c>
      <c r="AE3050" s="16" t="s">
        <v>7998</v>
      </c>
      <c r="AF3050" s="34" t="s">
        <v>8814</v>
      </c>
      <c r="AG3050" s="24">
        <v>19940721</v>
      </c>
      <c r="AH3050" s="18">
        <v>17</v>
      </c>
      <c r="AI3050" s="18" t="s">
        <v>1049</v>
      </c>
      <c r="AJ3050" s="17">
        <v>16500</v>
      </c>
      <c r="AK3050" s="25">
        <v>16500</v>
      </c>
      <c r="AL3050" s="25">
        <v>2375</v>
      </c>
      <c r="AM3050" s="35">
        <v>0</v>
      </c>
      <c r="AN3050" s="19">
        <v>39187500</v>
      </c>
      <c r="AO3050" s="18" t="s">
        <v>44</v>
      </c>
      <c r="AP3050" s="15" t="s">
        <v>6131</v>
      </c>
      <c r="AQ3050" s="43" t="str">
        <f t="shared" si="469"/>
        <v>SI</v>
      </c>
      <c r="AR3050" s="44">
        <f t="shared" si="471"/>
        <v>39187500</v>
      </c>
      <c r="AS3050" s="44">
        <f t="shared" si="472"/>
        <v>39187500</v>
      </c>
      <c r="AT3050" s="44">
        <f t="shared" si="473"/>
        <v>39187500</v>
      </c>
      <c r="AU3050" s="44">
        <f t="shared" si="474"/>
        <v>39187500</v>
      </c>
      <c r="AV3050" s="45" t="b">
        <f t="shared" si="475"/>
        <v>1</v>
      </c>
      <c r="AW3050" s="45" t="b">
        <f t="shared" si="470"/>
        <v>1</v>
      </c>
      <c r="AX3050" s="45"/>
    </row>
    <row r="3051" spans="1:50" s="36" customFormat="1" ht="27.75" customHeight="1" x14ac:dyDescent="0.15">
      <c r="A3051" s="36" t="str">
        <f t="shared" si="468"/>
        <v>RAFAEL ANTONIO SALAMANCA / DEPOSITO DE DROGAS BOYACA107010309</v>
      </c>
      <c r="B3051" s="36" t="b">
        <f>+A3051='[1]Anexo 9'!A3051</f>
        <v>1</v>
      </c>
      <c r="C3051" s="18" t="s">
        <v>3868</v>
      </c>
      <c r="D3051" s="18" t="s">
        <v>1041</v>
      </c>
      <c r="E3051" s="15" t="s">
        <v>61</v>
      </c>
      <c r="F3051" s="15" t="s">
        <v>62</v>
      </c>
      <c r="G3051" s="15" t="s">
        <v>3155</v>
      </c>
      <c r="H3051" s="15" t="s">
        <v>3155</v>
      </c>
      <c r="I3051" s="15" t="s">
        <v>3155</v>
      </c>
      <c r="J3051" s="15">
        <v>4</v>
      </c>
      <c r="K3051" s="15" t="s">
        <v>3155</v>
      </c>
      <c r="L3051" s="15">
        <v>107010309</v>
      </c>
      <c r="M3051" s="15" t="s">
        <v>2196</v>
      </c>
      <c r="N3051" s="15" t="s">
        <v>1436</v>
      </c>
      <c r="O3051" s="18" t="s">
        <v>3570</v>
      </c>
      <c r="P3051" s="22" t="s">
        <v>73</v>
      </c>
      <c r="Q3051" s="15" t="s">
        <v>1822</v>
      </c>
      <c r="R3051" s="18" t="s">
        <v>5937</v>
      </c>
      <c r="S3051" s="22" t="b">
        <f t="shared" si="467"/>
        <v>0</v>
      </c>
      <c r="T3051" s="18">
        <v>300</v>
      </c>
      <c r="U3051" s="18" t="s">
        <v>5937</v>
      </c>
      <c r="V3051" s="15"/>
      <c r="W3051" s="18" t="s">
        <v>1707</v>
      </c>
      <c r="X3051" s="18"/>
      <c r="Y3051" s="15" t="s">
        <v>73</v>
      </c>
      <c r="Z3051" s="18" t="s">
        <v>1708</v>
      </c>
      <c r="AA3051" s="18" t="s">
        <v>71</v>
      </c>
      <c r="AB3051" s="18" t="s">
        <v>6897</v>
      </c>
      <c r="AC3051" s="67" t="str">
        <f>+VLOOKUP("*"&amp;L3051&amp;"*",'[2]REGISTROS SANITARIOS'!$D$2394:$E$2662,2,FALSE)</f>
        <v>SI</v>
      </c>
      <c r="AD3051" s="22" t="s">
        <v>1025</v>
      </c>
      <c r="AE3051" s="16">
        <v>45791</v>
      </c>
      <c r="AF3051" s="34" t="s">
        <v>73</v>
      </c>
      <c r="AG3051" s="24">
        <v>20011084</v>
      </c>
      <c r="AH3051" s="18">
        <v>5</v>
      </c>
      <c r="AI3051" s="18" t="s">
        <v>1049</v>
      </c>
      <c r="AJ3051" s="17">
        <v>330000</v>
      </c>
      <c r="AK3051" s="25">
        <v>330000</v>
      </c>
      <c r="AL3051" s="25">
        <v>45</v>
      </c>
      <c r="AM3051" s="35">
        <v>0</v>
      </c>
      <c r="AN3051" s="19">
        <v>14850000</v>
      </c>
      <c r="AO3051" s="18" t="s">
        <v>44</v>
      </c>
      <c r="AP3051" s="15" t="s">
        <v>6131</v>
      </c>
      <c r="AQ3051" s="43" t="str">
        <f t="shared" si="469"/>
        <v>SI</v>
      </c>
      <c r="AR3051" s="44">
        <f t="shared" si="471"/>
        <v>14850000</v>
      </c>
      <c r="AS3051" s="44">
        <f t="shared" si="472"/>
        <v>14850000</v>
      </c>
      <c r="AT3051" s="44">
        <f t="shared" si="473"/>
        <v>14850000</v>
      </c>
      <c r="AU3051" s="44">
        <f t="shared" si="474"/>
        <v>14850000</v>
      </c>
      <c r="AV3051" s="45" t="b">
        <f t="shared" si="475"/>
        <v>1</v>
      </c>
      <c r="AW3051" s="45" t="b">
        <f t="shared" si="470"/>
        <v>1</v>
      </c>
      <c r="AX3051" s="45"/>
    </row>
    <row r="3052" spans="1:50" s="36" customFormat="1" ht="27.75" customHeight="1" x14ac:dyDescent="0.15">
      <c r="A3052" s="36" t="str">
        <f t="shared" si="468"/>
        <v>RAFAEL ANTONIO SALAMANCA / DEPOSITO DE DROGAS BOYACA107010603</v>
      </c>
      <c r="B3052" s="36" t="b">
        <f>+A3052='[1]Anexo 9'!A3052</f>
        <v>1</v>
      </c>
      <c r="C3052" s="18" t="s">
        <v>3868</v>
      </c>
      <c r="D3052" s="18" t="s">
        <v>1041</v>
      </c>
      <c r="E3052" s="15" t="s">
        <v>61</v>
      </c>
      <c r="F3052" s="15" t="s">
        <v>62</v>
      </c>
      <c r="G3052" s="15" t="s">
        <v>3155</v>
      </c>
      <c r="H3052" s="15" t="s">
        <v>3155</v>
      </c>
      <c r="I3052" s="15" t="s">
        <v>3155</v>
      </c>
      <c r="J3052" s="15">
        <v>2</v>
      </c>
      <c r="K3052" s="15" t="s">
        <v>3155</v>
      </c>
      <c r="L3052" s="15">
        <v>107010603</v>
      </c>
      <c r="M3052" s="15" t="s">
        <v>2200</v>
      </c>
      <c r="N3052" s="15" t="s">
        <v>64</v>
      </c>
      <c r="O3052" s="18" t="s">
        <v>5039</v>
      </c>
      <c r="P3052" s="22" t="s">
        <v>3841</v>
      </c>
      <c r="Q3052" s="15" t="s">
        <v>76</v>
      </c>
      <c r="R3052" s="18" t="s">
        <v>5935</v>
      </c>
      <c r="S3052" s="22" t="b">
        <f t="shared" si="467"/>
        <v>0</v>
      </c>
      <c r="T3052" s="18">
        <v>1</v>
      </c>
      <c r="U3052" s="18" t="s">
        <v>5935</v>
      </c>
      <c r="V3052" s="15"/>
      <c r="W3052" s="18" t="s">
        <v>2222</v>
      </c>
      <c r="X3052" s="18"/>
      <c r="Y3052" s="15" t="s">
        <v>73</v>
      </c>
      <c r="Z3052" s="18" t="s">
        <v>6559</v>
      </c>
      <c r="AA3052" s="18" t="s">
        <v>71</v>
      </c>
      <c r="AB3052" s="18" t="s">
        <v>3571</v>
      </c>
      <c r="AC3052" s="67" t="str">
        <f>+VLOOKUP("*"&amp;L3052&amp;"*",'[2]REGISTROS SANITARIOS'!$D$2394:$E$2662,2,FALSE)</f>
        <v>SI</v>
      </c>
      <c r="AD3052" s="22" t="s">
        <v>1025</v>
      </c>
      <c r="AE3052" s="16" t="s">
        <v>7998</v>
      </c>
      <c r="AF3052" s="34" t="s">
        <v>8814</v>
      </c>
      <c r="AG3052" s="24">
        <v>20009479</v>
      </c>
      <c r="AH3052" s="18">
        <v>3</v>
      </c>
      <c r="AI3052" s="18" t="s">
        <v>1049</v>
      </c>
      <c r="AJ3052" s="17">
        <v>5500</v>
      </c>
      <c r="AK3052" s="25">
        <v>5500</v>
      </c>
      <c r="AL3052" s="25">
        <v>3188</v>
      </c>
      <c r="AM3052" s="35">
        <v>0</v>
      </c>
      <c r="AN3052" s="19">
        <v>17534000</v>
      </c>
      <c r="AO3052" s="18" t="s">
        <v>44</v>
      </c>
      <c r="AP3052" s="15" t="s">
        <v>6131</v>
      </c>
      <c r="AQ3052" s="43" t="str">
        <f t="shared" si="469"/>
        <v>SI</v>
      </c>
      <c r="AR3052" s="44">
        <f t="shared" si="471"/>
        <v>17534000</v>
      </c>
      <c r="AS3052" s="44">
        <f t="shared" si="472"/>
        <v>17534000</v>
      </c>
      <c r="AT3052" s="44">
        <f t="shared" si="473"/>
        <v>17534000</v>
      </c>
      <c r="AU3052" s="44">
        <f t="shared" si="474"/>
        <v>17534000</v>
      </c>
      <c r="AV3052" s="45" t="b">
        <f t="shared" si="475"/>
        <v>1</v>
      </c>
      <c r="AW3052" s="45" t="b">
        <f t="shared" si="470"/>
        <v>1</v>
      </c>
      <c r="AX3052" s="45"/>
    </row>
    <row r="3053" spans="1:50" s="36" customFormat="1" ht="27.75" customHeight="1" x14ac:dyDescent="0.15">
      <c r="A3053" s="36" t="str">
        <f t="shared" si="468"/>
        <v>RAFAEL ANTONIO SALAMANCA / DEPOSITO DE DROGAS BOYACA107010903</v>
      </c>
      <c r="B3053" s="36" t="b">
        <f>+A3053='[1]Anexo 9'!A3053</f>
        <v>1</v>
      </c>
      <c r="C3053" s="18" t="s">
        <v>3868</v>
      </c>
      <c r="D3053" s="18" t="s">
        <v>1041</v>
      </c>
      <c r="E3053" s="15" t="s">
        <v>61</v>
      </c>
      <c r="F3053" s="15" t="s">
        <v>62</v>
      </c>
      <c r="G3053" s="15" t="s">
        <v>3155</v>
      </c>
      <c r="H3053" s="15" t="s">
        <v>3155</v>
      </c>
      <c r="I3053" s="15" t="s">
        <v>3155</v>
      </c>
      <c r="J3053" s="15">
        <v>7</v>
      </c>
      <c r="K3053" s="15" t="s">
        <v>3155</v>
      </c>
      <c r="L3053" s="15">
        <v>107010903</v>
      </c>
      <c r="M3053" s="15" t="s">
        <v>2202</v>
      </c>
      <c r="N3053" s="15" t="s">
        <v>64</v>
      </c>
      <c r="O3053" s="18" t="s">
        <v>3572</v>
      </c>
      <c r="P3053" s="22" t="s">
        <v>73</v>
      </c>
      <c r="Q3053" s="15" t="s">
        <v>76</v>
      </c>
      <c r="R3053" s="18" t="s">
        <v>5935</v>
      </c>
      <c r="S3053" s="22" t="b">
        <f t="shared" si="467"/>
        <v>0</v>
      </c>
      <c r="T3053" s="18">
        <v>100</v>
      </c>
      <c r="U3053" s="18" t="s">
        <v>5935</v>
      </c>
      <c r="V3053" s="15"/>
      <c r="W3053" s="18" t="s">
        <v>1882</v>
      </c>
      <c r="X3053" s="18"/>
      <c r="Y3053" s="15" t="s">
        <v>73</v>
      </c>
      <c r="Z3053" s="18" t="s">
        <v>6478</v>
      </c>
      <c r="AA3053" s="18" t="s">
        <v>71</v>
      </c>
      <c r="AB3053" s="18" t="s">
        <v>2203</v>
      </c>
      <c r="AC3053" s="67" t="str">
        <f>+VLOOKUP("*"&amp;L3053&amp;"*",'[2]REGISTROS SANITARIOS'!$D$2394:$E$2662,2,FALSE)</f>
        <v>SI</v>
      </c>
      <c r="AD3053" s="22" t="s">
        <v>1025</v>
      </c>
      <c r="AE3053" s="16">
        <v>44641</v>
      </c>
      <c r="AF3053" s="34" t="s">
        <v>73</v>
      </c>
      <c r="AG3053" s="24">
        <v>20019105</v>
      </c>
      <c r="AH3053" s="18">
        <v>10</v>
      </c>
      <c r="AI3053" s="18" t="s">
        <v>1049</v>
      </c>
      <c r="AJ3053" s="17">
        <v>20900</v>
      </c>
      <c r="AK3053" s="25">
        <v>20900</v>
      </c>
      <c r="AL3053" s="25">
        <v>350</v>
      </c>
      <c r="AM3053" s="35">
        <v>0</v>
      </c>
      <c r="AN3053" s="19">
        <v>7315000</v>
      </c>
      <c r="AO3053" s="18" t="s">
        <v>44</v>
      </c>
      <c r="AP3053" s="15" t="s">
        <v>6131</v>
      </c>
      <c r="AQ3053" s="43" t="str">
        <f t="shared" si="469"/>
        <v>SI</v>
      </c>
      <c r="AR3053" s="44">
        <f t="shared" si="471"/>
        <v>7315000</v>
      </c>
      <c r="AS3053" s="44">
        <f t="shared" si="472"/>
        <v>7315000</v>
      </c>
      <c r="AT3053" s="44">
        <f t="shared" si="473"/>
        <v>7315000</v>
      </c>
      <c r="AU3053" s="44">
        <f t="shared" si="474"/>
        <v>7315000</v>
      </c>
      <c r="AV3053" s="45" t="b">
        <f t="shared" si="475"/>
        <v>1</v>
      </c>
      <c r="AW3053" s="45" t="b">
        <f t="shared" si="470"/>
        <v>1</v>
      </c>
      <c r="AX3053" s="45"/>
    </row>
    <row r="3054" spans="1:50" s="36" customFormat="1" ht="27.75" customHeight="1" x14ac:dyDescent="0.15">
      <c r="A3054" s="36" t="str">
        <f t="shared" si="468"/>
        <v>RAFAEL ANTONIO SALAMANCA / DEPOSITO DE DROGAS BOYACA107011303</v>
      </c>
      <c r="B3054" s="36" t="b">
        <f>+A3054='[1]Anexo 9'!A3054</f>
        <v>1</v>
      </c>
      <c r="C3054" s="18" t="s">
        <v>3868</v>
      </c>
      <c r="D3054" s="18" t="s">
        <v>1041</v>
      </c>
      <c r="E3054" s="15" t="s">
        <v>61</v>
      </c>
      <c r="F3054" s="15" t="s">
        <v>62</v>
      </c>
      <c r="G3054" s="15" t="s">
        <v>3155</v>
      </c>
      <c r="H3054" s="15" t="s">
        <v>3155</v>
      </c>
      <c r="I3054" s="15" t="s">
        <v>3155</v>
      </c>
      <c r="J3054" s="15">
        <v>7</v>
      </c>
      <c r="K3054" s="15" t="s">
        <v>3155</v>
      </c>
      <c r="L3054" s="15">
        <v>107011303</v>
      </c>
      <c r="M3054" s="15" t="s">
        <v>1631</v>
      </c>
      <c r="N3054" s="15" t="s">
        <v>80</v>
      </c>
      <c r="O3054" s="18" t="s">
        <v>3574</v>
      </c>
      <c r="P3054" s="22" t="s">
        <v>3841</v>
      </c>
      <c r="Q3054" s="15" t="s">
        <v>1633</v>
      </c>
      <c r="R3054" s="18" t="s">
        <v>3128</v>
      </c>
      <c r="S3054" s="22" t="b">
        <f t="shared" si="467"/>
        <v>0</v>
      </c>
      <c r="T3054" s="18">
        <v>10</v>
      </c>
      <c r="U3054" s="18" t="s">
        <v>3128</v>
      </c>
      <c r="V3054" s="15"/>
      <c r="W3054" s="18" t="s">
        <v>1882</v>
      </c>
      <c r="X3054" s="18"/>
      <c r="Y3054" s="15" t="s">
        <v>73</v>
      </c>
      <c r="Z3054" s="18" t="s">
        <v>6478</v>
      </c>
      <c r="AA3054" s="18" t="s">
        <v>71</v>
      </c>
      <c r="AB3054" s="18" t="s">
        <v>6900</v>
      </c>
      <c r="AC3054" s="67" t="str">
        <f>+VLOOKUP("*"&amp;L3054&amp;"*",'[2]REGISTROS SANITARIOS'!$D$2394:$E$2662,2,FALSE)</f>
        <v>SI</v>
      </c>
      <c r="AD3054" s="22" t="s">
        <v>1025</v>
      </c>
      <c r="AE3054" s="16">
        <v>45909</v>
      </c>
      <c r="AF3054" s="34" t="s">
        <v>73</v>
      </c>
      <c r="AG3054" s="24">
        <v>19990590</v>
      </c>
      <c r="AH3054" s="18">
        <v>6</v>
      </c>
      <c r="AI3054" s="18" t="s">
        <v>1049</v>
      </c>
      <c r="AJ3054" s="17">
        <v>385</v>
      </c>
      <c r="AK3054" s="25">
        <v>385</v>
      </c>
      <c r="AL3054" s="25">
        <v>12500</v>
      </c>
      <c r="AM3054" s="35">
        <v>0</v>
      </c>
      <c r="AN3054" s="19">
        <v>4812500</v>
      </c>
      <c r="AO3054" s="18">
        <v>0</v>
      </c>
      <c r="AP3054" s="15" t="s">
        <v>6131</v>
      </c>
      <c r="AQ3054" s="43" t="str">
        <f t="shared" si="469"/>
        <v>SI</v>
      </c>
      <c r="AR3054" s="44">
        <f t="shared" si="471"/>
        <v>4812500</v>
      </c>
      <c r="AS3054" s="44">
        <f t="shared" si="472"/>
        <v>4812500</v>
      </c>
      <c r="AT3054" s="44">
        <f t="shared" si="473"/>
        <v>4812500</v>
      </c>
      <c r="AU3054" s="44">
        <f t="shared" si="474"/>
        <v>4812500</v>
      </c>
      <c r="AV3054" s="45" t="b">
        <f t="shared" si="475"/>
        <v>1</v>
      </c>
      <c r="AW3054" s="45" t="b">
        <f t="shared" si="470"/>
        <v>1</v>
      </c>
      <c r="AX3054" s="45"/>
    </row>
    <row r="3055" spans="1:50" s="36" customFormat="1" ht="27.75" customHeight="1" x14ac:dyDescent="0.15">
      <c r="A3055" s="36" t="str">
        <f t="shared" si="468"/>
        <v>RAFAEL ANTONIO SALAMANCA / DEPOSITO DE DROGAS BOYACA107020209</v>
      </c>
      <c r="B3055" s="36" t="b">
        <f>+A3055='[1]Anexo 9'!A3055</f>
        <v>1</v>
      </c>
      <c r="C3055" s="18" t="s">
        <v>3868</v>
      </c>
      <c r="D3055" s="18" t="s">
        <v>1041</v>
      </c>
      <c r="E3055" s="15" t="s">
        <v>61</v>
      </c>
      <c r="F3055" s="15" t="s">
        <v>62</v>
      </c>
      <c r="G3055" s="15" t="s">
        <v>3155</v>
      </c>
      <c r="H3055" s="15" t="s">
        <v>3155</v>
      </c>
      <c r="I3055" s="15" t="s">
        <v>3155</v>
      </c>
      <c r="J3055" s="15">
        <v>6</v>
      </c>
      <c r="K3055" s="15" t="s">
        <v>3155</v>
      </c>
      <c r="L3055" s="15">
        <v>107020209</v>
      </c>
      <c r="M3055" s="15" t="s">
        <v>1435</v>
      </c>
      <c r="N3055" s="15" t="s">
        <v>1436</v>
      </c>
      <c r="O3055" s="18" t="s">
        <v>4202</v>
      </c>
      <c r="P3055" s="22" t="s">
        <v>73</v>
      </c>
      <c r="Q3055" s="15" t="s">
        <v>1438</v>
      </c>
      <c r="R3055" s="18" t="s">
        <v>5955</v>
      </c>
      <c r="S3055" s="22" t="b">
        <f t="shared" si="467"/>
        <v>0</v>
      </c>
      <c r="T3055" s="18">
        <v>28</v>
      </c>
      <c r="U3055" s="18" t="s">
        <v>5955</v>
      </c>
      <c r="V3055" s="15"/>
      <c r="W3055" s="18" t="s">
        <v>2597</v>
      </c>
      <c r="X3055" s="18"/>
      <c r="Y3055" s="15" t="s">
        <v>73</v>
      </c>
      <c r="Z3055" s="18" t="s">
        <v>2597</v>
      </c>
      <c r="AA3055" s="18" t="s">
        <v>71</v>
      </c>
      <c r="AB3055" s="18" t="s">
        <v>2205</v>
      </c>
      <c r="AC3055" s="67" t="e">
        <f>+VLOOKUP("*"&amp;L3055&amp;"*",'[2]REGISTROS SANITARIOS'!$D$2394:$E$2662,2,FALSE)</f>
        <v>#N/A</v>
      </c>
      <c r="AD3055" s="22" t="s">
        <v>44</v>
      </c>
      <c r="AE3055" s="16">
        <v>44712</v>
      </c>
      <c r="AF3055" s="34" t="s">
        <v>73</v>
      </c>
      <c r="AG3055" s="24" t="s">
        <v>8283</v>
      </c>
      <c r="AH3055" s="18">
        <v>1</v>
      </c>
      <c r="AI3055" s="18" t="s">
        <v>1049</v>
      </c>
      <c r="AJ3055" s="17">
        <v>8250</v>
      </c>
      <c r="AK3055" s="25">
        <v>8250</v>
      </c>
      <c r="AL3055" s="25">
        <v>688</v>
      </c>
      <c r="AM3055" s="35">
        <v>0</v>
      </c>
      <c r="AN3055" s="19">
        <v>5676000</v>
      </c>
      <c r="AO3055" s="18" t="s">
        <v>44</v>
      </c>
      <c r="AP3055" s="15" t="s">
        <v>6131</v>
      </c>
      <c r="AQ3055" s="43" t="str">
        <f t="shared" si="469"/>
        <v>SI</v>
      </c>
      <c r="AR3055" s="44">
        <f t="shared" si="471"/>
        <v>5676000</v>
      </c>
      <c r="AS3055" s="44">
        <f t="shared" si="472"/>
        <v>5676000</v>
      </c>
      <c r="AT3055" s="44">
        <f t="shared" si="473"/>
        <v>5676000</v>
      </c>
      <c r="AU3055" s="44">
        <f t="shared" si="474"/>
        <v>5676000</v>
      </c>
      <c r="AV3055" s="45" t="b">
        <f t="shared" si="475"/>
        <v>1</v>
      </c>
      <c r="AW3055" s="45" t="b">
        <f t="shared" si="470"/>
        <v>1</v>
      </c>
      <c r="AX3055" s="45"/>
    </row>
    <row r="3056" spans="1:50" s="36" customFormat="1" ht="27.75" customHeight="1" x14ac:dyDescent="0.15">
      <c r="A3056" s="36" t="str">
        <f t="shared" si="468"/>
        <v>RAFAEL ANTONIO SALAMANCA / DEPOSITO DE DROGAS BOYACA107020409</v>
      </c>
      <c r="B3056" s="36" t="b">
        <f>+A3056='[1]Anexo 9'!A3056</f>
        <v>1</v>
      </c>
      <c r="C3056" s="18" t="s">
        <v>3868</v>
      </c>
      <c r="D3056" s="18" t="s">
        <v>1041</v>
      </c>
      <c r="E3056" s="15" t="s">
        <v>61</v>
      </c>
      <c r="F3056" s="15" t="s">
        <v>62</v>
      </c>
      <c r="G3056" s="15" t="s">
        <v>3155</v>
      </c>
      <c r="H3056" s="15" t="s">
        <v>3155</v>
      </c>
      <c r="I3056" s="15" t="s">
        <v>3155</v>
      </c>
      <c r="J3056" s="15">
        <v>3</v>
      </c>
      <c r="K3056" s="15" t="s">
        <v>3155</v>
      </c>
      <c r="L3056" s="15">
        <v>107020409</v>
      </c>
      <c r="M3056" s="15" t="s">
        <v>1384</v>
      </c>
      <c r="N3056" s="15" t="s">
        <v>1385</v>
      </c>
      <c r="O3056" s="18" t="s">
        <v>3575</v>
      </c>
      <c r="P3056" s="22" t="s">
        <v>3841</v>
      </c>
      <c r="Q3056" s="15" t="s">
        <v>1387</v>
      </c>
      <c r="R3056" s="18" t="s">
        <v>5937</v>
      </c>
      <c r="S3056" s="22" t="b">
        <f t="shared" si="467"/>
        <v>0</v>
      </c>
      <c r="T3056" s="18">
        <v>1050</v>
      </c>
      <c r="U3056" s="18" t="s">
        <v>5937</v>
      </c>
      <c r="V3056" s="15"/>
      <c r="W3056" s="18" t="s">
        <v>2206</v>
      </c>
      <c r="X3056" s="18"/>
      <c r="Y3056" s="15" t="s">
        <v>73</v>
      </c>
      <c r="Z3056" s="18" t="s">
        <v>6483</v>
      </c>
      <c r="AA3056" s="18" t="s">
        <v>71</v>
      </c>
      <c r="AB3056" s="18" t="s">
        <v>7538</v>
      </c>
      <c r="AC3056" s="67" t="str">
        <f>+VLOOKUP("*"&amp;L3056&amp;"*",'[2]REGISTROS SANITARIOS'!$D$2394:$E$2662,2,FALSE)</f>
        <v>SI</v>
      </c>
      <c r="AD3056" s="22" t="s">
        <v>1025</v>
      </c>
      <c r="AE3056" s="16">
        <v>45062</v>
      </c>
      <c r="AF3056" s="34" t="s">
        <v>73</v>
      </c>
      <c r="AG3056" s="24">
        <v>19981474</v>
      </c>
      <c r="AH3056" s="18">
        <v>1</v>
      </c>
      <c r="AI3056" s="18" t="s">
        <v>1049</v>
      </c>
      <c r="AJ3056" s="17">
        <v>11000</v>
      </c>
      <c r="AK3056" s="25">
        <v>11000</v>
      </c>
      <c r="AL3056" s="25">
        <v>49</v>
      </c>
      <c r="AM3056" s="35">
        <v>0</v>
      </c>
      <c r="AN3056" s="19">
        <v>539000</v>
      </c>
      <c r="AO3056" s="18">
        <v>0</v>
      </c>
      <c r="AP3056" s="15" t="s">
        <v>6131</v>
      </c>
      <c r="AQ3056" s="43" t="str">
        <f t="shared" si="469"/>
        <v>SI</v>
      </c>
      <c r="AR3056" s="44">
        <f t="shared" si="471"/>
        <v>539000</v>
      </c>
      <c r="AS3056" s="44">
        <f t="shared" si="472"/>
        <v>539000</v>
      </c>
      <c r="AT3056" s="44">
        <f t="shared" si="473"/>
        <v>539000</v>
      </c>
      <c r="AU3056" s="44">
        <f t="shared" si="474"/>
        <v>539000</v>
      </c>
      <c r="AV3056" s="45" t="b">
        <f t="shared" si="475"/>
        <v>1</v>
      </c>
      <c r="AW3056" s="45" t="b">
        <f t="shared" si="470"/>
        <v>1</v>
      </c>
      <c r="AX3056" s="45"/>
    </row>
    <row r="3057" spans="1:50" s="36" customFormat="1" ht="27.75" customHeight="1" x14ac:dyDescent="0.15">
      <c r="A3057" s="36" t="str">
        <f t="shared" si="468"/>
        <v>RAFAEL ANTONIO SALAMANCA / DEPOSITO DE DROGAS BOYACA107020509</v>
      </c>
      <c r="B3057" s="36" t="b">
        <f>+A3057='[1]Anexo 9'!A3057</f>
        <v>1</v>
      </c>
      <c r="C3057" s="18" t="s">
        <v>3868</v>
      </c>
      <c r="D3057" s="18" t="s">
        <v>1041</v>
      </c>
      <c r="E3057" s="15" t="s">
        <v>61</v>
      </c>
      <c r="F3057" s="15" t="s">
        <v>62</v>
      </c>
      <c r="G3057" s="15" t="s">
        <v>3155</v>
      </c>
      <c r="H3057" s="15" t="s">
        <v>3155</v>
      </c>
      <c r="I3057" s="15" t="s">
        <v>3155</v>
      </c>
      <c r="J3057" s="15">
        <v>4</v>
      </c>
      <c r="K3057" s="15" t="s">
        <v>3155</v>
      </c>
      <c r="L3057" s="15">
        <v>107020509</v>
      </c>
      <c r="M3057" s="15" t="s">
        <v>2207</v>
      </c>
      <c r="N3057" s="15" t="s">
        <v>1436</v>
      </c>
      <c r="O3057" s="18" t="s">
        <v>5040</v>
      </c>
      <c r="P3057" s="22" t="s">
        <v>73</v>
      </c>
      <c r="Q3057" s="15" t="s">
        <v>1761</v>
      </c>
      <c r="R3057" s="18" t="s">
        <v>5956</v>
      </c>
      <c r="S3057" s="22" t="b">
        <f t="shared" si="467"/>
        <v>0</v>
      </c>
      <c r="T3057" s="18">
        <v>100</v>
      </c>
      <c r="U3057" s="18" t="s">
        <v>5956</v>
      </c>
      <c r="V3057" s="15"/>
      <c r="W3057" s="18" t="s">
        <v>1910</v>
      </c>
      <c r="X3057" s="18"/>
      <c r="Y3057" s="15" t="s">
        <v>73</v>
      </c>
      <c r="Z3057" s="18" t="s">
        <v>1833</v>
      </c>
      <c r="AA3057" s="18" t="s">
        <v>71</v>
      </c>
      <c r="AB3057" s="18" t="s">
        <v>6801</v>
      </c>
      <c r="AC3057" s="67" t="str">
        <f>+VLOOKUP("*"&amp;L3057&amp;"*",'[2]REGISTROS SANITARIOS'!$D$2394:$E$2662,2,FALSE)</f>
        <v>SI</v>
      </c>
      <c r="AD3057" s="22" t="s">
        <v>1025</v>
      </c>
      <c r="AE3057" s="16">
        <v>45253</v>
      </c>
      <c r="AF3057" s="34" t="s">
        <v>73</v>
      </c>
      <c r="AG3057" s="24" t="s">
        <v>8284</v>
      </c>
      <c r="AH3057" s="18">
        <v>1</v>
      </c>
      <c r="AI3057" s="18" t="s">
        <v>1049</v>
      </c>
      <c r="AJ3057" s="17">
        <v>176</v>
      </c>
      <c r="AK3057" s="25">
        <v>176</v>
      </c>
      <c r="AL3057" s="25">
        <v>188</v>
      </c>
      <c r="AM3057" s="35">
        <v>0</v>
      </c>
      <c r="AN3057" s="19">
        <v>33088</v>
      </c>
      <c r="AO3057" s="18" t="s">
        <v>44</v>
      </c>
      <c r="AP3057" s="15" t="s">
        <v>6131</v>
      </c>
      <c r="AQ3057" s="43" t="str">
        <f t="shared" si="469"/>
        <v>SI</v>
      </c>
      <c r="AR3057" s="44">
        <f t="shared" si="471"/>
        <v>33088</v>
      </c>
      <c r="AS3057" s="44">
        <f t="shared" si="472"/>
        <v>33088</v>
      </c>
      <c r="AT3057" s="44">
        <f t="shared" si="473"/>
        <v>33088</v>
      </c>
      <c r="AU3057" s="44">
        <f t="shared" si="474"/>
        <v>33088</v>
      </c>
      <c r="AV3057" s="45" t="b">
        <f t="shared" si="475"/>
        <v>1</v>
      </c>
      <c r="AW3057" s="45" t="b">
        <f t="shared" si="470"/>
        <v>1</v>
      </c>
      <c r="AX3057" s="45"/>
    </row>
    <row r="3058" spans="1:50" s="36" customFormat="1" ht="27.75" customHeight="1" x14ac:dyDescent="0.15">
      <c r="A3058" s="36" t="str">
        <f t="shared" si="468"/>
        <v>RAFAEL ANTONIO SALAMANCA / DEPOSITO DE DROGAS BOYACA107020806</v>
      </c>
      <c r="B3058" s="36" t="b">
        <f>+A3058='[1]Anexo 9'!A3058</f>
        <v>1</v>
      </c>
      <c r="C3058" s="18" t="s">
        <v>3868</v>
      </c>
      <c r="D3058" s="18" t="s">
        <v>1041</v>
      </c>
      <c r="E3058" s="15" t="s">
        <v>61</v>
      </c>
      <c r="F3058" s="15" t="s">
        <v>62</v>
      </c>
      <c r="G3058" s="15" t="s">
        <v>3155</v>
      </c>
      <c r="H3058" s="15" t="s">
        <v>3155</v>
      </c>
      <c r="I3058" s="15" t="s">
        <v>3155</v>
      </c>
      <c r="J3058" s="15">
        <v>6</v>
      </c>
      <c r="K3058" s="15" t="s">
        <v>3155</v>
      </c>
      <c r="L3058" s="15">
        <v>107020806</v>
      </c>
      <c r="M3058" s="15" t="s">
        <v>1445</v>
      </c>
      <c r="N3058" s="15" t="s">
        <v>835</v>
      </c>
      <c r="O3058" s="18" t="s">
        <v>3576</v>
      </c>
      <c r="P3058" s="22" t="s">
        <v>3841</v>
      </c>
      <c r="Q3058" s="15" t="s">
        <v>1447</v>
      </c>
      <c r="R3058" s="18" t="s">
        <v>5952</v>
      </c>
      <c r="S3058" s="22" t="b">
        <f t="shared" si="467"/>
        <v>0</v>
      </c>
      <c r="T3058" s="18">
        <v>1</v>
      </c>
      <c r="U3058" s="18" t="s">
        <v>5952</v>
      </c>
      <c r="V3058" s="15"/>
      <c r="W3058" s="18" t="s">
        <v>2209</v>
      </c>
      <c r="X3058" s="18"/>
      <c r="Y3058" s="15" t="s">
        <v>73</v>
      </c>
      <c r="Z3058" s="18" t="s">
        <v>6559</v>
      </c>
      <c r="AA3058" s="18" t="s">
        <v>71</v>
      </c>
      <c r="AB3058" s="18" t="s">
        <v>3577</v>
      </c>
      <c r="AC3058" s="67" t="str">
        <f>+VLOOKUP("*"&amp;L3058&amp;"*",'[2]REGISTROS SANITARIOS'!$D$2394:$E$2662,2,FALSE)</f>
        <v>SI</v>
      </c>
      <c r="AD3058" s="22" t="s">
        <v>1025</v>
      </c>
      <c r="AE3058" s="16" t="s">
        <v>7998</v>
      </c>
      <c r="AF3058" s="34" t="s">
        <v>8814</v>
      </c>
      <c r="AG3058" s="24">
        <v>19934993</v>
      </c>
      <c r="AH3058" s="18">
        <v>1</v>
      </c>
      <c r="AI3058" s="18" t="s">
        <v>1049</v>
      </c>
      <c r="AJ3058" s="17">
        <v>935</v>
      </c>
      <c r="AK3058" s="25">
        <v>935</v>
      </c>
      <c r="AL3058" s="25">
        <v>25000</v>
      </c>
      <c r="AM3058" s="35">
        <v>0</v>
      </c>
      <c r="AN3058" s="19">
        <v>23375000</v>
      </c>
      <c r="AO3058" s="18">
        <v>0</v>
      </c>
      <c r="AP3058" s="15" t="s">
        <v>6131</v>
      </c>
      <c r="AQ3058" s="43" t="str">
        <f t="shared" si="469"/>
        <v>SI</v>
      </c>
      <c r="AR3058" s="44">
        <f t="shared" si="471"/>
        <v>23375000</v>
      </c>
      <c r="AS3058" s="44">
        <f t="shared" si="472"/>
        <v>23375000</v>
      </c>
      <c r="AT3058" s="44">
        <f t="shared" si="473"/>
        <v>23375000</v>
      </c>
      <c r="AU3058" s="44">
        <f t="shared" si="474"/>
        <v>23375000</v>
      </c>
      <c r="AV3058" s="45" t="b">
        <f t="shared" si="475"/>
        <v>1</v>
      </c>
      <c r="AW3058" s="45" t="b">
        <f t="shared" si="470"/>
        <v>1</v>
      </c>
      <c r="AX3058" s="45"/>
    </row>
    <row r="3059" spans="1:50" s="36" customFormat="1" ht="27.75" customHeight="1" x14ac:dyDescent="0.15">
      <c r="A3059" s="36" t="str">
        <f t="shared" si="468"/>
        <v>RAFAEL ANTONIO SALAMANCA / DEPOSITO DE DROGAS BOYACA107021011</v>
      </c>
      <c r="B3059" s="36" t="b">
        <f>+A3059='[1]Anexo 9'!A3059</f>
        <v>1</v>
      </c>
      <c r="C3059" s="18" t="s">
        <v>3868</v>
      </c>
      <c r="D3059" s="18" t="s">
        <v>1041</v>
      </c>
      <c r="E3059" s="15" t="s">
        <v>61</v>
      </c>
      <c r="F3059" s="15" t="s">
        <v>62</v>
      </c>
      <c r="G3059" s="15" t="s">
        <v>3155</v>
      </c>
      <c r="H3059" s="15" t="s">
        <v>3155</v>
      </c>
      <c r="I3059" s="15" t="s">
        <v>3155</v>
      </c>
      <c r="J3059" s="15">
        <v>6</v>
      </c>
      <c r="K3059" s="15" t="s">
        <v>3155</v>
      </c>
      <c r="L3059" s="15">
        <v>107021011</v>
      </c>
      <c r="M3059" s="15" t="s">
        <v>4001</v>
      </c>
      <c r="N3059" s="15" t="s">
        <v>1389</v>
      </c>
      <c r="O3059" s="18" t="s">
        <v>5041</v>
      </c>
      <c r="P3059" s="22" t="s">
        <v>73</v>
      </c>
      <c r="Q3059" s="15" t="s">
        <v>1389</v>
      </c>
      <c r="R3059" s="18" t="s">
        <v>3578</v>
      </c>
      <c r="S3059" s="22" t="b">
        <f t="shared" si="467"/>
        <v>0</v>
      </c>
      <c r="T3059" s="18">
        <v>10</v>
      </c>
      <c r="U3059" s="18" t="s">
        <v>3578</v>
      </c>
      <c r="V3059" s="15"/>
      <c r="W3059" s="18" t="s">
        <v>1833</v>
      </c>
      <c r="X3059" s="18"/>
      <c r="Y3059" s="15" t="s">
        <v>73</v>
      </c>
      <c r="Z3059" s="18" t="s">
        <v>3580</v>
      </c>
      <c r="AA3059" s="18" t="s">
        <v>119</v>
      </c>
      <c r="AB3059" s="18" t="s">
        <v>3581</v>
      </c>
      <c r="AC3059" s="67" t="str">
        <f>+VLOOKUP("*"&amp;L3059&amp;"*",'[2]REGISTROS SANITARIOS'!$D$2394:$E$2662,2,FALSE)</f>
        <v>SI</v>
      </c>
      <c r="AD3059" s="22" t="s">
        <v>1025</v>
      </c>
      <c r="AE3059" s="16">
        <v>44734</v>
      </c>
      <c r="AF3059" s="34" t="s">
        <v>73</v>
      </c>
      <c r="AG3059" s="24" t="s">
        <v>8285</v>
      </c>
      <c r="AH3059" s="18">
        <v>10</v>
      </c>
      <c r="AI3059" s="18" t="s">
        <v>1049</v>
      </c>
      <c r="AJ3059" s="17">
        <v>2200</v>
      </c>
      <c r="AK3059" s="25">
        <v>2200</v>
      </c>
      <c r="AL3059" s="25">
        <v>137500</v>
      </c>
      <c r="AM3059" s="35">
        <v>0</v>
      </c>
      <c r="AN3059" s="19">
        <v>302500000</v>
      </c>
      <c r="AO3059" s="18" t="s">
        <v>44</v>
      </c>
      <c r="AP3059" s="15" t="s">
        <v>6131</v>
      </c>
      <c r="AQ3059" s="43" t="str">
        <f t="shared" si="469"/>
        <v>SI</v>
      </c>
      <c r="AR3059" s="44">
        <f t="shared" si="471"/>
        <v>302500000</v>
      </c>
      <c r="AS3059" s="44">
        <f t="shared" si="472"/>
        <v>302500000</v>
      </c>
      <c r="AT3059" s="44">
        <f t="shared" si="473"/>
        <v>302500000</v>
      </c>
      <c r="AU3059" s="44">
        <f t="shared" si="474"/>
        <v>302500000</v>
      </c>
      <c r="AV3059" s="45" t="b">
        <f t="shared" si="475"/>
        <v>1</v>
      </c>
      <c r="AW3059" s="45" t="b">
        <f t="shared" si="470"/>
        <v>1</v>
      </c>
      <c r="AX3059" s="45"/>
    </row>
    <row r="3060" spans="1:50" s="36" customFormat="1" ht="27.75" customHeight="1" x14ac:dyDescent="0.15">
      <c r="A3060" s="36" t="str">
        <f t="shared" si="468"/>
        <v>RAFAEL ANTONIO SALAMANCA / DEPOSITO DE DROGAS BOYACA107021209</v>
      </c>
      <c r="B3060" s="36" t="b">
        <f>+A3060='[1]Anexo 9'!A3060</f>
        <v>1</v>
      </c>
      <c r="C3060" s="18" t="s">
        <v>3868</v>
      </c>
      <c r="D3060" s="18" t="s">
        <v>1041</v>
      </c>
      <c r="E3060" s="15" t="s">
        <v>61</v>
      </c>
      <c r="F3060" s="15" t="s">
        <v>62</v>
      </c>
      <c r="G3060" s="15" t="s">
        <v>3155</v>
      </c>
      <c r="H3060" s="15" t="s">
        <v>3155</v>
      </c>
      <c r="I3060" s="15" t="s">
        <v>3155</v>
      </c>
      <c r="J3060" s="15">
        <v>5</v>
      </c>
      <c r="K3060" s="15" t="s">
        <v>3155</v>
      </c>
      <c r="L3060" s="15">
        <v>107021209</v>
      </c>
      <c r="M3060" s="15" t="s">
        <v>1393</v>
      </c>
      <c r="N3060" s="15" t="s">
        <v>1394</v>
      </c>
      <c r="O3060" s="18" t="s">
        <v>3582</v>
      </c>
      <c r="P3060" s="22" t="s">
        <v>3841</v>
      </c>
      <c r="Q3060" s="15" t="s">
        <v>1395</v>
      </c>
      <c r="R3060" s="18" t="s">
        <v>5937</v>
      </c>
      <c r="S3060" s="22" t="b">
        <f t="shared" si="467"/>
        <v>0</v>
      </c>
      <c r="T3060" s="18">
        <v>40</v>
      </c>
      <c r="U3060" s="18" t="s">
        <v>5937</v>
      </c>
      <c r="V3060" s="15"/>
      <c r="W3060" s="18" t="s">
        <v>6484</v>
      </c>
      <c r="X3060" s="18"/>
      <c r="Y3060" s="15" t="s">
        <v>73</v>
      </c>
      <c r="Z3060" s="18" t="s">
        <v>6483</v>
      </c>
      <c r="AA3060" s="18" t="s">
        <v>71</v>
      </c>
      <c r="AB3060" s="18" t="s">
        <v>3583</v>
      </c>
      <c r="AC3060" s="67" t="str">
        <f>+VLOOKUP("*"&amp;L3060&amp;"*",'[2]REGISTROS SANITARIOS'!$D$2394:$E$2662,2,FALSE)</f>
        <v>SI</v>
      </c>
      <c r="AD3060" s="22" t="s">
        <v>1025</v>
      </c>
      <c r="AE3060" s="16">
        <v>43966</v>
      </c>
      <c r="AF3060" s="34" t="s">
        <v>68</v>
      </c>
      <c r="AG3060" s="24">
        <v>19951553</v>
      </c>
      <c r="AH3060" s="18">
        <v>5</v>
      </c>
      <c r="AI3060" s="18" t="s">
        <v>1049</v>
      </c>
      <c r="AJ3060" s="17">
        <v>110</v>
      </c>
      <c r="AK3060" s="25">
        <v>110</v>
      </c>
      <c r="AL3060" s="25">
        <v>1690</v>
      </c>
      <c r="AM3060" s="35">
        <v>0</v>
      </c>
      <c r="AN3060" s="19">
        <v>185900</v>
      </c>
      <c r="AO3060" s="18">
        <v>0</v>
      </c>
      <c r="AP3060" s="15" t="s">
        <v>6131</v>
      </c>
      <c r="AQ3060" s="43" t="str">
        <f t="shared" si="469"/>
        <v>SI</v>
      </c>
      <c r="AR3060" s="44">
        <f t="shared" si="471"/>
        <v>185900</v>
      </c>
      <c r="AS3060" s="44">
        <f t="shared" si="472"/>
        <v>185900</v>
      </c>
      <c r="AT3060" s="44">
        <f t="shared" si="473"/>
        <v>185900</v>
      </c>
      <c r="AU3060" s="44">
        <f t="shared" si="474"/>
        <v>185900</v>
      </c>
      <c r="AV3060" s="45" t="b">
        <f t="shared" si="475"/>
        <v>1</v>
      </c>
      <c r="AW3060" s="45" t="b">
        <f t="shared" si="470"/>
        <v>1</v>
      </c>
      <c r="AX3060" s="45"/>
    </row>
    <row r="3061" spans="1:50" s="36" customFormat="1" ht="27.75" customHeight="1" x14ac:dyDescent="0.15">
      <c r="A3061" s="36" t="str">
        <f t="shared" si="468"/>
        <v>RAFAEL ANTONIO SALAMANCA / DEPOSITO DE DROGAS BOYACA107030109</v>
      </c>
      <c r="B3061" s="36" t="b">
        <f>+A3061='[1]Anexo 9'!A3061</f>
        <v>1</v>
      </c>
      <c r="C3061" s="18" t="s">
        <v>3868</v>
      </c>
      <c r="D3061" s="18" t="s">
        <v>1041</v>
      </c>
      <c r="E3061" s="15" t="s">
        <v>61</v>
      </c>
      <c r="F3061" s="15" t="s">
        <v>2661</v>
      </c>
      <c r="G3061" s="15">
        <f>+VLOOKUP(F3061,[3]Sheet1!$E$3:$G$74,3,FALSE)</f>
        <v>2</v>
      </c>
      <c r="H3061" s="15">
        <f>+VLOOKUP(D3061&amp;F3061,'TD para paquetes'!$E$3:$I$441,5,FALSE)</f>
        <v>2</v>
      </c>
      <c r="I3061" s="15" t="s">
        <v>1025</v>
      </c>
      <c r="J3061" s="15">
        <v>6</v>
      </c>
      <c r="K3061" s="15">
        <v>6</v>
      </c>
      <c r="L3061" s="15">
        <v>107030109</v>
      </c>
      <c r="M3061" s="15" t="s">
        <v>2662</v>
      </c>
      <c r="N3061" s="15" t="s">
        <v>1436</v>
      </c>
      <c r="O3061" s="18" t="s">
        <v>5042</v>
      </c>
      <c r="P3061" s="22" t="s">
        <v>3841</v>
      </c>
      <c r="Q3061" s="15" t="s">
        <v>1822</v>
      </c>
      <c r="R3061" s="18" t="s">
        <v>5937</v>
      </c>
      <c r="S3061" s="22" t="b">
        <f t="shared" si="467"/>
        <v>0</v>
      </c>
      <c r="T3061" s="18">
        <v>50</v>
      </c>
      <c r="U3061" s="18" t="s">
        <v>5937</v>
      </c>
      <c r="V3061" s="15"/>
      <c r="W3061" s="18" t="s">
        <v>6485</v>
      </c>
      <c r="X3061" s="18" t="s">
        <v>8761</v>
      </c>
      <c r="Y3061" s="15" t="s">
        <v>73</v>
      </c>
      <c r="Z3061" s="18" t="s">
        <v>2666</v>
      </c>
      <c r="AA3061" s="18" t="s">
        <v>86</v>
      </c>
      <c r="AB3061" s="18" t="s">
        <v>2667</v>
      </c>
      <c r="AC3061" s="67" t="str">
        <f>+VLOOKUP("*"&amp;L3061&amp;"*",'[2]REGISTROS SANITARIOS'!$D$2394:$E$2662,2,FALSE)</f>
        <v>SI</v>
      </c>
      <c r="AD3061" s="22" t="s">
        <v>1025</v>
      </c>
      <c r="AE3061" s="16">
        <v>45504</v>
      </c>
      <c r="AF3061" s="34" t="s">
        <v>73</v>
      </c>
      <c r="AG3061" s="24">
        <v>19976365</v>
      </c>
      <c r="AH3061" s="18">
        <v>2</v>
      </c>
      <c r="AI3061" s="18" t="s">
        <v>1049</v>
      </c>
      <c r="AJ3061" s="17">
        <v>1540000</v>
      </c>
      <c r="AK3061" s="25">
        <v>1540000</v>
      </c>
      <c r="AL3061" s="25">
        <v>151</v>
      </c>
      <c r="AM3061" s="35">
        <v>0</v>
      </c>
      <c r="AN3061" s="19">
        <v>232540000</v>
      </c>
      <c r="AO3061" s="18" t="s">
        <v>44</v>
      </c>
      <c r="AP3061" s="15" t="s">
        <v>6131</v>
      </c>
      <c r="AQ3061" s="43" t="str">
        <f t="shared" si="469"/>
        <v>SI</v>
      </c>
      <c r="AR3061" s="44">
        <f t="shared" si="471"/>
        <v>232540000</v>
      </c>
      <c r="AS3061" s="44">
        <f t="shared" si="472"/>
        <v>232540000</v>
      </c>
      <c r="AT3061" s="44">
        <f t="shared" si="473"/>
        <v>232540000</v>
      </c>
      <c r="AU3061" s="44">
        <f t="shared" si="474"/>
        <v>232540000</v>
      </c>
      <c r="AV3061" s="45" t="b">
        <f t="shared" si="475"/>
        <v>1</v>
      </c>
      <c r="AW3061" s="45" t="b">
        <f t="shared" si="470"/>
        <v>1</v>
      </c>
      <c r="AX3061" s="45"/>
    </row>
    <row r="3062" spans="1:50" s="36" customFormat="1" ht="27.75" customHeight="1" x14ac:dyDescent="0.15">
      <c r="A3062" s="36" t="str">
        <f t="shared" si="468"/>
        <v>RAFAEL ANTONIO SALAMANCA / DEPOSITO DE DROGAS BOYACA107030409</v>
      </c>
      <c r="B3062" s="36" t="b">
        <f>+A3062='[1]Anexo 9'!A3062</f>
        <v>1</v>
      </c>
      <c r="C3062" s="18" t="s">
        <v>3868</v>
      </c>
      <c r="D3062" s="18" t="s">
        <v>1041</v>
      </c>
      <c r="E3062" s="15" t="s">
        <v>61</v>
      </c>
      <c r="F3062" s="15" t="s">
        <v>2661</v>
      </c>
      <c r="G3062" s="15">
        <f>+VLOOKUP(F3062,[3]Sheet1!$E$3:$G$74,3,FALSE)</f>
        <v>2</v>
      </c>
      <c r="H3062" s="15">
        <f>+VLOOKUP(D3062&amp;F3062,'TD para paquetes'!$E$3:$I$441,5,FALSE)</f>
        <v>2</v>
      </c>
      <c r="I3062" s="15" t="s">
        <v>1025</v>
      </c>
      <c r="J3062" s="15">
        <v>6</v>
      </c>
      <c r="K3062" s="15">
        <v>6</v>
      </c>
      <c r="L3062" s="15">
        <v>107030409</v>
      </c>
      <c r="M3062" s="15" t="s">
        <v>2668</v>
      </c>
      <c r="N3062" s="15" t="s">
        <v>1436</v>
      </c>
      <c r="O3062" s="18" t="s">
        <v>5043</v>
      </c>
      <c r="P3062" s="22" t="s">
        <v>3841</v>
      </c>
      <c r="Q3062" s="15" t="s">
        <v>1822</v>
      </c>
      <c r="R3062" s="18" t="s">
        <v>5937</v>
      </c>
      <c r="S3062" s="22" t="b">
        <f t="shared" si="467"/>
        <v>0</v>
      </c>
      <c r="T3062" s="18">
        <v>50</v>
      </c>
      <c r="U3062" s="18" t="s">
        <v>5937</v>
      </c>
      <c r="V3062" s="15"/>
      <c r="W3062" s="18" t="s">
        <v>2665</v>
      </c>
      <c r="X3062" s="18" t="s">
        <v>8761</v>
      </c>
      <c r="Y3062" s="15" t="s">
        <v>68</v>
      </c>
      <c r="Z3062" s="18" t="s">
        <v>2666</v>
      </c>
      <c r="AA3062" s="18" t="s">
        <v>86</v>
      </c>
      <c r="AB3062" s="18" t="s">
        <v>7539</v>
      </c>
      <c r="AC3062" s="67" t="str">
        <f>+VLOOKUP("*"&amp;L3062&amp;"*",'[2]REGISTROS SANITARIOS'!$D$2394:$E$2662,2,FALSE)</f>
        <v>SI</v>
      </c>
      <c r="AD3062" s="22" t="s">
        <v>1025</v>
      </c>
      <c r="AE3062" s="16">
        <v>45502</v>
      </c>
      <c r="AF3062" s="34" t="s">
        <v>73</v>
      </c>
      <c r="AG3062" s="24">
        <v>32602</v>
      </c>
      <c r="AH3062" s="18">
        <v>2</v>
      </c>
      <c r="AI3062" s="18" t="s">
        <v>1049</v>
      </c>
      <c r="AJ3062" s="17">
        <v>715000</v>
      </c>
      <c r="AK3062" s="25">
        <v>715000</v>
      </c>
      <c r="AL3062" s="25">
        <v>173</v>
      </c>
      <c r="AM3062" s="35">
        <v>0</v>
      </c>
      <c r="AN3062" s="19">
        <v>123695000</v>
      </c>
      <c r="AO3062" s="18" t="s">
        <v>44</v>
      </c>
      <c r="AP3062" s="15" t="s">
        <v>6131</v>
      </c>
      <c r="AQ3062" s="43" t="str">
        <f t="shared" si="469"/>
        <v>SI</v>
      </c>
      <c r="AR3062" s="44">
        <f t="shared" si="471"/>
        <v>123695000</v>
      </c>
      <c r="AS3062" s="44">
        <f t="shared" si="472"/>
        <v>123695000</v>
      </c>
      <c r="AT3062" s="44">
        <f t="shared" si="473"/>
        <v>123695000</v>
      </c>
      <c r="AU3062" s="44">
        <f t="shared" si="474"/>
        <v>123695000</v>
      </c>
      <c r="AV3062" s="45" t="b">
        <f t="shared" si="475"/>
        <v>1</v>
      </c>
      <c r="AW3062" s="45" t="b">
        <f t="shared" si="470"/>
        <v>1</v>
      </c>
      <c r="AX3062" s="45"/>
    </row>
    <row r="3063" spans="1:50" s="36" customFormat="1" ht="27.75" customHeight="1" x14ac:dyDescent="0.15">
      <c r="A3063" s="36" t="str">
        <f t="shared" si="468"/>
        <v>RAFAEL ANTONIO SALAMANCA / DEPOSITO DE DROGAS BOYACA107040109</v>
      </c>
      <c r="B3063" s="36" t="b">
        <f>+A3063='[1]Anexo 9'!A3063</f>
        <v>1</v>
      </c>
      <c r="C3063" s="18" t="s">
        <v>3868</v>
      </c>
      <c r="D3063" s="18" t="s">
        <v>1041</v>
      </c>
      <c r="E3063" s="15" t="s">
        <v>61</v>
      </c>
      <c r="F3063" s="15" t="s">
        <v>62</v>
      </c>
      <c r="G3063" s="15" t="s">
        <v>3155</v>
      </c>
      <c r="H3063" s="15" t="s">
        <v>3155</v>
      </c>
      <c r="I3063" s="15" t="s">
        <v>3155</v>
      </c>
      <c r="J3063" s="15">
        <v>3</v>
      </c>
      <c r="K3063" s="15" t="s">
        <v>3155</v>
      </c>
      <c r="L3063" s="15">
        <v>107040109</v>
      </c>
      <c r="M3063" s="15" t="s">
        <v>2219</v>
      </c>
      <c r="N3063" s="15" t="s">
        <v>1436</v>
      </c>
      <c r="O3063" s="18" t="s">
        <v>3584</v>
      </c>
      <c r="P3063" s="22" t="s">
        <v>73</v>
      </c>
      <c r="Q3063" s="15" t="s">
        <v>2221</v>
      </c>
      <c r="R3063" s="18" t="s">
        <v>5937</v>
      </c>
      <c r="S3063" s="22" t="b">
        <f t="shared" si="467"/>
        <v>0</v>
      </c>
      <c r="T3063" s="18">
        <v>240</v>
      </c>
      <c r="U3063" s="18" t="s">
        <v>5937</v>
      </c>
      <c r="V3063" s="15"/>
      <c r="W3063" s="18" t="s">
        <v>2222</v>
      </c>
      <c r="X3063" s="18"/>
      <c r="Y3063" s="15" t="s">
        <v>73</v>
      </c>
      <c r="Z3063" s="18" t="s">
        <v>6559</v>
      </c>
      <c r="AA3063" s="18" t="s">
        <v>71</v>
      </c>
      <c r="AB3063" s="18" t="s">
        <v>3585</v>
      </c>
      <c r="AC3063" s="67" t="str">
        <f>+VLOOKUP("*"&amp;L3063&amp;"*",'[2]REGISTROS SANITARIOS'!$D$2394:$E$2662,2,FALSE)</f>
        <v>SI</v>
      </c>
      <c r="AD3063" s="22" t="s">
        <v>1025</v>
      </c>
      <c r="AE3063" s="16" t="s">
        <v>7998</v>
      </c>
      <c r="AF3063" s="34" t="s">
        <v>8814</v>
      </c>
      <c r="AG3063" s="24">
        <v>43910</v>
      </c>
      <c r="AH3063" s="18">
        <v>3</v>
      </c>
      <c r="AI3063" s="18" t="s">
        <v>1049</v>
      </c>
      <c r="AJ3063" s="17">
        <v>660</v>
      </c>
      <c r="AK3063" s="25">
        <v>660</v>
      </c>
      <c r="AL3063" s="25">
        <v>813</v>
      </c>
      <c r="AM3063" s="35">
        <v>0</v>
      </c>
      <c r="AN3063" s="19">
        <v>536580</v>
      </c>
      <c r="AO3063" s="18" t="s">
        <v>44</v>
      </c>
      <c r="AP3063" s="15" t="s">
        <v>6131</v>
      </c>
      <c r="AQ3063" s="43" t="str">
        <f t="shared" si="469"/>
        <v>SI</v>
      </c>
      <c r="AR3063" s="44">
        <f t="shared" si="471"/>
        <v>536580</v>
      </c>
      <c r="AS3063" s="44">
        <f t="shared" si="472"/>
        <v>536580</v>
      </c>
      <c r="AT3063" s="44">
        <f t="shared" si="473"/>
        <v>536580</v>
      </c>
      <c r="AU3063" s="44">
        <f t="shared" si="474"/>
        <v>536580</v>
      </c>
      <c r="AV3063" s="45" t="b">
        <f t="shared" si="475"/>
        <v>1</v>
      </c>
      <c r="AW3063" s="45" t="b">
        <f t="shared" si="470"/>
        <v>1</v>
      </c>
      <c r="AX3063" s="45"/>
    </row>
    <row r="3064" spans="1:50" s="36" customFormat="1" ht="27.75" customHeight="1" x14ac:dyDescent="0.15">
      <c r="A3064" s="36" t="str">
        <f t="shared" si="468"/>
        <v>RAFAEL ANTONIO SALAMANCA / DEPOSITO DE DROGAS BOYACA107050109</v>
      </c>
      <c r="B3064" s="36" t="b">
        <f>+A3064='[1]Anexo 9'!A3064</f>
        <v>1</v>
      </c>
      <c r="C3064" s="18" t="s">
        <v>3868</v>
      </c>
      <c r="D3064" s="18" t="s">
        <v>1041</v>
      </c>
      <c r="E3064" s="15" t="s">
        <v>61</v>
      </c>
      <c r="F3064" s="15" t="s">
        <v>62</v>
      </c>
      <c r="G3064" s="15" t="s">
        <v>3155</v>
      </c>
      <c r="H3064" s="15" t="s">
        <v>3155</v>
      </c>
      <c r="I3064" s="15" t="s">
        <v>3155</v>
      </c>
      <c r="J3064" s="15">
        <v>5</v>
      </c>
      <c r="K3064" s="15" t="s">
        <v>3155</v>
      </c>
      <c r="L3064" s="15">
        <v>107050109</v>
      </c>
      <c r="M3064" s="15" t="s">
        <v>2225</v>
      </c>
      <c r="N3064" s="15" t="s">
        <v>1436</v>
      </c>
      <c r="O3064" s="18" t="s">
        <v>3586</v>
      </c>
      <c r="P3064" s="22" t="s">
        <v>73</v>
      </c>
      <c r="Q3064" s="15" t="s">
        <v>1428</v>
      </c>
      <c r="R3064" s="18" t="s">
        <v>5937</v>
      </c>
      <c r="S3064" s="22" t="b">
        <f t="shared" si="467"/>
        <v>0</v>
      </c>
      <c r="T3064" s="18">
        <v>100</v>
      </c>
      <c r="U3064" s="18" t="s">
        <v>5937</v>
      </c>
      <c r="V3064" s="15"/>
      <c r="W3064" s="18" t="s">
        <v>6486</v>
      </c>
      <c r="X3064" s="18"/>
      <c r="Y3064" s="15" t="s">
        <v>73</v>
      </c>
      <c r="Z3064" s="18" t="s">
        <v>6483</v>
      </c>
      <c r="AA3064" s="18" t="s">
        <v>71</v>
      </c>
      <c r="AB3064" s="18" t="s">
        <v>3587</v>
      </c>
      <c r="AC3064" s="67" t="str">
        <f>+VLOOKUP("*"&amp;L3064&amp;"*",'[2]REGISTROS SANITARIOS'!$D$2394:$E$2662,2,FALSE)</f>
        <v>SI</v>
      </c>
      <c r="AD3064" s="22" t="s">
        <v>1025</v>
      </c>
      <c r="AE3064" s="16">
        <v>44551</v>
      </c>
      <c r="AF3064" s="34" t="s">
        <v>73</v>
      </c>
      <c r="AG3064" s="24">
        <v>20024210</v>
      </c>
      <c r="AH3064" s="18">
        <v>4</v>
      </c>
      <c r="AI3064" s="18" t="s">
        <v>1049</v>
      </c>
      <c r="AJ3064" s="17">
        <v>110000</v>
      </c>
      <c r="AK3064" s="25">
        <v>110000</v>
      </c>
      <c r="AL3064" s="25">
        <v>88</v>
      </c>
      <c r="AM3064" s="35">
        <v>0</v>
      </c>
      <c r="AN3064" s="19">
        <v>9680000</v>
      </c>
      <c r="AO3064" s="18" t="s">
        <v>44</v>
      </c>
      <c r="AP3064" s="15" t="s">
        <v>6131</v>
      </c>
      <c r="AQ3064" s="43" t="str">
        <f t="shared" si="469"/>
        <v>SI</v>
      </c>
      <c r="AR3064" s="44">
        <f t="shared" si="471"/>
        <v>9680000</v>
      </c>
      <c r="AS3064" s="44">
        <f t="shared" si="472"/>
        <v>9680000</v>
      </c>
      <c r="AT3064" s="44">
        <f t="shared" si="473"/>
        <v>9680000</v>
      </c>
      <c r="AU3064" s="44">
        <f t="shared" si="474"/>
        <v>9680000</v>
      </c>
      <c r="AV3064" s="45" t="b">
        <f t="shared" si="475"/>
        <v>1</v>
      </c>
      <c r="AW3064" s="45" t="b">
        <f t="shared" si="470"/>
        <v>1</v>
      </c>
      <c r="AX3064" s="45"/>
    </row>
    <row r="3065" spans="1:50" s="36" customFormat="1" ht="27.75" customHeight="1" x14ac:dyDescent="0.15">
      <c r="A3065" s="36" t="str">
        <f t="shared" si="468"/>
        <v>RAFAEL ANTONIO SALAMANCA / DEPOSITO DE DROGAS BOYACA108030103</v>
      </c>
      <c r="B3065" s="36" t="b">
        <f>+A3065='[1]Anexo 9'!A3065</f>
        <v>1</v>
      </c>
      <c r="C3065" s="18" t="s">
        <v>3868</v>
      </c>
      <c r="D3065" s="18" t="s">
        <v>1041</v>
      </c>
      <c r="E3065" s="15" t="s">
        <v>61</v>
      </c>
      <c r="F3065" s="15" t="s">
        <v>62</v>
      </c>
      <c r="G3065" s="15" t="s">
        <v>3155</v>
      </c>
      <c r="H3065" s="15" t="s">
        <v>3155</v>
      </c>
      <c r="I3065" s="15" t="s">
        <v>3155</v>
      </c>
      <c r="J3065" s="15">
        <v>4</v>
      </c>
      <c r="K3065" s="15" t="s">
        <v>3155</v>
      </c>
      <c r="L3065" s="15">
        <v>108030103</v>
      </c>
      <c r="M3065" s="15" t="s">
        <v>3588</v>
      </c>
      <c r="N3065" s="15" t="s">
        <v>64</v>
      </c>
      <c r="O3065" s="18" t="s">
        <v>5044</v>
      </c>
      <c r="P3065" s="22" t="s">
        <v>3841</v>
      </c>
      <c r="Q3065" s="15" t="s">
        <v>1914</v>
      </c>
      <c r="R3065" s="18" t="s">
        <v>5935</v>
      </c>
      <c r="S3065" s="22" t="b">
        <f t="shared" si="467"/>
        <v>0</v>
      </c>
      <c r="T3065" s="18">
        <v>50</v>
      </c>
      <c r="U3065" s="18" t="s">
        <v>5935</v>
      </c>
      <c r="V3065" s="15"/>
      <c r="W3065" s="18" t="s">
        <v>1886</v>
      </c>
      <c r="X3065" s="18"/>
      <c r="Y3065" s="15" t="s">
        <v>73</v>
      </c>
      <c r="Z3065" s="18" t="s">
        <v>1662</v>
      </c>
      <c r="AA3065" s="18" t="s">
        <v>71</v>
      </c>
      <c r="AB3065" s="18" t="s">
        <v>7540</v>
      </c>
      <c r="AC3065" s="67" t="str">
        <f>+VLOOKUP("*"&amp;L3065&amp;"*",'[2]REGISTROS SANITARIOS'!$D$2394:$E$2662,2,FALSE)</f>
        <v>SI</v>
      </c>
      <c r="AD3065" s="22" t="s">
        <v>1025</v>
      </c>
      <c r="AE3065" s="16">
        <v>45562</v>
      </c>
      <c r="AF3065" s="34" t="s">
        <v>73</v>
      </c>
      <c r="AG3065" s="24">
        <v>20004032</v>
      </c>
      <c r="AH3065" s="18">
        <v>4</v>
      </c>
      <c r="AI3065" s="18" t="s">
        <v>1049</v>
      </c>
      <c r="AJ3065" s="17">
        <v>137.5</v>
      </c>
      <c r="AK3065" s="25">
        <v>138</v>
      </c>
      <c r="AL3065" s="25">
        <v>1875</v>
      </c>
      <c r="AM3065" s="35">
        <v>0</v>
      </c>
      <c r="AN3065" s="19">
        <v>258750</v>
      </c>
      <c r="AO3065" s="18" t="s">
        <v>44</v>
      </c>
      <c r="AP3065" s="15" t="s">
        <v>6131</v>
      </c>
      <c r="AQ3065" s="43" t="str">
        <f t="shared" si="469"/>
        <v>MAYOR</v>
      </c>
      <c r="AR3065" s="44">
        <f t="shared" si="471"/>
        <v>257812.5</v>
      </c>
      <c r="AS3065" s="44">
        <f t="shared" si="472"/>
        <v>257812.5</v>
      </c>
      <c r="AT3065" s="44">
        <f t="shared" si="473"/>
        <v>258750</v>
      </c>
      <c r="AU3065" s="44">
        <f t="shared" si="474"/>
        <v>258750</v>
      </c>
      <c r="AV3065" s="45" t="b">
        <f t="shared" si="475"/>
        <v>1</v>
      </c>
      <c r="AW3065" s="45" t="b">
        <f t="shared" si="470"/>
        <v>0</v>
      </c>
      <c r="AX3065" s="45"/>
    </row>
    <row r="3066" spans="1:50" s="36" customFormat="1" ht="27.75" customHeight="1" x14ac:dyDescent="0.15">
      <c r="A3066" s="36" t="str">
        <f t="shared" si="468"/>
        <v>RAFAEL ANTONIO SALAMANCA / DEPOSITO DE DROGAS BOYACA108030203</v>
      </c>
      <c r="B3066" s="36" t="b">
        <f>+A3066='[1]Anexo 9'!A3066</f>
        <v>1</v>
      </c>
      <c r="C3066" s="18" t="s">
        <v>3868</v>
      </c>
      <c r="D3066" s="18" t="s">
        <v>1041</v>
      </c>
      <c r="E3066" s="15" t="s">
        <v>61</v>
      </c>
      <c r="F3066" s="15" t="s">
        <v>3424</v>
      </c>
      <c r="G3066" s="15" t="s">
        <v>3155</v>
      </c>
      <c r="H3066" s="15" t="s">
        <v>3155</v>
      </c>
      <c r="I3066" s="15" t="s">
        <v>3155</v>
      </c>
      <c r="J3066" s="15">
        <v>4</v>
      </c>
      <c r="K3066" s="15" t="s">
        <v>3155</v>
      </c>
      <c r="L3066" s="15">
        <v>108030203</v>
      </c>
      <c r="M3066" s="15" t="s">
        <v>3425</v>
      </c>
      <c r="N3066" s="15" t="s">
        <v>64</v>
      </c>
      <c r="O3066" s="18" t="s">
        <v>3426</v>
      </c>
      <c r="P3066" s="22" t="s">
        <v>3841</v>
      </c>
      <c r="Q3066" s="15" t="s">
        <v>76</v>
      </c>
      <c r="R3066" s="18" t="s">
        <v>5935</v>
      </c>
      <c r="S3066" s="22" t="b">
        <f t="shared" si="467"/>
        <v>0</v>
      </c>
      <c r="T3066" s="18">
        <v>40</v>
      </c>
      <c r="U3066" s="18" t="s">
        <v>5935</v>
      </c>
      <c r="V3066" s="15"/>
      <c r="W3066" s="18" t="s">
        <v>2411</v>
      </c>
      <c r="X3066" s="18"/>
      <c r="Y3066" s="15" t="s">
        <v>73</v>
      </c>
      <c r="Z3066" s="18" t="s">
        <v>7512</v>
      </c>
      <c r="AA3066" s="18" t="s">
        <v>71</v>
      </c>
      <c r="AB3066" s="18" t="s">
        <v>3428</v>
      </c>
      <c r="AC3066" s="67" t="str">
        <f>+VLOOKUP("*"&amp;L3066&amp;"*",'[2]REGISTROS SANITARIOS'!$D$2394:$E$2662,2,FALSE)</f>
        <v>SI</v>
      </c>
      <c r="AD3066" s="22" t="s">
        <v>1025</v>
      </c>
      <c r="AE3066" s="16" t="s">
        <v>7998</v>
      </c>
      <c r="AF3066" s="34" t="s">
        <v>8814</v>
      </c>
      <c r="AG3066" s="24">
        <v>20002038</v>
      </c>
      <c r="AH3066" s="18">
        <v>2</v>
      </c>
      <c r="AI3066" s="18" t="s">
        <v>1049</v>
      </c>
      <c r="AJ3066" s="17">
        <v>825</v>
      </c>
      <c r="AK3066" s="25">
        <v>825</v>
      </c>
      <c r="AL3066" s="25">
        <v>1219</v>
      </c>
      <c r="AM3066" s="35">
        <v>0</v>
      </c>
      <c r="AN3066" s="19">
        <v>1005675</v>
      </c>
      <c r="AO3066" s="18" t="s">
        <v>44</v>
      </c>
      <c r="AP3066" s="15" t="s">
        <v>6131</v>
      </c>
      <c r="AQ3066" s="43" t="str">
        <f t="shared" si="469"/>
        <v>SI</v>
      </c>
      <c r="AR3066" s="44">
        <f t="shared" si="471"/>
        <v>1005675</v>
      </c>
      <c r="AS3066" s="44">
        <f t="shared" si="472"/>
        <v>1005675</v>
      </c>
      <c r="AT3066" s="44">
        <f t="shared" si="473"/>
        <v>1005675</v>
      </c>
      <c r="AU3066" s="44">
        <f t="shared" si="474"/>
        <v>1005675</v>
      </c>
      <c r="AV3066" s="45" t="b">
        <f t="shared" si="475"/>
        <v>1</v>
      </c>
      <c r="AW3066" s="45" t="b">
        <f t="shared" si="470"/>
        <v>1</v>
      </c>
      <c r="AX3066" s="45"/>
    </row>
    <row r="3067" spans="1:50" s="36" customFormat="1" ht="27.75" customHeight="1" x14ac:dyDescent="0.15">
      <c r="A3067" s="36" t="str">
        <f t="shared" si="468"/>
        <v>RAFAEL ANTONIO SALAMANCA / DEPOSITO DE DROGAS BOYACA108030303</v>
      </c>
      <c r="B3067" s="36" t="b">
        <f>+A3067='[1]Anexo 9'!A3067</f>
        <v>1</v>
      </c>
      <c r="C3067" s="18" t="s">
        <v>3868</v>
      </c>
      <c r="D3067" s="18" t="s">
        <v>1041</v>
      </c>
      <c r="E3067" s="15" t="s">
        <v>61</v>
      </c>
      <c r="F3067" s="15" t="s">
        <v>3424</v>
      </c>
      <c r="G3067" s="15" t="s">
        <v>3155</v>
      </c>
      <c r="H3067" s="15" t="s">
        <v>3155</v>
      </c>
      <c r="I3067" s="15" t="s">
        <v>3155</v>
      </c>
      <c r="J3067" s="15">
        <v>6</v>
      </c>
      <c r="K3067" s="15" t="s">
        <v>3155</v>
      </c>
      <c r="L3067" s="15">
        <v>108030303</v>
      </c>
      <c r="M3067" s="15" t="s">
        <v>3873</v>
      </c>
      <c r="N3067" s="15" t="s">
        <v>64</v>
      </c>
      <c r="O3067" s="18" t="s">
        <v>5045</v>
      </c>
      <c r="P3067" s="22" t="s">
        <v>3841</v>
      </c>
      <c r="Q3067" s="15" t="s">
        <v>5563</v>
      </c>
      <c r="R3067" s="18" t="s">
        <v>5935</v>
      </c>
      <c r="S3067" s="22" t="b">
        <f t="shared" si="467"/>
        <v>0</v>
      </c>
      <c r="T3067" s="18">
        <v>25</v>
      </c>
      <c r="U3067" s="18" t="s">
        <v>5935</v>
      </c>
      <c r="V3067" s="15"/>
      <c r="W3067" s="18" t="s">
        <v>69</v>
      </c>
      <c r="X3067" s="18"/>
      <c r="Y3067" s="15" t="s">
        <v>73</v>
      </c>
      <c r="Z3067" s="18" t="s">
        <v>69</v>
      </c>
      <c r="AA3067" s="18" t="s">
        <v>71</v>
      </c>
      <c r="AB3067" s="18" t="s">
        <v>7541</v>
      </c>
      <c r="AC3067" s="67" t="str">
        <f>+VLOOKUP("*"&amp;L3067&amp;"*",'[2]REGISTROS SANITARIOS'!$D$2394:$E$2662,2,FALSE)</f>
        <v>SI</v>
      </c>
      <c r="AD3067" s="22" t="s">
        <v>1025</v>
      </c>
      <c r="AE3067" s="16" t="s">
        <v>7998</v>
      </c>
      <c r="AF3067" s="34" t="s">
        <v>8814</v>
      </c>
      <c r="AG3067" s="24">
        <v>19939225</v>
      </c>
      <c r="AH3067" s="18">
        <v>1</v>
      </c>
      <c r="AI3067" s="18" t="s">
        <v>1049</v>
      </c>
      <c r="AJ3067" s="17">
        <v>4125</v>
      </c>
      <c r="AK3067" s="25">
        <v>4125</v>
      </c>
      <c r="AL3067" s="25">
        <v>725</v>
      </c>
      <c r="AM3067" s="35">
        <v>0</v>
      </c>
      <c r="AN3067" s="19">
        <v>2990625</v>
      </c>
      <c r="AO3067" s="18" t="s">
        <v>44</v>
      </c>
      <c r="AP3067" s="15" t="s">
        <v>6131</v>
      </c>
      <c r="AQ3067" s="43" t="str">
        <f t="shared" si="469"/>
        <v>SI</v>
      </c>
      <c r="AR3067" s="44">
        <f t="shared" si="471"/>
        <v>2990625</v>
      </c>
      <c r="AS3067" s="44">
        <f t="shared" si="472"/>
        <v>2990625</v>
      </c>
      <c r="AT3067" s="44">
        <f t="shared" si="473"/>
        <v>2990625</v>
      </c>
      <c r="AU3067" s="44">
        <f t="shared" si="474"/>
        <v>2990625</v>
      </c>
      <c r="AV3067" s="45" t="b">
        <f t="shared" si="475"/>
        <v>1</v>
      </c>
      <c r="AW3067" s="45" t="b">
        <f t="shared" si="470"/>
        <v>1</v>
      </c>
      <c r="AX3067" s="45"/>
    </row>
    <row r="3068" spans="1:50" s="36" customFormat="1" ht="27.75" customHeight="1" x14ac:dyDescent="0.15">
      <c r="A3068" s="36" t="str">
        <f t="shared" si="468"/>
        <v>RAFAEL ANTONIO SALAMANCA / DEPOSITO DE DROGAS BOYACA108030403</v>
      </c>
      <c r="B3068" s="36" t="b">
        <f>+A3068='[1]Anexo 9'!A3068</f>
        <v>1</v>
      </c>
      <c r="C3068" s="18" t="s">
        <v>3868</v>
      </c>
      <c r="D3068" s="18" t="s">
        <v>1041</v>
      </c>
      <c r="E3068" s="15" t="s">
        <v>61</v>
      </c>
      <c r="F3068" s="15" t="s">
        <v>3424</v>
      </c>
      <c r="G3068" s="15" t="s">
        <v>3155</v>
      </c>
      <c r="H3068" s="15" t="s">
        <v>3155</v>
      </c>
      <c r="I3068" s="15" t="s">
        <v>3155</v>
      </c>
      <c r="J3068" s="15">
        <v>6</v>
      </c>
      <c r="K3068" s="15" t="s">
        <v>3155</v>
      </c>
      <c r="L3068" s="15">
        <v>108030403</v>
      </c>
      <c r="M3068" s="15" t="s">
        <v>3875</v>
      </c>
      <c r="N3068" s="15" t="s">
        <v>64</v>
      </c>
      <c r="O3068" s="18" t="s">
        <v>5046</v>
      </c>
      <c r="P3068" s="22" t="s">
        <v>73</v>
      </c>
      <c r="Q3068" s="15" t="s">
        <v>1914</v>
      </c>
      <c r="R3068" s="18" t="s">
        <v>5935</v>
      </c>
      <c r="S3068" s="22" t="b">
        <f t="shared" si="467"/>
        <v>0</v>
      </c>
      <c r="T3068" s="18">
        <v>50</v>
      </c>
      <c r="U3068" s="18" t="s">
        <v>5935</v>
      </c>
      <c r="V3068" s="15"/>
      <c r="W3068" s="18" t="s">
        <v>69</v>
      </c>
      <c r="X3068" s="18"/>
      <c r="Y3068" s="15" t="s">
        <v>73</v>
      </c>
      <c r="Z3068" s="18" t="s">
        <v>69</v>
      </c>
      <c r="AA3068" s="18" t="s">
        <v>71</v>
      </c>
      <c r="AB3068" s="18" t="s">
        <v>6629</v>
      </c>
      <c r="AC3068" s="67" t="str">
        <f>+VLOOKUP("*"&amp;L3068&amp;"*",'[2]REGISTROS SANITARIOS'!$D$2394:$E$2662,2,FALSE)</f>
        <v>SI</v>
      </c>
      <c r="AD3068" s="22" t="s">
        <v>1025</v>
      </c>
      <c r="AE3068" s="16" t="s">
        <v>7998</v>
      </c>
      <c r="AF3068" s="34" t="s">
        <v>8814</v>
      </c>
      <c r="AG3068" s="24">
        <v>19934265</v>
      </c>
      <c r="AH3068" s="18">
        <v>3</v>
      </c>
      <c r="AI3068" s="18" t="s">
        <v>1049</v>
      </c>
      <c r="AJ3068" s="17">
        <v>3300</v>
      </c>
      <c r="AK3068" s="25">
        <v>3300</v>
      </c>
      <c r="AL3068" s="25">
        <v>725</v>
      </c>
      <c r="AM3068" s="35">
        <v>0</v>
      </c>
      <c r="AN3068" s="19">
        <v>2392500</v>
      </c>
      <c r="AO3068" s="18" t="s">
        <v>44</v>
      </c>
      <c r="AP3068" s="15" t="s">
        <v>6131</v>
      </c>
      <c r="AQ3068" s="43" t="str">
        <f t="shared" si="469"/>
        <v>SI</v>
      </c>
      <c r="AR3068" s="44">
        <f t="shared" si="471"/>
        <v>2392500</v>
      </c>
      <c r="AS3068" s="44">
        <f t="shared" si="472"/>
        <v>2392500</v>
      </c>
      <c r="AT3068" s="44">
        <f t="shared" si="473"/>
        <v>2392500</v>
      </c>
      <c r="AU3068" s="44">
        <f t="shared" si="474"/>
        <v>2392500</v>
      </c>
      <c r="AV3068" s="45" t="b">
        <f t="shared" si="475"/>
        <v>1</v>
      </c>
      <c r="AW3068" s="45" t="b">
        <f t="shared" si="470"/>
        <v>1</v>
      </c>
      <c r="AX3068" s="45"/>
    </row>
    <row r="3069" spans="1:50" s="36" customFormat="1" ht="27.75" customHeight="1" x14ac:dyDescent="0.15">
      <c r="A3069" s="36" t="str">
        <f t="shared" si="468"/>
        <v>RAFAEL ANTONIO SALAMANCA / DEPOSITO DE DROGAS BOYACA109010103</v>
      </c>
      <c r="B3069" s="36" t="b">
        <f>+A3069='[1]Anexo 9'!A3069</f>
        <v>1</v>
      </c>
      <c r="C3069" s="18" t="s">
        <v>3868</v>
      </c>
      <c r="D3069" s="18" t="s">
        <v>1041</v>
      </c>
      <c r="E3069" s="15" t="s">
        <v>61</v>
      </c>
      <c r="F3069" s="15" t="s">
        <v>62</v>
      </c>
      <c r="G3069" s="15" t="s">
        <v>3155</v>
      </c>
      <c r="H3069" s="15" t="s">
        <v>3155</v>
      </c>
      <c r="I3069" s="15" t="s">
        <v>3155</v>
      </c>
      <c r="J3069" s="15">
        <v>5</v>
      </c>
      <c r="K3069" s="15" t="s">
        <v>3155</v>
      </c>
      <c r="L3069" s="15">
        <v>109010103</v>
      </c>
      <c r="M3069" s="15" t="s">
        <v>2229</v>
      </c>
      <c r="N3069" s="15" t="s">
        <v>64</v>
      </c>
      <c r="O3069" s="18" t="s">
        <v>3589</v>
      </c>
      <c r="P3069" s="22" t="s">
        <v>73</v>
      </c>
      <c r="Q3069" s="15" t="s">
        <v>76</v>
      </c>
      <c r="R3069" s="18" t="s">
        <v>5935</v>
      </c>
      <c r="S3069" s="22" t="b">
        <f t="shared" ref="S3069:S3129" si="476">+R3069=Q3069</f>
        <v>0</v>
      </c>
      <c r="T3069" s="18">
        <v>100</v>
      </c>
      <c r="U3069" s="18" t="s">
        <v>5935</v>
      </c>
      <c r="V3069" s="15"/>
      <c r="W3069" s="18" t="s">
        <v>1882</v>
      </c>
      <c r="X3069" s="18"/>
      <c r="Y3069" s="15" t="s">
        <v>73</v>
      </c>
      <c r="Z3069" s="18" t="s">
        <v>6478</v>
      </c>
      <c r="AA3069" s="18" t="s">
        <v>71</v>
      </c>
      <c r="AB3069" s="18" t="s">
        <v>3590</v>
      </c>
      <c r="AC3069" s="67" t="str">
        <f>+VLOOKUP("*"&amp;L3069&amp;"*",'[2]REGISTROS SANITARIOS'!$D$2394:$E$2662,2,FALSE)</f>
        <v>SI</v>
      </c>
      <c r="AD3069" s="22" t="s">
        <v>1025</v>
      </c>
      <c r="AE3069" s="16" t="s">
        <v>7998</v>
      </c>
      <c r="AF3069" s="34" t="s">
        <v>8814</v>
      </c>
      <c r="AG3069" s="24">
        <v>19934768</v>
      </c>
      <c r="AH3069" s="18">
        <v>20</v>
      </c>
      <c r="AI3069" s="18" t="s">
        <v>1049</v>
      </c>
      <c r="AJ3069" s="17">
        <v>71500</v>
      </c>
      <c r="AK3069" s="25">
        <v>71500</v>
      </c>
      <c r="AL3069" s="25">
        <v>375</v>
      </c>
      <c r="AM3069" s="35">
        <v>0</v>
      </c>
      <c r="AN3069" s="19">
        <v>26812500</v>
      </c>
      <c r="AO3069" s="18" t="s">
        <v>44</v>
      </c>
      <c r="AP3069" s="15" t="s">
        <v>6131</v>
      </c>
      <c r="AQ3069" s="43" t="str">
        <f t="shared" si="469"/>
        <v>SI</v>
      </c>
      <c r="AR3069" s="44">
        <f t="shared" si="471"/>
        <v>26812500</v>
      </c>
      <c r="AS3069" s="44">
        <f t="shared" si="472"/>
        <v>26812500</v>
      </c>
      <c r="AT3069" s="44">
        <f t="shared" si="473"/>
        <v>26812500</v>
      </c>
      <c r="AU3069" s="44">
        <f t="shared" si="474"/>
        <v>26812500</v>
      </c>
      <c r="AV3069" s="45" t="b">
        <f t="shared" si="475"/>
        <v>1</v>
      </c>
      <c r="AW3069" s="45" t="b">
        <f t="shared" si="470"/>
        <v>1</v>
      </c>
      <c r="AX3069" s="45"/>
    </row>
    <row r="3070" spans="1:50" s="36" customFormat="1" ht="27.75" customHeight="1" x14ac:dyDescent="0.15">
      <c r="A3070" s="36" t="str">
        <f t="shared" si="468"/>
        <v>RAFAEL ANTONIO SALAMANCA / DEPOSITO DE DROGAS BOYACA109010609</v>
      </c>
      <c r="B3070" s="36" t="b">
        <f>+A3070='[1]Anexo 9'!A3070</f>
        <v>1</v>
      </c>
      <c r="C3070" s="18" t="s">
        <v>3868</v>
      </c>
      <c r="D3070" s="18" t="s">
        <v>1041</v>
      </c>
      <c r="E3070" s="15" t="s">
        <v>61</v>
      </c>
      <c r="F3070" s="15" t="s">
        <v>62</v>
      </c>
      <c r="G3070" s="15" t="s">
        <v>3155</v>
      </c>
      <c r="H3070" s="15" t="s">
        <v>3155</v>
      </c>
      <c r="I3070" s="15" t="s">
        <v>3155</v>
      </c>
      <c r="J3070" s="15">
        <v>5</v>
      </c>
      <c r="K3070" s="15" t="s">
        <v>3155</v>
      </c>
      <c r="L3070" s="15">
        <v>109010609</v>
      </c>
      <c r="M3070" s="15" t="s">
        <v>2231</v>
      </c>
      <c r="N3070" s="15" t="s">
        <v>1436</v>
      </c>
      <c r="O3070" s="18" t="s">
        <v>3591</v>
      </c>
      <c r="P3070" s="22" t="s">
        <v>73</v>
      </c>
      <c r="Q3070" s="15" t="s">
        <v>1822</v>
      </c>
      <c r="R3070" s="18" t="s">
        <v>5937</v>
      </c>
      <c r="S3070" s="22" t="b">
        <f t="shared" si="476"/>
        <v>0</v>
      </c>
      <c r="T3070" s="18">
        <v>100</v>
      </c>
      <c r="U3070" s="18" t="s">
        <v>5937</v>
      </c>
      <c r="V3070" s="15"/>
      <c r="W3070" s="18" t="s">
        <v>1707</v>
      </c>
      <c r="X3070" s="18"/>
      <c r="Y3070" s="15" t="s">
        <v>73</v>
      </c>
      <c r="Z3070" s="18" t="s">
        <v>1708</v>
      </c>
      <c r="AA3070" s="18" t="s">
        <v>208</v>
      </c>
      <c r="AB3070" s="18" t="s">
        <v>2233</v>
      </c>
      <c r="AC3070" s="67" t="str">
        <f>+VLOOKUP("*"&amp;L3070&amp;"*",'[2]REGISTROS SANITARIOS'!$D$2394:$E$2662,2,FALSE)</f>
        <v>SI</v>
      </c>
      <c r="AD3070" s="22" t="s">
        <v>1025</v>
      </c>
      <c r="AE3070" s="16">
        <v>44105</v>
      </c>
      <c r="AF3070" s="34" t="s">
        <v>68</v>
      </c>
      <c r="AG3070" s="24">
        <v>51330</v>
      </c>
      <c r="AH3070" s="18">
        <v>17</v>
      </c>
      <c r="AI3070" s="18" t="s">
        <v>1049</v>
      </c>
      <c r="AJ3070" s="17">
        <v>121000</v>
      </c>
      <c r="AK3070" s="25">
        <v>121000</v>
      </c>
      <c r="AL3070" s="25">
        <v>104</v>
      </c>
      <c r="AM3070" s="35">
        <v>0</v>
      </c>
      <c r="AN3070" s="19">
        <v>12584000</v>
      </c>
      <c r="AO3070" s="18" t="s">
        <v>44</v>
      </c>
      <c r="AP3070" s="15" t="s">
        <v>6131</v>
      </c>
      <c r="AQ3070" s="43" t="str">
        <f t="shared" si="469"/>
        <v>SI</v>
      </c>
      <c r="AR3070" s="44">
        <f t="shared" si="471"/>
        <v>12584000</v>
      </c>
      <c r="AS3070" s="44">
        <f t="shared" si="472"/>
        <v>12584000</v>
      </c>
      <c r="AT3070" s="44">
        <f t="shared" si="473"/>
        <v>12584000</v>
      </c>
      <c r="AU3070" s="44">
        <f t="shared" si="474"/>
        <v>12584000</v>
      </c>
      <c r="AV3070" s="45" t="b">
        <f t="shared" si="475"/>
        <v>1</v>
      </c>
      <c r="AW3070" s="45" t="b">
        <f t="shared" si="470"/>
        <v>1</v>
      </c>
      <c r="AX3070" s="45"/>
    </row>
    <row r="3071" spans="1:50" s="36" customFormat="1" ht="27.75" customHeight="1" x14ac:dyDescent="0.15">
      <c r="A3071" s="36" t="str">
        <f t="shared" si="468"/>
        <v>RAFAEL ANTONIO SALAMANCA / DEPOSITO DE DROGAS BOYACA109010704</v>
      </c>
      <c r="B3071" s="36" t="b">
        <f>+A3071='[1]Anexo 9'!A3071</f>
        <v>1</v>
      </c>
      <c r="C3071" s="18" t="s">
        <v>3868</v>
      </c>
      <c r="D3071" s="18" t="s">
        <v>1041</v>
      </c>
      <c r="E3071" s="15" t="s">
        <v>61</v>
      </c>
      <c r="F3071" s="15" t="s">
        <v>62</v>
      </c>
      <c r="G3071" s="15" t="s">
        <v>3155</v>
      </c>
      <c r="H3071" s="15" t="s">
        <v>3155</v>
      </c>
      <c r="I3071" s="15" t="s">
        <v>3155</v>
      </c>
      <c r="J3071" s="15">
        <v>4</v>
      </c>
      <c r="K3071" s="15" t="s">
        <v>3155</v>
      </c>
      <c r="L3071" s="15">
        <v>109010704</v>
      </c>
      <c r="M3071" s="15" t="s">
        <v>2234</v>
      </c>
      <c r="N3071" s="15" t="s">
        <v>91</v>
      </c>
      <c r="O3071" s="18" t="s">
        <v>3594</v>
      </c>
      <c r="P3071" s="22" t="s">
        <v>73</v>
      </c>
      <c r="Q3071" s="15" t="s">
        <v>1865</v>
      </c>
      <c r="R3071" s="18" t="s">
        <v>3147</v>
      </c>
      <c r="S3071" s="22" t="b">
        <f t="shared" si="476"/>
        <v>0</v>
      </c>
      <c r="T3071" s="18">
        <v>1</v>
      </c>
      <c r="U3071" s="18" t="s">
        <v>3147</v>
      </c>
      <c r="V3071" s="15"/>
      <c r="W3071" s="18" t="s">
        <v>3595</v>
      </c>
      <c r="X3071" s="18"/>
      <c r="Y3071" s="15" t="s">
        <v>73</v>
      </c>
      <c r="Z3071" s="18" t="s">
        <v>6480</v>
      </c>
      <c r="AA3071" s="18" t="s">
        <v>71</v>
      </c>
      <c r="AB3071" s="18" t="s">
        <v>3596</v>
      </c>
      <c r="AC3071" s="67" t="str">
        <f>+VLOOKUP("*"&amp;L3071&amp;"*",'[2]REGISTROS SANITARIOS'!$D$2394:$E$2662,2,FALSE)</f>
        <v>SI</v>
      </c>
      <c r="AD3071" s="22" t="s">
        <v>1025</v>
      </c>
      <c r="AE3071" s="16" t="s">
        <v>7998</v>
      </c>
      <c r="AF3071" s="34" t="s">
        <v>8814</v>
      </c>
      <c r="AG3071" s="24">
        <v>19986585</v>
      </c>
      <c r="AH3071" s="18">
        <v>2</v>
      </c>
      <c r="AI3071" s="18" t="s">
        <v>1049</v>
      </c>
      <c r="AJ3071" s="17">
        <v>1045</v>
      </c>
      <c r="AK3071" s="25">
        <v>1045</v>
      </c>
      <c r="AL3071" s="25">
        <v>2761</v>
      </c>
      <c r="AM3071" s="35">
        <v>0</v>
      </c>
      <c r="AN3071" s="19">
        <v>2885245</v>
      </c>
      <c r="AO3071" s="18" t="s">
        <v>44</v>
      </c>
      <c r="AP3071" s="15" t="s">
        <v>6131</v>
      </c>
      <c r="AQ3071" s="43" t="str">
        <f t="shared" si="469"/>
        <v>SI</v>
      </c>
      <c r="AR3071" s="44">
        <f t="shared" si="471"/>
        <v>2885245</v>
      </c>
      <c r="AS3071" s="44">
        <f t="shared" si="472"/>
        <v>2885245</v>
      </c>
      <c r="AT3071" s="44">
        <f t="shared" si="473"/>
        <v>2885245</v>
      </c>
      <c r="AU3071" s="44">
        <f t="shared" si="474"/>
        <v>2885245</v>
      </c>
      <c r="AV3071" s="45" t="b">
        <f t="shared" si="475"/>
        <v>1</v>
      </c>
      <c r="AW3071" s="45" t="b">
        <f t="shared" si="470"/>
        <v>1</v>
      </c>
      <c r="AX3071" s="45"/>
    </row>
    <row r="3072" spans="1:50" s="36" customFormat="1" ht="27.75" customHeight="1" x14ac:dyDescent="0.15">
      <c r="A3072" s="36" t="str">
        <f t="shared" si="468"/>
        <v>RAFAEL ANTONIO SALAMANCA / DEPOSITO DE DROGAS BOYACA109010909</v>
      </c>
      <c r="B3072" s="36" t="b">
        <f>+A3072='[1]Anexo 9'!A3072</f>
        <v>1</v>
      </c>
      <c r="C3072" s="18" t="s">
        <v>3868</v>
      </c>
      <c r="D3072" s="18" t="s">
        <v>1041</v>
      </c>
      <c r="E3072" s="15" t="s">
        <v>61</v>
      </c>
      <c r="F3072" s="15" t="s">
        <v>62</v>
      </c>
      <c r="G3072" s="15" t="s">
        <v>3155</v>
      </c>
      <c r="H3072" s="15" t="s">
        <v>3155</v>
      </c>
      <c r="I3072" s="15" t="s">
        <v>3155</v>
      </c>
      <c r="J3072" s="15">
        <v>4</v>
      </c>
      <c r="K3072" s="15" t="s">
        <v>3155</v>
      </c>
      <c r="L3072" s="15">
        <v>109010909</v>
      </c>
      <c r="M3072" s="15" t="s">
        <v>2237</v>
      </c>
      <c r="N3072" s="15" t="s">
        <v>1436</v>
      </c>
      <c r="O3072" s="18" t="s">
        <v>3597</v>
      </c>
      <c r="P3072" s="22" t="s">
        <v>3841</v>
      </c>
      <c r="Q3072" s="15" t="s">
        <v>1822</v>
      </c>
      <c r="R3072" s="18" t="s">
        <v>5937</v>
      </c>
      <c r="S3072" s="22" t="b">
        <f t="shared" si="476"/>
        <v>0</v>
      </c>
      <c r="T3072" s="18">
        <v>30</v>
      </c>
      <c r="U3072" s="18" t="s">
        <v>5937</v>
      </c>
      <c r="V3072" s="15"/>
      <c r="W3072" s="18" t="s">
        <v>6487</v>
      </c>
      <c r="X3072" s="18"/>
      <c r="Y3072" s="15" t="s">
        <v>73</v>
      </c>
      <c r="Z3072" s="18" t="s">
        <v>1708</v>
      </c>
      <c r="AA3072" s="18" t="s">
        <v>71</v>
      </c>
      <c r="AB3072" s="18" t="s">
        <v>3598</v>
      </c>
      <c r="AC3072" s="67" t="str">
        <f>+VLOOKUP("*"&amp;L3072&amp;"*",'[2]REGISTROS SANITARIOS'!$D$2394:$E$2662,2,FALSE)</f>
        <v>SI</v>
      </c>
      <c r="AD3072" s="22" t="s">
        <v>1025</v>
      </c>
      <c r="AE3072" s="16">
        <v>45611</v>
      </c>
      <c r="AF3072" s="34" t="s">
        <v>73</v>
      </c>
      <c r="AG3072" s="24">
        <v>19902446</v>
      </c>
      <c r="AH3072" s="18">
        <v>4</v>
      </c>
      <c r="AI3072" s="18" t="s">
        <v>1049</v>
      </c>
      <c r="AJ3072" s="17">
        <v>88000</v>
      </c>
      <c r="AK3072" s="25">
        <v>88000</v>
      </c>
      <c r="AL3072" s="25">
        <v>54</v>
      </c>
      <c r="AM3072" s="35">
        <v>0</v>
      </c>
      <c r="AN3072" s="19">
        <v>4752000</v>
      </c>
      <c r="AO3072" s="18" t="s">
        <v>44</v>
      </c>
      <c r="AP3072" s="15" t="s">
        <v>6131</v>
      </c>
      <c r="AQ3072" s="43" t="str">
        <f t="shared" si="469"/>
        <v>SI</v>
      </c>
      <c r="AR3072" s="44">
        <f t="shared" si="471"/>
        <v>4752000</v>
      </c>
      <c r="AS3072" s="44">
        <f t="shared" si="472"/>
        <v>4752000</v>
      </c>
      <c r="AT3072" s="44">
        <f t="shared" si="473"/>
        <v>4752000</v>
      </c>
      <c r="AU3072" s="44">
        <f t="shared" si="474"/>
        <v>4752000</v>
      </c>
      <c r="AV3072" s="45" t="b">
        <f t="shared" si="475"/>
        <v>1</v>
      </c>
      <c r="AW3072" s="45" t="b">
        <f t="shared" si="470"/>
        <v>1</v>
      </c>
      <c r="AX3072" s="45"/>
    </row>
    <row r="3073" spans="1:50" s="36" customFormat="1" ht="27.75" customHeight="1" x14ac:dyDescent="0.15">
      <c r="A3073" s="36" t="str">
        <f t="shared" si="468"/>
        <v>RAFAEL ANTONIO SALAMANCA / DEPOSITO DE DROGAS BOYACA109011209</v>
      </c>
      <c r="B3073" s="36" t="b">
        <f>+A3073='[1]Anexo 9'!A3073</f>
        <v>1</v>
      </c>
      <c r="C3073" s="18" t="s">
        <v>3868</v>
      </c>
      <c r="D3073" s="18" t="s">
        <v>1041</v>
      </c>
      <c r="E3073" s="15" t="s">
        <v>61</v>
      </c>
      <c r="F3073" s="15" t="s">
        <v>62</v>
      </c>
      <c r="G3073" s="15" t="s">
        <v>3155</v>
      </c>
      <c r="H3073" s="15" t="s">
        <v>3155</v>
      </c>
      <c r="I3073" s="15" t="s">
        <v>3155</v>
      </c>
      <c r="J3073" s="15">
        <v>6</v>
      </c>
      <c r="K3073" s="15" t="s">
        <v>3155</v>
      </c>
      <c r="L3073" s="15">
        <v>109011209</v>
      </c>
      <c r="M3073" s="15" t="s">
        <v>2239</v>
      </c>
      <c r="N3073" s="15" t="s">
        <v>1436</v>
      </c>
      <c r="O3073" s="18" t="s">
        <v>3599</v>
      </c>
      <c r="P3073" s="22" t="s">
        <v>3841</v>
      </c>
      <c r="Q3073" s="15" t="s">
        <v>2241</v>
      </c>
      <c r="R3073" s="18" t="s">
        <v>5937</v>
      </c>
      <c r="S3073" s="22" t="b">
        <f t="shared" si="476"/>
        <v>0</v>
      </c>
      <c r="T3073" s="18">
        <v>900</v>
      </c>
      <c r="U3073" s="18" t="s">
        <v>5937</v>
      </c>
      <c r="V3073" s="15"/>
      <c r="W3073" s="18" t="s">
        <v>1707</v>
      </c>
      <c r="X3073" s="18"/>
      <c r="Y3073" s="15" t="s">
        <v>73</v>
      </c>
      <c r="Z3073" s="18" t="s">
        <v>1708</v>
      </c>
      <c r="AA3073" s="18" t="s">
        <v>71</v>
      </c>
      <c r="AB3073" s="18" t="s">
        <v>2242</v>
      </c>
      <c r="AC3073" s="67" t="str">
        <f>+VLOOKUP("*"&amp;L3073&amp;"*",'[2]REGISTROS SANITARIOS'!$D$2394:$E$2662,2,FALSE)</f>
        <v>SI</v>
      </c>
      <c r="AD3073" s="22" t="s">
        <v>1025</v>
      </c>
      <c r="AE3073" s="16">
        <v>44105</v>
      </c>
      <c r="AF3073" s="34" t="s">
        <v>68</v>
      </c>
      <c r="AG3073" s="24">
        <v>17145</v>
      </c>
      <c r="AH3073" s="18">
        <v>18</v>
      </c>
      <c r="AI3073" s="18" t="s">
        <v>1049</v>
      </c>
      <c r="AJ3073" s="17">
        <v>605000</v>
      </c>
      <c r="AK3073" s="25">
        <v>605000</v>
      </c>
      <c r="AL3073" s="25">
        <v>94</v>
      </c>
      <c r="AM3073" s="35">
        <v>0</v>
      </c>
      <c r="AN3073" s="19">
        <v>56870000</v>
      </c>
      <c r="AO3073" s="18" t="s">
        <v>44</v>
      </c>
      <c r="AP3073" s="15" t="s">
        <v>6131</v>
      </c>
      <c r="AQ3073" s="43" t="str">
        <f t="shared" si="469"/>
        <v>SI</v>
      </c>
      <c r="AR3073" s="44">
        <f t="shared" si="471"/>
        <v>56870000</v>
      </c>
      <c r="AS3073" s="44">
        <f t="shared" si="472"/>
        <v>56870000</v>
      </c>
      <c r="AT3073" s="44">
        <f t="shared" si="473"/>
        <v>56870000</v>
      </c>
      <c r="AU3073" s="44">
        <f t="shared" si="474"/>
        <v>56870000</v>
      </c>
      <c r="AV3073" s="45" t="b">
        <f t="shared" si="475"/>
        <v>1</v>
      </c>
      <c r="AW3073" s="45" t="b">
        <f t="shared" si="470"/>
        <v>1</v>
      </c>
      <c r="AX3073" s="45"/>
    </row>
    <row r="3074" spans="1:50" s="36" customFormat="1" ht="27.75" customHeight="1" x14ac:dyDescent="0.15">
      <c r="A3074" s="36" t="str">
        <f t="shared" si="468"/>
        <v>RAFAEL ANTONIO SALAMANCA / DEPOSITO DE DROGAS BOYACA109020209</v>
      </c>
      <c r="B3074" s="36" t="b">
        <f>+A3074='[1]Anexo 9'!A3074</f>
        <v>1</v>
      </c>
      <c r="C3074" s="18" t="s">
        <v>3868</v>
      </c>
      <c r="D3074" s="18" t="s">
        <v>1041</v>
      </c>
      <c r="E3074" s="15" t="s">
        <v>61</v>
      </c>
      <c r="F3074" s="15" t="s">
        <v>62</v>
      </c>
      <c r="G3074" s="15" t="s">
        <v>3155</v>
      </c>
      <c r="H3074" s="15" t="s">
        <v>3155</v>
      </c>
      <c r="I3074" s="15" t="s">
        <v>3155</v>
      </c>
      <c r="J3074" s="15">
        <v>5</v>
      </c>
      <c r="K3074" s="15" t="s">
        <v>3155</v>
      </c>
      <c r="L3074" s="15">
        <v>109020209</v>
      </c>
      <c r="M3074" s="15" t="s">
        <v>2243</v>
      </c>
      <c r="N3074" s="15" t="s">
        <v>1436</v>
      </c>
      <c r="O3074" s="18" t="s">
        <v>3602</v>
      </c>
      <c r="P3074" s="22" t="s">
        <v>73</v>
      </c>
      <c r="Q3074" s="15" t="s">
        <v>2245</v>
      </c>
      <c r="R3074" s="18" t="s">
        <v>5937</v>
      </c>
      <c r="S3074" s="22" t="b">
        <f t="shared" si="476"/>
        <v>0</v>
      </c>
      <c r="T3074" s="18">
        <v>100</v>
      </c>
      <c r="U3074" s="18" t="s">
        <v>5937</v>
      </c>
      <c r="V3074" s="15"/>
      <c r="W3074" s="18" t="s">
        <v>2247</v>
      </c>
      <c r="X3074" s="18"/>
      <c r="Y3074" s="15" t="s">
        <v>73</v>
      </c>
      <c r="Z3074" s="18" t="s">
        <v>6480</v>
      </c>
      <c r="AA3074" s="18" t="s">
        <v>71</v>
      </c>
      <c r="AB3074" s="18" t="s">
        <v>2248</v>
      </c>
      <c r="AC3074" s="67" t="e">
        <f>+VLOOKUP("*"&amp;L3074&amp;"*",'[2]REGISTROS SANITARIOS'!$D$2394:$E$2662,2,FALSE)</f>
        <v>#N/A</v>
      </c>
      <c r="AD3074" s="22" t="s">
        <v>44</v>
      </c>
      <c r="AE3074" s="16">
        <v>44158</v>
      </c>
      <c r="AF3074" s="34" t="s">
        <v>68</v>
      </c>
      <c r="AG3074" s="24">
        <v>19948280</v>
      </c>
      <c r="AH3074" s="18">
        <v>4</v>
      </c>
      <c r="AI3074" s="18" t="s">
        <v>1049</v>
      </c>
      <c r="AJ3074" s="17">
        <v>286000</v>
      </c>
      <c r="AK3074" s="25">
        <v>286000</v>
      </c>
      <c r="AL3074" s="25">
        <v>216</v>
      </c>
      <c r="AM3074" s="35">
        <v>0</v>
      </c>
      <c r="AN3074" s="19">
        <v>61776000</v>
      </c>
      <c r="AO3074" s="18" t="s">
        <v>44</v>
      </c>
      <c r="AP3074" s="15" t="s">
        <v>6131</v>
      </c>
      <c r="AQ3074" s="43" t="str">
        <f t="shared" si="469"/>
        <v>SI</v>
      </c>
      <c r="AR3074" s="44">
        <f t="shared" si="471"/>
        <v>61776000</v>
      </c>
      <c r="AS3074" s="44">
        <f t="shared" si="472"/>
        <v>61776000</v>
      </c>
      <c r="AT3074" s="44">
        <f t="shared" si="473"/>
        <v>61776000</v>
      </c>
      <c r="AU3074" s="44">
        <f t="shared" si="474"/>
        <v>61776000</v>
      </c>
      <c r="AV3074" s="45" t="b">
        <f t="shared" si="475"/>
        <v>1</v>
      </c>
      <c r="AW3074" s="45" t="b">
        <f t="shared" si="470"/>
        <v>1</v>
      </c>
      <c r="AX3074" s="45"/>
    </row>
    <row r="3075" spans="1:50" s="36" customFormat="1" ht="27.75" customHeight="1" x14ac:dyDescent="0.15">
      <c r="A3075" s="36" t="str">
        <f t="shared" si="468"/>
        <v>RAFAEL ANTONIO SALAMANCA / DEPOSITO DE DROGAS BOYACA109030303</v>
      </c>
      <c r="B3075" s="36" t="b">
        <f>+A3075='[1]Anexo 9'!A3075</f>
        <v>1</v>
      </c>
      <c r="C3075" s="18" t="s">
        <v>3868</v>
      </c>
      <c r="D3075" s="18" t="s">
        <v>1041</v>
      </c>
      <c r="E3075" s="15" t="s">
        <v>61</v>
      </c>
      <c r="F3075" s="15" t="s">
        <v>62</v>
      </c>
      <c r="G3075" s="15" t="s">
        <v>3155</v>
      </c>
      <c r="H3075" s="15" t="s">
        <v>3155</v>
      </c>
      <c r="I3075" s="15" t="s">
        <v>3155</v>
      </c>
      <c r="J3075" s="15">
        <v>3</v>
      </c>
      <c r="K3075" s="15" t="s">
        <v>3155</v>
      </c>
      <c r="L3075" s="15">
        <v>109030303</v>
      </c>
      <c r="M3075" s="15" t="s">
        <v>3143</v>
      </c>
      <c r="N3075" s="15" t="s">
        <v>80</v>
      </c>
      <c r="O3075" s="18" t="s">
        <v>3603</v>
      </c>
      <c r="P3075" s="22" t="s">
        <v>3841</v>
      </c>
      <c r="Q3075" s="15" t="s">
        <v>64</v>
      </c>
      <c r="R3075" s="18" t="s">
        <v>5935</v>
      </c>
      <c r="S3075" s="22" t="b">
        <f t="shared" si="476"/>
        <v>0</v>
      </c>
      <c r="T3075" s="18">
        <v>1</v>
      </c>
      <c r="U3075" s="18" t="s">
        <v>5935</v>
      </c>
      <c r="V3075" s="15"/>
      <c r="W3075" s="18" t="s">
        <v>3604</v>
      </c>
      <c r="X3075" s="18"/>
      <c r="Y3075" s="15" t="s">
        <v>73</v>
      </c>
      <c r="Z3075" s="18" t="s">
        <v>7542</v>
      </c>
      <c r="AA3075" s="18" t="s">
        <v>71</v>
      </c>
      <c r="AB3075" s="18" t="s">
        <v>6916</v>
      </c>
      <c r="AC3075" s="67" t="str">
        <f>+VLOOKUP("*"&amp;L3075&amp;"*",'[2]REGISTROS SANITARIOS'!$D$2394:$E$2662,2,FALSE)</f>
        <v>SI</v>
      </c>
      <c r="AD3075" s="22" t="s">
        <v>1025</v>
      </c>
      <c r="AE3075" s="16">
        <v>45888</v>
      </c>
      <c r="AF3075" s="34" t="s">
        <v>73</v>
      </c>
      <c r="AG3075" s="24">
        <v>20037305</v>
      </c>
      <c r="AH3075" s="18">
        <v>1</v>
      </c>
      <c r="AI3075" s="18" t="s">
        <v>1049</v>
      </c>
      <c r="AJ3075" s="17">
        <v>49.5</v>
      </c>
      <c r="AK3075" s="25">
        <v>50</v>
      </c>
      <c r="AL3075" s="25">
        <v>21875</v>
      </c>
      <c r="AM3075" s="35">
        <v>0</v>
      </c>
      <c r="AN3075" s="19">
        <v>1093750</v>
      </c>
      <c r="AO3075" s="18" t="s">
        <v>44</v>
      </c>
      <c r="AP3075" s="15" t="s">
        <v>6131</v>
      </c>
      <c r="AQ3075" s="43" t="str">
        <f t="shared" si="469"/>
        <v>MAYOR</v>
      </c>
      <c r="AR3075" s="44">
        <f t="shared" si="471"/>
        <v>1082812.5</v>
      </c>
      <c r="AS3075" s="44">
        <f t="shared" si="472"/>
        <v>1082812.5</v>
      </c>
      <c r="AT3075" s="44">
        <f t="shared" si="473"/>
        <v>1093750</v>
      </c>
      <c r="AU3075" s="44">
        <f t="shared" si="474"/>
        <v>1093750</v>
      </c>
      <c r="AV3075" s="45" t="b">
        <f t="shared" si="475"/>
        <v>1</v>
      </c>
      <c r="AW3075" s="45" t="b">
        <f t="shared" si="470"/>
        <v>0</v>
      </c>
      <c r="AX3075" s="45"/>
    </row>
    <row r="3076" spans="1:50" s="36" customFormat="1" ht="27.75" customHeight="1" x14ac:dyDescent="0.15">
      <c r="A3076" s="36" t="str">
        <f t="shared" ref="A3076:A3139" si="477">+D3076&amp;L3076</f>
        <v>RAFAEL ANTONIO SALAMANCA / DEPOSITO DE DROGAS BOYACA109030603</v>
      </c>
      <c r="B3076" s="36" t="b">
        <f>+A3076='[1]Anexo 9'!A3076</f>
        <v>1</v>
      </c>
      <c r="C3076" s="18" t="s">
        <v>3868</v>
      </c>
      <c r="D3076" s="18" t="s">
        <v>1041</v>
      </c>
      <c r="E3076" s="15" t="s">
        <v>61</v>
      </c>
      <c r="F3076" s="15" t="s">
        <v>62</v>
      </c>
      <c r="G3076" s="15" t="s">
        <v>3155</v>
      </c>
      <c r="H3076" s="15" t="s">
        <v>3155</v>
      </c>
      <c r="I3076" s="15" t="s">
        <v>3155</v>
      </c>
      <c r="J3076" s="15">
        <v>7</v>
      </c>
      <c r="K3076" s="15" t="s">
        <v>3155</v>
      </c>
      <c r="L3076" s="15">
        <v>109030603</v>
      </c>
      <c r="M3076" s="15" t="s">
        <v>2249</v>
      </c>
      <c r="N3076" s="15" t="s">
        <v>80</v>
      </c>
      <c r="O3076" s="18" t="s">
        <v>5047</v>
      </c>
      <c r="P3076" s="22" t="s">
        <v>73</v>
      </c>
      <c r="Q3076" s="15" t="s">
        <v>2250</v>
      </c>
      <c r="R3076" s="18" t="s">
        <v>5957</v>
      </c>
      <c r="S3076" s="22" t="b">
        <f t="shared" si="476"/>
        <v>0</v>
      </c>
      <c r="T3076" s="18">
        <v>10</v>
      </c>
      <c r="U3076" s="18" t="s">
        <v>5957</v>
      </c>
      <c r="V3076" s="15"/>
      <c r="W3076" s="18" t="s">
        <v>6349</v>
      </c>
      <c r="X3076" s="18"/>
      <c r="Y3076" s="15" t="s">
        <v>73</v>
      </c>
      <c r="Z3076" s="18" t="s">
        <v>6349</v>
      </c>
      <c r="AA3076" s="18" t="s">
        <v>71</v>
      </c>
      <c r="AB3076" s="18" t="s">
        <v>7140</v>
      </c>
      <c r="AC3076" s="67" t="str">
        <f>+VLOOKUP("*"&amp;L3076&amp;"*",'[2]REGISTROS SANITARIOS'!$D$2394:$E$2662,2,FALSE)</f>
        <v>SI</v>
      </c>
      <c r="AD3076" s="22" t="s">
        <v>1025</v>
      </c>
      <c r="AE3076" s="16">
        <v>43446</v>
      </c>
      <c r="AF3076" s="34" t="s">
        <v>68</v>
      </c>
      <c r="AG3076" s="24" t="s">
        <v>8286</v>
      </c>
      <c r="AH3076" s="18">
        <v>2</v>
      </c>
      <c r="AI3076" s="18" t="s">
        <v>1049</v>
      </c>
      <c r="AJ3076" s="17">
        <v>880</v>
      </c>
      <c r="AK3076" s="25">
        <v>880</v>
      </c>
      <c r="AL3076" s="25">
        <v>10863</v>
      </c>
      <c r="AM3076" s="35">
        <v>0</v>
      </c>
      <c r="AN3076" s="19">
        <v>9559440</v>
      </c>
      <c r="AO3076" s="18" t="s">
        <v>44</v>
      </c>
      <c r="AP3076" s="15" t="s">
        <v>6131</v>
      </c>
      <c r="AQ3076" s="43" t="str">
        <f t="shared" ref="AQ3076:AQ3139" si="478">+IF(AK3076="","NO INDICA",IF(AJ3076=AK3076,"SI",IF(AK3076&gt;AJ3076,"MAYOR",IF(AK3076&lt;AJ3076,"MENOR"))))</f>
        <v>SI</v>
      </c>
      <c r="AR3076" s="44">
        <f t="shared" si="471"/>
        <v>9559440</v>
      </c>
      <c r="AS3076" s="44">
        <f t="shared" si="472"/>
        <v>9559440</v>
      </c>
      <c r="AT3076" s="44">
        <f t="shared" si="473"/>
        <v>9559440</v>
      </c>
      <c r="AU3076" s="44">
        <f t="shared" si="474"/>
        <v>9559440</v>
      </c>
      <c r="AV3076" s="45" t="b">
        <f t="shared" si="475"/>
        <v>1</v>
      </c>
      <c r="AW3076" s="45" t="b">
        <f t="shared" ref="AW3076:AW3139" si="479">+AS3076=AN3076</f>
        <v>1</v>
      </c>
      <c r="AX3076" s="45"/>
    </row>
    <row r="3077" spans="1:50" s="36" customFormat="1" ht="27.75" customHeight="1" x14ac:dyDescent="0.15">
      <c r="A3077" s="36" t="str">
        <f t="shared" si="477"/>
        <v>RAFAEL ANTONIO SALAMANCA / DEPOSITO DE DROGAS BOYACA109040109</v>
      </c>
      <c r="B3077" s="36" t="b">
        <f>+A3077='[1]Anexo 9'!A3077</f>
        <v>1</v>
      </c>
      <c r="C3077" s="18" t="s">
        <v>3868</v>
      </c>
      <c r="D3077" s="18" t="s">
        <v>1041</v>
      </c>
      <c r="E3077" s="15" t="s">
        <v>61</v>
      </c>
      <c r="F3077" s="15" t="s">
        <v>62</v>
      </c>
      <c r="G3077" s="15" t="s">
        <v>3155</v>
      </c>
      <c r="H3077" s="15" t="s">
        <v>3155</v>
      </c>
      <c r="I3077" s="15" t="s">
        <v>3155</v>
      </c>
      <c r="J3077" s="15">
        <v>6</v>
      </c>
      <c r="K3077" s="15" t="s">
        <v>3155</v>
      </c>
      <c r="L3077" s="15">
        <v>109040109</v>
      </c>
      <c r="M3077" s="15" t="s">
        <v>2251</v>
      </c>
      <c r="N3077" s="15" t="s">
        <v>1436</v>
      </c>
      <c r="O3077" s="18" t="s">
        <v>3605</v>
      </c>
      <c r="P3077" s="22" t="s">
        <v>73</v>
      </c>
      <c r="Q3077" s="15" t="s">
        <v>1428</v>
      </c>
      <c r="R3077" s="18" t="s">
        <v>5937</v>
      </c>
      <c r="S3077" s="22" t="b">
        <f t="shared" si="476"/>
        <v>0</v>
      </c>
      <c r="T3077" s="18">
        <v>40</v>
      </c>
      <c r="U3077" s="18" t="s">
        <v>5937</v>
      </c>
      <c r="V3077" s="15"/>
      <c r="W3077" s="18" t="s">
        <v>3568</v>
      </c>
      <c r="X3077" s="18"/>
      <c r="Y3077" s="15" t="s">
        <v>73</v>
      </c>
      <c r="Z3077" s="18" t="s">
        <v>1708</v>
      </c>
      <c r="AA3077" s="18" t="s">
        <v>71</v>
      </c>
      <c r="AB3077" s="18" t="s">
        <v>7543</v>
      </c>
      <c r="AC3077" s="67" t="str">
        <f>+VLOOKUP("*"&amp;L3077&amp;"*",'[2]REGISTROS SANITARIOS'!$D$2394:$E$2662,2,FALSE)</f>
        <v>SI</v>
      </c>
      <c r="AD3077" s="22" t="s">
        <v>1025</v>
      </c>
      <c r="AE3077" s="16">
        <v>44496</v>
      </c>
      <c r="AF3077" s="34" t="s">
        <v>73</v>
      </c>
      <c r="AG3077" s="24">
        <v>44459</v>
      </c>
      <c r="AH3077" s="18">
        <v>2</v>
      </c>
      <c r="AI3077" s="18" t="s">
        <v>1049</v>
      </c>
      <c r="AJ3077" s="17">
        <v>49500</v>
      </c>
      <c r="AK3077" s="25">
        <v>49500</v>
      </c>
      <c r="AL3077" s="25">
        <v>118</v>
      </c>
      <c r="AM3077" s="35">
        <v>0</v>
      </c>
      <c r="AN3077" s="19">
        <v>5841000</v>
      </c>
      <c r="AO3077" s="18" t="s">
        <v>44</v>
      </c>
      <c r="AP3077" s="15" t="s">
        <v>6131</v>
      </c>
      <c r="AQ3077" s="43" t="str">
        <f t="shared" si="478"/>
        <v>SI</v>
      </c>
      <c r="AR3077" s="44">
        <f t="shared" si="471"/>
        <v>5841000</v>
      </c>
      <c r="AS3077" s="44">
        <f t="shared" si="472"/>
        <v>5841000</v>
      </c>
      <c r="AT3077" s="44">
        <f t="shared" si="473"/>
        <v>5841000</v>
      </c>
      <c r="AU3077" s="44">
        <f t="shared" si="474"/>
        <v>5841000</v>
      </c>
      <c r="AV3077" s="45" t="b">
        <f t="shared" si="475"/>
        <v>1</v>
      </c>
      <c r="AW3077" s="45" t="b">
        <f t="shared" si="479"/>
        <v>1</v>
      </c>
      <c r="AX3077" s="45"/>
    </row>
    <row r="3078" spans="1:50" s="36" customFormat="1" ht="27.75" customHeight="1" x14ac:dyDescent="0.15">
      <c r="A3078" s="36" t="str">
        <f t="shared" si="477"/>
        <v>RAFAEL ANTONIO SALAMANCA / DEPOSITO DE DROGAS BOYACA109040209</v>
      </c>
      <c r="B3078" s="36" t="b">
        <f>+A3078='[1]Anexo 9'!A3078</f>
        <v>1</v>
      </c>
      <c r="C3078" s="18" t="s">
        <v>3868</v>
      </c>
      <c r="D3078" s="18" t="s">
        <v>1041</v>
      </c>
      <c r="E3078" s="15" t="s">
        <v>61</v>
      </c>
      <c r="F3078" s="15" t="s">
        <v>62</v>
      </c>
      <c r="G3078" s="15" t="s">
        <v>3155</v>
      </c>
      <c r="H3078" s="15" t="s">
        <v>3155</v>
      </c>
      <c r="I3078" s="15" t="s">
        <v>3155</v>
      </c>
      <c r="J3078" s="15">
        <v>5</v>
      </c>
      <c r="K3078" s="15" t="s">
        <v>3155</v>
      </c>
      <c r="L3078" s="15">
        <v>109040209</v>
      </c>
      <c r="M3078" s="15" t="s">
        <v>2254</v>
      </c>
      <c r="N3078" s="15" t="s">
        <v>1436</v>
      </c>
      <c r="O3078" s="18" t="s">
        <v>5048</v>
      </c>
      <c r="P3078" s="22" t="s">
        <v>73</v>
      </c>
      <c r="Q3078" s="15" t="s">
        <v>1428</v>
      </c>
      <c r="R3078" s="18" t="s">
        <v>5937</v>
      </c>
      <c r="S3078" s="22" t="b">
        <f t="shared" si="476"/>
        <v>0</v>
      </c>
      <c r="T3078" s="18">
        <v>100</v>
      </c>
      <c r="U3078" s="18" t="s">
        <v>5937</v>
      </c>
      <c r="V3078" s="15"/>
      <c r="W3078" s="18" t="s">
        <v>1824</v>
      </c>
      <c r="X3078" s="18"/>
      <c r="Y3078" s="15" t="s">
        <v>73</v>
      </c>
      <c r="Z3078" s="18" t="s">
        <v>6483</v>
      </c>
      <c r="AA3078" s="18" t="s">
        <v>71</v>
      </c>
      <c r="AB3078" s="18" t="s">
        <v>2256</v>
      </c>
      <c r="AC3078" s="67" t="str">
        <f>+VLOOKUP("*"&amp;L3078&amp;"*",'[2]REGISTROS SANITARIOS'!$D$2394:$E$2662,2,FALSE)</f>
        <v>SI</v>
      </c>
      <c r="AD3078" s="22" t="s">
        <v>1025</v>
      </c>
      <c r="AE3078" s="16">
        <v>45025</v>
      </c>
      <c r="AF3078" s="34" t="s">
        <v>73</v>
      </c>
      <c r="AG3078" s="24">
        <v>42938</v>
      </c>
      <c r="AH3078" s="18">
        <v>1</v>
      </c>
      <c r="AI3078" s="18" t="s">
        <v>1049</v>
      </c>
      <c r="AJ3078" s="17">
        <v>44000</v>
      </c>
      <c r="AK3078" s="25">
        <v>44000</v>
      </c>
      <c r="AL3078" s="25">
        <v>53</v>
      </c>
      <c r="AM3078" s="35">
        <v>0</v>
      </c>
      <c r="AN3078" s="19">
        <v>2332000</v>
      </c>
      <c r="AO3078" s="18" t="s">
        <v>44</v>
      </c>
      <c r="AP3078" s="15" t="s">
        <v>6131</v>
      </c>
      <c r="AQ3078" s="43" t="str">
        <f t="shared" si="478"/>
        <v>SI</v>
      </c>
      <c r="AR3078" s="44">
        <f t="shared" si="471"/>
        <v>2332000</v>
      </c>
      <c r="AS3078" s="44">
        <f t="shared" si="472"/>
        <v>2332000</v>
      </c>
      <c r="AT3078" s="44">
        <f t="shared" si="473"/>
        <v>2332000</v>
      </c>
      <c r="AU3078" s="44">
        <f t="shared" si="474"/>
        <v>2332000</v>
      </c>
      <c r="AV3078" s="45" t="b">
        <f t="shared" si="475"/>
        <v>1</v>
      </c>
      <c r="AW3078" s="45" t="b">
        <f t="shared" si="479"/>
        <v>1</v>
      </c>
      <c r="AX3078" s="45"/>
    </row>
    <row r="3079" spans="1:50" s="36" customFormat="1" ht="27.75" customHeight="1" x14ac:dyDescent="0.15">
      <c r="A3079" s="36" t="str">
        <f t="shared" si="477"/>
        <v>RAFAEL ANTONIO SALAMANCA / DEPOSITO DE DROGAS BOYACA111020102</v>
      </c>
      <c r="B3079" s="36" t="b">
        <f>+A3079='[1]Anexo 9'!A3079</f>
        <v>1</v>
      </c>
      <c r="C3079" s="18" t="s">
        <v>3868</v>
      </c>
      <c r="D3079" s="18" t="s">
        <v>1041</v>
      </c>
      <c r="E3079" s="15" t="s">
        <v>61</v>
      </c>
      <c r="F3079" s="15" t="s">
        <v>62</v>
      </c>
      <c r="G3079" s="15" t="s">
        <v>3155</v>
      </c>
      <c r="H3079" s="15" t="s">
        <v>3155</v>
      </c>
      <c r="I3079" s="15" t="s">
        <v>3155</v>
      </c>
      <c r="J3079" s="15">
        <v>2</v>
      </c>
      <c r="K3079" s="15" t="s">
        <v>3155</v>
      </c>
      <c r="L3079" s="15">
        <v>111020102</v>
      </c>
      <c r="M3079" s="15" t="s">
        <v>2267</v>
      </c>
      <c r="N3079" s="15" t="s">
        <v>91</v>
      </c>
      <c r="O3079" s="18" t="s">
        <v>3606</v>
      </c>
      <c r="P3079" s="22" t="s">
        <v>3841</v>
      </c>
      <c r="Q3079" s="15" t="s">
        <v>1211</v>
      </c>
      <c r="R3079" s="18" t="s">
        <v>3147</v>
      </c>
      <c r="S3079" s="22" t="b">
        <f t="shared" si="476"/>
        <v>0</v>
      </c>
      <c r="T3079" s="18">
        <v>1</v>
      </c>
      <c r="U3079" s="18" t="s">
        <v>3147</v>
      </c>
      <c r="V3079" s="15"/>
      <c r="W3079" s="18" t="s">
        <v>2134</v>
      </c>
      <c r="X3079" s="18"/>
      <c r="Y3079" s="15" t="s">
        <v>73</v>
      </c>
      <c r="Z3079" s="18" t="s">
        <v>1730</v>
      </c>
      <c r="AA3079" s="18" t="s">
        <v>71</v>
      </c>
      <c r="AB3079" s="18" t="s">
        <v>3607</v>
      </c>
      <c r="AC3079" s="67" t="str">
        <f>+VLOOKUP("*"&amp;L3079&amp;"*",'[2]REGISTROS SANITARIOS'!$D$2394:$E$2662,2,FALSE)</f>
        <v>SI</v>
      </c>
      <c r="AD3079" s="22" t="s">
        <v>1025</v>
      </c>
      <c r="AE3079" s="16">
        <v>44105</v>
      </c>
      <c r="AF3079" s="34" t="s">
        <v>68</v>
      </c>
      <c r="AG3079" s="24">
        <v>19941932</v>
      </c>
      <c r="AH3079" s="18">
        <v>2</v>
      </c>
      <c r="AI3079" s="18" t="s">
        <v>1049</v>
      </c>
      <c r="AJ3079" s="17">
        <v>1072.5</v>
      </c>
      <c r="AK3079" s="25">
        <v>1073</v>
      </c>
      <c r="AL3079" s="25">
        <v>2938</v>
      </c>
      <c r="AM3079" s="35">
        <v>0</v>
      </c>
      <c r="AN3079" s="19">
        <v>3152474</v>
      </c>
      <c r="AO3079" s="18" t="s">
        <v>44</v>
      </c>
      <c r="AP3079" s="15" t="s">
        <v>6131</v>
      </c>
      <c r="AQ3079" s="43" t="str">
        <f t="shared" si="478"/>
        <v>MAYOR</v>
      </c>
      <c r="AR3079" s="44">
        <f t="shared" si="471"/>
        <v>3151005</v>
      </c>
      <c r="AS3079" s="44">
        <f t="shared" si="472"/>
        <v>3151005</v>
      </c>
      <c r="AT3079" s="44">
        <f t="shared" si="473"/>
        <v>3152474</v>
      </c>
      <c r="AU3079" s="44">
        <f t="shared" si="474"/>
        <v>3152474</v>
      </c>
      <c r="AV3079" s="45" t="b">
        <f t="shared" si="475"/>
        <v>1</v>
      </c>
      <c r="AW3079" s="45" t="b">
        <f t="shared" si="479"/>
        <v>0</v>
      </c>
      <c r="AX3079" s="45"/>
    </row>
    <row r="3080" spans="1:50" s="36" customFormat="1" ht="27.75" customHeight="1" x14ac:dyDescent="0.15">
      <c r="A3080" s="36" t="str">
        <f t="shared" si="477"/>
        <v>RAFAEL ANTONIO SALAMANCA / DEPOSITO DE DROGAS BOYACA111020302</v>
      </c>
      <c r="B3080" s="36" t="b">
        <f>+A3080='[1]Anexo 9'!A3080</f>
        <v>1</v>
      </c>
      <c r="C3080" s="18" t="s">
        <v>3868</v>
      </c>
      <c r="D3080" s="18" t="s">
        <v>1041</v>
      </c>
      <c r="E3080" s="15" t="s">
        <v>61</v>
      </c>
      <c r="F3080" s="15" t="s">
        <v>3424</v>
      </c>
      <c r="G3080" s="15" t="s">
        <v>3155</v>
      </c>
      <c r="H3080" s="15" t="s">
        <v>3155</v>
      </c>
      <c r="I3080" s="15" t="s">
        <v>3155</v>
      </c>
      <c r="J3080" s="15">
        <v>3</v>
      </c>
      <c r="K3080" s="15" t="s">
        <v>3155</v>
      </c>
      <c r="L3080" s="15">
        <v>111020302</v>
      </c>
      <c r="M3080" s="15" t="s">
        <v>4230</v>
      </c>
      <c r="N3080" s="15" t="s">
        <v>940</v>
      </c>
      <c r="O3080" s="18" t="s">
        <v>5049</v>
      </c>
      <c r="P3080" s="22" t="s">
        <v>73</v>
      </c>
      <c r="Q3080" s="15" t="s">
        <v>1233</v>
      </c>
      <c r="R3080" s="18" t="s">
        <v>5958</v>
      </c>
      <c r="S3080" s="22" t="b">
        <f t="shared" si="476"/>
        <v>0</v>
      </c>
      <c r="T3080" s="18" t="s">
        <v>3423</v>
      </c>
      <c r="U3080" s="18" t="s">
        <v>5958</v>
      </c>
      <c r="V3080" s="15"/>
      <c r="W3080" s="18" t="s">
        <v>6471</v>
      </c>
      <c r="X3080" s="18"/>
      <c r="Y3080" s="15" t="s">
        <v>73</v>
      </c>
      <c r="Z3080" s="18" t="s">
        <v>7544</v>
      </c>
      <c r="AA3080" s="18" t="s">
        <v>71</v>
      </c>
      <c r="AB3080" s="18" t="s">
        <v>7545</v>
      </c>
      <c r="AC3080" s="67" t="str">
        <f>+VLOOKUP("*"&amp;L3080&amp;"*",'[2]REGISTROS SANITARIOS'!$D$2394:$E$2662,2,FALSE)</f>
        <v>SI</v>
      </c>
      <c r="AD3080" s="22" t="s">
        <v>1025</v>
      </c>
      <c r="AE3080" s="16">
        <v>44367</v>
      </c>
      <c r="AF3080" s="34" t="s">
        <v>73</v>
      </c>
      <c r="AG3080" s="24" t="s">
        <v>8287</v>
      </c>
      <c r="AH3080" s="18">
        <v>1</v>
      </c>
      <c r="AI3080" s="18" t="s">
        <v>1049</v>
      </c>
      <c r="AJ3080" s="17">
        <v>5.5</v>
      </c>
      <c r="AK3080" s="25">
        <v>6</v>
      </c>
      <c r="AL3080" s="25">
        <v>4813</v>
      </c>
      <c r="AM3080" s="35">
        <v>0</v>
      </c>
      <c r="AN3080" s="19">
        <v>28878</v>
      </c>
      <c r="AO3080" s="18" t="s">
        <v>44</v>
      </c>
      <c r="AP3080" s="15" t="s">
        <v>6131</v>
      </c>
      <c r="AQ3080" s="43" t="str">
        <f t="shared" si="478"/>
        <v>MAYOR</v>
      </c>
      <c r="AR3080" s="44">
        <f t="shared" si="471"/>
        <v>26471.5</v>
      </c>
      <c r="AS3080" s="44">
        <f t="shared" si="472"/>
        <v>26471.5</v>
      </c>
      <c r="AT3080" s="44">
        <f t="shared" si="473"/>
        <v>28878</v>
      </c>
      <c r="AU3080" s="44">
        <f t="shared" si="474"/>
        <v>28878</v>
      </c>
      <c r="AV3080" s="45" t="b">
        <f t="shared" si="475"/>
        <v>1</v>
      </c>
      <c r="AW3080" s="45" t="b">
        <f t="shared" si="479"/>
        <v>0</v>
      </c>
      <c r="AX3080" s="45"/>
    </row>
    <row r="3081" spans="1:50" s="36" customFormat="1" ht="27.75" customHeight="1" x14ac:dyDescent="0.15">
      <c r="A3081" s="36" t="str">
        <f t="shared" si="477"/>
        <v>RAFAEL ANTONIO SALAMANCA / DEPOSITO DE DROGAS BOYACA111030102</v>
      </c>
      <c r="B3081" s="36" t="b">
        <f>+A3081='[1]Anexo 9'!A3081</f>
        <v>1</v>
      </c>
      <c r="C3081" s="18" t="s">
        <v>3868</v>
      </c>
      <c r="D3081" s="18" t="s">
        <v>1041</v>
      </c>
      <c r="E3081" s="15" t="s">
        <v>61</v>
      </c>
      <c r="F3081" s="15" t="s">
        <v>62</v>
      </c>
      <c r="G3081" s="15" t="s">
        <v>3155</v>
      </c>
      <c r="H3081" s="15" t="s">
        <v>3155</v>
      </c>
      <c r="I3081" s="15" t="s">
        <v>3155</v>
      </c>
      <c r="J3081" s="15">
        <v>3</v>
      </c>
      <c r="K3081" s="15" t="s">
        <v>3155</v>
      </c>
      <c r="L3081" s="15">
        <v>111030102</v>
      </c>
      <c r="M3081" s="15" t="s">
        <v>2278</v>
      </c>
      <c r="N3081" s="15" t="s">
        <v>91</v>
      </c>
      <c r="O3081" s="18" t="s">
        <v>3608</v>
      </c>
      <c r="P3081" s="22" t="s">
        <v>3841</v>
      </c>
      <c r="Q3081" s="15" t="s">
        <v>1211</v>
      </c>
      <c r="R3081" s="18" t="s">
        <v>3147</v>
      </c>
      <c r="S3081" s="22" t="b">
        <f t="shared" si="476"/>
        <v>0</v>
      </c>
      <c r="T3081" s="18">
        <v>1</v>
      </c>
      <c r="U3081" s="18" t="s">
        <v>3147</v>
      </c>
      <c r="V3081" s="15"/>
      <c r="W3081" s="18" t="s">
        <v>6488</v>
      </c>
      <c r="X3081" s="18"/>
      <c r="Y3081" s="15" t="s">
        <v>73</v>
      </c>
      <c r="Z3081" s="18" t="s">
        <v>1730</v>
      </c>
      <c r="AA3081" s="18" t="s">
        <v>71</v>
      </c>
      <c r="AB3081" s="18" t="s">
        <v>2279</v>
      </c>
      <c r="AC3081" s="67" t="str">
        <f>+VLOOKUP("*"&amp;L3081&amp;"*",'[2]REGISTROS SANITARIOS'!$D$2394:$E$2662,2,FALSE)</f>
        <v>SI</v>
      </c>
      <c r="AD3081" s="22" t="s">
        <v>1025</v>
      </c>
      <c r="AE3081" s="16">
        <v>44990</v>
      </c>
      <c r="AF3081" s="34" t="s">
        <v>73</v>
      </c>
      <c r="AG3081" s="24">
        <v>52976</v>
      </c>
      <c r="AH3081" s="18">
        <v>2</v>
      </c>
      <c r="AI3081" s="18" t="s">
        <v>1049</v>
      </c>
      <c r="AJ3081" s="17">
        <v>2915</v>
      </c>
      <c r="AK3081" s="25">
        <v>2915</v>
      </c>
      <c r="AL3081" s="25">
        <v>2314</v>
      </c>
      <c r="AM3081" s="35">
        <v>0</v>
      </c>
      <c r="AN3081" s="19">
        <v>6745310</v>
      </c>
      <c r="AO3081" s="18" t="s">
        <v>44</v>
      </c>
      <c r="AP3081" s="15" t="s">
        <v>6131</v>
      </c>
      <c r="AQ3081" s="43" t="str">
        <f t="shared" si="478"/>
        <v>SI</v>
      </c>
      <c r="AR3081" s="44">
        <f t="shared" si="471"/>
        <v>6745310</v>
      </c>
      <c r="AS3081" s="44">
        <f t="shared" si="472"/>
        <v>6745310</v>
      </c>
      <c r="AT3081" s="44">
        <f t="shared" si="473"/>
        <v>6745310</v>
      </c>
      <c r="AU3081" s="44">
        <f t="shared" si="474"/>
        <v>6745310</v>
      </c>
      <c r="AV3081" s="45" t="b">
        <f t="shared" si="475"/>
        <v>1</v>
      </c>
      <c r="AW3081" s="45" t="b">
        <f t="shared" si="479"/>
        <v>1</v>
      </c>
      <c r="AX3081" s="45"/>
    </row>
    <row r="3082" spans="1:50" s="36" customFormat="1" ht="27.75" customHeight="1" x14ac:dyDescent="0.15">
      <c r="A3082" s="36" t="str">
        <f t="shared" si="477"/>
        <v>RAFAEL ANTONIO SALAMANCA / DEPOSITO DE DROGAS BOYACA111030202</v>
      </c>
      <c r="B3082" s="36" t="b">
        <f>+A3082='[1]Anexo 9'!A3082</f>
        <v>1</v>
      </c>
      <c r="C3082" s="18" t="s">
        <v>3868</v>
      </c>
      <c r="D3082" s="18" t="s">
        <v>1041</v>
      </c>
      <c r="E3082" s="15" t="s">
        <v>61</v>
      </c>
      <c r="F3082" s="15" t="s">
        <v>62</v>
      </c>
      <c r="G3082" s="15" t="s">
        <v>3155</v>
      </c>
      <c r="H3082" s="15" t="s">
        <v>3155</v>
      </c>
      <c r="I3082" s="15" t="s">
        <v>3155</v>
      </c>
      <c r="J3082" s="15">
        <v>4</v>
      </c>
      <c r="K3082" s="15" t="s">
        <v>3155</v>
      </c>
      <c r="L3082" s="15">
        <v>111030202</v>
      </c>
      <c r="M3082" s="15" t="s">
        <v>2280</v>
      </c>
      <c r="N3082" s="15" t="s">
        <v>940</v>
      </c>
      <c r="O3082" s="18" t="s">
        <v>3609</v>
      </c>
      <c r="P3082" s="22" t="s">
        <v>3841</v>
      </c>
      <c r="Q3082" s="15" t="s">
        <v>1211</v>
      </c>
      <c r="R3082" s="18" t="s">
        <v>3147</v>
      </c>
      <c r="S3082" s="22" t="b">
        <f t="shared" si="476"/>
        <v>0</v>
      </c>
      <c r="T3082" s="18">
        <v>1</v>
      </c>
      <c r="U3082" s="18" t="s">
        <v>3147</v>
      </c>
      <c r="V3082" s="15"/>
      <c r="W3082" s="18" t="s">
        <v>3610</v>
      </c>
      <c r="X3082" s="18"/>
      <c r="Y3082" s="15" t="s">
        <v>73</v>
      </c>
      <c r="Z3082" s="18" t="s">
        <v>1730</v>
      </c>
      <c r="AA3082" s="18" t="s">
        <v>71</v>
      </c>
      <c r="AB3082" s="18" t="s">
        <v>3611</v>
      </c>
      <c r="AC3082" s="67" t="str">
        <f>+VLOOKUP("*"&amp;L3082&amp;"*",'[2]REGISTROS SANITARIOS'!$D$2394:$E$2662,2,FALSE)</f>
        <v>SI</v>
      </c>
      <c r="AD3082" s="22" t="s">
        <v>1025</v>
      </c>
      <c r="AE3082" s="16" t="s">
        <v>7998</v>
      </c>
      <c r="AF3082" s="34" t="s">
        <v>8814</v>
      </c>
      <c r="AG3082" s="24">
        <v>19984620</v>
      </c>
      <c r="AH3082" s="18">
        <v>1</v>
      </c>
      <c r="AI3082" s="18" t="s">
        <v>1049</v>
      </c>
      <c r="AJ3082" s="17">
        <v>192.5</v>
      </c>
      <c r="AK3082" s="25">
        <v>193</v>
      </c>
      <c r="AL3082" s="25">
        <v>4584</v>
      </c>
      <c r="AM3082" s="35">
        <v>0</v>
      </c>
      <c r="AN3082" s="19">
        <v>884712</v>
      </c>
      <c r="AO3082" s="18" t="s">
        <v>44</v>
      </c>
      <c r="AP3082" s="15" t="s">
        <v>6131</v>
      </c>
      <c r="AQ3082" s="43" t="str">
        <f t="shared" si="478"/>
        <v>MAYOR</v>
      </c>
      <c r="AR3082" s="44">
        <f t="shared" si="471"/>
        <v>882420</v>
      </c>
      <c r="AS3082" s="44">
        <f t="shared" si="472"/>
        <v>882420</v>
      </c>
      <c r="AT3082" s="44">
        <f t="shared" si="473"/>
        <v>884712</v>
      </c>
      <c r="AU3082" s="44">
        <f t="shared" si="474"/>
        <v>884712</v>
      </c>
      <c r="AV3082" s="45" t="b">
        <f t="shared" si="475"/>
        <v>1</v>
      </c>
      <c r="AW3082" s="45" t="b">
        <f t="shared" si="479"/>
        <v>0</v>
      </c>
      <c r="AX3082" s="45"/>
    </row>
    <row r="3083" spans="1:50" s="36" customFormat="1" ht="27.75" customHeight="1" x14ac:dyDescent="0.15">
      <c r="A3083" s="36" t="str">
        <f t="shared" si="477"/>
        <v>RAFAEL ANTONIO SALAMANCA / DEPOSITO DE DROGAS BOYACA111040102</v>
      </c>
      <c r="B3083" s="36" t="b">
        <f>+A3083='[1]Anexo 9'!A3083</f>
        <v>1</v>
      </c>
      <c r="C3083" s="18" t="s">
        <v>3868</v>
      </c>
      <c r="D3083" s="18" t="s">
        <v>1041</v>
      </c>
      <c r="E3083" s="15" t="s">
        <v>61</v>
      </c>
      <c r="F3083" s="15" t="s">
        <v>62</v>
      </c>
      <c r="G3083" s="15" t="s">
        <v>3155</v>
      </c>
      <c r="H3083" s="15" t="s">
        <v>3155</v>
      </c>
      <c r="I3083" s="15" t="s">
        <v>3155</v>
      </c>
      <c r="J3083" s="15">
        <v>4</v>
      </c>
      <c r="K3083" s="15" t="s">
        <v>3155</v>
      </c>
      <c r="L3083" s="15">
        <v>111040102</v>
      </c>
      <c r="M3083" s="15" t="s">
        <v>4234</v>
      </c>
      <c r="N3083" s="15" t="s">
        <v>91</v>
      </c>
      <c r="O3083" s="18" t="s">
        <v>5050</v>
      </c>
      <c r="P3083" s="22" t="s">
        <v>73</v>
      </c>
      <c r="Q3083" s="15" t="s">
        <v>1233</v>
      </c>
      <c r="R3083" s="18" t="s">
        <v>5959</v>
      </c>
      <c r="S3083" s="22" t="b">
        <f t="shared" si="476"/>
        <v>0</v>
      </c>
      <c r="T3083" s="18" t="s">
        <v>3423</v>
      </c>
      <c r="U3083" s="18" t="s">
        <v>5959</v>
      </c>
      <c r="V3083" s="15"/>
      <c r="W3083" s="18" t="s">
        <v>6489</v>
      </c>
      <c r="X3083" s="18"/>
      <c r="Y3083" s="15" t="s">
        <v>73</v>
      </c>
      <c r="Z3083" s="18" t="s">
        <v>7546</v>
      </c>
      <c r="AA3083" s="18" t="s">
        <v>6922</v>
      </c>
      <c r="AB3083" s="18" t="s">
        <v>7547</v>
      </c>
      <c r="AC3083" s="67" t="str">
        <f>+VLOOKUP("*"&amp;L3083&amp;"*",'[2]REGISTROS SANITARIOS'!$D$2394:$E$2662,2,FALSE)</f>
        <v>SI</v>
      </c>
      <c r="AD3083" s="22" t="s">
        <v>1025</v>
      </c>
      <c r="AE3083" s="16">
        <v>43486</v>
      </c>
      <c r="AF3083" s="34" t="s">
        <v>68</v>
      </c>
      <c r="AG3083" s="24" t="s">
        <v>8288</v>
      </c>
      <c r="AH3083" s="18">
        <v>1</v>
      </c>
      <c r="AI3083" s="18" t="s">
        <v>1049</v>
      </c>
      <c r="AJ3083" s="17">
        <v>5.5</v>
      </c>
      <c r="AK3083" s="25">
        <v>6</v>
      </c>
      <c r="AL3083" s="25">
        <v>24248</v>
      </c>
      <c r="AM3083" s="35">
        <v>0</v>
      </c>
      <c r="AN3083" s="19">
        <v>145488</v>
      </c>
      <c r="AO3083" s="18" t="s">
        <v>44</v>
      </c>
      <c r="AP3083" s="15" t="s">
        <v>6131</v>
      </c>
      <c r="AQ3083" s="43" t="str">
        <f t="shared" si="478"/>
        <v>MAYOR</v>
      </c>
      <c r="AR3083" s="44">
        <f t="shared" si="471"/>
        <v>133364</v>
      </c>
      <c r="AS3083" s="44">
        <f t="shared" si="472"/>
        <v>133364</v>
      </c>
      <c r="AT3083" s="44">
        <f t="shared" si="473"/>
        <v>145488</v>
      </c>
      <c r="AU3083" s="44">
        <f t="shared" si="474"/>
        <v>145488</v>
      </c>
      <c r="AV3083" s="45" t="b">
        <f t="shared" si="475"/>
        <v>1</v>
      </c>
      <c r="AW3083" s="45" t="b">
        <f t="shared" si="479"/>
        <v>0</v>
      </c>
      <c r="AX3083" s="45"/>
    </row>
    <row r="3084" spans="1:50" s="36" customFormat="1" ht="27.75" customHeight="1" x14ac:dyDescent="0.15">
      <c r="A3084" s="36" t="str">
        <f t="shared" si="477"/>
        <v>RAFAEL ANTONIO SALAMANCA / DEPOSITO DE DROGAS BOYACA111050202</v>
      </c>
      <c r="B3084" s="36" t="b">
        <f>+A3084='[1]Anexo 9'!A3084</f>
        <v>1</v>
      </c>
      <c r="C3084" s="18" t="s">
        <v>3868</v>
      </c>
      <c r="D3084" s="18" t="s">
        <v>1041</v>
      </c>
      <c r="E3084" s="15" t="s">
        <v>61</v>
      </c>
      <c r="F3084" s="15" t="s">
        <v>62</v>
      </c>
      <c r="G3084" s="15" t="s">
        <v>3155</v>
      </c>
      <c r="H3084" s="15" t="s">
        <v>3155</v>
      </c>
      <c r="I3084" s="15" t="s">
        <v>3155</v>
      </c>
      <c r="J3084" s="15">
        <v>5</v>
      </c>
      <c r="K3084" s="15" t="s">
        <v>3155</v>
      </c>
      <c r="L3084" s="15">
        <v>111050202</v>
      </c>
      <c r="M3084" s="15" t="s">
        <v>4236</v>
      </c>
      <c r="N3084" s="15" t="s">
        <v>91</v>
      </c>
      <c r="O3084" s="18" t="s">
        <v>5051</v>
      </c>
      <c r="P3084" s="22" t="s">
        <v>73</v>
      </c>
      <c r="Q3084" s="15" t="s">
        <v>1233</v>
      </c>
      <c r="R3084" s="18" t="s">
        <v>5960</v>
      </c>
      <c r="S3084" s="22" t="b">
        <f t="shared" si="476"/>
        <v>0</v>
      </c>
      <c r="T3084" s="18" t="s">
        <v>3423</v>
      </c>
      <c r="U3084" s="18" t="s">
        <v>5960</v>
      </c>
      <c r="V3084" s="15"/>
      <c r="W3084" s="18" t="s">
        <v>6490</v>
      </c>
      <c r="X3084" s="18"/>
      <c r="Y3084" s="15" t="s">
        <v>73</v>
      </c>
      <c r="Z3084" s="18" t="s">
        <v>7548</v>
      </c>
      <c r="AA3084" s="18" t="s">
        <v>71</v>
      </c>
      <c r="AB3084" s="18" t="s">
        <v>7549</v>
      </c>
      <c r="AC3084" s="67" t="str">
        <f>+VLOOKUP("*"&amp;L3084&amp;"*",'[2]REGISTROS SANITARIOS'!$D$2394:$E$2662,2,FALSE)</f>
        <v>SI</v>
      </c>
      <c r="AD3084" s="22" t="s">
        <v>1025</v>
      </c>
      <c r="AE3084" s="16">
        <v>44402</v>
      </c>
      <c r="AF3084" s="34" t="s">
        <v>73</v>
      </c>
      <c r="AG3084" s="24" t="s">
        <v>8289</v>
      </c>
      <c r="AH3084" s="18">
        <v>1</v>
      </c>
      <c r="AI3084" s="18" t="s">
        <v>1049</v>
      </c>
      <c r="AJ3084" s="17">
        <v>11</v>
      </c>
      <c r="AK3084" s="25">
        <v>11</v>
      </c>
      <c r="AL3084" s="25">
        <v>3476</v>
      </c>
      <c r="AM3084" s="35">
        <v>0</v>
      </c>
      <c r="AN3084" s="19">
        <v>38236</v>
      </c>
      <c r="AO3084" s="18" t="s">
        <v>44</v>
      </c>
      <c r="AP3084" s="15" t="s">
        <v>6131</v>
      </c>
      <c r="AQ3084" s="43" t="str">
        <f t="shared" si="478"/>
        <v>SI</v>
      </c>
      <c r="AR3084" s="44">
        <f t="shared" si="471"/>
        <v>38236</v>
      </c>
      <c r="AS3084" s="44">
        <f t="shared" si="472"/>
        <v>38236</v>
      </c>
      <c r="AT3084" s="44">
        <f t="shared" si="473"/>
        <v>38236</v>
      </c>
      <c r="AU3084" s="44">
        <f t="shared" si="474"/>
        <v>38236</v>
      </c>
      <c r="AV3084" s="45" t="b">
        <f t="shared" si="475"/>
        <v>1</v>
      </c>
      <c r="AW3084" s="45" t="b">
        <f t="shared" si="479"/>
        <v>1</v>
      </c>
      <c r="AX3084" s="45"/>
    </row>
    <row r="3085" spans="1:50" s="36" customFormat="1" ht="27.75" customHeight="1" x14ac:dyDescent="0.15">
      <c r="A3085" s="36" t="str">
        <f t="shared" si="477"/>
        <v>RAFAEL ANTONIO SALAMANCA / DEPOSITO DE DROGAS BOYACA111060102</v>
      </c>
      <c r="B3085" s="36" t="b">
        <f>+A3085='[1]Anexo 9'!A3085</f>
        <v>1</v>
      </c>
      <c r="C3085" s="18" t="s">
        <v>3868</v>
      </c>
      <c r="D3085" s="18" t="s">
        <v>1041</v>
      </c>
      <c r="E3085" s="15" t="s">
        <v>61</v>
      </c>
      <c r="F3085" s="15" t="s">
        <v>62</v>
      </c>
      <c r="G3085" s="15" t="s">
        <v>3155</v>
      </c>
      <c r="H3085" s="15" t="s">
        <v>3155</v>
      </c>
      <c r="I3085" s="15" t="s">
        <v>3155</v>
      </c>
      <c r="J3085" s="15">
        <v>3</v>
      </c>
      <c r="K3085" s="15" t="s">
        <v>3155</v>
      </c>
      <c r="L3085" s="15">
        <v>111060102</v>
      </c>
      <c r="M3085" s="15" t="s">
        <v>4824</v>
      </c>
      <c r="N3085" s="15" t="s">
        <v>91</v>
      </c>
      <c r="O3085" s="18" t="s">
        <v>5052</v>
      </c>
      <c r="P3085" s="22" t="s">
        <v>73</v>
      </c>
      <c r="Q3085" s="15" t="s">
        <v>1211</v>
      </c>
      <c r="R3085" s="18" t="s">
        <v>3147</v>
      </c>
      <c r="S3085" s="22" t="b">
        <f t="shared" si="476"/>
        <v>0</v>
      </c>
      <c r="T3085" s="18">
        <v>1</v>
      </c>
      <c r="U3085" s="18" t="s">
        <v>3147</v>
      </c>
      <c r="V3085" s="15"/>
      <c r="W3085" s="18" t="s">
        <v>6491</v>
      </c>
      <c r="X3085" s="18"/>
      <c r="Y3085" s="15" t="s">
        <v>73</v>
      </c>
      <c r="Z3085" s="18" t="s">
        <v>6478</v>
      </c>
      <c r="AA3085" s="18" t="s">
        <v>71</v>
      </c>
      <c r="AB3085" s="18" t="s">
        <v>7550</v>
      </c>
      <c r="AC3085" s="67" t="str">
        <f>+VLOOKUP("*"&amp;L3085&amp;"*",'[2]REGISTROS SANITARIOS'!$D$2394:$E$2662,2,FALSE)</f>
        <v>SI</v>
      </c>
      <c r="AD3085" s="22" t="s">
        <v>1025</v>
      </c>
      <c r="AE3085" s="16" t="s">
        <v>7998</v>
      </c>
      <c r="AF3085" s="34" t="s">
        <v>8814</v>
      </c>
      <c r="AG3085" s="24">
        <v>19998840</v>
      </c>
      <c r="AH3085" s="18">
        <v>1</v>
      </c>
      <c r="AI3085" s="18" t="s">
        <v>1049</v>
      </c>
      <c r="AJ3085" s="17">
        <v>4950</v>
      </c>
      <c r="AK3085" s="25">
        <v>4950</v>
      </c>
      <c r="AL3085" s="25">
        <v>2750</v>
      </c>
      <c r="AM3085" s="35">
        <v>0</v>
      </c>
      <c r="AN3085" s="19">
        <v>13612500</v>
      </c>
      <c r="AO3085" s="18" t="s">
        <v>44</v>
      </c>
      <c r="AP3085" s="15" t="s">
        <v>6131</v>
      </c>
      <c r="AQ3085" s="43" t="str">
        <f t="shared" si="478"/>
        <v>SI</v>
      </c>
      <c r="AR3085" s="44">
        <f t="shared" si="471"/>
        <v>13612500</v>
      </c>
      <c r="AS3085" s="44">
        <f t="shared" si="472"/>
        <v>13612500</v>
      </c>
      <c r="AT3085" s="44">
        <f t="shared" si="473"/>
        <v>13612500</v>
      </c>
      <c r="AU3085" s="44">
        <f t="shared" si="474"/>
        <v>13612500</v>
      </c>
      <c r="AV3085" s="45" t="b">
        <f t="shared" si="475"/>
        <v>1</v>
      </c>
      <c r="AW3085" s="45" t="b">
        <f t="shared" si="479"/>
        <v>1</v>
      </c>
      <c r="AX3085" s="45"/>
    </row>
    <row r="3086" spans="1:50" s="36" customFormat="1" ht="27.75" customHeight="1" x14ac:dyDescent="0.15">
      <c r="A3086" s="36" t="str">
        <f t="shared" si="477"/>
        <v>RAFAEL ANTONIO SALAMANCA / DEPOSITO DE DROGAS BOYACA111070102</v>
      </c>
      <c r="B3086" s="36" t="b">
        <f>+A3086='[1]Anexo 9'!A3086</f>
        <v>1</v>
      </c>
      <c r="C3086" s="18" t="s">
        <v>3868</v>
      </c>
      <c r="D3086" s="18" t="s">
        <v>1041</v>
      </c>
      <c r="E3086" s="15" t="s">
        <v>61</v>
      </c>
      <c r="F3086" s="15" t="s">
        <v>62</v>
      </c>
      <c r="G3086" s="15" t="s">
        <v>3155</v>
      </c>
      <c r="H3086" s="15" t="s">
        <v>3155</v>
      </c>
      <c r="I3086" s="15" t="s">
        <v>3155</v>
      </c>
      <c r="J3086" s="15">
        <v>3</v>
      </c>
      <c r="K3086" s="15" t="s">
        <v>3155</v>
      </c>
      <c r="L3086" s="15">
        <v>111070102</v>
      </c>
      <c r="M3086" s="15" t="s">
        <v>2971</v>
      </c>
      <c r="N3086" s="15" t="s">
        <v>91</v>
      </c>
      <c r="O3086" s="18" t="s">
        <v>5053</v>
      </c>
      <c r="P3086" s="22" t="s">
        <v>73</v>
      </c>
      <c r="Q3086" s="15" t="s">
        <v>1211</v>
      </c>
      <c r="R3086" s="18" t="s">
        <v>5961</v>
      </c>
      <c r="S3086" s="22" t="b">
        <f t="shared" si="476"/>
        <v>0</v>
      </c>
      <c r="T3086" s="18" t="s">
        <v>3423</v>
      </c>
      <c r="U3086" s="18" t="s">
        <v>5961</v>
      </c>
      <c r="V3086" s="15"/>
      <c r="W3086" s="18" t="s">
        <v>1730</v>
      </c>
      <c r="X3086" s="18"/>
      <c r="Y3086" s="15" t="s">
        <v>73</v>
      </c>
      <c r="Z3086" s="18" t="s">
        <v>7551</v>
      </c>
      <c r="AA3086" s="18" t="s">
        <v>71</v>
      </c>
      <c r="AB3086" s="18" t="s">
        <v>2972</v>
      </c>
      <c r="AC3086" s="67" t="str">
        <f>+VLOOKUP("*"&amp;L3086&amp;"*",'[2]REGISTROS SANITARIOS'!$D$2394:$E$2662,2,FALSE)</f>
        <v>SI</v>
      </c>
      <c r="AD3086" s="22" t="s">
        <v>1025</v>
      </c>
      <c r="AE3086" s="16">
        <v>44081</v>
      </c>
      <c r="AF3086" s="34" t="s">
        <v>68</v>
      </c>
      <c r="AG3086" s="24" t="s">
        <v>8290</v>
      </c>
      <c r="AH3086" s="18">
        <v>7</v>
      </c>
      <c r="AI3086" s="18" t="s">
        <v>1049</v>
      </c>
      <c r="AJ3086" s="17">
        <v>3300</v>
      </c>
      <c r="AK3086" s="25">
        <v>3300</v>
      </c>
      <c r="AL3086" s="25">
        <v>2929</v>
      </c>
      <c r="AM3086" s="35">
        <v>0</v>
      </c>
      <c r="AN3086" s="19">
        <v>9665700</v>
      </c>
      <c r="AO3086" s="18" t="s">
        <v>44</v>
      </c>
      <c r="AP3086" s="15" t="s">
        <v>6131</v>
      </c>
      <c r="AQ3086" s="43" t="str">
        <f t="shared" si="478"/>
        <v>SI</v>
      </c>
      <c r="AR3086" s="44">
        <f t="shared" si="471"/>
        <v>9665700</v>
      </c>
      <c r="AS3086" s="44">
        <f t="shared" si="472"/>
        <v>9665700</v>
      </c>
      <c r="AT3086" s="44">
        <f t="shared" si="473"/>
        <v>9665700</v>
      </c>
      <c r="AU3086" s="44">
        <f t="shared" si="474"/>
        <v>9665700</v>
      </c>
      <c r="AV3086" s="45" t="b">
        <f t="shared" si="475"/>
        <v>1</v>
      </c>
      <c r="AW3086" s="45" t="b">
        <f t="shared" si="479"/>
        <v>1</v>
      </c>
      <c r="AX3086" s="45"/>
    </row>
    <row r="3087" spans="1:50" s="36" customFormat="1" ht="27.75" customHeight="1" x14ac:dyDescent="0.15">
      <c r="A3087" s="36" t="str">
        <f t="shared" si="477"/>
        <v>RAFAEL ANTONIO SALAMANCA / DEPOSITO DE DROGAS BOYACA111080102</v>
      </c>
      <c r="B3087" s="36" t="b">
        <f>+A3087='[1]Anexo 9'!A3087</f>
        <v>1</v>
      </c>
      <c r="C3087" s="18" t="s">
        <v>3868</v>
      </c>
      <c r="D3087" s="18" t="s">
        <v>1041</v>
      </c>
      <c r="E3087" s="15" t="s">
        <v>61</v>
      </c>
      <c r="F3087" s="15" t="s">
        <v>62</v>
      </c>
      <c r="G3087" s="15" t="s">
        <v>3155</v>
      </c>
      <c r="H3087" s="15" t="s">
        <v>3155</v>
      </c>
      <c r="I3087" s="15" t="s">
        <v>3155</v>
      </c>
      <c r="J3087" s="15">
        <v>4</v>
      </c>
      <c r="K3087" s="15" t="s">
        <v>3155</v>
      </c>
      <c r="L3087" s="15">
        <v>111080102</v>
      </c>
      <c r="M3087" s="15" t="s">
        <v>2282</v>
      </c>
      <c r="N3087" s="15" t="s">
        <v>91</v>
      </c>
      <c r="O3087" s="18" t="s">
        <v>3612</v>
      </c>
      <c r="P3087" s="22" t="s">
        <v>3841</v>
      </c>
      <c r="Q3087" s="15" t="s">
        <v>1233</v>
      </c>
      <c r="R3087" s="18" t="s">
        <v>3147</v>
      </c>
      <c r="S3087" s="22" t="b">
        <f t="shared" si="476"/>
        <v>0</v>
      </c>
      <c r="T3087" s="18">
        <v>1</v>
      </c>
      <c r="U3087" s="18" t="s">
        <v>3147</v>
      </c>
      <c r="V3087" s="15"/>
      <c r="W3087" s="18" t="s">
        <v>3613</v>
      </c>
      <c r="X3087" s="18"/>
      <c r="Y3087" s="15" t="s">
        <v>73</v>
      </c>
      <c r="Z3087" s="18" t="s">
        <v>1730</v>
      </c>
      <c r="AA3087" s="18" t="s">
        <v>71</v>
      </c>
      <c r="AB3087" s="18" t="s">
        <v>7552</v>
      </c>
      <c r="AC3087" s="67" t="e">
        <f>+VLOOKUP("*"&amp;L3087&amp;"*",'[2]REGISTROS SANITARIOS'!$D$2394:$E$2662,2,FALSE)</f>
        <v>#N/A</v>
      </c>
      <c r="AD3087" s="22" t="s">
        <v>44</v>
      </c>
      <c r="AE3087" s="16">
        <v>44839</v>
      </c>
      <c r="AF3087" s="34" t="s">
        <v>73</v>
      </c>
      <c r="AG3087" s="24">
        <v>20033548</v>
      </c>
      <c r="AH3087" s="18">
        <v>1</v>
      </c>
      <c r="AI3087" s="18" t="s">
        <v>1049</v>
      </c>
      <c r="AJ3087" s="17">
        <v>1650</v>
      </c>
      <c r="AK3087" s="25">
        <v>1650</v>
      </c>
      <c r="AL3087" s="25">
        <v>2975</v>
      </c>
      <c r="AM3087" s="35">
        <v>0</v>
      </c>
      <c r="AN3087" s="19">
        <v>4908750</v>
      </c>
      <c r="AO3087" s="18" t="s">
        <v>44</v>
      </c>
      <c r="AP3087" s="15" t="s">
        <v>6131</v>
      </c>
      <c r="AQ3087" s="43" t="str">
        <f t="shared" si="478"/>
        <v>SI</v>
      </c>
      <c r="AR3087" s="44">
        <f t="shared" si="471"/>
        <v>4908750</v>
      </c>
      <c r="AS3087" s="44">
        <f t="shared" si="472"/>
        <v>4908750</v>
      </c>
      <c r="AT3087" s="44">
        <f t="shared" si="473"/>
        <v>4908750</v>
      </c>
      <c r="AU3087" s="44">
        <f t="shared" si="474"/>
        <v>4908750</v>
      </c>
      <c r="AV3087" s="45" t="b">
        <f t="shared" si="475"/>
        <v>1</v>
      </c>
      <c r="AW3087" s="45" t="b">
        <f t="shared" si="479"/>
        <v>1</v>
      </c>
      <c r="AX3087" s="45"/>
    </row>
    <row r="3088" spans="1:50" s="36" customFormat="1" ht="27.75" customHeight="1" x14ac:dyDescent="0.15">
      <c r="A3088" s="36" t="str">
        <f t="shared" si="477"/>
        <v>RAFAEL ANTONIO SALAMANCA / DEPOSITO DE DROGAS BOYACA112010206</v>
      </c>
      <c r="B3088" s="36" t="b">
        <f>+A3088='[1]Anexo 9'!A3088</f>
        <v>1</v>
      </c>
      <c r="C3088" s="18" t="s">
        <v>3868</v>
      </c>
      <c r="D3088" s="18" t="s">
        <v>1041</v>
      </c>
      <c r="E3088" s="15" t="s">
        <v>61</v>
      </c>
      <c r="F3088" s="15" t="s">
        <v>62</v>
      </c>
      <c r="G3088" s="15" t="s">
        <v>3155</v>
      </c>
      <c r="H3088" s="15" t="s">
        <v>3155</v>
      </c>
      <c r="I3088" s="15" t="s">
        <v>3155</v>
      </c>
      <c r="J3088" s="15">
        <v>6</v>
      </c>
      <c r="K3088" s="15" t="s">
        <v>3155</v>
      </c>
      <c r="L3088" s="15">
        <v>112010206</v>
      </c>
      <c r="M3088" s="15" t="s">
        <v>2287</v>
      </c>
      <c r="N3088" s="15" t="s">
        <v>835</v>
      </c>
      <c r="O3088" s="18" t="s">
        <v>5054</v>
      </c>
      <c r="P3088" s="22" t="s">
        <v>3841</v>
      </c>
      <c r="Q3088" s="15" t="s">
        <v>2289</v>
      </c>
      <c r="R3088" s="18" t="s">
        <v>5952</v>
      </c>
      <c r="S3088" s="22" t="b">
        <f t="shared" si="476"/>
        <v>0</v>
      </c>
      <c r="T3088" s="18">
        <v>1</v>
      </c>
      <c r="U3088" s="18" t="s">
        <v>5952</v>
      </c>
      <c r="V3088" s="15"/>
      <c r="W3088" s="18" t="s">
        <v>3615</v>
      </c>
      <c r="X3088" s="18"/>
      <c r="Y3088" s="15" t="s">
        <v>73</v>
      </c>
      <c r="Z3088" s="18" t="s">
        <v>7512</v>
      </c>
      <c r="AA3088" s="18" t="s">
        <v>71</v>
      </c>
      <c r="AB3088" s="18" t="s">
        <v>3616</v>
      </c>
      <c r="AC3088" s="67" t="str">
        <f>+VLOOKUP("*"&amp;L3088&amp;"*",'[2]REGISTROS SANITARIOS'!$D$2394:$E$2662,2,FALSE)</f>
        <v>SI</v>
      </c>
      <c r="AD3088" s="22" t="s">
        <v>1025</v>
      </c>
      <c r="AE3088" s="16" t="s">
        <v>7998</v>
      </c>
      <c r="AF3088" s="34" t="s">
        <v>8814</v>
      </c>
      <c r="AG3088" s="24">
        <v>39002</v>
      </c>
      <c r="AH3088" s="18">
        <v>3</v>
      </c>
      <c r="AI3088" s="18" t="s">
        <v>1049</v>
      </c>
      <c r="AJ3088" s="17">
        <v>3630</v>
      </c>
      <c r="AK3088" s="25">
        <v>3630</v>
      </c>
      <c r="AL3088" s="25">
        <v>9163</v>
      </c>
      <c r="AM3088" s="35">
        <v>0</v>
      </c>
      <c r="AN3088" s="19">
        <v>33261690</v>
      </c>
      <c r="AO3088" s="18" t="s">
        <v>44</v>
      </c>
      <c r="AP3088" s="15" t="s">
        <v>6131</v>
      </c>
      <c r="AQ3088" s="43" t="str">
        <f t="shared" si="478"/>
        <v>SI</v>
      </c>
      <c r="AR3088" s="44">
        <f t="shared" si="471"/>
        <v>33261690</v>
      </c>
      <c r="AS3088" s="44">
        <f t="shared" si="472"/>
        <v>33261690</v>
      </c>
      <c r="AT3088" s="44">
        <f t="shared" si="473"/>
        <v>33261690</v>
      </c>
      <c r="AU3088" s="44">
        <f t="shared" si="474"/>
        <v>33261690</v>
      </c>
      <c r="AV3088" s="45" t="b">
        <f t="shared" si="475"/>
        <v>1</v>
      </c>
      <c r="AW3088" s="45" t="b">
        <f t="shared" si="479"/>
        <v>1</v>
      </c>
      <c r="AX3088" s="45"/>
    </row>
    <row r="3089" spans="1:50" s="36" customFormat="1" ht="27.75" customHeight="1" x14ac:dyDescent="0.15">
      <c r="A3089" s="36" t="str">
        <f t="shared" si="477"/>
        <v>RAFAEL ANTONIO SALAMANCA / DEPOSITO DE DROGAS BOYACA112010306</v>
      </c>
      <c r="B3089" s="36" t="b">
        <f>+A3089='[1]Anexo 9'!A3089</f>
        <v>1</v>
      </c>
      <c r="C3089" s="18" t="s">
        <v>3868</v>
      </c>
      <c r="D3089" s="18" t="s">
        <v>1041</v>
      </c>
      <c r="E3089" s="15" t="s">
        <v>61</v>
      </c>
      <c r="F3089" s="15" t="s">
        <v>62</v>
      </c>
      <c r="G3089" s="15" t="s">
        <v>3155</v>
      </c>
      <c r="H3089" s="15" t="s">
        <v>3155</v>
      </c>
      <c r="I3089" s="15" t="s">
        <v>3155</v>
      </c>
      <c r="J3089" s="15">
        <v>3</v>
      </c>
      <c r="K3089" s="15" t="s">
        <v>3155</v>
      </c>
      <c r="L3089" s="15">
        <v>112010306</v>
      </c>
      <c r="M3089" s="15" t="s">
        <v>2292</v>
      </c>
      <c r="N3089" s="15" t="s">
        <v>91</v>
      </c>
      <c r="O3089" s="18" t="s">
        <v>5055</v>
      </c>
      <c r="P3089" s="22" t="s">
        <v>73</v>
      </c>
      <c r="Q3089" s="15" t="s">
        <v>2293</v>
      </c>
      <c r="R3089" s="18" t="s">
        <v>3147</v>
      </c>
      <c r="S3089" s="22" t="b">
        <f t="shared" si="476"/>
        <v>0</v>
      </c>
      <c r="T3089" s="18">
        <v>1</v>
      </c>
      <c r="U3089" s="18" t="s">
        <v>3147</v>
      </c>
      <c r="V3089" s="15"/>
      <c r="W3089" s="18" t="s">
        <v>3617</v>
      </c>
      <c r="X3089" s="18"/>
      <c r="Y3089" s="15" t="s">
        <v>73</v>
      </c>
      <c r="Z3089" s="18" t="s">
        <v>7512</v>
      </c>
      <c r="AA3089" s="18" t="s">
        <v>71</v>
      </c>
      <c r="AB3089" s="18" t="s">
        <v>2294</v>
      </c>
      <c r="AC3089" s="67" t="str">
        <f>+VLOOKUP("*"&amp;L3089&amp;"*",'[2]REGISTROS SANITARIOS'!$D$2394:$E$2662,2,FALSE)</f>
        <v>SI</v>
      </c>
      <c r="AD3089" s="22" t="s">
        <v>1025</v>
      </c>
      <c r="AE3089" s="16">
        <v>44284</v>
      </c>
      <c r="AF3089" s="34" t="s">
        <v>73</v>
      </c>
      <c r="AG3089" s="24">
        <v>50709</v>
      </c>
      <c r="AH3089" s="18">
        <v>2</v>
      </c>
      <c r="AI3089" s="18" t="s">
        <v>1049</v>
      </c>
      <c r="AJ3089" s="17">
        <v>44</v>
      </c>
      <c r="AK3089" s="25">
        <v>44</v>
      </c>
      <c r="AL3089" s="25">
        <v>55344</v>
      </c>
      <c r="AM3089" s="35">
        <v>0</v>
      </c>
      <c r="AN3089" s="19">
        <v>2435136</v>
      </c>
      <c r="AO3089" s="18" t="s">
        <v>44</v>
      </c>
      <c r="AP3089" s="15" t="s">
        <v>6131</v>
      </c>
      <c r="AQ3089" s="43" t="str">
        <f t="shared" si="478"/>
        <v>SI</v>
      </c>
      <c r="AR3089" s="44">
        <f t="shared" si="471"/>
        <v>2435136</v>
      </c>
      <c r="AS3089" s="44">
        <f t="shared" si="472"/>
        <v>2435136</v>
      </c>
      <c r="AT3089" s="44">
        <f t="shared" si="473"/>
        <v>2435136</v>
      </c>
      <c r="AU3089" s="44">
        <f t="shared" si="474"/>
        <v>2435136</v>
      </c>
      <c r="AV3089" s="45" t="b">
        <f t="shared" si="475"/>
        <v>1</v>
      </c>
      <c r="AW3089" s="45" t="b">
        <f t="shared" si="479"/>
        <v>1</v>
      </c>
      <c r="AX3089" s="45"/>
    </row>
    <row r="3090" spans="1:50" s="36" customFormat="1" ht="27.75" customHeight="1" x14ac:dyDescent="0.15">
      <c r="A3090" s="36" t="str">
        <f t="shared" si="477"/>
        <v>RAFAEL ANTONIO SALAMANCA / DEPOSITO DE DROGAS BOYACA112020306</v>
      </c>
      <c r="B3090" s="36" t="b">
        <f>+A3090='[1]Anexo 9'!A3090</f>
        <v>1</v>
      </c>
      <c r="C3090" s="18" t="s">
        <v>3868</v>
      </c>
      <c r="D3090" s="18" t="s">
        <v>1041</v>
      </c>
      <c r="E3090" s="15" t="s">
        <v>61</v>
      </c>
      <c r="F3090" s="15" t="s">
        <v>62</v>
      </c>
      <c r="G3090" s="15" t="s">
        <v>3155</v>
      </c>
      <c r="H3090" s="15" t="s">
        <v>3155</v>
      </c>
      <c r="I3090" s="15" t="s">
        <v>3155</v>
      </c>
      <c r="J3090" s="15">
        <v>3</v>
      </c>
      <c r="K3090" s="15" t="s">
        <v>3155</v>
      </c>
      <c r="L3090" s="15">
        <v>112020306</v>
      </c>
      <c r="M3090" s="15" t="s">
        <v>2295</v>
      </c>
      <c r="N3090" s="15" t="s">
        <v>2296</v>
      </c>
      <c r="O3090" s="18" t="s">
        <v>5056</v>
      </c>
      <c r="P3090" s="22" t="s">
        <v>3841</v>
      </c>
      <c r="Q3090" s="15" t="s">
        <v>2297</v>
      </c>
      <c r="R3090" s="18" t="s">
        <v>3147</v>
      </c>
      <c r="S3090" s="22" t="b">
        <f t="shared" si="476"/>
        <v>0</v>
      </c>
      <c r="T3090" s="18">
        <v>1</v>
      </c>
      <c r="U3090" s="18" t="s">
        <v>3147</v>
      </c>
      <c r="V3090" s="15"/>
      <c r="W3090" s="18" t="s">
        <v>6492</v>
      </c>
      <c r="X3090" s="18"/>
      <c r="Y3090" s="15" t="s">
        <v>73</v>
      </c>
      <c r="Z3090" s="18" t="s">
        <v>7553</v>
      </c>
      <c r="AA3090" s="18" t="s">
        <v>71</v>
      </c>
      <c r="AB3090" s="18" t="s">
        <v>3618</v>
      </c>
      <c r="AC3090" s="67" t="str">
        <f>+VLOOKUP("*"&amp;L3090&amp;"*",'[2]REGISTROS SANITARIOS'!$D$2394:$E$2662,2,FALSE)</f>
        <v>SI</v>
      </c>
      <c r="AD3090" s="22" t="s">
        <v>1025</v>
      </c>
      <c r="AE3090" s="16" t="s">
        <v>7998</v>
      </c>
      <c r="AF3090" s="34" t="s">
        <v>8814</v>
      </c>
      <c r="AG3090" s="24">
        <v>19968374</v>
      </c>
      <c r="AH3090" s="18">
        <v>2</v>
      </c>
      <c r="AI3090" s="18" t="s">
        <v>1049</v>
      </c>
      <c r="AJ3090" s="17">
        <v>154</v>
      </c>
      <c r="AK3090" s="25">
        <v>154</v>
      </c>
      <c r="AL3090" s="25">
        <v>35000</v>
      </c>
      <c r="AM3090" s="35">
        <v>0</v>
      </c>
      <c r="AN3090" s="19">
        <v>5390000</v>
      </c>
      <c r="AO3090" s="18">
        <v>0</v>
      </c>
      <c r="AP3090" s="15" t="s">
        <v>6131</v>
      </c>
      <c r="AQ3090" s="43" t="str">
        <f t="shared" si="478"/>
        <v>SI</v>
      </c>
      <c r="AR3090" s="44">
        <f t="shared" si="471"/>
        <v>5390000</v>
      </c>
      <c r="AS3090" s="44">
        <f t="shared" si="472"/>
        <v>5390000</v>
      </c>
      <c r="AT3090" s="44">
        <f t="shared" si="473"/>
        <v>5390000</v>
      </c>
      <c r="AU3090" s="44">
        <f t="shared" si="474"/>
        <v>5390000</v>
      </c>
      <c r="AV3090" s="45" t="b">
        <f t="shared" si="475"/>
        <v>1</v>
      </c>
      <c r="AW3090" s="45" t="b">
        <f t="shared" si="479"/>
        <v>1</v>
      </c>
      <c r="AX3090" s="45"/>
    </row>
    <row r="3091" spans="1:50" s="36" customFormat="1" ht="27.75" customHeight="1" x14ac:dyDescent="0.15">
      <c r="A3091" s="36" t="str">
        <f t="shared" si="477"/>
        <v>RAFAEL ANTONIO SALAMANCA / DEPOSITO DE DROGAS BOYACA112020406</v>
      </c>
      <c r="B3091" s="36" t="b">
        <f>+A3091='[1]Anexo 9'!A3091</f>
        <v>1</v>
      </c>
      <c r="C3091" s="18" t="s">
        <v>3868</v>
      </c>
      <c r="D3091" s="18" t="s">
        <v>1041</v>
      </c>
      <c r="E3091" s="15" t="s">
        <v>61</v>
      </c>
      <c r="F3091" s="15" t="s">
        <v>62</v>
      </c>
      <c r="G3091" s="15" t="s">
        <v>3155</v>
      </c>
      <c r="H3091" s="15" t="s">
        <v>3155</v>
      </c>
      <c r="I3091" s="15" t="s">
        <v>3155</v>
      </c>
      <c r="J3091" s="15">
        <v>5</v>
      </c>
      <c r="K3091" s="15" t="s">
        <v>3155</v>
      </c>
      <c r="L3091" s="15">
        <v>112020406</v>
      </c>
      <c r="M3091" s="15" t="s">
        <v>2299</v>
      </c>
      <c r="N3091" s="15" t="s">
        <v>835</v>
      </c>
      <c r="O3091" s="18" t="s">
        <v>3619</v>
      </c>
      <c r="P3091" s="22" t="s">
        <v>73</v>
      </c>
      <c r="Q3091" s="15" t="s">
        <v>2289</v>
      </c>
      <c r="R3091" s="18" t="s">
        <v>5952</v>
      </c>
      <c r="S3091" s="22" t="b">
        <f t="shared" si="476"/>
        <v>0</v>
      </c>
      <c r="T3091" s="18">
        <v>1</v>
      </c>
      <c r="U3091" s="18" t="s">
        <v>5952</v>
      </c>
      <c r="V3091" s="15"/>
      <c r="W3091" s="18" t="s">
        <v>1707</v>
      </c>
      <c r="X3091" s="18"/>
      <c r="Y3091" s="15" t="s">
        <v>73</v>
      </c>
      <c r="Z3091" s="18" t="s">
        <v>1708</v>
      </c>
      <c r="AA3091" s="18" t="s">
        <v>71</v>
      </c>
      <c r="AB3091" s="18" t="s">
        <v>2973</v>
      </c>
      <c r="AC3091" s="67" t="e">
        <f>+VLOOKUP("*"&amp;L3091&amp;"*",'[2]REGISTROS SANITARIOS'!$D$2394:$E$2662,2,FALSE)</f>
        <v>#N/A</v>
      </c>
      <c r="AD3091" s="22" t="s">
        <v>44</v>
      </c>
      <c r="AE3091" s="16" t="s">
        <v>7998</v>
      </c>
      <c r="AF3091" s="34" t="s">
        <v>8814</v>
      </c>
      <c r="AG3091" s="24">
        <v>19930887</v>
      </c>
      <c r="AH3091" s="18">
        <v>3</v>
      </c>
      <c r="AI3091" s="18" t="s">
        <v>1049</v>
      </c>
      <c r="AJ3091" s="17">
        <v>2970</v>
      </c>
      <c r="AK3091" s="25">
        <v>2970</v>
      </c>
      <c r="AL3091" s="25">
        <v>4486</v>
      </c>
      <c r="AM3091" s="35">
        <v>0</v>
      </c>
      <c r="AN3091" s="19">
        <v>13323420</v>
      </c>
      <c r="AO3091" s="18" t="s">
        <v>44</v>
      </c>
      <c r="AP3091" s="15" t="s">
        <v>6131</v>
      </c>
      <c r="AQ3091" s="43" t="str">
        <f t="shared" si="478"/>
        <v>SI</v>
      </c>
      <c r="AR3091" s="44">
        <f t="shared" si="471"/>
        <v>13323420</v>
      </c>
      <c r="AS3091" s="44">
        <f t="shared" si="472"/>
        <v>13323420</v>
      </c>
      <c r="AT3091" s="44">
        <f t="shared" si="473"/>
        <v>13323420</v>
      </c>
      <c r="AU3091" s="44">
        <f t="shared" si="474"/>
        <v>13323420</v>
      </c>
      <c r="AV3091" s="45" t="b">
        <f t="shared" si="475"/>
        <v>1</v>
      </c>
      <c r="AW3091" s="45" t="b">
        <f t="shared" si="479"/>
        <v>1</v>
      </c>
      <c r="AX3091" s="45"/>
    </row>
    <row r="3092" spans="1:50" s="36" customFormat="1" ht="27.75" customHeight="1" x14ac:dyDescent="0.15">
      <c r="A3092" s="36" t="str">
        <f t="shared" si="477"/>
        <v>RAFAEL ANTONIO SALAMANCA / DEPOSITO DE DROGAS BOYACA112030106</v>
      </c>
      <c r="B3092" s="36" t="b">
        <f>+A3092='[1]Anexo 9'!A3092</f>
        <v>1</v>
      </c>
      <c r="C3092" s="18" t="s">
        <v>3868</v>
      </c>
      <c r="D3092" s="18" t="s">
        <v>1041</v>
      </c>
      <c r="E3092" s="15" t="s">
        <v>61</v>
      </c>
      <c r="F3092" s="15" t="s">
        <v>62</v>
      </c>
      <c r="G3092" s="15" t="s">
        <v>3155</v>
      </c>
      <c r="H3092" s="15" t="s">
        <v>3155</v>
      </c>
      <c r="I3092" s="15" t="s">
        <v>3155</v>
      </c>
      <c r="J3092" s="15">
        <v>6</v>
      </c>
      <c r="K3092" s="15" t="s">
        <v>3155</v>
      </c>
      <c r="L3092" s="15">
        <v>112030106</v>
      </c>
      <c r="M3092" s="15" t="s">
        <v>2304</v>
      </c>
      <c r="N3092" s="15" t="s">
        <v>835</v>
      </c>
      <c r="O3092" s="18" t="s">
        <v>3620</v>
      </c>
      <c r="P3092" s="22" t="s">
        <v>73</v>
      </c>
      <c r="Q3092" s="15" t="s">
        <v>2306</v>
      </c>
      <c r="R3092" s="18" t="s">
        <v>5952</v>
      </c>
      <c r="S3092" s="22" t="b">
        <f t="shared" si="476"/>
        <v>0</v>
      </c>
      <c r="T3092" s="18">
        <v>1</v>
      </c>
      <c r="U3092" s="18" t="s">
        <v>5952</v>
      </c>
      <c r="V3092" s="15"/>
      <c r="W3092" s="18" t="s">
        <v>1824</v>
      </c>
      <c r="X3092" s="18"/>
      <c r="Y3092" s="15" t="s">
        <v>73</v>
      </c>
      <c r="Z3092" s="18" t="s">
        <v>6483</v>
      </c>
      <c r="AA3092" s="18" t="s">
        <v>71</v>
      </c>
      <c r="AB3092" s="18" t="s">
        <v>7554</v>
      </c>
      <c r="AC3092" s="67" t="str">
        <f>+VLOOKUP("*"&amp;L3092&amp;"*",'[2]REGISTROS SANITARIOS'!$D$2394:$E$2662,2,FALSE)</f>
        <v>SI</v>
      </c>
      <c r="AD3092" s="22" t="s">
        <v>1025</v>
      </c>
      <c r="AE3092" s="16">
        <v>45966</v>
      </c>
      <c r="AF3092" s="34" t="s">
        <v>73</v>
      </c>
      <c r="AG3092" s="24">
        <v>19912977</v>
      </c>
      <c r="AH3092" s="18">
        <v>2</v>
      </c>
      <c r="AI3092" s="18" t="s">
        <v>1049</v>
      </c>
      <c r="AJ3092" s="17">
        <v>6050</v>
      </c>
      <c r="AK3092" s="25">
        <v>6050</v>
      </c>
      <c r="AL3092" s="25">
        <v>1625</v>
      </c>
      <c r="AM3092" s="35">
        <v>0</v>
      </c>
      <c r="AN3092" s="19">
        <v>9831250</v>
      </c>
      <c r="AO3092" s="18" t="s">
        <v>44</v>
      </c>
      <c r="AP3092" s="15" t="s">
        <v>6131</v>
      </c>
      <c r="AQ3092" s="43" t="str">
        <f t="shared" si="478"/>
        <v>SI</v>
      </c>
      <c r="AR3092" s="44">
        <f t="shared" ref="AR3092:AR3155" si="480">+AJ3092*(AL3092*(1+AM3092))</f>
        <v>9831250</v>
      </c>
      <c r="AS3092" s="44">
        <f t="shared" ref="AS3092:AS3155" si="481">+AJ3092*AL3092</f>
        <v>9831250</v>
      </c>
      <c r="AT3092" s="44">
        <f t="shared" ref="AT3092:AT3155" si="482">+AL3092*AK3092</f>
        <v>9831250</v>
      </c>
      <c r="AU3092" s="44">
        <f t="shared" ref="AU3092:AU3155" si="483">+AK3092*(AL3092*(1+AM3092))</f>
        <v>9831250</v>
      </c>
      <c r="AV3092" s="45" t="b">
        <f t="shared" ref="AV3092:AV3155" si="484">+IFERROR(AU3092=AN3092,"FALSO")</f>
        <v>1</v>
      </c>
      <c r="AW3092" s="45" t="b">
        <f t="shared" si="479"/>
        <v>1</v>
      </c>
      <c r="AX3092" s="45"/>
    </row>
    <row r="3093" spans="1:50" s="36" customFormat="1" ht="27.75" customHeight="1" x14ac:dyDescent="0.15">
      <c r="A3093" s="36" t="str">
        <f t="shared" si="477"/>
        <v>RAFAEL ANTONIO SALAMANCA / DEPOSITO DE DROGAS BOYACA112030206</v>
      </c>
      <c r="B3093" s="36" t="b">
        <f>+A3093='[1]Anexo 9'!A3093</f>
        <v>1</v>
      </c>
      <c r="C3093" s="18" t="s">
        <v>3868</v>
      </c>
      <c r="D3093" s="18" t="s">
        <v>1041</v>
      </c>
      <c r="E3093" s="15" t="s">
        <v>61</v>
      </c>
      <c r="F3093" s="15" t="s">
        <v>62</v>
      </c>
      <c r="G3093" s="15" t="s">
        <v>3155</v>
      </c>
      <c r="H3093" s="15" t="s">
        <v>3155</v>
      </c>
      <c r="I3093" s="15" t="s">
        <v>3155</v>
      </c>
      <c r="J3093" s="15">
        <v>6</v>
      </c>
      <c r="K3093" s="15" t="s">
        <v>3155</v>
      </c>
      <c r="L3093" s="15">
        <v>112030206</v>
      </c>
      <c r="M3093" s="15" t="s">
        <v>2309</v>
      </c>
      <c r="N3093" s="15" t="s">
        <v>835</v>
      </c>
      <c r="O3093" s="18" t="s">
        <v>3622</v>
      </c>
      <c r="P3093" s="22" t="s">
        <v>73</v>
      </c>
      <c r="Q3093" s="15" t="s">
        <v>2311</v>
      </c>
      <c r="R3093" s="18" t="s">
        <v>5952</v>
      </c>
      <c r="S3093" s="22" t="b">
        <f t="shared" si="476"/>
        <v>0</v>
      </c>
      <c r="T3093" s="18">
        <v>1</v>
      </c>
      <c r="U3093" s="18" t="s">
        <v>5952</v>
      </c>
      <c r="V3093" s="15"/>
      <c r="W3093" s="18" t="s">
        <v>2313</v>
      </c>
      <c r="X3093" s="18"/>
      <c r="Y3093" s="15" t="s">
        <v>73</v>
      </c>
      <c r="Z3093" s="18" t="s">
        <v>6483</v>
      </c>
      <c r="AA3093" s="18" t="s">
        <v>71</v>
      </c>
      <c r="AB3093" s="18" t="s">
        <v>2314</v>
      </c>
      <c r="AC3093" s="67" t="str">
        <f>+VLOOKUP("*"&amp;L3093&amp;"*",'[2]REGISTROS SANITARIOS'!$D$2394:$E$2662,2,FALSE)</f>
        <v>SI</v>
      </c>
      <c r="AD3093" s="22" t="s">
        <v>1025</v>
      </c>
      <c r="AE3093" s="16">
        <v>44258</v>
      </c>
      <c r="AF3093" s="34" t="s">
        <v>68</v>
      </c>
      <c r="AG3093" s="24">
        <v>21475</v>
      </c>
      <c r="AH3093" s="18">
        <v>2</v>
      </c>
      <c r="AI3093" s="18" t="s">
        <v>1049</v>
      </c>
      <c r="AJ3093" s="17">
        <v>2420</v>
      </c>
      <c r="AK3093" s="25">
        <v>2420</v>
      </c>
      <c r="AL3093" s="25">
        <v>2563</v>
      </c>
      <c r="AM3093" s="35">
        <v>0</v>
      </c>
      <c r="AN3093" s="19">
        <v>6202460</v>
      </c>
      <c r="AO3093" s="18" t="s">
        <v>44</v>
      </c>
      <c r="AP3093" s="15" t="s">
        <v>6131</v>
      </c>
      <c r="AQ3093" s="43" t="str">
        <f t="shared" si="478"/>
        <v>SI</v>
      </c>
      <c r="AR3093" s="44">
        <f t="shared" si="480"/>
        <v>6202460</v>
      </c>
      <c r="AS3093" s="44">
        <f t="shared" si="481"/>
        <v>6202460</v>
      </c>
      <c r="AT3093" s="44">
        <f t="shared" si="482"/>
        <v>6202460</v>
      </c>
      <c r="AU3093" s="44">
        <f t="shared" si="483"/>
        <v>6202460</v>
      </c>
      <c r="AV3093" s="45" t="b">
        <f t="shared" si="484"/>
        <v>1</v>
      </c>
      <c r="AW3093" s="45" t="b">
        <f t="shared" si="479"/>
        <v>1</v>
      </c>
      <c r="AX3093" s="45"/>
    </row>
    <row r="3094" spans="1:50" s="36" customFormat="1" ht="27.75" customHeight="1" x14ac:dyDescent="0.15">
      <c r="A3094" s="36" t="str">
        <f t="shared" si="477"/>
        <v>RAFAEL ANTONIO SALAMANCA / DEPOSITO DE DROGAS BOYACA112030306</v>
      </c>
      <c r="B3094" s="36" t="b">
        <f>+A3094='[1]Anexo 9'!A3094</f>
        <v>1</v>
      </c>
      <c r="C3094" s="18" t="s">
        <v>3868</v>
      </c>
      <c r="D3094" s="18" t="s">
        <v>1041</v>
      </c>
      <c r="E3094" s="15" t="s">
        <v>61</v>
      </c>
      <c r="F3094" s="15" t="s">
        <v>62</v>
      </c>
      <c r="G3094" s="15" t="s">
        <v>3155</v>
      </c>
      <c r="H3094" s="15" t="s">
        <v>3155</v>
      </c>
      <c r="I3094" s="15" t="s">
        <v>3155</v>
      </c>
      <c r="J3094" s="15">
        <v>6</v>
      </c>
      <c r="K3094" s="15" t="s">
        <v>3155</v>
      </c>
      <c r="L3094" s="15">
        <v>112030306</v>
      </c>
      <c r="M3094" s="15" t="s">
        <v>2315</v>
      </c>
      <c r="N3094" s="15" t="s">
        <v>91</v>
      </c>
      <c r="O3094" s="18" t="s">
        <v>3623</v>
      </c>
      <c r="P3094" s="22" t="s">
        <v>73</v>
      </c>
      <c r="Q3094" s="15" t="s">
        <v>1678</v>
      </c>
      <c r="R3094" s="18" t="s">
        <v>3147</v>
      </c>
      <c r="S3094" s="22" t="b">
        <f t="shared" si="476"/>
        <v>0</v>
      </c>
      <c r="T3094" s="18">
        <v>1</v>
      </c>
      <c r="U3094" s="18" t="s">
        <v>3147</v>
      </c>
      <c r="V3094" s="15"/>
      <c r="W3094" s="18" t="s">
        <v>1829</v>
      </c>
      <c r="X3094" s="18"/>
      <c r="Y3094" s="15" t="s">
        <v>73</v>
      </c>
      <c r="Z3094" s="18" t="s">
        <v>7484</v>
      </c>
      <c r="AA3094" s="18" t="s">
        <v>71</v>
      </c>
      <c r="AB3094" s="18" t="s">
        <v>2318</v>
      </c>
      <c r="AC3094" s="67" t="str">
        <f>+VLOOKUP("*"&amp;L3094&amp;"*",'[2]REGISTROS SANITARIOS'!$D$2394:$E$2662,2,FALSE)</f>
        <v>SI</v>
      </c>
      <c r="AD3094" s="22" t="s">
        <v>1025</v>
      </c>
      <c r="AE3094" s="16" t="s">
        <v>7998</v>
      </c>
      <c r="AF3094" s="34" t="s">
        <v>8814</v>
      </c>
      <c r="AG3094" s="24">
        <v>19944764</v>
      </c>
      <c r="AH3094" s="18">
        <v>1</v>
      </c>
      <c r="AI3094" s="18" t="s">
        <v>1049</v>
      </c>
      <c r="AJ3094" s="17">
        <v>660</v>
      </c>
      <c r="AK3094" s="25">
        <v>660</v>
      </c>
      <c r="AL3094" s="25">
        <v>1500</v>
      </c>
      <c r="AM3094" s="35">
        <v>0</v>
      </c>
      <c r="AN3094" s="19">
        <v>990000</v>
      </c>
      <c r="AO3094" s="18" t="s">
        <v>44</v>
      </c>
      <c r="AP3094" s="15" t="s">
        <v>6131</v>
      </c>
      <c r="AQ3094" s="43" t="str">
        <f t="shared" si="478"/>
        <v>SI</v>
      </c>
      <c r="AR3094" s="44">
        <f t="shared" si="480"/>
        <v>990000</v>
      </c>
      <c r="AS3094" s="44">
        <f t="shared" si="481"/>
        <v>990000</v>
      </c>
      <c r="AT3094" s="44">
        <f t="shared" si="482"/>
        <v>990000</v>
      </c>
      <c r="AU3094" s="44">
        <f t="shared" si="483"/>
        <v>990000</v>
      </c>
      <c r="AV3094" s="45" t="b">
        <f t="shared" si="484"/>
        <v>1</v>
      </c>
      <c r="AW3094" s="45" t="b">
        <f t="shared" si="479"/>
        <v>1</v>
      </c>
      <c r="AX3094" s="45"/>
    </row>
    <row r="3095" spans="1:50" s="36" customFormat="1" ht="27.75" customHeight="1" x14ac:dyDescent="0.15">
      <c r="A3095" s="36" t="str">
        <f t="shared" si="477"/>
        <v>RAFAEL ANTONIO SALAMANCA / DEPOSITO DE DROGAS BOYACA112030405</v>
      </c>
      <c r="B3095" s="36" t="b">
        <f>+A3095='[1]Anexo 9'!A3095</f>
        <v>1</v>
      </c>
      <c r="C3095" s="18" t="s">
        <v>3868</v>
      </c>
      <c r="D3095" s="18" t="s">
        <v>1041</v>
      </c>
      <c r="E3095" s="15" t="s">
        <v>61</v>
      </c>
      <c r="F3095" s="15" t="s">
        <v>62</v>
      </c>
      <c r="G3095" s="15" t="s">
        <v>3155</v>
      </c>
      <c r="H3095" s="15" t="s">
        <v>3155</v>
      </c>
      <c r="I3095" s="15" t="s">
        <v>3155</v>
      </c>
      <c r="J3095" s="15">
        <v>5</v>
      </c>
      <c r="K3095" s="15" t="s">
        <v>3155</v>
      </c>
      <c r="L3095" s="15">
        <v>112030405</v>
      </c>
      <c r="M3095" s="15" t="s">
        <v>2319</v>
      </c>
      <c r="N3095" s="15" t="s">
        <v>2320</v>
      </c>
      <c r="O3095" s="18" t="s">
        <v>3624</v>
      </c>
      <c r="P3095" s="22" t="s">
        <v>73</v>
      </c>
      <c r="Q3095" s="15" t="s">
        <v>2322</v>
      </c>
      <c r="R3095" s="18" t="s">
        <v>5962</v>
      </c>
      <c r="S3095" s="22" t="b">
        <f t="shared" si="476"/>
        <v>0</v>
      </c>
      <c r="T3095" s="18">
        <v>10</v>
      </c>
      <c r="U3095" s="18" t="s">
        <v>5962</v>
      </c>
      <c r="V3095" s="15"/>
      <c r="W3095" s="18" t="s">
        <v>3625</v>
      </c>
      <c r="X3095" s="18"/>
      <c r="Y3095" s="15" t="s">
        <v>73</v>
      </c>
      <c r="Z3095" s="18" t="s">
        <v>1662</v>
      </c>
      <c r="AA3095" s="18" t="s">
        <v>71</v>
      </c>
      <c r="AB3095" s="18" t="s">
        <v>2325</v>
      </c>
      <c r="AC3095" s="67" t="str">
        <f>+VLOOKUP("*"&amp;L3095&amp;"*",'[2]REGISTROS SANITARIOS'!$D$2394:$E$2662,2,FALSE)</f>
        <v>SI</v>
      </c>
      <c r="AD3095" s="22" t="s">
        <v>1025</v>
      </c>
      <c r="AE3095" s="16" t="s">
        <v>7998</v>
      </c>
      <c r="AF3095" s="34" t="s">
        <v>8814</v>
      </c>
      <c r="AG3095" s="24">
        <v>19942488</v>
      </c>
      <c r="AH3095" s="18">
        <v>2</v>
      </c>
      <c r="AI3095" s="18" t="s">
        <v>1049</v>
      </c>
      <c r="AJ3095" s="17">
        <v>9350</v>
      </c>
      <c r="AK3095" s="25">
        <v>9350</v>
      </c>
      <c r="AL3095" s="25">
        <v>200</v>
      </c>
      <c r="AM3095" s="35">
        <v>0</v>
      </c>
      <c r="AN3095" s="19">
        <v>1870000</v>
      </c>
      <c r="AO3095" s="18" t="s">
        <v>44</v>
      </c>
      <c r="AP3095" s="15" t="s">
        <v>6131</v>
      </c>
      <c r="AQ3095" s="43" t="str">
        <f t="shared" si="478"/>
        <v>SI</v>
      </c>
      <c r="AR3095" s="44">
        <f t="shared" si="480"/>
        <v>1870000</v>
      </c>
      <c r="AS3095" s="44">
        <f t="shared" si="481"/>
        <v>1870000</v>
      </c>
      <c r="AT3095" s="44">
        <f t="shared" si="482"/>
        <v>1870000</v>
      </c>
      <c r="AU3095" s="44">
        <f t="shared" si="483"/>
        <v>1870000</v>
      </c>
      <c r="AV3095" s="45" t="b">
        <f t="shared" si="484"/>
        <v>1</v>
      </c>
      <c r="AW3095" s="45" t="b">
        <f t="shared" si="479"/>
        <v>1</v>
      </c>
      <c r="AX3095" s="45"/>
    </row>
    <row r="3096" spans="1:50" s="36" customFormat="1" ht="27.75" customHeight="1" x14ac:dyDescent="0.15">
      <c r="A3096" s="36" t="str">
        <f t="shared" si="477"/>
        <v>RAFAEL ANTONIO SALAMANCA / DEPOSITO DE DROGAS BOYACA112040106</v>
      </c>
      <c r="B3096" s="36" t="b">
        <f>+A3096='[1]Anexo 9'!A3096</f>
        <v>1</v>
      </c>
      <c r="C3096" s="18" t="s">
        <v>3868</v>
      </c>
      <c r="D3096" s="18" t="s">
        <v>1041</v>
      </c>
      <c r="E3096" s="15" t="s">
        <v>61</v>
      </c>
      <c r="F3096" s="15" t="s">
        <v>62</v>
      </c>
      <c r="G3096" s="15" t="s">
        <v>3155</v>
      </c>
      <c r="H3096" s="15" t="s">
        <v>3155</v>
      </c>
      <c r="I3096" s="15" t="s">
        <v>3155</v>
      </c>
      <c r="J3096" s="15">
        <v>4</v>
      </c>
      <c r="K3096" s="15" t="s">
        <v>3155</v>
      </c>
      <c r="L3096" s="15">
        <v>112040106</v>
      </c>
      <c r="M3096" s="15" t="s">
        <v>2326</v>
      </c>
      <c r="N3096" s="15" t="s">
        <v>91</v>
      </c>
      <c r="O3096" s="18" t="s">
        <v>3626</v>
      </c>
      <c r="P3096" s="22" t="s">
        <v>73</v>
      </c>
      <c r="Q3096" s="15" t="s">
        <v>475</v>
      </c>
      <c r="R3096" s="18" t="s">
        <v>3147</v>
      </c>
      <c r="S3096" s="22" t="b">
        <f t="shared" si="476"/>
        <v>0</v>
      </c>
      <c r="T3096" s="18">
        <v>1</v>
      </c>
      <c r="U3096" s="18" t="s">
        <v>3147</v>
      </c>
      <c r="V3096" s="15"/>
      <c r="W3096" s="18" t="s">
        <v>2134</v>
      </c>
      <c r="X3096" s="18"/>
      <c r="Y3096" s="15" t="s">
        <v>73</v>
      </c>
      <c r="Z3096" s="18" t="s">
        <v>1730</v>
      </c>
      <c r="AA3096" s="18" t="s">
        <v>71</v>
      </c>
      <c r="AB3096" s="18" t="s">
        <v>2328</v>
      </c>
      <c r="AC3096" s="67" t="str">
        <f>+VLOOKUP("*"&amp;L3096&amp;"*",'[2]REGISTROS SANITARIOS'!$D$2394:$E$2662,2,FALSE)</f>
        <v>SI</v>
      </c>
      <c r="AD3096" s="22" t="s">
        <v>1025</v>
      </c>
      <c r="AE3096" s="16">
        <v>44509</v>
      </c>
      <c r="AF3096" s="34" t="s">
        <v>73</v>
      </c>
      <c r="AG3096" s="24">
        <v>44829</v>
      </c>
      <c r="AH3096" s="18">
        <v>1</v>
      </c>
      <c r="AI3096" s="18" t="s">
        <v>1049</v>
      </c>
      <c r="AJ3096" s="17">
        <v>412.5</v>
      </c>
      <c r="AK3096" s="25">
        <v>413</v>
      </c>
      <c r="AL3096" s="25">
        <v>6750</v>
      </c>
      <c r="AM3096" s="35">
        <v>0</v>
      </c>
      <c r="AN3096" s="19">
        <v>2787750</v>
      </c>
      <c r="AO3096" s="18" t="s">
        <v>44</v>
      </c>
      <c r="AP3096" s="15" t="s">
        <v>6131</v>
      </c>
      <c r="AQ3096" s="43" t="str">
        <f t="shared" si="478"/>
        <v>MAYOR</v>
      </c>
      <c r="AR3096" s="44">
        <f t="shared" si="480"/>
        <v>2784375</v>
      </c>
      <c r="AS3096" s="44">
        <f t="shared" si="481"/>
        <v>2784375</v>
      </c>
      <c r="AT3096" s="44">
        <f t="shared" si="482"/>
        <v>2787750</v>
      </c>
      <c r="AU3096" s="44">
        <f t="shared" si="483"/>
        <v>2787750</v>
      </c>
      <c r="AV3096" s="45" t="b">
        <f t="shared" si="484"/>
        <v>1</v>
      </c>
      <c r="AW3096" s="45" t="b">
        <f t="shared" si="479"/>
        <v>0</v>
      </c>
      <c r="AX3096" s="45"/>
    </row>
    <row r="3097" spans="1:50" s="36" customFormat="1" ht="27.75" customHeight="1" x14ac:dyDescent="0.15">
      <c r="A3097" s="36" t="str">
        <f t="shared" si="477"/>
        <v>RAFAEL ANTONIO SALAMANCA / DEPOSITO DE DROGAS BOYACA112040205</v>
      </c>
      <c r="B3097" s="36" t="b">
        <f>+A3097='[1]Anexo 9'!A3097</f>
        <v>1</v>
      </c>
      <c r="C3097" s="18" t="s">
        <v>3868</v>
      </c>
      <c r="D3097" s="18" t="s">
        <v>1041</v>
      </c>
      <c r="E3097" s="15" t="s">
        <v>61</v>
      </c>
      <c r="F3097" s="15" t="s">
        <v>62</v>
      </c>
      <c r="G3097" s="15" t="s">
        <v>3155</v>
      </c>
      <c r="H3097" s="15" t="s">
        <v>3155</v>
      </c>
      <c r="I3097" s="15" t="s">
        <v>3155</v>
      </c>
      <c r="J3097" s="15">
        <v>4</v>
      </c>
      <c r="K3097" s="15" t="s">
        <v>3155</v>
      </c>
      <c r="L3097" s="15">
        <v>112040205</v>
      </c>
      <c r="M3097" s="15" t="s">
        <v>2329</v>
      </c>
      <c r="N3097" s="15" t="s">
        <v>2330</v>
      </c>
      <c r="O3097" s="18" t="s">
        <v>3627</v>
      </c>
      <c r="P3097" s="22" t="s">
        <v>73</v>
      </c>
      <c r="Q3097" s="15" t="s">
        <v>2332</v>
      </c>
      <c r="R3097" s="18" t="s">
        <v>5962</v>
      </c>
      <c r="S3097" s="22" t="b">
        <f t="shared" si="476"/>
        <v>0</v>
      </c>
      <c r="T3097" s="18">
        <v>200</v>
      </c>
      <c r="U3097" s="18" t="s">
        <v>5962</v>
      </c>
      <c r="V3097" s="15"/>
      <c r="W3097" s="18" t="s">
        <v>1662</v>
      </c>
      <c r="X3097" s="18"/>
      <c r="Y3097" s="15" t="s">
        <v>73</v>
      </c>
      <c r="Z3097" s="18" t="s">
        <v>1662</v>
      </c>
      <c r="AA3097" s="18" t="s">
        <v>71</v>
      </c>
      <c r="AB3097" s="18" t="s">
        <v>2334</v>
      </c>
      <c r="AC3097" s="67" t="str">
        <f>+VLOOKUP("*"&amp;L3097&amp;"*",'[2]REGISTROS SANITARIOS'!$D$2394:$E$2662,2,FALSE)</f>
        <v>SI</v>
      </c>
      <c r="AD3097" s="22" t="s">
        <v>1025</v>
      </c>
      <c r="AE3097" s="16">
        <v>44409</v>
      </c>
      <c r="AF3097" s="34" t="s">
        <v>73</v>
      </c>
      <c r="AG3097" s="24">
        <v>1983837</v>
      </c>
      <c r="AH3097" s="18">
        <v>3</v>
      </c>
      <c r="AI3097" s="18" t="s">
        <v>1049</v>
      </c>
      <c r="AJ3097" s="17">
        <v>23100</v>
      </c>
      <c r="AK3097" s="25">
        <v>23100</v>
      </c>
      <c r="AL3097" s="25">
        <v>186</v>
      </c>
      <c r="AM3097" s="35">
        <v>0</v>
      </c>
      <c r="AN3097" s="19">
        <v>4296600</v>
      </c>
      <c r="AO3097" s="18" t="s">
        <v>44</v>
      </c>
      <c r="AP3097" s="15" t="s">
        <v>6131</v>
      </c>
      <c r="AQ3097" s="43" t="str">
        <f t="shared" si="478"/>
        <v>SI</v>
      </c>
      <c r="AR3097" s="44">
        <f t="shared" si="480"/>
        <v>4296600</v>
      </c>
      <c r="AS3097" s="44">
        <f t="shared" si="481"/>
        <v>4296600</v>
      </c>
      <c r="AT3097" s="44">
        <f t="shared" si="482"/>
        <v>4296600</v>
      </c>
      <c r="AU3097" s="44">
        <f t="shared" si="483"/>
        <v>4296600</v>
      </c>
      <c r="AV3097" s="45" t="b">
        <f t="shared" si="484"/>
        <v>1</v>
      </c>
      <c r="AW3097" s="45" t="b">
        <f t="shared" si="479"/>
        <v>1</v>
      </c>
      <c r="AX3097" s="45"/>
    </row>
    <row r="3098" spans="1:50" s="36" customFormat="1" ht="27.75" customHeight="1" x14ac:dyDescent="0.15">
      <c r="A3098" s="36" t="str">
        <f t="shared" si="477"/>
        <v>RAFAEL ANTONIO SALAMANCA / DEPOSITO DE DROGAS BOYACA112050206</v>
      </c>
      <c r="B3098" s="36" t="b">
        <f>+A3098='[1]Anexo 9'!A3098</f>
        <v>1</v>
      </c>
      <c r="C3098" s="18" t="s">
        <v>3868</v>
      </c>
      <c r="D3098" s="18" t="s">
        <v>1041</v>
      </c>
      <c r="E3098" s="15" t="s">
        <v>61</v>
      </c>
      <c r="F3098" s="15" t="s">
        <v>62</v>
      </c>
      <c r="G3098" s="15" t="s">
        <v>3155</v>
      </c>
      <c r="H3098" s="15" t="s">
        <v>3155</v>
      </c>
      <c r="I3098" s="15" t="s">
        <v>3155</v>
      </c>
      <c r="J3098" s="15">
        <v>5</v>
      </c>
      <c r="K3098" s="15" t="s">
        <v>3155</v>
      </c>
      <c r="L3098" s="15">
        <v>112050206</v>
      </c>
      <c r="M3098" s="15" t="s">
        <v>2337</v>
      </c>
      <c r="N3098" s="15" t="s">
        <v>835</v>
      </c>
      <c r="O3098" s="18" t="s">
        <v>3628</v>
      </c>
      <c r="P3098" s="22" t="s">
        <v>73</v>
      </c>
      <c r="Q3098" s="15" t="s">
        <v>2339</v>
      </c>
      <c r="R3098" s="18" t="s">
        <v>5952</v>
      </c>
      <c r="S3098" s="22" t="b">
        <f t="shared" si="476"/>
        <v>0</v>
      </c>
      <c r="T3098" s="18">
        <v>1</v>
      </c>
      <c r="U3098" s="18" t="s">
        <v>5952</v>
      </c>
      <c r="V3098" s="15"/>
      <c r="W3098" s="18" t="s">
        <v>1824</v>
      </c>
      <c r="X3098" s="18"/>
      <c r="Y3098" s="15" t="s">
        <v>73</v>
      </c>
      <c r="Z3098" s="18" t="s">
        <v>6483</v>
      </c>
      <c r="AA3098" s="18" t="s">
        <v>71</v>
      </c>
      <c r="AB3098" s="18" t="s">
        <v>2974</v>
      </c>
      <c r="AC3098" s="67" t="str">
        <f>+VLOOKUP("*"&amp;L3098&amp;"*",'[2]REGISTROS SANITARIOS'!$D$2394:$E$2662,2,FALSE)</f>
        <v>SI</v>
      </c>
      <c r="AD3098" s="22" t="s">
        <v>1025</v>
      </c>
      <c r="AE3098" s="16">
        <v>45075</v>
      </c>
      <c r="AF3098" s="34" t="s">
        <v>73</v>
      </c>
      <c r="AG3098" s="24">
        <v>40194</v>
      </c>
      <c r="AH3098" s="18">
        <v>2</v>
      </c>
      <c r="AI3098" s="18" t="s">
        <v>1049</v>
      </c>
      <c r="AJ3098" s="17">
        <v>6875</v>
      </c>
      <c r="AK3098" s="25">
        <v>6875</v>
      </c>
      <c r="AL3098" s="25">
        <v>1625</v>
      </c>
      <c r="AM3098" s="35">
        <v>0</v>
      </c>
      <c r="AN3098" s="19">
        <v>11171875</v>
      </c>
      <c r="AO3098" s="18" t="s">
        <v>44</v>
      </c>
      <c r="AP3098" s="15" t="s">
        <v>6131</v>
      </c>
      <c r="AQ3098" s="43" t="str">
        <f t="shared" si="478"/>
        <v>SI</v>
      </c>
      <c r="AR3098" s="44">
        <f t="shared" si="480"/>
        <v>11171875</v>
      </c>
      <c r="AS3098" s="44">
        <f t="shared" si="481"/>
        <v>11171875</v>
      </c>
      <c r="AT3098" s="44">
        <f t="shared" si="482"/>
        <v>11171875</v>
      </c>
      <c r="AU3098" s="44">
        <f t="shared" si="483"/>
        <v>11171875</v>
      </c>
      <c r="AV3098" s="45" t="b">
        <f t="shared" si="484"/>
        <v>1</v>
      </c>
      <c r="AW3098" s="45" t="b">
        <f t="shared" si="479"/>
        <v>1</v>
      </c>
      <c r="AX3098" s="45"/>
    </row>
    <row r="3099" spans="1:50" s="36" customFormat="1" ht="27.75" customHeight="1" x14ac:dyDescent="0.15">
      <c r="A3099" s="36" t="str">
        <f t="shared" si="477"/>
        <v>RAFAEL ANTONIO SALAMANCA / DEPOSITO DE DROGAS BOYACA112050716</v>
      </c>
      <c r="B3099" s="36" t="b">
        <f>+A3099='[1]Anexo 9'!A3099</f>
        <v>1</v>
      </c>
      <c r="C3099" s="18" t="s">
        <v>3868</v>
      </c>
      <c r="D3099" s="18" t="s">
        <v>1041</v>
      </c>
      <c r="E3099" s="15" t="s">
        <v>61</v>
      </c>
      <c r="F3099" s="15" t="s">
        <v>62</v>
      </c>
      <c r="G3099" s="15" t="s">
        <v>3155</v>
      </c>
      <c r="H3099" s="15" t="s">
        <v>3155</v>
      </c>
      <c r="I3099" s="15" t="s">
        <v>3155</v>
      </c>
      <c r="J3099" s="15">
        <v>5</v>
      </c>
      <c r="K3099" s="15" t="s">
        <v>3155</v>
      </c>
      <c r="L3099" s="15">
        <v>112050716</v>
      </c>
      <c r="M3099" s="15" t="s">
        <v>2346</v>
      </c>
      <c r="N3099" s="15" t="s">
        <v>835</v>
      </c>
      <c r="O3099" s="18" t="s">
        <v>3629</v>
      </c>
      <c r="P3099" s="22" t="s">
        <v>3841</v>
      </c>
      <c r="Q3099" s="15" t="s">
        <v>2348</v>
      </c>
      <c r="R3099" s="18" t="s">
        <v>5952</v>
      </c>
      <c r="S3099" s="22" t="b">
        <f t="shared" si="476"/>
        <v>0</v>
      </c>
      <c r="T3099" s="18">
        <v>1</v>
      </c>
      <c r="U3099" s="18" t="s">
        <v>5952</v>
      </c>
      <c r="V3099" s="15"/>
      <c r="W3099" s="18" t="s">
        <v>1824</v>
      </c>
      <c r="X3099" s="18"/>
      <c r="Y3099" s="15" t="s">
        <v>73</v>
      </c>
      <c r="Z3099" s="18" t="s">
        <v>6483</v>
      </c>
      <c r="AA3099" s="18" t="s">
        <v>71</v>
      </c>
      <c r="AB3099" s="18" t="s">
        <v>3631</v>
      </c>
      <c r="AC3099" s="67" t="str">
        <f>+VLOOKUP("*"&amp;L3099&amp;"*",'[2]REGISTROS SANITARIOS'!$D$2394:$E$2662,2,FALSE)</f>
        <v>SI</v>
      </c>
      <c r="AD3099" s="22" t="s">
        <v>1025</v>
      </c>
      <c r="AE3099" s="16" t="s">
        <v>7998</v>
      </c>
      <c r="AF3099" s="34" t="s">
        <v>8814</v>
      </c>
      <c r="AG3099" s="24">
        <v>19999832</v>
      </c>
      <c r="AH3099" s="18">
        <v>2</v>
      </c>
      <c r="AI3099" s="18" t="s">
        <v>1049</v>
      </c>
      <c r="AJ3099" s="17">
        <v>14300</v>
      </c>
      <c r="AK3099" s="25">
        <v>14300</v>
      </c>
      <c r="AL3099" s="25">
        <v>1313</v>
      </c>
      <c r="AM3099" s="35">
        <v>0</v>
      </c>
      <c r="AN3099" s="19">
        <v>18775900</v>
      </c>
      <c r="AO3099" s="18" t="s">
        <v>44</v>
      </c>
      <c r="AP3099" s="15" t="s">
        <v>6131</v>
      </c>
      <c r="AQ3099" s="43" t="str">
        <f t="shared" si="478"/>
        <v>SI</v>
      </c>
      <c r="AR3099" s="44">
        <f t="shared" si="480"/>
        <v>18775900</v>
      </c>
      <c r="AS3099" s="44">
        <f t="shared" si="481"/>
        <v>18775900</v>
      </c>
      <c r="AT3099" s="44">
        <f t="shared" si="482"/>
        <v>18775900</v>
      </c>
      <c r="AU3099" s="44">
        <f t="shared" si="483"/>
        <v>18775900</v>
      </c>
      <c r="AV3099" s="45" t="b">
        <f t="shared" si="484"/>
        <v>1</v>
      </c>
      <c r="AW3099" s="45" t="b">
        <f t="shared" si="479"/>
        <v>1</v>
      </c>
      <c r="AX3099" s="45"/>
    </row>
    <row r="3100" spans="1:50" s="36" customFormat="1" ht="27.75" customHeight="1" x14ac:dyDescent="0.15">
      <c r="A3100" s="36" t="str">
        <f t="shared" si="477"/>
        <v>RAFAEL ANTONIO SALAMANCA / DEPOSITO DE DROGAS BOYACA113010303</v>
      </c>
      <c r="B3100" s="36" t="b">
        <f>+A3100='[1]Anexo 9'!A3100</f>
        <v>1</v>
      </c>
      <c r="C3100" s="18" t="s">
        <v>3868</v>
      </c>
      <c r="D3100" s="18" t="s">
        <v>1041</v>
      </c>
      <c r="E3100" s="15" t="s">
        <v>61</v>
      </c>
      <c r="F3100" s="15" t="s">
        <v>62</v>
      </c>
      <c r="G3100" s="15" t="s">
        <v>3155</v>
      </c>
      <c r="H3100" s="15" t="s">
        <v>3155</v>
      </c>
      <c r="I3100" s="15" t="s">
        <v>3155</v>
      </c>
      <c r="J3100" s="15">
        <v>3</v>
      </c>
      <c r="K3100" s="15" t="s">
        <v>3155</v>
      </c>
      <c r="L3100" s="15">
        <v>113010303</v>
      </c>
      <c r="M3100" s="15" t="s">
        <v>2356</v>
      </c>
      <c r="N3100" s="15" t="s">
        <v>64</v>
      </c>
      <c r="O3100" s="18" t="s">
        <v>5057</v>
      </c>
      <c r="P3100" s="22" t="s">
        <v>3841</v>
      </c>
      <c r="Q3100" s="15" t="s">
        <v>66</v>
      </c>
      <c r="R3100" s="18" t="s">
        <v>5935</v>
      </c>
      <c r="S3100" s="22" t="b">
        <f t="shared" si="476"/>
        <v>0</v>
      </c>
      <c r="T3100" s="18">
        <v>100</v>
      </c>
      <c r="U3100" s="18" t="s">
        <v>5935</v>
      </c>
      <c r="V3100" s="15"/>
      <c r="W3100" s="18" t="s">
        <v>2150</v>
      </c>
      <c r="X3100" s="18"/>
      <c r="Y3100" s="15" t="s">
        <v>73</v>
      </c>
      <c r="Z3100" s="18" t="s">
        <v>7555</v>
      </c>
      <c r="AA3100" s="18" t="s">
        <v>71</v>
      </c>
      <c r="AB3100" s="18" t="s">
        <v>6937</v>
      </c>
      <c r="AC3100" s="67" t="e">
        <f>+VLOOKUP("*"&amp;L3100&amp;"*",'[2]REGISTROS SANITARIOS'!$D$2394:$E$2662,2,FALSE)</f>
        <v>#N/A</v>
      </c>
      <c r="AD3100" s="22" t="s">
        <v>44</v>
      </c>
      <c r="AE3100" s="16">
        <v>45160</v>
      </c>
      <c r="AF3100" s="34" t="s">
        <v>73</v>
      </c>
      <c r="AG3100" s="24">
        <v>20036851</v>
      </c>
      <c r="AH3100" s="18">
        <v>2</v>
      </c>
      <c r="AI3100" s="18" t="s">
        <v>1049</v>
      </c>
      <c r="AJ3100" s="17">
        <v>825</v>
      </c>
      <c r="AK3100" s="25">
        <v>825</v>
      </c>
      <c r="AL3100" s="25">
        <v>475</v>
      </c>
      <c r="AM3100" s="35">
        <v>0</v>
      </c>
      <c r="AN3100" s="19">
        <v>391875</v>
      </c>
      <c r="AO3100" s="18" t="s">
        <v>44</v>
      </c>
      <c r="AP3100" s="15" t="s">
        <v>6131</v>
      </c>
      <c r="AQ3100" s="43" t="str">
        <f t="shared" si="478"/>
        <v>SI</v>
      </c>
      <c r="AR3100" s="44">
        <f t="shared" si="480"/>
        <v>391875</v>
      </c>
      <c r="AS3100" s="44">
        <f t="shared" si="481"/>
        <v>391875</v>
      </c>
      <c r="AT3100" s="44">
        <f t="shared" si="482"/>
        <v>391875</v>
      </c>
      <c r="AU3100" s="44">
        <f t="shared" si="483"/>
        <v>391875</v>
      </c>
      <c r="AV3100" s="45" t="b">
        <f t="shared" si="484"/>
        <v>1</v>
      </c>
      <c r="AW3100" s="45" t="b">
        <f t="shared" si="479"/>
        <v>1</v>
      </c>
      <c r="AX3100" s="45"/>
    </row>
    <row r="3101" spans="1:50" s="36" customFormat="1" ht="27.75" customHeight="1" x14ac:dyDescent="0.15">
      <c r="A3101" s="36" t="str">
        <f t="shared" si="477"/>
        <v>RAFAEL ANTONIO SALAMANCA / DEPOSITO DE DROGAS BOYACA113010704</v>
      </c>
      <c r="B3101" s="36" t="b">
        <f>+A3101='[1]Anexo 9'!A3101</f>
        <v>1</v>
      </c>
      <c r="C3101" s="18" t="s">
        <v>3868</v>
      </c>
      <c r="D3101" s="18" t="s">
        <v>1041</v>
      </c>
      <c r="E3101" s="15" t="s">
        <v>61</v>
      </c>
      <c r="F3101" s="15" t="s">
        <v>62</v>
      </c>
      <c r="G3101" s="15" t="s">
        <v>3155</v>
      </c>
      <c r="H3101" s="15" t="s">
        <v>3155</v>
      </c>
      <c r="I3101" s="15" t="s">
        <v>3155</v>
      </c>
      <c r="J3101" s="15">
        <v>4</v>
      </c>
      <c r="K3101" s="15" t="s">
        <v>3155</v>
      </c>
      <c r="L3101" s="15">
        <v>113010704</v>
      </c>
      <c r="M3101" s="15" t="s">
        <v>2359</v>
      </c>
      <c r="N3101" s="15" t="s">
        <v>91</v>
      </c>
      <c r="O3101" s="18" t="s">
        <v>3632</v>
      </c>
      <c r="P3101" s="22" t="s">
        <v>73</v>
      </c>
      <c r="Q3101" s="15" t="s">
        <v>475</v>
      </c>
      <c r="R3101" s="18" t="s">
        <v>3147</v>
      </c>
      <c r="S3101" s="22" t="b">
        <f t="shared" si="476"/>
        <v>0</v>
      </c>
      <c r="T3101" s="18">
        <v>1</v>
      </c>
      <c r="U3101" s="18" t="s">
        <v>3147</v>
      </c>
      <c r="V3101" s="15"/>
      <c r="W3101" s="18" t="s">
        <v>1829</v>
      </c>
      <c r="X3101" s="18"/>
      <c r="Y3101" s="15" t="s">
        <v>73</v>
      </c>
      <c r="Z3101" s="18" t="s">
        <v>7484</v>
      </c>
      <c r="AA3101" s="18" t="s">
        <v>71</v>
      </c>
      <c r="AB3101" s="18" t="s">
        <v>7556</v>
      </c>
      <c r="AC3101" s="67" t="str">
        <f>+VLOOKUP("*"&amp;L3101&amp;"*",'[2]REGISTROS SANITARIOS'!$D$2394:$E$2662,2,FALSE)</f>
        <v>SI</v>
      </c>
      <c r="AD3101" s="22" t="s">
        <v>1025</v>
      </c>
      <c r="AE3101" s="16">
        <v>45441</v>
      </c>
      <c r="AF3101" s="34" t="s">
        <v>73</v>
      </c>
      <c r="AG3101" s="24">
        <v>19994006</v>
      </c>
      <c r="AH3101" s="18">
        <v>1</v>
      </c>
      <c r="AI3101" s="18" t="s">
        <v>1049</v>
      </c>
      <c r="AJ3101" s="17">
        <v>110</v>
      </c>
      <c r="AK3101" s="25">
        <v>110</v>
      </c>
      <c r="AL3101" s="25">
        <v>1588</v>
      </c>
      <c r="AM3101" s="35">
        <v>0</v>
      </c>
      <c r="AN3101" s="19">
        <v>174680</v>
      </c>
      <c r="AO3101" s="18" t="s">
        <v>44</v>
      </c>
      <c r="AP3101" s="15" t="s">
        <v>6131</v>
      </c>
      <c r="AQ3101" s="43" t="str">
        <f t="shared" si="478"/>
        <v>SI</v>
      </c>
      <c r="AR3101" s="44">
        <f t="shared" si="480"/>
        <v>174680</v>
      </c>
      <c r="AS3101" s="44">
        <f t="shared" si="481"/>
        <v>174680</v>
      </c>
      <c r="AT3101" s="44">
        <f t="shared" si="482"/>
        <v>174680</v>
      </c>
      <c r="AU3101" s="44">
        <f t="shared" si="483"/>
        <v>174680</v>
      </c>
      <c r="AV3101" s="45" t="b">
        <f t="shared" si="484"/>
        <v>1</v>
      </c>
      <c r="AW3101" s="45" t="b">
        <f t="shared" si="479"/>
        <v>1</v>
      </c>
      <c r="AX3101" s="45"/>
    </row>
    <row r="3102" spans="1:50" s="36" customFormat="1" ht="27.75" customHeight="1" x14ac:dyDescent="0.15">
      <c r="A3102" s="36" t="str">
        <f t="shared" si="477"/>
        <v>RAFAEL ANTONIO SALAMANCA / DEPOSITO DE DROGAS BOYACA113011701</v>
      </c>
      <c r="B3102" s="36" t="b">
        <f>+A3102='[1]Anexo 9'!A3102</f>
        <v>1</v>
      </c>
      <c r="C3102" s="18" t="s">
        <v>3868</v>
      </c>
      <c r="D3102" s="18" t="s">
        <v>1041</v>
      </c>
      <c r="E3102" s="15" t="s">
        <v>61</v>
      </c>
      <c r="F3102" s="15" t="s">
        <v>62</v>
      </c>
      <c r="G3102" s="15" t="s">
        <v>3155</v>
      </c>
      <c r="H3102" s="15" t="s">
        <v>3155</v>
      </c>
      <c r="I3102" s="15" t="s">
        <v>3155</v>
      </c>
      <c r="J3102" s="15">
        <v>6</v>
      </c>
      <c r="K3102" s="15" t="s">
        <v>3155</v>
      </c>
      <c r="L3102" s="15">
        <v>113011701</v>
      </c>
      <c r="M3102" s="15" t="s">
        <v>1452</v>
      </c>
      <c r="N3102" s="15" t="s">
        <v>91</v>
      </c>
      <c r="O3102" s="18" t="s">
        <v>3634</v>
      </c>
      <c r="P3102" s="22" t="s">
        <v>3841</v>
      </c>
      <c r="Q3102" s="15" t="s">
        <v>1454</v>
      </c>
      <c r="R3102" s="18" t="s">
        <v>5963</v>
      </c>
      <c r="S3102" s="22" t="b">
        <f t="shared" si="476"/>
        <v>0</v>
      </c>
      <c r="T3102" s="18">
        <v>1</v>
      </c>
      <c r="U3102" s="18" t="s">
        <v>5963</v>
      </c>
      <c r="V3102" s="15"/>
      <c r="W3102" s="18" t="s">
        <v>3635</v>
      </c>
      <c r="X3102" s="18"/>
      <c r="Y3102" s="15" t="s">
        <v>73</v>
      </c>
      <c r="Z3102" s="18" t="s">
        <v>6559</v>
      </c>
      <c r="AA3102" s="18" t="s">
        <v>71</v>
      </c>
      <c r="AB3102" s="18" t="s">
        <v>3636</v>
      </c>
      <c r="AC3102" s="67" t="str">
        <f>+VLOOKUP("*"&amp;L3102&amp;"*",'[2]REGISTROS SANITARIOS'!$D$2394:$E$2662,2,FALSE)</f>
        <v>SI</v>
      </c>
      <c r="AD3102" s="22" t="s">
        <v>1025</v>
      </c>
      <c r="AE3102" s="16" t="s">
        <v>7998</v>
      </c>
      <c r="AF3102" s="34" t="s">
        <v>8814</v>
      </c>
      <c r="AG3102" s="24">
        <v>20066836</v>
      </c>
      <c r="AH3102" s="18">
        <v>3</v>
      </c>
      <c r="AI3102" s="18" t="s">
        <v>1049</v>
      </c>
      <c r="AJ3102" s="17">
        <v>37400</v>
      </c>
      <c r="AK3102" s="25">
        <v>37400</v>
      </c>
      <c r="AL3102" s="25">
        <v>5750</v>
      </c>
      <c r="AM3102" s="35">
        <v>0</v>
      </c>
      <c r="AN3102" s="19">
        <v>215050000</v>
      </c>
      <c r="AO3102" s="18">
        <v>0</v>
      </c>
      <c r="AP3102" s="15" t="s">
        <v>6131</v>
      </c>
      <c r="AQ3102" s="43" t="str">
        <f t="shared" si="478"/>
        <v>SI</v>
      </c>
      <c r="AR3102" s="44">
        <f t="shared" si="480"/>
        <v>215050000</v>
      </c>
      <c r="AS3102" s="44">
        <f t="shared" si="481"/>
        <v>215050000</v>
      </c>
      <c r="AT3102" s="44">
        <f t="shared" si="482"/>
        <v>215050000</v>
      </c>
      <c r="AU3102" s="44">
        <f t="shared" si="483"/>
        <v>215050000</v>
      </c>
      <c r="AV3102" s="45" t="b">
        <f t="shared" si="484"/>
        <v>1</v>
      </c>
      <c r="AW3102" s="45" t="b">
        <f t="shared" si="479"/>
        <v>1</v>
      </c>
      <c r="AX3102" s="45"/>
    </row>
    <row r="3103" spans="1:50" s="36" customFormat="1" ht="27.75" customHeight="1" x14ac:dyDescent="0.15">
      <c r="A3103" s="36" t="str">
        <f t="shared" si="477"/>
        <v>RAFAEL ANTONIO SALAMANCA / DEPOSITO DE DROGAS BOYACA113011801</v>
      </c>
      <c r="B3103" s="36" t="b">
        <f>+A3103='[1]Anexo 9'!A3103</f>
        <v>1</v>
      </c>
      <c r="C3103" s="18" t="s">
        <v>3868</v>
      </c>
      <c r="D3103" s="18" t="s">
        <v>1041</v>
      </c>
      <c r="E3103" s="15" t="s">
        <v>61</v>
      </c>
      <c r="F3103" s="15" t="s">
        <v>62</v>
      </c>
      <c r="G3103" s="15" t="s">
        <v>3155</v>
      </c>
      <c r="H3103" s="15" t="s">
        <v>3155</v>
      </c>
      <c r="I3103" s="15" t="s">
        <v>3155</v>
      </c>
      <c r="J3103" s="15">
        <v>7</v>
      </c>
      <c r="K3103" s="15" t="s">
        <v>3155</v>
      </c>
      <c r="L3103" s="15">
        <v>113011801</v>
      </c>
      <c r="M3103" s="15" t="s">
        <v>1461</v>
      </c>
      <c r="N3103" s="15" t="s">
        <v>91</v>
      </c>
      <c r="O3103" s="18" t="s">
        <v>3637</v>
      </c>
      <c r="P3103" s="22" t="s">
        <v>3841</v>
      </c>
      <c r="Q3103" s="15" t="s">
        <v>1454</v>
      </c>
      <c r="R3103" s="18" t="s">
        <v>5963</v>
      </c>
      <c r="S3103" s="22" t="b">
        <f t="shared" si="476"/>
        <v>0</v>
      </c>
      <c r="T3103" s="18">
        <v>1</v>
      </c>
      <c r="U3103" s="18" t="s">
        <v>5963</v>
      </c>
      <c r="V3103" s="15"/>
      <c r="W3103" s="18" t="s">
        <v>2367</v>
      </c>
      <c r="X3103" s="18"/>
      <c r="Y3103" s="15" t="s">
        <v>73</v>
      </c>
      <c r="Z3103" s="18" t="s">
        <v>6559</v>
      </c>
      <c r="AA3103" s="18" t="s">
        <v>71</v>
      </c>
      <c r="AB3103" s="18" t="s">
        <v>3638</v>
      </c>
      <c r="AC3103" s="67" t="str">
        <f>+VLOOKUP("*"&amp;L3103&amp;"*",'[2]REGISTROS SANITARIOS'!$D$2394:$E$2662,2,FALSE)</f>
        <v>SI</v>
      </c>
      <c r="AD3103" s="22" t="s">
        <v>1025</v>
      </c>
      <c r="AE3103" s="16" t="s">
        <v>7998</v>
      </c>
      <c r="AF3103" s="34" t="s">
        <v>8814</v>
      </c>
      <c r="AG3103" s="24">
        <v>20001675</v>
      </c>
      <c r="AH3103" s="18">
        <v>1</v>
      </c>
      <c r="AI3103" s="18" t="s">
        <v>1049</v>
      </c>
      <c r="AJ3103" s="17">
        <v>60500</v>
      </c>
      <c r="AK3103" s="25">
        <v>60500</v>
      </c>
      <c r="AL3103" s="25">
        <v>4000</v>
      </c>
      <c r="AM3103" s="35">
        <v>0</v>
      </c>
      <c r="AN3103" s="19">
        <v>242000000</v>
      </c>
      <c r="AO3103" s="18" t="s">
        <v>44</v>
      </c>
      <c r="AP3103" s="15" t="s">
        <v>6131</v>
      </c>
      <c r="AQ3103" s="43" t="str">
        <f t="shared" si="478"/>
        <v>SI</v>
      </c>
      <c r="AR3103" s="44">
        <f t="shared" si="480"/>
        <v>242000000</v>
      </c>
      <c r="AS3103" s="44">
        <f t="shared" si="481"/>
        <v>242000000</v>
      </c>
      <c r="AT3103" s="44">
        <f t="shared" si="482"/>
        <v>242000000</v>
      </c>
      <c r="AU3103" s="44">
        <f t="shared" si="483"/>
        <v>242000000</v>
      </c>
      <c r="AV3103" s="45" t="b">
        <f t="shared" si="484"/>
        <v>1</v>
      </c>
      <c r="AW3103" s="45" t="b">
        <f t="shared" si="479"/>
        <v>1</v>
      </c>
      <c r="AX3103" s="45"/>
    </row>
    <row r="3104" spans="1:50" s="36" customFormat="1" ht="27.75" customHeight="1" x14ac:dyDescent="0.15">
      <c r="A3104" s="36" t="str">
        <f t="shared" si="477"/>
        <v>RAFAEL ANTONIO SALAMANCA / DEPOSITO DE DROGAS BOYACA113020104</v>
      </c>
      <c r="B3104" s="36" t="b">
        <f>+A3104='[1]Anexo 9'!A3104</f>
        <v>1</v>
      </c>
      <c r="C3104" s="18" t="s">
        <v>3868</v>
      </c>
      <c r="D3104" s="18" t="s">
        <v>1041</v>
      </c>
      <c r="E3104" s="15" t="s">
        <v>61</v>
      </c>
      <c r="F3104" s="15" t="s">
        <v>62</v>
      </c>
      <c r="G3104" s="15" t="s">
        <v>3155</v>
      </c>
      <c r="H3104" s="15" t="s">
        <v>3155</v>
      </c>
      <c r="I3104" s="15" t="s">
        <v>3155</v>
      </c>
      <c r="J3104" s="15">
        <v>5</v>
      </c>
      <c r="K3104" s="15" t="s">
        <v>3155</v>
      </c>
      <c r="L3104" s="15">
        <v>113020104</v>
      </c>
      <c r="M3104" s="15" t="s">
        <v>2368</v>
      </c>
      <c r="N3104" s="15" t="s">
        <v>91</v>
      </c>
      <c r="O3104" s="18" t="s">
        <v>3639</v>
      </c>
      <c r="P3104" s="22" t="s">
        <v>3841</v>
      </c>
      <c r="Q3104" s="15" t="s">
        <v>1817</v>
      </c>
      <c r="R3104" s="18" t="s">
        <v>3147</v>
      </c>
      <c r="S3104" s="22" t="b">
        <f t="shared" si="476"/>
        <v>0</v>
      </c>
      <c r="T3104" s="18">
        <v>1</v>
      </c>
      <c r="U3104" s="18" t="s">
        <v>3147</v>
      </c>
      <c r="V3104" s="15"/>
      <c r="W3104" s="18" t="s">
        <v>1829</v>
      </c>
      <c r="X3104" s="18"/>
      <c r="Y3104" s="15" t="s">
        <v>73</v>
      </c>
      <c r="Z3104" s="18" t="s">
        <v>7484</v>
      </c>
      <c r="AA3104" s="18" t="s">
        <v>71</v>
      </c>
      <c r="AB3104" s="18" t="s">
        <v>3640</v>
      </c>
      <c r="AC3104" s="67" t="str">
        <f>+VLOOKUP("*"&amp;L3104&amp;"*",'[2]REGISTROS SANITARIOS'!$D$2394:$E$2662,2,FALSE)</f>
        <v>SI</v>
      </c>
      <c r="AD3104" s="22" t="s">
        <v>1025</v>
      </c>
      <c r="AE3104" s="16" t="s">
        <v>7998</v>
      </c>
      <c r="AF3104" s="34" t="s">
        <v>8814</v>
      </c>
      <c r="AG3104" s="24">
        <v>19984823</v>
      </c>
      <c r="AH3104" s="18">
        <v>2</v>
      </c>
      <c r="AI3104" s="18" t="s">
        <v>1049</v>
      </c>
      <c r="AJ3104" s="17">
        <v>3025</v>
      </c>
      <c r="AK3104" s="25">
        <v>3025</v>
      </c>
      <c r="AL3104" s="25">
        <v>1875</v>
      </c>
      <c r="AM3104" s="35">
        <v>0</v>
      </c>
      <c r="AN3104" s="19">
        <v>5671875</v>
      </c>
      <c r="AO3104" s="18" t="s">
        <v>44</v>
      </c>
      <c r="AP3104" s="15" t="s">
        <v>6131</v>
      </c>
      <c r="AQ3104" s="43" t="str">
        <f t="shared" si="478"/>
        <v>SI</v>
      </c>
      <c r="AR3104" s="44">
        <f t="shared" si="480"/>
        <v>5671875</v>
      </c>
      <c r="AS3104" s="44">
        <f t="shared" si="481"/>
        <v>5671875</v>
      </c>
      <c r="AT3104" s="44">
        <f t="shared" si="482"/>
        <v>5671875</v>
      </c>
      <c r="AU3104" s="44">
        <f t="shared" si="483"/>
        <v>5671875</v>
      </c>
      <c r="AV3104" s="45" t="b">
        <f t="shared" si="484"/>
        <v>1</v>
      </c>
      <c r="AW3104" s="45" t="b">
        <f t="shared" si="479"/>
        <v>1</v>
      </c>
      <c r="AX3104" s="45"/>
    </row>
    <row r="3105" spans="1:50" s="36" customFormat="1" ht="27.75" customHeight="1" x14ac:dyDescent="0.15">
      <c r="A3105" s="36" t="str">
        <f t="shared" si="477"/>
        <v>RAFAEL ANTONIO SALAMANCA / DEPOSITO DE DROGAS BOYACA113020301</v>
      </c>
      <c r="B3105" s="36" t="b">
        <f>+A3105='[1]Anexo 9'!A3105</f>
        <v>1</v>
      </c>
      <c r="C3105" s="18" t="s">
        <v>3868</v>
      </c>
      <c r="D3105" s="18" t="s">
        <v>1041</v>
      </c>
      <c r="E3105" s="15" t="s">
        <v>61</v>
      </c>
      <c r="F3105" s="15" t="s">
        <v>62</v>
      </c>
      <c r="G3105" s="15" t="s">
        <v>3155</v>
      </c>
      <c r="H3105" s="15" t="s">
        <v>3155</v>
      </c>
      <c r="I3105" s="15" t="s">
        <v>3155</v>
      </c>
      <c r="J3105" s="15">
        <v>6</v>
      </c>
      <c r="K3105" s="15" t="s">
        <v>3155</v>
      </c>
      <c r="L3105" s="15">
        <v>113020301</v>
      </c>
      <c r="M3105" s="15" t="s">
        <v>1465</v>
      </c>
      <c r="N3105" s="15" t="s">
        <v>91</v>
      </c>
      <c r="O3105" s="18" t="s">
        <v>3641</v>
      </c>
      <c r="P3105" s="22" t="s">
        <v>3841</v>
      </c>
      <c r="Q3105" s="15" t="s">
        <v>1454</v>
      </c>
      <c r="R3105" s="18" t="s">
        <v>5963</v>
      </c>
      <c r="S3105" s="22" t="b">
        <f t="shared" si="476"/>
        <v>0</v>
      </c>
      <c r="T3105" s="18">
        <v>1</v>
      </c>
      <c r="U3105" s="18" t="s">
        <v>5963</v>
      </c>
      <c r="V3105" s="15"/>
      <c r="W3105" s="18" t="s">
        <v>3642</v>
      </c>
      <c r="X3105" s="18"/>
      <c r="Y3105" s="15" t="s">
        <v>73</v>
      </c>
      <c r="Z3105" s="18" t="s">
        <v>6559</v>
      </c>
      <c r="AA3105" s="18" t="s">
        <v>71</v>
      </c>
      <c r="AB3105" s="18" t="s">
        <v>7557</v>
      </c>
      <c r="AC3105" s="67" t="str">
        <f>+VLOOKUP("*"&amp;L3105&amp;"*",'[2]REGISTROS SANITARIOS'!$D$2394:$E$2662,2,FALSE)</f>
        <v>SI</v>
      </c>
      <c r="AD3105" s="22" t="s">
        <v>1025</v>
      </c>
      <c r="AE3105" s="16">
        <v>45953</v>
      </c>
      <c r="AF3105" s="34" t="s">
        <v>73</v>
      </c>
      <c r="AG3105" s="24">
        <v>19935759</v>
      </c>
      <c r="AH3105" s="18">
        <v>1</v>
      </c>
      <c r="AI3105" s="18" t="s">
        <v>1049</v>
      </c>
      <c r="AJ3105" s="17">
        <v>1925</v>
      </c>
      <c r="AK3105" s="25">
        <v>1925</v>
      </c>
      <c r="AL3105" s="25">
        <v>5250</v>
      </c>
      <c r="AM3105" s="35">
        <v>0</v>
      </c>
      <c r="AN3105" s="19">
        <v>10106250</v>
      </c>
      <c r="AO3105" s="18" t="s">
        <v>44</v>
      </c>
      <c r="AP3105" s="15" t="s">
        <v>6131</v>
      </c>
      <c r="AQ3105" s="43" t="str">
        <f t="shared" si="478"/>
        <v>SI</v>
      </c>
      <c r="AR3105" s="44">
        <f t="shared" si="480"/>
        <v>10106250</v>
      </c>
      <c r="AS3105" s="44">
        <f t="shared" si="481"/>
        <v>10106250</v>
      </c>
      <c r="AT3105" s="44">
        <f t="shared" si="482"/>
        <v>10106250</v>
      </c>
      <c r="AU3105" s="44">
        <f t="shared" si="483"/>
        <v>10106250</v>
      </c>
      <c r="AV3105" s="45" t="b">
        <f t="shared" si="484"/>
        <v>1</v>
      </c>
      <c r="AW3105" s="45" t="b">
        <f t="shared" si="479"/>
        <v>1</v>
      </c>
      <c r="AX3105" s="45"/>
    </row>
    <row r="3106" spans="1:50" s="36" customFormat="1" ht="27.75" customHeight="1" x14ac:dyDescent="0.15">
      <c r="A3106" s="36" t="str">
        <f t="shared" si="477"/>
        <v>RAFAEL ANTONIO SALAMANCA / DEPOSITO DE DROGAS BOYACA113020401</v>
      </c>
      <c r="B3106" s="36" t="b">
        <f>+A3106='[1]Anexo 9'!A3106</f>
        <v>1</v>
      </c>
      <c r="C3106" s="18" t="s">
        <v>3868</v>
      </c>
      <c r="D3106" s="18" t="s">
        <v>1041</v>
      </c>
      <c r="E3106" s="15" t="s">
        <v>61</v>
      </c>
      <c r="F3106" s="15" t="s">
        <v>62</v>
      </c>
      <c r="G3106" s="15" t="s">
        <v>3155</v>
      </c>
      <c r="H3106" s="15" t="s">
        <v>3155</v>
      </c>
      <c r="I3106" s="15" t="s">
        <v>3155</v>
      </c>
      <c r="J3106" s="15">
        <v>7</v>
      </c>
      <c r="K3106" s="15" t="s">
        <v>3155</v>
      </c>
      <c r="L3106" s="15">
        <v>113020401</v>
      </c>
      <c r="M3106" s="15" t="s">
        <v>1469</v>
      </c>
      <c r="N3106" s="15" t="s">
        <v>91</v>
      </c>
      <c r="O3106" s="18" t="s">
        <v>3644</v>
      </c>
      <c r="P3106" s="22" t="s">
        <v>3841</v>
      </c>
      <c r="Q3106" s="15" t="s">
        <v>1454</v>
      </c>
      <c r="R3106" s="18" t="s">
        <v>5963</v>
      </c>
      <c r="S3106" s="22" t="b">
        <f t="shared" si="476"/>
        <v>0</v>
      </c>
      <c r="T3106" s="18">
        <v>1</v>
      </c>
      <c r="U3106" s="18" t="s">
        <v>5963</v>
      </c>
      <c r="V3106" s="15"/>
      <c r="W3106" s="18" t="s">
        <v>3645</v>
      </c>
      <c r="X3106" s="18"/>
      <c r="Y3106" s="15" t="s">
        <v>73</v>
      </c>
      <c r="Z3106" s="18" t="s">
        <v>2597</v>
      </c>
      <c r="AA3106" s="18" t="s">
        <v>119</v>
      </c>
      <c r="AB3106" s="18" t="s">
        <v>2378</v>
      </c>
      <c r="AC3106" s="67" t="str">
        <f>+VLOOKUP("*"&amp;L3106&amp;"*",'[2]REGISTROS SANITARIOS'!$D$2394:$E$2662,2,FALSE)</f>
        <v>SI</v>
      </c>
      <c r="AD3106" s="22" t="s">
        <v>1025</v>
      </c>
      <c r="AE3106" s="16" t="s">
        <v>7998</v>
      </c>
      <c r="AF3106" s="34" t="s">
        <v>8814</v>
      </c>
      <c r="AG3106" s="24">
        <v>20012688</v>
      </c>
      <c r="AH3106" s="18">
        <v>1</v>
      </c>
      <c r="AI3106" s="18" t="s">
        <v>1049</v>
      </c>
      <c r="AJ3106" s="17">
        <v>5500</v>
      </c>
      <c r="AK3106" s="25">
        <v>5500</v>
      </c>
      <c r="AL3106" s="25">
        <v>7875</v>
      </c>
      <c r="AM3106" s="35">
        <v>0</v>
      </c>
      <c r="AN3106" s="19">
        <v>43312500</v>
      </c>
      <c r="AO3106" s="18" t="s">
        <v>44</v>
      </c>
      <c r="AP3106" s="15" t="s">
        <v>6131</v>
      </c>
      <c r="AQ3106" s="43" t="str">
        <f t="shared" si="478"/>
        <v>SI</v>
      </c>
      <c r="AR3106" s="44">
        <f t="shared" si="480"/>
        <v>43312500</v>
      </c>
      <c r="AS3106" s="44">
        <f t="shared" si="481"/>
        <v>43312500</v>
      </c>
      <c r="AT3106" s="44">
        <f t="shared" si="482"/>
        <v>43312500</v>
      </c>
      <c r="AU3106" s="44">
        <f t="shared" si="483"/>
        <v>43312500</v>
      </c>
      <c r="AV3106" s="45" t="b">
        <f t="shared" si="484"/>
        <v>1</v>
      </c>
      <c r="AW3106" s="45" t="b">
        <f t="shared" si="479"/>
        <v>1</v>
      </c>
      <c r="AX3106" s="45"/>
    </row>
    <row r="3107" spans="1:50" s="36" customFormat="1" ht="27.75" customHeight="1" x14ac:dyDescent="0.15">
      <c r="A3107" s="36" t="str">
        <f t="shared" si="477"/>
        <v>RAFAEL ANTONIO SALAMANCA / DEPOSITO DE DROGAS BOYACA113020501</v>
      </c>
      <c r="B3107" s="36" t="b">
        <f>+A3107='[1]Anexo 9'!A3107</f>
        <v>1</v>
      </c>
      <c r="C3107" s="18" t="s">
        <v>3868</v>
      </c>
      <c r="D3107" s="18" t="s">
        <v>1041</v>
      </c>
      <c r="E3107" s="15" t="s">
        <v>61</v>
      </c>
      <c r="F3107" s="15" t="s">
        <v>62</v>
      </c>
      <c r="G3107" s="15" t="s">
        <v>3155</v>
      </c>
      <c r="H3107" s="15" t="s">
        <v>3155</v>
      </c>
      <c r="I3107" s="15" t="s">
        <v>3155</v>
      </c>
      <c r="J3107" s="15">
        <v>7</v>
      </c>
      <c r="K3107" s="15" t="s">
        <v>3155</v>
      </c>
      <c r="L3107" s="15">
        <v>113020501</v>
      </c>
      <c r="M3107" s="15" t="s">
        <v>1473</v>
      </c>
      <c r="N3107" s="15" t="s">
        <v>91</v>
      </c>
      <c r="O3107" s="18" t="s">
        <v>3646</v>
      </c>
      <c r="P3107" s="22" t="s">
        <v>3841</v>
      </c>
      <c r="Q3107" s="15" t="s">
        <v>1454</v>
      </c>
      <c r="R3107" s="18" t="s">
        <v>5963</v>
      </c>
      <c r="S3107" s="22" t="b">
        <f t="shared" si="476"/>
        <v>0</v>
      </c>
      <c r="T3107" s="18">
        <v>1</v>
      </c>
      <c r="U3107" s="18" t="s">
        <v>5963</v>
      </c>
      <c r="V3107" s="15"/>
      <c r="W3107" s="18" t="s">
        <v>2373</v>
      </c>
      <c r="X3107" s="18"/>
      <c r="Y3107" s="15" t="s">
        <v>73</v>
      </c>
      <c r="Z3107" s="18" t="s">
        <v>6559</v>
      </c>
      <c r="AA3107" s="18" t="s">
        <v>71</v>
      </c>
      <c r="AB3107" s="18" t="s">
        <v>3647</v>
      </c>
      <c r="AC3107" s="67" t="str">
        <f>+VLOOKUP("*"&amp;L3107&amp;"*",'[2]REGISTROS SANITARIOS'!$D$2394:$E$2662,2,FALSE)</f>
        <v>SI</v>
      </c>
      <c r="AD3107" s="22" t="s">
        <v>1025</v>
      </c>
      <c r="AE3107" s="16" t="s">
        <v>7998</v>
      </c>
      <c r="AF3107" s="34" t="s">
        <v>8814</v>
      </c>
      <c r="AG3107" s="24">
        <v>19935124</v>
      </c>
      <c r="AH3107" s="18">
        <v>2</v>
      </c>
      <c r="AI3107" s="18" t="s">
        <v>1049</v>
      </c>
      <c r="AJ3107" s="17">
        <v>1100</v>
      </c>
      <c r="AK3107" s="25">
        <v>1100</v>
      </c>
      <c r="AL3107" s="25">
        <v>6375</v>
      </c>
      <c r="AM3107" s="35">
        <v>0</v>
      </c>
      <c r="AN3107" s="19">
        <v>7012500</v>
      </c>
      <c r="AO3107" s="18" t="s">
        <v>44</v>
      </c>
      <c r="AP3107" s="15" t="s">
        <v>6131</v>
      </c>
      <c r="AQ3107" s="43" t="str">
        <f t="shared" si="478"/>
        <v>SI</v>
      </c>
      <c r="AR3107" s="44">
        <f t="shared" si="480"/>
        <v>7012500</v>
      </c>
      <c r="AS3107" s="44">
        <f t="shared" si="481"/>
        <v>7012500</v>
      </c>
      <c r="AT3107" s="44">
        <f t="shared" si="482"/>
        <v>7012500</v>
      </c>
      <c r="AU3107" s="44">
        <f t="shared" si="483"/>
        <v>7012500</v>
      </c>
      <c r="AV3107" s="45" t="b">
        <f t="shared" si="484"/>
        <v>1</v>
      </c>
      <c r="AW3107" s="45" t="b">
        <f t="shared" si="479"/>
        <v>1</v>
      </c>
      <c r="AX3107" s="45"/>
    </row>
    <row r="3108" spans="1:50" s="36" customFormat="1" ht="27.75" customHeight="1" x14ac:dyDescent="0.15">
      <c r="A3108" s="36" t="str">
        <f t="shared" si="477"/>
        <v>RAFAEL ANTONIO SALAMANCA / DEPOSITO DE DROGAS BOYACA113040603</v>
      </c>
      <c r="B3108" s="36" t="b">
        <f>+A3108='[1]Anexo 9'!A3108</f>
        <v>1</v>
      </c>
      <c r="C3108" s="18" t="s">
        <v>3868</v>
      </c>
      <c r="D3108" s="18" t="s">
        <v>1041</v>
      </c>
      <c r="E3108" s="15" t="s">
        <v>61</v>
      </c>
      <c r="F3108" s="15" t="s">
        <v>62</v>
      </c>
      <c r="G3108" s="15" t="s">
        <v>3155</v>
      </c>
      <c r="H3108" s="15" t="s">
        <v>3155</v>
      </c>
      <c r="I3108" s="15" t="s">
        <v>3155</v>
      </c>
      <c r="J3108" s="15">
        <v>3</v>
      </c>
      <c r="K3108" s="15" t="s">
        <v>3155</v>
      </c>
      <c r="L3108" s="15">
        <v>113040603</v>
      </c>
      <c r="M3108" s="15" t="s">
        <v>2383</v>
      </c>
      <c r="N3108" s="15" t="s">
        <v>64</v>
      </c>
      <c r="O3108" s="18" t="s">
        <v>3648</v>
      </c>
      <c r="P3108" s="22" t="s">
        <v>3841</v>
      </c>
      <c r="Q3108" s="15" t="s">
        <v>1744</v>
      </c>
      <c r="R3108" s="18" t="s">
        <v>5935</v>
      </c>
      <c r="S3108" s="22" t="b">
        <f t="shared" si="476"/>
        <v>0</v>
      </c>
      <c r="T3108" s="18">
        <v>5</v>
      </c>
      <c r="U3108" s="18" t="s">
        <v>5935</v>
      </c>
      <c r="V3108" s="15"/>
      <c r="W3108" s="18" t="s">
        <v>2385</v>
      </c>
      <c r="X3108" s="18"/>
      <c r="Y3108" s="15" t="s">
        <v>73</v>
      </c>
      <c r="Z3108" s="18" t="s">
        <v>2386</v>
      </c>
      <c r="AA3108" s="18" t="s">
        <v>71</v>
      </c>
      <c r="AB3108" s="18" t="s">
        <v>2387</v>
      </c>
      <c r="AC3108" s="67" t="str">
        <f>+VLOOKUP("*"&amp;L3108&amp;"*",'[2]REGISTROS SANITARIOS'!$D$2394:$E$2662,2,FALSE)</f>
        <v>SI</v>
      </c>
      <c r="AD3108" s="22" t="s">
        <v>1025</v>
      </c>
      <c r="AE3108" s="16" t="s">
        <v>7998</v>
      </c>
      <c r="AF3108" s="34" t="s">
        <v>8814</v>
      </c>
      <c r="AG3108" s="24">
        <v>19940454</v>
      </c>
      <c r="AH3108" s="18">
        <v>1</v>
      </c>
      <c r="AI3108" s="18" t="s">
        <v>1049</v>
      </c>
      <c r="AJ3108" s="17">
        <v>275</v>
      </c>
      <c r="AK3108" s="25">
        <v>275</v>
      </c>
      <c r="AL3108" s="25">
        <v>4781</v>
      </c>
      <c r="AM3108" s="35">
        <v>0</v>
      </c>
      <c r="AN3108" s="19">
        <v>1314775</v>
      </c>
      <c r="AO3108" s="18" t="s">
        <v>44</v>
      </c>
      <c r="AP3108" s="15" t="s">
        <v>6131</v>
      </c>
      <c r="AQ3108" s="43" t="str">
        <f t="shared" si="478"/>
        <v>SI</v>
      </c>
      <c r="AR3108" s="44">
        <f t="shared" si="480"/>
        <v>1314775</v>
      </c>
      <c r="AS3108" s="44">
        <f t="shared" si="481"/>
        <v>1314775</v>
      </c>
      <c r="AT3108" s="44">
        <f t="shared" si="482"/>
        <v>1314775</v>
      </c>
      <c r="AU3108" s="44">
        <f t="shared" si="483"/>
        <v>1314775</v>
      </c>
      <c r="AV3108" s="45" t="b">
        <f t="shared" si="484"/>
        <v>1</v>
      </c>
      <c r="AW3108" s="45" t="b">
        <f t="shared" si="479"/>
        <v>1</v>
      </c>
      <c r="AX3108" s="45"/>
    </row>
    <row r="3109" spans="1:50" s="36" customFormat="1" ht="27.75" customHeight="1" x14ac:dyDescent="0.15">
      <c r="A3109" s="36" t="str">
        <f t="shared" si="477"/>
        <v>RAFAEL ANTONIO SALAMANCA / DEPOSITO DE DROGAS BOYACA114010502</v>
      </c>
      <c r="B3109" s="36" t="b">
        <f>+A3109='[1]Anexo 9'!A3109</f>
        <v>1</v>
      </c>
      <c r="C3109" s="18" t="s">
        <v>3868</v>
      </c>
      <c r="D3109" s="18" t="s">
        <v>1041</v>
      </c>
      <c r="E3109" s="15" t="s">
        <v>61</v>
      </c>
      <c r="F3109" s="15" t="s">
        <v>62</v>
      </c>
      <c r="G3109" s="15" t="s">
        <v>3155</v>
      </c>
      <c r="H3109" s="15" t="s">
        <v>3155</v>
      </c>
      <c r="I3109" s="15" t="s">
        <v>3155</v>
      </c>
      <c r="J3109" s="15">
        <v>5</v>
      </c>
      <c r="K3109" s="15" t="s">
        <v>3155</v>
      </c>
      <c r="L3109" s="15">
        <v>114010502</v>
      </c>
      <c r="M3109" s="15" t="s">
        <v>2388</v>
      </c>
      <c r="N3109" s="15" t="s">
        <v>91</v>
      </c>
      <c r="O3109" s="18" t="s">
        <v>3649</v>
      </c>
      <c r="P3109" s="22" t="s">
        <v>3841</v>
      </c>
      <c r="Q3109" s="15" t="s">
        <v>822</v>
      </c>
      <c r="R3109" s="18" t="s">
        <v>3147</v>
      </c>
      <c r="S3109" s="22" t="b">
        <f t="shared" si="476"/>
        <v>0</v>
      </c>
      <c r="T3109" s="18">
        <v>1</v>
      </c>
      <c r="U3109" s="18" t="s">
        <v>3147</v>
      </c>
      <c r="V3109" s="15"/>
      <c r="W3109" s="18" t="s">
        <v>1707</v>
      </c>
      <c r="X3109" s="18"/>
      <c r="Y3109" s="15" t="s">
        <v>73</v>
      </c>
      <c r="Z3109" s="18" t="s">
        <v>1708</v>
      </c>
      <c r="AA3109" s="18" t="s">
        <v>71</v>
      </c>
      <c r="AB3109" s="18" t="s">
        <v>7558</v>
      </c>
      <c r="AC3109" s="67" t="str">
        <f>+VLOOKUP("*"&amp;L3109&amp;"*",'[2]REGISTROS SANITARIOS'!$D$2394:$E$2662,2,FALSE)</f>
        <v>SI</v>
      </c>
      <c r="AD3109" s="22" t="s">
        <v>1025</v>
      </c>
      <c r="AE3109" s="16">
        <v>44991</v>
      </c>
      <c r="AF3109" s="34" t="s">
        <v>73</v>
      </c>
      <c r="AG3109" s="24">
        <v>19924520</v>
      </c>
      <c r="AH3109" s="18">
        <v>4</v>
      </c>
      <c r="AI3109" s="18" t="s">
        <v>1049</v>
      </c>
      <c r="AJ3109" s="17">
        <v>19250</v>
      </c>
      <c r="AK3109" s="25">
        <v>19250</v>
      </c>
      <c r="AL3109" s="25">
        <v>1570</v>
      </c>
      <c r="AM3109" s="35">
        <v>0</v>
      </c>
      <c r="AN3109" s="19">
        <v>30222500</v>
      </c>
      <c r="AO3109" s="18" t="s">
        <v>44</v>
      </c>
      <c r="AP3109" s="15" t="s">
        <v>6131</v>
      </c>
      <c r="AQ3109" s="43" t="str">
        <f t="shared" si="478"/>
        <v>SI</v>
      </c>
      <c r="AR3109" s="44">
        <f t="shared" si="480"/>
        <v>30222500</v>
      </c>
      <c r="AS3109" s="44">
        <f t="shared" si="481"/>
        <v>30222500</v>
      </c>
      <c r="AT3109" s="44">
        <f t="shared" si="482"/>
        <v>30222500</v>
      </c>
      <c r="AU3109" s="44">
        <f t="shared" si="483"/>
        <v>30222500</v>
      </c>
      <c r="AV3109" s="45" t="b">
        <f t="shared" si="484"/>
        <v>1</v>
      </c>
      <c r="AW3109" s="45" t="b">
        <f t="shared" si="479"/>
        <v>1</v>
      </c>
      <c r="AX3109" s="45"/>
    </row>
    <row r="3110" spans="1:50" s="36" customFormat="1" ht="27.75" customHeight="1" x14ac:dyDescent="0.15">
      <c r="A3110" s="36" t="str">
        <f t="shared" si="477"/>
        <v>RAFAEL ANTONIO SALAMANCA / DEPOSITO DE DROGAS BOYACA114010703</v>
      </c>
      <c r="B3110" s="36" t="b">
        <f>+A3110='[1]Anexo 9'!A3110</f>
        <v>1</v>
      </c>
      <c r="C3110" s="18" t="s">
        <v>3868</v>
      </c>
      <c r="D3110" s="18" t="s">
        <v>1041</v>
      </c>
      <c r="E3110" s="15" t="s">
        <v>61</v>
      </c>
      <c r="F3110" s="15" t="s">
        <v>62</v>
      </c>
      <c r="G3110" s="15" t="s">
        <v>3155</v>
      </c>
      <c r="H3110" s="15" t="s">
        <v>3155</v>
      </c>
      <c r="I3110" s="15" t="s">
        <v>3155</v>
      </c>
      <c r="J3110" s="15">
        <v>6</v>
      </c>
      <c r="K3110" s="15" t="s">
        <v>3155</v>
      </c>
      <c r="L3110" s="15">
        <v>114010703</v>
      </c>
      <c r="M3110" s="15" t="s">
        <v>2389</v>
      </c>
      <c r="N3110" s="15" t="s">
        <v>64</v>
      </c>
      <c r="O3110" s="18" t="s">
        <v>5058</v>
      </c>
      <c r="P3110" s="22" t="s">
        <v>3841</v>
      </c>
      <c r="Q3110" s="15" t="s">
        <v>2390</v>
      </c>
      <c r="R3110" s="18" t="s">
        <v>5935</v>
      </c>
      <c r="S3110" s="22" t="b">
        <f t="shared" si="476"/>
        <v>0</v>
      </c>
      <c r="T3110" s="18">
        <v>100</v>
      </c>
      <c r="U3110" s="18" t="s">
        <v>5935</v>
      </c>
      <c r="V3110" s="15"/>
      <c r="W3110" s="18" t="s">
        <v>6478</v>
      </c>
      <c r="X3110" s="18"/>
      <c r="Y3110" s="15" t="s">
        <v>73</v>
      </c>
      <c r="Z3110" s="18" t="s">
        <v>6478</v>
      </c>
      <c r="AA3110" s="18" t="s">
        <v>71</v>
      </c>
      <c r="AB3110" s="18" t="s">
        <v>3652</v>
      </c>
      <c r="AC3110" s="67" t="str">
        <f>+VLOOKUP("*"&amp;L3110&amp;"*",'[2]REGISTROS SANITARIOS'!$D$2394:$E$2662,2,FALSE)</f>
        <v>SI</v>
      </c>
      <c r="AD3110" s="22" t="s">
        <v>1025</v>
      </c>
      <c r="AE3110" s="16">
        <v>42879</v>
      </c>
      <c r="AF3110" s="34" t="s">
        <v>68</v>
      </c>
      <c r="AG3110" s="24">
        <v>20045072</v>
      </c>
      <c r="AH3110" s="18">
        <v>4</v>
      </c>
      <c r="AI3110" s="18" t="s">
        <v>1049</v>
      </c>
      <c r="AJ3110" s="17">
        <v>13750</v>
      </c>
      <c r="AK3110" s="25">
        <v>13750</v>
      </c>
      <c r="AL3110" s="25">
        <v>425</v>
      </c>
      <c r="AM3110" s="35">
        <v>0</v>
      </c>
      <c r="AN3110" s="19">
        <v>5843750</v>
      </c>
      <c r="AO3110" s="18" t="s">
        <v>44</v>
      </c>
      <c r="AP3110" s="15" t="s">
        <v>6131</v>
      </c>
      <c r="AQ3110" s="43" t="str">
        <f t="shared" si="478"/>
        <v>SI</v>
      </c>
      <c r="AR3110" s="44">
        <f t="shared" si="480"/>
        <v>5843750</v>
      </c>
      <c r="AS3110" s="44">
        <f t="shared" si="481"/>
        <v>5843750</v>
      </c>
      <c r="AT3110" s="44">
        <f t="shared" si="482"/>
        <v>5843750</v>
      </c>
      <c r="AU3110" s="44">
        <f t="shared" si="483"/>
        <v>5843750</v>
      </c>
      <c r="AV3110" s="45" t="b">
        <f t="shared" si="484"/>
        <v>1</v>
      </c>
      <c r="AW3110" s="45" t="b">
        <f t="shared" si="479"/>
        <v>1</v>
      </c>
      <c r="AX3110" s="45"/>
    </row>
    <row r="3111" spans="1:50" s="36" customFormat="1" ht="27.75" customHeight="1" x14ac:dyDescent="0.15">
      <c r="A3111" s="36" t="str">
        <f t="shared" si="477"/>
        <v>RAFAEL ANTONIO SALAMANCA / DEPOSITO DE DROGAS BOYACA114010803</v>
      </c>
      <c r="B3111" s="36" t="b">
        <f>+A3111='[1]Anexo 9'!A3111</f>
        <v>1</v>
      </c>
      <c r="C3111" s="18" t="s">
        <v>3868</v>
      </c>
      <c r="D3111" s="18" t="s">
        <v>1041</v>
      </c>
      <c r="E3111" s="15" t="s">
        <v>61</v>
      </c>
      <c r="F3111" s="15" t="s">
        <v>62</v>
      </c>
      <c r="G3111" s="15" t="s">
        <v>3155</v>
      </c>
      <c r="H3111" s="15" t="s">
        <v>3155</v>
      </c>
      <c r="I3111" s="15" t="s">
        <v>3155</v>
      </c>
      <c r="J3111" s="15">
        <v>8</v>
      </c>
      <c r="K3111" s="15" t="s">
        <v>3155</v>
      </c>
      <c r="L3111" s="15">
        <v>114010803</v>
      </c>
      <c r="M3111" s="15" t="s">
        <v>74</v>
      </c>
      <c r="N3111" s="15" t="s">
        <v>64</v>
      </c>
      <c r="O3111" s="18" t="s">
        <v>3653</v>
      </c>
      <c r="P3111" s="22" t="s">
        <v>3841</v>
      </c>
      <c r="Q3111" s="15" t="s">
        <v>76</v>
      </c>
      <c r="R3111" s="18" t="s">
        <v>5935</v>
      </c>
      <c r="S3111" s="22" t="b">
        <f t="shared" si="476"/>
        <v>0</v>
      </c>
      <c r="T3111" s="18">
        <v>100</v>
      </c>
      <c r="U3111" s="18" t="s">
        <v>5935</v>
      </c>
      <c r="V3111" s="15"/>
      <c r="W3111" s="18" t="s">
        <v>1882</v>
      </c>
      <c r="X3111" s="18"/>
      <c r="Y3111" s="15" t="s">
        <v>73</v>
      </c>
      <c r="Z3111" s="18" t="s">
        <v>6478</v>
      </c>
      <c r="AA3111" s="18" t="s">
        <v>71</v>
      </c>
      <c r="AB3111" s="18" t="s">
        <v>3654</v>
      </c>
      <c r="AC3111" s="67" t="str">
        <f>+VLOOKUP("*"&amp;L3111&amp;"*",'[2]REGISTROS SANITARIOS'!$D$2394:$E$2662,2,FALSE)</f>
        <v>SI</v>
      </c>
      <c r="AD3111" s="22" t="s">
        <v>1025</v>
      </c>
      <c r="AE3111" s="16" t="s">
        <v>7998</v>
      </c>
      <c r="AF3111" s="34" t="s">
        <v>8814</v>
      </c>
      <c r="AG3111" s="24">
        <v>19924285</v>
      </c>
      <c r="AH3111" s="18">
        <v>34</v>
      </c>
      <c r="AI3111" s="18" t="s">
        <v>1049</v>
      </c>
      <c r="AJ3111" s="17">
        <v>33000</v>
      </c>
      <c r="AK3111" s="25">
        <v>33000</v>
      </c>
      <c r="AL3111" s="25">
        <v>375</v>
      </c>
      <c r="AM3111" s="35">
        <v>0</v>
      </c>
      <c r="AN3111" s="19">
        <v>12375000</v>
      </c>
      <c r="AO3111" s="18" t="s">
        <v>44</v>
      </c>
      <c r="AP3111" s="15" t="s">
        <v>6131</v>
      </c>
      <c r="AQ3111" s="43" t="str">
        <f t="shared" si="478"/>
        <v>SI</v>
      </c>
      <c r="AR3111" s="44">
        <f t="shared" si="480"/>
        <v>12375000</v>
      </c>
      <c r="AS3111" s="44">
        <f t="shared" si="481"/>
        <v>12375000</v>
      </c>
      <c r="AT3111" s="44">
        <f t="shared" si="482"/>
        <v>12375000</v>
      </c>
      <c r="AU3111" s="44">
        <f t="shared" si="483"/>
        <v>12375000</v>
      </c>
      <c r="AV3111" s="45" t="b">
        <f t="shared" si="484"/>
        <v>1</v>
      </c>
      <c r="AW3111" s="45" t="b">
        <f t="shared" si="479"/>
        <v>1</v>
      </c>
      <c r="AX3111" s="45"/>
    </row>
    <row r="3112" spans="1:50" s="36" customFormat="1" ht="27.75" customHeight="1" x14ac:dyDescent="0.15">
      <c r="A3112" s="36" t="str">
        <f t="shared" si="477"/>
        <v>RAFAEL ANTONIO SALAMANCA / DEPOSITO DE DROGAS BOYACA114020104</v>
      </c>
      <c r="B3112" s="36" t="b">
        <f>+A3112='[1]Anexo 9'!A3112</f>
        <v>1</v>
      </c>
      <c r="C3112" s="18" t="s">
        <v>3868</v>
      </c>
      <c r="D3112" s="18" t="s">
        <v>1041</v>
      </c>
      <c r="E3112" s="15" t="s">
        <v>61</v>
      </c>
      <c r="F3112" s="15" t="s">
        <v>62</v>
      </c>
      <c r="G3112" s="15" t="s">
        <v>3155</v>
      </c>
      <c r="H3112" s="15" t="s">
        <v>3155</v>
      </c>
      <c r="I3112" s="15" t="s">
        <v>3155</v>
      </c>
      <c r="J3112" s="15">
        <v>6</v>
      </c>
      <c r="K3112" s="15" t="s">
        <v>3155</v>
      </c>
      <c r="L3112" s="15">
        <v>114020104</v>
      </c>
      <c r="M3112" s="15" t="s">
        <v>2392</v>
      </c>
      <c r="N3112" s="15" t="s">
        <v>91</v>
      </c>
      <c r="O3112" s="18" t="s">
        <v>3655</v>
      </c>
      <c r="P3112" s="22" t="s">
        <v>3841</v>
      </c>
      <c r="Q3112" s="15" t="s">
        <v>1434</v>
      </c>
      <c r="R3112" s="18" t="s">
        <v>3147</v>
      </c>
      <c r="S3112" s="22" t="b">
        <f t="shared" si="476"/>
        <v>0</v>
      </c>
      <c r="T3112" s="18">
        <v>1</v>
      </c>
      <c r="U3112" s="18" t="s">
        <v>3147</v>
      </c>
      <c r="V3112" s="15"/>
      <c r="W3112" s="18" t="s">
        <v>1824</v>
      </c>
      <c r="X3112" s="18"/>
      <c r="Y3112" s="15" t="s">
        <v>73</v>
      </c>
      <c r="Z3112" s="18" t="s">
        <v>6483</v>
      </c>
      <c r="AA3112" s="18" t="s">
        <v>71</v>
      </c>
      <c r="AB3112" s="18" t="s">
        <v>2395</v>
      </c>
      <c r="AC3112" s="67" t="str">
        <f>+VLOOKUP("*"&amp;L3112&amp;"*",'[2]REGISTROS SANITARIOS'!$D$2394:$E$2662,2,FALSE)</f>
        <v>SI</v>
      </c>
      <c r="AD3112" s="22" t="s">
        <v>1025</v>
      </c>
      <c r="AE3112" s="16">
        <v>45068</v>
      </c>
      <c r="AF3112" s="34" t="s">
        <v>73</v>
      </c>
      <c r="AG3112" s="24">
        <v>19929516</v>
      </c>
      <c r="AH3112" s="18">
        <v>5</v>
      </c>
      <c r="AI3112" s="18" t="s">
        <v>1049</v>
      </c>
      <c r="AJ3112" s="17">
        <v>21450</v>
      </c>
      <c r="AK3112" s="25">
        <v>21450</v>
      </c>
      <c r="AL3112" s="25">
        <v>913</v>
      </c>
      <c r="AM3112" s="35">
        <v>0</v>
      </c>
      <c r="AN3112" s="19">
        <v>19583850</v>
      </c>
      <c r="AO3112" s="18" t="s">
        <v>44</v>
      </c>
      <c r="AP3112" s="15" t="s">
        <v>6131</v>
      </c>
      <c r="AQ3112" s="43" t="str">
        <f t="shared" si="478"/>
        <v>SI</v>
      </c>
      <c r="AR3112" s="44">
        <f t="shared" si="480"/>
        <v>19583850</v>
      </c>
      <c r="AS3112" s="44">
        <f t="shared" si="481"/>
        <v>19583850</v>
      </c>
      <c r="AT3112" s="44">
        <f t="shared" si="482"/>
        <v>19583850</v>
      </c>
      <c r="AU3112" s="44">
        <f t="shared" si="483"/>
        <v>19583850</v>
      </c>
      <c r="AV3112" s="45" t="b">
        <f t="shared" si="484"/>
        <v>1</v>
      </c>
      <c r="AW3112" s="45" t="b">
        <f t="shared" si="479"/>
        <v>1</v>
      </c>
      <c r="AX3112" s="45"/>
    </row>
    <row r="3113" spans="1:50" s="36" customFormat="1" ht="27.75" customHeight="1" x14ac:dyDescent="0.15">
      <c r="A3113" s="36" t="str">
        <f t="shared" si="477"/>
        <v>RAFAEL ANTONIO SALAMANCA / DEPOSITO DE DROGAS BOYACA114020202</v>
      </c>
      <c r="B3113" s="36" t="b">
        <f>+A3113='[1]Anexo 9'!A3113</f>
        <v>1</v>
      </c>
      <c r="C3113" s="18" t="s">
        <v>3868</v>
      </c>
      <c r="D3113" s="18" t="s">
        <v>1041</v>
      </c>
      <c r="E3113" s="15" t="s">
        <v>61</v>
      </c>
      <c r="F3113" s="15" t="s">
        <v>62</v>
      </c>
      <c r="G3113" s="15" t="s">
        <v>3155</v>
      </c>
      <c r="H3113" s="15" t="s">
        <v>3155</v>
      </c>
      <c r="I3113" s="15" t="s">
        <v>3155</v>
      </c>
      <c r="J3113" s="15">
        <v>5</v>
      </c>
      <c r="K3113" s="15" t="s">
        <v>3155</v>
      </c>
      <c r="L3113" s="15">
        <v>114020202</v>
      </c>
      <c r="M3113" s="15" t="s">
        <v>2396</v>
      </c>
      <c r="N3113" s="15" t="s">
        <v>940</v>
      </c>
      <c r="O3113" s="18" t="s">
        <v>3656</v>
      </c>
      <c r="P3113" s="22" t="s">
        <v>3841</v>
      </c>
      <c r="Q3113" s="15" t="s">
        <v>2398</v>
      </c>
      <c r="R3113" s="18" t="s">
        <v>3147</v>
      </c>
      <c r="S3113" s="22" t="b">
        <f t="shared" si="476"/>
        <v>0</v>
      </c>
      <c r="T3113" s="18">
        <v>1</v>
      </c>
      <c r="U3113" s="18" t="s">
        <v>3147</v>
      </c>
      <c r="V3113" s="15"/>
      <c r="W3113" s="18" t="s">
        <v>1829</v>
      </c>
      <c r="X3113" s="18"/>
      <c r="Y3113" s="15" t="s">
        <v>73</v>
      </c>
      <c r="Z3113" s="18" t="s">
        <v>7484</v>
      </c>
      <c r="AA3113" s="18" t="s">
        <v>71</v>
      </c>
      <c r="AB3113" s="18" t="s">
        <v>3657</v>
      </c>
      <c r="AC3113" s="67" t="str">
        <f>+VLOOKUP("*"&amp;L3113&amp;"*",'[2]REGISTROS SANITARIOS'!$D$2394:$E$2662,2,FALSE)</f>
        <v>SI</v>
      </c>
      <c r="AD3113" s="22" t="s">
        <v>1025</v>
      </c>
      <c r="AE3113" s="16" t="s">
        <v>7998</v>
      </c>
      <c r="AF3113" s="34" t="s">
        <v>8814</v>
      </c>
      <c r="AG3113" s="24">
        <v>207412</v>
      </c>
      <c r="AH3113" s="18">
        <v>1</v>
      </c>
      <c r="AI3113" s="18" t="s">
        <v>1049</v>
      </c>
      <c r="AJ3113" s="17">
        <v>55</v>
      </c>
      <c r="AK3113" s="25">
        <v>55</v>
      </c>
      <c r="AL3113" s="25">
        <v>1688</v>
      </c>
      <c r="AM3113" s="35">
        <v>0</v>
      </c>
      <c r="AN3113" s="19">
        <v>92840</v>
      </c>
      <c r="AO3113" s="18" t="s">
        <v>44</v>
      </c>
      <c r="AP3113" s="15" t="s">
        <v>6131</v>
      </c>
      <c r="AQ3113" s="43" t="str">
        <f t="shared" si="478"/>
        <v>SI</v>
      </c>
      <c r="AR3113" s="44">
        <f t="shared" si="480"/>
        <v>92840</v>
      </c>
      <c r="AS3113" s="44">
        <f t="shared" si="481"/>
        <v>92840</v>
      </c>
      <c r="AT3113" s="44">
        <f t="shared" si="482"/>
        <v>92840</v>
      </c>
      <c r="AU3113" s="44">
        <f t="shared" si="483"/>
        <v>92840</v>
      </c>
      <c r="AV3113" s="45" t="b">
        <f t="shared" si="484"/>
        <v>1</v>
      </c>
      <c r="AW3113" s="45" t="b">
        <f t="shared" si="479"/>
        <v>1</v>
      </c>
      <c r="AX3113" s="45"/>
    </row>
    <row r="3114" spans="1:50" s="36" customFormat="1" ht="27.75" customHeight="1" x14ac:dyDescent="0.15">
      <c r="A3114" s="36" t="str">
        <f t="shared" si="477"/>
        <v>RAFAEL ANTONIO SALAMANCA / DEPOSITO DE DROGAS BOYACA114020309</v>
      </c>
      <c r="B3114" s="36" t="b">
        <f>+A3114='[1]Anexo 9'!A3114</f>
        <v>1</v>
      </c>
      <c r="C3114" s="18" t="s">
        <v>3868</v>
      </c>
      <c r="D3114" s="18" t="s">
        <v>1041</v>
      </c>
      <c r="E3114" s="15" t="s">
        <v>61</v>
      </c>
      <c r="F3114" s="15" t="s">
        <v>62</v>
      </c>
      <c r="G3114" s="15" t="s">
        <v>3155</v>
      </c>
      <c r="H3114" s="15" t="s">
        <v>3155</v>
      </c>
      <c r="I3114" s="15" t="s">
        <v>3155</v>
      </c>
      <c r="J3114" s="15">
        <v>6</v>
      </c>
      <c r="K3114" s="15" t="s">
        <v>3155</v>
      </c>
      <c r="L3114" s="15">
        <v>114020309</v>
      </c>
      <c r="M3114" s="15" t="s">
        <v>2399</v>
      </c>
      <c r="N3114" s="15" t="s">
        <v>1436</v>
      </c>
      <c r="O3114" s="18" t="s">
        <v>3658</v>
      </c>
      <c r="P3114" s="22" t="s">
        <v>73</v>
      </c>
      <c r="Q3114" s="15" t="s">
        <v>2081</v>
      </c>
      <c r="R3114" s="18" t="s">
        <v>5937</v>
      </c>
      <c r="S3114" s="22" t="b">
        <f t="shared" si="476"/>
        <v>0</v>
      </c>
      <c r="T3114" s="18">
        <v>100</v>
      </c>
      <c r="U3114" s="18" t="s">
        <v>5937</v>
      </c>
      <c r="V3114" s="15"/>
      <c r="W3114" s="18" t="s">
        <v>1824</v>
      </c>
      <c r="X3114" s="18"/>
      <c r="Y3114" s="15" t="s">
        <v>73</v>
      </c>
      <c r="Z3114" s="18" t="s">
        <v>1833</v>
      </c>
      <c r="AA3114" s="18" t="s">
        <v>119</v>
      </c>
      <c r="AB3114" s="18" t="s">
        <v>2401</v>
      </c>
      <c r="AC3114" s="67" t="str">
        <f>+VLOOKUP("*"&amp;L3114&amp;"*",'[2]REGISTROS SANITARIOS'!$D$2394:$E$2662,2,FALSE)</f>
        <v>SI</v>
      </c>
      <c r="AD3114" s="22" t="s">
        <v>1025</v>
      </c>
      <c r="AE3114" s="16">
        <v>45098</v>
      </c>
      <c r="AF3114" s="34" t="s">
        <v>73</v>
      </c>
      <c r="AG3114" s="24">
        <v>19935303</v>
      </c>
      <c r="AH3114" s="18">
        <v>4</v>
      </c>
      <c r="AI3114" s="18" t="s">
        <v>1049</v>
      </c>
      <c r="AJ3114" s="17">
        <v>5060000</v>
      </c>
      <c r="AK3114" s="25">
        <v>5060000</v>
      </c>
      <c r="AL3114" s="25">
        <v>25</v>
      </c>
      <c r="AM3114" s="35">
        <v>0</v>
      </c>
      <c r="AN3114" s="19">
        <v>126500000</v>
      </c>
      <c r="AO3114" s="18" t="s">
        <v>44</v>
      </c>
      <c r="AP3114" s="15" t="s">
        <v>6131</v>
      </c>
      <c r="AQ3114" s="43" t="str">
        <f t="shared" si="478"/>
        <v>SI</v>
      </c>
      <c r="AR3114" s="44">
        <f t="shared" si="480"/>
        <v>126500000</v>
      </c>
      <c r="AS3114" s="44">
        <f t="shared" si="481"/>
        <v>126500000</v>
      </c>
      <c r="AT3114" s="44">
        <f t="shared" si="482"/>
        <v>126500000</v>
      </c>
      <c r="AU3114" s="44">
        <f t="shared" si="483"/>
        <v>126500000</v>
      </c>
      <c r="AV3114" s="45" t="b">
        <f t="shared" si="484"/>
        <v>1</v>
      </c>
      <c r="AW3114" s="45" t="b">
        <f t="shared" si="479"/>
        <v>1</v>
      </c>
      <c r="AX3114" s="45"/>
    </row>
    <row r="3115" spans="1:50" s="36" customFormat="1" ht="27.75" customHeight="1" x14ac:dyDescent="0.15">
      <c r="A3115" s="36" t="str">
        <f t="shared" si="477"/>
        <v>RAFAEL ANTONIO SALAMANCA / DEPOSITO DE DROGAS BOYACA114020409</v>
      </c>
      <c r="B3115" s="36" t="b">
        <f>+A3115='[1]Anexo 9'!A3115</f>
        <v>1</v>
      </c>
      <c r="C3115" s="18" t="s">
        <v>3868</v>
      </c>
      <c r="D3115" s="18" t="s">
        <v>1041</v>
      </c>
      <c r="E3115" s="15" t="s">
        <v>61</v>
      </c>
      <c r="F3115" s="15" t="s">
        <v>62</v>
      </c>
      <c r="G3115" s="15" t="s">
        <v>3155</v>
      </c>
      <c r="H3115" s="15" t="s">
        <v>3155</v>
      </c>
      <c r="I3115" s="15" t="s">
        <v>3155</v>
      </c>
      <c r="J3115" s="15">
        <v>6</v>
      </c>
      <c r="K3115" s="15" t="s">
        <v>3155</v>
      </c>
      <c r="L3115" s="15">
        <v>114020409</v>
      </c>
      <c r="M3115" s="15" t="s">
        <v>2402</v>
      </c>
      <c r="N3115" s="15" t="s">
        <v>1436</v>
      </c>
      <c r="O3115" s="18" t="s">
        <v>5059</v>
      </c>
      <c r="P3115" s="22" t="s">
        <v>73</v>
      </c>
      <c r="Q3115" s="15" t="s">
        <v>2081</v>
      </c>
      <c r="R3115" s="18" t="s">
        <v>5937</v>
      </c>
      <c r="S3115" s="22" t="b">
        <f t="shared" si="476"/>
        <v>0</v>
      </c>
      <c r="T3115" s="18">
        <v>900</v>
      </c>
      <c r="U3115" s="18" t="s">
        <v>5937</v>
      </c>
      <c r="V3115" s="15"/>
      <c r="W3115" s="18" t="s">
        <v>1707</v>
      </c>
      <c r="X3115" s="18"/>
      <c r="Y3115" s="15" t="s">
        <v>73</v>
      </c>
      <c r="Z3115" s="18" t="s">
        <v>1708</v>
      </c>
      <c r="AA3115" s="18" t="s">
        <v>71</v>
      </c>
      <c r="AB3115" s="18" t="s">
        <v>3659</v>
      </c>
      <c r="AC3115" s="67" t="e">
        <f>+VLOOKUP("*"&amp;L3115&amp;"*",'[2]REGISTROS SANITARIOS'!$D$2394:$E$2662,2,FALSE)</f>
        <v>#N/A</v>
      </c>
      <c r="AD3115" s="22" t="s">
        <v>44</v>
      </c>
      <c r="AE3115" s="16" t="s">
        <v>7998</v>
      </c>
      <c r="AF3115" s="34" t="s">
        <v>8814</v>
      </c>
      <c r="AG3115" s="24">
        <v>19936296</v>
      </c>
      <c r="AH3115" s="18">
        <v>8</v>
      </c>
      <c r="AI3115" s="18" t="s">
        <v>1049</v>
      </c>
      <c r="AJ3115" s="17">
        <v>3217500</v>
      </c>
      <c r="AK3115" s="25">
        <v>3217500</v>
      </c>
      <c r="AL3115" s="25">
        <v>19</v>
      </c>
      <c r="AM3115" s="35">
        <v>0</v>
      </c>
      <c r="AN3115" s="19">
        <v>61132500</v>
      </c>
      <c r="AO3115" s="18" t="s">
        <v>44</v>
      </c>
      <c r="AP3115" s="15" t="s">
        <v>6131</v>
      </c>
      <c r="AQ3115" s="43" t="str">
        <f t="shared" si="478"/>
        <v>SI</v>
      </c>
      <c r="AR3115" s="44">
        <f t="shared" si="480"/>
        <v>61132500</v>
      </c>
      <c r="AS3115" s="44">
        <f t="shared" si="481"/>
        <v>61132500</v>
      </c>
      <c r="AT3115" s="44">
        <f t="shared" si="482"/>
        <v>61132500</v>
      </c>
      <c r="AU3115" s="44">
        <f t="shared" si="483"/>
        <v>61132500</v>
      </c>
      <c r="AV3115" s="45" t="b">
        <f t="shared" si="484"/>
        <v>1</v>
      </c>
      <c r="AW3115" s="45" t="b">
        <f t="shared" si="479"/>
        <v>1</v>
      </c>
      <c r="AX3115" s="45"/>
    </row>
    <row r="3116" spans="1:50" s="36" customFormat="1" ht="27.75" customHeight="1" x14ac:dyDescent="0.15">
      <c r="A3116" s="36" t="str">
        <f t="shared" si="477"/>
        <v>RAFAEL ANTONIO SALAMANCA / DEPOSITO DE DROGAS BOYACA114020703</v>
      </c>
      <c r="B3116" s="36" t="b">
        <f>+A3116='[1]Anexo 9'!A3116</f>
        <v>1</v>
      </c>
      <c r="C3116" s="18" t="s">
        <v>3868</v>
      </c>
      <c r="D3116" s="18" t="s">
        <v>1041</v>
      </c>
      <c r="E3116" s="15" t="s">
        <v>61</v>
      </c>
      <c r="F3116" s="15" t="s">
        <v>62</v>
      </c>
      <c r="G3116" s="15" t="s">
        <v>3155</v>
      </c>
      <c r="H3116" s="15" t="s">
        <v>3155</v>
      </c>
      <c r="I3116" s="15" t="s">
        <v>3155</v>
      </c>
      <c r="J3116" s="15">
        <v>5</v>
      </c>
      <c r="K3116" s="15" t="s">
        <v>3155</v>
      </c>
      <c r="L3116" s="15">
        <v>114020703</v>
      </c>
      <c r="M3116" s="15" t="s">
        <v>2404</v>
      </c>
      <c r="N3116" s="15" t="s">
        <v>64</v>
      </c>
      <c r="O3116" s="18" t="s">
        <v>3660</v>
      </c>
      <c r="P3116" s="22" t="s">
        <v>3841</v>
      </c>
      <c r="Q3116" s="15" t="s">
        <v>66</v>
      </c>
      <c r="R3116" s="18" t="s">
        <v>5935</v>
      </c>
      <c r="S3116" s="22" t="b">
        <f t="shared" si="476"/>
        <v>0</v>
      </c>
      <c r="T3116" s="18">
        <v>100</v>
      </c>
      <c r="U3116" s="18" t="s">
        <v>5935</v>
      </c>
      <c r="V3116" s="15"/>
      <c r="W3116" s="18" t="s">
        <v>1882</v>
      </c>
      <c r="X3116" s="18"/>
      <c r="Y3116" s="15" t="s">
        <v>73</v>
      </c>
      <c r="Z3116" s="18" t="s">
        <v>6478</v>
      </c>
      <c r="AA3116" s="18" t="s">
        <v>71</v>
      </c>
      <c r="AB3116" s="18" t="s">
        <v>3661</v>
      </c>
      <c r="AC3116" s="67" t="str">
        <f>+VLOOKUP("*"&amp;L3116&amp;"*",'[2]REGISTROS SANITARIOS'!$D$2394:$E$2662,2,FALSE)</f>
        <v>SI</v>
      </c>
      <c r="AD3116" s="22" t="s">
        <v>1025</v>
      </c>
      <c r="AE3116" s="16" t="s">
        <v>7998</v>
      </c>
      <c r="AF3116" s="34" t="s">
        <v>8814</v>
      </c>
      <c r="AG3116" s="24">
        <v>19922562</v>
      </c>
      <c r="AH3116" s="18">
        <v>10</v>
      </c>
      <c r="AI3116" s="18" t="s">
        <v>1049</v>
      </c>
      <c r="AJ3116" s="17">
        <v>55000</v>
      </c>
      <c r="AK3116" s="25">
        <v>55000</v>
      </c>
      <c r="AL3116" s="25">
        <v>350</v>
      </c>
      <c r="AM3116" s="35">
        <v>0</v>
      </c>
      <c r="AN3116" s="19">
        <v>19250000</v>
      </c>
      <c r="AO3116" s="18" t="s">
        <v>44</v>
      </c>
      <c r="AP3116" s="15" t="s">
        <v>6131</v>
      </c>
      <c r="AQ3116" s="43" t="str">
        <f t="shared" si="478"/>
        <v>SI</v>
      </c>
      <c r="AR3116" s="44">
        <f t="shared" si="480"/>
        <v>19250000</v>
      </c>
      <c r="AS3116" s="44">
        <f t="shared" si="481"/>
        <v>19250000</v>
      </c>
      <c r="AT3116" s="44">
        <f t="shared" si="482"/>
        <v>19250000</v>
      </c>
      <c r="AU3116" s="44">
        <f t="shared" si="483"/>
        <v>19250000</v>
      </c>
      <c r="AV3116" s="45" t="b">
        <f t="shared" si="484"/>
        <v>1</v>
      </c>
      <c r="AW3116" s="45" t="b">
        <f t="shared" si="479"/>
        <v>1</v>
      </c>
      <c r="AX3116" s="45"/>
    </row>
    <row r="3117" spans="1:50" s="36" customFormat="1" ht="27.75" customHeight="1" x14ac:dyDescent="0.15">
      <c r="A3117" s="36" t="str">
        <f t="shared" si="477"/>
        <v>RAFAEL ANTONIO SALAMANCA / DEPOSITO DE DROGAS BOYACA114030903</v>
      </c>
      <c r="B3117" s="36" t="b">
        <f>+A3117='[1]Anexo 9'!A3117</f>
        <v>1</v>
      </c>
      <c r="C3117" s="18" t="s">
        <v>3868</v>
      </c>
      <c r="D3117" s="18" t="s">
        <v>1041</v>
      </c>
      <c r="E3117" s="15" t="s">
        <v>61</v>
      </c>
      <c r="F3117" s="15" t="s">
        <v>62</v>
      </c>
      <c r="G3117" s="15" t="s">
        <v>3155</v>
      </c>
      <c r="H3117" s="15" t="s">
        <v>3155</v>
      </c>
      <c r="I3117" s="15" t="s">
        <v>3155</v>
      </c>
      <c r="J3117" s="15">
        <v>3</v>
      </c>
      <c r="K3117" s="15" t="s">
        <v>3155</v>
      </c>
      <c r="L3117" s="15">
        <v>114030903</v>
      </c>
      <c r="M3117" s="15" t="s">
        <v>79</v>
      </c>
      <c r="N3117" s="15" t="s">
        <v>80</v>
      </c>
      <c r="O3117" s="18" t="s">
        <v>5060</v>
      </c>
      <c r="P3117" s="22" t="s">
        <v>73</v>
      </c>
      <c r="Q3117" s="15" t="s">
        <v>82</v>
      </c>
      <c r="R3117" s="18" t="s">
        <v>5964</v>
      </c>
      <c r="S3117" s="22" t="b">
        <f t="shared" si="476"/>
        <v>0</v>
      </c>
      <c r="T3117" s="18">
        <v>1</v>
      </c>
      <c r="U3117" s="18" t="s">
        <v>5964</v>
      </c>
      <c r="V3117" s="15"/>
      <c r="W3117" s="18" t="s">
        <v>6493</v>
      </c>
      <c r="X3117" s="18"/>
      <c r="Y3117" s="15" t="s">
        <v>73</v>
      </c>
      <c r="Z3117" s="18" t="s">
        <v>6493</v>
      </c>
      <c r="AA3117" s="18" t="s">
        <v>208</v>
      </c>
      <c r="AB3117" s="18" t="s">
        <v>7559</v>
      </c>
      <c r="AC3117" s="67" t="str">
        <f>+VLOOKUP("*"&amp;L3117&amp;"*",'[2]REGISTROS SANITARIOS'!$D$2394:$E$2662,2,FALSE)</f>
        <v>SI</v>
      </c>
      <c r="AD3117" s="22" t="s">
        <v>1025</v>
      </c>
      <c r="AE3117" s="16">
        <v>45893</v>
      </c>
      <c r="AF3117" s="34" t="s">
        <v>73</v>
      </c>
      <c r="AG3117" s="24" t="s">
        <v>8291</v>
      </c>
      <c r="AH3117" s="18">
        <v>12</v>
      </c>
      <c r="AI3117" s="18" t="s">
        <v>1049</v>
      </c>
      <c r="AJ3117" s="17">
        <v>2475</v>
      </c>
      <c r="AK3117" s="25">
        <v>2475</v>
      </c>
      <c r="AL3117" s="25">
        <v>7000</v>
      </c>
      <c r="AM3117" s="35">
        <v>0</v>
      </c>
      <c r="AN3117" s="19">
        <v>17325000</v>
      </c>
      <c r="AO3117" s="18" t="s">
        <v>44</v>
      </c>
      <c r="AP3117" s="15" t="s">
        <v>6131</v>
      </c>
      <c r="AQ3117" s="43" t="str">
        <f t="shared" si="478"/>
        <v>SI</v>
      </c>
      <c r="AR3117" s="44">
        <f t="shared" si="480"/>
        <v>17325000</v>
      </c>
      <c r="AS3117" s="44">
        <f t="shared" si="481"/>
        <v>17325000</v>
      </c>
      <c r="AT3117" s="44">
        <f t="shared" si="482"/>
        <v>17325000</v>
      </c>
      <c r="AU3117" s="44">
        <f t="shared" si="483"/>
        <v>17325000</v>
      </c>
      <c r="AV3117" s="45" t="b">
        <f t="shared" si="484"/>
        <v>1</v>
      </c>
      <c r="AW3117" s="45" t="b">
        <f t="shared" si="479"/>
        <v>1</v>
      </c>
      <c r="AX3117" s="45"/>
    </row>
    <row r="3118" spans="1:50" s="36" customFormat="1" ht="27.75" customHeight="1" x14ac:dyDescent="0.15">
      <c r="A3118" s="36" t="str">
        <f t="shared" si="477"/>
        <v>RAFAEL ANTONIO SALAMANCA / DEPOSITO DE DROGAS BOYACA114031001</v>
      </c>
      <c r="B3118" s="36" t="b">
        <f>+A3118='[1]Anexo 9'!A3118</f>
        <v>1</v>
      </c>
      <c r="C3118" s="18" t="s">
        <v>3868</v>
      </c>
      <c r="D3118" s="18" t="s">
        <v>1041</v>
      </c>
      <c r="E3118" s="15" t="s">
        <v>61</v>
      </c>
      <c r="F3118" s="15" t="s">
        <v>62</v>
      </c>
      <c r="G3118" s="15" t="s">
        <v>3155</v>
      </c>
      <c r="H3118" s="15" t="s">
        <v>3155</v>
      </c>
      <c r="I3118" s="15" t="s">
        <v>3155</v>
      </c>
      <c r="J3118" s="15">
        <v>5</v>
      </c>
      <c r="K3118" s="15" t="s">
        <v>3155</v>
      </c>
      <c r="L3118" s="15">
        <v>114031001</v>
      </c>
      <c r="M3118" s="15" t="s">
        <v>4278</v>
      </c>
      <c r="N3118" s="15" t="s">
        <v>91</v>
      </c>
      <c r="O3118" s="18" t="s">
        <v>3664</v>
      </c>
      <c r="P3118" s="22" t="s">
        <v>3841</v>
      </c>
      <c r="Q3118" s="15" t="s">
        <v>462</v>
      </c>
      <c r="R3118" s="18" t="s">
        <v>3147</v>
      </c>
      <c r="S3118" s="22" t="b">
        <f t="shared" si="476"/>
        <v>0</v>
      </c>
      <c r="T3118" s="18">
        <v>1</v>
      </c>
      <c r="U3118" s="18" t="s">
        <v>3147</v>
      </c>
      <c r="V3118" s="15"/>
      <c r="W3118" s="18" t="s">
        <v>2757</v>
      </c>
      <c r="X3118" s="18" t="s">
        <v>2756</v>
      </c>
      <c r="Y3118" s="15" t="s">
        <v>73</v>
      </c>
      <c r="Z3118" s="18" t="s">
        <v>2758</v>
      </c>
      <c r="AA3118" s="18" t="s">
        <v>3666</v>
      </c>
      <c r="AB3118" s="18" t="s">
        <v>2998</v>
      </c>
      <c r="AC3118" s="67" t="str">
        <f>+VLOOKUP("*"&amp;L3118&amp;"*",'[2]REGISTROS SANITARIOS'!$D$2394:$E$2662,2,FALSE)</f>
        <v>SI</v>
      </c>
      <c r="AD3118" s="22" t="s">
        <v>1025</v>
      </c>
      <c r="AE3118" s="16" t="s">
        <v>7998</v>
      </c>
      <c r="AF3118" s="34" t="s">
        <v>8814</v>
      </c>
      <c r="AG3118" s="24">
        <v>19975402</v>
      </c>
      <c r="AH3118" s="18">
        <v>1</v>
      </c>
      <c r="AI3118" s="18" t="s">
        <v>1049</v>
      </c>
      <c r="AJ3118" s="17">
        <v>165</v>
      </c>
      <c r="AK3118" s="25">
        <v>165</v>
      </c>
      <c r="AL3118" s="25">
        <v>283750</v>
      </c>
      <c r="AM3118" s="35">
        <v>0</v>
      </c>
      <c r="AN3118" s="19">
        <v>46818750</v>
      </c>
      <c r="AO3118" s="18" t="s">
        <v>44</v>
      </c>
      <c r="AP3118" s="15" t="s">
        <v>6131</v>
      </c>
      <c r="AQ3118" s="43" t="str">
        <f t="shared" si="478"/>
        <v>SI</v>
      </c>
      <c r="AR3118" s="44">
        <f t="shared" si="480"/>
        <v>46818750</v>
      </c>
      <c r="AS3118" s="44">
        <f t="shared" si="481"/>
        <v>46818750</v>
      </c>
      <c r="AT3118" s="44">
        <f t="shared" si="482"/>
        <v>46818750</v>
      </c>
      <c r="AU3118" s="44">
        <f t="shared" si="483"/>
        <v>46818750</v>
      </c>
      <c r="AV3118" s="45" t="b">
        <f t="shared" si="484"/>
        <v>1</v>
      </c>
      <c r="AW3118" s="45" t="b">
        <f t="shared" si="479"/>
        <v>1</v>
      </c>
      <c r="AX3118" s="45"/>
    </row>
    <row r="3119" spans="1:50" s="36" customFormat="1" ht="27.75" customHeight="1" x14ac:dyDescent="0.15">
      <c r="A3119" s="36" t="str">
        <f t="shared" si="477"/>
        <v>RAFAEL ANTONIO SALAMANCA / DEPOSITO DE DROGAS BOYACA114040103</v>
      </c>
      <c r="B3119" s="36" t="b">
        <f>+A3119='[1]Anexo 9'!A3119</f>
        <v>1</v>
      </c>
      <c r="C3119" s="18" t="s">
        <v>3868</v>
      </c>
      <c r="D3119" s="18" t="s">
        <v>1041</v>
      </c>
      <c r="E3119" s="15" t="s">
        <v>61</v>
      </c>
      <c r="F3119" s="15" t="s">
        <v>62</v>
      </c>
      <c r="G3119" s="15" t="s">
        <v>3155</v>
      </c>
      <c r="H3119" s="15" t="s">
        <v>3155</v>
      </c>
      <c r="I3119" s="15" t="s">
        <v>3155</v>
      </c>
      <c r="J3119" s="15">
        <v>6</v>
      </c>
      <c r="K3119" s="15" t="s">
        <v>3155</v>
      </c>
      <c r="L3119" s="15">
        <v>114040103</v>
      </c>
      <c r="M3119" s="15" t="s">
        <v>2405</v>
      </c>
      <c r="N3119" s="15" t="s">
        <v>64</v>
      </c>
      <c r="O3119" s="18" t="s">
        <v>3667</v>
      </c>
      <c r="P3119" s="22" t="s">
        <v>3841</v>
      </c>
      <c r="Q3119" s="15" t="s">
        <v>2407</v>
      </c>
      <c r="R3119" s="18" t="s">
        <v>5935</v>
      </c>
      <c r="S3119" s="22" t="b">
        <f t="shared" si="476"/>
        <v>0</v>
      </c>
      <c r="T3119" s="18">
        <v>24</v>
      </c>
      <c r="U3119" s="18" t="s">
        <v>5935</v>
      </c>
      <c r="V3119" s="15"/>
      <c r="W3119" s="18" t="s">
        <v>3669</v>
      </c>
      <c r="X3119" s="18"/>
      <c r="Y3119" s="15" t="s">
        <v>73</v>
      </c>
      <c r="Z3119" s="18" t="s">
        <v>7512</v>
      </c>
      <c r="AA3119" s="18" t="s">
        <v>71</v>
      </c>
      <c r="AB3119" s="18" t="s">
        <v>2408</v>
      </c>
      <c r="AC3119" s="67" t="str">
        <f>+VLOOKUP("*"&amp;L3119&amp;"*",'[2]REGISTROS SANITARIOS'!$D$2394:$E$2662,2,FALSE)</f>
        <v>SI</v>
      </c>
      <c r="AD3119" s="22" t="s">
        <v>1025</v>
      </c>
      <c r="AE3119" s="16">
        <v>44881</v>
      </c>
      <c r="AF3119" s="34" t="s">
        <v>73</v>
      </c>
      <c r="AG3119" s="24">
        <v>52033</v>
      </c>
      <c r="AH3119" s="18">
        <v>4</v>
      </c>
      <c r="AI3119" s="18" t="s">
        <v>1049</v>
      </c>
      <c r="AJ3119" s="17">
        <v>1045</v>
      </c>
      <c r="AK3119" s="25">
        <v>1045</v>
      </c>
      <c r="AL3119" s="25">
        <v>3063</v>
      </c>
      <c r="AM3119" s="35">
        <v>0</v>
      </c>
      <c r="AN3119" s="19">
        <v>3200835</v>
      </c>
      <c r="AO3119" s="18" t="s">
        <v>44</v>
      </c>
      <c r="AP3119" s="15" t="s">
        <v>6131</v>
      </c>
      <c r="AQ3119" s="43" t="str">
        <f t="shared" si="478"/>
        <v>SI</v>
      </c>
      <c r="AR3119" s="44">
        <f t="shared" si="480"/>
        <v>3200835</v>
      </c>
      <c r="AS3119" s="44">
        <f t="shared" si="481"/>
        <v>3200835</v>
      </c>
      <c r="AT3119" s="44">
        <f t="shared" si="482"/>
        <v>3200835</v>
      </c>
      <c r="AU3119" s="44">
        <f t="shared" si="483"/>
        <v>3200835</v>
      </c>
      <c r="AV3119" s="45" t="b">
        <f t="shared" si="484"/>
        <v>1</v>
      </c>
      <c r="AW3119" s="45" t="b">
        <f t="shared" si="479"/>
        <v>1</v>
      </c>
      <c r="AX3119" s="45"/>
    </row>
    <row r="3120" spans="1:50" s="36" customFormat="1" ht="27.75" customHeight="1" x14ac:dyDescent="0.15">
      <c r="A3120" s="36" t="str">
        <f t="shared" si="477"/>
        <v>RAFAEL ANTONIO SALAMANCA / DEPOSITO DE DROGAS BOYACA114040203</v>
      </c>
      <c r="B3120" s="36" t="b">
        <f>+A3120='[1]Anexo 9'!A3120</f>
        <v>1</v>
      </c>
      <c r="C3120" s="18" t="s">
        <v>3868</v>
      </c>
      <c r="D3120" s="18" t="s">
        <v>1041</v>
      </c>
      <c r="E3120" s="15" t="s">
        <v>61</v>
      </c>
      <c r="F3120" s="15" t="s">
        <v>62</v>
      </c>
      <c r="G3120" s="15" t="s">
        <v>3155</v>
      </c>
      <c r="H3120" s="15" t="s">
        <v>3155</v>
      </c>
      <c r="I3120" s="15" t="s">
        <v>3155</v>
      </c>
      <c r="J3120" s="15">
        <v>5</v>
      </c>
      <c r="K3120" s="15" t="s">
        <v>3155</v>
      </c>
      <c r="L3120" s="15">
        <v>114040203</v>
      </c>
      <c r="M3120" s="15" t="s">
        <v>2409</v>
      </c>
      <c r="N3120" s="15" t="s">
        <v>64</v>
      </c>
      <c r="O3120" s="18" t="s">
        <v>3670</v>
      </c>
      <c r="P3120" s="22" t="s">
        <v>3841</v>
      </c>
      <c r="Q3120" s="15" t="s">
        <v>2407</v>
      </c>
      <c r="R3120" s="18" t="s">
        <v>5935</v>
      </c>
      <c r="S3120" s="22" t="b">
        <f t="shared" si="476"/>
        <v>0</v>
      </c>
      <c r="T3120" s="18">
        <v>24</v>
      </c>
      <c r="U3120" s="18" t="s">
        <v>5935</v>
      </c>
      <c r="V3120" s="15"/>
      <c r="W3120" s="18" t="s">
        <v>2411</v>
      </c>
      <c r="X3120" s="18"/>
      <c r="Y3120" s="15" t="s">
        <v>73</v>
      </c>
      <c r="Z3120" s="18" t="s">
        <v>7512</v>
      </c>
      <c r="AA3120" s="18" t="s">
        <v>71</v>
      </c>
      <c r="AB3120" s="18" t="s">
        <v>2412</v>
      </c>
      <c r="AC3120" s="67" t="str">
        <f>+VLOOKUP("*"&amp;L3120&amp;"*",'[2]REGISTROS SANITARIOS'!$D$2394:$E$2662,2,FALSE)</f>
        <v>SI</v>
      </c>
      <c r="AD3120" s="22" t="s">
        <v>1025</v>
      </c>
      <c r="AE3120" s="16">
        <v>45228</v>
      </c>
      <c r="AF3120" s="34" t="s">
        <v>73</v>
      </c>
      <c r="AG3120" s="24">
        <v>39007</v>
      </c>
      <c r="AH3120" s="18">
        <v>2</v>
      </c>
      <c r="AI3120" s="18" t="s">
        <v>1049</v>
      </c>
      <c r="AJ3120" s="17">
        <v>825</v>
      </c>
      <c r="AK3120" s="25">
        <v>825</v>
      </c>
      <c r="AL3120" s="25">
        <v>16800</v>
      </c>
      <c r="AM3120" s="35">
        <v>0</v>
      </c>
      <c r="AN3120" s="19">
        <v>13860000</v>
      </c>
      <c r="AO3120" s="18" t="s">
        <v>44</v>
      </c>
      <c r="AP3120" s="15" t="s">
        <v>6131</v>
      </c>
      <c r="AQ3120" s="43" t="str">
        <f t="shared" si="478"/>
        <v>SI</v>
      </c>
      <c r="AR3120" s="44">
        <f t="shared" si="480"/>
        <v>13860000</v>
      </c>
      <c r="AS3120" s="44">
        <f t="shared" si="481"/>
        <v>13860000</v>
      </c>
      <c r="AT3120" s="44">
        <f t="shared" si="482"/>
        <v>13860000</v>
      </c>
      <c r="AU3120" s="44">
        <f t="shared" si="483"/>
        <v>13860000</v>
      </c>
      <c r="AV3120" s="45" t="b">
        <f t="shared" si="484"/>
        <v>1</v>
      </c>
      <c r="AW3120" s="45" t="b">
        <f t="shared" si="479"/>
        <v>1</v>
      </c>
      <c r="AX3120" s="45"/>
    </row>
    <row r="3121" spans="1:50" s="36" customFormat="1" ht="27.75" customHeight="1" x14ac:dyDescent="0.15">
      <c r="A3121" s="36" t="str">
        <f t="shared" si="477"/>
        <v>RAFAEL ANTONIO SALAMANCA / DEPOSITO DE DROGAS BOYACA114040303</v>
      </c>
      <c r="B3121" s="36" t="b">
        <f>+A3121='[1]Anexo 9'!A3121</f>
        <v>1</v>
      </c>
      <c r="C3121" s="18" t="s">
        <v>3868</v>
      </c>
      <c r="D3121" s="18" t="s">
        <v>1041</v>
      </c>
      <c r="E3121" s="15" t="s">
        <v>61</v>
      </c>
      <c r="F3121" s="15" t="s">
        <v>62</v>
      </c>
      <c r="G3121" s="15" t="s">
        <v>3155</v>
      </c>
      <c r="H3121" s="15" t="s">
        <v>3155</v>
      </c>
      <c r="I3121" s="15" t="s">
        <v>3155</v>
      </c>
      <c r="J3121" s="15">
        <v>5</v>
      </c>
      <c r="K3121" s="15" t="s">
        <v>3155</v>
      </c>
      <c r="L3121" s="15">
        <v>114040303</v>
      </c>
      <c r="M3121" s="15" t="s">
        <v>2413</v>
      </c>
      <c r="N3121" s="15" t="s">
        <v>64</v>
      </c>
      <c r="O3121" s="18" t="s">
        <v>5061</v>
      </c>
      <c r="P3121" s="22" t="s">
        <v>3841</v>
      </c>
      <c r="Q3121" s="15" t="s">
        <v>1400</v>
      </c>
      <c r="R3121" s="18" t="s">
        <v>5935</v>
      </c>
      <c r="S3121" s="22" t="b">
        <f t="shared" si="476"/>
        <v>0</v>
      </c>
      <c r="T3121" s="18">
        <v>24</v>
      </c>
      <c r="U3121" s="18" t="s">
        <v>5935</v>
      </c>
      <c r="V3121" s="15"/>
      <c r="W3121" s="18" t="s">
        <v>6494</v>
      </c>
      <c r="X3121" s="18"/>
      <c r="Y3121" s="15" t="s">
        <v>73</v>
      </c>
      <c r="Z3121" s="18" t="s">
        <v>7512</v>
      </c>
      <c r="AA3121" s="18" t="s">
        <v>71</v>
      </c>
      <c r="AB3121" s="18" t="s">
        <v>3672</v>
      </c>
      <c r="AC3121" s="67" t="str">
        <f>+VLOOKUP("*"&amp;L3121&amp;"*",'[2]REGISTROS SANITARIOS'!$D$2394:$E$2662,2,FALSE)</f>
        <v>SI</v>
      </c>
      <c r="AD3121" s="22" t="s">
        <v>1025</v>
      </c>
      <c r="AE3121" s="16">
        <v>44287</v>
      </c>
      <c r="AF3121" s="34" t="s">
        <v>73</v>
      </c>
      <c r="AG3121" s="24">
        <v>38995</v>
      </c>
      <c r="AH3121" s="18">
        <v>4</v>
      </c>
      <c r="AI3121" s="18" t="s">
        <v>1049</v>
      </c>
      <c r="AJ3121" s="17">
        <v>1650</v>
      </c>
      <c r="AK3121" s="25">
        <v>1650</v>
      </c>
      <c r="AL3121" s="25">
        <v>3500</v>
      </c>
      <c r="AM3121" s="35">
        <v>0</v>
      </c>
      <c r="AN3121" s="19">
        <v>5775000</v>
      </c>
      <c r="AO3121" s="18" t="s">
        <v>44</v>
      </c>
      <c r="AP3121" s="15" t="s">
        <v>6131</v>
      </c>
      <c r="AQ3121" s="43" t="str">
        <f t="shared" si="478"/>
        <v>SI</v>
      </c>
      <c r="AR3121" s="44">
        <f t="shared" si="480"/>
        <v>5775000</v>
      </c>
      <c r="AS3121" s="44">
        <f t="shared" si="481"/>
        <v>5775000</v>
      </c>
      <c r="AT3121" s="44">
        <f t="shared" si="482"/>
        <v>5775000</v>
      </c>
      <c r="AU3121" s="44">
        <f t="shared" si="483"/>
        <v>5775000</v>
      </c>
      <c r="AV3121" s="45" t="b">
        <f t="shared" si="484"/>
        <v>1</v>
      </c>
      <c r="AW3121" s="45" t="b">
        <f t="shared" si="479"/>
        <v>1</v>
      </c>
      <c r="AX3121" s="45"/>
    </row>
    <row r="3122" spans="1:50" s="36" customFormat="1" ht="27.75" customHeight="1" x14ac:dyDescent="0.15">
      <c r="A3122" s="36" t="str">
        <f t="shared" si="477"/>
        <v>RAFAEL ANTONIO SALAMANCA / DEPOSITO DE DROGAS BOYACA114040403</v>
      </c>
      <c r="B3122" s="36" t="b">
        <f>+A3122='[1]Anexo 9'!A3122</f>
        <v>1</v>
      </c>
      <c r="C3122" s="18" t="s">
        <v>3868</v>
      </c>
      <c r="D3122" s="18" t="s">
        <v>1041</v>
      </c>
      <c r="E3122" s="15" t="s">
        <v>61</v>
      </c>
      <c r="F3122" s="15" t="s">
        <v>62</v>
      </c>
      <c r="G3122" s="15" t="s">
        <v>3155</v>
      </c>
      <c r="H3122" s="15" t="s">
        <v>3155</v>
      </c>
      <c r="I3122" s="15" t="s">
        <v>3155</v>
      </c>
      <c r="J3122" s="15">
        <v>4</v>
      </c>
      <c r="K3122" s="15" t="s">
        <v>3155</v>
      </c>
      <c r="L3122" s="15">
        <v>114040403</v>
      </c>
      <c r="M3122" s="15" t="s">
        <v>2416</v>
      </c>
      <c r="N3122" s="15" t="s">
        <v>80</v>
      </c>
      <c r="O3122" s="18" t="s">
        <v>5062</v>
      </c>
      <c r="P3122" s="22" t="s">
        <v>73</v>
      </c>
      <c r="Q3122" s="15" t="s">
        <v>2417</v>
      </c>
      <c r="R3122" s="18" t="s">
        <v>3128</v>
      </c>
      <c r="S3122" s="22" t="b">
        <f t="shared" si="476"/>
        <v>0</v>
      </c>
      <c r="T3122" s="18">
        <v>1</v>
      </c>
      <c r="U3122" s="18" t="s">
        <v>3128</v>
      </c>
      <c r="V3122" s="15"/>
      <c r="W3122" s="18" t="s">
        <v>3673</v>
      </c>
      <c r="X3122" s="18"/>
      <c r="Y3122" s="15" t="s">
        <v>73</v>
      </c>
      <c r="Z3122" s="18" t="s">
        <v>7512</v>
      </c>
      <c r="AA3122" s="18" t="s">
        <v>71</v>
      </c>
      <c r="AB3122" s="18" t="s">
        <v>7560</v>
      </c>
      <c r="AC3122" s="67" t="str">
        <f>+VLOOKUP("*"&amp;L3122&amp;"*",'[2]REGISTROS SANITARIOS'!$D$2394:$E$2662,2,FALSE)</f>
        <v>SI</v>
      </c>
      <c r="AD3122" s="22" t="s">
        <v>1025</v>
      </c>
      <c r="AE3122" s="16" t="s">
        <v>7998</v>
      </c>
      <c r="AF3122" s="34" t="s">
        <v>8814</v>
      </c>
      <c r="AG3122" s="24">
        <v>31540</v>
      </c>
      <c r="AH3122" s="18">
        <v>2</v>
      </c>
      <c r="AI3122" s="18" t="s">
        <v>1049</v>
      </c>
      <c r="AJ3122" s="17">
        <v>2200</v>
      </c>
      <c r="AK3122" s="25">
        <v>2200</v>
      </c>
      <c r="AL3122" s="25">
        <v>13500</v>
      </c>
      <c r="AM3122" s="35">
        <v>0</v>
      </c>
      <c r="AN3122" s="19">
        <v>29700000</v>
      </c>
      <c r="AO3122" s="18">
        <v>0</v>
      </c>
      <c r="AP3122" s="15" t="s">
        <v>6131</v>
      </c>
      <c r="AQ3122" s="43" t="str">
        <f t="shared" si="478"/>
        <v>SI</v>
      </c>
      <c r="AR3122" s="44">
        <f t="shared" si="480"/>
        <v>29700000</v>
      </c>
      <c r="AS3122" s="44">
        <f t="shared" si="481"/>
        <v>29700000</v>
      </c>
      <c r="AT3122" s="44">
        <f t="shared" si="482"/>
        <v>29700000</v>
      </c>
      <c r="AU3122" s="44">
        <f t="shared" si="483"/>
        <v>29700000</v>
      </c>
      <c r="AV3122" s="45" t="b">
        <f t="shared" si="484"/>
        <v>1</v>
      </c>
      <c r="AW3122" s="45" t="b">
        <f t="shared" si="479"/>
        <v>1</v>
      </c>
      <c r="AX3122" s="45"/>
    </row>
    <row r="3123" spans="1:50" s="36" customFormat="1" ht="27.75" customHeight="1" x14ac:dyDescent="0.15">
      <c r="A3123" s="36" t="str">
        <f t="shared" si="477"/>
        <v>RAFAEL ANTONIO SALAMANCA / DEPOSITO DE DROGAS BOYACA114040503</v>
      </c>
      <c r="B3123" s="36" t="b">
        <f>+A3123='[1]Anexo 9'!A3123</f>
        <v>1</v>
      </c>
      <c r="C3123" s="18" t="s">
        <v>3868</v>
      </c>
      <c r="D3123" s="18" t="s">
        <v>1041</v>
      </c>
      <c r="E3123" s="15" t="s">
        <v>61</v>
      </c>
      <c r="F3123" s="15" t="s">
        <v>62</v>
      </c>
      <c r="G3123" s="15" t="s">
        <v>3155</v>
      </c>
      <c r="H3123" s="15" t="s">
        <v>3155</v>
      </c>
      <c r="I3123" s="15" t="s">
        <v>3155</v>
      </c>
      <c r="J3123" s="15">
        <v>2</v>
      </c>
      <c r="K3123" s="15" t="s">
        <v>3155</v>
      </c>
      <c r="L3123" s="15">
        <v>114040503</v>
      </c>
      <c r="M3123" s="15" t="s">
        <v>2418</v>
      </c>
      <c r="N3123" s="15" t="s">
        <v>80</v>
      </c>
      <c r="O3123" s="18" t="s">
        <v>5063</v>
      </c>
      <c r="P3123" s="22" t="s">
        <v>3841</v>
      </c>
      <c r="Q3123" s="15" t="s">
        <v>2417</v>
      </c>
      <c r="R3123" s="18" t="s">
        <v>3147</v>
      </c>
      <c r="S3123" s="22" t="b">
        <f t="shared" si="476"/>
        <v>0</v>
      </c>
      <c r="T3123" s="18">
        <v>1</v>
      </c>
      <c r="U3123" s="18" t="s">
        <v>3147</v>
      </c>
      <c r="V3123" s="15"/>
      <c r="W3123" s="18" t="s">
        <v>3674</v>
      </c>
      <c r="X3123" s="18"/>
      <c r="Y3123" s="15" t="s">
        <v>73</v>
      </c>
      <c r="Z3123" s="18" t="s">
        <v>7512</v>
      </c>
      <c r="AA3123" s="18" t="s">
        <v>71</v>
      </c>
      <c r="AB3123" s="18" t="s">
        <v>3675</v>
      </c>
      <c r="AC3123" s="67" t="str">
        <f>+VLOOKUP("*"&amp;L3123&amp;"*",'[2]REGISTROS SANITARIOS'!$D$2394:$E$2662,2,FALSE)</f>
        <v>SI</v>
      </c>
      <c r="AD3123" s="22" t="s">
        <v>1025</v>
      </c>
      <c r="AE3123" s="16" t="s">
        <v>7998</v>
      </c>
      <c r="AF3123" s="34" t="s">
        <v>8814</v>
      </c>
      <c r="AG3123" s="24">
        <v>218170</v>
      </c>
      <c r="AH3123" s="18">
        <v>5</v>
      </c>
      <c r="AI3123" s="18" t="s">
        <v>1049</v>
      </c>
      <c r="AJ3123" s="17">
        <v>165</v>
      </c>
      <c r="AK3123" s="25">
        <v>165</v>
      </c>
      <c r="AL3123" s="25">
        <v>15438</v>
      </c>
      <c r="AM3123" s="35">
        <v>0</v>
      </c>
      <c r="AN3123" s="19">
        <v>2547270</v>
      </c>
      <c r="AO3123" s="18" t="s">
        <v>44</v>
      </c>
      <c r="AP3123" s="15" t="s">
        <v>6131</v>
      </c>
      <c r="AQ3123" s="43" t="str">
        <f t="shared" si="478"/>
        <v>SI</v>
      </c>
      <c r="AR3123" s="44">
        <f t="shared" si="480"/>
        <v>2547270</v>
      </c>
      <c r="AS3123" s="44">
        <f t="shared" si="481"/>
        <v>2547270</v>
      </c>
      <c r="AT3123" s="44">
        <f t="shared" si="482"/>
        <v>2547270</v>
      </c>
      <c r="AU3123" s="44">
        <f t="shared" si="483"/>
        <v>2547270</v>
      </c>
      <c r="AV3123" s="45" t="b">
        <f t="shared" si="484"/>
        <v>1</v>
      </c>
      <c r="AW3123" s="45" t="b">
        <f t="shared" si="479"/>
        <v>1</v>
      </c>
      <c r="AX3123" s="45"/>
    </row>
    <row r="3124" spans="1:50" s="36" customFormat="1" ht="27.75" customHeight="1" x14ac:dyDescent="0.15">
      <c r="A3124" s="36" t="str">
        <f t="shared" si="477"/>
        <v>RAFAEL ANTONIO SALAMANCA / DEPOSITO DE DROGAS BOYACA114041303</v>
      </c>
      <c r="B3124" s="36" t="b">
        <f>+A3124='[1]Anexo 9'!A3124</f>
        <v>1</v>
      </c>
      <c r="C3124" s="18" t="s">
        <v>3868</v>
      </c>
      <c r="D3124" s="18" t="s">
        <v>1041</v>
      </c>
      <c r="E3124" s="15" t="s">
        <v>61</v>
      </c>
      <c r="F3124" s="15" t="s">
        <v>62</v>
      </c>
      <c r="G3124" s="15" t="s">
        <v>3155</v>
      </c>
      <c r="H3124" s="15" t="s">
        <v>3155</v>
      </c>
      <c r="I3124" s="15" t="s">
        <v>3155</v>
      </c>
      <c r="J3124" s="15">
        <v>4</v>
      </c>
      <c r="K3124" s="15" t="s">
        <v>3155</v>
      </c>
      <c r="L3124" s="15">
        <v>114041303</v>
      </c>
      <c r="M3124" s="15" t="s">
        <v>2419</v>
      </c>
      <c r="N3124" s="15" t="s">
        <v>64</v>
      </c>
      <c r="O3124" s="18" t="s">
        <v>3676</v>
      </c>
      <c r="P3124" s="22" t="s">
        <v>3841</v>
      </c>
      <c r="Q3124" s="15" t="s">
        <v>1400</v>
      </c>
      <c r="R3124" s="18" t="s">
        <v>5935</v>
      </c>
      <c r="S3124" s="22" t="b">
        <f t="shared" si="476"/>
        <v>0</v>
      </c>
      <c r="T3124" s="18">
        <v>24</v>
      </c>
      <c r="U3124" s="18" t="s">
        <v>5935</v>
      </c>
      <c r="V3124" s="15"/>
      <c r="W3124" s="18" t="s">
        <v>3677</v>
      </c>
      <c r="X3124" s="18"/>
      <c r="Y3124" s="15" t="s">
        <v>73</v>
      </c>
      <c r="Z3124" s="18" t="s">
        <v>7512</v>
      </c>
      <c r="AA3124" s="18" t="s">
        <v>71</v>
      </c>
      <c r="AB3124" s="18" t="s">
        <v>2422</v>
      </c>
      <c r="AC3124" s="67" t="str">
        <f>+VLOOKUP("*"&amp;L3124&amp;"*",'[2]REGISTROS SANITARIOS'!$D$2394:$E$2662,2,FALSE)</f>
        <v>SI</v>
      </c>
      <c r="AD3124" s="22" t="s">
        <v>1025</v>
      </c>
      <c r="AE3124" s="16">
        <v>44257</v>
      </c>
      <c r="AF3124" s="34" t="s">
        <v>68</v>
      </c>
      <c r="AG3124" s="24">
        <v>19902579</v>
      </c>
      <c r="AH3124" s="18">
        <v>2</v>
      </c>
      <c r="AI3124" s="18" t="s">
        <v>1049</v>
      </c>
      <c r="AJ3124" s="17">
        <v>121</v>
      </c>
      <c r="AK3124" s="25">
        <v>121</v>
      </c>
      <c r="AL3124" s="25">
        <v>7600</v>
      </c>
      <c r="AM3124" s="35">
        <v>0</v>
      </c>
      <c r="AN3124" s="19">
        <v>919600</v>
      </c>
      <c r="AO3124" s="18" t="s">
        <v>44</v>
      </c>
      <c r="AP3124" s="15" t="s">
        <v>6131</v>
      </c>
      <c r="AQ3124" s="43" t="str">
        <f t="shared" si="478"/>
        <v>SI</v>
      </c>
      <c r="AR3124" s="44">
        <f t="shared" si="480"/>
        <v>919600</v>
      </c>
      <c r="AS3124" s="44">
        <f t="shared" si="481"/>
        <v>919600</v>
      </c>
      <c r="AT3124" s="44">
        <f t="shared" si="482"/>
        <v>919600</v>
      </c>
      <c r="AU3124" s="44">
        <f t="shared" si="483"/>
        <v>919600</v>
      </c>
      <c r="AV3124" s="45" t="b">
        <f t="shared" si="484"/>
        <v>1</v>
      </c>
      <c r="AW3124" s="45" t="b">
        <f t="shared" si="479"/>
        <v>1</v>
      </c>
      <c r="AX3124" s="45"/>
    </row>
    <row r="3125" spans="1:50" s="36" customFormat="1" ht="27.75" customHeight="1" x14ac:dyDescent="0.15">
      <c r="A3125" s="36" t="str">
        <f t="shared" si="477"/>
        <v>RAFAEL ANTONIO SALAMANCA / DEPOSITO DE DROGAS BOYACA114050203</v>
      </c>
      <c r="B3125" s="36" t="b">
        <f>+A3125='[1]Anexo 9'!A3125</f>
        <v>1</v>
      </c>
      <c r="C3125" s="18" t="s">
        <v>3868</v>
      </c>
      <c r="D3125" s="18" t="s">
        <v>1041</v>
      </c>
      <c r="E3125" s="15" t="s">
        <v>61</v>
      </c>
      <c r="F3125" s="15" t="s">
        <v>62</v>
      </c>
      <c r="G3125" s="15" t="s">
        <v>3155</v>
      </c>
      <c r="H3125" s="15" t="s">
        <v>3155</v>
      </c>
      <c r="I3125" s="15" t="s">
        <v>3155</v>
      </c>
      <c r="J3125" s="15">
        <v>3</v>
      </c>
      <c r="K3125" s="15" t="s">
        <v>3155</v>
      </c>
      <c r="L3125" s="15">
        <v>114050203</v>
      </c>
      <c r="M3125" s="15" t="s">
        <v>2423</v>
      </c>
      <c r="N3125" s="15" t="s">
        <v>64</v>
      </c>
      <c r="O3125" s="18" t="s">
        <v>3678</v>
      </c>
      <c r="P3125" s="22" t="s">
        <v>3841</v>
      </c>
      <c r="Q3125" s="15" t="s">
        <v>1744</v>
      </c>
      <c r="R3125" s="18" t="s">
        <v>5935</v>
      </c>
      <c r="S3125" s="22" t="b">
        <f t="shared" si="476"/>
        <v>0</v>
      </c>
      <c r="T3125" s="18">
        <v>10</v>
      </c>
      <c r="U3125" s="18" t="s">
        <v>5935</v>
      </c>
      <c r="V3125" s="15"/>
      <c r="W3125" s="18" t="s">
        <v>1882</v>
      </c>
      <c r="X3125" s="18"/>
      <c r="Y3125" s="15" t="s">
        <v>73</v>
      </c>
      <c r="Z3125" s="18" t="s">
        <v>6478</v>
      </c>
      <c r="AA3125" s="18" t="s">
        <v>71</v>
      </c>
      <c r="AB3125" s="18" t="s">
        <v>2976</v>
      </c>
      <c r="AC3125" s="67" t="str">
        <f>+VLOOKUP("*"&amp;L3125&amp;"*",'[2]REGISTROS SANITARIOS'!$D$2394:$E$2662,2,FALSE)</f>
        <v>SI</v>
      </c>
      <c r="AD3125" s="22" t="s">
        <v>1025</v>
      </c>
      <c r="AE3125" s="16" t="s">
        <v>7998</v>
      </c>
      <c r="AF3125" s="34" t="s">
        <v>8814</v>
      </c>
      <c r="AG3125" s="24">
        <v>19990588</v>
      </c>
      <c r="AH3125" s="18">
        <v>6</v>
      </c>
      <c r="AI3125" s="18" t="s">
        <v>1049</v>
      </c>
      <c r="AJ3125" s="17">
        <v>825</v>
      </c>
      <c r="AK3125" s="25">
        <v>825</v>
      </c>
      <c r="AL3125" s="25">
        <v>1650</v>
      </c>
      <c r="AM3125" s="35">
        <v>0</v>
      </c>
      <c r="AN3125" s="19">
        <v>1361250</v>
      </c>
      <c r="AO3125" s="18" t="s">
        <v>44</v>
      </c>
      <c r="AP3125" s="15" t="s">
        <v>6131</v>
      </c>
      <c r="AQ3125" s="43" t="str">
        <f t="shared" si="478"/>
        <v>SI</v>
      </c>
      <c r="AR3125" s="44">
        <f t="shared" si="480"/>
        <v>1361250</v>
      </c>
      <c r="AS3125" s="44">
        <f t="shared" si="481"/>
        <v>1361250</v>
      </c>
      <c r="AT3125" s="44">
        <f t="shared" si="482"/>
        <v>1361250</v>
      </c>
      <c r="AU3125" s="44">
        <f t="shared" si="483"/>
        <v>1361250</v>
      </c>
      <c r="AV3125" s="45" t="b">
        <f t="shared" si="484"/>
        <v>1</v>
      </c>
      <c r="AW3125" s="45" t="b">
        <f t="shared" si="479"/>
        <v>1</v>
      </c>
      <c r="AX3125" s="45"/>
    </row>
    <row r="3126" spans="1:50" s="36" customFormat="1" ht="27.75" customHeight="1" x14ac:dyDescent="0.15">
      <c r="A3126" s="36" t="str">
        <f t="shared" si="477"/>
        <v>RAFAEL ANTONIO SALAMANCA / DEPOSITO DE DROGAS BOYACA114050309</v>
      </c>
      <c r="B3126" s="36" t="b">
        <f>+A3126='[1]Anexo 9'!A3126</f>
        <v>1</v>
      </c>
      <c r="C3126" s="18" t="s">
        <v>3868</v>
      </c>
      <c r="D3126" s="18" t="s">
        <v>1041</v>
      </c>
      <c r="E3126" s="15" t="s">
        <v>61</v>
      </c>
      <c r="F3126" s="15" t="s">
        <v>62</v>
      </c>
      <c r="G3126" s="15" t="s">
        <v>3155</v>
      </c>
      <c r="H3126" s="15" t="s">
        <v>3155</v>
      </c>
      <c r="I3126" s="15" t="s">
        <v>3155</v>
      </c>
      <c r="J3126" s="15">
        <v>4</v>
      </c>
      <c r="K3126" s="15" t="s">
        <v>3155</v>
      </c>
      <c r="L3126" s="15">
        <v>114050309</v>
      </c>
      <c r="M3126" s="15" t="s">
        <v>4283</v>
      </c>
      <c r="N3126" s="15" t="s">
        <v>1436</v>
      </c>
      <c r="O3126" s="18" t="s">
        <v>3679</v>
      </c>
      <c r="P3126" s="22" t="s">
        <v>73</v>
      </c>
      <c r="Q3126" s="15" t="s">
        <v>1761</v>
      </c>
      <c r="R3126" s="18" t="s">
        <v>5937</v>
      </c>
      <c r="S3126" s="22" t="b">
        <f t="shared" si="476"/>
        <v>0</v>
      </c>
      <c r="T3126" s="18">
        <v>30</v>
      </c>
      <c r="U3126" s="18" t="s">
        <v>5937</v>
      </c>
      <c r="V3126" s="15"/>
      <c r="W3126" s="18" t="s">
        <v>3680</v>
      </c>
      <c r="X3126" s="18" t="s">
        <v>8762</v>
      </c>
      <c r="Y3126" s="15" t="s">
        <v>73</v>
      </c>
      <c r="Z3126" s="18" t="s">
        <v>6577</v>
      </c>
      <c r="AA3126" s="18" t="s">
        <v>71</v>
      </c>
      <c r="AB3126" s="18" t="s">
        <v>3681</v>
      </c>
      <c r="AC3126" s="67" t="str">
        <f>+VLOOKUP("*"&amp;L3126&amp;"*",'[2]REGISTROS SANITARIOS'!$D$2394:$E$2662,2,FALSE)</f>
        <v>SI</v>
      </c>
      <c r="AD3126" s="22" t="s">
        <v>1025</v>
      </c>
      <c r="AE3126" s="16" t="s">
        <v>7998</v>
      </c>
      <c r="AF3126" s="34" t="s">
        <v>8814</v>
      </c>
      <c r="AG3126" s="24">
        <v>20043387</v>
      </c>
      <c r="AH3126" s="18">
        <v>2</v>
      </c>
      <c r="AI3126" s="18" t="s">
        <v>1049</v>
      </c>
      <c r="AJ3126" s="17">
        <v>275000</v>
      </c>
      <c r="AK3126" s="25">
        <v>275000</v>
      </c>
      <c r="AL3126" s="25">
        <v>213</v>
      </c>
      <c r="AM3126" s="35">
        <v>0</v>
      </c>
      <c r="AN3126" s="19">
        <v>58575000</v>
      </c>
      <c r="AO3126" s="18" t="s">
        <v>44</v>
      </c>
      <c r="AP3126" s="15" t="s">
        <v>6131</v>
      </c>
      <c r="AQ3126" s="43" t="str">
        <f t="shared" si="478"/>
        <v>SI</v>
      </c>
      <c r="AR3126" s="44">
        <f t="shared" si="480"/>
        <v>58575000</v>
      </c>
      <c r="AS3126" s="44">
        <f t="shared" si="481"/>
        <v>58575000</v>
      </c>
      <c r="AT3126" s="44">
        <f t="shared" si="482"/>
        <v>58575000</v>
      </c>
      <c r="AU3126" s="44">
        <f t="shared" si="483"/>
        <v>58575000</v>
      </c>
      <c r="AV3126" s="45" t="b">
        <f t="shared" si="484"/>
        <v>1</v>
      </c>
      <c r="AW3126" s="45" t="b">
        <f t="shared" si="479"/>
        <v>1</v>
      </c>
      <c r="AX3126" s="45"/>
    </row>
    <row r="3127" spans="1:50" s="36" customFormat="1" ht="27.75" customHeight="1" x14ac:dyDescent="0.15">
      <c r="A3127" s="36" t="str">
        <f t="shared" si="477"/>
        <v>RAFAEL ANTONIO SALAMANCA / DEPOSITO DE DROGAS BOYACA114050803</v>
      </c>
      <c r="B3127" s="36" t="b">
        <f>+A3127='[1]Anexo 9'!A3127</f>
        <v>1</v>
      </c>
      <c r="C3127" s="18" t="s">
        <v>3868</v>
      </c>
      <c r="D3127" s="18" t="s">
        <v>1041</v>
      </c>
      <c r="E3127" s="15" t="s">
        <v>61</v>
      </c>
      <c r="F3127" s="15" t="s">
        <v>3424</v>
      </c>
      <c r="G3127" s="15" t="s">
        <v>3155</v>
      </c>
      <c r="H3127" s="15" t="s">
        <v>3155</v>
      </c>
      <c r="I3127" s="15" t="s">
        <v>3155</v>
      </c>
      <c r="J3127" s="15">
        <v>3</v>
      </c>
      <c r="K3127" s="15" t="s">
        <v>3155</v>
      </c>
      <c r="L3127" s="15">
        <v>114050803</v>
      </c>
      <c r="M3127" s="15" t="s">
        <v>3827</v>
      </c>
      <c r="N3127" s="15" t="s">
        <v>64</v>
      </c>
      <c r="O3127" s="18" t="s">
        <v>5064</v>
      </c>
      <c r="P3127" s="22" t="s">
        <v>73</v>
      </c>
      <c r="Q3127" s="15" t="s">
        <v>76</v>
      </c>
      <c r="R3127" s="18" t="s">
        <v>5965</v>
      </c>
      <c r="S3127" s="22" t="b">
        <f t="shared" si="476"/>
        <v>0</v>
      </c>
      <c r="T3127" s="18">
        <v>40</v>
      </c>
      <c r="U3127" s="18" t="s">
        <v>5965</v>
      </c>
      <c r="V3127" s="15"/>
      <c r="W3127" s="18" t="s">
        <v>2158</v>
      </c>
      <c r="X3127" s="18"/>
      <c r="Y3127" s="15" t="s">
        <v>73</v>
      </c>
      <c r="Z3127" s="18" t="s">
        <v>3509</v>
      </c>
      <c r="AA3127" s="18" t="s">
        <v>71</v>
      </c>
      <c r="AB3127" s="18" t="s">
        <v>3828</v>
      </c>
      <c r="AC3127" s="67" t="str">
        <f>+VLOOKUP("*"&amp;L3127&amp;"*",'[2]REGISTROS SANITARIOS'!$D$2394:$E$2662,2,FALSE)</f>
        <v>SI</v>
      </c>
      <c r="AD3127" s="22" t="s">
        <v>1025</v>
      </c>
      <c r="AE3127" s="16">
        <v>43220</v>
      </c>
      <c r="AF3127" s="34" t="s">
        <v>68</v>
      </c>
      <c r="AG3127" s="24" t="s">
        <v>8292</v>
      </c>
      <c r="AH3127" s="18">
        <v>1</v>
      </c>
      <c r="AI3127" s="18" t="s">
        <v>1049</v>
      </c>
      <c r="AJ3127" s="17">
        <v>5775</v>
      </c>
      <c r="AK3127" s="25">
        <v>5775</v>
      </c>
      <c r="AL3127" s="25">
        <v>988</v>
      </c>
      <c r="AM3127" s="35">
        <v>0</v>
      </c>
      <c r="AN3127" s="19">
        <v>5705700</v>
      </c>
      <c r="AO3127" s="18" t="s">
        <v>44</v>
      </c>
      <c r="AP3127" s="15" t="s">
        <v>6131</v>
      </c>
      <c r="AQ3127" s="43" t="str">
        <f t="shared" si="478"/>
        <v>SI</v>
      </c>
      <c r="AR3127" s="44">
        <f t="shared" si="480"/>
        <v>5705700</v>
      </c>
      <c r="AS3127" s="44">
        <f t="shared" si="481"/>
        <v>5705700</v>
      </c>
      <c r="AT3127" s="44">
        <f t="shared" si="482"/>
        <v>5705700</v>
      </c>
      <c r="AU3127" s="44">
        <f t="shared" si="483"/>
        <v>5705700</v>
      </c>
      <c r="AV3127" s="45" t="b">
        <f t="shared" si="484"/>
        <v>1</v>
      </c>
      <c r="AW3127" s="45" t="b">
        <f t="shared" si="479"/>
        <v>1</v>
      </c>
      <c r="AX3127" s="45"/>
    </row>
    <row r="3128" spans="1:50" s="36" customFormat="1" ht="27.75" customHeight="1" x14ac:dyDescent="0.15">
      <c r="A3128" s="36" t="str">
        <f t="shared" si="477"/>
        <v>RAFAEL ANTONIO SALAMANCA / DEPOSITO DE DROGAS BOYACA114050909</v>
      </c>
      <c r="B3128" s="36" t="b">
        <f>+A3128='[1]Anexo 9'!A3128</f>
        <v>1</v>
      </c>
      <c r="C3128" s="18" t="s">
        <v>3868</v>
      </c>
      <c r="D3128" s="18" t="s">
        <v>1041</v>
      </c>
      <c r="E3128" s="15" t="s">
        <v>61</v>
      </c>
      <c r="F3128" s="15" t="s">
        <v>62</v>
      </c>
      <c r="G3128" s="15" t="s">
        <v>3155</v>
      </c>
      <c r="H3128" s="15" t="s">
        <v>3155</v>
      </c>
      <c r="I3128" s="15" t="s">
        <v>3155</v>
      </c>
      <c r="J3128" s="15">
        <v>6</v>
      </c>
      <c r="K3128" s="15" t="s">
        <v>3155</v>
      </c>
      <c r="L3128" s="15">
        <v>114050909</v>
      </c>
      <c r="M3128" s="15" t="s">
        <v>2427</v>
      </c>
      <c r="N3128" s="15" t="s">
        <v>1436</v>
      </c>
      <c r="O3128" s="18" t="s">
        <v>3682</v>
      </c>
      <c r="P3128" s="22" t="s">
        <v>73</v>
      </c>
      <c r="Q3128" s="15" t="s">
        <v>1822</v>
      </c>
      <c r="R3128" s="18" t="s">
        <v>5937</v>
      </c>
      <c r="S3128" s="22" t="b">
        <f t="shared" si="476"/>
        <v>0</v>
      </c>
      <c r="T3128" s="18">
        <v>300</v>
      </c>
      <c r="U3128" s="18" t="s">
        <v>5937</v>
      </c>
      <c r="V3128" s="15"/>
      <c r="W3128" s="18" t="s">
        <v>1829</v>
      </c>
      <c r="X3128" s="18"/>
      <c r="Y3128" s="15" t="s">
        <v>73</v>
      </c>
      <c r="Z3128" s="18" t="s">
        <v>7484</v>
      </c>
      <c r="AA3128" s="18" t="s">
        <v>71</v>
      </c>
      <c r="AB3128" s="18" t="s">
        <v>2429</v>
      </c>
      <c r="AC3128" s="67" t="str">
        <f>+VLOOKUP("*"&amp;L3128&amp;"*",'[2]REGISTROS SANITARIOS'!$D$2394:$E$2662,2,FALSE)</f>
        <v>SI</v>
      </c>
      <c r="AD3128" s="22" t="s">
        <v>1025</v>
      </c>
      <c r="AE3128" s="16" t="s">
        <v>7998</v>
      </c>
      <c r="AF3128" s="34" t="s">
        <v>8814</v>
      </c>
      <c r="AG3128" s="24">
        <v>44969</v>
      </c>
      <c r="AH3128" s="18">
        <v>9</v>
      </c>
      <c r="AI3128" s="18" t="s">
        <v>1049</v>
      </c>
      <c r="AJ3128" s="17">
        <v>660000</v>
      </c>
      <c r="AK3128" s="25">
        <v>660000</v>
      </c>
      <c r="AL3128" s="25">
        <v>124</v>
      </c>
      <c r="AM3128" s="35">
        <v>0</v>
      </c>
      <c r="AN3128" s="19">
        <v>81840000</v>
      </c>
      <c r="AO3128" s="18" t="s">
        <v>8275</v>
      </c>
      <c r="AP3128" s="15" t="s">
        <v>6131</v>
      </c>
      <c r="AQ3128" s="43" t="str">
        <f t="shared" si="478"/>
        <v>SI</v>
      </c>
      <c r="AR3128" s="44">
        <f t="shared" si="480"/>
        <v>81840000</v>
      </c>
      <c r="AS3128" s="44">
        <f t="shared" si="481"/>
        <v>81840000</v>
      </c>
      <c r="AT3128" s="44">
        <f t="shared" si="482"/>
        <v>81840000</v>
      </c>
      <c r="AU3128" s="44">
        <f t="shared" si="483"/>
        <v>81840000</v>
      </c>
      <c r="AV3128" s="45" t="b">
        <f t="shared" si="484"/>
        <v>1</v>
      </c>
      <c r="AW3128" s="45" t="b">
        <f t="shared" si="479"/>
        <v>1</v>
      </c>
      <c r="AX3128" s="45"/>
    </row>
    <row r="3129" spans="1:50" s="36" customFormat="1" ht="27.75" customHeight="1" x14ac:dyDescent="0.15">
      <c r="A3129" s="36" t="str">
        <f t="shared" si="477"/>
        <v>RAFAEL ANTONIO SALAMANCA / DEPOSITO DE DROGAS BOYACA114051009</v>
      </c>
      <c r="B3129" s="36" t="b">
        <f>+A3129='[1]Anexo 9'!A3129</f>
        <v>1</v>
      </c>
      <c r="C3129" s="18" t="s">
        <v>3868</v>
      </c>
      <c r="D3129" s="18" t="s">
        <v>1041</v>
      </c>
      <c r="E3129" s="15" t="s">
        <v>61</v>
      </c>
      <c r="F3129" s="15" t="s">
        <v>62</v>
      </c>
      <c r="G3129" s="15" t="s">
        <v>3155</v>
      </c>
      <c r="H3129" s="15" t="s">
        <v>3155</v>
      </c>
      <c r="I3129" s="15" t="s">
        <v>3155</v>
      </c>
      <c r="J3129" s="15">
        <v>6</v>
      </c>
      <c r="K3129" s="15" t="s">
        <v>3155</v>
      </c>
      <c r="L3129" s="15">
        <v>114051009</v>
      </c>
      <c r="M3129" s="15" t="s">
        <v>4286</v>
      </c>
      <c r="N3129" s="15" t="s">
        <v>1411</v>
      </c>
      <c r="O3129" s="18" t="s">
        <v>5065</v>
      </c>
      <c r="P3129" s="22" t="s">
        <v>73</v>
      </c>
      <c r="Q3129" s="15" t="s">
        <v>1413</v>
      </c>
      <c r="R3129" s="18" t="s">
        <v>5939</v>
      </c>
      <c r="S3129" s="22" t="b">
        <f t="shared" si="476"/>
        <v>0</v>
      </c>
      <c r="T3129" s="18">
        <v>300</v>
      </c>
      <c r="U3129" s="18" t="s">
        <v>5939</v>
      </c>
      <c r="V3129" s="15"/>
      <c r="W3129" s="18" t="s">
        <v>3683</v>
      </c>
      <c r="X3129" s="18" t="s">
        <v>8766</v>
      </c>
      <c r="Y3129" s="15" t="s">
        <v>73</v>
      </c>
      <c r="Z3129" s="18" t="s">
        <v>1963</v>
      </c>
      <c r="AA3129" s="18" t="s">
        <v>71</v>
      </c>
      <c r="AB3129" s="18" t="s">
        <v>7561</v>
      </c>
      <c r="AC3129" s="67" t="str">
        <f>+VLOOKUP("*"&amp;L3129&amp;"*",'[2]REGISTROS SANITARIOS'!$D$2394:$E$2662,2,FALSE)</f>
        <v>SI</v>
      </c>
      <c r="AD3129" s="22" t="s">
        <v>1025</v>
      </c>
      <c r="AE3129" s="16" t="s">
        <v>7998</v>
      </c>
      <c r="AF3129" s="34" t="s">
        <v>8814</v>
      </c>
      <c r="AG3129" s="24">
        <v>47792</v>
      </c>
      <c r="AH3129" s="18">
        <v>1</v>
      </c>
      <c r="AI3129" s="18" t="s">
        <v>1049</v>
      </c>
      <c r="AJ3129" s="17">
        <v>885500</v>
      </c>
      <c r="AK3129" s="25">
        <v>885500</v>
      </c>
      <c r="AL3129" s="25">
        <v>150</v>
      </c>
      <c r="AM3129" s="35">
        <v>0</v>
      </c>
      <c r="AN3129" s="19">
        <v>132825000</v>
      </c>
      <c r="AO3129" s="18">
        <v>0</v>
      </c>
      <c r="AP3129" s="15" t="s">
        <v>6131</v>
      </c>
      <c r="AQ3129" s="43" t="str">
        <f t="shared" si="478"/>
        <v>SI</v>
      </c>
      <c r="AR3129" s="44">
        <f t="shared" si="480"/>
        <v>132825000</v>
      </c>
      <c r="AS3129" s="44">
        <f t="shared" si="481"/>
        <v>132825000</v>
      </c>
      <c r="AT3129" s="44">
        <f t="shared" si="482"/>
        <v>132825000</v>
      </c>
      <c r="AU3129" s="44">
        <f t="shared" si="483"/>
        <v>132825000</v>
      </c>
      <c r="AV3129" s="45" t="b">
        <f t="shared" si="484"/>
        <v>1</v>
      </c>
      <c r="AW3129" s="45" t="b">
        <f t="shared" si="479"/>
        <v>1</v>
      </c>
      <c r="AX3129" s="45"/>
    </row>
    <row r="3130" spans="1:50" s="36" customFormat="1" ht="27.75" customHeight="1" x14ac:dyDescent="0.15">
      <c r="A3130" s="36" t="str">
        <f t="shared" si="477"/>
        <v>RAFAEL ANTONIO SALAMANCA / DEPOSITO DE DROGAS BOYACA114051104</v>
      </c>
      <c r="B3130" s="36" t="b">
        <f>+A3130='[1]Anexo 9'!A3130</f>
        <v>1</v>
      </c>
      <c r="C3130" s="18" t="s">
        <v>3868</v>
      </c>
      <c r="D3130" s="18" t="s">
        <v>1041</v>
      </c>
      <c r="E3130" s="15" t="s">
        <v>61</v>
      </c>
      <c r="F3130" s="15" t="s">
        <v>62</v>
      </c>
      <c r="G3130" s="15" t="s">
        <v>3155</v>
      </c>
      <c r="H3130" s="15" t="s">
        <v>3155</v>
      </c>
      <c r="I3130" s="15" t="s">
        <v>3155</v>
      </c>
      <c r="J3130" s="15">
        <v>3</v>
      </c>
      <c r="K3130" s="15" t="s">
        <v>3155</v>
      </c>
      <c r="L3130" s="15">
        <v>114051104</v>
      </c>
      <c r="M3130" s="15" t="s">
        <v>4288</v>
      </c>
      <c r="N3130" s="15" t="s">
        <v>91</v>
      </c>
      <c r="O3130" s="18" t="s">
        <v>5066</v>
      </c>
      <c r="P3130" s="22" t="s">
        <v>73</v>
      </c>
      <c r="Q3130" s="15" t="s">
        <v>475</v>
      </c>
      <c r="R3130" s="18" t="s">
        <v>1278</v>
      </c>
      <c r="S3130" s="22" t="s">
        <v>73</v>
      </c>
      <c r="T3130" s="18">
        <v>1</v>
      </c>
      <c r="U3130" s="18" t="s">
        <v>1278</v>
      </c>
      <c r="V3130" s="15"/>
      <c r="W3130" s="18" t="s">
        <v>2201</v>
      </c>
      <c r="X3130" s="18" t="s">
        <v>8767</v>
      </c>
      <c r="Y3130" s="15" t="s">
        <v>73</v>
      </c>
      <c r="Z3130" s="18" t="s">
        <v>2201</v>
      </c>
      <c r="AA3130" s="18" t="s">
        <v>71</v>
      </c>
      <c r="AB3130" s="18" t="s">
        <v>2433</v>
      </c>
      <c r="AC3130" s="67" t="e">
        <f>+VLOOKUP("*"&amp;L3130&amp;"*",'[2]REGISTROS SANITARIOS'!$D$2394:$E$2662,2,FALSE)</f>
        <v>#N/A</v>
      </c>
      <c r="AD3130" s="22" t="s">
        <v>44</v>
      </c>
      <c r="AE3130" s="16">
        <v>43542</v>
      </c>
      <c r="AF3130" s="34" t="s">
        <v>68</v>
      </c>
      <c r="AG3130" s="24" t="s">
        <v>8293</v>
      </c>
      <c r="AH3130" s="18">
        <v>3</v>
      </c>
      <c r="AI3130" s="18" t="s">
        <v>1049</v>
      </c>
      <c r="AJ3130" s="17">
        <v>3465</v>
      </c>
      <c r="AK3130" s="25">
        <v>3465</v>
      </c>
      <c r="AL3130" s="25">
        <v>3625</v>
      </c>
      <c r="AM3130" s="35">
        <v>0</v>
      </c>
      <c r="AN3130" s="19">
        <v>12560625</v>
      </c>
      <c r="AO3130" s="18" t="s">
        <v>44</v>
      </c>
      <c r="AP3130" s="15" t="s">
        <v>6131</v>
      </c>
      <c r="AQ3130" s="43" t="str">
        <f t="shared" si="478"/>
        <v>SI</v>
      </c>
      <c r="AR3130" s="44">
        <f t="shared" si="480"/>
        <v>12560625</v>
      </c>
      <c r="AS3130" s="44">
        <f t="shared" si="481"/>
        <v>12560625</v>
      </c>
      <c r="AT3130" s="44">
        <f t="shared" si="482"/>
        <v>12560625</v>
      </c>
      <c r="AU3130" s="44">
        <f t="shared" si="483"/>
        <v>12560625</v>
      </c>
      <c r="AV3130" s="45" t="b">
        <f t="shared" si="484"/>
        <v>1</v>
      </c>
      <c r="AW3130" s="45" t="b">
        <f t="shared" si="479"/>
        <v>1</v>
      </c>
      <c r="AX3130" s="45"/>
    </row>
    <row r="3131" spans="1:50" s="36" customFormat="1" ht="27.75" customHeight="1" x14ac:dyDescent="0.15">
      <c r="A3131" s="36" t="str">
        <f t="shared" si="477"/>
        <v>RAFAEL ANTONIO SALAMANCA / DEPOSITO DE DROGAS BOYACA114051204</v>
      </c>
      <c r="B3131" s="36" t="b">
        <f>+A3131='[1]Anexo 9'!A3131</f>
        <v>1</v>
      </c>
      <c r="C3131" s="18" t="s">
        <v>3868</v>
      </c>
      <c r="D3131" s="18" t="s">
        <v>1041</v>
      </c>
      <c r="E3131" s="15" t="s">
        <v>61</v>
      </c>
      <c r="F3131" s="15" t="s">
        <v>62</v>
      </c>
      <c r="G3131" s="15" t="s">
        <v>3155</v>
      </c>
      <c r="H3131" s="15" t="s">
        <v>3155</v>
      </c>
      <c r="I3131" s="15" t="s">
        <v>3155</v>
      </c>
      <c r="J3131" s="15">
        <v>3</v>
      </c>
      <c r="K3131" s="15" t="s">
        <v>3155</v>
      </c>
      <c r="L3131" s="15">
        <v>114051204</v>
      </c>
      <c r="M3131" s="15" t="s">
        <v>2434</v>
      </c>
      <c r="N3131" s="15" t="s">
        <v>91</v>
      </c>
      <c r="O3131" s="18" t="s">
        <v>3685</v>
      </c>
      <c r="P3131" s="22" t="s">
        <v>3841</v>
      </c>
      <c r="Q3131" s="15" t="s">
        <v>475</v>
      </c>
      <c r="R3131" s="18" t="s">
        <v>3147</v>
      </c>
      <c r="S3131" s="22" t="b">
        <f t="shared" ref="S3131:S3194" si="485">+R3131=Q3131</f>
        <v>0</v>
      </c>
      <c r="T3131" s="18">
        <v>1</v>
      </c>
      <c r="U3131" s="18" t="s">
        <v>3147</v>
      </c>
      <c r="V3131" s="15"/>
      <c r="W3131" s="18" t="s">
        <v>3514</v>
      </c>
      <c r="X3131" s="18"/>
      <c r="Y3131" s="15" t="s">
        <v>73</v>
      </c>
      <c r="Z3131" s="18" t="s">
        <v>1704</v>
      </c>
      <c r="AA3131" s="18" t="s">
        <v>71</v>
      </c>
      <c r="AB3131" s="18" t="s">
        <v>3686</v>
      </c>
      <c r="AC3131" s="67" t="str">
        <f>+VLOOKUP("*"&amp;L3131&amp;"*",'[2]REGISTROS SANITARIOS'!$D$2394:$E$2662,2,FALSE)</f>
        <v>SI</v>
      </c>
      <c r="AD3131" s="22" t="s">
        <v>1025</v>
      </c>
      <c r="AE3131" s="16" t="s">
        <v>7998</v>
      </c>
      <c r="AF3131" s="34" t="s">
        <v>8814</v>
      </c>
      <c r="AG3131" s="24">
        <v>56106</v>
      </c>
      <c r="AH3131" s="18">
        <v>3</v>
      </c>
      <c r="AI3131" s="18" t="s">
        <v>1049</v>
      </c>
      <c r="AJ3131" s="17">
        <v>1100</v>
      </c>
      <c r="AK3131" s="25">
        <v>1100</v>
      </c>
      <c r="AL3131" s="25">
        <v>7848</v>
      </c>
      <c r="AM3131" s="35">
        <v>0</v>
      </c>
      <c r="AN3131" s="19">
        <v>8632800</v>
      </c>
      <c r="AO3131" s="18" t="s">
        <v>8275</v>
      </c>
      <c r="AP3131" s="15" t="s">
        <v>6131</v>
      </c>
      <c r="AQ3131" s="43" t="str">
        <f t="shared" si="478"/>
        <v>SI</v>
      </c>
      <c r="AR3131" s="44">
        <f t="shared" si="480"/>
        <v>8632800</v>
      </c>
      <c r="AS3131" s="44">
        <f t="shared" si="481"/>
        <v>8632800</v>
      </c>
      <c r="AT3131" s="44">
        <f t="shared" si="482"/>
        <v>8632800</v>
      </c>
      <c r="AU3131" s="44">
        <f t="shared" si="483"/>
        <v>8632800</v>
      </c>
      <c r="AV3131" s="45" t="b">
        <f t="shared" si="484"/>
        <v>1</v>
      </c>
      <c r="AW3131" s="45" t="b">
        <f t="shared" si="479"/>
        <v>1</v>
      </c>
      <c r="AX3131" s="45"/>
    </row>
    <row r="3132" spans="1:50" s="36" customFormat="1" ht="27.75" customHeight="1" x14ac:dyDescent="0.15">
      <c r="A3132" s="36" t="str">
        <f t="shared" si="477"/>
        <v>RAFAEL ANTONIO SALAMANCA / DEPOSITO DE DROGAS BOYACA114060209</v>
      </c>
      <c r="B3132" s="36" t="b">
        <f>+A3132='[1]Anexo 9'!A3132</f>
        <v>1</v>
      </c>
      <c r="C3132" s="18" t="s">
        <v>3868</v>
      </c>
      <c r="D3132" s="18" t="s">
        <v>1041</v>
      </c>
      <c r="E3132" s="15" t="s">
        <v>61</v>
      </c>
      <c r="F3132" s="15" t="s">
        <v>62</v>
      </c>
      <c r="G3132" s="15" t="s">
        <v>3155</v>
      </c>
      <c r="H3132" s="15" t="s">
        <v>3155</v>
      </c>
      <c r="I3132" s="15" t="s">
        <v>3155</v>
      </c>
      <c r="J3132" s="15">
        <v>6</v>
      </c>
      <c r="K3132" s="15" t="s">
        <v>3155</v>
      </c>
      <c r="L3132" s="15">
        <v>114060209</v>
      </c>
      <c r="M3132" s="15" t="s">
        <v>2436</v>
      </c>
      <c r="N3132" s="15" t="s">
        <v>1436</v>
      </c>
      <c r="O3132" s="18" t="s">
        <v>3687</v>
      </c>
      <c r="P3132" s="22" t="s">
        <v>73</v>
      </c>
      <c r="Q3132" s="15" t="s">
        <v>2077</v>
      </c>
      <c r="R3132" s="18" t="s">
        <v>5937</v>
      </c>
      <c r="S3132" s="22" t="b">
        <f t="shared" si="485"/>
        <v>0</v>
      </c>
      <c r="T3132" s="18">
        <v>600</v>
      </c>
      <c r="U3132" s="18" t="s">
        <v>5937</v>
      </c>
      <c r="V3132" s="15"/>
      <c r="W3132" s="18" t="s">
        <v>1944</v>
      </c>
      <c r="X3132" s="18"/>
      <c r="Y3132" s="15" t="s">
        <v>73</v>
      </c>
      <c r="Z3132" s="18" t="s">
        <v>1944</v>
      </c>
      <c r="AA3132" s="18" t="s">
        <v>71</v>
      </c>
      <c r="AB3132" s="18" t="s">
        <v>2439</v>
      </c>
      <c r="AC3132" s="67" t="str">
        <f>+VLOOKUP("*"&amp;L3132&amp;"*",'[2]REGISTROS SANITARIOS'!$D$2394:$E$2662,2,FALSE)</f>
        <v>SI</v>
      </c>
      <c r="AD3132" s="22" t="s">
        <v>1025</v>
      </c>
      <c r="AE3132" s="16">
        <v>44510</v>
      </c>
      <c r="AF3132" s="34" t="s">
        <v>73</v>
      </c>
      <c r="AG3132" s="24">
        <v>19913783</v>
      </c>
      <c r="AH3132" s="18">
        <v>102</v>
      </c>
      <c r="AI3132" s="18" t="s">
        <v>1049</v>
      </c>
      <c r="AJ3132" s="17">
        <v>121000</v>
      </c>
      <c r="AK3132" s="25">
        <v>121000</v>
      </c>
      <c r="AL3132" s="25">
        <v>50</v>
      </c>
      <c r="AM3132" s="35">
        <v>0</v>
      </c>
      <c r="AN3132" s="19">
        <v>6050000</v>
      </c>
      <c r="AO3132" s="18" t="s">
        <v>44</v>
      </c>
      <c r="AP3132" s="15" t="s">
        <v>6131</v>
      </c>
      <c r="AQ3132" s="43" t="str">
        <f t="shared" si="478"/>
        <v>SI</v>
      </c>
      <c r="AR3132" s="44">
        <f t="shared" si="480"/>
        <v>6050000</v>
      </c>
      <c r="AS3132" s="44">
        <f t="shared" si="481"/>
        <v>6050000</v>
      </c>
      <c r="AT3132" s="44">
        <f t="shared" si="482"/>
        <v>6050000</v>
      </c>
      <c r="AU3132" s="44">
        <f t="shared" si="483"/>
        <v>6050000</v>
      </c>
      <c r="AV3132" s="45" t="b">
        <f t="shared" si="484"/>
        <v>1</v>
      </c>
      <c r="AW3132" s="45" t="b">
        <f t="shared" si="479"/>
        <v>1</v>
      </c>
      <c r="AX3132" s="45"/>
    </row>
    <row r="3133" spans="1:50" s="36" customFormat="1" ht="27.75" customHeight="1" x14ac:dyDescent="0.15">
      <c r="A3133" s="36" t="str">
        <f t="shared" si="477"/>
        <v>RAFAEL ANTONIO SALAMANCA / DEPOSITO DE DROGAS BOYACA114070103</v>
      </c>
      <c r="B3133" s="36" t="b">
        <f>+A3133='[1]Anexo 9'!A3133</f>
        <v>1</v>
      </c>
      <c r="C3133" s="18" t="s">
        <v>3868</v>
      </c>
      <c r="D3133" s="18" t="s">
        <v>1041</v>
      </c>
      <c r="E3133" s="15" t="s">
        <v>61</v>
      </c>
      <c r="F3133" s="15" t="s">
        <v>62</v>
      </c>
      <c r="G3133" s="15" t="s">
        <v>3155</v>
      </c>
      <c r="H3133" s="15" t="s">
        <v>3155</v>
      </c>
      <c r="I3133" s="15" t="s">
        <v>3155</v>
      </c>
      <c r="J3133" s="15">
        <v>6</v>
      </c>
      <c r="K3133" s="15" t="s">
        <v>3155</v>
      </c>
      <c r="L3133" s="15">
        <v>114070103</v>
      </c>
      <c r="M3133" s="15" t="s">
        <v>2440</v>
      </c>
      <c r="N3133" s="15" t="s">
        <v>64</v>
      </c>
      <c r="O3133" s="18" t="s">
        <v>5067</v>
      </c>
      <c r="P3133" s="22" t="s">
        <v>3841</v>
      </c>
      <c r="Q3133" s="15" t="s">
        <v>2407</v>
      </c>
      <c r="R3133" s="18" t="s">
        <v>5935</v>
      </c>
      <c r="S3133" s="22" t="b">
        <f t="shared" si="485"/>
        <v>0</v>
      </c>
      <c r="T3133" s="18">
        <v>10</v>
      </c>
      <c r="U3133" s="18" t="s">
        <v>5935</v>
      </c>
      <c r="V3133" s="15"/>
      <c r="W3133" s="18" t="s">
        <v>1882</v>
      </c>
      <c r="X3133" s="18"/>
      <c r="Y3133" s="15" t="s">
        <v>73</v>
      </c>
      <c r="Z3133" s="18" t="s">
        <v>6478</v>
      </c>
      <c r="AA3133" s="18" t="s">
        <v>71</v>
      </c>
      <c r="AB3133" s="18" t="s">
        <v>3688</v>
      </c>
      <c r="AC3133" s="67" t="str">
        <f>+VLOOKUP("*"&amp;L3133&amp;"*",'[2]REGISTROS SANITARIOS'!$D$2394:$E$2662,2,FALSE)</f>
        <v>SI</v>
      </c>
      <c r="AD3133" s="22" t="s">
        <v>1025</v>
      </c>
      <c r="AE3133" s="16" t="s">
        <v>7998</v>
      </c>
      <c r="AF3133" s="34" t="s">
        <v>8814</v>
      </c>
      <c r="AG3133" s="24">
        <v>19976553</v>
      </c>
      <c r="AH3133" s="18">
        <v>14</v>
      </c>
      <c r="AI3133" s="18" t="s">
        <v>1049</v>
      </c>
      <c r="AJ3133" s="17">
        <v>3850</v>
      </c>
      <c r="AK3133" s="25">
        <v>3850</v>
      </c>
      <c r="AL3133" s="25">
        <v>600</v>
      </c>
      <c r="AM3133" s="35">
        <v>0</v>
      </c>
      <c r="AN3133" s="19">
        <v>2310000</v>
      </c>
      <c r="AO3133" s="18" t="s">
        <v>44</v>
      </c>
      <c r="AP3133" s="15" t="s">
        <v>6131</v>
      </c>
      <c r="AQ3133" s="43" t="str">
        <f t="shared" si="478"/>
        <v>SI</v>
      </c>
      <c r="AR3133" s="44">
        <f t="shared" si="480"/>
        <v>2310000</v>
      </c>
      <c r="AS3133" s="44">
        <f t="shared" si="481"/>
        <v>2310000</v>
      </c>
      <c r="AT3133" s="44">
        <f t="shared" si="482"/>
        <v>2310000</v>
      </c>
      <c r="AU3133" s="44">
        <f t="shared" si="483"/>
        <v>2310000</v>
      </c>
      <c r="AV3133" s="45" t="b">
        <f t="shared" si="484"/>
        <v>1</v>
      </c>
      <c r="AW3133" s="45" t="b">
        <f t="shared" si="479"/>
        <v>1</v>
      </c>
      <c r="AX3133" s="45"/>
    </row>
    <row r="3134" spans="1:50" s="36" customFormat="1" ht="27.75" customHeight="1" x14ac:dyDescent="0.15">
      <c r="A3134" s="36" t="str">
        <f t="shared" si="477"/>
        <v>RAFAEL ANTONIO SALAMANCA / DEPOSITO DE DROGAS BOYACA114070109</v>
      </c>
      <c r="B3134" s="36" t="b">
        <f>+A3134='[1]Anexo 9'!A3134</f>
        <v>1</v>
      </c>
      <c r="C3134" s="18" t="s">
        <v>3868</v>
      </c>
      <c r="D3134" s="18" t="s">
        <v>1041</v>
      </c>
      <c r="E3134" s="15" t="s">
        <v>61</v>
      </c>
      <c r="F3134" s="15" t="s">
        <v>62</v>
      </c>
      <c r="G3134" s="15" t="s">
        <v>3155</v>
      </c>
      <c r="H3134" s="15" t="s">
        <v>3155</v>
      </c>
      <c r="I3134" s="15" t="s">
        <v>3155</v>
      </c>
      <c r="J3134" s="15">
        <v>4</v>
      </c>
      <c r="K3134" s="15" t="s">
        <v>3155</v>
      </c>
      <c r="L3134" s="15">
        <v>114070109</v>
      </c>
      <c r="M3134" s="15" t="s">
        <v>4293</v>
      </c>
      <c r="N3134" s="15" t="s">
        <v>1436</v>
      </c>
      <c r="O3134" s="18" t="s">
        <v>5068</v>
      </c>
      <c r="P3134" s="22" t="s">
        <v>73</v>
      </c>
      <c r="Q3134" s="15" t="s">
        <v>2614</v>
      </c>
      <c r="R3134" s="18" t="s">
        <v>5966</v>
      </c>
      <c r="S3134" s="22" t="b">
        <f t="shared" si="485"/>
        <v>0</v>
      </c>
      <c r="T3134" s="18">
        <v>20</v>
      </c>
      <c r="U3134" s="18" t="s">
        <v>5966</v>
      </c>
      <c r="V3134" s="15"/>
      <c r="W3134" s="18" t="s">
        <v>6495</v>
      </c>
      <c r="X3134" s="18"/>
      <c r="Y3134" s="15" t="s">
        <v>73</v>
      </c>
      <c r="Z3134" s="18" t="s">
        <v>7505</v>
      </c>
      <c r="AA3134" s="18" t="s">
        <v>71</v>
      </c>
      <c r="AB3134" s="18" t="s">
        <v>7562</v>
      </c>
      <c r="AC3134" s="67" t="str">
        <f>+VLOOKUP("*"&amp;L3134&amp;"*",'[2]REGISTROS SANITARIOS'!$D$2394:$E$2662,2,FALSE)</f>
        <v>SI</v>
      </c>
      <c r="AD3134" s="22" t="s">
        <v>1025</v>
      </c>
      <c r="AE3134" s="16">
        <v>45545</v>
      </c>
      <c r="AF3134" s="34" t="s">
        <v>73</v>
      </c>
      <c r="AG3134" s="24" t="s">
        <v>8294</v>
      </c>
      <c r="AH3134" s="18">
        <v>1</v>
      </c>
      <c r="AI3134" s="18" t="s">
        <v>1049</v>
      </c>
      <c r="AJ3134" s="17">
        <v>275</v>
      </c>
      <c r="AK3134" s="25">
        <v>275</v>
      </c>
      <c r="AL3134" s="25">
        <v>1125</v>
      </c>
      <c r="AM3134" s="35">
        <v>0</v>
      </c>
      <c r="AN3134" s="19">
        <v>309375</v>
      </c>
      <c r="AO3134" s="18" t="s">
        <v>44</v>
      </c>
      <c r="AP3134" s="15" t="s">
        <v>6131</v>
      </c>
      <c r="AQ3134" s="43" t="str">
        <f t="shared" si="478"/>
        <v>SI</v>
      </c>
      <c r="AR3134" s="44">
        <f t="shared" si="480"/>
        <v>309375</v>
      </c>
      <c r="AS3134" s="44">
        <f t="shared" si="481"/>
        <v>309375</v>
      </c>
      <c r="AT3134" s="44">
        <f t="shared" si="482"/>
        <v>309375</v>
      </c>
      <c r="AU3134" s="44">
        <f t="shared" si="483"/>
        <v>309375</v>
      </c>
      <c r="AV3134" s="45" t="b">
        <f t="shared" si="484"/>
        <v>1</v>
      </c>
      <c r="AW3134" s="45" t="b">
        <f t="shared" si="479"/>
        <v>1</v>
      </c>
      <c r="AX3134" s="45"/>
    </row>
    <row r="3135" spans="1:50" s="36" customFormat="1" ht="27.75" customHeight="1" x14ac:dyDescent="0.15">
      <c r="A3135" s="36" t="str">
        <f t="shared" si="477"/>
        <v>RAFAEL ANTONIO SALAMANCA / DEPOSITO DE DROGAS BOYACA114080402</v>
      </c>
      <c r="B3135" s="36" t="b">
        <f>+A3135='[1]Anexo 9'!A3135</f>
        <v>1</v>
      </c>
      <c r="C3135" s="18" t="s">
        <v>3868</v>
      </c>
      <c r="D3135" s="18" t="s">
        <v>1041</v>
      </c>
      <c r="E3135" s="15" t="s">
        <v>61</v>
      </c>
      <c r="F3135" s="15" t="s">
        <v>62</v>
      </c>
      <c r="G3135" s="15" t="s">
        <v>3155</v>
      </c>
      <c r="H3135" s="15" t="s">
        <v>3155</v>
      </c>
      <c r="I3135" s="15" t="s">
        <v>3155</v>
      </c>
      <c r="J3135" s="15">
        <v>6</v>
      </c>
      <c r="K3135" s="15" t="s">
        <v>3155</v>
      </c>
      <c r="L3135" s="15">
        <v>114080402</v>
      </c>
      <c r="M3135" s="15" t="s">
        <v>2443</v>
      </c>
      <c r="N3135" s="15" t="s">
        <v>91</v>
      </c>
      <c r="O3135" s="18" t="s">
        <v>5069</v>
      </c>
      <c r="P3135" s="22" t="s">
        <v>73</v>
      </c>
      <c r="Q3135" s="15" t="s">
        <v>2445</v>
      </c>
      <c r="R3135" s="18" t="s">
        <v>3147</v>
      </c>
      <c r="S3135" s="22" t="b">
        <f t="shared" si="485"/>
        <v>0</v>
      </c>
      <c r="T3135" s="18">
        <v>1</v>
      </c>
      <c r="U3135" s="18" t="s">
        <v>3147</v>
      </c>
      <c r="V3135" s="15"/>
      <c r="W3135" s="18" t="s">
        <v>2086</v>
      </c>
      <c r="X3135" s="18"/>
      <c r="Y3135" s="15" t="s">
        <v>73</v>
      </c>
      <c r="Z3135" s="18" t="s">
        <v>2464</v>
      </c>
      <c r="AA3135" s="18" t="s">
        <v>71</v>
      </c>
      <c r="AB3135" s="18" t="s">
        <v>2977</v>
      </c>
      <c r="AC3135" s="67" t="str">
        <f>+VLOOKUP("*"&amp;L3135&amp;"*",'[2]REGISTROS SANITARIOS'!$D$2394:$E$2662,2,FALSE)</f>
        <v>SI</v>
      </c>
      <c r="AD3135" s="22" t="s">
        <v>1025</v>
      </c>
      <c r="AE3135" s="16" t="s">
        <v>7998</v>
      </c>
      <c r="AF3135" s="34" t="s">
        <v>8814</v>
      </c>
      <c r="AG3135" s="24">
        <v>19977387</v>
      </c>
      <c r="AH3135" s="18">
        <v>2</v>
      </c>
      <c r="AI3135" s="18" t="s">
        <v>1049</v>
      </c>
      <c r="AJ3135" s="17">
        <v>1144</v>
      </c>
      <c r="AK3135" s="25">
        <v>1144</v>
      </c>
      <c r="AL3135" s="25">
        <v>9000</v>
      </c>
      <c r="AM3135" s="35">
        <v>0</v>
      </c>
      <c r="AN3135" s="19">
        <v>10296000</v>
      </c>
      <c r="AO3135" s="18" t="s">
        <v>44</v>
      </c>
      <c r="AP3135" s="15" t="s">
        <v>6131</v>
      </c>
      <c r="AQ3135" s="43" t="str">
        <f t="shared" si="478"/>
        <v>SI</v>
      </c>
      <c r="AR3135" s="44">
        <f t="shared" si="480"/>
        <v>10296000</v>
      </c>
      <c r="AS3135" s="44">
        <f t="shared" si="481"/>
        <v>10296000</v>
      </c>
      <c r="AT3135" s="44">
        <f t="shared" si="482"/>
        <v>10296000</v>
      </c>
      <c r="AU3135" s="44">
        <f t="shared" si="483"/>
        <v>10296000</v>
      </c>
      <c r="AV3135" s="45" t="b">
        <f t="shared" si="484"/>
        <v>1</v>
      </c>
      <c r="AW3135" s="45" t="b">
        <f t="shared" si="479"/>
        <v>1</v>
      </c>
      <c r="AX3135" s="45"/>
    </row>
    <row r="3136" spans="1:50" s="36" customFormat="1" ht="27.75" customHeight="1" x14ac:dyDescent="0.15">
      <c r="A3136" s="36" t="str">
        <f t="shared" si="477"/>
        <v>RAFAEL ANTONIO SALAMANCA / DEPOSITO DE DROGAS BOYACA114080609</v>
      </c>
      <c r="B3136" s="36" t="b">
        <f>+A3136='[1]Anexo 9'!A3136</f>
        <v>1</v>
      </c>
      <c r="C3136" s="18" t="s">
        <v>3868</v>
      </c>
      <c r="D3136" s="18" t="s">
        <v>1041</v>
      </c>
      <c r="E3136" s="15" t="s">
        <v>61</v>
      </c>
      <c r="F3136" s="15" t="s">
        <v>62</v>
      </c>
      <c r="G3136" s="15" t="s">
        <v>3155</v>
      </c>
      <c r="H3136" s="15" t="s">
        <v>3155</v>
      </c>
      <c r="I3136" s="15" t="s">
        <v>3155</v>
      </c>
      <c r="J3136" s="15">
        <v>6</v>
      </c>
      <c r="K3136" s="15" t="s">
        <v>3155</v>
      </c>
      <c r="L3136" s="15">
        <v>114080609</v>
      </c>
      <c r="M3136" s="15" t="s">
        <v>2449</v>
      </c>
      <c r="N3136" s="15" t="s">
        <v>1436</v>
      </c>
      <c r="O3136" s="18" t="s">
        <v>3689</v>
      </c>
      <c r="P3136" s="22" t="s">
        <v>73</v>
      </c>
      <c r="Q3136" s="15" t="s">
        <v>1428</v>
      </c>
      <c r="R3136" s="18" t="s">
        <v>5937</v>
      </c>
      <c r="S3136" s="22" t="b">
        <f t="shared" si="485"/>
        <v>0</v>
      </c>
      <c r="T3136" s="18">
        <v>100</v>
      </c>
      <c r="U3136" s="18" t="s">
        <v>5937</v>
      </c>
      <c r="V3136" s="15"/>
      <c r="W3136" s="18" t="s">
        <v>2086</v>
      </c>
      <c r="X3136" s="18"/>
      <c r="Y3136" s="15" t="s">
        <v>73</v>
      </c>
      <c r="Z3136" s="18" t="s">
        <v>2464</v>
      </c>
      <c r="AA3136" s="18" t="s">
        <v>71</v>
      </c>
      <c r="AB3136" s="18" t="s">
        <v>2452</v>
      </c>
      <c r="AC3136" s="67" t="str">
        <f>+VLOOKUP("*"&amp;L3136&amp;"*",'[2]REGISTROS SANITARIOS'!$D$2394:$E$2662,2,FALSE)</f>
        <v>SI</v>
      </c>
      <c r="AD3136" s="22" t="s">
        <v>1025</v>
      </c>
      <c r="AE3136" s="16" t="s">
        <v>7998</v>
      </c>
      <c r="AF3136" s="34" t="s">
        <v>8814</v>
      </c>
      <c r="AG3136" s="24">
        <v>19940401</v>
      </c>
      <c r="AH3136" s="18">
        <v>3</v>
      </c>
      <c r="AI3136" s="18" t="s">
        <v>1049</v>
      </c>
      <c r="AJ3136" s="17">
        <v>4675</v>
      </c>
      <c r="AK3136" s="25">
        <v>4675</v>
      </c>
      <c r="AL3136" s="25">
        <v>150</v>
      </c>
      <c r="AM3136" s="35">
        <v>0</v>
      </c>
      <c r="AN3136" s="19">
        <v>701250</v>
      </c>
      <c r="AO3136" s="18" t="s">
        <v>44</v>
      </c>
      <c r="AP3136" s="15" t="s">
        <v>6131</v>
      </c>
      <c r="AQ3136" s="43" t="str">
        <f t="shared" si="478"/>
        <v>SI</v>
      </c>
      <c r="AR3136" s="44">
        <f t="shared" si="480"/>
        <v>701250</v>
      </c>
      <c r="AS3136" s="44">
        <f t="shared" si="481"/>
        <v>701250</v>
      </c>
      <c r="AT3136" s="44">
        <f t="shared" si="482"/>
        <v>701250</v>
      </c>
      <c r="AU3136" s="44">
        <f t="shared" si="483"/>
        <v>701250</v>
      </c>
      <c r="AV3136" s="45" t="b">
        <f t="shared" si="484"/>
        <v>1</v>
      </c>
      <c r="AW3136" s="45" t="b">
        <f t="shared" si="479"/>
        <v>1</v>
      </c>
      <c r="AX3136" s="45"/>
    </row>
    <row r="3137" spans="1:50" s="36" customFormat="1" ht="27.75" customHeight="1" x14ac:dyDescent="0.15">
      <c r="A3137" s="36" t="str">
        <f t="shared" si="477"/>
        <v>RAFAEL ANTONIO SALAMANCA / DEPOSITO DE DROGAS BOYACA114080709</v>
      </c>
      <c r="B3137" s="36" t="b">
        <f>+A3137='[1]Anexo 9'!A3137</f>
        <v>1</v>
      </c>
      <c r="C3137" s="18" t="s">
        <v>3868</v>
      </c>
      <c r="D3137" s="18" t="s">
        <v>1041</v>
      </c>
      <c r="E3137" s="15" t="s">
        <v>61</v>
      </c>
      <c r="F3137" s="15" t="s">
        <v>62</v>
      </c>
      <c r="G3137" s="15" t="s">
        <v>3155</v>
      </c>
      <c r="H3137" s="15" t="s">
        <v>3155</v>
      </c>
      <c r="I3137" s="15" t="s">
        <v>3155</v>
      </c>
      <c r="J3137" s="15">
        <v>6</v>
      </c>
      <c r="K3137" s="15" t="s">
        <v>3155</v>
      </c>
      <c r="L3137" s="15">
        <v>114080709</v>
      </c>
      <c r="M3137" s="15" t="s">
        <v>2453</v>
      </c>
      <c r="N3137" s="15" t="s">
        <v>1436</v>
      </c>
      <c r="O3137" s="18" t="s">
        <v>5070</v>
      </c>
      <c r="P3137" s="22" t="s">
        <v>73</v>
      </c>
      <c r="Q3137" s="15" t="s">
        <v>1428</v>
      </c>
      <c r="R3137" s="18" t="s">
        <v>5937</v>
      </c>
      <c r="S3137" s="22" t="b">
        <f t="shared" si="485"/>
        <v>0</v>
      </c>
      <c r="T3137" s="18">
        <v>100</v>
      </c>
      <c r="U3137" s="18" t="s">
        <v>5937</v>
      </c>
      <c r="V3137" s="15"/>
      <c r="W3137" s="18" t="s">
        <v>2086</v>
      </c>
      <c r="X3137" s="18"/>
      <c r="Y3137" s="15" t="s">
        <v>73</v>
      </c>
      <c r="Z3137" s="18" t="s">
        <v>2464</v>
      </c>
      <c r="AA3137" s="18" t="s">
        <v>71</v>
      </c>
      <c r="AB3137" s="18" t="s">
        <v>2454</v>
      </c>
      <c r="AC3137" s="67" t="str">
        <f>+VLOOKUP("*"&amp;L3137&amp;"*",'[2]REGISTROS SANITARIOS'!$D$2394:$E$2662,2,FALSE)</f>
        <v>SI</v>
      </c>
      <c r="AD3137" s="22" t="s">
        <v>1025</v>
      </c>
      <c r="AE3137" s="16" t="s">
        <v>7998</v>
      </c>
      <c r="AF3137" s="34" t="s">
        <v>8814</v>
      </c>
      <c r="AG3137" s="24">
        <v>19943590</v>
      </c>
      <c r="AH3137" s="18">
        <v>2</v>
      </c>
      <c r="AI3137" s="18" t="s">
        <v>1049</v>
      </c>
      <c r="AJ3137" s="17">
        <v>13750</v>
      </c>
      <c r="AK3137" s="25">
        <v>13750</v>
      </c>
      <c r="AL3137" s="25">
        <v>400</v>
      </c>
      <c r="AM3137" s="35">
        <v>0</v>
      </c>
      <c r="AN3137" s="19">
        <v>5500000</v>
      </c>
      <c r="AO3137" s="18" t="s">
        <v>44</v>
      </c>
      <c r="AP3137" s="15" t="s">
        <v>6131</v>
      </c>
      <c r="AQ3137" s="43" t="str">
        <f t="shared" si="478"/>
        <v>SI</v>
      </c>
      <c r="AR3137" s="44">
        <f t="shared" si="480"/>
        <v>5500000</v>
      </c>
      <c r="AS3137" s="44">
        <f t="shared" si="481"/>
        <v>5500000</v>
      </c>
      <c r="AT3137" s="44">
        <f t="shared" si="482"/>
        <v>5500000</v>
      </c>
      <c r="AU3137" s="44">
        <f t="shared" si="483"/>
        <v>5500000</v>
      </c>
      <c r="AV3137" s="45" t="b">
        <f t="shared" si="484"/>
        <v>1</v>
      </c>
      <c r="AW3137" s="45" t="b">
        <f t="shared" si="479"/>
        <v>1</v>
      </c>
      <c r="AX3137" s="45"/>
    </row>
    <row r="3138" spans="1:50" s="36" customFormat="1" ht="27.75" customHeight="1" x14ac:dyDescent="0.15">
      <c r="A3138" s="36" t="str">
        <f t="shared" si="477"/>
        <v>RAFAEL ANTONIO SALAMANCA / DEPOSITO DE DROGAS BOYACA114081003</v>
      </c>
      <c r="B3138" s="36" t="b">
        <f>+A3138='[1]Anexo 9'!A3138</f>
        <v>1</v>
      </c>
      <c r="C3138" s="18" t="s">
        <v>3868</v>
      </c>
      <c r="D3138" s="18" t="s">
        <v>1041</v>
      </c>
      <c r="E3138" s="15" t="s">
        <v>61</v>
      </c>
      <c r="F3138" s="15" t="s">
        <v>62</v>
      </c>
      <c r="G3138" s="15" t="s">
        <v>3155</v>
      </c>
      <c r="H3138" s="15" t="s">
        <v>3155</v>
      </c>
      <c r="I3138" s="15" t="s">
        <v>3155</v>
      </c>
      <c r="J3138" s="15">
        <v>4</v>
      </c>
      <c r="K3138" s="15" t="s">
        <v>3155</v>
      </c>
      <c r="L3138" s="15">
        <v>114081003</v>
      </c>
      <c r="M3138" s="15" t="s">
        <v>2455</v>
      </c>
      <c r="N3138" s="15" t="s">
        <v>64</v>
      </c>
      <c r="O3138" s="18" t="s">
        <v>5071</v>
      </c>
      <c r="P3138" s="22" t="s">
        <v>73</v>
      </c>
      <c r="Q3138" s="15" t="s">
        <v>2457</v>
      </c>
      <c r="R3138" s="18" t="s">
        <v>5877</v>
      </c>
      <c r="S3138" s="22" t="b">
        <f t="shared" si="485"/>
        <v>0</v>
      </c>
      <c r="T3138" s="18">
        <v>5</v>
      </c>
      <c r="U3138" s="18" t="s">
        <v>5877</v>
      </c>
      <c r="V3138" s="15"/>
      <c r="W3138" s="18" t="s">
        <v>6495</v>
      </c>
      <c r="X3138" s="18"/>
      <c r="Y3138" s="15" t="s">
        <v>73</v>
      </c>
      <c r="Z3138" s="18" t="s">
        <v>7563</v>
      </c>
      <c r="AA3138" s="18" t="s">
        <v>71</v>
      </c>
      <c r="AB3138" s="18" t="s">
        <v>7564</v>
      </c>
      <c r="AC3138" s="67" t="str">
        <f>+VLOOKUP("*"&amp;L3138&amp;"*",'[2]REGISTROS SANITARIOS'!$D$2394:$E$2662,2,FALSE)</f>
        <v>SI</v>
      </c>
      <c r="AD3138" s="22" t="s">
        <v>1025</v>
      </c>
      <c r="AE3138" s="16">
        <v>45280</v>
      </c>
      <c r="AF3138" s="34" t="s">
        <v>73</v>
      </c>
      <c r="AG3138" s="24" t="s">
        <v>8295</v>
      </c>
      <c r="AH3138" s="18">
        <v>1</v>
      </c>
      <c r="AI3138" s="18" t="s">
        <v>1049</v>
      </c>
      <c r="AJ3138" s="17">
        <v>2200</v>
      </c>
      <c r="AK3138" s="25">
        <v>2200</v>
      </c>
      <c r="AL3138" s="25">
        <v>1313</v>
      </c>
      <c r="AM3138" s="35">
        <v>0</v>
      </c>
      <c r="AN3138" s="19">
        <v>2888600</v>
      </c>
      <c r="AO3138" s="18" t="s">
        <v>44</v>
      </c>
      <c r="AP3138" s="15" t="s">
        <v>6131</v>
      </c>
      <c r="AQ3138" s="43" t="str">
        <f t="shared" si="478"/>
        <v>SI</v>
      </c>
      <c r="AR3138" s="44">
        <f t="shared" si="480"/>
        <v>2888600</v>
      </c>
      <c r="AS3138" s="44">
        <f t="shared" si="481"/>
        <v>2888600</v>
      </c>
      <c r="AT3138" s="44">
        <f t="shared" si="482"/>
        <v>2888600</v>
      </c>
      <c r="AU3138" s="44">
        <f t="shared" si="483"/>
        <v>2888600</v>
      </c>
      <c r="AV3138" s="45" t="b">
        <f t="shared" si="484"/>
        <v>1</v>
      </c>
      <c r="AW3138" s="45" t="b">
        <f t="shared" si="479"/>
        <v>1</v>
      </c>
      <c r="AX3138" s="45"/>
    </row>
    <row r="3139" spans="1:50" s="36" customFormat="1" ht="27.75" customHeight="1" x14ac:dyDescent="0.15">
      <c r="A3139" s="36" t="str">
        <f t="shared" si="477"/>
        <v>RAFAEL ANTONIO SALAMANCA / DEPOSITO DE DROGAS BOYACA114081109</v>
      </c>
      <c r="B3139" s="36" t="b">
        <f>+A3139='[1]Anexo 9'!A3139</f>
        <v>1</v>
      </c>
      <c r="C3139" s="18" t="s">
        <v>3868</v>
      </c>
      <c r="D3139" s="18" t="s">
        <v>1041</v>
      </c>
      <c r="E3139" s="15" t="s">
        <v>61</v>
      </c>
      <c r="F3139" s="15" t="s">
        <v>62</v>
      </c>
      <c r="G3139" s="15" t="s">
        <v>3155</v>
      </c>
      <c r="H3139" s="15" t="s">
        <v>3155</v>
      </c>
      <c r="I3139" s="15" t="s">
        <v>3155</v>
      </c>
      <c r="J3139" s="15">
        <v>6</v>
      </c>
      <c r="K3139" s="15" t="s">
        <v>3155</v>
      </c>
      <c r="L3139" s="15">
        <v>114081109</v>
      </c>
      <c r="M3139" s="15" t="s">
        <v>2462</v>
      </c>
      <c r="N3139" s="15" t="s">
        <v>1436</v>
      </c>
      <c r="O3139" s="18" t="s">
        <v>5072</v>
      </c>
      <c r="P3139" s="22" t="s">
        <v>73</v>
      </c>
      <c r="Q3139" s="15" t="s">
        <v>1428</v>
      </c>
      <c r="R3139" s="18" t="s">
        <v>5937</v>
      </c>
      <c r="S3139" s="22" t="b">
        <f t="shared" si="485"/>
        <v>0</v>
      </c>
      <c r="T3139" s="18">
        <v>100</v>
      </c>
      <c r="U3139" s="18" t="s">
        <v>5937</v>
      </c>
      <c r="V3139" s="15"/>
      <c r="W3139" s="18" t="s">
        <v>2086</v>
      </c>
      <c r="X3139" s="18"/>
      <c r="Y3139" s="15" t="s">
        <v>73</v>
      </c>
      <c r="Z3139" s="18" t="s">
        <v>2464</v>
      </c>
      <c r="AA3139" s="18" t="s">
        <v>71</v>
      </c>
      <c r="AB3139" s="18" t="s">
        <v>3696</v>
      </c>
      <c r="AC3139" s="67" t="str">
        <f>+VLOOKUP("*"&amp;L3139&amp;"*",'[2]REGISTROS SANITARIOS'!$D$2394:$E$2662,2,FALSE)</f>
        <v>SI</v>
      </c>
      <c r="AD3139" s="22" t="s">
        <v>1025</v>
      </c>
      <c r="AE3139" s="16" t="s">
        <v>7998</v>
      </c>
      <c r="AF3139" s="34" t="s">
        <v>8814</v>
      </c>
      <c r="AG3139" s="24">
        <v>19940398</v>
      </c>
      <c r="AH3139" s="18">
        <v>2</v>
      </c>
      <c r="AI3139" s="18" t="s">
        <v>1049</v>
      </c>
      <c r="AJ3139" s="17">
        <v>19250</v>
      </c>
      <c r="AK3139" s="25">
        <v>19250</v>
      </c>
      <c r="AL3139" s="25">
        <v>100</v>
      </c>
      <c r="AM3139" s="35">
        <v>0</v>
      </c>
      <c r="AN3139" s="19">
        <v>1925000</v>
      </c>
      <c r="AO3139" s="18" t="s">
        <v>44</v>
      </c>
      <c r="AP3139" s="15" t="s">
        <v>6131</v>
      </c>
      <c r="AQ3139" s="43" t="str">
        <f t="shared" si="478"/>
        <v>SI</v>
      </c>
      <c r="AR3139" s="44">
        <f t="shared" si="480"/>
        <v>1925000</v>
      </c>
      <c r="AS3139" s="44">
        <f t="shared" si="481"/>
        <v>1925000</v>
      </c>
      <c r="AT3139" s="44">
        <f t="shared" si="482"/>
        <v>1925000</v>
      </c>
      <c r="AU3139" s="44">
        <f t="shared" si="483"/>
        <v>1925000</v>
      </c>
      <c r="AV3139" s="45" t="b">
        <f t="shared" si="484"/>
        <v>1</v>
      </c>
      <c r="AW3139" s="45" t="b">
        <f t="shared" si="479"/>
        <v>1</v>
      </c>
      <c r="AX3139" s="45"/>
    </row>
    <row r="3140" spans="1:50" s="36" customFormat="1" ht="27.75" customHeight="1" x14ac:dyDescent="0.15">
      <c r="A3140" s="36" t="str">
        <f t="shared" ref="A3140:A3203" si="486">+D3140&amp;L3140</f>
        <v>RAFAEL ANTONIO SALAMANCA / DEPOSITO DE DROGAS BOYACA114081303</v>
      </c>
      <c r="B3140" s="36" t="b">
        <f>+A3140='[1]Anexo 9'!A3140</f>
        <v>1</v>
      </c>
      <c r="C3140" s="18" t="s">
        <v>3868</v>
      </c>
      <c r="D3140" s="18" t="s">
        <v>1041</v>
      </c>
      <c r="E3140" s="15" t="s">
        <v>61</v>
      </c>
      <c r="F3140" s="15" t="s">
        <v>62</v>
      </c>
      <c r="G3140" s="15" t="s">
        <v>3155</v>
      </c>
      <c r="H3140" s="15" t="s">
        <v>3155</v>
      </c>
      <c r="I3140" s="15" t="s">
        <v>3155</v>
      </c>
      <c r="J3140" s="15">
        <v>3</v>
      </c>
      <c r="K3140" s="15" t="s">
        <v>3155</v>
      </c>
      <c r="L3140" s="15">
        <v>114081303</v>
      </c>
      <c r="M3140" s="15" t="s">
        <v>2466</v>
      </c>
      <c r="N3140" s="15" t="s">
        <v>64</v>
      </c>
      <c r="O3140" s="18" t="s">
        <v>5073</v>
      </c>
      <c r="P3140" s="22" t="s">
        <v>73</v>
      </c>
      <c r="Q3140" s="15" t="s">
        <v>1744</v>
      </c>
      <c r="R3140" s="18" t="s">
        <v>5935</v>
      </c>
      <c r="S3140" s="22" t="b">
        <f t="shared" si="485"/>
        <v>0</v>
      </c>
      <c r="T3140" s="18">
        <v>5</v>
      </c>
      <c r="U3140" s="18" t="s">
        <v>5935</v>
      </c>
      <c r="V3140" s="15"/>
      <c r="W3140" s="18" t="s">
        <v>3697</v>
      </c>
      <c r="X3140" s="18"/>
      <c r="Y3140" s="15" t="s">
        <v>73</v>
      </c>
      <c r="Z3140" s="18" t="s">
        <v>7565</v>
      </c>
      <c r="AA3140" s="18" t="s">
        <v>71</v>
      </c>
      <c r="AB3140" s="18" t="s">
        <v>7566</v>
      </c>
      <c r="AC3140" s="67" t="str">
        <f>+VLOOKUP("*"&amp;L3140&amp;"*",'[2]REGISTROS SANITARIOS'!$D$2394:$E$2662,2,FALSE)</f>
        <v>SI</v>
      </c>
      <c r="AD3140" s="22" t="s">
        <v>1025</v>
      </c>
      <c r="AE3140" s="16">
        <v>45573</v>
      </c>
      <c r="AF3140" s="34" t="s">
        <v>73</v>
      </c>
      <c r="AG3140" s="24">
        <v>20065784</v>
      </c>
      <c r="AH3140" s="18">
        <v>2</v>
      </c>
      <c r="AI3140" s="18" t="s">
        <v>1049</v>
      </c>
      <c r="AJ3140" s="17">
        <v>27.5</v>
      </c>
      <c r="AK3140" s="25">
        <v>28</v>
      </c>
      <c r="AL3140" s="25">
        <v>5000</v>
      </c>
      <c r="AM3140" s="35">
        <v>0</v>
      </c>
      <c r="AN3140" s="19">
        <v>140000</v>
      </c>
      <c r="AO3140" s="18" t="s">
        <v>44</v>
      </c>
      <c r="AP3140" s="15" t="s">
        <v>6131</v>
      </c>
      <c r="AQ3140" s="43" t="str">
        <f t="shared" ref="AQ3140:AQ3203" si="487">+IF(AK3140="","NO INDICA",IF(AJ3140=AK3140,"SI",IF(AK3140&gt;AJ3140,"MAYOR",IF(AK3140&lt;AJ3140,"MENOR"))))</f>
        <v>MAYOR</v>
      </c>
      <c r="AR3140" s="44">
        <f t="shared" si="480"/>
        <v>137500</v>
      </c>
      <c r="AS3140" s="44">
        <f t="shared" si="481"/>
        <v>137500</v>
      </c>
      <c r="AT3140" s="44">
        <f t="shared" si="482"/>
        <v>140000</v>
      </c>
      <c r="AU3140" s="44">
        <f t="shared" si="483"/>
        <v>140000</v>
      </c>
      <c r="AV3140" s="45" t="b">
        <f t="shared" si="484"/>
        <v>1</v>
      </c>
      <c r="AW3140" s="45" t="b">
        <f t="shared" ref="AW3140:AW3203" si="488">+AS3140=AN3140</f>
        <v>0</v>
      </c>
      <c r="AX3140" s="45"/>
    </row>
    <row r="3141" spans="1:50" s="36" customFormat="1" ht="27.75" customHeight="1" x14ac:dyDescent="0.15">
      <c r="A3141" s="36" t="str">
        <f t="shared" si="486"/>
        <v>RAFAEL ANTONIO SALAMANCA / DEPOSITO DE DROGAS BOYACA114081409</v>
      </c>
      <c r="B3141" s="36" t="b">
        <f>+A3141='[1]Anexo 9'!A3141</f>
        <v>1</v>
      </c>
      <c r="C3141" s="18" t="s">
        <v>3868</v>
      </c>
      <c r="D3141" s="18" t="s">
        <v>1041</v>
      </c>
      <c r="E3141" s="15" t="s">
        <v>61</v>
      </c>
      <c r="F3141" s="15" t="s">
        <v>62</v>
      </c>
      <c r="G3141" s="15" t="s">
        <v>3155</v>
      </c>
      <c r="H3141" s="15" t="s">
        <v>3155</v>
      </c>
      <c r="I3141" s="15" t="s">
        <v>3155</v>
      </c>
      <c r="J3141" s="15">
        <v>6</v>
      </c>
      <c r="K3141" s="15" t="s">
        <v>3155</v>
      </c>
      <c r="L3141" s="15">
        <v>114081409</v>
      </c>
      <c r="M3141" s="15" t="s">
        <v>2467</v>
      </c>
      <c r="N3141" s="15" t="s">
        <v>1436</v>
      </c>
      <c r="O3141" s="18" t="s">
        <v>3698</v>
      </c>
      <c r="P3141" s="22" t="s">
        <v>73</v>
      </c>
      <c r="Q3141" s="15" t="s">
        <v>1654</v>
      </c>
      <c r="R3141" s="18" t="s">
        <v>5937</v>
      </c>
      <c r="S3141" s="22" t="b">
        <f t="shared" si="485"/>
        <v>0</v>
      </c>
      <c r="T3141" s="18">
        <v>100</v>
      </c>
      <c r="U3141" s="18" t="s">
        <v>5937</v>
      </c>
      <c r="V3141" s="15"/>
      <c r="W3141" s="18" t="s">
        <v>2086</v>
      </c>
      <c r="X3141" s="18"/>
      <c r="Y3141" s="15" t="s">
        <v>73</v>
      </c>
      <c r="Z3141" s="18" t="s">
        <v>2464</v>
      </c>
      <c r="AA3141" s="18" t="s">
        <v>71</v>
      </c>
      <c r="AB3141" s="18" t="s">
        <v>2978</v>
      </c>
      <c r="AC3141" s="67" t="str">
        <f>+VLOOKUP("*"&amp;L3141&amp;"*",'[2]REGISTROS SANITARIOS'!$D$2394:$E$2662,2,FALSE)</f>
        <v>SI</v>
      </c>
      <c r="AD3141" s="22" t="s">
        <v>1025</v>
      </c>
      <c r="AE3141" s="16" t="s">
        <v>7998</v>
      </c>
      <c r="AF3141" s="34" t="s">
        <v>8814</v>
      </c>
      <c r="AG3141" s="24">
        <v>19973772</v>
      </c>
      <c r="AH3141" s="18">
        <v>5</v>
      </c>
      <c r="AI3141" s="18" t="s">
        <v>1049</v>
      </c>
      <c r="AJ3141" s="17">
        <v>41250</v>
      </c>
      <c r="AK3141" s="25">
        <v>41250</v>
      </c>
      <c r="AL3141" s="25">
        <v>119</v>
      </c>
      <c r="AM3141" s="35">
        <v>0</v>
      </c>
      <c r="AN3141" s="19">
        <v>4908750</v>
      </c>
      <c r="AO3141" s="18" t="s">
        <v>44</v>
      </c>
      <c r="AP3141" s="15" t="s">
        <v>6131</v>
      </c>
      <c r="AQ3141" s="43" t="str">
        <f t="shared" si="487"/>
        <v>SI</v>
      </c>
      <c r="AR3141" s="44">
        <f t="shared" si="480"/>
        <v>4908750</v>
      </c>
      <c r="AS3141" s="44">
        <f t="shared" si="481"/>
        <v>4908750</v>
      </c>
      <c r="AT3141" s="44">
        <f t="shared" si="482"/>
        <v>4908750</v>
      </c>
      <c r="AU3141" s="44">
        <f t="shared" si="483"/>
        <v>4908750</v>
      </c>
      <c r="AV3141" s="45" t="b">
        <f t="shared" si="484"/>
        <v>1</v>
      </c>
      <c r="AW3141" s="45" t="b">
        <f t="shared" si="488"/>
        <v>1</v>
      </c>
      <c r="AX3141" s="45"/>
    </row>
    <row r="3142" spans="1:50" s="36" customFormat="1" ht="27.75" customHeight="1" x14ac:dyDescent="0.15">
      <c r="A3142" s="36" t="str">
        <f t="shared" si="486"/>
        <v>RAFAEL ANTONIO SALAMANCA / DEPOSITO DE DROGAS BOYACA114081602</v>
      </c>
      <c r="B3142" s="36" t="b">
        <f>+A3142='[1]Anexo 9'!A3142</f>
        <v>1</v>
      </c>
      <c r="C3142" s="18" t="s">
        <v>3868</v>
      </c>
      <c r="D3142" s="18" t="s">
        <v>1041</v>
      </c>
      <c r="E3142" s="15" t="s">
        <v>61</v>
      </c>
      <c r="F3142" s="15" t="s">
        <v>62</v>
      </c>
      <c r="G3142" s="15" t="s">
        <v>3155</v>
      </c>
      <c r="H3142" s="15" t="s">
        <v>3155</v>
      </c>
      <c r="I3142" s="15" t="s">
        <v>3155</v>
      </c>
      <c r="J3142" s="15">
        <v>4</v>
      </c>
      <c r="K3142" s="15" t="s">
        <v>3155</v>
      </c>
      <c r="L3142" s="15">
        <v>114081602</v>
      </c>
      <c r="M3142" s="15" t="s">
        <v>2471</v>
      </c>
      <c r="N3142" s="15" t="s">
        <v>91</v>
      </c>
      <c r="O3142" s="18" t="s">
        <v>5074</v>
      </c>
      <c r="P3142" s="22" t="s">
        <v>73</v>
      </c>
      <c r="Q3142" s="15" t="s">
        <v>1233</v>
      </c>
      <c r="R3142" s="18" t="s">
        <v>5967</v>
      </c>
      <c r="S3142" s="22" t="b">
        <f t="shared" si="485"/>
        <v>0</v>
      </c>
      <c r="T3142" s="18" t="s">
        <v>3423</v>
      </c>
      <c r="U3142" s="18" t="s">
        <v>5967</v>
      </c>
      <c r="V3142" s="15"/>
      <c r="W3142" s="18" t="s">
        <v>2464</v>
      </c>
      <c r="X3142" s="18"/>
      <c r="Y3142" s="15" t="s">
        <v>73</v>
      </c>
      <c r="Z3142" s="18" t="s">
        <v>1830</v>
      </c>
      <c r="AA3142" s="18" t="s">
        <v>71</v>
      </c>
      <c r="AB3142" s="18" t="s">
        <v>7567</v>
      </c>
      <c r="AC3142" s="67" t="e">
        <f>+VLOOKUP("*"&amp;L3142&amp;"*",'[2]REGISTROS SANITARIOS'!$D$2394:$E$2662,2,FALSE)</f>
        <v>#N/A</v>
      </c>
      <c r="AD3142" s="22" t="s">
        <v>44</v>
      </c>
      <c r="AE3142" s="16">
        <v>42983</v>
      </c>
      <c r="AF3142" s="34" t="s">
        <v>68</v>
      </c>
      <c r="AG3142" s="24" t="s">
        <v>8296</v>
      </c>
      <c r="AH3142" s="18">
        <v>2</v>
      </c>
      <c r="AI3142" s="18" t="s">
        <v>1049</v>
      </c>
      <c r="AJ3142" s="17">
        <v>1375</v>
      </c>
      <c r="AK3142" s="25">
        <v>1375</v>
      </c>
      <c r="AL3142" s="25">
        <v>4375</v>
      </c>
      <c r="AM3142" s="35">
        <v>0</v>
      </c>
      <c r="AN3142" s="19">
        <v>6015625</v>
      </c>
      <c r="AO3142" s="18" t="s">
        <v>44</v>
      </c>
      <c r="AP3142" s="15" t="s">
        <v>6131</v>
      </c>
      <c r="AQ3142" s="43" t="str">
        <f t="shared" si="487"/>
        <v>SI</v>
      </c>
      <c r="AR3142" s="44">
        <f t="shared" si="480"/>
        <v>6015625</v>
      </c>
      <c r="AS3142" s="44">
        <f t="shared" si="481"/>
        <v>6015625</v>
      </c>
      <c r="AT3142" s="44">
        <f t="shared" si="482"/>
        <v>6015625</v>
      </c>
      <c r="AU3142" s="44">
        <f t="shared" si="483"/>
        <v>6015625</v>
      </c>
      <c r="AV3142" s="45" t="b">
        <f t="shared" si="484"/>
        <v>1</v>
      </c>
      <c r="AW3142" s="45" t="b">
        <f t="shared" si="488"/>
        <v>1</v>
      </c>
      <c r="AX3142" s="45"/>
    </row>
    <row r="3143" spans="1:50" s="36" customFormat="1" ht="27.75" customHeight="1" x14ac:dyDescent="0.15">
      <c r="A3143" s="36" t="str">
        <f t="shared" si="486"/>
        <v>RAFAEL ANTONIO SALAMANCA / DEPOSITO DE DROGAS BOYACA114082210</v>
      </c>
      <c r="B3143" s="36" t="b">
        <f>+A3143='[1]Anexo 9'!A3143</f>
        <v>1</v>
      </c>
      <c r="C3143" s="18" t="s">
        <v>3868</v>
      </c>
      <c r="D3143" s="18" t="s">
        <v>1041</v>
      </c>
      <c r="E3143" s="15" t="s">
        <v>61</v>
      </c>
      <c r="F3143" s="15" t="s">
        <v>1652</v>
      </c>
      <c r="G3143" s="15">
        <f>+VLOOKUP(F3143,[3]Sheet1!$E$3:$G$74,3,FALSE)</f>
        <v>19</v>
      </c>
      <c r="H3143" s="15">
        <f>+VLOOKUP(D3143&amp;F3143,'TD para paquetes'!$E$3:$I$441,5,FALSE)</f>
        <v>15</v>
      </c>
      <c r="I3143" s="15" t="s">
        <v>44</v>
      </c>
      <c r="J3143" s="15">
        <v>6</v>
      </c>
      <c r="K3143" s="15">
        <v>2</v>
      </c>
      <c r="L3143" s="15">
        <v>114082210</v>
      </c>
      <c r="M3143" s="15" t="s">
        <v>1653</v>
      </c>
      <c r="N3143" s="15" t="s">
        <v>1436</v>
      </c>
      <c r="O3143" s="18" t="s">
        <v>5075</v>
      </c>
      <c r="P3143" s="22" t="s">
        <v>73</v>
      </c>
      <c r="Q3143" s="15" t="s">
        <v>1654</v>
      </c>
      <c r="R3143" s="18" t="s">
        <v>5937</v>
      </c>
      <c r="S3143" s="22" t="b">
        <f t="shared" si="485"/>
        <v>0</v>
      </c>
      <c r="T3143" s="18">
        <v>30</v>
      </c>
      <c r="U3143" s="18" t="s">
        <v>5937</v>
      </c>
      <c r="V3143" s="15"/>
      <c r="W3143" s="18" t="s">
        <v>6496</v>
      </c>
      <c r="X3143" s="18"/>
      <c r="Y3143" s="15" t="s">
        <v>73</v>
      </c>
      <c r="Z3143" s="18" t="s">
        <v>7568</v>
      </c>
      <c r="AA3143" s="18" t="s">
        <v>7569</v>
      </c>
      <c r="AB3143" s="18" t="s">
        <v>7570</v>
      </c>
      <c r="AC3143" s="67" t="str">
        <f>+VLOOKUP("*"&amp;L3143&amp;"*",'[2]REGISTROS SANITARIOS'!$D$2394:$E$2662,2,FALSE)</f>
        <v>SI</v>
      </c>
      <c r="AD3143" s="22" t="s">
        <v>1025</v>
      </c>
      <c r="AE3143" s="16" t="s">
        <v>7998</v>
      </c>
      <c r="AF3143" s="34" t="s">
        <v>8814</v>
      </c>
      <c r="AG3143" s="24">
        <v>19979154</v>
      </c>
      <c r="AH3143" s="18">
        <v>4</v>
      </c>
      <c r="AI3143" s="18" t="s">
        <v>1049</v>
      </c>
      <c r="AJ3143" s="17">
        <v>38.5</v>
      </c>
      <c r="AK3143" s="25">
        <v>39</v>
      </c>
      <c r="AL3143" s="25">
        <v>254</v>
      </c>
      <c r="AM3143" s="35">
        <v>0</v>
      </c>
      <c r="AN3143" s="19">
        <v>9906</v>
      </c>
      <c r="AO3143" s="18" t="s">
        <v>44</v>
      </c>
      <c r="AP3143" s="15" t="s">
        <v>6131</v>
      </c>
      <c r="AQ3143" s="43" t="str">
        <f t="shared" si="487"/>
        <v>MAYOR</v>
      </c>
      <c r="AR3143" s="44">
        <f t="shared" si="480"/>
        <v>9779</v>
      </c>
      <c r="AS3143" s="44">
        <f t="shared" si="481"/>
        <v>9779</v>
      </c>
      <c r="AT3143" s="44">
        <f t="shared" si="482"/>
        <v>9906</v>
      </c>
      <c r="AU3143" s="44">
        <f t="shared" si="483"/>
        <v>9906</v>
      </c>
      <c r="AV3143" s="45" t="b">
        <f t="shared" si="484"/>
        <v>1</v>
      </c>
      <c r="AW3143" s="45" t="b">
        <f t="shared" si="488"/>
        <v>0</v>
      </c>
      <c r="AX3143" s="45"/>
    </row>
    <row r="3144" spans="1:50" s="36" customFormat="1" ht="27.75" customHeight="1" x14ac:dyDescent="0.15">
      <c r="A3144" s="36" t="str">
        <f t="shared" si="486"/>
        <v>RAFAEL ANTONIO SALAMANCA / DEPOSITO DE DROGAS BOYACA114082230</v>
      </c>
      <c r="B3144" s="36" t="b">
        <f>+A3144='[1]Anexo 9'!A3144</f>
        <v>1</v>
      </c>
      <c r="C3144" s="18" t="s">
        <v>3868</v>
      </c>
      <c r="D3144" s="18" t="s">
        <v>1041</v>
      </c>
      <c r="E3144" s="15" t="s">
        <v>61</v>
      </c>
      <c r="F3144" s="15" t="s">
        <v>1652</v>
      </c>
      <c r="G3144" s="15">
        <f>+VLOOKUP(F3144,[3]Sheet1!$E$3:$G$74,3,FALSE)</f>
        <v>19</v>
      </c>
      <c r="H3144" s="15">
        <f>+VLOOKUP(D3144&amp;F3144,'TD para paquetes'!$E$3:$I$441,5,FALSE)</f>
        <v>15</v>
      </c>
      <c r="I3144" s="15" t="s">
        <v>44</v>
      </c>
      <c r="J3144" s="15">
        <v>5</v>
      </c>
      <c r="K3144" s="15">
        <v>2</v>
      </c>
      <c r="L3144" s="15">
        <v>114082230</v>
      </c>
      <c r="M3144" s="15" t="s">
        <v>1658</v>
      </c>
      <c r="N3144" s="15" t="s">
        <v>1436</v>
      </c>
      <c r="O3144" s="18">
        <v>0</v>
      </c>
      <c r="P3144" s="22" t="s">
        <v>3840</v>
      </c>
      <c r="Q3144" s="15" t="s">
        <v>1654</v>
      </c>
      <c r="R3144" s="18" t="s">
        <v>5937</v>
      </c>
      <c r="S3144" s="22" t="b">
        <f t="shared" si="485"/>
        <v>0</v>
      </c>
      <c r="T3144" s="18">
        <v>300</v>
      </c>
      <c r="U3144" s="18" t="s">
        <v>5937</v>
      </c>
      <c r="V3144" s="15"/>
      <c r="W3144" s="18" t="s">
        <v>2061</v>
      </c>
      <c r="X3144" s="18"/>
      <c r="Y3144" s="15" t="s">
        <v>73</v>
      </c>
      <c r="Z3144" s="18" t="s">
        <v>1730</v>
      </c>
      <c r="AA3144" s="18" t="s">
        <v>71</v>
      </c>
      <c r="AB3144" s="18" t="s">
        <v>7571</v>
      </c>
      <c r="AC3144" s="67" t="str">
        <f>+VLOOKUP("*"&amp;L3144&amp;"*",'[2]REGISTROS SANITARIOS'!$D$2394:$E$2662,2,FALSE)</f>
        <v>SI</v>
      </c>
      <c r="AD3144" s="22" t="s">
        <v>1025</v>
      </c>
      <c r="AE3144" s="16" t="s">
        <v>7998</v>
      </c>
      <c r="AF3144" s="34" t="s">
        <v>8814</v>
      </c>
      <c r="AG3144" s="24">
        <v>19995320</v>
      </c>
      <c r="AH3144" s="18">
        <v>14</v>
      </c>
      <c r="AI3144" s="18" t="s">
        <v>1049</v>
      </c>
      <c r="AJ3144" s="17">
        <v>22</v>
      </c>
      <c r="AK3144" s="25">
        <v>22</v>
      </c>
      <c r="AL3144" s="25">
        <v>416</v>
      </c>
      <c r="AM3144" s="35">
        <v>0</v>
      </c>
      <c r="AN3144" s="19">
        <v>9152</v>
      </c>
      <c r="AO3144" s="18" t="s">
        <v>44</v>
      </c>
      <c r="AP3144" s="15" t="s">
        <v>6131</v>
      </c>
      <c r="AQ3144" s="43" t="str">
        <f t="shared" si="487"/>
        <v>SI</v>
      </c>
      <c r="AR3144" s="44">
        <f t="shared" si="480"/>
        <v>9152</v>
      </c>
      <c r="AS3144" s="44">
        <f t="shared" si="481"/>
        <v>9152</v>
      </c>
      <c r="AT3144" s="44">
        <f t="shared" si="482"/>
        <v>9152</v>
      </c>
      <c r="AU3144" s="44">
        <f t="shared" si="483"/>
        <v>9152</v>
      </c>
      <c r="AV3144" s="45" t="b">
        <f t="shared" si="484"/>
        <v>1</v>
      </c>
      <c r="AW3144" s="45" t="b">
        <f t="shared" si="488"/>
        <v>1</v>
      </c>
      <c r="AX3144" s="45"/>
    </row>
    <row r="3145" spans="1:50" s="36" customFormat="1" ht="27.75" customHeight="1" x14ac:dyDescent="0.15">
      <c r="A3145" s="36" t="str">
        <f t="shared" si="486"/>
        <v>RAFAEL ANTONIO SALAMANCA / DEPOSITO DE DROGAS BOYACA114082250</v>
      </c>
      <c r="B3145" s="36" t="b">
        <f>+A3145='[1]Anexo 9'!A3145</f>
        <v>1</v>
      </c>
      <c r="C3145" s="18" t="s">
        <v>3868</v>
      </c>
      <c r="D3145" s="18" t="s">
        <v>1041</v>
      </c>
      <c r="E3145" s="15" t="s">
        <v>61</v>
      </c>
      <c r="F3145" s="15" t="s">
        <v>1652</v>
      </c>
      <c r="G3145" s="15">
        <f>+VLOOKUP(F3145,[3]Sheet1!$E$3:$G$74,3,FALSE)</f>
        <v>19</v>
      </c>
      <c r="H3145" s="15">
        <f>+VLOOKUP(D3145&amp;F3145,'TD para paquetes'!$E$3:$I$441,5,FALSE)</f>
        <v>15</v>
      </c>
      <c r="I3145" s="15" t="s">
        <v>44</v>
      </c>
      <c r="J3145" s="15">
        <v>6</v>
      </c>
      <c r="K3145" s="15">
        <v>2</v>
      </c>
      <c r="L3145" s="15">
        <v>114082250</v>
      </c>
      <c r="M3145" s="15" t="s">
        <v>1660</v>
      </c>
      <c r="N3145" s="15" t="s">
        <v>1436</v>
      </c>
      <c r="O3145" s="18" t="s">
        <v>5076</v>
      </c>
      <c r="P3145" s="22" t="s">
        <v>3841</v>
      </c>
      <c r="Q3145" s="15" t="s">
        <v>1654</v>
      </c>
      <c r="R3145" s="18" t="s">
        <v>5937</v>
      </c>
      <c r="S3145" s="22" t="b">
        <f t="shared" si="485"/>
        <v>0</v>
      </c>
      <c r="T3145" s="18">
        <v>30</v>
      </c>
      <c r="U3145" s="18" t="s">
        <v>5937</v>
      </c>
      <c r="V3145" s="15"/>
      <c r="W3145" s="18" t="s">
        <v>6497</v>
      </c>
      <c r="X3145" s="18"/>
      <c r="Y3145" s="15" t="s">
        <v>73</v>
      </c>
      <c r="Z3145" s="18" t="s">
        <v>7572</v>
      </c>
      <c r="AA3145" s="18" t="s">
        <v>3759</v>
      </c>
      <c r="AB3145" s="18" t="s">
        <v>7573</v>
      </c>
      <c r="AC3145" s="67" t="str">
        <f>+VLOOKUP("*"&amp;L3145&amp;"*",'[2]REGISTROS SANITARIOS'!$D$2394:$E$2662,2,FALSE)</f>
        <v>SI</v>
      </c>
      <c r="AD3145" s="22" t="s">
        <v>1025</v>
      </c>
      <c r="AE3145" s="16" t="s">
        <v>7998</v>
      </c>
      <c r="AF3145" s="34" t="s">
        <v>8814</v>
      </c>
      <c r="AG3145" s="24">
        <v>19999459</v>
      </c>
      <c r="AH3145" s="18">
        <v>2</v>
      </c>
      <c r="AI3145" s="18" t="s">
        <v>1049</v>
      </c>
      <c r="AJ3145" s="17">
        <v>49.5</v>
      </c>
      <c r="AK3145" s="25">
        <v>50</v>
      </c>
      <c r="AL3145" s="25">
        <v>724</v>
      </c>
      <c r="AM3145" s="35">
        <v>0</v>
      </c>
      <c r="AN3145" s="19">
        <v>36200</v>
      </c>
      <c r="AO3145" s="18" t="s">
        <v>8275</v>
      </c>
      <c r="AP3145" s="15" t="s">
        <v>6131</v>
      </c>
      <c r="AQ3145" s="43" t="str">
        <f t="shared" si="487"/>
        <v>MAYOR</v>
      </c>
      <c r="AR3145" s="44">
        <f t="shared" si="480"/>
        <v>35838</v>
      </c>
      <c r="AS3145" s="44">
        <f t="shared" si="481"/>
        <v>35838</v>
      </c>
      <c r="AT3145" s="44">
        <f t="shared" si="482"/>
        <v>36200</v>
      </c>
      <c r="AU3145" s="44">
        <f t="shared" si="483"/>
        <v>36200</v>
      </c>
      <c r="AV3145" s="45" t="b">
        <f t="shared" si="484"/>
        <v>1</v>
      </c>
      <c r="AW3145" s="45" t="b">
        <f t="shared" si="488"/>
        <v>0</v>
      </c>
      <c r="AX3145" s="45"/>
    </row>
    <row r="3146" spans="1:50" s="36" customFormat="1" ht="27.75" customHeight="1" x14ac:dyDescent="0.15">
      <c r="A3146" s="36" t="str">
        <f t="shared" si="486"/>
        <v>RAFAEL ANTONIO SALAMANCA / DEPOSITO DE DROGAS BOYACA114082260</v>
      </c>
      <c r="B3146" s="36" t="b">
        <f>+A3146='[1]Anexo 9'!A3146</f>
        <v>1</v>
      </c>
      <c r="C3146" s="18" t="s">
        <v>3868</v>
      </c>
      <c r="D3146" s="18" t="s">
        <v>1041</v>
      </c>
      <c r="E3146" s="15" t="s">
        <v>61</v>
      </c>
      <c r="F3146" s="15" t="s">
        <v>1652</v>
      </c>
      <c r="G3146" s="15">
        <f>+VLOOKUP(F3146,[3]Sheet1!$E$3:$G$74,3,FALSE)</f>
        <v>19</v>
      </c>
      <c r="H3146" s="15">
        <f>+VLOOKUP(D3146&amp;F3146,'TD para paquetes'!$E$3:$I$441,5,FALSE)</f>
        <v>15</v>
      </c>
      <c r="I3146" s="15" t="s">
        <v>44</v>
      </c>
      <c r="J3146" s="15">
        <v>6</v>
      </c>
      <c r="K3146" s="15">
        <v>2</v>
      </c>
      <c r="L3146" s="15">
        <v>114082260</v>
      </c>
      <c r="M3146" s="15" t="s">
        <v>1664</v>
      </c>
      <c r="N3146" s="15" t="s">
        <v>1436</v>
      </c>
      <c r="O3146" s="18" t="s">
        <v>5077</v>
      </c>
      <c r="P3146" s="22" t="s">
        <v>3841</v>
      </c>
      <c r="Q3146" s="15" t="s">
        <v>1654</v>
      </c>
      <c r="R3146" s="18" t="s">
        <v>5937</v>
      </c>
      <c r="S3146" s="22" t="b">
        <f t="shared" si="485"/>
        <v>0</v>
      </c>
      <c r="T3146" s="18">
        <v>30</v>
      </c>
      <c r="U3146" s="18" t="s">
        <v>5937</v>
      </c>
      <c r="V3146" s="15"/>
      <c r="W3146" s="18" t="s">
        <v>6497</v>
      </c>
      <c r="X3146" s="18"/>
      <c r="Y3146" s="15" t="s">
        <v>73</v>
      </c>
      <c r="Z3146" s="18" t="s">
        <v>7572</v>
      </c>
      <c r="AA3146" s="18" t="s">
        <v>251</v>
      </c>
      <c r="AB3146" s="18" t="s">
        <v>6825</v>
      </c>
      <c r="AC3146" s="67" t="str">
        <f>+VLOOKUP("*"&amp;L3146&amp;"*",'[2]REGISTROS SANITARIOS'!$D$2394:$E$2662,2,FALSE)</f>
        <v>SI</v>
      </c>
      <c r="AD3146" s="22" t="s">
        <v>1025</v>
      </c>
      <c r="AE3146" s="16" t="s">
        <v>7998</v>
      </c>
      <c r="AF3146" s="34" t="s">
        <v>8814</v>
      </c>
      <c r="AG3146" s="24">
        <v>19999460</v>
      </c>
      <c r="AH3146" s="18">
        <v>2</v>
      </c>
      <c r="AI3146" s="18" t="s">
        <v>1049</v>
      </c>
      <c r="AJ3146" s="17">
        <v>66</v>
      </c>
      <c r="AK3146" s="25">
        <v>66</v>
      </c>
      <c r="AL3146" s="25">
        <v>2898</v>
      </c>
      <c r="AM3146" s="35">
        <v>0</v>
      </c>
      <c r="AN3146" s="19">
        <v>191268</v>
      </c>
      <c r="AO3146" s="18" t="s">
        <v>8275</v>
      </c>
      <c r="AP3146" s="15" t="s">
        <v>6131</v>
      </c>
      <c r="AQ3146" s="43" t="str">
        <f t="shared" si="487"/>
        <v>SI</v>
      </c>
      <c r="AR3146" s="44">
        <f t="shared" si="480"/>
        <v>191268</v>
      </c>
      <c r="AS3146" s="44">
        <f t="shared" si="481"/>
        <v>191268</v>
      </c>
      <c r="AT3146" s="44">
        <f t="shared" si="482"/>
        <v>191268</v>
      </c>
      <c r="AU3146" s="44">
        <f t="shared" si="483"/>
        <v>191268</v>
      </c>
      <c r="AV3146" s="45" t="b">
        <f t="shared" si="484"/>
        <v>1</v>
      </c>
      <c r="AW3146" s="45" t="b">
        <f t="shared" si="488"/>
        <v>1</v>
      </c>
      <c r="AX3146" s="45"/>
    </row>
    <row r="3147" spans="1:50" s="36" customFormat="1" ht="27.75" customHeight="1" x14ac:dyDescent="0.15">
      <c r="A3147" s="36" t="str">
        <f t="shared" si="486"/>
        <v>RAFAEL ANTONIO SALAMANCA / DEPOSITO DE DROGAS BOYACA114082270</v>
      </c>
      <c r="B3147" s="36" t="b">
        <f>+A3147='[1]Anexo 9'!A3147</f>
        <v>1</v>
      </c>
      <c r="C3147" s="18" t="s">
        <v>3868</v>
      </c>
      <c r="D3147" s="18" t="s">
        <v>1041</v>
      </c>
      <c r="E3147" s="15" t="s">
        <v>61</v>
      </c>
      <c r="F3147" s="15" t="s">
        <v>1652</v>
      </c>
      <c r="G3147" s="15">
        <f>+VLOOKUP(F3147,[3]Sheet1!$E$3:$G$74,3,FALSE)</f>
        <v>19</v>
      </c>
      <c r="H3147" s="15">
        <f>+VLOOKUP(D3147&amp;F3147,'TD para paquetes'!$E$3:$I$441,5,FALSE)</f>
        <v>15</v>
      </c>
      <c r="I3147" s="15" t="s">
        <v>44</v>
      </c>
      <c r="J3147" s="15">
        <v>6</v>
      </c>
      <c r="K3147" s="15">
        <v>2</v>
      </c>
      <c r="L3147" s="15">
        <v>114082270</v>
      </c>
      <c r="M3147" s="15" t="s">
        <v>1665</v>
      </c>
      <c r="N3147" s="15" t="s">
        <v>1436</v>
      </c>
      <c r="O3147" s="18" t="s">
        <v>5078</v>
      </c>
      <c r="P3147" s="22" t="s">
        <v>73</v>
      </c>
      <c r="Q3147" s="15" t="s">
        <v>1654</v>
      </c>
      <c r="R3147" s="18" t="s">
        <v>3245</v>
      </c>
      <c r="S3147" s="22" t="b">
        <f t="shared" si="485"/>
        <v>0</v>
      </c>
      <c r="T3147" s="18">
        <v>30</v>
      </c>
      <c r="U3147" s="18" t="s">
        <v>3245</v>
      </c>
      <c r="V3147" s="15"/>
      <c r="W3147" s="18" t="s">
        <v>6498</v>
      </c>
      <c r="X3147" s="18"/>
      <c r="Y3147" s="15" t="s">
        <v>73</v>
      </c>
      <c r="Z3147" s="18" t="s">
        <v>7389</v>
      </c>
      <c r="AA3147" s="18" t="s">
        <v>1409</v>
      </c>
      <c r="AB3147" s="18" t="s">
        <v>7574</v>
      </c>
      <c r="AC3147" s="67" t="str">
        <f>+VLOOKUP("*"&amp;L3147&amp;"*",'[2]REGISTROS SANITARIOS'!$D$2394:$E$2662,2,FALSE)</f>
        <v>SI</v>
      </c>
      <c r="AD3147" s="22" t="s">
        <v>1025</v>
      </c>
      <c r="AE3147" s="16">
        <v>43523</v>
      </c>
      <c r="AF3147" s="34" t="s">
        <v>68</v>
      </c>
      <c r="AG3147" s="24" t="s">
        <v>8297</v>
      </c>
      <c r="AH3147" s="18">
        <v>2</v>
      </c>
      <c r="AI3147" s="18" t="s">
        <v>1049</v>
      </c>
      <c r="AJ3147" s="17">
        <v>132</v>
      </c>
      <c r="AK3147" s="25">
        <v>132</v>
      </c>
      <c r="AL3147" s="25">
        <v>4347</v>
      </c>
      <c r="AM3147" s="35">
        <v>0</v>
      </c>
      <c r="AN3147" s="19">
        <v>573804</v>
      </c>
      <c r="AO3147" s="18" t="s">
        <v>8275</v>
      </c>
      <c r="AP3147" s="15" t="s">
        <v>6131</v>
      </c>
      <c r="AQ3147" s="43" t="str">
        <f t="shared" si="487"/>
        <v>SI</v>
      </c>
      <c r="AR3147" s="44">
        <f t="shared" si="480"/>
        <v>573804</v>
      </c>
      <c r="AS3147" s="44">
        <f t="shared" si="481"/>
        <v>573804</v>
      </c>
      <c r="AT3147" s="44">
        <f t="shared" si="482"/>
        <v>573804</v>
      </c>
      <c r="AU3147" s="44">
        <f t="shared" si="483"/>
        <v>573804</v>
      </c>
      <c r="AV3147" s="45" t="b">
        <f t="shared" si="484"/>
        <v>1</v>
      </c>
      <c r="AW3147" s="45" t="b">
        <f t="shared" si="488"/>
        <v>1</v>
      </c>
      <c r="AX3147" s="45"/>
    </row>
    <row r="3148" spans="1:50" s="36" customFormat="1" ht="27.75" customHeight="1" x14ac:dyDescent="0.15">
      <c r="A3148" s="36" t="str">
        <f t="shared" si="486"/>
        <v>RAFAEL ANTONIO SALAMANCA / DEPOSITO DE DROGAS BOYACA114082411</v>
      </c>
      <c r="B3148" s="36" t="b">
        <f>+A3148='[1]Anexo 9'!A3148</f>
        <v>1</v>
      </c>
      <c r="C3148" s="18" t="s">
        <v>3868</v>
      </c>
      <c r="D3148" s="18" t="s">
        <v>1041</v>
      </c>
      <c r="E3148" s="15" t="s">
        <v>61</v>
      </c>
      <c r="F3148" s="15" t="s">
        <v>1652</v>
      </c>
      <c r="G3148" s="15">
        <f>+VLOOKUP(F3148,[3]Sheet1!$E$3:$G$74,3,FALSE)</f>
        <v>19</v>
      </c>
      <c r="H3148" s="15">
        <f>+VLOOKUP(D3148&amp;F3148,'TD para paquetes'!$E$3:$I$441,5,FALSE)</f>
        <v>15</v>
      </c>
      <c r="I3148" s="15" t="s">
        <v>44</v>
      </c>
      <c r="J3148" s="15">
        <v>5</v>
      </c>
      <c r="K3148" s="15">
        <v>2</v>
      </c>
      <c r="L3148" s="15">
        <v>114082411</v>
      </c>
      <c r="M3148" s="15" t="s">
        <v>1676</v>
      </c>
      <c r="N3148" s="15" t="s">
        <v>940</v>
      </c>
      <c r="O3148" s="18" t="s">
        <v>5079</v>
      </c>
      <c r="P3148" s="22" t="s">
        <v>3841</v>
      </c>
      <c r="Q3148" s="15" t="s">
        <v>1678</v>
      </c>
      <c r="R3148" s="18" t="s">
        <v>3147</v>
      </c>
      <c r="S3148" s="22" t="b">
        <f t="shared" si="485"/>
        <v>0</v>
      </c>
      <c r="T3148" s="18">
        <v>1</v>
      </c>
      <c r="U3148" s="18" t="s">
        <v>3147</v>
      </c>
      <c r="V3148" s="15"/>
      <c r="W3148" s="18" t="s">
        <v>6499</v>
      </c>
      <c r="X3148" s="18"/>
      <c r="Y3148" s="15" t="s">
        <v>73</v>
      </c>
      <c r="Z3148" s="18" t="s">
        <v>1685</v>
      </c>
      <c r="AA3148" s="18" t="s">
        <v>1402</v>
      </c>
      <c r="AB3148" s="18" t="s">
        <v>7575</v>
      </c>
      <c r="AC3148" s="67" t="str">
        <f>+VLOOKUP("*"&amp;L3148&amp;"*",'[2]REGISTROS SANITARIOS'!$D$2394:$E$2662,2,FALSE)</f>
        <v>SI</v>
      </c>
      <c r="AD3148" s="22" t="s">
        <v>1025</v>
      </c>
      <c r="AE3148" s="16" t="s">
        <v>7998</v>
      </c>
      <c r="AF3148" s="34" t="s">
        <v>8814</v>
      </c>
      <c r="AG3148" s="24">
        <v>50888</v>
      </c>
      <c r="AH3148" s="18">
        <v>5</v>
      </c>
      <c r="AI3148" s="18" t="s">
        <v>1049</v>
      </c>
      <c r="AJ3148" s="17">
        <v>5.5</v>
      </c>
      <c r="AK3148" s="25">
        <v>6</v>
      </c>
      <c r="AL3148" s="25">
        <v>13531</v>
      </c>
      <c r="AM3148" s="35">
        <v>0</v>
      </c>
      <c r="AN3148" s="19">
        <v>81186</v>
      </c>
      <c r="AO3148" s="18" t="s">
        <v>8275</v>
      </c>
      <c r="AP3148" s="15" t="s">
        <v>6131</v>
      </c>
      <c r="AQ3148" s="43" t="str">
        <f t="shared" si="487"/>
        <v>MAYOR</v>
      </c>
      <c r="AR3148" s="44">
        <f t="shared" si="480"/>
        <v>74420.5</v>
      </c>
      <c r="AS3148" s="44">
        <f t="shared" si="481"/>
        <v>74420.5</v>
      </c>
      <c r="AT3148" s="44">
        <f t="shared" si="482"/>
        <v>81186</v>
      </c>
      <c r="AU3148" s="44">
        <f t="shared" si="483"/>
        <v>81186</v>
      </c>
      <c r="AV3148" s="45" t="b">
        <f t="shared" si="484"/>
        <v>1</v>
      </c>
      <c r="AW3148" s="45" t="b">
        <f t="shared" si="488"/>
        <v>0</v>
      </c>
      <c r="AX3148" s="45"/>
    </row>
    <row r="3149" spans="1:50" s="36" customFormat="1" ht="27.75" customHeight="1" x14ac:dyDescent="0.15">
      <c r="A3149" s="36" t="str">
        <f t="shared" si="486"/>
        <v>RAFAEL ANTONIO SALAMANCA / DEPOSITO DE DROGAS BOYACA114082525</v>
      </c>
      <c r="B3149" s="36" t="b">
        <f>+A3149='[1]Anexo 9'!A3149</f>
        <v>1</v>
      </c>
      <c r="C3149" s="18" t="s">
        <v>3868</v>
      </c>
      <c r="D3149" s="18" t="s">
        <v>1041</v>
      </c>
      <c r="E3149" s="15" t="s">
        <v>61</v>
      </c>
      <c r="F3149" s="15" t="s">
        <v>1652</v>
      </c>
      <c r="G3149" s="15">
        <f>+VLOOKUP(F3149,[3]Sheet1!$E$3:$G$74,3,FALSE)</f>
        <v>19</v>
      </c>
      <c r="H3149" s="15">
        <f>+VLOOKUP(D3149&amp;F3149,'TD para paquetes'!$E$3:$I$441,5,FALSE)</f>
        <v>15</v>
      </c>
      <c r="I3149" s="15" t="s">
        <v>44</v>
      </c>
      <c r="J3149" s="15">
        <v>4</v>
      </c>
      <c r="K3149" s="15">
        <v>2</v>
      </c>
      <c r="L3149" s="15">
        <v>114082525</v>
      </c>
      <c r="M3149" s="15" t="s">
        <v>1682</v>
      </c>
      <c r="N3149" s="15" t="s">
        <v>64</v>
      </c>
      <c r="O3149" s="18" t="s">
        <v>5080</v>
      </c>
      <c r="P3149" s="22" t="s">
        <v>3841</v>
      </c>
      <c r="Q3149" s="15" t="s">
        <v>64</v>
      </c>
      <c r="R3149" s="18" t="s">
        <v>3128</v>
      </c>
      <c r="S3149" s="22" t="b">
        <f t="shared" si="485"/>
        <v>0</v>
      </c>
      <c r="T3149" s="18">
        <v>1</v>
      </c>
      <c r="U3149" s="18" t="s">
        <v>3128</v>
      </c>
      <c r="V3149" s="15"/>
      <c r="W3149" s="18" t="s">
        <v>6500</v>
      </c>
      <c r="X3149" s="18"/>
      <c r="Y3149" s="15" t="s">
        <v>73</v>
      </c>
      <c r="Z3149" s="18" t="s">
        <v>1685</v>
      </c>
      <c r="AA3149" s="18" t="s">
        <v>1409</v>
      </c>
      <c r="AB3149" s="18" t="s">
        <v>7576</v>
      </c>
      <c r="AC3149" s="67" t="str">
        <f>+VLOOKUP("*"&amp;L3149&amp;"*",'[2]REGISTROS SANITARIOS'!$D$2394:$E$2662,2,FALSE)</f>
        <v>SI</v>
      </c>
      <c r="AD3149" s="22" t="s">
        <v>1025</v>
      </c>
      <c r="AE3149" s="16" t="s">
        <v>7998</v>
      </c>
      <c r="AF3149" s="34" t="s">
        <v>8814</v>
      </c>
      <c r="AG3149" s="24">
        <v>19934447</v>
      </c>
      <c r="AH3149" s="18">
        <v>2</v>
      </c>
      <c r="AI3149" s="18" t="s">
        <v>1049</v>
      </c>
      <c r="AJ3149" s="17">
        <v>11</v>
      </c>
      <c r="AK3149" s="25">
        <v>11</v>
      </c>
      <c r="AL3149" s="25">
        <v>296601</v>
      </c>
      <c r="AM3149" s="35">
        <v>0</v>
      </c>
      <c r="AN3149" s="19">
        <v>3262611</v>
      </c>
      <c r="AO3149" s="18" t="s">
        <v>8275</v>
      </c>
      <c r="AP3149" s="15" t="s">
        <v>6131</v>
      </c>
      <c r="AQ3149" s="43" t="str">
        <f t="shared" si="487"/>
        <v>SI</v>
      </c>
      <c r="AR3149" s="44">
        <f t="shared" si="480"/>
        <v>3262611</v>
      </c>
      <c r="AS3149" s="44">
        <f t="shared" si="481"/>
        <v>3262611</v>
      </c>
      <c r="AT3149" s="44">
        <f t="shared" si="482"/>
        <v>3262611</v>
      </c>
      <c r="AU3149" s="44">
        <f t="shared" si="483"/>
        <v>3262611</v>
      </c>
      <c r="AV3149" s="45" t="b">
        <f t="shared" si="484"/>
        <v>1</v>
      </c>
      <c r="AW3149" s="45" t="b">
        <f t="shared" si="488"/>
        <v>1</v>
      </c>
      <c r="AX3149" s="45"/>
    </row>
    <row r="3150" spans="1:50" s="36" customFormat="1" ht="27.75" customHeight="1" x14ac:dyDescent="0.15">
      <c r="A3150" s="36" t="str">
        <f t="shared" si="486"/>
        <v>RAFAEL ANTONIO SALAMANCA / DEPOSITO DE DROGAS BOYACA114082637</v>
      </c>
      <c r="B3150" s="36" t="b">
        <f>+A3150='[1]Anexo 9'!A3150</f>
        <v>1</v>
      </c>
      <c r="C3150" s="18" t="s">
        <v>3868</v>
      </c>
      <c r="D3150" s="18" t="s">
        <v>1041</v>
      </c>
      <c r="E3150" s="15" t="s">
        <v>61</v>
      </c>
      <c r="F3150" s="15" t="s">
        <v>1652</v>
      </c>
      <c r="G3150" s="15">
        <f>+VLOOKUP(F3150,[3]Sheet1!$E$3:$G$74,3,FALSE)</f>
        <v>19</v>
      </c>
      <c r="H3150" s="15">
        <f>+VLOOKUP(D3150&amp;F3150,'TD para paquetes'!$E$3:$I$441,5,FALSE)</f>
        <v>15</v>
      </c>
      <c r="I3150" s="15" t="s">
        <v>44</v>
      </c>
      <c r="J3150" s="15">
        <v>4</v>
      </c>
      <c r="K3150" s="15">
        <v>2</v>
      </c>
      <c r="L3150" s="15">
        <v>114082637</v>
      </c>
      <c r="M3150" s="15" t="s">
        <v>1687</v>
      </c>
      <c r="N3150" s="15" t="s">
        <v>64</v>
      </c>
      <c r="O3150" s="18" t="s">
        <v>5081</v>
      </c>
      <c r="P3150" s="22" t="s">
        <v>3841</v>
      </c>
      <c r="Q3150" s="15" t="s">
        <v>64</v>
      </c>
      <c r="R3150" s="18" t="s">
        <v>3128</v>
      </c>
      <c r="S3150" s="22" t="b">
        <f t="shared" si="485"/>
        <v>0</v>
      </c>
      <c r="T3150" s="18">
        <v>1</v>
      </c>
      <c r="U3150" s="18" t="s">
        <v>3128</v>
      </c>
      <c r="V3150" s="15"/>
      <c r="W3150" s="18" t="s">
        <v>6501</v>
      </c>
      <c r="X3150" s="18"/>
      <c r="Y3150" s="15" t="s">
        <v>73</v>
      </c>
      <c r="Z3150" s="18" t="s">
        <v>1685</v>
      </c>
      <c r="AA3150" s="18" t="s">
        <v>1409</v>
      </c>
      <c r="AB3150" s="18" t="s">
        <v>2954</v>
      </c>
      <c r="AC3150" s="67" t="str">
        <f>+VLOOKUP("*"&amp;L3150&amp;"*",'[2]REGISTROS SANITARIOS'!$D$2394:$E$2662,2,FALSE)</f>
        <v>SI</v>
      </c>
      <c r="AD3150" s="22" t="s">
        <v>1025</v>
      </c>
      <c r="AE3150" s="16" t="s">
        <v>7998</v>
      </c>
      <c r="AF3150" s="34" t="s">
        <v>8814</v>
      </c>
      <c r="AG3150" s="24">
        <v>19998043</v>
      </c>
      <c r="AH3150" s="18">
        <v>3</v>
      </c>
      <c r="AI3150" s="18" t="s">
        <v>1049</v>
      </c>
      <c r="AJ3150" s="17">
        <v>5.5</v>
      </c>
      <c r="AK3150" s="25">
        <v>6</v>
      </c>
      <c r="AL3150" s="25">
        <v>444902</v>
      </c>
      <c r="AM3150" s="35">
        <v>0</v>
      </c>
      <c r="AN3150" s="19">
        <v>2669412</v>
      </c>
      <c r="AO3150" s="18" t="s">
        <v>8275</v>
      </c>
      <c r="AP3150" s="15" t="s">
        <v>6131</v>
      </c>
      <c r="AQ3150" s="43" t="str">
        <f t="shared" si="487"/>
        <v>MAYOR</v>
      </c>
      <c r="AR3150" s="44">
        <f t="shared" si="480"/>
        <v>2446961</v>
      </c>
      <c r="AS3150" s="44">
        <f t="shared" si="481"/>
        <v>2446961</v>
      </c>
      <c r="AT3150" s="44">
        <f t="shared" si="482"/>
        <v>2669412</v>
      </c>
      <c r="AU3150" s="44">
        <f t="shared" si="483"/>
        <v>2669412</v>
      </c>
      <c r="AV3150" s="45" t="b">
        <f t="shared" si="484"/>
        <v>1</v>
      </c>
      <c r="AW3150" s="45" t="b">
        <f t="shared" si="488"/>
        <v>0</v>
      </c>
      <c r="AX3150" s="45"/>
    </row>
    <row r="3151" spans="1:50" s="36" customFormat="1" ht="27.75" customHeight="1" x14ac:dyDescent="0.15">
      <c r="A3151" s="36" t="str">
        <f t="shared" si="486"/>
        <v>RAFAEL ANTONIO SALAMANCA / DEPOSITO DE DROGAS BOYACA114092550</v>
      </c>
      <c r="B3151" s="36" t="b">
        <f>+A3151='[1]Anexo 9'!A3151</f>
        <v>1</v>
      </c>
      <c r="C3151" s="18" t="s">
        <v>3868</v>
      </c>
      <c r="D3151" s="18" t="s">
        <v>1041</v>
      </c>
      <c r="E3151" s="15" t="s">
        <v>61</v>
      </c>
      <c r="F3151" s="15" t="s">
        <v>1652</v>
      </c>
      <c r="G3151" s="15">
        <f>+VLOOKUP(F3151,[3]Sheet1!$E$3:$G$74,3,FALSE)</f>
        <v>19</v>
      </c>
      <c r="H3151" s="15">
        <f>+VLOOKUP(D3151&amp;F3151,'TD para paquetes'!$E$3:$I$441,5,FALSE)</f>
        <v>15</v>
      </c>
      <c r="I3151" s="15" t="s">
        <v>44</v>
      </c>
      <c r="J3151" s="15">
        <v>5</v>
      </c>
      <c r="K3151" s="15">
        <v>2</v>
      </c>
      <c r="L3151" s="15">
        <v>114092550</v>
      </c>
      <c r="M3151" s="15" t="s">
        <v>1699</v>
      </c>
      <c r="N3151" s="15" t="s">
        <v>64</v>
      </c>
      <c r="O3151" s="18" t="s">
        <v>5082</v>
      </c>
      <c r="P3151" s="22" t="s">
        <v>3841</v>
      </c>
      <c r="Q3151" s="15" t="s">
        <v>64</v>
      </c>
      <c r="R3151" s="18" t="s">
        <v>3128</v>
      </c>
      <c r="S3151" s="22" t="b">
        <f t="shared" si="485"/>
        <v>0</v>
      </c>
      <c r="T3151" s="18">
        <v>1</v>
      </c>
      <c r="U3151" s="18" t="s">
        <v>3128</v>
      </c>
      <c r="V3151" s="15"/>
      <c r="W3151" s="18" t="s">
        <v>6502</v>
      </c>
      <c r="X3151" s="18"/>
      <c r="Y3151" s="15" t="s">
        <v>73</v>
      </c>
      <c r="Z3151" s="18" t="s">
        <v>7577</v>
      </c>
      <c r="AA3151" s="18" t="s">
        <v>1724</v>
      </c>
      <c r="AB3151" s="18" t="s">
        <v>7578</v>
      </c>
      <c r="AC3151" s="67" t="str">
        <f>+VLOOKUP("*"&amp;L3151&amp;"*",'[2]REGISTROS SANITARIOS'!$D$2394:$E$2662,2,FALSE)</f>
        <v>SI</v>
      </c>
      <c r="AD3151" s="22" t="s">
        <v>1025</v>
      </c>
      <c r="AE3151" s="16">
        <v>45151</v>
      </c>
      <c r="AF3151" s="34" t="s">
        <v>73</v>
      </c>
      <c r="AG3151" s="24">
        <v>19924506</v>
      </c>
      <c r="AH3151" s="18">
        <v>1</v>
      </c>
      <c r="AI3151" s="18" t="s">
        <v>1049</v>
      </c>
      <c r="AJ3151" s="17">
        <v>22</v>
      </c>
      <c r="AK3151" s="25">
        <v>22</v>
      </c>
      <c r="AL3151" s="25">
        <v>45413</v>
      </c>
      <c r="AM3151" s="35">
        <v>0</v>
      </c>
      <c r="AN3151" s="19">
        <v>999086</v>
      </c>
      <c r="AO3151" s="18">
        <v>0</v>
      </c>
      <c r="AP3151" s="15" t="s">
        <v>6131</v>
      </c>
      <c r="AQ3151" s="43" t="str">
        <f t="shared" si="487"/>
        <v>SI</v>
      </c>
      <c r="AR3151" s="44">
        <f t="shared" si="480"/>
        <v>999086</v>
      </c>
      <c r="AS3151" s="44">
        <f t="shared" si="481"/>
        <v>999086</v>
      </c>
      <c r="AT3151" s="44">
        <f t="shared" si="482"/>
        <v>999086</v>
      </c>
      <c r="AU3151" s="44">
        <f t="shared" si="483"/>
        <v>999086</v>
      </c>
      <c r="AV3151" s="45" t="b">
        <f t="shared" si="484"/>
        <v>1</v>
      </c>
      <c r="AW3151" s="45" t="b">
        <f t="shared" si="488"/>
        <v>1</v>
      </c>
      <c r="AX3151" s="45"/>
    </row>
    <row r="3152" spans="1:50" s="36" customFormat="1" ht="27.75" customHeight="1" x14ac:dyDescent="0.15">
      <c r="A3152" s="36" t="str">
        <f t="shared" si="486"/>
        <v>RAFAEL ANTONIO SALAMANCA / DEPOSITO DE DROGAS BOYACA114092605</v>
      </c>
      <c r="B3152" s="36" t="b">
        <f>+A3152='[1]Anexo 9'!A3152</f>
        <v>1</v>
      </c>
      <c r="C3152" s="18" t="s">
        <v>3868</v>
      </c>
      <c r="D3152" s="18" t="s">
        <v>1041</v>
      </c>
      <c r="E3152" s="15" t="s">
        <v>61</v>
      </c>
      <c r="F3152" s="15" t="s">
        <v>1652</v>
      </c>
      <c r="G3152" s="15">
        <f>+VLOOKUP(F3152,[3]Sheet1!$E$3:$G$74,3,FALSE)</f>
        <v>19</v>
      </c>
      <c r="H3152" s="15">
        <f>+VLOOKUP(D3152&amp;F3152,'TD para paquetes'!$E$3:$I$441,5,FALSE)</f>
        <v>15</v>
      </c>
      <c r="I3152" s="15" t="s">
        <v>44</v>
      </c>
      <c r="J3152" s="15">
        <v>5</v>
      </c>
      <c r="K3152" s="15">
        <v>2</v>
      </c>
      <c r="L3152" s="15">
        <v>114092605</v>
      </c>
      <c r="M3152" s="15" t="s">
        <v>1703</v>
      </c>
      <c r="N3152" s="15" t="s">
        <v>1436</v>
      </c>
      <c r="O3152" s="18" t="s">
        <v>5083</v>
      </c>
      <c r="P3152" s="22" t="s">
        <v>73</v>
      </c>
      <c r="Q3152" s="15" t="s">
        <v>1428</v>
      </c>
      <c r="R3152" s="18" t="s">
        <v>5937</v>
      </c>
      <c r="S3152" s="22" t="b">
        <f t="shared" si="485"/>
        <v>0</v>
      </c>
      <c r="T3152" s="18">
        <v>10</v>
      </c>
      <c r="U3152" s="18" t="s">
        <v>5937</v>
      </c>
      <c r="V3152" s="15"/>
      <c r="W3152" s="18" t="s">
        <v>6282</v>
      </c>
      <c r="X3152" s="18"/>
      <c r="Y3152" s="15" t="s">
        <v>73</v>
      </c>
      <c r="Z3152" s="18" t="s">
        <v>2464</v>
      </c>
      <c r="AA3152" s="18" t="s">
        <v>71</v>
      </c>
      <c r="AB3152" s="18" t="s">
        <v>6984</v>
      </c>
      <c r="AC3152" s="67" t="str">
        <f>+VLOOKUP("*"&amp;L3152&amp;"*",'[2]REGISTROS SANITARIOS'!$D$2394:$E$2662,2,FALSE)</f>
        <v>SI</v>
      </c>
      <c r="AD3152" s="22" t="s">
        <v>1025</v>
      </c>
      <c r="AE3152" s="16" t="s">
        <v>7998</v>
      </c>
      <c r="AF3152" s="34" t="s">
        <v>8814</v>
      </c>
      <c r="AG3152" s="24">
        <v>20014926</v>
      </c>
      <c r="AH3152" s="18">
        <v>3</v>
      </c>
      <c r="AI3152" s="18" t="s">
        <v>1049</v>
      </c>
      <c r="AJ3152" s="17">
        <v>66</v>
      </c>
      <c r="AK3152" s="25">
        <v>66</v>
      </c>
      <c r="AL3152" s="25">
        <v>438</v>
      </c>
      <c r="AM3152" s="35">
        <v>0</v>
      </c>
      <c r="AN3152" s="19">
        <v>28908</v>
      </c>
      <c r="AO3152" s="18">
        <v>0</v>
      </c>
      <c r="AP3152" s="15" t="s">
        <v>6131</v>
      </c>
      <c r="AQ3152" s="43" t="str">
        <f t="shared" si="487"/>
        <v>SI</v>
      </c>
      <c r="AR3152" s="44">
        <f t="shared" si="480"/>
        <v>28908</v>
      </c>
      <c r="AS3152" s="44">
        <f t="shared" si="481"/>
        <v>28908</v>
      </c>
      <c r="AT3152" s="44">
        <f t="shared" si="482"/>
        <v>28908</v>
      </c>
      <c r="AU3152" s="44">
        <f t="shared" si="483"/>
        <v>28908</v>
      </c>
      <c r="AV3152" s="45" t="b">
        <f t="shared" si="484"/>
        <v>1</v>
      </c>
      <c r="AW3152" s="45" t="b">
        <f t="shared" si="488"/>
        <v>1</v>
      </c>
      <c r="AX3152" s="45"/>
    </row>
    <row r="3153" spans="1:50" s="36" customFormat="1" ht="27.75" customHeight="1" x14ac:dyDescent="0.15">
      <c r="A3153" s="36" t="str">
        <f t="shared" si="486"/>
        <v>RAFAEL ANTONIO SALAMANCA / DEPOSITO DE DROGAS BOYACA114100309</v>
      </c>
      <c r="B3153" s="36" t="b">
        <f>+A3153='[1]Anexo 9'!A3153</f>
        <v>1</v>
      </c>
      <c r="C3153" s="18" t="s">
        <v>3868</v>
      </c>
      <c r="D3153" s="18" t="s">
        <v>1041</v>
      </c>
      <c r="E3153" s="15" t="s">
        <v>61</v>
      </c>
      <c r="F3153" s="15" t="s">
        <v>62</v>
      </c>
      <c r="G3153" s="15" t="s">
        <v>3155</v>
      </c>
      <c r="H3153" s="15" t="s">
        <v>3155</v>
      </c>
      <c r="I3153" s="15" t="s">
        <v>3155</v>
      </c>
      <c r="J3153" s="15">
        <v>5</v>
      </c>
      <c r="K3153" s="15" t="s">
        <v>3155</v>
      </c>
      <c r="L3153" s="15">
        <v>114100309</v>
      </c>
      <c r="M3153" s="15" t="s">
        <v>2474</v>
      </c>
      <c r="N3153" s="15" t="s">
        <v>1436</v>
      </c>
      <c r="O3153" s="18" t="s">
        <v>3700</v>
      </c>
      <c r="P3153" s="22" t="s">
        <v>73</v>
      </c>
      <c r="Q3153" s="15" t="s">
        <v>1822</v>
      </c>
      <c r="R3153" s="18" t="s">
        <v>5937</v>
      </c>
      <c r="S3153" s="22" t="b">
        <f t="shared" si="485"/>
        <v>0</v>
      </c>
      <c r="T3153" s="18">
        <v>50</v>
      </c>
      <c r="U3153" s="18" t="s">
        <v>5937</v>
      </c>
      <c r="V3153" s="15"/>
      <c r="W3153" s="18" t="s">
        <v>1707</v>
      </c>
      <c r="X3153" s="18"/>
      <c r="Y3153" s="15" t="s">
        <v>73</v>
      </c>
      <c r="Z3153" s="18" t="s">
        <v>1708</v>
      </c>
      <c r="AA3153" s="18" t="s">
        <v>71</v>
      </c>
      <c r="AB3153" s="18" t="s">
        <v>2475</v>
      </c>
      <c r="AC3153" s="67" t="str">
        <f>+VLOOKUP("*"&amp;L3153&amp;"*",'[2]REGISTROS SANITARIOS'!$D$2394:$E$2662,2,FALSE)</f>
        <v>SI</v>
      </c>
      <c r="AD3153" s="22" t="s">
        <v>1025</v>
      </c>
      <c r="AE3153" s="16">
        <v>44347</v>
      </c>
      <c r="AF3153" s="34" t="s">
        <v>73</v>
      </c>
      <c r="AG3153" s="24">
        <v>17135</v>
      </c>
      <c r="AH3153" s="18">
        <v>1</v>
      </c>
      <c r="AI3153" s="18" t="s">
        <v>1049</v>
      </c>
      <c r="AJ3153" s="17">
        <v>632500</v>
      </c>
      <c r="AK3153" s="25">
        <v>632500</v>
      </c>
      <c r="AL3153" s="25">
        <v>110</v>
      </c>
      <c r="AM3153" s="35">
        <v>0</v>
      </c>
      <c r="AN3153" s="19">
        <v>69575000</v>
      </c>
      <c r="AO3153" s="18" t="s">
        <v>44</v>
      </c>
      <c r="AP3153" s="15" t="s">
        <v>6131</v>
      </c>
      <c r="AQ3153" s="43" t="str">
        <f t="shared" si="487"/>
        <v>SI</v>
      </c>
      <c r="AR3153" s="44">
        <f t="shared" si="480"/>
        <v>69575000</v>
      </c>
      <c r="AS3153" s="44">
        <f t="shared" si="481"/>
        <v>69575000</v>
      </c>
      <c r="AT3153" s="44">
        <f t="shared" si="482"/>
        <v>69575000</v>
      </c>
      <c r="AU3153" s="44">
        <f t="shared" si="483"/>
        <v>69575000</v>
      </c>
      <c r="AV3153" s="45" t="b">
        <f t="shared" si="484"/>
        <v>1</v>
      </c>
      <c r="AW3153" s="45" t="b">
        <f t="shared" si="488"/>
        <v>1</v>
      </c>
      <c r="AX3153" s="45"/>
    </row>
    <row r="3154" spans="1:50" s="36" customFormat="1" ht="27.75" customHeight="1" x14ac:dyDescent="0.15">
      <c r="A3154" s="36" t="str">
        <f t="shared" si="486"/>
        <v>RAFAEL ANTONIO SALAMANCA / DEPOSITO DE DROGAS BOYACA114100409</v>
      </c>
      <c r="B3154" s="36" t="b">
        <f>+A3154='[1]Anexo 9'!A3154</f>
        <v>1</v>
      </c>
      <c r="C3154" s="18" t="s">
        <v>3868</v>
      </c>
      <c r="D3154" s="18" t="s">
        <v>1041</v>
      </c>
      <c r="E3154" s="15" t="s">
        <v>61</v>
      </c>
      <c r="F3154" s="15" t="s">
        <v>62</v>
      </c>
      <c r="G3154" s="15" t="s">
        <v>3155</v>
      </c>
      <c r="H3154" s="15" t="s">
        <v>3155</v>
      </c>
      <c r="I3154" s="15" t="s">
        <v>3155</v>
      </c>
      <c r="J3154" s="15">
        <v>6</v>
      </c>
      <c r="K3154" s="15" t="s">
        <v>3155</v>
      </c>
      <c r="L3154" s="15">
        <v>114100409</v>
      </c>
      <c r="M3154" s="15" t="s">
        <v>2476</v>
      </c>
      <c r="N3154" s="15" t="s">
        <v>1436</v>
      </c>
      <c r="O3154" s="18" t="s">
        <v>5084</v>
      </c>
      <c r="P3154" s="22" t="s">
        <v>73</v>
      </c>
      <c r="Q3154" s="15" t="s">
        <v>1822</v>
      </c>
      <c r="R3154" s="18" t="s">
        <v>5937</v>
      </c>
      <c r="S3154" s="22" t="b">
        <f t="shared" si="485"/>
        <v>0</v>
      </c>
      <c r="T3154" s="18">
        <v>300</v>
      </c>
      <c r="U3154" s="18" t="s">
        <v>5937</v>
      </c>
      <c r="V3154" s="15"/>
      <c r="W3154" s="18" t="s">
        <v>1707</v>
      </c>
      <c r="X3154" s="18"/>
      <c r="Y3154" s="15" t="s">
        <v>73</v>
      </c>
      <c r="Z3154" s="18" t="s">
        <v>1708</v>
      </c>
      <c r="AA3154" s="18" t="s">
        <v>71</v>
      </c>
      <c r="AB3154" s="18" t="s">
        <v>2479</v>
      </c>
      <c r="AC3154" s="67" t="str">
        <f>+VLOOKUP("*"&amp;L3154&amp;"*",'[2]REGISTROS SANITARIOS'!$D$2394:$E$2662,2,FALSE)</f>
        <v>SI</v>
      </c>
      <c r="AD3154" s="22" t="s">
        <v>1025</v>
      </c>
      <c r="AE3154" s="16" t="s">
        <v>7998</v>
      </c>
      <c r="AF3154" s="34" t="s">
        <v>8814</v>
      </c>
      <c r="AG3154" s="24">
        <v>17144</v>
      </c>
      <c r="AH3154" s="18">
        <v>9</v>
      </c>
      <c r="AI3154" s="18" t="s">
        <v>1049</v>
      </c>
      <c r="AJ3154" s="17">
        <v>247500</v>
      </c>
      <c r="AK3154" s="25">
        <v>247500</v>
      </c>
      <c r="AL3154" s="25">
        <v>41</v>
      </c>
      <c r="AM3154" s="35">
        <v>0</v>
      </c>
      <c r="AN3154" s="19">
        <v>10147500</v>
      </c>
      <c r="AO3154" s="18" t="s">
        <v>44</v>
      </c>
      <c r="AP3154" s="15" t="s">
        <v>6131</v>
      </c>
      <c r="AQ3154" s="43" t="str">
        <f t="shared" si="487"/>
        <v>SI</v>
      </c>
      <c r="AR3154" s="44">
        <f t="shared" si="480"/>
        <v>10147500</v>
      </c>
      <c r="AS3154" s="44">
        <f t="shared" si="481"/>
        <v>10147500</v>
      </c>
      <c r="AT3154" s="44">
        <f t="shared" si="482"/>
        <v>10147500</v>
      </c>
      <c r="AU3154" s="44">
        <f t="shared" si="483"/>
        <v>10147500</v>
      </c>
      <c r="AV3154" s="45" t="b">
        <f t="shared" si="484"/>
        <v>1</v>
      </c>
      <c r="AW3154" s="45" t="b">
        <f t="shared" si="488"/>
        <v>1</v>
      </c>
      <c r="AX3154" s="45"/>
    </row>
    <row r="3155" spans="1:50" s="36" customFormat="1" ht="27.75" customHeight="1" x14ac:dyDescent="0.15">
      <c r="A3155" s="36" t="str">
        <f t="shared" si="486"/>
        <v>RAFAEL ANTONIO SALAMANCA / DEPOSITO DE DROGAS BOYACA114100809</v>
      </c>
      <c r="B3155" s="36" t="b">
        <f>+A3155='[1]Anexo 9'!A3155</f>
        <v>1</v>
      </c>
      <c r="C3155" s="18" t="s">
        <v>3868</v>
      </c>
      <c r="D3155" s="18" t="s">
        <v>1041</v>
      </c>
      <c r="E3155" s="15" t="s">
        <v>61</v>
      </c>
      <c r="F3155" s="15" t="s">
        <v>62</v>
      </c>
      <c r="G3155" s="15" t="s">
        <v>3155</v>
      </c>
      <c r="H3155" s="15" t="s">
        <v>3155</v>
      </c>
      <c r="I3155" s="15" t="s">
        <v>3155</v>
      </c>
      <c r="J3155" s="15">
        <v>5</v>
      </c>
      <c r="K3155" s="15" t="s">
        <v>3155</v>
      </c>
      <c r="L3155" s="15">
        <v>114100809</v>
      </c>
      <c r="M3155" s="15" t="s">
        <v>2480</v>
      </c>
      <c r="N3155" s="15" t="s">
        <v>1411</v>
      </c>
      <c r="O3155" s="18" t="s">
        <v>5085</v>
      </c>
      <c r="P3155" s="22" t="s">
        <v>73</v>
      </c>
      <c r="Q3155" s="15" t="s">
        <v>1413</v>
      </c>
      <c r="R3155" s="18" t="s">
        <v>5939</v>
      </c>
      <c r="S3155" s="22" t="b">
        <f t="shared" si="485"/>
        <v>0</v>
      </c>
      <c r="T3155" s="18">
        <v>100</v>
      </c>
      <c r="U3155" s="18" t="s">
        <v>5939</v>
      </c>
      <c r="V3155" s="15"/>
      <c r="W3155" s="18" t="s">
        <v>1824</v>
      </c>
      <c r="X3155" s="18"/>
      <c r="Y3155" s="15" t="s">
        <v>73</v>
      </c>
      <c r="Z3155" s="18" t="s">
        <v>1824</v>
      </c>
      <c r="AA3155" s="18" t="s">
        <v>71</v>
      </c>
      <c r="AB3155" s="18" t="s">
        <v>2483</v>
      </c>
      <c r="AC3155" s="67" t="str">
        <f>+VLOOKUP("*"&amp;L3155&amp;"*",'[2]REGISTROS SANITARIOS'!$D$2394:$E$2662,2,FALSE)</f>
        <v>SI</v>
      </c>
      <c r="AD3155" s="22" t="s">
        <v>1025</v>
      </c>
      <c r="AE3155" s="16">
        <v>44354</v>
      </c>
      <c r="AF3155" s="34" t="s">
        <v>73</v>
      </c>
      <c r="AG3155" s="24">
        <v>38818</v>
      </c>
      <c r="AH3155" s="18">
        <v>18</v>
      </c>
      <c r="AI3155" s="18" t="s">
        <v>1049</v>
      </c>
      <c r="AJ3155" s="17">
        <v>715000</v>
      </c>
      <c r="AK3155" s="25">
        <v>715000</v>
      </c>
      <c r="AL3155" s="25">
        <v>98</v>
      </c>
      <c r="AM3155" s="35">
        <v>0</v>
      </c>
      <c r="AN3155" s="19">
        <v>70070000</v>
      </c>
      <c r="AO3155" s="18" t="s">
        <v>44</v>
      </c>
      <c r="AP3155" s="15" t="s">
        <v>6131</v>
      </c>
      <c r="AQ3155" s="43" t="str">
        <f t="shared" si="487"/>
        <v>SI</v>
      </c>
      <c r="AR3155" s="44">
        <f t="shared" si="480"/>
        <v>70070000</v>
      </c>
      <c r="AS3155" s="44">
        <f t="shared" si="481"/>
        <v>70070000</v>
      </c>
      <c r="AT3155" s="44">
        <f t="shared" si="482"/>
        <v>70070000</v>
      </c>
      <c r="AU3155" s="44">
        <f t="shared" si="483"/>
        <v>70070000</v>
      </c>
      <c r="AV3155" s="45" t="b">
        <f t="shared" si="484"/>
        <v>1</v>
      </c>
      <c r="AW3155" s="45" t="b">
        <f t="shared" si="488"/>
        <v>1</v>
      </c>
      <c r="AX3155" s="45"/>
    </row>
    <row r="3156" spans="1:50" s="36" customFormat="1" ht="27.75" customHeight="1" x14ac:dyDescent="0.15">
      <c r="A3156" s="36" t="str">
        <f t="shared" si="486"/>
        <v>RAFAEL ANTONIO SALAMANCA / DEPOSITO DE DROGAS BOYACA114100824</v>
      </c>
      <c r="B3156" s="36" t="b">
        <f>+A3156='[1]Anexo 9'!A3156</f>
        <v>1</v>
      </c>
      <c r="C3156" s="18" t="s">
        <v>3868</v>
      </c>
      <c r="D3156" s="18" t="s">
        <v>1041</v>
      </c>
      <c r="E3156" s="15" t="s">
        <v>61</v>
      </c>
      <c r="F3156" s="15" t="s">
        <v>62</v>
      </c>
      <c r="G3156" s="15" t="s">
        <v>3155</v>
      </c>
      <c r="H3156" s="15" t="s">
        <v>3155</v>
      </c>
      <c r="I3156" s="15" t="s">
        <v>3155</v>
      </c>
      <c r="J3156" s="15">
        <v>4</v>
      </c>
      <c r="K3156" s="15" t="s">
        <v>3155</v>
      </c>
      <c r="L3156" s="15">
        <v>114100824</v>
      </c>
      <c r="M3156" s="15" t="s">
        <v>4316</v>
      </c>
      <c r="N3156" s="15" t="s">
        <v>940</v>
      </c>
      <c r="O3156" s="18" t="s">
        <v>5086</v>
      </c>
      <c r="P3156" s="22" t="s">
        <v>73</v>
      </c>
      <c r="Q3156" s="15" t="s">
        <v>5689</v>
      </c>
      <c r="R3156" s="18" t="s">
        <v>3147</v>
      </c>
      <c r="S3156" s="22" t="b">
        <f t="shared" si="485"/>
        <v>0</v>
      </c>
      <c r="T3156" s="18">
        <v>1</v>
      </c>
      <c r="U3156" s="18" t="s">
        <v>3147</v>
      </c>
      <c r="V3156" s="15"/>
      <c r="W3156" s="18" t="s">
        <v>6283</v>
      </c>
      <c r="X3156" s="18"/>
      <c r="Y3156" s="15" t="s">
        <v>73</v>
      </c>
      <c r="Z3156" s="18" t="s">
        <v>1704</v>
      </c>
      <c r="AA3156" s="18" t="s">
        <v>71</v>
      </c>
      <c r="AB3156" s="18" t="s">
        <v>6831</v>
      </c>
      <c r="AC3156" s="67" t="str">
        <f>+VLOOKUP("*"&amp;L3156&amp;"*",'[2]REGISTROS SANITARIOS'!$D$2394:$E$2662,2,FALSE)</f>
        <v>SI</v>
      </c>
      <c r="AD3156" s="22" t="s">
        <v>1025</v>
      </c>
      <c r="AE3156" s="16">
        <v>45867</v>
      </c>
      <c r="AF3156" s="34" t="s">
        <v>73</v>
      </c>
      <c r="AG3156" s="24">
        <v>219782</v>
      </c>
      <c r="AH3156" s="18">
        <v>7</v>
      </c>
      <c r="AI3156" s="18" t="s">
        <v>1049</v>
      </c>
      <c r="AJ3156" s="17">
        <v>33</v>
      </c>
      <c r="AK3156" s="25">
        <v>33</v>
      </c>
      <c r="AL3156" s="25">
        <v>6250</v>
      </c>
      <c r="AM3156" s="35">
        <v>0</v>
      </c>
      <c r="AN3156" s="19">
        <v>206250</v>
      </c>
      <c r="AO3156" s="18" t="s">
        <v>44</v>
      </c>
      <c r="AP3156" s="15" t="s">
        <v>6131</v>
      </c>
      <c r="AQ3156" s="43" t="str">
        <f t="shared" si="487"/>
        <v>SI</v>
      </c>
      <c r="AR3156" s="44">
        <f t="shared" ref="AR3156:AR3219" si="489">+AJ3156*(AL3156*(1+AM3156))</f>
        <v>206250</v>
      </c>
      <c r="AS3156" s="44">
        <f t="shared" ref="AS3156:AS3219" si="490">+AJ3156*AL3156</f>
        <v>206250</v>
      </c>
      <c r="AT3156" s="44">
        <f t="shared" ref="AT3156:AT3219" si="491">+AL3156*AK3156</f>
        <v>206250</v>
      </c>
      <c r="AU3156" s="44">
        <f t="shared" ref="AU3156:AU3219" si="492">+AK3156*(AL3156*(1+AM3156))</f>
        <v>206250</v>
      </c>
      <c r="AV3156" s="45" t="b">
        <f t="shared" ref="AV3156:AV3219" si="493">+IFERROR(AU3156=AN3156,"FALSO")</f>
        <v>1</v>
      </c>
      <c r="AW3156" s="45" t="b">
        <f t="shared" si="488"/>
        <v>1</v>
      </c>
      <c r="AX3156" s="45"/>
    </row>
    <row r="3157" spans="1:50" s="36" customFormat="1" ht="27.75" customHeight="1" x14ac:dyDescent="0.15">
      <c r="A3157" s="36" t="str">
        <f t="shared" si="486"/>
        <v>RAFAEL ANTONIO SALAMANCA / DEPOSITO DE DROGAS BOYACA114101109</v>
      </c>
      <c r="B3157" s="36" t="b">
        <f>+A3157='[1]Anexo 9'!A3157</f>
        <v>1</v>
      </c>
      <c r="C3157" s="18" t="s">
        <v>3868</v>
      </c>
      <c r="D3157" s="18" t="s">
        <v>1041</v>
      </c>
      <c r="E3157" s="15" t="s">
        <v>61</v>
      </c>
      <c r="F3157" s="15" t="s">
        <v>62</v>
      </c>
      <c r="G3157" s="15" t="s">
        <v>3155</v>
      </c>
      <c r="H3157" s="15" t="s">
        <v>3155</v>
      </c>
      <c r="I3157" s="15" t="s">
        <v>3155</v>
      </c>
      <c r="J3157" s="15">
        <v>6</v>
      </c>
      <c r="K3157" s="15" t="s">
        <v>3155</v>
      </c>
      <c r="L3157" s="15">
        <v>114101109</v>
      </c>
      <c r="M3157" s="15" t="s">
        <v>2484</v>
      </c>
      <c r="N3157" s="15" t="s">
        <v>1436</v>
      </c>
      <c r="O3157" s="18" t="s">
        <v>5087</v>
      </c>
      <c r="P3157" s="22" t="s">
        <v>73</v>
      </c>
      <c r="Q3157" s="15" t="s">
        <v>1720</v>
      </c>
      <c r="R3157" s="18" t="s">
        <v>5937</v>
      </c>
      <c r="S3157" s="22" t="b">
        <f t="shared" si="485"/>
        <v>0</v>
      </c>
      <c r="T3157" s="18">
        <v>100</v>
      </c>
      <c r="U3157" s="18" t="s">
        <v>5937</v>
      </c>
      <c r="V3157" s="15"/>
      <c r="W3157" s="18" t="s">
        <v>2086</v>
      </c>
      <c r="X3157" s="18"/>
      <c r="Y3157" s="15" t="s">
        <v>73</v>
      </c>
      <c r="Z3157" s="18" t="s">
        <v>2464</v>
      </c>
      <c r="AA3157" s="18" t="s">
        <v>71</v>
      </c>
      <c r="AB3157" s="18" t="s">
        <v>2486</v>
      </c>
      <c r="AC3157" s="67" t="str">
        <f>+VLOOKUP("*"&amp;L3157&amp;"*",'[2]REGISTROS SANITARIOS'!$D$2394:$E$2662,2,FALSE)</f>
        <v>SI</v>
      </c>
      <c r="AD3157" s="22" t="s">
        <v>1025</v>
      </c>
      <c r="AE3157" s="16">
        <v>45215</v>
      </c>
      <c r="AF3157" s="34" t="s">
        <v>73</v>
      </c>
      <c r="AG3157" s="24">
        <v>20030724</v>
      </c>
      <c r="AH3157" s="18">
        <v>4</v>
      </c>
      <c r="AI3157" s="18" t="s">
        <v>1049</v>
      </c>
      <c r="AJ3157" s="17">
        <v>22000</v>
      </c>
      <c r="AK3157" s="25">
        <v>22000</v>
      </c>
      <c r="AL3157" s="25">
        <v>375</v>
      </c>
      <c r="AM3157" s="35">
        <v>0</v>
      </c>
      <c r="AN3157" s="19">
        <v>8250000</v>
      </c>
      <c r="AO3157" s="18" t="s">
        <v>44</v>
      </c>
      <c r="AP3157" s="15" t="s">
        <v>6131</v>
      </c>
      <c r="AQ3157" s="43" t="str">
        <f t="shared" si="487"/>
        <v>SI</v>
      </c>
      <c r="AR3157" s="44">
        <f t="shared" si="489"/>
        <v>8250000</v>
      </c>
      <c r="AS3157" s="44">
        <f t="shared" si="490"/>
        <v>8250000</v>
      </c>
      <c r="AT3157" s="44">
        <f t="shared" si="491"/>
        <v>8250000</v>
      </c>
      <c r="AU3157" s="44">
        <f t="shared" si="492"/>
        <v>8250000</v>
      </c>
      <c r="AV3157" s="45" t="b">
        <f t="shared" si="493"/>
        <v>1</v>
      </c>
      <c r="AW3157" s="45" t="b">
        <f t="shared" si="488"/>
        <v>1</v>
      </c>
      <c r="AX3157" s="45"/>
    </row>
    <row r="3158" spans="1:50" s="36" customFormat="1" ht="27.75" customHeight="1" x14ac:dyDescent="0.15">
      <c r="A3158" s="36" t="str">
        <f t="shared" si="486"/>
        <v>RAFAEL ANTONIO SALAMANCA / DEPOSITO DE DROGAS BOYACA114101209</v>
      </c>
      <c r="B3158" s="36" t="b">
        <f>+A3158='[1]Anexo 9'!A3158</f>
        <v>1</v>
      </c>
      <c r="C3158" s="18" t="s">
        <v>3868</v>
      </c>
      <c r="D3158" s="18" t="s">
        <v>1041</v>
      </c>
      <c r="E3158" s="15" t="s">
        <v>61</v>
      </c>
      <c r="F3158" s="15" t="s">
        <v>62</v>
      </c>
      <c r="G3158" s="15" t="s">
        <v>3155</v>
      </c>
      <c r="H3158" s="15" t="s">
        <v>3155</v>
      </c>
      <c r="I3158" s="15" t="s">
        <v>3155</v>
      </c>
      <c r="J3158" s="15">
        <v>6</v>
      </c>
      <c r="K3158" s="15" t="s">
        <v>3155</v>
      </c>
      <c r="L3158" s="15">
        <v>114101209</v>
      </c>
      <c r="M3158" s="15" t="s">
        <v>2487</v>
      </c>
      <c r="N3158" s="15" t="s">
        <v>1436</v>
      </c>
      <c r="O3158" s="18" t="s">
        <v>5088</v>
      </c>
      <c r="P3158" s="22" t="s">
        <v>73</v>
      </c>
      <c r="Q3158" s="15" t="s">
        <v>1428</v>
      </c>
      <c r="R3158" s="18" t="s">
        <v>5937</v>
      </c>
      <c r="S3158" s="22" t="b">
        <f t="shared" si="485"/>
        <v>0</v>
      </c>
      <c r="T3158" s="18">
        <v>100</v>
      </c>
      <c r="U3158" s="18" t="s">
        <v>5937</v>
      </c>
      <c r="V3158" s="15"/>
      <c r="W3158" s="18" t="s">
        <v>2086</v>
      </c>
      <c r="X3158" s="18"/>
      <c r="Y3158" s="15" t="s">
        <v>73</v>
      </c>
      <c r="Z3158" s="18" t="s">
        <v>2464</v>
      </c>
      <c r="AA3158" s="18" t="s">
        <v>71</v>
      </c>
      <c r="AB3158" s="18" t="s">
        <v>7579</v>
      </c>
      <c r="AC3158" s="67" t="str">
        <f>+VLOOKUP("*"&amp;L3158&amp;"*",'[2]REGISTROS SANITARIOS'!$D$2394:$E$2662,2,FALSE)</f>
        <v>SI</v>
      </c>
      <c r="AD3158" s="22" t="s">
        <v>1025</v>
      </c>
      <c r="AE3158" s="16" t="s">
        <v>7998</v>
      </c>
      <c r="AF3158" s="34" t="s">
        <v>8814</v>
      </c>
      <c r="AG3158" s="24">
        <v>19940399</v>
      </c>
      <c r="AH3158" s="18">
        <v>2</v>
      </c>
      <c r="AI3158" s="18" t="s">
        <v>1049</v>
      </c>
      <c r="AJ3158" s="17">
        <v>104500</v>
      </c>
      <c r="AK3158" s="25">
        <v>104500</v>
      </c>
      <c r="AL3158" s="25">
        <v>48</v>
      </c>
      <c r="AM3158" s="35">
        <v>0</v>
      </c>
      <c r="AN3158" s="19">
        <v>5016000</v>
      </c>
      <c r="AO3158" s="18" t="s">
        <v>44</v>
      </c>
      <c r="AP3158" s="15" t="s">
        <v>6131</v>
      </c>
      <c r="AQ3158" s="43" t="str">
        <f t="shared" si="487"/>
        <v>SI</v>
      </c>
      <c r="AR3158" s="44">
        <f t="shared" si="489"/>
        <v>5016000</v>
      </c>
      <c r="AS3158" s="44">
        <f t="shared" si="490"/>
        <v>5016000</v>
      </c>
      <c r="AT3158" s="44">
        <f t="shared" si="491"/>
        <v>5016000</v>
      </c>
      <c r="AU3158" s="44">
        <f t="shared" si="492"/>
        <v>5016000</v>
      </c>
      <c r="AV3158" s="45" t="b">
        <f t="shared" si="493"/>
        <v>1</v>
      </c>
      <c r="AW3158" s="45" t="b">
        <f t="shared" si="488"/>
        <v>1</v>
      </c>
      <c r="AX3158" s="45"/>
    </row>
    <row r="3159" spans="1:50" s="36" customFormat="1" ht="27.75" customHeight="1" x14ac:dyDescent="0.15">
      <c r="A3159" s="36" t="str">
        <f t="shared" si="486"/>
        <v>RAFAEL ANTONIO SALAMANCA / DEPOSITO DE DROGAS BOYACA114101309</v>
      </c>
      <c r="B3159" s="36" t="b">
        <f>+A3159='[1]Anexo 9'!A3159</f>
        <v>1</v>
      </c>
      <c r="C3159" s="18" t="s">
        <v>3868</v>
      </c>
      <c r="D3159" s="18" t="s">
        <v>1041</v>
      </c>
      <c r="E3159" s="15" t="s">
        <v>61</v>
      </c>
      <c r="F3159" s="15" t="s">
        <v>1652</v>
      </c>
      <c r="G3159" s="15">
        <f>+VLOOKUP(F3159,[3]Sheet1!$E$3:$G$74,3,FALSE)</f>
        <v>19</v>
      </c>
      <c r="H3159" s="15">
        <f>+VLOOKUP(D3159&amp;F3159,'TD para paquetes'!$E$3:$I$441,5,FALSE)</f>
        <v>15</v>
      </c>
      <c r="I3159" s="15" t="s">
        <v>44</v>
      </c>
      <c r="J3159" s="15">
        <v>5</v>
      </c>
      <c r="K3159" s="15">
        <v>2</v>
      </c>
      <c r="L3159" s="15">
        <v>114101309</v>
      </c>
      <c r="M3159" s="15" t="s">
        <v>1705</v>
      </c>
      <c r="N3159" s="15" t="s">
        <v>1436</v>
      </c>
      <c r="O3159" s="18" t="s">
        <v>5089</v>
      </c>
      <c r="P3159" s="22" t="s">
        <v>73</v>
      </c>
      <c r="Q3159" s="15" t="s">
        <v>1428</v>
      </c>
      <c r="R3159" s="18" t="s">
        <v>5937</v>
      </c>
      <c r="S3159" s="22" t="b">
        <f t="shared" si="485"/>
        <v>0</v>
      </c>
      <c r="T3159" s="18">
        <v>10</v>
      </c>
      <c r="U3159" s="18" t="s">
        <v>5937</v>
      </c>
      <c r="V3159" s="15"/>
      <c r="W3159" s="18" t="s">
        <v>1707</v>
      </c>
      <c r="X3159" s="18"/>
      <c r="Y3159" s="15" t="s">
        <v>73</v>
      </c>
      <c r="Z3159" s="18" t="s">
        <v>1708</v>
      </c>
      <c r="AA3159" s="18" t="s">
        <v>71</v>
      </c>
      <c r="AB3159" s="18" t="s">
        <v>2955</v>
      </c>
      <c r="AC3159" s="67" t="str">
        <f>+VLOOKUP("*"&amp;L3159&amp;"*",'[2]REGISTROS SANITARIOS'!$D$2394:$E$2662,2,FALSE)</f>
        <v>SI</v>
      </c>
      <c r="AD3159" s="22" t="s">
        <v>1025</v>
      </c>
      <c r="AE3159" s="16" t="s">
        <v>7998</v>
      </c>
      <c r="AF3159" s="34" t="s">
        <v>8814</v>
      </c>
      <c r="AG3159" s="24">
        <v>19932573</v>
      </c>
      <c r="AH3159" s="18">
        <v>1</v>
      </c>
      <c r="AI3159" s="18" t="s">
        <v>1049</v>
      </c>
      <c r="AJ3159" s="17">
        <v>71.5</v>
      </c>
      <c r="AK3159" s="25">
        <v>72</v>
      </c>
      <c r="AL3159" s="25">
        <v>83</v>
      </c>
      <c r="AM3159" s="35">
        <v>0</v>
      </c>
      <c r="AN3159" s="19">
        <v>5976</v>
      </c>
      <c r="AO3159" s="18" t="s">
        <v>44</v>
      </c>
      <c r="AP3159" s="15" t="s">
        <v>6131</v>
      </c>
      <c r="AQ3159" s="43" t="str">
        <f t="shared" si="487"/>
        <v>MAYOR</v>
      </c>
      <c r="AR3159" s="44">
        <f t="shared" si="489"/>
        <v>5934.5</v>
      </c>
      <c r="AS3159" s="44">
        <f t="shared" si="490"/>
        <v>5934.5</v>
      </c>
      <c r="AT3159" s="44">
        <f t="shared" si="491"/>
        <v>5976</v>
      </c>
      <c r="AU3159" s="44">
        <f t="shared" si="492"/>
        <v>5976</v>
      </c>
      <c r="AV3159" s="45" t="b">
        <f t="shared" si="493"/>
        <v>1</v>
      </c>
      <c r="AW3159" s="45" t="b">
        <f t="shared" si="488"/>
        <v>0</v>
      </c>
      <c r="AX3159" s="45"/>
    </row>
    <row r="3160" spans="1:50" s="36" customFormat="1" ht="27.75" customHeight="1" x14ac:dyDescent="0.15">
      <c r="A3160" s="36" t="str">
        <f t="shared" si="486"/>
        <v>RAFAEL ANTONIO SALAMANCA / DEPOSITO DE DROGAS BOYACA114101315</v>
      </c>
      <c r="B3160" s="36" t="b">
        <f>+A3160='[1]Anexo 9'!A3160</f>
        <v>1</v>
      </c>
      <c r="C3160" s="18" t="s">
        <v>3868</v>
      </c>
      <c r="D3160" s="18" t="s">
        <v>1041</v>
      </c>
      <c r="E3160" s="15" t="s">
        <v>61</v>
      </c>
      <c r="F3160" s="15" t="s">
        <v>1652</v>
      </c>
      <c r="G3160" s="15">
        <f>+VLOOKUP(F3160,[3]Sheet1!$E$3:$G$74,3,FALSE)</f>
        <v>19</v>
      </c>
      <c r="H3160" s="15">
        <f>+VLOOKUP(D3160&amp;F3160,'TD para paquetes'!$E$3:$I$441,5,FALSE)</f>
        <v>15</v>
      </c>
      <c r="I3160" s="15" t="s">
        <v>44</v>
      </c>
      <c r="J3160" s="15">
        <v>5</v>
      </c>
      <c r="K3160" s="15">
        <v>2</v>
      </c>
      <c r="L3160" s="15">
        <v>114101315</v>
      </c>
      <c r="M3160" s="15" t="s">
        <v>1709</v>
      </c>
      <c r="N3160" s="15" t="s">
        <v>1436</v>
      </c>
      <c r="O3160" s="18" t="s">
        <v>4321</v>
      </c>
      <c r="P3160" s="22" t="s">
        <v>73</v>
      </c>
      <c r="Q3160" s="15" t="s">
        <v>1428</v>
      </c>
      <c r="R3160" s="18" t="s">
        <v>5602</v>
      </c>
      <c r="S3160" s="22" t="b">
        <f t="shared" si="485"/>
        <v>0</v>
      </c>
      <c r="T3160" s="18">
        <v>10</v>
      </c>
      <c r="U3160" s="18" t="s">
        <v>5602</v>
      </c>
      <c r="V3160" s="15"/>
      <c r="W3160" s="18" t="s">
        <v>1662</v>
      </c>
      <c r="X3160" s="18"/>
      <c r="Y3160" s="15" t="s">
        <v>73</v>
      </c>
      <c r="Z3160" s="18" t="s">
        <v>1662</v>
      </c>
      <c r="AA3160" s="18" t="s">
        <v>71</v>
      </c>
      <c r="AB3160" s="18" t="s">
        <v>7580</v>
      </c>
      <c r="AC3160" s="67" t="str">
        <f>+VLOOKUP("*"&amp;L3160&amp;"*",'[2]REGISTROS SANITARIOS'!$D$2394:$E$2662,2,FALSE)</f>
        <v>SI</v>
      </c>
      <c r="AD3160" s="22" t="s">
        <v>1025</v>
      </c>
      <c r="AE3160" s="16">
        <v>44727</v>
      </c>
      <c r="AF3160" s="34" t="s">
        <v>73</v>
      </c>
      <c r="AG3160" s="24">
        <v>19963516</v>
      </c>
      <c r="AH3160" s="18">
        <v>1</v>
      </c>
      <c r="AI3160" s="18" t="s">
        <v>1049</v>
      </c>
      <c r="AJ3160" s="17">
        <v>148.5</v>
      </c>
      <c r="AK3160" s="25">
        <v>0</v>
      </c>
      <c r="AL3160" s="25">
        <v>563</v>
      </c>
      <c r="AM3160" s="35">
        <v>0</v>
      </c>
      <c r="AN3160" s="19">
        <v>0</v>
      </c>
      <c r="AO3160" s="18" t="s">
        <v>44</v>
      </c>
      <c r="AP3160" s="15">
        <v>0</v>
      </c>
      <c r="AQ3160" s="43" t="str">
        <f t="shared" si="487"/>
        <v>MENOR</v>
      </c>
      <c r="AR3160" s="44">
        <f t="shared" si="489"/>
        <v>83605.5</v>
      </c>
      <c r="AS3160" s="44">
        <f t="shared" si="490"/>
        <v>83605.5</v>
      </c>
      <c r="AT3160" s="44">
        <f t="shared" si="491"/>
        <v>0</v>
      </c>
      <c r="AU3160" s="44">
        <f t="shared" si="492"/>
        <v>0</v>
      </c>
      <c r="AV3160" s="45" t="b">
        <f t="shared" si="493"/>
        <v>1</v>
      </c>
      <c r="AW3160" s="45" t="b">
        <f t="shared" si="488"/>
        <v>0</v>
      </c>
      <c r="AX3160" s="45"/>
    </row>
    <row r="3161" spans="1:50" s="36" customFormat="1" ht="27.75" customHeight="1" x14ac:dyDescent="0.15">
      <c r="A3161" s="36" t="str">
        <f t="shared" si="486"/>
        <v>RAFAEL ANTONIO SALAMANCA / DEPOSITO DE DROGAS BOYACA114101420</v>
      </c>
      <c r="B3161" s="36" t="b">
        <f>+A3161='[1]Anexo 9'!A3161</f>
        <v>1</v>
      </c>
      <c r="C3161" s="18" t="s">
        <v>3868</v>
      </c>
      <c r="D3161" s="18" t="s">
        <v>1041</v>
      </c>
      <c r="E3161" s="15" t="s">
        <v>61</v>
      </c>
      <c r="F3161" s="15" t="s">
        <v>1652</v>
      </c>
      <c r="G3161" s="15">
        <f>+VLOOKUP(F3161,[3]Sheet1!$E$3:$G$74,3,FALSE)</f>
        <v>19</v>
      </c>
      <c r="H3161" s="15">
        <f>+VLOOKUP(D3161&amp;F3161,'TD para paquetes'!$E$3:$I$441,5,FALSE)</f>
        <v>15</v>
      </c>
      <c r="I3161" s="15" t="s">
        <v>44</v>
      </c>
      <c r="J3161" s="15">
        <v>4</v>
      </c>
      <c r="K3161" s="15">
        <v>2</v>
      </c>
      <c r="L3161" s="15">
        <v>114101420</v>
      </c>
      <c r="M3161" s="15" t="s">
        <v>1711</v>
      </c>
      <c r="N3161" s="15" t="s">
        <v>1436</v>
      </c>
      <c r="O3161" s="18" t="s">
        <v>5090</v>
      </c>
      <c r="P3161" s="22" t="s">
        <v>73</v>
      </c>
      <c r="Q3161" s="15" t="s">
        <v>1713</v>
      </c>
      <c r="R3161" s="18" t="s">
        <v>5937</v>
      </c>
      <c r="S3161" s="22" t="b">
        <f t="shared" si="485"/>
        <v>0</v>
      </c>
      <c r="T3161" s="18">
        <v>28</v>
      </c>
      <c r="U3161" s="18" t="s">
        <v>5937</v>
      </c>
      <c r="V3161" s="15"/>
      <c r="W3161" s="18" t="s">
        <v>6503</v>
      </c>
      <c r="X3161" s="18"/>
      <c r="Y3161" s="15" t="s">
        <v>73</v>
      </c>
      <c r="Z3161" s="18" t="s">
        <v>7581</v>
      </c>
      <c r="AA3161" s="18" t="s">
        <v>208</v>
      </c>
      <c r="AB3161" s="18" t="s">
        <v>7582</v>
      </c>
      <c r="AC3161" s="67" t="str">
        <f>+VLOOKUP("*"&amp;L3161&amp;"*",'[2]REGISTROS SANITARIOS'!$D$2394:$E$2662,2,FALSE)</f>
        <v>SI</v>
      </c>
      <c r="AD3161" s="22" t="s">
        <v>1025</v>
      </c>
      <c r="AE3161" s="16">
        <v>45152</v>
      </c>
      <c r="AF3161" s="34" t="s">
        <v>73</v>
      </c>
      <c r="AG3161" s="24">
        <v>20023742</v>
      </c>
      <c r="AH3161" s="18">
        <v>3</v>
      </c>
      <c r="AI3161" s="18" t="s">
        <v>1049</v>
      </c>
      <c r="AJ3161" s="17">
        <v>137.5</v>
      </c>
      <c r="AK3161" s="25">
        <v>138</v>
      </c>
      <c r="AL3161" s="25">
        <v>288</v>
      </c>
      <c r="AM3161" s="35">
        <v>0</v>
      </c>
      <c r="AN3161" s="19">
        <v>39744</v>
      </c>
      <c r="AO3161" s="18" t="s">
        <v>44</v>
      </c>
      <c r="AP3161" s="15" t="s">
        <v>6131</v>
      </c>
      <c r="AQ3161" s="43" t="str">
        <f t="shared" si="487"/>
        <v>MAYOR</v>
      </c>
      <c r="AR3161" s="44">
        <f t="shared" si="489"/>
        <v>39600</v>
      </c>
      <c r="AS3161" s="44">
        <f t="shared" si="490"/>
        <v>39600</v>
      </c>
      <c r="AT3161" s="44">
        <f t="shared" si="491"/>
        <v>39744</v>
      </c>
      <c r="AU3161" s="44">
        <f t="shared" si="492"/>
        <v>39744</v>
      </c>
      <c r="AV3161" s="45" t="b">
        <f t="shared" si="493"/>
        <v>1</v>
      </c>
      <c r="AW3161" s="45" t="b">
        <f t="shared" si="488"/>
        <v>0</v>
      </c>
      <c r="AX3161" s="45"/>
    </row>
    <row r="3162" spans="1:50" s="36" customFormat="1" ht="27.75" customHeight="1" x14ac:dyDescent="0.15">
      <c r="A3162" s="36" t="str">
        <f t="shared" si="486"/>
        <v>RAFAEL ANTONIO SALAMANCA / DEPOSITO DE DROGAS BOYACA114101430</v>
      </c>
      <c r="B3162" s="36" t="b">
        <f>+A3162='[1]Anexo 9'!A3162</f>
        <v>1</v>
      </c>
      <c r="C3162" s="18" t="s">
        <v>3868</v>
      </c>
      <c r="D3162" s="18" t="s">
        <v>1041</v>
      </c>
      <c r="E3162" s="15" t="s">
        <v>61</v>
      </c>
      <c r="F3162" s="15" t="s">
        <v>1652</v>
      </c>
      <c r="G3162" s="15">
        <f>+VLOOKUP(F3162,[3]Sheet1!$E$3:$G$74,3,FALSE)</f>
        <v>19</v>
      </c>
      <c r="H3162" s="15">
        <f>+VLOOKUP(D3162&amp;F3162,'TD para paquetes'!$E$3:$I$441,5,FALSE)</f>
        <v>15</v>
      </c>
      <c r="I3162" s="15" t="s">
        <v>44</v>
      </c>
      <c r="J3162" s="15">
        <v>5</v>
      </c>
      <c r="K3162" s="15">
        <v>2</v>
      </c>
      <c r="L3162" s="15">
        <v>114101430</v>
      </c>
      <c r="M3162" s="15" t="s">
        <v>1715</v>
      </c>
      <c r="N3162" s="15" t="s">
        <v>1436</v>
      </c>
      <c r="O3162" s="18" t="s">
        <v>5091</v>
      </c>
      <c r="P3162" s="22" t="s">
        <v>73</v>
      </c>
      <c r="Q3162" s="15" t="s">
        <v>1713</v>
      </c>
      <c r="R3162" s="18" t="s">
        <v>5937</v>
      </c>
      <c r="S3162" s="22" t="b">
        <f t="shared" si="485"/>
        <v>0</v>
      </c>
      <c r="T3162" s="18">
        <v>28</v>
      </c>
      <c r="U3162" s="18" t="s">
        <v>5937</v>
      </c>
      <c r="V3162" s="15"/>
      <c r="W3162" s="18" t="s">
        <v>6504</v>
      </c>
      <c r="X3162" s="18"/>
      <c r="Y3162" s="15" t="s">
        <v>73</v>
      </c>
      <c r="Z3162" s="18" t="s">
        <v>7581</v>
      </c>
      <c r="AA3162" s="18" t="s">
        <v>208</v>
      </c>
      <c r="AB3162" s="18" t="s">
        <v>7583</v>
      </c>
      <c r="AC3162" s="67" t="str">
        <f>+VLOOKUP("*"&amp;L3162&amp;"*",'[2]REGISTROS SANITARIOS'!$D$2394:$E$2662,2,FALSE)</f>
        <v>SI</v>
      </c>
      <c r="AD3162" s="22" t="s">
        <v>1025</v>
      </c>
      <c r="AE3162" s="16">
        <v>45152</v>
      </c>
      <c r="AF3162" s="34" t="s">
        <v>73</v>
      </c>
      <c r="AG3162" s="24">
        <v>20024819</v>
      </c>
      <c r="AH3162" s="18">
        <v>3</v>
      </c>
      <c r="AI3162" s="18" t="s">
        <v>1049</v>
      </c>
      <c r="AJ3162" s="17">
        <v>77</v>
      </c>
      <c r="AK3162" s="25">
        <v>77</v>
      </c>
      <c r="AL3162" s="25">
        <v>450</v>
      </c>
      <c r="AM3162" s="35">
        <v>0</v>
      </c>
      <c r="AN3162" s="19">
        <v>34650</v>
      </c>
      <c r="AO3162" s="18" t="s">
        <v>44</v>
      </c>
      <c r="AP3162" s="15" t="s">
        <v>6131</v>
      </c>
      <c r="AQ3162" s="43" t="str">
        <f t="shared" si="487"/>
        <v>SI</v>
      </c>
      <c r="AR3162" s="44">
        <f t="shared" si="489"/>
        <v>34650</v>
      </c>
      <c r="AS3162" s="44">
        <f t="shared" si="490"/>
        <v>34650</v>
      </c>
      <c r="AT3162" s="44">
        <f t="shared" si="491"/>
        <v>34650</v>
      </c>
      <c r="AU3162" s="44">
        <f t="shared" si="492"/>
        <v>34650</v>
      </c>
      <c r="AV3162" s="45" t="b">
        <f t="shared" si="493"/>
        <v>1</v>
      </c>
      <c r="AW3162" s="45" t="b">
        <f t="shared" si="488"/>
        <v>1</v>
      </c>
      <c r="AX3162" s="45"/>
    </row>
    <row r="3163" spans="1:50" s="36" customFormat="1" ht="27.75" customHeight="1" x14ac:dyDescent="0.15">
      <c r="A3163" s="36" t="str">
        <f t="shared" si="486"/>
        <v>RAFAEL ANTONIO SALAMANCA / DEPOSITO DE DROGAS BOYACA114101520</v>
      </c>
      <c r="B3163" s="36" t="b">
        <f>+A3163='[1]Anexo 9'!A3163</f>
        <v>1</v>
      </c>
      <c r="C3163" s="18" t="s">
        <v>3868</v>
      </c>
      <c r="D3163" s="18" t="s">
        <v>1041</v>
      </c>
      <c r="E3163" s="15" t="s">
        <v>61</v>
      </c>
      <c r="F3163" s="15" t="s">
        <v>1652</v>
      </c>
      <c r="G3163" s="15">
        <f>+VLOOKUP(F3163,[3]Sheet1!$E$3:$G$74,3,FALSE)</f>
        <v>19</v>
      </c>
      <c r="H3163" s="15">
        <f>+VLOOKUP(D3163&amp;F3163,'TD para paquetes'!$E$3:$I$441,5,FALSE)</f>
        <v>15</v>
      </c>
      <c r="I3163" s="15" t="s">
        <v>44</v>
      </c>
      <c r="J3163" s="15">
        <v>5</v>
      </c>
      <c r="K3163" s="15">
        <v>2</v>
      </c>
      <c r="L3163" s="15">
        <v>114101520</v>
      </c>
      <c r="M3163" s="15" t="s">
        <v>1718</v>
      </c>
      <c r="N3163" s="15" t="s">
        <v>1436</v>
      </c>
      <c r="O3163" s="18" t="s">
        <v>5092</v>
      </c>
      <c r="P3163" s="22" t="s">
        <v>73</v>
      </c>
      <c r="Q3163" s="15" t="s">
        <v>1720</v>
      </c>
      <c r="R3163" s="18" t="s">
        <v>5937</v>
      </c>
      <c r="S3163" s="22" t="b">
        <f t="shared" si="485"/>
        <v>0</v>
      </c>
      <c r="T3163" s="18">
        <v>15</v>
      </c>
      <c r="U3163" s="18" t="s">
        <v>5937</v>
      </c>
      <c r="V3163" s="15"/>
      <c r="W3163" s="18" t="s">
        <v>6505</v>
      </c>
      <c r="X3163" s="18"/>
      <c r="Y3163" s="15" t="s">
        <v>73</v>
      </c>
      <c r="Z3163" s="18" t="s">
        <v>6505</v>
      </c>
      <c r="AA3163" s="18" t="s">
        <v>71</v>
      </c>
      <c r="AB3163" s="18" t="s">
        <v>7584</v>
      </c>
      <c r="AC3163" s="67" t="str">
        <f>+VLOOKUP("*"&amp;L3163&amp;"*",'[2]REGISTROS SANITARIOS'!$D$2394:$E$2662,2,FALSE)</f>
        <v>SI</v>
      </c>
      <c r="AD3163" s="22" t="s">
        <v>1025</v>
      </c>
      <c r="AE3163" s="16" t="s">
        <v>7998</v>
      </c>
      <c r="AF3163" s="34" t="s">
        <v>8814</v>
      </c>
      <c r="AG3163" s="24">
        <v>226058</v>
      </c>
      <c r="AH3163" s="18">
        <v>1</v>
      </c>
      <c r="AI3163" s="18" t="s">
        <v>1049</v>
      </c>
      <c r="AJ3163" s="17">
        <v>49.5</v>
      </c>
      <c r="AK3163" s="25">
        <v>50</v>
      </c>
      <c r="AL3163" s="25">
        <v>3544</v>
      </c>
      <c r="AM3163" s="35">
        <v>0</v>
      </c>
      <c r="AN3163" s="19">
        <v>177200</v>
      </c>
      <c r="AO3163" s="18" t="s">
        <v>44</v>
      </c>
      <c r="AP3163" s="15" t="s">
        <v>6131</v>
      </c>
      <c r="AQ3163" s="43" t="str">
        <f t="shared" si="487"/>
        <v>MAYOR</v>
      </c>
      <c r="AR3163" s="44">
        <f t="shared" si="489"/>
        <v>175428</v>
      </c>
      <c r="AS3163" s="44">
        <f t="shared" si="490"/>
        <v>175428</v>
      </c>
      <c r="AT3163" s="44">
        <f t="shared" si="491"/>
        <v>177200</v>
      </c>
      <c r="AU3163" s="44">
        <f t="shared" si="492"/>
        <v>177200</v>
      </c>
      <c r="AV3163" s="45" t="b">
        <f t="shared" si="493"/>
        <v>1</v>
      </c>
      <c r="AW3163" s="45" t="b">
        <f t="shared" si="488"/>
        <v>0</v>
      </c>
      <c r="AX3163" s="45"/>
    </row>
    <row r="3164" spans="1:50" s="36" customFormat="1" ht="27.75" customHeight="1" x14ac:dyDescent="0.15">
      <c r="A3164" s="36" t="str">
        <f t="shared" si="486"/>
        <v>RAFAEL ANTONIO SALAMANCA / DEPOSITO DE DROGAS BOYACA114110109</v>
      </c>
      <c r="B3164" s="36" t="b">
        <f>+A3164='[1]Anexo 9'!A3164</f>
        <v>1</v>
      </c>
      <c r="C3164" s="18" t="s">
        <v>3868</v>
      </c>
      <c r="D3164" s="18" t="s">
        <v>1041</v>
      </c>
      <c r="E3164" s="15" t="s">
        <v>61</v>
      </c>
      <c r="F3164" s="15" t="s">
        <v>62</v>
      </c>
      <c r="G3164" s="15" t="s">
        <v>3155</v>
      </c>
      <c r="H3164" s="15" t="s">
        <v>3155</v>
      </c>
      <c r="I3164" s="15" t="s">
        <v>3155</v>
      </c>
      <c r="J3164" s="15">
        <v>5</v>
      </c>
      <c r="K3164" s="15" t="s">
        <v>3155</v>
      </c>
      <c r="L3164" s="15">
        <v>114110109</v>
      </c>
      <c r="M3164" s="15" t="s">
        <v>2490</v>
      </c>
      <c r="N3164" s="15" t="s">
        <v>1436</v>
      </c>
      <c r="O3164" s="18" t="s">
        <v>3703</v>
      </c>
      <c r="P3164" s="22" t="s">
        <v>73</v>
      </c>
      <c r="Q3164" s="15" t="s">
        <v>1822</v>
      </c>
      <c r="R3164" s="18" t="s">
        <v>5937</v>
      </c>
      <c r="S3164" s="22" t="b">
        <f t="shared" si="485"/>
        <v>0</v>
      </c>
      <c r="T3164" s="18">
        <v>300</v>
      </c>
      <c r="U3164" s="18" t="s">
        <v>5937</v>
      </c>
      <c r="V3164" s="15"/>
      <c r="W3164" s="18" t="s">
        <v>2134</v>
      </c>
      <c r="X3164" s="18"/>
      <c r="Y3164" s="15" t="s">
        <v>73</v>
      </c>
      <c r="Z3164" s="18" t="s">
        <v>1730</v>
      </c>
      <c r="AA3164" s="18" t="s">
        <v>71</v>
      </c>
      <c r="AB3164" s="18" t="s">
        <v>3704</v>
      </c>
      <c r="AC3164" s="67" t="e">
        <f>+VLOOKUP("*"&amp;L3164&amp;"*",'[2]REGISTROS SANITARIOS'!$D$2394:$E$2662,2,FALSE)</f>
        <v>#N/A</v>
      </c>
      <c r="AD3164" s="22" t="s">
        <v>44</v>
      </c>
      <c r="AE3164" s="16" t="s">
        <v>7998</v>
      </c>
      <c r="AF3164" s="34" t="s">
        <v>8814</v>
      </c>
      <c r="AG3164" s="24">
        <v>19900906</v>
      </c>
      <c r="AH3164" s="18">
        <v>12</v>
      </c>
      <c r="AI3164" s="18" t="s">
        <v>1049</v>
      </c>
      <c r="AJ3164" s="17">
        <v>56650</v>
      </c>
      <c r="AK3164" s="25">
        <v>56650</v>
      </c>
      <c r="AL3164" s="25">
        <v>159</v>
      </c>
      <c r="AM3164" s="35">
        <v>0</v>
      </c>
      <c r="AN3164" s="19">
        <v>9007350</v>
      </c>
      <c r="AO3164" s="18" t="s">
        <v>44</v>
      </c>
      <c r="AP3164" s="15" t="s">
        <v>6131</v>
      </c>
      <c r="AQ3164" s="43" t="str">
        <f t="shared" si="487"/>
        <v>SI</v>
      </c>
      <c r="AR3164" s="44">
        <f t="shared" si="489"/>
        <v>9007350</v>
      </c>
      <c r="AS3164" s="44">
        <f t="shared" si="490"/>
        <v>9007350</v>
      </c>
      <c r="AT3164" s="44">
        <f t="shared" si="491"/>
        <v>9007350</v>
      </c>
      <c r="AU3164" s="44">
        <f t="shared" si="492"/>
        <v>9007350</v>
      </c>
      <c r="AV3164" s="45" t="b">
        <f t="shared" si="493"/>
        <v>1</v>
      </c>
      <c r="AW3164" s="45" t="b">
        <f t="shared" si="488"/>
        <v>1</v>
      </c>
      <c r="AX3164" s="45"/>
    </row>
    <row r="3165" spans="1:50" s="36" customFormat="1" ht="27.75" customHeight="1" x14ac:dyDescent="0.15">
      <c r="A3165" s="36" t="str">
        <f t="shared" si="486"/>
        <v>RAFAEL ANTONIO SALAMANCA / DEPOSITO DE DROGAS BOYACA114110309</v>
      </c>
      <c r="B3165" s="36" t="b">
        <f>+A3165='[1]Anexo 9'!A3165</f>
        <v>1</v>
      </c>
      <c r="C3165" s="18" t="s">
        <v>3868</v>
      </c>
      <c r="D3165" s="18" t="s">
        <v>1041</v>
      </c>
      <c r="E3165" s="15" t="s">
        <v>61</v>
      </c>
      <c r="F3165" s="15" t="s">
        <v>62</v>
      </c>
      <c r="G3165" s="15" t="s">
        <v>3155</v>
      </c>
      <c r="H3165" s="15" t="s">
        <v>3155</v>
      </c>
      <c r="I3165" s="15" t="s">
        <v>3155</v>
      </c>
      <c r="J3165" s="15">
        <v>5</v>
      </c>
      <c r="K3165" s="15" t="s">
        <v>3155</v>
      </c>
      <c r="L3165" s="15">
        <v>114110309</v>
      </c>
      <c r="M3165" s="15" t="s">
        <v>2493</v>
      </c>
      <c r="N3165" s="15" t="s">
        <v>1436</v>
      </c>
      <c r="O3165" s="18" t="s">
        <v>3705</v>
      </c>
      <c r="P3165" s="22" t="s">
        <v>3841</v>
      </c>
      <c r="Q3165" s="15" t="s">
        <v>1428</v>
      </c>
      <c r="R3165" s="18" t="s">
        <v>5937</v>
      </c>
      <c r="S3165" s="22" t="b">
        <f t="shared" si="485"/>
        <v>0</v>
      </c>
      <c r="T3165" s="18">
        <v>30</v>
      </c>
      <c r="U3165" s="18" t="s">
        <v>5937</v>
      </c>
      <c r="V3165" s="15"/>
      <c r="W3165" s="18" t="s">
        <v>1707</v>
      </c>
      <c r="X3165" s="18"/>
      <c r="Y3165" s="15" t="s">
        <v>73</v>
      </c>
      <c r="Z3165" s="18" t="s">
        <v>1708</v>
      </c>
      <c r="AA3165" s="18" t="s">
        <v>71</v>
      </c>
      <c r="AB3165" s="18" t="s">
        <v>3707</v>
      </c>
      <c r="AC3165" s="67" t="e">
        <f>+VLOOKUP("*"&amp;L3165&amp;"*",'[2]REGISTROS SANITARIOS'!$D$2394:$E$2662,2,FALSE)</f>
        <v>#N/A</v>
      </c>
      <c r="AD3165" s="22" t="s">
        <v>44</v>
      </c>
      <c r="AE3165" s="16" t="s">
        <v>7998</v>
      </c>
      <c r="AF3165" s="34" t="s">
        <v>8814</v>
      </c>
      <c r="AG3165" s="24">
        <v>1980397</v>
      </c>
      <c r="AH3165" s="18">
        <v>1</v>
      </c>
      <c r="AI3165" s="18" t="s">
        <v>1049</v>
      </c>
      <c r="AJ3165" s="17">
        <v>82500</v>
      </c>
      <c r="AK3165" s="25">
        <v>82500</v>
      </c>
      <c r="AL3165" s="25">
        <v>336</v>
      </c>
      <c r="AM3165" s="35">
        <v>0</v>
      </c>
      <c r="AN3165" s="19">
        <v>27720000</v>
      </c>
      <c r="AO3165" s="18" t="s">
        <v>44</v>
      </c>
      <c r="AP3165" s="15" t="s">
        <v>6131</v>
      </c>
      <c r="AQ3165" s="43" t="str">
        <f t="shared" si="487"/>
        <v>SI</v>
      </c>
      <c r="AR3165" s="44">
        <f t="shared" si="489"/>
        <v>27720000</v>
      </c>
      <c r="AS3165" s="44">
        <f t="shared" si="490"/>
        <v>27720000</v>
      </c>
      <c r="AT3165" s="44">
        <f t="shared" si="491"/>
        <v>27720000</v>
      </c>
      <c r="AU3165" s="44">
        <f t="shared" si="492"/>
        <v>27720000</v>
      </c>
      <c r="AV3165" s="45" t="b">
        <f t="shared" si="493"/>
        <v>1</v>
      </c>
      <c r="AW3165" s="45" t="b">
        <f t="shared" si="488"/>
        <v>1</v>
      </c>
      <c r="AX3165" s="45"/>
    </row>
    <row r="3166" spans="1:50" s="36" customFormat="1" ht="27.75" customHeight="1" x14ac:dyDescent="0.15">
      <c r="A3166" s="36" t="str">
        <f t="shared" si="486"/>
        <v>RAFAEL ANTONIO SALAMANCA / DEPOSITO DE DROGAS BOYACA114110509</v>
      </c>
      <c r="B3166" s="36" t="b">
        <f>+A3166='[1]Anexo 9'!A3166</f>
        <v>1</v>
      </c>
      <c r="C3166" s="18" t="s">
        <v>3868</v>
      </c>
      <c r="D3166" s="18" t="s">
        <v>1041</v>
      </c>
      <c r="E3166" s="15" t="s">
        <v>61</v>
      </c>
      <c r="F3166" s="15" t="s">
        <v>62</v>
      </c>
      <c r="G3166" s="15" t="s">
        <v>3155</v>
      </c>
      <c r="H3166" s="15" t="s">
        <v>3155</v>
      </c>
      <c r="I3166" s="15" t="s">
        <v>3155</v>
      </c>
      <c r="J3166" s="15">
        <v>5</v>
      </c>
      <c r="K3166" s="15" t="s">
        <v>3155</v>
      </c>
      <c r="L3166" s="15">
        <v>114110509</v>
      </c>
      <c r="M3166" s="15" t="s">
        <v>2496</v>
      </c>
      <c r="N3166" s="15" t="s">
        <v>1426</v>
      </c>
      <c r="O3166" s="18" t="s">
        <v>3708</v>
      </c>
      <c r="P3166" s="22" t="s">
        <v>3841</v>
      </c>
      <c r="Q3166" s="15" t="s">
        <v>1822</v>
      </c>
      <c r="R3166" s="18" t="s">
        <v>5939</v>
      </c>
      <c r="S3166" s="22" t="b">
        <f t="shared" si="485"/>
        <v>0</v>
      </c>
      <c r="T3166" s="18">
        <v>300</v>
      </c>
      <c r="U3166" s="18" t="s">
        <v>5939</v>
      </c>
      <c r="V3166" s="15"/>
      <c r="W3166" s="18" t="s">
        <v>2498</v>
      </c>
      <c r="X3166" s="18"/>
      <c r="Y3166" s="15" t="s">
        <v>73</v>
      </c>
      <c r="Z3166" s="18" t="s">
        <v>1963</v>
      </c>
      <c r="AA3166" s="18" t="s">
        <v>71</v>
      </c>
      <c r="AB3166" s="18" t="s">
        <v>2500</v>
      </c>
      <c r="AC3166" s="67" t="e">
        <f>+VLOOKUP("*"&amp;L3166&amp;"*",'[2]REGISTROS SANITARIOS'!$D$2394:$E$2662,2,FALSE)</f>
        <v>#N/A</v>
      </c>
      <c r="AD3166" s="22" t="s">
        <v>44</v>
      </c>
      <c r="AE3166" s="16">
        <v>44643</v>
      </c>
      <c r="AF3166" s="34" t="s">
        <v>73</v>
      </c>
      <c r="AG3166" s="24">
        <v>19931778</v>
      </c>
      <c r="AH3166" s="18">
        <v>4</v>
      </c>
      <c r="AI3166" s="18" t="s">
        <v>1049</v>
      </c>
      <c r="AJ3166" s="17">
        <v>27500</v>
      </c>
      <c r="AK3166" s="25">
        <v>27500</v>
      </c>
      <c r="AL3166" s="25">
        <v>888</v>
      </c>
      <c r="AM3166" s="35">
        <v>0</v>
      </c>
      <c r="AN3166" s="19">
        <v>24420000</v>
      </c>
      <c r="AO3166" s="18" t="s">
        <v>44</v>
      </c>
      <c r="AP3166" s="15" t="s">
        <v>6131</v>
      </c>
      <c r="AQ3166" s="43" t="str">
        <f t="shared" si="487"/>
        <v>SI</v>
      </c>
      <c r="AR3166" s="44">
        <f t="shared" si="489"/>
        <v>24420000</v>
      </c>
      <c r="AS3166" s="44">
        <f t="shared" si="490"/>
        <v>24420000</v>
      </c>
      <c r="AT3166" s="44">
        <f t="shared" si="491"/>
        <v>24420000</v>
      </c>
      <c r="AU3166" s="44">
        <f t="shared" si="492"/>
        <v>24420000</v>
      </c>
      <c r="AV3166" s="45" t="b">
        <f t="shared" si="493"/>
        <v>1</v>
      </c>
      <c r="AW3166" s="45" t="b">
        <f t="shared" si="488"/>
        <v>1</v>
      </c>
      <c r="AX3166" s="45"/>
    </row>
    <row r="3167" spans="1:50" s="36" customFormat="1" ht="27.75" customHeight="1" x14ac:dyDescent="0.15">
      <c r="A3167" s="36" t="str">
        <f t="shared" si="486"/>
        <v>RAFAEL ANTONIO SALAMANCA / DEPOSITO DE DROGAS BOYACA114120109</v>
      </c>
      <c r="B3167" s="36" t="b">
        <f>+A3167='[1]Anexo 9'!A3167</f>
        <v>1</v>
      </c>
      <c r="C3167" s="18" t="s">
        <v>3868</v>
      </c>
      <c r="D3167" s="18" t="s">
        <v>1041</v>
      </c>
      <c r="E3167" s="15" t="s">
        <v>61</v>
      </c>
      <c r="F3167" s="15" t="s">
        <v>62</v>
      </c>
      <c r="G3167" s="15" t="s">
        <v>3155</v>
      </c>
      <c r="H3167" s="15" t="s">
        <v>3155</v>
      </c>
      <c r="I3167" s="15" t="s">
        <v>3155</v>
      </c>
      <c r="J3167" s="15">
        <v>5</v>
      </c>
      <c r="K3167" s="15" t="s">
        <v>3155</v>
      </c>
      <c r="L3167" s="15">
        <v>114120109</v>
      </c>
      <c r="M3167" s="15" t="s">
        <v>2501</v>
      </c>
      <c r="N3167" s="15" t="s">
        <v>1436</v>
      </c>
      <c r="O3167" s="18" t="s">
        <v>3709</v>
      </c>
      <c r="P3167" s="22" t="s">
        <v>3841</v>
      </c>
      <c r="Q3167" s="15" t="s">
        <v>1977</v>
      </c>
      <c r="R3167" s="18" t="s">
        <v>5937</v>
      </c>
      <c r="S3167" s="22" t="b">
        <f t="shared" si="485"/>
        <v>0</v>
      </c>
      <c r="T3167" s="18">
        <v>50</v>
      </c>
      <c r="U3167" s="18" t="s">
        <v>5937</v>
      </c>
      <c r="V3167" s="15"/>
      <c r="W3167" s="18" t="s">
        <v>2503</v>
      </c>
      <c r="X3167" s="18"/>
      <c r="Y3167" s="15" t="s">
        <v>73</v>
      </c>
      <c r="Z3167" s="18" t="s">
        <v>1730</v>
      </c>
      <c r="AA3167" s="18" t="s">
        <v>71</v>
      </c>
      <c r="AB3167" s="18" t="s">
        <v>2504</v>
      </c>
      <c r="AC3167" s="67" t="e">
        <f>+VLOOKUP("*"&amp;L3167&amp;"*",'[2]REGISTROS SANITARIOS'!$D$2394:$E$2662,2,FALSE)</f>
        <v>#N/A</v>
      </c>
      <c r="AD3167" s="22" t="s">
        <v>44</v>
      </c>
      <c r="AE3167" s="16">
        <v>44229</v>
      </c>
      <c r="AF3167" s="34" t="s">
        <v>68</v>
      </c>
      <c r="AG3167" s="24">
        <v>19912966</v>
      </c>
      <c r="AH3167" s="18">
        <v>3</v>
      </c>
      <c r="AI3167" s="18" t="s">
        <v>1049</v>
      </c>
      <c r="AJ3167" s="17">
        <v>129250</v>
      </c>
      <c r="AK3167" s="25">
        <v>129250</v>
      </c>
      <c r="AL3167" s="25">
        <v>238</v>
      </c>
      <c r="AM3167" s="35">
        <v>0</v>
      </c>
      <c r="AN3167" s="19">
        <v>30761500</v>
      </c>
      <c r="AO3167" s="18" t="s">
        <v>44</v>
      </c>
      <c r="AP3167" s="15" t="s">
        <v>6131</v>
      </c>
      <c r="AQ3167" s="43" t="str">
        <f t="shared" si="487"/>
        <v>SI</v>
      </c>
      <c r="AR3167" s="44">
        <f t="shared" si="489"/>
        <v>30761500</v>
      </c>
      <c r="AS3167" s="44">
        <f t="shared" si="490"/>
        <v>30761500</v>
      </c>
      <c r="AT3167" s="44">
        <f t="shared" si="491"/>
        <v>30761500</v>
      </c>
      <c r="AU3167" s="44">
        <f t="shared" si="492"/>
        <v>30761500</v>
      </c>
      <c r="AV3167" s="45" t="b">
        <f t="shared" si="493"/>
        <v>1</v>
      </c>
      <c r="AW3167" s="45" t="b">
        <f t="shared" si="488"/>
        <v>1</v>
      </c>
      <c r="AX3167" s="45"/>
    </row>
    <row r="3168" spans="1:50" s="36" customFormat="1" ht="27.75" customHeight="1" x14ac:dyDescent="0.15">
      <c r="A3168" s="36" t="str">
        <f t="shared" si="486"/>
        <v>RAFAEL ANTONIO SALAMANCA / DEPOSITO DE DROGAS BOYACA114130109</v>
      </c>
      <c r="B3168" s="36" t="b">
        <f>+A3168='[1]Anexo 9'!A3168</f>
        <v>1</v>
      </c>
      <c r="C3168" s="18" t="s">
        <v>3868</v>
      </c>
      <c r="D3168" s="18" t="s">
        <v>1041</v>
      </c>
      <c r="E3168" s="15" t="s">
        <v>61</v>
      </c>
      <c r="F3168" s="15" t="s">
        <v>62</v>
      </c>
      <c r="G3168" s="15" t="s">
        <v>3155</v>
      </c>
      <c r="H3168" s="15" t="s">
        <v>3155</v>
      </c>
      <c r="I3168" s="15" t="s">
        <v>3155</v>
      </c>
      <c r="J3168" s="15">
        <v>3</v>
      </c>
      <c r="K3168" s="15" t="s">
        <v>3155</v>
      </c>
      <c r="L3168" s="15">
        <v>114130109</v>
      </c>
      <c r="M3168" s="15" t="s">
        <v>3710</v>
      </c>
      <c r="N3168" s="15" t="s">
        <v>1436</v>
      </c>
      <c r="O3168" s="18" t="s">
        <v>3711</v>
      </c>
      <c r="P3168" s="22" t="s">
        <v>73</v>
      </c>
      <c r="Q3168" s="15" t="s">
        <v>1428</v>
      </c>
      <c r="R3168" s="18" t="s">
        <v>5937</v>
      </c>
      <c r="S3168" s="22" t="b">
        <f t="shared" si="485"/>
        <v>0</v>
      </c>
      <c r="T3168" s="18">
        <v>100</v>
      </c>
      <c r="U3168" s="18" t="s">
        <v>5937</v>
      </c>
      <c r="V3168" s="15"/>
      <c r="W3168" s="18" t="s">
        <v>3713</v>
      </c>
      <c r="X3168" s="18"/>
      <c r="Y3168" s="15" t="s">
        <v>73</v>
      </c>
      <c r="Z3168" s="18" t="s">
        <v>2460</v>
      </c>
      <c r="AA3168" s="18" t="s">
        <v>71</v>
      </c>
      <c r="AB3168" s="18" t="s">
        <v>3715</v>
      </c>
      <c r="AC3168" s="67" t="e">
        <f>+VLOOKUP("*"&amp;L3168&amp;"*",'[2]REGISTROS SANITARIOS'!$D$2394:$E$2662,2,FALSE)</f>
        <v>#N/A</v>
      </c>
      <c r="AD3168" s="22" t="s">
        <v>44</v>
      </c>
      <c r="AE3168" s="16">
        <v>44105</v>
      </c>
      <c r="AF3168" s="34" t="s">
        <v>68</v>
      </c>
      <c r="AG3168" s="24">
        <v>20018308</v>
      </c>
      <c r="AH3168" s="18">
        <v>6</v>
      </c>
      <c r="AI3168" s="18" t="s">
        <v>1049</v>
      </c>
      <c r="AJ3168" s="17">
        <v>26400</v>
      </c>
      <c r="AK3168" s="25">
        <v>26400</v>
      </c>
      <c r="AL3168" s="25">
        <v>350</v>
      </c>
      <c r="AM3168" s="35">
        <v>0</v>
      </c>
      <c r="AN3168" s="19">
        <v>9240000</v>
      </c>
      <c r="AO3168" s="18" t="s">
        <v>44</v>
      </c>
      <c r="AP3168" s="15" t="s">
        <v>6131</v>
      </c>
      <c r="AQ3168" s="43" t="str">
        <f t="shared" si="487"/>
        <v>SI</v>
      </c>
      <c r="AR3168" s="44">
        <f t="shared" si="489"/>
        <v>9240000</v>
      </c>
      <c r="AS3168" s="44">
        <f t="shared" si="490"/>
        <v>9240000</v>
      </c>
      <c r="AT3168" s="44">
        <f t="shared" si="491"/>
        <v>9240000</v>
      </c>
      <c r="AU3168" s="44">
        <f t="shared" si="492"/>
        <v>9240000</v>
      </c>
      <c r="AV3168" s="45" t="b">
        <f t="shared" si="493"/>
        <v>1</v>
      </c>
      <c r="AW3168" s="45" t="b">
        <f t="shared" si="488"/>
        <v>1</v>
      </c>
      <c r="AX3168" s="45"/>
    </row>
    <row r="3169" spans="1:50" s="36" customFormat="1" ht="27.75" customHeight="1" x14ac:dyDescent="0.15">
      <c r="A3169" s="36" t="str">
        <f t="shared" si="486"/>
        <v>RAFAEL ANTONIO SALAMANCA / DEPOSITO DE DROGAS BOYACA115000103</v>
      </c>
      <c r="B3169" s="36" t="b">
        <f>+A3169='[1]Anexo 9'!A3169</f>
        <v>1</v>
      </c>
      <c r="C3169" s="18" t="s">
        <v>3868</v>
      </c>
      <c r="D3169" s="18" t="s">
        <v>1041</v>
      </c>
      <c r="E3169" s="15" t="s">
        <v>61</v>
      </c>
      <c r="F3169" s="15" t="s">
        <v>62</v>
      </c>
      <c r="G3169" s="15" t="s">
        <v>3155</v>
      </c>
      <c r="H3169" s="15" t="s">
        <v>3155</v>
      </c>
      <c r="I3169" s="15" t="s">
        <v>3155</v>
      </c>
      <c r="J3169" s="15">
        <v>4</v>
      </c>
      <c r="K3169" s="15" t="s">
        <v>3155</v>
      </c>
      <c r="L3169" s="15">
        <v>115000103</v>
      </c>
      <c r="M3169" s="15" t="s">
        <v>2505</v>
      </c>
      <c r="N3169" s="15" t="s">
        <v>64</v>
      </c>
      <c r="O3169" s="18" t="s">
        <v>3716</v>
      </c>
      <c r="P3169" s="22" t="s">
        <v>3841</v>
      </c>
      <c r="Q3169" s="15" t="s">
        <v>76</v>
      </c>
      <c r="R3169" s="18" t="s">
        <v>5935</v>
      </c>
      <c r="S3169" s="22" t="b">
        <f t="shared" si="485"/>
        <v>0</v>
      </c>
      <c r="T3169" s="18">
        <v>100</v>
      </c>
      <c r="U3169" s="18" t="s">
        <v>5935</v>
      </c>
      <c r="V3169" s="15"/>
      <c r="W3169" s="18" t="s">
        <v>2357</v>
      </c>
      <c r="X3169" s="18"/>
      <c r="Y3169" s="15" t="s">
        <v>73</v>
      </c>
      <c r="Z3169" s="18" t="s">
        <v>2988</v>
      </c>
      <c r="AA3169" s="18" t="s">
        <v>513</v>
      </c>
      <c r="AB3169" s="18" t="s">
        <v>7585</v>
      </c>
      <c r="AC3169" s="67" t="e">
        <f>+VLOOKUP("*"&amp;L3169&amp;"*",'[2]REGISTROS SANITARIOS'!$D$2394:$E$2662,2,FALSE)</f>
        <v>#N/A</v>
      </c>
      <c r="AD3169" s="22" t="s">
        <v>44</v>
      </c>
      <c r="AE3169" s="16" t="s">
        <v>7998</v>
      </c>
      <c r="AF3169" s="34" t="s">
        <v>8814</v>
      </c>
      <c r="AG3169" s="24">
        <v>19930287</v>
      </c>
      <c r="AH3169" s="18">
        <v>1</v>
      </c>
      <c r="AI3169" s="18" t="s">
        <v>1049</v>
      </c>
      <c r="AJ3169" s="17">
        <v>1210</v>
      </c>
      <c r="AK3169" s="25">
        <v>1210</v>
      </c>
      <c r="AL3169" s="25">
        <v>438</v>
      </c>
      <c r="AM3169" s="35">
        <v>0</v>
      </c>
      <c r="AN3169" s="19">
        <v>529980</v>
      </c>
      <c r="AO3169" s="18" t="s">
        <v>44</v>
      </c>
      <c r="AP3169" s="15" t="s">
        <v>6131</v>
      </c>
      <c r="AQ3169" s="43" t="str">
        <f t="shared" si="487"/>
        <v>SI</v>
      </c>
      <c r="AR3169" s="44">
        <f t="shared" si="489"/>
        <v>529980</v>
      </c>
      <c r="AS3169" s="44">
        <f t="shared" si="490"/>
        <v>529980</v>
      </c>
      <c r="AT3169" s="44">
        <f t="shared" si="491"/>
        <v>529980</v>
      </c>
      <c r="AU3169" s="44">
        <f t="shared" si="492"/>
        <v>529980</v>
      </c>
      <c r="AV3169" s="45" t="b">
        <f t="shared" si="493"/>
        <v>1</v>
      </c>
      <c r="AW3169" s="45" t="b">
        <f t="shared" si="488"/>
        <v>1</v>
      </c>
      <c r="AX3169" s="45"/>
    </row>
    <row r="3170" spans="1:50" s="36" customFormat="1" ht="27.75" customHeight="1" x14ac:dyDescent="0.15">
      <c r="A3170" s="36" t="str">
        <f t="shared" si="486"/>
        <v>RAFAEL ANTONIO SALAMANCA / DEPOSITO DE DROGAS BOYACA115000303</v>
      </c>
      <c r="B3170" s="36" t="b">
        <f>+A3170='[1]Anexo 9'!A3170</f>
        <v>1</v>
      </c>
      <c r="C3170" s="18" t="s">
        <v>3868</v>
      </c>
      <c r="D3170" s="18" t="s">
        <v>1041</v>
      </c>
      <c r="E3170" s="15" t="s">
        <v>61</v>
      </c>
      <c r="F3170" s="15" t="s">
        <v>62</v>
      </c>
      <c r="G3170" s="15" t="s">
        <v>3155</v>
      </c>
      <c r="H3170" s="15" t="s">
        <v>3155</v>
      </c>
      <c r="I3170" s="15" t="s">
        <v>3155</v>
      </c>
      <c r="J3170" s="15">
        <v>3</v>
      </c>
      <c r="K3170" s="15" t="s">
        <v>3155</v>
      </c>
      <c r="L3170" s="15">
        <v>115000303</v>
      </c>
      <c r="M3170" s="15" t="s">
        <v>3718</v>
      </c>
      <c r="N3170" s="15" t="s">
        <v>64</v>
      </c>
      <c r="O3170" s="18" t="s">
        <v>5093</v>
      </c>
      <c r="P3170" s="22" t="s">
        <v>73</v>
      </c>
      <c r="Q3170" s="15" t="s">
        <v>1744</v>
      </c>
      <c r="R3170" s="18" t="s">
        <v>5968</v>
      </c>
      <c r="S3170" s="22" t="b">
        <f t="shared" si="485"/>
        <v>0</v>
      </c>
      <c r="T3170" s="18">
        <v>10</v>
      </c>
      <c r="U3170" s="18" t="s">
        <v>5968</v>
      </c>
      <c r="V3170" s="15"/>
      <c r="W3170" s="18" t="s">
        <v>6506</v>
      </c>
      <c r="X3170" s="18"/>
      <c r="Y3170" s="15" t="s">
        <v>73</v>
      </c>
      <c r="Z3170" s="18" t="s">
        <v>7586</v>
      </c>
      <c r="AA3170" s="18" t="s">
        <v>86</v>
      </c>
      <c r="AB3170" s="18" t="s">
        <v>6833</v>
      </c>
      <c r="AC3170" s="67" t="e">
        <f>+VLOOKUP("*"&amp;L3170&amp;"*",'[2]REGISTROS SANITARIOS'!$D$2394:$E$2662,2,FALSE)</f>
        <v>#N/A</v>
      </c>
      <c r="AD3170" s="22" t="s">
        <v>44</v>
      </c>
      <c r="AE3170" s="16">
        <v>44522</v>
      </c>
      <c r="AF3170" s="34" t="s">
        <v>73</v>
      </c>
      <c r="AG3170" s="24" t="s">
        <v>8298</v>
      </c>
      <c r="AH3170" s="18">
        <v>1</v>
      </c>
      <c r="AI3170" s="18" t="s">
        <v>1049</v>
      </c>
      <c r="AJ3170" s="17">
        <v>110</v>
      </c>
      <c r="AK3170" s="25">
        <v>110</v>
      </c>
      <c r="AL3170" s="25">
        <v>26875</v>
      </c>
      <c r="AM3170" s="35">
        <v>0</v>
      </c>
      <c r="AN3170" s="19">
        <v>2956250</v>
      </c>
      <c r="AO3170" s="18" t="s">
        <v>44</v>
      </c>
      <c r="AP3170" s="15" t="s">
        <v>6131</v>
      </c>
      <c r="AQ3170" s="43" t="str">
        <f t="shared" si="487"/>
        <v>SI</v>
      </c>
      <c r="AR3170" s="44">
        <f t="shared" si="489"/>
        <v>2956250</v>
      </c>
      <c r="AS3170" s="44">
        <f t="shared" si="490"/>
        <v>2956250</v>
      </c>
      <c r="AT3170" s="44">
        <f t="shared" si="491"/>
        <v>2956250</v>
      </c>
      <c r="AU3170" s="44">
        <f t="shared" si="492"/>
        <v>2956250</v>
      </c>
      <c r="AV3170" s="45" t="b">
        <f t="shared" si="493"/>
        <v>1</v>
      </c>
      <c r="AW3170" s="45" t="b">
        <f t="shared" si="488"/>
        <v>1</v>
      </c>
      <c r="AX3170" s="45"/>
    </row>
    <row r="3171" spans="1:50" s="36" customFormat="1" ht="27.75" customHeight="1" x14ac:dyDescent="0.15">
      <c r="A3171" s="36" t="str">
        <f t="shared" si="486"/>
        <v>RAFAEL ANTONIO SALAMANCA / DEPOSITO DE DROGAS BOYACA116010102</v>
      </c>
      <c r="B3171" s="36" t="b">
        <f>+A3171='[1]Anexo 9'!A3171</f>
        <v>1</v>
      </c>
      <c r="C3171" s="18" t="s">
        <v>3868</v>
      </c>
      <c r="D3171" s="18" t="s">
        <v>1041</v>
      </c>
      <c r="E3171" s="15" t="s">
        <v>61</v>
      </c>
      <c r="F3171" s="15" t="s">
        <v>62</v>
      </c>
      <c r="G3171" s="15" t="s">
        <v>3155</v>
      </c>
      <c r="H3171" s="15" t="s">
        <v>3155</v>
      </c>
      <c r="I3171" s="15" t="s">
        <v>3155</v>
      </c>
      <c r="J3171" s="15">
        <v>5</v>
      </c>
      <c r="K3171" s="15" t="s">
        <v>3155</v>
      </c>
      <c r="L3171" s="15">
        <v>116010102</v>
      </c>
      <c r="M3171" s="15" t="s">
        <v>2513</v>
      </c>
      <c r="N3171" s="15" t="s">
        <v>91</v>
      </c>
      <c r="O3171" s="18" t="s">
        <v>5094</v>
      </c>
      <c r="P3171" s="22" t="s">
        <v>3841</v>
      </c>
      <c r="Q3171" s="15" t="s">
        <v>2445</v>
      </c>
      <c r="R3171" s="18" t="s">
        <v>3147</v>
      </c>
      <c r="S3171" s="22" t="b">
        <f t="shared" si="485"/>
        <v>0</v>
      </c>
      <c r="T3171" s="18">
        <v>1</v>
      </c>
      <c r="U3171" s="18" t="s">
        <v>3147</v>
      </c>
      <c r="V3171" s="15"/>
      <c r="W3171" s="18" t="s">
        <v>3721</v>
      </c>
      <c r="X3171" s="18"/>
      <c r="Y3171" s="15" t="s">
        <v>73</v>
      </c>
      <c r="Z3171" s="18" t="s">
        <v>7484</v>
      </c>
      <c r="AA3171" s="18" t="s">
        <v>71</v>
      </c>
      <c r="AB3171" s="18" t="s">
        <v>7587</v>
      </c>
      <c r="AC3171" s="67" t="e">
        <f>+VLOOKUP("*"&amp;L3171&amp;"*",'[2]REGISTROS SANITARIOS'!$D$2394:$E$2662,2,FALSE)</f>
        <v>#N/A</v>
      </c>
      <c r="AD3171" s="22" t="s">
        <v>44</v>
      </c>
      <c r="AE3171" s="16">
        <v>44686</v>
      </c>
      <c r="AF3171" s="34" t="s">
        <v>73</v>
      </c>
      <c r="AG3171" s="24">
        <v>19963969</v>
      </c>
      <c r="AH3171" s="18">
        <v>4</v>
      </c>
      <c r="AI3171" s="18" t="s">
        <v>1049</v>
      </c>
      <c r="AJ3171" s="17">
        <v>165</v>
      </c>
      <c r="AK3171" s="25">
        <v>165</v>
      </c>
      <c r="AL3171" s="25">
        <v>1438</v>
      </c>
      <c r="AM3171" s="35">
        <v>0</v>
      </c>
      <c r="AN3171" s="19">
        <v>237270</v>
      </c>
      <c r="AO3171" s="18" t="s">
        <v>44</v>
      </c>
      <c r="AP3171" s="15" t="s">
        <v>6131</v>
      </c>
      <c r="AQ3171" s="43" t="str">
        <f t="shared" si="487"/>
        <v>SI</v>
      </c>
      <c r="AR3171" s="44">
        <f t="shared" si="489"/>
        <v>237270</v>
      </c>
      <c r="AS3171" s="44">
        <f t="shared" si="490"/>
        <v>237270</v>
      </c>
      <c r="AT3171" s="44">
        <f t="shared" si="491"/>
        <v>237270</v>
      </c>
      <c r="AU3171" s="44">
        <f t="shared" si="492"/>
        <v>237270</v>
      </c>
      <c r="AV3171" s="45" t="b">
        <f t="shared" si="493"/>
        <v>1</v>
      </c>
      <c r="AW3171" s="45" t="b">
        <f t="shared" si="488"/>
        <v>1</v>
      </c>
      <c r="AX3171" s="45"/>
    </row>
    <row r="3172" spans="1:50" s="36" customFormat="1" ht="27.75" customHeight="1" x14ac:dyDescent="0.15">
      <c r="A3172" s="36" t="str">
        <f t="shared" si="486"/>
        <v>RAFAEL ANTONIO SALAMANCA / DEPOSITO DE DROGAS BOYACA116010209</v>
      </c>
      <c r="B3172" s="36" t="b">
        <f>+A3172='[1]Anexo 9'!A3172</f>
        <v>1</v>
      </c>
      <c r="C3172" s="18" t="s">
        <v>3868</v>
      </c>
      <c r="D3172" s="18" t="s">
        <v>1041</v>
      </c>
      <c r="E3172" s="15" t="s">
        <v>61</v>
      </c>
      <c r="F3172" s="15" t="s">
        <v>62</v>
      </c>
      <c r="G3172" s="15" t="s">
        <v>3155</v>
      </c>
      <c r="H3172" s="15" t="s">
        <v>3155</v>
      </c>
      <c r="I3172" s="15" t="s">
        <v>3155</v>
      </c>
      <c r="J3172" s="15">
        <v>5</v>
      </c>
      <c r="K3172" s="15" t="s">
        <v>3155</v>
      </c>
      <c r="L3172" s="15">
        <v>116010209</v>
      </c>
      <c r="M3172" s="15" t="s">
        <v>2516</v>
      </c>
      <c r="N3172" s="15" t="s">
        <v>1436</v>
      </c>
      <c r="O3172" s="18" t="s">
        <v>5095</v>
      </c>
      <c r="P3172" s="22" t="s">
        <v>3841</v>
      </c>
      <c r="Q3172" s="15" t="s">
        <v>1977</v>
      </c>
      <c r="R3172" s="18" t="s">
        <v>5937</v>
      </c>
      <c r="S3172" s="22" t="b">
        <f t="shared" si="485"/>
        <v>0</v>
      </c>
      <c r="T3172" s="18">
        <v>300</v>
      </c>
      <c r="U3172" s="18" t="s">
        <v>5937</v>
      </c>
      <c r="V3172" s="15"/>
      <c r="W3172" s="18" t="s">
        <v>1829</v>
      </c>
      <c r="X3172" s="18"/>
      <c r="Y3172" s="15" t="s">
        <v>73</v>
      </c>
      <c r="Z3172" s="18" t="s">
        <v>7484</v>
      </c>
      <c r="AA3172" s="18" t="s">
        <v>71</v>
      </c>
      <c r="AB3172" s="18" t="s">
        <v>7588</v>
      </c>
      <c r="AC3172" s="67" t="str">
        <f>+VLOOKUP("*"&amp;L3172&amp;"*",'[2]REGISTROS SANITARIOS'!$D$2394:$E$2662,2,FALSE)</f>
        <v>SI</v>
      </c>
      <c r="AD3172" s="22" t="s">
        <v>1025</v>
      </c>
      <c r="AE3172" s="16">
        <v>44888</v>
      </c>
      <c r="AF3172" s="34" t="s">
        <v>73</v>
      </c>
      <c r="AG3172" s="24">
        <v>19914806</v>
      </c>
      <c r="AH3172" s="18">
        <v>6</v>
      </c>
      <c r="AI3172" s="18" t="s">
        <v>1049</v>
      </c>
      <c r="AJ3172" s="17">
        <v>440000</v>
      </c>
      <c r="AK3172" s="25">
        <v>440000</v>
      </c>
      <c r="AL3172" s="25">
        <v>48</v>
      </c>
      <c r="AM3172" s="35">
        <v>0</v>
      </c>
      <c r="AN3172" s="19">
        <v>21120000</v>
      </c>
      <c r="AO3172" s="18" t="s">
        <v>44</v>
      </c>
      <c r="AP3172" s="15" t="s">
        <v>6131</v>
      </c>
      <c r="AQ3172" s="43" t="str">
        <f t="shared" si="487"/>
        <v>SI</v>
      </c>
      <c r="AR3172" s="44">
        <f t="shared" si="489"/>
        <v>21120000</v>
      </c>
      <c r="AS3172" s="44">
        <f t="shared" si="490"/>
        <v>21120000</v>
      </c>
      <c r="AT3172" s="44">
        <f t="shared" si="491"/>
        <v>21120000</v>
      </c>
      <c r="AU3172" s="44">
        <f t="shared" si="492"/>
        <v>21120000</v>
      </c>
      <c r="AV3172" s="45" t="b">
        <f t="shared" si="493"/>
        <v>1</v>
      </c>
      <c r="AW3172" s="45" t="b">
        <f t="shared" si="488"/>
        <v>1</v>
      </c>
      <c r="AX3172" s="45"/>
    </row>
    <row r="3173" spans="1:50" s="36" customFormat="1" ht="27.75" customHeight="1" x14ac:dyDescent="0.15">
      <c r="A3173" s="36" t="str">
        <f t="shared" si="486"/>
        <v>RAFAEL ANTONIO SALAMANCA / DEPOSITO DE DROGAS BOYACA116010309</v>
      </c>
      <c r="B3173" s="36" t="b">
        <f>+A3173='[1]Anexo 9'!A3173</f>
        <v>1</v>
      </c>
      <c r="C3173" s="18" t="s">
        <v>3868</v>
      </c>
      <c r="D3173" s="18" t="s">
        <v>1041</v>
      </c>
      <c r="E3173" s="15" t="s">
        <v>61</v>
      </c>
      <c r="F3173" s="15" t="s">
        <v>62</v>
      </c>
      <c r="G3173" s="15" t="s">
        <v>3155</v>
      </c>
      <c r="H3173" s="15" t="s">
        <v>3155</v>
      </c>
      <c r="I3173" s="15" t="s">
        <v>3155</v>
      </c>
      <c r="J3173" s="15">
        <v>6</v>
      </c>
      <c r="K3173" s="15" t="s">
        <v>3155</v>
      </c>
      <c r="L3173" s="15">
        <v>116010309</v>
      </c>
      <c r="M3173" s="15" t="s">
        <v>2518</v>
      </c>
      <c r="N3173" s="15" t="s">
        <v>1436</v>
      </c>
      <c r="O3173" s="18" t="s">
        <v>3722</v>
      </c>
      <c r="P3173" s="22" t="s">
        <v>73</v>
      </c>
      <c r="Q3173" s="15" t="s">
        <v>1977</v>
      </c>
      <c r="R3173" s="18" t="s">
        <v>5937</v>
      </c>
      <c r="S3173" s="22" t="b">
        <f t="shared" si="485"/>
        <v>0</v>
      </c>
      <c r="T3173" s="18">
        <v>600</v>
      </c>
      <c r="U3173" s="18" t="s">
        <v>5937</v>
      </c>
      <c r="V3173" s="15"/>
      <c r="W3173" s="18" t="s">
        <v>1944</v>
      </c>
      <c r="X3173" s="18"/>
      <c r="Y3173" s="15" t="s">
        <v>73</v>
      </c>
      <c r="Z3173" s="18" t="s">
        <v>1944</v>
      </c>
      <c r="AA3173" s="18" t="s">
        <v>71</v>
      </c>
      <c r="AB3173" s="18" t="s">
        <v>2520</v>
      </c>
      <c r="AC3173" s="67" t="str">
        <f>+VLOOKUP("*"&amp;L3173&amp;"*",'[2]REGISTROS SANITARIOS'!$D$2394:$E$2662,2,FALSE)</f>
        <v>SI</v>
      </c>
      <c r="AD3173" s="22" t="s">
        <v>1025</v>
      </c>
      <c r="AE3173" s="16" t="s">
        <v>7998</v>
      </c>
      <c r="AF3173" s="34" t="s">
        <v>8814</v>
      </c>
      <c r="AG3173" s="24">
        <v>35662</v>
      </c>
      <c r="AH3173" s="18">
        <v>18</v>
      </c>
      <c r="AI3173" s="18" t="s">
        <v>1049</v>
      </c>
      <c r="AJ3173" s="17">
        <v>517000</v>
      </c>
      <c r="AK3173" s="25">
        <v>517000</v>
      </c>
      <c r="AL3173" s="25">
        <v>23</v>
      </c>
      <c r="AM3173" s="35">
        <v>0</v>
      </c>
      <c r="AN3173" s="19">
        <v>11891000</v>
      </c>
      <c r="AO3173" s="18" t="s">
        <v>44</v>
      </c>
      <c r="AP3173" s="15" t="s">
        <v>6131</v>
      </c>
      <c r="AQ3173" s="43" t="str">
        <f t="shared" si="487"/>
        <v>SI</v>
      </c>
      <c r="AR3173" s="44">
        <f t="shared" si="489"/>
        <v>11891000</v>
      </c>
      <c r="AS3173" s="44">
        <f t="shared" si="490"/>
        <v>11891000</v>
      </c>
      <c r="AT3173" s="44">
        <f t="shared" si="491"/>
        <v>11891000</v>
      </c>
      <c r="AU3173" s="44">
        <f t="shared" si="492"/>
        <v>11891000</v>
      </c>
      <c r="AV3173" s="45" t="b">
        <f t="shared" si="493"/>
        <v>1</v>
      </c>
      <c r="AW3173" s="45" t="b">
        <f t="shared" si="488"/>
        <v>1</v>
      </c>
      <c r="AX3173" s="45"/>
    </row>
    <row r="3174" spans="1:50" s="36" customFormat="1" ht="27.75" customHeight="1" x14ac:dyDescent="0.15">
      <c r="A3174" s="36" t="str">
        <f t="shared" si="486"/>
        <v>RAFAEL ANTONIO SALAMANCA / DEPOSITO DE DROGAS BOYACA116010703</v>
      </c>
      <c r="B3174" s="36" t="b">
        <f>+A3174='[1]Anexo 9'!A3174</f>
        <v>1</v>
      </c>
      <c r="C3174" s="18" t="s">
        <v>3868</v>
      </c>
      <c r="D3174" s="18" t="s">
        <v>1041</v>
      </c>
      <c r="E3174" s="15" t="s">
        <v>61</v>
      </c>
      <c r="F3174" s="15" t="s">
        <v>62</v>
      </c>
      <c r="G3174" s="15" t="s">
        <v>3155</v>
      </c>
      <c r="H3174" s="15" t="s">
        <v>3155</v>
      </c>
      <c r="I3174" s="15" t="s">
        <v>3155</v>
      </c>
      <c r="J3174" s="15">
        <v>4</v>
      </c>
      <c r="K3174" s="15" t="s">
        <v>3155</v>
      </c>
      <c r="L3174" s="15">
        <v>116010703</v>
      </c>
      <c r="M3174" s="15" t="s">
        <v>2521</v>
      </c>
      <c r="N3174" s="15" t="s">
        <v>64</v>
      </c>
      <c r="O3174" s="18" t="s">
        <v>3725</v>
      </c>
      <c r="P3174" s="22" t="s">
        <v>3841</v>
      </c>
      <c r="Q3174" s="15" t="s">
        <v>1750</v>
      </c>
      <c r="R3174" s="18" t="s">
        <v>5935</v>
      </c>
      <c r="S3174" s="22" t="b">
        <f t="shared" si="485"/>
        <v>0</v>
      </c>
      <c r="T3174" s="18">
        <v>25</v>
      </c>
      <c r="U3174" s="18" t="s">
        <v>5935</v>
      </c>
      <c r="V3174" s="15"/>
      <c r="W3174" s="18" t="s">
        <v>3726</v>
      </c>
      <c r="X3174" s="18"/>
      <c r="Y3174" s="15" t="s">
        <v>73</v>
      </c>
      <c r="Z3174" s="18" t="s">
        <v>1944</v>
      </c>
      <c r="AA3174" s="18" t="s">
        <v>71</v>
      </c>
      <c r="AB3174" s="18" t="s">
        <v>3727</v>
      </c>
      <c r="AC3174" s="67" t="str">
        <f>+VLOOKUP("*"&amp;L3174&amp;"*",'[2]REGISTROS SANITARIOS'!$D$2394:$E$2662,2,FALSE)</f>
        <v>SI</v>
      </c>
      <c r="AD3174" s="22" t="s">
        <v>1025</v>
      </c>
      <c r="AE3174" s="16" t="s">
        <v>7998</v>
      </c>
      <c r="AF3174" s="34" t="s">
        <v>8814</v>
      </c>
      <c r="AG3174" s="24">
        <v>40260</v>
      </c>
      <c r="AH3174" s="18">
        <v>2</v>
      </c>
      <c r="AI3174" s="18" t="s">
        <v>1049</v>
      </c>
      <c r="AJ3174" s="17">
        <v>1650</v>
      </c>
      <c r="AK3174" s="25">
        <v>1650</v>
      </c>
      <c r="AL3174" s="25">
        <v>875</v>
      </c>
      <c r="AM3174" s="35">
        <v>0</v>
      </c>
      <c r="AN3174" s="19">
        <v>1443750</v>
      </c>
      <c r="AO3174" s="18" t="s">
        <v>44</v>
      </c>
      <c r="AP3174" s="15" t="s">
        <v>6131</v>
      </c>
      <c r="AQ3174" s="43" t="str">
        <f t="shared" si="487"/>
        <v>SI</v>
      </c>
      <c r="AR3174" s="44">
        <f t="shared" si="489"/>
        <v>1443750</v>
      </c>
      <c r="AS3174" s="44">
        <f t="shared" si="490"/>
        <v>1443750</v>
      </c>
      <c r="AT3174" s="44">
        <f t="shared" si="491"/>
        <v>1443750</v>
      </c>
      <c r="AU3174" s="44">
        <f t="shared" si="492"/>
        <v>1443750</v>
      </c>
      <c r="AV3174" s="45" t="b">
        <f t="shared" si="493"/>
        <v>1</v>
      </c>
      <c r="AW3174" s="45" t="b">
        <f t="shared" si="488"/>
        <v>1</v>
      </c>
      <c r="AX3174" s="45"/>
    </row>
    <row r="3175" spans="1:50" s="36" customFormat="1" ht="27.75" customHeight="1" x14ac:dyDescent="0.15">
      <c r="A3175" s="36" t="str">
        <f t="shared" si="486"/>
        <v>RAFAEL ANTONIO SALAMANCA / DEPOSITO DE DROGAS BOYACA116011409</v>
      </c>
      <c r="B3175" s="36" t="b">
        <f>+A3175='[1]Anexo 9'!A3175</f>
        <v>1</v>
      </c>
      <c r="C3175" s="18" t="s">
        <v>3868</v>
      </c>
      <c r="D3175" s="18" t="s">
        <v>1041</v>
      </c>
      <c r="E3175" s="15" t="s">
        <v>61</v>
      </c>
      <c r="F3175" s="15" t="s">
        <v>62</v>
      </c>
      <c r="G3175" s="15" t="s">
        <v>3155</v>
      </c>
      <c r="H3175" s="15" t="s">
        <v>3155</v>
      </c>
      <c r="I3175" s="15" t="s">
        <v>3155</v>
      </c>
      <c r="J3175" s="15">
        <v>3</v>
      </c>
      <c r="K3175" s="15" t="s">
        <v>3155</v>
      </c>
      <c r="L3175" s="15">
        <v>116011409</v>
      </c>
      <c r="M3175" s="15" t="s">
        <v>2524</v>
      </c>
      <c r="N3175" s="15" t="s">
        <v>1436</v>
      </c>
      <c r="O3175" s="18" t="s">
        <v>5096</v>
      </c>
      <c r="P3175" s="22" t="s">
        <v>73</v>
      </c>
      <c r="Q3175" s="15" t="s">
        <v>2525</v>
      </c>
      <c r="R3175" s="18" t="s">
        <v>5969</v>
      </c>
      <c r="S3175" s="22" t="b">
        <f t="shared" si="485"/>
        <v>0</v>
      </c>
      <c r="T3175" s="18">
        <v>30</v>
      </c>
      <c r="U3175" s="18" t="s">
        <v>5969</v>
      </c>
      <c r="V3175" s="15"/>
      <c r="W3175" s="18" t="s">
        <v>1830</v>
      </c>
      <c r="X3175" s="18"/>
      <c r="Y3175" s="15" t="s">
        <v>73</v>
      </c>
      <c r="Z3175" s="18" t="s">
        <v>1830</v>
      </c>
      <c r="AA3175" s="18" t="s">
        <v>71</v>
      </c>
      <c r="AB3175" s="18" t="s">
        <v>7589</v>
      </c>
      <c r="AC3175" s="67" t="str">
        <f>+VLOOKUP("*"&amp;L3175&amp;"*",'[2]REGISTROS SANITARIOS'!$D$2394:$E$2662,2,FALSE)</f>
        <v>SI</v>
      </c>
      <c r="AD3175" s="22" t="s">
        <v>1025</v>
      </c>
      <c r="AE3175" s="16" t="s">
        <v>7998</v>
      </c>
      <c r="AF3175" s="34" t="s">
        <v>8814</v>
      </c>
      <c r="AG3175" s="24" t="s">
        <v>8299</v>
      </c>
      <c r="AH3175" s="18">
        <v>2</v>
      </c>
      <c r="AI3175" s="18" t="s">
        <v>1049</v>
      </c>
      <c r="AJ3175" s="17">
        <v>385000</v>
      </c>
      <c r="AK3175" s="25">
        <v>385000</v>
      </c>
      <c r="AL3175" s="25">
        <v>185</v>
      </c>
      <c r="AM3175" s="35">
        <v>0</v>
      </c>
      <c r="AN3175" s="19">
        <v>71225000</v>
      </c>
      <c r="AO3175" s="18" t="s">
        <v>44</v>
      </c>
      <c r="AP3175" s="15" t="s">
        <v>6131</v>
      </c>
      <c r="AQ3175" s="43" t="str">
        <f t="shared" si="487"/>
        <v>SI</v>
      </c>
      <c r="AR3175" s="44">
        <f t="shared" si="489"/>
        <v>71225000</v>
      </c>
      <c r="AS3175" s="44">
        <f t="shared" si="490"/>
        <v>71225000</v>
      </c>
      <c r="AT3175" s="44">
        <f t="shared" si="491"/>
        <v>71225000</v>
      </c>
      <c r="AU3175" s="44">
        <f t="shared" si="492"/>
        <v>71225000</v>
      </c>
      <c r="AV3175" s="45" t="b">
        <f t="shared" si="493"/>
        <v>1</v>
      </c>
      <c r="AW3175" s="45" t="b">
        <f t="shared" si="488"/>
        <v>1</v>
      </c>
      <c r="AX3175" s="45"/>
    </row>
    <row r="3176" spans="1:50" s="36" customFormat="1" ht="27.75" customHeight="1" x14ac:dyDescent="0.15">
      <c r="A3176" s="36" t="str">
        <f t="shared" si="486"/>
        <v>RAFAEL ANTONIO SALAMANCA / DEPOSITO DE DROGAS BOYACA116011720</v>
      </c>
      <c r="B3176" s="36" t="b">
        <f>+A3176='[1]Anexo 9'!A3176</f>
        <v>1</v>
      </c>
      <c r="C3176" s="18" t="s">
        <v>3868</v>
      </c>
      <c r="D3176" s="18" t="s">
        <v>1041</v>
      </c>
      <c r="E3176" s="15" t="s">
        <v>61</v>
      </c>
      <c r="F3176" s="15" t="s">
        <v>62</v>
      </c>
      <c r="G3176" s="15" t="s">
        <v>3155</v>
      </c>
      <c r="H3176" s="15" t="s">
        <v>3155</v>
      </c>
      <c r="I3176" s="15" t="s">
        <v>3155</v>
      </c>
      <c r="J3176" s="15">
        <v>4</v>
      </c>
      <c r="K3176" s="15" t="s">
        <v>3155</v>
      </c>
      <c r="L3176" s="15">
        <v>116011720</v>
      </c>
      <c r="M3176" s="15" t="s">
        <v>1636</v>
      </c>
      <c r="N3176" s="15" t="s">
        <v>64</v>
      </c>
      <c r="O3176" s="18" t="s">
        <v>3728</v>
      </c>
      <c r="P3176" s="22" t="s">
        <v>3841</v>
      </c>
      <c r="Q3176" s="15" t="s">
        <v>64</v>
      </c>
      <c r="R3176" s="18" t="s">
        <v>5970</v>
      </c>
      <c r="S3176" s="22" t="b">
        <f t="shared" si="485"/>
        <v>0</v>
      </c>
      <c r="T3176" s="18">
        <v>10</v>
      </c>
      <c r="U3176" s="18" t="s">
        <v>5970</v>
      </c>
      <c r="V3176" s="15"/>
      <c r="W3176" s="18" t="s">
        <v>2528</v>
      </c>
      <c r="X3176" s="18"/>
      <c r="Y3176" s="15" t="s">
        <v>73</v>
      </c>
      <c r="Z3176" s="18" t="s">
        <v>2576</v>
      </c>
      <c r="AA3176" s="18" t="s">
        <v>3729</v>
      </c>
      <c r="AB3176" s="18" t="s">
        <v>2529</v>
      </c>
      <c r="AC3176" s="67" t="str">
        <f>+VLOOKUP("*"&amp;L3176&amp;"*",'[2]REGISTROS SANITARIOS'!$D$2394:$E$2662,2,FALSE)</f>
        <v>SI</v>
      </c>
      <c r="AD3176" s="22" t="s">
        <v>1025</v>
      </c>
      <c r="AE3176" s="16">
        <v>45313</v>
      </c>
      <c r="AF3176" s="34" t="s">
        <v>73</v>
      </c>
      <c r="AG3176" s="24">
        <v>20047839</v>
      </c>
      <c r="AH3176" s="18">
        <v>2</v>
      </c>
      <c r="AI3176" s="18" t="s">
        <v>1049</v>
      </c>
      <c r="AJ3176" s="17">
        <v>11</v>
      </c>
      <c r="AK3176" s="25">
        <v>11</v>
      </c>
      <c r="AL3176" s="25">
        <v>4563</v>
      </c>
      <c r="AM3176" s="35">
        <v>0</v>
      </c>
      <c r="AN3176" s="19">
        <v>50193</v>
      </c>
      <c r="AO3176" s="18">
        <v>0</v>
      </c>
      <c r="AP3176" s="15" t="s">
        <v>6131</v>
      </c>
      <c r="AQ3176" s="43" t="str">
        <f t="shared" si="487"/>
        <v>SI</v>
      </c>
      <c r="AR3176" s="44">
        <f t="shared" si="489"/>
        <v>50193</v>
      </c>
      <c r="AS3176" s="44">
        <f t="shared" si="490"/>
        <v>50193</v>
      </c>
      <c r="AT3176" s="44">
        <f t="shared" si="491"/>
        <v>50193</v>
      </c>
      <c r="AU3176" s="44">
        <f t="shared" si="492"/>
        <v>50193</v>
      </c>
      <c r="AV3176" s="45" t="b">
        <f t="shared" si="493"/>
        <v>1</v>
      </c>
      <c r="AW3176" s="45" t="b">
        <f t="shared" si="488"/>
        <v>1</v>
      </c>
      <c r="AX3176" s="45"/>
    </row>
    <row r="3177" spans="1:50" s="36" customFormat="1" ht="27.75" customHeight="1" x14ac:dyDescent="0.15">
      <c r="A3177" s="36" t="str">
        <f t="shared" si="486"/>
        <v>RAFAEL ANTONIO SALAMANCA / DEPOSITO DE DROGAS BOYACA116012003</v>
      </c>
      <c r="B3177" s="36" t="b">
        <f>+A3177='[1]Anexo 9'!A3177</f>
        <v>1</v>
      </c>
      <c r="C3177" s="18" t="s">
        <v>3868</v>
      </c>
      <c r="D3177" s="18" t="s">
        <v>1041</v>
      </c>
      <c r="E3177" s="15" t="s">
        <v>61</v>
      </c>
      <c r="F3177" s="15" t="s">
        <v>62</v>
      </c>
      <c r="G3177" s="15" t="s">
        <v>3155</v>
      </c>
      <c r="H3177" s="15" t="s">
        <v>3155</v>
      </c>
      <c r="I3177" s="15" t="s">
        <v>3155</v>
      </c>
      <c r="J3177" s="15">
        <v>4</v>
      </c>
      <c r="K3177" s="15" t="s">
        <v>3155</v>
      </c>
      <c r="L3177" s="15">
        <v>116012003</v>
      </c>
      <c r="M3177" s="15" t="s">
        <v>2530</v>
      </c>
      <c r="N3177" s="15" t="s">
        <v>64</v>
      </c>
      <c r="O3177" s="18" t="s">
        <v>3730</v>
      </c>
      <c r="P3177" s="22" t="s">
        <v>3841</v>
      </c>
      <c r="Q3177" s="15" t="s">
        <v>2531</v>
      </c>
      <c r="R3177" s="18" t="s">
        <v>3128</v>
      </c>
      <c r="S3177" s="22" t="b">
        <f t="shared" si="485"/>
        <v>0</v>
      </c>
      <c r="T3177" s="18">
        <v>10</v>
      </c>
      <c r="U3177" s="18" t="s">
        <v>3128</v>
      </c>
      <c r="V3177" s="15"/>
      <c r="W3177" s="18" t="s">
        <v>1882</v>
      </c>
      <c r="X3177" s="18"/>
      <c r="Y3177" s="15" t="s">
        <v>73</v>
      </c>
      <c r="Z3177" s="18" t="s">
        <v>6478</v>
      </c>
      <c r="AA3177" s="18" t="s">
        <v>71</v>
      </c>
      <c r="AB3177" s="18" t="s">
        <v>2532</v>
      </c>
      <c r="AC3177" s="67" t="str">
        <f>+VLOOKUP("*"&amp;L3177&amp;"*",'[2]REGISTROS SANITARIOS'!$D$2394:$E$2662,2,FALSE)</f>
        <v>SI</v>
      </c>
      <c r="AD3177" s="22" t="s">
        <v>1025</v>
      </c>
      <c r="AE3177" s="16" t="s">
        <v>7998</v>
      </c>
      <c r="AF3177" s="34" t="s">
        <v>8814</v>
      </c>
      <c r="AG3177" s="24">
        <v>20043426</v>
      </c>
      <c r="AH3177" s="18">
        <v>2</v>
      </c>
      <c r="AI3177" s="18" t="s">
        <v>1049</v>
      </c>
      <c r="AJ3177" s="17">
        <v>121</v>
      </c>
      <c r="AK3177" s="25">
        <v>121</v>
      </c>
      <c r="AL3177" s="25">
        <v>6125</v>
      </c>
      <c r="AM3177" s="35">
        <v>0</v>
      </c>
      <c r="AN3177" s="19">
        <v>741125</v>
      </c>
      <c r="AO3177" s="18" t="s">
        <v>44</v>
      </c>
      <c r="AP3177" s="15" t="s">
        <v>6131</v>
      </c>
      <c r="AQ3177" s="43" t="str">
        <f t="shared" si="487"/>
        <v>SI</v>
      </c>
      <c r="AR3177" s="44">
        <f t="shared" si="489"/>
        <v>741125</v>
      </c>
      <c r="AS3177" s="44">
        <f t="shared" si="490"/>
        <v>741125</v>
      </c>
      <c r="AT3177" s="44">
        <f t="shared" si="491"/>
        <v>741125</v>
      </c>
      <c r="AU3177" s="44">
        <f t="shared" si="492"/>
        <v>741125</v>
      </c>
      <c r="AV3177" s="45" t="b">
        <f t="shared" si="493"/>
        <v>1</v>
      </c>
      <c r="AW3177" s="45" t="b">
        <f t="shared" si="488"/>
        <v>1</v>
      </c>
      <c r="AX3177" s="45"/>
    </row>
    <row r="3178" spans="1:50" s="36" customFormat="1" ht="27.75" customHeight="1" x14ac:dyDescent="0.15">
      <c r="A3178" s="36" t="str">
        <f t="shared" si="486"/>
        <v>RAFAEL ANTONIO SALAMANCA / DEPOSITO DE DROGAS BOYACA116020103</v>
      </c>
      <c r="B3178" s="36" t="b">
        <f>+A3178='[1]Anexo 9'!A3178</f>
        <v>1</v>
      </c>
      <c r="C3178" s="18" t="s">
        <v>3868</v>
      </c>
      <c r="D3178" s="18" t="s">
        <v>1041</v>
      </c>
      <c r="E3178" s="15" t="s">
        <v>61</v>
      </c>
      <c r="F3178" s="15" t="s">
        <v>62</v>
      </c>
      <c r="G3178" s="15" t="s">
        <v>3155</v>
      </c>
      <c r="H3178" s="15" t="s">
        <v>3155</v>
      </c>
      <c r="I3178" s="15" t="s">
        <v>3155</v>
      </c>
      <c r="J3178" s="15">
        <v>6</v>
      </c>
      <c r="K3178" s="15" t="s">
        <v>3155</v>
      </c>
      <c r="L3178" s="15">
        <v>116020103</v>
      </c>
      <c r="M3178" s="15" t="s">
        <v>88</v>
      </c>
      <c r="N3178" s="15" t="s">
        <v>80</v>
      </c>
      <c r="O3178" s="18" t="s">
        <v>3731</v>
      </c>
      <c r="P3178" s="22" t="s">
        <v>3841</v>
      </c>
      <c r="Q3178" s="15" t="s">
        <v>89</v>
      </c>
      <c r="R3178" s="18" t="s">
        <v>5935</v>
      </c>
      <c r="S3178" s="22" t="b">
        <f t="shared" si="485"/>
        <v>0</v>
      </c>
      <c r="T3178" s="18">
        <v>25</v>
      </c>
      <c r="U3178" s="18" t="s">
        <v>5935</v>
      </c>
      <c r="V3178" s="15"/>
      <c r="W3178" s="18" t="s">
        <v>6507</v>
      </c>
      <c r="X3178" s="18"/>
      <c r="Y3178" s="15" t="s">
        <v>73</v>
      </c>
      <c r="Z3178" s="18" t="s">
        <v>7590</v>
      </c>
      <c r="AA3178" s="18" t="s">
        <v>119</v>
      </c>
      <c r="AB3178" s="18" t="s">
        <v>3732</v>
      </c>
      <c r="AC3178" s="67" t="str">
        <f>+VLOOKUP("*"&amp;L3178&amp;"*",'[2]REGISTROS SANITARIOS'!$D$2394:$E$2662,2,FALSE)</f>
        <v>SI</v>
      </c>
      <c r="AD3178" s="22" t="s">
        <v>1025</v>
      </c>
      <c r="AE3178" s="16">
        <v>45006</v>
      </c>
      <c r="AF3178" s="34" t="s">
        <v>73</v>
      </c>
      <c r="AG3178" s="24">
        <v>20029707</v>
      </c>
      <c r="AH3178" s="18">
        <v>3</v>
      </c>
      <c r="AI3178" s="18" t="s">
        <v>1049</v>
      </c>
      <c r="AJ3178" s="17">
        <v>385</v>
      </c>
      <c r="AK3178" s="25">
        <v>385</v>
      </c>
      <c r="AL3178" s="25">
        <v>23616</v>
      </c>
      <c r="AM3178" s="35">
        <v>0</v>
      </c>
      <c r="AN3178" s="19">
        <v>9092160</v>
      </c>
      <c r="AO3178" s="18" t="s">
        <v>44</v>
      </c>
      <c r="AP3178" s="15" t="s">
        <v>6131</v>
      </c>
      <c r="AQ3178" s="43" t="str">
        <f t="shared" si="487"/>
        <v>SI</v>
      </c>
      <c r="AR3178" s="44">
        <f t="shared" si="489"/>
        <v>9092160</v>
      </c>
      <c r="AS3178" s="44">
        <f t="shared" si="490"/>
        <v>9092160</v>
      </c>
      <c r="AT3178" s="44">
        <f t="shared" si="491"/>
        <v>9092160</v>
      </c>
      <c r="AU3178" s="44">
        <f t="shared" si="492"/>
        <v>9092160</v>
      </c>
      <c r="AV3178" s="45" t="b">
        <f t="shared" si="493"/>
        <v>1</v>
      </c>
      <c r="AW3178" s="45" t="b">
        <f t="shared" si="488"/>
        <v>1</v>
      </c>
      <c r="AX3178" s="45"/>
    </row>
    <row r="3179" spans="1:50" s="36" customFormat="1" ht="27.75" customHeight="1" x14ac:dyDescent="0.15">
      <c r="A3179" s="36" t="str">
        <f t="shared" si="486"/>
        <v>RAFAEL ANTONIO SALAMANCA / DEPOSITO DE DROGAS BOYACA116020209</v>
      </c>
      <c r="B3179" s="36" t="b">
        <f>+A3179='[1]Anexo 9'!A3179</f>
        <v>1</v>
      </c>
      <c r="C3179" s="18" t="s">
        <v>3868</v>
      </c>
      <c r="D3179" s="18" t="s">
        <v>1041</v>
      </c>
      <c r="E3179" s="15" t="s">
        <v>61</v>
      </c>
      <c r="F3179" s="15" t="s">
        <v>62</v>
      </c>
      <c r="G3179" s="15" t="s">
        <v>3155</v>
      </c>
      <c r="H3179" s="15" t="s">
        <v>3155</v>
      </c>
      <c r="I3179" s="15" t="s">
        <v>3155</v>
      </c>
      <c r="J3179" s="15">
        <v>5</v>
      </c>
      <c r="K3179" s="15" t="s">
        <v>3155</v>
      </c>
      <c r="L3179" s="15">
        <v>116020209</v>
      </c>
      <c r="M3179" s="15" t="s">
        <v>2535</v>
      </c>
      <c r="N3179" s="15" t="s">
        <v>1436</v>
      </c>
      <c r="O3179" s="18" t="s">
        <v>5097</v>
      </c>
      <c r="P3179" s="22" t="s">
        <v>73</v>
      </c>
      <c r="Q3179" s="15" t="s">
        <v>1438</v>
      </c>
      <c r="R3179" s="18" t="s">
        <v>5937</v>
      </c>
      <c r="S3179" s="22" t="b">
        <f t="shared" si="485"/>
        <v>0</v>
      </c>
      <c r="T3179" s="18">
        <v>30</v>
      </c>
      <c r="U3179" s="18" t="s">
        <v>5937</v>
      </c>
      <c r="V3179" s="15"/>
      <c r="W3179" s="18" t="s">
        <v>2464</v>
      </c>
      <c r="X3179" s="18" t="s">
        <v>8765</v>
      </c>
      <c r="Y3179" s="15" t="s">
        <v>68</v>
      </c>
      <c r="Z3179" s="18" t="s">
        <v>2464</v>
      </c>
      <c r="AA3179" s="18" t="s">
        <v>71</v>
      </c>
      <c r="AB3179" s="18" t="s">
        <v>7591</v>
      </c>
      <c r="AC3179" s="67" t="str">
        <f>+VLOOKUP("*"&amp;L3179&amp;"*",'[2]REGISTROS SANITARIOS'!$D$2394:$E$2662,2,FALSE)</f>
        <v>SI</v>
      </c>
      <c r="AD3179" s="22" t="s">
        <v>1025</v>
      </c>
      <c r="AE3179" s="16">
        <v>45110</v>
      </c>
      <c r="AF3179" s="34" t="s">
        <v>73</v>
      </c>
      <c r="AG3179" s="24">
        <v>20031103</v>
      </c>
      <c r="AH3179" s="18">
        <v>1</v>
      </c>
      <c r="AI3179" s="18" t="s">
        <v>1049</v>
      </c>
      <c r="AJ3179" s="17">
        <v>165000</v>
      </c>
      <c r="AK3179" s="25">
        <v>165000</v>
      </c>
      <c r="AL3179" s="25">
        <v>313</v>
      </c>
      <c r="AM3179" s="35">
        <v>0</v>
      </c>
      <c r="AN3179" s="19">
        <v>51645000</v>
      </c>
      <c r="AO3179" s="18" t="s">
        <v>44</v>
      </c>
      <c r="AP3179" s="15" t="s">
        <v>6131</v>
      </c>
      <c r="AQ3179" s="43" t="str">
        <f t="shared" si="487"/>
        <v>SI</v>
      </c>
      <c r="AR3179" s="44">
        <f t="shared" si="489"/>
        <v>51645000</v>
      </c>
      <c r="AS3179" s="44">
        <f t="shared" si="490"/>
        <v>51645000</v>
      </c>
      <c r="AT3179" s="44">
        <f t="shared" si="491"/>
        <v>51645000</v>
      </c>
      <c r="AU3179" s="44">
        <f t="shared" si="492"/>
        <v>51645000</v>
      </c>
      <c r="AV3179" s="45" t="b">
        <f t="shared" si="493"/>
        <v>1</v>
      </c>
      <c r="AW3179" s="45" t="b">
        <f t="shared" si="488"/>
        <v>1</v>
      </c>
      <c r="AX3179" s="45"/>
    </row>
    <row r="3180" spans="1:50" s="36" customFormat="1" ht="27.75" customHeight="1" x14ac:dyDescent="0.15">
      <c r="A3180" s="36" t="str">
        <f t="shared" si="486"/>
        <v>RAFAEL ANTONIO SALAMANCA / DEPOSITO DE DROGAS BOYACA116020440</v>
      </c>
      <c r="B3180" s="36" t="b">
        <f>+A3180='[1]Anexo 9'!A3180</f>
        <v>1</v>
      </c>
      <c r="C3180" s="18" t="s">
        <v>3868</v>
      </c>
      <c r="D3180" s="18" t="s">
        <v>1041</v>
      </c>
      <c r="E3180" s="15" t="s">
        <v>61</v>
      </c>
      <c r="F3180" s="15" t="s">
        <v>1788</v>
      </c>
      <c r="G3180" s="15">
        <f>+VLOOKUP(F3180,[3]Sheet1!$E$3:$G$74,3,FALSE)</f>
        <v>2</v>
      </c>
      <c r="H3180" s="15">
        <f>+VLOOKUP(D3180&amp;F3180,'TD para paquetes'!$E$3:$I$441,5,FALSE)</f>
        <v>2</v>
      </c>
      <c r="I3180" s="15" t="s">
        <v>1025</v>
      </c>
      <c r="J3180" s="15">
        <v>6</v>
      </c>
      <c r="K3180" s="15">
        <v>6</v>
      </c>
      <c r="L3180" s="15">
        <v>116020440</v>
      </c>
      <c r="M3180" s="15" t="s">
        <v>1789</v>
      </c>
      <c r="N3180" s="15" t="s">
        <v>1790</v>
      </c>
      <c r="O3180" s="18" t="s">
        <v>5098</v>
      </c>
      <c r="P3180" s="22" t="s">
        <v>73</v>
      </c>
      <c r="Q3180" s="15" t="s">
        <v>1791</v>
      </c>
      <c r="R3180" s="18" t="s">
        <v>5971</v>
      </c>
      <c r="S3180" s="22" t="b">
        <f t="shared" si="485"/>
        <v>0</v>
      </c>
      <c r="T3180" s="18">
        <v>2</v>
      </c>
      <c r="U3180" s="18" t="s">
        <v>5971</v>
      </c>
      <c r="V3180" s="15"/>
      <c r="W3180" s="18" t="s">
        <v>2576</v>
      </c>
      <c r="X3180" s="18"/>
      <c r="Y3180" s="15" t="s">
        <v>73</v>
      </c>
      <c r="Z3180" s="18" t="s">
        <v>7433</v>
      </c>
      <c r="AA3180" s="18" t="s">
        <v>119</v>
      </c>
      <c r="AB3180" s="18" t="s">
        <v>6834</v>
      </c>
      <c r="AC3180" s="67" t="str">
        <f>+VLOOKUP("*"&amp;L3180&amp;"*",'[2]REGISTROS SANITARIOS'!$D$2394:$E$2662,2,FALSE)</f>
        <v>SI</v>
      </c>
      <c r="AD3180" s="22" t="s">
        <v>1025</v>
      </c>
      <c r="AE3180" s="16" t="s">
        <v>7998</v>
      </c>
      <c r="AF3180" s="34" t="s">
        <v>8814</v>
      </c>
      <c r="AG3180" s="24" t="s">
        <v>8224</v>
      </c>
      <c r="AH3180" s="18">
        <v>18</v>
      </c>
      <c r="AI3180" s="18" t="s">
        <v>1049</v>
      </c>
      <c r="AJ3180" s="17">
        <v>22000</v>
      </c>
      <c r="AK3180" s="25">
        <v>0</v>
      </c>
      <c r="AL3180" s="25">
        <v>9350</v>
      </c>
      <c r="AM3180" s="35">
        <v>0</v>
      </c>
      <c r="AN3180" s="19">
        <v>0</v>
      </c>
      <c r="AO3180" s="18" t="s">
        <v>44</v>
      </c>
      <c r="AP3180" s="15" t="s">
        <v>6131</v>
      </c>
      <c r="AQ3180" s="43" t="str">
        <f t="shared" si="487"/>
        <v>MENOR</v>
      </c>
      <c r="AR3180" s="44">
        <f t="shared" si="489"/>
        <v>205700000</v>
      </c>
      <c r="AS3180" s="44">
        <f t="shared" si="490"/>
        <v>205700000</v>
      </c>
      <c r="AT3180" s="44">
        <f t="shared" si="491"/>
        <v>0</v>
      </c>
      <c r="AU3180" s="44">
        <f t="shared" si="492"/>
        <v>0</v>
      </c>
      <c r="AV3180" s="45" t="b">
        <f t="shared" si="493"/>
        <v>1</v>
      </c>
      <c r="AW3180" s="45" t="b">
        <f t="shared" si="488"/>
        <v>0</v>
      </c>
      <c r="AX3180" s="45"/>
    </row>
    <row r="3181" spans="1:50" s="36" customFormat="1" ht="27.75" customHeight="1" x14ac:dyDescent="0.15">
      <c r="A3181" s="36" t="str">
        <f t="shared" si="486"/>
        <v>RAFAEL ANTONIO SALAMANCA / DEPOSITO DE DROGAS BOYACA116020460</v>
      </c>
      <c r="B3181" s="36" t="b">
        <f>+A3181='[1]Anexo 9'!A3181</f>
        <v>1</v>
      </c>
      <c r="C3181" s="18" t="s">
        <v>3868</v>
      </c>
      <c r="D3181" s="18" t="s">
        <v>1041</v>
      </c>
      <c r="E3181" s="15" t="s">
        <v>61</v>
      </c>
      <c r="F3181" s="15" t="s">
        <v>1788</v>
      </c>
      <c r="G3181" s="15">
        <f>+VLOOKUP(F3181,[3]Sheet1!$E$3:$G$74,3,FALSE)</f>
        <v>2</v>
      </c>
      <c r="H3181" s="15">
        <f>+VLOOKUP(D3181&amp;F3181,'TD para paquetes'!$E$3:$I$441,5,FALSE)</f>
        <v>2</v>
      </c>
      <c r="I3181" s="15" t="s">
        <v>1025</v>
      </c>
      <c r="J3181" s="15">
        <v>6</v>
      </c>
      <c r="K3181" s="15">
        <v>6</v>
      </c>
      <c r="L3181" s="15">
        <v>116020460</v>
      </c>
      <c r="M3181" s="15" t="s">
        <v>1794</v>
      </c>
      <c r="N3181" s="15" t="s">
        <v>1790</v>
      </c>
      <c r="O3181" s="18" t="s">
        <v>5099</v>
      </c>
      <c r="P3181" s="22" t="s">
        <v>73</v>
      </c>
      <c r="Q3181" s="15" t="s">
        <v>1791</v>
      </c>
      <c r="R3181" s="18" t="s">
        <v>5972</v>
      </c>
      <c r="S3181" s="22" t="b">
        <f t="shared" si="485"/>
        <v>0</v>
      </c>
      <c r="T3181" s="18">
        <v>2</v>
      </c>
      <c r="U3181" s="18" t="s">
        <v>5972</v>
      </c>
      <c r="V3181" s="15"/>
      <c r="W3181" s="18" t="s">
        <v>2576</v>
      </c>
      <c r="X3181" s="18"/>
      <c r="Y3181" s="15" t="s">
        <v>73</v>
      </c>
      <c r="Z3181" s="18" t="s">
        <v>7433</v>
      </c>
      <c r="AA3181" s="18" t="s">
        <v>119</v>
      </c>
      <c r="AB3181" s="18" t="s">
        <v>6835</v>
      </c>
      <c r="AC3181" s="67" t="str">
        <f>+VLOOKUP("*"&amp;L3181&amp;"*",'[2]REGISTROS SANITARIOS'!$D$2394:$E$2662,2,FALSE)</f>
        <v>SI</v>
      </c>
      <c r="AD3181" s="22" t="s">
        <v>1025</v>
      </c>
      <c r="AE3181" s="16" t="s">
        <v>7998</v>
      </c>
      <c r="AF3181" s="34" t="s">
        <v>8814</v>
      </c>
      <c r="AG3181" s="24" t="s">
        <v>8225</v>
      </c>
      <c r="AH3181" s="18">
        <v>18</v>
      </c>
      <c r="AI3181" s="18" t="s">
        <v>1049</v>
      </c>
      <c r="AJ3181" s="17">
        <v>6600</v>
      </c>
      <c r="AK3181" s="25">
        <v>0</v>
      </c>
      <c r="AL3181" s="25">
        <v>11325</v>
      </c>
      <c r="AM3181" s="35">
        <v>0</v>
      </c>
      <c r="AN3181" s="19">
        <v>0</v>
      </c>
      <c r="AO3181" s="18" t="s">
        <v>44</v>
      </c>
      <c r="AP3181" s="15" t="s">
        <v>6131</v>
      </c>
      <c r="AQ3181" s="43" t="str">
        <f t="shared" si="487"/>
        <v>MENOR</v>
      </c>
      <c r="AR3181" s="44">
        <f t="shared" si="489"/>
        <v>74745000</v>
      </c>
      <c r="AS3181" s="44">
        <f t="shared" si="490"/>
        <v>74745000</v>
      </c>
      <c r="AT3181" s="44">
        <f t="shared" si="491"/>
        <v>0</v>
      </c>
      <c r="AU3181" s="44">
        <f t="shared" si="492"/>
        <v>0</v>
      </c>
      <c r="AV3181" s="45" t="b">
        <f t="shared" si="493"/>
        <v>1</v>
      </c>
      <c r="AW3181" s="45" t="b">
        <f t="shared" si="488"/>
        <v>0</v>
      </c>
      <c r="AX3181" s="45"/>
    </row>
    <row r="3182" spans="1:50" s="36" customFormat="1" ht="27.75" customHeight="1" x14ac:dyDescent="0.15">
      <c r="A3182" s="36" t="str">
        <f t="shared" si="486"/>
        <v>RAFAEL ANTONIO SALAMANCA / DEPOSITO DE DROGAS BOYACA116020809</v>
      </c>
      <c r="B3182" s="36" t="b">
        <f>+A3182='[1]Anexo 9'!A3182</f>
        <v>1</v>
      </c>
      <c r="C3182" s="18" t="s">
        <v>3868</v>
      </c>
      <c r="D3182" s="18" t="s">
        <v>1041</v>
      </c>
      <c r="E3182" s="15" t="s">
        <v>61</v>
      </c>
      <c r="F3182" s="15" t="s">
        <v>62</v>
      </c>
      <c r="G3182" s="15" t="s">
        <v>3155</v>
      </c>
      <c r="H3182" s="15" t="s">
        <v>3155</v>
      </c>
      <c r="I3182" s="15" t="s">
        <v>3155</v>
      </c>
      <c r="J3182" s="15">
        <v>6</v>
      </c>
      <c r="K3182" s="15" t="s">
        <v>3155</v>
      </c>
      <c r="L3182" s="15">
        <v>116020809</v>
      </c>
      <c r="M3182" s="15" t="s">
        <v>2537</v>
      </c>
      <c r="N3182" s="15" t="s">
        <v>1426</v>
      </c>
      <c r="O3182" s="18" t="s">
        <v>3733</v>
      </c>
      <c r="P3182" s="22" t="s">
        <v>3841</v>
      </c>
      <c r="Q3182" s="15" t="s">
        <v>2538</v>
      </c>
      <c r="R3182" s="18" t="s">
        <v>5939</v>
      </c>
      <c r="S3182" s="22" t="b">
        <f t="shared" si="485"/>
        <v>0</v>
      </c>
      <c r="T3182" s="18">
        <v>30</v>
      </c>
      <c r="U3182" s="18" t="s">
        <v>5939</v>
      </c>
      <c r="V3182" s="15"/>
      <c r="W3182" s="18" t="s">
        <v>6508</v>
      </c>
      <c r="X3182" s="18"/>
      <c r="Y3182" s="15" t="s">
        <v>73</v>
      </c>
      <c r="Z3182" s="18" t="s">
        <v>7592</v>
      </c>
      <c r="AA3182" s="18" t="s">
        <v>208</v>
      </c>
      <c r="AB3182" s="18" t="s">
        <v>3735</v>
      </c>
      <c r="AC3182" s="67" t="str">
        <f>+VLOOKUP("*"&amp;L3182&amp;"*",'[2]REGISTROS SANITARIOS'!$D$2394:$E$2662,2,FALSE)</f>
        <v>SI</v>
      </c>
      <c r="AD3182" s="22" t="s">
        <v>1025</v>
      </c>
      <c r="AE3182" s="16">
        <v>45266</v>
      </c>
      <c r="AF3182" s="34" t="s">
        <v>73</v>
      </c>
      <c r="AG3182" s="24">
        <v>20056052</v>
      </c>
      <c r="AH3182" s="18">
        <v>4</v>
      </c>
      <c r="AI3182" s="18" t="s">
        <v>1049</v>
      </c>
      <c r="AJ3182" s="17">
        <v>115500</v>
      </c>
      <c r="AK3182" s="25">
        <v>115500</v>
      </c>
      <c r="AL3182" s="25">
        <v>108</v>
      </c>
      <c r="AM3182" s="35">
        <v>0</v>
      </c>
      <c r="AN3182" s="19">
        <v>12474000</v>
      </c>
      <c r="AO3182" s="18">
        <v>0</v>
      </c>
      <c r="AP3182" s="15" t="s">
        <v>6131</v>
      </c>
      <c r="AQ3182" s="43" t="str">
        <f t="shared" si="487"/>
        <v>SI</v>
      </c>
      <c r="AR3182" s="44">
        <f t="shared" si="489"/>
        <v>12474000</v>
      </c>
      <c r="AS3182" s="44">
        <f t="shared" si="490"/>
        <v>12474000</v>
      </c>
      <c r="AT3182" s="44">
        <f t="shared" si="491"/>
        <v>12474000</v>
      </c>
      <c r="AU3182" s="44">
        <f t="shared" si="492"/>
        <v>12474000</v>
      </c>
      <c r="AV3182" s="45" t="b">
        <f t="shared" si="493"/>
        <v>1</v>
      </c>
      <c r="AW3182" s="45" t="b">
        <f t="shared" si="488"/>
        <v>1</v>
      </c>
      <c r="AX3182" s="45"/>
    </row>
    <row r="3183" spans="1:50" s="36" customFormat="1" ht="27.75" customHeight="1" x14ac:dyDescent="0.15">
      <c r="A3183" s="36" t="str">
        <f t="shared" si="486"/>
        <v>RAFAEL ANTONIO SALAMANCA / DEPOSITO DE DROGAS BOYACA116030103</v>
      </c>
      <c r="B3183" s="36" t="b">
        <f>+A3183='[1]Anexo 9'!A3183</f>
        <v>1</v>
      </c>
      <c r="C3183" s="18" t="s">
        <v>3868</v>
      </c>
      <c r="D3183" s="18" t="s">
        <v>1041</v>
      </c>
      <c r="E3183" s="15" t="s">
        <v>61</v>
      </c>
      <c r="F3183" s="15" t="s">
        <v>62</v>
      </c>
      <c r="G3183" s="15" t="s">
        <v>3155</v>
      </c>
      <c r="H3183" s="15" t="s">
        <v>3155</v>
      </c>
      <c r="I3183" s="15" t="s">
        <v>3155</v>
      </c>
      <c r="J3183" s="15">
        <v>1</v>
      </c>
      <c r="K3183" s="15" t="s">
        <v>3155</v>
      </c>
      <c r="L3183" s="15">
        <v>116030103</v>
      </c>
      <c r="M3183" s="15" t="s">
        <v>2539</v>
      </c>
      <c r="N3183" s="15" t="s">
        <v>64</v>
      </c>
      <c r="O3183" s="18" t="s">
        <v>5100</v>
      </c>
      <c r="P3183" s="22" t="s">
        <v>3841</v>
      </c>
      <c r="Q3183" s="15" t="s">
        <v>1750</v>
      </c>
      <c r="R3183" s="18" t="s">
        <v>5935</v>
      </c>
      <c r="S3183" s="22" t="b">
        <f t="shared" si="485"/>
        <v>0</v>
      </c>
      <c r="T3183" s="18">
        <v>5</v>
      </c>
      <c r="U3183" s="18" t="s">
        <v>5935</v>
      </c>
      <c r="V3183" s="15"/>
      <c r="W3183" s="18" t="s">
        <v>3736</v>
      </c>
      <c r="X3183" s="18" t="s">
        <v>8768</v>
      </c>
      <c r="Y3183" s="15" t="s">
        <v>68</v>
      </c>
      <c r="Z3183" s="18" t="s">
        <v>7593</v>
      </c>
      <c r="AA3183" s="18" t="s">
        <v>387</v>
      </c>
      <c r="AB3183" s="18" t="s">
        <v>7594</v>
      </c>
      <c r="AC3183" s="67" t="str">
        <f>+VLOOKUP("*"&amp;L3183&amp;"*",'[2]REGISTROS SANITARIOS'!$D$2394:$E$2662,2,FALSE)</f>
        <v>SI</v>
      </c>
      <c r="AD3183" s="22" t="s">
        <v>1025</v>
      </c>
      <c r="AE3183" s="16">
        <v>44882</v>
      </c>
      <c r="AF3183" s="34" t="s">
        <v>73</v>
      </c>
      <c r="AG3183" s="24">
        <v>27206</v>
      </c>
      <c r="AH3183" s="18">
        <v>1</v>
      </c>
      <c r="AI3183" s="18" t="s">
        <v>1049</v>
      </c>
      <c r="AJ3183" s="17">
        <v>3850</v>
      </c>
      <c r="AK3183" s="25">
        <v>3850</v>
      </c>
      <c r="AL3183" s="25">
        <v>14993</v>
      </c>
      <c r="AM3183" s="35">
        <v>0</v>
      </c>
      <c r="AN3183" s="19">
        <v>57723050</v>
      </c>
      <c r="AO3183" s="18" t="s">
        <v>44</v>
      </c>
      <c r="AP3183" s="15" t="s">
        <v>6131</v>
      </c>
      <c r="AQ3183" s="43" t="str">
        <f t="shared" si="487"/>
        <v>SI</v>
      </c>
      <c r="AR3183" s="44">
        <f t="shared" si="489"/>
        <v>57723050</v>
      </c>
      <c r="AS3183" s="44">
        <f t="shared" si="490"/>
        <v>57723050</v>
      </c>
      <c r="AT3183" s="44">
        <f t="shared" si="491"/>
        <v>57723050</v>
      </c>
      <c r="AU3183" s="44">
        <f t="shared" si="492"/>
        <v>57723050</v>
      </c>
      <c r="AV3183" s="45" t="b">
        <f t="shared" si="493"/>
        <v>1</v>
      </c>
      <c r="AW3183" s="45" t="b">
        <f t="shared" si="488"/>
        <v>1</v>
      </c>
      <c r="AX3183" s="45"/>
    </row>
    <row r="3184" spans="1:50" s="36" customFormat="1" ht="27.75" customHeight="1" x14ac:dyDescent="0.15">
      <c r="A3184" s="36" t="str">
        <f t="shared" si="486"/>
        <v>RAFAEL ANTONIO SALAMANCA / DEPOSITO DE DROGAS BOYACA116030203</v>
      </c>
      <c r="B3184" s="36" t="b">
        <f>+A3184='[1]Anexo 9'!A3184</f>
        <v>1</v>
      </c>
      <c r="C3184" s="18" t="s">
        <v>3868</v>
      </c>
      <c r="D3184" s="18" t="s">
        <v>1041</v>
      </c>
      <c r="E3184" s="15" t="s">
        <v>61</v>
      </c>
      <c r="F3184" s="15" t="s">
        <v>62</v>
      </c>
      <c r="G3184" s="15" t="s">
        <v>3155</v>
      </c>
      <c r="H3184" s="15" t="s">
        <v>3155</v>
      </c>
      <c r="I3184" s="15" t="s">
        <v>3155</v>
      </c>
      <c r="J3184" s="15">
        <v>3</v>
      </c>
      <c r="K3184" s="15" t="s">
        <v>3155</v>
      </c>
      <c r="L3184" s="15">
        <v>116030203</v>
      </c>
      <c r="M3184" s="15" t="s">
        <v>2540</v>
      </c>
      <c r="N3184" s="15" t="s">
        <v>64</v>
      </c>
      <c r="O3184" s="18" t="s">
        <v>5101</v>
      </c>
      <c r="P3184" s="22" t="s">
        <v>3841</v>
      </c>
      <c r="Q3184" s="15" t="s">
        <v>1744</v>
      </c>
      <c r="R3184" s="18" t="s">
        <v>5935</v>
      </c>
      <c r="S3184" s="22" t="b">
        <f t="shared" si="485"/>
        <v>0</v>
      </c>
      <c r="T3184" s="18">
        <v>5</v>
      </c>
      <c r="U3184" s="18" t="s">
        <v>5935</v>
      </c>
      <c r="V3184" s="15"/>
      <c r="W3184" s="18" t="s">
        <v>6509</v>
      </c>
      <c r="X3184" s="18"/>
      <c r="Y3184" s="15" t="s">
        <v>73</v>
      </c>
      <c r="Z3184" s="18" t="s">
        <v>7593</v>
      </c>
      <c r="AA3184" s="18" t="s">
        <v>387</v>
      </c>
      <c r="AB3184" s="18" t="s">
        <v>3737</v>
      </c>
      <c r="AC3184" s="67" t="str">
        <f>+VLOOKUP("*"&amp;L3184&amp;"*",'[2]REGISTROS SANITARIOS'!$D$2394:$E$2662,2,FALSE)</f>
        <v>SI</v>
      </c>
      <c r="AD3184" s="22" t="s">
        <v>1025</v>
      </c>
      <c r="AE3184" s="16">
        <v>45103</v>
      </c>
      <c r="AF3184" s="34" t="s">
        <v>73</v>
      </c>
      <c r="AG3184" s="24">
        <v>226665</v>
      </c>
      <c r="AH3184" s="18">
        <v>1</v>
      </c>
      <c r="AI3184" s="18" t="s">
        <v>1049</v>
      </c>
      <c r="AJ3184" s="17">
        <v>5.5</v>
      </c>
      <c r="AK3184" s="25">
        <v>6</v>
      </c>
      <c r="AL3184" s="25">
        <v>20611</v>
      </c>
      <c r="AM3184" s="35">
        <v>0</v>
      </c>
      <c r="AN3184" s="19">
        <v>123666</v>
      </c>
      <c r="AO3184" s="18" t="s">
        <v>44</v>
      </c>
      <c r="AP3184" s="15" t="s">
        <v>6131</v>
      </c>
      <c r="AQ3184" s="43" t="str">
        <f t="shared" si="487"/>
        <v>MAYOR</v>
      </c>
      <c r="AR3184" s="44">
        <f t="shared" si="489"/>
        <v>113360.5</v>
      </c>
      <c r="AS3184" s="44">
        <f t="shared" si="490"/>
        <v>113360.5</v>
      </c>
      <c r="AT3184" s="44">
        <f t="shared" si="491"/>
        <v>123666</v>
      </c>
      <c r="AU3184" s="44">
        <f t="shared" si="492"/>
        <v>123666</v>
      </c>
      <c r="AV3184" s="45" t="b">
        <f t="shared" si="493"/>
        <v>1</v>
      </c>
      <c r="AW3184" s="45" t="b">
        <f t="shared" si="488"/>
        <v>0</v>
      </c>
      <c r="AX3184" s="45"/>
    </row>
    <row r="3185" spans="1:50" s="36" customFormat="1" ht="27.75" customHeight="1" x14ac:dyDescent="0.15">
      <c r="A3185" s="36" t="str">
        <f t="shared" si="486"/>
        <v>RAFAEL ANTONIO SALAMANCA / DEPOSITO DE DROGAS BOYACA116030803</v>
      </c>
      <c r="B3185" s="36" t="b">
        <f>+A3185='[1]Anexo 9'!A3185</f>
        <v>1</v>
      </c>
      <c r="C3185" s="18" t="s">
        <v>3868</v>
      </c>
      <c r="D3185" s="18" t="s">
        <v>1041</v>
      </c>
      <c r="E3185" s="15" t="s">
        <v>61</v>
      </c>
      <c r="F3185" s="15" t="s">
        <v>62</v>
      </c>
      <c r="G3185" s="15" t="s">
        <v>3155</v>
      </c>
      <c r="H3185" s="15" t="s">
        <v>3155</v>
      </c>
      <c r="I3185" s="15" t="s">
        <v>3155</v>
      </c>
      <c r="J3185" s="15">
        <v>5</v>
      </c>
      <c r="K3185" s="15" t="s">
        <v>3155</v>
      </c>
      <c r="L3185" s="15">
        <v>116030803</v>
      </c>
      <c r="M3185" s="15" t="s">
        <v>2543</v>
      </c>
      <c r="N3185" s="15" t="s">
        <v>64</v>
      </c>
      <c r="O3185" s="18" t="s">
        <v>5102</v>
      </c>
      <c r="P3185" s="22" t="s">
        <v>3841</v>
      </c>
      <c r="Q3185" s="15" t="s">
        <v>1211</v>
      </c>
      <c r="R3185" s="18" t="s">
        <v>5935</v>
      </c>
      <c r="S3185" s="22" t="b">
        <f t="shared" si="485"/>
        <v>0</v>
      </c>
      <c r="T3185" s="18">
        <v>5</v>
      </c>
      <c r="U3185" s="18" t="s">
        <v>5935</v>
      </c>
      <c r="V3185" s="15"/>
      <c r="W3185" s="18" t="s">
        <v>6510</v>
      </c>
      <c r="X3185" s="18"/>
      <c r="Y3185" s="15" t="s">
        <v>73</v>
      </c>
      <c r="Z3185" s="18" t="s">
        <v>6510</v>
      </c>
      <c r="AA3185" s="18" t="s">
        <v>71</v>
      </c>
      <c r="AB3185" s="18" t="s">
        <v>7595</v>
      </c>
      <c r="AC3185" s="67" t="str">
        <f>+VLOOKUP("*"&amp;L3185&amp;"*",'[2]REGISTROS SANITARIOS'!$D$2394:$E$2662,2,FALSE)</f>
        <v>SI</v>
      </c>
      <c r="AD3185" s="22" t="s">
        <v>1025</v>
      </c>
      <c r="AE3185" s="16">
        <v>44936</v>
      </c>
      <c r="AF3185" s="34" t="s">
        <v>73</v>
      </c>
      <c r="AG3185" s="24">
        <v>20119728</v>
      </c>
      <c r="AH3185" s="18">
        <v>1</v>
      </c>
      <c r="AI3185" s="18" t="s">
        <v>1049</v>
      </c>
      <c r="AJ3185" s="17">
        <v>605</v>
      </c>
      <c r="AK3185" s="25">
        <v>605</v>
      </c>
      <c r="AL3185" s="25">
        <v>2750</v>
      </c>
      <c r="AM3185" s="35">
        <v>0</v>
      </c>
      <c r="AN3185" s="19">
        <v>1663750</v>
      </c>
      <c r="AO3185" s="18" t="s">
        <v>44</v>
      </c>
      <c r="AP3185" s="15" t="s">
        <v>6131</v>
      </c>
      <c r="AQ3185" s="43" t="str">
        <f t="shared" si="487"/>
        <v>SI</v>
      </c>
      <c r="AR3185" s="44">
        <f t="shared" si="489"/>
        <v>1663750</v>
      </c>
      <c r="AS3185" s="44">
        <f t="shared" si="490"/>
        <v>1663750</v>
      </c>
      <c r="AT3185" s="44">
        <f t="shared" si="491"/>
        <v>1663750</v>
      </c>
      <c r="AU3185" s="44">
        <f t="shared" si="492"/>
        <v>1663750</v>
      </c>
      <c r="AV3185" s="45" t="b">
        <f t="shared" si="493"/>
        <v>1</v>
      </c>
      <c r="AW3185" s="45" t="b">
        <f t="shared" si="488"/>
        <v>1</v>
      </c>
      <c r="AX3185" s="45"/>
    </row>
    <row r="3186" spans="1:50" s="36" customFormat="1" ht="27.75" customHeight="1" x14ac:dyDescent="0.15">
      <c r="A3186" s="36" t="str">
        <f t="shared" si="486"/>
        <v>RAFAEL ANTONIO SALAMANCA / DEPOSITO DE DROGAS BOYACA116040107</v>
      </c>
      <c r="B3186" s="36" t="b">
        <f>+A3186='[1]Anexo 9'!A3186</f>
        <v>1</v>
      </c>
      <c r="C3186" s="18" t="s">
        <v>3868</v>
      </c>
      <c r="D3186" s="18" t="s">
        <v>1041</v>
      </c>
      <c r="E3186" s="15" t="s">
        <v>61</v>
      </c>
      <c r="F3186" s="15" t="s">
        <v>62</v>
      </c>
      <c r="G3186" s="15" t="s">
        <v>3155</v>
      </c>
      <c r="H3186" s="15" t="s">
        <v>3155</v>
      </c>
      <c r="I3186" s="15" t="s">
        <v>3155</v>
      </c>
      <c r="J3186" s="15">
        <v>4</v>
      </c>
      <c r="K3186" s="15" t="s">
        <v>3155</v>
      </c>
      <c r="L3186" s="15">
        <v>116040107</v>
      </c>
      <c r="M3186" s="15" t="s">
        <v>90</v>
      </c>
      <c r="N3186" s="15" t="s">
        <v>91</v>
      </c>
      <c r="O3186" s="18" t="s">
        <v>5103</v>
      </c>
      <c r="P3186" s="22" t="s">
        <v>3841</v>
      </c>
      <c r="Q3186" s="15" t="s">
        <v>93</v>
      </c>
      <c r="R3186" s="18" t="s">
        <v>3147</v>
      </c>
      <c r="S3186" s="22" t="b">
        <f t="shared" si="485"/>
        <v>0</v>
      </c>
      <c r="T3186" s="18">
        <v>1</v>
      </c>
      <c r="U3186" s="18" t="s">
        <v>3147</v>
      </c>
      <c r="V3186" s="15"/>
      <c r="W3186" s="18" t="s">
        <v>3738</v>
      </c>
      <c r="X3186" s="18"/>
      <c r="Y3186" s="15" t="s">
        <v>73</v>
      </c>
      <c r="Z3186" s="18" t="s">
        <v>611</v>
      </c>
      <c r="AA3186" s="18" t="s">
        <v>96</v>
      </c>
      <c r="AB3186" s="18" t="s">
        <v>7596</v>
      </c>
      <c r="AC3186" s="67" t="str">
        <f>+VLOOKUP("*"&amp;L3186&amp;"*",'[2]REGISTROS SANITARIOS'!$D$2394:$E$2662,2,FALSE)</f>
        <v>SI</v>
      </c>
      <c r="AD3186" s="22" t="s">
        <v>1025</v>
      </c>
      <c r="AE3186" s="16">
        <v>44721</v>
      </c>
      <c r="AF3186" s="34" t="s">
        <v>73</v>
      </c>
      <c r="AG3186" s="24">
        <v>20029994</v>
      </c>
      <c r="AH3186" s="18">
        <v>1</v>
      </c>
      <c r="AI3186" s="18" t="s">
        <v>1049</v>
      </c>
      <c r="AJ3186" s="17">
        <v>44</v>
      </c>
      <c r="AK3186" s="25">
        <v>44</v>
      </c>
      <c r="AL3186" s="25">
        <v>31675</v>
      </c>
      <c r="AM3186" s="35">
        <v>0</v>
      </c>
      <c r="AN3186" s="19">
        <v>1393700</v>
      </c>
      <c r="AO3186" s="18" t="s">
        <v>44</v>
      </c>
      <c r="AP3186" s="15" t="s">
        <v>6131</v>
      </c>
      <c r="AQ3186" s="43" t="str">
        <f t="shared" si="487"/>
        <v>SI</v>
      </c>
      <c r="AR3186" s="44">
        <f t="shared" si="489"/>
        <v>1393700</v>
      </c>
      <c r="AS3186" s="44">
        <f t="shared" si="490"/>
        <v>1393700</v>
      </c>
      <c r="AT3186" s="44">
        <f t="shared" si="491"/>
        <v>1393700</v>
      </c>
      <c r="AU3186" s="44">
        <f t="shared" si="492"/>
        <v>1393700</v>
      </c>
      <c r="AV3186" s="45" t="b">
        <f t="shared" si="493"/>
        <v>1</v>
      </c>
      <c r="AW3186" s="45" t="b">
        <f t="shared" si="488"/>
        <v>1</v>
      </c>
      <c r="AX3186" s="45"/>
    </row>
    <row r="3187" spans="1:50" s="36" customFormat="1" ht="27.75" customHeight="1" x14ac:dyDescent="0.15">
      <c r="A3187" s="36" t="str">
        <f t="shared" si="486"/>
        <v>RAFAEL ANTONIO SALAMANCA / DEPOSITO DE DROGAS BOYACA116050103</v>
      </c>
      <c r="B3187" s="36" t="b">
        <f>+A3187='[1]Anexo 9'!A3187</f>
        <v>1</v>
      </c>
      <c r="C3187" s="18" t="s">
        <v>3868</v>
      </c>
      <c r="D3187" s="18" t="s">
        <v>1041</v>
      </c>
      <c r="E3187" s="15" t="s">
        <v>61</v>
      </c>
      <c r="F3187" s="15" t="s">
        <v>62</v>
      </c>
      <c r="G3187" s="15" t="s">
        <v>3155</v>
      </c>
      <c r="H3187" s="15" t="s">
        <v>3155</v>
      </c>
      <c r="I3187" s="15" t="s">
        <v>3155</v>
      </c>
      <c r="J3187" s="15">
        <v>7</v>
      </c>
      <c r="K3187" s="15" t="s">
        <v>3155</v>
      </c>
      <c r="L3187" s="15">
        <v>116050103</v>
      </c>
      <c r="M3187" s="15" t="s">
        <v>1476</v>
      </c>
      <c r="N3187" s="15" t="s">
        <v>499</v>
      </c>
      <c r="O3187" s="18" t="s">
        <v>3739</v>
      </c>
      <c r="P3187" s="22" t="s">
        <v>73</v>
      </c>
      <c r="Q3187" s="15" t="s">
        <v>1478</v>
      </c>
      <c r="R3187" s="18" t="s">
        <v>5973</v>
      </c>
      <c r="S3187" s="22" t="b">
        <f t="shared" si="485"/>
        <v>0</v>
      </c>
      <c r="T3187" s="18">
        <v>1</v>
      </c>
      <c r="U3187" s="18" t="s">
        <v>5973</v>
      </c>
      <c r="V3187" s="15"/>
      <c r="W3187" s="18" t="s">
        <v>3740</v>
      </c>
      <c r="X3187" s="18"/>
      <c r="Y3187" s="15" t="s">
        <v>73</v>
      </c>
      <c r="Z3187" s="18" t="s">
        <v>3002</v>
      </c>
      <c r="AA3187" s="18" t="s">
        <v>1409</v>
      </c>
      <c r="AB3187" s="18" t="s">
        <v>3741</v>
      </c>
      <c r="AC3187" s="67" t="str">
        <f>+VLOOKUP("*"&amp;L3187&amp;"*",'[2]REGISTROS SANITARIOS'!$D$2394:$E$2662,2,FALSE)</f>
        <v>SI</v>
      </c>
      <c r="AD3187" s="22" t="s">
        <v>1025</v>
      </c>
      <c r="AE3187" s="16">
        <v>45586</v>
      </c>
      <c r="AF3187" s="34" t="s">
        <v>73</v>
      </c>
      <c r="AG3187" s="24">
        <v>19968918</v>
      </c>
      <c r="AH3187" s="18">
        <v>1</v>
      </c>
      <c r="AI3187" s="18" t="s">
        <v>1049</v>
      </c>
      <c r="AJ3187" s="17">
        <v>192.5</v>
      </c>
      <c r="AK3187" s="25">
        <v>193</v>
      </c>
      <c r="AL3187" s="25">
        <v>103750</v>
      </c>
      <c r="AM3187" s="35">
        <v>0</v>
      </c>
      <c r="AN3187" s="19">
        <v>20023750</v>
      </c>
      <c r="AO3187" s="18" t="s">
        <v>44</v>
      </c>
      <c r="AP3187" s="15" t="s">
        <v>6131</v>
      </c>
      <c r="AQ3187" s="43" t="str">
        <f t="shared" si="487"/>
        <v>MAYOR</v>
      </c>
      <c r="AR3187" s="44">
        <f t="shared" si="489"/>
        <v>19971875</v>
      </c>
      <c r="AS3187" s="44">
        <f t="shared" si="490"/>
        <v>19971875</v>
      </c>
      <c r="AT3187" s="44">
        <f t="shared" si="491"/>
        <v>20023750</v>
      </c>
      <c r="AU3187" s="44">
        <f t="shared" si="492"/>
        <v>20023750</v>
      </c>
      <c r="AV3187" s="45" t="b">
        <f t="shared" si="493"/>
        <v>1</v>
      </c>
      <c r="AW3187" s="45" t="b">
        <f t="shared" si="488"/>
        <v>0</v>
      </c>
      <c r="AX3187" s="45"/>
    </row>
    <row r="3188" spans="1:50" s="36" customFormat="1" ht="27.75" customHeight="1" x14ac:dyDescent="0.15">
      <c r="A3188" s="36" t="str">
        <f t="shared" si="486"/>
        <v>RAFAEL ANTONIO SALAMANCA / DEPOSITO DE DROGAS BOYACA117000409</v>
      </c>
      <c r="B3188" s="36" t="b">
        <f>+A3188='[1]Anexo 9'!A3188</f>
        <v>1</v>
      </c>
      <c r="C3188" s="18" t="s">
        <v>3868</v>
      </c>
      <c r="D3188" s="18" t="s">
        <v>1041</v>
      </c>
      <c r="E3188" s="15" t="s">
        <v>61</v>
      </c>
      <c r="F3188" s="15" t="s">
        <v>62</v>
      </c>
      <c r="G3188" s="15" t="s">
        <v>3155</v>
      </c>
      <c r="H3188" s="15" t="s">
        <v>3155</v>
      </c>
      <c r="I3188" s="15" t="s">
        <v>3155</v>
      </c>
      <c r="J3188" s="15">
        <v>6</v>
      </c>
      <c r="K3188" s="15" t="s">
        <v>3155</v>
      </c>
      <c r="L3188" s="15">
        <v>117000409</v>
      </c>
      <c r="M3188" s="15" t="s">
        <v>2548</v>
      </c>
      <c r="N3188" s="15" t="s">
        <v>1436</v>
      </c>
      <c r="O3188" s="18" t="s">
        <v>5104</v>
      </c>
      <c r="P3188" s="22" t="s">
        <v>73</v>
      </c>
      <c r="Q3188" s="15" t="s">
        <v>1977</v>
      </c>
      <c r="R3188" s="18" t="s">
        <v>5915</v>
      </c>
      <c r="S3188" s="22" t="b">
        <f t="shared" si="485"/>
        <v>0</v>
      </c>
      <c r="T3188" s="18" t="s">
        <v>6511</v>
      </c>
      <c r="U3188" s="18" t="s">
        <v>5915</v>
      </c>
      <c r="V3188" s="15"/>
      <c r="W3188" s="18" t="s">
        <v>1979</v>
      </c>
      <c r="X3188" s="18"/>
      <c r="Y3188" s="15" t="s">
        <v>73</v>
      </c>
      <c r="Z3188" s="18" t="s">
        <v>7502</v>
      </c>
      <c r="AA3188" s="18" t="s">
        <v>71</v>
      </c>
      <c r="AB3188" s="18" t="s">
        <v>7597</v>
      </c>
      <c r="AC3188" s="67" t="str">
        <f>+VLOOKUP("*"&amp;L3188&amp;"*",'[2]REGISTROS SANITARIOS'!$D$2394:$E$2662,2,FALSE)</f>
        <v>SI</v>
      </c>
      <c r="AD3188" s="22" t="s">
        <v>1025</v>
      </c>
      <c r="AE3188" s="16">
        <v>44113</v>
      </c>
      <c r="AF3188" s="34" t="s">
        <v>68</v>
      </c>
      <c r="AG3188" s="24" t="s">
        <v>8300</v>
      </c>
      <c r="AH3188" s="18">
        <v>1</v>
      </c>
      <c r="AI3188" s="18" t="s">
        <v>1049</v>
      </c>
      <c r="AJ3188" s="17">
        <v>96250</v>
      </c>
      <c r="AK3188" s="25">
        <v>96250</v>
      </c>
      <c r="AL3188" s="25">
        <v>106</v>
      </c>
      <c r="AM3188" s="35">
        <v>0</v>
      </c>
      <c r="AN3188" s="19">
        <v>10202500</v>
      </c>
      <c r="AO3188" s="18" t="s">
        <v>44</v>
      </c>
      <c r="AP3188" s="15" t="s">
        <v>6131</v>
      </c>
      <c r="AQ3188" s="43" t="str">
        <f t="shared" si="487"/>
        <v>SI</v>
      </c>
      <c r="AR3188" s="44">
        <f t="shared" si="489"/>
        <v>10202500</v>
      </c>
      <c r="AS3188" s="44">
        <f t="shared" si="490"/>
        <v>10202500</v>
      </c>
      <c r="AT3188" s="44">
        <f t="shared" si="491"/>
        <v>10202500</v>
      </c>
      <c r="AU3188" s="44">
        <f t="shared" si="492"/>
        <v>10202500</v>
      </c>
      <c r="AV3188" s="45" t="b">
        <f t="shared" si="493"/>
        <v>1</v>
      </c>
      <c r="AW3188" s="45" t="b">
        <f t="shared" si="488"/>
        <v>1</v>
      </c>
      <c r="AX3188" s="45"/>
    </row>
    <row r="3189" spans="1:50" s="36" customFormat="1" ht="27.75" customHeight="1" x14ac:dyDescent="0.15">
      <c r="A3189" s="36" t="str">
        <f t="shared" si="486"/>
        <v>RAFAEL ANTONIO SALAMANCA / DEPOSITO DE DROGAS BOYACA117000503</v>
      </c>
      <c r="B3189" s="36" t="b">
        <f>+A3189='[1]Anexo 9'!A3189</f>
        <v>1</v>
      </c>
      <c r="C3189" s="18" t="s">
        <v>3868</v>
      </c>
      <c r="D3189" s="18" t="s">
        <v>1041</v>
      </c>
      <c r="E3189" s="15" t="s">
        <v>61</v>
      </c>
      <c r="F3189" s="15" t="s">
        <v>62</v>
      </c>
      <c r="G3189" s="15" t="s">
        <v>3155</v>
      </c>
      <c r="H3189" s="15" t="s">
        <v>3155</v>
      </c>
      <c r="I3189" s="15" t="s">
        <v>3155</v>
      </c>
      <c r="J3189" s="15">
        <v>5</v>
      </c>
      <c r="K3189" s="15" t="s">
        <v>3155</v>
      </c>
      <c r="L3189" s="15">
        <v>117000503</v>
      </c>
      <c r="M3189" s="15" t="s">
        <v>2551</v>
      </c>
      <c r="N3189" s="15" t="s">
        <v>80</v>
      </c>
      <c r="O3189" s="18" t="s">
        <v>3743</v>
      </c>
      <c r="P3189" s="22" t="s">
        <v>3841</v>
      </c>
      <c r="Q3189" s="15" t="s">
        <v>2553</v>
      </c>
      <c r="R3189" s="18" t="s">
        <v>3128</v>
      </c>
      <c r="S3189" s="22" t="b">
        <f t="shared" si="485"/>
        <v>0</v>
      </c>
      <c r="T3189" s="18">
        <v>12</v>
      </c>
      <c r="U3189" s="18" t="s">
        <v>3128</v>
      </c>
      <c r="V3189" s="15"/>
      <c r="W3189" s="18" t="s">
        <v>1943</v>
      </c>
      <c r="X3189" s="18"/>
      <c r="Y3189" s="15" t="s">
        <v>73</v>
      </c>
      <c r="Z3189" s="18" t="s">
        <v>1944</v>
      </c>
      <c r="AA3189" s="18" t="s">
        <v>71</v>
      </c>
      <c r="AB3189" s="18" t="s">
        <v>2554</v>
      </c>
      <c r="AC3189" s="67" t="str">
        <f>+VLOOKUP("*"&amp;L3189&amp;"*",'[2]REGISTROS SANITARIOS'!$D$2394:$E$2662,2,FALSE)</f>
        <v>SI</v>
      </c>
      <c r="AD3189" s="22" t="s">
        <v>1025</v>
      </c>
      <c r="AE3189" s="16">
        <v>44350</v>
      </c>
      <c r="AF3189" s="34" t="s">
        <v>73</v>
      </c>
      <c r="AG3189" s="24">
        <v>38332</v>
      </c>
      <c r="AH3189" s="18">
        <v>2</v>
      </c>
      <c r="AI3189" s="18" t="s">
        <v>1049</v>
      </c>
      <c r="AJ3189" s="17">
        <v>825</v>
      </c>
      <c r="AK3189" s="25">
        <v>825</v>
      </c>
      <c r="AL3189" s="25">
        <v>5250</v>
      </c>
      <c r="AM3189" s="35">
        <v>0</v>
      </c>
      <c r="AN3189" s="19">
        <v>4331250</v>
      </c>
      <c r="AO3189" s="18" t="s">
        <v>44</v>
      </c>
      <c r="AP3189" s="15" t="s">
        <v>6131</v>
      </c>
      <c r="AQ3189" s="43" t="str">
        <f t="shared" si="487"/>
        <v>SI</v>
      </c>
      <c r="AR3189" s="44">
        <f t="shared" si="489"/>
        <v>4331250</v>
      </c>
      <c r="AS3189" s="44">
        <f t="shared" si="490"/>
        <v>4331250</v>
      </c>
      <c r="AT3189" s="44">
        <f t="shared" si="491"/>
        <v>4331250</v>
      </c>
      <c r="AU3189" s="44">
        <f t="shared" si="492"/>
        <v>4331250</v>
      </c>
      <c r="AV3189" s="45" t="b">
        <f t="shared" si="493"/>
        <v>1</v>
      </c>
      <c r="AW3189" s="45" t="b">
        <f t="shared" si="488"/>
        <v>1</v>
      </c>
      <c r="AX3189" s="45"/>
    </row>
    <row r="3190" spans="1:50" s="36" customFormat="1" ht="27.75" customHeight="1" x14ac:dyDescent="0.15">
      <c r="A3190" s="36" t="str">
        <f t="shared" si="486"/>
        <v>RAFAEL ANTONIO SALAMANCA / DEPOSITO DE DROGAS BOYACA117000809</v>
      </c>
      <c r="B3190" s="36" t="b">
        <f>+A3190='[1]Anexo 9'!A3190</f>
        <v>1</v>
      </c>
      <c r="C3190" s="18" t="s">
        <v>3868</v>
      </c>
      <c r="D3190" s="18" t="s">
        <v>1041</v>
      </c>
      <c r="E3190" s="15" t="s">
        <v>61</v>
      </c>
      <c r="F3190" s="15" t="s">
        <v>62</v>
      </c>
      <c r="G3190" s="15" t="s">
        <v>3155</v>
      </c>
      <c r="H3190" s="15" t="s">
        <v>3155</v>
      </c>
      <c r="I3190" s="15" t="s">
        <v>3155</v>
      </c>
      <c r="J3190" s="15">
        <v>6</v>
      </c>
      <c r="K3190" s="15" t="s">
        <v>3155</v>
      </c>
      <c r="L3190" s="15">
        <v>117000809</v>
      </c>
      <c r="M3190" s="15" t="s">
        <v>2555</v>
      </c>
      <c r="N3190" s="15" t="s">
        <v>1436</v>
      </c>
      <c r="O3190" s="18" t="s">
        <v>3744</v>
      </c>
      <c r="P3190" s="22" t="s">
        <v>73</v>
      </c>
      <c r="Q3190" s="15" t="s">
        <v>1977</v>
      </c>
      <c r="R3190" s="18" t="s">
        <v>5937</v>
      </c>
      <c r="S3190" s="22" t="b">
        <f t="shared" si="485"/>
        <v>0</v>
      </c>
      <c r="T3190" s="18">
        <v>500</v>
      </c>
      <c r="U3190" s="18" t="s">
        <v>5937</v>
      </c>
      <c r="V3190" s="15"/>
      <c r="W3190" s="18" t="s">
        <v>1943</v>
      </c>
      <c r="X3190" s="18"/>
      <c r="Y3190" s="15" t="s">
        <v>73</v>
      </c>
      <c r="Z3190" s="18" t="s">
        <v>1944</v>
      </c>
      <c r="AA3190" s="18" t="s">
        <v>71</v>
      </c>
      <c r="AB3190" s="18" t="s">
        <v>3745</v>
      </c>
      <c r="AC3190" s="67" t="str">
        <f>+VLOOKUP("*"&amp;L3190&amp;"*",'[2]REGISTROS SANITARIOS'!$D$2394:$E$2662,2,FALSE)</f>
        <v>SI</v>
      </c>
      <c r="AD3190" s="22" t="s">
        <v>1025</v>
      </c>
      <c r="AE3190" s="16" t="s">
        <v>7998</v>
      </c>
      <c r="AF3190" s="34" t="s">
        <v>8814</v>
      </c>
      <c r="AG3190" s="24">
        <v>23440</v>
      </c>
      <c r="AH3190" s="18">
        <v>10</v>
      </c>
      <c r="AI3190" s="18" t="s">
        <v>1049</v>
      </c>
      <c r="AJ3190" s="17">
        <v>247500</v>
      </c>
      <c r="AK3190" s="25">
        <v>247500</v>
      </c>
      <c r="AL3190" s="25">
        <v>131</v>
      </c>
      <c r="AM3190" s="35">
        <v>0</v>
      </c>
      <c r="AN3190" s="19">
        <v>32422500</v>
      </c>
      <c r="AO3190" s="18" t="s">
        <v>44</v>
      </c>
      <c r="AP3190" s="15" t="s">
        <v>6131</v>
      </c>
      <c r="AQ3190" s="43" t="str">
        <f t="shared" si="487"/>
        <v>SI</v>
      </c>
      <c r="AR3190" s="44">
        <f t="shared" si="489"/>
        <v>32422500</v>
      </c>
      <c r="AS3190" s="44">
        <f t="shared" si="490"/>
        <v>32422500</v>
      </c>
      <c r="AT3190" s="44">
        <f t="shared" si="491"/>
        <v>32422500</v>
      </c>
      <c r="AU3190" s="44">
        <f t="shared" si="492"/>
        <v>32422500</v>
      </c>
      <c r="AV3190" s="45" t="b">
        <f t="shared" si="493"/>
        <v>1</v>
      </c>
      <c r="AW3190" s="45" t="b">
        <f t="shared" si="488"/>
        <v>1</v>
      </c>
      <c r="AX3190" s="45"/>
    </row>
    <row r="3191" spans="1:50" s="36" customFormat="1" ht="27.75" customHeight="1" x14ac:dyDescent="0.15">
      <c r="A3191" s="36" t="str">
        <f t="shared" si="486"/>
        <v>RAFAEL ANTONIO SALAMANCA / DEPOSITO DE DROGAS BOYACA117001009</v>
      </c>
      <c r="B3191" s="36" t="b">
        <f>+A3191='[1]Anexo 9'!A3191</f>
        <v>1</v>
      </c>
      <c r="C3191" s="18" t="s">
        <v>3868</v>
      </c>
      <c r="D3191" s="18" t="s">
        <v>1041</v>
      </c>
      <c r="E3191" s="15" t="s">
        <v>61</v>
      </c>
      <c r="F3191" s="15" t="s">
        <v>62</v>
      </c>
      <c r="G3191" s="15" t="s">
        <v>3155</v>
      </c>
      <c r="H3191" s="15" t="s">
        <v>3155</v>
      </c>
      <c r="I3191" s="15" t="s">
        <v>3155</v>
      </c>
      <c r="J3191" s="15">
        <v>3</v>
      </c>
      <c r="K3191" s="15" t="s">
        <v>3155</v>
      </c>
      <c r="L3191" s="15">
        <v>117001009</v>
      </c>
      <c r="M3191" s="15" t="s">
        <v>2557</v>
      </c>
      <c r="N3191" s="15" t="s">
        <v>1411</v>
      </c>
      <c r="O3191" s="18" t="s">
        <v>5105</v>
      </c>
      <c r="P3191" s="22" t="s">
        <v>73</v>
      </c>
      <c r="Q3191" s="15" t="s">
        <v>2559</v>
      </c>
      <c r="R3191" s="18" t="s">
        <v>3746</v>
      </c>
      <c r="S3191" s="22" t="b">
        <f t="shared" si="485"/>
        <v>0</v>
      </c>
      <c r="T3191" s="18">
        <v>300</v>
      </c>
      <c r="U3191" s="18" t="s">
        <v>3746</v>
      </c>
      <c r="V3191" s="15"/>
      <c r="W3191" s="18" t="s">
        <v>3479</v>
      </c>
      <c r="X3191" s="18"/>
      <c r="Y3191" s="15" t="s">
        <v>73</v>
      </c>
      <c r="Z3191" s="18" t="s">
        <v>7598</v>
      </c>
      <c r="AA3191" s="18" t="s">
        <v>71</v>
      </c>
      <c r="AB3191" s="18" t="s">
        <v>7599</v>
      </c>
      <c r="AC3191" s="67" t="e">
        <f>+VLOOKUP("*"&amp;L3191&amp;"*",'[2]REGISTROS SANITARIOS'!$D$2394:$E$2662,2,FALSE)</f>
        <v>#N/A</v>
      </c>
      <c r="AD3191" s="22" t="s">
        <v>44</v>
      </c>
      <c r="AE3191" s="16">
        <v>44900</v>
      </c>
      <c r="AF3191" s="34" t="s">
        <v>73</v>
      </c>
      <c r="AG3191" s="24" t="s">
        <v>8301</v>
      </c>
      <c r="AH3191" s="18">
        <v>12</v>
      </c>
      <c r="AI3191" s="18" t="s">
        <v>1049</v>
      </c>
      <c r="AJ3191" s="17">
        <v>1375</v>
      </c>
      <c r="AK3191" s="25">
        <v>1375</v>
      </c>
      <c r="AL3191" s="25">
        <v>113</v>
      </c>
      <c r="AM3191" s="35">
        <v>0</v>
      </c>
      <c r="AN3191" s="19">
        <v>155375</v>
      </c>
      <c r="AO3191" s="18" t="s">
        <v>44</v>
      </c>
      <c r="AP3191" s="15" t="s">
        <v>6131</v>
      </c>
      <c r="AQ3191" s="43" t="str">
        <f t="shared" si="487"/>
        <v>SI</v>
      </c>
      <c r="AR3191" s="44">
        <f t="shared" si="489"/>
        <v>155375</v>
      </c>
      <c r="AS3191" s="44">
        <f t="shared" si="490"/>
        <v>155375</v>
      </c>
      <c r="AT3191" s="44">
        <f t="shared" si="491"/>
        <v>155375</v>
      </c>
      <c r="AU3191" s="44">
        <f t="shared" si="492"/>
        <v>155375</v>
      </c>
      <c r="AV3191" s="45" t="b">
        <f t="shared" si="493"/>
        <v>1</v>
      </c>
      <c r="AW3191" s="45" t="b">
        <f t="shared" si="488"/>
        <v>1</v>
      </c>
      <c r="AX3191" s="45"/>
    </row>
    <row r="3192" spans="1:50" s="36" customFormat="1" ht="27.75" customHeight="1" x14ac:dyDescent="0.15">
      <c r="A3192" s="36" t="str">
        <f t="shared" si="486"/>
        <v>RAFAEL ANTONIO SALAMANCA / DEPOSITO DE DROGAS BOYACA117001109</v>
      </c>
      <c r="B3192" s="36" t="b">
        <f>+A3192='[1]Anexo 9'!A3192</f>
        <v>1</v>
      </c>
      <c r="C3192" s="18" t="s">
        <v>3868</v>
      </c>
      <c r="D3192" s="18" t="s">
        <v>1041</v>
      </c>
      <c r="E3192" s="15" t="s">
        <v>61</v>
      </c>
      <c r="F3192" s="15" t="s">
        <v>62</v>
      </c>
      <c r="G3192" s="15" t="s">
        <v>3155</v>
      </c>
      <c r="H3192" s="15" t="s">
        <v>3155</v>
      </c>
      <c r="I3192" s="15" t="s">
        <v>3155</v>
      </c>
      <c r="J3192" s="15">
        <v>5</v>
      </c>
      <c r="K3192" s="15" t="s">
        <v>3155</v>
      </c>
      <c r="L3192" s="15">
        <v>117001109</v>
      </c>
      <c r="M3192" s="15" t="s">
        <v>2561</v>
      </c>
      <c r="N3192" s="15" t="s">
        <v>1411</v>
      </c>
      <c r="O3192" s="18" t="s">
        <v>5106</v>
      </c>
      <c r="P3192" s="22" t="s">
        <v>3841</v>
      </c>
      <c r="Q3192" s="15" t="s">
        <v>1841</v>
      </c>
      <c r="R3192" s="18" t="s">
        <v>5937</v>
      </c>
      <c r="S3192" s="22" t="b">
        <f t="shared" si="485"/>
        <v>0</v>
      </c>
      <c r="T3192" s="18">
        <v>30</v>
      </c>
      <c r="U3192" s="18" t="s">
        <v>5937</v>
      </c>
      <c r="V3192" s="15"/>
      <c r="W3192" s="18" t="s">
        <v>6512</v>
      </c>
      <c r="X3192" s="18"/>
      <c r="Y3192" s="15" t="s">
        <v>73</v>
      </c>
      <c r="Z3192" s="18" t="s">
        <v>7565</v>
      </c>
      <c r="AA3192" s="18" t="s">
        <v>71</v>
      </c>
      <c r="AB3192" s="18" t="s">
        <v>7600</v>
      </c>
      <c r="AC3192" s="67" t="str">
        <f>+VLOOKUP("*"&amp;L3192&amp;"*",'[2]REGISTROS SANITARIOS'!$D$2394:$E$2662,2,FALSE)</f>
        <v>SI</v>
      </c>
      <c r="AD3192" s="22" t="s">
        <v>1025</v>
      </c>
      <c r="AE3192" s="16">
        <v>44197</v>
      </c>
      <c r="AF3192" s="34" t="s">
        <v>68</v>
      </c>
      <c r="AG3192" s="24">
        <v>20095530</v>
      </c>
      <c r="AH3192" s="18">
        <v>2</v>
      </c>
      <c r="AI3192" s="18" t="s">
        <v>1049</v>
      </c>
      <c r="AJ3192" s="17">
        <v>4400</v>
      </c>
      <c r="AK3192" s="25">
        <v>4400</v>
      </c>
      <c r="AL3192" s="25">
        <v>75</v>
      </c>
      <c r="AM3192" s="35">
        <v>0</v>
      </c>
      <c r="AN3192" s="19">
        <v>330000</v>
      </c>
      <c r="AO3192" s="18" t="s">
        <v>44</v>
      </c>
      <c r="AP3192" s="15" t="s">
        <v>6131</v>
      </c>
      <c r="AQ3192" s="43" t="str">
        <f t="shared" si="487"/>
        <v>SI</v>
      </c>
      <c r="AR3192" s="44">
        <f t="shared" si="489"/>
        <v>330000</v>
      </c>
      <c r="AS3192" s="44">
        <f t="shared" si="490"/>
        <v>330000</v>
      </c>
      <c r="AT3192" s="44">
        <f t="shared" si="491"/>
        <v>330000</v>
      </c>
      <c r="AU3192" s="44">
        <f t="shared" si="492"/>
        <v>330000</v>
      </c>
      <c r="AV3192" s="45" t="b">
        <f t="shared" si="493"/>
        <v>1</v>
      </c>
      <c r="AW3192" s="45" t="b">
        <f t="shared" si="488"/>
        <v>1</v>
      </c>
      <c r="AX3192" s="45"/>
    </row>
    <row r="3193" spans="1:50" s="36" customFormat="1" ht="27.75" customHeight="1" x14ac:dyDescent="0.15">
      <c r="A3193" s="36" t="str">
        <f t="shared" si="486"/>
        <v>RAFAEL ANTONIO SALAMANCA / DEPOSITO DE DROGAS BOYACA117001425</v>
      </c>
      <c r="B3193" s="36" t="b">
        <f>+A3193='[1]Anexo 9'!A3193</f>
        <v>1</v>
      </c>
      <c r="C3193" s="18" t="s">
        <v>3868</v>
      </c>
      <c r="D3193" s="18" t="s">
        <v>1041</v>
      </c>
      <c r="E3193" s="15" t="s">
        <v>61</v>
      </c>
      <c r="F3193" s="15" t="s">
        <v>62</v>
      </c>
      <c r="G3193" s="15" t="s">
        <v>3155</v>
      </c>
      <c r="H3193" s="15" t="s">
        <v>3155</v>
      </c>
      <c r="I3193" s="15" t="s">
        <v>3155</v>
      </c>
      <c r="J3193" s="15">
        <v>3</v>
      </c>
      <c r="K3193" s="15" t="s">
        <v>3155</v>
      </c>
      <c r="L3193" s="15">
        <v>117001425</v>
      </c>
      <c r="M3193" s="15" t="s">
        <v>2564</v>
      </c>
      <c r="N3193" s="15" t="s">
        <v>1411</v>
      </c>
      <c r="O3193" s="18" t="s">
        <v>3747</v>
      </c>
      <c r="P3193" s="22" t="s">
        <v>73</v>
      </c>
      <c r="Q3193" s="15" t="s">
        <v>2566</v>
      </c>
      <c r="R3193" s="18" t="s">
        <v>5939</v>
      </c>
      <c r="S3193" s="22" t="b">
        <f t="shared" si="485"/>
        <v>0</v>
      </c>
      <c r="T3193" s="18">
        <v>30</v>
      </c>
      <c r="U3193" s="18" t="s">
        <v>5939</v>
      </c>
      <c r="V3193" s="15"/>
      <c r="W3193" s="18" t="s">
        <v>3625</v>
      </c>
      <c r="X3193" s="18"/>
      <c r="Y3193" s="15" t="s">
        <v>73</v>
      </c>
      <c r="Z3193" s="18" t="s">
        <v>1662</v>
      </c>
      <c r="AA3193" s="18" t="s">
        <v>71</v>
      </c>
      <c r="AB3193" s="18" t="s">
        <v>7601</v>
      </c>
      <c r="AC3193" s="67" t="str">
        <f>+VLOOKUP("*"&amp;L3193&amp;"*",'[2]REGISTROS SANITARIOS'!$D$2394:$E$2662,2,FALSE)</f>
        <v>SI</v>
      </c>
      <c r="AD3193" s="22" t="s">
        <v>1025</v>
      </c>
      <c r="AE3193" s="16">
        <v>45064</v>
      </c>
      <c r="AF3193" s="34" t="s">
        <v>73</v>
      </c>
      <c r="AG3193" s="24">
        <v>19934690</v>
      </c>
      <c r="AH3193" s="18">
        <v>1</v>
      </c>
      <c r="AI3193" s="18" t="s">
        <v>1049</v>
      </c>
      <c r="AJ3193" s="17">
        <v>82500</v>
      </c>
      <c r="AK3193" s="25">
        <v>82500</v>
      </c>
      <c r="AL3193" s="25">
        <v>91</v>
      </c>
      <c r="AM3193" s="35">
        <v>0</v>
      </c>
      <c r="AN3193" s="19">
        <v>7507500</v>
      </c>
      <c r="AO3193" s="18" t="s">
        <v>44</v>
      </c>
      <c r="AP3193" s="15" t="s">
        <v>6131</v>
      </c>
      <c r="AQ3193" s="43" t="str">
        <f t="shared" si="487"/>
        <v>SI</v>
      </c>
      <c r="AR3193" s="44">
        <f t="shared" si="489"/>
        <v>7507500</v>
      </c>
      <c r="AS3193" s="44">
        <f t="shared" si="490"/>
        <v>7507500</v>
      </c>
      <c r="AT3193" s="44">
        <f t="shared" si="491"/>
        <v>7507500</v>
      </c>
      <c r="AU3193" s="44">
        <f t="shared" si="492"/>
        <v>7507500</v>
      </c>
      <c r="AV3193" s="45" t="b">
        <f t="shared" si="493"/>
        <v>1</v>
      </c>
      <c r="AW3193" s="45" t="b">
        <f t="shared" si="488"/>
        <v>1</v>
      </c>
      <c r="AX3193" s="45"/>
    </row>
    <row r="3194" spans="1:50" s="36" customFormat="1" ht="27.75" customHeight="1" x14ac:dyDescent="0.15">
      <c r="A3194" s="36" t="str">
        <f t="shared" si="486"/>
        <v>RAFAEL ANTONIO SALAMANCA / DEPOSITO DE DROGAS BOYACA117001450</v>
      </c>
      <c r="B3194" s="36" t="b">
        <f>+A3194='[1]Anexo 9'!A3194</f>
        <v>1</v>
      </c>
      <c r="C3194" s="18" t="s">
        <v>3868</v>
      </c>
      <c r="D3194" s="18" t="s">
        <v>1041</v>
      </c>
      <c r="E3194" s="15" t="s">
        <v>61</v>
      </c>
      <c r="F3194" s="15" t="s">
        <v>62</v>
      </c>
      <c r="G3194" s="15" t="s">
        <v>3155</v>
      </c>
      <c r="H3194" s="15" t="s">
        <v>3155</v>
      </c>
      <c r="I3194" s="15" t="s">
        <v>3155</v>
      </c>
      <c r="J3194" s="15">
        <v>3</v>
      </c>
      <c r="K3194" s="15" t="s">
        <v>3155</v>
      </c>
      <c r="L3194" s="15">
        <v>117001450</v>
      </c>
      <c r="M3194" s="15" t="s">
        <v>2569</v>
      </c>
      <c r="N3194" s="15" t="s">
        <v>1411</v>
      </c>
      <c r="O3194" s="18" t="s">
        <v>3749</v>
      </c>
      <c r="P3194" s="22" t="s">
        <v>73</v>
      </c>
      <c r="Q3194" s="15" t="s">
        <v>2566</v>
      </c>
      <c r="R3194" s="18" t="s">
        <v>5939</v>
      </c>
      <c r="S3194" s="22" t="b">
        <f t="shared" si="485"/>
        <v>0</v>
      </c>
      <c r="T3194" s="18">
        <v>30</v>
      </c>
      <c r="U3194" s="18" t="s">
        <v>5939</v>
      </c>
      <c r="V3194" s="15"/>
      <c r="W3194" s="18" t="s">
        <v>6513</v>
      </c>
      <c r="X3194" s="18"/>
      <c r="Y3194" s="15" t="s">
        <v>73</v>
      </c>
      <c r="Z3194" s="18" t="s">
        <v>1662</v>
      </c>
      <c r="AA3194" s="18" t="s">
        <v>71</v>
      </c>
      <c r="AB3194" s="18" t="s">
        <v>2571</v>
      </c>
      <c r="AC3194" s="67" t="str">
        <f>+VLOOKUP("*"&amp;L3194&amp;"*",'[2]REGISTROS SANITARIOS'!$D$2394:$E$2662,2,FALSE)</f>
        <v>SI</v>
      </c>
      <c r="AD3194" s="22" t="s">
        <v>1025</v>
      </c>
      <c r="AE3194" s="16">
        <v>45587</v>
      </c>
      <c r="AF3194" s="34" t="s">
        <v>73</v>
      </c>
      <c r="AG3194" s="24">
        <v>19942545</v>
      </c>
      <c r="AH3194" s="18">
        <v>1</v>
      </c>
      <c r="AI3194" s="18" t="s">
        <v>1049</v>
      </c>
      <c r="AJ3194" s="17">
        <v>30800</v>
      </c>
      <c r="AK3194" s="25">
        <v>30800</v>
      </c>
      <c r="AL3194" s="25">
        <v>113</v>
      </c>
      <c r="AM3194" s="35">
        <v>0</v>
      </c>
      <c r="AN3194" s="19">
        <v>3480400</v>
      </c>
      <c r="AO3194" s="18" t="s">
        <v>44</v>
      </c>
      <c r="AP3194" s="15" t="s">
        <v>6131</v>
      </c>
      <c r="AQ3194" s="43" t="str">
        <f t="shared" si="487"/>
        <v>SI</v>
      </c>
      <c r="AR3194" s="44">
        <f t="shared" si="489"/>
        <v>3480400</v>
      </c>
      <c r="AS3194" s="44">
        <f t="shared" si="490"/>
        <v>3480400</v>
      </c>
      <c r="AT3194" s="44">
        <f t="shared" si="491"/>
        <v>3480400</v>
      </c>
      <c r="AU3194" s="44">
        <f t="shared" si="492"/>
        <v>3480400</v>
      </c>
      <c r="AV3194" s="45" t="b">
        <f t="shared" si="493"/>
        <v>1</v>
      </c>
      <c r="AW3194" s="45" t="b">
        <f t="shared" si="488"/>
        <v>1</v>
      </c>
      <c r="AX3194" s="45"/>
    </row>
    <row r="3195" spans="1:50" s="36" customFormat="1" ht="27.75" customHeight="1" x14ac:dyDescent="0.15">
      <c r="A3195" s="36" t="str">
        <f t="shared" si="486"/>
        <v>RAFAEL ANTONIO SALAMANCA / DEPOSITO DE DROGAS BOYACA118000303</v>
      </c>
      <c r="B3195" s="36" t="b">
        <f>+A3195='[1]Anexo 9'!A3195</f>
        <v>1</v>
      </c>
      <c r="C3195" s="18" t="s">
        <v>3868</v>
      </c>
      <c r="D3195" s="18" t="s">
        <v>1041</v>
      </c>
      <c r="E3195" s="15" t="s">
        <v>61</v>
      </c>
      <c r="F3195" s="15" t="s">
        <v>62</v>
      </c>
      <c r="G3195" s="15" t="s">
        <v>3155</v>
      </c>
      <c r="H3195" s="15" t="s">
        <v>3155</v>
      </c>
      <c r="I3195" s="15" t="s">
        <v>3155</v>
      </c>
      <c r="J3195" s="15">
        <v>3</v>
      </c>
      <c r="K3195" s="15" t="s">
        <v>3155</v>
      </c>
      <c r="L3195" s="15">
        <v>118000303</v>
      </c>
      <c r="M3195" s="15" t="s">
        <v>2572</v>
      </c>
      <c r="N3195" s="15" t="s">
        <v>80</v>
      </c>
      <c r="O3195" s="18" t="s">
        <v>5107</v>
      </c>
      <c r="P3195" s="22" t="s">
        <v>3841</v>
      </c>
      <c r="Q3195" s="15" t="s">
        <v>1798</v>
      </c>
      <c r="R3195" s="18" t="s">
        <v>5974</v>
      </c>
      <c r="S3195" s="22" t="b">
        <f t="shared" ref="S3195:S3211" si="494">+R3195=Q3195</f>
        <v>0</v>
      </c>
      <c r="T3195" s="18">
        <v>1</v>
      </c>
      <c r="U3195" s="18" t="s">
        <v>5974</v>
      </c>
      <c r="V3195" s="15"/>
      <c r="W3195" s="18" t="s">
        <v>6514</v>
      </c>
      <c r="X3195" s="18"/>
      <c r="Y3195" s="15" t="s">
        <v>73</v>
      </c>
      <c r="Z3195" s="18" t="s">
        <v>7602</v>
      </c>
      <c r="AA3195" s="18" t="s">
        <v>96</v>
      </c>
      <c r="AB3195" s="18" t="s">
        <v>3751</v>
      </c>
      <c r="AC3195" s="67" t="str">
        <f>+VLOOKUP("*"&amp;L3195&amp;"*",'[2]REGISTROS SANITARIOS'!$D$2394:$E$2662,2,FALSE)</f>
        <v>SI</v>
      </c>
      <c r="AD3195" s="22" t="s">
        <v>1025</v>
      </c>
      <c r="AE3195" s="16">
        <v>45580</v>
      </c>
      <c r="AF3195" s="34" t="s">
        <v>73</v>
      </c>
      <c r="AG3195" s="24">
        <v>19975089</v>
      </c>
      <c r="AH3195" s="18">
        <v>1</v>
      </c>
      <c r="AI3195" s="18" t="s">
        <v>1049</v>
      </c>
      <c r="AJ3195" s="17">
        <v>302.5</v>
      </c>
      <c r="AK3195" s="25">
        <v>303</v>
      </c>
      <c r="AL3195" s="25">
        <v>176037</v>
      </c>
      <c r="AM3195" s="35">
        <v>0</v>
      </c>
      <c r="AN3195" s="19">
        <v>53339211</v>
      </c>
      <c r="AO3195" s="18" t="s">
        <v>8275</v>
      </c>
      <c r="AP3195" s="15" t="s">
        <v>6131</v>
      </c>
      <c r="AQ3195" s="43" t="str">
        <f t="shared" si="487"/>
        <v>MAYOR</v>
      </c>
      <c r="AR3195" s="44">
        <f t="shared" si="489"/>
        <v>53251192.5</v>
      </c>
      <c r="AS3195" s="44">
        <f t="shared" si="490"/>
        <v>53251192.5</v>
      </c>
      <c r="AT3195" s="44">
        <f t="shared" si="491"/>
        <v>53339211</v>
      </c>
      <c r="AU3195" s="44">
        <f t="shared" si="492"/>
        <v>53339211</v>
      </c>
      <c r="AV3195" s="45" t="b">
        <f t="shared" si="493"/>
        <v>1</v>
      </c>
      <c r="AW3195" s="45" t="b">
        <f t="shared" si="488"/>
        <v>0</v>
      </c>
      <c r="AX3195" s="45"/>
    </row>
    <row r="3196" spans="1:50" s="36" customFormat="1" ht="27.75" customHeight="1" x14ac:dyDescent="0.15">
      <c r="A3196" s="36" t="str">
        <f t="shared" si="486"/>
        <v>RAFAEL ANTONIO SALAMANCA / DEPOSITO DE DROGAS BOYACA118000403</v>
      </c>
      <c r="B3196" s="36" t="b">
        <f>+A3196='[1]Anexo 9'!A3196</f>
        <v>1</v>
      </c>
      <c r="C3196" s="18" t="s">
        <v>3868</v>
      </c>
      <c r="D3196" s="18" t="s">
        <v>1041</v>
      </c>
      <c r="E3196" s="15" t="s">
        <v>61</v>
      </c>
      <c r="F3196" s="15" t="s">
        <v>62</v>
      </c>
      <c r="G3196" s="15" t="s">
        <v>3155</v>
      </c>
      <c r="H3196" s="15" t="s">
        <v>3155</v>
      </c>
      <c r="I3196" s="15" t="s">
        <v>3155</v>
      </c>
      <c r="J3196" s="15">
        <v>5</v>
      </c>
      <c r="K3196" s="15" t="s">
        <v>3155</v>
      </c>
      <c r="L3196" s="15">
        <v>118000403</v>
      </c>
      <c r="M3196" s="15" t="s">
        <v>2573</v>
      </c>
      <c r="N3196" s="15" t="s">
        <v>64</v>
      </c>
      <c r="O3196" s="18" t="s">
        <v>3752</v>
      </c>
      <c r="P3196" s="22" t="s">
        <v>3841</v>
      </c>
      <c r="Q3196" s="15" t="s">
        <v>2575</v>
      </c>
      <c r="R3196" s="18" t="s">
        <v>3128</v>
      </c>
      <c r="S3196" s="22" t="b">
        <f t="shared" si="494"/>
        <v>0</v>
      </c>
      <c r="T3196" s="18">
        <v>10</v>
      </c>
      <c r="U3196" s="18" t="s">
        <v>3128</v>
      </c>
      <c r="V3196" s="15"/>
      <c r="W3196" s="18" t="s">
        <v>2528</v>
      </c>
      <c r="X3196" s="18"/>
      <c r="Y3196" s="15" t="s">
        <v>73</v>
      </c>
      <c r="Z3196" s="18" t="s">
        <v>2576</v>
      </c>
      <c r="AA3196" s="18" t="s">
        <v>208</v>
      </c>
      <c r="AB3196" s="18" t="s">
        <v>7006</v>
      </c>
      <c r="AC3196" s="67" t="str">
        <f>+VLOOKUP("*"&amp;L3196&amp;"*",'[2]REGISTROS SANITARIOS'!$D$2394:$E$2662,2,FALSE)</f>
        <v>SI</v>
      </c>
      <c r="AD3196" s="22" t="s">
        <v>1025</v>
      </c>
      <c r="AE3196" s="16" t="s">
        <v>7998</v>
      </c>
      <c r="AF3196" s="34" t="s">
        <v>8814</v>
      </c>
      <c r="AG3196" s="24">
        <v>20046007</v>
      </c>
      <c r="AH3196" s="18">
        <v>2</v>
      </c>
      <c r="AI3196" s="18" t="s">
        <v>1049</v>
      </c>
      <c r="AJ3196" s="17">
        <v>4400</v>
      </c>
      <c r="AK3196" s="25">
        <v>4400</v>
      </c>
      <c r="AL3196" s="25">
        <v>7475</v>
      </c>
      <c r="AM3196" s="35">
        <v>0</v>
      </c>
      <c r="AN3196" s="19">
        <v>32890000</v>
      </c>
      <c r="AO3196" s="18" t="s">
        <v>44</v>
      </c>
      <c r="AP3196" s="15" t="s">
        <v>6131</v>
      </c>
      <c r="AQ3196" s="43" t="str">
        <f t="shared" si="487"/>
        <v>SI</v>
      </c>
      <c r="AR3196" s="44">
        <f t="shared" si="489"/>
        <v>32890000</v>
      </c>
      <c r="AS3196" s="44">
        <f t="shared" si="490"/>
        <v>32890000</v>
      </c>
      <c r="AT3196" s="44">
        <f t="shared" si="491"/>
        <v>32890000</v>
      </c>
      <c r="AU3196" s="44">
        <f t="shared" si="492"/>
        <v>32890000</v>
      </c>
      <c r="AV3196" s="45" t="b">
        <f t="shared" si="493"/>
        <v>1</v>
      </c>
      <c r="AW3196" s="45" t="b">
        <f t="shared" si="488"/>
        <v>1</v>
      </c>
      <c r="AX3196" s="45"/>
    </row>
    <row r="3197" spans="1:50" s="36" customFormat="1" ht="27.75" customHeight="1" x14ac:dyDescent="0.15">
      <c r="A3197" s="36" t="str">
        <f t="shared" si="486"/>
        <v>RAFAEL ANTONIO SALAMANCA / DEPOSITO DE DROGAS BOYACA118000803</v>
      </c>
      <c r="B3197" s="36" t="b">
        <f>+A3197='[1]Anexo 9'!A3197</f>
        <v>1</v>
      </c>
      <c r="C3197" s="18" t="s">
        <v>3868</v>
      </c>
      <c r="D3197" s="18" t="s">
        <v>1041</v>
      </c>
      <c r="E3197" s="15" t="s">
        <v>61</v>
      </c>
      <c r="F3197" s="15" t="s">
        <v>62</v>
      </c>
      <c r="G3197" s="15" t="s">
        <v>3155</v>
      </c>
      <c r="H3197" s="15" t="s">
        <v>3155</v>
      </c>
      <c r="I3197" s="15" t="s">
        <v>3155</v>
      </c>
      <c r="J3197" s="15">
        <v>3</v>
      </c>
      <c r="K3197" s="15" t="s">
        <v>3155</v>
      </c>
      <c r="L3197" s="15">
        <v>118000803</v>
      </c>
      <c r="M3197" s="15" t="s">
        <v>2577</v>
      </c>
      <c r="N3197" s="15" t="s">
        <v>80</v>
      </c>
      <c r="O3197" s="18" t="s">
        <v>5108</v>
      </c>
      <c r="P3197" s="22" t="s">
        <v>3841</v>
      </c>
      <c r="Q3197" s="15" t="s">
        <v>1798</v>
      </c>
      <c r="R3197" s="18" t="s">
        <v>5935</v>
      </c>
      <c r="S3197" s="22" t="b">
        <f t="shared" si="494"/>
        <v>0</v>
      </c>
      <c r="T3197" s="18">
        <v>1</v>
      </c>
      <c r="U3197" s="18" t="s">
        <v>5935</v>
      </c>
      <c r="V3197" s="15"/>
      <c r="W3197" s="18" t="s">
        <v>6515</v>
      </c>
      <c r="X3197" s="18"/>
      <c r="Y3197" s="15" t="s">
        <v>73</v>
      </c>
      <c r="Z3197" s="18" t="s">
        <v>7603</v>
      </c>
      <c r="AA3197" s="18" t="s">
        <v>1402</v>
      </c>
      <c r="AB3197" s="18" t="s">
        <v>7604</v>
      </c>
      <c r="AC3197" s="67" t="str">
        <f>+VLOOKUP("*"&amp;L3197&amp;"*",'[2]REGISTROS SANITARIOS'!$D$2394:$E$2662,2,FALSE)</f>
        <v>SI</v>
      </c>
      <c r="AD3197" s="22" t="s">
        <v>1025</v>
      </c>
      <c r="AE3197" s="16">
        <v>44316</v>
      </c>
      <c r="AF3197" s="34" t="s">
        <v>73</v>
      </c>
      <c r="AG3197" s="24" t="s">
        <v>8302</v>
      </c>
      <c r="AH3197" s="18" t="s">
        <v>8302</v>
      </c>
      <c r="AI3197" s="18" t="s">
        <v>1049</v>
      </c>
      <c r="AJ3197" s="17">
        <v>2.0350000000000001</v>
      </c>
      <c r="AK3197" s="25">
        <v>2</v>
      </c>
      <c r="AL3197" s="25">
        <v>311250</v>
      </c>
      <c r="AM3197" s="35">
        <v>0</v>
      </c>
      <c r="AN3197" s="19">
        <v>622500</v>
      </c>
      <c r="AO3197" s="18" t="s">
        <v>44</v>
      </c>
      <c r="AP3197" s="15" t="s">
        <v>8303</v>
      </c>
      <c r="AQ3197" s="43" t="str">
        <f t="shared" si="487"/>
        <v>MENOR</v>
      </c>
      <c r="AR3197" s="44">
        <f t="shared" si="489"/>
        <v>633393.75</v>
      </c>
      <c r="AS3197" s="44">
        <f t="shared" si="490"/>
        <v>633393.75</v>
      </c>
      <c r="AT3197" s="44">
        <f t="shared" si="491"/>
        <v>622500</v>
      </c>
      <c r="AU3197" s="44">
        <f t="shared" si="492"/>
        <v>622500</v>
      </c>
      <c r="AV3197" s="45" t="b">
        <f t="shared" si="493"/>
        <v>1</v>
      </c>
      <c r="AW3197" s="45" t="b">
        <f t="shared" si="488"/>
        <v>0</v>
      </c>
      <c r="AX3197" s="45"/>
    </row>
    <row r="3198" spans="1:50" s="36" customFormat="1" ht="27.75" customHeight="1" x14ac:dyDescent="0.15">
      <c r="A3198" s="36" t="str">
        <f t="shared" si="486"/>
        <v>RAFAEL ANTONIO SALAMANCA / DEPOSITO DE DROGAS BOYACA119032115</v>
      </c>
      <c r="B3198" s="36" t="b">
        <f>+A3198='[1]Anexo 9'!A3198</f>
        <v>1</v>
      </c>
      <c r="C3198" s="18" t="s">
        <v>3868</v>
      </c>
      <c r="D3198" s="18" t="s">
        <v>1041</v>
      </c>
      <c r="E3198" s="15" t="s">
        <v>61</v>
      </c>
      <c r="F3198" s="15" t="s">
        <v>62</v>
      </c>
      <c r="G3198" s="15" t="s">
        <v>3155</v>
      </c>
      <c r="H3198" s="15" t="s">
        <v>3155</v>
      </c>
      <c r="I3198" s="15" t="s">
        <v>3155</v>
      </c>
      <c r="J3198" s="15">
        <v>2</v>
      </c>
      <c r="K3198" s="15" t="s">
        <v>3155</v>
      </c>
      <c r="L3198" s="15">
        <v>119032115</v>
      </c>
      <c r="M3198" s="15" t="s">
        <v>2589</v>
      </c>
      <c r="N3198" s="15" t="s">
        <v>2296</v>
      </c>
      <c r="O3198" s="18" t="s">
        <v>5109</v>
      </c>
      <c r="P3198" s="22" t="s">
        <v>3841</v>
      </c>
      <c r="Q3198" s="15" t="s">
        <v>2591</v>
      </c>
      <c r="R3198" s="18" t="s">
        <v>5975</v>
      </c>
      <c r="S3198" s="22" t="b">
        <f t="shared" si="494"/>
        <v>0</v>
      </c>
      <c r="T3198" s="18">
        <v>1</v>
      </c>
      <c r="U3198" s="18" t="s">
        <v>5975</v>
      </c>
      <c r="V3198" s="15"/>
      <c r="W3198" s="18" t="s">
        <v>6516</v>
      </c>
      <c r="X3198" s="18"/>
      <c r="Y3198" s="15" t="s">
        <v>73</v>
      </c>
      <c r="Z3198" s="18" t="s">
        <v>7605</v>
      </c>
      <c r="AA3198" s="18" t="s">
        <v>71</v>
      </c>
      <c r="AB3198" s="18" t="s">
        <v>7606</v>
      </c>
      <c r="AC3198" s="67" t="e">
        <f>+VLOOKUP("*"&amp;L3198&amp;"*",'[2]REGISTROS SANITARIOS'!$D$2394:$E$2662,2,FALSE)</f>
        <v>#N/A</v>
      </c>
      <c r="AD3198" s="22" t="s">
        <v>44</v>
      </c>
      <c r="AE3198" s="16">
        <v>45763</v>
      </c>
      <c r="AF3198" s="34" t="s">
        <v>73</v>
      </c>
      <c r="AG3198" s="24">
        <v>19991430</v>
      </c>
      <c r="AH3198" s="18">
        <v>19991430</v>
      </c>
      <c r="AI3198" s="18" t="s">
        <v>1049</v>
      </c>
      <c r="AJ3198" s="17">
        <v>110</v>
      </c>
      <c r="AK3198" s="25">
        <v>110</v>
      </c>
      <c r="AL3198" s="25">
        <v>7813</v>
      </c>
      <c r="AM3198" s="35">
        <v>0</v>
      </c>
      <c r="AN3198" s="19">
        <v>859430</v>
      </c>
      <c r="AO3198" s="18" t="s">
        <v>44</v>
      </c>
      <c r="AP3198" s="15" t="s">
        <v>6131</v>
      </c>
      <c r="AQ3198" s="43" t="str">
        <f t="shared" si="487"/>
        <v>SI</v>
      </c>
      <c r="AR3198" s="44">
        <f t="shared" si="489"/>
        <v>859430</v>
      </c>
      <c r="AS3198" s="44">
        <f t="shared" si="490"/>
        <v>859430</v>
      </c>
      <c r="AT3198" s="44">
        <f t="shared" si="491"/>
        <v>859430</v>
      </c>
      <c r="AU3198" s="44">
        <f t="shared" si="492"/>
        <v>859430</v>
      </c>
      <c r="AV3198" s="45" t="b">
        <f t="shared" si="493"/>
        <v>1</v>
      </c>
      <c r="AW3198" s="45" t="b">
        <f t="shared" si="488"/>
        <v>1</v>
      </c>
      <c r="AX3198" s="45"/>
    </row>
    <row r="3199" spans="1:50" s="36" customFormat="1" ht="27.75" customHeight="1" x14ac:dyDescent="0.15">
      <c r="A3199" s="36" t="str">
        <f t="shared" si="486"/>
        <v>RAFAEL ANTONIO SALAMANCA / DEPOSITO DE DROGAS BOYACA119041110</v>
      </c>
      <c r="B3199" s="36" t="b">
        <f>+A3199='[1]Anexo 9'!A3199</f>
        <v>1</v>
      </c>
      <c r="C3199" s="18" t="s">
        <v>3868</v>
      </c>
      <c r="D3199" s="18" t="s">
        <v>1041</v>
      </c>
      <c r="E3199" s="15" t="s">
        <v>61</v>
      </c>
      <c r="F3199" s="15" t="s">
        <v>62</v>
      </c>
      <c r="G3199" s="15" t="s">
        <v>3155</v>
      </c>
      <c r="H3199" s="15" t="s">
        <v>3155</v>
      </c>
      <c r="I3199" s="15" t="s">
        <v>3155</v>
      </c>
      <c r="J3199" s="15">
        <v>6</v>
      </c>
      <c r="K3199" s="15" t="s">
        <v>3155</v>
      </c>
      <c r="L3199" s="15">
        <v>119041110</v>
      </c>
      <c r="M3199" s="15" t="s">
        <v>2594</v>
      </c>
      <c r="N3199" s="15" t="s">
        <v>1192</v>
      </c>
      <c r="O3199" s="18" t="s">
        <v>5110</v>
      </c>
      <c r="P3199" s="22" t="s">
        <v>3841</v>
      </c>
      <c r="Q3199" s="15" t="s">
        <v>2595</v>
      </c>
      <c r="R3199" s="18" t="s">
        <v>5976</v>
      </c>
      <c r="S3199" s="22" t="b">
        <f t="shared" si="494"/>
        <v>0</v>
      </c>
      <c r="T3199" s="18">
        <v>30</v>
      </c>
      <c r="U3199" s="18" t="s">
        <v>5976</v>
      </c>
      <c r="V3199" s="15"/>
      <c r="W3199" s="18" t="s">
        <v>1937</v>
      </c>
      <c r="X3199" s="18"/>
      <c r="Y3199" s="15" t="s">
        <v>73</v>
      </c>
      <c r="Z3199" s="18" t="s">
        <v>6480</v>
      </c>
      <c r="AA3199" s="18" t="s">
        <v>71</v>
      </c>
      <c r="AB3199" s="18" t="s">
        <v>6840</v>
      </c>
      <c r="AC3199" s="67" t="str">
        <f>+VLOOKUP("*"&amp;L3199&amp;"*",'[2]REGISTROS SANITARIOS'!$D$2394:$E$2662,2,FALSE)</f>
        <v>SI</v>
      </c>
      <c r="AD3199" s="22" t="s">
        <v>1025</v>
      </c>
      <c r="AE3199" s="16" t="s">
        <v>7998</v>
      </c>
      <c r="AF3199" s="34" t="s">
        <v>8814</v>
      </c>
      <c r="AG3199" s="24">
        <v>19976587</v>
      </c>
      <c r="AH3199" s="18">
        <v>1</v>
      </c>
      <c r="AI3199" s="18" t="s">
        <v>1049</v>
      </c>
      <c r="AJ3199" s="17">
        <v>34815</v>
      </c>
      <c r="AK3199" s="25">
        <v>34815</v>
      </c>
      <c r="AL3199" s="25">
        <v>783</v>
      </c>
      <c r="AM3199" s="35">
        <v>0</v>
      </c>
      <c r="AN3199" s="19">
        <v>27260145</v>
      </c>
      <c r="AO3199" s="18" t="s">
        <v>44</v>
      </c>
      <c r="AP3199" s="15" t="s">
        <v>6131</v>
      </c>
      <c r="AQ3199" s="43" t="str">
        <f t="shared" si="487"/>
        <v>SI</v>
      </c>
      <c r="AR3199" s="44">
        <f t="shared" si="489"/>
        <v>27260145</v>
      </c>
      <c r="AS3199" s="44">
        <f t="shared" si="490"/>
        <v>27260145</v>
      </c>
      <c r="AT3199" s="44">
        <f t="shared" si="491"/>
        <v>27260145</v>
      </c>
      <c r="AU3199" s="44">
        <f t="shared" si="492"/>
        <v>27260145</v>
      </c>
      <c r="AV3199" s="45" t="b">
        <f t="shared" si="493"/>
        <v>1</v>
      </c>
      <c r="AW3199" s="45" t="b">
        <f t="shared" si="488"/>
        <v>1</v>
      </c>
      <c r="AX3199" s="45"/>
    </row>
    <row r="3200" spans="1:50" s="36" customFormat="1" ht="27.75" customHeight="1" x14ac:dyDescent="0.15">
      <c r="A3200" s="36" t="str">
        <f t="shared" si="486"/>
        <v>RAFAEL ANTONIO SALAMANCA / DEPOSITO DE DROGAS BOYACA119041160</v>
      </c>
      <c r="B3200" s="36" t="b">
        <f>+A3200='[1]Anexo 9'!A3200</f>
        <v>1</v>
      </c>
      <c r="C3200" s="18" t="s">
        <v>3868</v>
      </c>
      <c r="D3200" s="18" t="s">
        <v>1041</v>
      </c>
      <c r="E3200" s="15" t="s">
        <v>61</v>
      </c>
      <c r="F3200" s="15" t="s">
        <v>62</v>
      </c>
      <c r="G3200" s="15" t="s">
        <v>3155</v>
      </c>
      <c r="H3200" s="15" t="s">
        <v>3155</v>
      </c>
      <c r="I3200" s="15" t="s">
        <v>3155</v>
      </c>
      <c r="J3200" s="15">
        <v>3</v>
      </c>
      <c r="K3200" s="15" t="s">
        <v>3155</v>
      </c>
      <c r="L3200" s="15">
        <v>119041160</v>
      </c>
      <c r="M3200" s="15" t="s">
        <v>2598</v>
      </c>
      <c r="N3200" s="15" t="s">
        <v>91</v>
      </c>
      <c r="O3200" s="18" t="s">
        <v>5111</v>
      </c>
      <c r="P3200" s="22" t="s">
        <v>73</v>
      </c>
      <c r="Q3200" s="15" t="s">
        <v>1865</v>
      </c>
      <c r="R3200" s="18" t="s">
        <v>5977</v>
      </c>
      <c r="S3200" s="22" t="b">
        <f t="shared" si="494"/>
        <v>0</v>
      </c>
      <c r="T3200" s="18">
        <v>1</v>
      </c>
      <c r="U3200" s="18" t="s">
        <v>5977</v>
      </c>
      <c r="V3200" s="15"/>
      <c r="W3200" s="18" t="s">
        <v>2381</v>
      </c>
      <c r="X3200" s="18"/>
      <c r="Y3200" s="15" t="s">
        <v>73</v>
      </c>
      <c r="Z3200" s="18" t="s">
        <v>2381</v>
      </c>
      <c r="AA3200" s="18" t="s">
        <v>71</v>
      </c>
      <c r="AB3200" s="18" t="s">
        <v>2602</v>
      </c>
      <c r="AC3200" s="67" t="str">
        <f>+VLOOKUP("*"&amp;L3200&amp;"*",'[2]REGISTROS SANITARIOS'!$D$2394:$E$2662,2,FALSE)</f>
        <v>SI</v>
      </c>
      <c r="AD3200" s="22" t="s">
        <v>1025</v>
      </c>
      <c r="AE3200" s="16">
        <v>43793</v>
      </c>
      <c r="AF3200" s="34" t="s">
        <v>68</v>
      </c>
      <c r="AG3200" s="24" t="s">
        <v>8304</v>
      </c>
      <c r="AH3200" s="18">
        <v>1</v>
      </c>
      <c r="AI3200" s="18" t="s">
        <v>1049</v>
      </c>
      <c r="AJ3200" s="17">
        <v>137.5</v>
      </c>
      <c r="AK3200" s="25">
        <v>138</v>
      </c>
      <c r="AL3200" s="25">
        <v>3843</v>
      </c>
      <c r="AM3200" s="35">
        <v>0</v>
      </c>
      <c r="AN3200" s="19">
        <v>530334</v>
      </c>
      <c r="AO3200" s="18" t="s">
        <v>44</v>
      </c>
      <c r="AP3200" s="15" t="s">
        <v>6131</v>
      </c>
      <c r="AQ3200" s="43" t="str">
        <f t="shared" si="487"/>
        <v>MAYOR</v>
      </c>
      <c r="AR3200" s="44">
        <f t="shared" si="489"/>
        <v>528412.5</v>
      </c>
      <c r="AS3200" s="44">
        <f t="shared" si="490"/>
        <v>528412.5</v>
      </c>
      <c r="AT3200" s="44">
        <f t="shared" si="491"/>
        <v>530334</v>
      </c>
      <c r="AU3200" s="44">
        <f t="shared" si="492"/>
        <v>530334</v>
      </c>
      <c r="AV3200" s="45" t="b">
        <f t="shared" si="493"/>
        <v>1</v>
      </c>
      <c r="AW3200" s="45" t="b">
        <f t="shared" si="488"/>
        <v>0</v>
      </c>
      <c r="AX3200" s="45"/>
    </row>
    <row r="3201" spans="1:50" s="36" customFormat="1" ht="27.75" customHeight="1" x14ac:dyDescent="0.15">
      <c r="A3201" s="36" t="str">
        <f t="shared" si="486"/>
        <v>RAFAEL ANTONIO SALAMANCA / DEPOSITO DE DROGAS BOYACA120010310</v>
      </c>
      <c r="B3201" s="36" t="b">
        <f>+A3201='[1]Anexo 9'!A3201</f>
        <v>1</v>
      </c>
      <c r="C3201" s="18" t="s">
        <v>3868</v>
      </c>
      <c r="D3201" s="18" t="s">
        <v>1041</v>
      </c>
      <c r="E3201" s="15" t="s">
        <v>61</v>
      </c>
      <c r="F3201" s="15" t="s">
        <v>62</v>
      </c>
      <c r="G3201" s="15" t="s">
        <v>3155</v>
      </c>
      <c r="H3201" s="15" t="s">
        <v>3155</v>
      </c>
      <c r="I3201" s="15" t="s">
        <v>3155</v>
      </c>
      <c r="J3201" s="15">
        <v>2</v>
      </c>
      <c r="K3201" s="15" t="s">
        <v>3155</v>
      </c>
      <c r="L3201" s="15">
        <v>120010310</v>
      </c>
      <c r="M3201" s="15" t="s">
        <v>2609</v>
      </c>
      <c r="N3201" s="15" t="s">
        <v>1242</v>
      </c>
      <c r="O3201" s="18" t="s">
        <v>3753</v>
      </c>
      <c r="P3201" s="22" t="s">
        <v>73</v>
      </c>
      <c r="Q3201" s="15" t="s">
        <v>2610</v>
      </c>
      <c r="R3201" s="18" t="s">
        <v>5978</v>
      </c>
      <c r="S3201" s="22" t="b">
        <f t="shared" si="494"/>
        <v>0</v>
      </c>
      <c r="T3201" s="18">
        <v>1</v>
      </c>
      <c r="U3201" s="18" t="s">
        <v>5978</v>
      </c>
      <c r="V3201" s="15"/>
      <c r="W3201" s="18" t="s">
        <v>2612</v>
      </c>
      <c r="X3201" s="18" t="s">
        <v>8769</v>
      </c>
      <c r="Y3201" s="15" t="s">
        <v>73</v>
      </c>
      <c r="Z3201" s="18" t="s">
        <v>2612</v>
      </c>
      <c r="AA3201" s="18" t="s">
        <v>1402</v>
      </c>
      <c r="AB3201" s="18" t="s">
        <v>3754</v>
      </c>
      <c r="AC3201" s="67" t="str">
        <f>+VLOOKUP("*"&amp;L3201&amp;"*",'[2]REGISTROS SANITARIOS'!$D$2394:$E$2662,2,FALSE)</f>
        <v>SI</v>
      </c>
      <c r="AD3201" s="22" t="s">
        <v>1025</v>
      </c>
      <c r="AE3201" s="16">
        <v>44873</v>
      </c>
      <c r="AF3201" s="34" t="s">
        <v>73</v>
      </c>
      <c r="AG3201" s="24">
        <v>20135506</v>
      </c>
      <c r="AH3201" s="18">
        <v>20135506</v>
      </c>
      <c r="AI3201" s="18" t="s">
        <v>1049</v>
      </c>
      <c r="AJ3201" s="17">
        <v>22</v>
      </c>
      <c r="AK3201" s="25">
        <v>22</v>
      </c>
      <c r="AL3201" s="25">
        <v>29139</v>
      </c>
      <c r="AM3201" s="35">
        <v>0</v>
      </c>
      <c r="AN3201" s="19">
        <v>641058</v>
      </c>
      <c r="AO3201" s="18" t="s">
        <v>44</v>
      </c>
      <c r="AP3201" s="15" t="s">
        <v>6131</v>
      </c>
      <c r="AQ3201" s="43" t="str">
        <f t="shared" si="487"/>
        <v>SI</v>
      </c>
      <c r="AR3201" s="44">
        <f t="shared" si="489"/>
        <v>641058</v>
      </c>
      <c r="AS3201" s="44">
        <f t="shared" si="490"/>
        <v>641058</v>
      </c>
      <c r="AT3201" s="44">
        <f t="shared" si="491"/>
        <v>641058</v>
      </c>
      <c r="AU3201" s="44">
        <f t="shared" si="492"/>
        <v>641058</v>
      </c>
      <c r="AV3201" s="45" t="b">
        <f t="shared" si="493"/>
        <v>1</v>
      </c>
      <c r="AW3201" s="45" t="b">
        <f t="shared" si="488"/>
        <v>1</v>
      </c>
      <c r="AX3201" s="45"/>
    </row>
    <row r="3202" spans="1:50" s="36" customFormat="1" ht="27.75" customHeight="1" x14ac:dyDescent="0.15">
      <c r="A3202" s="36" t="str">
        <f t="shared" si="486"/>
        <v>RAFAEL ANTONIO SALAMANCA / DEPOSITO DE DROGAS BOYACA121000109</v>
      </c>
      <c r="B3202" s="36" t="b">
        <f>+A3202='[1]Anexo 9'!A3202</f>
        <v>1</v>
      </c>
      <c r="C3202" s="18" t="s">
        <v>3868</v>
      </c>
      <c r="D3202" s="18" t="s">
        <v>1041</v>
      </c>
      <c r="E3202" s="15" t="s">
        <v>61</v>
      </c>
      <c r="F3202" s="15" t="s">
        <v>62</v>
      </c>
      <c r="G3202" s="15" t="s">
        <v>3155</v>
      </c>
      <c r="H3202" s="15" t="s">
        <v>3155</v>
      </c>
      <c r="I3202" s="15" t="s">
        <v>3155</v>
      </c>
      <c r="J3202" s="15">
        <v>5</v>
      </c>
      <c r="K3202" s="15" t="s">
        <v>3155</v>
      </c>
      <c r="L3202" s="15">
        <v>121000109</v>
      </c>
      <c r="M3202" s="15" t="s">
        <v>2613</v>
      </c>
      <c r="N3202" s="15" t="s">
        <v>1436</v>
      </c>
      <c r="O3202" s="18" t="s">
        <v>3755</v>
      </c>
      <c r="P3202" s="22" t="s">
        <v>73</v>
      </c>
      <c r="Q3202" s="15" t="s">
        <v>2614</v>
      </c>
      <c r="R3202" s="18" t="s">
        <v>5937</v>
      </c>
      <c r="S3202" s="22" t="b">
        <f t="shared" si="494"/>
        <v>0</v>
      </c>
      <c r="T3202" s="18">
        <v>25</v>
      </c>
      <c r="U3202" s="18" t="s">
        <v>5937</v>
      </c>
      <c r="V3202" s="15"/>
      <c r="W3202" s="18" t="s">
        <v>1707</v>
      </c>
      <c r="X3202" s="18"/>
      <c r="Y3202" s="15" t="s">
        <v>73</v>
      </c>
      <c r="Z3202" s="18" t="s">
        <v>1708</v>
      </c>
      <c r="AA3202" s="18" t="s">
        <v>71</v>
      </c>
      <c r="AB3202" s="18" t="s">
        <v>2615</v>
      </c>
      <c r="AC3202" s="67" t="str">
        <f>+VLOOKUP("*"&amp;L3202&amp;"*",'[2]REGISTROS SANITARIOS'!$D$2394:$E$2662,2,FALSE)</f>
        <v>SI</v>
      </c>
      <c r="AD3202" s="22" t="s">
        <v>1025</v>
      </c>
      <c r="AE3202" s="16">
        <v>44962</v>
      </c>
      <c r="AF3202" s="34" t="s">
        <v>73</v>
      </c>
      <c r="AG3202" s="24">
        <v>19924189</v>
      </c>
      <c r="AH3202" s="18">
        <v>1</v>
      </c>
      <c r="AI3202" s="18" t="s">
        <v>1049</v>
      </c>
      <c r="AJ3202" s="17">
        <v>71500</v>
      </c>
      <c r="AK3202" s="25">
        <v>71500</v>
      </c>
      <c r="AL3202" s="25">
        <v>159</v>
      </c>
      <c r="AM3202" s="35">
        <v>0</v>
      </c>
      <c r="AN3202" s="19">
        <v>11368500</v>
      </c>
      <c r="AO3202" s="18" t="s">
        <v>44</v>
      </c>
      <c r="AP3202" s="15" t="s">
        <v>6131</v>
      </c>
      <c r="AQ3202" s="43" t="str">
        <f t="shared" si="487"/>
        <v>SI</v>
      </c>
      <c r="AR3202" s="44">
        <f t="shared" si="489"/>
        <v>11368500</v>
      </c>
      <c r="AS3202" s="44">
        <f t="shared" si="490"/>
        <v>11368500</v>
      </c>
      <c r="AT3202" s="44">
        <f t="shared" si="491"/>
        <v>11368500</v>
      </c>
      <c r="AU3202" s="44">
        <f t="shared" si="492"/>
        <v>11368500</v>
      </c>
      <c r="AV3202" s="45" t="b">
        <f t="shared" si="493"/>
        <v>1</v>
      </c>
      <c r="AW3202" s="45" t="b">
        <f t="shared" si="488"/>
        <v>1</v>
      </c>
      <c r="AX3202" s="45"/>
    </row>
    <row r="3203" spans="1:50" s="36" customFormat="1" ht="27.75" customHeight="1" x14ac:dyDescent="0.15">
      <c r="A3203" s="36" t="str">
        <f t="shared" si="486"/>
        <v>RAFAEL ANTONIO SALAMANCA / DEPOSITO DE DROGAS BOYACA121000603</v>
      </c>
      <c r="B3203" s="36" t="b">
        <f>+A3203='[1]Anexo 9'!A3203</f>
        <v>1</v>
      </c>
      <c r="C3203" s="18" t="s">
        <v>3868</v>
      </c>
      <c r="D3203" s="18" t="s">
        <v>1041</v>
      </c>
      <c r="E3203" s="15" t="s">
        <v>61</v>
      </c>
      <c r="F3203" s="15" t="s">
        <v>62</v>
      </c>
      <c r="G3203" s="15" t="s">
        <v>3155</v>
      </c>
      <c r="H3203" s="15" t="s">
        <v>3155</v>
      </c>
      <c r="I3203" s="15" t="s">
        <v>3155</v>
      </c>
      <c r="J3203" s="15">
        <v>5</v>
      </c>
      <c r="K3203" s="15" t="s">
        <v>3155</v>
      </c>
      <c r="L3203" s="15">
        <v>121000603</v>
      </c>
      <c r="M3203" s="15" t="s">
        <v>2616</v>
      </c>
      <c r="N3203" s="15" t="s">
        <v>64</v>
      </c>
      <c r="O3203" s="18" t="s">
        <v>3756</v>
      </c>
      <c r="P3203" s="22" t="s">
        <v>3841</v>
      </c>
      <c r="Q3203" s="15" t="s">
        <v>1744</v>
      </c>
      <c r="R3203" s="18" t="s">
        <v>5935</v>
      </c>
      <c r="S3203" s="22" t="b">
        <f t="shared" si="494"/>
        <v>0</v>
      </c>
      <c r="T3203" s="18">
        <v>10</v>
      </c>
      <c r="U3203" s="18" t="s">
        <v>5935</v>
      </c>
      <c r="V3203" s="15"/>
      <c r="W3203" s="18" t="s">
        <v>1882</v>
      </c>
      <c r="X3203" s="18"/>
      <c r="Y3203" s="15" t="s">
        <v>73</v>
      </c>
      <c r="Z3203" s="18" t="s">
        <v>6478</v>
      </c>
      <c r="AA3203" s="18" t="s">
        <v>71</v>
      </c>
      <c r="AB3203" s="18" t="s">
        <v>7607</v>
      </c>
      <c r="AC3203" s="67" t="str">
        <f>+VLOOKUP("*"&amp;L3203&amp;"*",'[2]REGISTROS SANITARIOS'!$D$2394:$E$2662,2,FALSE)</f>
        <v>SI</v>
      </c>
      <c r="AD3203" s="22" t="s">
        <v>1025</v>
      </c>
      <c r="AE3203" s="16">
        <v>44473</v>
      </c>
      <c r="AF3203" s="34" t="s">
        <v>73</v>
      </c>
      <c r="AG3203" s="24">
        <v>19945134</v>
      </c>
      <c r="AH3203" s="18">
        <v>5</v>
      </c>
      <c r="AI3203" s="18" t="s">
        <v>1049</v>
      </c>
      <c r="AJ3203" s="17">
        <v>104.5</v>
      </c>
      <c r="AK3203" s="25">
        <v>105</v>
      </c>
      <c r="AL3203" s="25">
        <v>6250</v>
      </c>
      <c r="AM3203" s="35">
        <v>0</v>
      </c>
      <c r="AN3203" s="19">
        <v>656250</v>
      </c>
      <c r="AO3203" s="18" t="s">
        <v>44</v>
      </c>
      <c r="AP3203" s="15" t="s">
        <v>6131</v>
      </c>
      <c r="AQ3203" s="43" t="str">
        <f t="shared" si="487"/>
        <v>MAYOR</v>
      </c>
      <c r="AR3203" s="44">
        <f t="shared" si="489"/>
        <v>653125</v>
      </c>
      <c r="AS3203" s="44">
        <f t="shared" si="490"/>
        <v>653125</v>
      </c>
      <c r="AT3203" s="44">
        <f t="shared" si="491"/>
        <v>656250</v>
      </c>
      <c r="AU3203" s="44">
        <f t="shared" si="492"/>
        <v>656250</v>
      </c>
      <c r="AV3203" s="45" t="b">
        <f t="shared" si="493"/>
        <v>1</v>
      </c>
      <c r="AW3203" s="45" t="b">
        <f t="shared" si="488"/>
        <v>0</v>
      </c>
      <c r="AX3203" s="45"/>
    </row>
    <row r="3204" spans="1:50" s="36" customFormat="1" ht="27.75" customHeight="1" x14ac:dyDescent="0.15">
      <c r="A3204" s="36" t="str">
        <f t="shared" ref="A3204:A3267" si="495">+D3204&amp;L3204</f>
        <v>RAFAEL ANTONIO SALAMANCA / DEPOSITO DE DROGAS BOYACA121001108</v>
      </c>
      <c r="B3204" s="36" t="b">
        <f>+A3204='[1]Anexo 9'!A3204</f>
        <v>1</v>
      </c>
      <c r="C3204" s="18" t="s">
        <v>3868</v>
      </c>
      <c r="D3204" s="18" t="s">
        <v>1041</v>
      </c>
      <c r="E3204" s="15" t="s">
        <v>61</v>
      </c>
      <c r="F3204" s="15" t="s">
        <v>62</v>
      </c>
      <c r="G3204" s="15" t="s">
        <v>3155</v>
      </c>
      <c r="H3204" s="15" t="s">
        <v>3155</v>
      </c>
      <c r="I3204" s="15" t="s">
        <v>3155</v>
      </c>
      <c r="J3204" s="15">
        <v>4</v>
      </c>
      <c r="K3204" s="15" t="s">
        <v>3155</v>
      </c>
      <c r="L3204" s="15">
        <v>121001108</v>
      </c>
      <c r="M3204" s="15" t="s">
        <v>2620</v>
      </c>
      <c r="N3204" s="15" t="s">
        <v>91</v>
      </c>
      <c r="O3204" s="18" t="s">
        <v>5112</v>
      </c>
      <c r="P3204" s="22" t="s">
        <v>73</v>
      </c>
      <c r="Q3204" s="15" t="s">
        <v>2622</v>
      </c>
      <c r="R3204" s="18" t="s">
        <v>3147</v>
      </c>
      <c r="S3204" s="22" t="b">
        <f t="shared" si="494"/>
        <v>0</v>
      </c>
      <c r="T3204" s="18">
        <v>1</v>
      </c>
      <c r="U3204" s="18" t="s">
        <v>3147</v>
      </c>
      <c r="V3204" s="15"/>
      <c r="W3204" s="18" t="s">
        <v>2086</v>
      </c>
      <c r="X3204" s="18"/>
      <c r="Y3204" s="15" t="s">
        <v>73</v>
      </c>
      <c r="Z3204" s="18" t="s">
        <v>2464</v>
      </c>
      <c r="AA3204" s="18" t="s">
        <v>71</v>
      </c>
      <c r="AB3204" s="18" t="s">
        <v>2984</v>
      </c>
      <c r="AC3204" s="67" t="str">
        <f>+VLOOKUP("*"&amp;L3204&amp;"*",'[2]REGISTROS SANITARIOS'!$D$2394:$E$2662,2,FALSE)</f>
        <v>SI</v>
      </c>
      <c r="AD3204" s="22" t="s">
        <v>1025</v>
      </c>
      <c r="AE3204" s="16" t="s">
        <v>7998</v>
      </c>
      <c r="AF3204" s="34" t="s">
        <v>8814</v>
      </c>
      <c r="AG3204" s="24">
        <v>19975104</v>
      </c>
      <c r="AH3204" s="18">
        <v>3</v>
      </c>
      <c r="AI3204" s="18" t="s">
        <v>1049</v>
      </c>
      <c r="AJ3204" s="17">
        <v>16.5</v>
      </c>
      <c r="AK3204" s="25">
        <v>17</v>
      </c>
      <c r="AL3204" s="25">
        <v>10000</v>
      </c>
      <c r="AM3204" s="35">
        <v>0</v>
      </c>
      <c r="AN3204" s="19">
        <v>170000</v>
      </c>
      <c r="AO3204" s="18" t="s">
        <v>44</v>
      </c>
      <c r="AP3204" s="15" t="s">
        <v>6131</v>
      </c>
      <c r="AQ3204" s="43" t="str">
        <f t="shared" ref="AQ3204:AQ3267" si="496">+IF(AK3204="","NO INDICA",IF(AJ3204=AK3204,"SI",IF(AK3204&gt;AJ3204,"MAYOR",IF(AK3204&lt;AJ3204,"MENOR"))))</f>
        <v>MAYOR</v>
      </c>
      <c r="AR3204" s="44">
        <f t="shared" si="489"/>
        <v>165000</v>
      </c>
      <c r="AS3204" s="44">
        <f t="shared" si="490"/>
        <v>165000</v>
      </c>
      <c r="AT3204" s="44">
        <f t="shared" si="491"/>
        <v>170000</v>
      </c>
      <c r="AU3204" s="44">
        <f t="shared" si="492"/>
        <v>170000</v>
      </c>
      <c r="AV3204" s="45" t="b">
        <f t="shared" si="493"/>
        <v>1</v>
      </c>
      <c r="AW3204" s="45" t="b">
        <f t="shared" ref="AW3204:AW3267" si="497">+AS3204=AN3204</f>
        <v>0</v>
      </c>
      <c r="AX3204" s="45"/>
    </row>
    <row r="3205" spans="1:50" s="36" customFormat="1" ht="27.75" customHeight="1" x14ac:dyDescent="0.15">
      <c r="A3205" s="36" t="str">
        <f t="shared" si="495"/>
        <v>RAFAEL ANTONIO SALAMANCA / DEPOSITO DE DROGAS BOYACA121002104</v>
      </c>
      <c r="B3205" s="36" t="b">
        <f>+A3205='[1]Anexo 9'!A3205</f>
        <v>1</v>
      </c>
      <c r="C3205" s="18" t="s">
        <v>3868</v>
      </c>
      <c r="D3205" s="18" t="s">
        <v>1041</v>
      </c>
      <c r="E3205" s="15" t="s">
        <v>61</v>
      </c>
      <c r="F3205" s="15" t="s">
        <v>62</v>
      </c>
      <c r="G3205" s="15" t="s">
        <v>3155</v>
      </c>
      <c r="H3205" s="15" t="s">
        <v>3155</v>
      </c>
      <c r="I3205" s="15" t="s">
        <v>3155</v>
      </c>
      <c r="J3205" s="15">
        <v>4</v>
      </c>
      <c r="K3205" s="15" t="s">
        <v>3155</v>
      </c>
      <c r="L3205" s="15">
        <v>121002104</v>
      </c>
      <c r="M3205" s="15" t="s">
        <v>2625</v>
      </c>
      <c r="N3205" s="15" t="s">
        <v>91</v>
      </c>
      <c r="O3205" s="18" t="s">
        <v>5113</v>
      </c>
      <c r="P3205" s="22" t="s">
        <v>73</v>
      </c>
      <c r="Q3205" s="15" t="s">
        <v>2622</v>
      </c>
      <c r="R3205" s="18" t="s">
        <v>3147</v>
      </c>
      <c r="S3205" s="22" t="b">
        <f t="shared" si="494"/>
        <v>0</v>
      </c>
      <c r="T3205" s="18">
        <v>1</v>
      </c>
      <c r="U3205" s="18" t="s">
        <v>3147</v>
      </c>
      <c r="V3205" s="15"/>
      <c r="W3205" s="18" t="s">
        <v>2086</v>
      </c>
      <c r="X3205" s="18"/>
      <c r="Y3205" s="15" t="s">
        <v>73</v>
      </c>
      <c r="Z3205" s="18" t="s">
        <v>2464</v>
      </c>
      <c r="AA3205" s="18" t="s">
        <v>71</v>
      </c>
      <c r="AB3205" s="18" t="s">
        <v>2985</v>
      </c>
      <c r="AC3205" s="67" t="str">
        <f>+VLOOKUP("*"&amp;L3205&amp;"*",'[2]REGISTROS SANITARIOS'!$D$2394:$E$2662,2,FALSE)</f>
        <v>SI</v>
      </c>
      <c r="AD3205" s="22" t="s">
        <v>1025</v>
      </c>
      <c r="AE3205" s="16" t="s">
        <v>7998</v>
      </c>
      <c r="AF3205" s="34" t="s">
        <v>8814</v>
      </c>
      <c r="AG3205" s="24">
        <v>19974944</v>
      </c>
      <c r="AH3205" s="18">
        <v>3</v>
      </c>
      <c r="AI3205" s="18" t="s">
        <v>1049</v>
      </c>
      <c r="AJ3205" s="17">
        <v>27.5</v>
      </c>
      <c r="AK3205" s="25">
        <v>28</v>
      </c>
      <c r="AL3205" s="25">
        <v>11250</v>
      </c>
      <c r="AM3205" s="35">
        <v>0</v>
      </c>
      <c r="AN3205" s="19">
        <v>315000</v>
      </c>
      <c r="AO3205" s="18" t="s">
        <v>44</v>
      </c>
      <c r="AP3205" s="15" t="s">
        <v>6131</v>
      </c>
      <c r="AQ3205" s="43" t="str">
        <f t="shared" si="496"/>
        <v>MAYOR</v>
      </c>
      <c r="AR3205" s="44">
        <f t="shared" si="489"/>
        <v>309375</v>
      </c>
      <c r="AS3205" s="44">
        <f t="shared" si="490"/>
        <v>309375</v>
      </c>
      <c r="AT3205" s="44">
        <f t="shared" si="491"/>
        <v>315000</v>
      </c>
      <c r="AU3205" s="44">
        <f t="shared" si="492"/>
        <v>315000</v>
      </c>
      <c r="AV3205" s="45" t="b">
        <f t="shared" si="493"/>
        <v>1</v>
      </c>
      <c r="AW3205" s="45" t="b">
        <f t="shared" si="497"/>
        <v>0</v>
      </c>
      <c r="AX3205" s="45"/>
    </row>
    <row r="3206" spans="1:50" s="36" customFormat="1" ht="27.75" customHeight="1" x14ac:dyDescent="0.15">
      <c r="A3206" s="36" t="str">
        <f t="shared" si="495"/>
        <v>RAFAEL ANTONIO SALAMANCA / DEPOSITO DE DROGAS BOYACA121002603</v>
      </c>
      <c r="B3206" s="36" t="b">
        <f>+A3206='[1]Anexo 9'!A3206</f>
        <v>1</v>
      </c>
      <c r="C3206" s="18" t="s">
        <v>3868</v>
      </c>
      <c r="D3206" s="18" t="s">
        <v>1041</v>
      </c>
      <c r="E3206" s="15" t="s">
        <v>61</v>
      </c>
      <c r="F3206" s="15" t="s">
        <v>62</v>
      </c>
      <c r="G3206" s="15" t="s">
        <v>3155</v>
      </c>
      <c r="H3206" s="15" t="s">
        <v>3155</v>
      </c>
      <c r="I3206" s="15" t="s">
        <v>3155</v>
      </c>
      <c r="J3206" s="15">
        <v>4</v>
      </c>
      <c r="K3206" s="15" t="s">
        <v>3155</v>
      </c>
      <c r="L3206" s="15">
        <v>121002603</v>
      </c>
      <c r="M3206" s="15" t="s">
        <v>2628</v>
      </c>
      <c r="N3206" s="15" t="s">
        <v>64</v>
      </c>
      <c r="O3206" s="18" t="s">
        <v>5114</v>
      </c>
      <c r="P3206" s="22" t="s">
        <v>73</v>
      </c>
      <c r="Q3206" s="15" t="s">
        <v>2531</v>
      </c>
      <c r="R3206" s="18" t="s">
        <v>3757</v>
      </c>
      <c r="S3206" s="22" t="b">
        <f t="shared" si="494"/>
        <v>0</v>
      </c>
      <c r="T3206" s="18">
        <v>5</v>
      </c>
      <c r="U3206" s="18" t="s">
        <v>3757</v>
      </c>
      <c r="V3206" s="15"/>
      <c r="W3206" s="18" t="s">
        <v>6517</v>
      </c>
      <c r="X3206" s="18"/>
      <c r="Y3206" s="15" t="s">
        <v>73</v>
      </c>
      <c r="Z3206" s="18" t="s">
        <v>3758</v>
      </c>
      <c r="AA3206" s="18" t="s">
        <v>3759</v>
      </c>
      <c r="AB3206" s="18" t="s">
        <v>2632</v>
      </c>
      <c r="AC3206" s="67" t="str">
        <f>+VLOOKUP("*"&amp;L3206&amp;"*",'[2]REGISTROS SANITARIOS'!$D$2394:$E$2662,2,FALSE)</f>
        <v>SI</v>
      </c>
      <c r="AD3206" s="22" t="s">
        <v>1025</v>
      </c>
      <c r="AE3206" s="16">
        <v>44759</v>
      </c>
      <c r="AF3206" s="34" t="s">
        <v>73</v>
      </c>
      <c r="AG3206" s="24" t="s">
        <v>8305</v>
      </c>
      <c r="AH3206" s="18">
        <v>2</v>
      </c>
      <c r="AI3206" s="18" t="s">
        <v>1049</v>
      </c>
      <c r="AJ3206" s="17">
        <v>11</v>
      </c>
      <c r="AK3206" s="25">
        <v>11</v>
      </c>
      <c r="AL3206" s="25">
        <v>79575</v>
      </c>
      <c r="AM3206" s="35">
        <v>0</v>
      </c>
      <c r="AN3206" s="19">
        <v>875325</v>
      </c>
      <c r="AO3206" s="18" t="s">
        <v>44</v>
      </c>
      <c r="AP3206" s="15" t="s">
        <v>6131</v>
      </c>
      <c r="AQ3206" s="43" t="str">
        <f t="shared" si="496"/>
        <v>SI</v>
      </c>
      <c r="AR3206" s="44">
        <f t="shared" si="489"/>
        <v>875325</v>
      </c>
      <c r="AS3206" s="44">
        <f t="shared" si="490"/>
        <v>875325</v>
      </c>
      <c r="AT3206" s="44">
        <f t="shared" si="491"/>
        <v>875325</v>
      </c>
      <c r="AU3206" s="44">
        <f t="shared" si="492"/>
        <v>875325</v>
      </c>
      <c r="AV3206" s="45" t="b">
        <f t="shared" si="493"/>
        <v>1</v>
      </c>
      <c r="AW3206" s="45" t="b">
        <f t="shared" si="497"/>
        <v>1</v>
      </c>
      <c r="AX3206" s="45"/>
    </row>
    <row r="3207" spans="1:50" s="36" customFormat="1" ht="27.75" customHeight="1" x14ac:dyDescent="0.15">
      <c r="A3207" s="36" t="str">
        <f t="shared" si="495"/>
        <v>RAFAEL ANTONIO SALAMANCA / DEPOSITO DE DROGAS BOYACA121002980</v>
      </c>
      <c r="B3207" s="36" t="b">
        <f>+A3207='[1]Anexo 9'!A3207</f>
        <v>1</v>
      </c>
      <c r="C3207" s="18" t="s">
        <v>3868</v>
      </c>
      <c r="D3207" s="18" t="s">
        <v>1041</v>
      </c>
      <c r="E3207" s="15" t="s">
        <v>61</v>
      </c>
      <c r="F3207" s="15" t="s">
        <v>62</v>
      </c>
      <c r="G3207" s="15" t="s">
        <v>3155</v>
      </c>
      <c r="H3207" s="15" t="s">
        <v>3155</v>
      </c>
      <c r="I3207" s="15" t="s">
        <v>3155</v>
      </c>
      <c r="J3207" s="15">
        <v>4</v>
      </c>
      <c r="K3207" s="15" t="s">
        <v>3155</v>
      </c>
      <c r="L3207" s="15">
        <v>121002980</v>
      </c>
      <c r="M3207" s="15" t="s">
        <v>2633</v>
      </c>
      <c r="N3207" s="15" t="s">
        <v>91</v>
      </c>
      <c r="O3207" s="18" t="s">
        <v>3760</v>
      </c>
      <c r="P3207" s="22" t="s">
        <v>3841</v>
      </c>
      <c r="Q3207" s="15" t="s">
        <v>2635</v>
      </c>
      <c r="R3207" s="18" t="s">
        <v>3147</v>
      </c>
      <c r="S3207" s="22" t="b">
        <f t="shared" si="494"/>
        <v>0</v>
      </c>
      <c r="T3207" s="18">
        <v>1</v>
      </c>
      <c r="U3207" s="18" t="s">
        <v>3147</v>
      </c>
      <c r="V3207" s="15"/>
      <c r="W3207" s="18" t="s">
        <v>2636</v>
      </c>
      <c r="X3207" s="18"/>
      <c r="Y3207" s="15" t="s">
        <v>73</v>
      </c>
      <c r="Z3207" s="18" t="s">
        <v>7608</v>
      </c>
      <c r="AA3207" s="18" t="s">
        <v>1409</v>
      </c>
      <c r="AB3207" s="18" t="s">
        <v>2638</v>
      </c>
      <c r="AC3207" s="67" t="str">
        <f>+VLOOKUP("*"&amp;L3207&amp;"*",'[2]REGISTROS SANITARIOS'!$D$2394:$E$2662,2,FALSE)</f>
        <v>SI</v>
      </c>
      <c r="AD3207" s="22" t="s">
        <v>1025</v>
      </c>
      <c r="AE3207" s="16">
        <v>44438</v>
      </c>
      <c r="AF3207" s="34" t="s">
        <v>73</v>
      </c>
      <c r="AG3207" s="24">
        <v>19911481</v>
      </c>
      <c r="AH3207" s="18">
        <v>1</v>
      </c>
      <c r="AI3207" s="18" t="s">
        <v>1049</v>
      </c>
      <c r="AJ3207" s="17">
        <v>16.5</v>
      </c>
      <c r="AK3207" s="25">
        <v>17</v>
      </c>
      <c r="AL3207" s="25">
        <v>56916</v>
      </c>
      <c r="AM3207" s="35">
        <v>0</v>
      </c>
      <c r="AN3207" s="19">
        <v>967572</v>
      </c>
      <c r="AO3207" s="18" t="s">
        <v>8275</v>
      </c>
      <c r="AP3207" s="15" t="s">
        <v>6131</v>
      </c>
      <c r="AQ3207" s="43" t="str">
        <f t="shared" si="496"/>
        <v>MAYOR</v>
      </c>
      <c r="AR3207" s="44">
        <f t="shared" si="489"/>
        <v>939114</v>
      </c>
      <c r="AS3207" s="44">
        <f t="shared" si="490"/>
        <v>939114</v>
      </c>
      <c r="AT3207" s="44">
        <f t="shared" si="491"/>
        <v>967572</v>
      </c>
      <c r="AU3207" s="44">
        <f t="shared" si="492"/>
        <v>967572</v>
      </c>
      <c r="AV3207" s="45" t="b">
        <f t="shared" si="493"/>
        <v>1</v>
      </c>
      <c r="AW3207" s="45" t="b">
        <f t="shared" si="497"/>
        <v>0</v>
      </c>
      <c r="AX3207" s="45"/>
    </row>
    <row r="3208" spans="1:50" s="36" customFormat="1" ht="27.75" customHeight="1" x14ac:dyDescent="0.15">
      <c r="A3208" s="36" t="str">
        <f t="shared" si="495"/>
        <v>RAFAEL ANTONIO SALAMANCA / DEPOSITO DE DROGAS BOYACA121002982</v>
      </c>
      <c r="B3208" s="36" t="b">
        <f>+A3208='[1]Anexo 9'!A3208</f>
        <v>1</v>
      </c>
      <c r="C3208" s="18" t="s">
        <v>3868</v>
      </c>
      <c r="D3208" s="18" t="s">
        <v>1041</v>
      </c>
      <c r="E3208" s="15" t="s">
        <v>61</v>
      </c>
      <c r="F3208" s="15" t="s">
        <v>62</v>
      </c>
      <c r="G3208" s="15" t="s">
        <v>3155</v>
      </c>
      <c r="H3208" s="15" t="s">
        <v>3155</v>
      </c>
      <c r="I3208" s="15" t="s">
        <v>3155</v>
      </c>
      <c r="J3208" s="15">
        <v>3</v>
      </c>
      <c r="K3208" s="15" t="s">
        <v>3155</v>
      </c>
      <c r="L3208" s="15">
        <v>121002982</v>
      </c>
      <c r="M3208" s="15" t="s">
        <v>2639</v>
      </c>
      <c r="N3208" s="15" t="s">
        <v>1436</v>
      </c>
      <c r="O3208" s="18" t="s">
        <v>3761</v>
      </c>
      <c r="P3208" s="22" t="s">
        <v>73</v>
      </c>
      <c r="Q3208" s="15" t="s">
        <v>1761</v>
      </c>
      <c r="R3208" s="18" t="s">
        <v>5937</v>
      </c>
      <c r="S3208" s="22" t="b">
        <f t="shared" si="494"/>
        <v>0</v>
      </c>
      <c r="T3208" s="18">
        <v>30</v>
      </c>
      <c r="U3208" s="18" t="s">
        <v>5937</v>
      </c>
      <c r="V3208" s="15"/>
      <c r="W3208" s="18" t="s">
        <v>3762</v>
      </c>
      <c r="X3208" s="18"/>
      <c r="Y3208" s="15" t="s">
        <v>73</v>
      </c>
      <c r="Z3208" s="18" t="s">
        <v>2464</v>
      </c>
      <c r="AA3208" s="18" t="s">
        <v>71</v>
      </c>
      <c r="AB3208" s="18" t="s">
        <v>3763</v>
      </c>
      <c r="AC3208" s="67" t="str">
        <f>+VLOOKUP("*"&amp;L3208&amp;"*",'[2]REGISTROS SANITARIOS'!$D$2394:$E$2662,2,FALSE)</f>
        <v>SI</v>
      </c>
      <c r="AD3208" s="22" t="s">
        <v>1025</v>
      </c>
      <c r="AE3208" s="16">
        <v>45120</v>
      </c>
      <c r="AF3208" s="34" t="s">
        <v>73</v>
      </c>
      <c r="AG3208" s="24">
        <v>20130612</v>
      </c>
      <c r="AH3208" s="18">
        <v>3</v>
      </c>
      <c r="AI3208" s="18" t="s">
        <v>1049</v>
      </c>
      <c r="AJ3208" s="17">
        <v>2805</v>
      </c>
      <c r="AK3208" s="25">
        <v>2805</v>
      </c>
      <c r="AL3208" s="25">
        <v>910</v>
      </c>
      <c r="AM3208" s="35">
        <v>0</v>
      </c>
      <c r="AN3208" s="19">
        <v>2552550</v>
      </c>
      <c r="AO3208" s="18">
        <v>0</v>
      </c>
      <c r="AP3208" s="15" t="s">
        <v>6131</v>
      </c>
      <c r="AQ3208" s="43" t="str">
        <f t="shared" si="496"/>
        <v>SI</v>
      </c>
      <c r="AR3208" s="44">
        <f t="shared" si="489"/>
        <v>2552550</v>
      </c>
      <c r="AS3208" s="44">
        <f t="shared" si="490"/>
        <v>2552550</v>
      </c>
      <c r="AT3208" s="44">
        <f t="shared" si="491"/>
        <v>2552550</v>
      </c>
      <c r="AU3208" s="44">
        <f t="shared" si="492"/>
        <v>2552550</v>
      </c>
      <c r="AV3208" s="45" t="b">
        <f t="shared" si="493"/>
        <v>1</v>
      </c>
      <c r="AW3208" s="45" t="b">
        <f t="shared" si="497"/>
        <v>1</v>
      </c>
      <c r="AX3208" s="45"/>
    </row>
    <row r="3209" spans="1:50" s="36" customFormat="1" ht="27.75" customHeight="1" x14ac:dyDescent="0.15">
      <c r="A3209" s="36" t="str">
        <f t="shared" si="495"/>
        <v>RAFAEL ANTONIO SALAMANCA / DEPOSITO DE DROGAS BOYACA121003009</v>
      </c>
      <c r="B3209" s="36" t="b">
        <f>+A3209='[1]Anexo 9'!A3209</f>
        <v>1</v>
      </c>
      <c r="C3209" s="18" t="s">
        <v>3868</v>
      </c>
      <c r="D3209" s="18" t="s">
        <v>1041</v>
      </c>
      <c r="E3209" s="15" t="s">
        <v>61</v>
      </c>
      <c r="F3209" s="15" t="s">
        <v>62</v>
      </c>
      <c r="G3209" s="15" t="s">
        <v>3155</v>
      </c>
      <c r="H3209" s="15" t="s">
        <v>3155</v>
      </c>
      <c r="I3209" s="15" t="s">
        <v>3155</v>
      </c>
      <c r="J3209" s="15">
        <v>4</v>
      </c>
      <c r="K3209" s="15" t="s">
        <v>3155</v>
      </c>
      <c r="L3209" s="15">
        <v>121003009</v>
      </c>
      <c r="M3209" s="15" t="s">
        <v>2644</v>
      </c>
      <c r="N3209" s="15" t="s">
        <v>1436</v>
      </c>
      <c r="O3209" s="18" t="s">
        <v>3764</v>
      </c>
      <c r="P3209" s="22" t="s">
        <v>3841</v>
      </c>
      <c r="Q3209" s="15" t="s">
        <v>1761</v>
      </c>
      <c r="R3209" s="18" t="s">
        <v>5937</v>
      </c>
      <c r="S3209" s="22" t="b">
        <f t="shared" si="494"/>
        <v>0</v>
      </c>
      <c r="T3209" s="18">
        <v>30</v>
      </c>
      <c r="U3209" s="18" t="s">
        <v>5937</v>
      </c>
      <c r="V3209" s="15"/>
      <c r="W3209" s="18" t="s">
        <v>3765</v>
      </c>
      <c r="X3209" s="18"/>
      <c r="Y3209" s="15" t="s">
        <v>73</v>
      </c>
      <c r="Z3209" s="18" t="s">
        <v>3766</v>
      </c>
      <c r="AA3209" s="18" t="s">
        <v>71</v>
      </c>
      <c r="AB3209" s="18" t="s">
        <v>3767</v>
      </c>
      <c r="AC3209" s="67" t="str">
        <f>+VLOOKUP("*"&amp;L3209&amp;"*",'[2]REGISTROS SANITARIOS'!$D$2394:$E$2662,2,FALSE)</f>
        <v>SI</v>
      </c>
      <c r="AD3209" s="22" t="s">
        <v>1025</v>
      </c>
      <c r="AE3209" s="16">
        <v>44978</v>
      </c>
      <c r="AF3209" s="34" t="s">
        <v>73</v>
      </c>
      <c r="AG3209" s="24">
        <v>20055566</v>
      </c>
      <c r="AH3209" s="18">
        <v>1</v>
      </c>
      <c r="AI3209" s="18" t="s">
        <v>1049</v>
      </c>
      <c r="AJ3209" s="17">
        <v>2750</v>
      </c>
      <c r="AK3209" s="25">
        <v>2750</v>
      </c>
      <c r="AL3209" s="25">
        <v>1313</v>
      </c>
      <c r="AM3209" s="35">
        <v>0</v>
      </c>
      <c r="AN3209" s="19">
        <v>3610750</v>
      </c>
      <c r="AO3209" s="18">
        <v>0</v>
      </c>
      <c r="AP3209" s="15" t="s">
        <v>6131</v>
      </c>
      <c r="AQ3209" s="43" t="str">
        <f t="shared" si="496"/>
        <v>SI</v>
      </c>
      <c r="AR3209" s="44">
        <f t="shared" si="489"/>
        <v>3610750</v>
      </c>
      <c r="AS3209" s="44">
        <f t="shared" si="490"/>
        <v>3610750</v>
      </c>
      <c r="AT3209" s="44">
        <f t="shared" si="491"/>
        <v>3610750</v>
      </c>
      <c r="AU3209" s="44">
        <f t="shared" si="492"/>
        <v>3610750</v>
      </c>
      <c r="AV3209" s="45" t="b">
        <f t="shared" si="493"/>
        <v>1</v>
      </c>
      <c r="AW3209" s="45" t="b">
        <f t="shared" si="497"/>
        <v>1</v>
      </c>
      <c r="AX3209" s="45"/>
    </row>
    <row r="3210" spans="1:50" s="36" customFormat="1" ht="27.75" customHeight="1" x14ac:dyDescent="0.15">
      <c r="A3210" s="36" t="str">
        <f t="shared" si="495"/>
        <v>RAFAEL ANTONIO SALAMANCA / DEPOSITO DE DROGAS BOYACA121003112</v>
      </c>
      <c r="B3210" s="36" t="b">
        <f>+A3210='[1]Anexo 9'!A3210</f>
        <v>1</v>
      </c>
      <c r="C3210" s="18" t="s">
        <v>3868</v>
      </c>
      <c r="D3210" s="18" t="s">
        <v>1041</v>
      </c>
      <c r="E3210" s="15" t="s">
        <v>61</v>
      </c>
      <c r="F3210" s="15" t="s">
        <v>62</v>
      </c>
      <c r="G3210" s="15" t="s">
        <v>3155</v>
      </c>
      <c r="H3210" s="15" t="s">
        <v>3155</v>
      </c>
      <c r="I3210" s="15" t="s">
        <v>3155</v>
      </c>
      <c r="J3210" s="15">
        <v>3</v>
      </c>
      <c r="K3210" s="15" t="s">
        <v>3155</v>
      </c>
      <c r="L3210" s="15">
        <v>121003112</v>
      </c>
      <c r="M3210" s="15" t="s">
        <v>2647</v>
      </c>
      <c r="N3210" s="15" t="s">
        <v>1436</v>
      </c>
      <c r="O3210" s="18" t="s">
        <v>5115</v>
      </c>
      <c r="P3210" s="22" t="s">
        <v>3841</v>
      </c>
      <c r="Q3210" s="15" t="s">
        <v>1761</v>
      </c>
      <c r="R3210" s="18" t="s">
        <v>5939</v>
      </c>
      <c r="S3210" s="22" t="b">
        <f t="shared" si="494"/>
        <v>0</v>
      </c>
      <c r="T3210" s="18">
        <v>30</v>
      </c>
      <c r="U3210" s="18" t="s">
        <v>5939</v>
      </c>
      <c r="V3210" s="15"/>
      <c r="W3210" s="18" t="s">
        <v>3768</v>
      </c>
      <c r="X3210" s="18"/>
      <c r="Y3210" s="15" t="s">
        <v>73</v>
      </c>
      <c r="Z3210" s="18" t="s">
        <v>7609</v>
      </c>
      <c r="AA3210" s="18" t="s">
        <v>71</v>
      </c>
      <c r="AB3210" s="18" t="s">
        <v>3769</v>
      </c>
      <c r="AC3210" s="67" t="str">
        <f>+VLOOKUP("*"&amp;L3210&amp;"*",'[2]REGISTROS SANITARIOS'!$D$2394:$E$2662,2,FALSE)</f>
        <v>SI</v>
      </c>
      <c r="AD3210" s="22" t="s">
        <v>1025</v>
      </c>
      <c r="AE3210" s="16" t="s">
        <v>7998</v>
      </c>
      <c r="AF3210" s="34" t="s">
        <v>8814</v>
      </c>
      <c r="AG3210" s="24">
        <v>20074086</v>
      </c>
      <c r="AH3210" s="18">
        <v>2</v>
      </c>
      <c r="AI3210" s="18" t="s">
        <v>1049</v>
      </c>
      <c r="AJ3210" s="17">
        <v>2750</v>
      </c>
      <c r="AK3210" s="25">
        <v>2750</v>
      </c>
      <c r="AL3210" s="25">
        <v>1625</v>
      </c>
      <c r="AM3210" s="35">
        <v>0</v>
      </c>
      <c r="AN3210" s="19">
        <v>4468750</v>
      </c>
      <c r="AO3210" s="18" t="s">
        <v>44</v>
      </c>
      <c r="AP3210" s="15" t="s">
        <v>6131</v>
      </c>
      <c r="AQ3210" s="43" t="str">
        <f t="shared" si="496"/>
        <v>SI</v>
      </c>
      <c r="AR3210" s="44">
        <f t="shared" si="489"/>
        <v>4468750</v>
      </c>
      <c r="AS3210" s="44">
        <f t="shared" si="490"/>
        <v>4468750</v>
      </c>
      <c r="AT3210" s="44">
        <f t="shared" si="491"/>
        <v>4468750</v>
      </c>
      <c r="AU3210" s="44">
        <f t="shared" si="492"/>
        <v>4468750</v>
      </c>
      <c r="AV3210" s="45" t="b">
        <f t="shared" si="493"/>
        <v>1</v>
      </c>
      <c r="AW3210" s="45" t="b">
        <f t="shared" si="497"/>
        <v>1</v>
      </c>
      <c r="AX3210" s="45"/>
    </row>
    <row r="3211" spans="1:50" s="36" customFormat="1" ht="27.75" customHeight="1" x14ac:dyDescent="0.15">
      <c r="A3211" s="36" t="str">
        <f t="shared" si="495"/>
        <v>RAFAEL ANTONIO SALAMANCA / DEPOSITO DE DROGAS BOYACA121003350</v>
      </c>
      <c r="B3211" s="36" t="b">
        <f>+A3211='[1]Anexo 9'!A3211</f>
        <v>1</v>
      </c>
      <c r="C3211" s="18" t="s">
        <v>3868</v>
      </c>
      <c r="D3211" s="18" t="s">
        <v>1041</v>
      </c>
      <c r="E3211" s="15" t="s">
        <v>61</v>
      </c>
      <c r="F3211" s="15" t="s">
        <v>62</v>
      </c>
      <c r="G3211" s="15" t="s">
        <v>3155</v>
      </c>
      <c r="H3211" s="15" t="s">
        <v>3155</v>
      </c>
      <c r="I3211" s="15" t="s">
        <v>3155</v>
      </c>
      <c r="J3211" s="15">
        <v>3</v>
      </c>
      <c r="K3211" s="15" t="s">
        <v>3155</v>
      </c>
      <c r="L3211" s="15">
        <v>121003350</v>
      </c>
      <c r="M3211" s="15" t="s">
        <v>2649</v>
      </c>
      <c r="N3211" s="15" t="s">
        <v>91</v>
      </c>
      <c r="O3211" s="18" t="s">
        <v>3770</v>
      </c>
      <c r="P3211" s="22" t="s">
        <v>73</v>
      </c>
      <c r="Q3211" s="15" t="s">
        <v>91</v>
      </c>
      <c r="R3211" s="18" t="s">
        <v>3147</v>
      </c>
      <c r="S3211" s="22" t="b">
        <f t="shared" si="494"/>
        <v>0</v>
      </c>
      <c r="T3211" s="18">
        <v>1</v>
      </c>
      <c r="U3211" s="18" t="s">
        <v>3147</v>
      </c>
      <c r="V3211" s="15"/>
      <c r="W3211" s="18" t="s">
        <v>2104</v>
      </c>
      <c r="X3211" s="18"/>
      <c r="Y3211" s="15" t="s">
        <v>73</v>
      </c>
      <c r="Z3211" s="18" t="s">
        <v>7610</v>
      </c>
      <c r="AA3211" s="18" t="s">
        <v>208</v>
      </c>
      <c r="AB3211" s="18" t="s">
        <v>3771</v>
      </c>
      <c r="AC3211" s="67" t="str">
        <f>+VLOOKUP("*"&amp;L3211&amp;"*",'[2]REGISTROS SANITARIOS'!$D$2394:$E$2662,2,FALSE)</f>
        <v>SI</v>
      </c>
      <c r="AD3211" s="22" t="s">
        <v>1025</v>
      </c>
      <c r="AE3211" s="16" t="s">
        <v>7998</v>
      </c>
      <c r="AF3211" s="34" t="s">
        <v>8814</v>
      </c>
      <c r="AG3211" s="24">
        <v>19984522</v>
      </c>
      <c r="AH3211" s="18">
        <v>1</v>
      </c>
      <c r="AI3211" s="18" t="s">
        <v>1049</v>
      </c>
      <c r="AJ3211" s="17">
        <v>5.5</v>
      </c>
      <c r="AK3211" s="25">
        <v>6</v>
      </c>
      <c r="AL3211" s="25">
        <v>36250</v>
      </c>
      <c r="AM3211" s="35">
        <v>0</v>
      </c>
      <c r="AN3211" s="19">
        <v>217500</v>
      </c>
      <c r="AO3211" s="18" t="s">
        <v>44</v>
      </c>
      <c r="AP3211" s="15" t="s">
        <v>6131</v>
      </c>
      <c r="AQ3211" s="43" t="str">
        <f t="shared" si="496"/>
        <v>MAYOR</v>
      </c>
      <c r="AR3211" s="44">
        <f t="shared" si="489"/>
        <v>199375</v>
      </c>
      <c r="AS3211" s="44">
        <f t="shared" si="490"/>
        <v>199375</v>
      </c>
      <c r="AT3211" s="44">
        <f t="shared" si="491"/>
        <v>217500</v>
      </c>
      <c r="AU3211" s="44">
        <f t="shared" si="492"/>
        <v>217500</v>
      </c>
      <c r="AV3211" s="45" t="b">
        <f t="shared" si="493"/>
        <v>1</v>
      </c>
      <c r="AW3211" s="45" t="b">
        <f t="shared" si="497"/>
        <v>0</v>
      </c>
      <c r="AX3211" s="45"/>
    </row>
    <row r="3212" spans="1:50" s="36" customFormat="1" ht="27.75" customHeight="1" x14ac:dyDescent="0.15">
      <c r="A3212" s="36" t="str">
        <f t="shared" si="495"/>
        <v>RAFAEL ANTONIO SALAMANCA / DEPOSITO DE DROGAS BOYACA122000410</v>
      </c>
      <c r="B3212" s="36" t="b">
        <f>+A3212='[1]Anexo 9'!A3212</f>
        <v>1</v>
      </c>
      <c r="C3212" s="18" t="s">
        <v>3868</v>
      </c>
      <c r="D3212" s="18" t="s">
        <v>1041</v>
      </c>
      <c r="E3212" s="15" t="s">
        <v>61</v>
      </c>
      <c r="F3212" s="15" t="s">
        <v>3424</v>
      </c>
      <c r="G3212" s="15" t="s">
        <v>3155</v>
      </c>
      <c r="H3212" s="15" t="s">
        <v>3155</v>
      </c>
      <c r="I3212" s="15" t="s">
        <v>3155</v>
      </c>
      <c r="J3212" s="15">
        <v>5</v>
      </c>
      <c r="K3212" s="15" t="s">
        <v>3155</v>
      </c>
      <c r="L3212" s="15">
        <v>122000410</v>
      </c>
      <c r="M3212" s="15" t="s">
        <v>4012</v>
      </c>
      <c r="N3212" s="15" t="s">
        <v>2509</v>
      </c>
      <c r="O3212" s="18" t="s">
        <v>5116</v>
      </c>
      <c r="P3212" s="22" t="s">
        <v>3841</v>
      </c>
      <c r="Q3212" s="15" t="s">
        <v>5600</v>
      </c>
      <c r="R3212" s="18" t="s">
        <v>5702</v>
      </c>
      <c r="S3212" s="22" t="s">
        <v>73</v>
      </c>
      <c r="T3212" s="18">
        <v>1</v>
      </c>
      <c r="U3212" s="18" t="s">
        <v>5702</v>
      </c>
      <c r="V3212" s="15"/>
      <c r="W3212" s="18" t="s">
        <v>6306</v>
      </c>
      <c r="X3212" s="18"/>
      <c r="Y3212" s="15" t="s">
        <v>73</v>
      </c>
      <c r="Z3212" s="18" t="s">
        <v>1730</v>
      </c>
      <c r="AA3212" s="18" t="s">
        <v>71</v>
      </c>
      <c r="AB3212" s="18" t="s">
        <v>7016</v>
      </c>
      <c r="AC3212" s="67" t="str">
        <f>+VLOOKUP("*"&amp;L3212&amp;"*",'[2]REGISTROS SANITARIOS'!$D$2394:$E$2662,2,FALSE)</f>
        <v>SI</v>
      </c>
      <c r="AD3212" s="22" t="s">
        <v>1025</v>
      </c>
      <c r="AE3212" s="16" t="s">
        <v>7998</v>
      </c>
      <c r="AF3212" s="34" t="s">
        <v>8814</v>
      </c>
      <c r="AG3212" s="24">
        <v>32609</v>
      </c>
      <c r="AH3212" s="18">
        <v>1</v>
      </c>
      <c r="AI3212" s="18" t="s">
        <v>1049</v>
      </c>
      <c r="AJ3212" s="17">
        <v>660</v>
      </c>
      <c r="AK3212" s="25">
        <v>660</v>
      </c>
      <c r="AL3212" s="25">
        <v>6764</v>
      </c>
      <c r="AM3212" s="35">
        <v>0</v>
      </c>
      <c r="AN3212" s="19">
        <v>4464240</v>
      </c>
      <c r="AO3212" s="18" t="s">
        <v>44</v>
      </c>
      <c r="AP3212" s="15" t="s">
        <v>6131</v>
      </c>
      <c r="AQ3212" s="43" t="str">
        <f t="shared" si="496"/>
        <v>SI</v>
      </c>
      <c r="AR3212" s="44">
        <f t="shared" si="489"/>
        <v>4464240</v>
      </c>
      <c r="AS3212" s="44">
        <f t="shared" si="490"/>
        <v>4464240</v>
      </c>
      <c r="AT3212" s="44">
        <f t="shared" si="491"/>
        <v>4464240</v>
      </c>
      <c r="AU3212" s="44">
        <f t="shared" si="492"/>
        <v>4464240</v>
      </c>
      <c r="AV3212" s="45" t="b">
        <f t="shared" si="493"/>
        <v>1</v>
      </c>
      <c r="AW3212" s="45" t="b">
        <f t="shared" si="497"/>
        <v>1</v>
      </c>
      <c r="AX3212" s="45"/>
    </row>
    <row r="3213" spans="1:50" s="36" customFormat="1" ht="27.75" customHeight="1" x14ac:dyDescent="0.15">
      <c r="A3213" s="36" t="str">
        <f t="shared" si="495"/>
        <v>RAFAEL ANTONIO SALAMANCA / DEPOSITO DE DROGAS BOYACA122000750</v>
      </c>
      <c r="B3213" s="36" t="b">
        <f>+A3213='[1]Anexo 9'!A3213</f>
        <v>1</v>
      </c>
      <c r="C3213" s="18" t="s">
        <v>3868</v>
      </c>
      <c r="D3213" s="18" t="s">
        <v>1041</v>
      </c>
      <c r="E3213" s="15" t="s">
        <v>61</v>
      </c>
      <c r="F3213" s="15" t="s">
        <v>62</v>
      </c>
      <c r="G3213" s="15" t="s">
        <v>3155</v>
      </c>
      <c r="H3213" s="15" t="s">
        <v>3155</v>
      </c>
      <c r="I3213" s="15" t="s">
        <v>3155</v>
      </c>
      <c r="J3213" s="15">
        <v>4</v>
      </c>
      <c r="K3213" s="15" t="s">
        <v>3155</v>
      </c>
      <c r="L3213" s="15">
        <v>122000750</v>
      </c>
      <c r="M3213" s="15" t="s">
        <v>2656</v>
      </c>
      <c r="N3213" s="15" t="s">
        <v>1436</v>
      </c>
      <c r="O3213" s="18" t="s">
        <v>3772</v>
      </c>
      <c r="P3213" s="22" t="s">
        <v>3841</v>
      </c>
      <c r="Q3213" s="15" t="s">
        <v>1438</v>
      </c>
      <c r="R3213" s="18" t="s">
        <v>5937</v>
      </c>
      <c r="S3213" s="22" t="b">
        <f t="shared" ref="S3213:S3221" si="498">+R3213=Q3213</f>
        <v>0</v>
      </c>
      <c r="T3213" s="18">
        <v>100</v>
      </c>
      <c r="U3213" s="18" t="s">
        <v>5937</v>
      </c>
      <c r="V3213" s="15"/>
      <c r="W3213" s="18" t="s">
        <v>3773</v>
      </c>
      <c r="X3213" s="18"/>
      <c r="Y3213" s="15" t="s">
        <v>73</v>
      </c>
      <c r="Z3213" s="18" t="s">
        <v>7611</v>
      </c>
      <c r="AA3213" s="18" t="s">
        <v>208</v>
      </c>
      <c r="AB3213" s="18" t="s">
        <v>2660</v>
      </c>
      <c r="AC3213" s="67" t="str">
        <f>+VLOOKUP("*"&amp;L3213&amp;"*",'[2]REGISTROS SANITARIOS'!$D$2394:$E$2662,2,FALSE)</f>
        <v>SI</v>
      </c>
      <c r="AD3213" s="22" t="s">
        <v>1025</v>
      </c>
      <c r="AE3213" s="16">
        <v>44201</v>
      </c>
      <c r="AF3213" s="34" t="s">
        <v>68</v>
      </c>
      <c r="AG3213" s="24">
        <v>20023909</v>
      </c>
      <c r="AH3213" s="18">
        <v>1</v>
      </c>
      <c r="AI3213" s="18" t="s">
        <v>1049</v>
      </c>
      <c r="AJ3213" s="17">
        <v>16500</v>
      </c>
      <c r="AK3213" s="25">
        <v>16500</v>
      </c>
      <c r="AL3213" s="25">
        <v>725</v>
      </c>
      <c r="AM3213" s="35">
        <v>0</v>
      </c>
      <c r="AN3213" s="19">
        <v>11962500</v>
      </c>
      <c r="AO3213" s="18" t="s">
        <v>44</v>
      </c>
      <c r="AP3213" s="15" t="s">
        <v>6131</v>
      </c>
      <c r="AQ3213" s="43" t="str">
        <f t="shared" si="496"/>
        <v>SI</v>
      </c>
      <c r="AR3213" s="44">
        <f t="shared" si="489"/>
        <v>11962500</v>
      </c>
      <c r="AS3213" s="44">
        <f t="shared" si="490"/>
        <v>11962500</v>
      </c>
      <c r="AT3213" s="44">
        <f t="shared" si="491"/>
        <v>11962500</v>
      </c>
      <c r="AU3213" s="44">
        <f t="shared" si="492"/>
        <v>11962500</v>
      </c>
      <c r="AV3213" s="45" t="b">
        <f t="shared" si="493"/>
        <v>1</v>
      </c>
      <c r="AW3213" s="45" t="b">
        <f t="shared" si="497"/>
        <v>1</v>
      </c>
      <c r="AX3213" s="45"/>
    </row>
    <row r="3214" spans="1:50" s="36" customFormat="1" ht="27.75" customHeight="1" x14ac:dyDescent="0.15">
      <c r="A3214" s="36" t="str">
        <f t="shared" si="495"/>
        <v>RAFAEL ANTONIO SALAMANCA / DEPOSITO DE DROGAS BOYACA201010110</v>
      </c>
      <c r="B3214" s="36" t="b">
        <f>+A3214='[1]Anexo 9'!A3214</f>
        <v>1</v>
      </c>
      <c r="C3214" s="18" t="s">
        <v>3868</v>
      </c>
      <c r="D3214" s="18" t="s">
        <v>1041</v>
      </c>
      <c r="E3214" s="15" t="s">
        <v>98</v>
      </c>
      <c r="F3214" s="15" t="s">
        <v>111</v>
      </c>
      <c r="G3214" s="15">
        <f>+VLOOKUP(F3214,[3]Sheet1!$E$3:$G$74,3,FALSE)</f>
        <v>6</v>
      </c>
      <c r="H3214" s="15">
        <f>+VLOOKUP(D3214&amp;F3214,'TD para paquetes'!$E$3:$I$441,5,FALSE)</f>
        <v>6</v>
      </c>
      <c r="I3214" s="15" t="s">
        <v>1025</v>
      </c>
      <c r="J3214" s="15">
        <v>9</v>
      </c>
      <c r="K3214" s="15">
        <v>9</v>
      </c>
      <c r="L3214" s="15">
        <v>201010110</v>
      </c>
      <c r="M3214" s="15" t="s">
        <v>112</v>
      </c>
      <c r="N3214" s="15" t="s">
        <v>101</v>
      </c>
      <c r="O3214" s="18" t="s">
        <v>5117</v>
      </c>
      <c r="P3214" s="22" t="s">
        <v>73</v>
      </c>
      <c r="Q3214" s="15" t="s">
        <v>114</v>
      </c>
      <c r="R3214" s="18" t="s">
        <v>1368</v>
      </c>
      <c r="S3214" s="22" t="b">
        <f t="shared" si="498"/>
        <v>0</v>
      </c>
      <c r="T3214" s="18">
        <v>100</v>
      </c>
      <c r="U3214" s="18" t="s">
        <v>1340</v>
      </c>
      <c r="V3214" s="15" t="s">
        <v>116</v>
      </c>
      <c r="W3214" s="18" t="s">
        <v>117</v>
      </c>
      <c r="X3214" s="18"/>
      <c r="Y3214" s="15" t="s">
        <v>73</v>
      </c>
      <c r="Z3214" s="18" t="s">
        <v>435</v>
      </c>
      <c r="AA3214" s="18" t="s">
        <v>119</v>
      </c>
      <c r="AB3214" s="18" t="s">
        <v>120</v>
      </c>
      <c r="AC3214" s="67" t="e">
        <f>+VLOOKUP("*"&amp;L3214&amp;"*",'[2]REGISTROS SANITARIOS'!$D$2394:$E$2662,2,FALSE)</f>
        <v>#N/A</v>
      </c>
      <c r="AD3214" s="22" t="s">
        <v>44</v>
      </c>
      <c r="AE3214" s="16">
        <v>45291</v>
      </c>
      <c r="AF3214" s="34" t="s">
        <v>73</v>
      </c>
      <c r="AG3214" s="24" t="s">
        <v>43</v>
      </c>
      <c r="AH3214" s="18" t="s">
        <v>55</v>
      </c>
      <c r="AI3214" s="18" t="s">
        <v>53</v>
      </c>
      <c r="AJ3214" s="17">
        <v>24200</v>
      </c>
      <c r="AK3214" s="25">
        <v>24200</v>
      </c>
      <c r="AL3214" s="25">
        <v>60</v>
      </c>
      <c r="AM3214" s="35">
        <v>0.19</v>
      </c>
      <c r="AN3214" s="19">
        <v>1727880</v>
      </c>
      <c r="AO3214" s="18" t="s">
        <v>1049</v>
      </c>
      <c r="AP3214" s="15" t="s">
        <v>1049</v>
      </c>
      <c r="AQ3214" s="43" t="str">
        <f t="shared" si="496"/>
        <v>SI</v>
      </c>
      <c r="AR3214" s="44">
        <f t="shared" si="489"/>
        <v>1727879.9999999998</v>
      </c>
      <c r="AS3214" s="44">
        <f t="shared" si="490"/>
        <v>1452000</v>
      </c>
      <c r="AT3214" s="44">
        <f t="shared" si="491"/>
        <v>1452000</v>
      </c>
      <c r="AU3214" s="44">
        <f t="shared" si="492"/>
        <v>1727879.9999999998</v>
      </c>
      <c r="AV3214" s="45" t="b">
        <f t="shared" si="493"/>
        <v>1</v>
      </c>
      <c r="AW3214" s="45" t="b">
        <f t="shared" si="497"/>
        <v>0</v>
      </c>
      <c r="AX3214" s="45"/>
    </row>
    <row r="3215" spans="1:50" s="36" customFormat="1" ht="27.75" customHeight="1" x14ac:dyDescent="0.15">
      <c r="A3215" s="36" t="str">
        <f t="shared" si="495"/>
        <v>RAFAEL ANTONIO SALAMANCA / DEPOSITO DE DROGAS BOYACA201010210</v>
      </c>
      <c r="B3215" s="36" t="b">
        <f>+A3215='[1]Anexo 9'!A3215</f>
        <v>1</v>
      </c>
      <c r="C3215" s="18" t="s">
        <v>3868</v>
      </c>
      <c r="D3215" s="18" t="s">
        <v>1041</v>
      </c>
      <c r="E3215" s="15" t="s">
        <v>98</v>
      </c>
      <c r="F3215" s="15" t="s">
        <v>111</v>
      </c>
      <c r="G3215" s="15">
        <f>+VLOOKUP(F3215,[3]Sheet1!$E$3:$G$74,3,FALSE)</f>
        <v>6</v>
      </c>
      <c r="H3215" s="15">
        <f>+VLOOKUP(D3215&amp;F3215,'TD para paquetes'!$E$3:$I$441,5,FALSE)</f>
        <v>6</v>
      </c>
      <c r="I3215" s="15" t="s">
        <v>1025</v>
      </c>
      <c r="J3215" s="15">
        <v>9</v>
      </c>
      <c r="K3215" s="15">
        <v>9</v>
      </c>
      <c r="L3215" s="15">
        <v>201010210</v>
      </c>
      <c r="M3215" s="15" t="s">
        <v>121</v>
      </c>
      <c r="N3215" s="15" t="s">
        <v>101</v>
      </c>
      <c r="O3215" s="18" t="s">
        <v>3775</v>
      </c>
      <c r="P3215" s="22" t="s">
        <v>73</v>
      </c>
      <c r="Q3215" s="15" t="s">
        <v>114</v>
      </c>
      <c r="R3215" s="18" t="s">
        <v>1368</v>
      </c>
      <c r="S3215" s="22" t="b">
        <f t="shared" si="498"/>
        <v>0</v>
      </c>
      <c r="T3215" s="18">
        <v>100</v>
      </c>
      <c r="U3215" s="18" t="s">
        <v>1340</v>
      </c>
      <c r="V3215" s="15" t="s">
        <v>116</v>
      </c>
      <c r="W3215" s="18" t="s">
        <v>117</v>
      </c>
      <c r="X3215" s="18"/>
      <c r="Y3215" s="15" t="s">
        <v>73</v>
      </c>
      <c r="Z3215" s="18" t="s">
        <v>435</v>
      </c>
      <c r="AA3215" s="18" t="s">
        <v>119</v>
      </c>
      <c r="AB3215" s="18" t="s">
        <v>120</v>
      </c>
      <c r="AC3215" s="67" t="e">
        <f>+VLOOKUP("*"&amp;L3215&amp;"*",'[2]REGISTROS SANITARIOS'!$D$2394:$E$2662,2,FALSE)</f>
        <v>#N/A</v>
      </c>
      <c r="AD3215" s="22" t="s">
        <v>44</v>
      </c>
      <c r="AE3215" s="16">
        <v>45291</v>
      </c>
      <c r="AF3215" s="34" t="s">
        <v>73</v>
      </c>
      <c r="AG3215" s="24" t="s">
        <v>43</v>
      </c>
      <c r="AH3215" s="18" t="s">
        <v>55</v>
      </c>
      <c r="AI3215" s="18" t="s">
        <v>53</v>
      </c>
      <c r="AJ3215" s="17">
        <v>184250</v>
      </c>
      <c r="AK3215" s="25">
        <v>184250</v>
      </c>
      <c r="AL3215" s="25">
        <v>53</v>
      </c>
      <c r="AM3215" s="35">
        <v>0.19</v>
      </c>
      <c r="AN3215" s="19">
        <v>11620647.5</v>
      </c>
      <c r="AO3215" s="18" t="s">
        <v>1049</v>
      </c>
      <c r="AP3215" s="15" t="s">
        <v>1049</v>
      </c>
      <c r="AQ3215" s="43" t="str">
        <f t="shared" si="496"/>
        <v>SI</v>
      </c>
      <c r="AR3215" s="44">
        <f t="shared" si="489"/>
        <v>11620647.5</v>
      </c>
      <c r="AS3215" s="44">
        <f t="shared" si="490"/>
        <v>9765250</v>
      </c>
      <c r="AT3215" s="44">
        <f t="shared" si="491"/>
        <v>9765250</v>
      </c>
      <c r="AU3215" s="44">
        <f t="shared" si="492"/>
        <v>11620647.5</v>
      </c>
      <c r="AV3215" s="45" t="b">
        <f t="shared" si="493"/>
        <v>1</v>
      </c>
      <c r="AW3215" s="45" t="b">
        <f t="shared" si="497"/>
        <v>0</v>
      </c>
      <c r="AX3215" s="45"/>
    </row>
    <row r="3216" spans="1:50" s="36" customFormat="1" ht="27.75" customHeight="1" x14ac:dyDescent="0.15">
      <c r="A3216" s="36" t="str">
        <f t="shared" si="495"/>
        <v>RAFAEL ANTONIO SALAMANCA / DEPOSITO DE DROGAS BOYACA201010310</v>
      </c>
      <c r="B3216" s="36" t="b">
        <f>+A3216='[1]Anexo 9'!A3216</f>
        <v>1</v>
      </c>
      <c r="C3216" s="18" t="s">
        <v>3868</v>
      </c>
      <c r="D3216" s="18" t="s">
        <v>1041</v>
      </c>
      <c r="E3216" s="15" t="s">
        <v>98</v>
      </c>
      <c r="F3216" s="15" t="s">
        <v>111</v>
      </c>
      <c r="G3216" s="15">
        <f>+VLOOKUP(F3216,[3]Sheet1!$E$3:$G$74,3,FALSE)</f>
        <v>6</v>
      </c>
      <c r="H3216" s="15">
        <f>+VLOOKUP(D3216&amp;F3216,'TD para paquetes'!$E$3:$I$441,5,FALSE)</f>
        <v>6</v>
      </c>
      <c r="I3216" s="15" t="s">
        <v>1025</v>
      </c>
      <c r="J3216" s="15">
        <v>9</v>
      </c>
      <c r="K3216" s="15">
        <v>9</v>
      </c>
      <c r="L3216" s="15">
        <v>201010310</v>
      </c>
      <c r="M3216" s="15" t="s">
        <v>123</v>
      </c>
      <c r="N3216" s="15" t="s">
        <v>101</v>
      </c>
      <c r="O3216" s="18" t="s">
        <v>3776</v>
      </c>
      <c r="P3216" s="22" t="s">
        <v>73</v>
      </c>
      <c r="Q3216" s="15" t="s">
        <v>114</v>
      </c>
      <c r="R3216" s="18" t="s">
        <v>1368</v>
      </c>
      <c r="S3216" s="22" t="b">
        <f t="shared" si="498"/>
        <v>0</v>
      </c>
      <c r="T3216" s="18">
        <v>100</v>
      </c>
      <c r="U3216" s="18" t="s">
        <v>1340</v>
      </c>
      <c r="V3216" s="15" t="s">
        <v>116</v>
      </c>
      <c r="W3216" s="18" t="s">
        <v>117</v>
      </c>
      <c r="X3216" s="18"/>
      <c r="Y3216" s="15" t="s">
        <v>73</v>
      </c>
      <c r="Z3216" s="18" t="s">
        <v>435</v>
      </c>
      <c r="AA3216" s="18" t="s">
        <v>119</v>
      </c>
      <c r="AB3216" s="18" t="s">
        <v>120</v>
      </c>
      <c r="AC3216" s="67" t="e">
        <f>+VLOOKUP("*"&amp;L3216&amp;"*",'[2]REGISTROS SANITARIOS'!$D$2394:$E$2662,2,FALSE)</f>
        <v>#N/A</v>
      </c>
      <c r="AD3216" s="22" t="s">
        <v>44</v>
      </c>
      <c r="AE3216" s="16">
        <v>45291</v>
      </c>
      <c r="AF3216" s="34" t="s">
        <v>73</v>
      </c>
      <c r="AG3216" s="24" t="s">
        <v>43</v>
      </c>
      <c r="AH3216" s="18" t="s">
        <v>55</v>
      </c>
      <c r="AI3216" s="18" t="s">
        <v>53</v>
      </c>
      <c r="AJ3216" s="17">
        <v>5500</v>
      </c>
      <c r="AK3216" s="25">
        <v>5500</v>
      </c>
      <c r="AL3216" s="25">
        <v>53</v>
      </c>
      <c r="AM3216" s="35">
        <v>0.19</v>
      </c>
      <c r="AN3216" s="19">
        <v>346885</v>
      </c>
      <c r="AO3216" s="18" t="s">
        <v>1049</v>
      </c>
      <c r="AP3216" s="15" t="s">
        <v>1049</v>
      </c>
      <c r="AQ3216" s="43" t="str">
        <f t="shared" si="496"/>
        <v>SI</v>
      </c>
      <c r="AR3216" s="44">
        <f t="shared" si="489"/>
        <v>346885</v>
      </c>
      <c r="AS3216" s="44">
        <f t="shared" si="490"/>
        <v>291500</v>
      </c>
      <c r="AT3216" s="44">
        <f t="shared" si="491"/>
        <v>291500</v>
      </c>
      <c r="AU3216" s="44">
        <f t="shared" si="492"/>
        <v>346885</v>
      </c>
      <c r="AV3216" s="45" t="b">
        <f t="shared" si="493"/>
        <v>1</v>
      </c>
      <c r="AW3216" s="45" t="b">
        <f t="shared" si="497"/>
        <v>0</v>
      </c>
      <c r="AX3216" s="45"/>
    </row>
    <row r="3217" spans="1:50" s="36" customFormat="1" ht="27.75" customHeight="1" x14ac:dyDescent="0.15">
      <c r="A3217" s="36" t="str">
        <f t="shared" si="495"/>
        <v>RAFAEL ANTONIO SALAMANCA / DEPOSITO DE DROGAS BOYACA201010410</v>
      </c>
      <c r="B3217" s="36" t="b">
        <f>+A3217='[1]Anexo 9'!A3217</f>
        <v>1</v>
      </c>
      <c r="C3217" s="18" t="s">
        <v>3868</v>
      </c>
      <c r="D3217" s="18" t="s">
        <v>1041</v>
      </c>
      <c r="E3217" s="15" t="s">
        <v>98</v>
      </c>
      <c r="F3217" s="15" t="s">
        <v>111</v>
      </c>
      <c r="G3217" s="15">
        <f>+VLOOKUP(F3217,[3]Sheet1!$E$3:$G$74,3,FALSE)</f>
        <v>6</v>
      </c>
      <c r="H3217" s="15">
        <f>+VLOOKUP(D3217&amp;F3217,'TD para paquetes'!$E$3:$I$441,5,FALSE)</f>
        <v>6</v>
      </c>
      <c r="I3217" s="15" t="s">
        <v>1025</v>
      </c>
      <c r="J3217" s="15">
        <v>9</v>
      </c>
      <c r="K3217" s="15">
        <v>9</v>
      </c>
      <c r="L3217" s="15">
        <v>201010410</v>
      </c>
      <c r="M3217" s="15" t="s">
        <v>125</v>
      </c>
      <c r="N3217" s="15" t="s">
        <v>101</v>
      </c>
      <c r="O3217" s="18" t="s">
        <v>3777</v>
      </c>
      <c r="P3217" s="22" t="s">
        <v>73</v>
      </c>
      <c r="Q3217" s="15" t="s">
        <v>114</v>
      </c>
      <c r="R3217" s="18" t="s">
        <v>1368</v>
      </c>
      <c r="S3217" s="22" t="b">
        <f t="shared" si="498"/>
        <v>0</v>
      </c>
      <c r="T3217" s="18">
        <v>100</v>
      </c>
      <c r="U3217" s="18" t="s">
        <v>1340</v>
      </c>
      <c r="V3217" s="15" t="s">
        <v>116</v>
      </c>
      <c r="W3217" s="18" t="s">
        <v>117</v>
      </c>
      <c r="X3217" s="18"/>
      <c r="Y3217" s="15" t="s">
        <v>73</v>
      </c>
      <c r="Z3217" s="18" t="s">
        <v>435</v>
      </c>
      <c r="AA3217" s="18" t="s">
        <v>119</v>
      </c>
      <c r="AB3217" s="18" t="s">
        <v>120</v>
      </c>
      <c r="AC3217" s="67" t="e">
        <f>+VLOOKUP("*"&amp;L3217&amp;"*",'[2]REGISTROS SANITARIOS'!$D$2394:$E$2662,2,FALSE)</f>
        <v>#N/A</v>
      </c>
      <c r="AD3217" s="22" t="s">
        <v>44</v>
      </c>
      <c r="AE3217" s="16">
        <v>45291</v>
      </c>
      <c r="AF3217" s="34" t="s">
        <v>73</v>
      </c>
      <c r="AG3217" s="24" t="s">
        <v>43</v>
      </c>
      <c r="AH3217" s="18" t="s">
        <v>55</v>
      </c>
      <c r="AI3217" s="18" t="s">
        <v>53</v>
      </c>
      <c r="AJ3217" s="17">
        <v>15125</v>
      </c>
      <c r="AK3217" s="25">
        <v>15125</v>
      </c>
      <c r="AL3217" s="25">
        <v>53</v>
      </c>
      <c r="AM3217" s="35">
        <v>0.19</v>
      </c>
      <c r="AN3217" s="19">
        <v>953933.75</v>
      </c>
      <c r="AO3217" s="18" t="s">
        <v>1049</v>
      </c>
      <c r="AP3217" s="15" t="s">
        <v>1049</v>
      </c>
      <c r="AQ3217" s="43" t="str">
        <f t="shared" si="496"/>
        <v>SI</v>
      </c>
      <c r="AR3217" s="44">
        <f t="shared" si="489"/>
        <v>953933.75</v>
      </c>
      <c r="AS3217" s="44">
        <f t="shared" si="490"/>
        <v>801625</v>
      </c>
      <c r="AT3217" s="44">
        <f t="shared" si="491"/>
        <v>801625</v>
      </c>
      <c r="AU3217" s="44">
        <f t="shared" si="492"/>
        <v>953933.75</v>
      </c>
      <c r="AV3217" s="45" t="b">
        <f t="shared" si="493"/>
        <v>1</v>
      </c>
      <c r="AW3217" s="45" t="b">
        <f t="shared" si="497"/>
        <v>0</v>
      </c>
      <c r="AX3217" s="45"/>
    </row>
    <row r="3218" spans="1:50" s="36" customFormat="1" ht="27.75" customHeight="1" x14ac:dyDescent="0.15">
      <c r="A3218" s="36" t="str">
        <f t="shared" si="495"/>
        <v>RAFAEL ANTONIO SALAMANCA / DEPOSITO DE DROGAS BOYACA201010510</v>
      </c>
      <c r="B3218" s="36" t="b">
        <f>+A3218='[1]Anexo 9'!A3218</f>
        <v>1</v>
      </c>
      <c r="C3218" s="18" t="s">
        <v>3868</v>
      </c>
      <c r="D3218" s="18" t="s">
        <v>1041</v>
      </c>
      <c r="E3218" s="15" t="s">
        <v>98</v>
      </c>
      <c r="F3218" s="15" t="s">
        <v>111</v>
      </c>
      <c r="G3218" s="15">
        <f>+VLOOKUP(F3218,[3]Sheet1!$E$3:$G$74,3,FALSE)</f>
        <v>6</v>
      </c>
      <c r="H3218" s="15">
        <f>+VLOOKUP(D3218&amp;F3218,'TD para paquetes'!$E$3:$I$441,5,FALSE)</f>
        <v>6</v>
      </c>
      <c r="I3218" s="15" t="s">
        <v>1025</v>
      </c>
      <c r="J3218" s="15">
        <v>9</v>
      </c>
      <c r="K3218" s="15">
        <v>9</v>
      </c>
      <c r="L3218" s="15">
        <v>201010510</v>
      </c>
      <c r="M3218" s="15" t="s">
        <v>127</v>
      </c>
      <c r="N3218" s="15" t="s">
        <v>101</v>
      </c>
      <c r="O3218" s="18" t="s">
        <v>3778</v>
      </c>
      <c r="P3218" s="22" t="s">
        <v>73</v>
      </c>
      <c r="Q3218" s="15" t="s">
        <v>114</v>
      </c>
      <c r="R3218" s="18" t="s">
        <v>1368</v>
      </c>
      <c r="S3218" s="22" t="b">
        <f t="shared" si="498"/>
        <v>0</v>
      </c>
      <c r="T3218" s="18">
        <v>100</v>
      </c>
      <c r="U3218" s="18" t="s">
        <v>1340</v>
      </c>
      <c r="V3218" s="15" t="s">
        <v>116</v>
      </c>
      <c r="W3218" s="18" t="s">
        <v>117</v>
      </c>
      <c r="X3218" s="18"/>
      <c r="Y3218" s="15" t="s">
        <v>73</v>
      </c>
      <c r="Z3218" s="18" t="s">
        <v>435</v>
      </c>
      <c r="AA3218" s="18" t="s">
        <v>119</v>
      </c>
      <c r="AB3218" s="18" t="s">
        <v>120</v>
      </c>
      <c r="AC3218" s="67" t="e">
        <f>+VLOOKUP("*"&amp;L3218&amp;"*",'[2]REGISTROS SANITARIOS'!$D$2394:$E$2662,2,FALSE)</f>
        <v>#N/A</v>
      </c>
      <c r="AD3218" s="22" t="s">
        <v>44</v>
      </c>
      <c r="AE3218" s="16">
        <v>45291</v>
      </c>
      <c r="AF3218" s="34" t="s">
        <v>73</v>
      </c>
      <c r="AG3218" s="24" t="s">
        <v>43</v>
      </c>
      <c r="AH3218" s="18" t="s">
        <v>55</v>
      </c>
      <c r="AI3218" s="18" t="s">
        <v>53</v>
      </c>
      <c r="AJ3218" s="17">
        <v>2750</v>
      </c>
      <c r="AK3218" s="25">
        <v>2750</v>
      </c>
      <c r="AL3218" s="25">
        <v>53</v>
      </c>
      <c r="AM3218" s="35">
        <v>0.19</v>
      </c>
      <c r="AN3218" s="19">
        <v>173442.5</v>
      </c>
      <c r="AO3218" s="18" t="s">
        <v>1049</v>
      </c>
      <c r="AP3218" s="15" t="s">
        <v>1049</v>
      </c>
      <c r="AQ3218" s="43" t="str">
        <f t="shared" si="496"/>
        <v>SI</v>
      </c>
      <c r="AR3218" s="44">
        <f t="shared" si="489"/>
        <v>173442.5</v>
      </c>
      <c r="AS3218" s="44">
        <f t="shared" si="490"/>
        <v>145750</v>
      </c>
      <c r="AT3218" s="44">
        <f t="shared" si="491"/>
        <v>145750</v>
      </c>
      <c r="AU3218" s="44">
        <f t="shared" si="492"/>
        <v>173442.5</v>
      </c>
      <c r="AV3218" s="45" t="b">
        <f t="shared" si="493"/>
        <v>1</v>
      </c>
      <c r="AW3218" s="45" t="b">
        <f t="shared" si="497"/>
        <v>0</v>
      </c>
      <c r="AX3218" s="45"/>
    </row>
    <row r="3219" spans="1:50" s="36" customFormat="1" ht="27.75" customHeight="1" x14ac:dyDescent="0.15">
      <c r="A3219" s="36" t="str">
        <f t="shared" si="495"/>
        <v>RAFAEL ANTONIO SALAMANCA / DEPOSITO DE DROGAS BOYACA201010610</v>
      </c>
      <c r="B3219" s="36" t="b">
        <f>+A3219='[1]Anexo 9'!A3219</f>
        <v>1</v>
      </c>
      <c r="C3219" s="18" t="s">
        <v>3868</v>
      </c>
      <c r="D3219" s="18" t="s">
        <v>1041</v>
      </c>
      <c r="E3219" s="15" t="s">
        <v>98</v>
      </c>
      <c r="F3219" s="15" t="s">
        <v>111</v>
      </c>
      <c r="G3219" s="15">
        <f>+VLOOKUP(F3219,[3]Sheet1!$E$3:$G$74,3,FALSE)</f>
        <v>6</v>
      </c>
      <c r="H3219" s="15">
        <f>+VLOOKUP(D3219&amp;F3219,'TD para paquetes'!$E$3:$I$441,5,FALSE)</f>
        <v>6</v>
      </c>
      <c r="I3219" s="15" t="s">
        <v>1025</v>
      </c>
      <c r="J3219" s="15">
        <v>9</v>
      </c>
      <c r="K3219" s="15">
        <v>9</v>
      </c>
      <c r="L3219" s="15">
        <v>201010610</v>
      </c>
      <c r="M3219" s="15" t="s">
        <v>129</v>
      </c>
      <c r="N3219" s="15" t="s">
        <v>101</v>
      </c>
      <c r="O3219" s="18" t="s">
        <v>3779</v>
      </c>
      <c r="P3219" s="22" t="s">
        <v>73</v>
      </c>
      <c r="Q3219" s="15" t="s">
        <v>114</v>
      </c>
      <c r="R3219" s="18" t="s">
        <v>1368</v>
      </c>
      <c r="S3219" s="22" t="b">
        <f t="shared" si="498"/>
        <v>0</v>
      </c>
      <c r="T3219" s="18">
        <v>100</v>
      </c>
      <c r="U3219" s="18" t="s">
        <v>1340</v>
      </c>
      <c r="V3219" s="15" t="s">
        <v>116</v>
      </c>
      <c r="W3219" s="18" t="s">
        <v>117</v>
      </c>
      <c r="X3219" s="18"/>
      <c r="Y3219" s="15" t="s">
        <v>73</v>
      </c>
      <c r="Z3219" s="18" t="s">
        <v>435</v>
      </c>
      <c r="AA3219" s="18" t="s">
        <v>119</v>
      </c>
      <c r="AB3219" s="18" t="s">
        <v>120</v>
      </c>
      <c r="AC3219" s="67" t="e">
        <f>+VLOOKUP("*"&amp;L3219&amp;"*",'[2]REGISTROS SANITARIOS'!$D$2394:$E$2662,2,FALSE)</f>
        <v>#N/A</v>
      </c>
      <c r="AD3219" s="22" t="s">
        <v>44</v>
      </c>
      <c r="AE3219" s="16">
        <v>45291</v>
      </c>
      <c r="AF3219" s="34" t="s">
        <v>73</v>
      </c>
      <c r="AG3219" s="24" t="s">
        <v>43</v>
      </c>
      <c r="AH3219" s="18" t="s">
        <v>55</v>
      </c>
      <c r="AI3219" s="18" t="s">
        <v>53</v>
      </c>
      <c r="AJ3219" s="17">
        <v>2200</v>
      </c>
      <c r="AK3219" s="25">
        <v>2200</v>
      </c>
      <c r="AL3219" s="25">
        <v>53</v>
      </c>
      <c r="AM3219" s="35">
        <v>0.19</v>
      </c>
      <c r="AN3219" s="19">
        <v>138754</v>
      </c>
      <c r="AO3219" s="18" t="s">
        <v>1049</v>
      </c>
      <c r="AP3219" s="15" t="s">
        <v>1049</v>
      </c>
      <c r="AQ3219" s="43" t="str">
        <f t="shared" si="496"/>
        <v>SI</v>
      </c>
      <c r="AR3219" s="44">
        <f t="shared" si="489"/>
        <v>138754</v>
      </c>
      <c r="AS3219" s="44">
        <f t="shared" si="490"/>
        <v>116600</v>
      </c>
      <c r="AT3219" s="44">
        <f t="shared" si="491"/>
        <v>116600</v>
      </c>
      <c r="AU3219" s="44">
        <f t="shared" si="492"/>
        <v>138754</v>
      </c>
      <c r="AV3219" s="45" t="b">
        <f t="shared" si="493"/>
        <v>1</v>
      </c>
      <c r="AW3219" s="45" t="b">
        <f t="shared" si="497"/>
        <v>0</v>
      </c>
      <c r="AX3219" s="45"/>
    </row>
    <row r="3220" spans="1:50" s="36" customFormat="1" ht="27.75" customHeight="1" x14ac:dyDescent="0.15">
      <c r="A3220" s="36" t="str">
        <f t="shared" si="495"/>
        <v>RAFAEL ANTONIO SALAMANCA / DEPOSITO DE DROGAS BOYACA201010910</v>
      </c>
      <c r="B3220" s="36" t="b">
        <f>+A3220='[1]Anexo 9'!A3220</f>
        <v>1</v>
      </c>
      <c r="C3220" s="18" t="s">
        <v>3868</v>
      </c>
      <c r="D3220" s="18" t="s">
        <v>1041</v>
      </c>
      <c r="E3220" s="15" t="s">
        <v>98</v>
      </c>
      <c r="F3220" s="15" t="s">
        <v>99</v>
      </c>
      <c r="G3220" s="15">
        <f>+VLOOKUP(F3220,[3]Sheet1!$E$3:$G$74,3,FALSE)</f>
        <v>2</v>
      </c>
      <c r="H3220" s="15">
        <f>+VLOOKUP(D3220&amp;F3220,'TD para paquetes'!$E$3:$I$441,5,FALSE)</f>
        <v>2</v>
      </c>
      <c r="I3220" s="15" t="s">
        <v>1025</v>
      </c>
      <c r="J3220" s="15">
        <v>7</v>
      </c>
      <c r="K3220" s="15">
        <v>7</v>
      </c>
      <c r="L3220" s="15">
        <v>201010910</v>
      </c>
      <c r="M3220" s="15" t="s">
        <v>100</v>
      </c>
      <c r="N3220" s="15" t="s">
        <v>101</v>
      </c>
      <c r="O3220" s="18" t="s">
        <v>5118</v>
      </c>
      <c r="P3220" s="22" t="s">
        <v>73</v>
      </c>
      <c r="Q3220" s="15" t="s">
        <v>101</v>
      </c>
      <c r="R3220" s="18" t="s">
        <v>2987</v>
      </c>
      <c r="S3220" s="22" t="b">
        <f t="shared" si="498"/>
        <v>0</v>
      </c>
      <c r="T3220" s="18">
        <v>10</v>
      </c>
      <c r="U3220" s="18" t="s">
        <v>2987</v>
      </c>
      <c r="V3220" s="15" t="s">
        <v>105</v>
      </c>
      <c r="W3220" s="18" t="s">
        <v>926</v>
      </c>
      <c r="X3220" s="18"/>
      <c r="Y3220" s="15" t="s">
        <v>73</v>
      </c>
      <c r="Z3220" s="18" t="s">
        <v>1485</v>
      </c>
      <c r="AA3220" s="18" t="s">
        <v>1409</v>
      </c>
      <c r="AB3220" s="18" t="s">
        <v>7612</v>
      </c>
      <c r="AC3220" s="67" t="e">
        <f>+VLOOKUP("*"&amp;L3220&amp;"*",'[2]REGISTROS SANITARIOS'!$D$2394:$E$2662,2,FALSE)</f>
        <v>#N/A</v>
      </c>
      <c r="AD3220" s="22" t="s">
        <v>44</v>
      </c>
      <c r="AE3220" s="16">
        <v>45918</v>
      </c>
      <c r="AF3220" s="34" t="s">
        <v>73</v>
      </c>
      <c r="AG3220" s="24" t="s">
        <v>43</v>
      </c>
      <c r="AH3220" s="18" t="s">
        <v>55</v>
      </c>
      <c r="AI3220" s="18" t="s">
        <v>52</v>
      </c>
      <c r="AJ3220" s="17">
        <v>137.5</v>
      </c>
      <c r="AK3220" s="25">
        <v>138</v>
      </c>
      <c r="AL3220" s="25">
        <v>29781</v>
      </c>
      <c r="AM3220" s="35">
        <v>0.19</v>
      </c>
      <c r="AN3220" s="19">
        <v>4890635.82</v>
      </c>
      <c r="AO3220" s="18" t="s">
        <v>1049</v>
      </c>
      <c r="AP3220" s="15" t="s">
        <v>1049</v>
      </c>
      <c r="AQ3220" s="43" t="str">
        <f t="shared" si="496"/>
        <v>MAYOR</v>
      </c>
      <c r="AR3220" s="44">
        <f t="shared" ref="AR3220:AR3283" si="499">+AJ3220*(AL3220*(1+AM3220))</f>
        <v>4872916.125</v>
      </c>
      <c r="AS3220" s="44">
        <f t="shared" ref="AS3220:AS3283" si="500">+AJ3220*AL3220</f>
        <v>4094887.5</v>
      </c>
      <c r="AT3220" s="44">
        <f t="shared" ref="AT3220:AT3283" si="501">+AL3220*AK3220</f>
        <v>4109778</v>
      </c>
      <c r="AU3220" s="44">
        <f t="shared" ref="AU3220:AU3283" si="502">+AK3220*(AL3220*(1+AM3220))</f>
        <v>4890635.82</v>
      </c>
      <c r="AV3220" s="45" t="b">
        <f t="shared" ref="AV3220:AV3283" si="503">+IFERROR(AU3220=AN3220,"FALSO")</f>
        <v>1</v>
      </c>
      <c r="AW3220" s="45" t="b">
        <f t="shared" si="497"/>
        <v>0</v>
      </c>
      <c r="AX3220" s="45"/>
    </row>
    <row r="3221" spans="1:50" s="36" customFormat="1" ht="27.75" customHeight="1" x14ac:dyDescent="0.15">
      <c r="A3221" s="36" t="str">
        <f t="shared" si="495"/>
        <v>RAFAEL ANTONIO SALAMANCA / DEPOSITO DE DROGAS BOYACA201011510</v>
      </c>
      <c r="B3221" s="36" t="b">
        <f>+A3221='[1]Anexo 9'!A3221</f>
        <v>1</v>
      </c>
      <c r="C3221" s="18" t="s">
        <v>3868</v>
      </c>
      <c r="D3221" s="18" t="s">
        <v>1041</v>
      </c>
      <c r="E3221" s="15" t="s">
        <v>98</v>
      </c>
      <c r="F3221" s="15" t="s">
        <v>99</v>
      </c>
      <c r="G3221" s="15">
        <f>+VLOOKUP(F3221,[3]Sheet1!$E$3:$G$74,3,FALSE)</f>
        <v>2</v>
      </c>
      <c r="H3221" s="15">
        <f>+VLOOKUP(D3221&amp;F3221,'TD para paquetes'!$E$3:$I$441,5,FALSE)</f>
        <v>2</v>
      </c>
      <c r="I3221" s="15" t="s">
        <v>1025</v>
      </c>
      <c r="J3221" s="15">
        <v>7</v>
      </c>
      <c r="K3221" s="15">
        <v>7</v>
      </c>
      <c r="L3221" s="15">
        <v>201011510</v>
      </c>
      <c r="M3221" s="15" t="s">
        <v>109</v>
      </c>
      <c r="N3221" s="15" t="s">
        <v>101</v>
      </c>
      <c r="O3221" s="18" t="s">
        <v>5119</v>
      </c>
      <c r="P3221" s="22" t="s">
        <v>73</v>
      </c>
      <c r="Q3221" s="15" t="s">
        <v>101</v>
      </c>
      <c r="R3221" s="18" t="s">
        <v>2987</v>
      </c>
      <c r="S3221" s="22" t="b">
        <f t="shared" si="498"/>
        <v>0</v>
      </c>
      <c r="T3221" s="18">
        <v>10</v>
      </c>
      <c r="U3221" s="18" t="s">
        <v>2987</v>
      </c>
      <c r="V3221" s="15" t="s">
        <v>105</v>
      </c>
      <c r="W3221" s="18" t="s">
        <v>926</v>
      </c>
      <c r="X3221" s="18"/>
      <c r="Y3221" s="15" t="s">
        <v>73</v>
      </c>
      <c r="Z3221" s="18" t="s">
        <v>1485</v>
      </c>
      <c r="AA3221" s="18" t="s">
        <v>1409</v>
      </c>
      <c r="AB3221" s="18" t="s">
        <v>7612</v>
      </c>
      <c r="AC3221" s="67" t="e">
        <f>+VLOOKUP("*"&amp;L3221&amp;"*",'[2]REGISTROS SANITARIOS'!$D$2394:$E$2662,2,FALSE)</f>
        <v>#N/A</v>
      </c>
      <c r="AD3221" s="22" t="s">
        <v>44</v>
      </c>
      <c r="AE3221" s="16">
        <v>45918</v>
      </c>
      <c r="AF3221" s="34" t="s">
        <v>73</v>
      </c>
      <c r="AG3221" s="24" t="s">
        <v>43</v>
      </c>
      <c r="AH3221" s="18" t="s">
        <v>55</v>
      </c>
      <c r="AI3221" s="18" t="s">
        <v>52</v>
      </c>
      <c r="AJ3221" s="17">
        <v>1870</v>
      </c>
      <c r="AK3221" s="25">
        <v>1870</v>
      </c>
      <c r="AL3221" s="25">
        <v>27569</v>
      </c>
      <c r="AM3221" s="35">
        <v>0.19</v>
      </c>
      <c r="AN3221" s="19">
        <v>61349295.699999996</v>
      </c>
      <c r="AO3221" s="18" t="s">
        <v>1049</v>
      </c>
      <c r="AP3221" s="15" t="s">
        <v>1049</v>
      </c>
      <c r="AQ3221" s="43" t="str">
        <f t="shared" si="496"/>
        <v>SI</v>
      </c>
      <c r="AR3221" s="44">
        <f t="shared" si="499"/>
        <v>61349295.700000003</v>
      </c>
      <c r="AS3221" s="44">
        <f t="shared" si="500"/>
        <v>51554030</v>
      </c>
      <c r="AT3221" s="44">
        <f t="shared" si="501"/>
        <v>51554030</v>
      </c>
      <c r="AU3221" s="44">
        <f t="shared" si="502"/>
        <v>61349295.700000003</v>
      </c>
      <c r="AV3221" s="45" t="b">
        <f t="shared" si="503"/>
        <v>1</v>
      </c>
      <c r="AW3221" s="45" t="b">
        <f t="shared" si="497"/>
        <v>0</v>
      </c>
      <c r="AX3221" s="45"/>
    </row>
    <row r="3222" spans="1:50" s="36" customFormat="1" ht="27.75" customHeight="1" x14ac:dyDescent="0.15">
      <c r="A3222" s="36" t="str">
        <f t="shared" si="495"/>
        <v>RAFAEL ANTONIO SALAMANCA / DEPOSITO DE DROGAS BOYACA201020210</v>
      </c>
      <c r="B3222" s="36" t="b">
        <f>+A3222='[1]Anexo 9'!A3222</f>
        <v>1</v>
      </c>
      <c r="C3222" s="18" t="s">
        <v>3868</v>
      </c>
      <c r="D3222" s="18" t="s">
        <v>1041</v>
      </c>
      <c r="E3222" s="15" t="s">
        <v>98</v>
      </c>
      <c r="F3222" s="15" t="s">
        <v>62</v>
      </c>
      <c r="G3222" s="15" t="s">
        <v>3155</v>
      </c>
      <c r="H3222" s="15" t="s">
        <v>3155</v>
      </c>
      <c r="I3222" s="15" t="s">
        <v>3155</v>
      </c>
      <c r="J3222" s="15">
        <v>7</v>
      </c>
      <c r="K3222" s="15" t="s">
        <v>3155</v>
      </c>
      <c r="L3222" s="15">
        <v>201020210</v>
      </c>
      <c r="M3222" s="15" t="s">
        <v>362</v>
      </c>
      <c r="N3222" s="15" t="s">
        <v>101</v>
      </c>
      <c r="O3222" s="18" t="s">
        <v>5120</v>
      </c>
      <c r="P3222" s="22" t="s">
        <v>73</v>
      </c>
      <c r="Q3222" s="15" t="s">
        <v>114</v>
      </c>
      <c r="R3222" s="18" t="s">
        <v>114</v>
      </c>
      <c r="S3222" s="22" t="s">
        <v>73</v>
      </c>
      <c r="T3222" s="18">
        <v>100</v>
      </c>
      <c r="U3222" s="18" t="s">
        <v>114</v>
      </c>
      <c r="V3222" s="15" t="s">
        <v>364</v>
      </c>
      <c r="W3222" s="18" t="s">
        <v>587</v>
      </c>
      <c r="X3222" s="18"/>
      <c r="Y3222" s="15" t="s">
        <v>73</v>
      </c>
      <c r="Z3222" s="18" t="s">
        <v>1029</v>
      </c>
      <c r="AA3222" s="18" t="s">
        <v>71</v>
      </c>
      <c r="AB3222" s="18" t="s">
        <v>1503</v>
      </c>
      <c r="AC3222" s="67" t="str">
        <f>+VLOOKUP("*"&amp;L3222&amp;"*",'[2]REGISTROS SANITARIOS'!$D$2394:$E$2662,2,FALSE)</f>
        <v>SI</v>
      </c>
      <c r="AD3222" s="22" t="s">
        <v>1025</v>
      </c>
      <c r="AE3222" s="16">
        <v>46826</v>
      </c>
      <c r="AF3222" s="34" t="s">
        <v>73</v>
      </c>
      <c r="AG3222" s="24" t="s">
        <v>43</v>
      </c>
      <c r="AH3222" s="18" t="s">
        <v>55</v>
      </c>
      <c r="AI3222" s="18" t="s">
        <v>53</v>
      </c>
      <c r="AJ3222" s="17">
        <v>440</v>
      </c>
      <c r="AK3222" s="25">
        <v>440</v>
      </c>
      <c r="AL3222" s="25">
        <v>236</v>
      </c>
      <c r="AM3222" s="35">
        <v>0.19</v>
      </c>
      <c r="AN3222" s="19">
        <v>123569.60000000001</v>
      </c>
      <c r="AO3222" s="18" t="s">
        <v>1049</v>
      </c>
      <c r="AP3222" s="15" t="s">
        <v>1049</v>
      </c>
      <c r="AQ3222" s="43" t="str">
        <f t="shared" si="496"/>
        <v>SI</v>
      </c>
      <c r="AR3222" s="44">
        <f t="shared" si="499"/>
        <v>123569.59999999999</v>
      </c>
      <c r="AS3222" s="44">
        <f t="shared" si="500"/>
        <v>103840</v>
      </c>
      <c r="AT3222" s="44">
        <f t="shared" si="501"/>
        <v>103840</v>
      </c>
      <c r="AU3222" s="44">
        <f t="shared" si="502"/>
        <v>123569.59999999999</v>
      </c>
      <c r="AV3222" s="45" t="b">
        <f t="shared" si="503"/>
        <v>1</v>
      </c>
      <c r="AW3222" s="45" t="b">
        <f t="shared" si="497"/>
        <v>0</v>
      </c>
      <c r="AX3222" s="45"/>
    </row>
    <row r="3223" spans="1:50" s="36" customFormat="1" ht="27.75" customHeight="1" x14ac:dyDescent="0.15">
      <c r="A3223" s="36" t="str">
        <f t="shared" si="495"/>
        <v>RAFAEL ANTONIO SALAMANCA / DEPOSITO DE DROGAS BOYACA201020310</v>
      </c>
      <c r="B3223" s="36" t="b">
        <f>+A3223='[1]Anexo 9'!A3223</f>
        <v>1</v>
      </c>
      <c r="C3223" s="18" t="s">
        <v>3868</v>
      </c>
      <c r="D3223" s="18" t="s">
        <v>1041</v>
      </c>
      <c r="E3223" s="15" t="s">
        <v>98</v>
      </c>
      <c r="F3223" s="15" t="s">
        <v>62</v>
      </c>
      <c r="G3223" s="15" t="s">
        <v>3155</v>
      </c>
      <c r="H3223" s="15" t="s">
        <v>3155</v>
      </c>
      <c r="I3223" s="15" t="s">
        <v>3155</v>
      </c>
      <c r="J3223" s="15">
        <v>12</v>
      </c>
      <c r="K3223" s="15" t="s">
        <v>3155</v>
      </c>
      <c r="L3223" s="15">
        <v>201020310</v>
      </c>
      <c r="M3223" s="15" t="s">
        <v>368</v>
      </c>
      <c r="N3223" s="15" t="s">
        <v>101</v>
      </c>
      <c r="O3223" s="18" t="s">
        <v>5121</v>
      </c>
      <c r="P3223" s="22" t="s">
        <v>73</v>
      </c>
      <c r="Q3223" s="15" t="s">
        <v>101</v>
      </c>
      <c r="R3223" s="18" t="s">
        <v>103</v>
      </c>
      <c r="S3223" s="22" t="s">
        <v>73</v>
      </c>
      <c r="T3223" s="18">
        <v>1</v>
      </c>
      <c r="U3223" s="18" t="s">
        <v>1340</v>
      </c>
      <c r="V3223" s="15" t="s">
        <v>6058</v>
      </c>
      <c r="W3223" s="18" t="s">
        <v>587</v>
      </c>
      <c r="X3223" s="18"/>
      <c r="Y3223" s="15" t="s">
        <v>73</v>
      </c>
      <c r="Z3223" s="18" t="s">
        <v>1029</v>
      </c>
      <c r="AA3223" s="18" t="s">
        <v>71</v>
      </c>
      <c r="AB3223" s="18" t="s">
        <v>7022</v>
      </c>
      <c r="AC3223" s="67" t="str">
        <f>+VLOOKUP("*"&amp;L3223&amp;"*",'[2]REGISTROS SANITARIOS'!$D$2394:$E$2662,2,FALSE)</f>
        <v>SI</v>
      </c>
      <c r="AD3223" s="22" t="s">
        <v>1025</v>
      </c>
      <c r="AE3223" s="16">
        <v>47693</v>
      </c>
      <c r="AF3223" s="34" t="s">
        <v>73</v>
      </c>
      <c r="AG3223" s="24" t="s">
        <v>43</v>
      </c>
      <c r="AH3223" s="18" t="s">
        <v>55</v>
      </c>
      <c r="AI3223" s="18" t="s">
        <v>53</v>
      </c>
      <c r="AJ3223" s="17">
        <v>5500</v>
      </c>
      <c r="AK3223" s="25">
        <v>5500</v>
      </c>
      <c r="AL3223" s="25">
        <v>3681</v>
      </c>
      <c r="AM3223" s="35">
        <v>0.19</v>
      </c>
      <c r="AN3223" s="19">
        <v>24092145</v>
      </c>
      <c r="AO3223" s="18" t="s">
        <v>1049</v>
      </c>
      <c r="AP3223" s="15" t="s">
        <v>1049</v>
      </c>
      <c r="AQ3223" s="43" t="str">
        <f t="shared" si="496"/>
        <v>SI</v>
      </c>
      <c r="AR3223" s="44">
        <f t="shared" si="499"/>
        <v>24092144.999999996</v>
      </c>
      <c r="AS3223" s="44">
        <f t="shared" si="500"/>
        <v>20245500</v>
      </c>
      <c r="AT3223" s="44">
        <f t="shared" si="501"/>
        <v>20245500</v>
      </c>
      <c r="AU3223" s="44">
        <f t="shared" si="502"/>
        <v>24092144.999999996</v>
      </c>
      <c r="AV3223" s="45" t="b">
        <f t="shared" si="503"/>
        <v>1</v>
      </c>
      <c r="AW3223" s="45" t="b">
        <f t="shared" si="497"/>
        <v>0</v>
      </c>
      <c r="AX3223" s="45"/>
    </row>
    <row r="3224" spans="1:50" s="36" customFormat="1" ht="27.75" customHeight="1" x14ac:dyDescent="0.15">
      <c r="A3224" s="36" t="str">
        <f t="shared" si="495"/>
        <v>RAFAEL ANTONIO SALAMANCA / DEPOSITO DE DROGAS BOYACA201020410</v>
      </c>
      <c r="B3224" s="36" t="b">
        <f>+A3224='[1]Anexo 9'!A3224</f>
        <v>1</v>
      </c>
      <c r="C3224" s="18" t="s">
        <v>3868</v>
      </c>
      <c r="D3224" s="18" t="s">
        <v>1041</v>
      </c>
      <c r="E3224" s="15" t="s">
        <v>98</v>
      </c>
      <c r="F3224" s="15" t="s">
        <v>762</v>
      </c>
      <c r="G3224" s="15">
        <f>+VLOOKUP(F3224,[3]Sheet1!$E$3:$G$74,3,FALSE)</f>
        <v>2</v>
      </c>
      <c r="H3224" s="15">
        <f>+VLOOKUP(D3224&amp;F3224,'TD para paquetes'!$E$3:$I$441,5,FALSE)</f>
        <v>2</v>
      </c>
      <c r="I3224" s="15" t="s">
        <v>1025</v>
      </c>
      <c r="J3224" s="15">
        <v>5</v>
      </c>
      <c r="K3224" s="15">
        <v>5</v>
      </c>
      <c r="L3224" s="15">
        <v>201020410</v>
      </c>
      <c r="M3224" s="15" t="s">
        <v>763</v>
      </c>
      <c r="N3224" s="15" t="s">
        <v>101</v>
      </c>
      <c r="O3224" s="18" t="s">
        <v>5122</v>
      </c>
      <c r="P3224" s="22" t="s">
        <v>3841</v>
      </c>
      <c r="Q3224" s="15" t="s">
        <v>101</v>
      </c>
      <c r="R3224" s="18" t="s">
        <v>103</v>
      </c>
      <c r="S3224" s="22" t="s">
        <v>73</v>
      </c>
      <c r="T3224" s="18">
        <v>1</v>
      </c>
      <c r="U3224" s="18" t="s">
        <v>1186</v>
      </c>
      <c r="V3224" s="15" t="s">
        <v>765</v>
      </c>
      <c r="W3224" s="18" t="s">
        <v>117</v>
      </c>
      <c r="X3224" s="18"/>
      <c r="Y3224" s="15" t="s">
        <v>73</v>
      </c>
      <c r="Z3224" s="18" t="s">
        <v>435</v>
      </c>
      <c r="AA3224" s="18" t="s">
        <v>119</v>
      </c>
      <c r="AB3224" s="18" t="s">
        <v>766</v>
      </c>
      <c r="AC3224" s="67" t="e">
        <f>+VLOOKUP("*"&amp;L3224&amp;"*",'[2]REGISTROS SANITARIOS'!$D$2394:$E$2662,2,FALSE)</f>
        <v>#N/A</v>
      </c>
      <c r="AD3224" s="22" t="s">
        <v>44</v>
      </c>
      <c r="AE3224" s="16">
        <v>45273</v>
      </c>
      <c r="AF3224" s="34" t="s">
        <v>73</v>
      </c>
      <c r="AG3224" s="24" t="s">
        <v>43</v>
      </c>
      <c r="AH3224" s="18" t="s">
        <v>55</v>
      </c>
      <c r="AI3224" s="18" t="s">
        <v>53</v>
      </c>
      <c r="AJ3224" s="17">
        <v>22</v>
      </c>
      <c r="AK3224" s="25">
        <v>22</v>
      </c>
      <c r="AL3224" s="25">
        <v>16875</v>
      </c>
      <c r="AM3224" s="35">
        <v>0.19</v>
      </c>
      <c r="AN3224" s="19">
        <v>441787.5</v>
      </c>
      <c r="AO3224" s="18" t="s">
        <v>1049</v>
      </c>
      <c r="AP3224" s="15" t="s">
        <v>1049</v>
      </c>
      <c r="AQ3224" s="43" t="str">
        <f t="shared" si="496"/>
        <v>SI</v>
      </c>
      <c r="AR3224" s="44">
        <f t="shared" si="499"/>
        <v>441787.5</v>
      </c>
      <c r="AS3224" s="44">
        <f t="shared" si="500"/>
        <v>371250</v>
      </c>
      <c r="AT3224" s="44">
        <f t="shared" si="501"/>
        <v>371250</v>
      </c>
      <c r="AU3224" s="44">
        <f t="shared" si="502"/>
        <v>441787.5</v>
      </c>
      <c r="AV3224" s="45" t="b">
        <f t="shared" si="503"/>
        <v>1</v>
      </c>
      <c r="AW3224" s="45" t="b">
        <f t="shared" si="497"/>
        <v>0</v>
      </c>
      <c r="AX3224" s="45"/>
    </row>
    <row r="3225" spans="1:50" s="36" customFormat="1" ht="27.75" customHeight="1" x14ac:dyDescent="0.15">
      <c r="A3225" s="36" t="str">
        <f t="shared" si="495"/>
        <v>RAFAEL ANTONIO SALAMANCA / DEPOSITO DE DROGAS BOYACA201020510</v>
      </c>
      <c r="B3225" s="36" t="b">
        <f>+A3225='[1]Anexo 9'!A3225</f>
        <v>1</v>
      </c>
      <c r="C3225" s="18" t="s">
        <v>3868</v>
      </c>
      <c r="D3225" s="18" t="s">
        <v>1041</v>
      </c>
      <c r="E3225" s="15" t="s">
        <v>98</v>
      </c>
      <c r="F3225" s="15" t="s">
        <v>762</v>
      </c>
      <c r="G3225" s="15">
        <f>+VLOOKUP(F3225,[3]Sheet1!$E$3:$G$74,3,FALSE)</f>
        <v>2</v>
      </c>
      <c r="H3225" s="15">
        <f>+VLOOKUP(D3225&amp;F3225,'TD para paquetes'!$E$3:$I$441,5,FALSE)</f>
        <v>2</v>
      </c>
      <c r="I3225" s="15" t="s">
        <v>1025</v>
      </c>
      <c r="J3225" s="15">
        <v>5</v>
      </c>
      <c r="K3225" s="15">
        <v>5</v>
      </c>
      <c r="L3225" s="15">
        <v>201020510</v>
      </c>
      <c r="M3225" s="15" t="s">
        <v>767</v>
      </c>
      <c r="N3225" s="15" t="s">
        <v>101</v>
      </c>
      <c r="O3225" s="18" t="s">
        <v>5123</v>
      </c>
      <c r="P3225" s="22" t="s">
        <v>3841</v>
      </c>
      <c r="Q3225" s="15" t="s">
        <v>101</v>
      </c>
      <c r="R3225" s="18" t="s">
        <v>103</v>
      </c>
      <c r="S3225" s="22" t="s">
        <v>73</v>
      </c>
      <c r="T3225" s="18">
        <v>1</v>
      </c>
      <c r="U3225" s="18" t="s">
        <v>1186</v>
      </c>
      <c r="V3225" s="15" t="s">
        <v>765</v>
      </c>
      <c r="W3225" s="18" t="s">
        <v>117</v>
      </c>
      <c r="X3225" s="18"/>
      <c r="Y3225" s="15" t="s">
        <v>73</v>
      </c>
      <c r="Z3225" s="18" t="s">
        <v>435</v>
      </c>
      <c r="AA3225" s="18" t="s">
        <v>119</v>
      </c>
      <c r="AB3225" s="18" t="s">
        <v>766</v>
      </c>
      <c r="AC3225" s="67" t="e">
        <f>+VLOOKUP("*"&amp;L3225&amp;"*",'[2]REGISTROS SANITARIOS'!$D$2394:$E$2662,2,FALSE)</f>
        <v>#N/A</v>
      </c>
      <c r="AD3225" s="22" t="s">
        <v>44</v>
      </c>
      <c r="AE3225" s="16">
        <v>45273</v>
      </c>
      <c r="AF3225" s="34" t="s">
        <v>73</v>
      </c>
      <c r="AG3225" s="24" t="s">
        <v>43</v>
      </c>
      <c r="AH3225" s="18" t="s">
        <v>55</v>
      </c>
      <c r="AI3225" s="18" t="s">
        <v>53</v>
      </c>
      <c r="AJ3225" s="17">
        <v>8.25</v>
      </c>
      <c r="AK3225" s="25">
        <v>8</v>
      </c>
      <c r="AL3225" s="25">
        <v>16875</v>
      </c>
      <c r="AM3225" s="35">
        <v>0.19</v>
      </c>
      <c r="AN3225" s="19">
        <v>160650</v>
      </c>
      <c r="AO3225" s="18" t="s">
        <v>1049</v>
      </c>
      <c r="AP3225" s="15" t="s">
        <v>1049</v>
      </c>
      <c r="AQ3225" s="43" t="str">
        <f t="shared" si="496"/>
        <v>MENOR</v>
      </c>
      <c r="AR3225" s="44">
        <f t="shared" si="499"/>
        <v>165670.3125</v>
      </c>
      <c r="AS3225" s="44">
        <f t="shared" si="500"/>
        <v>139218.75</v>
      </c>
      <c r="AT3225" s="44">
        <f t="shared" si="501"/>
        <v>135000</v>
      </c>
      <c r="AU3225" s="44">
        <f t="shared" si="502"/>
        <v>160650</v>
      </c>
      <c r="AV3225" s="45" t="b">
        <f t="shared" si="503"/>
        <v>1</v>
      </c>
      <c r="AW3225" s="45" t="b">
        <f t="shared" si="497"/>
        <v>0</v>
      </c>
      <c r="AX3225" s="45"/>
    </row>
    <row r="3226" spans="1:50" s="36" customFormat="1" ht="27.75" customHeight="1" x14ac:dyDescent="0.15">
      <c r="A3226" s="36" t="str">
        <f t="shared" si="495"/>
        <v>RAFAEL ANTONIO SALAMANCA / DEPOSITO DE DROGAS BOYACA201020710</v>
      </c>
      <c r="B3226" s="36" t="b">
        <f>+A3226='[1]Anexo 9'!A3226</f>
        <v>1</v>
      </c>
      <c r="C3226" s="18" t="s">
        <v>3868</v>
      </c>
      <c r="D3226" s="18" t="s">
        <v>1041</v>
      </c>
      <c r="E3226" s="15" t="s">
        <v>98</v>
      </c>
      <c r="F3226" s="15" t="s">
        <v>62</v>
      </c>
      <c r="G3226" s="15" t="s">
        <v>3155</v>
      </c>
      <c r="H3226" s="15" t="s">
        <v>3155</v>
      </c>
      <c r="I3226" s="15" t="s">
        <v>3155</v>
      </c>
      <c r="J3226" s="15">
        <v>5</v>
      </c>
      <c r="K3226" s="15" t="s">
        <v>3155</v>
      </c>
      <c r="L3226" s="15">
        <v>201020710</v>
      </c>
      <c r="M3226" s="15" t="s">
        <v>2754</v>
      </c>
      <c r="N3226" s="15" t="s">
        <v>101</v>
      </c>
      <c r="O3226" s="18" t="s">
        <v>5124</v>
      </c>
      <c r="P3226" s="22" t="s">
        <v>3841</v>
      </c>
      <c r="Q3226" s="15" t="s">
        <v>101</v>
      </c>
      <c r="R3226" s="18" t="s">
        <v>103</v>
      </c>
      <c r="S3226" s="22" t="s">
        <v>73</v>
      </c>
      <c r="T3226" s="18">
        <v>1</v>
      </c>
      <c r="U3226" s="18" t="s">
        <v>1340</v>
      </c>
      <c r="V3226" s="15" t="s">
        <v>2756</v>
      </c>
      <c r="W3226" s="18" t="s">
        <v>2757</v>
      </c>
      <c r="X3226" s="18"/>
      <c r="Y3226" s="15" t="s">
        <v>73</v>
      </c>
      <c r="Z3226" s="18" t="s">
        <v>2758</v>
      </c>
      <c r="AA3226" s="18" t="s">
        <v>71</v>
      </c>
      <c r="AB3226" s="18" t="s">
        <v>2759</v>
      </c>
      <c r="AC3226" s="67" t="str">
        <f>+VLOOKUP("*"&amp;L3226&amp;"*",'[2]REGISTROS SANITARIOS'!$D$2394:$E$2662,2,FALSE)</f>
        <v>SI</v>
      </c>
      <c r="AD3226" s="22" t="s">
        <v>1025</v>
      </c>
      <c r="AE3226" s="16">
        <v>46511</v>
      </c>
      <c r="AF3226" s="34" t="s">
        <v>73</v>
      </c>
      <c r="AG3226" s="24" t="s">
        <v>43</v>
      </c>
      <c r="AH3226" s="18" t="s">
        <v>55</v>
      </c>
      <c r="AI3226" s="18" t="s">
        <v>54</v>
      </c>
      <c r="AJ3226" s="17">
        <v>110</v>
      </c>
      <c r="AK3226" s="25">
        <v>110</v>
      </c>
      <c r="AL3226" s="25">
        <v>19241</v>
      </c>
      <c r="AM3226" s="35">
        <v>0.19</v>
      </c>
      <c r="AN3226" s="19">
        <v>2518646.9</v>
      </c>
      <c r="AO3226" s="18" t="s">
        <v>1049</v>
      </c>
      <c r="AP3226" s="15" t="s">
        <v>1049</v>
      </c>
      <c r="AQ3226" s="43" t="str">
        <f t="shared" si="496"/>
        <v>SI</v>
      </c>
      <c r="AR3226" s="44">
        <f t="shared" si="499"/>
        <v>2518646.9</v>
      </c>
      <c r="AS3226" s="44">
        <f t="shared" si="500"/>
        <v>2116510</v>
      </c>
      <c r="AT3226" s="44">
        <f t="shared" si="501"/>
        <v>2116510</v>
      </c>
      <c r="AU3226" s="44">
        <f t="shared" si="502"/>
        <v>2518646.9</v>
      </c>
      <c r="AV3226" s="45" t="b">
        <f t="shared" si="503"/>
        <v>1</v>
      </c>
      <c r="AW3226" s="45" t="b">
        <f t="shared" si="497"/>
        <v>0</v>
      </c>
      <c r="AX3226" s="45"/>
    </row>
    <row r="3227" spans="1:50" s="36" customFormat="1" ht="27.75" customHeight="1" x14ac:dyDescent="0.15">
      <c r="A3227" s="36" t="str">
        <f t="shared" si="495"/>
        <v>RAFAEL ANTONIO SALAMANCA / DEPOSITO DE DROGAS BOYACA201030110</v>
      </c>
      <c r="B3227" s="36" t="b">
        <f>+A3227='[1]Anexo 9'!A3227</f>
        <v>1</v>
      </c>
      <c r="C3227" s="18" t="s">
        <v>3868</v>
      </c>
      <c r="D3227" s="18" t="s">
        <v>1041</v>
      </c>
      <c r="E3227" s="15" t="s">
        <v>98</v>
      </c>
      <c r="F3227" s="15" t="s">
        <v>131</v>
      </c>
      <c r="G3227" s="15">
        <f>+VLOOKUP(F3227,[3]Sheet1!$E$3:$G$74,3,FALSE)</f>
        <v>6</v>
      </c>
      <c r="H3227" s="15">
        <f>+VLOOKUP(D3227&amp;F3227,'TD para paquetes'!$E$3:$I$441,5,FALSE)</f>
        <v>6</v>
      </c>
      <c r="I3227" s="15" t="s">
        <v>1025</v>
      </c>
      <c r="J3227" s="15">
        <v>9</v>
      </c>
      <c r="K3227" s="15">
        <v>9</v>
      </c>
      <c r="L3227" s="15">
        <v>201030110</v>
      </c>
      <c r="M3227" s="15" t="s">
        <v>132</v>
      </c>
      <c r="N3227" s="15" t="s">
        <v>101</v>
      </c>
      <c r="O3227" s="18" t="s">
        <v>5125</v>
      </c>
      <c r="P3227" s="22" t="s">
        <v>73</v>
      </c>
      <c r="Q3227" s="15" t="s">
        <v>101</v>
      </c>
      <c r="R3227" s="18" t="s">
        <v>1491</v>
      </c>
      <c r="S3227" s="22" t="b">
        <f>+R3227=Q3227</f>
        <v>0</v>
      </c>
      <c r="T3227" s="18">
        <v>50</v>
      </c>
      <c r="U3227" s="18" t="s">
        <v>3</v>
      </c>
      <c r="V3227" s="15" t="s">
        <v>6059</v>
      </c>
      <c r="W3227" s="18" t="s">
        <v>2688</v>
      </c>
      <c r="X3227" s="18"/>
      <c r="Y3227" s="15" t="s">
        <v>73</v>
      </c>
      <c r="Z3227" s="18" t="s">
        <v>1029</v>
      </c>
      <c r="AA3227" s="18" t="s">
        <v>71</v>
      </c>
      <c r="AB3227" s="18" t="s">
        <v>7613</v>
      </c>
      <c r="AC3227" s="67" t="e">
        <f>+VLOOKUP("*"&amp;L3227&amp;"*",'[2]REGISTROS SANITARIOS'!$D$2394:$E$2662,2,FALSE)</f>
        <v>#N/A</v>
      </c>
      <c r="AD3227" s="22" t="s">
        <v>44</v>
      </c>
      <c r="AE3227" s="16">
        <v>47926</v>
      </c>
      <c r="AF3227" s="34" t="s">
        <v>73</v>
      </c>
      <c r="AG3227" s="24" t="s">
        <v>43</v>
      </c>
      <c r="AH3227" s="18" t="s">
        <v>55</v>
      </c>
      <c r="AI3227" s="18" t="s">
        <v>53</v>
      </c>
      <c r="AJ3227" s="17">
        <v>5.5</v>
      </c>
      <c r="AK3227" s="25">
        <v>6</v>
      </c>
      <c r="AL3227" s="25">
        <v>835</v>
      </c>
      <c r="AM3227" s="35">
        <v>0.19</v>
      </c>
      <c r="AN3227" s="19">
        <v>5961.9</v>
      </c>
      <c r="AO3227" s="18" t="s">
        <v>1049</v>
      </c>
      <c r="AP3227" s="15" t="s">
        <v>1049</v>
      </c>
      <c r="AQ3227" s="43" t="str">
        <f t="shared" si="496"/>
        <v>MAYOR</v>
      </c>
      <c r="AR3227" s="44">
        <f t="shared" si="499"/>
        <v>5465.0749999999998</v>
      </c>
      <c r="AS3227" s="44">
        <f t="shared" si="500"/>
        <v>4592.5</v>
      </c>
      <c r="AT3227" s="44">
        <f t="shared" si="501"/>
        <v>5010</v>
      </c>
      <c r="AU3227" s="44">
        <f t="shared" si="502"/>
        <v>5961.9</v>
      </c>
      <c r="AV3227" s="45" t="b">
        <f t="shared" si="503"/>
        <v>1</v>
      </c>
      <c r="AW3227" s="45" t="b">
        <f t="shared" si="497"/>
        <v>0</v>
      </c>
      <c r="AX3227" s="45"/>
    </row>
    <row r="3228" spans="1:50" s="36" customFormat="1" ht="27.75" customHeight="1" x14ac:dyDescent="0.15">
      <c r="A3228" s="36" t="str">
        <f t="shared" si="495"/>
        <v>RAFAEL ANTONIO SALAMANCA / DEPOSITO DE DROGAS BOYACA201030210</v>
      </c>
      <c r="B3228" s="36" t="b">
        <f>+A3228='[1]Anexo 9'!A3228</f>
        <v>1</v>
      </c>
      <c r="C3228" s="18" t="s">
        <v>3868</v>
      </c>
      <c r="D3228" s="18" t="s">
        <v>1041</v>
      </c>
      <c r="E3228" s="15" t="s">
        <v>98</v>
      </c>
      <c r="F3228" s="15" t="s">
        <v>62</v>
      </c>
      <c r="G3228" s="15" t="s">
        <v>3155</v>
      </c>
      <c r="H3228" s="15" t="s">
        <v>3155</v>
      </c>
      <c r="I3228" s="15" t="s">
        <v>3155</v>
      </c>
      <c r="J3228" s="15">
        <v>5</v>
      </c>
      <c r="K3228" s="15" t="s">
        <v>3155</v>
      </c>
      <c r="L3228" s="15">
        <v>201030210</v>
      </c>
      <c r="M3228" s="15" t="s">
        <v>2760</v>
      </c>
      <c r="N3228" s="15" t="s">
        <v>101</v>
      </c>
      <c r="O3228" s="18" t="s">
        <v>5126</v>
      </c>
      <c r="P3228" s="22" t="s">
        <v>73</v>
      </c>
      <c r="Q3228" s="15" t="s">
        <v>101</v>
      </c>
      <c r="R3228" s="18" t="s">
        <v>103</v>
      </c>
      <c r="S3228" s="22" t="s">
        <v>73</v>
      </c>
      <c r="T3228" s="18">
        <v>1</v>
      </c>
      <c r="U3228" s="18" t="s">
        <v>1186</v>
      </c>
      <c r="V3228" s="15" t="s">
        <v>135</v>
      </c>
      <c r="W3228" s="18" t="s">
        <v>2688</v>
      </c>
      <c r="X3228" s="18"/>
      <c r="Y3228" s="15" t="s">
        <v>73</v>
      </c>
      <c r="Z3228" s="18" t="s">
        <v>1029</v>
      </c>
      <c r="AA3228" s="18" t="s">
        <v>71</v>
      </c>
      <c r="AB3228" s="18" t="s">
        <v>7613</v>
      </c>
      <c r="AC3228" s="67" t="e">
        <f>+VLOOKUP("*"&amp;L3228&amp;"*",'[2]REGISTROS SANITARIOS'!$D$2394:$E$2662,2,FALSE)</f>
        <v>#N/A</v>
      </c>
      <c r="AD3228" s="22" t="s">
        <v>44</v>
      </c>
      <c r="AE3228" s="16">
        <v>47926</v>
      </c>
      <c r="AF3228" s="34" t="s">
        <v>73</v>
      </c>
      <c r="AG3228" s="24" t="s">
        <v>43</v>
      </c>
      <c r="AH3228" s="18" t="s">
        <v>55</v>
      </c>
      <c r="AI3228" s="18" t="s">
        <v>53</v>
      </c>
      <c r="AJ3228" s="17">
        <v>5.5</v>
      </c>
      <c r="AK3228" s="25">
        <v>6</v>
      </c>
      <c r="AL3228" s="25">
        <v>948</v>
      </c>
      <c r="AM3228" s="35">
        <v>0.19</v>
      </c>
      <c r="AN3228" s="19">
        <v>6768.7199999999993</v>
      </c>
      <c r="AO3228" s="18" t="s">
        <v>1049</v>
      </c>
      <c r="AP3228" s="15" t="s">
        <v>1049</v>
      </c>
      <c r="AQ3228" s="43" t="str">
        <f t="shared" si="496"/>
        <v>MAYOR</v>
      </c>
      <c r="AR3228" s="44">
        <f t="shared" si="499"/>
        <v>6204.66</v>
      </c>
      <c r="AS3228" s="44">
        <f t="shared" si="500"/>
        <v>5214</v>
      </c>
      <c r="AT3228" s="44">
        <f t="shared" si="501"/>
        <v>5688</v>
      </c>
      <c r="AU3228" s="44">
        <f t="shared" si="502"/>
        <v>6768.7199999999993</v>
      </c>
      <c r="AV3228" s="45" t="b">
        <f t="shared" si="503"/>
        <v>1</v>
      </c>
      <c r="AW3228" s="45" t="b">
        <f t="shared" si="497"/>
        <v>0</v>
      </c>
      <c r="AX3228" s="45"/>
    </row>
    <row r="3229" spans="1:50" s="36" customFormat="1" ht="27.75" customHeight="1" x14ac:dyDescent="0.15">
      <c r="A3229" s="36" t="str">
        <f t="shared" si="495"/>
        <v>RAFAEL ANTONIO SALAMANCA / DEPOSITO DE DROGAS BOYACA201030410</v>
      </c>
      <c r="B3229" s="36" t="b">
        <f>+A3229='[1]Anexo 9'!A3229</f>
        <v>1</v>
      </c>
      <c r="C3229" s="18" t="s">
        <v>3868</v>
      </c>
      <c r="D3229" s="18" t="s">
        <v>1041</v>
      </c>
      <c r="E3229" s="15" t="s">
        <v>98</v>
      </c>
      <c r="F3229" s="15" t="s">
        <v>131</v>
      </c>
      <c r="G3229" s="15">
        <f>+VLOOKUP(F3229,[3]Sheet1!$E$3:$G$74,3,FALSE)</f>
        <v>6</v>
      </c>
      <c r="H3229" s="15">
        <f>+VLOOKUP(D3229&amp;F3229,'TD para paquetes'!$E$3:$I$441,5,FALSE)</f>
        <v>6</v>
      </c>
      <c r="I3229" s="15" t="s">
        <v>1025</v>
      </c>
      <c r="J3229" s="15">
        <v>9</v>
      </c>
      <c r="K3229" s="15">
        <v>9</v>
      </c>
      <c r="L3229" s="15">
        <v>201030410</v>
      </c>
      <c r="M3229" s="15" t="s">
        <v>139</v>
      </c>
      <c r="N3229" s="15" t="s">
        <v>101</v>
      </c>
      <c r="O3229" s="18" t="s">
        <v>5127</v>
      </c>
      <c r="P3229" s="22" t="s">
        <v>73</v>
      </c>
      <c r="Q3229" s="15" t="s">
        <v>101</v>
      </c>
      <c r="R3229" s="18" t="s">
        <v>1491</v>
      </c>
      <c r="S3229" s="22" t="b">
        <f>+R3229=Q3229</f>
        <v>0</v>
      </c>
      <c r="T3229" s="18">
        <v>50</v>
      </c>
      <c r="U3229" s="18" t="s">
        <v>3</v>
      </c>
      <c r="V3229" s="15" t="s">
        <v>6059</v>
      </c>
      <c r="W3229" s="18" t="s">
        <v>2688</v>
      </c>
      <c r="X3229" s="18"/>
      <c r="Y3229" s="15" t="s">
        <v>73</v>
      </c>
      <c r="Z3229" s="18" t="s">
        <v>1029</v>
      </c>
      <c r="AA3229" s="18" t="s">
        <v>71</v>
      </c>
      <c r="AB3229" s="18" t="s">
        <v>7613</v>
      </c>
      <c r="AC3229" s="67" t="e">
        <f>+VLOOKUP("*"&amp;L3229&amp;"*",'[2]REGISTROS SANITARIOS'!$D$2394:$E$2662,2,FALSE)</f>
        <v>#N/A</v>
      </c>
      <c r="AD3229" s="22" t="s">
        <v>44</v>
      </c>
      <c r="AE3229" s="16">
        <v>47926</v>
      </c>
      <c r="AF3229" s="34" t="s">
        <v>73</v>
      </c>
      <c r="AG3229" s="24" t="s">
        <v>43</v>
      </c>
      <c r="AH3229" s="18" t="s">
        <v>55</v>
      </c>
      <c r="AI3229" s="18" t="s">
        <v>53</v>
      </c>
      <c r="AJ3229" s="17">
        <v>5.5</v>
      </c>
      <c r="AK3229" s="25">
        <v>6</v>
      </c>
      <c r="AL3229" s="25">
        <v>835</v>
      </c>
      <c r="AM3229" s="35">
        <v>0.19</v>
      </c>
      <c r="AN3229" s="19">
        <v>5961.9</v>
      </c>
      <c r="AO3229" s="18" t="s">
        <v>1049</v>
      </c>
      <c r="AP3229" s="15" t="s">
        <v>1049</v>
      </c>
      <c r="AQ3229" s="43" t="str">
        <f t="shared" si="496"/>
        <v>MAYOR</v>
      </c>
      <c r="AR3229" s="44">
        <f t="shared" si="499"/>
        <v>5465.0749999999998</v>
      </c>
      <c r="AS3229" s="44">
        <f t="shared" si="500"/>
        <v>4592.5</v>
      </c>
      <c r="AT3229" s="44">
        <f t="shared" si="501"/>
        <v>5010</v>
      </c>
      <c r="AU3229" s="44">
        <f t="shared" si="502"/>
        <v>5961.9</v>
      </c>
      <c r="AV3229" s="45" t="b">
        <f t="shared" si="503"/>
        <v>1</v>
      </c>
      <c r="AW3229" s="45" t="b">
        <f t="shared" si="497"/>
        <v>0</v>
      </c>
      <c r="AX3229" s="45"/>
    </row>
    <row r="3230" spans="1:50" s="36" customFormat="1" ht="27.75" customHeight="1" x14ac:dyDescent="0.15">
      <c r="A3230" s="36" t="str">
        <f t="shared" si="495"/>
        <v>RAFAEL ANTONIO SALAMANCA / DEPOSITO DE DROGAS BOYACA201030510</v>
      </c>
      <c r="B3230" s="36" t="b">
        <f>+A3230='[1]Anexo 9'!A3230</f>
        <v>1</v>
      </c>
      <c r="C3230" s="18" t="s">
        <v>3868</v>
      </c>
      <c r="D3230" s="18" t="s">
        <v>1041</v>
      </c>
      <c r="E3230" s="15" t="s">
        <v>98</v>
      </c>
      <c r="F3230" s="15" t="s">
        <v>131</v>
      </c>
      <c r="G3230" s="15">
        <f>+VLOOKUP(F3230,[3]Sheet1!$E$3:$G$74,3,FALSE)</f>
        <v>6</v>
      </c>
      <c r="H3230" s="15">
        <f>+VLOOKUP(D3230&amp;F3230,'TD para paquetes'!$E$3:$I$441,5,FALSE)</f>
        <v>6</v>
      </c>
      <c r="I3230" s="15" t="s">
        <v>1025</v>
      </c>
      <c r="J3230" s="15">
        <v>9</v>
      </c>
      <c r="K3230" s="15">
        <v>9</v>
      </c>
      <c r="L3230" s="15">
        <v>201030510</v>
      </c>
      <c r="M3230" s="15" t="s">
        <v>142</v>
      </c>
      <c r="N3230" s="15" t="s">
        <v>101</v>
      </c>
      <c r="O3230" s="18" t="s">
        <v>5128</v>
      </c>
      <c r="P3230" s="22" t="s">
        <v>73</v>
      </c>
      <c r="Q3230" s="15" t="s">
        <v>101</v>
      </c>
      <c r="R3230" s="18" t="s">
        <v>1491</v>
      </c>
      <c r="S3230" s="22" t="b">
        <f>+R3230=Q3230</f>
        <v>0</v>
      </c>
      <c r="T3230" s="18">
        <v>50</v>
      </c>
      <c r="U3230" s="18" t="s">
        <v>3</v>
      </c>
      <c r="V3230" s="15" t="s">
        <v>6059</v>
      </c>
      <c r="W3230" s="18" t="s">
        <v>2688</v>
      </c>
      <c r="X3230" s="18"/>
      <c r="Y3230" s="15" t="s">
        <v>73</v>
      </c>
      <c r="Z3230" s="18" t="s">
        <v>1029</v>
      </c>
      <c r="AA3230" s="18" t="s">
        <v>71</v>
      </c>
      <c r="AB3230" s="18" t="s">
        <v>7613</v>
      </c>
      <c r="AC3230" s="67" t="e">
        <f>+VLOOKUP("*"&amp;L3230&amp;"*",'[2]REGISTROS SANITARIOS'!$D$2394:$E$2662,2,FALSE)</f>
        <v>#N/A</v>
      </c>
      <c r="AD3230" s="22" t="s">
        <v>44</v>
      </c>
      <c r="AE3230" s="16">
        <v>47926</v>
      </c>
      <c r="AF3230" s="34" t="s">
        <v>73</v>
      </c>
      <c r="AG3230" s="24" t="s">
        <v>43</v>
      </c>
      <c r="AH3230" s="18" t="s">
        <v>55</v>
      </c>
      <c r="AI3230" s="18" t="s">
        <v>53</v>
      </c>
      <c r="AJ3230" s="17">
        <v>27.5</v>
      </c>
      <c r="AK3230" s="25">
        <v>28</v>
      </c>
      <c r="AL3230" s="25">
        <v>835</v>
      </c>
      <c r="AM3230" s="35">
        <v>0.19</v>
      </c>
      <c r="AN3230" s="19">
        <v>27822.2</v>
      </c>
      <c r="AO3230" s="18" t="s">
        <v>1049</v>
      </c>
      <c r="AP3230" s="15" t="s">
        <v>1049</v>
      </c>
      <c r="AQ3230" s="43" t="str">
        <f t="shared" si="496"/>
        <v>MAYOR</v>
      </c>
      <c r="AR3230" s="44">
        <f t="shared" si="499"/>
        <v>27325.375</v>
      </c>
      <c r="AS3230" s="44">
        <f t="shared" si="500"/>
        <v>22962.5</v>
      </c>
      <c r="AT3230" s="44">
        <f t="shared" si="501"/>
        <v>23380</v>
      </c>
      <c r="AU3230" s="44">
        <f t="shared" si="502"/>
        <v>27822.2</v>
      </c>
      <c r="AV3230" s="45" t="b">
        <f t="shared" si="503"/>
        <v>1</v>
      </c>
      <c r="AW3230" s="45" t="b">
        <f t="shared" si="497"/>
        <v>0</v>
      </c>
      <c r="AX3230" s="45"/>
    </row>
    <row r="3231" spans="1:50" s="36" customFormat="1" ht="27.75" customHeight="1" x14ac:dyDescent="0.15">
      <c r="A3231" s="36" t="str">
        <f t="shared" si="495"/>
        <v>RAFAEL ANTONIO SALAMANCA / DEPOSITO DE DROGAS BOYACA201030610</v>
      </c>
      <c r="B3231" s="36" t="b">
        <f>+A3231='[1]Anexo 9'!A3231</f>
        <v>1</v>
      </c>
      <c r="C3231" s="18" t="s">
        <v>3868</v>
      </c>
      <c r="D3231" s="18" t="s">
        <v>1041</v>
      </c>
      <c r="E3231" s="15" t="s">
        <v>98</v>
      </c>
      <c r="F3231" s="15" t="s">
        <v>131</v>
      </c>
      <c r="G3231" s="15">
        <f>+VLOOKUP(F3231,[3]Sheet1!$E$3:$G$74,3,FALSE)</f>
        <v>6</v>
      </c>
      <c r="H3231" s="15">
        <f>+VLOOKUP(D3231&amp;F3231,'TD para paquetes'!$E$3:$I$441,5,FALSE)</f>
        <v>6</v>
      </c>
      <c r="I3231" s="15" t="s">
        <v>1025</v>
      </c>
      <c r="J3231" s="15">
        <v>9</v>
      </c>
      <c r="K3231" s="15">
        <v>9</v>
      </c>
      <c r="L3231" s="15">
        <v>201030610</v>
      </c>
      <c r="M3231" s="15" t="s">
        <v>144</v>
      </c>
      <c r="N3231" s="15" t="s">
        <v>101</v>
      </c>
      <c r="O3231" s="18" t="s">
        <v>5129</v>
      </c>
      <c r="P3231" s="22" t="s">
        <v>73</v>
      </c>
      <c r="Q3231" s="15" t="s">
        <v>101</v>
      </c>
      <c r="R3231" s="18" t="s">
        <v>1491</v>
      </c>
      <c r="S3231" s="22" t="b">
        <f>+R3231=Q3231</f>
        <v>0</v>
      </c>
      <c r="T3231" s="18">
        <v>50</v>
      </c>
      <c r="U3231" s="18" t="s">
        <v>3</v>
      </c>
      <c r="V3231" s="15" t="s">
        <v>6059</v>
      </c>
      <c r="W3231" s="18" t="s">
        <v>2688</v>
      </c>
      <c r="X3231" s="18"/>
      <c r="Y3231" s="15" t="s">
        <v>73</v>
      </c>
      <c r="Z3231" s="18" t="s">
        <v>1029</v>
      </c>
      <c r="AA3231" s="18" t="s">
        <v>71</v>
      </c>
      <c r="AB3231" s="18" t="s">
        <v>7613</v>
      </c>
      <c r="AC3231" s="67" t="e">
        <f>+VLOOKUP("*"&amp;L3231&amp;"*",'[2]REGISTROS SANITARIOS'!$D$2394:$E$2662,2,FALSE)</f>
        <v>#N/A</v>
      </c>
      <c r="AD3231" s="22" t="s">
        <v>44</v>
      </c>
      <c r="AE3231" s="16">
        <v>47926</v>
      </c>
      <c r="AF3231" s="34" t="s">
        <v>73</v>
      </c>
      <c r="AG3231" s="24" t="s">
        <v>43</v>
      </c>
      <c r="AH3231" s="18" t="s">
        <v>55</v>
      </c>
      <c r="AI3231" s="18" t="s">
        <v>53</v>
      </c>
      <c r="AJ3231" s="17">
        <v>60.5</v>
      </c>
      <c r="AK3231" s="25">
        <v>61</v>
      </c>
      <c r="AL3231" s="25">
        <v>835</v>
      </c>
      <c r="AM3231" s="35">
        <v>0.19</v>
      </c>
      <c r="AN3231" s="19">
        <v>60612.65</v>
      </c>
      <c r="AO3231" s="18" t="s">
        <v>1049</v>
      </c>
      <c r="AP3231" s="15" t="s">
        <v>1049</v>
      </c>
      <c r="AQ3231" s="43" t="str">
        <f t="shared" si="496"/>
        <v>MAYOR</v>
      </c>
      <c r="AR3231" s="44">
        <f t="shared" si="499"/>
        <v>60115.824999999997</v>
      </c>
      <c r="AS3231" s="44">
        <f t="shared" si="500"/>
        <v>50517.5</v>
      </c>
      <c r="AT3231" s="44">
        <f t="shared" si="501"/>
        <v>50935</v>
      </c>
      <c r="AU3231" s="44">
        <f t="shared" si="502"/>
        <v>60612.65</v>
      </c>
      <c r="AV3231" s="45" t="b">
        <f t="shared" si="503"/>
        <v>1</v>
      </c>
      <c r="AW3231" s="45" t="b">
        <f t="shared" si="497"/>
        <v>0</v>
      </c>
      <c r="AX3231" s="45"/>
    </row>
    <row r="3232" spans="1:50" s="36" customFormat="1" ht="27.75" customHeight="1" x14ac:dyDescent="0.15">
      <c r="A3232" s="36" t="str">
        <f t="shared" si="495"/>
        <v>RAFAEL ANTONIO SALAMANCA / DEPOSITO DE DROGAS BOYACA201030710</v>
      </c>
      <c r="B3232" s="36" t="b">
        <f>+A3232='[1]Anexo 9'!A3232</f>
        <v>1</v>
      </c>
      <c r="C3232" s="18" t="s">
        <v>3868</v>
      </c>
      <c r="D3232" s="18" t="s">
        <v>1041</v>
      </c>
      <c r="E3232" s="15" t="s">
        <v>98</v>
      </c>
      <c r="F3232" s="15" t="s">
        <v>131</v>
      </c>
      <c r="G3232" s="15">
        <f>+VLOOKUP(F3232,[3]Sheet1!$E$3:$G$74,3,FALSE)</f>
        <v>6</v>
      </c>
      <c r="H3232" s="15">
        <f>+VLOOKUP(D3232&amp;F3232,'TD para paquetes'!$E$3:$I$441,5,FALSE)</f>
        <v>6</v>
      </c>
      <c r="I3232" s="15" t="s">
        <v>1025</v>
      </c>
      <c r="J3232" s="15">
        <v>9</v>
      </c>
      <c r="K3232" s="15">
        <v>9</v>
      </c>
      <c r="L3232" s="15">
        <v>201030710</v>
      </c>
      <c r="M3232" s="15" t="s">
        <v>146</v>
      </c>
      <c r="N3232" s="15" t="s">
        <v>101</v>
      </c>
      <c r="O3232" s="18" t="s">
        <v>5130</v>
      </c>
      <c r="P3232" s="22" t="s">
        <v>73</v>
      </c>
      <c r="Q3232" s="15" t="s">
        <v>101</v>
      </c>
      <c r="R3232" s="18" t="s">
        <v>1491</v>
      </c>
      <c r="S3232" s="22" t="b">
        <f>+R3232=Q3232</f>
        <v>0</v>
      </c>
      <c r="T3232" s="18">
        <v>50</v>
      </c>
      <c r="U3232" s="18" t="s">
        <v>3</v>
      </c>
      <c r="V3232" s="15" t="s">
        <v>6059</v>
      </c>
      <c r="W3232" s="18" t="s">
        <v>2688</v>
      </c>
      <c r="X3232" s="18"/>
      <c r="Y3232" s="15" t="s">
        <v>73</v>
      </c>
      <c r="Z3232" s="18" t="s">
        <v>1029</v>
      </c>
      <c r="AA3232" s="18" t="s">
        <v>71</v>
      </c>
      <c r="AB3232" s="18" t="s">
        <v>7613</v>
      </c>
      <c r="AC3232" s="67" t="e">
        <f>+VLOOKUP("*"&amp;L3232&amp;"*",'[2]REGISTROS SANITARIOS'!$D$2394:$E$2662,2,FALSE)</f>
        <v>#N/A</v>
      </c>
      <c r="AD3232" s="22" t="s">
        <v>44</v>
      </c>
      <c r="AE3232" s="16">
        <v>47926</v>
      </c>
      <c r="AF3232" s="34" t="s">
        <v>73</v>
      </c>
      <c r="AG3232" s="24" t="s">
        <v>43</v>
      </c>
      <c r="AH3232" s="18" t="s">
        <v>55</v>
      </c>
      <c r="AI3232" s="18" t="s">
        <v>53</v>
      </c>
      <c r="AJ3232" s="17">
        <v>825</v>
      </c>
      <c r="AK3232" s="25">
        <v>825</v>
      </c>
      <c r="AL3232" s="25">
        <v>835</v>
      </c>
      <c r="AM3232" s="35">
        <v>0.19</v>
      </c>
      <c r="AN3232" s="19">
        <v>819761.25</v>
      </c>
      <c r="AO3232" s="18" t="s">
        <v>1049</v>
      </c>
      <c r="AP3232" s="15" t="s">
        <v>1049</v>
      </c>
      <c r="AQ3232" s="43" t="str">
        <f t="shared" si="496"/>
        <v>SI</v>
      </c>
      <c r="AR3232" s="44">
        <f t="shared" si="499"/>
        <v>819761.25</v>
      </c>
      <c r="AS3232" s="44">
        <f t="shared" si="500"/>
        <v>688875</v>
      </c>
      <c r="AT3232" s="44">
        <f t="shared" si="501"/>
        <v>688875</v>
      </c>
      <c r="AU3232" s="44">
        <f t="shared" si="502"/>
        <v>819761.25</v>
      </c>
      <c r="AV3232" s="45" t="b">
        <f t="shared" si="503"/>
        <v>1</v>
      </c>
      <c r="AW3232" s="45" t="b">
        <f t="shared" si="497"/>
        <v>0</v>
      </c>
      <c r="AX3232" s="45"/>
    </row>
    <row r="3233" spans="1:50" s="36" customFormat="1" ht="27.75" customHeight="1" x14ac:dyDescent="0.15">
      <c r="A3233" s="36" t="str">
        <f t="shared" si="495"/>
        <v>RAFAEL ANTONIO SALAMANCA / DEPOSITO DE DROGAS BOYACA201030810</v>
      </c>
      <c r="B3233" s="36" t="b">
        <f>+A3233='[1]Anexo 9'!A3233</f>
        <v>1</v>
      </c>
      <c r="C3233" s="18" t="s">
        <v>3868</v>
      </c>
      <c r="D3233" s="18" t="s">
        <v>1041</v>
      </c>
      <c r="E3233" s="15" t="s">
        <v>98</v>
      </c>
      <c r="F3233" s="15" t="s">
        <v>131</v>
      </c>
      <c r="G3233" s="15">
        <f>+VLOOKUP(F3233,[3]Sheet1!$E$3:$G$74,3,FALSE)</f>
        <v>6</v>
      </c>
      <c r="H3233" s="15">
        <f>+VLOOKUP(D3233&amp;F3233,'TD para paquetes'!$E$3:$I$441,5,FALSE)</f>
        <v>6</v>
      </c>
      <c r="I3233" s="15" t="s">
        <v>1025</v>
      </c>
      <c r="J3233" s="15">
        <v>9</v>
      </c>
      <c r="K3233" s="15">
        <v>9</v>
      </c>
      <c r="L3233" s="15">
        <v>201030810</v>
      </c>
      <c r="M3233" s="15" t="s">
        <v>148</v>
      </c>
      <c r="N3233" s="15" t="s">
        <v>101</v>
      </c>
      <c r="O3233" s="18" t="s">
        <v>5131</v>
      </c>
      <c r="P3233" s="22" t="s">
        <v>73</v>
      </c>
      <c r="Q3233" s="15" t="s">
        <v>101</v>
      </c>
      <c r="R3233" s="18" t="s">
        <v>1491</v>
      </c>
      <c r="S3233" s="22" t="b">
        <f>+R3233=Q3233</f>
        <v>0</v>
      </c>
      <c r="T3233" s="18">
        <v>50</v>
      </c>
      <c r="U3233" s="18" t="s">
        <v>3</v>
      </c>
      <c r="V3233" s="15" t="s">
        <v>6059</v>
      </c>
      <c r="W3233" s="18" t="s">
        <v>2688</v>
      </c>
      <c r="X3233" s="18"/>
      <c r="Y3233" s="15" t="s">
        <v>73</v>
      </c>
      <c r="Z3233" s="18" t="s">
        <v>1029</v>
      </c>
      <c r="AA3233" s="18" t="s">
        <v>71</v>
      </c>
      <c r="AB3233" s="18" t="s">
        <v>7613</v>
      </c>
      <c r="AC3233" s="67" t="e">
        <f>+VLOOKUP("*"&amp;L3233&amp;"*",'[2]REGISTROS SANITARIOS'!$D$2394:$E$2662,2,FALSE)</f>
        <v>#N/A</v>
      </c>
      <c r="AD3233" s="22" t="s">
        <v>44</v>
      </c>
      <c r="AE3233" s="16">
        <v>47926</v>
      </c>
      <c r="AF3233" s="34" t="s">
        <v>73</v>
      </c>
      <c r="AG3233" s="24" t="s">
        <v>43</v>
      </c>
      <c r="AH3233" s="18" t="s">
        <v>55</v>
      </c>
      <c r="AI3233" s="18" t="s">
        <v>53</v>
      </c>
      <c r="AJ3233" s="17">
        <v>990</v>
      </c>
      <c r="AK3233" s="25">
        <v>990</v>
      </c>
      <c r="AL3233" s="25">
        <v>835</v>
      </c>
      <c r="AM3233" s="35">
        <v>0.19</v>
      </c>
      <c r="AN3233" s="19">
        <v>983713.49999999988</v>
      </c>
      <c r="AO3233" s="18" t="s">
        <v>1049</v>
      </c>
      <c r="AP3233" s="15" t="s">
        <v>1049</v>
      </c>
      <c r="AQ3233" s="43" t="str">
        <f t="shared" si="496"/>
        <v>SI</v>
      </c>
      <c r="AR3233" s="44">
        <f t="shared" si="499"/>
        <v>983713.5</v>
      </c>
      <c r="AS3233" s="44">
        <f t="shared" si="500"/>
        <v>826650</v>
      </c>
      <c r="AT3233" s="44">
        <f t="shared" si="501"/>
        <v>826650</v>
      </c>
      <c r="AU3233" s="44">
        <f t="shared" si="502"/>
        <v>983713.5</v>
      </c>
      <c r="AV3233" s="45" t="b">
        <f t="shared" si="503"/>
        <v>1</v>
      </c>
      <c r="AW3233" s="45" t="b">
        <f t="shared" si="497"/>
        <v>0</v>
      </c>
      <c r="AX3233" s="45"/>
    </row>
    <row r="3234" spans="1:50" s="36" customFormat="1" ht="27.75" customHeight="1" x14ac:dyDescent="0.15">
      <c r="A3234" s="36" t="str">
        <f t="shared" si="495"/>
        <v>RAFAEL ANTONIO SALAMANCA / DEPOSITO DE DROGAS BOYACA201040610</v>
      </c>
      <c r="B3234" s="36" t="b">
        <f>+A3234='[1]Anexo 9'!A3234</f>
        <v>1</v>
      </c>
      <c r="C3234" s="18" t="s">
        <v>3868</v>
      </c>
      <c r="D3234" s="18" t="s">
        <v>1041</v>
      </c>
      <c r="E3234" s="15" t="s">
        <v>98</v>
      </c>
      <c r="F3234" s="15" t="s">
        <v>150</v>
      </c>
      <c r="G3234" s="15">
        <f>+VLOOKUP(F3234,[3]Sheet1!$E$3:$G$74,3,FALSE)</f>
        <v>4</v>
      </c>
      <c r="H3234" s="15">
        <f>+VLOOKUP(D3234&amp;F3234,'TD para paquetes'!$E$3:$I$441,5,FALSE)</f>
        <v>4</v>
      </c>
      <c r="I3234" s="15" t="s">
        <v>1025</v>
      </c>
      <c r="J3234" s="15">
        <v>9</v>
      </c>
      <c r="K3234" s="15">
        <v>9</v>
      </c>
      <c r="L3234" s="15">
        <v>201040610</v>
      </c>
      <c r="M3234" s="15" t="s">
        <v>151</v>
      </c>
      <c r="N3234" s="15" t="s">
        <v>101</v>
      </c>
      <c r="O3234" s="18" t="s">
        <v>3780</v>
      </c>
      <c r="P3234" s="22" t="s">
        <v>3841</v>
      </c>
      <c r="Q3234" s="15" t="s">
        <v>248</v>
      </c>
      <c r="R3234" s="18" t="s">
        <v>2858</v>
      </c>
      <c r="S3234" s="22" t="s">
        <v>73</v>
      </c>
      <c r="T3234" s="18">
        <v>50</v>
      </c>
      <c r="U3234" s="18" t="s">
        <v>2858</v>
      </c>
      <c r="V3234" s="15"/>
      <c r="W3234" s="18" t="s">
        <v>6331</v>
      </c>
      <c r="X3234" s="18" t="s">
        <v>8755</v>
      </c>
      <c r="Y3234" s="15" t="s">
        <v>68</v>
      </c>
      <c r="Z3234" s="18" t="s">
        <v>611</v>
      </c>
      <c r="AA3234" s="18" t="s">
        <v>86</v>
      </c>
      <c r="AB3234" s="18" t="s">
        <v>3782</v>
      </c>
      <c r="AC3234" s="67" t="e">
        <f>+VLOOKUP("*"&amp;L3234&amp;"*",'[2]REGISTROS SANITARIOS'!$D$2394:$E$2662,2,FALSE)</f>
        <v>#N/A</v>
      </c>
      <c r="AD3234" s="22" t="s">
        <v>44</v>
      </c>
      <c r="AE3234" s="16">
        <v>46252</v>
      </c>
      <c r="AF3234" s="34" t="s">
        <v>73</v>
      </c>
      <c r="AG3234" s="24" t="s">
        <v>43</v>
      </c>
      <c r="AH3234" s="18" t="s">
        <v>55</v>
      </c>
      <c r="AI3234" s="18" t="s">
        <v>52</v>
      </c>
      <c r="AJ3234" s="17">
        <v>18425</v>
      </c>
      <c r="AK3234" s="25">
        <v>18425</v>
      </c>
      <c r="AL3234" s="25">
        <v>1438</v>
      </c>
      <c r="AM3234" s="35">
        <v>0</v>
      </c>
      <c r="AN3234" s="19">
        <v>26495150</v>
      </c>
      <c r="AO3234" s="18" t="s">
        <v>1049</v>
      </c>
      <c r="AP3234" s="15" t="s">
        <v>1049</v>
      </c>
      <c r="AQ3234" s="43" t="str">
        <f t="shared" si="496"/>
        <v>SI</v>
      </c>
      <c r="AR3234" s="44">
        <f t="shared" si="499"/>
        <v>26495150</v>
      </c>
      <c r="AS3234" s="44">
        <f t="shared" si="500"/>
        <v>26495150</v>
      </c>
      <c r="AT3234" s="44">
        <f t="shared" si="501"/>
        <v>26495150</v>
      </c>
      <c r="AU3234" s="44">
        <f t="shared" si="502"/>
        <v>26495150</v>
      </c>
      <c r="AV3234" s="45" t="b">
        <f t="shared" si="503"/>
        <v>1</v>
      </c>
      <c r="AW3234" s="45" t="b">
        <f t="shared" si="497"/>
        <v>1</v>
      </c>
      <c r="AX3234" s="45"/>
    </row>
    <row r="3235" spans="1:50" s="36" customFormat="1" ht="27.75" customHeight="1" x14ac:dyDescent="0.15">
      <c r="A3235" s="36" t="str">
        <f t="shared" si="495"/>
        <v>RAFAEL ANTONIO SALAMANCA / DEPOSITO DE DROGAS BOYACA201040710</v>
      </c>
      <c r="B3235" s="36" t="b">
        <f>+A3235='[1]Anexo 9'!A3235</f>
        <v>1</v>
      </c>
      <c r="C3235" s="18" t="s">
        <v>3868</v>
      </c>
      <c r="D3235" s="18" t="s">
        <v>1041</v>
      </c>
      <c r="E3235" s="15" t="s">
        <v>98</v>
      </c>
      <c r="F3235" s="15" t="s">
        <v>150</v>
      </c>
      <c r="G3235" s="15">
        <f>+VLOOKUP(F3235,[3]Sheet1!$E$3:$G$74,3,FALSE)</f>
        <v>4</v>
      </c>
      <c r="H3235" s="15">
        <f>+VLOOKUP(D3235&amp;F3235,'TD para paquetes'!$E$3:$I$441,5,FALSE)</f>
        <v>4</v>
      </c>
      <c r="I3235" s="15" t="s">
        <v>1025</v>
      </c>
      <c r="J3235" s="15">
        <v>9</v>
      </c>
      <c r="K3235" s="15">
        <v>9</v>
      </c>
      <c r="L3235" s="15">
        <v>201040710</v>
      </c>
      <c r="M3235" s="15" t="s">
        <v>157</v>
      </c>
      <c r="N3235" s="15" t="s">
        <v>101</v>
      </c>
      <c r="O3235" s="18" t="s">
        <v>3783</v>
      </c>
      <c r="P3235" s="22" t="s">
        <v>3841</v>
      </c>
      <c r="Q3235" s="15" t="s">
        <v>248</v>
      </c>
      <c r="R3235" s="18" t="s">
        <v>2858</v>
      </c>
      <c r="S3235" s="22" t="s">
        <v>73</v>
      </c>
      <c r="T3235" s="18">
        <v>50</v>
      </c>
      <c r="U3235" s="18" t="s">
        <v>2858</v>
      </c>
      <c r="V3235" s="15"/>
      <c r="W3235" s="18" t="s">
        <v>6331</v>
      </c>
      <c r="X3235" s="18" t="s">
        <v>8756</v>
      </c>
      <c r="Y3235" s="15" t="s">
        <v>68</v>
      </c>
      <c r="Z3235" s="18" t="s">
        <v>611</v>
      </c>
      <c r="AA3235" s="18" t="s">
        <v>86</v>
      </c>
      <c r="AB3235" s="18" t="s">
        <v>3782</v>
      </c>
      <c r="AC3235" s="67" t="e">
        <f>+VLOOKUP("*"&amp;L3235&amp;"*",'[2]REGISTROS SANITARIOS'!$D$2394:$E$2662,2,FALSE)</f>
        <v>#N/A</v>
      </c>
      <c r="AD3235" s="22" t="s">
        <v>44</v>
      </c>
      <c r="AE3235" s="16">
        <v>46252</v>
      </c>
      <c r="AF3235" s="34" t="s">
        <v>73</v>
      </c>
      <c r="AG3235" s="24" t="s">
        <v>43</v>
      </c>
      <c r="AH3235" s="18" t="s">
        <v>55</v>
      </c>
      <c r="AI3235" s="18" t="s">
        <v>52</v>
      </c>
      <c r="AJ3235" s="17">
        <v>27500</v>
      </c>
      <c r="AK3235" s="25">
        <v>27500</v>
      </c>
      <c r="AL3235" s="25">
        <v>1263</v>
      </c>
      <c r="AM3235" s="35">
        <v>0</v>
      </c>
      <c r="AN3235" s="19">
        <v>34732500</v>
      </c>
      <c r="AO3235" s="18" t="s">
        <v>1049</v>
      </c>
      <c r="AP3235" s="15" t="s">
        <v>1049</v>
      </c>
      <c r="AQ3235" s="43" t="str">
        <f t="shared" si="496"/>
        <v>SI</v>
      </c>
      <c r="AR3235" s="44">
        <f t="shared" si="499"/>
        <v>34732500</v>
      </c>
      <c r="AS3235" s="44">
        <f t="shared" si="500"/>
        <v>34732500</v>
      </c>
      <c r="AT3235" s="44">
        <f t="shared" si="501"/>
        <v>34732500</v>
      </c>
      <c r="AU3235" s="44">
        <f t="shared" si="502"/>
        <v>34732500</v>
      </c>
      <c r="AV3235" s="45" t="b">
        <f t="shared" si="503"/>
        <v>1</v>
      </c>
      <c r="AW3235" s="45" t="b">
        <f t="shared" si="497"/>
        <v>1</v>
      </c>
      <c r="AX3235" s="45"/>
    </row>
    <row r="3236" spans="1:50" s="36" customFormat="1" ht="27.75" customHeight="1" x14ac:dyDescent="0.15">
      <c r="A3236" s="36" t="str">
        <f t="shared" si="495"/>
        <v>RAFAEL ANTONIO SALAMANCA / DEPOSITO DE DROGAS BOYACA201040810</v>
      </c>
      <c r="B3236" s="36" t="b">
        <f>+A3236='[1]Anexo 9'!A3236</f>
        <v>1</v>
      </c>
      <c r="C3236" s="18" t="s">
        <v>3868</v>
      </c>
      <c r="D3236" s="18" t="s">
        <v>1041</v>
      </c>
      <c r="E3236" s="15" t="s">
        <v>98</v>
      </c>
      <c r="F3236" s="15" t="s">
        <v>150</v>
      </c>
      <c r="G3236" s="15">
        <f>+VLOOKUP(F3236,[3]Sheet1!$E$3:$G$74,3,FALSE)</f>
        <v>4</v>
      </c>
      <c r="H3236" s="15">
        <f>+VLOOKUP(D3236&amp;F3236,'TD para paquetes'!$E$3:$I$441,5,FALSE)</f>
        <v>4</v>
      </c>
      <c r="I3236" s="15" t="s">
        <v>1025</v>
      </c>
      <c r="J3236" s="15">
        <v>9</v>
      </c>
      <c r="K3236" s="15">
        <v>9</v>
      </c>
      <c r="L3236" s="15">
        <v>201040810</v>
      </c>
      <c r="M3236" s="15" t="s">
        <v>159</v>
      </c>
      <c r="N3236" s="15" t="s">
        <v>101</v>
      </c>
      <c r="O3236" s="18" t="s">
        <v>5132</v>
      </c>
      <c r="P3236" s="22" t="s">
        <v>3841</v>
      </c>
      <c r="Q3236" s="15" t="s">
        <v>248</v>
      </c>
      <c r="R3236" s="18" t="s">
        <v>2858</v>
      </c>
      <c r="S3236" s="22" t="s">
        <v>73</v>
      </c>
      <c r="T3236" s="18">
        <v>50</v>
      </c>
      <c r="U3236" s="18" t="s">
        <v>2858</v>
      </c>
      <c r="V3236" s="15"/>
      <c r="W3236" s="18" t="s">
        <v>6331</v>
      </c>
      <c r="X3236" s="18" t="s">
        <v>8756</v>
      </c>
      <c r="Y3236" s="15" t="s">
        <v>68</v>
      </c>
      <c r="Z3236" s="18" t="s">
        <v>611</v>
      </c>
      <c r="AA3236" s="18" t="s">
        <v>86</v>
      </c>
      <c r="AB3236" s="18" t="s">
        <v>3782</v>
      </c>
      <c r="AC3236" s="67" t="e">
        <f>+VLOOKUP("*"&amp;L3236&amp;"*",'[2]REGISTROS SANITARIOS'!$D$2394:$E$2662,2,FALSE)</f>
        <v>#N/A</v>
      </c>
      <c r="AD3236" s="22" t="s">
        <v>44</v>
      </c>
      <c r="AE3236" s="16">
        <v>46252</v>
      </c>
      <c r="AF3236" s="34" t="s">
        <v>73</v>
      </c>
      <c r="AG3236" s="24" t="s">
        <v>43</v>
      </c>
      <c r="AH3236" s="18" t="s">
        <v>55</v>
      </c>
      <c r="AI3236" s="18" t="s">
        <v>52</v>
      </c>
      <c r="AJ3236" s="17">
        <v>44550</v>
      </c>
      <c r="AK3236" s="25">
        <v>44550</v>
      </c>
      <c r="AL3236" s="25">
        <v>1263</v>
      </c>
      <c r="AM3236" s="35">
        <v>0</v>
      </c>
      <c r="AN3236" s="19">
        <v>56266650</v>
      </c>
      <c r="AO3236" s="18" t="s">
        <v>1049</v>
      </c>
      <c r="AP3236" s="15" t="s">
        <v>1049</v>
      </c>
      <c r="AQ3236" s="43" t="str">
        <f t="shared" si="496"/>
        <v>SI</v>
      </c>
      <c r="AR3236" s="44">
        <f t="shared" si="499"/>
        <v>56266650</v>
      </c>
      <c r="AS3236" s="44">
        <f t="shared" si="500"/>
        <v>56266650</v>
      </c>
      <c r="AT3236" s="44">
        <f t="shared" si="501"/>
        <v>56266650</v>
      </c>
      <c r="AU3236" s="44">
        <f t="shared" si="502"/>
        <v>56266650</v>
      </c>
      <c r="AV3236" s="45" t="b">
        <f t="shared" si="503"/>
        <v>1</v>
      </c>
      <c r="AW3236" s="45" t="b">
        <f t="shared" si="497"/>
        <v>1</v>
      </c>
      <c r="AX3236" s="45"/>
    </row>
    <row r="3237" spans="1:50" s="36" customFormat="1" ht="27.75" customHeight="1" x14ac:dyDescent="0.15">
      <c r="A3237" s="36" t="str">
        <f t="shared" si="495"/>
        <v>RAFAEL ANTONIO SALAMANCA / DEPOSITO DE DROGAS BOYACA201040913</v>
      </c>
      <c r="B3237" s="36" t="b">
        <f>+A3237='[1]Anexo 9'!A3237</f>
        <v>1</v>
      </c>
      <c r="C3237" s="18" t="s">
        <v>3868</v>
      </c>
      <c r="D3237" s="18" t="s">
        <v>1041</v>
      </c>
      <c r="E3237" s="15" t="s">
        <v>98</v>
      </c>
      <c r="F3237" s="15" t="s">
        <v>62</v>
      </c>
      <c r="G3237" s="15" t="s">
        <v>3155</v>
      </c>
      <c r="H3237" s="15" t="s">
        <v>3155</v>
      </c>
      <c r="I3237" s="15" t="s">
        <v>3155</v>
      </c>
      <c r="J3237" s="15">
        <v>5</v>
      </c>
      <c r="K3237" s="15" t="s">
        <v>3155</v>
      </c>
      <c r="L3237" s="15">
        <v>201040913</v>
      </c>
      <c r="M3237" s="15" t="s">
        <v>375</v>
      </c>
      <c r="N3237" s="15" t="s">
        <v>101</v>
      </c>
      <c r="O3237" s="18" t="s">
        <v>5133</v>
      </c>
      <c r="P3237" s="22" t="s">
        <v>3841</v>
      </c>
      <c r="Q3237" s="15" t="s">
        <v>101</v>
      </c>
      <c r="R3237" s="18" t="s">
        <v>103</v>
      </c>
      <c r="S3237" s="22" t="s">
        <v>73</v>
      </c>
      <c r="T3237" s="18">
        <v>1</v>
      </c>
      <c r="U3237" s="18" t="s">
        <v>1186</v>
      </c>
      <c r="V3237" s="15" t="s">
        <v>6061</v>
      </c>
      <c r="W3237" s="18" t="s">
        <v>6331</v>
      </c>
      <c r="X3237" s="18"/>
      <c r="Y3237" s="15" t="s">
        <v>73</v>
      </c>
      <c r="Z3237" s="18" t="s">
        <v>7614</v>
      </c>
      <c r="AA3237" s="18" t="s">
        <v>86</v>
      </c>
      <c r="AB3237" s="18" t="s">
        <v>7615</v>
      </c>
      <c r="AC3237" s="67" t="str">
        <f>+VLOOKUP("*"&amp;L3237&amp;"*",'[2]REGISTROS SANITARIOS'!$D$2394:$E$2662,2,FALSE)</f>
        <v>SI</v>
      </c>
      <c r="AD3237" s="22" t="s">
        <v>1025</v>
      </c>
      <c r="AE3237" s="16">
        <v>46148</v>
      </c>
      <c r="AF3237" s="34" t="s">
        <v>73</v>
      </c>
      <c r="AG3237" s="24" t="s">
        <v>43</v>
      </c>
      <c r="AH3237" s="18" t="s">
        <v>55</v>
      </c>
      <c r="AI3237" s="18" t="s">
        <v>53</v>
      </c>
      <c r="AJ3237" s="17">
        <v>11</v>
      </c>
      <c r="AK3237" s="25">
        <v>11</v>
      </c>
      <c r="AL3237" s="25">
        <v>72100</v>
      </c>
      <c r="AM3237" s="35">
        <v>0</v>
      </c>
      <c r="AN3237" s="19">
        <v>793100</v>
      </c>
      <c r="AO3237" s="18" t="s">
        <v>1049</v>
      </c>
      <c r="AP3237" s="15" t="s">
        <v>1049</v>
      </c>
      <c r="AQ3237" s="43" t="str">
        <f t="shared" si="496"/>
        <v>SI</v>
      </c>
      <c r="AR3237" s="44">
        <f t="shared" si="499"/>
        <v>793100</v>
      </c>
      <c r="AS3237" s="44">
        <f t="shared" si="500"/>
        <v>793100</v>
      </c>
      <c r="AT3237" s="44">
        <f t="shared" si="501"/>
        <v>793100</v>
      </c>
      <c r="AU3237" s="44">
        <f t="shared" si="502"/>
        <v>793100</v>
      </c>
      <c r="AV3237" s="45" t="b">
        <f t="shared" si="503"/>
        <v>1</v>
      </c>
      <c r="AW3237" s="45" t="b">
        <f t="shared" si="497"/>
        <v>1</v>
      </c>
      <c r="AX3237" s="45"/>
    </row>
    <row r="3238" spans="1:50" s="36" customFormat="1" ht="27.75" customHeight="1" x14ac:dyDescent="0.15">
      <c r="A3238" s="36" t="str">
        <f t="shared" si="495"/>
        <v>RAFAEL ANTONIO SALAMANCA / DEPOSITO DE DROGAS BOYACA201041510</v>
      </c>
      <c r="B3238" s="36" t="b">
        <f>+A3238='[1]Anexo 9'!A3238</f>
        <v>1</v>
      </c>
      <c r="C3238" s="18" t="s">
        <v>3868</v>
      </c>
      <c r="D3238" s="18" t="s">
        <v>1041</v>
      </c>
      <c r="E3238" s="15" t="s">
        <v>98</v>
      </c>
      <c r="F3238" s="15" t="s">
        <v>150</v>
      </c>
      <c r="G3238" s="15">
        <f>+VLOOKUP(F3238,[3]Sheet1!$E$3:$G$74,3,FALSE)</f>
        <v>4</v>
      </c>
      <c r="H3238" s="15">
        <f>+VLOOKUP(D3238&amp;F3238,'TD para paquetes'!$E$3:$I$441,5,FALSE)</f>
        <v>4</v>
      </c>
      <c r="I3238" s="15" t="s">
        <v>1025</v>
      </c>
      <c r="J3238" s="15">
        <v>9</v>
      </c>
      <c r="K3238" s="15">
        <v>9</v>
      </c>
      <c r="L3238" s="15">
        <v>201041510</v>
      </c>
      <c r="M3238" s="15" t="s">
        <v>161</v>
      </c>
      <c r="N3238" s="15" t="s">
        <v>101</v>
      </c>
      <c r="O3238" s="18" t="s">
        <v>3784</v>
      </c>
      <c r="P3238" s="22" t="s">
        <v>3841</v>
      </c>
      <c r="Q3238" s="15" t="s">
        <v>248</v>
      </c>
      <c r="R3238" s="18" t="s">
        <v>2858</v>
      </c>
      <c r="S3238" s="22" t="s">
        <v>73</v>
      </c>
      <c r="T3238" s="18">
        <v>50</v>
      </c>
      <c r="U3238" s="18" t="s">
        <v>2858</v>
      </c>
      <c r="V3238" s="15"/>
      <c r="W3238" s="18" t="s">
        <v>6331</v>
      </c>
      <c r="X3238" s="18" t="s">
        <v>8756</v>
      </c>
      <c r="Y3238" s="15" t="s">
        <v>68</v>
      </c>
      <c r="Z3238" s="18" t="s">
        <v>611</v>
      </c>
      <c r="AA3238" s="18" t="s">
        <v>86</v>
      </c>
      <c r="AB3238" s="18" t="s">
        <v>3782</v>
      </c>
      <c r="AC3238" s="67" t="e">
        <f>+VLOOKUP("*"&amp;L3238&amp;"*",'[2]REGISTROS SANITARIOS'!$D$2394:$E$2662,2,FALSE)</f>
        <v>#N/A</v>
      </c>
      <c r="AD3238" s="22" t="s">
        <v>44</v>
      </c>
      <c r="AE3238" s="16">
        <v>46252</v>
      </c>
      <c r="AF3238" s="34" t="s">
        <v>73</v>
      </c>
      <c r="AG3238" s="24" t="s">
        <v>43</v>
      </c>
      <c r="AH3238" s="18" t="s">
        <v>55</v>
      </c>
      <c r="AI3238" s="18" t="s">
        <v>52</v>
      </c>
      <c r="AJ3238" s="17">
        <v>5500</v>
      </c>
      <c r="AK3238" s="25">
        <v>5500</v>
      </c>
      <c r="AL3238" s="25">
        <v>1263</v>
      </c>
      <c r="AM3238" s="35">
        <v>0</v>
      </c>
      <c r="AN3238" s="19">
        <v>6946500</v>
      </c>
      <c r="AO3238" s="18" t="s">
        <v>1049</v>
      </c>
      <c r="AP3238" s="15" t="s">
        <v>1049</v>
      </c>
      <c r="AQ3238" s="43" t="str">
        <f t="shared" si="496"/>
        <v>SI</v>
      </c>
      <c r="AR3238" s="44">
        <f t="shared" si="499"/>
        <v>6946500</v>
      </c>
      <c r="AS3238" s="44">
        <f t="shared" si="500"/>
        <v>6946500</v>
      </c>
      <c r="AT3238" s="44">
        <f t="shared" si="501"/>
        <v>6946500</v>
      </c>
      <c r="AU3238" s="44">
        <f t="shared" si="502"/>
        <v>6946500</v>
      </c>
      <c r="AV3238" s="45" t="b">
        <f t="shared" si="503"/>
        <v>1</v>
      </c>
      <c r="AW3238" s="45" t="b">
        <f t="shared" si="497"/>
        <v>1</v>
      </c>
      <c r="AX3238" s="45"/>
    </row>
    <row r="3239" spans="1:50" s="36" customFormat="1" ht="27.75" customHeight="1" x14ac:dyDescent="0.15">
      <c r="A3239" s="36" t="str">
        <f t="shared" si="495"/>
        <v>RAFAEL ANTONIO SALAMANCA / DEPOSITO DE DROGAS BOYACA201050810</v>
      </c>
      <c r="B3239" s="36" t="b">
        <f>+A3239='[1]Anexo 9'!A3239</f>
        <v>1</v>
      </c>
      <c r="C3239" s="18" t="s">
        <v>3868</v>
      </c>
      <c r="D3239" s="18" t="s">
        <v>1041</v>
      </c>
      <c r="E3239" s="15" t="s">
        <v>98</v>
      </c>
      <c r="F3239" s="15" t="s">
        <v>62</v>
      </c>
      <c r="G3239" s="15" t="s">
        <v>3155</v>
      </c>
      <c r="H3239" s="15" t="s">
        <v>3155</v>
      </c>
      <c r="I3239" s="15" t="s">
        <v>3155</v>
      </c>
      <c r="J3239" s="15">
        <v>6</v>
      </c>
      <c r="K3239" s="15" t="s">
        <v>3155</v>
      </c>
      <c r="L3239" s="15">
        <v>201050810</v>
      </c>
      <c r="M3239" s="15" t="s">
        <v>388</v>
      </c>
      <c r="N3239" s="15" t="s">
        <v>101</v>
      </c>
      <c r="O3239" s="18" t="s">
        <v>5134</v>
      </c>
      <c r="P3239" s="22" t="s">
        <v>73</v>
      </c>
      <c r="Q3239" s="15" t="s">
        <v>101</v>
      </c>
      <c r="R3239" s="18" t="s">
        <v>103</v>
      </c>
      <c r="S3239" s="22" t="s">
        <v>73</v>
      </c>
      <c r="T3239" s="18">
        <v>1</v>
      </c>
      <c r="U3239" s="18" t="s">
        <v>1186</v>
      </c>
      <c r="V3239" s="15" t="s">
        <v>391</v>
      </c>
      <c r="W3239" s="18" t="s">
        <v>6518</v>
      </c>
      <c r="X3239" s="18"/>
      <c r="Y3239" s="15" t="s">
        <v>68</v>
      </c>
      <c r="Z3239" s="18" t="s">
        <v>7616</v>
      </c>
      <c r="AA3239" s="18" t="s">
        <v>119</v>
      </c>
      <c r="AB3239" s="18" t="s">
        <v>7617</v>
      </c>
      <c r="AC3239" s="67" t="e">
        <f>+VLOOKUP("*"&amp;L3239&amp;"*",'[2]REGISTROS SANITARIOS'!$D$2394:$E$2662,2,FALSE)</f>
        <v>#N/A</v>
      </c>
      <c r="AD3239" s="22" t="s">
        <v>44</v>
      </c>
      <c r="AE3239" s="16">
        <v>47553</v>
      </c>
      <c r="AF3239" s="34" t="s">
        <v>73</v>
      </c>
      <c r="AG3239" s="24" t="s">
        <v>43</v>
      </c>
      <c r="AH3239" s="18" t="s">
        <v>55</v>
      </c>
      <c r="AI3239" s="18" t="s">
        <v>53</v>
      </c>
      <c r="AJ3239" s="17">
        <v>1265</v>
      </c>
      <c r="AK3239" s="25">
        <v>1265</v>
      </c>
      <c r="AL3239" s="25">
        <v>1438</v>
      </c>
      <c r="AM3239" s="35">
        <v>0</v>
      </c>
      <c r="AN3239" s="19">
        <v>1819070</v>
      </c>
      <c r="AO3239" s="18" t="s">
        <v>1049</v>
      </c>
      <c r="AP3239" s="15" t="s">
        <v>1049</v>
      </c>
      <c r="AQ3239" s="43" t="str">
        <f t="shared" si="496"/>
        <v>SI</v>
      </c>
      <c r="AR3239" s="44">
        <f t="shared" si="499"/>
        <v>1819070</v>
      </c>
      <c r="AS3239" s="44">
        <f t="shared" si="500"/>
        <v>1819070</v>
      </c>
      <c r="AT3239" s="44">
        <f t="shared" si="501"/>
        <v>1819070</v>
      </c>
      <c r="AU3239" s="44">
        <f t="shared" si="502"/>
        <v>1819070</v>
      </c>
      <c r="AV3239" s="45" t="b">
        <f t="shared" si="503"/>
        <v>1</v>
      </c>
      <c r="AW3239" s="45" t="b">
        <f t="shared" si="497"/>
        <v>1</v>
      </c>
      <c r="AX3239" s="45"/>
    </row>
    <row r="3240" spans="1:50" s="36" customFormat="1" ht="27.75" customHeight="1" x14ac:dyDescent="0.15">
      <c r="A3240" s="36" t="str">
        <f t="shared" si="495"/>
        <v>RAFAEL ANTONIO SALAMANCA / DEPOSITO DE DROGAS BOYACA201080110</v>
      </c>
      <c r="B3240" s="36" t="b">
        <f>+A3240='[1]Anexo 9'!A3240</f>
        <v>1</v>
      </c>
      <c r="C3240" s="18" t="s">
        <v>3868</v>
      </c>
      <c r="D3240" s="18" t="s">
        <v>1041</v>
      </c>
      <c r="E3240" s="15" t="s">
        <v>98</v>
      </c>
      <c r="F3240" s="15" t="s">
        <v>202</v>
      </c>
      <c r="G3240" s="15">
        <f>+VLOOKUP(F3240,[3]Sheet1!$E$3:$G$74,3,FALSE)</f>
        <v>6</v>
      </c>
      <c r="H3240" s="15">
        <f>+VLOOKUP(D3240&amp;F3240,'TD para paquetes'!$E$3:$I$441,5,FALSE)</f>
        <v>6</v>
      </c>
      <c r="I3240" s="15" t="s">
        <v>1025</v>
      </c>
      <c r="J3240" s="15">
        <v>7</v>
      </c>
      <c r="K3240" s="15">
        <v>7</v>
      </c>
      <c r="L3240" s="15">
        <v>201080110</v>
      </c>
      <c r="M3240" s="15" t="s">
        <v>203</v>
      </c>
      <c r="N3240" s="15" t="s">
        <v>101</v>
      </c>
      <c r="O3240" s="18" t="s">
        <v>5135</v>
      </c>
      <c r="P3240" s="22" t="s">
        <v>73</v>
      </c>
      <c r="Q3240" s="15" t="s">
        <v>114</v>
      </c>
      <c r="R3240" s="18" t="s">
        <v>3005</v>
      </c>
      <c r="S3240" s="22" t="s">
        <v>73</v>
      </c>
      <c r="T3240" s="18">
        <v>100</v>
      </c>
      <c r="U3240" s="18" t="s">
        <v>3005</v>
      </c>
      <c r="V3240" s="15" t="s">
        <v>205</v>
      </c>
      <c r="W3240" s="18" t="s">
        <v>206</v>
      </c>
      <c r="X3240" s="18"/>
      <c r="Y3240" s="15" t="s">
        <v>73</v>
      </c>
      <c r="Z3240" s="18" t="s">
        <v>207</v>
      </c>
      <c r="AA3240" s="18" t="s">
        <v>208</v>
      </c>
      <c r="AB3240" s="18" t="s">
        <v>209</v>
      </c>
      <c r="AC3240" s="67" t="e">
        <f>+VLOOKUP("*"&amp;L3240&amp;"*",'[2]REGISTROS SANITARIOS'!$D$2394:$E$2662,2,FALSE)</f>
        <v>#N/A</v>
      </c>
      <c r="AD3240" s="22" t="s">
        <v>44</v>
      </c>
      <c r="AE3240" s="16">
        <v>46586</v>
      </c>
      <c r="AF3240" s="34" t="s">
        <v>73</v>
      </c>
      <c r="AG3240" s="24" t="s">
        <v>43</v>
      </c>
      <c r="AH3240" s="18" t="s">
        <v>55</v>
      </c>
      <c r="AI3240" s="18" t="s">
        <v>53</v>
      </c>
      <c r="AJ3240" s="17">
        <v>1650</v>
      </c>
      <c r="AK3240" s="25">
        <v>1650</v>
      </c>
      <c r="AL3240" s="25">
        <v>288</v>
      </c>
      <c r="AM3240" s="35">
        <v>0.19</v>
      </c>
      <c r="AN3240" s="19">
        <v>565488</v>
      </c>
      <c r="AO3240" s="18" t="s">
        <v>1049</v>
      </c>
      <c r="AP3240" s="15" t="s">
        <v>1049</v>
      </c>
      <c r="AQ3240" s="43" t="str">
        <f t="shared" si="496"/>
        <v>SI</v>
      </c>
      <c r="AR3240" s="44">
        <f t="shared" si="499"/>
        <v>565488</v>
      </c>
      <c r="AS3240" s="44">
        <f t="shared" si="500"/>
        <v>475200</v>
      </c>
      <c r="AT3240" s="44">
        <f t="shared" si="501"/>
        <v>475200</v>
      </c>
      <c r="AU3240" s="44">
        <f t="shared" si="502"/>
        <v>565488</v>
      </c>
      <c r="AV3240" s="45" t="b">
        <f t="shared" si="503"/>
        <v>1</v>
      </c>
      <c r="AW3240" s="45" t="b">
        <f t="shared" si="497"/>
        <v>0</v>
      </c>
      <c r="AX3240" s="45"/>
    </row>
    <row r="3241" spans="1:50" s="36" customFormat="1" ht="27.75" customHeight="1" x14ac:dyDescent="0.15">
      <c r="A3241" s="36" t="str">
        <f t="shared" si="495"/>
        <v>RAFAEL ANTONIO SALAMANCA / DEPOSITO DE DROGAS BOYACA201080210</v>
      </c>
      <c r="B3241" s="36" t="b">
        <f>+A3241='[1]Anexo 9'!A3241</f>
        <v>1</v>
      </c>
      <c r="C3241" s="18" t="s">
        <v>3868</v>
      </c>
      <c r="D3241" s="18" t="s">
        <v>1041</v>
      </c>
      <c r="E3241" s="15" t="s">
        <v>98</v>
      </c>
      <c r="F3241" s="15" t="s">
        <v>202</v>
      </c>
      <c r="G3241" s="15">
        <f>+VLOOKUP(F3241,[3]Sheet1!$E$3:$G$74,3,FALSE)</f>
        <v>6</v>
      </c>
      <c r="H3241" s="15">
        <f>+VLOOKUP(D3241&amp;F3241,'TD para paquetes'!$E$3:$I$441,5,FALSE)</f>
        <v>6</v>
      </c>
      <c r="I3241" s="15" t="s">
        <v>1025</v>
      </c>
      <c r="J3241" s="15">
        <v>7</v>
      </c>
      <c r="K3241" s="15">
        <v>7</v>
      </c>
      <c r="L3241" s="15">
        <v>201080210</v>
      </c>
      <c r="M3241" s="15" t="s">
        <v>210</v>
      </c>
      <c r="N3241" s="15" t="s">
        <v>101</v>
      </c>
      <c r="O3241" s="18" t="s">
        <v>5136</v>
      </c>
      <c r="P3241" s="22" t="s">
        <v>73</v>
      </c>
      <c r="Q3241" s="15" t="s">
        <v>114</v>
      </c>
      <c r="R3241" s="18" t="s">
        <v>3005</v>
      </c>
      <c r="S3241" s="22" t="s">
        <v>73</v>
      </c>
      <c r="T3241" s="18">
        <v>100</v>
      </c>
      <c r="U3241" s="18" t="s">
        <v>3005</v>
      </c>
      <c r="V3241" s="15" t="s">
        <v>205</v>
      </c>
      <c r="W3241" s="18" t="s">
        <v>206</v>
      </c>
      <c r="X3241" s="18"/>
      <c r="Y3241" s="15" t="s">
        <v>73</v>
      </c>
      <c r="Z3241" s="18" t="s">
        <v>207</v>
      </c>
      <c r="AA3241" s="18" t="s">
        <v>208</v>
      </c>
      <c r="AB3241" s="18" t="s">
        <v>209</v>
      </c>
      <c r="AC3241" s="67" t="e">
        <f>+VLOOKUP("*"&amp;L3241&amp;"*",'[2]REGISTROS SANITARIOS'!$D$2394:$E$2662,2,FALSE)</f>
        <v>#N/A</v>
      </c>
      <c r="AD3241" s="22" t="s">
        <v>44</v>
      </c>
      <c r="AE3241" s="16">
        <v>46586</v>
      </c>
      <c r="AF3241" s="34" t="s">
        <v>73</v>
      </c>
      <c r="AG3241" s="24" t="s">
        <v>43</v>
      </c>
      <c r="AH3241" s="18" t="s">
        <v>55</v>
      </c>
      <c r="AI3241" s="18" t="s">
        <v>53</v>
      </c>
      <c r="AJ3241" s="17">
        <v>5500</v>
      </c>
      <c r="AK3241" s="25">
        <v>5500</v>
      </c>
      <c r="AL3241" s="25">
        <v>288</v>
      </c>
      <c r="AM3241" s="35">
        <v>0.19</v>
      </c>
      <c r="AN3241" s="19">
        <v>1884960</v>
      </c>
      <c r="AO3241" s="18" t="s">
        <v>1049</v>
      </c>
      <c r="AP3241" s="15" t="s">
        <v>1049</v>
      </c>
      <c r="AQ3241" s="43" t="str">
        <f t="shared" si="496"/>
        <v>SI</v>
      </c>
      <c r="AR3241" s="44">
        <f t="shared" si="499"/>
        <v>1884959.9999999998</v>
      </c>
      <c r="AS3241" s="44">
        <f t="shared" si="500"/>
        <v>1584000</v>
      </c>
      <c r="AT3241" s="44">
        <f t="shared" si="501"/>
        <v>1584000</v>
      </c>
      <c r="AU3241" s="44">
        <f t="shared" si="502"/>
        <v>1884959.9999999998</v>
      </c>
      <c r="AV3241" s="45" t="b">
        <f t="shared" si="503"/>
        <v>1</v>
      </c>
      <c r="AW3241" s="45" t="b">
        <f t="shared" si="497"/>
        <v>0</v>
      </c>
      <c r="AX3241" s="45"/>
    </row>
    <row r="3242" spans="1:50" s="36" customFormat="1" ht="27.75" customHeight="1" x14ac:dyDescent="0.15">
      <c r="A3242" s="36" t="str">
        <f t="shared" si="495"/>
        <v>RAFAEL ANTONIO SALAMANCA / DEPOSITO DE DROGAS BOYACA201080310</v>
      </c>
      <c r="B3242" s="36" t="b">
        <f>+A3242='[1]Anexo 9'!A3242</f>
        <v>1</v>
      </c>
      <c r="C3242" s="18" t="s">
        <v>3868</v>
      </c>
      <c r="D3242" s="18" t="s">
        <v>1041</v>
      </c>
      <c r="E3242" s="15" t="s">
        <v>98</v>
      </c>
      <c r="F3242" s="15" t="s">
        <v>202</v>
      </c>
      <c r="G3242" s="15">
        <f>+VLOOKUP(F3242,[3]Sheet1!$E$3:$G$74,3,FALSE)</f>
        <v>6</v>
      </c>
      <c r="H3242" s="15">
        <f>+VLOOKUP(D3242&amp;F3242,'TD para paquetes'!$E$3:$I$441,5,FALSE)</f>
        <v>6</v>
      </c>
      <c r="I3242" s="15" t="s">
        <v>1025</v>
      </c>
      <c r="J3242" s="15">
        <v>7</v>
      </c>
      <c r="K3242" s="15">
        <v>7</v>
      </c>
      <c r="L3242" s="15">
        <v>201080310</v>
      </c>
      <c r="M3242" s="15" t="s">
        <v>212</v>
      </c>
      <c r="N3242" s="15" t="s">
        <v>101</v>
      </c>
      <c r="O3242" s="18" t="s">
        <v>5137</v>
      </c>
      <c r="P3242" s="22" t="s">
        <v>73</v>
      </c>
      <c r="Q3242" s="15" t="s">
        <v>114</v>
      </c>
      <c r="R3242" s="18" t="s">
        <v>3005</v>
      </c>
      <c r="S3242" s="22" t="s">
        <v>73</v>
      </c>
      <c r="T3242" s="18">
        <v>100</v>
      </c>
      <c r="U3242" s="18" t="s">
        <v>3005</v>
      </c>
      <c r="V3242" s="15" t="s">
        <v>205</v>
      </c>
      <c r="W3242" s="18" t="s">
        <v>206</v>
      </c>
      <c r="X3242" s="18"/>
      <c r="Y3242" s="15" t="s">
        <v>73</v>
      </c>
      <c r="Z3242" s="18" t="s">
        <v>207</v>
      </c>
      <c r="AA3242" s="18" t="s">
        <v>208</v>
      </c>
      <c r="AB3242" s="18" t="s">
        <v>209</v>
      </c>
      <c r="AC3242" s="67" t="e">
        <f>+VLOOKUP("*"&amp;L3242&amp;"*",'[2]REGISTROS SANITARIOS'!$D$2394:$E$2662,2,FALSE)</f>
        <v>#N/A</v>
      </c>
      <c r="AD3242" s="22" t="s">
        <v>44</v>
      </c>
      <c r="AE3242" s="16">
        <v>46586</v>
      </c>
      <c r="AF3242" s="34" t="s">
        <v>73</v>
      </c>
      <c r="AG3242" s="24" t="s">
        <v>43</v>
      </c>
      <c r="AH3242" s="18" t="s">
        <v>55</v>
      </c>
      <c r="AI3242" s="18" t="s">
        <v>53</v>
      </c>
      <c r="AJ3242" s="17">
        <v>550</v>
      </c>
      <c r="AK3242" s="25">
        <v>550</v>
      </c>
      <c r="AL3242" s="25">
        <v>288</v>
      </c>
      <c r="AM3242" s="35">
        <v>0.19</v>
      </c>
      <c r="AN3242" s="19">
        <v>188496</v>
      </c>
      <c r="AO3242" s="18" t="s">
        <v>1049</v>
      </c>
      <c r="AP3242" s="15" t="s">
        <v>1049</v>
      </c>
      <c r="AQ3242" s="43" t="str">
        <f t="shared" si="496"/>
        <v>SI</v>
      </c>
      <c r="AR3242" s="44">
        <f t="shared" si="499"/>
        <v>188495.99999999997</v>
      </c>
      <c r="AS3242" s="44">
        <f t="shared" si="500"/>
        <v>158400</v>
      </c>
      <c r="AT3242" s="44">
        <f t="shared" si="501"/>
        <v>158400</v>
      </c>
      <c r="AU3242" s="44">
        <f t="shared" si="502"/>
        <v>188495.99999999997</v>
      </c>
      <c r="AV3242" s="45" t="b">
        <f t="shared" si="503"/>
        <v>1</v>
      </c>
      <c r="AW3242" s="45" t="b">
        <f t="shared" si="497"/>
        <v>0</v>
      </c>
      <c r="AX3242" s="45"/>
    </row>
    <row r="3243" spans="1:50" s="36" customFormat="1" ht="27.75" customHeight="1" x14ac:dyDescent="0.15">
      <c r="A3243" s="36" t="str">
        <f t="shared" si="495"/>
        <v>RAFAEL ANTONIO SALAMANCA / DEPOSITO DE DROGAS BOYACA201080410</v>
      </c>
      <c r="B3243" s="36" t="b">
        <f>+A3243='[1]Anexo 9'!A3243</f>
        <v>1</v>
      </c>
      <c r="C3243" s="18" t="s">
        <v>3868</v>
      </c>
      <c r="D3243" s="18" t="s">
        <v>1041</v>
      </c>
      <c r="E3243" s="15" t="s">
        <v>98</v>
      </c>
      <c r="F3243" s="15" t="s">
        <v>202</v>
      </c>
      <c r="G3243" s="15">
        <f>+VLOOKUP(F3243,[3]Sheet1!$E$3:$G$74,3,FALSE)</f>
        <v>6</v>
      </c>
      <c r="H3243" s="15">
        <f>+VLOOKUP(D3243&amp;F3243,'TD para paquetes'!$E$3:$I$441,5,FALSE)</f>
        <v>6</v>
      </c>
      <c r="I3243" s="15" t="s">
        <v>1025</v>
      </c>
      <c r="J3243" s="15">
        <v>7</v>
      </c>
      <c r="K3243" s="15">
        <v>7</v>
      </c>
      <c r="L3243" s="15">
        <v>201080410</v>
      </c>
      <c r="M3243" s="15" t="s">
        <v>214</v>
      </c>
      <c r="N3243" s="15" t="s">
        <v>101</v>
      </c>
      <c r="O3243" s="18" t="s">
        <v>5138</v>
      </c>
      <c r="P3243" s="22" t="s">
        <v>73</v>
      </c>
      <c r="Q3243" s="15" t="s">
        <v>114</v>
      </c>
      <c r="R3243" s="18" t="s">
        <v>3005</v>
      </c>
      <c r="S3243" s="22" t="s">
        <v>73</v>
      </c>
      <c r="T3243" s="18">
        <v>100</v>
      </c>
      <c r="U3243" s="18" t="s">
        <v>3005</v>
      </c>
      <c r="V3243" s="15" t="s">
        <v>205</v>
      </c>
      <c r="W3243" s="18" t="s">
        <v>206</v>
      </c>
      <c r="X3243" s="18"/>
      <c r="Y3243" s="15" t="s">
        <v>73</v>
      </c>
      <c r="Z3243" s="18" t="s">
        <v>207</v>
      </c>
      <c r="AA3243" s="18" t="s">
        <v>208</v>
      </c>
      <c r="AB3243" s="18" t="s">
        <v>209</v>
      </c>
      <c r="AC3243" s="67" t="e">
        <f>+VLOOKUP("*"&amp;L3243&amp;"*",'[2]REGISTROS SANITARIOS'!$D$2394:$E$2662,2,FALSE)</f>
        <v>#N/A</v>
      </c>
      <c r="AD3243" s="22" t="s">
        <v>44</v>
      </c>
      <c r="AE3243" s="16">
        <v>46586</v>
      </c>
      <c r="AF3243" s="34" t="s">
        <v>73</v>
      </c>
      <c r="AG3243" s="24" t="s">
        <v>43</v>
      </c>
      <c r="AH3243" s="18" t="s">
        <v>55</v>
      </c>
      <c r="AI3243" s="18" t="s">
        <v>53</v>
      </c>
      <c r="AJ3243" s="17">
        <v>4400</v>
      </c>
      <c r="AK3243" s="25">
        <v>4400</v>
      </c>
      <c r="AL3243" s="25">
        <v>288</v>
      </c>
      <c r="AM3243" s="35">
        <v>0.19</v>
      </c>
      <c r="AN3243" s="19">
        <v>1507968</v>
      </c>
      <c r="AO3243" s="18" t="s">
        <v>1049</v>
      </c>
      <c r="AP3243" s="15" t="s">
        <v>1049</v>
      </c>
      <c r="AQ3243" s="43" t="str">
        <f t="shared" si="496"/>
        <v>SI</v>
      </c>
      <c r="AR3243" s="44">
        <f t="shared" si="499"/>
        <v>1507967.9999999998</v>
      </c>
      <c r="AS3243" s="44">
        <f t="shared" si="500"/>
        <v>1267200</v>
      </c>
      <c r="AT3243" s="44">
        <f t="shared" si="501"/>
        <v>1267200</v>
      </c>
      <c r="AU3243" s="44">
        <f t="shared" si="502"/>
        <v>1507967.9999999998</v>
      </c>
      <c r="AV3243" s="45" t="b">
        <f t="shared" si="503"/>
        <v>1</v>
      </c>
      <c r="AW3243" s="45" t="b">
        <f t="shared" si="497"/>
        <v>0</v>
      </c>
      <c r="AX3243" s="45"/>
    </row>
    <row r="3244" spans="1:50" s="36" customFormat="1" ht="27.75" customHeight="1" x14ac:dyDescent="0.15">
      <c r="A3244" s="36" t="str">
        <f t="shared" si="495"/>
        <v>RAFAEL ANTONIO SALAMANCA / DEPOSITO DE DROGAS BOYACA201080510</v>
      </c>
      <c r="B3244" s="36" t="b">
        <f>+A3244='[1]Anexo 9'!A3244</f>
        <v>1</v>
      </c>
      <c r="C3244" s="18" t="s">
        <v>3868</v>
      </c>
      <c r="D3244" s="18" t="s">
        <v>1041</v>
      </c>
      <c r="E3244" s="15" t="s">
        <v>98</v>
      </c>
      <c r="F3244" s="15" t="s">
        <v>202</v>
      </c>
      <c r="G3244" s="15">
        <f>+VLOOKUP(F3244,[3]Sheet1!$E$3:$G$74,3,FALSE)</f>
        <v>6</v>
      </c>
      <c r="H3244" s="15">
        <f>+VLOOKUP(D3244&amp;F3244,'TD para paquetes'!$E$3:$I$441,5,FALSE)</f>
        <v>6</v>
      </c>
      <c r="I3244" s="15" t="s">
        <v>1025</v>
      </c>
      <c r="J3244" s="15">
        <v>7</v>
      </c>
      <c r="K3244" s="15">
        <v>7</v>
      </c>
      <c r="L3244" s="15">
        <v>201080510</v>
      </c>
      <c r="M3244" s="15" t="s">
        <v>216</v>
      </c>
      <c r="N3244" s="15" t="s">
        <v>101</v>
      </c>
      <c r="O3244" s="18" t="s">
        <v>5139</v>
      </c>
      <c r="P3244" s="22" t="s">
        <v>73</v>
      </c>
      <c r="Q3244" s="15" t="s">
        <v>114</v>
      </c>
      <c r="R3244" s="18" t="s">
        <v>3005</v>
      </c>
      <c r="S3244" s="22" t="s">
        <v>73</v>
      </c>
      <c r="T3244" s="18">
        <v>100</v>
      </c>
      <c r="U3244" s="18" t="s">
        <v>3005</v>
      </c>
      <c r="V3244" s="15" t="s">
        <v>205</v>
      </c>
      <c r="W3244" s="18" t="s">
        <v>206</v>
      </c>
      <c r="X3244" s="18"/>
      <c r="Y3244" s="15" t="s">
        <v>73</v>
      </c>
      <c r="Z3244" s="18" t="s">
        <v>207</v>
      </c>
      <c r="AA3244" s="18" t="s">
        <v>208</v>
      </c>
      <c r="AB3244" s="18" t="s">
        <v>209</v>
      </c>
      <c r="AC3244" s="67" t="e">
        <f>+VLOOKUP("*"&amp;L3244&amp;"*",'[2]REGISTROS SANITARIOS'!$D$2394:$E$2662,2,FALSE)</f>
        <v>#N/A</v>
      </c>
      <c r="AD3244" s="22" t="s">
        <v>44</v>
      </c>
      <c r="AE3244" s="16">
        <v>46586</v>
      </c>
      <c r="AF3244" s="34" t="s">
        <v>73</v>
      </c>
      <c r="AG3244" s="24" t="s">
        <v>43</v>
      </c>
      <c r="AH3244" s="18" t="s">
        <v>55</v>
      </c>
      <c r="AI3244" s="18" t="s">
        <v>53</v>
      </c>
      <c r="AJ3244" s="17">
        <v>2750</v>
      </c>
      <c r="AK3244" s="25">
        <v>2750</v>
      </c>
      <c r="AL3244" s="25">
        <v>288</v>
      </c>
      <c r="AM3244" s="35">
        <v>0.19</v>
      </c>
      <c r="AN3244" s="19">
        <v>942480</v>
      </c>
      <c r="AO3244" s="18" t="s">
        <v>1049</v>
      </c>
      <c r="AP3244" s="15" t="s">
        <v>1049</v>
      </c>
      <c r="AQ3244" s="43" t="str">
        <f t="shared" si="496"/>
        <v>SI</v>
      </c>
      <c r="AR3244" s="44">
        <f t="shared" si="499"/>
        <v>942479.99999999988</v>
      </c>
      <c r="AS3244" s="44">
        <f t="shared" si="500"/>
        <v>792000</v>
      </c>
      <c r="AT3244" s="44">
        <f t="shared" si="501"/>
        <v>792000</v>
      </c>
      <c r="AU3244" s="44">
        <f t="shared" si="502"/>
        <v>942479.99999999988</v>
      </c>
      <c r="AV3244" s="45" t="b">
        <f t="shared" si="503"/>
        <v>1</v>
      </c>
      <c r="AW3244" s="45" t="b">
        <f t="shared" si="497"/>
        <v>0</v>
      </c>
      <c r="AX3244" s="45"/>
    </row>
    <row r="3245" spans="1:50" s="36" customFormat="1" ht="27.75" customHeight="1" x14ac:dyDescent="0.15">
      <c r="A3245" s="36" t="str">
        <f t="shared" si="495"/>
        <v>RAFAEL ANTONIO SALAMANCA / DEPOSITO DE DROGAS BOYACA201080610</v>
      </c>
      <c r="B3245" s="36" t="b">
        <f>+A3245='[1]Anexo 9'!A3245</f>
        <v>1</v>
      </c>
      <c r="C3245" s="18" t="s">
        <v>3868</v>
      </c>
      <c r="D3245" s="18" t="s">
        <v>1041</v>
      </c>
      <c r="E3245" s="15" t="s">
        <v>98</v>
      </c>
      <c r="F3245" s="15" t="s">
        <v>202</v>
      </c>
      <c r="G3245" s="15">
        <f>+VLOOKUP(F3245,[3]Sheet1!$E$3:$G$74,3,FALSE)</f>
        <v>6</v>
      </c>
      <c r="H3245" s="15">
        <f>+VLOOKUP(D3245&amp;F3245,'TD para paquetes'!$E$3:$I$441,5,FALSE)</f>
        <v>6</v>
      </c>
      <c r="I3245" s="15" t="s">
        <v>1025</v>
      </c>
      <c r="J3245" s="15">
        <v>7</v>
      </c>
      <c r="K3245" s="15">
        <v>7</v>
      </c>
      <c r="L3245" s="15">
        <v>201080610</v>
      </c>
      <c r="M3245" s="15" t="s">
        <v>218</v>
      </c>
      <c r="N3245" s="15" t="s">
        <v>101</v>
      </c>
      <c r="O3245" s="18" t="s">
        <v>5140</v>
      </c>
      <c r="P3245" s="22" t="s">
        <v>73</v>
      </c>
      <c r="Q3245" s="15" t="s">
        <v>114</v>
      </c>
      <c r="R3245" s="18" t="s">
        <v>3005</v>
      </c>
      <c r="S3245" s="22" t="s">
        <v>73</v>
      </c>
      <c r="T3245" s="18">
        <v>100</v>
      </c>
      <c r="U3245" s="18" t="s">
        <v>3005</v>
      </c>
      <c r="V3245" s="15" t="s">
        <v>205</v>
      </c>
      <c r="W3245" s="18" t="s">
        <v>206</v>
      </c>
      <c r="X3245" s="18"/>
      <c r="Y3245" s="15" t="s">
        <v>73</v>
      </c>
      <c r="Z3245" s="18" t="s">
        <v>207</v>
      </c>
      <c r="AA3245" s="18" t="s">
        <v>208</v>
      </c>
      <c r="AB3245" s="18" t="s">
        <v>209</v>
      </c>
      <c r="AC3245" s="67" t="e">
        <f>+VLOOKUP("*"&amp;L3245&amp;"*",'[2]REGISTROS SANITARIOS'!$D$2394:$E$2662,2,FALSE)</f>
        <v>#N/A</v>
      </c>
      <c r="AD3245" s="22" t="s">
        <v>44</v>
      </c>
      <c r="AE3245" s="16">
        <v>46586</v>
      </c>
      <c r="AF3245" s="34" t="s">
        <v>73</v>
      </c>
      <c r="AG3245" s="24" t="s">
        <v>43</v>
      </c>
      <c r="AH3245" s="18" t="s">
        <v>55</v>
      </c>
      <c r="AI3245" s="18" t="s">
        <v>53</v>
      </c>
      <c r="AJ3245" s="17">
        <v>550</v>
      </c>
      <c r="AK3245" s="25">
        <v>550</v>
      </c>
      <c r="AL3245" s="25">
        <v>288</v>
      </c>
      <c r="AM3245" s="35">
        <v>0.19</v>
      </c>
      <c r="AN3245" s="19">
        <v>188496</v>
      </c>
      <c r="AO3245" s="18" t="s">
        <v>1049</v>
      </c>
      <c r="AP3245" s="15" t="s">
        <v>1049</v>
      </c>
      <c r="AQ3245" s="43" t="str">
        <f t="shared" si="496"/>
        <v>SI</v>
      </c>
      <c r="AR3245" s="44">
        <f t="shared" si="499"/>
        <v>188495.99999999997</v>
      </c>
      <c r="AS3245" s="44">
        <f t="shared" si="500"/>
        <v>158400</v>
      </c>
      <c r="AT3245" s="44">
        <f t="shared" si="501"/>
        <v>158400</v>
      </c>
      <c r="AU3245" s="44">
        <f t="shared" si="502"/>
        <v>188495.99999999997</v>
      </c>
      <c r="AV3245" s="45" t="b">
        <f t="shared" si="503"/>
        <v>1</v>
      </c>
      <c r="AW3245" s="45" t="b">
        <f t="shared" si="497"/>
        <v>0</v>
      </c>
      <c r="AX3245" s="45"/>
    </row>
    <row r="3246" spans="1:50" s="36" customFormat="1" ht="27.75" customHeight="1" x14ac:dyDescent="0.15">
      <c r="A3246" s="36" t="str">
        <f t="shared" si="495"/>
        <v>RAFAEL ANTONIO SALAMANCA / DEPOSITO DE DROGAS BOYACA201100202</v>
      </c>
      <c r="B3246" s="36" t="b">
        <f>+A3246='[1]Anexo 9'!A3246</f>
        <v>1</v>
      </c>
      <c r="C3246" s="18" t="s">
        <v>3868</v>
      </c>
      <c r="D3246" s="18" t="s">
        <v>1041</v>
      </c>
      <c r="E3246" s="15" t="s">
        <v>98</v>
      </c>
      <c r="F3246" s="15" t="s">
        <v>163</v>
      </c>
      <c r="G3246" s="15">
        <f>+VLOOKUP(F3246,[3]Sheet1!$E$3:$G$74,3,FALSE)</f>
        <v>3</v>
      </c>
      <c r="H3246" s="15">
        <f>+VLOOKUP(D3246&amp;F3246,'TD para paquetes'!$E$3:$I$441,5,FALSE)</f>
        <v>3</v>
      </c>
      <c r="I3246" s="15" t="s">
        <v>1025</v>
      </c>
      <c r="J3246" s="15">
        <v>11</v>
      </c>
      <c r="K3246" s="15">
        <v>11</v>
      </c>
      <c r="L3246" s="15">
        <v>201100202</v>
      </c>
      <c r="M3246" s="15" t="s">
        <v>164</v>
      </c>
      <c r="N3246" s="15" t="s">
        <v>165</v>
      </c>
      <c r="O3246" s="18" t="s">
        <v>5141</v>
      </c>
      <c r="P3246" s="22" t="s">
        <v>73</v>
      </c>
      <c r="Q3246" s="15" t="s">
        <v>167</v>
      </c>
      <c r="R3246" s="18" t="s">
        <v>2705</v>
      </c>
      <c r="S3246" s="22" t="s">
        <v>73</v>
      </c>
      <c r="T3246" s="18">
        <v>24</v>
      </c>
      <c r="U3246" s="18" t="s">
        <v>2705</v>
      </c>
      <c r="V3246" s="15" t="s">
        <v>169</v>
      </c>
      <c r="W3246" s="18" t="s">
        <v>170</v>
      </c>
      <c r="X3246" s="18"/>
      <c r="Y3246" s="15" t="s">
        <v>73</v>
      </c>
      <c r="Z3246" s="18" t="s">
        <v>1121</v>
      </c>
      <c r="AA3246" s="18" t="s">
        <v>1409</v>
      </c>
      <c r="AB3246" s="18" t="s">
        <v>173</v>
      </c>
      <c r="AC3246" s="67" t="e">
        <f>+VLOOKUP("*"&amp;L3246&amp;"*",'[2]REGISTROS SANITARIOS'!$D$2394:$E$2662,2,FALSE)</f>
        <v>#N/A</v>
      </c>
      <c r="AD3246" s="22" t="s">
        <v>44</v>
      </c>
      <c r="AE3246" s="16">
        <v>46615</v>
      </c>
      <c r="AF3246" s="34" t="s">
        <v>73</v>
      </c>
      <c r="AG3246" s="24" t="s">
        <v>43</v>
      </c>
      <c r="AH3246" s="18" t="s">
        <v>55</v>
      </c>
      <c r="AI3246" s="18" t="s">
        <v>54</v>
      </c>
      <c r="AJ3246" s="17">
        <v>55</v>
      </c>
      <c r="AK3246" s="25">
        <v>55</v>
      </c>
      <c r="AL3246" s="25">
        <v>1341</v>
      </c>
      <c r="AM3246" s="35">
        <v>0</v>
      </c>
      <c r="AN3246" s="19">
        <v>73755</v>
      </c>
      <c r="AO3246" s="18" t="s">
        <v>1049</v>
      </c>
      <c r="AP3246" s="15" t="s">
        <v>1049</v>
      </c>
      <c r="AQ3246" s="43" t="str">
        <f t="shared" si="496"/>
        <v>SI</v>
      </c>
      <c r="AR3246" s="44">
        <f t="shared" si="499"/>
        <v>73755</v>
      </c>
      <c r="AS3246" s="44">
        <f t="shared" si="500"/>
        <v>73755</v>
      </c>
      <c r="AT3246" s="44">
        <f t="shared" si="501"/>
        <v>73755</v>
      </c>
      <c r="AU3246" s="44">
        <f t="shared" si="502"/>
        <v>73755</v>
      </c>
      <c r="AV3246" s="45" t="b">
        <f t="shared" si="503"/>
        <v>1</v>
      </c>
      <c r="AW3246" s="45" t="b">
        <f t="shared" si="497"/>
        <v>1</v>
      </c>
      <c r="AX3246" s="45"/>
    </row>
    <row r="3247" spans="1:50" s="36" customFormat="1" ht="27.75" customHeight="1" x14ac:dyDescent="0.15">
      <c r="A3247" s="36" t="str">
        <f t="shared" si="495"/>
        <v>RAFAEL ANTONIO SALAMANCA / DEPOSITO DE DROGAS BOYACA201100203</v>
      </c>
      <c r="B3247" s="36" t="b">
        <f>+A3247='[1]Anexo 9'!A3247</f>
        <v>1</v>
      </c>
      <c r="C3247" s="18" t="s">
        <v>3868</v>
      </c>
      <c r="D3247" s="18" t="s">
        <v>1041</v>
      </c>
      <c r="E3247" s="15" t="s">
        <v>98</v>
      </c>
      <c r="F3247" s="15" t="s">
        <v>163</v>
      </c>
      <c r="G3247" s="15">
        <f>+VLOOKUP(F3247,[3]Sheet1!$E$3:$G$74,3,FALSE)</f>
        <v>3</v>
      </c>
      <c r="H3247" s="15">
        <f>+VLOOKUP(D3247&amp;F3247,'TD para paquetes'!$E$3:$I$441,5,FALSE)</f>
        <v>3</v>
      </c>
      <c r="I3247" s="15" t="s">
        <v>1025</v>
      </c>
      <c r="J3247" s="15">
        <v>11</v>
      </c>
      <c r="K3247" s="15">
        <v>11</v>
      </c>
      <c r="L3247" s="15">
        <v>201100203</v>
      </c>
      <c r="M3247" s="15" t="s">
        <v>174</v>
      </c>
      <c r="N3247" s="15" t="s">
        <v>165</v>
      </c>
      <c r="O3247" s="18" t="s">
        <v>5142</v>
      </c>
      <c r="P3247" s="22" t="s">
        <v>3841</v>
      </c>
      <c r="Q3247" s="15" t="s">
        <v>176</v>
      </c>
      <c r="R3247" s="18" t="s">
        <v>2709</v>
      </c>
      <c r="S3247" s="22" t="s">
        <v>73</v>
      </c>
      <c r="T3247" s="18">
        <v>12</v>
      </c>
      <c r="U3247" s="18" t="s">
        <v>2709</v>
      </c>
      <c r="V3247" s="15" t="s">
        <v>169</v>
      </c>
      <c r="W3247" s="18" t="s">
        <v>170</v>
      </c>
      <c r="X3247" s="18"/>
      <c r="Y3247" s="15" t="s">
        <v>73</v>
      </c>
      <c r="Z3247" s="18" t="s">
        <v>1121</v>
      </c>
      <c r="AA3247" s="18" t="s">
        <v>1409</v>
      </c>
      <c r="AB3247" s="18" t="s">
        <v>173</v>
      </c>
      <c r="AC3247" s="67" t="e">
        <f>+VLOOKUP("*"&amp;L3247&amp;"*",'[2]REGISTROS SANITARIOS'!$D$2394:$E$2662,2,FALSE)</f>
        <v>#N/A</v>
      </c>
      <c r="AD3247" s="22" t="s">
        <v>44</v>
      </c>
      <c r="AE3247" s="16">
        <v>46615</v>
      </c>
      <c r="AF3247" s="34" t="s">
        <v>73</v>
      </c>
      <c r="AG3247" s="24" t="s">
        <v>43</v>
      </c>
      <c r="AH3247" s="18" t="s">
        <v>55</v>
      </c>
      <c r="AI3247" s="18" t="s">
        <v>54</v>
      </c>
      <c r="AJ3247" s="17">
        <v>6325</v>
      </c>
      <c r="AK3247" s="25">
        <v>6325</v>
      </c>
      <c r="AL3247" s="25">
        <v>2683</v>
      </c>
      <c r="AM3247" s="35">
        <v>0</v>
      </c>
      <c r="AN3247" s="19">
        <v>16969975</v>
      </c>
      <c r="AO3247" s="18" t="s">
        <v>1049</v>
      </c>
      <c r="AP3247" s="15" t="s">
        <v>1049</v>
      </c>
      <c r="AQ3247" s="43" t="str">
        <f t="shared" si="496"/>
        <v>SI</v>
      </c>
      <c r="AR3247" s="44">
        <f t="shared" si="499"/>
        <v>16969975</v>
      </c>
      <c r="AS3247" s="44">
        <f t="shared" si="500"/>
        <v>16969975</v>
      </c>
      <c r="AT3247" s="44">
        <f t="shared" si="501"/>
        <v>16969975</v>
      </c>
      <c r="AU3247" s="44">
        <f t="shared" si="502"/>
        <v>16969975</v>
      </c>
      <c r="AV3247" s="45" t="b">
        <f t="shared" si="503"/>
        <v>1</v>
      </c>
      <c r="AW3247" s="45" t="b">
        <f t="shared" si="497"/>
        <v>1</v>
      </c>
      <c r="AX3247" s="45"/>
    </row>
    <row r="3248" spans="1:50" s="36" customFormat="1" ht="27.75" customHeight="1" x14ac:dyDescent="0.15">
      <c r="A3248" s="36" t="str">
        <f t="shared" si="495"/>
        <v>RAFAEL ANTONIO SALAMANCA / DEPOSITO DE DROGAS BOYACA201100303</v>
      </c>
      <c r="B3248" s="36" t="b">
        <f>+A3248='[1]Anexo 9'!A3248</f>
        <v>1</v>
      </c>
      <c r="C3248" s="18" t="s">
        <v>3868</v>
      </c>
      <c r="D3248" s="18" t="s">
        <v>1041</v>
      </c>
      <c r="E3248" s="15" t="s">
        <v>98</v>
      </c>
      <c r="F3248" s="15" t="s">
        <v>163</v>
      </c>
      <c r="G3248" s="15">
        <f>+VLOOKUP(F3248,[3]Sheet1!$E$3:$G$74,3,FALSE)</f>
        <v>3</v>
      </c>
      <c r="H3248" s="15">
        <f>+VLOOKUP(D3248&amp;F3248,'TD para paquetes'!$E$3:$I$441,5,FALSE)</f>
        <v>3</v>
      </c>
      <c r="I3248" s="15" t="s">
        <v>1025</v>
      </c>
      <c r="J3248" s="15">
        <v>11</v>
      </c>
      <c r="K3248" s="15">
        <v>11</v>
      </c>
      <c r="L3248" s="15">
        <v>201100303</v>
      </c>
      <c r="M3248" s="15" t="s">
        <v>178</v>
      </c>
      <c r="N3248" s="15" t="s">
        <v>165</v>
      </c>
      <c r="O3248" s="18" t="s">
        <v>5143</v>
      </c>
      <c r="P3248" s="22" t="s">
        <v>3841</v>
      </c>
      <c r="Q3248" s="15" t="s">
        <v>180</v>
      </c>
      <c r="R3248" s="18" t="s">
        <v>2712</v>
      </c>
      <c r="S3248" s="22" t="s">
        <v>73</v>
      </c>
      <c r="T3248" s="18">
        <v>6</v>
      </c>
      <c r="U3248" s="18" t="s">
        <v>2712</v>
      </c>
      <c r="V3248" s="15" t="s">
        <v>169</v>
      </c>
      <c r="W3248" s="18" t="s">
        <v>170</v>
      </c>
      <c r="X3248" s="18"/>
      <c r="Y3248" s="15" t="s">
        <v>73</v>
      </c>
      <c r="Z3248" s="18" t="s">
        <v>1121</v>
      </c>
      <c r="AA3248" s="18" t="s">
        <v>1409</v>
      </c>
      <c r="AB3248" s="18" t="s">
        <v>173</v>
      </c>
      <c r="AC3248" s="67" t="e">
        <f>+VLOOKUP("*"&amp;L3248&amp;"*",'[2]REGISTROS SANITARIOS'!$D$2394:$E$2662,2,FALSE)</f>
        <v>#N/A</v>
      </c>
      <c r="AD3248" s="22" t="s">
        <v>44</v>
      </c>
      <c r="AE3248" s="16">
        <v>46615</v>
      </c>
      <c r="AF3248" s="34" t="s">
        <v>73</v>
      </c>
      <c r="AG3248" s="24" t="s">
        <v>43</v>
      </c>
      <c r="AH3248" s="18" t="s">
        <v>55</v>
      </c>
      <c r="AI3248" s="18" t="s">
        <v>54</v>
      </c>
      <c r="AJ3248" s="17">
        <v>6600</v>
      </c>
      <c r="AK3248" s="25">
        <v>6600</v>
      </c>
      <c r="AL3248" s="25">
        <v>5364</v>
      </c>
      <c r="AM3248" s="35">
        <v>0</v>
      </c>
      <c r="AN3248" s="19">
        <v>35402400</v>
      </c>
      <c r="AO3248" s="18" t="s">
        <v>1049</v>
      </c>
      <c r="AP3248" s="15" t="s">
        <v>1049</v>
      </c>
      <c r="AQ3248" s="43" t="str">
        <f t="shared" si="496"/>
        <v>SI</v>
      </c>
      <c r="AR3248" s="44">
        <f t="shared" si="499"/>
        <v>35402400</v>
      </c>
      <c r="AS3248" s="44">
        <f t="shared" si="500"/>
        <v>35402400</v>
      </c>
      <c r="AT3248" s="44">
        <f t="shared" si="501"/>
        <v>35402400</v>
      </c>
      <c r="AU3248" s="44">
        <f t="shared" si="502"/>
        <v>35402400</v>
      </c>
      <c r="AV3248" s="45" t="b">
        <f t="shared" si="503"/>
        <v>1</v>
      </c>
      <c r="AW3248" s="45" t="b">
        <f t="shared" si="497"/>
        <v>1</v>
      </c>
      <c r="AX3248" s="45"/>
    </row>
    <row r="3249" spans="1:50" s="36" customFormat="1" ht="27.75" customHeight="1" x14ac:dyDescent="0.15">
      <c r="A3249" s="36" t="str">
        <f t="shared" si="495"/>
        <v>RAFAEL ANTONIO SALAMANCA / DEPOSITO DE DROGAS BOYACA201100350</v>
      </c>
      <c r="B3249" s="36" t="b">
        <f>+A3249='[1]Anexo 9'!A3249</f>
        <v>1</v>
      </c>
      <c r="C3249" s="18" t="s">
        <v>3868</v>
      </c>
      <c r="D3249" s="18" t="s">
        <v>1041</v>
      </c>
      <c r="E3249" s="15" t="s">
        <v>98</v>
      </c>
      <c r="F3249" s="15" t="s">
        <v>62</v>
      </c>
      <c r="G3249" s="15" t="s">
        <v>3155</v>
      </c>
      <c r="H3249" s="15" t="s">
        <v>3155</v>
      </c>
      <c r="I3249" s="15" t="s">
        <v>3155</v>
      </c>
      <c r="J3249" s="15">
        <v>6</v>
      </c>
      <c r="K3249" s="15" t="s">
        <v>3155</v>
      </c>
      <c r="L3249" s="15">
        <v>201100350</v>
      </c>
      <c r="M3249" s="15" t="s">
        <v>417</v>
      </c>
      <c r="N3249" s="15" t="s">
        <v>101</v>
      </c>
      <c r="O3249" s="18" t="s">
        <v>5144</v>
      </c>
      <c r="P3249" s="22" t="s">
        <v>3841</v>
      </c>
      <c r="Q3249" s="15" t="s">
        <v>101</v>
      </c>
      <c r="R3249" s="18" t="s">
        <v>1522</v>
      </c>
      <c r="S3249" s="22" t="b">
        <f>+R3249=Q3249</f>
        <v>0</v>
      </c>
      <c r="T3249" s="18">
        <v>50</v>
      </c>
      <c r="U3249" s="18" t="s">
        <v>1522</v>
      </c>
      <c r="V3249" s="15"/>
      <c r="W3249" s="18" t="s">
        <v>2779</v>
      </c>
      <c r="X3249" s="18" t="s">
        <v>1020</v>
      </c>
      <c r="Y3249" s="15" t="s">
        <v>73</v>
      </c>
      <c r="Z3249" s="18" t="s">
        <v>7618</v>
      </c>
      <c r="AA3249" s="18" t="s">
        <v>86</v>
      </c>
      <c r="AB3249" s="18" t="s">
        <v>2781</v>
      </c>
      <c r="AC3249" s="67" t="str">
        <f>+VLOOKUP("*"&amp;L3249&amp;"*",'[2]REGISTROS SANITARIOS'!$D$2394:$E$2662,2,FALSE)</f>
        <v>SI</v>
      </c>
      <c r="AD3249" s="22" t="s">
        <v>1025</v>
      </c>
      <c r="AE3249" s="16">
        <v>45993</v>
      </c>
      <c r="AF3249" s="34" t="s">
        <v>73</v>
      </c>
      <c r="AG3249" s="24" t="s">
        <v>43</v>
      </c>
      <c r="AH3249" s="18" t="s">
        <v>55</v>
      </c>
      <c r="AI3249" s="18" t="s">
        <v>52</v>
      </c>
      <c r="AJ3249" s="17">
        <v>8800</v>
      </c>
      <c r="AK3249" s="25">
        <v>8800</v>
      </c>
      <c r="AL3249" s="25">
        <v>2005</v>
      </c>
      <c r="AM3249" s="35">
        <v>0</v>
      </c>
      <c r="AN3249" s="19">
        <v>17644000</v>
      </c>
      <c r="AO3249" s="18" t="s">
        <v>1049</v>
      </c>
      <c r="AP3249" s="15" t="s">
        <v>1049</v>
      </c>
      <c r="AQ3249" s="43" t="str">
        <f t="shared" si="496"/>
        <v>SI</v>
      </c>
      <c r="AR3249" s="44">
        <f t="shared" si="499"/>
        <v>17644000</v>
      </c>
      <c r="AS3249" s="44">
        <f t="shared" si="500"/>
        <v>17644000</v>
      </c>
      <c r="AT3249" s="44">
        <f t="shared" si="501"/>
        <v>17644000</v>
      </c>
      <c r="AU3249" s="44">
        <f t="shared" si="502"/>
        <v>17644000</v>
      </c>
      <c r="AV3249" s="45" t="b">
        <f t="shared" si="503"/>
        <v>1</v>
      </c>
      <c r="AW3249" s="45" t="b">
        <f t="shared" si="497"/>
        <v>1</v>
      </c>
      <c r="AX3249" s="45"/>
    </row>
    <row r="3250" spans="1:50" s="36" customFormat="1" ht="27.75" customHeight="1" x14ac:dyDescent="0.15">
      <c r="A3250" s="36" t="str">
        <f t="shared" si="495"/>
        <v>RAFAEL ANTONIO SALAMANCA / DEPOSITO DE DROGAS BOYACA201110710</v>
      </c>
      <c r="B3250" s="36" t="b">
        <f>+A3250='[1]Anexo 9'!A3250</f>
        <v>1</v>
      </c>
      <c r="C3250" s="18" t="s">
        <v>3868</v>
      </c>
      <c r="D3250" s="18" t="s">
        <v>1041</v>
      </c>
      <c r="E3250" s="15" t="s">
        <v>98</v>
      </c>
      <c r="F3250" s="15" t="s">
        <v>709</v>
      </c>
      <c r="G3250" s="15">
        <f>+VLOOKUP(F3250,[3]Sheet1!$E$3:$G$74,3,FALSE)</f>
        <v>3</v>
      </c>
      <c r="H3250" s="15">
        <f>+VLOOKUP(D3250&amp;F3250,'TD para paquetes'!$E$3:$I$441,5,FALSE)</f>
        <v>3</v>
      </c>
      <c r="I3250" s="15" t="s">
        <v>1025</v>
      </c>
      <c r="J3250" s="15">
        <v>7</v>
      </c>
      <c r="K3250" s="15">
        <v>7</v>
      </c>
      <c r="L3250" s="15">
        <v>201110710</v>
      </c>
      <c r="M3250" s="15" t="s">
        <v>710</v>
      </c>
      <c r="N3250" s="15" t="s">
        <v>101</v>
      </c>
      <c r="O3250" s="18" t="s">
        <v>5145</v>
      </c>
      <c r="P3250" s="22" t="s">
        <v>73</v>
      </c>
      <c r="Q3250" s="15" t="s">
        <v>101</v>
      </c>
      <c r="R3250" s="18" t="s">
        <v>103</v>
      </c>
      <c r="S3250" s="22" t="s">
        <v>73</v>
      </c>
      <c r="T3250" s="18">
        <v>1</v>
      </c>
      <c r="U3250" s="18" t="s">
        <v>6519</v>
      </c>
      <c r="V3250" s="15" t="s">
        <v>712</v>
      </c>
      <c r="W3250" s="18" t="s">
        <v>1043</v>
      </c>
      <c r="X3250" s="18"/>
      <c r="Y3250" s="15" t="s">
        <v>73</v>
      </c>
      <c r="Z3250" s="18" t="s">
        <v>2860</v>
      </c>
      <c r="AA3250" s="18" t="s">
        <v>71</v>
      </c>
      <c r="AB3250" s="18" t="s">
        <v>7619</v>
      </c>
      <c r="AC3250" s="67" t="e">
        <f>+VLOOKUP("*"&amp;L3250&amp;"*",'[2]REGISTROS SANITARIOS'!$D$2394:$E$2662,2,FALSE)</f>
        <v>#N/A</v>
      </c>
      <c r="AD3250" s="22" t="s">
        <v>44</v>
      </c>
      <c r="AE3250" s="16">
        <v>46131</v>
      </c>
      <c r="AF3250" s="34" t="s">
        <v>73</v>
      </c>
      <c r="AG3250" s="24" t="s">
        <v>43</v>
      </c>
      <c r="AH3250" s="18" t="s">
        <v>55</v>
      </c>
      <c r="AI3250" s="18" t="s">
        <v>53</v>
      </c>
      <c r="AJ3250" s="17">
        <v>5.5</v>
      </c>
      <c r="AK3250" s="25">
        <v>6</v>
      </c>
      <c r="AL3250" s="25">
        <v>3813</v>
      </c>
      <c r="AM3250" s="35">
        <v>0</v>
      </c>
      <c r="AN3250" s="19">
        <v>22878</v>
      </c>
      <c r="AO3250" s="18" t="s">
        <v>1049</v>
      </c>
      <c r="AP3250" s="15" t="s">
        <v>1049</v>
      </c>
      <c r="AQ3250" s="43" t="str">
        <f t="shared" si="496"/>
        <v>MAYOR</v>
      </c>
      <c r="AR3250" s="44">
        <f t="shared" si="499"/>
        <v>20971.5</v>
      </c>
      <c r="AS3250" s="44">
        <f t="shared" si="500"/>
        <v>20971.5</v>
      </c>
      <c r="AT3250" s="44">
        <f t="shared" si="501"/>
        <v>22878</v>
      </c>
      <c r="AU3250" s="44">
        <f t="shared" si="502"/>
        <v>22878</v>
      </c>
      <c r="AV3250" s="45" t="b">
        <f t="shared" si="503"/>
        <v>1</v>
      </c>
      <c r="AW3250" s="45" t="b">
        <f t="shared" si="497"/>
        <v>0</v>
      </c>
      <c r="AX3250" s="45"/>
    </row>
    <row r="3251" spans="1:50" s="36" customFormat="1" ht="27.75" customHeight="1" x14ac:dyDescent="0.15">
      <c r="A3251" s="36" t="str">
        <f t="shared" si="495"/>
        <v>RAFAEL ANTONIO SALAMANCA / DEPOSITO DE DROGAS BOYACA201110910</v>
      </c>
      <c r="B3251" s="36" t="b">
        <f>+A3251='[1]Anexo 9'!A3251</f>
        <v>1</v>
      </c>
      <c r="C3251" s="18" t="s">
        <v>3868</v>
      </c>
      <c r="D3251" s="18" t="s">
        <v>1041</v>
      </c>
      <c r="E3251" s="15" t="s">
        <v>98</v>
      </c>
      <c r="F3251" s="15" t="s">
        <v>709</v>
      </c>
      <c r="G3251" s="15">
        <f>+VLOOKUP(F3251,[3]Sheet1!$E$3:$G$74,3,FALSE)</f>
        <v>3</v>
      </c>
      <c r="H3251" s="15">
        <f>+VLOOKUP(D3251&amp;F3251,'TD para paquetes'!$E$3:$I$441,5,FALSE)</f>
        <v>3</v>
      </c>
      <c r="I3251" s="15" t="s">
        <v>1025</v>
      </c>
      <c r="J3251" s="15">
        <v>7</v>
      </c>
      <c r="K3251" s="15">
        <v>7</v>
      </c>
      <c r="L3251" s="15">
        <v>201110910</v>
      </c>
      <c r="M3251" s="15" t="s">
        <v>714</v>
      </c>
      <c r="N3251" s="15" t="s">
        <v>101</v>
      </c>
      <c r="O3251" s="18" t="s">
        <v>5146</v>
      </c>
      <c r="P3251" s="22" t="s">
        <v>73</v>
      </c>
      <c r="Q3251" s="15" t="s">
        <v>101</v>
      </c>
      <c r="R3251" s="18" t="s">
        <v>103</v>
      </c>
      <c r="S3251" s="22" t="s">
        <v>73</v>
      </c>
      <c r="T3251" s="18">
        <v>1</v>
      </c>
      <c r="U3251" s="18" t="s">
        <v>6519</v>
      </c>
      <c r="V3251" s="15" t="s">
        <v>712</v>
      </c>
      <c r="W3251" s="18" t="s">
        <v>1043</v>
      </c>
      <c r="X3251" s="18"/>
      <c r="Y3251" s="15" t="s">
        <v>73</v>
      </c>
      <c r="Z3251" s="18" t="s">
        <v>2860</v>
      </c>
      <c r="AA3251" s="18" t="s">
        <v>71</v>
      </c>
      <c r="AB3251" s="18" t="s">
        <v>7619</v>
      </c>
      <c r="AC3251" s="67" t="e">
        <f>+VLOOKUP("*"&amp;L3251&amp;"*",'[2]REGISTROS SANITARIOS'!$D$2394:$E$2662,2,FALSE)</f>
        <v>#N/A</v>
      </c>
      <c r="AD3251" s="22" t="s">
        <v>44</v>
      </c>
      <c r="AE3251" s="16">
        <v>46131</v>
      </c>
      <c r="AF3251" s="34" t="s">
        <v>73</v>
      </c>
      <c r="AG3251" s="24" t="s">
        <v>43</v>
      </c>
      <c r="AH3251" s="18" t="s">
        <v>55</v>
      </c>
      <c r="AI3251" s="18" t="s">
        <v>53</v>
      </c>
      <c r="AJ3251" s="17">
        <v>27.5</v>
      </c>
      <c r="AK3251" s="25">
        <v>28</v>
      </c>
      <c r="AL3251" s="25">
        <v>3813</v>
      </c>
      <c r="AM3251" s="35">
        <v>0</v>
      </c>
      <c r="AN3251" s="19">
        <v>106764</v>
      </c>
      <c r="AO3251" s="18" t="s">
        <v>1049</v>
      </c>
      <c r="AP3251" s="15" t="s">
        <v>1049</v>
      </c>
      <c r="AQ3251" s="43" t="str">
        <f t="shared" si="496"/>
        <v>MAYOR</v>
      </c>
      <c r="AR3251" s="44">
        <f t="shared" si="499"/>
        <v>104857.5</v>
      </c>
      <c r="AS3251" s="44">
        <f t="shared" si="500"/>
        <v>104857.5</v>
      </c>
      <c r="AT3251" s="44">
        <f t="shared" si="501"/>
        <v>106764</v>
      </c>
      <c r="AU3251" s="44">
        <f t="shared" si="502"/>
        <v>106764</v>
      </c>
      <c r="AV3251" s="45" t="b">
        <f t="shared" si="503"/>
        <v>1</v>
      </c>
      <c r="AW3251" s="45" t="b">
        <f t="shared" si="497"/>
        <v>0</v>
      </c>
      <c r="AX3251" s="45"/>
    </row>
    <row r="3252" spans="1:50" s="36" customFormat="1" ht="27.75" customHeight="1" x14ac:dyDescent="0.15">
      <c r="A3252" s="36" t="str">
        <f t="shared" si="495"/>
        <v>RAFAEL ANTONIO SALAMANCA / DEPOSITO DE DROGAS BOYACA201111010</v>
      </c>
      <c r="B3252" s="36" t="b">
        <f>+A3252='[1]Anexo 9'!A3252</f>
        <v>1</v>
      </c>
      <c r="C3252" s="18" t="s">
        <v>3868</v>
      </c>
      <c r="D3252" s="18" t="s">
        <v>1041</v>
      </c>
      <c r="E3252" s="15" t="s">
        <v>98</v>
      </c>
      <c r="F3252" s="15" t="s">
        <v>709</v>
      </c>
      <c r="G3252" s="15">
        <f>+VLOOKUP(F3252,[3]Sheet1!$E$3:$G$74,3,FALSE)</f>
        <v>3</v>
      </c>
      <c r="H3252" s="15">
        <f>+VLOOKUP(D3252&amp;F3252,'TD para paquetes'!$E$3:$I$441,5,FALSE)</f>
        <v>3</v>
      </c>
      <c r="I3252" s="15" t="s">
        <v>1025</v>
      </c>
      <c r="J3252" s="15">
        <v>7</v>
      </c>
      <c r="K3252" s="15">
        <v>7</v>
      </c>
      <c r="L3252" s="15">
        <v>201111010</v>
      </c>
      <c r="M3252" s="15" t="s">
        <v>716</v>
      </c>
      <c r="N3252" s="15" t="s">
        <v>101</v>
      </c>
      <c r="O3252" s="18" t="s">
        <v>5147</v>
      </c>
      <c r="P3252" s="22" t="s">
        <v>73</v>
      </c>
      <c r="Q3252" s="15" t="s">
        <v>101</v>
      </c>
      <c r="R3252" s="18" t="s">
        <v>103</v>
      </c>
      <c r="S3252" s="22" t="s">
        <v>73</v>
      </c>
      <c r="T3252" s="18">
        <v>1</v>
      </c>
      <c r="U3252" s="18" t="s">
        <v>6519</v>
      </c>
      <c r="V3252" s="15" t="s">
        <v>712</v>
      </c>
      <c r="W3252" s="18" t="s">
        <v>1043</v>
      </c>
      <c r="X3252" s="18"/>
      <c r="Y3252" s="15" t="s">
        <v>73</v>
      </c>
      <c r="Z3252" s="18" t="s">
        <v>2860</v>
      </c>
      <c r="AA3252" s="18" t="s">
        <v>71</v>
      </c>
      <c r="AB3252" s="18" t="s">
        <v>7619</v>
      </c>
      <c r="AC3252" s="67" t="e">
        <f>+VLOOKUP("*"&amp;L3252&amp;"*",'[2]REGISTROS SANITARIOS'!$D$2394:$E$2662,2,FALSE)</f>
        <v>#N/A</v>
      </c>
      <c r="AD3252" s="22" t="s">
        <v>44</v>
      </c>
      <c r="AE3252" s="16">
        <v>46131</v>
      </c>
      <c r="AF3252" s="34" t="s">
        <v>73</v>
      </c>
      <c r="AG3252" s="24" t="s">
        <v>43</v>
      </c>
      <c r="AH3252" s="18" t="s">
        <v>55</v>
      </c>
      <c r="AI3252" s="18" t="s">
        <v>53</v>
      </c>
      <c r="AJ3252" s="17">
        <v>5.5</v>
      </c>
      <c r="AK3252" s="25">
        <v>6</v>
      </c>
      <c r="AL3252" s="25">
        <v>3813</v>
      </c>
      <c r="AM3252" s="35">
        <v>0</v>
      </c>
      <c r="AN3252" s="19">
        <v>22878</v>
      </c>
      <c r="AO3252" s="18" t="s">
        <v>1049</v>
      </c>
      <c r="AP3252" s="15" t="s">
        <v>1049</v>
      </c>
      <c r="AQ3252" s="43" t="str">
        <f t="shared" si="496"/>
        <v>MAYOR</v>
      </c>
      <c r="AR3252" s="44">
        <f t="shared" si="499"/>
        <v>20971.5</v>
      </c>
      <c r="AS3252" s="44">
        <f t="shared" si="500"/>
        <v>20971.5</v>
      </c>
      <c r="AT3252" s="44">
        <f t="shared" si="501"/>
        <v>22878</v>
      </c>
      <c r="AU3252" s="44">
        <f t="shared" si="502"/>
        <v>22878</v>
      </c>
      <c r="AV3252" s="45" t="b">
        <f t="shared" si="503"/>
        <v>1</v>
      </c>
      <c r="AW3252" s="45" t="b">
        <f t="shared" si="497"/>
        <v>0</v>
      </c>
      <c r="AX3252" s="45"/>
    </row>
    <row r="3253" spans="1:50" s="36" customFormat="1" ht="27.75" customHeight="1" x14ac:dyDescent="0.15">
      <c r="A3253" s="36" t="str">
        <f t="shared" si="495"/>
        <v>RAFAEL ANTONIO SALAMANCA / DEPOSITO DE DROGAS BOYACA201111310</v>
      </c>
      <c r="B3253" s="36" t="b">
        <f>+A3253='[1]Anexo 9'!A3253</f>
        <v>1</v>
      </c>
      <c r="C3253" s="18" t="s">
        <v>3868</v>
      </c>
      <c r="D3253" s="18" t="s">
        <v>1041</v>
      </c>
      <c r="E3253" s="15" t="s">
        <v>98</v>
      </c>
      <c r="F3253" s="15" t="s">
        <v>649</v>
      </c>
      <c r="G3253" s="15">
        <f>+VLOOKUP(F3253,[3]Sheet1!$E$3:$G$74,3,FALSE)</f>
        <v>9</v>
      </c>
      <c r="H3253" s="15">
        <f>+VLOOKUP(D3253&amp;F3253,'TD para paquetes'!$E$3:$I$441,5,FALSE)</f>
        <v>9</v>
      </c>
      <c r="I3253" s="15" t="s">
        <v>1025</v>
      </c>
      <c r="J3253" s="15">
        <v>7</v>
      </c>
      <c r="K3253" s="15">
        <v>4</v>
      </c>
      <c r="L3253" s="15">
        <v>201111310</v>
      </c>
      <c r="M3253" s="15" t="s">
        <v>650</v>
      </c>
      <c r="N3253" s="15" t="s">
        <v>101</v>
      </c>
      <c r="O3253" s="18" t="s">
        <v>5148</v>
      </c>
      <c r="P3253" s="22" t="s">
        <v>73</v>
      </c>
      <c r="Q3253" s="15" t="s">
        <v>101</v>
      </c>
      <c r="R3253" s="18" t="s">
        <v>1522</v>
      </c>
      <c r="S3253" s="22" t="b">
        <f t="shared" ref="S3253:S3261" si="504">+R3253=Q3253</f>
        <v>0</v>
      </c>
      <c r="T3253" s="18">
        <v>50</v>
      </c>
      <c r="U3253" s="18" t="s">
        <v>1522</v>
      </c>
      <c r="V3253" s="15" t="s">
        <v>6065</v>
      </c>
      <c r="W3253" s="18" t="s">
        <v>6318</v>
      </c>
      <c r="X3253" s="18"/>
      <c r="Y3253" s="15" t="s">
        <v>73</v>
      </c>
      <c r="Z3253" s="18" t="s">
        <v>7620</v>
      </c>
      <c r="AA3253" s="18" t="s">
        <v>119</v>
      </c>
      <c r="AB3253" s="18" t="s">
        <v>7621</v>
      </c>
      <c r="AC3253" s="67" t="e">
        <f>+VLOOKUP("*"&amp;L3253&amp;"*",'[2]REGISTROS SANITARIOS'!$D$2394:$E$2662,2,FALSE)</f>
        <v>#N/A</v>
      </c>
      <c r="AD3253" s="22" t="s">
        <v>44</v>
      </c>
      <c r="AE3253" s="16">
        <v>44479</v>
      </c>
      <c r="AF3253" s="34" t="s">
        <v>73</v>
      </c>
      <c r="AG3253" s="24" t="s">
        <v>43</v>
      </c>
      <c r="AH3253" s="18" t="s">
        <v>55</v>
      </c>
      <c r="AI3253" s="18" t="s">
        <v>53</v>
      </c>
      <c r="AJ3253" s="17">
        <v>2.75</v>
      </c>
      <c r="AK3253" s="25">
        <v>3</v>
      </c>
      <c r="AL3253" s="25">
        <v>2494</v>
      </c>
      <c r="AM3253" s="35">
        <v>0</v>
      </c>
      <c r="AN3253" s="19">
        <v>7482</v>
      </c>
      <c r="AO3253" s="18" t="s">
        <v>1049</v>
      </c>
      <c r="AP3253" s="15" t="s">
        <v>1049</v>
      </c>
      <c r="AQ3253" s="43" t="str">
        <f t="shared" si="496"/>
        <v>MAYOR</v>
      </c>
      <c r="AR3253" s="44">
        <f t="shared" si="499"/>
        <v>6858.5</v>
      </c>
      <c r="AS3253" s="44">
        <f t="shared" si="500"/>
        <v>6858.5</v>
      </c>
      <c r="AT3253" s="44">
        <f t="shared" si="501"/>
        <v>7482</v>
      </c>
      <c r="AU3253" s="44">
        <f t="shared" si="502"/>
        <v>7482</v>
      </c>
      <c r="AV3253" s="45" t="b">
        <f t="shared" si="503"/>
        <v>1</v>
      </c>
      <c r="AW3253" s="45" t="b">
        <f t="shared" si="497"/>
        <v>0</v>
      </c>
      <c r="AX3253" s="45"/>
    </row>
    <row r="3254" spans="1:50" s="36" customFormat="1" ht="27.75" customHeight="1" x14ac:dyDescent="0.15">
      <c r="A3254" s="36" t="str">
        <f t="shared" si="495"/>
        <v>RAFAEL ANTONIO SALAMANCA / DEPOSITO DE DROGAS BOYACA201111510</v>
      </c>
      <c r="B3254" s="36" t="b">
        <f>+A3254='[1]Anexo 9'!A3254</f>
        <v>1</v>
      </c>
      <c r="C3254" s="18" t="s">
        <v>3868</v>
      </c>
      <c r="D3254" s="18" t="s">
        <v>1041</v>
      </c>
      <c r="E3254" s="15" t="s">
        <v>98</v>
      </c>
      <c r="F3254" s="15" t="s">
        <v>649</v>
      </c>
      <c r="G3254" s="15">
        <f>+VLOOKUP(F3254,[3]Sheet1!$E$3:$G$74,3,FALSE)</f>
        <v>9</v>
      </c>
      <c r="H3254" s="15">
        <f>+VLOOKUP(D3254&amp;F3254,'TD para paquetes'!$E$3:$I$441,5,FALSE)</f>
        <v>9</v>
      </c>
      <c r="I3254" s="15" t="s">
        <v>1025</v>
      </c>
      <c r="J3254" s="15">
        <v>9</v>
      </c>
      <c r="K3254" s="15">
        <v>4</v>
      </c>
      <c r="L3254" s="15">
        <v>201111510</v>
      </c>
      <c r="M3254" s="15" t="s">
        <v>652</v>
      </c>
      <c r="N3254" s="15" t="s">
        <v>101</v>
      </c>
      <c r="O3254" s="18" t="s">
        <v>5149</v>
      </c>
      <c r="P3254" s="22" t="s">
        <v>73</v>
      </c>
      <c r="Q3254" s="15" t="s">
        <v>101</v>
      </c>
      <c r="R3254" s="18" t="s">
        <v>1522</v>
      </c>
      <c r="S3254" s="22" t="b">
        <f t="shared" si="504"/>
        <v>0</v>
      </c>
      <c r="T3254" s="18">
        <v>50</v>
      </c>
      <c r="U3254" s="18" t="s">
        <v>1522</v>
      </c>
      <c r="V3254" s="15" t="s">
        <v>6065</v>
      </c>
      <c r="W3254" s="18" t="s">
        <v>6318</v>
      </c>
      <c r="X3254" s="18"/>
      <c r="Y3254" s="15" t="s">
        <v>73</v>
      </c>
      <c r="Z3254" s="18" t="s">
        <v>7620</v>
      </c>
      <c r="AA3254" s="18" t="s">
        <v>119</v>
      </c>
      <c r="AB3254" s="18" t="s">
        <v>7621</v>
      </c>
      <c r="AC3254" s="67" t="e">
        <f>+VLOOKUP("*"&amp;L3254&amp;"*",'[2]REGISTROS SANITARIOS'!$D$2394:$E$2662,2,FALSE)</f>
        <v>#N/A</v>
      </c>
      <c r="AD3254" s="22" t="s">
        <v>44</v>
      </c>
      <c r="AE3254" s="16">
        <v>44479</v>
      </c>
      <c r="AF3254" s="34" t="s">
        <v>73</v>
      </c>
      <c r="AG3254" s="24" t="s">
        <v>43</v>
      </c>
      <c r="AH3254" s="18" t="s">
        <v>55</v>
      </c>
      <c r="AI3254" s="18" t="s">
        <v>53</v>
      </c>
      <c r="AJ3254" s="17">
        <v>27.5</v>
      </c>
      <c r="AK3254" s="25">
        <v>28</v>
      </c>
      <c r="AL3254" s="25">
        <v>2494</v>
      </c>
      <c r="AM3254" s="35">
        <v>0</v>
      </c>
      <c r="AN3254" s="19">
        <v>69832</v>
      </c>
      <c r="AO3254" s="18" t="s">
        <v>1049</v>
      </c>
      <c r="AP3254" s="15" t="s">
        <v>1049</v>
      </c>
      <c r="AQ3254" s="43" t="str">
        <f t="shared" si="496"/>
        <v>MAYOR</v>
      </c>
      <c r="AR3254" s="44">
        <f t="shared" si="499"/>
        <v>68585</v>
      </c>
      <c r="AS3254" s="44">
        <f t="shared" si="500"/>
        <v>68585</v>
      </c>
      <c r="AT3254" s="44">
        <f t="shared" si="501"/>
        <v>69832</v>
      </c>
      <c r="AU3254" s="44">
        <f t="shared" si="502"/>
        <v>69832</v>
      </c>
      <c r="AV3254" s="45" t="b">
        <f t="shared" si="503"/>
        <v>1</v>
      </c>
      <c r="AW3254" s="45" t="b">
        <f t="shared" si="497"/>
        <v>0</v>
      </c>
      <c r="AX3254" s="45"/>
    </row>
    <row r="3255" spans="1:50" s="36" customFormat="1" ht="27.75" customHeight="1" x14ac:dyDescent="0.15">
      <c r="A3255" s="36" t="str">
        <f t="shared" si="495"/>
        <v>RAFAEL ANTONIO SALAMANCA / DEPOSITO DE DROGAS BOYACA201111610</v>
      </c>
      <c r="B3255" s="36" t="b">
        <f>+A3255='[1]Anexo 9'!A3255</f>
        <v>1</v>
      </c>
      <c r="C3255" s="18" t="s">
        <v>3868</v>
      </c>
      <c r="D3255" s="18" t="s">
        <v>1041</v>
      </c>
      <c r="E3255" s="15" t="s">
        <v>98</v>
      </c>
      <c r="F3255" s="15" t="s">
        <v>649</v>
      </c>
      <c r="G3255" s="15">
        <f>+VLOOKUP(F3255,[3]Sheet1!$E$3:$G$74,3,FALSE)</f>
        <v>9</v>
      </c>
      <c r="H3255" s="15">
        <f>+VLOOKUP(D3255&amp;F3255,'TD para paquetes'!$E$3:$I$441,5,FALSE)</f>
        <v>9</v>
      </c>
      <c r="I3255" s="15" t="s">
        <v>1025</v>
      </c>
      <c r="J3255" s="15">
        <v>9</v>
      </c>
      <c r="K3255" s="15">
        <v>4</v>
      </c>
      <c r="L3255" s="15">
        <v>201111610</v>
      </c>
      <c r="M3255" s="15" t="s">
        <v>656</v>
      </c>
      <c r="N3255" s="15" t="s">
        <v>101</v>
      </c>
      <c r="O3255" s="18" t="s">
        <v>5150</v>
      </c>
      <c r="P3255" s="22" t="s">
        <v>73</v>
      </c>
      <c r="Q3255" s="15" t="s">
        <v>101</v>
      </c>
      <c r="R3255" s="18" t="s">
        <v>1522</v>
      </c>
      <c r="S3255" s="22" t="b">
        <f t="shared" si="504"/>
        <v>0</v>
      </c>
      <c r="T3255" s="18">
        <v>50</v>
      </c>
      <c r="U3255" s="18" t="s">
        <v>1522</v>
      </c>
      <c r="V3255" s="15" t="s">
        <v>6065</v>
      </c>
      <c r="W3255" s="18" t="s">
        <v>6318</v>
      </c>
      <c r="X3255" s="18"/>
      <c r="Y3255" s="15" t="s">
        <v>73</v>
      </c>
      <c r="Z3255" s="18" t="s">
        <v>7620</v>
      </c>
      <c r="AA3255" s="18" t="s">
        <v>119</v>
      </c>
      <c r="AB3255" s="18" t="s">
        <v>7621</v>
      </c>
      <c r="AC3255" s="67" t="e">
        <f>+VLOOKUP("*"&amp;L3255&amp;"*",'[2]REGISTROS SANITARIOS'!$D$2394:$E$2662,2,FALSE)</f>
        <v>#N/A</v>
      </c>
      <c r="AD3255" s="22" t="s">
        <v>44</v>
      </c>
      <c r="AE3255" s="16">
        <v>44479</v>
      </c>
      <c r="AF3255" s="34" t="s">
        <v>73</v>
      </c>
      <c r="AG3255" s="24" t="s">
        <v>43</v>
      </c>
      <c r="AH3255" s="18" t="s">
        <v>55</v>
      </c>
      <c r="AI3255" s="18" t="s">
        <v>53</v>
      </c>
      <c r="AJ3255" s="17">
        <v>66</v>
      </c>
      <c r="AK3255" s="25">
        <v>66</v>
      </c>
      <c r="AL3255" s="25">
        <v>2369</v>
      </c>
      <c r="AM3255" s="35">
        <v>0</v>
      </c>
      <c r="AN3255" s="19">
        <v>156354</v>
      </c>
      <c r="AO3255" s="18" t="s">
        <v>1049</v>
      </c>
      <c r="AP3255" s="15" t="s">
        <v>1049</v>
      </c>
      <c r="AQ3255" s="43" t="str">
        <f t="shared" si="496"/>
        <v>SI</v>
      </c>
      <c r="AR3255" s="44">
        <f t="shared" si="499"/>
        <v>156354</v>
      </c>
      <c r="AS3255" s="44">
        <f t="shared" si="500"/>
        <v>156354</v>
      </c>
      <c r="AT3255" s="44">
        <f t="shared" si="501"/>
        <v>156354</v>
      </c>
      <c r="AU3255" s="44">
        <f t="shared" si="502"/>
        <v>156354</v>
      </c>
      <c r="AV3255" s="45" t="b">
        <f t="shared" si="503"/>
        <v>1</v>
      </c>
      <c r="AW3255" s="45" t="b">
        <f t="shared" si="497"/>
        <v>1</v>
      </c>
      <c r="AX3255" s="45"/>
    </row>
    <row r="3256" spans="1:50" s="36" customFormat="1" ht="27.75" customHeight="1" x14ac:dyDescent="0.15">
      <c r="A3256" s="36" t="str">
        <f t="shared" si="495"/>
        <v>RAFAEL ANTONIO SALAMANCA / DEPOSITO DE DROGAS BOYACA201111710</v>
      </c>
      <c r="B3256" s="36" t="b">
        <f>+A3256='[1]Anexo 9'!A3256</f>
        <v>1</v>
      </c>
      <c r="C3256" s="18" t="s">
        <v>3868</v>
      </c>
      <c r="D3256" s="18" t="s">
        <v>1041</v>
      </c>
      <c r="E3256" s="15" t="s">
        <v>98</v>
      </c>
      <c r="F3256" s="15" t="s">
        <v>649</v>
      </c>
      <c r="G3256" s="15">
        <f>+VLOOKUP(F3256,[3]Sheet1!$E$3:$G$74,3,FALSE)</f>
        <v>9</v>
      </c>
      <c r="H3256" s="15">
        <f>+VLOOKUP(D3256&amp;F3256,'TD para paquetes'!$E$3:$I$441,5,FALSE)</f>
        <v>9</v>
      </c>
      <c r="I3256" s="15" t="s">
        <v>1025</v>
      </c>
      <c r="J3256" s="15">
        <v>9</v>
      </c>
      <c r="K3256" s="15">
        <v>4</v>
      </c>
      <c r="L3256" s="15">
        <v>201111710</v>
      </c>
      <c r="M3256" s="15" t="s">
        <v>658</v>
      </c>
      <c r="N3256" s="15" t="s">
        <v>101</v>
      </c>
      <c r="O3256" s="18" t="s">
        <v>5151</v>
      </c>
      <c r="P3256" s="22" t="s">
        <v>73</v>
      </c>
      <c r="Q3256" s="15" t="s">
        <v>101</v>
      </c>
      <c r="R3256" s="18" t="s">
        <v>1522</v>
      </c>
      <c r="S3256" s="22" t="b">
        <f t="shared" si="504"/>
        <v>0</v>
      </c>
      <c r="T3256" s="18">
        <v>50</v>
      </c>
      <c r="U3256" s="18" t="s">
        <v>1522</v>
      </c>
      <c r="V3256" s="15" t="s">
        <v>6065</v>
      </c>
      <c r="W3256" s="18" t="s">
        <v>6318</v>
      </c>
      <c r="X3256" s="18"/>
      <c r="Y3256" s="15" t="s">
        <v>73</v>
      </c>
      <c r="Z3256" s="18" t="s">
        <v>7620</v>
      </c>
      <c r="AA3256" s="18" t="s">
        <v>119</v>
      </c>
      <c r="AB3256" s="18" t="s">
        <v>7621</v>
      </c>
      <c r="AC3256" s="67" t="e">
        <f>+VLOOKUP("*"&amp;L3256&amp;"*",'[2]REGISTROS SANITARIOS'!$D$2394:$E$2662,2,FALSE)</f>
        <v>#N/A</v>
      </c>
      <c r="AD3256" s="22" t="s">
        <v>44</v>
      </c>
      <c r="AE3256" s="16">
        <v>44479</v>
      </c>
      <c r="AF3256" s="34" t="s">
        <v>73</v>
      </c>
      <c r="AG3256" s="24" t="s">
        <v>43</v>
      </c>
      <c r="AH3256" s="18" t="s">
        <v>55</v>
      </c>
      <c r="AI3256" s="18" t="s">
        <v>53</v>
      </c>
      <c r="AJ3256" s="17">
        <v>1540</v>
      </c>
      <c r="AK3256" s="25">
        <v>1540</v>
      </c>
      <c r="AL3256" s="25">
        <v>2369</v>
      </c>
      <c r="AM3256" s="35">
        <v>0</v>
      </c>
      <c r="AN3256" s="19">
        <v>3648260</v>
      </c>
      <c r="AO3256" s="18" t="s">
        <v>1049</v>
      </c>
      <c r="AP3256" s="15" t="s">
        <v>1049</v>
      </c>
      <c r="AQ3256" s="43" t="str">
        <f t="shared" si="496"/>
        <v>SI</v>
      </c>
      <c r="AR3256" s="44">
        <f t="shared" si="499"/>
        <v>3648260</v>
      </c>
      <c r="AS3256" s="44">
        <f t="shared" si="500"/>
        <v>3648260</v>
      </c>
      <c r="AT3256" s="44">
        <f t="shared" si="501"/>
        <v>3648260</v>
      </c>
      <c r="AU3256" s="44">
        <f t="shared" si="502"/>
        <v>3648260</v>
      </c>
      <c r="AV3256" s="45" t="b">
        <f t="shared" si="503"/>
        <v>1</v>
      </c>
      <c r="AW3256" s="45" t="b">
        <f t="shared" si="497"/>
        <v>1</v>
      </c>
      <c r="AX3256" s="45"/>
    </row>
    <row r="3257" spans="1:50" s="36" customFormat="1" ht="27.75" customHeight="1" x14ac:dyDescent="0.15">
      <c r="A3257" s="36" t="str">
        <f t="shared" si="495"/>
        <v>RAFAEL ANTONIO SALAMANCA / DEPOSITO DE DROGAS BOYACA201111810</v>
      </c>
      <c r="B3257" s="36" t="b">
        <f>+A3257='[1]Anexo 9'!A3257</f>
        <v>1</v>
      </c>
      <c r="C3257" s="18" t="s">
        <v>3868</v>
      </c>
      <c r="D3257" s="18" t="s">
        <v>1041</v>
      </c>
      <c r="E3257" s="15" t="s">
        <v>98</v>
      </c>
      <c r="F3257" s="15" t="s">
        <v>649</v>
      </c>
      <c r="G3257" s="15">
        <f>+VLOOKUP(F3257,[3]Sheet1!$E$3:$G$74,3,FALSE)</f>
        <v>9</v>
      </c>
      <c r="H3257" s="15">
        <f>+VLOOKUP(D3257&amp;F3257,'TD para paquetes'!$E$3:$I$441,5,FALSE)</f>
        <v>9</v>
      </c>
      <c r="I3257" s="15" t="s">
        <v>1025</v>
      </c>
      <c r="J3257" s="15">
        <v>9</v>
      </c>
      <c r="K3257" s="15">
        <v>4</v>
      </c>
      <c r="L3257" s="15">
        <v>201111810</v>
      </c>
      <c r="M3257" s="15" t="s">
        <v>660</v>
      </c>
      <c r="N3257" s="15" t="s">
        <v>101</v>
      </c>
      <c r="O3257" s="18" t="s">
        <v>5152</v>
      </c>
      <c r="P3257" s="22" t="s">
        <v>73</v>
      </c>
      <c r="Q3257" s="15" t="s">
        <v>101</v>
      </c>
      <c r="R3257" s="18" t="s">
        <v>1522</v>
      </c>
      <c r="S3257" s="22" t="b">
        <f t="shared" si="504"/>
        <v>0</v>
      </c>
      <c r="T3257" s="18">
        <v>50</v>
      </c>
      <c r="U3257" s="18" t="s">
        <v>1522</v>
      </c>
      <c r="V3257" s="15" t="s">
        <v>6065</v>
      </c>
      <c r="W3257" s="18" t="s">
        <v>6318</v>
      </c>
      <c r="X3257" s="18"/>
      <c r="Y3257" s="15" t="s">
        <v>73</v>
      </c>
      <c r="Z3257" s="18" t="s">
        <v>7620</v>
      </c>
      <c r="AA3257" s="18" t="s">
        <v>119</v>
      </c>
      <c r="AB3257" s="18" t="s">
        <v>7621</v>
      </c>
      <c r="AC3257" s="67" t="e">
        <f>+VLOOKUP("*"&amp;L3257&amp;"*",'[2]REGISTROS SANITARIOS'!$D$2394:$E$2662,2,FALSE)</f>
        <v>#N/A</v>
      </c>
      <c r="AD3257" s="22" t="s">
        <v>44</v>
      </c>
      <c r="AE3257" s="16">
        <v>44479</v>
      </c>
      <c r="AF3257" s="34" t="s">
        <v>73</v>
      </c>
      <c r="AG3257" s="24" t="s">
        <v>43</v>
      </c>
      <c r="AH3257" s="18" t="s">
        <v>55</v>
      </c>
      <c r="AI3257" s="18" t="s">
        <v>53</v>
      </c>
      <c r="AJ3257" s="17">
        <v>1485</v>
      </c>
      <c r="AK3257" s="25">
        <v>1485</v>
      </c>
      <c r="AL3257" s="25">
        <v>2369</v>
      </c>
      <c r="AM3257" s="35">
        <v>0</v>
      </c>
      <c r="AN3257" s="19">
        <v>3517965</v>
      </c>
      <c r="AO3257" s="18" t="s">
        <v>1049</v>
      </c>
      <c r="AP3257" s="15" t="s">
        <v>1049</v>
      </c>
      <c r="AQ3257" s="43" t="str">
        <f t="shared" si="496"/>
        <v>SI</v>
      </c>
      <c r="AR3257" s="44">
        <f t="shared" si="499"/>
        <v>3517965</v>
      </c>
      <c r="AS3257" s="44">
        <f t="shared" si="500"/>
        <v>3517965</v>
      </c>
      <c r="AT3257" s="44">
        <f t="shared" si="501"/>
        <v>3517965</v>
      </c>
      <c r="AU3257" s="44">
        <f t="shared" si="502"/>
        <v>3517965</v>
      </c>
      <c r="AV3257" s="45" t="b">
        <f t="shared" si="503"/>
        <v>1</v>
      </c>
      <c r="AW3257" s="45" t="b">
        <f t="shared" si="497"/>
        <v>1</v>
      </c>
      <c r="AX3257" s="45"/>
    </row>
    <row r="3258" spans="1:50" s="36" customFormat="1" ht="27.75" customHeight="1" x14ac:dyDescent="0.15">
      <c r="A3258" s="36" t="str">
        <f t="shared" si="495"/>
        <v>RAFAEL ANTONIO SALAMANCA / DEPOSITO DE DROGAS BOYACA201111910</v>
      </c>
      <c r="B3258" s="36" t="b">
        <f>+A3258='[1]Anexo 9'!A3258</f>
        <v>1</v>
      </c>
      <c r="C3258" s="18" t="s">
        <v>3868</v>
      </c>
      <c r="D3258" s="18" t="s">
        <v>1041</v>
      </c>
      <c r="E3258" s="15" t="s">
        <v>98</v>
      </c>
      <c r="F3258" s="15" t="s">
        <v>649</v>
      </c>
      <c r="G3258" s="15">
        <f>+VLOOKUP(F3258,[3]Sheet1!$E$3:$G$74,3,FALSE)</f>
        <v>9</v>
      </c>
      <c r="H3258" s="15">
        <f>+VLOOKUP(D3258&amp;F3258,'TD para paquetes'!$E$3:$I$441,5,FALSE)</f>
        <v>9</v>
      </c>
      <c r="I3258" s="15" t="s">
        <v>1025</v>
      </c>
      <c r="J3258" s="15">
        <v>9</v>
      </c>
      <c r="K3258" s="15">
        <v>4</v>
      </c>
      <c r="L3258" s="15">
        <v>201111910</v>
      </c>
      <c r="M3258" s="15" t="s">
        <v>662</v>
      </c>
      <c r="N3258" s="15" t="s">
        <v>101</v>
      </c>
      <c r="O3258" s="18" t="s">
        <v>5153</v>
      </c>
      <c r="P3258" s="22" t="s">
        <v>73</v>
      </c>
      <c r="Q3258" s="15" t="s">
        <v>101</v>
      </c>
      <c r="R3258" s="18" t="s">
        <v>1522</v>
      </c>
      <c r="S3258" s="22" t="b">
        <f t="shared" si="504"/>
        <v>0</v>
      </c>
      <c r="T3258" s="18">
        <v>50</v>
      </c>
      <c r="U3258" s="18" t="s">
        <v>1522</v>
      </c>
      <c r="V3258" s="15" t="s">
        <v>6065</v>
      </c>
      <c r="W3258" s="18" t="s">
        <v>6318</v>
      </c>
      <c r="X3258" s="18"/>
      <c r="Y3258" s="15" t="s">
        <v>73</v>
      </c>
      <c r="Z3258" s="18" t="s">
        <v>7620</v>
      </c>
      <c r="AA3258" s="18" t="s">
        <v>119</v>
      </c>
      <c r="AB3258" s="18" t="s">
        <v>7621</v>
      </c>
      <c r="AC3258" s="67" t="e">
        <f>+VLOOKUP("*"&amp;L3258&amp;"*",'[2]REGISTROS SANITARIOS'!$D$2394:$E$2662,2,FALSE)</f>
        <v>#N/A</v>
      </c>
      <c r="AD3258" s="22" t="s">
        <v>44</v>
      </c>
      <c r="AE3258" s="16">
        <v>44479</v>
      </c>
      <c r="AF3258" s="34" t="s">
        <v>73</v>
      </c>
      <c r="AG3258" s="24" t="s">
        <v>43</v>
      </c>
      <c r="AH3258" s="18" t="s">
        <v>55</v>
      </c>
      <c r="AI3258" s="18" t="s">
        <v>53</v>
      </c>
      <c r="AJ3258" s="17">
        <v>2475</v>
      </c>
      <c r="AK3258" s="25">
        <v>2475</v>
      </c>
      <c r="AL3258" s="25">
        <v>2369</v>
      </c>
      <c r="AM3258" s="35">
        <v>0</v>
      </c>
      <c r="AN3258" s="19">
        <v>5863275</v>
      </c>
      <c r="AO3258" s="18" t="s">
        <v>1049</v>
      </c>
      <c r="AP3258" s="15" t="s">
        <v>1049</v>
      </c>
      <c r="AQ3258" s="43" t="str">
        <f t="shared" si="496"/>
        <v>SI</v>
      </c>
      <c r="AR3258" s="44">
        <f t="shared" si="499"/>
        <v>5863275</v>
      </c>
      <c r="AS3258" s="44">
        <f t="shared" si="500"/>
        <v>5863275</v>
      </c>
      <c r="AT3258" s="44">
        <f t="shared" si="501"/>
        <v>5863275</v>
      </c>
      <c r="AU3258" s="44">
        <f t="shared" si="502"/>
        <v>5863275</v>
      </c>
      <c r="AV3258" s="45" t="b">
        <f t="shared" si="503"/>
        <v>1</v>
      </c>
      <c r="AW3258" s="45" t="b">
        <f t="shared" si="497"/>
        <v>1</v>
      </c>
      <c r="AX3258" s="45"/>
    </row>
    <row r="3259" spans="1:50" s="36" customFormat="1" ht="27.75" customHeight="1" x14ac:dyDescent="0.15">
      <c r="A3259" s="36" t="str">
        <f t="shared" si="495"/>
        <v>RAFAEL ANTONIO SALAMANCA / DEPOSITO DE DROGAS BOYACA201111914</v>
      </c>
      <c r="B3259" s="36" t="b">
        <f>+A3259='[1]Anexo 9'!A3259</f>
        <v>1</v>
      </c>
      <c r="C3259" s="18" t="s">
        <v>3868</v>
      </c>
      <c r="D3259" s="18" t="s">
        <v>1041</v>
      </c>
      <c r="E3259" s="15" t="s">
        <v>98</v>
      </c>
      <c r="F3259" s="15" t="s">
        <v>649</v>
      </c>
      <c r="G3259" s="15">
        <f>+VLOOKUP(F3259,[3]Sheet1!$E$3:$G$74,3,FALSE)</f>
        <v>9</v>
      </c>
      <c r="H3259" s="15">
        <f>+VLOOKUP(D3259&amp;F3259,'TD para paquetes'!$E$3:$I$441,5,FALSE)</f>
        <v>9</v>
      </c>
      <c r="I3259" s="15" t="s">
        <v>1025</v>
      </c>
      <c r="J3259" s="15">
        <v>5</v>
      </c>
      <c r="K3259" s="15">
        <v>4</v>
      </c>
      <c r="L3259" s="15">
        <v>201111914</v>
      </c>
      <c r="M3259" s="15" t="s">
        <v>3896</v>
      </c>
      <c r="N3259" s="15" t="s">
        <v>101</v>
      </c>
      <c r="O3259" s="18" t="s">
        <v>5154</v>
      </c>
      <c r="P3259" s="22" t="s">
        <v>73</v>
      </c>
      <c r="Q3259" s="15" t="s">
        <v>101</v>
      </c>
      <c r="R3259" s="18" t="s">
        <v>2987</v>
      </c>
      <c r="S3259" s="22" t="b">
        <f t="shared" si="504"/>
        <v>0</v>
      </c>
      <c r="T3259" s="18">
        <v>10</v>
      </c>
      <c r="U3259" s="18" t="s">
        <v>2987</v>
      </c>
      <c r="V3259" s="15"/>
      <c r="W3259" s="18" t="s">
        <v>117</v>
      </c>
      <c r="X3259" s="18" t="s">
        <v>117</v>
      </c>
      <c r="Y3259" s="15" t="s">
        <v>73</v>
      </c>
      <c r="Z3259" s="18" t="s">
        <v>435</v>
      </c>
      <c r="AA3259" s="18" t="s">
        <v>119</v>
      </c>
      <c r="AB3259" s="18" t="s">
        <v>655</v>
      </c>
      <c r="AC3259" s="67" t="e">
        <f>+VLOOKUP("*"&amp;L3259&amp;"*",'[2]REGISTROS SANITARIOS'!$D$2394:$E$2662,2,FALSE)</f>
        <v>#N/A</v>
      </c>
      <c r="AD3259" s="22" t="s">
        <v>44</v>
      </c>
      <c r="AE3259" s="16">
        <v>45641</v>
      </c>
      <c r="AF3259" s="34" t="s">
        <v>73</v>
      </c>
      <c r="AG3259" s="24" t="s">
        <v>43</v>
      </c>
      <c r="AH3259" s="18" t="s">
        <v>55</v>
      </c>
      <c r="AI3259" s="18" t="s">
        <v>53</v>
      </c>
      <c r="AJ3259" s="17">
        <v>82.5</v>
      </c>
      <c r="AK3259" s="25">
        <v>83</v>
      </c>
      <c r="AL3259" s="25">
        <v>3000</v>
      </c>
      <c r="AM3259" s="35">
        <v>0</v>
      </c>
      <c r="AN3259" s="19">
        <v>249000</v>
      </c>
      <c r="AO3259" s="18" t="s">
        <v>1049</v>
      </c>
      <c r="AP3259" s="15" t="s">
        <v>1049</v>
      </c>
      <c r="AQ3259" s="43" t="str">
        <f t="shared" si="496"/>
        <v>MAYOR</v>
      </c>
      <c r="AR3259" s="44">
        <f t="shared" si="499"/>
        <v>247500</v>
      </c>
      <c r="AS3259" s="44">
        <f t="shared" si="500"/>
        <v>247500</v>
      </c>
      <c r="AT3259" s="44">
        <f t="shared" si="501"/>
        <v>249000</v>
      </c>
      <c r="AU3259" s="44">
        <f t="shared" si="502"/>
        <v>249000</v>
      </c>
      <c r="AV3259" s="45" t="b">
        <f t="shared" si="503"/>
        <v>1</v>
      </c>
      <c r="AW3259" s="45" t="b">
        <f t="shared" si="497"/>
        <v>0</v>
      </c>
      <c r="AX3259" s="45"/>
    </row>
    <row r="3260" spans="1:50" s="36" customFormat="1" ht="27.75" customHeight="1" x14ac:dyDescent="0.15">
      <c r="A3260" s="36" t="str">
        <f t="shared" si="495"/>
        <v>RAFAEL ANTONIO SALAMANCA / DEPOSITO DE DROGAS BOYACA201112010</v>
      </c>
      <c r="B3260" s="36" t="b">
        <f>+A3260='[1]Anexo 9'!A3260</f>
        <v>1</v>
      </c>
      <c r="C3260" s="18" t="s">
        <v>3868</v>
      </c>
      <c r="D3260" s="18" t="s">
        <v>1041</v>
      </c>
      <c r="E3260" s="15" t="s">
        <v>98</v>
      </c>
      <c r="F3260" s="15" t="s">
        <v>649</v>
      </c>
      <c r="G3260" s="15">
        <f>+VLOOKUP(F3260,[3]Sheet1!$E$3:$G$74,3,FALSE)</f>
        <v>9</v>
      </c>
      <c r="H3260" s="15">
        <f>+VLOOKUP(D3260&amp;F3260,'TD para paquetes'!$E$3:$I$441,5,FALSE)</f>
        <v>9</v>
      </c>
      <c r="I3260" s="15" t="s">
        <v>1025</v>
      </c>
      <c r="J3260" s="15">
        <v>9</v>
      </c>
      <c r="K3260" s="15">
        <v>4</v>
      </c>
      <c r="L3260" s="15">
        <v>201112010</v>
      </c>
      <c r="M3260" s="15" t="s">
        <v>664</v>
      </c>
      <c r="N3260" s="15" t="s">
        <v>101</v>
      </c>
      <c r="O3260" s="18" t="s">
        <v>5155</v>
      </c>
      <c r="P3260" s="22" t="s">
        <v>73</v>
      </c>
      <c r="Q3260" s="15" t="s">
        <v>101</v>
      </c>
      <c r="R3260" s="18" t="s">
        <v>1522</v>
      </c>
      <c r="S3260" s="22" t="b">
        <f t="shared" si="504"/>
        <v>0</v>
      </c>
      <c r="T3260" s="18">
        <v>50</v>
      </c>
      <c r="U3260" s="18" t="s">
        <v>1522</v>
      </c>
      <c r="V3260" s="15" t="s">
        <v>6065</v>
      </c>
      <c r="W3260" s="18" t="s">
        <v>6318</v>
      </c>
      <c r="X3260" s="18"/>
      <c r="Y3260" s="15" t="s">
        <v>73</v>
      </c>
      <c r="Z3260" s="18" t="s">
        <v>7620</v>
      </c>
      <c r="AA3260" s="18" t="s">
        <v>119</v>
      </c>
      <c r="AB3260" s="18" t="s">
        <v>7621</v>
      </c>
      <c r="AC3260" s="67" t="e">
        <f>+VLOOKUP("*"&amp;L3260&amp;"*",'[2]REGISTROS SANITARIOS'!$D$2394:$E$2662,2,FALSE)</f>
        <v>#N/A</v>
      </c>
      <c r="AD3260" s="22" t="s">
        <v>44</v>
      </c>
      <c r="AE3260" s="16">
        <v>44479</v>
      </c>
      <c r="AF3260" s="34" t="s">
        <v>73</v>
      </c>
      <c r="AG3260" s="24" t="s">
        <v>43</v>
      </c>
      <c r="AH3260" s="18" t="s">
        <v>55</v>
      </c>
      <c r="AI3260" s="18" t="s">
        <v>53</v>
      </c>
      <c r="AJ3260" s="17">
        <v>1375</v>
      </c>
      <c r="AK3260" s="25">
        <v>1375</v>
      </c>
      <c r="AL3260" s="25">
        <v>2369</v>
      </c>
      <c r="AM3260" s="35">
        <v>0</v>
      </c>
      <c r="AN3260" s="19">
        <v>3257375</v>
      </c>
      <c r="AO3260" s="18" t="s">
        <v>1049</v>
      </c>
      <c r="AP3260" s="15" t="s">
        <v>1049</v>
      </c>
      <c r="AQ3260" s="43" t="str">
        <f t="shared" si="496"/>
        <v>SI</v>
      </c>
      <c r="AR3260" s="44">
        <f t="shared" si="499"/>
        <v>3257375</v>
      </c>
      <c r="AS3260" s="44">
        <f t="shared" si="500"/>
        <v>3257375</v>
      </c>
      <c r="AT3260" s="44">
        <f t="shared" si="501"/>
        <v>3257375</v>
      </c>
      <c r="AU3260" s="44">
        <f t="shared" si="502"/>
        <v>3257375</v>
      </c>
      <c r="AV3260" s="45" t="b">
        <f t="shared" si="503"/>
        <v>1</v>
      </c>
      <c r="AW3260" s="45" t="b">
        <f t="shared" si="497"/>
        <v>1</v>
      </c>
      <c r="AX3260" s="45"/>
    </row>
    <row r="3261" spans="1:50" s="36" customFormat="1" ht="27.75" customHeight="1" x14ac:dyDescent="0.15">
      <c r="A3261" s="36" t="str">
        <f t="shared" si="495"/>
        <v>RAFAEL ANTONIO SALAMANCA / DEPOSITO DE DROGAS BOYACA201112022</v>
      </c>
      <c r="B3261" s="36" t="b">
        <f>+A3261='[1]Anexo 9'!A3261</f>
        <v>1</v>
      </c>
      <c r="C3261" s="18" t="s">
        <v>3868</v>
      </c>
      <c r="D3261" s="18" t="s">
        <v>1041</v>
      </c>
      <c r="E3261" s="15" t="s">
        <v>98</v>
      </c>
      <c r="F3261" s="15" t="s">
        <v>649</v>
      </c>
      <c r="G3261" s="15">
        <f>+VLOOKUP(F3261,[3]Sheet1!$E$3:$G$74,3,FALSE)</f>
        <v>9</v>
      </c>
      <c r="H3261" s="15">
        <f>+VLOOKUP(D3261&amp;F3261,'TD para paquetes'!$E$3:$I$441,5,FALSE)</f>
        <v>9</v>
      </c>
      <c r="I3261" s="15" t="s">
        <v>1025</v>
      </c>
      <c r="J3261" s="15">
        <v>8</v>
      </c>
      <c r="K3261" s="15">
        <v>4</v>
      </c>
      <c r="L3261" s="15">
        <v>201112022</v>
      </c>
      <c r="M3261" s="15" t="s">
        <v>3898</v>
      </c>
      <c r="N3261" s="15" t="s">
        <v>101</v>
      </c>
      <c r="O3261" s="18" t="s">
        <v>5156</v>
      </c>
      <c r="P3261" s="22" t="s">
        <v>73</v>
      </c>
      <c r="Q3261" s="15" t="s">
        <v>101</v>
      </c>
      <c r="R3261" s="18" t="s">
        <v>1522</v>
      </c>
      <c r="S3261" s="22" t="b">
        <f t="shared" si="504"/>
        <v>0</v>
      </c>
      <c r="T3261" s="18">
        <v>50</v>
      </c>
      <c r="U3261" s="18" t="s">
        <v>1522</v>
      </c>
      <c r="V3261" s="15" t="s">
        <v>6065</v>
      </c>
      <c r="W3261" s="18" t="s">
        <v>6318</v>
      </c>
      <c r="X3261" s="18"/>
      <c r="Y3261" s="15" t="s">
        <v>73</v>
      </c>
      <c r="Z3261" s="18" t="s">
        <v>7620</v>
      </c>
      <c r="AA3261" s="18" t="s">
        <v>119</v>
      </c>
      <c r="AB3261" s="18" t="s">
        <v>7621</v>
      </c>
      <c r="AC3261" s="67" t="e">
        <f>+VLOOKUP("*"&amp;L3261&amp;"*",'[2]REGISTROS SANITARIOS'!$D$2394:$E$2662,2,FALSE)</f>
        <v>#N/A</v>
      </c>
      <c r="AD3261" s="22" t="s">
        <v>44</v>
      </c>
      <c r="AE3261" s="16">
        <v>44479</v>
      </c>
      <c r="AF3261" s="34" t="s">
        <v>73</v>
      </c>
      <c r="AG3261" s="24" t="s">
        <v>43</v>
      </c>
      <c r="AH3261" s="18" t="s">
        <v>55</v>
      </c>
      <c r="AI3261" s="18" t="s">
        <v>53</v>
      </c>
      <c r="AJ3261" s="17">
        <v>27.5</v>
      </c>
      <c r="AK3261" s="25">
        <v>28</v>
      </c>
      <c r="AL3261" s="25">
        <v>2369</v>
      </c>
      <c r="AM3261" s="35">
        <v>0</v>
      </c>
      <c r="AN3261" s="19">
        <v>66332</v>
      </c>
      <c r="AO3261" s="18" t="s">
        <v>1049</v>
      </c>
      <c r="AP3261" s="15" t="s">
        <v>1049</v>
      </c>
      <c r="AQ3261" s="43" t="str">
        <f t="shared" si="496"/>
        <v>MAYOR</v>
      </c>
      <c r="AR3261" s="44">
        <f t="shared" si="499"/>
        <v>65147.5</v>
      </c>
      <c r="AS3261" s="44">
        <f t="shared" si="500"/>
        <v>65147.5</v>
      </c>
      <c r="AT3261" s="44">
        <f t="shared" si="501"/>
        <v>66332</v>
      </c>
      <c r="AU3261" s="44">
        <f t="shared" si="502"/>
        <v>66332</v>
      </c>
      <c r="AV3261" s="45" t="b">
        <f t="shared" si="503"/>
        <v>1</v>
      </c>
      <c r="AW3261" s="45" t="b">
        <f t="shared" si="497"/>
        <v>0</v>
      </c>
      <c r="AX3261" s="45"/>
    </row>
    <row r="3262" spans="1:50" s="36" customFormat="1" ht="27.75" customHeight="1" x14ac:dyDescent="0.15">
      <c r="A3262" s="36" t="str">
        <f t="shared" si="495"/>
        <v>RAFAEL ANTONIO SALAMANCA / DEPOSITO DE DROGAS BOYACA201112510</v>
      </c>
      <c r="B3262" s="36" t="b">
        <f>+A3262='[1]Anexo 9'!A3262</f>
        <v>1</v>
      </c>
      <c r="C3262" s="18" t="s">
        <v>3868</v>
      </c>
      <c r="D3262" s="18" t="s">
        <v>1041</v>
      </c>
      <c r="E3262" s="15" t="s">
        <v>98</v>
      </c>
      <c r="F3262" s="15" t="s">
        <v>666</v>
      </c>
      <c r="G3262" s="15">
        <f>+VLOOKUP(F3262,[3]Sheet1!$E$3:$G$74,3,FALSE)</f>
        <v>7</v>
      </c>
      <c r="H3262" s="15">
        <f>+VLOOKUP(D3262&amp;F3262,'TD para paquetes'!$E$3:$I$441,5,FALSE)</f>
        <v>7</v>
      </c>
      <c r="I3262" s="15" t="s">
        <v>1025</v>
      </c>
      <c r="J3262" s="15">
        <v>8</v>
      </c>
      <c r="K3262" s="15">
        <v>8</v>
      </c>
      <c r="L3262" s="15">
        <v>201112510</v>
      </c>
      <c r="M3262" s="15" t="s">
        <v>667</v>
      </c>
      <c r="N3262" s="15" t="s">
        <v>101</v>
      </c>
      <c r="O3262" s="18" t="s">
        <v>5157</v>
      </c>
      <c r="P3262" s="22" t="s">
        <v>73</v>
      </c>
      <c r="Q3262" s="15" t="s">
        <v>101</v>
      </c>
      <c r="R3262" s="18" t="s">
        <v>103</v>
      </c>
      <c r="S3262" s="22" t="s">
        <v>73</v>
      </c>
      <c r="T3262" s="18">
        <v>1</v>
      </c>
      <c r="U3262" s="18" t="s">
        <v>6519</v>
      </c>
      <c r="V3262" s="15" t="s">
        <v>6066</v>
      </c>
      <c r="W3262" s="18" t="s">
        <v>1043</v>
      </c>
      <c r="X3262" s="18"/>
      <c r="Y3262" s="15" t="s">
        <v>73</v>
      </c>
      <c r="Z3262" s="18" t="s">
        <v>2860</v>
      </c>
      <c r="AA3262" s="18" t="s">
        <v>71</v>
      </c>
      <c r="AB3262" s="18" t="s">
        <v>3085</v>
      </c>
      <c r="AC3262" s="67" t="e">
        <f>+VLOOKUP("*"&amp;L3262&amp;"*",'[2]REGISTROS SANITARIOS'!$D$2394:$E$2662,2,FALSE)</f>
        <v>#N/A</v>
      </c>
      <c r="AD3262" s="22" t="s">
        <v>44</v>
      </c>
      <c r="AE3262" s="16">
        <v>46158</v>
      </c>
      <c r="AF3262" s="34" t="s">
        <v>73</v>
      </c>
      <c r="AG3262" s="24" t="s">
        <v>43</v>
      </c>
      <c r="AH3262" s="18" t="s">
        <v>55</v>
      </c>
      <c r="AI3262" s="18" t="s">
        <v>53</v>
      </c>
      <c r="AJ3262" s="17">
        <v>38.5</v>
      </c>
      <c r="AK3262" s="25">
        <v>39</v>
      </c>
      <c r="AL3262" s="25">
        <v>563</v>
      </c>
      <c r="AM3262" s="35">
        <v>0</v>
      </c>
      <c r="AN3262" s="19">
        <v>21957</v>
      </c>
      <c r="AO3262" s="18" t="s">
        <v>1049</v>
      </c>
      <c r="AP3262" s="15" t="s">
        <v>1049</v>
      </c>
      <c r="AQ3262" s="43" t="str">
        <f t="shared" si="496"/>
        <v>MAYOR</v>
      </c>
      <c r="AR3262" s="44">
        <f t="shared" si="499"/>
        <v>21675.5</v>
      </c>
      <c r="AS3262" s="44">
        <f t="shared" si="500"/>
        <v>21675.5</v>
      </c>
      <c r="AT3262" s="44">
        <f t="shared" si="501"/>
        <v>21957</v>
      </c>
      <c r="AU3262" s="44">
        <f t="shared" si="502"/>
        <v>21957</v>
      </c>
      <c r="AV3262" s="45" t="b">
        <f t="shared" si="503"/>
        <v>1</v>
      </c>
      <c r="AW3262" s="45" t="b">
        <f t="shared" si="497"/>
        <v>0</v>
      </c>
      <c r="AX3262" s="45"/>
    </row>
    <row r="3263" spans="1:50" s="36" customFormat="1" ht="27.75" customHeight="1" x14ac:dyDescent="0.15">
      <c r="A3263" s="36" t="str">
        <f t="shared" si="495"/>
        <v>RAFAEL ANTONIO SALAMANCA / DEPOSITO DE DROGAS BOYACA201112610</v>
      </c>
      <c r="B3263" s="36" t="b">
        <f>+A3263='[1]Anexo 9'!A3263</f>
        <v>1</v>
      </c>
      <c r="C3263" s="18" t="s">
        <v>3868</v>
      </c>
      <c r="D3263" s="18" t="s">
        <v>1041</v>
      </c>
      <c r="E3263" s="15" t="s">
        <v>98</v>
      </c>
      <c r="F3263" s="15" t="s">
        <v>666</v>
      </c>
      <c r="G3263" s="15">
        <f>+VLOOKUP(F3263,[3]Sheet1!$E$3:$G$74,3,FALSE)</f>
        <v>7</v>
      </c>
      <c r="H3263" s="15">
        <f>+VLOOKUP(D3263&amp;F3263,'TD para paquetes'!$E$3:$I$441,5,FALSE)</f>
        <v>7</v>
      </c>
      <c r="I3263" s="15" t="s">
        <v>1025</v>
      </c>
      <c r="J3263" s="15">
        <v>8</v>
      </c>
      <c r="K3263" s="15">
        <v>8</v>
      </c>
      <c r="L3263" s="15">
        <v>201112610</v>
      </c>
      <c r="M3263" s="15" t="s">
        <v>671</v>
      </c>
      <c r="N3263" s="15" t="s">
        <v>101</v>
      </c>
      <c r="O3263" s="18" t="s">
        <v>5158</v>
      </c>
      <c r="P3263" s="22" t="s">
        <v>73</v>
      </c>
      <c r="Q3263" s="15" t="s">
        <v>101</v>
      </c>
      <c r="R3263" s="18" t="s">
        <v>103</v>
      </c>
      <c r="S3263" s="22" t="s">
        <v>73</v>
      </c>
      <c r="T3263" s="18">
        <v>1</v>
      </c>
      <c r="U3263" s="18" t="s">
        <v>6519</v>
      </c>
      <c r="V3263" s="15" t="s">
        <v>6066</v>
      </c>
      <c r="W3263" s="18" t="s">
        <v>1043</v>
      </c>
      <c r="X3263" s="18"/>
      <c r="Y3263" s="15" t="s">
        <v>73</v>
      </c>
      <c r="Z3263" s="18" t="s">
        <v>2860</v>
      </c>
      <c r="AA3263" s="18" t="s">
        <v>71</v>
      </c>
      <c r="AB3263" s="18" t="s">
        <v>3085</v>
      </c>
      <c r="AC3263" s="67" t="e">
        <f>+VLOOKUP("*"&amp;L3263&amp;"*",'[2]REGISTROS SANITARIOS'!$D$2394:$E$2662,2,FALSE)</f>
        <v>#N/A</v>
      </c>
      <c r="AD3263" s="22" t="s">
        <v>44</v>
      </c>
      <c r="AE3263" s="16">
        <v>46158</v>
      </c>
      <c r="AF3263" s="34" t="s">
        <v>73</v>
      </c>
      <c r="AG3263" s="24" t="s">
        <v>43</v>
      </c>
      <c r="AH3263" s="18" t="s">
        <v>55</v>
      </c>
      <c r="AI3263" s="18" t="s">
        <v>53</v>
      </c>
      <c r="AJ3263" s="17">
        <v>55</v>
      </c>
      <c r="AK3263" s="25">
        <v>55</v>
      </c>
      <c r="AL3263" s="25">
        <v>580</v>
      </c>
      <c r="AM3263" s="35">
        <v>0</v>
      </c>
      <c r="AN3263" s="19">
        <v>31900</v>
      </c>
      <c r="AO3263" s="18" t="s">
        <v>1049</v>
      </c>
      <c r="AP3263" s="15" t="s">
        <v>1049</v>
      </c>
      <c r="AQ3263" s="43" t="str">
        <f t="shared" si="496"/>
        <v>SI</v>
      </c>
      <c r="AR3263" s="44">
        <f t="shared" si="499"/>
        <v>31900</v>
      </c>
      <c r="AS3263" s="44">
        <f t="shared" si="500"/>
        <v>31900</v>
      </c>
      <c r="AT3263" s="44">
        <f t="shared" si="501"/>
        <v>31900</v>
      </c>
      <c r="AU3263" s="44">
        <f t="shared" si="502"/>
        <v>31900</v>
      </c>
      <c r="AV3263" s="45" t="b">
        <f t="shared" si="503"/>
        <v>1</v>
      </c>
      <c r="AW3263" s="45" t="b">
        <f t="shared" si="497"/>
        <v>1</v>
      </c>
      <c r="AX3263" s="45"/>
    </row>
    <row r="3264" spans="1:50" s="36" customFormat="1" ht="27.75" customHeight="1" x14ac:dyDescent="0.15">
      <c r="A3264" s="36" t="str">
        <f t="shared" si="495"/>
        <v>RAFAEL ANTONIO SALAMANCA / DEPOSITO DE DROGAS BOYACA201112710</v>
      </c>
      <c r="B3264" s="36" t="b">
        <f>+A3264='[1]Anexo 9'!A3264</f>
        <v>1</v>
      </c>
      <c r="C3264" s="18" t="s">
        <v>3868</v>
      </c>
      <c r="D3264" s="18" t="s">
        <v>1041</v>
      </c>
      <c r="E3264" s="15" t="s">
        <v>98</v>
      </c>
      <c r="F3264" s="15" t="s">
        <v>666</v>
      </c>
      <c r="G3264" s="15">
        <f>+VLOOKUP(F3264,[3]Sheet1!$E$3:$G$74,3,FALSE)</f>
        <v>7</v>
      </c>
      <c r="H3264" s="15">
        <f>+VLOOKUP(D3264&amp;F3264,'TD para paquetes'!$E$3:$I$441,5,FALSE)</f>
        <v>7</v>
      </c>
      <c r="I3264" s="15" t="s">
        <v>1025</v>
      </c>
      <c r="J3264" s="15">
        <v>8</v>
      </c>
      <c r="K3264" s="15">
        <v>8</v>
      </c>
      <c r="L3264" s="15">
        <v>201112710</v>
      </c>
      <c r="M3264" s="15" t="s">
        <v>673</v>
      </c>
      <c r="N3264" s="15" t="s">
        <v>101</v>
      </c>
      <c r="O3264" s="18" t="s">
        <v>5159</v>
      </c>
      <c r="P3264" s="22" t="s">
        <v>73</v>
      </c>
      <c r="Q3264" s="15" t="s">
        <v>101</v>
      </c>
      <c r="R3264" s="18" t="s">
        <v>103</v>
      </c>
      <c r="S3264" s="22" t="s">
        <v>73</v>
      </c>
      <c r="T3264" s="18">
        <v>1</v>
      </c>
      <c r="U3264" s="18" t="s">
        <v>6519</v>
      </c>
      <c r="V3264" s="15" t="s">
        <v>6066</v>
      </c>
      <c r="W3264" s="18" t="s">
        <v>1043</v>
      </c>
      <c r="X3264" s="18"/>
      <c r="Y3264" s="15" t="s">
        <v>73</v>
      </c>
      <c r="Z3264" s="18" t="s">
        <v>2860</v>
      </c>
      <c r="AA3264" s="18" t="s">
        <v>71</v>
      </c>
      <c r="AB3264" s="18" t="s">
        <v>3085</v>
      </c>
      <c r="AC3264" s="67" t="e">
        <f>+VLOOKUP("*"&amp;L3264&amp;"*",'[2]REGISTROS SANITARIOS'!$D$2394:$E$2662,2,FALSE)</f>
        <v>#N/A</v>
      </c>
      <c r="AD3264" s="22" t="s">
        <v>44</v>
      </c>
      <c r="AE3264" s="16">
        <v>46158</v>
      </c>
      <c r="AF3264" s="34" t="s">
        <v>73</v>
      </c>
      <c r="AG3264" s="24" t="s">
        <v>43</v>
      </c>
      <c r="AH3264" s="18" t="s">
        <v>55</v>
      </c>
      <c r="AI3264" s="18" t="s">
        <v>53</v>
      </c>
      <c r="AJ3264" s="17">
        <v>33</v>
      </c>
      <c r="AK3264" s="25">
        <v>33</v>
      </c>
      <c r="AL3264" s="25">
        <v>638</v>
      </c>
      <c r="AM3264" s="35">
        <v>0</v>
      </c>
      <c r="AN3264" s="19">
        <v>21054</v>
      </c>
      <c r="AO3264" s="18" t="s">
        <v>1049</v>
      </c>
      <c r="AP3264" s="15" t="s">
        <v>1049</v>
      </c>
      <c r="AQ3264" s="43" t="str">
        <f t="shared" si="496"/>
        <v>SI</v>
      </c>
      <c r="AR3264" s="44">
        <f t="shared" si="499"/>
        <v>21054</v>
      </c>
      <c r="AS3264" s="44">
        <f t="shared" si="500"/>
        <v>21054</v>
      </c>
      <c r="AT3264" s="44">
        <f t="shared" si="501"/>
        <v>21054</v>
      </c>
      <c r="AU3264" s="44">
        <f t="shared" si="502"/>
        <v>21054</v>
      </c>
      <c r="AV3264" s="45" t="b">
        <f t="shared" si="503"/>
        <v>1</v>
      </c>
      <c r="AW3264" s="45" t="b">
        <f t="shared" si="497"/>
        <v>1</v>
      </c>
      <c r="AX3264" s="45"/>
    </row>
    <row r="3265" spans="1:50" s="36" customFormat="1" ht="27.75" customHeight="1" x14ac:dyDescent="0.15">
      <c r="A3265" s="36" t="str">
        <f t="shared" si="495"/>
        <v>RAFAEL ANTONIO SALAMANCA / DEPOSITO DE DROGAS BOYACA201112810</v>
      </c>
      <c r="B3265" s="36" t="b">
        <f>+A3265='[1]Anexo 9'!A3265</f>
        <v>1</v>
      </c>
      <c r="C3265" s="18" t="s">
        <v>3868</v>
      </c>
      <c r="D3265" s="18" t="s">
        <v>1041</v>
      </c>
      <c r="E3265" s="15" t="s">
        <v>98</v>
      </c>
      <c r="F3265" s="15" t="s">
        <v>666</v>
      </c>
      <c r="G3265" s="15">
        <f>+VLOOKUP(F3265,[3]Sheet1!$E$3:$G$74,3,FALSE)</f>
        <v>7</v>
      </c>
      <c r="H3265" s="15">
        <f>+VLOOKUP(D3265&amp;F3265,'TD para paquetes'!$E$3:$I$441,5,FALSE)</f>
        <v>7</v>
      </c>
      <c r="I3265" s="15" t="s">
        <v>1025</v>
      </c>
      <c r="J3265" s="15">
        <v>8</v>
      </c>
      <c r="K3265" s="15">
        <v>8</v>
      </c>
      <c r="L3265" s="15">
        <v>201112810</v>
      </c>
      <c r="M3265" s="15" t="s">
        <v>675</v>
      </c>
      <c r="N3265" s="15" t="s">
        <v>101</v>
      </c>
      <c r="O3265" s="18" t="s">
        <v>5160</v>
      </c>
      <c r="P3265" s="22" t="s">
        <v>73</v>
      </c>
      <c r="Q3265" s="15" t="s">
        <v>101</v>
      </c>
      <c r="R3265" s="18" t="s">
        <v>103</v>
      </c>
      <c r="S3265" s="22" t="s">
        <v>73</v>
      </c>
      <c r="T3265" s="18">
        <v>1</v>
      </c>
      <c r="U3265" s="18" t="s">
        <v>6519</v>
      </c>
      <c r="V3265" s="15" t="s">
        <v>6066</v>
      </c>
      <c r="W3265" s="18" t="s">
        <v>1043</v>
      </c>
      <c r="X3265" s="18"/>
      <c r="Y3265" s="15" t="s">
        <v>73</v>
      </c>
      <c r="Z3265" s="18" t="s">
        <v>2860</v>
      </c>
      <c r="AA3265" s="18" t="s">
        <v>71</v>
      </c>
      <c r="AB3265" s="18" t="s">
        <v>3085</v>
      </c>
      <c r="AC3265" s="67" t="e">
        <f>+VLOOKUP("*"&amp;L3265&amp;"*",'[2]REGISTROS SANITARIOS'!$D$2394:$E$2662,2,FALSE)</f>
        <v>#N/A</v>
      </c>
      <c r="AD3265" s="22" t="s">
        <v>44</v>
      </c>
      <c r="AE3265" s="16">
        <v>46158</v>
      </c>
      <c r="AF3265" s="34" t="s">
        <v>73</v>
      </c>
      <c r="AG3265" s="24" t="s">
        <v>43</v>
      </c>
      <c r="AH3265" s="18" t="s">
        <v>55</v>
      </c>
      <c r="AI3265" s="18" t="s">
        <v>53</v>
      </c>
      <c r="AJ3265" s="17">
        <v>11</v>
      </c>
      <c r="AK3265" s="25">
        <v>11</v>
      </c>
      <c r="AL3265" s="25">
        <v>899</v>
      </c>
      <c r="AM3265" s="35">
        <v>0</v>
      </c>
      <c r="AN3265" s="19">
        <v>9889</v>
      </c>
      <c r="AO3265" s="18" t="s">
        <v>1049</v>
      </c>
      <c r="AP3265" s="15" t="s">
        <v>1049</v>
      </c>
      <c r="AQ3265" s="43" t="str">
        <f t="shared" si="496"/>
        <v>SI</v>
      </c>
      <c r="AR3265" s="44">
        <f t="shared" si="499"/>
        <v>9889</v>
      </c>
      <c r="AS3265" s="44">
        <f t="shared" si="500"/>
        <v>9889</v>
      </c>
      <c r="AT3265" s="44">
        <f t="shared" si="501"/>
        <v>9889</v>
      </c>
      <c r="AU3265" s="44">
        <f t="shared" si="502"/>
        <v>9889</v>
      </c>
      <c r="AV3265" s="45" t="b">
        <f t="shared" si="503"/>
        <v>1</v>
      </c>
      <c r="AW3265" s="45" t="b">
        <f t="shared" si="497"/>
        <v>1</v>
      </c>
      <c r="AX3265" s="45"/>
    </row>
    <row r="3266" spans="1:50" s="36" customFormat="1" ht="27.75" customHeight="1" x14ac:dyDescent="0.15">
      <c r="A3266" s="36" t="str">
        <f t="shared" si="495"/>
        <v>RAFAEL ANTONIO SALAMANCA / DEPOSITO DE DROGAS BOYACA201112910</v>
      </c>
      <c r="B3266" s="36" t="b">
        <f>+A3266='[1]Anexo 9'!A3266</f>
        <v>1</v>
      </c>
      <c r="C3266" s="18" t="s">
        <v>3868</v>
      </c>
      <c r="D3266" s="18" t="s">
        <v>1041</v>
      </c>
      <c r="E3266" s="15" t="s">
        <v>98</v>
      </c>
      <c r="F3266" s="15" t="s">
        <v>666</v>
      </c>
      <c r="G3266" s="15">
        <f>+VLOOKUP(F3266,[3]Sheet1!$E$3:$G$74,3,FALSE)</f>
        <v>7</v>
      </c>
      <c r="H3266" s="15">
        <f>+VLOOKUP(D3266&amp;F3266,'TD para paquetes'!$E$3:$I$441,5,FALSE)</f>
        <v>7</v>
      </c>
      <c r="I3266" s="15" t="s">
        <v>1025</v>
      </c>
      <c r="J3266" s="15">
        <v>8</v>
      </c>
      <c r="K3266" s="15">
        <v>8</v>
      </c>
      <c r="L3266" s="15">
        <v>201112910</v>
      </c>
      <c r="M3266" s="15" t="s">
        <v>677</v>
      </c>
      <c r="N3266" s="15" t="s">
        <v>101</v>
      </c>
      <c r="O3266" s="18" t="s">
        <v>5161</v>
      </c>
      <c r="P3266" s="22" t="s">
        <v>73</v>
      </c>
      <c r="Q3266" s="15" t="s">
        <v>101</v>
      </c>
      <c r="R3266" s="18" t="s">
        <v>103</v>
      </c>
      <c r="S3266" s="22" t="s">
        <v>73</v>
      </c>
      <c r="T3266" s="18">
        <v>1</v>
      </c>
      <c r="U3266" s="18" t="s">
        <v>6519</v>
      </c>
      <c r="V3266" s="15" t="s">
        <v>6066</v>
      </c>
      <c r="W3266" s="18" t="s">
        <v>1043</v>
      </c>
      <c r="X3266" s="18"/>
      <c r="Y3266" s="15" t="s">
        <v>73</v>
      </c>
      <c r="Z3266" s="18" t="s">
        <v>2860</v>
      </c>
      <c r="AA3266" s="18" t="s">
        <v>71</v>
      </c>
      <c r="AB3266" s="18" t="s">
        <v>3085</v>
      </c>
      <c r="AC3266" s="67" t="e">
        <f>+VLOOKUP("*"&amp;L3266&amp;"*",'[2]REGISTROS SANITARIOS'!$D$2394:$E$2662,2,FALSE)</f>
        <v>#N/A</v>
      </c>
      <c r="AD3266" s="22" t="s">
        <v>44</v>
      </c>
      <c r="AE3266" s="16">
        <v>46158</v>
      </c>
      <c r="AF3266" s="34" t="s">
        <v>73</v>
      </c>
      <c r="AG3266" s="24" t="s">
        <v>43</v>
      </c>
      <c r="AH3266" s="18" t="s">
        <v>55</v>
      </c>
      <c r="AI3266" s="18" t="s">
        <v>53</v>
      </c>
      <c r="AJ3266" s="17">
        <v>60.5</v>
      </c>
      <c r="AK3266" s="25">
        <v>61</v>
      </c>
      <c r="AL3266" s="25">
        <v>984</v>
      </c>
      <c r="AM3266" s="35">
        <v>0</v>
      </c>
      <c r="AN3266" s="19">
        <v>60024</v>
      </c>
      <c r="AO3266" s="18" t="s">
        <v>1049</v>
      </c>
      <c r="AP3266" s="15" t="s">
        <v>1049</v>
      </c>
      <c r="AQ3266" s="43" t="str">
        <f t="shared" si="496"/>
        <v>MAYOR</v>
      </c>
      <c r="AR3266" s="44">
        <f t="shared" si="499"/>
        <v>59532</v>
      </c>
      <c r="AS3266" s="44">
        <f t="shared" si="500"/>
        <v>59532</v>
      </c>
      <c r="AT3266" s="44">
        <f t="shared" si="501"/>
        <v>60024</v>
      </c>
      <c r="AU3266" s="44">
        <f t="shared" si="502"/>
        <v>60024</v>
      </c>
      <c r="AV3266" s="45" t="b">
        <f t="shared" si="503"/>
        <v>1</v>
      </c>
      <c r="AW3266" s="45" t="b">
        <f t="shared" si="497"/>
        <v>0</v>
      </c>
      <c r="AX3266" s="45"/>
    </row>
    <row r="3267" spans="1:50" s="36" customFormat="1" ht="27.75" customHeight="1" x14ac:dyDescent="0.15">
      <c r="A3267" s="36" t="str">
        <f t="shared" si="495"/>
        <v>RAFAEL ANTONIO SALAMANCA / DEPOSITO DE DROGAS BOYACA201113010</v>
      </c>
      <c r="B3267" s="36" t="b">
        <f>+A3267='[1]Anexo 9'!A3267</f>
        <v>1</v>
      </c>
      <c r="C3267" s="18" t="s">
        <v>3868</v>
      </c>
      <c r="D3267" s="18" t="s">
        <v>1041</v>
      </c>
      <c r="E3267" s="15" t="s">
        <v>98</v>
      </c>
      <c r="F3267" s="15" t="s">
        <v>666</v>
      </c>
      <c r="G3267" s="15">
        <f>+VLOOKUP(F3267,[3]Sheet1!$E$3:$G$74,3,FALSE)</f>
        <v>7</v>
      </c>
      <c r="H3267" s="15">
        <f>+VLOOKUP(D3267&amp;F3267,'TD para paquetes'!$E$3:$I$441,5,FALSE)</f>
        <v>7</v>
      </c>
      <c r="I3267" s="15" t="s">
        <v>1025</v>
      </c>
      <c r="J3267" s="15">
        <v>8</v>
      </c>
      <c r="K3267" s="15">
        <v>8</v>
      </c>
      <c r="L3267" s="15">
        <v>201113010</v>
      </c>
      <c r="M3267" s="15" t="s">
        <v>679</v>
      </c>
      <c r="N3267" s="15" t="s">
        <v>101</v>
      </c>
      <c r="O3267" s="18" t="s">
        <v>5162</v>
      </c>
      <c r="P3267" s="22" t="s">
        <v>73</v>
      </c>
      <c r="Q3267" s="15" t="s">
        <v>101</v>
      </c>
      <c r="R3267" s="18" t="s">
        <v>103</v>
      </c>
      <c r="S3267" s="22" t="s">
        <v>73</v>
      </c>
      <c r="T3267" s="18">
        <v>1</v>
      </c>
      <c r="U3267" s="18" t="s">
        <v>6519</v>
      </c>
      <c r="V3267" s="15" t="s">
        <v>6066</v>
      </c>
      <c r="W3267" s="18" t="s">
        <v>1043</v>
      </c>
      <c r="X3267" s="18"/>
      <c r="Y3267" s="15" t="s">
        <v>73</v>
      </c>
      <c r="Z3267" s="18" t="s">
        <v>2860</v>
      </c>
      <c r="AA3267" s="18" t="s">
        <v>71</v>
      </c>
      <c r="AB3267" s="18" t="s">
        <v>3085</v>
      </c>
      <c r="AC3267" s="67" t="e">
        <f>+VLOOKUP("*"&amp;L3267&amp;"*",'[2]REGISTROS SANITARIOS'!$D$2394:$E$2662,2,FALSE)</f>
        <v>#N/A</v>
      </c>
      <c r="AD3267" s="22" t="s">
        <v>44</v>
      </c>
      <c r="AE3267" s="16">
        <v>46158</v>
      </c>
      <c r="AF3267" s="34" t="s">
        <v>73</v>
      </c>
      <c r="AG3267" s="24" t="s">
        <v>43</v>
      </c>
      <c r="AH3267" s="18" t="s">
        <v>55</v>
      </c>
      <c r="AI3267" s="18" t="s">
        <v>53</v>
      </c>
      <c r="AJ3267" s="17">
        <v>192.5</v>
      </c>
      <c r="AK3267" s="25">
        <v>193</v>
      </c>
      <c r="AL3267" s="25">
        <v>988</v>
      </c>
      <c r="AM3267" s="35">
        <v>0</v>
      </c>
      <c r="AN3267" s="19">
        <v>190684</v>
      </c>
      <c r="AO3267" s="18" t="s">
        <v>1049</v>
      </c>
      <c r="AP3267" s="15" t="s">
        <v>1049</v>
      </c>
      <c r="AQ3267" s="43" t="str">
        <f t="shared" si="496"/>
        <v>MAYOR</v>
      </c>
      <c r="AR3267" s="44">
        <f t="shared" si="499"/>
        <v>190190</v>
      </c>
      <c r="AS3267" s="44">
        <f t="shared" si="500"/>
        <v>190190</v>
      </c>
      <c r="AT3267" s="44">
        <f t="shared" si="501"/>
        <v>190684</v>
      </c>
      <c r="AU3267" s="44">
        <f t="shared" si="502"/>
        <v>190684</v>
      </c>
      <c r="AV3267" s="45" t="b">
        <f t="shared" si="503"/>
        <v>1</v>
      </c>
      <c r="AW3267" s="45" t="b">
        <f t="shared" si="497"/>
        <v>0</v>
      </c>
      <c r="AX3267" s="45"/>
    </row>
    <row r="3268" spans="1:50" s="36" customFormat="1" ht="27.75" customHeight="1" x14ac:dyDescent="0.15">
      <c r="A3268" s="36" t="str">
        <f t="shared" ref="A3268:A3331" si="505">+D3268&amp;L3268</f>
        <v>RAFAEL ANTONIO SALAMANCA / DEPOSITO DE DROGAS BOYACA201113110</v>
      </c>
      <c r="B3268" s="36" t="b">
        <f>+A3268='[1]Anexo 9'!A3268</f>
        <v>1</v>
      </c>
      <c r="C3268" s="18" t="s">
        <v>3868</v>
      </c>
      <c r="D3268" s="18" t="s">
        <v>1041</v>
      </c>
      <c r="E3268" s="15" t="s">
        <v>98</v>
      </c>
      <c r="F3268" s="15" t="s">
        <v>666</v>
      </c>
      <c r="G3268" s="15">
        <f>+VLOOKUP(F3268,[3]Sheet1!$E$3:$G$74,3,FALSE)</f>
        <v>7</v>
      </c>
      <c r="H3268" s="15">
        <f>+VLOOKUP(D3268&amp;F3268,'TD para paquetes'!$E$3:$I$441,5,FALSE)</f>
        <v>7</v>
      </c>
      <c r="I3268" s="15" t="s">
        <v>1025</v>
      </c>
      <c r="J3268" s="15">
        <v>8</v>
      </c>
      <c r="K3268" s="15">
        <v>8</v>
      </c>
      <c r="L3268" s="15">
        <v>201113110</v>
      </c>
      <c r="M3268" s="15" t="s">
        <v>681</v>
      </c>
      <c r="N3268" s="15" t="s">
        <v>101</v>
      </c>
      <c r="O3268" s="18" t="s">
        <v>5163</v>
      </c>
      <c r="P3268" s="22" t="s">
        <v>73</v>
      </c>
      <c r="Q3268" s="15" t="s">
        <v>101</v>
      </c>
      <c r="R3268" s="18" t="s">
        <v>103</v>
      </c>
      <c r="S3268" s="22" t="s">
        <v>73</v>
      </c>
      <c r="T3268" s="18">
        <v>1</v>
      </c>
      <c r="U3268" s="18" t="s">
        <v>6519</v>
      </c>
      <c r="V3268" s="15" t="s">
        <v>6066</v>
      </c>
      <c r="W3268" s="18" t="s">
        <v>1043</v>
      </c>
      <c r="X3268" s="18"/>
      <c r="Y3268" s="15" t="s">
        <v>73</v>
      </c>
      <c r="Z3268" s="18" t="s">
        <v>2860</v>
      </c>
      <c r="AA3268" s="18" t="s">
        <v>71</v>
      </c>
      <c r="AB3268" s="18" t="s">
        <v>3085</v>
      </c>
      <c r="AC3268" s="67" t="e">
        <f>+VLOOKUP("*"&amp;L3268&amp;"*",'[2]REGISTROS SANITARIOS'!$D$2394:$E$2662,2,FALSE)</f>
        <v>#N/A</v>
      </c>
      <c r="AD3268" s="22" t="s">
        <v>44</v>
      </c>
      <c r="AE3268" s="16">
        <v>46158</v>
      </c>
      <c r="AF3268" s="34" t="s">
        <v>73</v>
      </c>
      <c r="AG3268" s="24" t="s">
        <v>43</v>
      </c>
      <c r="AH3268" s="18" t="s">
        <v>55</v>
      </c>
      <c r="AI3268" s="18" t="s">
        <v>53</v>
      </c>
      <c r="AJ3268" s="17">
        <v>275</v>
      </c>
      <c r="AK3268" s="25">
        <v>275</v>
      </c>
      <c r="AL3268" s="25">
        <v>1096</v>
      </c>
      <c r="AM3268" s="35">
        <v>0</v>
      </c>
      <c r="AN3268" s="19">
        <v>301400</v>
      </c>
      <c r="AO3268" s="18" t="s">
        <v>1049</v>
      </c>
      <c r="AP3268" s="15" t="s">
        <v>1049</v>
      </c>
      <c r="AQ3268" s="43" t="str">
        <f t="shared" ref="AQ3268:AQ3331" si="506">+IF(AK3268="","NO INDICA",IF(AJ3268=AK3268,"SI",IF(AK3268&gt;AJ3268,"MAYOR",IF(AK3268&lt;AJ3268,"MENOR"))))</f>
        <v>SI</v>
      </c>
      <c r="AR3268" s="44">
        <f t="shared" si="499"/>
        <v>301400</v>
      </c>
      <c r="AS3268" s="44">
        <f t="shared" si="500"/>
        <v>301400</v>
      </c>
      <c r="AT3268" s="44">
        <f t="shared" si="501"/>
        <v>301400</v>
      </c>
      <c r="AU3268" s="44">
        <f t="shared" si="502"/>
        <v>301400</v>
      </c>
      <c r="AV3268" s="45" t="b">
        <f t="shared" si="503"/>
        <v>1</v>
      </c>
      <c r="AW3268" s="45" t="b">
        <f t="shared" ref="AW3268:AW3331" si="507">+AS3268=AN3268</f>
        <v>1</v>
      </c>
      <c r="AX3268" s="45"/>
    </row>
    <row r="3269" spans="1:50" s="36" customFormat="1" ht="27.75" customHeight="1" x14ac:dyDescent="0.15">
      <c r="A3269" s="36" t="str">
        <f t="shared" si="505"/>
        <v>RAFAEL ANTONIO SALAMANCA / DEPOSITO DE DROGAS BOYACA201113310</v>
      </c>
      <c r="B3269" s="36" t="b">
        <f>+A3269='[1]Anexo 9'!A3269</f>
        <v>1</v>
      </c>
      <c r="C3269" s="18" t="s">
        <v>3868</v>
      </c>
      <c r="D3269" s="18" t="s">
        <v>1041</v>
      </c>
      <c r="E3269" s="15" t="s">
        <v>98</v>
      </c>
      <c r="F3269" s="15" t="s">
        <v>683</v>
      </c>
      <c r="G3269" s="15">
        <f>+VLOOKUP(F3269,[3]Sheet1!$E$3:$G$74,3,FALSE)</f>
        <v>7</v>
      </c>
      <c r="H3269" s="15">
        <f>+VLOOKUP(D3269&amp;F3269,'TD para paquetes'!$E$3:$I$441,5,FALSE)</f>
        <v>7</v>
      </c>
      <c r="I3269" s="15" t="s">
        <v>1025</v>
      </c>
      <c r="J3269" s="15">
        <v>10</v>
      </c>
      <c r="K3269" s="15">
        <v>10</v>
      </c>
      <c r="L3269" s="15">
        <v>201113310</v>
      </c>
      <c r="M3269" s="15" t="s">
        <v>684</v>
      </c>
      <c r="N3269" s="15" t="s">
        <v>101</v>
      </c>
      <c r="O3269" s="18" t="s">
        <v>5164</v>
      </c>
      <c r="P3269" s="22" t="s">
        <v>73</v>
      </c>
      <c r="Q3269" s="15" t="s">
        <v>101</v>
      </c>
      <c r="R3269" s="18" t="s">
        <v>103</v>
      </c>
      <c r="S3269" s="22" t="s">
        <v>73</v>
      </c>
      <c r="T3269" s="18">
        <v>1</v>
      </c>
      <c r="U3269" s="18" t="s">
        <v>6519</v>
      </c>
      <c r="V3269" s="15" t="s">
        <v>686</v>
      </c>
      <c r="W3269" s="18" t="s">
        <v>1043</v>
      </c>
      <c r="X3269" s="18"/>
      <c r="Y3269" s="15" t="s">
        <v>73</v>
      </c>
      <c r="Z3269" s="18" t="s">
        <v>2860</v>
      </c>
      <c r="AA3269" s="18" t="s">
        <v>71</v>
      </c>
      <c r="AB3269" s="18" t="s">
        <v>2859</v>
      </c>
      <c r="AC3269" s="67" t="e">
        <f>+VLOOKUP("*"&amp;L3269&amp;"*",'[2]REGISTROS SANITARIOS'!$D$2394:$E$2662,2,FALSE)</f>
        <v>#N/A</v>
      </c>
      <c r="AD3269" s="22" t="s">
        <v>44</v>
      </c>
      <c r="AE3269" s="16">
        <v>46214</v>
      </c>
      <c r="AF3269" s="34" t="s">
        <v>73</v>
      </c>
      <c r="AG3269" s="24" t="s">
        <v>43</v>
      </c>
      <c r="AH3269" s="18" t="s">
        <v>55</v>
      </c>
      <c r="AI3269" s="18" t="s">
        <v>53</v>
      </c>
      <c r="AJ3269" s="17">
        <v>605</v>
      </c>
      <c r="AK3269" s="25">
        <v>605</v>
      </c>
      <c r="AL3269" s="25">
        <v>453</v>
      </c>
      <c r="AM3269" s="35">
        <v>0</v>
      </c>
      <c r="AN3269" s="19">
        <v>274065</v>
      </c>
      <c r="AO3269" s="18" t="s">
        <v>1049</v>
      </c>
      <c r="AP3269" s="15" t="s">
        <v>1049</v>
      </c>
      <c r="AQ3269" s="43" t="str">
        <f t="shared" si="506"/>
        <v>SI</v>
      </c>
      <c r="AR3269" s="44">
        <f t="shared" si="499"/>
        <v>274065</v>
      </c>
      <c r="AS3269" s="44">
        <f t="shared" si="500"/>
        <v>274065</v>
      </c>
      <c r="AT3269" s="44">
        <f t="shared" si="501"/>
        <v>274065</v>
      </c>
      <c r="AU3269" s="44">
        <f t="shared" si="502"/>
        <v>274065</v>
      </c>
      <c r="AV3269" s="45" t="b">
        <f t="shared" si="503"/>
        <v>1</v>
      </c>
      <c r="AW3269" s="45" t="b">
        <f t="shared" si="507"/>
        <v>1</v>
      </c>
      <c r="AX3269" s="45"/>
    </row>
    <row r="3270" spans="1:50" s="36" customFormat="1" ht="27.75" customHeight="1" x14ac:dyDescent="0.15">
      <c r="A3270" s="36" t="str">
        <f t="shared" si="505"/>
        <v>RAFAEL ANTONIO SALAMANCA / DEPOSITO DE DROGAS BOYACA201113410</v>
      </c>
      <c r="B3270" s="36" t="b">
        <f>+A3270='[1]Anexo 9'!A3270</f>
        <v>1</v>
      </c>
      <c r="C3270" s="18" t="s">
        <v>3868</v>
      </c>
      <c r="D3270" s="18" t="s">
        <v>1041</v>
      </c>
      <c r="E3270" s="15" t="s">
        <v>98</v>
      </c>
      <c r="F3270" s="15" t="s">
        <v>683</v>
      </c>
      <c r="G3270" s="15">
        <f>+VLOOKUP(F3270,[3]Sheet1!$E$3:$G$74,3,FALSE)</f>
        <v>7</v>
      </c>
      <c r="H3270" s="15">
        <f>+VLOOKUP(D3270&amp;F3270,'TD para paquetes'!$E$3:$I$441,5,FALSE)</f>
        <v>7</v>
      </c>
      <c r="I3270" s="15" t="s">
        <v>1025</v>
      </c>
      <c r="J3270" s="15">
        <v>10</v>
      </c>
      <c r="K3270" s="15">
        <v>10</v>
      </c>
      <c r="L3270" s="15">
        <v>201113410</v>
      </c>
      <c r="M3270" s="15" t="s">
        <v>688</v>
      </c>
      <c r="N3270" s="15" t="s">
        <v>101</v>
      </c>
      <c r="O3270" s="18" t="s">
        <v>5165</v>
      </c>
      <c r="P3270" s="22" t="s">
        <v>73</v>
      </c>
      <c r="Q3270" s="15" t="s">
        <v>101</v>
      </c>
      <c r="R3270" s="18" t="s">
        <v>103</v>
      </c>
      <c r="S3270" s="22" t="s">
        <v>73</v>
      </c>
      <c r="T3270" s="18">
        <v>1</v>
      </c>
      <c r="U3270" s="18" t="s">
        <v>6519</v>
      </c>
      <c r="V3270" s="15" t="s">
        <v>686</v>
      </c>
      <c r="W3270" s="18" t="s">
        <v>1043</v>
      </c>
      <c r="X3270" s="18"/>
      <c r="Y3270" s="15" t="s">
        <v>73</v>
      </c>
      <c r="Z3270" s="18" t="s">
        <v>2860</v>
      </c>
      <c r="AA3270" s="18" t="s">
        <v>71</v>
      </c>
      <c r="AB3270" s="18" t="s">
        <v>2859</v>
      </c>
      <c r="AC3270" s="67" t="e">
        <f>+VLOOKUP("*"&amp;L3270&amp;"*",'[2]REGISTROS SANITARIOS'!$D$2394:$E$2662,2,FALSE)</f>
        <v>#N/A</v>
      </c>
      <c r="AD3270" s="22" t="s">
        <v>44</v>
      </c>
      <c r="AE3270" s="16">
        <v>46214</v>
      </c>
      <c r="AF3270" s="34" t="s">
        <v>73</v>
      </c>
      <c r="AG3270" s="24" t="s">
        <v>43</v>
      </c>
      <c r="AH3270" s="18" t="s">
        <v>55</v>
      </c>
      <c r="AI3270" s="18" t="s">
        <v>53</v>
      </c>
      <c r="AJ3270" s="17">
        <v>1650</v>
      </c>
      <c r="AK3270" s="25">
        <v>1650</v>
      </c>
      <c r="AL3270" s="25">
        <v>453</v>
      </c>
      <c r="AM3270" s="35">
        <v>0</v>
      </c>
      <c r="AN3270" s="19">
        <v>747450</v>
      </c>
      <c r="AO3270" s="18" t="s">
        <v>1049</v>
      </c>
      <c r="AP3270" s="15" t="s">
        <v>1049</v>
      </c>
      <c r="AQ3270" s="43" t="str">
        <f t="shared" si="506"/>
        <v>SI</v>
      </c>
      <c r="AR3270" s="44">
        <f t="shared" si="499"/>
        <v>747450</v>
      </c>
      <c r="AS3270" s="44">
        <f t="shared" si="500"/>
        <v>747450</v>
      </c>
      <c r="AT3270" s="44">
        <f t="shared" si="501"/>
        <v>747450</v>
      </c>
      <c r="AU3270" s="44">
        <f t="shared" si="502"/>
        <v>747450</v>
      </c>
      <c r="AV3270" s="45" t="b">
        <f t="shared" si="503"/>
        <v>1</v>
      </c>
      <c r="AW3270" s="45" t="b">
        <f t="shared" si="507"/>
        <v>1</v>
      </c>
      <c r="AX3270" s="45"/>
    </row>
    <row r="3271" spans="1:50" s="36" customFormat="1" ht="27.75" customHeight="1" x14ac:dyDescent="0.15">
      <c r="A3271" s="36" t="str">
        <f t="shared" si="505"/>
        <v>RAFAEL ANTONIO SALAMANCA / DEPOSITO DE DROGAS BOYACA201113510</v>
      </c>
      <c r="B3271" s="36" t="b">
        <f>+A3271='[1]Anexo 9'!A3271</f>
        <v>1</v>
      </c>
      <c r="C3271" s="18" t="s">
        <v>3868</v>
      </c>
      <c r="D3271" s="18" t="s">
        <v>1041</v>
      </c>
      <c r="E3271" s="15" t="s">
        <v>98</v>
      </c>
      <c r="F3271" s="15" t="s">
        <v>683</v>
      </c>
      <c r="G3271" s="15">
        <f>+VLOOKUP(F3271,[3]Sheet1!$E$3:$G$74,3,FALSE)</f>
        <v>7</v>
      </c>
      <c r="H3271" s="15">
        <f>+VLOOKUP(D3271&amp;F3271,'TD para paquetes'!$E$3:$I$441,5,FALSE)</f>
        <v>7</v>
      </c>
      <c r="I3271" s="15" t="s">
        <v>1025</v>
      </c>
      <c r="J3271" s="15">
        <v>10</v>
      </c>
      <c r="K3271" s="15">
        <v>10</v>
      </c>
      <c r="L3271" s="15">
        <v>201113510</v>
      </c>
      <c r="M3271" s="15" t="s">
        <v>690</v>
      </c>
      <c r="N3271" s="15" t="s">
        <v>101</v>
      </c>
      <c r="O3271" s="18" t="s">
        <v>5166</v>
      </c>
      <c r="P3271" s="22" t="s">
        <v>73</v>
      </c>
      <c r="Q3271" s="15" t="s">
        <v>101</v>
      </c>
      <c r="R3271" s="18" t="s">
        <v>103</v>
      </c>
      <c r="S3271" s="22" t="s">
        <v>73</v>
      </c>
      <c r="T3271" s="18">
        <v>1</v>
      </c>
      <c r="U3271" s="18" t="s">
        <v>6519</v>
      </c>
      <c r="V3271" s="15" t="s">
        <v>686</v>
      </c>
      <c r="W3271" s="18" t="s">
        <v>1043</v>
      </c>
      <c r="X3271" s="18"/>
      <c r="Y3271" s="15" t="s">
        <v>73</v>
      </c>
      <c r="Z3271" s="18" t="s">
        <v>2860</v>
      </c>
      <c r="AA3271" s="18" t="s">
        <v>71</v>
      </c>
      <c r="AB3271" s="18" t="s">
        <v>2859</v>
      </c>
      <c r="AC3271" s="67" t="e">
        <f>+VLOOKUP("*"&amp;L3271&amp;"*",'[2]REGISTROS SANITARIOS'!$D$2394:$E$2662,2,FALSE)</f>
        <v>#N/A</v>
      </c>
      <c r="AD3271" s="22" t="s">
        <v>44</v>
      </c>
      <c r="AE3271" s="16">
        <v>46214</v>
      </c>
      <c r="AF3271" s="34" t="s">
        <v>73</v>
      </c>
      <c r="AG3271" s="24" t="s">
        <v>43</v>
      </c>
      <c r="AH3271" s="18" t="s">
        <v>55</v>
      </c>
      <c r="AI3271" s="18" t="s">
        <v>53</v>
      </c>
      <c r="AJ3271" s="17">
        <v>1171.5</v>
      </c>
      <c r="AK3271" s="25">
        <v>1172</v>
      </c>
      <c r="AL3271" s="25">
        <v>453</v>
      </c>
      <c r="AM3271" s="35">
        <v>0</v>
      </c>
      <c r="AN3271" s="19">
        <v>530916</v>
      </c>
      <c r="AO3271" s="18" t="s">
        <v>1049</v>
      </c>
      <c r="AP3271" s="15" t="s">
        <v>1049</v>
      </c>
      <c r="AQ3271" s="43" t="str">
        <f t="shared" si="506"/>
        <v>MAYOR</v>
      </c>
      <c r="AR3271" s="44">
        <f t="shared" si="499"/>
        <v>530689.5</v>
      </c>
      <c r="AS3271" s="44">
        <f t="shared" si="500"/>
        <v>530689.5</v>
      </c>
      <c r="AT3271" s="44">
        <f t="shared" si="501"/>
        <v>530916</v>
      </c>
      <c r="AU3271" s="44">
        <f t="shared" si="502"/>
        <v>530916</v>
      </c>
      <c r="AV3271" s="45" t="b">
        <f t="shared" si="503"/>
        <v>1</v>
      </c>
      <c r="AW3271" s="45" t="b">
        <f t="shared" si="507"/>
        <v>0</v>
      </c>
      <c r="AX3271" s="45"/>
    </row>
    <row r="3272" spans="1:50" s="36" customFormat="1" ht="27.75" customHeight="1" x14ac:dyDescent="0.15">
      <c r="A3272" s="36" t="str">
        <f t="shared" si="505"/>
        <v>RAFAEL ANTONIO SALAMANCA / DEPOSITO DE DROGAS BOYACA201113610</v>
      </c>
      <c r="B3272" s="36" t="b">
        <f>+A3272='[1]Anexo 9'!A3272</f>
        <v>1</v>
      </c>
      <c r="C3272" s="18" t="s">
        <v>3868</v>
      </c>
      <c r="D3272" s="18" t="s">
        <v>1041</v>
      </c>
      <c r="E3272" s="15" t="s">
        <v>98</v>
      </c>
      <c r="F3272" s="15" t="s">
        <v>683</v>
      </c>
      <c r="G3272" s="15">
        <f>+VLOOKUP(F3272,[3]Sheet1!$E$3:$G$74,3,FALSE)</f>
        <v>7</v>
      </c>
      <c r="H3272" s="15">
        <f>+VLOOKUP(D3272&amp;F3272,'TD para paquetes'!$E$3:$I$441,5,FALSE)</f>
        <v>7</v>
      </c>
      <c r="I3272" s="15" t="s">
        <v>1025</v>
      </c>
      <c r="J3272" s="15">
        <v>10</v>
      </c>
      <c r="K3272" s="15">
        <v>10</v>
      </c>
      <c r="L3272" s="15">
        <v>201113610</v>
      </c>
      <c r="M3272" s="15" t="s">
        <v>692</v>
      </c>
      <c r="N3272" s="15" t="s">
        <v>101</v>
      </c>
      <c r="O3272" s="18" t="s">
        <v>5167</v>
      </c>
      <c r="P3272" s="22" t="s">
        <v>73</v>
      </c>
      <c r="Q3272" s="15" t="s">
        <v>101</v>
      </c>
      <c r="R3272" s="18" t="s">
        <v>103</v>
      </c>
      <c r="S3272" s="22" t="s">
        <v>73</v>
      </c>
      <c r="T3272" s="18">
        <v>1</v>
      </c>
      <c r="U3272" s="18" t="s">
        <v>6519</v>
      </c>
      <c r="V3272" s="15" t="s">
        <v>686</v>
      </c>
      <c r="W3272" s="18" t="s">
        <v>1043</v>
      </c>
      <c r="X3272" s="18"/>
      <c r="Y3272" s="15" t="s">
        <v>73</v>
      </c>
      <c r="Z3272" s="18" t="s">
        <v>2860</v>
      </c>
      <c r="AA3272" s="18" t="s">
        <v>71</v>
      </c>
      <c r="AB3272" s="18" t="s">
        <v>2859</v>
      </c>
      <c r="AC3272" s="67" t="e">
        <f>+VLOOKUP("*"&amp;L3272&amp;"*",'[2]REGISTROS SANITARIOS'!$D$2394:$E$2662,2,FALSE)</f>
        <v>#N/A</v>
      </c>
      <c r="AD3272" s="22" t="s">
        <v>44</v>
      </c>
      <c r="AE3272" s="16">
        <v>46214</v>
      </c>
      <c r="AF3272" s="34" t="s">
        <v>73</v>
      </c>
      <c r="AG3272" s="24" t="s">
        <v>43</v>
      </c>
      <c r="AH3272" s="18" t="s">
        <v>55</v>
      </c>
      <c r="AI3272" s="18" t="s">
        <v>53</v>
      </c>
      <c r="AJ3272" s="17">
        <v>605</v>
      </c>
      <c r="AK3272" s="25">
        <v>605</v>
      </c>
      <c r="AL3272" s="25">
        <v>465</v>
      </c>
      <c r="AM3272" s="35">
        <v>0</v>
      </c>
      <c r="AN3272" s="19">
        <v>281325</v>
      </c>
      <c r="AO3272" s="18" t="s">
        <v>1049</v>
      </c>
      <c r="AP3272" s="15" t="s">
        <v>1049</v>
      </c>
      <c r="AQ3272" s="43" t="str">
        <f t="shared" si="506"/>
        <v>SI</v>
      </c>
      <c r="AR3272" s="44">
        <f t="shared" si="499"/>
        <v>281325</v>
      </c>
      <c r="AS3272" s="44">
        <f t="shared" si="500"/>
        <v>281325</v>
      </c>
      <c r="AT3272" s="44">
        <f t="shared" si="501"/>
        <v>281325</v>
      </c>
      <c r="AU3272" s="44">
        <f t="shared" si="502"/>
        <v>281325</v>
      </c>
      <c r="AV3272" s="45" t="b">
        <f t="shared" si="503"/>
        <v>1</v>
      </c>
      <c r="AW3272" s="45" t="b">
        <f t="shared" si="507"/>
        <v>1</v>
      </c>
      <c r="AX3272" s="45"/>
    </row>
    <row r="3273" spans="1:50" s="36" customFormat="1" ht="27.75" customHeight="1" x14ac:dyDescent="0.15">
      <c r="A3273" s="36" t="str">
        <f t="shared" si="505"/>
        <v>RAFAEL ANTONIO SALAMANCA / DEPOSITO DE DROGAS BOYACA201113710</v>
      </c>
      <c r="B3273" s="36" t="b">
        <f>+A3273='[1]Anexo 9'!A3273</f>
        <v>1</v>
      </c>
      <c r="C3273" s="18" t="s">
        <v>3868</v>
      </c>
      <c r="D3273" s="18" t="s">
        <v>1041</v>
      </c>
      <c r="E3273" s="15" t="s">
        <v>98</v>
      </c>
      <c r="F3273" s="15" t="s">
        <v>683</v>
      </c>
      <c r="G3273" s="15">
        <f>+VLOOKUP(F3273,[3]Sheet1!$E$3:$G$74,3,FALSE)</f>
        <v>7</v>
      </c>
      <c r="H3273" s="15">
        <f>+VLOOKUP(D3273&amp;F3273,'TD para paquetes'!$E$3:$I$441,5,FALSE)</f>
        <v>7</v>
      </c>
      <c r="I3273" s="15" t="s">
        <v>1025</v>
      </c>
      <c r="J3273" s="15">
        <v>10</v>
      </c>
      <c r="K3273" s="15">
        <v>10</v>
      </c>
      <c r="L3273" s="15">
        <v>201113710</v>
      </c>
      <c r="M3273" s="15" t="s">
        <v>694</v>
      </c>
      <c r="N3273" s="15" t="s">
        <v>101</v>
      </c>
      <c r="O3273" s="18" t="s">
        <v>5168</v>
      </c>
      <c r="P3273" s="22" t="s">
        <v>73</v>
      </c>
      <c r="Q3273" s="15" t="s">
        <v>101</v>
      </c>
      <c r="R3273" s="18" t="s">
        <v>103</v>
      </c>
      <c r="S3273" s="22" t="s">
        <v>73</v>
      </c>
      <c r="T3273" s="18">
        <v>1</v>
      </c>
      <c r="U3273" s="18" t="s">
        <v>6519</v>
      </c>
      <c r="V3273" s="15" t="s">
        <v>686</v>
      </c>
      <c r="W3273" s="18" t="s">
        <v>1043</v>
      </c>
      <c r="X3273" s="18"/>
      <c r="Y3273" s="15" t="s">
        <v>73</v>
      </c>
      <c r="Z3273" s="18" t="s">
        <v>2860</v>
      </c>
      <c r="AA3273" s="18" t="s">
        <v>71</v>
      </c>
      <c r="AB3273" s="18" t="s">
        <v>2859</v>
      </c>
      <c r="AC3273" s="67" t="e">
        <f>+VLOOKUP("*"&amp;L3273&amp;"*",'[2]REGISTROS SANITARIOS'!$D$2394:$E$2662,2,FALSE)</f>
        <v>#N/A</v>
      </c>
      <c r="AD3273" s="22" t="s">
        <v>44</v>
      </c>
      <c r="AE3273" s="16">
        <v>46214</v>
      </c>
      <c r="AF3273" s="34" t="s">
        <v>73</v>
      </c>
      <c r="AG3273" s="24" t="s">
        <v>43</v>
      </c>
      <c r="AH3273" s="18" t="s">
        <v>55</v>
      </c>
      <c r="AI3273" s="18" t="s">
        <v>53</v>
      </c>
      <c r="AJ3273" s="17">
        <v>550</v>
      </c>
      <c r="AK3273" s="25">
        <v>550</v>
      </c>
      <c r="AL3273" s="25">
        <v>481</v>
      </c>
      <c r="AM3273" s="35">
        <v>0</v>
      </c>
      <c r="AN3273" s="19">
        <v>264550</v>
      </c>
      <c r="AO3273" s="18" t="s">
        <v>1049</v>
      </c>
      <c r="AP3273" s="15" t="s">
        <v>1049</v>
      </c>
      <c r="AQ3273" s="43" t="str">
        <f t="shared" si="506"/>
        <v>SI</v>
      </c>
      <c r="AR3273" s="44">
        <f t="shared" si="499"/>
        <v>264550</v>
      </c>
      <c r="AS3273" s="44">
        <f t="shared" si="500"/>
        <v>264550</v>
      </c>
      <c r="AT3273" s="44">
        <f t="shared" si="501"/>
        <v>264550</v>
      </c>
      <c r="AU3273" s="44">
        <f t="shared" si="502"/>
        <v>264550</v>
      </c>
      <c r="AV3273" s="45" t="b">
        <f t="shared" si="503"/>
        <v>1</v>
      </c>
      <c r="AW3273" s="45" t="b">
        <f t="shared" si="507"/>
        <v>1</v>
      </c>
      <c r="AX3273" s="45"/>
    </row>
    <row r="3274" spans="1:50" s="36" customFormat="1" ht="27.75" customHeight="1" x14ac:dyDescent="0.15">
      <c r="A3274" s="36" t="str">
        <f t="shared" si="505"/>
        <v>RAFAEL ANTONIO SALAMANCA / DEPOSITO DE DROGAS BOYACA201113810</v>
      </c>
      <c r="B3274" s="36" t="b">
        <f>+A3274='[1]Anexo 9'!A3274</f>
        <v>1</v>
      </c>
      <c r="C3274" s="18" t="s">
        <v>3868</v>
      </c>
      <c r="D3274" s="18" t="s">
        <v>1041</v>
      </c>
      <c r="E3274" s="15" t="s">
        <v>98</v>
      </c>
      <c r="F3274" s="15" t="s">
        <v>683</v>
      </c>
      <c r="G3274" s="15">
        <f>+VLOOKUP(F3274,[3]Sheet1!$E$3:$G$74,3,FALSE)</f>
        <v>7</v>
      </c>
      <c r="H3274" s="15">
        <f>+VLOOKUP(D3274&amp;F3274,'TD para paquetes'!$E$3:$I$441,5,FALSE)</f>
        <v>7</v>
      </c>
      <c r="I3274" s="15" t="s">
        <v>1025</v>
      </c>
      <c r="J3274" s="15">
        <v>10</v>
      </c>
      <c r="K3274" s="15">
        <v>10</v>
      </c>
      <c r="L3274" s="15">
        <v>201113810</v>
      </c>
      <c r="M3274" s="15" t="s">
        <v>696</v>
      </c>
      <c r="N3274" s="15" t="s">
        <v>101</v>
      </c>
      <c r="O3274" s="18" t="s">
        <v>5169</v>
      </c>
      <c r="P3274" s="22" t="s">
        <v>73</v>
      </c>
      <c r="Q3274" s="15" t="s">
        <v>101</v>
      </c>
      <c r="R3274" s="18" t="s">
        <v>103</v>
      </c>
      <c r="S3274" s="22" t="s">
        <v>73</v>
      </c>
      <c r="T3274" s="18">
        <v>1</v>
      </c>
      <c r="U3274" s="18" t="s">
        <v>6519</v>
      </c>
      <c r="V3274" s="15" t="s">
        <v>686</v>
      </c>
      <c r="W3274" s="18" t="s">
        <v>1043</v>
      </c>
      <c r="X3274" s="18"/>
      <c r="Y3274" s="15" t="s">
        <v>73</v>
      </c>
      <c r="Z3274" s="18" t="s">
        <v>2860</v>
      </c>
      <c r="AA3274" s="18" t="s">
        <v>71</v>
      </c>
      <c r="AB3274" s="18" t="s">
        <v>2859</v>
      </c>
      <c r="AC3274" s="67" t="e">
        <f>+VLOOKUP("*"&amp;L3274&amp;"*",'[2]REGISTROS SANITARIOS'!$D$2394:$E$2662,2,FALSE)</f>
        <v>#N/A</v>
      </c>
      <c r="AD3274" s="22" t="s">
        <v>44</v>
      </c>
      <c r="AE3274" s="16">
        <v>46214</v>
      </c>
      <c r="AF3274" s="34" t="s">
        <v>73</v>
      </c>
      <c r="AG3274" s="24" t="s">
        <v>43</v>
      </c>
      <c r="AH3274" s="18" t="s">
        <v>55</v>
      </c>
      <c r="AI3274" s="18" t="s">
        <v>53</v>
      </c>
      <c r="AJ3274" s="17">
        <v>550</v>
      </c>
      <c r="AK3274" s="25">
        <v>550</v>
      </c>
      <c r="AL3274" s="25">
        <v>516</v>
      </c>
      <c r="AM3274" s="35">
        <v>0</v>
      </c>
      <c r="AN3274" s="19">
        <v>283800</v>
      </c>
      <c r="AO3274" s="18" t="s">
        <v>1049</v>
      </c>
      <c r="AP3274" s="15" t="s">
        <v>1049</v>
      </c>
      <c r="AQ3274" s="43" t="str">
        <f t="shared" si="506"/>
        <v>SI</v>
      </c>
      <c r="AR3274" s="44">
        <f t="shared" si="499"/>
        <v>283800</v>
      </c>
      <c r="AS3274" s="44">
        <f t="shared" si="500"/>
        <v>283800</v>
      </c>
      <c r="AT3274" s="44">
        <f t="shared" si="501"/>
        <v>283800</v>
      </c>
      <c r="AU3274" s="44">
        <f t="shared" si="502"/>
        <v>283800</v>
      </c>
      <c r="AV3274" s="45" t="b">
        <f t="shared" si="503"/>
        <v>1</v>
      </c>
      <c r="AW3274" s="45" t="b">
        <f t="shared" si="507"/>
        <v>1</v>
      </c>
      <c r="AX3274" s="45"/>
    </row>
    <row r="3275" spans="1:50" s="36" customFormat="1" ht="27.75" customHeight="1" x14ac:dyDescent="0.15">
      <c r="A3275" s="36" t="str">
        <f t="shared" si="505"/>
        <v>RAFAEL ANTONIO SALAMANCA / DEPOSITO DE DROGAS BOYACA201113910</v>
      </c>
      <c r="B3275" s="36" t="b">
        <f>+A3275='[1]Anexo 9'!A3275</f>
        <v>1</v>
      </c>
      <c r="C3275" s="18" t="s">
        <v>3868</v>
      </c>
      <c r="D3275" s="18" t="s">
        <v>1041</v>
      </c>
      <c r="E3275" s="15" t="s">
        <v>98</v>
      </c>
      <c r="F3275" s="15" t="s">
        <v>683</v>
      </c>
      <c r="G3275" s="15">
        <f>+VLOOKUP(F3275,[3]Sheet1!$E$3:$G$74,3,FALSE)</f>
        <v>7</v>
      </c>
      <c r="H3275" s="15">
        <f>+VLOOKUP(D3275&amp;F3275,'TD para paquetes'!$E$3:$I$441,5,FALSE)</f>
        <v>7</v>
      </c>
      <c r="I3275" s="15" t="s">
        <v>1025</v>
      </c>
      <c r="J3275" s="15">
        <v>10</v>
      </c>
      <c r="K3275" s="15">
        <v>10</v>
      </c>
      <c r="L3275" s="15">
        <v>201113910</v>
      </c>
      <c r="M3275" s="15" t="s">
        <v>698</v>
      </c>
      <c r="N3275" s="15" t="s">
        <v>101</v>
      </c>
      <c r="O3275" s="18" t="s">
        <v>5170</v>
      </c>
      <c r="P3275" s="22" t="s">
        <v>73</v>
      </c>
      <c r="Q3275" s="15" t="s">
        <v>101</v>
      </c>
      <c r="R3275" s="18" t="s">
        <v>103</v>
      </c>
      <c r="S3275" s="22" t="s">
        <v>73</v>
      </c>
      <c r="T3275" s="18">
        <v>1</v>
      </c>
      <c r="U3275" s="18" t="s">
        <v>6519</v>
      </c>
      <c r="V3275" s="15" t="s">
        <v>686</v>
      </c>
      <c r="W3275" s="18" t="s">
        <v>1043</v>
      </c>
      <c r="X3275" s="18"/>
      <c r="Y3275" s="15" t="s">
        <v>73</v>
      </c>
      <c r="Z3275" s="18" t="s">
        <v>2860</v>
      </c>
      <c r="AA3275" s="18" t="s">
        <v>71</v>
      </c>
      <c r="AB3275" s="18" t="s">
        <v>2859</v>
      </c>
      <c r="AC3275" s="67" t="e">
        <f>+VLOOKUP("*"&amp;L3275&amp;"*",'[2]REGISTROS SANITARIOS'!$D$2394:$E$2662,2,FALSE)</f>
        <v>#N/A</v>
      </c>
      <c r="AD3275" s="22" t="s">
        <v>44</v>
      </c>
      <c r="AE3275" s="16">
        <v>46214</v>
      </c>
      <c r="AF3275" s="34" t="s">
        <v>73</v>
      </c>
      <c r="AG3275" s="24" t="s">
        <v>43</v>
      </c>
      <c r="AH3275" s="18" t="s">
        <v>55</v>
      </c>
      <c r="AI3275" s="18" t="s">
        <v>53</v>
      </c>
      <c r="AJ3275" s="17">
        <v>275</v>
      </c>
      <c r="AK3275" s="25">
        <v>275</v>
      </c>
      <c r="AL3275" s="25">
        <v>536</v>
      </c>
      <c r="AM3275" s="35">
        <v>0</v>
      </c>
      <c r="AN3275" s="19">
        <v>147400</v>
      </c>
      <c r="AO3275" s="18" t="s">
        <v>1049</v>
      </c>
      <c r="AP3275" s="15" t="s">
        <v>1049</v>
      </c>
      <c r="AQ3275" s="43" t="str">
        <f t="shared" si="506"/>
        <v>SI</v>
      </c>
      <c r="AR3275" s="44">
        <f t="shared" si="499"/>
        <v>147400</v>
      </c>
      <c r="AS3275" s="44">
        <f t="shared" si="500"/>
        <v>147400</v>
      </c>
      <c r="AT3275" s="44">
        <f t="shared" si="501"/>
        <v>147400</v>
      </c>
      <c r="AU3275" s="44">
        <f t="shared" si="502"/>
        <v>147400</v>
      </c>
      <c r="AV3275" s="45" t="b">
        <f t="shared" si="503"/>
        <v>1</v>
      </c>
      <c r="AW3275" s="45" t="b">
        <f t="shared" si="507"/>
        <v>1</v>
      </c>
      <c r="AX3275" s="45"/>
    </row>
    <row r="3276" spans="1:50" s="36" customFormat="1" ht="27.75" customHeight="1" x14ac:dyDescent="0.15">
      <c r="A3276" s="36" t="str">
        <f t="shared" si="505"/>
        <v>RAFAEL ANTONIO SALAMANCA / DEPOSITO DE DROGAS BOYACA201130110</v>
      </c>
      <c r="B3276" s="36" t="b">
        <f>+A3276='[1]Anexo 9'!A3276</f>
        <v>1</v>
      </c>
      <c r="C3276" s="18" t="s">
        <v>3868</v>
      </c>
      <c r="D3276" s="18" t="s">
        <v>1041</v>
      </c>
      <c r="E3276" s="15" t="s">
        <v>98</v>
      </c>
      <c r="F3276" s="15" t="s">
        <v>749</v>
      </c>
      <c r="G3276" s="15">
        <f>+VLOOKUP(F3276,[3]Sheet1!$E$3:$G$74,3,FALSE)</f>
        <v>6</v>
      </c>
      <c r="H3276" s="15">
        <f>+VLOOKUP(D3276&amp;F3276,'TD para paquetes'!$E$3:$I$441,5,FALSE)</f>
        <v>6</v>
      </c>
      <c r="I3276" s="15" t="s">
        <v>1025</v>
      </c>
      <c r="J3276" s="15">
        <v>6</v>
      </c>
      <c r="K3276" s="15">
        <v>6</v>
      </c>
      <c r="L3276" s="15">
        <v>201130110</v>
      </c>
      <c r="M3276" s="15" t="s">
        <v>750</v>
      </c>
      <c r="N3276" s="15" t="s">
        <v>101</v>
      </c>
      <c r="O3276" s="18" t="s">
        <v>5171</v>
      </c>
      <c r="P3276" s="22" t="s">
        <v>73</v>
      </c>
      <c r="Q3276" s="15" t="s">
        <v>101</v>
      </c>
      <c r="R3276" s="18" t="s">
        <v>2987</v>
      </c>
      <c r="S3276" s="22" t="b">
        <f t="shared" ref="S3276:S3294" si="508">+R3276=Q3276</f>
        <v>0</v>
      </c>
      <c r="T3276" s="18">
        <v>10</v>
      </c>
      <c r="U3276" s="18" t="s">
        <v>2987</v>
      </c>
      <c r="V3276" s="15" t="s">
        <v>6068</v>
      </c>
      <c r="W3276" s="18" t="s">
        <v>117</v>
      </c>
      <c r="X3276" s="18"/>
      <c r="Y3276" s="15" t="s">
        <v>68</v>
      </c>
      <c r="Z3276" s="18" t="s">
        <v>435</v>
      </c>
      <c r="AA3276" s="18" t="s">
        <v>119</v>
      </c>
      <c r="AB3276" s="18" t="s">
        <v>724</v>
      </c>
      <c r="AC3276" s="67" t="e">
        <f>+VLOOKUP("*"&amp;L3276&amp;"*",'[2]REGISTROS SANITARIOS'!$D$2394:$E$2662,2,FALSE)</f>
        <v>#N/A</v>
      </c>
      <c r="AD3276" s="22" t="s">
        <v>44</v>
      </c>
      <c r="AE3276" s="16">
        <v>45627</v>
      </c>
      <c r="AF3276" s="34" t="s">
        <v>73</v>
      </c>
      <c r="AG3276" s="24" t="s">
        <v>43</v>
      </c>
      <c r="AH3276" s="18" t="s">
        <v>55</v>
      </c>
      <c r="AI3276" s="18" t="s">
        <v>53</v>
      </c>
      <c r="AJ3276" s="17">
        <v>27.5</v>
      </c>
      <c r="AK3276" s="25">
        <v>28</v>
      </c>
      <c r="AL3276" s="25">
        <v>1750</v>
      </c>
      <c r="AM3276" s="35">
        <v>0.19</v>
      </c>
      <c r="AN3276" s="19">
        <v>58310</v>
      </c>
      <c r="AO3276" s="18" t="s">
        <v>1049</v>
      </c>
      <c r="AP3276" s="15" t="s">
        <v>1049</v>
      </c>
      <c r="AQ3276" s="43" t="str">
        <f t="shared" si="506"/>
        <v>MAYOR</v>
      </c>
      <c r="AR3276" s="44">
        <f t="shared" si="499"/>
        <v>57268.75</v>
      </c>
      <c r="AS3276" s="44">
        <f t="shared" si="500"/>
        <v>48125</v>
      </c>
      <c r="AT3276" s="44">
        <f t="shared" si="501"/>
        <v>49000</v>
      </c>
      <c r="AU3276" s="44">
        <f t="shared" si="502"/>
        <v>58310</v>
      </c>
      <c r="AV3276" s="45" t="b">
        <f t="shared" si="503"/>
        <v>1</v>
      </c>
      <c r="AW3276" s="45" t="b">
        <f t="shared" si="507"/>
        <v>0</v>
      </c>
      <c r="AX3276" s="45"/>
    </row>
    <row r="3277" spans="1:50" s="36" customFormat="1" ht="27.75" customHeight="1" x14ac:dyDescent="0.15">
      <c r="A3277" s="36" t="str">
        <f t="shared" si="505"/>
        <v>RAFAEL ANTONIO SALAMANCA / DEPOSITO DE DROGAS BOYACA201130210</v>
      </c>
      <c r="B3277" s="36" t="b">
        <f>+A3277='[1]Anexo 9'!A3277</f>
        <v>1</v>
      </c>
      <c r="C3277" s="18" t="s">
        <v>3868</v>
      </c>
      <c r="D3277" s="18" t="s">
        <v>1041</v>
      </c>
      <c r="E3277" s="15" t="s">
        <v>98</v>
      </c>
      <c r="F3277" s="15" t="s">
        <v>749</v>
      </c>
      <c r="G3277" s="15">
        <f>+VLOOKUP(F3277,[3]Sheet1!$E$3:$G$74,3,FALSE)</f>
        <v>6</v>
      </c>
      <c r="H3277" s="15">
        <f>+VLOOKUP(D3277&amp;F3277,'TD para paquetes'!$E$3:$I$441,5,FALSE)</f>
        <v>6</v>
      </c>
      <c r="I3277" s="15" t="s">
        <v>1025</v>
      </c>
      <c r="J3277" s="15">
        <v>6</v>
      </c>
      <c r="K3277" s="15">
        <v>6</v>
      </c>
      <c r="L3277" s="15">
        <v>201130210</v>
      </c>
      <c r="M3277" s="15" t="s">
        <v>752</v>
      </c>
      <c r="N3277" s="15" t="s">
        <v>101</v>
      </c>
      <c r="O3277" s="18" t="s">
        <v>5172</v>
      </c>
      <c r="P3277" s="22" t="s">
        <v>73</v>
      </c>
      <c r="Q3277" s="15" t="s">
        <v>101</v>
      </c>
      <c r="R3277" s="18" t="s">
        <v>2987</v>
      </c>
      <c r="S3277" s="22" t="b">
        <f t="shared" si="508"/>
        <v>0</v>
      </c>
      <c r="T3277" s="18">
        <v>10</v>
      </c>
      <c r="U3277" s="18" t="s">
        <v>2987</v>
      </c>
      <c r="V3277" s="15" t="s">
        <v>6068</v>
      </c>
      <c r="W3277" s="18" t="s">
        <v>117</v>
      </c>
      <c r="X3277" s="18"/>
      <c r="Y3277" s="15" t="s">
        <v>68</v>
      </c>
      <c r="Z3277" s="18" t="s">
        <v>435</v>
      </c>
      <c r="AA3277" s="18" t="s">
        <v>119</v>
      </c>
      <c r="AB3277" s="18" t="s">
        <v>724</v>
      </c>
      <c r="AC3277" s="67" t="e">
        <f>+VLOOKUP("*"&amp;L3277&amp;"*",'[2]REGISTROS SANITARIOS'!$D$2394:$E$2662,2,FALSE)</f>
        <v>#N/A</v>
      </c>
      <c r="AD3277" s="22" t="s">
        <v>44</v>
      </c>
      <c r="AE3277" s="16">
        <v>45627</v>
      </c>
      <c r="AF3277" s="34" t="s">
        <v>73</v>
      </c>
      <c r="AG3277" s="24" t="s">
        <v>43</v>
      </c>
      <c r="AH3277" s="18" t="s">
        <v>55</v>
      </c>
      <c r="AI3277" s="18" t="s">
        <v>53</v>
      </c>
      <c r="AJ3277" s="17">
        <v>22</v>
      </c>
      <c r="AK3277" s="25">
        <v>22</v>
      </c>
      <c r="AL3277" s="25">
        <v>1750</v>
      </c>
      <c r="AM3277" s="35">
        <v>0.19</v>
      </c>
      <c r="AN3277" s="19">
        <v>45815</v>
      </c>
      <c r="AO3277" s="18" t="s">
        <v>1049</v>
      </c>
      <c r="AP3277" s="15" t="s">
        <v>1049</v>
      </c>
      <c r="AQ3277" s="43" t="str">
        <f t="shared" si="506"/>
        <v>SI</v>
      </c>
      <c r="AR3277" s="44">
        <f t="shared" si="499"/>
        <v>45815</v>
      </c>
      <c r="AS3277" s="44">
        <f t="shared" si="500"/>
        <v>38500</v>
      </c>
      <c r="AT3277" s="44">
        <f t="shared" si="501"/>
        <v>38500</v>
      </c>
      <c r="AU3277" s="44">
        <f t="shared" si="502"/>
        <v>45815</v>
      </c>
      <c r="AV3277" s="45" t="b">
        <f t="shared" si="503"/>
        <v>1</v>
      </c>
      <c r="AW3277" s="45" t="b">
        <f t="shared" si="507"/>
        <v>0</v>
      </c>
      <c r="AX3277" s="45"/>
    </row>
    <row r="3278" spans="1:50" s="36" customFormat="1" ht="27.75" customHeight="1" x14ac:dyDescent="0.15">
      <c r="A3278" s="36" t="str">
        <f t="shared" si="505"/>
        <v>RAFAEL ANTONIO SALAMANCA / DEPOSITO DE DROGAS BOYACA201130310</v>
      </c>
      <c r="B3278" s="36" t="b">
        <f>+A3278='[1]Anexo 9'!A3278</f>
        <v>1</v>
      </c>
      <c r="C3278" s="18" t="s">
        <v>3868</v>
      </c>
      <c r="D3278" s="18" t="s">
        <v>1041</v>
      </c>
      <c r="E3278" s="15" t="s">
        <v>98</v>
      </c>
      <c r="F3278" s="15" t="s">
        <v>749</v>
      </c>
      <c r="G3278" s="15">
        <f>+VLOOKUP(F3278,[3]Sheet1!$E$3:$G$74,3,FALSE)</f>
        <v>6</v>
      </c>
      <c r="H3278" s="15">
        <f>+VLOOKUP(D3278&amp;F3278,'TD para paquetes'!$E$3:$I$441,5,FALSE)</f>
        <v>6</v>
      </c>
      <c r="I3278" s="15" t="s">
        <v>1025</v>
      </c>
      <c r="J3278" s="15">
        <v>7</v>
      </c>
      <c r="K3278" s="15">
        <v>6</v>
      </c>
      <c r="L3278" s="15">
        <v>201130310</v>
      </c>
      <c r="M3278" s="15" t="s">
        <v>754</v>
      </c>
      <c r="N3278" s="15" t="s">
        <v>101</v>
      </c>
      <c r="O3278" s="18" t="s">
        <v>5173</v>
      </c>
      <c r="P3278" s="22" t="s">
        <v>73</v>
      </c>
      <c r="Q3278" s="15" t="s">
        <v>101</v>
      </c>
      <c r="R3278" s="18" t="s">
        <v>2987</v>
      </c>
      <c r="S3278" s="22" t="b">
        <f t="shared" si="508"/>
        <v>0</v>
      </c>
      <c r="T3278" s="18">
        <v>10</v>
      </c>
      <c r="U3278" s="18" t="s">
        <v>2987</v>
      </c>
      <c r="V3278" s="15" t="s">
        <v>6068</v>
      </c>
      <c r="W3278" s="18" t="s">
        <v>117</v>
      </c>
      <c r="X3278" s="18"/>
      <c r="Y3278" s="15" t="s">
        <v>68</v>
      </c>
      <c r="Z3278" s="18" t="s">
        <v>435</v>
      </c>
      <c r="AA3278" s="18" t="s">
        <v>119</v>
      </c>
      <c r="AB3278" s="18" t="s">
        <v>724</v>
      </c>
      <c r="AC3278" s="67" t="e">
        <f>+VLOOKUP("*"&amp;L3278&amp;"*",'[2]REGISTROS SANITARIOS'!$D$2394:$E$2662,2,FALSE)</f>
        <v>#N/A</v>
      </c>
      <c r="AD3278" s="22" t="s">
        <v>44</v>
      </c>
      <c r="AE3278" s="16">
        <v>45627</v>
      </c>
      <c r="AF3278" s="34" t="s">
        <v>73</v>
      </c>
      <c r="AG3278" s="24" t="s">
        <v>43</v>
      </c>
      <c r="AH3278" s="18" t="s">
        <v>55</v>
      </c>
      <c r="AI3278" s="18" t="s">
        <v>53</v>
      </c>
      <c r="AJ3278" s="17">
        <v>2.75</v>
      </c>
      <c r="AK3278" s="25">
        <v>3</v>
      </c>
      <c r="AL3278" s="25">
        <v>1750</v>
      </c>
      <c r="AM3278" s="35">
        <v>0.19</v>
      </c>
      <c r="AN3278" s="19">
        <v>6247.5</v>
      </c>
      <c r="AO3278" s="18" t="s">
        <v>1049</v>
      </c>
      <c r="AP3278" s="15" t="s">
        <v>1049</v>
      </c>
      <c r="AQ3278" s="43" t="str">
        <f t="shared" si="506"/>
        <v>MAYOR</v>
      </c>
      <c r="AR3278" s="44">
        <f t="shared" si="499"/>
        <v>5726.875</v>
      </c>
      <c r="AS3278" s="44">
        <f t="shared" si="500"/>
        <v>4812.5</v>
      </c>
      <c r="AT3278" s="44">
        <f t="shared" si="501"/>
        <v>5250</v>
      </c>
      <c r="AU3278" s="44">
        <f t="shared" si="502"/>
        <v>6247.5</v>
      </c>
      <c r="AV3278" s="45" t="b">
        <f t="shared" si="503"/>
        <v>1</v>
      </c>
      <c r="AW3278" s="45" t="b">
        <f t="shared" si="507"/>
        <v>0</v>
      </c>
      <c r="AX3278" s="45"/>
    </row>
    <row r="3279" spans="1:50" s="36" customFormat="1" ht="27.75" customHeight="1" x14ac:dyDescent="0.15">
      <c r="A3279" s="36" t="str">
        <f t="shared" si="505"/>
        <v>RAFAEL ANTONIO SALAMANCA / DEPOSITO DE DROGAS BOYACA201130410</v>
      </c>
      <c r="B3279" s="36" t="b">
        <f>+A3279='[1]Anexo 9'!A3279</f>
        <v>1</v>
      </c>
      <c r="C3279" s="18" t="s">
        <v>3868</v>
      </c>
      <c r="D3279" s="18" t="s">
        <v>1041</v>
      </c>
      <c r="E3279" s="15" t="s">
        <v>98</v>
      </c>
      <c r="F3279" s="15" t="s">
        <v>749</v>
      </c>
      <c r="G3279" s="15">
        <f>+VLOOKUP(F3279,[3]Sheet1!$E$3:$G$74,3,FALSE)</f>
        <v>6</v>
      </c>
      <c r="H3279" s="15">
        <f>+VLOOKUP(D3279&amp;F3279,'TD para paquetes'!$E$3:$I$441,5,FALSE)</f>
        <v>6</v>
      </c>
      <c r="I3279" s="15" t="s">
        <v>1025</v>
      </c>
      <c r="J3279" s="15">
        <v>7</v>
      </c>
      <c r="K3279" s="15">
        <v>6</v>
      </c>
      <c r="L3279" s="15">
        <v>201130410</v>
      </c>
      <c r="M3279" s="15" t="s">
        <v>756</v>
      </c>
      <c r="N3279" s="15" t="s">
        <v>101</v>
      </c>
      <c r="O3279" s="18" t="s">
        <v>5174</v>
      </c>
      <c r="P3279" s="22" t="s">
        <v>73</v>
      </c>
      <c r="Q3279" s="15" t="s">
        <v>101</v>
      </c>
      <c r="R3279" s="18" t="s">
        <v>2987</v>
      </c>
      <c r="S3279" s="22" t="b">
        <f t="shared" si="508"/>
        <v>0</v>
      </c>
      <c r="T3279" s="18">
        <v>10</v>
      </c>
      <c r="U3279" s="18" t="s">
        <v>2987</v>
      </c>
      <c r="V3279" s="15" t="s">
        <v>6068</v>
      </c>
      <c r="W3279" s="18" t="s">
        <v>117</v>
      </c>
      <c r="X3279" s="18"/>
      <c r="Y3279" s="15" t="s">
        <v>68</v>
      </c>
      <c r="Z3279" s="18" t="s">
        <v>435</v>
      </c>
      <c r="AA3279" s="18" t="s">
        <v>119</v>
      </c>
      <c r="AB3279" s="18" t="s">
        <v>724</v>
      </c>
      <c r="AC3279" s="67" t="e">
        <f>+VLOOKUP("*"&amp;L3279&amp;"*",'[2]REGISTROS SANITARIOS'!$D$2394:$E$2662,2,FALSE)</f>
        <v>#N/A</v>
      </c>
      <c r="AD3279" s="22" t="s">
        <v>44</v>
      </c>
      <c r="AE3279" s="16">
        <v>45627</v>
      </c>
      <c r="AF3279" s="34" t="s">
        <v>73</v>
      </c>
      <c r="AG3279" s="24" t="s">
        <v>43</v>
      </c>
      <c r="AH3279" s="18" t="s">
        <v>55</v>
      </c>
      <c r="AI3279" s="18" t="s">
        <v>53</v>
      </c>
      <c r="AJ3279" s="17">
        <v>11</v>
      </c>
      <c r="AK3279" s="25">
        <v>11</v>
      </c>
      <c r="AL3279" s="25">
        <v>1750</v>
      </c>
      <c r="AM3279" s="35">
        <v>0.19</v>
      </c>
      <c r="AN3279" s="19">
        <v>22907.5</v>
      </c>
      <c r="AO3279" s="18" t="s">
        <v>1049</v>
      </c>
      <c r="AP3279" s="15" t="s">
        <v>1049</v>
      </c>
      <c r="AQ3279" s="43" t="str">
        <f t="shared" si="506"/>
        <v>SI</v>
      </c>
      <c r="AR3279" s="44">
        <f t="shared" si="499"/>
        <v>22907.5</v>
      </c>
      <c r="AS3279" s="44">
        <f t="shared" si="500"/>
        <v>19250</v>
      </c>
      <c r="AT3279" s="44">
        <f t="shared" si="501"/>
        <v>19250</v>
      </c>
      <c r="AU3279" s="44">
        <f t="shared" si="502"/>
        <v>22907.5</v>
      </c>
      <c r="AV3279" s="45" t="b">
        <f t="shared" si="503"/>
        <v>1</v>
      </c>
      <c r="AW3279" s="45" t="b">
        <f t="shared" si="507"/>
        <v>0</v>
      </c>
      <c r="AX3279" s="45"/>
    </row>
    <row r="3280" spans="1:50" s="36" customFormat="1" ht="27.75" customHeight="1" x14ac:dyDescent="0.15">
      <c r="A3280" s="36" t="str">
        <f t="shared" si="505"/>
        <v>RAFAEL ANTONIO SALAMANCA / DEPOSITO DE DROGAS BOYACA201130510</v>
      </c>
      <c r="B3280" s="36" t="b">
        <f>+A3280='[1]Anexo 9'!A3280</f>
        <v>1</v>
      </c>
      <c r="C3280" s="18" t="s">
        <v>3868</v>
      </c>
      <c r="D3280" s="18" t="s">
        <v>1041</v>
      </c>
      <c r="E3280" s="15" t="s">
        <v>98</v>
      </c>
      <c r="F3280" s="15" t="s">
        <v>749</v>
      </c>
      <c r="G3280" s="15">
        <f>+VLOOKUP(F3280,[3]Sheet1!$E$3:$G$74,3,FALSE)</f>
        <v>6</v>
      </c>
      <c r="H3280" s="15">
        <f>+VLOOKUP(D3280&amp;F3280,'TD para paquetes'!$E$3:$I$441,5,FALSE)</f>
        <v>6</v>
      </c>
      <c r="I3280" s="15" t="s">
        <v>1025</v>
      </c>
      <c r="J3280" s="15">
        <v>7</v>
      </c>
      <c r="K3280" s="15">
        <v>6</v>
      </c>
      <c r="L3280" s="15">
        <v>201130510</v>
      </c>
      <c r="M3280" s="15" t="s">
        <v>758</v>
      </c>
      <c r="N3280" s="15" t="s">
        <v>101</v>
      </c>
      <c r="O3280" s="18" t="s">
        <v>5175</v>
      </c>
      <c r="P3280" s="22" t="s">
        <v>73</v>
      </c>
      <c r="Q3280" s="15" t="s">
        <v>101</v>
      </c>
      <c r="R3280" s="18" t="s">
        <v>2987</v>
      </c>
      <c r="S3280" s="22" t="b">
        <f t="shared" si="508"/>
        <v>0</v>
      </c>
      <c r="T3280" s="18">
        <v>10</v>
      </c>
      <c r="U3280" s="18" t="s">
        <v>2987</v>
      </c>
      <c r="V3280" s="15" t="s">
        <v>6068</v>
      </c>
      <c r="W3280" s="18" t="s">
        <v>117</v>
      </c>
      <c r="X3280" s="18"/>
      <c r="Y3280" s="15" t="s">
        <v>68</v>
      </c>
      <c r="Z3280" s="18" t="s">
        <v>435</v>
      </c>
      <c r="AA3280" s="18" t="s">
        <v>119</v>
      </c>
      <c r="AB3280" s="18" t="s">
        <v>724</v>
      </c>
      <c r="AC3280" s="67" t="e">
        <f>+VLOOKUP("*"&amp;L3280&amp;"*",'[2]REGISTROS SANITARIOS'!$D$2394:$E$2662,2,FALSE)</f>
        <v>#N/A</v>
      </c>
      <c r="AD3280" s="22" t="s">
        <v>44</v>
      </c>
      <c r="AE3280" s="16">
        <v>45627</v>
      </c>
      <c r="AF3280" s="34" t="s">
        <v>73</v>
      </c>
      <c r="AG3280" s="24" t="s">
        <v>43</v>
      </c>
      <c r="AH3280" s="18" t="s">
        <v>55</v>
      </c>
      <c r="AI3280" s="18" t="s">
        <v>53</v>
      </c>
      <c r="AJ3280" s="17">
        <v>11</v>
      </c>
      <c r="AK3280" s="25">
        <v>11</v>
      </c>
      <c r="AL3280" s="25">
        <v>1750</v>
      </c>
      <c r="AM3280" s="35">
        <v>0.19</v>
      </c>
      <c r="AN3280" s="19">
        <v>22907.5</v>
      </c>
      <c r="AO3280" s="18" t="s">
        <v>1049</v>
      </c>
      <c r="AP3280" s="15" t="s">
        <v>1049</v>
      </c>
      <c r="AQ3280" s="43" t="str">
        <f t="shared" si="506"/>
        <v>SI</v>
      </c>
      <c r="AR3280" s="44">
        <f t="shared" si="499"/>
        <v>22907.5</v>
      </c>
      <c r="AS3280" s="44">
        <f t="shared" si="500"/>
        <v>19250</v>
      </c>
      <c r="AT3280" s="44">
        <f t="shared" si="501"/>
        <v>19250</v>
      </c>
      <c r="AU3280" s="44">
        <f t="shared" si="502"/>
        <v>22907.5</v>
      </c>
      <c r="AV3280" s="45" t="b">
        <f t="shared" si="503"/>
        <v>1</v>
      </c>
      <c r="AW3280" s="45" t="b">
        <f t="shared" si="507"/>
        <v>0</v>
      </c>
      <c r="AX3280" s="45"/>
    </row>
    <row r="3281" spans="1:50" s="36" customFormat="1" ht="27.75" customHeight="1" x14ac:dyDescent="0.15">
      <c r="A3281" s="36" t="str">
        <f t="shared" si="505"/>
        <v>RAFAEL ANTONIO SALAMANCA / DEPOSITO DE DROGAS BOYACA201130610</v>
      </c>
      <c r="B3281" s="36" t="b">
        <f>+A3281='[1]Anexo 9'!A3281</f>
        <v>1</v>
      </c>
      <c r="C3281" s="18" t="s">
        <v>3868</v>
      </c>
      <c r="D3281" s="18" t="s">
        <v>1041</v>
      </c>
      <c r="E3281" s="15" t="s">
        <v>98</v>
      </c>
      <c r="F3281" s="15" t="s">
        <v>719</v>
      </c>
      <c r="G3281" s="15">
        <f>+VLOOKUP(F3281,[3]Sheet1!$E$3:$G$74,3,FALSE)</f>
        <v>13</v>
      </c>
      <c r="H3281" s="15">
        <f>+VLOOKUP(D3281&amp;F3281,'TD para paquetes'!$E$3:$I$441,5,FALSE)</f>
        <v>13</v>
      </c>
      <c r="I3281" s="15" t="s">
        <v>1025</v>
      </c>
      <c r="J3281" s="15">
        <v>8</v>
      </c>
      <c r="K3281" s="15">
        <v>5</v>
      </c>
      <c r="L3281" s="15">
        <v>201130610</v>
      </c>
      <c r="M3281" s="15" t="s">
        <v>720</v>
      </c>
      <c r="N3281" s="15" t="s">
        <v>101</v>
      </c>
      <c r="O3281" s="18" t="s">
        <v>5176</v>
      </c>
      <c r="P3281" s="22" t="s">
        <v>73</v>
      </c>
      <c r="Q3281" s="15" t="s">
        <v>101</v>
      </c>
      <c r="R3281" s="18" t="s">
        <v>2987</v>
      </c>
      <c r="S3281" s="22" t="b">
        <f t="shared" si="508"/>
        <v>0</v>
      </c>
      <c r="T3281" s="18">
        <v>10</v>
      </c>
      <c r="U3281" s="18" t="s">
        <v>2987</v>
      </c>
      <c r="V3281" s="15" t="s">
        <v>723</v>
      </c>
      <c r="W3281" s="18" t="s">
        <v>117</v>
      </c>
      <c r="X3281" s="18"/>
      <c r="Y3281" s="15" t="s">
        <v>73</v>
      </c>
      <c r="Z3281" s="18" t="s">
        <v>435</v>
      </c>
      <c r="AA3281" s="18" t="s">
        <v>119</v>
      </c>
      <c r="AB3281" s="18" t="s">
        <v>724</v>
      </c>
      <c r="AC3281" s="67" t="e">
        <f>+VLOOKUP("*"&amp;L3281&amp;"*",'[2]REGISTROS SANITARIOS'!$D$2394:$E$2662,2,FALSE)</f>
        <v>#N/A</v>
      </c>
      <c r="AD3281" s="22" t="s">
        <v>44</v>
      </c>
      <c r="AE3281" s="16">
        <v>45627</v>
      </c>
      <c r="AF3281" s="34" t="s">
        <v>73</v>
      </c>
      <c r="AG3281" s="24" t="s">
        <v>43</v>
      </c>
      <c r="AH3281" s="18" t="s">
        <v>55</v>
      </c>
      <c r="AI3281" s="18" t="s">
        <v>53</v>
      </c>
      <c r="AJ3281" s="17">
        <v>27.5</v>
      </c>
      <c r="AK3281" s="25">
        <v>28</v>
      </c>
      <c r="AL3281" s="25">
        <v>2688</v>
      </c>
      <c r="AM3281" s="35">
        <v>0.19</v>
      </c>
      <c r="AN3281" s="19">
        <v>89564.160000000003</v>
      </c>
      <c r="AO3281" s="18" t="s">
        <v>1049</v>
      </c>
      <c r="AP3281" s="15" t="s">
        <v>1049</v>
      </c>
      <c r="AQ3281" s="43" t="str">
        <f t="shared" si="506"/>
        <v>MAYOR</v>
      </c>
      <c r="AR3281" s="44">
        <f t="shared" si="499"/>
        <v>87964.799999999988</v>
      </c>
      <c r="AS3281" s="44">
        <f t="shared" si="500"/>
        <v>73920</v>
      </c>
      <c r="AT3281" s="44">
        <f t="shared" si="501"/>
        <v>75264</v>
      </c>
      <c r="AU3281" s="44">
        <f t="shared" si="502"/>
        <v>89564.159999999989</v>
      </c>
      <c r="AV3281" s="45" t="b">
        <f t="shared" si="503"/>
        <v>1</v>
      </c>
      <c r="AW3281" s="45" t="b">
        <f t="shared" si="507"/>
        <v>0</v>
      </c>
      <c r="AX3281" s="45"/>
    </row>
    <row r="3282" spans="1:50" s="36" customFormat="1" ht="27.75" customHeight="1" x14ac:dyDescent="0.15">
      <c r="A3282" s="36" t="str">
        <f t="shared" si="505"/>
        <v>RAFAEL ANTONIO SALAMANCA / DEPOSITO DE DROGAS BOYACA201130635</v>
      </c>
      <c r="B3282" s="36" t="b">
        <f>+A3282='[1]Anexo 9'!A3282</f>
        <v>1</v>
      </c>
      <c r="C3282" s="18" t="s">
        <v>3868</v>
      </c>
      <c r="D3282" s="18" t="s">
        <v>1041</v>
      </c>
      <c r="E3282" s="15" t="s">
        <v>98</v>
      </c>
      <c r="F3282" s="15" t="s">
        <v>719</v>
      </c>
      <c r="G3282" s="15">
        <f>+VLOOKUP(F3282,[3]Sheet1!$E$3:$G$74,3,FALSE)</f>
        <v>13</v>
      </c>
      <c r="H3282" s="15">
        <f>+VLOOKUP(D3282&amp;F3282,'TD para paquetes'!$E$3:$I$441,5,FALSE)</f>
        <v>13</v>
      </c>
      <c r="I3282" s="15" t="s">
        <v>1025</v>
      </c>
      <c r="J3282" s="15">
        <v>6</v>
      </c>
      <c r="K3282" s="15">
        <v>5</v>
      </c>
      <c r="L3282" s="15">
        <v>201130635</v>
      </c>
      <c r="M3282" s="15" t="s">
        <v>725</v>
      </c>
      <c r="N3282" s="15" t="s">
        <v>525</v>
      </c>
      <c r="O3282" s="18" t="s">
        <v>5177</v>
      </c>
      <c r="P3282" s="22" t="s">
        <v>73</v>
      </c>
      <c r="Q3282" s="15" t="s">
        <v>101</v>
      </c>
      <c r="R3282" s="18" t="s">
        <v>2987</v>
      </c>
      <c r="S3282" s="22" t="b">
        <f t="shared" si="508"/>
        <v>0</v>
      </c>
      <c r="T3282" s="18">
        <v>10</v>
      </c>
      <c r="U3282" s="18" t="s">
        <v>2987</v>
      </c>
      <c r="V3282" s="15" t="s">
        <v>723</v>
      </c>
      <c r="W3282" s="18" t="s">
        <v>117</v>
      </c>
      <c r="X3282" s="18"/>
      <c r="Y3282" s="15" t="s">
        <v>73</v>
      </c>
      <c r="Z3282" s="18" t="s">
        <v>435</v>
      </c>
      <c r="AA3282" s="18" t="s">
        <v>119</v>
      </c>
      <c r="AB3282" s="18" t="s">
        <v>724</v>
      </c>
      <c r="AC3282" s="67" t="e">
        <f>+VLOOKUP("*"&amp;L3282&amp;"*",'[2]REGISTROS SANITARIOS'!$D$2394:$E$2662,2,FALSE)</f>
        <v>#N/A</v>
      </c>
      <c r="AD3282" s="22" t="s">
        <v>44</v>
      </c>
      <c r="AE3282" s="16">
        <v>45627</v>
      </c>
      <c r="AF3282" s="34" t="s">
        <v>73</v>
      </c>
      <c r="AG3282" s="24" t="s">
        <v>43</v>
      </c>
      <c r="AH3282" s="18" t="s">
        <v>55</v>
      </c>
      <c r="AI3282" s="18" t="s">
        <v>53</v>
      </c>
      <c r="AJ3282" s="17">
        <v>5.5</v>
      </c>
      <c r="AK3282" s="25">
        <v>6</v>
      </c>
      <c r="AL3282" s="25">
        <v>2688</v>
      </c>
      <c r="AM3282" s="35">
        <v>0.19</v>
      </c>
      <c r="AN3282" s="19">
        <v>19192.32</v>
      </c>
      <c r="AO3282" s="18" t="s">
        <v>1049</v>
      </c>
      <c r="AP3282" s="15" t="s">
        <v>1049</v>
      </c>
      <c r="AQ3282" s="43" t="str">
        <f t="shared" si="506"/>
        <v>MAYOR</v>
      </c>
      <c r="AR3282" s="44">
        <f t="shared" si="499"/>
        <v>17592.96</v>
      </c>
      <c r="AS3282" s="44">
        <f t="shared" si="500"/>
        <v>14784</v>
      </c>
      <c r="AT3282" s="44">
        <f t="shared" si="501"/>
        <v>16128</v>
      </c>
      <c r="AU3282" s="44">
        <f t="shared" si="502"/>
        <v>19192.32</v>
      </c>
      <c r="AV3282" s="45" t="b">
        <f t="shared" si="503"/>
        <v>1</v>
      </c>
      <c r="AW3282" s="45" t="b">
        <f t="shared" si="507"/>
        <v>0</v>
      </c>
      <c r="AX3282" s="45"/>
    </row>
    <row r="3283" spans="1:50" s="36" customFormat="1" ht="27.75" customHeight="1" x14ac:dyDescent="0.15">
      <c r="A3283" s="36" t="str">
        <f t="shared" si="505"/>
        <v>RAFAEL ANTONIO SALAMANCA / DEPOSITO DE DROGAS BOYACA201130640</v>
      </c>
      <c r="B3283" s="36" t="b">
        <f>+A3283='[1]Anexo 9'!A3283</f>
        <v>1</v>
      </c>
      <c r="C3283" s="18" t="s">
        <v>3868</v>
      </c>
      <c r="D3283" s="18" t="s">
        <v>1041</v>
      </c>
      <c r="E3283" s="15" t="s">
        <v>98</v>
      </c>
      <c r="F3283" s="15" t="s">
        <v>719</v>
      </c>
      <c r="G3283" s="15">
        <f>+VLOOKUP(F3283,[3]Sheet1!$E$3:$G$74,3,FALSE)</f>
        <v>13</v>
      </c>
      <c r="H3283" s="15">
        <f>+VLOOKUP(D3283&amp;F3283,'TD para paquetes'!$E$3:$I$441,5,FALSE)</f>
        <v>13</v>
      </c>
      <c r="I3283" s="15" t="s">
        <v>1025</v>
      </c>
      <c r="J3283" s="15">
        <v>6</v>
      </c>
      <c r="K3283" s="15">
        <v>5</v>
      </c>
      <c r="L3283" s="15">
        <v>201130640</v>
      </c>
      <c r="M3283" s="15" t="s">
        <v>727</v>
      </c>
      <c r="N3283" s="15" t="s">
        <v>101</v>
      </c>
      <c r="O3283" s="18" t="s">
        <v>5178</v>
      </c>
      <c r="P3283" s="22" t="s">
        <v>73</v>
      </c>
      <c r="Q3283" s="15" t="s">
        <v>101</v>
      </c>
      <c r="R3283" s="18" t="s">
        <v>2987</v>
      </c>
      <c r="S3283" s="22" t="b">
        <f t="shared" si="508"/>
        <v>0</v>
      </c>
      <c r="T3283" s="18">
        <v>10</v>
      </c>
      <c r="U3283" s="18" t="s">
        <v>2987</v>
      </c>
      <c r="V3283" s="15" t="s">
        <v>723</v>
      </c>
      <c r="W3283" s="18" t="s">
        <v>117</v>
      </c>
      <c r="X3283" s="18"/>
      <c r="Y3283" s="15" t="s">
        <v>73</v>
      </c>
      <c r="Z3283" s="18" t="s">
        <v>435</v>
      </c>
      <c r="AA3283" s="18" t="s">
        <v>119</v>
      </c>
      <c r="AB3283" s="18" t="s">
        <v>724</v>
      </c>
      <c r="AC3283" s="67" t="e">
        <f>+VLOOKUP("*"&amp;L3283&amp;"*",'[2]REGISTROS SANITARIOS'!$D$2394:$E$2662,2,FALSE)</f>
        <v>#N/A</v>
      </c>
      <c r="AD3283" s="22" t="s">
        <v>44</v>
      </c>
      <c r="AE3283" s="16">
        <v>45627</v>
      </c>
      <c r="AF3283" s="34" t="s">
        <v>73</v>
      </c>
      <c r="AG3283" s="24" t="s">
        <v>43</v>
      </c>
      <c r="AH3283" s="18" t="s">
        <v>55</v>
      </c>
      <c r="AI3283" s="18" t="s">
        <v>53</v>
      </c>
      <c r="AJ3283" s="17">
        <v>5.5</v>
      </c>
      <c r="AK3283" s="25">
        <v>6</v>
      </c>
      <c r="AL3283" s="25">
        <v>2688</v>
      </c>
      <c r="AM3283" s="35">
        <v>0.19</v>
      </c>
      <c r="AN3283" s="19">
        <v>19192.32</v>
      </c>
      <c r="AO3283" s="18" t="s">
        <v>1049</v>
      </c>
      <c r="AP3283" s="15" t="s">
        <v>1049</v>
      </c>
      <c r="AQ3283" s="43" t="str">
        <f t="shared" si="506"/>
        <v>MAYOR</v>
      </c>
      <c r="AR3283" s="44">
        <f t="shared" si="499"/>
        <v>17592.96</v>
      </c>
      <c r="AS3283" s="44">
        <f t="shared" si="500"/>
        <v>14784</v>
      </c>
      <c r="AT3283" s="44">
        <f t="shared" si="501"/>
        <v>16128</v>
      </c>
      <c r="AU3283" s="44">
        <f t="shared" si="502"/>
        <v>19192.32</v>
      </c>
      <c r="AV3283" s="45" t="b">
        <f t="shared" si="503"/>
        <v>1</v>
      </c>
      <c r="AW3283" s="45" t="b">
        <f t="shared" si="507"/>
        <v>0</v>
      </c>
      <c r="AX3283" s="45"/>
    </row>
    <row r="3284" spans="1:50" s="36" customFormat="1" ht="27.75" customHeight="1" x14ac:dyDescent="0.15">
      <c r="A3284" s="36" t="str">
        <f t="shared" si="505"/>
        <v>RAFAEL ANTONIO SALAMANCA / DEPOSITO DE DROGAS BOYACA201130645</v>
      </c>
      <c r="B3284" s="36" t="b">
        <f>+A3284='[1]Anexo 9'!A3284</f>
        <v>1</v>
      </c>
      <c r="C3284" s="18" t="s">
        <v>3868</v>
      </c>
      <c r="D3284" s="18" t="s">
        <v>1041</v>
      </c>
      <c r="E3284" s="15" t="s">
        <v>98</v>
      </c>
      <c r="F3284" s="15" t="s">
        <v>719</v>
      </c>
      <c r="G3284" s="15">
        <f>+VLOOKUP(F3284,[3]Sheet1!$E$3:$G$74,3,FALSE)</f>
        <v>13</v>
      </c>
      <c r="H3284" s="15">
        <f>+VLOOKUP(D3284&amp;F3284,'TD para paquetes'!$E$3:$I$441,5,FALSE)</f>
        <v>13</v>
      </c>
      <c r="I3284" s="15" t="s">
        <v>1025</v>
      </c>
      <c r="J3284" s="15">
        <v>6</v>
      </c>
      <c r="K3284" s="15">
        <v>5</v>
      </c>
      <c r="L3284" s="15">
        <v>201130645</v>
      </c>
      <c r="M3284" s="15" t="s">
        <v>729</v>
      </c>
      <c r="N3284" s="15" t="s">
        <v>101</v>
      </c>
      <c r="O3284" s="18" t="s">
        <v>5179</v>
      </c>
      <c r="P3284" s="22" t="s">
        <v>73</v>
      </c>
      <c r="Q3284" s="15" t="s">
        <v>101</v>
      </c>
      <c r="R3284" s="18" t="s">
        <v>2987</v>
      </c>
      <c r="S3284" s="22" t="b">
        <f t="shared" si="508"/>
        <v>0</v>
      </c>
      <c r="T3284" s="18">
        <v>10</v>
      </c>
      <c r="U3284" s="18" t="s">
        <v>2987</v>
      </c>
      <c r="V3284" s="15" t="s">
        <v>723</v>
      </c>
      <c r="W3284" s="18" t="s">
        <v>117</v>
      </c>
      <c r="X3284" s="18"/>
      <c r="Y3284" s="15" t="s">
        <v>73</v>
      </c>
      <c r="Z3284" s="18" t="s">
        <v>435</v>
      </c>
      <c r="AA3284" s="18" t="s">
        <v>119</v>
      </c>
      <c r="AB3284" s="18" t="s">
        <v>724</v>
      </c>
      <c r="AC3284" s="67" t="e">
        <f>+VLOOKUP("*"&amp;L3284&amp;"*",'[2]REGISTROS SANITARIOS'!$D$2394:$E$2662,2,FALSE)</f>
        <v>#N/A</v>
      </c>
      <c r="AD3284" s="22" t="s">
        <v>44</v>
      </c>
      <c r="AE3284" s="16">
        <v>45627</v>
      </c>
      <c r="AF3284" s="34" t="s">
        <v>73</v>
      </c>
      <c r="AG3284" s="24" t="s">
        <v>43</v>
      </c>
      <c r="AH3284" s="18" t="s">
        <v>55</v>
      </c>
      <c r="AI3284" s="18" t="s">
        <v>53</v>
      </c>
      <c r="AJ3284" s="17">
        <v>2.75</v>
      </c>
      <c r="AK3284" s="25">
        <v>3</v>
      </c>
      <c r="AL3284" s="25">
        <v>2688</v>
      </c>
      <c r="AM3284" s="35">
        <v>0.19</v>
      </c>
      <c r="AN3284" s="19">
        <v>9596.16</v>
      </c>
      <c r="AO3284" s="18" t="s">
        <v>1049</v>
      </c>
      <c r="AP3284" s="15" t="s">
        <v>1049</v>
      </c>
      <c r="AQ3284" s="43" t="str">
        <f t="shared" si="506"/>
        <v>MAYOR</v>
      </c>
      <c r="AR3284" s="44">
        <f t="shared" ref="AR3284:AR3347" si="509">+AJ3284*(AL3284*(1+AM3284))</f>
        <v>8796.48</v>
      </c>
      <c r="AS3284" s="44">
        <f t="shared" ref="AS3284:AS3347" si="510">+AJ3284*AL3284</f>
        <v>7392</v>
      </c>
      <c r="AT3284" s="44">
        <f t="shared" ref="AT3284:AT3347" si="511">+AL3284*AK3284</f>
        <v>8064</v>
      </c>
      <c r="AU3284" s="44">
        <f t="shared" ref="AU3284:AU3347" si="512">+AK3284*(AL3284*(1+AM3284))</f>
        <v>9596.16</v>
      </c>
      <c r="AV3284" s="45" t="b">
        <f t="shared" ref="AV3284:AV3347" si="513">+IFERROR(AU3284=AN3284,"FALSO")</f>
        <v>1</v>
      </c>
      <c r="AW3284" s="45" t="b">
        <f t="shared" si="507"/>
        <v>0</v>
      </c>
      <c r="AX3284" s="45"/>
    </row>
    <row r="3285" spans="1:50" s="36" customFormat="1" ht="27.75" customHeight="1" x14ac:dyDescent="0.15">
      <c r="A3285" s="36" t="str">
        <f t="shared" si="505"/>
        <v>RAFAEL ANTONIO SALAMANCA / DEPOSITO DE DROGAS BOYACA201130650</v>
      </c>
      <c r="B3285" s="36" t="b">
        <f>+A3285='[1]Anexo 9'!A3285</f>
        <v>1</v>
      </c>
      <c r="C3285" s="18" t="s">
        <v>3868</v>
      </c>
      <c r="D3285" s="18" t="s">
        <v>1041</v>
      </c>
      <c r="E3285" s="15" t="s">
        <v>98</v>
      </c>
      <c r="F3285" s="15" t="s">
        <v>719</v>
      </c>
      <c r="G3285" s="15">
        <f>+VLOOKUP(F3285,[3]Sheet1!$E$3:$G$74,3,FALSE)</f>
        <v>13</v>
      </c>
      <c r="H3285" s="15">
        <f>+VLOOKUP(D3285&amp;F3285,'TD para paquetes'!$E$3:$I$441,5,FALSE)</f>
        <v>13</v>
      </c>
      <c r="I3285" s="15" t="s">
        <v>1025</v>
      </c>
      <c r="J3285" s="15">
        <v>8</v>
      </c>
      <c r="K3285" s="15">
        <v>5</v>
      </c>
      <c r="L3285" s="15">
        <v>201130650</v>
      </c>
      <c r="M3285" s="15" t="s">
        <v>731</v>
      </c>
      <c r="N3285" s="15" t="s">
        <v>101</v>
      </c>
      <c r="O3285" s="18" t="s">
        <v>5180</v>
      </c>
      <c r="P3285" s="22" t="s">
        <v>73</v>
      </c>
      <c r="Q3285" s="15" t="s">
        <v>101</v>
      </c>
      <c r="R3285" s="18" t="s">
        <v>2987</v>
      </c>
      <c r="S3285" s="22" t="b">
        <f t="shared" si="508"/>
        <v>0</v>
      </c>
      <c r="T3285" s="18">
        <v>10</v>
      </c>
      <c r="U3285" s="18" t="s">
        <v>2987</v>
      </c>
      <c r="V3285" s="15" t="s">
        <v>723</v>
      </c>
      <c r="W3285" s="18" t="s">
        <v>117</v>
      </c>
      <c r="X3285" s="18"/>
      <c r="Y3285" s="15" t="s">
        <v>73</v>
      </c>
      <c r="Z3285" s="18" t="s">
        <v>435</v>
      </c>
      <c r="AA3285" s="18" t="s">
        <v>119</v>
      </c>
      <c r="AB3285" s="18" t="s">
        <v>724</v>
      </c>
      <c r="AC3285" s="67" t="e">
        <f>+VLOOKUP("*"&amp;L3285&amp;"*",'[2]REGISTROS SANITARIOS'!$D$2394:$E$2662,2,FALSE)</f>
        <v>#N/A</v>
      </c>
      <c r="AD3285" s="22" t="s">
        <v>44</v>
      </c>
      <c r="AE3285" s="16">
        <v>45627</v>
      </c>
      <c r="AF3285" s="34" t="s">
        <v>73</v>
      </c>
      <c r="AG3285" s="24" t="s">
        <v>43</v>
      </c>
      <c r="AH3285" s="18" t="s">
        <v>55</v>
      </c>
      <c r="AI3285" s="18" t="s">
        <v>53</v>
      </c>
      <c r="AJ3285" s="17">
        <v>22</v>
      </c>
      <c r="AK3285" s="25">
        <v>22</v>
      </c>
      <c r="AL3285" s="25">
        <v>2688</v>
      </c>
      <c r="AM3285" s="35">
        <v>0.19</v>
      </c>
      <c r="AN3285" s="19">
        <v>70371.839999999997</v>
      </c>
      <c r="AO3285" s="18" t="s">
        <v>1049</v>
      </c>
      <c r="AP3285" s="15" t="s">
        <v>1049</v>
      </c>
      <c r="AQ3285" s="43" t="str">
        <f t="shared" si="506"/>
        <v>SI</v>
      </c>
      <c r="AR3285" s="44">
        <f t="shared" si="509"/>
        <v>70371.839999999997</v>
      </c>
      <c r="AS3285" s="44">
        <f t="shared" si="510"/>
        <v>59136</v>
      </c>
      <c r="AT3285" s="44">
        <f t="shared" si="511"/>
        <v>59136</v>
      </c>
      <c r="AU3285" s="44">
        <f t="shared" si="512"/>
        <v>70371.839999999997</v>
      </c>
      <c r="AV3285" s="45" t="b">
        <f t="shared" si="513"/>
        <v>1</v>
      </c>
      <c r="AW3285" s="45" t="b">
        <f t="shared" si="507"/>
        <v>0</v>
      </c>
      <c r="AX3285" s="45"/>
    </row>
    <row r="3286" spans="1:50" s="36" customFormat="1" ht="27.75" customHeight="1" x14ac:dyDescent="0.15">
      <c r="A3286" s="36" t="str">
        <f t="shared" si="505"/>
        <v>RAFAEL ANTONIO SALAMANCA / DEPOSITO DE DROGAS BOYACA201130710</v>
      </c>
      <c r="B3286" s="36" t="b">
        <f>+A3286='[1]Anexo 9'!A3286</f>
        <v>1</v>
      </c>
      <c r="C3286" s="18" t="s">
        <v>3868</v>
      </c>
      <c r="D3286" s="18" t="s">
        <v>1041</v>
      </c>
      <c r="E3286" s="15" t="s">
        <v>98</v>
      </c>
      <c r="F3286" s="15" t="s">
        <v>719</v>
      </c>
      <c r="G3286" s="15">
        <f>+VLOOKUP(F3286,[3]Sheet1!$E$3:$G$74,3,FALSE)</f>
        <v>13</v>
      </c>
      <c r="H3286" s="15">
        <f>+VLOOKUP(D3286&amp;F3286,'TD para paquetes'!$E$3:$I$441,5,FALSE)</f>
        <v>13</v>
      </c>
      <c r="I3286" s="15" t="s">
        <v>1025</v>
      </c>
      <c r="J3286" s="15">
        <v>8</v>
      </c>
      <c r="K3286" s="15">
        <v>5</v>
      </c>
      <c r="L3286" s="15">
        <v>201130710</v>
      </c>
      <c r="M3286" s="15" t="s">
        <v>733</v>
      </c>
      <c r="N3286" s="15" t="s">
        <v>101</v>
      </c>
      <c r="O3286" s="18" t="s">
        <v>5181</v>
      </c>
      <c r="P3286" s="22" t="s">
        <v>73</v>
      </c>
      <c r="Q3286" s="15" t="s">
        <v>101</v>
      </c>
      <c r="R3286" s="18" t="s">
        <v>2987</v>
      </c>
      <c r="S3286" s="22" t="b">
        <f t="shared" si="508"/>
        <v>0</v>
      </c>
      <c r="T3286" s="18">
        <v>10</v>
      </c>
      <c r="U3286" s="18" t="s">
        <v>2987</v>
      </c>
      <c r="V3286" s="15" t="s">
        <v>723</v>
      </c>
      <c r="W3286" s="18" t="s">
        <v>117</v>
      </c>
      <c r="X3286" s="18"/>
      <c r="Y3286" s="15" t="s">
        <v>73</v>
      </c>
      <c r="Z3286" s="18" t="s">
        <v>435</v>
      </c>
      <c r="AA3286" s="18" t="s">
        <v>119</v>
      </c>
      <c r="AB3286" s="18" t="s">
        <v>724</v>
      </c>
      <c r="AC3286" s="67" t="e">
        <f>+VLOOKUP("*"&amp;L3286&amp;"*",'[2]REGISTROS SANITARIOS'!$D$2394:$E$2662,2,FALSE)</f>
        <v>#N/A</v>
      </c>
      <c r="AD3286" s="22" t="s">
        <v>44</v>
      </c>
      <c r="AE3286" s="16">
        <v>45627</v>
      </c>
      <c r="AF3286" s="34" t="s">
        <v>73</v>
      </c>
      <c r="AG3286" s="24" t="s">
        <v>43</v>
      </c>
      <c r="AH3286" s="18" t="s">
        <v>55</v>
      </c>
      <c r="AI3286" s="18" t="s">
        <v>53</v>
      </c>
      <c r="AJ3286" s="17">
        <v>33</v>
      </c>
      <c r="AK3286" s="25">
        <v>33</v>
      </c>
      <c r="AL3286" s="25">
        <v>2688</v>
      </c>
      <c r="AM3286" s="35">
        <v>0.19</v>
      </c>
      <c r="AN3286" s="19">
        <v>105557.75999999999</v>
      </c>
      <c r="AO3286" s="18" t="s">
        <v>1049</v>
      </c>
      <c r="AP3286" s="15" t="s">
        <v>1049</v>
      </c>
      <c r="AQ3286" s="43" t="str">
        <f t="shared" si="506"/>
        <v>SI</v>
      </c>
      <c r="AR3286" s="44">
        <f t="shared" si="509"/>
        <v>105557.75999999999</v>
      </c>
      <c r="AS3286" s="44">
        <f t="shared" si="510"/>
        <v>88704</v>
      </c>
      <c r="AT3286" s="44">
        <f t="shared" si="511"/>
        <v>88704</v>
      </c>
      <c r="AU3286" s="44">
        <f t="shared" si="512"/>
        <v>105557.75999999999</v>
      </c>
      <c r="AV3286" s="45" t="b">
        <f t="shared" si="513"/>
        <v>1</v>
      </c>
      <c r="AW3286" s="45" t="b">
        <f t="shared" si="507"/>
        <v>0</v>
      </c>
      <c r="AX3286" s="45"/>
    </row>
    <row r="3287" spans="1:50" s="36" customFormat="1" ht="27.75" customHeight="1" x14ac:dyDescent="0.15">
      <c r="A3287" s="36" t="str">
        <f t="shared" si="505"/>
        <v>RAFAEL ANTONIO SALAMANCA / DEPOSITO DE DROGAS BOYACA201130810</v>
      </c>
      <c r="B3287" s="36" t="b">
        <f>+A3287='[1]Anexo 9'!A3287</f>
        <v>1</v>
      </c>
      <c r="C3287" s="18" t="s">
        <v>3868</v>
      </c>
      <c r="D3287" s="18" t="s">
        <v>1041</v>
      </c>
      <c r="E3287" s="15" t="s">
        <v>98</v>
      </c>
      <c r="F3287" s="15" t="s">
        <v>719</v>
      </c>
      <c r="G3287" s="15">
        <f>+VLOOKUP(F3287,[3]Sheet1!$E$3:$G$74,3,FALSE)</f>
        <v>13</v>
      </c>
      <c r="H3287" s="15">
        <f>+VLOOKUP(D3287&amp;F3287,'TD para paquetes'!$E$3:$I$441,5,FALSE)</f>
        <v>13</v>
      </c>
      <c r="I3287" s="15" t="s">
        <v>1025</v>
      </c>
      <c r="J3287" s="15">
        <v>8</v>
      </c>
      <c r="K3287" s="15">
        <v>5</v>
      </c>
      <c r="L3287" s="15">
        <v>201130810</v>
      </c>
      <c r="M3287" s="15" t="s">
        <v>735</v>
      </c>
      <c r="N3287" s="15" t="s">
        <v>101</v>
      </c>
      <c r="O3287" s="18" t="s">
        <v>5182</v>
      </c>
      <c r="P3287" s="22" t="s">
        <v>73</v>
      </c>
      <c r="Q3287" s="15" t="s">
        <v>101</v>
      </c>
      <c r="R3287" s="18" t="s">
        <v>2987</v>
      </c>
      <c r="S3287" s="22" t="b">
        <f t="shared" si="508"/>
        <v>0</v>
      </c>
      <c r="T3287" s="18">
        <v>10</v>
      </c>
      <c r="U3287" s="18" t="s">
        <v>2987</v>
      </c>
      <c r="V3287" s="15" t="s">
        <v>723</v>
      </c>
      <c r="W3287" s="18" t="s">
        <v>117</v>
      </c>
      <c r="X3287" s="18"/>
      <c r="Y3287" s="15" t="s">
        <v>73</v>
      </c>
      <c r="Z3287" s="18" t="s">
        <v>435</v>
      </c>
      <c r="AA3287" s="18" t="s">
        <v>119</v>
      </c>
      <c r="AB3287" s="18" t="s">
        <v>724</v>
      </c>
      <c r="AC3287" s="67" t="e">
        <f>+VLOOKUP("*"&amp;L3287&amp;"*",'[2]REGISTROS SANITARIOS'!$D$2394:$E$2662,2,FALSE)</f>
        <v>#N/A</v>
      </c>
      <c r="AD3287" s="22" t="s">
        <v>44</v>
      </c>
      <c r="AE3287" s="16">
        <v>45627</v>
      </c>
      <c r="AF3287" s="34" t="s">
        <v>73</v>
      </c>
      <c r="AG3287" s="24" t="s">
        <v>43</v>
      </c>
      <c r="AH3287" s="18" t="s">
        <v>55</v>
      </c>
      <c r="AI3287" s="18" t="s">
        <v>53</v>
      </c>
      <c r="AJ3287" s="17">
        <v>165</v>
      </c>
      <c r="AK3287" s="25">
        <v>165</v>
      </c>
      <c r="AL3287" s="25">
        <v>2688</v>
      </c>
      <c r="AM3287" s="35">
        <v>0.19</v>
      </c>
      <c r="AN3287" s="19">
        <v>527788.79999999993</v>
      </c>
      <c r="AO3287" s="18" t="s">
        <v>1049</v>
      </c>
      <c r="AP3287" s="15" t="s">
        <v>1049</v>
      </c>
      <c r="AQ3287" s="43" t="str">
        <f t="shared" si="506"/>
        <v>SI</v>
      </c>
      <c r="AR3287" s="44">
        <f t="shared" si="509"/>
        <v>527788.79999999993</v>
      </c>
      <c r="AS3287" s="44">
        <f t="shared" si="510"/>
        <v>443520</v>
      </c>
      <c r="AT3287" s="44">
        <f t="shared" si="511"/>
        <v>443520</v>
      </c>
      <c r="AU3287" s="44">
        <f t="shared" si="512"/>
        <v>527788.79999999993</v>
      </c>
      <c r="AV3287" s="45" t="b">
        <f t="shared" si="513"/>
        <v>1</v>
      </c>
      <c r="AW3287" s="45" t="b">
        <f t="shared" si="507"/>
        <v>0</v>
      </c>
      <c r="AX3287" s="45"/>
    </row>
    <row r="3288" spans="1:50" s="36" customFormat="1" ht="27.75" customHeight="1" x14ac:dyDescent="0.15">
      <c r="A3288" s="36" t="str">
        <f t="shared" si="505"/>
        <v>RAFAEL ANTONIO SALAMANCA / DEPOSITO DE DROGAS BOYACA201130910</v>
      </c>
      <c r="B3288" s="36" t="b">
        <f>+A3288='[1]Anexo 9'!A3288</f>
        <v>1</v>
      </c>
      <c r="C3288" s="18" t="s">
        <v>3868</v>
      </c>
      <c r="D3288" s="18" t="s">
        <v>1041</v>
      </c>
      <c r="E3288" s="15" t="s">
        <v>98</v>
      </c>
      <c r="F3288" s="15" t="s">
        <v>719</v>
      </c>
      <c r="G3288" s="15">
        <f>+VLOOKUP(F3288,[3]Sheet1!$E$3:$G$74,3,FALSE)</f>
        <v>13</v>
      </c>
      <c r="H3288" s="15">
        <f>+VLOOKUP(D3288&amp;F3288,'TD para paquetes'!$E$3:$I$441,5,FALSE)</f>
        <v>13</v>
      </c>
      <c r="I3288" s="15" t="s">
        <v>1025</v>
      </c>
      <c r="J3288" s="15">
        <v>8</v>
      </c>
      <c r="K3288" s="15">
        <v>5</v>
      </c>
      <c r="L3288" s="15">
        <v>201130910</v>
      </c>
      <c r="M3288" s="15" t="s">
        <v>737</v>
      </c>
      <c r="N3288" s="15" t="s">
        <v>101</v>
      </c>
      <c r="O3288" s="18" t="s">
        <v>5183</v>
      </c>
      <c r="P3288" s="22" t="s">
        <v>73</v>
      </c>
      <c r="Q3288" s="15" t="s">
        <v>101</v>
      </c>
      <c r="R3288" s="18" t="s">
        <v>2987</v>
      </c>
      <c r="S3288" s="22" t="b">
        <f t="shared" si="508"/>
        <v>0</v>
      </c>
      <c r="T3288" s="18">
        <v>10</v>
      </c>
      <c r="U3288" s="18" t="s">
        <v>2987</v>
      </c>
      <c r="V3288" s="15" t="s">
        <v>723</v>
      </c>
      <c r="W3288" s="18" t="s">
        <v>117</v>
      </c>
      <c r="X3288" s="18"/>
      <c r="Y3288" s="15" t="s">
        <v>73</v>
      </c>
      <c r="Z3288" s="18" t="s">
        <v>435</v>
      </c>
      <c r="AA3288" s="18" t="s">
        <v>119</v>
      </c>
      <c r="AB3288" s="18" t="s">
        <v>724</v>
      </c>
      <c r="AC3288" s="67" t="e">
        <f>+VLOOKUP("*"&amp;L3288&amp;"*",'[2]REGISTROS SANITARIOS'!$D$2394:$E$2662,2,FALSE)</f>
        <v>#N/A</v>
      </c>
      <c r="AD3288" s="22" t="s">
        <v>44</v>
      </c>
      <c r="AE3288" s="16">
        <v>45627</v>
      </c>
      <c r="AF3288" s="34" t="s">
        <v>73</v>
      </c>
      <c r="AG3288" s="24" t="s">
        <v>43</v>
      </c>
      <c r="AH3288" s="18" t="s">
        <v>55</v>
      </c>
      <c r="AI3288" s="18" t="s">
        <v>53</v>
      </c>
      <c r="AJ3288" s="17">
        <v>440</v>
      </c>
      <c r="AK3288" s="25">
        <v>440</v>
      </c>
      <c r="AL3288" s="25">
        <v>2688</v>
      </c>
      <c r="AM3288" s="35">
        <v>0.19</v>
      </c>
      <c r="AN3288" s="19">
        <v>1407436.8</v>
      </c>
      <c r="AO3288" s="18" t="s">
        <v>1049</v>
      </c>
      <c r="AP3288" s="15" t="s">
        <v>1049</v>
      </c>
      <c r="AQ3288" s="43" t="str">
        <f t="shared" si="506"/>
        <v>SI</v>
      </c>
      <c r="AR3288" s="44">
        <f t="shared" si="509"/>
        <v>1407436.7999999998</v>
      </c>
      <c r="AS3288" s="44">
        <f t="shared" si="510"/>
        <v>1182720</v>
      </c>
      <c r="AT3288" s="44">
        <f t="shared" si="511"/>
        <v>1182720</v>
      </c>
      <c r="AU3288" s="44">
        <f t="shared" si="512"/>
        <v>1407436.7999999998</v>
      </c>
      <c r="AV3288" s="45" t="b">
        <f t="shared" si="513"/>
        <v>1</v>
      </c>
      <c r="AW3288" s="45" t="b">
        <f t="shared" si="507"/>
        <v>0</v>
      </c>
      <c r="AX3288" s="45"/>
    </row>
    <row r="3289" spans="1:50" s="36" customFormat="1" ht="27.75" customHeight="1" x14ac:dyDescent="0.15">
      <c r="A3289" s="36" t="str">
        <f t="shared" si="505"/>
        <v>RAFAEL ANTONIO SALAMANCA / DEPOSITO DE DROGAS BOYACA201131010</v>
      </c>
      <c r="B3289" s="36" t="b">
        <f>+A3289='[1]Anexo 9'!A3289</f>
        <v>1</v>
      </c>
      <c r="C3289" s="18" t="s">
        <v>3868</v>
      </c>
      <c r="D3289" s="18" t="s">
        <v>1041</v>
      </c>
      <c r="E3289" s="15" t="s">
        <v>98</v>
      </c>
      <c r="F3289" s="15" t="s">
        <v>719</v>
      </c>
      <c r="G3289" s="15">
        <f>+VLOOKUP(F3289,[3]Sheet1!$E$3:$G$74,3,FALSE)</f>
        <v>13</v>
      </c>
      <c r="H3289" s="15">
        <f>+VLOOKUP(D3289&amp;F3289,'TD para paquetes'!$E$3:$I$441,5,FALSE)</f>
        <v>13</v>
      </c>
      <c r="I3289" s="15" t="s">
        <v>1025</v>
      </c>
      <c r="J3289" s="15">
        <v>8</v>
      </c>
      <c r="K3289" s="15">
        <v>5</v>
      </c>
      <c r="L3289" s="15">
        <v>201131010</v>
      </c>
      <c r="M3289" s="15" t="s">
        <v>739</v>
      </c>
      <c r="N3289" s="15" t="s">
        <v>101</v>
      </c>
      <c r="O3289" s="18" t="s">
        <v>5184</v>
      </c>
      <c r="P3289" s="22" t="s">
        <v>73</v>
      </c>
      <c r="Q3289" s="15" t="s">
        <v>101</v>
      </c>
      <c r="R3289" s="18" t="s">
        <v>2987</v>
      </c>
      <c r="S3289" s="22" t="b">
        <f t="shared" si="508"/>
        <v>0</v>
      </c>
      <c r="T3289" s="18">
        <v>10</v>
      </c>
      <c r="U3289" s="18" t="s">
        <v>2987</v>
      </c>
      <c r="V3289" s="15" t="s">
        <v>723</v>
      </c>
      <c r="W3289" s="18" t="s">
        <v>117</v>
      </c>
      <c r="X3289" s="18"/>
      <c r="Y3289" s="15" t="s">
        <v>73</v>
      </c>
      <c r="Z3289" s="18" t="s">
        <v>435</v>
      </c>
      <c r="AA3289" s="18" t="s">
        <v>119</v>
      </c>
      <c r="AB3289" s="18" t="s">
        <v>724</v>
      </c>
      <c r="AC3289" s="67" t="e">
        <f>+VLOOKUP("*"&amp;L3289&amp;"*",'[2]REGISTROS SANITARIOS'!$D$2394:$E$2662,2,FALSE)</f>
        <v>#N/A</v>
      </c>
      <c r="AD3289" s="22" t="s">
        <v>44</v>
      </c>
      <c r="AE3289" s="16">
        <v>45627</v>
      </c>
      <c r="AF3289" s="34" t="s">
        <v>73</v>
      </c>
      <c r="AG3289" s="24" t="s">
        <v>43</v>
      </c>
      <c r="AH3289" s="18" t="s">
        <v>55</v>
      </c>
      <c r="AI3289" s="18" t="s">
        <v>53</v>
      </c>
      <c r="AJ3289" s="17">
        <v>330</v>
      </c>
      <c r="AK3289" s="25">
        <v>330</v>
      </c>
      <c r="AL3289" s="25">
        <v>2688</v>
      </c>
      <c r="AM3289" s="35">
        <v>0.19</v>
      </c>
      <c r="AN3289" s="19">
        <v>1055577.5999999999</v>
      </c>
      <c r="AO3289" s="18" t="s">
        <v>1049</v>
      </c>
      <c r="AP3289" s="15" t="s">
        <v>1049</v>
      </c>
      <c r="AQ3289" s="43" t="str">
        <f t="shared" si="506"/>
        <v>SI</v>
      </c>
      <c r="AR3289" s="44">
        <f t="shared" si="509"/>
        <v>1055577.5999999999</v>
      </c>
      <c r="AS3289" s="44">
        <f t="shared" si="510"/>
        <v>887040</v>
      </c>
      <c r="AT3289" s="44">
        <f t="shared" si="511"/>
        <v>887040</v>
      </c>
      <c r="AU3289" s="44">
        <f t="shared" si="512"/>
        <v>1055577.5999999999</v>
      </c>
      <c r="AV3289" s="45" t="b">
        <f t="shared" si="513"/>
        <v>1</v>
      </c>
      <c r="AW3289" s="45" t="b">
        <f t="shared" si="507"/>
        <v>0</v>
      </c>
      <c r="AX3289" s="45"/>
    </row>
    <row r="3290" spans="1:50" s="36" customFormat="1" ht="27.75" customHeight="1" x14ac:dyDescent="0.15">
      <c r="A3290" s="36" t="str">
        <f t="shared" si="505"/>
        <v>RAFAEL ANTONIO SALAMANCA / DEPOSITO DE DROGAS BOYACA201131110</v>
      </c>
      <c r="B3290" s="36" t="b">
        <f>+A3290='[1]Anexo 9'!A3290</f>
        <v>1</v>
      </c>
      <c r="C3290" s="18" t="s">
        <v>3868</v>
      </c>
      <c r="D3290" s="18" t="s">
        <v>1041</v>
      </c>
      <c r="E3290" s="15" t="s">
        <v>98</v>
      </c>
      <c r="F3290" s="15" t="s">
        <v>719</v>
      </c>
      <c r="G3290" s="15">
        <f>+VLOOKUP(F3290,[3]Sheet1!$E$3:$G$74,3,FALSE)</f>
        <v>13</v>
      </c>
      <c r="H3290" s="15">
        <f>+VLOOKUP(D3290&amp;F3290,'TD para paquetes'!$E$3:$I$441,5,FALSE)</f>
        <v>13</v>
      </c>
      <c r="I3290" s="15" t="s">
        <v>1025</v>
      </c>
      <c r="J3290" s="15">
        <v>8</v>
      </c>
      <c r="K3290" s="15">
        <v>5</v>
      </c>
      <c r="L3290" s="15">
        <v>201131110</v>
      </c>
      <c r="M3290" s="15" t="s">
        <v>741</v>
      </c>
      <c r="N3290" s="15" t="s">
        <v>101</v>
      </c>
      <c r="O3290" s="18" t="s">
        <v>5185</v>
      </c>
      <c r="P3290" s="22" t="s">
        <v>73</v>
      </c>
      <c r="Q3290" s="15" t="s">
        <v>101</v>
      </c>
      <c r="R3290" s="18" t="s">
        <v>2987</v>
      </c>
      <c r="S3290" s="22" t="b">
        <f t="shared" si="508"/>
        <v>0</v>
      </c>
      <c r="T3290" s="18">
        <v>10</v>
      </c>
      <c r="U3290" s="18" t="s">
        <v>2987</v>
      </c>
      <c r="V3290" s="15" t="s">
        <v>723</v>
      </c>
      <c r="W3290" s="18" t="s">
        <v>117</v>
      </c>
      <c r="X3290" s="18"/>
      <c r="Y3290" s="15" t="s">
        <v>73</v>
      </c>
      <c r="Z3290" s="18" t="s">
        <v>435</v>
      </c>
      <c r="AA3290" s="18" t="s">
        <v>119</v>
      </c>
      <c r="AB3290" s="18" t="s">
        <v>724</v>
      </c>
      <c r="AC3290" s="67" t="e">
        <f>+VLOOKUP("*"&amp;L3290&amp;"*",'[2]REGISTROS SANITARIOS'!$D$2394:$E$2662,2,FALSE)</f>
        <v>#N/A</v>
      </c>
      <c r="AD3290" s="22" t="s">
        <v>44</v>
      </c>
      <c r="AE3290" s="16">
        <v>45627</v>
      </c>
      <c r="AF3290" s="34" t="s">
        <v>73</v>
      </c>
      <c r="AG3290" s="24" t="s">
        <v>43</v>
      </c>
      <c r="AH3290" s="18" t="s">
        <v>55</v>
      </c>
      <c r="AI3290" s="18" t="s">
        <v>53</v>
      </c>
      <c r="AJ3290" s="17">
        <v>242</v>
      </c>
      <c r="AK3290" s="25">
        <v>242</v>
      </c>
      <c r="AL3290" s="25">
        <v>2688</v>
      </c>
      <c r="AM3290" s="35">
        <v>0.19</v>
      </c>
      <c r="AN3290" s="19">
        <v>774090.23999999987</v>
      </c>
      <c r="AO3290" s="18" t="s">
        <v>1049</v>
      </c>
      <c r="AP3290" s="15" t="s">
        <v>1049</v>
      </c>
      <c r="AQ3290" s="43" t="str">
        <f t="shared" si="506"/>
        <v>SI</v>
      </c>
      <c r="AR3290" s="44">
        <f t="shared" si="509"/>
        <v>774090.23999999999</v>
      </c>
      <c r="AS3290" s="44">
        <f t="shared" si="510"/>
        <v>650496</v>
      </c>
      <c r="AT3290" s="44">
        <f t="shared" si="511"/>
        <v>650496</v>
      </c>
      <c r="AU3290" s="44">
        <f t="shared" si="512"/>
        <v>774090.23999999999</v>
      </c>
      <c r="AV3290" s="45" t="b">
        <f t="shared" si="513"/>
        <v>1</v>
      </c>
      <c r="AW3290" s="45" t="b">
        <f t="shared" si="507"/>
        <v>0</v>
      </c>
      <c r="AX3290" s="45"/>
    </row>
    <row r="3291" spans="1:50" s="36" customFormat="1" ht="27.75" customHeight="1" x14ac:dyDescent="0.15">
      <c r="A3291" s="36" t="str">
        <f t="shared" si="505"/>
        <v>RAFAEL ANTONIO SALAMANCA / DEPOSITO DE DROGAS BOYACA201131210</v>
      </c>
      <c r="B3291" s="36" t="b">
        <f>+A3291='[1]Anexo 9'!A3291</f>
        <v>1</v>
      </c>
      <c r="C3291" s="18" t="s">
        <v>3868</v>
      </c>
      <c r="D3291" s="18" t="s">
        <v>1041</v>
      </c>
      <c r="E3291" s="15" t="s">
        <v>98</v>
      </c>
      <c r="F3291" s="15" t="s">
        <v>719</v>
      </c>
      <c r="G3291" s="15">
        <f>+VLOOKUP(F3291,[3]Sheet1!$E$3:$G$74,3,FALSE)</f>
        <v>13</v>
      </c>
      <c r="H3291" s="15">
        <f>+VLOOKUP(D3291&amp;F3291,'TD para paquetes'!$E$3:$I$441,5,FALSE)</f>
        <v>13</v>
      </c>
      <c r="I3291" s="15" t="s">
        <v>1025</v>
      </c>
      <c r="J3291" s="15">
        <v>7</v>
      </c>
      <c r="K3291" s="15">
        <v>5</v>
      </c>
      <c r="L3291" s="15">
        <v>201131210</v>
      </c>
      <c r="M3291" s="15" t="s">
        <v>743</v>
      </c>
      <c r="N3291" s="15" t="s">
        <v>101</v>
      </c>
      <c r="O3291" s="18" t="s">
        <v>5186</v>
      </c>
      <c r="P3291" s="22" t="s">
        <v>73</v>
      </c>
      <c r="Q3291" s="15" t="s">
        <v>101</v>
      </c>
      <c r="R3291" s="18" t="s">
        <v>2987</v>
      </c>
      <c r="S3291" s="22" t="b">
        <f t="shared" si="508"/>
        <v>0</v>
      </c>
      <c r="T3291" s="18">
        <v>10</v>
      </c>
      <c r="U3291" s="18" t="s">
        <v>2987</v>
      </c>
      <c r="V3291" s="15" t="s">
        <v>723</v>
      </c>
      <c r="W3291" s="18" t="s">
        <v>117</v>
      </c>
      <c r="X3291" s="18"/>
      <c r="Y3291" s="15" t="s">
        <v>73</v>
      </c>
      <c r="Z3291" s="18" t="s">
        <v>435</v>
      </c>
      <c r="AA3291" s="18" t="s">
        <v>119</v>
      </c>
      <c r="AB3291" s="18" t="s">
        <v>724</v>
      </c>
      <c r="AC3291" s="67" t="e">
        <f>+VLOOKUP("*"&amp;L3291&amp;"*",'[2]REGISTROS SANITARIOS'!$D$2394:$E$2662,2,FALSE)</f>
        <v>#N/A</v>
      </c>
      <c r="AD3291" s="22" t="s">
        <v>44</v>
      </c>
      <c r="AE3291" s="16">
        <v>45627</v>
      </c>
      <c r="AF3291" s="34" t="s">
        <v>73</v>
      </c>
      <c r="AG3291" s="24" t="s">
        <v>43</v>
      </c>
      <c r="AH3291" s="18" t="s">
        <v>55</v>
      </c>
      <c r="AI3291" s="18" t="s">
        <v>53</v>
      </c>
      <c r="AJ3291" s="17">
        <v>16.5</v>
      </c>
      <c r="AK3291" s="25">
        <v>17</v>
      </c>
      <c r="AL3291" s="25">
        <v>2688</v>
      </c>
      <c r="AM3291" s="35">
        <v>0.19</v>
      </c>
      <c r="AN3291" s="19">
        <v>54378.239999999998</v>
      </c>
      <c r="AO3291" s="18" t="s">
        <v>1049</v>
      </c>
      <c r="AP3291" s="15" t="s">
        <v>1049</v>
      </c>
      <c r="AQ3291" s="43" t="str">
        <f t="shared" si="506"/>
        <v>MAYOR</v>
      </c>
      <c r="AR3291" s="44">
        <f t="shared" si="509"/>
        <v>52778.879999999997</v>
      </c>
      <c r="AS3291" s="44">
        <f t="shared" si="510"/>
        <v>44352</v>
      </c>
      <c r="AT3291" s="44">
        <f t="shared" si="511"/>
        <v>45696</v>
      </c>
      <c r="AU3291" s="44">
        <f t="shared" si="512"/>
        <v>54378.239999999998</v>
      </c>
      <c r="AV3291" s="45" t="b">
        <f t="shared" si="513"/>
        <v>1</v>
      </c>
      <c r="AW3291" s="45" t="b">
        <f t="shared" si="507"/>
        <v>0</v>
      </c>
      <c r="AX3291" s="45"/>
    </row>
    <row r="3292" spans="1:50" s="36" customFormat="1" ht="27.75" customHeight="1" x14ac:dyDescent="0.15">
      <c r="A3292" s="36" t="str">
        <f t="shared" si="505"/>
        <v>RAFAEL ANTONIO SALAMANCA / DEPOSITO DE DROGAS BOYACA201131310</v>
      </c>
      <c r="B3292" s="36" t="b">
        <f>+A3292='[1]Anexo 9'!A3292</f>
        <v>1</v>
      </c>
      <c r="C3292" s="18" t="s">
        <v>3868</v>
      </c>
      <c r="D3292" s="18" t="s">
        <v>1041</v>
      </c>
      <c r="E3292" s="15" t="s">
        <v>98</v>
      </c>
      <c r="F3292" s="15" t="s">
        <v>719</v>
      </c>
      <c r="G3292" s="15">
        <f>+VLOOKUP(F3292,[3]Sheet1!$E$3:$G$74,3,FALSE)</f>
        <v>13</v>
      </c>
      <c r="H3292" s="15">
        <f>+VLOOKUP(D3292&amp;F3292,'TD para paquetes'!$E$3:$I$441,5,FALSE)</f>
        <v>13</v>
      </c>
      <c r="I3292" s="15" t="s">
        <v>1025</v>
      </c>
      <c r="J3292" s="15">
        <v>7</v>
      </c>
      <c r="K3292" s="15">
        <v>5</v>
      </c>
      <c r="L3292" s="15">
        <v>201131310</v>
      </c>
      <c r="M3292" s="15" t="s">
        <v>745</v>
      </c>
      <c r="N3292" s="15" t="s">
        <v>101</v>
      </c>
      <c r="O3292" s="18" t="s">
        <v>5187</v>
      </c>
      <c r="P3292" s="22" t="s">
        <v>73</v>
      </c>
      <c r="Q3292" s="15" t="s">
        <v>101</v>
      </c>
      <c r="R3292" s="18" t="s">
        <v>2987</v>
      </c>
      <c r="S3292" s="22" t="b">
        <f t="shared" si="508"/>
        <v>0</v>
      </c>
      <c r="T3292" s="18">
        <v>10</v>
      </c>
      <c r="U3292" s="18" t="s">
        <v>2987</v>
      </c>
      <c r="V3292" s="15" t="s">
        <v>723</v>
      </c>
      <c r="W3292" s="18" t="s">
        <v>117</v>
      </c>
      <c r="X3292" s="18"/>
      <c r="Y3292" s="15" t="s">
        <v>73</v>
      </c>
      <c r="Z3292" s="18" t="s">
        <v>435</v>
      </c>
      <c r="AA3292" s="18" t="s">
        <v>119</v>
      </c>
      <c r="AB3292" s="18" t="s">
        <v>724</v>
      </c>
      <c r="AC3292" s="67" t="e">
        <f>+VLOOKUP("*"&amp;L3292&amp;"*",'[2]REGISTROS SANITARIOS'!$D$2394:$E$2662,2,FALSE)</f>
        <v>#N/A</v>
      </c>
      <c r="AD3292" s="22" t="s">
        <v>44</v>
      </c>
      <c r="AE3292" s="16">
        <v>45627</v>
      </c>
      <c r="AF3292" s="34" t="s">
        <v>73</v>
      </c>
      <c r="AG3292" s="24" t="s">
        <v>43</v>
      </c>
      <c r="AH3292" s="18" t="s">
        <v>55</v>
      </c>
      <c r="AI3292" s="18" t="s">
        <v>53</v>
      </c>
      <c r="AJ3292" s="17">
        <v>5.5</v>
      </c>
      <c r="AK3292" s="25">
        <v>6</v>
      </c>
      <c r="AL3292" s="25">
        <v>2688</v>
      </c>
      <c r="AM3292" s="35">
        <v>0.19</v>
      </c>
      <c r="AN3292" s="19">
        <v>19192.32</v>
      </c>
      <c r="AO3292" s="18" t="s">
        <v>1049</v>
      </c>
      <c r="AP3292" s="15" t="s">
        <v>1049</v>
      </c>
      <c r="AQ3292" s="43" t="str">
        <f t="shared" si="506"/>
        <v>MAYOR</v>
      </c>
      <c r="AR3292" s="44">
        <f t="shared" si="509"/>
        <v>17592.96</v>
      </c>
      <c r="AS3292" s="44">
        <f t="shared" si="510"/>
        <v>14784</v>
      </c>
      <c r="AT3292" s="44">
        <f t="shared" si="511"/>
        <v>16128</v>
      </c>
      <c r="AU3292" s="44">
        <f t="shared" si="512"/>
        <v>19192.32</v>
      </c>
      <c r="AV3292" s="45" t="b">
        <f t="shared" si="513"/>
        <v>1</v>
      </c>
      <c r="AW3292" s="45" t="b">
        <f t="shared" si="507"/>
        <v>0</v>
      </c>
      <c r="AX3292" s="45"/>
    </row>
    <row r="3293" spans="1:50" s="36" customFormat="1" ht="27.75" customHeight="1" x14ac:dyDescent="0.15">
      <c r="A3293" s="36" t="str">
        <f t="shared" si="505"/>
        <v>RAFAEL ANTONIO SALAMANCA / DEPOSITO DE DROGAS BOYACA201131410</v>
      </c>
      <c r="B3293" s="36" t="b">
        <f>+A3293='[1]Anexo 9'!A3293</f>
        <v>1</v>
      </c>
      <c r="C3293" s="18" t="s">
        <v>3868</v>
      </c>
      <c r="D3293" s="18" t="s">
        <v>1041</v>
      </c>
      <c r="E3293" s="15" t="s">
        <v>98</v>
      </c>
      <c r="F3293" s="15" t="s">
        <v>719</v>
      </c>
      <c r="G3293" s="15">
        <f>+VLOOKUP(F3293,[3]Sheet1!$E$3:$G$74,3,FALSE)</f>
        <v>13</v>
      </c>
      <c r="H3293" s="15">
        <f>+VLOOKUP(D3293&amp;F3293,'TD para paquetes'!$E$3:$I$441,5,FALSE)</f>
        <v>13</v>
      </c>
      <c r="I3293" s="15" t="s">
        <v>1025</v>
      </c>
      <c r="J3293" s="15">
        <v>7</v>
      </c>
      <c r="K3293" s="15">
        <v>5</v>
      </c>
      <c r="L3293" s="15">
        <v>201131410</v>
      </c>
      <c r="M3293" s="15" t="s">
        <v>747</v>
      </c>
      <c r="N3293" s="15" t="s">
        <v>101</v>
      </c>
      <c r="O3293" s="18" t="s">
        <v>5188</v>
      </c>
      <c r="P3293" s="22" t="s">
        <v>73</v>
      </c>
      <c r="Q3293" s="15" t="s">
        <v>101</v>
      </c>
      <c r="R3293" s="18" t="s">
        <v>2987</v>
      </c>
      <c r="S3293" s="22" t="b">
        <f t="shared" si="508"/>
        <v>0</v>
      </c>
      <c r="T3293" s="18">
        <v>10</v>
      </c>
      <c r="U3293" s="18" t="s">
        <v>2987</v>
      </c>
      <c r="V3293" s="15" t="s">
        <v>723</v>
      </c>
      <c r="W3293" s="18" t="s">
        <v>117</v>
      </c>
      <c r="X3293" s="18"/>
      <c r="Y3293" s="15" t="s">
        <v>73</v>
      </c>
      <c r="Z3293" s="18" t="s">
        <v>435</v>
      </c>
      <c r="AA3293" s="18" t="s">
        <v>119</v>
      </c>
      <c r="AB3293" s="18" t="s">
        <v>724</v>
      </c>
      <c r="AC3293" s="67" t="e">
        <f>+VLOOKUP("*"&amp;L3293&amp;"*",'[2]REGISTROS SANITARIOS'!$D$2394:$E$2662,2,FALSE)</f>
        <v>#N/A</v>
      </c>
      <c r="AD3293" s="22" t="s">
        <v>44</v>
      </c>
      <c r="AE3293" s="16">
        <v>45627</v>
      </c>
      <c r="AF3293" s="34" t="s">
        <v>73</v>
      </c>
      <c r="AG3293" s="24" t="s">
        <v>43</v>
      </c>
      <c r="AH3293" s="18" t="s">
        <v>55</v>
      </c>
      <c r="AI3293" s="18" t="s">
        <v>53</v>
      </c>
      <c r="AJ3293" s="17">
        <v>2.75</v>
      </c>
      <c r="AK3293" s="25">
        <v>3</v>
      </c>
      <c r="AL3293" s="25">
        <v>2688</v>
      </c>
      <c r="AM3293" s="35">
        <v>0.19</v>
      </c>
      <c r="AN3293" s="19">
        <v>9596.16</v>
      </c>
      <c r="AO3293" s="18" t="s">
        <v>1049</v>
      </c>
      <c r="AP3293" s="15" t="s">
        <v>1049</v>
      </c>
      <c r="AQ3293" s="43" t="str">
        <f t="shared" si="506"/>
        <v>MAYOR</v>
      </c>
      <c r="AR3293" s="44">
        <f t="shared" si="509"/>
        <v>8796.48</v>
      </c>
      <c r="AS3293" s="44">
        <f t="shared" si="510"/>
        <v>7392</v>
      </c>
      <c r="AT3293" s="44">
        <f t="shared" si="511"/>
        <v>8064</v>
      </c>
      <c r="AU3293" s="44">
        <f t="shared" si="512"/>
        <v>9596.16</v>
      </c>
      <c r="AV3293" s="45" t="b">
        <f t="shared" si="513"/>
        <v>1</v>
      </c>
      <c r="AW3293" s="45" t="b">
        <f t="shared" si="507"/>
        <v>0</v>
      </c>
      <c r="AX3293" s="45"/>
    </row>
    <row r="3294" spans="1:50" s="36" customFormat="1" ht="27.75" customHeight="1" x14ac:dyDescent="0.15">
      <c r="A3294" s="36" t="str">
        <f t="shared" si="505"/>
        <v>RAFAEL ANTONIO SALAMANCA / DEPOSITO DE DROGAS BOYACA201131810</v>
      </c>
      <c r="B3294" s="36" t="b">
        <f>+A3294='[1]Anexo 9'!A3294</f>
        <v>1</v>
      </c>
      <c r="C3294" s="18" t="s">
        <v>3868</v>
      </c>
      <c r="D3294" s="18" t="s">
        <v>1041</v>
      </c>
      <c r="E3294" s="15" t="s">
        <v>98</v>
      </c>
      <c r="F3294" s="15" t="s">
        <v>749</v>
      </c>
      <c r="G3294" s="15">
        <f>+VLOOKUP(F3294,[3]Sheet1!$E$3:$G$74,3,FALSE)</f>
        <v>6</v>
      </c>
      <c r="H3294" s="15">
        <f>+VLOOKUP(D3294&amp;F3294,'TD para paquetes'!$E$3:$I$441,5,FALSE)</f>
        <v>6</v>
      </c>
      <c r="I3294" s="15" t="s">
        <v>1025</v>
      </c>
      <c r="J3294" s="15">
        <v>6</v>
      </c>
      <c r="K3294" s="15">
        <v>6</v>
      </c>
      <c r="L3294" s="15">
        <v>201131810</v>
      </c>
      <c r="M3294" s="15" t="s">
        <v>760</v>
      </c>
      <c r="N3294" s="15" t="s">
        <v>101</v>
      </c>
      <c r="O3294" s="18" t="s">
        <v>5189</v>
      </c>
      <c r="P3294" s="22" t="s">
        <v>73</v>
      </c>
      <c r="Q3294" s="15" t="s">
        <v>101</v>
      </c>
      <c r="R3294" s="18" t="s">
        <v>2987</v>
      </c>
      <c r="S3294" s="22" t="b">
        <f t="shared" si="508"/>
        <v>0</v>
      </c>
      <c r="T3294" s="18">
        <v>10</v>
      </c>
      <c r="U3294" s="18" t="s">
        <v>2987</v>
      </c>
      <c r="V3294" s="15" t="s">
        <v>6069</v>
      </c>
      <c r="W3294" s="18" t="s">
        <v>117</v>
      </c>
      <c r="X3294" s="18"/>
      <c r="Y3294" s="15" t="s">
        <v>68</v>
      </c>
      <c r="Z3294" s="18" t="s">
        <v>435</v>
      </c>
      <c r="AA3294" s="18" t="s">
        <v>119</v>
      </c>
      <c r="AB3294" s="18" t="s">
        <v>724</v>
      </c>
      <c r="AC3294" s="67" t="e">
        <f>+VLOOKUP("*"&amp;L3294&amp;"*",'[2]REGISTROS SANITARIOS'!$D$2394:$E$2662,2,FALSE)</f>
        <v>#N/A</v>
      </c>
      <c r="AD3294" s="22" t="s">
        <v>44</v>
      </c>
      <c r="AE3294" s="16">
        <v>45627</v>
      </c>
      <c r="AF3294" s="34" t="s">
        <v>73</v>
      </c>
      <c r="AG3294" s="24" t="s">
        <v>43</v>
      </c>
      <c r="AH3294" s="18" t="s">
        <v>55</v>
      </c>
      <c r="AI3294" s="18" t="s">
        <v>53</v>
      </c>
      <c r="AJ3294" s="17">
        <v>22</v>
      </c>
      <c r="AK3294" s="25">
        <v>22</v>
      </c>
      <c r="AL3294" s="25">
        <v>1750</v>
      </c>
      <c r="AM3294" s="35">
        <v>0.19</v>
      </c>
      <c r="AN3294" s="19">
        <v>45815</v>
      </c>
      <c r="AO3294" s="18" t="s">
        <v>1049</v>
      </c>
      <c r="AP3294" s="15" t="s">
        <v>1049</v>
      </c>
      <c r="AQ3294" s="43" t="str">
        <f t="shared" si="506"/>
        <v>SI</v>
      </c>
      <c r="AR3294" s="44">
        <f t="shared" si="509"/>
        <v>45815</v>
      </c>
      <c r="AS3294" s="44">
        <f t="shared" si="510"/>
        <v>38500</v>
      </c>
      <c r="AT3294" s="44">
        <f t="shared" si="511"/>
        <v>38500</v>
      </c>
      <c r="AU3294" s="44">
        <f t="shared" si="512"/>
        <v>45815</v>
      </c>
      <c r="AV3294" s="45" t="b">
        <f t="shared" si="513"/>
        <v>1</v>
      </c>
      <c r="AW3294" s="45" t="b">
        <f t="shared" si="507"/>
        <v>0</v>
      </c>
      <c r="AX3294" s="45"/>
    </row>
    <row r="3295" spans="1:50" s="36" customFormat="1" ht="27.75" customHeight="1" x14ac:dyDescent="0.15">
      <c r="A3295" s="36" t="str">
        <f t="shared" si="505"/>
        <v>RAFAEL ANTONIO SALAMANCA / DEPOSITO DE DROGAS BOYACA201132010</v>
      </c>
      <c r="B3295" s="36" t="b">
        <f>+A3295='[1]Anexo 9'!A3295</f>
        <v>1</v>
      </c>
      <c r="C3295" s="18" t="s">
        <v>3868</v>
      </c>
      <c r="D3295" s="18" t="s">
        <v>1041</v>
      </c>
      <c r="E3295" s="15" t="s">
        <v>98</v>
      </c>
      <c r="F3295" s="15" t="s">
        <v>337</v>
      </c>
      <c r="G3295" s="15">
        <f>+VLOOKUP(F3295,[3]Sheet1!$E$3:$G$74,3,FALSE)</f>
        <v>5</v>
      </c>
      <c r="H3295" s="15">
        <f>+VLOOKUP(D3295&amp;F3295,'TD para paquetes'!$E$3:$I$441,5,FALSE)</f>
        <v>5</v>
      </c>
      <c r="I3295" s="15" t="s">
        <v>1025</v>
      </c>
      <c r="J3295" s="15">
        <v>10</v>
      </c>
      <c r="K3295" s="15">
        <v>9</v>
      </c>
      <c r="L3295" s="15">
        <v>201132010</v>
      </c>
      <c r="M3295" s="15" t="s">
        <v>338</v>
      </c>
      <c r="N3295" s="15" t="s">
        <v>101</v>
      </c>
      <c r="O3295" s="18" t="s">
        <v>3791</v>
      </c>
      <c r="P3295" s="22" t="s">
        <v>3841</v>
      </c>
      <c r="Q3295" s="15" t="s">
        <v>101</v>
      </c>
      <c r="R3295" s="18" t="s">
        <v>103</v>
      </c>
      <c r="S3295" s="22" t="s">
        <v>73</v>
      </c>
      <c r="T3295" s="18">
        <v>1</v>
      </c>
      <c r="U3295" s="18" t="s">
        <v>1186</v>
      </c>
      <c r="V3295" s="15" t="s">
        <v>340</v>
      </c>
      <c r="W3295" s="18" t="s">
        <v>2775</v>
      </c>
      <c r="X3295" s="18"/>
      <c r="Y3295" s="15" t="s">
        <v>73</v>
      </c>
      <c r="Z3295" s="18" t="s">
        <v>3034</v>
      </c>
      <c r="AA3295" s="18" t="s">
        <v>1409</v>
      </c>
      <c r="AB3295" s="18" t="s">
        <v>3792</v>
      </c>
      <c r="AC3295" s="67" t="e">
        <f>+VLOOKUP("*"&amp;L3295&amp;"*",'[2]REGISTROS SANITARIOS'!$D$2394:$E$2662,2,FALSE)</f>
        <v>#N/A</v>
      </c>
      <c r="AD3295" s="22" t="s">
        <v>44</v>
      </c>
      <c r="AE3295" s="16">
        <v>45082</v>
      </c>
      <c r="AF3295" s="34" t="s">
        <v>73</v>
      </c>
      <c r="AG3295" s="24" t="s">
        <v>43</v>
      </c>
      <c r="AH3295" s="18" t="s">
        <v>55</v>
      </c>
      <c r="AI3295" s="18" t="s">
        <v>53</v>
      </c>
      <c r="AJ3295" s="17">
        <v>5.5</v>
      </c>
      <c r="AK3295" s="25">
        <v>6</v>
      </c>
      <c r="AL3295" s="25">
        <v>70313</v>
      </c>
      <c r="AM3295" s="35">
        <v>0.19</v>
      </c>
      <c r="AN3295" s="19">
        <v>502034.81999999995</v>
      </c>
      <c r="AO3295" s="18" t="s">
        <v>1049</v>
      </c>
      <c r="AP3295" s="15" t="s">
        <v>1049</v>
      </c>
      <c r="AQ3295" s="43" t="str">
        <f t="shared" si="506"/>
        <v>MAYOR</v>
      </c>
      <c r="AR3295" s="44">
        <f t="shared" si="509"/>
        <v>460198.58500000002</v>
      </c>
      <c r="AS3295" s="44">
        <f t="shared" si="510"/>
        <v>386721.5</v>
      </c>
      <c r="AT3295" s="44">
        <f t="shared" si="511"/>
        <v>421878</v>
      </c>
      <c r="AU3295" s="44">
        <f t="shared" si="512"/>
        <v>502034.82</v>
      </c>
      <c r="AV3295" s="45" t="b">
        <f t="shared" si="513"/>
        <v>1</v>
      </c>
      <c r="AW3295" s="45" t="b">
        <f t="shared" si="507"/>
        <v>0</v>
      </c>
      <c r="AX3295" s="45"/>
    </row>
    <row r="3296" spans="1:50" s="36" customFormat="1" ht="27.75" customHeight="1" x14ac:dyDescent="0.15">
      <c r="A3296" s="36" t="str">
        <f t="shared" si="505"/>
        <v>RAFAEL ANTONIO SALAMANCA / DEPOSITO DE DROGAS BOYACA201132210</v>
      </c>
      <c r="B3296" s="36" t="b">
        <f>+A3296='[1]Anexo 9'!A3296</f>
        <v>1</v>
      </c>
      <c r="C3296" s="18" t="s">
        <v>3868</v>
      </c>
      <c r="D3296" s="18" t="s">
        <v>1041</v>
      </c>
      <c r="E3296" s="15" t="s">
        <v>98</v>
      </c>
      <c r="F3296" s="15" t="s">
        <v>337</v>
      </c>
      <c r="G3296" s="15">
        <f>+VLOOKUP(F3296,[3]Sheet1!$E$3:$G$74,3,FALSE)</f>
        <v>5</v>
      </c>
      <c r="H3296" s="15">
        <f>+VLOOKUP(D3296&amp;F3296,'TD para paquetes'!$E$3:$I$441,5,FALSE)</f>
        <v>5</v>
      </c>
      <c r="I3296" s="15" t="s">
        <v>1025</v>
      </c>
      <c r="J3296" s="15">
        <v>10</v>
      </c>
      <c r="K3296" s="15">
        <v>9</v>
      </c>
      <c r="L3296" s="15">
        <v>201132210</v>
      </c>
      <c r="M3296" s="15" t="s">
        <v>342</v>
      </c>
      <c r="N3296" s="15" t="s">
        <v>101</v>
      </c>
      <c r="O3296" s="18" t="s">
        <v>3793</v>
      </c>
      <c r="P3296" s="22" t="s">
        <v>3841</v>
      </c>
      <c r="Q3296" s="15" t="s">
        <v>101</v>
      </c>
      <c r="R3296" s="18" t="s">
        <v>103</v>
      </c>
      <c r="S3296" s="22" t="s">
        <v>73</v>
      </c>
      <c r="T3296" s="18">
        <v>1</v>
      </c>
      <c r="U3296" s="18" t="s">
        <v>1186</v>
      </c>
      <c r="V3296" s="15" t="s">
        <v>340</v>
      </c>
      <c r="W3296" s="18" t="s">
        <v>2775</v>
      </c>
      <c r="X3296" s="18"/>
      <c r="Y3296" s="15" t="s">
        <v>73</v>
      </c>
      <c r="Z3296" s="18" t="s">
        <v>3034</v>
      </c>
      <c r="AA3296" s="18" t="s">
        <v>1409</v>
      </c>
      <c r="AB3296" s="18" t="s">
        <v>3792</v>
      </c>
      <c r="AC3296" s="67" t="e">
        <f>+VLOOKUP("*"&amp;L3296&amp;"*",'[2]REGISTROS SANITARIOS'!$D$2394:$E$2662,2,FALSE)</f>
        <v>#N/A</v>
      </c>
      <c r="AD3296" s="22" t="s">
        <v>44</v>
      </c>
      <c r="AE3296" s="16">
        <v>45082</v>
      </c>
      <c r="AF3296" s="34" t="s">
        <v>73</v>
      </c>
      <c r="AG3296" s="24" t="s">
        <v>43</v>
      </c>
      <c r="AH3296" s="18" t="s">
        <v>55</v>
      </c>
      <c r="AI3296" s="18" t="s">
        <v>53</v>
      </c>
      <c r="AJ3296" s="17">
        <v>2.75</v>
      </c>
      <c r="AK3296" s="25">
        <v>3</v>
      </c>
      <c r="AL3296" s="25">
        <v>70313</v>
      </c>
      <c r="AM3296" s="35">
        <v>0.19</v>
      </c>
      <c r="AN3296" s="19">
        <v>251017.40999999997</v>
      </c>
      <c r="AO3296" s="18" t="s">
        <v>1049</v>
      </c>
      <c r="AP3296" s="15" t="s">
        <v>1049</v>
      </c>
      <c r="AQ3296" s="43" t="str">
        <f t="shared" si="506"/>
        <v>MAYOR</v>
      </c>
      <c r="AR3296" s="44">
        <f t="shared" si="509"/>
        <v>230099.29250000001</v>
      </c>
      <c r="AS3296" s="44">
        <f t="shared" si="510"/>
        <v>193360.75</v>
      </c>
      <c r="AT3296" s="44">
        <f t="shared" si="511"/>
        <v>210939</v>
      </c>
      <c r="AU3296" s="44">
        <f t="shared" si="512"/>
        <v>251017.41</v>
      </c>
      <c r="AV3296" s="45" t="b">
        <f t="shared" si="513"/>
        <v>1</v>
      </c>
      <c r="AW3296" s="45" t="b">
        <f t="shared" si="507"/>
        <v>0</v>
      </c>
      <c r="AX3296" s="45"/>
    </row>
    <row r="3297" spans="1:50" s="36" customFormat="1" ht="27.75" customHeight="1" x14ac:dyDescent="0.15">
      <c r="A3297" s="36" t="str">
        <f t="shared" si="505"/>
        <v>RAFAEL ANTONIO SALAMANCA / DEPOSITO DE DROGAS BOYACA201132320</v>
      </c>
      <c r="B3297" s="36" t="b">
        <f>+A3297='[1]Anexo 9'!A3297</f>
        <v>1</v>
      </c>
      <c r="C3297" s="18" t="s">
        <v>3868</v>
      </c>
      <c r="D3297" s="18" t="s">
        <v>1041</v>
      </c>
      <c r="E3297" s="15" t="s">
        <v>98</v>
      </c>
      <c r="F3297" s="15" t="s">
        <v>326</v>
      </c>
      <c r="G3297" s="15">
        <f>+VLOOKUP(F3297,[3]Sheet1!$E$3:$G$74,3,FALSE)</f>
        <v>4</v>
      </c>
      <c r="H3297" s="15">
        <f>+VLOOKUP(D3297&amp;F3297,'TD para paquetes'!$E$3:$I$441,5,FALSE)</f>
        <v>4</v>
      </c>
      <c r="I3297" s="15" t="s">
        <v>1025</v>
      </c>
      <c r="J3297" s="15">
        <v>10</v>
      </c>
      <c r="K3297" s="15">
        <v>10</v>
      </c>
      <c r="L3297" s="15">
        <v>201132320</v>
      </c>
      <c r="M3297" s="15" t="s">
        <v>327</v>
      </c>
      <c r="N3297" s="15" t="s">
        <v>101</v>
      </c>
      <c r="O3297" s="18" t="s">
        <v>5190</v>
      </c>
      <c r="P3297" s="22" t="s">
        <v>73</v>
      </c>
      <c r="Q3297" s="15" t="s">
        <v>101</v>
      </c>
      <c r="R3297" s="18" t="s">
        <v>103</v>
      </c>
      <c r="S3297" s="22" t="s">
        <v>73</v>
      </c>
      <c r="T3297" s="18">
        <v>1</v>
      </c>
      <c r="U3297" s="18" t="s">
        <v>1340</v>
      </c>
      <c r="V3297" s="15"/>
      <c r="W3297" s="18" t="s">
        <v>6060</v>
      </c>
      <c r="X3297" s="18"/>
      <c r="Y3297" s="15" t="s">
        <v>73</v>
      </c>
      <c r="Z3297" s="18" t="s">
        <v>6643</v>
      </c>
      <c r="AA3297" s="18" t="s">
        <v>251</v>
      </c>
      <c r="AB3297" s="18" t="s">
        <v>7622</v>
      </c>
      <c r="AC3297" s="67" t="e">
        <f>+VLOOKUP("*"&amp;L3297&amp;"*",'[2]REGISTROS SANITARIOS'!$D$2394:$E$2662,2,FALSE)</f>
        <v>#N/A</v>
      </c>
      <c r="AD3297" s="22" t="s">
        <v>44</v>
      </c>
      <c r="AE3297" s="16">
        <v>47013</v>
      </c>
      <c r="AF3297" s="34" t="s">
        <v>73</v>
      </c>
      <c r="AG3297" s="24" t="s">
        <v>43</v>
      </c>
      <c r="AH3297" s="18" t="s">
        <v>55</v>
      </c>
      <c r="AI3297" s="18" t="s">
        <v>53</v>
      </c>
      <c r="AJ3297" s="17">
        <v>5.5</v>
      </c>
      <c r="AK3297" s="25">
        <v>6</v>
      </c>
      <c r="AL3297" s="25">
        <v>21719</v>
      </c>
      <c r="AM3297" s="35">
        <v>0.19</v>
      </c>
      <c r="AN3297" s="19">
        <v>155073.66</v>
      </c>
      <c r="AO3297" s="18" t="s">
        <v>1049</v>
      </c>
      <c r="AP3297" s="15" t="s">
        <v>1049</v>
      </c>
      <c r="AQ3297" s="43" t="str">
        <f t="shared" si="506"/>
        <v>MAYOR</v>
      </c>
      <c r="AR3297" s="44">
        <f t="shared" si="509"/>
        <v>142150.85500000001</v>
      </c>
      <c r="AS3297" s="44">
        <f t="shared" si="510"/>
        <v>119454.5</v>
      </c>
      <c r="AT3297" s="44">
        <f t="shared" si="511"/>
        <v>130314</v>
      </c>
      <c r="AU3297" s="44">
        <f t="shared" si="512"/>
        <v>155073.66</v>
      </c>
      <c r="AV3297" s="45" t="b">
        <f t="shared" si="513"/>
        <v>1</v>
      </c>
      <c r="AW3297" s="45" t="b">
        <f t="shared" si="507"/>
        <v>0</v>
      </c>
      <c r="AX3297" s="45"/>
    </row>
    <row r="3298" spans="1:50" s="36" customFormat="1" ht="27.75" customHeight="1" x14ac:dyDescent="0.15">
      <c r="A3298" s="36" t="str">
        <f t="shared" si="505"/>
        <v>RAFAEL ANTONIO SALAMANCA / DEPOSITO DE DROGAS BOYACA201132330</v>
      </c>
      <c r="B3298" s="36" t="b">
        <f>+A3298='[1]Anexo 9'!A3298</f>
        <v>1</v>
      </c>
      <c r="C3298" s="18" t="s">
        <v>3868</v>
      </c>
      <c r="D3298" s="18" t="s">
        <v>1041</v>
      </c>
      <c r="E3298" s="15" t="s">
        <v>98</v>
      </c>
      <c r="F3298" s="15" t="s">
        <v>326</v>
      </c>
      <c r="G3298" s="15">
        <f>+VLOOKUP(F3298,[3]Sheet1!$E$3:$G$74,3,FALSE)</f>
        <v>4</v>
      </c>
      <c r="H3298" s="15">
        <f>+VLOOKUP(D3298&amp;F3298,'TD para paquetes'!$E$3:$I$441,5,FALSE)</f>
        <v>4</v>
      </c>
      <c r="I3298" s="15" t="s">
        <v>1025</v>
      </c>
      <c r="J3298" s="15">
        <v>10</v>
      </c>
      <c r="K3298" s="15">
        <v>10</v>
      </c>
      <c r="L3298" s="15">
        <v>201132330</v>
      </c>
      <c r="M3298" s="15" t="s">
        <v>331</v>
      </c>
      <c r="N3298" s="15" t="s">
        <v>101</v>
      </c>
      <c r="O3298" s="18" t="s">
        <v>5191</v>
      </c>
      <c r="P3298" s="22" t="s">
        <v>73</v>
      </c>
      <c r="Q3298" s="15" t="s">
        <v>101</v>
      </c>
      <c r="R3298" s="18" t="s">
        <v>103</v>
      </c>
      <c r="S3298" s="22" t="s">
        <v>73</v>
      </c>
      <c r="T3298" s="18">
        <v>1</v>
      </c>
      <c r="U3298" s="18" t="s">
        <v>1340</v>
      </c>
      <c r="V3298" s="15"/>
      <c r="W3298" s="18" t="s">
        <v>6060</v>
      </c>
      <c r="X3298" s="18"/>
      <c r="Y3298" s="15" t="s">
        <v>73</v>
      </c>
      <c r="Z3298" s="18" t="s">
        <v>6643</v>
      </c>
      <c r="AA3298" s="18" t="s">
        <v>251</v>
      </c>
      <c r="AB3298" s="18" t="s">
        <v>7622</v>
      </c>
      <c r="AC3298" s="67" t="e">
        <f>+VLOOKUP("*"&amp;L3298&amp;"*",'[2]REGISTROS SANITARIOS'!$D$2394:$E$2662,2,FALSE)</f>
        <v>#N/A</v>
      </c>
      <c r="AD3298" s="22" t="s">
        <v>44</v>
      </c>
      <c r="AE3298" s="16">
        <v>47013</v>
      </c>
      <c r="AF3298" s="34" t="s">
        <v>73</v>
      </c>
      <c r="AG3298" s="24" t="s">
        <v>43</v>
      </c>
      <c r="AH3298" s="18" t="s">
        <v>55</v>
      </c>
      <c r="AI3298" s="18" t="s">
        <v>53</v>
      </c>
      <c r="AJ3298" s="17">
        <v>11</v>
      </c>
      <c r="AK3298" s="25">
        <v>11</v>
      </c>
      <c r="AL3298" s="25">
        <v>21719</v>
      </c>
      <c r="AM3298" s="35">
        <v>0.19</v>
      </c>
      <c r="AN3298" s="19">
        <v>284301.71000000002</v>
      </c>
      <c r="AO3298" s="18" t="s">
        <v>1049</v>
      </c>
      <c r="AP3298" s="15" t="s">
        <v>1049</v>
      </c>
      <c r="AQ3298" s="43" t="str">
        <f t="shared" si="506"/>
        <v>SI</v>
      </c>
      <c r="AR3298" s="44">
        <f t="shared" si="509"/>
        <v>284301.71000000002</v>
      </c>
      <c r="AS3298" s="44">
        <f t="shared" si="510"/>
        <v>238909</v>
      </c>
      <c r="AT3298" s="44">
        <f t="shared" si="511"/>
        <v>238909</v>
      </c>
      <c r="AU3298" s="44">
        <f t="shared" si="512"/>
        <v>284301.71000000002</v>
      </c>
      <c r="AV3298" s="45" t="b">
        <f t="shared" si="513"/>
        <v>1</v>
      </c>
      <c r="AW3298" s="45" t="b">
        <f t="shared" si="507"/>
        <v>0</v>
      </c>
      <c r="AX3298" s="45"/>
    </row>
    <row r="3299" spans="1:50" s="36" customFormat="1" ht="27.75" customHeight="1" x14ac:dyDescent="0.15">
      <c r="A3299" s="36" t="str">
        <f t="shared" si="505"/>
        <v>RAFAEL ANTONIO SALAMANCA / DEPOSITO DE DROGAS BOYACA201132340</v>
      </c>
      <c r="B3299" s="36" t="b">
        <f>+A3299='[1]Anexo 9'!A3299</f>
        <v>1</v>
      </c>
      <c r="C3299" s="18" t="s">
        <v>3868</v>
      </c>
      <c r="D3299" s="18" t="s">
        <v>1041</v>
      </c>
      <c r="E3299" s="15" t="s">
        <v>98</v>
      </c>
      <c r="F3299" s="15" t="s">
        <v>326</v>
      </c>
      <c r="G3299" s="15">
        <f>+VLOOKUP(F3299,[3]Sheet1!$E$3:$G$74,3,FALSE)</f>
        <v>4</v>
      </c>
      <c r="H3299" s="15">
        <f>+VLOOKUP(D3299&amp;F3299,'TD para paquetes'!$E$3:$I$441,5,FALSE)</f>
        <v>4</v>
      </c>
      <c r="I3299" s="15" t="s">
        <v>1025</v>
      </c>
      <c r="J3299" s="15">
        <v>10</v>
      </c>
      <c r="K3299" s="15">
        <v>10</v>
      </c>
      <c r="L3299" s="15">
        <v>201132340</v>
      </c>
      <c r="M3299" s="15" t="s">
        <v>333</v>
      </c>
      <c r="N3299" s="15" t="s">
        <v>101</v>
      </c>
      <c r="O3299" s="18" t="s">
        <v>5192</v>
      </c>
      <c r="P3299" s="22" t="s">
        <v>73</v>
      </c>
      <c r="Q3299" s="15" t="s">
        <v>101</v>
      </c>
      <c r="R3299" s="18" t="s">
        <v>103</v>
      </c>
      <c r="S3299" s="22" t="s">
        <v>73</v>
      </c>
      <c r="T3299" s="18">
        <v>1</v>
      </c>
      <c r="U3299" s="18" t="s">
        <v>1340</v>
      </c>
      <c r="V3299" s="15"/>
      <c r="W3299" s="18" t="s">
        <v>6060</v>
      </c>
      <c r="X3299" s="18"/>
      <c r="Y3299" s="15" t="s">
        <v>73</v>
      </c>
      <c r="Z3299" s="18" t="s">
        <v>6643</v>
      </c>
      <c r="AA3299" s="18" t="s">
        <v>251</v>
      </c>
      <c r="AB3299" s="18" t="s">
        <v>7622</v>
      </c>
      <c r="AC3299" s="67" t="e">
        <f>+VLOOKUP("*"&amp;L3299&amp;"*",'[2]REGISTROS SANITARIOS'!$D$2394:$E$2662,2,FALSE)</f>
        <v>#N/A</v>
      </c>
      <c r="AD3299" s="22" t="s">
        <v>44</v>
      </c>
      <c r="AE3299" s="16">
        <v>47013</v>
      </c>
      <c r="AF3299" s="34" t="s">
        <v>73</v>
      </c>
      <c r="AG3299" s="24" t="s">
        <v>43</v>
      </c>
      <c r="AH3299" s="18" t="s">
        <v>55</v>
      </c>
      <c r="AI3299" s="18" t="s">
        <v>53</v>
      </c>
      <c r="AJ3299" s="17">
        <v>11</v>
      </c>
      <c r="AK3299" s="25">
        <v>11</v>
      </c>
      <c r="AL3299" s="25">
        <v>21719</v>
      </c>
      <c r="AM3299" s="35">
        <v>0.19</v>
      </c>
      <c r="AN3299" s="19">
        <v>284301.71000000002</v>
      </c>
      <c r="AO3299" s="18" t="s">
        <v>1049</v>
      </c>
      <c r="AP3299" s="15" t="s">
        <v>1049</v>
      </c>
      <c r="AQ3299" s="43" t="str">
        <f t="shared" si="506"/>
        <v>SI</v>
      </c>
      <c r="AR3299" s="44">
        <f t="shared" si="509"/>
        <v>284301.71000000002</v>
      </c>
      <c r="AS3299" s="44">
        <f t="shared" si="510"/>
        <v>238909</v>
      </c>
      <c r="AT3299" s="44">
        <f t="shared" si="511"/>
        <v>238909</v>
      </c>
      <c r="AU3299" s="44">
        <f t="shared" si="512"/>
        <v>284301.71000000002</v>
      </c>
      <c r="AV3299" s="45" t="b">
        <f t="shared" si="513"/>
        <v>1</v>
      </c>
      <c r="AW3299" s="45" t="b">
        <f t="shared" si="507"/>
        <v>0</v>
      </c>
      <c r="AX3299" s="45"/>
    </row>
    <row r="3300" spans="1:50" s="36" customFormat="1" ht="27.75" customHeight="1" x14ac:dyDescent="0.15">
      <c r="A3300" s="36" t="str">
        <f t="shared" si="505"/>
        <v>RAFAEL ANTONIO SALAMANCA / DEPOSITO DE DROGAS BOYACA201132350</v>
      </c>
      <c r="B3300" s="36" t="b">
        <f>+A3300='[1]Anexo 9'!A3300</f>
        <v>1</v>
      </c>
      <c r="C3300" s="18" t="s">
        <v>3868</v>
      </c>
      <c r="D3300" s="18" t="s">
        <v>1041</v>
      </c>
      <c r="E3300" s="15" t="s">
        <v>98</v>
      </c>
      <c r="F3300" s="15" t="s">
        <v>326</v>
      </c>
      <c r="G3300" s="15">
        <f>+VLOOKUP(F3300,[3]Sheet1!$E$3:$G$74,3,FALSE)</f>
        <v>4</v>
      </c>
      <c r="H3300" s="15">
        <f>+VLOOKUP(D3300&amp;F3300,'TD para paquetes'!$E$3:$I$441,5,FALSE)</f>
        <v>4</v>
      </c>
      <c r="I3300" s="15" t="s">
        <v>1025</v>
      </c>
      <c r="J3300" s="15">
        <v>10</v>
      </c>
      <c r="K3300" s="15">
        <v>10</v>
      </c>
      <c r="L3300" s="15">
        <v>201132350</v>
      </c>
      <c r="M3300" s="15" t="s">
        <v>335</v>
      </c>
      <c r="N3300" s="15" t="s">
        <v>101</v>
      </c>
      <c r="O3300" s="18" t="s">
        <v>5193</v>
      </c>
      <c r="P3300" s="22" t="s">
        <v>73</v>
      </c>
      <c r="Q3300" s="15" t="s">
        <v>101</v>
      </c>
      <c r="R3300" s="18" t="s">
        <v>103</v>
      </c>
      <c r="S3300" s="22" t="s">
        <v>73</v>
      </c>
      <c r="T3300" s="18">
        <v>1</v>
      </c>
      <c r="U3300" s="18" t="s">
        <v>1340</v>
      </c>
      <c r="V3300" s="15"/>
      <c r="W3300" s="18" t="s">
        <v>6060</v>
      </c>
      <c r="X3300" s="18"/>
      <c r="Y3300" s="15" t="s">
        <v>73</v>
      </c>
      <c r="Z3300" s="18" t="s">
        <v>6643</v>
      </c>
      <c r="AA3300" s="18" t="s">
        <v>251</v>
      </c>
      <c r="AB3300" s="18" t="s">
        <v>7622</v>
      </c>
      <c r="AC3300" s="67" t="e">
        <f>+VLOOKUP("*"&amp;L3300&amp;"*",'[2]REGISTROS SANITARIOS'!$D$2394:$E$2662,2,FALSE)</f>
        <v>#N/A</v>
      </c>
      <c r="AD3300" s="22" t="s">
        <v>44</v>
      </c>
      <c r="AE3300" s="16">
        <v>47013</v>
      </c>
      <c r="AF3300" s="34" t="s">
        <v>73</v>
      </c>
      <c r="AG3300" s="24" t="s">
        <v>43</v>
      </c>
      <c r="AH3300" s="18" t="s">
        <v>55</v>
      </c>
      <c r="AI3300" s="18" t="s">
        <v>53</v>
      </c>
      <c r="AJ3300" s="17">
        <v>5.5</v>
      </c>
      <c r="AK3300" s="25">
        <v>6</v>
      </c>
      <c r="AL3300" s="25">
        <v>21719</v>
      </c>
      <c r="AM3300" s="35">
        <v>0.19</v>
      </c>
      <c r="AN3300" s="19">
        <v>155073.66</v>
      </c>
      <c r="AO3300" s="18" t="s">
        <v>1049</v>
      </c>
      <c r="AP3300" s="15" t="s">
        <v>1049</v>
      </c>
      <c r="AQ3300" s="43" t="str">
        <f t="shared" si="506"/>
        <v>MAYOR</v>
      </c>
      <c r="AR3300" s="44">
        <f t="shared" si="509"/>
        <v>142150.85500000001</v>
      </c>
      <c r="AS3300" s="44">
        <f t="shared" si="510"/>
        <v>119454.5</v>
      </c>
      <c r="AT3300" s="44">
        <f t="shared" si="511"/>
        <v>130314</v>
      </c>
      <c r="AU3300" s="44">
        <f t="shared" si="512"/>
        <v>155073.66</v>
      </c>
      <c r="AV3300" s="45" t="b">
        <f t="shared" si="513"/>
        <v>1</v>
      </c>
      <c r="AW3300" s="45" t="b">
        <f t="shared" si="507"/>
        <v>0</v>
      </c>
      <c r="AX3300" s="45"/>
    </row>
    <row r="3301" spans="1:50" s="36" customFormat="1" ht="27.75" customHeight="1" x14ac:dyDescent="0.15">
      <c r="A3301" s="36" t="str">
        <f t="shared" si="505"/>
        <v>RAFAEL ANTONIO SALAMANCA / DEPOSITO DE DROGAS BOYACA201132410</v>
      </c>
      <c r="B3301" s="36" t="b">
        <f>+A3301='[1]Anexo 9'!A3301</f>
        <v>1</v>
      </c>
      <c r="C3301" s="18" t="s">
        <v>3868</v>
      </c>
      <c r="D3301" s="18" t="s">
        <v>1041</v>
      </c>
      <c r="E3301" s="15" t="s">
        <v>98</v>
      </c>
      <c r="F3301" s="15" t="s">
        <v>337</v>
      </c>
      <c r="G3301" s="15">
        <f>+VLOOKUP(F3301,[3]Sheet1!$E$3:$G$74,3,FALSE)</f>
        <v>5</v>
      </c>
      <c r="H3301" s="15">
        <f>+VLOOKUP(D3301&amp;F3301,'TD para paquetes'!$E$3:$I$441,5,FALSE)</f>
        <v>5</v>
      </c>
      <c r="I3301" s="15" t="s">
        <v>1025</v>
      </c>
      <c r="J3301" s="15">
        <v>10</v>
      </c>
      <c r="K3301" s="15">
        <v>9</v>
      </c>
      <c r="L3301" s="15">
        <v>201132410</v>
      </c>
      <c r="M3301" s="15" t="s">
        <v>344</v>
      </c>
      <c r="N3301" s="15" t="s">
        <v>101</v>
      </c>
      <c r="O3301" s="18" t="s">
        <v>5194</v>
      </c>
      <c r="P3301" s="22" t="s">
        <v>3841</v>
      </c>
      <c r="Q3301" s="15" t="s">
        <v>101</v>
      </c>
      <c r="R3301" s="18" t="s">
        <v>103</v>
      </c>
      <c r="S3301" s="22" t="s">
        <v>73</v>
      </c>
      <c r="T3301" s="18">
        <v>1</v>
      </c>
      <c r="U3301" s="18" t="s">
        <v>1186</v>
      </c>
      <c r="V3301" s="15" t="s">
        <v>340</v>
      </c>
      <c r="W3301" s="18" t="s">
        <v>2775</v>
      </c>
      <c r="X3301" s="18"/>
      <c r="Y3301" s="15" t="s">
        <v>73</v>
      </c>
      <c r="Z3301" s="18" t="s">
        <v>3034</v>
      </c>
      <c r="AA3301" s="18" t="s">
        <v>1409</v>
      </c>
      <c r="AB3301" s="18" t="s">
        <v>3792</v>
      </c>
      <c r="AC3301" s="67" t="e">
        <f>+VLOOKUP("*"&amp;L3301&amp;"*",'[2]REGISTROS SANITARIOS'!$D$2394:$E$2662,2,FALSE)</f>
        <v>#N/A</v>
      </c>
      <c r="AD3301" s="22" t="s">
        <v>44</v>
      </c>
      <c r="AE3301" s="16">
        <v>45082</v>
      </c>
      <c r="AF3301" s="34" t="s">
        <v>73</v>
      </c>
      <c r="AG3301" s="24" t="s">
        <v>43</v>
      </c>
      <c r="AH3301" s="18" t="s">
        <v>55</v>
      </c>
      <c r="AI3301" s="18" t="s">
        <v>53</v>
      </c>
      <c r="AJ3301" s="17">
        <v>11</v>
      </c>
      <c r="AK3301" s="25">
        <v>11</v>
      </c>
      <c r="AL3301" s="25">
        <v>70313</v>
      </c>
      <c r="AM3301" s="35">
        <v>0.19</v>
      </c>
      <c r="AN3301" s="19">
        <v>920397.17</v>
      </c>
      <c r="AO3301" s="18" t="s">
        <v>1049</v>
      </c>
      <c r="AP3301" s="15" t="s">
        <v>1049</v>
      </c>
      <c r="AQ3301" s="43" t="str">
        <f t="shared" si="506"/>
        <v>SI</v>
      </c>
      <c r="AR3301" s="44">
        <f t="shared" si="509"/>
        <v>920397.17</v>
      </c>
      <c r="AS3301" s="44">
        <f t="shared" si="510"/>
        <v>773443</v>
      </c>
      <c r="AT3301" s="44">
        <f t="shared" si="511"/>
        <v>773443</v>
      </c>
      <c r="AU3301" s="44">
        <f t="shared" si="512"/>
        <v>920397.17</v>
      </c>
      <c r="AV3301" s="45" t="b">
        <f t="shared" si="513"/>
        <v>1</v>
      </c>
      <c r="AW3301" s="45" t="b">
        <f t="shared" si="507"/>
        <v>0</v>
      </c>
      <c r="AX3301" s="45"/>
    </row>
    <row r="3302" spans="1:50" s="36" customFormat="1" ht="27.75" customHeight="1" x14ac:dyDescent="0.15">
      <c r="A3302" s="36" t="str">
        <f t="shared" si="505"/>
        <v>RAFAEL ANTONIO SALAMANCA / DEPOSITO DE DROGAS BOYACA201132510</v>
      </c>
      <c r="B3302" s="36" t="b">
        <f>+A3302='[1]Anexo 9'!A3302</f>
        <v>1</v>
      </c>
      <c r="C3302" s="18" t="s">
        <v>3868</v>
      </c>
      <c r="D3302" s="18" t="s">
        <v>1041</v>
      </c>
      <c r="E3302" s="15" t="s">
        <v>98</v>
      </c>
      <c r="F3302" s="15" t="s">
        <v>337</v>
      </c>
      <c r="G3302" s="15">
        <f>+VLOOKUP(F3302,[3]Sheet1!$E$3:$G$74,3,FALSE)</f>
        <v>5</v>
      </c>
      <c r="H3302" s="15">
        <f>+VLOOKUP(D3302&amp;F3302,'TD para paquetes'!$E$3:$I$441,5,FALSE)</f>
        <v>5</v>
      </c>
      <c r="I3302" s="15" t="s">
        <v>1025</v>
      </c>
      <c r="J3302" s="15">
        <v>10</v>
      </c>
      <c r="K3302" s="15">
        <v>9</v>
      </c>
      <c r="L3302" s="15">
        <v>201132510</v>
      </c>
      <c r="M3302" s="15" t="s">
        <v>346</v>
      </c>
      <c r="N3302" s="15" t="s">
        <v>101</v>
      </c>
      <c r="O3302" s="18" t="s">
        <v>3794</v>
      </c>
      <c r="P3302" s="22" t="s">
        <v>3841</v>
      </c>
      <c r="Q3302" s="15" t="s">
        <v>101</v>
      </c>
      <c r="R3302" s="18" t="s">
        <v>103</v>
      </c>
      <c r="S3302" s="22" t="s">
        <v>73</v>
      </c>
      <c r="T3302" s="18">
        <v>1</v>
      </c>
      <c r="U3302" s="18" t="s">
        <v>1186</v>
      </c>
      <c r="V3302" s="15" t="s">
        <v>340</v>
      </c>
      <c r="W3302" s="18" t="s">
        <v>2775</v>
      </c>
      <c r="X3302" s="18"/>
      <c r="Y3302" s="15" t="s">
        <v>73</v>
      </c>
      <c r="Z3302" s="18" t="s">
        <v>3034</v>
      </c>
      <c r="AA3302" s="18" t="s">
        <v>1409</v>
      </c>
      <c r="AB3302" s="18" t="s">
        <v>3792</v>
      </c>
      <c r="AC3302" s="67" t="e">
        <f>+VLOOKUP("*"&amp;L3302&amp;"*",'[2]REGISTROS SANITARIOS'!$D$2394:$E$2662,2,FALSE)</f>
        <v>#N/A</v>
      </c>
      <c r="AD3302" s="22" t="s">
        <v>44</v>
      </c>
      <c r="AE3302" s="16">
        <v>45082</v>
      </c>
      <c r="AF3302" s="34" t="s">
        <v>73</v>
      </c>
      <c r="AG3302" s="24" t="s">
        <v>43</v>
      </c>
      <c r="AH3302" s="18" t="s">
        <v>55</v>
      </c>
      <c r="AI3302" s="18" t="s">
        <v>53</v>
      </c>
      <c r="AJ3302" s="17">
        <v>11</v>
      </c>
      <c r="AK3302" s="25">
        <v>11</v>
      </c>
      <c r="AL3302" s="25">
        <v>70313</v>
      </c>
      <c r="AM3302" s="35">
        <v>0.19</v>
      </c>
      <c r="AN3302" s="19">
        <v>920397.17</v>
      </c>
      <c r="AO3302" s="18" t="s">
        <v>1049</v>
      </c>
      <c r="AP3302" s="15" t="s">
        <v>1049</v>
      </c>
      <c r="AQ3302" s="43" t="str">
        <f t="shared" si="506"/>
        <v>SI</v>
      </c>
      <c r="AR3302" s="44">
        <f t="shared" si="509"/>
        <v>920397.17</v>
      </c>
      <c r="AS3302" s="44">
        <f t="shared" si="510"/>
        <v>773443</v>
      </c>
      <c r="AT3302" s="44">
        <f t="shared" si="511"/>
        <v>773443</v>
      </c>
      <c r="AU3302" s="44">
        <f t="shared" si="512"/>
        <v>920397.17</v>
      </c>
      <c r="AV3302" s="45" t="b">
        <f t="shared" si="513"/>
        <v>1</v>
      </c>
      <c r="AW3302" s="45" t="b">
        <f t="shared" si="507"/>
        <v>0</v>
      </c>
      <c r="AX3302" s="45"/>
    </row>
    <row r="3303" spans="1:50" s="36" customFormat="1" ht="27.75" customHeight="1" x14ac:dyDescent="0.15">
      <c r="A3303" s="36" t="str">
        <f t="shared" si="505"/>
        <v>RAFAEL ANTONIO SALAMANCA / DEPOSITO DE DROGAS BOYACA201132610</v>
      </c>
      <c r="B3303" s="36" t="b">
        <f>+A3303='[1]Anexo 9'!A3303</f>
        <v>1</v>
      </c>
      <c r="C3303" s="18" t="s">
        <v>3868</v>
      </c>
      <c r="D3303" s="18" t="s">
        <v>1041</v>
      </c>
      <c r="E3303" s="15" t="s">
        <v>98</v>
      </c>
      <c r="F3303" s="15" t="s">
        <v>337</v>
      </c>
      <c r="G3303" s="15">
        <f>+VLOOKUP(F3303,[3]Sheet1!$E$3:$G$74,3,FALSE)</f>
        <v>5</v>
      </c>
      <c r="H3303" s="15">
        <f>+VLOOKUP(D3303&amp;F3303,'TD para paquetes'!$E$3:$I$441,5,FALSE)</f>
        <v>5</v>
      </c>
      <c r="I3303" s="15" t="s">
        <v>1025</v>
      </c>
      <c r="J3303" s="15">
        <v>9</v>
      </c>
      <c r="K3303" s="15">
        <v>9</v>
      </c>
      <c r="L3303" s="15">
        <v>201132610</v>
      </c>
      <c r="M3303" s="15" t="s">
        <v>348</v>
      </c>
      <c r="N3303" s="15" t="s">
        <v>101</v>
      </c>
      <c r="O3303" s="18" t="s">
        <v>5195</v>
      </c>
      <c r="P3303" s="22" t="s">
        <v>3841</v>
      </c>
      <c r="Q3303" s="15" t="s">
        <v>101</v>
      </c>
      <c r="R3303" s="18" t="s">
        <v>103</v>
      </c>
      <c r="S3303" s="22" t="s">
        <v>73</v>
      </c>
      <c r="T3303" s="18">
        <v>1</v>
      </c>
      <c r="U3303" s="18" t="s">
        <v>1186</v>
      </c>
      <c r="V3303" s="15" t="s">
        <v>340</v>
      </c>
      <c r="W3303" s="18" t="s">
        <v>2775</v>
      </c>
      <c r="X3303" s="18"/>
      <c r="Y3303" s="15" t="s">
        <v>73</v>
      </c>
      <c r="Z3303" s="18" t="s">
        <v>3034</v>
      </c>
      <c r="AA3303" s="18" t="s">
        <v>1409</v>
      </c>
      <c r="AB3303" s="18" t="s">
        <v>3792</v>
      </c>
      <c r="AC3303" s="67" t="e">
        <f>+VLOOKUP("*"&amp;L3303&amp;"*",'[2]REGISTROS SANITARIOS'!$D$2394:$E$2662,2,FALSE)</f>
        <v>#N/A</v>
      </c>
      <c r="AD3303" s="22" t="s">
        <v>44</v>
      </c>
      <c r="AE3303" s="16">
        <v>45082</v>
      </c>
      <c r="AF3303" s="34" t="s">
        <v>73</v>
      </c>
      <c r="AG3303" s="24" t="s">
        <v>43</v>
      </c>
      <c r="AH3303" s="18" t="s">
        <v>55</v>
      </c>
      <c r="AI3303" s="18" t="s">
        <v>53</v>
      </c>
      <c r="AJ3303" s="17">
        <v>11</v>
      </c>
      <c r="AK3303" s="25">
        <v>11</v>
      </c>
      <c r="AL3303" s="25">
        <v>70313</v>
      </c>
      <c r="AM3303" s="35">
        <v>0.19</v>
      </c>
      <c r="AN3303" s="19">
        <v>920397.17</v>
      </c>
      <c r="AO3303" s="18" t="s">
        <v>1049</v>
      </c>
      <c r="AP3303" s="15" t="s">
        <v>1049</v>
      </c>
      <c r="AQ3303" s="43" t="str">
        <f t="shared" si="506"/>
        <v>SI</v>
      </c>
      <c r="AR3303" s="44">
        <f t="shared" si="509"/>
        <v>920397.17</v>
      </c>
      <c r="AS3303" s="44">
        <f t="shared" si="510"/>
        <v>773443</v>
      </c>
      <c r="AT3303" s="44">
        <f t="shared" si="511"/>
        <v>773443</v>
      </c>
      <c r="AU3303" s="44">
        <f t="shared" si="512"/>
        <v>920397.17</v>
      </c>
      <c r="AV3303" s="45" t="b">
        <f t="shared" si="513"/>
        <v>1</v>
      </c>
      <c r="AW3303" s="45" t="b">
        <f t="shared" si="507"/>
        <v>0</v>
      </c>
      <c r="AX3303" s="45"/>
    </row>
    <row r="3304" spans="1:50" s="36" customFormat="1" ht="27.75" customHeight="1" x14ac:dyDescent="0.15">
      <c r="A3304" s="36" t="str">
        <f t="shared" si="505"/>
        <v>RAFAEL ANTONIO SALAMANCA / DEPOSITO DE DROGAS BOYACA201132710</v>
      </c>
      <c r="B3304" s="36" t="b">
        <f>+A3304='[1]Anexo 9'!A3304</f>
        <v>1</v>
      </c>
      <c r="C3304" s="18" t="s">
        <v>3868</v>
      </c>
      <c r="D3304" s="18" t="s">
        <v>1041</v>
      </c>
      <c r="E3304" s="15" t="s">
        <v>98</v>
      </c>
      <c r="F3304" s="15" t="s">
        <v>320</v>
      </c>
      <c r="G3304" s="15">
        <f>+VLOOKUP(F3304,[3]Sheet1!$E$3:$G$74,3,FALSE)</f>
        <v>4</v>
      </c>
      <c r="H3304" s="15">
        <f>+VLOOKUP(D3304&amp;F3304,'TD para paquetes'!$E$3:$I$441,5,FALSE)</f>
        <v>4</v>
      </c>
      <c r="I3304" s="15" t="s">
        <v>1025</v>
      </c>
      <c r="J3304" s="15">
        <v>8</v>
      </c>
      <c r="K3304" s="15">
        <v>8</v>
      </c>
      <c r="L3304" s="15">
        <v>201132710</v>
      </c>
      <c r="M3304" s="15" t="s">
        <v>321</v>
      </c>
      <c r="N3304" s="15" t="s">
        <v>101</v>
      </c>
      <c r="O3304" s="18" t="s">
        <v>5196</v>
      </c>
      <c r="P3304" s="22" t="s">
        <v>3841</v>
      </c>
      <c r="Q3304" s="15" t="s">
        <v>101</v>
      </c>
      <c r="R3304" s="18" t="s">
        <v>103</v>
      </c>
      <c r="S3304" s="22" t="s">
        <v>73</v>
      </c>
      <c r="T3304" s="18">
        <v>1</v>
      </c>
      <c r="U3304" s="18" t="s">
        <v>6520</v>
      </c>
      <c r="V3304" s="15" t="s">
        <v>6070</v>
      </c>
      <c r="W3304" s="18" t="s">
        <v>6060</v>
      </c>
      <c r="X3304" s="18"/>
      <c r="Y3304" s="15" t="s">
        <v>73</v>
      </c>
      <c r="Z3304" s="18" t="s">
        <v>6643</v>
      </c>
      <c r="AA3304" s="18" t="s">
        <v>251</v>
      </c>
      <c r="AB3304" s="18" t="s">
        <v>7623</v>
      </c>
      <c r="AC3304" s="67" t="e">
        <f>+VLOOKUP("*"&amp;L3304&amp;"*",'[2]REGISTROS SANITARIOS'!$D$2394:$E$2662,2,FALSE)</f>
        <v>#N/A</v>
      </c>
      <c r="AD3304" s="22" t="s">
        <v>44</v>
      </c>
      <c r="AE3304" s="16">
        <v>46967</v>
      </c>
      <c r="AF3304" s="34" t="s">
        <v>73</v>
      </c>
      <c r="AG3304" s="24" t="s">
        <v>43</v>
      </c>
      <c r="AH3304" s="18" t="s">
        <v>55</v>
      </c>
      <c r="AI3304" s="18" t="s">
        <v>53</v>
      </c>
      <c r="AJ3304" s="17">
        <v>2073.5</v>
      </c>
      <c r="AK3304" s="25">
        <v>2074</v>
      </c>
      <c r="AL3304" s="25">
        <v>5683</v>
      </c>
      <c r="AM3304" s="35">
        <v>0.19</v>
      </c>
      <c r="AN3304" s="19">
        <v>14025984.98</v>
      </c>
      <c r="AO3304" s="18" t="s">
        <v>1049</v>
      </c>
      <c r="AP3304" s="15" t="s">
        <v>1049</v>
      </c>
      <c r="AQ3304" s="43" t="str">
        <f t="shared" si="506"/>
        <v>MAYOR</v>
      </c>
      <c r="AR3304" s="44">
        <f t="shared" si="509"/>
        <v>14022603.594999999</v>
      </c>
      <c r="AS3304" s="44">
        <f t="shared" si="510"/>
        <v>11783700.5</v>
      </c>
      <c r="AT3304" s="44">
        <f t="shared" si="511"/>
        <v>11786542</v>
      </c>
      <c r="AU3304" s="44">
        <f t="shared" si="512"/>
        <v>14025984.979999999</v>
      </c>
      <c r="AV3304" s="45" t="b">
        <f t="shared" si="513"/>
        <v>1</v>
      </c>
      <c r="AW3304" s="45" t="b">
        <f t="shared" si="507"/>
        <v>0</v>
      </c>
      <c r="AX3304" s="45"/>
    </row>
    <row r="3305" spans="1:50" s="36" customFormat="1" ht="27.75" customHeight="1" x14ac:dyDescent="0.15">
      <c r="A3305" s="36" t="str">
        <f t="shared" si="505"/>
        <v>RAFAEL ANTONIO SALAMANCA / DEPOSITO DE DROGAS BOYACA201132810</v>
      </c>
      <c r="B3305" s="36" t="b">
        <f>+A3305='[1]Anexo 9'!A3305</f>
        <v>1</v>
      </c>
      <c r="C3305" s="18" t="s">
        <v>3868</v>
      </c>
      <c r="D3305" s="18" t="s">
        <v>1041</v>
      </c>
      <c r="E3305" s="15" t="s">
        <v>98</v>
      </c>
      <c r="F3305" s="15" t="s">
        <v>320</v>
      </c>
      <c r="G3305" s="15">
        <f>+VLOOKUP(F3305,[3]Sheet1!$E$3:$G$74,3,FALSE)</f>
        <v>4</v>
      </c>
      <c r="H3305" s="15">
        <f>+VLOOKUP(D3305&amp;F3305,'TD para paquetes'!$E$3:$I$441,5,FALSE)</f>
        <v>4</v>
      </c>
      <c r="I3305" s="15" t="s">
        <v>1025</v>
      </c>
      <c r="J3305" s="15">
        <v>8</v>
      </c>
      <c r="K3305" s="15">
        <v>8</v>
      </c>
      <c r="L3305" s="15">
        <v>201132810</v>
      </c>
      <c r="M3305" s="15" t="s">
        <v>323</v>
      </c>
      <c r="N3305" s="15" t="s">
        <v>101</v>
      </c>
      <c r="O3305" s="18" t="s">
        <v>5197</v>
      </c>
      <c r="P3305" s="22" t="s">
        <v>3841</v>
      </c>
      <c r="Q3305" s="15" t="s">
        <v>101</v>
      </c>
      <c r="R3305" s="18" t="s">
        <v>103</v>
      </c>
      <c r="S3305" s="22" t="s">
        <v>73</v>
      </c>
      <c r="T3305" s="18">
        <v>1</v>
      </c>
      <c r="U3305" s="18" t="s">
        <v>6520</v>
      </c>
      <c r="V3305" s="15" t="s">
        <v>6070</v>
      </c>
      <c r="W3305" s="18" t="s">
        <v>6060</v>
      </c>
      <c r="X3305" s="18"/>
      <c r="Y3305" s="15" t="s">
        <v>73</v>
      </c>
      <c r="Z3305" s="18" t="s">
        <v>6643</v>
      </c>
      <c r="AA3305" s="18" t="s">
        <v>251</v>
      </c>
      <c r="AB3305" s="18" t="s">
        <v>7623</v>
      </c>
      <c r="AC3305" s="67" t="e">
        <f>+VLOOKUP("*"&amp;L3305&amp;"*",'[2]REGISTROS SANITARIOS'!$D$2394:$E$2662,2,FALSE)</f>
        <v>#N/A</v>
      </c>
      <c r="AD3305" s="22" t="s">
        <v>44</v>
      </c>
      <c r="AE3305" s="16">
        <v>46967</v>
      </c>
      <c r="AF3305" s="34" t="s">
        <v>73</v>
      </c>
      <c r="AG3305" s="24" t="s">
        <v>43</v>
      </c>
      <c r="AH3305" s="18" t="s">
        <v>55</v>
      </c>
      <c r="AI3305" s="18" t="s">
        <v>53</v>
      </c>
      <c r="AJ3305" s="17">
        <v>16.5</v>
      </c>
      <c r="AK3305" s="25">
        <v>17</v>
      </c>
      <c r="AL3305" s="25">
        <v>4688</v>
      </c>
      <c r="AM3305" s="35">
        <v>0.19</v>
      </c>
      <c r="AN3305" s="19">
        <v>94838.24</v>
      </c>
      <c r="AO3305" s="18" t="s">
        <v>1049</v>
      </c>
      <c r="AP3305" s="15" t="s">
        <v>1049</v>
      </c>
      <c r="AQ3305" s="43" t="str">
        <f t="shared" si="506"/>
        <v>MAYOR</v>
      </c>
      <c r="AR3305" s="44">
        <f t="shared" si="509"/>
        <v>92048.87999999999</v>
      </c>
      <c r="AS3305" s="44">
        <f t="shared" si="510"/>
        <v>77352</v>
      </c>
      <c r="AT3305" s="44">
        <f t="shared" si="511"/>
        <v>79696</v>
      </c>
      <c r="AU3305" s="44">
        <f t="shared" si="512"/>
        <v>94838.239999999991</v>
      </c>
      <c r="AV3305" s="45" t="b">
        <f t="shared" si="513"/>
        <v>1</v>
      </c>
      <c r="AW3305" s="45" t="b">
        <f t="shared" si="507"/>
        <v>0</v>
      </c>
      <c r="AX3305" s="45"/>
    </row>
    <row r="3306" spans="1:50" s="36" customFormat="1" ht="27.75" customHeight="1" x14ac:dyDescent="0.15">
      <c r="A3306" s="36" t="str">
        <f t="shared" si="505"/>
        <v>RAFAEL ANTONIO SALAMANCA / DEPOSITO DE DROGAS BOYACA201132910</v>
      </c>
      <c r="B3306" s="36" t="b">
        <f>+A3306='[1]Anexo 9'!A3306</f>
        <v>1</v>
      </c>
      <c r="C3306" s="18" t="s">
        <v>3868</v>
      </c>
      <c r="D3306" s="18" t="s">
        <v>1041</v>
      </c>
      <c r="E3306" s="15" t="s">
        <v>98</v>
      </c>
      <c r="F3306" s="15" t="s">
        <v>320</v>
      </c>
      <c r="G3306" s="15">
        <f>+VLOOKUP(F3306,[3]Sheet1!$E$3:$G$74,3,FALSE)</f>
        <v>4</v>
      </c>
      <c r="H3306" s="15">
        <f>+VLOOKUP(D3306&amp;F3306,'TD para paquetes'!$E$3:$I$441,5,FALSE)</f>
        <v>4</v>
      </c>
      <c r="I3306" s="15" t="s">
        <v>1025</v>
      </c>
      <c r="J3306" s="15">
        <v>8</v>
      </c>
      <c r="K3306" s="15">
        <v>8</v>
      </c>
      <c r="L3306" s="15">
        <v>201132910</v>
      </c>
      <c r="M3306" s="15" t="s">
        <v>324</v>
      </c>
      <c r="N3306" s="15" t="s">
        <v>101</v>
      </c>
      <c r="O3306" s="18" t="s">
        <v>5198</v>
      </c>
      <c r="P3306" s="22" t="s">
        <v>3841</v>
      </c>
      <c r="Q3306" s="15" t="s">
        <v>101</v>
      </c>
      <c r="R3306" s="18" t="s">
        <v>103</v>
      </c>
      <c r="S3306" s="22" t="s">
        <v>73</v>
      </c>
      <c r="T3306" s="18">
        <v>1</v>
      </c>
      <c r="U3306" s="18" t="s">
        <v>6520</v>
      </c>
      <c r="V3306" s="15" t="s">
        <v>6070</v>
      </c>
      <c r="W3306" s="18" t="s">
        <v>6060</v>
      </c>
      <c r="X3306" s="18"/>
      <c r="Y3306" s="15" t="s">
        <v>73</v>
      </c>
      <c r="Z3306" s="18" t="s">
        <v>6643</v>
      </c>
      <c r="AA3306" s="18" t="s">
        <v>251</v>
      </c>
      <c r="AB3306" s="18" t="s">
        <v>7623</v>
      </c>
      <c r="AC3306" s="67" t="e">
        <f>+VLOOKUP("*"&amp;L3306&amp;"*",'[2]REGISTROS SANITARIOS'!$D$2394:$E$2662,2,FALSE)</f>
        <v>#N/A</v>
      </c>
      <c r="AD3306" s="22" t="s">
        <v>44</v>
      </c>
      <c r="AE3306" s="16">
        <v>46967</v>
      </c>
      <c r="AF3306" s="34" t="s">
        <v>73</v>
      </c>
      <c r="AG3306" s="24" t="s">
        <v>43</v>
      </c>
      <c r="AH3306" s="18" t="s">
        <v>55</v>
      </c>
      <c r="AI3306" s="18" t="s">
        <v>53</v>
      </c>
      <c r="AJ3306" s="17">
        <v>16.5</v>
      </c>
      <c r="AK3306" s="25">
        <v>17</v>
      </c>
      <c r="AL3306" s="25">
        <v>5683</v>
      </c>
      <c r="AM3306" s="35">
        <v>0.19</v>
      </c>
      <c r="AN3306" s="19">
        <v>114967.09</v>
      </c>
      <c r="AO3306" s="18" t="s">
        <v>1049</v>
      </c>
      <c r="AP3306" s="15" t="s">
        <v>1049</v>
      </c>
      <c r="AQ3306" s="43" t="str">
        <f t="shared" si="506"/>
        <v>MAYOR</v>
      </c>
      <c r="AR3306" s="44">
        <f t="shared" si="509"/>
        <v>111585.70499999999</v>
      </c>
      <c r="AS3306" s="44">
        <f t="shared" si="510"/>
        <v>93769.5</v>
      </c>
      <c r="AT3306" s="44">
        <f t="shared" si="511"/>
        <v>96611</v>
      </c>
      <c r="AU3306" s="44">
        <f t="shared" si="512"/>
        <v>114967.09</v>
      </c>
      <c r="AV3306" s="45" t="b">
        <f t="shared" si="513"/>
        <v>1</v>
      </c>
      <c r="AW3306" s="45" t="b">
        <f t="shared" si="507"/>
        <v>0</v>
      </c>
      <c r="AX3306" s="45"/>
    </row>
    <row r="3307" spans="1:50" s="36" customFormat="1" ht="27.75" customHeight="1" x14ac:dyDescent="0.15">
      <c r="A3307" s="36" t="str">
        <f t="shared" si="505"/>
        <v>RAFAEL ANTONIO SALAMANCA / DEPOSITO DE DROGAS BOYACA201133110</v>
      </c>
      <c r="B3307" s="36" t="b">
        <f>+A3307='[1]Anexo 9'!A3307</f>
        <v>1</v>
      </c>
      <c r="C3307" s="18" t="s">
        <v>3868</v>
      </c>
      <c r="D3307" s="18" t="s">
        <v>1041</v>
      </c>
      <c r="E3307" s="15" t="s">
        <v>98</v>
      </c>
      <c r="F3307" s="15" t="s">
        <v>320</v>
      </c>
      <c r="G3307" s="15">
        <f>+VLOOKUP(F3307,[3]Sheet1!$E$3:$G$74,3,FALSE)</f>
        <v>4</v>
      </c>
      <c r="H3307" s="15">
        <f>+VLOOKUP(D3307&amp;F3307,'TD para paquetes'!$E$3:$I$441,5,FALSE)</f>
        <v>4</v>
      </c>
      <c r="I3307" s="15" t="s">
        <v>1025</v>
      </c>
      <c r="J3307" s="15">
        <v>8</v>
      </c>
      <c r="K3307" s="15">
        <v>8</v>
      </c>
      <c r="L3307" s="15">
        <v>201133110</v>
      </c>
      <c r="M3307" s="15" t="s">
        <v>325</v>
      </c>
      <c r="N3307" s="15" t="s">
        <v>101</v>
      </c>
      <c r="O3307" s="18" t="s">
        <v>5199</v>
      </c>
      <c r="P3307" s="22" t="s">
        <v>3841</v>
      </c>
      <c r="Q3307" s="15" t="s">
        <v>101</v>
      </c>
      <c r="R3307" s="18" t="s">
        <v>103</v>
      </c>
      <c r="S3307" s="22" t="s">
        <v>73</v>
      </c>
      <c r="T3307" s="18">
        <v>1</v>
      </c>
      <c r="U3307" s="18" t="s">
        <v>6520</v>
      </c>
      <c r="V3307" s="15" t="s">
        <v>6070</v>
      </c>
      <c r="W3307" s="18" t="s">
        <v>6060</v>
      </c>
      <c r="X3307" s="18"/>
      <c r="Y3307" s="15" t="s">
        <v>73</v>
      </c>
      <c r="Z3307" s="18" t="s">
        <v>6643</v>
      </c>
      <c r="AA3307" s="18" t="s">
        <v>251</v>
      </c>
      <c r="AB3307" s="18" t="s">
        <v>7623</v>
      </c>
      <c r="AC3307" s="67" t="e">
        <f>+VLOOKUP("*"&amp;L3307&amp;"*",'[2]REGISTROS SANITARIOS'!$D$2394:$E$2662,2,FALSE)</f>
        <v>#N/A</v>
      </c>
      <c r="AD3307" s="22" t="s">
        <v>44</v>
      </c>
      <c r="AE3307" s="16">
        <v>46967</v>
      </c>
      <c r="AF3307" s="34" t="s">
        <v>73</v>
      </c>
      <c r="AG3307" s="24" t="s">
        <v>43</v>
      </c>
      <c r="AH3307" s="18" t="s">
        <v>55</v>
      </c>
      <c r="AI3307" s="18" t="s">
        <v>53</v>
      </c>
      <c r="AJ3307" s="17">
        <v>71.5</v>
      </c>
      <c r="AK3307" s="25">
        <v>72</v>
      </c>
      <c r="AL3307" s="25">
        <v>4688</v>
      </c>
      <c r="AM3307" s="35">
        <v>0.19</v>
      </c>
      <c r="AN3307" s="19">
        <v>401667.83999999997</v>
      </c>
      <c r="AO3307" s="18" t="s">
        <v>1049</v>
      </c>
      <c r="AP3307" s="15" t="s">
        <v>1049</v>
      </c>
      <c r="AQ3307" s="43" t="str">
        <f t="shared" si="506"/>
        <v>MAYOR</v>
      </c>
      <c r="AR3307" s="44">
        <f t="shared" si="509"/>
        <v>398878.48</v>
      </c>
      <c r="AS3307" s="44">
        <f t="shared" si="510"/>
        <v>335192</v>
      </c>
      <c r="AT3307" s="44">
        <f t="shared" si="511"/>
        <v>337536</v>
      </c>
      <c r="AU3307" s="44">
        <f t="shared" si="512"/>
        <v>401667.83999999997</v>
      </c>
      <c r="AV3307" s="45" t="b">
        <f t="shared" si="513"/>
        <v>1</v>
      </c>
      <c r="AW3307" s="45" t="b">
        <f t="shared" si="507"/>
        <v>0</v>
      </c>
      <c r="AX3307" s="45"/>
    </row>
    <row r="3308" spans="1:50" s="36" customFormat="1" ht="27.75" customHeight="1" x14ac:dyDescent="0.15">
      <c r="A3308" s="36" t="str">
        <f t="shared" si="505"/>
        <v>RAFAEL ANTONIO SALAMANCA / DEPOSITO DE DROGAS BOYACA201133407</v>
      </c>
      <c r="B3308" s="36" t="b">
        <f>+A3308='[1]Anexo 9'!A3308</f>
        <v>1</v>
      </c>
      <c r="C3308" s="18" t="s">
        <v>3868</v>
      </c>
      <c r="D3308" s="18" t="s">
        <v>1041</v>
      </c>
      <c r="E3308" s="15" t="s">
        <v>98</v>
      </c>
      <c r="F3308" s="15" t="s">
        <v>796</v>
      </c>
      <c r="G3308" s="15">
        <f>+VLOOKUP(F3308,[3]Sheet1!$E$3:$G$74,3,FALSE)</f>
        <v>2</v>
      </c>
      <c r="H3308" s="15">
        <f>+VLOOKUP(D3308&amp;F3308,'TD para paquetes'!$E$3:$I$441,5,FALSE)</f>
        <v>2</v>
      </c>
      <c r="I3308" s="15" t="s">
        <v>1025</v>
      </c>
      <c r="J3308" s="15">
        <v>10</v>
      </c>
      <c r="K3308" s="15">
        <v>10</v>
      </c>
      <c r="L3308" s="15">
        <v>201133407</v>
      </c>
      <c r="M3308" s="15" t="s">
        <v>797</v>
      </c>
      <c r="N3308" s="15" t="s">
        <v>101</v>
      </c>
      <c r="O3308" s="18" t="s">
        <v>5200</v>
      </c>
      <c r="P3308" s="22" t="s">
        <v>3841</v>
      </c>
      <c r="Q3308" s="15" t="s">
        <v>101</v>
      </c>
      <c r="R3308" s="18" t="s">
        <v>1522</v>
      </c>
      <c r="S3308" s="22" t="b">
        <f>+R3308=Q3308</f>
        <v>0</v>
      </c>
      <c r="T3308" s="18">
        <v>50</v>
      </c>
      <c r="U3308" s="18" t="s">
        <v>1522</v>
      </c>
      <c r="V3308" s="15" t="s">
        <v>6072</v>
      </c>
      <c r="W3308" s="18" t="s">
        <v>587</v>
      </c>
      <c r="X3308" s="18"/>
      <c r="Y3308" s="15" t="s">
        <v>73</v>
      </c>
      <c r="Z3308" s="18" t="s">
        <v>1029</v>
      </c>
      <c r="AA3308" s="18" t="s">
        <v>71</v>
      </c>
      <c r="AB3308" s="18" t="s">
        <v>1500</v>
      </c>
      <c r="AC3308" s="67" t="e">
        <f>+VLOOKUP("*"&amp;L3308&amp;"*",'[2]REGISTROS SANITARIOS'!$D$2394:$E$2662,2,FALSE)</f>
        <v>#N/A</v>
      </c>
      <c r="AD3308" s="22" t="s">
        <v>44</v>
      </c>
      <c r="AE3308" s="16">
        <v>46537</v>
      </c>
      <c r="AF3308" s="34" t="s">
        <v>73</v>
      </c>
      <c r="AG3308" s="24" t="s">
        <v>43</v>
      </c>
      <c r="AH3308" s="18" t="s">
        <v>55</v>
      </c>
      <c r="AI3308" s="18" t="s">
        <v>53</v>
      </c>
      <c r="AJ3308" s="17">
        <v>2255</v>
      </c>
      <c r="AK3308" s="25">
        <v>2255</v>
      </c>
      <c r="AL3308" s="25">
        <v>3463</v>
      </c>
      <c r="AM3308" s="35">
        <v>0.19</v>
      </c>
      <c r="AN3308" s="19">
        <v>9292787.3499999996</v>
      </c>
      <c r="AO3308" s="18" t="s">
        <v>1049</v>
      </c>
      <c r="AP3308" s="15" t="s">
        <v>1049</v>
      </c>
      <c r="AQ3308" s="43" t="str">
        <f t="shared" si="506"/>
        <v>SI</v>
      </c>
      <c r="AR3308" s="44">
        <f t="shared" si="509"/>
        <v>9292787.3500000015</v>
      </c>
      <c r="AS3308" s="44">
        <f t="shared" si="510"/>
        <v>7809065</v>
      </c>
      <c r="AT3308" s="44">
        <f t="shared" si="511"/>
        <v>7809065</v>
      </c>
      <c r="AU3308" s="44">
        <f t="shared" si="512"/>
        <v>9292787.3500000015</v>
      </c>
      <c r="AV3308" s="45" t="b">
        <f t="shared" si="513"/>
        <v>1</v>
      </c>
      <c r="AW3308" s="45" t="b">
        <f t="shared" si="507"/>
        <v>0</v>
      </c>
      <c r="AX3308" s="45"/>
    </row>
    <row r="3309" spans="1:50" s="36" customFormat="1" ht="27.75" customHeight="1" x14ac:dyDescent="0.15">
      <c r="A3309" s="36" t="str">
        <f t="shared" si="505"/>
        <v>RAFAEL ANTONIO SALAMANCA / DEPOSITO DE DROGAS BOYACA201133507</v>
      </c>
      <c r="B3309" s="36" t="b">
        <f>+A3309='[1]Anexo 9'!A3309</f>
        <v>1</v>
      </c>
      <c r="C3309" s="18" t="s">
        <v>3868</v>
      </c>
      <c r="D3309" s="18" t="s">
        <v>1041</v>
      </c>
      <c r="E3309" s="15" t="s">
        <v>98</v>
      </c>
      <c r="F3309" s="15" t="s">
        <v>796</v>
      </c>
      <c r="G3309" s="15">
        <f>+VLOOKUP(F3309,[3]Sheet1!$E$3:$G$74,3,FALSE)</f>
        <v>2</v>
      </c>
      <c r="H3309" s="15">
        <f>+VLOOKUP(D3309&amp;F3309,'TD para paquetes'!$E$3:$I$441,5,FALSE)</f>
        <v>2</v>
      </c>
      <c r="I3309" s="15" t="s">
        <v>1025</v>
      </c>
      <c r="J3309" s="15">
        <v>10</v>
      </c>
      <c r="K3309" s="15">
        <v>10</v>
      </c>
      <c r="L3309" s="15">
        <v>201133507</v>
      </c>
      <c r="M3309" s="15" t="s">
        <v>799</v>
      </c>
      <c r="N3309" s="15" t="s">
        <v>101</v>
      </c>
      <c r="O3309" s="18" t="s">
        <v>5201</v>
      </c>
      <c r="P3309" s="22" t="s">
        <v>3841</v>
      </c>
      <c r="Q3309" s="15" t="s">
        <v>101</v>
      </c>
      <c r="R3309" s="18" t="s">
        <v>1522</v>
      </c>
      <c r="S3309" s="22" t="b">
        <f>+R3309=Q3309</f>
        <v>0</v>
      </c>
      <c r="T3309" s="18">
        <v>50</v>
      </c>
      <c r="U3309" s="18" t="s">
        <v>1522</v>
      </c>
      <c r="V3309" s="15" t="s">
        <v>6072</v>
      </c>
      <c r="W3309" s="18" t="s">
        <v>587</v>
      </c>
      <c r="X3309" s="18"/>
      <c r="Y3309" s="15" t="s">
        <v>73</v>
      </c>
      <c r="Z3309" s="18" t="s">
        <v>1029</v>
      </c>
      <c r="AA3309" s="18" t="s">
        <v>71</v>
      </c>
      <c r="AB3309" s="18" t="s">
        <v>1500</v>
      </c>
      <c r="AC3309" s="67" t="e">
        <f>+VLOOKUP("*"&amp;L3309&amp;"*",'[2]REGISTROS SANITARIOS'!$D$2394:$E$2662,2,FALSE)</f>
        <v>#N/A</v>
      </c>
      <c r="AD3309" s="22" t="s">
        <v>44</v>
      </c>
      <c r="AE3309" s="16">
        <v>46537</v>
      </c>
      <c r="AF3309" s="34" t="s">
        <v>73</v>
      </c>
      <c r="AG3309" s="24" t="s">
        <v>43</v>
      </c>
      <c r="AH3309" s="18" t="s">
        <v>55</v>
      </c>
      <c r="AI3309" s="18" t="s">
        <v>53</v>
      </c>
      <c r="AJ3309" s="17">
        <v>66</v>
      </c>
      <c r="AK3309" s="25">
        <v>66</v>
      </c>
      <c r="AL3309" s="25">
        <v>3463</v>
      </c>
      <c r="AM3309" s="35">
        <v>0.19</v>
      </c>
      <c r="AN3309" s="19">
        <v>271984.01999999996</v>
      </c>
      <c r="AO3309" s="18" t="s">
        <v>1049</v>
      </c>
      <c r="AP3309" s="15" t="s">
        <v>1049</v>
      </c>
      <c r="AQ3309" s="43" t="str">
        <f t="shared" si="506"/>
        <v>SI</v>
      </c>
      <c r="AR3309" s="44">
        <f t="shared" si="509"/>
        <v>271984.02</v>
      </c>
      <c r="AS3309" s="44">
        <f t="shared" si="510"/>
        <v>228558</v>
      </c>
      <c r="AT3309" s="44">
        <f t="shared" si="511"/>
        <v>228558</v>
      </c>
      <c r="AU3309" s="44">
        <f t="shared" si="512"/>
        <v>271984.02</v>
      </c>
      <c r="AV3309" s="45" t="b">
        <f t="shared" si="513"/>
        <v>1</v>
      </c>
      <c r="AW3309" s="45" t="b">
        <f t="shared" si="507"/>
        <v>0</v>
      </c>
      <c r="AX3309" s="45"/>
    </row>
    <row r="3310" spans="1:50" s="36" customFormat="1" ht="27.75" customHeight="1" x14ac:dyDescent="0.15">
      <c r="A3310" s="36" t="str">
        <f t="shared" si="505"/>
        <v>RAFAEL ANTONIO SALAMANCA / DEPOSITO DE DROGAS BOYACA201134810</v>
      </c>
      <c r="B3310" s="36" t="b">
        <f>+A3310='[1]Anexo 9'!A3310</f>
        <v>1</v>
      </c>
      <c r="C3310" s="18" t="s">
        <v>3868</v>
      </c>
      <c r="D3310" s="18" t="s">
        <v>1041</v>
      </c>
      <c r="E3310" s="15" t="s">
        <v>98</v>
      </c>
      <c r="F3310" s="15" t="s">
        <v>350</v>
      </c>
      <c r="G3310" s="15">
        <f>+VLOOKUP(F3310,[3]Sheet1!$E$3:$G$74,3,FALSE)</f>
        <v>2</v>
      </c>
      <c r="H3310" s="15">
        <f>+VLOOKUP(D3310&amp;F3310,'TD para paquetes'!$E$3:$I$441,5,FALSE)</f>
        <v>2</v>
      </c>
      <c r="I3310" s="15" t="s">
        <v>1025</v>
      </c>
      <c r="J3310" s="15">
        <v>10</v>
      </c>
      <c r="K3310" s="15">
        <v>10</v>
      </c>
      <c r="L3310" s="15">
        <v>201134810</v>
      </c>
      <c r="M3310" s="15" t="s">
        <v>351</v>
      </c>
      <c r="N3310" s="15" t="s">
        <v>101</v>
      </c>
      <c r="O3310" s="18" t="s">
        <v>5202</v>
      </c>
      <c r="P3310" s="22" t="s">
        <v>3841</v>
      </c>
      <c r="Q3310" s="15" t="s">
        <v>101</v>
      </c>
      <c r="R3310" s="18" t="s">
        <v>2858</v>
      </c>
      <c r="S3310" s="22" t="b">
        <f>+R3310=Q3310</f>
        <v>0</v>
      </c>
      <c r="T3310" s="18">
        <v>50</v>
      </c>
      <c r="U3310" s="18" t="s">
        <v>2858</v>
      </c>
      <c r="V3310" s="15" t="s">
        <v>6073</v>
      </c>
      <c r="W3310" s="18" t="s">
        <v>587</v>
      </c>
      <c r="X3310" s="18"/>
      <c r="Y3310" s="15" t="s">
        <v>73</v>
      </c>
      <c r="Z3310" s="18" t="s">
        <v>1029</v>
      </c>
      <c r="AA3310" s="18" t="s">
        <v>71</v>
      </c>
      <c r="AB3310" s="18" t="s">
        <v>1500</v>
      </c>
      <c r="AC3310" s="67" t="e">
        <f>+VLOOKUP("*"&amp;L3310&amp;"*",'[2]REGISTROS SANITARIOS'!$D$2394:$E$2662,2,FALSE)</f>
        <v>#N/A</v>
      </c>
      <c r="AD3310" s="22" t="s">
        <v>44</v>
      </c>
      <c r="AE3310" s="16">
        <v>46537</v>
      </c>
      <c r="AF3310" s="34" t="s">
        <v>73</v>
      </c>
      <c r="AG3310" s="24" t="s">
        <v>43</v>
      </c>
      <c r="AH3310" s="18" t="s">
        <v>55</v>
      </c>
      <c r="AI3310" s="18" t="s">
        <v>53</v>
      </c>
      <c r="AJ3310" s="17">
        <v>55</v>
      </c>
      <c r="AK3310" s="25">
        <v>55</v>
      </c>
      <c r="AL3310" s="25">
        <v>3638</v>
      </c>
      <c r="AM3310" s="35">
        <v>0.19</v>
      </c>
      <c r="AN3310" s="19">
        <v>238107.1</v>
      </c>
      <c r="AO3310" s="18" t="s">
        <v>1049</v>
      </c>
      <c r="AP3310" s="15" t="s">
        <v>1049</v>
      </c>
      <c r="AQ3310" s="43" t="str">
        <f t="shared" si="506"/>
        <v>SI</v>
      </c>
      <c r="AR3310" s="44">
        <f t="shared" si="509"/>
        <v>238107.1</v>
      </c>
      <c r="AS3310" s="44">
        <f t="shared" si="510"/>
        <v>200090</v>
      </c>
      <c r="AT3310" s="44">
        <f t="shared" si="511"/>
        <v>200090</v>
      </c>
      <c r="AU3310" s="44">
        <f t="shared" si="512"/>
        <v>238107.1</v>
      </c>
      <c r="AV3310" s="45" t="b">
        <f t="shared" si="513"/>
        <v>1</v>
      </c>
      <c r="AW3310" s="45" t="b">
        <f t="shared" si="507"/>
        <v>0</v>
      </c>
      <c r="AX3310" s="45"/>
    </row>
    <row r="3311" spans="1:50" s="36" customFormat="1" ht="27.75" customHeight="1" x14ac:dyDescent="0.15">
      <c r="A3311" s="36" t="str">
        <f t="shared" si="505"/>
        <v>RAFAEL ANTONIO SALAMANCA / DEPOSITO DE DROGAS BOYACA201134910</v>
      </c>
      <c r="B3311" s="36" t="b">
        <f>+A3311='[1]Anexo 9'!A3311</f>
        <v>1</v>
      </c>
      <c r="C3311" s="18" t="s">
        <v>3868</v>
      </c>
      <c r="D3311" s="18" t="s">
        <v>1041</v>
      </c>
      <c r="E3311" s="15" t="s">
        <v>98</v>
      </c>
      <c r="F3311" s="15" t="s">
        <v>350</v>
      </c>
      <c r="G3311" s="15">
        <f>+VLOOKUP(F3311,[3]Sheet1!$E$3:$G$74,3,FALSE)</f>
        <v>2</v>
      </c>
      <c r="H3311" s="15">
        <f>+VLOOKUP(D3311&amp;F3311,'TD para paquetes'!$E$3:$I$441,5,FALSE)</f>
        <v>2</v>
      </c>
      <c r="I3311" s="15" t="s">
        <v>1025</v>
      </c>
      <c r="J3311" s="15">
        <v>10</v>
      </c>
      <c r="K3311" s="15">
        <v>10</v>
      </c>
      <c r="L3311" s="15">
        <v>201134910</v>
      </c>
      <c r="M3311" s="15" t="s">
        <v>354</v>
      </c>
      <c r="N3311" s="15" t="s">
        <v>101</v>
      </c>
      <c r="O3311" s="18" t="s">
        <v>5203</v>
      </c>
      <c r="P3311" s="22" t="s">
        <v>3841</v>
      </c>
      <c r="Q3311" s="15" t="s">
        <v>101</v>
      </c>
      <c r="R3311" s="18" t="s">
        <v>2858</v>
      </c>
      <c r="S3311" s="22" t="b">
        <f>+R3311=Q3311</f>
        <v>0</v>
      </c>
      <c r="T3311" s="18">
        <v>50</v>
      </c>
      <c r="U3311" s="18" t="s">
        <v>2858</v>
      </c>
      <c r="V3311" s="15" t="s">
        <v>6073</v>
      </c>
      <c r="W3311" s="18" t="s">
        <v>587</v>
      </c>
      <c r="X3311" s="18"/>
      <c r="Y3311" s="15" t="s">
        <v>73</v>
      </c>
      <c r="Z3311" s="18" t="s">
        <v>1029</v>
      </c>
      <c r="AA3311" s="18" t="s">
        <v>71</v>
      </c>
      <c r="AB3311" s="18" t="s">
        <v>1500</v>
      </c>
      <c r="AC3311" s="67" t="e">
        <f>+VLOOKUP("*"&amp;L3311&amp;"*",'[2]REGISTROS SANITARIOS'!$D$2394:$E$2662,2,FALSE)</f>
        <v>#N/A</v>
      </c>
      <c r="AD3311" s="22" t="s">
        <v>44</v>
      </c>
      <c r="AE3311" s="16">
        <v>46537</v>
      </c>
      <c r="AF3311" s="34" t="s">
        <v>73</v>
      </c>
      <c r="AG3311" s="24" t="s">
        <v>43</v>
      </c>
      <c r="AH3311" s="18" t="s">
        <v>55</v>
      </c>
      <c r="AI3311" s="18" t="s">
        <v>53</v>
      </c>
      <c r="AJ3311" s="17">
        <v>880</v>
      </c>
      <c r="AK3311" s="25">
        <v>880</v>
      </c>
      <c r="AL3311" s="25">
        <v>3638</v>
      </c>
      <c r="AM3311" s="35">
        <v>0.19</v>
      </c>
      <c r="AN3311" s="19">
        <v>3809713.6</v>
      </c>
      <c r="AO3311" s="18" t="s">
        <v>1049</v>
      </c>
      <c r="AP3311" s="15" t="s">
        <v>1049</v>
      </c>
      <c r="AQ3311" s="43" t="str">
        <f t="shared" si="506"/>
        <v>SI</v>
      </c>
      <c r="AR3311" s="44">
        <f t="shared" si="509"/>
        <v>3809713.6</v>
      </c>
      <c r="AS3311" s="44">
        <f t="shared" si="510"/>
        <v>3201440</v>
      </c>
      <c r="AT3311" s="44">
        <f t="shared" si="511"/>
        <v>3201440</v>
      </c>
      <c r="AU3311" s="44">
        <f t="shared" si="512"/>
        <v>3809713.6</v>
      </c>
      <c r="AV3311" s="45" t="b">
        <f t="shared" si="513"/>
        <v>1</v>
      </c>
      <c r="AW3311" s="45" t="b">
        <f t="shared" si="507"/>
        <v>0</v>
      </c>
      <c r="AX3311" s="45"/>
    </row>
    <row r="3312" spans="1:50" s="36" customFormat="1" ht="27.75" customHeight="1" x14ac:dyDescent="0.15">
      <c r="A3312" s="36" t="str">
        <f t="shared" si="505"/>
        <v>RAFAEL ANTONIO SALAMANCA / DEPOSITO DE DROGAS BOYACA201135150</v>
      </c>
      <c r="B3312" s="36" t="b">
        <f>+A3312='[1]Anexo 9'!A3312</f>
        <v>1</v>
      </c>
      <c r="C3312" s="18" t="s">
        <v>3868</v>
      </c>
      <c r="D3312" s="18" t="s">
        <v>1041</v>
      </c>
      <c r="E3312" s="15" t="s">
        <v>98</v>
      </c>
      <c r="F3312" s="15" t="s">
        <v>62</v>
      </c>
      <c r="G3312" s="15" t="s">
        <v>3155</v>
      </c>
      <c r="H3312" s="15" t="s">
        <v>3155</v>
      </c>
      <c r="I3312" s="15" t="s">
        <v>3155</v>
      </c>
      <c r="J3312" s="15">
        <v>7</v>
      </c>
      <c r="K3312" s="15" t="s">
        <v>3155</v>
      </c>
      <c r="L3312" s="15">
        <v>201135150</v>
      </c>
      <c r="M3312" s="15" t="s">
        <v>433</v>
      </c>
      <c r="N3312" s="15" t="s">
        <v>101</v>
      </c>
      <c r="O3312" s="18" t="s">
        <v>5204</v>
      </c>
      <c r="P3312" s="22" t="s">
        <v>3841</v>
      </c>
      <c r="Q3312" s="15" t="s">
        <v>101</v>
      </c>
      <c r="R3312" s="18" t="s">
        <v>2858</v>
      </c>
      <c r="S3312" s="22" t="b">
        <f>+R3312=Q3312</f>
        <v>0</v>
      </c>
      <c r="T3312" s="18">
        <v>50</v>
      </c>
      <c r="U3312" s="18" t="s">
        <v>2858</v>
      </c>
      <c r="V3312" s="15"/>
      <c r="W3312" s="18" t="s">
        <v>587</v>
      </c>
      <c r="X3312" s="18"/>
      <c r="Y3312" s="15" t="s">
        <v>73</v>
      </c>
      <c r="Z3312" s="18" t="s">
        <v>1029</v>
      </c>
      <c r="AA3312" s="18" t="s">
        <v>71</v>
      </c>
      <c r="AB3312" s="18" t="s">
        <v>7624</v>
      </c>
      <c r="AC3312" s="67" t="str">
        <f>+VLOOKUP("*"&amp;L3312&amp;"*",'[2]REGISTROS SANITARIOS'!$D$2394:$E$2662,2,FALSE)</f>
        <v>SI</v>
      </c>
      <c r="AD3312" s="22" t="s">
        <v>1025</v>
      </c>
      <c r="AE3312" s="16">
        <v>46537</v>
      </c>
      <c r="AF3312" s="34" t="s">
        <v>73</v>
      </c>
      <c r="AG3312" s="24" t="s">
        <v>43</v>
      </c>
      <c r="AH3312" s="18" t="s">
        <v>55</v>
      </c>
      <c r="AI3312" s="18" t="s">
        <v>53</v>
      </c>
      <c r="AJ3312" s="17">
        <v>165</v>
      </c>
      <c r="AK3312" s="25">
        <v>165</v>
      </c>
      <c r="AL3312" s="25">
        <v>1731</v>
      </c>
      <c r="AM3312" s="35">
        <v>0.19</v>
      </c>
      <c r="AN3312" s="19">
        <v>339881.85</v>
      </c>
      <c r="AO3312" s="18" t="s">
        <v>1049</v>
      </c>
      <c r="AP3312" s="15" t="s">
        <v>1049</v>
      </c>
      <c r="AQ3312" s="43" t="str">
        <f t="shared" si="506"/>
        <v>SI</v>
      </c>
      <c r="AR3312" s="44">
        <f t="shared" si="509"/>
        <v>339881.85</v>
      </c>
      <c r="AS3312" s="44">
        <f t="shared" si="510"/>
        <v>285615</v>
      </c>
      <c r="AT3312" s="44">
        <f t="shared" si="511"/>
        <v>285615</v>
      </c>
      <c r="AU3312" s="44">
        <f t="shared" si="512"/>
        <v>339881.85</v>
      </c>
      <c r="AV3312" s="45" t="b">
        <f t="shared" si="513"/>
        <v>1</v>
      </c>
      <c r="AW3312" s="45" t="b">
        <f t="shared" si="507"/>
        <v>0</v>
      </c>
      <c r="AX3312" s="45"/>
    </row>
    <row r="3313" spans="1:50" s="36" customFormat="1" ht="27.75" customHeight="1" x14ac:dyDescent="0.15">
      <c r="A3313" s="36" t="str">
        <f t="shared" si="505"/>
        <v>RAFAEL ANTONIO SALAMANCA / DEPOSITO DE DROGAS BOYACA201140209</v>
      </c>
      <c r="B3313" s="36" t="b">
        <f>+A3313='[1]Anexo 9'!A3313</f>
        <v>1</v>
      </c>
      <c r="C3313" s="18" t="s">
        <v>3868</v>
      </c>
      <c r="D3313" s="18" t="s">
        <v>1041</v>
      </c>
      <c r="E3313" s="15" t="s">
        <v>98</v>
      </c>
      <c r="F3313" s="15" t="s">
        <v>769</v>
      </c>
      <c r="G3313" s="15">
        <f>+VLOOKUP(F3313,[3]Sheet1!$E$3:$G$74,3,FALSE)</f>
        <v>2</v>
      </c>
      <c r="H3313" s="15">
        <f>+VLOOKUP(D3313&amp;F3313,'TD para paquetes'!$E$3:$I$441,5,FALSE)</f>
        <v>2</v>
      </c>
      <c r="I3313" s="15" t="s">
        <v>1025</v>
      </c>
      <c r="J3313" s="15">
        <v>7</v>
      </c>
      <c r="K3313" s="15">
        <v>7</v>
      </c>
      <c r="L3313" s="15">
        <v>201140209</v>
      </c>
      <c r="M3313" s="15" t="s">
        <v>770</v>
      </c>
      <c r="N3313" s="15" t="s">
        <v>452</v>
      </c>
      <c r="O3313" s="18" t="s">
        <v>5205</v>
      </c>
      <c r="P3313" s="22" t="s">
        <v>3841</v>
      </c>
      <c r="Q3313" s="15" t="s">
        <v>101</v>
      </c>
      <c r="R3313" s="18" t="s">
        <v>103</v>
      </c>
      <c r="S3313" s="22" t="s">
        <v>73</v>
      </c>
      <c r="T3313" s="18">
        <v>1</v>
      </c>
      <c r="U3313" s="18" t="s">
        <v>6519</v>
      </c>
      <c r="V3313" s="15" t="s">
        <v>773</v>
      </c>
      <c r="W3313" s="18" t="s">
        <v>587</v>
      </c>
      <c r="X3313" s="18"/>
      <c r="Y3313" s="15" t="s">
        <v>73</v>
      </c>
      <c r="Z3313" s="18" t="s">
        <v>1029</v>
      </c>
      <c r="AA3313" s="18" t="s">
        <v>71</v>
      </c>
      <c r="AB3313" s="18" t="s">
        <v>1543</v>
      </c>
      <c r="AC3313" s="67" t="e">
        <f>+VLOOKUP("*"&amp;L3313&amp;"*",'[2]REGISTROS SANITARIOS'!$D$2394:$E$2662,2,FALSE)</f>
        <v>#N/A</v>
      </c>
      <c r="AD3313" s="22" t="s">
        <v>44</v>
      </c>
      <c r="AE3313" s="16">
        <v>46996</v>
      </c>
      <c r="AF3313" s="34" t="s">
        <v>73</v>
      </c>
      <c r="AG3313" s="24" t="s">
        <v>43</v>
      </c>
      <c r="AH3313" s="18" t="s">
        <v>55</v>
      </c>
      <c r="AI3313" s="18" t="s">
        <v>3173</v>
      </c>
      <c r="AJ3313" s="17">
        <v>3960</v>
      </c>
      <c r="AK3313" s="25">
        <v>3960</v>
      </c>
      <c r="AL3313" s="25">
        <v>1013</v>
      </c>
      <c r="AM3313" s="35">
        <v>0</v>
      </c>
      <c r="AN3313" s="19">
        <v>4011480</v>
      </c>
      <c r="AO3313" s="18" t="s">
        <v>1049</v>
      </c>
      <c r="AP3313" s="15" t="s">
        <v>1049</v>
      </c>
      <c r="AQ3313" s="43" t="str">
        <f t="shared" si="506"/>
        <v>SI</v>
      </c>
      <c r="AR3313" s="44">
        <f t="shared" si="509"/>
        <v>4011480</v>
      </c>
      <c r="AS3313" s="44">
        <f t="shared" si="510"/>
        <v>4011480</v>
      </c>
      <c r="AT3313" s="44">
        <f t="shared" si="511"/>
        <v>4011480</v>
      </c>
      <c r="AU3313" s="44">
        <f t="shared" si="512"/>
        <v>4011480</v>
      </c>
      <c r="AV3313" s="45" t="b">
        <f t="shared" si="513"/>
        <v>1</v>
      </c>
      <c r="AW3313" s="45" t="b">
        <f t="shared" si="507"/>
        <v>1</v>
      </c>
      <c r="AX3313" s="45"/>
    </row>
    <row r="3314" spans="1:50" s="36" customFormat="1" ht="27.75" customHeight="1" x14ac:dyDescent="0.15">
      <c r="A3314" s="36" t="str">
        <f t="shared" si="505"/>
        <v>RAFAEL ANTONIO SALAMANCA / DEPOSITO DE DROGAS BOYACA201140409</v>
      </c>
      <c r="B3314" s="36" t="b">
        <f>+A3314='[1]Anexo 9'!A3314</f>
        <v>1</v>
      </c>
      <c r="C3314" s="18" t="s">
        <v>3868</v>
      </c>
      <c r="D3314" s="18" t="s">
        <v>1041</v>
      </c>
      <c r="E3314" s="15" t="s">
        <v>98</v>
      </c>
      <c r="F3314" s="15" t="s">
        <v>769</v>
      </c>
      <c r="G3314" s="15">
        <f>+VLOOKUP(F3314,[3]Sheet1!$E$3:$G$74,3,FALSE)</f>
        <v>2</v>
      </c>
      <c r="H3314" s="15">
        <f>+VLOOKUP(D3314&amp;F3314,'TD para paquetes'!$E$3:$I$441,5,FALSE)</f>
        <v>2</v>
      </c>
      <c r="I3314" s="15" t="s">
        <v>1025</v>
      </c>
      <c r="J3314" s="15">
        <v>7</v>
      </c>
      <c r="K3314" s="15">
        <v>7</v>
      </c>
      <c r="L3314" s="15">
        <v>201140409</v>
      </c>
      <c r="M3314" s="15" t="s">
        <v>777</v>
      </c>
      <c r="N3314" s="15" t="s">
        <v>452</v>
      </c>
      <c r="O3314" s="18" t="s">
        <v>5206</v>
      </c>
      <c r="P3314" s="22" t="s">
        <v>3841</v>
      </c>
      <c r="Q3314" s="15" t="s">
        <v>101</v>
      </c>
      <c r="R3314" s="18" t="s">
        <v>103</v>
      </c>
      <c r="S3314" s="22" t="s">
        <v>73</v>
      </c>
      <c r="T3314" s="18">
        <v>1</v>
      </c>
      <c r="U3314" s="18" t="s">
        <v>6519</v>
      </c>
      <c r="V3314" s="15" t="s">
        <v>773</v>
      </c>
      <c r="W3314" s="18" t="s">
        <v>587</v>
      </c>
      <c r="X3314" s="18"/>
      <c r="Y3314" s="15" t="s">
        <v>73</v>
      </c>
      <c r="Z3314" s="18" t="s">
        <v>1029</v>
      </c>
      <c r="AA3314" s="18" t="s">
        <v>71</v>
      </c>
      <c r="AB3314" s="18" t="s">
        <v>1543</v>
      </c>
      <c r="AC3314" s="67" t="e">
        <f>+VLOOKUP("*"&amp;L3314&amp;"*",'[2]REGISTROS SANITARIOS'!$D$2394:$E$2662,2,FALSE)</f>
        <v>#N/A</v>
      </c>
      <c r="AD3314" s="22" t="s">
        <v>44</v>
      </c>
      <c r="AE3314" s="16">
        <v>46996</v>
      </c>
      <c r="AF3314" s="34" t="s">
        <v>73</v>
      </c>
      <c r="AG3314" s="24" t="s">
        <v>43</v>
      </c>
      <c r="AH3314" s="18" t="s">
        <v>55</v>
      </c>
      <c r="AI3314" s="18" t="s">
        <v>3173</v>
      </c>
      <c r="AJ3314" s="17">
        <v>2090</v>
      </c>
      <c r="AK3314" s="25">
        <v>2090</v>
      </c>
      <c r="AL3314" s="25">
        <v>1738</v>
      </c>
      <c r="AM3314" s="35">
        <v>0</v>
      </c>
      <c r="AN3314" s="19">
        <v>3632420</v>
      </c>
      <c r="AO3314" s="18" t="s">
        <v>1049</v>
      </c>
      <c r="AP3314" s="15" t="s">
        <v>1049</v>
      </c>
      <c r="AQ3314" s="43" t="str">
        <f t="shared" si="506"/>
        <v>SI</v>
      </c>
      <c r="AR3314" s="44">
        <f t="shared" si="509"/>
        <v>3632420</v>
      </c>
      <c r="AS3314" s="44">
        <f t="shared" si="510"/>
        <v>3632420</v>
      </c>
      <c r="AT3314" s="44">
        <f t="shared" si="511"/>
        <v>3632420</v>
      </c>
      <c r="AU3314" s="44">
        <f t="shared" si="512"/>
        <v>3632420</v>
      </c>
      <c r="AV3314" s="45" t="b">
        <f t="shared" si="513"/>
        <v>1</v>
      </c>
      <c r="AW3314" s="45" t="b">
        <f t="shared" si="507"/>
        <v>1</v>
      </c>
      <c r="AX3314" s="45"/>
    </row>
    <row r="3315" spans="1:50" s="36" customFormat="1" ht="27.75" customHeight="1" x14ac:dyDescent="0.15">
      <c r="A3315" s="36" t="str">
        <f t="shared" si="505"/>
        <v>RAFAEL ANTONIO SALAMANCA / DEPOSITO DE DROGAS BOYACA201140509</v>
      </c>
      <c r="B3315" s="36" t="b">
        <f>+A3315='[1]Anexo 9'!A3315</f>
        <v>1</v>
      </c>
      <c r="C3315" s="18" t="s">
        <v>3868</v>
      </c>
      <c r="D3315" s="18" t="s">
        <v>1041</v>
      </c>
      <c r="E3315" s="15" t="s">
        <v>98</v>
      </c>
      <c r="F3315" s="15" t="s">
        <v>780</v>
      </c>
      <c r="G3315" s="15">
        <f>+VLOOKUP(F3315,[3]Sheet1!$E$3:$G$74,3,FALSE)</f>
        <v>2</v>
      </c>
      <c r="H3315" s="15">
        <f>+VLOOKUP(D3315&amp;F3315,'TD para paquetes'!$E$3:$I$441,5,FALSE)</f>
        <v>2</v>
      </c>
      <c r="I3315" s="15" t="s">
        <v>1025</v>
      </c>
      <c r="J3315" s="15">
        <v>10</v>
      </c>
      <c r="K3315" s="15">
        <v>10</v>
      </c>
      <c r="L3315" s="15">
        <v>201140509</v>
      </c>
      <c r="M3315" s="15" t="s">
        <v>781</v>
      </c>
      <c r="N3315" s="15" t="s">
        <v>452</v>
      </c>
      <c r="O3315" s="18" t="s">
        <v>5207</v>
      </c>
      <c r="P3315" s="22" t="s">
        <v>73</v>
      </c>
      <c r="Q3315" s="15" t="s">
        <v>101</v>
      </c>
      <c r="R3315" s="18" t="s">
        <v>5975</v>
      </c>
      <c r="S3315" s="22" t="b">
        <f>+R3315=Q3315</f>
        <v>0</v>
      </c>
      <c r="T3315" s="18">
        <v>1</v>
      </c>
      <c r="U3315" s="18" t="s">
        <v>6519</v>
      </c>
      <c r="V3315" s="15" t="s">
        <v>783</v>
      </c>
      <c r="W3315" s="18" t="s">
        <v>587</v>
      </c>
      <c r="X3315" s="18"/>
      <c r="Y3315" s="15" t="s">
        <v>73</v>
      </c>
      <c r="Z3315" s="18" t="s">
        <v>1029</v>
      </c>
      <c r="AA3315" s="18" t="s">
        <v>71</v>
      </c>
      <c r="AB3315" s="18" t="s">
        <v>1544</v>
      </c>
      <c r="AC3315" s="67" t="e">
        <f>+VLOOKUP("*"&amp;L3315&amp;"*",'[2]REGISTROS SANITARIOS'!$D$2394:$E$2662,2,FALSE)</f>
        <v>#N/A</v>
      </c>
      <c r="AD3315" s="22" t="s">
        <v>44</v>
      </c>
      <c r="AE3315" s="16">
        <v>46996</v>
      </c>
      <c r="AF3315" s="34" t="s">
        <v>73</v>
      </c>
      <c r="AG3315" s="24" t="s">
        <v>43</v>
      </c>
      <c r="AH3315" s="18" t="s">
        <v>55</v>
      </c>
      <c r="AI3315" s="18" t="s">
        <v>54</v>
      </c>
      <c r="AJ3315" s="17">
        <v>550</v>
      </c>
      <c r="AK3315" s="25">
        <v>550</v>
      </c>
      <c r="AL3315" s="25">
        <v>1863</v>
      </c>
      <c r="AM3315" s="35">
        <v>0</v>
      </c>
      <c r="AN3315" s="19">
        <v>1024650</v>
      </c>
      <c r="AO3315" s="18" t="s">
        <v>1049</v>
      </c>
      <c r="AP3315" s="15" t="s">
        <v>1049</v>
      </c>
      <c r="AQ3315" s="43" t="str">
        <f t="shared" si="506"/>
        <v>SI</v>
      </c>
      <c r="AR3315" s="44">
        <f t="shared" si="509"/>
        <v>1024650</v>
      </c>
      <c r="AS3315" s="44">
        <f t="shared" si="510"/>
        <v>1024650</v>
      </c>
      <c r="AT3315" s="44">
        <f t="shared" si="511"/>
        <v>1024650</v>
      </c>
      <c r="AU3315" s="44">
        <f t="shared" si="512"/>
        <v>1024650</v>
      </c>
      <c r="AV3315" s="45" t="b">
        <f t="shared" si="513"/>
        <v>1</v>
      </c>
      <c r="AW3315" s="45" t="b">
        <f t="shared" si="507"/>
        <v>1</v>
      </c>
      <c r="AX3315" s="45"/>
    </row>
    <row r="3316" spans="1:50" s="36" customFormat="1" ht="27.75" customHeight="1" x14ac:dyDescent="0.15">
      <c r="A3316" s="36" t="str">
        <f t="shared" si="505"/>
        <v>RAFAEL ANTONIO SALAMANCA / DEPOSITO DE DROGAS BOYACA201140609</v>
      </c>
      <c r="B3316" s="36" t="b">
        <f>+A3316='[1]Anexo 9'!A3316</f>
        <v>1</v>
      </c>
      <c r="C3316" s="18" t="s">
        <v>3868</v>
      </c>
      <c r="D3316" s="18" t="s">
        <v>1041</v>
      </c>
      <c r="E3316" s="15" t="s">
        <v>98</v>
      </c>
      <c r="F3316" s="15" t="s">
        <v>780</v>
      </c>
      <c r="G3316" s="15">
        <f>+VLOOKUP(F3316,[3]Sheet1!$E$3:$G$74,3,FALSE)</f>
        <v>2</v>
      </c>
      <c r="H3316" s="15">
        <f>+VLOOKUP(D3316&amp;F3316,'TD para paquetes'!$E$3:$I$441,5,FALSE)</f>
        <v>2</v>
      </c>
      <c r="I3316" s="15" t="s">
        <v>1025</v>
      </c>
      <c r="J3316" s="15">
        <v>10</v>
      </c>
      <c r="K3316" s="15">
        <v>10</v>
      </c>
      <c r="L3316" s="15">
        <v>201140609</v>
      </c>
      <c r="M3316" s="15" t="s">
        <v>786</v>
      </c>
      <c r="N3316" s="15" t="s">
        <v>452</v>
      </c>
      <c r="O3316" s="18" t="s">
        <v>5208</v>
      </c>
      <c r="P3316" s="22" t="s">
        <v>73</v>
      </c>
      <c r="Q3316" s="15" t="s">
        <v>101</v>
      </c>
      <c r="R3316" s="18" t="s">
        <v>5975</v>
      </c>
      <c r="S3316" s="22" t="b">
        <f>+R3316=Q3316</f>
        <v>0</v>
      </c>
      <c r="T3316" s="18">
        <v>1</v>
      </c>
      <c r="U3316" s="18" t="s">
        <v>6519</v>
      </c>
      <c r="V3316" s="15" t="s">
        <v>783</v>
      </c>
      <c r="W3316" s="18" t="s">
        <v>587</v>
      </c>
      <c r="X3316" s="18"/>
      <c r="Y3316" s="15" t="s">
        <v>73</v>
      </c>
      <c r="Z3316" s="18" t="s">
        <v>1029</v>
      </c>
      <c r="AA3316" s="18" t="s">
        <v>71</v>
      </c>
      <c r="AB3316" s="18" t="s">
        <v>1544</v>
      </c>
      <c r="AC3316" s="67" t="e">
        <f>+VLOOKUP("*"&amp;L3316&amp;"*",'[2]REGISTROS SANITARIOS'!$D$2394:$E$2662,2,FALSE)</f>
        <v>#N/A</v>
      </c>
      <c r="AD3316" s="22" t="s">
        <v>44</v>
      </c>
      <c r="AE3316" s="16">
        <v>46996</v>
      </c>
      <c r="AF3316" s="34" t="s">
        <v>73</v>
      </c>
      <c r="AG3316" s="24" t="s">
        <v>43</v>
      </c>
      <c r="AH3316" s="18" t="s">
        <v>55</v>
      </c>
      <c r="AI3316" s="18" t="s">
        <v>54</v>
      </c>
      <c r="AJ3316" s="17">
        <v>1100</v>
      </c>
      <c r="AK3316" s="25">
        <v>1100</v>
      </c>
      <c r="AL3316" s="25">
        <v>2169</v>
      </c>
      <c r="AM3316" s="35">
        <v>0</v>
      </c>
      <c r="AN3316" s="19">
        <v>2385900</v>
      </c>
      <c r="AO3316" s="18" t="s">
        <v>1049</v>
      </c>
      <c r="AP3316" s="15" t="s">
        <v>1049</v>
      </c>
      <c r="AQ3316" s="43" t="str">
        <f t="shared" si="506"/>
        <v>SI</v>
      </c>
      <c r="AR3316" s="44">
        <f t="shared" si="509"/>
        <v>2385900</v>
      </c>
      <c r="AS3316" s="44">
        <f t="shared" si="510"/>
        <v>2385900</v>
      </c>
      <c r="AT3316" s="44">
        <f t="shared" si="511"/>
        <v>2385900</v>
      </c>
      <c r="AU3316" s="44">
        <f t="shared" si="512"/>
        <v>2385900</v>
      </c>
      <c r="AV3316" s="45" t="b">
        <f t="shared" si="513"/>
        <v>1</v>
      </c>
      <c r="AW3316" s="45" t="b">
        <f t="shared" si="507"/>
        <v>1</v>
      </c>
      <c r="AX3316" s="45"/>
    </row>
    <row r="3317" spans="1:50" s="36" customFormat="1" ht="27.75" customHeight="1" x14ac:dyDescent="0.15">
      <c r="A3317" s="36" t="str">
        <f t="shared" si="505"/>
        <v>RAFAEL ANTONIO SALAMANCA / DEPOSITO DE DROGAS BOYACA201141109</v>
      </c>
      <c r="B3317" s="36" t="b">
        <f>+A3317='[1]Anexo 9'!A3317</f>
        <v>1</v>
      </c>
      <c r="C3317" s="18" t="s">
        <v>3868</v>
      </c>
      <c r="D3317" s="18" t="s">
        <v>1041</v>
      </c>
      <c r="E3317" s="15" t="s">
        <v>98</v>
      </c>
      <c r="F3317" s="15" t="s">
        <v>1545</v>
      </c>
      <c r="G3317" s="15">
        <f>+VLOOKUP(F3317,[3]Sheet1!$E$3:$G$74,3,FALSE)</f>
        <v>2</v>
      </c>
      <c r="H3317" s="15">
        <f>+VLOOKUP(D3317&amp;F3317,'TD para paquetes'!$E$3:$I$441,5,FALSE)</f>
        <v>2</v>
      </c>
      <c r="I3317" s="15" t="s">
        <v>1025</v>
      </c>
      <c r="J3317" s="15">
        <v>8</v>
      </c>
      <c r="K3317" s="15">
        <v>8</v>
      </c>
      <c r="L3317" s="15">
        <v>201141109</v>
      </c>
      <c r="M3317" s="15" t="s">
        <v>1546</v>
      </c>
      <c r="N3317" s="15" t="s">
        <v>452</v>
      </c>
      <c r="O3317" s="18" t="s">
        <v>5209</v>
      </c>
      <c r="P3317" s="22" t="s">
        <v>73</v>
      </c>
      <c r="Q3317" s="15" t="s">
        <v>101</v>
      </c>
      <c r="R3317" s="18" t="s">
        <v>3249</v>
      </c>
      <c r="S3317" s="22" t="b">
        <f>+R3317=Q3317</f>
        <v>0</v>
      </c>
      <c r="T3317" s="18">
        <v>12</v>
      </c>
      <c r="U3317" s="18" t="s">
        <v>3249</v>
      </c>
      <c r="V3317" s="15"/>
      <c r="W3317" s="18" t="s">
        <v>2885</v>
      </c>
      <c r="X3317" s="18" t="s">
        <v>8771</v>
      </c>
      <c r="Y3317" s="15" t="s">
        <v>73</v>
      </c>
      <c r="Z3317" s="18" t="s">
        <v>3796</v>
      </c>
      <c r="AA3317" s="18" t="s">
        <v>1402</v>
      </c>
      <c r="AB3317" s="18" t="s">
        <v>2887</v>
      </c>
      <c r="AC3317" s="67" t="e">
        <f>+VLOOKUP("*"&amp;L3317&amp;"*",'[2]REGISTROS SANITARIOS'!$D$2394:$E$2662,2,FALSE)</f>
        <v>#N/A</v>
      </c>
      <c r="AD3317" s="22" t="s">
        <v>44</v>
      </c>
      <c r="AE3317" s="16">
        <v>47071</v>
      </c>
      <c r="AF3317" s="34" t="s">
        <v>73</v>
      </c>
      <c r="AG3317" s="24" t="s">
        <v>43</v>
      </c>
      <c r="AH3317" s="18" t="s">
        <v>55</v>
      </c>
      <c r="AI3317" s="18" t="s">
        <v>3173</v>
      </c>
      <c r="AJ3317" s="17">
        <v>2750</v>
      </c>
      <c r="AK3317" s="25">
        <v>2750</v>
      </c>
      <c r="AL3317" s="25">
        <v>4938</v>
      </c>
      <c r="AM3317" s="35">
        <v>0</v>
      </c>
      <c r="AN3317" s="19">
        <v>13579500</v>
      </c>
      <c r="AO3317" s="18" t="s">
        <v>1049</v>
      </c>
      <c r="AP3317" s="15" t="s">
        <v>1049</v>
      </c>
      <c r="AQ3317" s="43" t="str">
        <f t="shared" si="506"/>
        <v>SI</v>
      </c>
      <c r="AR3317" s="44">
        <f t="shared" si="509"/>
        <v>13579500</v>
      </c>
      <c r="AS3317" s="44">
        <f t="shared" si="510"/>
        <v>13579500</v>
      </c>
      <c r="AT3317" s="44">
        <f t="shared" si="511"/>
        <v>13579500</v>
      </c>
      <c r="AU3317" s="44">
        <f t="shared" si="512"/>
        <v>13579500</v>
      </c>
      <c r="AV3317" s="45" t="b">
        <f t="shared" si="513"/>
        <v>1</v>
      </c>
      <c r="AW3317" s="45" t="b">
        <f t="shared" si="507"/>
        <v>1</v>
      </c>
      <c r="AX3317" s="45"/>
    </row>
    <row r="3318" spans="1:50" s="36" customFormat="1" ht="27.75" customHeight="1" x14ac:dyDescent="0.15">
      <c r="A3318" s="36" t="str">
        <f t="shared" si="505"/>
        <v>RAFAEL ANTONIO SALAMANCA / DEPOSITO DE DROGAS BOYACA201141209</v>
      </c>
      <c r="B3318" s="36" t="b">
        <f>+A3318='[1]Anexo 9'!A3318</f>
        <v>1</v>
      </c>
      <c r="C3318" s="18" t="s">
        <v>3868</v>
      </c>
      <c r="D3318" s="18" t="s">
        <v>1041</v>
      </c>
      <c r="E3318" s="15" t="s">
        <v>98</v>
      </c>
      <c r="F3318" s="15" t="s">
        <v>1545</v>
      </c>
      <c r="G3318" s="15">
        <f>+VLOOKUP(F3318,[3]Sheet1!$E$3:$G$74,3,FALSE)</f>
        <v>2</v>
      </c>
      <c r="H3318" s="15">
        <f>+VLOOKUP(D3318&amp;F3318,'TD para paquetes'!$E$3:$I$441,5,FALSE)</f>
        <v>2</v>
      </c>
      <c r="I3318" s="15" t="s">
        <v>1025</v>
      </c>
      <c r="J3318" s="15">
        <v>8</v>
      </c>
      <c r="K3318" s="15">
        <v>8</v>
      </c>
      <c r="L3318" s="15">
        <v>201141209</v>
      </c>
      <c r="M3318" s="15" t="s">
        <v>1547</v>
      </c>
      <c r="N3318" s="15" t="s">
        <v>452</v>
      </c>
      <c r="O3318" s="18" t="s">
        <v>5210</v>
      </c>
      <c r="P3318" s="22" t="s">
        <v>73</v>
      </c>
      <c r="Q3318" s="15" t="s">
        <v>101</v>
      </c>
      <c r="R3318" s="18" t="s">
        <v>3249</v>
      </c>
      <c r="S3318" s="22" t="b">
        <f>+R3318=Q3318</f>
        <v>0</v>
      </c>
      <c r="T3318" s="18">
        <v>12</v>
      </c>
      <c r="U3318" s="18" t="s">
        <v>3249</v>
      </c>
      <c r="V3318" s="15"/>
      <c r="W3318" s="18" t="s">
        <v>2885</v>
      </c>
      <c r="X3318" s="18" t="s">
        <v>8771</v>
      </c>
      <c r="Y3318" s="15" t="s">
        <v>73</v>
      </c>
      <c r="Z3318" s="18" t="s">
        <v>3796</v>
      </c>
      <c r="AA3318" s="18" t="s">
        <v>1402</v>
      </c>
      <c r="AB3318" s="18" t="s">
        <v>2887</v>
      </c>
      <c r="AC3318" s="67" t="e">
        <f>+VLOOKUP("*"&amp;L3318&amp;"*",'[2]REGISTROS SANITARIOS'!$D$2394:$E$2662,2,FALSE)</f>
        <v>#N/A</v>
      </c>
      <c r="AD3318" s="22" t="s">
        <v>44</v>
      </c>
      <c r="AE3318" s="16">
        <v>47071</v>
      </c>
      <c r="AF3318" s="34" t="s">
        <v>73</v>
      </c>
      <c r="AG3318" s="24" t="s">
        <v>43</v>
      </c>
      <c r="AH3318" s="18" t="s">
        <v>55</v>
      </c>
      <c r="AI3318" s="18" t="s">
        <v>3173</v>
      </c>
      <c r="AJ3318" s="17">
        <v>2585</v>
      </c>
      <c r="AK3318" s="25">
        <v>2585</v>
      </c>
      <c r="AL3318" s="25">
        <v>6688</v>
      </c>
      <c r="AM3318" s="35">
        <v>0</v>
      </c>
      <c r="AN3318" s="19">
        <v>17288480</v>
      </c>
      <c r="AO3318" s="18" t="s">
        <v>1049</v>
      </c>
      <c r="AP3318" s="15" t="s">
        <v>1049</v>
      </c>
      <c r="AQ3318" s="43" t="str">
        <f t="shared" si="506"/>
        <v>SI</v>
      </c>
      <c r="AR3318" s="44">
        <f t="shared" si="509"/>
        <v>17288480</v>
      </c>
      <c r="AS3318" s="44">
        <f t="shared" si="510"/>
        <v>17288480</v>
      </c>
      <c r="AT3318" s="44">
        <f t="shared" si="511"/>
        <v>17288480</v>
      </c>
      <c r="AU3318" s="44">
        <f t="shared" si="512"/>
        <v>17288480</v>
      </c>
      <c r="AV3318" s="45" t="b">
        <f t="shared" si="513"/>
        <v>1</v>
      </c>
      <c r="AW3318" s="45" t="b">
        <f t="shared" si="507"/>
        <v>1</v>
      </c>
      <c r="AX3318" s="45"/>
    </row>
    <row r="3319" spans="1:50" s="36" customFormat="1" ht="27.75" customHeight="1" x14ac:dyDescent="0.15">
      <c r="A3319" s="36" t="str">
        <f t="shared" si="505"/>
        <v>RAFAEL ANTONIO SALAMANCA / DEPOSITO DE DROGAS BOYACA201142310</v>
      </c>
      <c r="B3319" s="36" t="b">
        <f>+A3319='[1]Anexo 9'!A3319</f>
        <v>1</v>
      </c>
      <c r="C3319" s="18" t="s">
        <v>3868</v>
      </c>
      <c r="D3319" s="18" t="s">
        <v>1041</v>
      </c>
      <c r="E3319" s="15" t="s">
        <v>98</v>
      </c>
      <c r="F3319" s="15" t="s">
        <v>191</v>
      </c>
      <c r="G3319" s="15">
        <f>+VLOOKUP(F3319,[3]Sheet1!$E$3:$G$74,3,FALSE)</f>
        <v>3</v>
      </c>
      <c r="H3319" s="15">
        <f>+VLOOKUP(D3319&amp;F3319,'TD para paquetes'!$E$3:$I$441,5,FALSE)</f>
        <v>3</v>
      </c>
      <c r="I3319" s="15" t="s">
        <v>1025</v>
      </c>
      <c r="J3319" s="15">
        <v>6</v>
      </c>
      <c r="K3319" s="15">
        <v>6</v>
      </c>
      <c r="L3319" s="15">
        <v>201142310</v>
      </c>
      <c r="M3319" s="15" t="s">
        <v>192</v>
      </c>
      <c r="N3319" s="15" t="s">
        <v>101</v>
      </c>
      <c r="O3319" s="18" t="s">
        <v>3785</v>
      </c>
      <c r="P3319" s="22" t="s">
        <v>73</v>
      </c>
      <c r="Q3319" s="15" t="s">
        <v>101</v>
      </c>
      <c r="R3319" s="18" t="s">
        <v>103</v>
      </c>
      <c r="S3319" s="22" t="s">
        <v>73</v>
      </c>
      <c r="T3319" s="18">
        <v>1</v>
      </c>
      <c r="U3319" s="18" t="s">
        <v>1340</v>
      </c>
      <c r="V3319" s="15" t="s">
        <v>6077</v>
      </c>
      <c r="W3319" s="18" t="s">
        <v>6521</v>
      </c>
      <c r="X3319" s="18"/>
      <c r="Y3319" s="15" t="s">
        <v>73</v>
      </c>
      <c r="Z3319" s="18" t="s">
        <v>7625</v>
      </c>
      <c r="AA3319" s="18" t="s">
        <v>71</v>
      </c>
      <c r="AB3319" s="18" t="s">
        <v>3786</v>
      </c>
      <c r="AC3319" s="67" t="e">
        <f>+VLOOKUP("*"&amp;L3319&amp;"*",'[2]REGISTROS SANITARIOS'!$D$2394:$E$2662,2,FALSE)</f>
        <v>#N/A</v>
      </c>
      <c r="AD3319" s="22" t="s">
        <v>44</v>
      </c>
      <c r="AE3319" s="16">
        <v>47482</v>
      </c>
      <c r="AF3319" s="34" t="s">
        <v>73</v>
      </c>
      <c r="AG3319" s="24" t="s">
        <v>43</v>
      </c>
      <c r="AH3319" s="18" t="s">
        <v>55</v>
      </c>
      <c r="AI3319" s="18" t="s">
        <v>54</v>
      </c>
      <c r="AJ3319" s="17">
        <v>11</v>
      </c>
      <c r="AK3319" s="25">
        <v>11</v>
      </c>
      <c r="AL3319" s="25">
        <v>17434</v>
      </c>
      <c r="AM3319" s="35">
        <v>0</v>
      </c>
      <c r="AN3319" s="19">
        <v>191774</v>
      </c>
      <c r="AO3319" s="18" t="s">
        <v>1049</v>
      </c>
      <c r="AP3319" s="15" t="s">
        <v>1049</v>
      </c>
      <c r="AQ3319" s="43" t="str">
        <f t="shared" si="506"/>
        <v>SI</v>
      </c>
      <c r="AR3319" s="44">
        <f t="shared" si="509"/>
        <v>191774</v>
      </c>
      <c r="AS3319" s="44">
        <f t="shared" si="510"/>
        <v>191774</v>
      </c>
      <c r="AT3319" s="44">
        <f t="shared" si="511"/>
        <v>191774</v>
      </c>
      <c r="AU3319" s="44">
        <f t="shared" si="512"/>
        <v>191774</v>
      </c>
      <c r="AV3319" s="45" t="b">
        <f t="shared" si="513"/>
        <v>1</v>
      </c>
      <c r="AW3319" s="45" t="b">
        <f t="shared" si="507"/>
        <v>1</v>
      </c>
      <c r="AX3319" s="45"/>
    </row>
    <row r="3320" spans="1:50" s="36" customFormat="1" ht="27.75" customHeight="1" x14ac:dyDescent="0.15">
      <c r="A3320" s="36" t="str">
        <f t="shared" si="505"/>
        <v>RAFAEL ANTONIO SALAMANCA / DEPOSITO DE DROGAS BOYACA201142410</v>
      </c>
      <c r="B3320" s="36" t="b">
        <f>+A3320='[1]Anexo 9'!A3320</f>
        <v>1</v>
      </c>
      <c r="C3320" s="18" t="s">
        <v>3868</v>
      </c>
      <c r="D3320" s="18" t="s">
        <v>1041</v>
      </c>
      <c r="E3320" s="15" t="s">
        <v>98</v>
      </c>
      <c r="F3320" s="15" t="s">
        <v>191</v>
      </c>
      <c r="G3320" s="15">
        <f>+VLOOKUP(F3320,[3]Sheet1!$E$3:$G$74,3,FALSE)</f>
        <v>3</v>
      </c>
      <c r="H3320" s="15">
        <f>+VLOOKUP(D3320&amp;F3320,'TD para paquetes'!$E$3:$I$441,5,FALSE)</f>
        <v>3</v>
      </c>
      <c r="I3320" s="15" t="s">
        <v>1025</v>
      </c>
      <c r="J3320" s="15">
        <v>6</v>
      </c>
      <c r="K3320" s="15">
        <v>6</v>
      </c>
      <c r="L3320" s="15">
        <v>201142410</v>
      </c>
      <c r="M3320" s="15" t="s">
        <v>197</v>
      </c>
      <c r="N3320" s="15" t="s">
        <v>101</v>
      </c>
      <c r="O3320" s="18" t="s">
        <v>3787</v>
      </c>
      <c r="P3320" s="22" t="s">
        <v>73</v>
      </c>
      <c r="Q3320" s="15" t="s">
        <v>101</v>
      </c>
      <c r="R3320" s="18" t="s">
        <v>103</v>
      </c>
      <c r="S3320" s="22" t="s">
        <v>73</v>
      </c>
      <c r="T3320" s="18">
        <v>1</v>
      </c>
      <c r="U3320" s="18" t="s">
        <v>1340</v>
      </c>
      <c r="V3320" s="15" t="s">
        <v>6077</v>
      </c>
      <c r="W3320" s="18" t="s">
        <v>6521</v>
      </c>
      <c r="X3320" s="18"/>
      <c r="Y3320" s="15" t="s">
        <v>73</v>
      </c>
      <c r="Z3320" s="18" t="s">
        <v>7625</v>
      </c>
      <c r="AA3320" s="18" t="s">
        <v>71</v>
      </c>
      <c r="AB3320" s="18" t="s">
        <v>3786</v>
      </c>
      <c r="AC3320" s="67" t="e">
        <f>+VLOOKUP("*"&amp;L3320&amp;"*",'[2]REGISTROS SANITARIOS'!$D$2394:$E$2662,2,FALSE)</f>
        <v>#N/A</v>
      </c>
      <c r="AD3320" s="22" t="s">
        <v>44</v>
      </c>
      <c r="AE3320" s="16">
        <v>47482</v>
      </c>
      <c r="AF3320" s="34" t="s">
        <v>73</v>
      </c>
      <c r="AG3320" s="24" t="s">
        <v>43</v>
      </c>
      <c r="AH3320" s="18" t="s">
        <v>55</v>
      </c>
      <c r="AI3320" s="18" t="s">
        <v>54</v>
      </c>
      <c r="AJ3320" s="17">
        <v>38.5</v>
      </c>
      <c r="AK3320" s="25">
        <v>39</v>
      </c>
      <c r="AL3320" s="25">
        <v>17434</v>
      </c>
      <c r="AM3320" s="35">
        <v>0</v>
      </c>
      <c r="AN3320" s="19">
        <v>679926</v>
      </c>
      <c r="AO3320" s="18" t="s">
        <v>1049</v>
      </c>
      <c r="AP3320" s="15" t="s">
        <v>1049</v>
      </c>
      <c r="AQ3320" s="43" t="str">
        <f t="shared" si="506"/>
        <v>MAYOR</v>
      </c>
      <c r="AR3320" s="44">
        <f t="shared" si="509"/>
        <v>671209</v>
      </c>
      <c r="AS3320" s="44">
        <f t="shared" si="510"/>
        <v>671209</v>
      </c>
      <c r="AT3320" s="44">
        <f t="shared" si="511"/>
        <v>679926</v>
      </c>
      <c r="AU3320" s="44">
        <f t="shared" si="512"/>
        <v>679926</v>
      </c>
      <c r="AV3320" s="45" t="b">
        <f t="shared" si="513"/>
        <v>1</v>
      </c>
      <c r="AW3320" s="45" t="b">
        <f t="shared" si="507"/>
        <v>0</v>
      </c>
      <c r="AX3320" s="45"/>
    </row>
    <row r="3321" spans="1:50" s="36" customFormat="1" ht="27.75" customHeight="1" x14ac:dyDescent="0.15">
      <c r="A3321" s="36" t="str">
        <f t="shared" si="505"/>
        <v>RAFAEL ANTONIO SALAMANCA / DEPOSITO DE DROGAS BOYACA201142510</v>
      </c>
      <c r="B3321" s="36" t="b">
        <f>+A3321='[1]Anexo 9'!A3321</f>
        <v>1</v>
      </c>
      <c r="C3321" s="18" t="s">
        <v>3868</v>
      </c>
      <c r="D3321" s="18" t="s">
        <v>1041</v>
      </c>
      <c r="E3321" s="15" t="s">
        <v>98</v>
      </c>
      <c r="F3321" s="15" t="s">
        <v>191</v>
      </c>
      <c r="G3321" s="15">
        <f>+VLOOKUP(F3321,[3]Sheet1!$E$3:$G$74,3,FALSE)</f>
        <v>3</v>
      </c>
      <c r="H3321" s="15">
        <f>+VLOOKUP(D3321&amp;F3321,'TD para paquetes'!$E$3:$I$441,5,FALSE)</f>
        <v>3</v>
      </c>
      <c r="I3321" s="15" t="s">
        <v>1025</v>
      </c>
      <c r="J3321" s="15">
        <v>6</v>
      </c>
      <c r="K3321" s="15">
        <v>6</v>
      </c>
      <c r="L3321" s="15">
        <v>201142510</v>
      </c>
      <c r="M3321" s="15" t="s">
        <v>200</v>
      </c>
      <c r="N3321" s="15" t="s">
        <v>101</v>
      </c>
      <c r="O3321" s="18" t="s">
        <v>3788</v>
      </c>
      <c r="P3321" s="22" t="s">
        <v>73</v>
      </c>
      <c r="Q3321" s="15" t="s">
        <v>101</v>
      </c>
      <c r="R3321" s="18" t="s">
        <v>103</v>
      </c>
      <c r="S3321" s="22" t="s">
        <v>73</v>
      </c>
      <c r="T3321" s="18">
        <v>1</v>
      </c>
      <c r="U3321" s="18" t="s">
        <v>1340</v>
      </c>
      <c r="V3321" s="15" t="s">
        <v>6077</v>
      </c>
      <c r="W3321" s="18" t="s">
        <v>6521</v>
      </c>
      <c r="X3321" s="18"/>
      <c r="Y3321" s="15" t="s">
        <v>73</v>
      </c>
      <c r="Z3321" s="18" t="s">
        <v>7625</v>
      </c>
      <c r="AA3321" s="18" t="s">
        <v>71</v>
      </c>
      <c r="AB3321" s="18" t="s">
        <v>3786</v>
      </c>
      <c r="AC3321" s="67" t="e">
        <f>+VLOOKUP("*"&amp;L3321&amp;"*",'[2]REGISTROS SANITARIOS'!$D$2394:$E$2662,2,FALSE)</f>
        <v>#N/A</v>
      </c>
      <c r="AD3321" s="22" t="s">
        <v>44</v>
      </c>
      <c r="AE3321" s="16">
        <v>47482</v>
      </c>
      <c r="AF3321" s="34" t="s">
        <v>73</v>
      </c>
      <c r="AG3321" s="24" t="s">
        <v>43</v>
      </c>
      <c r="AH3321" s="18" t="s">
        <v>55</v>
      </c>
      <c r="AI3321" s="18" t="s">
        <v>54</v>
      </c>
      <c r="AJ3321" s="17">
        <v>5.5</v>
      </c>
      <c r="AK3321" s="25">
        <v>6</v>
      </c>
      <c r="AL3321" s="25">
        <v>17434</v>
      </c>
      <c r="AM3321" s="35">
        <v>0</v>
      </c>
      <c r="AN3321" s="19">
        <v>104604</v>
      </c>
      <c r="AO3321" s="18" t="s">
        <v>1049</v>
      </c>
      <c r="AP3321" s="15" t="s">
        <v>1049</v>
      </c>
      <c r="AQ3321" s="43" t="str">
        <f t="shared" si="506"/>
        <v>MAYOR</v>
      </c>
      <c r="AR3321" s="44">
        <f t="shared" si="509"/>
        <v>95887</v>
      </c>
      <c r="AS3321" s="44">
        <f t="shared" si="510"/>
        <v>95887</v>
      </c>
      <c r="AT3321" s="44">
        <f t="shared" si="511"/>
        <v>104604</v>
      </c>
      <c r="AU3321" s="44">
        <f t="shared" si="512"/>
        <v>104604</v>
      </c>
      <c r="AV3321" s="45" t="b">
        <f t="shared" si="513"/>
        <v>1</v>
      </c>
      <c r="AW3321" s="45" t="b">
        <f t="shared" si="507"/>
        <v>0</v>
      </c>
      <c r="AX3321" s="45"/>
    </row>
    <row r="3322" spans="1:50" s="36" customFormat="1" ht="27.75" customHeight="1" x14ac:dyDescent="0.15">
      <c r="A3322" s="36" t="str">
        <f t="shared" si="505"/>
        <v>RAFAEL ANTONIO SALAMANCA / DEPOSITO DE DROGAS BOYACA201150305</v>
      </c>
      <c r="B3322" s="36" t="b">
        <f>+A3322='[1]Anexo 9'!A3322</f>
        <v>1</v>
      </c>
      <c r="C3322" s="18" t="s">
        <v>3868</v>
      </c>
      <c r="D3322" s="18" t="s">
        <v>1041</v>
      </c>
      <c r="E3322" s="15" t="s">
        <v>98</v>
      </c>
      <c r="F3322" s="15" t="s">
        <v>62</v>
      </c>
      <c r="G3322" s="15" t="s">
        <v>3155</v>
      </c>
      <c r="H3322" s="15" t="s">
        <v>3155</v>
      </c>
      <c r="I3322" s="15" t="s">
        <v>3155</v>
      </c>
      <c r="J3322" s="15">
        <v>9</v>
      </c>
      <c r="K3322" s="15" t="s">
        <v>3155</v>
      </c>
      <c r="L3322" s="15">
        <v>201150305</v>
      </c>
      <c r="M3322" s="15" t="s">
        <v>437</v>
      </c>
      <c r="N3322" s="15" t="s">
        <v>406</v>
      </c>
      <c r="O3322" s="18" t="s">
        <v>5211</v>
      </c>
      <c r="P3322" s="22" t="s">
        <v>73</v>
      </c>
      <c r="Q3322" s="15" t="s">
        <v>439</v>
      </c>
      <c r="R3322" s="18" t="s">
        <v>439</v>
      </c>
      <c r="S3322" s="22" t="s">
        <v>73</v>
      </c>
      <c r="T3322" s="18">
        <v>100</v>
      </c>
      <c r="U3322" s="18" t="s">
        <v>439</v>
      </c>
      <c r="V3322" s="15" t="s">
        <v>6078</v>
      </c>
      <c r="W3322" s="18" t="s">
        <v>6522</v>
      </c>
      <c r="X3322" s="18"/>
      <c r="Y3322" s="15" t="s">
        <v>68</v>
      </c>
      <c r="Z3322" s="18" t="s">
        <v>7626</v>
      </c>
      <c r="AA3322" s="18" t="s">
        <v>119</v>
      </c>
      <c r="AB3322" s="18" t="s">
        <v>3056</v>
      </c>
      <c r="AC3322" s="67" t="e">
        <f>+VLOOKUP("*"&amp;L3322&amp;"*",'[2]REGISTROS SANITARIOS'!$D$2394:$E$2662,2,FALSE)</f>
        <v>#N/A</v>
      </c>
      <c r="AD3322" s="22" t="s">
        <v>44</v>
      </c>
      <c r="AE3322" s="16">
        <v>44287</v>
      </c>
      <c r="AF3322" s="34" t="s">
        <v>73</v>
      </c>
      <c r="AG3322" s="24" t="s">
        <v>43</v>
      </c>
      <c r="AH3322" s="18" t="s">
        <v>55</v>
      </c>
      <c r="AI3322" s="18" t="s">
        <v>54</v>
      </c>
      <c r="AJ3322" s="17">
        <v>1100</v>
      </c>
      <c r="AK3322" s="25">
        <v>1100</v>
      </c>
      <c r="AL3322" s="25">
        <v>2088</v>
      </c>
      <c r="AM3322" s="35">
        <v>0.19</v>
      </c>
      <c r="AN3322" s="19">
        <v>2733192</v>
      </c>
      <c r="AO3322" s="18" t="s">
        <v>1049</v>
      </c>
      <c r="AP3322" s="15" t="s">
        <v>1049</v>
      </c>
      <c r="AQ3322" s="43" t="str">
        <f t="shared" si="506"/>
        <v>SI</v>
      </c>
      <c r="AR3322" s="44">
        <f t="shared" si="509"/>
        <v>2733192</v>
      </c>
      <c r="AS3322" s="44">
        <f t="shared" si="510"/>
        <v>2296800</v>
      </c>
      <c r="AT3322" s="44">
        <f t="shared" si="511"/>
        <v>2296800</v>
      </c>
      <c r="AU3322" s="44">
        <f t="shared" si="512"/>
        <v>2733192</v>
      </c>
      <c r="AV3322" s="45" t="b">
        <f t="shared" si="513"/>
        <v>1</v>
      </c>
      <c r="AW3322" s="45" t="b">
        <f t="shared" si="507"/>
        <v>0</v>
      </c>
      <c r="AX3322" s="45"/>
    </row>
    <row r="3323" spans="1:50" s="36" customFormat="1" ht="27.75" customHeight="1" x14ac:dyDescent="0.15">
      <c r="A3323" s="36" t="str">
        <f t="shared" si="505"/>
        <v>RAFAEL ANTONIO SALAMANCA / DEPOSITO DE DROGAS BOYACA201150610</v>
      </c>
      <c r="B3323" s="36" t="b">
        <f>+A3323='[1]Anexo 9'!A3323</f>
        <v>1</v>
      </c>
      <c r="C3323" s="18" t="s">
        <v>3868</v>
      </c>
      <c r="D3323" s="18" t="s">
        <v>1041</v>
      </c>
      <c r="E3323" s="15" t="s">
        <v>98</v>
      </c>
      <c r="F3323" s="15" t="s">
        <v>62</v>
      </c>
      <c r="G3323" s="15" t="s">
        <v>3155</v>
      </c>
      <c r="H3323" s="15" t="s">
        <v>3155</v>
      </c>
      <c r="I3323" s="15" t="s">
        <v>3155</v>
      </c>
      <c r="J3323" s="15">
        <v>9</v>
      </c>
      <c r="K3323" s="15" t="s">
        <v>3155</v>
      </c>
      <c r="L3323" s="15">
        <v>201150610</v>
      </c>
      <c r="M3323" s="15" t="s">
        <v>442</v>
      </c>
      <c r="N3323" s="15" t="s">
        <v>101</v>
      </c>
      <c r="O3323" s="18" t="s">
        <v>5212</v>
      </c>
      <c r="P3323" s="22" t="s">
        <v>73</v>
      </c>
      <c r="Q3323" s="15" t="s">
        <v>444</v>
      </c>
      <c r="R3323" s="18" t="s">
        <v>114</v>
      </c>
      <c r="S3323" s="22" t="b">
        <f>+R3323=Q3323</f>
        <v>0</v>
      </c>
      <c r="T3323" s="18">
        <v>100</v>
      </c>
      <c r="U3323" s="18" t="s">
        <v>114</v>
      </c>
      <c r="V3323" s="15" t="s">
        <v>6079</v>
      </c>
      <c r="W3323" s="18" t="s">
        <v>6523</v>
      </c>
      <c r="X3323" s="18"/>
      <c r="Y3323" s="15" t="s">
        <v>68</v>
      </c>
      <c r="Z3323" s="18" t="s">
        <v>7627</v>
      </c>
      <c r="AA3323" s="18" t="s">
        <v>119</v>
      </c>
      <c r="AB3323" s="18" t="s">
        <v>7628</v>
      </c>
      <c r="AC3323" s="67" t="e">
        <f>+VLOOKUP("*"&amp;L3323&amp;"*",'[2]REGISTROS SANITARIOS'!$D$2394:$E$2662,2,FALSE)</f>
        <v>#N/A</v>
      </c>
      <c r="AD3323" s="22" t="s">
        <v>44</v>
      </c>
      <c r="AE3323" s="16">
        <v>46574</v>
      </c>
      <c r="AF3323" s="34" t="s">
        <v>73</v>
      </c>
      <c r="AG3323" s="24" t="s">
        <v>43</v>
      </c>
      <c r="AH3323" s="18" t="s">
        <v>55</v>
      </c>
      <c r="AI3323" s="18" t="s">
        <v>53</v>
      </c>
      <c r="AJ3323" s="17">
        <v>16500</v>
      </c>
      <c r="AK3323" s="25">
        <v>16500</v>
      </c>
      <c r="AL3323" s="25">
        <v>2188</v>
      </c>
      <c r="AM3323" s="35">
        <v>0</v>
      </c>
      <c r="AN3323" s="19">
        <v>36102000</v>
      </c>
      <c r="AO3323" s="18" t="s">
        <v>1049</v>
      </c>
      <c r="AP3323" s="15" t="s">
        <v>1049</v>
      </c>
      <c r="AQ3323" s="43" t="str">
        <f t="shared" si="506"/>
        <v>SI</v>
      </c>
      <c r="AR3323" s="44">
        <f t="shared" si="509"/>
        <v>36102000</v>
      </c>
      <c r="AS3323" s="44">
        <f t="shared" si="510"/>
        <v>36102000</v>
      </c>
      <c r="AT3323" s="44">
        <f t="shared" si="511"/>
        <v>36102000</v>
      </c>
      <c r="AU3323" s="44">
        <f t="shared" si="512"/>
        <v>36102000</v>
      </c>
      <c r="AV3323" s="45" t="b">
        <f t="shared" si="513"/>
        <v>1</v>
      </c>
      <c r="AW3323" s="45" t="b">
        <f t="shared" si="507"/>
        <v>1</v>
      </c>
      <c r="AX3323" s="45"/>
    </row>
    <row r="3324" spans="1:50" s="36" customFormat="1" ht="27.75" customHeight="1" x14ac:dyDescent="0.15">
      <c r="A3324" s="36" t="str">
        <f t="shared" si="505"/>
        <v>RAFAEL ANTONIO SALAMANCA / DEPOSITO DE DROGAS BOYACA201151005</v>
      </c>
      <c r="B3324" s="36" t="b">
        <f>+A3324='[1]Anexo 9'!A3324</f>
        <v>1</v>
      </c>
      <c r="C3324" s="18" t="s">
        <v>3868</v>
      </c>
      <c r="D3324" s="18" t="s">
        <v>1041</v>
      </c>
      <c r="E3324" s="15" t="s">
        <v>98</v>
      </c>
      <c r="F3324" s="15" t="s">
        <v>62</v>
      </c>
      <c r="G3324" s="15" t="s">
        <v>3155</v>
      </c>
      <c r="H3324" s="15" t="s">
        <v>3155</v>
      </c>
      <c r="I3324" s="15" t="s">
        <v>3155</v>
      </c>
      <c r="J3324" s="15">
        <v>6</v>
      </c>
      <c r="K3324" s="15" t="s">
        <v>3155</v>
      </c>
      <c r="L3324" s="15">
        <v>201151005</v>
      </c>
      <c r="M3324" s="15" t="s">
        <v>460</v>
      </c>
      <c r="N3324" s="15" t="s">
        <v>91</v>
      </c>
      <c r="O3324" s="18" t="s">
        <v>5213</v>
      </c>
      <c r="P3324" s="22" t="s">
        <v>3841</v>
      </c>
      <c r="Q3324" s="15" t="s">
        <v>462</v>
      </c>
      <c r="R3324" s="18" t="s">
        <v>462</v>
      </c>
      <c r="S3324" s="22" t="s">
        <v>73</v>
      </c>
      <c r="T3324" s="18">
        <v>1</v>
      </c>
      <c r="U3324" s="18" t="s">
        <v>462</v>
      </c>
      <c r="V3324" s="15" t="s">
        <v>464</v>
      </c>
      <c r="W3324" s="18" t="s">
        <v>6154</v>
      </c>
      <c r="X3324" s="18"/>
      <c r="Y3324" s="15" t="s">
        <v>73</v>
      </c>
      <c r="Z3324" s="18" t="s">
        <v>1029</v>
      </c>
      <c r="AA3324" s="18" t="s">
        <v>71</v>
      </c>
      <c r="AB3324" s="18" t="s">
        <v>2791</v>
      </c>
      <c r="AC3324" s="67" t="e">
        <f>+VLOOKUP("*"&amp;L3324&amp;"*",'[2]REGISTROS SANITARIOS'!$D$2394:$E$2662,2,FALSE)</f>
        <v>#N/A</v>
      </c>
      <c r="AD3324" s="22" t="s">
        <v>44</v>
      </c>
      <c r="AE3324" s="16">
        <v>47143</v>
      </c>
      <c r="AF3324" s="34" t="s">
        <v>73</v>
      </c>
      <c r="AG3324" s="24" t="s">
        <v>43</v>
      </c>
      <c r="AH3324" s="18" t="s">
        <v>55</v>
      </c>
      <c r="AI3324" s="18" t="s">
        <v>3173</v>
      </c>
      <c r="AJ3324" s="17">
        <v>1540</v>
      </c>
      <c r="AK3324" s="25">
        <v>1540</v>
      </c>
      <c r="AL3324" s="25">
        <v>3844</v>
      </c>
      <c r="AM3324" s="35">
        <v>0</v>
      </c>
      <c r="AN3324" s="19">
        <v>5919760</v>
      </c>
      <c r="AO3324" s="18" t="s">
        <v>1049</v>
      </c>
      <c r="AP3324" s="15" t="s">
        <v>1049</v>
      </c>
      <c r="AQ3324" s="43" t="str">
        <f t="shared" si="506"/>
        <v>SI</v>
      </c>
      <c r="AR3324" s="44">
        <f t="shared" si="509"/>
        <v>5919760</v>
      </c>
      <c r="AS3324" s="44">
        <f t="shared" si="510"/>
        <v>5919760</v>
      </c>
      <c r="AT3324" s="44">
        <f t="shared" si="511"/>
        <v>5919760</v>
      </c>
      <c r="AU3324" s="44">
        <f t="shared" si="512"/>
        <v>5919760</v>
      </c>
      <c r="AV3324" s="45" t="b">
        <f t="shared" si="513"/>
        <v>1</v>
      </c>
      <c r="AW3324" s="45" t="b">
        <f t="shared" si="507"/>
        <v>1</v>
      </c>
      <c r="AX3324" s="45"/>
    </row>
    <row r="3325" spans="1:50" s="36" customFormat="1" ht="27.75" customHeight="1" x14ac:dyDescent="0.15">
      <c r="A3325" s="36" t="str">
        <f t="shared" si="505"/>
        <v>RAFAEL ANTONIO SALAMANCA / DEPOSITO DE DROGAS BOYACA201151810</v>
      </c>
      <c r="B3325" s="36" t="b">
        <f>+A3325='[1]Anexo 9'!A3325</f>
        <v>1</v>
      </c>
      <c r="C3325" s="18" t="s">
        <v>3868</v>
      </c>
      <c r="D3325" s="18" t="s">
        <v>1041</v>
      </c>
      <c r="E3325" s="15" t="s">
        <v>98</v>
      </c>
      <c r="F3325" s="15" t="s">
        <v>355</v>
      </c>
      <c r="G3325" s="15">
        <f>+VLOOKUP(F3325,[3]Sheet1!$E$3:$G$74,3,FALSE)</f>
        <v>2</v>
      </c>
      <c r="H3325" s="15">
        <f>+VLOOKUP(D3325&amp;F3325,'TD para paquetes'!$E$3:$I$441,5,FALSE)</f>
        <v>2</v>
      </c>
      <c r="I3325" s="15" t="s">
        <v>1025</v>
      </c>
      <c r="J3325" s="15">
        <v>12</v>
      </c>
      <c r="K3325" s="15">
        <v>12</v>
      </c>
      <c r="L3325" s="15">
        <v>201151810</v>
      </c>
      <c r="M3325" s="15" t="s">
        <v>356</v>
      </c>
      <c r="N3325" s="15" t="s">
        <v>101</v>
      </c>
      <c r="O3325" s="18" t="s">
        <v>5214</v>
      </c>
      <c r="P3325" s="22" t="s">
        <v>3841</v>
      </c>
      <c r="Q3325" s="15" t="s">
        <v>101</v>
      </c>
      <c r="R3325" s="18" t="s">
        <v>2858</v>
      </c>
      <c r="S3325" s="22" t="b">
        <f>+R3325=Q3325</f>
        <v>0</v>
      </c>
      <c r="T3325" s="18">
        <v>50</v>
      </c>
      <c r="U3325" s="18" t="s">
        <v>2858</v>
      </c>
      <c r="V3325" s="15" t="s">
        <v>6083</v>
      </c>
      <c r="W3325" s="18" t="s">
        <v>587</v>
      </c>
      <c r="X3325" s="18"/>
      <c r="Y3325" s="15" t="s">
        <v>73</v>
      </c>
      <c r="Z3325" s="18" t="s">
        <v>1029</v>
      </c>
      <c r="AA3325" s="18" t="s">
        <v>71</v>
      </c>
      <c r="AB3325" s="18" t="s">
        <v>2820</v>
      </c>
      <c r="AC3325" s="67" t="e">
        <f>+VLOOKUP("*"&amp;L3325&amp;"*",'[2]REGISTROS SANITARIOS'!$D$2394:$E$2662,2,FALSE)</f>
        <v>#N/A</v>
      </c>
      <c r="AD3325" s="22" t="s">
        <v>44</v>
      </c>
      <c r="AE3325" s="16">
        <v>46379</v>
      </c>
      <c r="AF3325" s="34" t="s">
        <v>73</v>
      </c>
      <c r="AG3325" s="24" t="s">
        <v>43</v>
      </c>
      <c r="AH3325" s="18" t="s">
        <v>55</v>
      </c>
      <c r="AI3325" s="18" t="s">
        <v>53</v>
      </c>
      <c r="AJ3325" s="17">
        <v>7150</v>
      </c>
      <c r="AK3325" s="25">
        <v>7150</v>
      </c>
      <c r="AL3325" s="25">
        <v>2594</v>
      </c>
      <c r="AM3325" s="35">
        <v>0.19</v>
      </c>
      <c r="AN3325" s="19">
        <v>22071049</v>
      </c>
      <c r="AO3325" s="18" t="s">
        <v>1049</v>
      </c>
      <c r="AP3325" s="15" t="s">
        <v>1049</v>
      </c>
      <c r="AQ3325" s="43" t="str">
        <f t="shared" si="506"/>
        <v>SI</v>
      </c>
      <c r="AR3325" s="44">
        <f t="shared" si="509"/>
        <v>22071048.999999996</v>
      </c>
      <c r="AS3325" s="44">
        <f t="shared" si="510"/>
        <v>18547100</v>
      </c>
      <c r="AT3325" s="44">
        <f t="shared" si="511"/>
        <v>18547100</v>
      </c>
      <c r="AU3325" s="44">
        <f t="shared" si="512"/>
        <v>22071048.999999996</v>
      </c>
      <c r="AV3325" s="45" t="b">
        <f t="shared" si="513"/>
        <v>1</v>
      </c>
      <c r="AW3325" s="45" t="b">
        <f t="shared" si="507"/>
        <v>0</v>
      </c>
      <c r="AX3325" s="45"/>
    </row>
    <row r="3326" spans="1:50" s="36" customFormat="1" ht="27.75" customHeight="1" x14ac:dyDescent="0.15">
      <c r="A3326" s="36" t="str">
        <f t="shared" si="505"/>
        <v>RAFAEL ANTONIO SALAMANCA / DEPOSITO DE DROGAS BOYACA201151910</v>
      </c>
      <c r="B3326" s="36" t="b">
        <f>+A3326='[1]Anexo 9'!A3326</f>
        <v>1</v>
      </c>
      <c r="C3326" s="18" t="s">
        <v>3868</v>
      </c>
      <c r="D3326" s="18" t="s">
        <v>1041</v>
      </c>
      <c r="E3326" s="15" t="s">
        <v>98</v>
      </c>
      <c r="F3326" s="15" t="s">
        <v>355</v>
      </c>
      <c r="G3326" s="15">
        <f>+VLOOKUP(F3326,[3]Sheet1!$E$3:$G$74,3,FALSE)</f>
        <v>2</v>
      </c>
      <c r="H3326" s="15">
        <f>+VLOOKUP(D3326&amp;F3326,'TD para paquetes'!$E$3:$I$441,5,FALSE)</f>
        <v>2</v>
      </c>
      <c r="I3326" s="15" t="s">
        <v>1025</v>
      </c>
      <c r="J3326" s="15">
        <v>12</v>
      </c>
      <c r="K3326" s="15">
        <v>12</v>
      </c>
      <c r="L3326" s="15">
        <v>201151910</v>
      </c>
      <c r="M3326" s="15" t="s">
        <v>360</v>
      </c>
      <c r="N3326" s="15" t="s">
        <v>101</v>
      </c>
      <c r="O3326" s="18" t="s">
        <v>5215</v>
      </c>
      <c r="P3326" s="22" t="s">
        <v>3841</v>
      </c>
      <c r="Q3326" s="15" t="s">
        <v>101</v>
      </c>
      <c r="R3326" s="18" t="s">
        <v>2858</v>
      </c>
      <c r="S3326" s="22" t="b">
        <f>+R3326=Q3326</f>
        <v>0</v>
      </c>
      <c r="T3326" s="18">
        <v>50</v>
      </c>
      <c r="U3326" s="18" t="s">
        <v>2858</v>
      </c>
      <c r="V3326" s="15" t="s">
        <v>6083</v>
      </c>
      <c r="W3326" s="18" t="s">
        <v>587</v>
      </c>
      <c r="X3326" s="18"/>
      <c r="Y3326" s="15" t="s">
        <v>73</v>
      </c>
      <c r="Z3326" s="18" t="s">
        <v>1029</v>
      </c>
      <c r="AA3326" s="18" t="s">
        <v>71</v>
      </c>
      <c r="AB3326" s="18" t="s">
        <v>2820</v>
      </c>
      <c r="AC3326" s="67" t="e">
        <f>+VLOOKUP("*"&amp;L3326&amp;"*",'[2]REGISTROS SANITARIOS'!$D$2394:$E$2662,2,FALSE)</f>
        <v>#N/A</v>
      </c>
      <c r="AD3326" s="22" t="s">
        <v>44</v>
      </c>
      <c r="AE3326" s="16">
        <v>46379</v>
      </c>
      <c r="AF3326" s="34" t="s">
        <v>73</v>
      </c>
      <c r="AG3326" s="24" t="s">
        <v>43</v>
      </c>
      <c r="AH3326" s="18" t="s">
        <v>55</v>
      </c>
      <c r="AI3326" s="18" t="s">
        <v>53</v>
      </c>
      <c r="AJ3326" s="17">
        <v>1375</v>
      </c>
      <c r="AK3326" s="25">
        <v>1375</v>
      </c>
      <c r="AL3326" s="25">
        <v>2594</v>
      </c>
      <c r="AM3326" s="35">
        <v>0.19</v>
      </c>
      <c r="AN3326" s="19">
        <v>4244432.5</v>
      </c>
      <c r="AO3326" s="18" t="s">
        <v>1049</v>
      </c>
      <c r="AP3326" s="15" t="s">
        <v>1049</v>
      </c>
      <c r="AQ3326" s="43" t="str">
        <f t="shared" si="506"/>
        <v>SI</v>
      </c>
      <c r="AR3326" s="44">
        <f t="shared" si="509"/>
        <v>4244432.5</v>
      </c>
      <c r="AS3326" s="44">
        <f t="shared" si="510"/>
        <v>3566750</v>
      </c>
      <c r="AT3326" s="44">
        <f t="shared" si="511"/>
        <v>3566750</v>
      </c>
      <c r="AU3326" s="44">
        <f t="shared" si="512"/>
        <v>4244432.5</v>
      </c>
      <c r="AV3326" s="45" t="b">
        <f t="shared" si="513"/>
        <v>1</v>
      </c>
      <c r="AW3326" s="45" t="b">
        <f t="shared" si="507"/>
        <v>0</v>
      </c>
      <c r="AX3326" s="45"/>
    </row>
    <row r="3327" spans="1:50" s="36" customFormat="1" ht="27.75" customHeight="1" x14ac:dyDescent="0.15">
      <c r="A3327" s="36" t="str">
        <f t="shared" si="505"/>
        <v>RAFAEL ANTONIO SALAMANCA / DEPOSITO DE DROGAS BOYACA201152607</v>
      </c>
      <c r="B3327" s="36" t="b">
        <f>+A3327='[1]Anexo 9'!A3327</f>
        <v>1</v>
      </c>
      <c r="C3327" s="18" t="s">
        <v>3868</v>
      </c>
      <c r="D3327" s="18" t="s">
        <v>1041</v>
      </c>
      <c r="E3327" s="15" t="s">
        <v>98</v>
      </c>
      <c r="F3327" s="15" t="s">
        <v>62</v>
      </c>
      <c r="G3327" s="15" t="s">
        <v>3155</v>
      </c>
      <c r="H3327" s="15" t="s">
        <v>3155</v>
      </c>
      <c r="I3327" s="15" t="s">
        <v>3155</v>
      </c>
      <c r="J3327" s="15">
        <v>8</v>
      </c>
      <c r="K3327" s="15" t="s">
        <v>3155</v>
      </c>
      <c r="L3327" s="15">
        <v>201152607</v>
      </c>
      <c r="M3327" s="15" t="s">
        <v>495</v>
      </c>
      <c r="N3327" s="15" t="s">
        <v>406</v>
      </c>
      <c r="O3327" s="18" t="s">
        <v>5216</v>
      </c>
      <c r="P3327" s="22" t="s">
        <v>73</v>
      </c>
      <c r="Q3327" s="15" t="s">
        <v>439</v>
      </c>
      <c r="R3327" s="18" t="s">
        <v>439</v>
      </c>
      <c r="S3327" s="22" t="s">
        <v>73</v>
      </c>
      <c r="T3327" s="18">
        <v>100</v>
      </c>
      <c r="U3327" s="18" t="s">
        <v>439</v>
      </c>
      <c r="V3327" s="15" t="s">
        <v>497</v>
      </c>
      <c r="W3327" s="18" t="s">
        <v>1374</v>
      </c>
      <c r="X3327" s="18"/>
      <c r="Y3327" s="15" t="s">
        <v>73</v>
      </c>
      <c r="Z3327" s="18" t="s">
        <v>2793</v>
      </c>
      <c r="AA3327" s="18" t="s">
        <v>119</v>
      </c>
      <c r="AB3327" s="18" t="s">
        <v>367</v>
      </c>
      <c r="AC3327" s="67" t="e">
        <f>+VLOOKUP("*"&amp;L3327&amp;"*",'[2]REGISTROS SANITARIOS'!$D$2394:$E$2662,2,FALSE)</f>
        <v>#N/A</v>
      </c>
      <c r="AD3327" s="22" t="s">
        <v>44</v>
      </c>
      <c r="AE3327" s="16" t="s">
        <v>43</v>
      </c>
      <c r="AF3327" s="34" t="s">
        <v>8814</v>
      </c>
      <c r="AG3327" s="24" t="s">
        <v>43</v>
      </c>
      <c r="AH3327" s="18" t="s">
        <v>55</v>
      </c>
      <c r="AI3327" s="18" t="s">
        <v>54</v>
      </c>
      <c r="AJ3327" s="17">
        <v>687.5</v>
      </c>
      <c r="AK3327" s="25">
        <v>688</v>
      </c>
      <c r="AL3327" s="25">
        <v>3900</v>
      </c>
      <c r="AM3327" s="35">
        <v>0.19</v>
      </c>
      <c r="AN3327" s="19">
        <v>3193007.9999999995</v>
      </c>
      <c r="AO3327" s="18" t="s">
        <v>1049</v>
      </c>
      <c r="AP3327" s="15" t="s">
        <v>1049</v>
      </c>
      <c r="AQ3327" s="43" t="str">
        <f t="shared" si="506"/>
        <v>MAYOR</v>
      </c>
      <c r="AR3327" s="44">
        <f t="shared" si="509"/>
        <v>3190687.5</v>
      </c>
      <c r="AS3327" s="44">
        <f t="shared" si="510"/>
        <v>2681250</v>
      </c>
      <c r="AT3327" s="44">
        <f t="shared" si="511"/>
        <v>2683200</v>
      </c>
      <c r="AU3327" s="44">
        <f t="shared" si="512"/>
        <v>3193008</v>
      </c>
      <c r="AV3327" s="45" t="b">
        <f t="shared" si="513"/>
        <v>1</v>
      </c>
      <c r="AW3327" s="45" t="b">
        <f t="shared" si="507"/>
        <v>0</v>
      </c>
      <c r="AX3327" s="45"/>
    </row>
    <row r="3328" spans="1:50" s="36" customFormat="1" ht="27.75" customHeight="1" x14ac:dyDescent="0.15">
      <c r="A3328" s="36" t="str">
        <f t="shared" si="505"/>
        <v>RAFAEL ANTONIO SALAMANCA / DEPOSITO DE DROGAS BOYACA201153207</v>
      </c>
      <c r="B3328" s="36" t="b">
        <f>+A3328='[1]Anexo 9'!A3328</f>
        <v>1</v>
      </c>
      <c r="C3328" s="18" t="s">
        <v>3868</v>
      </c>
      <c r="D3328" s="18" t="s">
        <v>1041</v>
      </c>
      <c r="E3328" s="15" t="s">
        <v>98</v>
      </c>
      <c r="F3328" s="15" t="s">
        <v>62</v>
      </c>
      <c r="G3328" s="15" t="s">
        <v>3155</v>
      </c>
      <c r="H3328" s="15" t="s">
        <v>3155</v>
      </c>
      <c r="I3328" s="15" t="s">
        <v>3155</v>
      </c>
      <c r="J3328" s="15">
        <v>9</v>
      </c>
      <c r="K3328" s="15" t="s">
        <v>3155</v>
      </c>
      <c r="L3328" s="15">
        <v>201153207</v>
      </c>
      <c r="M3328" s="15" t="s">
        <v>498</v>
      </c>
      <c r="N3328" s="15" t="s">
        <v>499</v>
      </c>
      <c r="O3328" s="18" t="s">
        <v>5217</v>
      </c>
      <c r="P3328" s="22" t="s">
        <v>73</v>
      </c>
      <c r="Q3328" s="15" t="s">
        <v>501</v>
      </c>
      <c r="R3328" s="18" t="s">
        <v>1521</v>
      </c>
      <c r="S3328" s="22" t="s">
        <v>73</v>
      </c>
      <c r="T3328" s="18">
        <v>1</v>
      </c>
      <c r="U3328" s="18" t="s">
        <v>1521</v>
      </c>
      <c r="V3328" s="15" t="s">
        <v>504</v>
      </c>
      <c r="W3328" s="18" t="s">
        <v>2134</v>
      </c>
      <c r="X3328" s="18"/>
      <c r="Y3328" s="15" t="s">
        <v>8789</v>
      </c>
      <c r="Z3328" s="18" t="s">
        <v>1730</v>
      </c>
      <c r="AA3328" s="18" t="s">
        <v>71</v>
      </c>
      <c r="AB3328" s="18" t="s">
        <v>7629</v>
      </c>
      <c r="AC3328" s="67" t="e">
        <f>+VLOOKUP("*"&amp;L3328&amp;"*",'[2]REGISTROS SANITARIOS'!$D$2394:$E$2662,2,FALSE)</f>
        <v>#N/A</v>
      </c>
      <c r="AD3328" s="22" t="s">
        <v>44</v>
      </c>
      <c r="AE3328" s="16">
        <v>46749</v>
      </c>
      <c r="AF3328" s="34" t="s">
        <v>73</v>
      </c>
      <c r="AG3328" s="24" t="s">
        <v>43</v>
      </c>
      <c r="AH3328" s="18" t="s">
        <v>55</v>
      </c>
      <c r="AI3328" s="18" t="s">
        <v>54</v>
      </c>
      <c r="AJ3328" s="17">
        <v>2200</v>
      </c>
      <c r="AK3328" s="25">
        <v>2200</v>
      </c>
      <c r="AL3328" s="25">
        <v>11588</v>
      </c>
      <c r="AM3328" s="35">
        <v>0</v>
      </c>
      <c r="AN3328" s="19">
        <v>25493600</v>
      </c>
      <c r="AO3328" s="18" t="s">
        <v>1049</v>
      </c>
      <c r="AP3328" s="15" t="s">
        <v>1049</v>
      </c>
      <c r="AQ3328" s="43" t="str">
        <f t="shared" si="506"/>
        <v>SI</v>
      </c>
      <c r="AR3328" s="44">
        <f t="shared" si="509"/>
        <v>25493600</v>
      </c>
      <c r="AS3328" s="44">
        <f t="shared" si="510"/>
        <v>25493600</v>
      </c>
      <c r="AT3328" s="44">
        <f t="shared" si="511"/>
        <v>25493600</v>
      </c>
      <c r="AU3328" s="44">
        <f t="shared" si="512"/>
        <v>25493600</v>
      </c>
      <c r="AV3328" s="45" t="b">
        <f t="shared" si="513"/>
        <v>1</v>
      </c>
      <c r="AW3328" s="45" t="b">
        <f t="shared" si="507"/>
        <v>1</v>
      </c>
      <c r="AX3328" s="45"/>
    </row>
    <row r="3329" spans="1:50" s="36" customFormat="1" ht="27.75" customHeight="1" x14ac:dyDescent="0.15">
      <c r="A3329" s="36" t="str">
        <f t="shared" si="505"/>
        <v>RAFAEL ANTONIO SALAMANCA / DEPOSITO DE DROGAS BOYACA201154211</v>
      </c>
      <c r="B3329" s="36" t="b">
        <f>+A3329='[1]Anexo 9'!A3329</f>
        <v>1</v>
      </c>
      <c r="C3329" s="18" t="s">
        <v>3868</v>
      </c>
      <c r="D3329" s="18" t="s">
        <v>1041</v>
      </c>
      <c r="E3329" s="15" t="s">
        <v>98</v>
      </c>
      <c r="F3329" s="15" t="s">
        <v>62</v>
      </c>
      <c r="G3329" s="15" t="s">
        <v>3155</v>
      </c>
      <c r="H3329" s="15" t="s">
        <v>3155</v>
      </c>
      <c r="I3329" s="15" t="s">
        <v>3155</v>
      </c>
      <c r="J3329" s="15">
        <v>10</v>
      </c>
      <c r="K3329" s="15" t="s">
        <v>3155</v>
      </c>
      <c r="L3329" s="15">
        <v>201154211</v>
      </c>
      <c r="M3329" s="15" t="s">
        <v>524</v>
      </c>
      <c r="N3329" s="15" t="s">
        <v>525</v>
      </c>
      <c r="O3329" s="18" t="s">
        <v>5218</v>
      </c>
      <c r="P3329" s="22" t="s">
        <v>3841</v>
      </c>
      <c r="Q3329" s="15" t="s">
        <v>114</v>
      </c>
      <c r="R3329" s="18" t="s">
        <v>1368</v>
      </c>
      <c r="S3329" s="22" t="b">
        <f>+R3329=Q3329</f>
        <v>0</v>
      </c>
      <c r="T3329" s="18">
        <v>100</v>
      </c>
      <c r="U3329" s="18" t="s">
        <v>1368</v>
      </c>
      <c r="V3329" s="15"/>
      <c r="W3329" s="18" t="s">
        <v>926</v>
      </c>
      <c r="X3329" s="18" t="s">
        <v>8774</v>
      </c>
      <c r="Y3329" s="15" t="s">
        <v>73</v>
      </c>
      <c r="Z3329" s="18" t="s">
        <v>1485</v>
      </c>
      <c r="AA3329" s="18" t="s">
        <v>1409</v>
      </c>
      <c r="AB3329" s="18" t="s">
        <v>7619</v>
      </c>
      <c r="AC3329" s="67" t="e">
        <f>+VLOOKUP("*"&amp;L3329&amp;"*",'[2]REGISTROS SANITARIOS'!$D$2394:$E$2662,2,FALSE)</f>
        <v>#N/A</v>
      </c>
      <c r="AD3329" s="22" t="s">
        <v>44</v>
      </c>
      <c r="AE3329" s="16">
        <v>46131</v>
      </c>
      <c r="AF3329" s="34" t="s">
        <v>73</v>
      </c>
      <c r="AG3329" s="24" t="s">
        <v>43</v>
      </c>
      <c r="AH3329" s="18" t="s">
        <v>55</v>
      </c>
      <c r="AI3329" s="18" t="s">
        <v>53</v>
      </c>
      <c r="AJ3329" s="17">
        <v>34650</v>
      </c>
      <c r="AK3329" s="25">
        <v>34650</v>
      </c>
      <c r="AL3329" s="25">
        <v>2526</v>
      </c>
      <c r="AM3329" s="35">
        <v>0.19</v>
      </c>
      <c r="AN3329" s="19">
        <v>104155821</v>
      </c>
      <c r="AO3329" s="18" t="s">
        <v>1049</v>
      </c>
      <c r="AP3329" s="15" t="s">
        <v>1049</v>
      </c>
      <c r="AQ3329" s="43" t="str">
        <f t="shared" si="506"/>
        <v>SI</v>
      </c>
      <c r="AR3329" s="44">
        <f t="shared" si="509"/>
        <v>104155821</v>
      </c>
      <c r="AS3329" s="44">
        <f t="shared" si="510"/>
        <v>87525900</v>
      </c>
      <c r="AT3329" s="44">
        <f t="shared" si="511"/>
        <v>87525900</v>
      </c>
      <c r="AU3329" s="44">
        <f t="shared" si="512"/>
        <v>104155821</v>
      </c>
      <c r="AV3329" s="45" t="b">
        <f t="shared" si="513"/>
        <v>1</v>
      </c>
      <c r="AW3329" s="45" t="b">
        <f t="shared" si="507"/>
        <v>0</v>
      </c>
      <c r="AX3329" s="45"/>
    </row>
    <row r="3330" spans="1:50" s="36" customFormat="1" ht="27.75" customHeight="1" x14ac:dyDescent="0.15">
      <c r="A3330" s="36" t="str">
        <f t="shared" si="505"/>
        <v>RAFAEL ANTONIO SALAMANCA / DEPOSITO DE DROGAS BOYACA201154610</v>
      </c>
      <c r="B3330" s="36" t="b">
        <f>+A3330='[1]Anexo 9'!A3330</f>
        <v>1</v>
      </c>
      <c r="C3330" s="18" t="s">
        <v>3868</v>
      </c>
      <c r="D3330" s="18" t="s">
        <v>1041</v>
      </c>
      <c r="E3330" s="15" t="s">
        <v>98</v>
      </c>
      <c r="F3330" s="15" t="s">
        <v>236</v>
      </c>
      <c r="G3330" s="15">
        <f>+VLOOKUP(F3330,[3]Sheet1!$E$3:$G$74,3,FALSE)</f>
        <v>2</v>
      </c>
      <c r="H3330" s="15">
        <f>+VLOOKUP(D3330&amp;F3330,'TD para paquetes'!$E$3:$I$441,5,FALSE)</f>
        <v>2</v>
      </c>
      <c r="I3330" s="15" t="s">
        <v>1025</v>
      </c>
      <c r="J3330" s="15">
        <v>8</v>
      </c>
      <c r="K3330" s="15">
        <v>8</v>
      </c>
      <c r="L3330" s="15">
        <v>201154610</v>
      </c>
      <c r="M3330" s="15" t="s">
        <v>237</v>
      </c>
      <c r="N3330" s="15" t="s">
        <v>101</v>
      </c>
      <c r="O3330" s="18" t="s">
        <v>3789</v>
      </c>
      <c r="P3330" s="22" t="s">
        <v>73</v>
      </c>
      <c r="Q3330" s="15" t="s">
        <v>239</v>
      </c>
      <c r="R3330" s="18" t="s">
        <v>1529</v>
      </c>
      <c r="S3330" s="22" t="b">
        <f>+R3330=Q3330</f>
        <v>0</v>
      </c>
      <c r="T3330" s="18">
        <v>100</v>
      </c>
      <c r="U3330" s="18" t="s">
        <v>1529</v>
      </c>
      <c r="V3330" s="15" t="s">
        <v>6091</v>
      </c>
      <c r="W3330" s="18" t="s">
        <v>587</v>
      </c>
      <c r="X3330" s="18"/>
      <c r="Y3330" s="15" t="s">
        <v>73</v>
      </c>
      <c r="Z3330" s="18" t="s">
        <v>1029</v>
      </c>
      <c r="AA3330" s="18" t="s">
        <v>71</v>
      </c>
      <c r="AB3330" s="18" t="s">
        <v>7630</v>
      </c>
      <c r="AC3330" s="67" t="e">
        <f>+VLOOKUP("*"&amp;L3330&amp;"*",'[2]REGISTROS SANITARIOS'!$D$2394:$E$2662,2,FALSE)</f>
        <v>#N/A</v>
      </c>
      <c r="AD3330" s="22" t="s">
        <v>44</v>
      </c>
      <c r="AE3330" s="16">
        <v>46221</v>
      </c>
      <c r="AF3330" s="34" t="s">
        <v>73</v>
      </c>
      <c r="AG3330" s="24" t="s">
        <v>43</v>
      </c>
      <c r="AH3330" s="18" t="s">
        <v>55</v>
      </c>
      <c r="AI3330" s="18" t="s">
        <v>53</v>
      </c>
      <c r="AJ3330" s="17">
        <v>28600</v>
      </c>
      <c r="AK3330" s="25">
        <v>28600</v>
      </c>
      <c r="AL3330" s="25">
        <v>793</v>
      </c>
      <c r="AM3330" s="35">
        <v>0.19</v>
      </c>
      <c r="AN3330" s="19">
        <v>26988962</v>
      </c>
      <c r="AO3330" s="18" t="s">
        <v>1049</v>
      </c>
      <c r="AP3330" s="15" t="s">
        <v>1049</v>
      </c>
      <c r="AQ3330" s="43" t="str">
        <f t="shared" si="506"/>
        <v>SI</v>
      </c>
      <c r="AR3330" s="44">
        <f t="shared" si="509"/>
        <v>26988962</v>
      </c>
      <c r="AS3330" s="44">
        <f t="shared" si="510"/>
        <v>22679800</v>
      </c>
      <c r="AT3330" s="44">
        <f t="shared" si="511"/>
        <v>22679800</v>
      </c>
      <c r="AU3330" s="44">
        <f t="shared" si="512"/>
        <v>26988962</v>
      </c>
      <c r="AV3330" s="45" t="b">
        <f t="shared" si="513"/>
        <v>1</v>
      </c>
      <c r="AW3330" s="45" t="b">
        <f t="shared" si="507"/>
        <v>0</v>
      </c>
      <c r="AX3330" s="45"/>
    </row>
    <row r="3331" spans="1:50" s="36" customFormat="1" ht="27.75" customHeight="1" x14ac:dyDescent="0.15">
      <c r="A3331" s="36" t="str">
        <f t="shared" si="505"/>
        <v>RAFAEL ANTONIO SALAMANCA / DEPOSITO DE DROGAS BOYACA201154611</v>
      </c>
      <c r="B3331" s="36" t="b">
        <f>+A3331='[1]Anexo 9'!A3331</f>
        <v>1</v>
      </c>
      <c r="C3331" s="18" t="s">
        <v>3868</v>
      </c>
      <c r="D3331" s="18" t="s">
        <v>1041</v>
      </c>
      <c r="E3331" s="15" t="s">
        <v>98</v>
      </c>
      <c r="F3331" s="15" t="s">
        <v>236</v>
      </c>
      <c r="G3331" s="15">
        <f>+VLOOKUP(F3331,[3]Sheet1!$E$3:$G$74,3,FALSE)</f>
        <v>2</v>
      </c>
      <c r="H3331" s="15">
        <f>+VLOOKUP(D3331&amp;F3331,'TD para paquetes'!$E$3:$I$441,5,FALSE)</f>
        <v>2</v>
      </c>
      <c r="I3331" s="15" t="s">
        <v>1025</v>
      </c>
      <c r="J3331" s="15">
        <v>8</v>
      </c>
      <c r="K3331" s="15">
        <v>8</v>
      </c>
      <c r="L3331" s="15">
        <v>201154611</v>
      </c>
      <c r="M3331" s="15" t="s">
        <v>243</v>
      </c>
      <c r="N3331" s="15" t="s">
        <v>101</v>
      </c>
      <c r="O3331" s="18" t="s">
        <v>3790</v>
      </c>
      <c r="P3331" s="22" t="s">
        <v>73</v>
      </c>
      <c r="Q3331" s="15" t="s">
        <v>239</v>
      </c>
      <c r="R3331" s="18" t="s">
        <v>1529</v>
      </c>
      <c r="S3331" s="22" t="b">
        <f>+R3331=Q3331</f>
        <v>0</v>
      </c>
      <c r="T3331" s="18">
        <v>100</v>
      </c>
      <c r="U3331" s="18" t="s">
        <v>1529</v>
      </c>
      <c r="V3331" s="15" t="s">
        <v>6092</v>
      </c>
      <c r="W3331" s="18" t="s">
        <v>587</v>
      </c>
      <c r="X3331" s="18"/>
      <c r="Y3331" s="15" t="s">
        <v>73</v>
      </c>
      <c r="Z3331" s="18" t="s">
        <v>1029</v>
      </c>
      <c r="AA3331" s="18" t="s">
        <v>71</v>
      </c>
      <c r="AB3331" s="18" t="s">
        <v>7630</v>
      </c>
      <c r="AC3331" s="67" t="e">
        <f>+VLOOKUP("*"&amp;L3331&amp;"*",'[2]REGISTROS SANITARIOS'!$D$2394:$E$2662,2,FALSE)</f>
        <v>#N/A</v>
      </c>
      <c r="AD3331" s="22" t="s">
        <v>44</v>
      </c>
      <c r="AE3331" s="16">
        <v>46221</v>
      </c>
      <c r="AF3331" s="34" t="s">
        <v>73</v>
      </c>
      <c r="AG3331" s="24" t="s">
        <v>43</v>
      </c>
      <c r="AH3331" s="18" t="s">
        <v>55</v>
      </c>
      <c r="AI3331" s="18" t="s">
        <v>53</v>
      </c>
      <c r="AJ3331" s="17">
        <v>11000</v>
      </c>
      <c r="AK3331" s="25">
        <v>11000</v>
      </c>
      <c r="AL3331" s="25">
        <v>925</v>
      </c>
      <c r="AM3331" s="35">
        <v>0.19</v>
      </c>
      <c r="AN3331" s="19">
        <v>12108250</v>
      </c>
      <c r="AO3331" s="18" t="s">
        <v>1049</v>
      </c>
      <c r="AP3331" s="15" t="s">
        <v>1049</v>
      </c>
      <c r="AQ3331" s="43" t="str">
        <f t="shared" si="506"/>
        <v>SI</v>
      </c>
      <c r="AR3331" s="44">
        <f t="shared" si="509"/>
        <v>12108250</v>
      </c>
      <c r="AS3331" s="44">
        <f t="shared" si="510"/>
        <v>10175000</v>
      </c>
      <c r="AT3331" s="44">
        <f t="shared" si="511"/>
        <v>10175000</v>
      </c>
      <c r="AU3331" s="44">
        <f t="shared" si="512"/>
        <v>12108250</v>
      </c>
      <c r="AV3331" s="45" t="b">
        <f t="shared" si="513"/>
        <v>1</v>
      </c>
      <c r="AW3331" s="45" t="b">
        <f t="shared" si="507"/>
        <v>0</v>
      </c>
      <c r="AX3331" s="45"/>
    </row>
    <row r="3332" spans="1:50" s="36" customFormat="1" ht="27.75" customHeight="1" x14ac:dyDescent="0.15">
      <c r="A3332" s="36" t="str">
        <f t="shared" ref="A3332:A3395" si="514">+D3332&amp;L3332</f>
        <v>RAFAEL ANTONIO SALAMANCA / DEPOSITO DE DROGAS BOYACA201155110</v>
      </c>
      <c r="B3332" s="36" t="b">
        <f>+A3332='[1]Anexo 9'!A3332</f>
        <v>1</v>
      </c>
      <c r="C3332" s="18" t="s">
        <v>3868</v>
      </c>
      <c r="D3332" s="18" t="s">
        <v>1041</v>
      </c>
      <c r="E3332" s="15" t="s">
        <v>98</v>
      </c>
      <c r="F3332" s="15" t="s">
        <v>62</v>
      </c>
      <c r="G3332" s="15" t="s">
        <v>3155</v>
      </c>
      <c r="H3332" s="15" t="s">
        <v>3155</v>
      </c>
      <c r="I3332" s="15" t="s">
        <v>3155</v>
      </c>
      <c r="J3332" s="15">
        <v>8</v>
      </c>
      <c r="K3332" s="15" t="s">
        <v>3155</v>
      </c>
      <c r="L3332" s="15">
        <v>201155110</v>
      </c>
      <c r="M3332" s="15" t="s">
        <v>535</v>
      </c>
      <c r="N3332" s="15" t="s">
        <v>101</v>
      </c>
      <c r="O3332" s="18" t="s">
        <v>5219</v>
      </c>
      <c r="P3332" s="22" t="s">
        <v>3841</v>
      </c>
      <c r="Q3332" s="15" t="s">
        <v>536</v>
      </c>
      <c r="R3332" s="18" t="s">
        <v>536</v>
      </c>
      <c r="S3332" s="22" t="s">
        <v>73</v>
      </c>
      <c r="T3332" s="18">
        <v>50</v>
      </c>
      <c r="U3332" s="18" t="s">
        <v>536</v>
      </c>
      <c r="V3332" s="15" t="s">
        <v>538</v>
      </c>
      <c r="W3332" s="18" t="s">
        <v>170</v>
      </c>
      <c r="X3332" s="18"/>
      <c r="Y3332" s="15" t="s">
        <v>73</v>
      </c>
      <c r="Z3332" s="18" t="s">
        <v>1121</v>
      </c>
      <c r="AA3332" s="18" t="s">
        <v>1409</v>
      </c>
      <c r="AB3332" s="18" t="s">
        <v>540</v>
      </c>
      <c r="AC3332" s="67" t="e">
        <f>+VLOOKUP("*"&amp;L3332&amp;"*",'[2]REGISTROS SANITARIOS'!$D$2394:$E$2662,2,FALSE)</f>
        <v>#N/A</v>
      </c>
      <c r="AD3332" s="22" t="s">
        <v>44</v>
      </c>
      <c r="AE3332" s="16">
        <v>46309</v>
      </c>
      <c r="AF3332" s="34" t="s">
        <v>73</v>
      </c>
      <c r="AG3332" s="24" t="s">
        <v>43</v>
      </c>
      <c r="AH3332" s="18" t="s">
        <v>55</v>
      </c>
      <c r="AI3332" s="18" t="s">
        <v>52</v>
      </c>
      <c r="AJ3332" s="17">
        <v>11550</v>
      </c>
      <c r="AK3332" s="25">
        <v>11550</v>
      </c>
      <c r="AL3332" s="25">
        <v>231</v>
      </c>
      <c r="AM3332" s="35">
        <v>0.19</v>
      </c>
      <c r="AN3332" s="19">
        <v>3174979.5</v>
      </c>
      <c r="AO3332" s="18" t="s">
        <v>1049</v>
      </c>
      <c r="AP3332" s="15" t="s">
        <v>1049</v>
      </c>
      <c r="AQ3332" s="43" t="str">
        <f t="shared" ref="AQ3332:AQ3395" si="515">+IF(AK3332="","NO INDICA",IF(AJ3332=AK3332,"SI",IF(AK3332&gt;AJ3332,"MAYOR",IF(AK3332&lt;AJ3332,"MENOR"))))</f>
        <v>SI</v>
      </c>
      <c r="AR3332" s="44">
        <f t="shared" si="509"/>
        <v>3174979.5</v>
      </c>
      <c r="AS3332" s="44">
        <f t="shared" si="510"/>
        <v>2668050</v>
      </c>
      <c r="AT3332" s="44">
        <f t="shared" si="511"/>
        <v>2668050</v>
      </c>
      <c r="AU3332" s="44">
        <f t="shared" si="512"/>
        <v>3174979.5</v>
      </c>
      <c r="AV3332" s="45" t="b">
        <f t="shared" si="513"/>
        <v>1</v>
      </c>
      <c r="AW3332" s="45" t="b">
        <f t="shared" ref="AW3332:AW3395" si="516">+AS3332=AN3332</f>
        <v>0</v>
      </c>
      <c r="AX3332" s="45"/>
    </row>
    <row r="3333" spans="1:50" s="36" customFormat="1" ht="27.75" customHeight="1" x14ac:dyDescent="0.15">
      <c r="A3333" s="36" t="str">
        <f t="shared" si="514"/>
        <v>RAFAEL ANTONIO SALAMANCA / DEPOSITO DE DROGAS BOYACA201156610</v>
      </c>
      <c r="B3333" s="36" t="b">
        <f>+A3333='[1]Anexo 9'!A3333</f>
        <v>1</v>
      </c>
      <c r="C3333" s="18" t="s">
        <v>3868</v>
      </c>
      <c r="D3333" s="18" t="s">
        <v>1041</v>
      </c>
      <c r="E3333" s="15" t="s">
        <v>98</v>
      </c>
      <c r="F3333" s="15" t="s">
        <v>62</v>
      </c>
      <c r="G3333" s="15" t="s">
        <v>3155</v>
      </c>
      <c r="H3333" s="15" t="s">
        <v>3155</v>
      </c>
      <c r="I3333" s="15" t="s">
        <v>3155</v>
      </c>
      <c r="J3333" s="15">
        <v>5</v>
      </c>
      <c r="K3333" s="15" t="s">
        <v>3155</v>
      </c>
      <c r="L3333" s="15">
        <v>201156610</v>
      </c>
      <c r="M3333" s="15" t="s">
        <v>1532</v>
      </c>
      <c r="N3333" s="15" t="s">
        <v>101</v>
      </c>
      <c r="O3333" s="18" t="s">
        <v>5220</v>
      </c>
      <c r="P3333" s="22" t="s">
        <v>73</v>
      </c>
      <c r="Q3333" s="15" t="s">
        <v>101</v>
      </c>
      <c r="R3333" s="18" t="s">
        <v>2858</v>
      </c>
      <c r="S3333" s="22" t="b">
        <f>+R3333=Q3333</f>
        <v>0</v>
      </c>
      <c r="T3333" s="18">
        <v>50</v>
      </c>
      <c r="U3333" s="18" t="s">
        <v>2858</v>
      </c>
      <c r="V3333" s="15" t="s">
        <v>352</v>
      </c>
      <c r="W3333" s="18" t="s">
        <v>587</v>
      </c>
      <c r="X3333" s="18"/>
      <c r="Y3333" s="15" t="s">
        <v>73</v>
      </c>
      <c r="Z3333" s="18" t="s">
        <v>1029</v>
      </c>
      <c r="AA3333" s="18" t="s">
        <v>71</v>
      </c>
      <c r="AB3333" s="18" t="s">
        <v>2820</v>
      </c>
      <c r="AC3333" s="67" t="e">
        <f>+VLOOKUP("*"&amp;L3333&amp;"*",'[2]REGISTROS SANITARIOS'!$D$2394:$E$2662,2,FALSE)</f>
        <v>#N/A</v>
      </c>
      <c r="AD3333" s="22" t="s">
        <v>44</v>
      </c>
      <c r="AE3333" s="16">
        <v>46379</v>
      </c>
      <c r="AF3333" s="34" t="s">
        <v>73</v>
      </c>
      <c r="AG3333" s="24" t="s">
        <v>43</v>
      </c>
      <c r="AH3333" s="18" t="s">
        <v>55</v>
      </c>
      <c r="AI3333" s="18" t="s">
        <v>53</v>
      </c>
      <c r="AJ3333" s="17">
        <v>55</v>
      </c>
      <c r="AK3333" s="25">
        <v>55</v>
      </c>
      <c r="AL3333" s="25">
        <v>5200</v>
      </c>
      <c r="AM3333" s="35">
        <v>0.19</v>
      </c>
      <c r="AN3333" s="19">
        <v>340340</v>
      </c>
      <c r="AO3333" s="18" t="s">
        <v>1049</v>
      </c>
      <c r="AP3333" s="15" t="s">
        <v>1049</v>
      </c>
      <c r="AQ3333" s="43" t="str">
        <f t="shared" si="515"/>
        <v>SI</v>
      </c>
      <c r="AR3333" s="44">
        <f t="shared" si="509"/>
        <v>340340</v>
      </c>
      <c r="AS3333" s="44">
        <f t="shared" si="510"/>
        <v>286000</v>
      </c>
      <c r="AT3333" s="44">
        <f t="shared" si="511"/>
        <v>286000</v>
      </c>
      <c r="AU3333" s="44">
        <f t="shared" si="512"/>
        <v>340340</v>
      </c>
      <c r="AV3333" s="45" t="b">
        <f t="shared" si="513"/>
        <v>1</v>
      </c>
      <c r="AW3333" s="45" t="b">
        <f t="shared" si="516"/>
        <v>0</v>
      </c>
      <c r="AX3333" s="45"/>
    </row>
    <row r="3334" spans="1:50" s="36" customFormat="1" ht="27.75" customHeight="1" x14ac:dyDescent="0.15">
      <c r="A3334" s="36" t="str">
        <f t="shared" si="514"/>
        <v>RAFAEL ANTONIO SALAMANCA / DEPOSITO DE DROGAS BOYACA201157410</v>
      </c>
      <c r="B3334" s="36" t="b">
        <f>+A3334='[1]Anexo 9'!A3334</f>
        <v>1</v>
      </c>
      <c r="C3334" s="18" t="s">
        <v>3868</v>
      </c>
      <c r="D3334" s="18" t="s">
        <v>1041</v>
      </c>
      <c r="E3334" s="15" t="s">
        <v>98</v>
      </c>
      <c r="F3334" s="15" t="s">
        <v>62</v>
      </c>
      <c r="G3334" s="15" t="s">
        <v>3155</v>
      </c>
      <c r="H3334" s="15" t="s">
        <v>3155</v>
      </c>
      <c r="I3334" s="15" t="s">
        <v>3155</v>
      </c>
      <c r="J3334" s="15">
        <v>9</v>
      </c>
      <c r="K3334" s="15" t="s">
        <v>3155</v>
      </c>
      <c r="L3334" s="15">
        <v>201157410</v>
      </c>
      <c r="M3334" s="15" t="s">
        <v>564</v>
      </c>
      <c r="N3334" s="15" t="s">
        <v>101</v>
      </c>
      <c r="O3334" s="18" t="s">
        <v>5221</v>
      </c>
      <c r="P3334" s="22" t="s">
        <v>3841</v>
      </c>
      <c r="Q3334" s="15" t="s">
        <v>101</v>
      </c>
      <c r="R3334" s="18" t="s">
        <v>103</v>
      </c>
      <c r="S3334" s="22" t="s">
        <v>73</v>
      </c>
      <c r="T3334" s="18">
        <v>1</v>
      </c>
      <c r="U3334" s="18" t="s">
        <v>1186</v>
      </c>
      <c r="V3334" s="15" t="s">
        <v>6094</v>
      </c>
      <c r="W3334" s="18" t="s">
        <v>117</v>
      </c>
      <c r="X3334" s="18"/>
      <c r="Y3334" s="15" t="s">
        <v>73</v>
      </c>
      <c r="Z3334" s="18" t="s">
        <v>566</v>
      </c>
      <c r="AA3334" s="18" t="s">
        <v>119</v>
      </c>
      <c r="AB3334" s="18" t="s">
        <v>567</v>
      </c>
      <c r="AC3334" s="67" t="e">
        <f>+VLOOKUP("*"&amp;L3334&amp;"*",'[2]REGISTROS SANITARIOS'!$D$2394:$E$2662,2,FALSE)</f>
        <v>#N/A</v>
      </c>
      <c r="AD3334" s="22" t="s">
        <v>44</v>
      </c>
      <c r="AE3334" s="16">
        <v>46517</v>
      </c>
      <c r="AF3334" s="34" t="s">
        <v>73</v>
      </c>
      <c r="AG3334" s="24" t="s">
        <v>43</v>
      </c>
      <c r="AH3334" s="18" t="s">
        <v>55</v>
      </c>
      <c r="AI3334" s="18" t="s">
        <v>53</v>
      </c>
      <c r="AJ3334" s="17">
        <v>2750</v>
      </c>
      <c r="AK3334" s="25">
        <v>2750</v>
      </c>
      <c r="AL3334" s="25">
        <v>5750</v>
      </c>
      <c r="AM3334" s="35">
        <v>0.19</v>
      </c>
      <c r="AN3334" s="19">
        <v>18816875</v>
      </c>
      <c r="AO3334" s="18" t="s">
        <v>1049</v>
      </c>
      <c r="AP3334" s="15" t="s">
        <v>1049</v>
      </c>
      <c r="AQ3334" s="43" t="str">
        <f t="shared" si="515"/>
        <v>SI</v>
      </c>
      <c r="AR3334" s="44">
        <f t="shared" si="509"/>
        <v>18816875</v>
      </c>
      <c r="AS3334" s="44">
        <f t="shared" si="510"/>
        <v>15812500</v>
      </c>
      <c r="AT3334" s="44">
        <f t="shared" si="511"/>
        <v>15812500</v>
      </c>
      <c r="AU3334" s="44">
        <f t="shared" si="512"/>
        <v>18816875</v>
      </c>
      <c r="AV3334" s="45" t="b">
        <f t="shared" si="513"/>
        <v>1</v>
      </c>
      <c r="AW3334" s="45" t="b">
        <f t="shared" si="516"/>
        <v>0</v>
      </c>
      <c r="AX3334" s="45"/>
    </row>
    <row r="3335" spans="1:50" s="36" customFormat="1" ht="27.75" customHeight="1" x14ac:dyDescent="0.15">
      <c r="A3335" s="36" t="str">
        <f t="shared" si="514"/>
        <v>RAFAEL ANTONIO SALAMANCA / DEPOSITO DE DROGAS BOYACA201157610</v>
      </c>
      <c r="B3335" s="36" t="b">
        <f>+A3335='[1]Anexo 9'!A3335</f>
        <v>1</v>
      </c>
      <c r="C3335" s="18" t="s">
        <v>3868</v>
      </c>
      <c r="D3335" s="18" t="s">
        <v>1041</v>
      </c>
      <c r="E3335" s="15" t="s">
        <v>98</v>
      </c>
      <c r="F3335" s="15" t="s">
        <v>62</v>
      </c>
      <c r="G3335" s="15" t="s">
        <v>3155</v>
      </c>
      <c r="H3335" s="15" t="s">
        <v>3155</v>
      </c>
      <c r="I3335" s="15" t="s">
        <v>3155</v>
      </c>
      <c r="J3335" s="15">
        <v>6</v>
      </c>
      <c r="K3335" s="15" t="s">
        <v>3155</v>
      </c>
      <c r="L3335" s="15">
        <v>201157610</v>
      </c>
      <c r="M3335" s="15" t="s">
        <v>568</v>
      </c>
      <c r="N3335" s="15" t="s">
        <v>406</v>
      </c>
      <c r="O3335" s="18" t="s">
        <v>5222</v>
      </c>
      <c r="P3335" s="22" t="s">
        <v>3841</v>
      </c>
      <c r="Q3335" s="15" t="s">
        <v>570</v>
      </c>
      <c r="R3335" s="18" t="s">
        <v>570</v>
      </c>
      <c r="S3335" s="22" t="s">
        <v>73</v>
      </c>
      <c r="T3335" s="18">
        <v>500</v>
      </c>
      <c r="U3335" s="18" t="s">
        <v>570</v>
      </c>
      <c r="V3335" s="15" t="s">
        <v>572</v>
      </c>
      <c r="W3335" s="18" t="s">
        <v>6522</v>
      </c>
      <c r="X3335" s="18"/>
      <c r="Y3335" s="15" t="s">
        <v>68</v>
      </c>
      <c r="Z3335" s="18" t="s">
        <v>7626</v>
      </c>
      <c r="AA3335" s="18" t="s">
        <v>119</v>
      </c>
      <c r="AB3335" s="18" t="s">
        <v>3056</v>
      </c>
      <c r="AC3335" s="67" t="e">
        <f>+VLOOKUP("*"&amp;L3335&amp;"*",'[2]REGISTROS SANITARIOS'!$D$2394:$E$2662,2,FALSE)</f>
        <v>#N/A</v>
      </c>
      <c r="AD3335" s="22" t="s">
        <v>44</v>
      </c>
      <c r="AE3335" s="16">
        <v>44287</v>
      </c>
      <c r="AF3335" s="34" t="s">
        <v>73</v>
      </c>
      <c r="AG3335" s="24" t="s">
        <v>43</v>
      </c>
      <c r="AH3335" s="18" t="s">
        <v>55</v>
      </c>
      <c r="AI3335" s="18" t="s">
        <v>54</v>
      </c>
      <c r="AJ3335" s="17">
        <v>49.5</v>
      </c>
      <c r="AK3335" s="25">
        <v>50</v>
      </c>
      <c r="AL3335" s="25">
        <v>8988</v>
      </c>
      <c r="AM3335" s="35">
        <v>0.19</v>
      </c>
      <c r="AN3335" s="19">
        <v>534786</v>
      </c>
      <c r="AO3335" s="18" t="s">
        <v>1049</v>
      </c>
      <c r="AP3335" s="15" t="s">
        <v>1049</v>
      </c>
      <c r="AQ3335" s="43" t="str">
        <f t="shared" si="515"/>
        <v>MAYOR</v>
      </c>
      <c r="AR3335" s="44">
        <f t="shared" si="509"/>
        <v>529438.14</v>
      </c>
      <c r="AS3335" s="44">
        <f t="shared" si="510"/>
        <v>444906</v>
      </c>
      <c r="AT3335" s="44">
        <f t="shared" si="511"/>
        <v>449400</v>
      </c>
      <c r="AU3335" s="44">
        <f t="shared" si="512"/>
        <v>534786</v>
      </c>
      <c r="AV3335" s="45" t="b">
        <f t="shared" si="513"/>
        <v>1</v>
      </c>
      <c r="AW3335" s="45" t="b">
        <f t="shared" si="516"/>
        <v>0</v>
      </c>
      <c r="AX3335" s="45"/>
    </row>
    <row r="3336" spans="1:50" s="36" customFormat="1" ht="27.75" customHeight="1" x14ac:dyDescent="0.15">
      <c r="A3336" s="36" t="str">
        <f t="shared" si="514"/>
        <v>RAFAEL ANTONIO SALAMANCA / DEPOSITO DE DROGAS BOYACA201159010</v>
      </c>
      <c r="B3336" s="36" t="b">
        <f>+A3336='[1]Anexo 9'!A3336</f>
        <v>1</v>
      </c>
      <c r="C3336" s="18" t="s">
        <v>3868</v>
      </c>
      <c r="D3336" s="18" t="s">
        <v>1041</v>
      </c>
      <c r="E3336" s="15" t="s">
        <v>98</v>
      </c>
      <c r="F3336" s="15" t="s">
        <v>62</v>
      </c>
      <c r="G3336" s="15" t="s">
        <v>3155</v>
      </c>
      <c r="H3336" s="15" t="s">
        <v>3155</v>
      </c>
      <c r="I3336" s="15" t="s">
        <v>3155</v>
      </c>
      <c r="J3336" s="15">
        <v>5</v>
      </c>
      <c r="K3336" s="15" t="s">
        <v>3155</v>
      </c>
      <c r="L3336" s="15">
        <v>201159010</v>
      </c>
      <c r="M3336" s="15" t="s">
        <v>584</v>
      </c>
      <c r="N3336" s="15" t="s">
        <v>101</v>
      </c>
      <c r="O3336" s="18" t="s">
        <v>5223</v>
      </c>
      <c r="P3336" s="22" t="s">
        <v>3841</v>
      </c>
      <c r="Q3336" s="15" t="s">
        <v>101</v>
      </c>
      <c r="R3336" s="18" t="s">
        <v>114</v>
      </c>
      <c r="S3336" s="22" t="b">
        <f t="shared" ref="S3336:S3399" si="517">+R3336=Q3336</f>
        <v>0</v>
      </c>
      <c r="T3336" s="18">
        <v>100</v>
      </c>
      <c r="U3336" s="18" t="s">
        <v>114</v>
      </c>
      <c r="V3336" s="15" t="s">
        <v>586</v>
      </c>
      <c r="W3336" s="18" t="s">
        <v>587</v>
      </c>
      <c r="X3336" s="18"/>
      <c r="Y3336" s="15" t="s">
        <v>73</v>
      </c>
      <c r="Z3336" s="18" t="s">
        <v>1029</v>
      </c>
      <c r="AA3336" s="18" t="s">
        <v>71</v>
      </c>
      <c r="AB3336" s="18" t="s">
        <v>367</v>
      </c>
      <c r="AC3336" s="67" t="e">
        <f>+VLOOKUP("*"&amp;L3336&amp;"*",'[2]REGISTROS SANITARIOS'!$D$2394:$E$2662,2,FALSE)</f>
        <v>#N/A</v>
      </c>
      <c r="AD3336" s="22" t="s">
        <v>44</v>
      </c>
      <c r="AE3336" s="16" t="s">
        <v>43</v>
      </c>
      <c r="AF3336" s="34" t="s">
        <v>8814</v>
      </c>
      <c r="AG3336" s="24" t="s">
        <v>43</v>
      </c>
      <c r="AH3336" s="18" t="s">
        <v>55</v>
      </c>
      <c r="AI3336" s="18" t="s">
        <v>54</v>
      </c>
      <c r="AJ3336" s="17">
        <v>3850</v>
      </c>
      <c r="AK3336" s="25">
        <v>3850</v>
      </c>
      <c r="AL3336" s="25">
        <v>600</v>
      </c>
      <c r="AM3336" s="35">
        <v>0.19</v>
      </c>
      <c r="AN3336" s="19">
        <v>2748900</v>
      </c>
      <c r="AO3336" s="18" t="s">
        <v>1049</v>
      </c>
      <c r="AP3336" s="15" t="s">
        <v>1049</v>
      </c>
      <c r="AQ3336" s="43" t="str">
        <f t="shared" si="515"/>
        <v>SI</v>
      </c>
      <c r="AR3336" s="44">
        <f t="shared" si="509"/>
        <v>2748900</v>
      </c>
      <c r="AS3336" s="44">
        <f t="shared" si="510"/>
        <v>2310000</v>
      </c>
      <c r="AT3336" s="44">
        <f t="shared" si="511"/>
        <v>2310000</v>
      </c>
      <c r="AU3336" s="44">
        <f t="shared" si="512"/>
        <v>2748900</v>
      </c>
      <c r="AV3336" s="45" t="b">
        <f t="shared" si="513"/>
        <v>1</v>
      </c>
      <c r="AW3336" s="45" t="b">
        <f t="shared" si="516"/>
        <v>0</v>
      </c>
      <c r="AX3336" s="45"/>
    </row>
    <row r="3337" spans="1:50" s="36" customFormat="1" ht="27.75" customHeight="1" x14ac:dyDescent="0.15">
      <c r="A3337" s="36" t="str">
        <f t="shared" si="514"/>
        <v>RAFAEL ANTONIO SALAMANCA / DEPOSITO DE DROGAS BOYACA206060310</v>
      </c>
      <c r="B3337" s="36" t="b">
        <f>+A3337='[1]Anexo 9'!A3337</f>
        <v>1</v>
      </c>
      <c r="C3337" s="18" t="s">
        <v>3868</v>
      </c>
      <c r="D3337" s="18" t="s">
        <v>1041</v>
      </c>
      <c r="E3337" s="15" t="s">
        <v>98</v>
      </c>
      <c r="F3337" s="15" t="s">
        <v>62</v>
      </c>
      <c r="G3337" s="15" t="s">
        <v>3155</v>
      </c>
      <c r="H3337" s="15" t="s">
        <v>3155</v>
      </c>
      <c r="I3337" s="15" t="s">
        <v>3155</v>
      </c>
      <c r="J3337" s="15">
        <v>8</v>
      </c>
      <c r="K3337" s="15" t="s">
        <v>3155</v>
      </c>
      <c r="L3337" s="15">
        <v>206060310</v>
      </c>
      <c r="M3337" s="15" t="s">
        <v>622</v>
      </c>
      <c r="N3337" s="15" t="s">
        <v>101</v>
      </c>
      <c r="O3337" s="18" t="s">
        <v>5224</v>
      </c>
      <c r="P3337" s="22" t="s">
        <v>3841</v>
      </c>
      <c r="Q3337" s="15" t="s">
        <v>101</v>
      </c>
      <c r="R3337" s="18" t="s">
        <v>2858</v>
      </c>
      <c r="S3337" s="22" t="b">
        <f t="shared" si="517"/>
        <v>0</v>
      </c>
      <c r="T3337" s="18">
        <v>50</v>
      </c>
      <c r="U3337" s="18" t="s">
        <v>2858</v>
      </c>
      <c r="V3337" s="15"/>
      <c r="W3337" s="18" t="s">
        <v>587</v>
      </c>
      <c r="X3337" s="18"/>
      <c r="Y3337" s="15" t="s">
        <v>73</v>
      </c>
      <c r="Z3337" s="18" t="s">
        <v>1029</v>
      </c>
      <c r="AA3337" s="18" t="s">
        <v>71</v>
      </c>
      <c r="AB3337" s="18" t="s">
        <v>7631</v>
      </c>
      <c r="AC3337" s="67" t="e">
        <f>+VLOOKUP("*"&amp;L3337&amp;"*",'[2]REGISTROS SANITARIOS'!$D$2394:$E$2662,2,FALSE)</f>
        <v>#N/A</v>
      </c>
      <c r="AD3337" s="22" t="s">
        <v>44</v>
      </c>
      <c r="AE3337" s="16">
        <v>45918</v>
      </c>
      <c r="AF3337" s="34" t="s">
        <v>73</v>
      </c>
      <c r="AG3337" s="24" t="s">
        <v>43</v>
      </c>
      <c r="AH3337" s="18" t="s">
        <v>55</v>
      </c>
      <c r="AI3337" s="18" t="s">
        <v>53</v>
      </c>
      <c r="AJ3337" s="17">
        <v>165</v>
      </c>
      <c r="AK3337" s="25">
        <v>165</v>
      </c>
      <c r="AL3337" s="25">
        <v>933</v>
      </c>
      <c r="AM3337" s="35">
        <v>0.19</v>
      </c>
      <c r="AN3337" s="19">
        <v>183194.55</v>
      </c>
      <c r="AO3337" s="18" t="s">
        <v>1049</v>
      </c>
      <c r="AP3337" s="15" t="s">
        <v>1049</v>
      </c>
      <c r="AQ3337" s="43" t="str">
        <f t="shared" si="515"/>
        <v>SI</v>
      </c>
      <c r="AR3337" s="44">
        <f t="shared" si="509"/>
        <v>183194.55</v>
      </c>
      <c r="AS3337" s="44">
        <f t="shared" si="510"/>
        <v>153945</v>
      </c>
      <c r="AT3337" s="44">
        <f t="shared" si="511"/>
        <v>153945</v>
      </c>
      <c r="AU3337" s="44">
        <f t="shared" si="512"/>
        <v>183194.55</v>
      </c>
      <c r="AV3337" s="45" t="b">
        <f t="shared" si="513"/>
        <v>1</v>
      </c>
      <c r="AW3337" s="45" t="b">
        <f t="shared" si="516"/>
        <v>0</v>
      </c>
      <c r="AX3337" s="45"/>
    </row>
    <row r="3338" spans="1:50" s="36" customFormat="1" ht="27.75" customHeight="1" x14ac:dyDescent="0.15">
      <c r="A3338" s="36" t="str">
        <f t="shared" si="514"/>
        <v>RONELLY S.A.S102000703</v>
      </c>
      <c r="B3338" s="36" t="b">
        <f>+A3338='[1]Anexo 9'!A3338</f>
        <v>1</v>
      </c>
      <c r="C3338" s="18">
        <v>890929073</v>
      </c>
      <c r="D3338" s="18" t="s">
        <v>3869</v>
      </c>
      <c r="E3338" s="15" t="s">
        <v>61</v>
      </c>
      <c r="F3338" s="15" t="s">
        <v>62</v>
      </c>
      <c r="G3338" s="15" t="s">
        <v>3155</v>
      </c>
      <c r="H3338" s="15" t="s">
        <v>3155</v>
      </c>
      <c r="I3338" s="15" t="s">
        <v>3155</v>
      </c>
      <c r="J3338" s="15">
        <v>5</v>
      </c>
      <c r="K3338" s="15" t="s">
        <v>3155</v>
      </c>
      <c r="L3338" s="15">
        <v>102000703</v>
      </c>
      <c r="M3338" s="15" t="s">
        <v>4088</v>
      </c>
      <c r="N3338" s="15" t="s">
        <v>64</v>
      </c>
      <c r="O3338" s="18" t="s">
        <v>5225</v>
      </c>
      <c r="P3338" s="22" t="s">
        <v>3841</v>
      </c>
      <c r="Q3338" s="15" t="s">
        <v>5625</v>
      </c>
      <c r="R3338" s="18" t="s">
        <v>5979</v>
      </c>
      <c r="S3338" s="22" t="b">
        <f t="shared" si="517"/>
        <v>0</v>
      </c>
      <c r="T3338" s="18">
        <v>25</v>
      </c>
      <c r="U3338" s="18" t="s">
        <v>6026</v>
      </c>
      <c r="V3338" s="15"/>
      <c r="W3338" s="18" t="s">
        <v>6524</v>
      </c>
      <c r="X3338" s="18"/>
      <c r="Y3338" s="15" t="s">
        <v>73</v>
      </c>
      <c r="Z3338" s="18" t="s">
        <v>6524</v>
      </c>
      <c r="AA3338" s="18" t="s">
        <v>71</v>
      </c>
      <c r="AB3338" s="18" t="s">
        <v>6759</v>
      </c>
      <c r="AC3338" s="67" t="str">
        <f>+VLOOKUP("*"&amp;L3338&amp;"*",'[2]REGISTROS SANITARIOS'!$D$2663:$E$2973,2,FALSE)</f>
        <v>SI</v>
      </c>
      <c r="AD3338" s="22" t="s">
        <v>1025</v>
      </c>
      <c r="AE3338" s="16">
        <v>44724</v>
      </c>
      <c r="AF3338" s="34" t="s">
        <v>73</v>
      </c>
      <c r="AG3338" s="24">
        <v>19962547</v>
      </c>
      <c r="AH3338" s="18">
        <v>2</v>
      </c>
      <c r="AI3338" s="18"/>
      <c r="AJ3338" s="17">
        <v>1650</v>
      </c>
      <c r="AK3338" s="25">
        <v>1650</v>
      </c>
      <c r="AL3338" s="25">
        <v>6145</v>
      </c>
      <c r="AM3338" s="35">
        <v>0</v>
      </c>
      <c r="AN3338" s="19">
        <v>10139250</v>
      </c>
      <c r="AO3338" s="18"/>
      <c r="AP3338" s="15"/>
      <c r="AQ3338" s="43" t="str">
        <f t="shared" si="515"/>
        <v>SI</v>
      </c>
      <c r="AR3338" s="44">
        <f t="shared" si="509"/>
        <v>10139250</v>
      </c>
      <c r="AS3338" s="44">
        <f t="shared" si="510"/>
        <v>10139250</v>
      </c>
      <c r="AT3338" s="44">
        <f t="shared" si="511"/>
        <v>10139250</v>
      </c>
      <c r="AU3338" s="44">
        <f t="shared" si="512"/>
        <v>10139250</v>
      </c>
      <c r="AV3338" s="45" t="b">
        <f t="shared" si="513"/>
        <v>1</v>
      </c>
      <c r="AW3338" s="45" t="b">
        <f t="shared" si="516"/>
        <v>1</v>
      </c>
      <c r="AX3338" s="45"/>
    </row>
    <row r="3339" spans="1:50" s="36" customFormat="1" ht="27.75" customHeight="1" x14ac:dyDescent="0.15">
      <c r="A3339" s="36" t="str">
        <f t="shared" si="514"/>
        <v>RONELLY S.A.S102000804</v>
      </c>
      <c r="B3339" s="36" t="b">
        <f>+A3339='[1]Anexo 9'!A3339</f>
        <v>1</v>
      </c>
      <c r="C3339" s="18">
        <v>890929073</v>
      </c>
      <c r="D3339" s="18" t="s">
        <v>3869</v>
      </c>
      <c r="E3339" s="15" t="s">
        <v>61</v>
      </c>
      <c r="F3339" s="15" t="s">
        <v>62</v>
      </c>
      <c r="G3339" s="15" t="s">
        <v>3155</v>
      </c>
      <c r="H3339" s="15" t="s">
        <v>3155</v>
      </c>
      <c r="I3339" s="15" t="s">
        <v>3155</v>
      </c>
      <c r="J3339" s="15">
        <v>6</v>
      </c>
      <c r="K3339" s="15" t="s">
        <v>3155</v>
      </c>
      <c r="L3339" s="15">
        <v>102000804</v>
      </c>
      <c r="M3339" s="15" t="s">
        <v>1815</v>
      </c>
      <c r="N3339" s="15" t="s">
        <v>91</v>
      </c>
      <c r="O3339" s="18" t="s">
        <v>5226</v>
      </c>
      <c r="P3339" s="22" t="s">
        <v>3841</v>
      </c>
      <c r="Q3339" s="15" t="s">
        <v>1817</v>
      </c>
      <c r="R3339" s="18" t="s">
        <v>5980</v>
      </c>
      <c r="S3339" s="22" t="b">
        <f t="shared" si="517"/>
        <v>0</v>
      </c>
      <c r="T3339" s="18">
        <v>1</v>
      </c>
      <c r="U3339" s="18" t="s">
        <v>6006</v>
      </c>
      <c r="V3339" s="15"/>
      <c r="W3339" s="18" t="s">
        <v>6525</v>
      </c>
      <c r="X3339" s="18"/>
      <c r="Y3339" s="15" t="s">
        <v>73</v>
      </c>
      <c r="Z3339" s="18" t="s">
        <v>6525</v>
      </c>
      <c r="AA3339" s="18" t="s">
        <v>71</v>
      </c>
      <c r="AB3339" s="18" t="s">
        <v>1819</v>
      </c>
      <c r="AC3339" s="67" t="str">
        <f>+VLOOKUP("*"&amp;L3339&amp;"*",'[2]REGISTROS SANITARIOS'!$D$2663:$E$2973,2,FALSE)</f>
        <v>SI</v>
      </c>
      <c r="AD3339" s="22" t="s">
        <v>1025</v>
      </c>
      <c r="AE3339" s="16">
        <v>44438</v>
      </c>
      <c r="AF3339" s="34" t="s">
        <v>73</v>
      </c>
      <c r="AG3339" s="24">
        <v>54559</v>
      </c>
      <c r="AH3339" s="18">
        <v>1</v>
      </c>
      <c r="AI3339" s="18"/>
      <c r="AJ3339" s="17">
        <v>5500</v>
      </c>
      <c r="AK3339" s="25">
        <v>5500</v>
      </c>
      <c r="AL3339" s="25">
        <v>1834</v>
      </c>
      <c r="AM3339" s="35">
        <v>0</v>
      </c>
      <c r="AN3339" s="19">
        <v>10087000</v>
      </c>
      <c r="AO3339" s="18"/>
      <c r="AP3339" s="15"/>
      <c r="AQ3339" s="43" t="str">
        <f t="shared" si="515"/>
        <v>SI</v>
      </c>
      <c r="AR3339" s="44">
        <f t="shared" si="509"/>
        <v>10087000</v>
      </c>
      <c r="AS3339" s="44">
        <f t="shared" si="510"/>
        <v>10087000</v>
      </c>
      <c r="AT3339" s="44">
        <f t="shared" si="511"/>
        <v>10087000</v>
      </c>
      <c r="AU3339" s="44">
        <f t="shared" si="512"/>
        <v>10087000</v>
      </c>
      <c r="AV3339" s="45" t="b">
        <f t="shared" si="513"/>
        <v>1</v>
      </c>
      <c r="AW3339" s="45" t="b">
        <f t="shared" si="516"/>
        <v>1</v>
      </c>
      <c r="AX3339" s="45"/>
    </row>
    <row r="3340" spans="1:50" s="36" customFormat="1" ht="27.75" customHeight="1" x14ac:dyDescent="0.15">
      <c r="A3340" s="36" t="str">
        <f t="shared" si="514"/>
        <v>RONELLY S.A.S102000909</v>
      </c>
      <c r="B3340" s="36" t="b">
        <f>+A3340='[1]Anexo 9'!A3340</f>
        <v>1</v>
      </c>
      <c r="C3340" s="18">
        <v>890929073</v>
      </c>
      <c r="D3340" s="18" t="s">
        <v>3869</v>
      </c>
      <c r="E3340" s="15" t="s">
        <v>61</v>
      </c>
      <c r="F3340" s="15" t="s">
        <v>62</v>
      </c>
      <c r="G3340" s="15" t="s">
        <v>3155</v>
      </c>
      <c r="H3340" s="15" t="s">
        <v>3155</v>
      </c>
      <c r="I3340" s="15" t="s">
        <v>3155</v>
      </c>
      <c r="J3340" s="15">
        <v>4</v>
      </c>
      <c r="K3340" s="15" t="s">
        <v>3155</v>
      </c>
      <c r="L3340" s="15">
        <v>102000909</v>
      </c>
      <c r="M3340" s="15" t="s">
        <v>1820</v>
      </c>
      <c r="N3340" s="15" t="s">
        <v>1436</v>
      </c>
      <c r="O3340" s="18" t="s">
        <v>5227</v>
      </c>
      <c r="P3340" s="22" t="s">
        <v>73</v>
      </c>
      <c r="Q3340" s="15" t="s">
        <v>1822</v>
      </c>
      <c r="R3340" s="18" t="s">
        <v>5937</v>
      </c>
      <c r="S3340" s="22" t="b">
        <f t="shared" si="517"/>
        <v>0</v>
      </c>
      <c r="T3340" s="18">
        <v>100</v>
      </c>
      <c r="U3340" s="18" t="s">
        <v>6010</v>
      </c>
      <c r="V3340" s="15"/>
      <c r="W3340" s="18" t="s">
        <v>6526</v>
      </c>
      <c r="X3340" s="18"/>
      <c r="Y3340" s="15" t="s">
        <v>73</v>
      </c>
      <c r="Z3340" s="18" t="s">
        <v>6526</v>
      </c>
      <c r="AA3340" s="18" t="s">
        <v>71</v>
      </c>
      <c r="AB3340" s="18" t="s">
        <v>6842</v>
      </c>
      <c r="AC3340" s="67" t="str">
        <f>+VLOOKUP("*"&amp;L3340&amp;"*",'[2]REGISTROS SANITARIOS'!$D$2663:$E$2973,2,FALSE)</f>
        <v>SI</v>
      </c>
      <c r="AD3340" s="22" t="s">
        <v>1025</v>
      </c>
      <c r="AE3340" s="16">
        <v>45706</v>
      </c>
      <c r="AF3340" s="34" t="s">
        <v>73</v>
      </c>
      <c r="AG3340" s="24">
        <v>39641</v>
      </c>
      <c r="AH3340" s="18">
        <v>1</v>
      </c>
      <c r="AI3340" s="18"/>
      <c r="AJ3340" s="17">
        <v>302500</v>
      </c>
      <c r="AK3340" s="25">
        <v>302500</v>
      </c>
      <c r="AL3340" s="25">
        <v>31</v>
      </c>
      <c r="AM3340" s="35">
        <v>0</v>
      </c>
      <c r="AN3340" s="19">
        <v>9377500</v>
      </c>
      <c r="AO3340" s="18"/>
      <c r="AP3340" s="15"/>
      <c r="AQ3340" s="43" t="str">
        <f t="shared" si="515"/>
        <v>SI</v>
      </c>
      <c r="AR3340" s="44">
        <f t="shared" si="509"/>
        <v>9377500</v>
      </c>
      <c r="AS3340" s="44">
        <f t="shared" si="510"/>
        <v>9377500</v>
      </c>
      <c r="AT3340" s="44">
        <f t="shared" si="511"/>
        <v>9377500</v>
      </c>
      <c r="AU3340" s="44">
        <f t="shared" si="512"/>
        <v>9377500</v>
      </c>
      <c r="AV3340" s="45" t="b">
        <f t="shared" si="513"/>
        <v>1</v>
      </c>
      <c r="AW3340" s="45" t="b">
        <f t="shared" si="516"/>
        <v>1</v>
      </c>
      <c r="AX3340" s="45"/>
    </row>
    <row r="3341" spans="1:50" s="36" customFormat="1" ht="27.75" customHeight="1" x14ac:dyDescent="0.15">
      <c r="A3341" s="36" t="str">
        <f t="shared" si="514"/>
        <v>RONELLY S.A.S102001009</v>
      </c>
      <c r="B3341" s="36" t="b">
        <f>+A3341='[1]Anexo 9'!A3341</f>
        <v>1</v>
      </c>
      <c r="C3341" s="18">
        <v>890929073</v>
      </c>
      <c r="D3341" s="18" t="s">
        <v>3869</v>
      </c>
      <c r="E3341" s="15" t="s">
        <v>61</v>
      </c>
      <c r="F3341" s="15" t="s">
        <v>62</v>
      </c>
      <c r="G3341" s="15" t="s">
        <v>3155</v>
      </c>
      <c r="H3341" s="15" t="s">
        <v>3155</v>
      </c>
      <c r="I3341" s="15" t="s">
        <v>3155</v>
      </c>
      <c r="J3341" s="15">
        <v>5</v>
      </c>
      <c r="K3341" s="15" t="s">
        <v>3155</v>
      </c>
      <c r="L3341" s="15">
        <v>102001009</v>
      </c>
      <c r="M3341" s="15" t="s">
        <v>4092</v>
      </c>
      <c r="N3341" s="15" t="s">
        <v>1436</v>
      </c>
      <c r="O3341" s="18" t="s">
        <v>5228</v>
      </c>
      <c r="P3341" s="22" t="s">
        <v>73</v>
      </c>
      <c r="Q3341" s="15" t="s">
        <v>2538</v>
      </c>
      <c r="R3341" s="18" t="s">
        <v>5937</v>
      </c>
      <c r="S3341" s="22" t="b">
        <f t="shared" si="517"/>
        <v>0</v>
      </c>
      <c r="T3341" s="18">
        <v>500</v>
      </c>
      <c r="U3341" s="18" t="s">
        <v>6029</v>
      </c>
      <c r="V3341" s="15"/>
      <c r="W3341" s="18" t="s">
        <v>6527</v>
      </c>
      <c r="X3341" s="18"/>
      <c r="Y3341" s="15" t="s">
        <v>73</v>
      </c>
      <c r="Z3341" s="18" t="s">
        <v>6527</v>
      </c>
      <c r="AA3341" s="18" t="s">
        <v>71</v>
      </c>
      <c r="AB3341" s="18" t="s">
        <v>6761</v>
      </c>
      <c r="AC3341" s="67" t="str">
        <f>+VLOOKUP("*"&amp;L3341&amp;"*",'[2]REGISTROS SANITARIOS'!$D$2663:$E$2973,2,FALSE)</f>
        <v>SI</v>
      </c>
      <c r="AD3341" s="22" t="s">
        <v>1025</v>
      </c>
      <c r="AE3341" s="16">
        <v>44529</v>
      </c>
      <c r="AF3341" s="34" t="s">
        <v>73</v>
      </c>
      <c r="AG3341" s="24">
        <v>43493</v>
      </c>
      <c r="AH3341" s="18">
        <v>6</v>
      </c>
      <c r="AI3341" s="18"/>
      <c r="AJ3341" s="17">
        <v>132</v>
      </c>
      <c r="AK3341" s="25">
        <v>132</v>
      </c>
      <c r="AL3341" s="25">
        <v>31</v>
      </c>
      <c r="AM3341" s="35">
        <v>0</v>
      </c>
      <c r="AN3341" s="19">
        <v>4092</v>
      </c>
      <c r="AO3341" s="18"/>
      <c r="AP3341" s="15"/>
      <c r="AQ3341" s="43" t="str">
        <f t="shared" si="515"/>
        <v>SI</v>
      </c>
      <c r="AR3341" s="44">
        <f t="shared" si="509"/>
        <v>4092</v>
      </c>
      <c r="AS3341" s="44">
        <f t="shared" si="510"/>
        <v>4092</v>
      </c>
      <c r="AT3341" s="44">
        <f t="shared" si="511"/>
        <v>4092</v>
      </c>
      <c r="AU3341" s="44">
        <f t="shared" si="512"/>
        <v>4092</v>
      </c>
      <c r="AV3341" s="45" t="b">
        <f t="shared" si="513"/>
        <v>1</v>
      </c>
      <c r="AW3341" s="45" t="b">
        <f t="shared" si="516"/>
        <v>1</v>
      </c>
      <c r="AX3341" s="45"/>
    </row>
    <row r="3342" spans="1:50" s="36" customFormat="1" ht="27.75" customHeight="1" x14ac:dyDescent="0.15">
      <c r="A3342" s="36" t="str">
        <f t="shared" si="514"/>
        <v>RONELLY S.A.S102001204</v>
      </c>
      <c r="B3342" s="36" t="b">
        <f>+A3342='[1]Anexo 9'!A3342</f>
        <v>1</v>
      </c>
      <c r="C3342" s="18">
        <v>890929073</v>
      </c>
      <c r="D3342" s="18" t="s">
        <v>3869</v>
      </c>
      <c r="E3342" s="15" t="s">
        <v>61</v>
      </c>
      <c r="F3342" s="15" t="s">
        <v>62</v>
      </c>
      <c r="G3342" s="15" t="s">
        <v>3155</v>
      </c>
      <c r="H3342" s="15" t="s">
        <v>3155</v>
      </c>
      <c r="I3342" s="15" t="s">
        <v>3155</v>
      </c>
      <c r="J3342" s="15">
        <v>6</v>
      </c>
      <c r="K3342" s="15" t="s">
        <v>3155</v>
      </c>
      <c r="L3342" s="15">
        <v>102001204</v>
      </c>
      <c r="M3342" s="15" t="s">
        <v>1826</v>
      </c>
      <c r="N3342" s="15" t="s">
        <v>91</v>
      </c>
      <c r="O3342" s="18" t="s">
        <v>5229</v>
      </c>
      <c r="P3342" s="22" t="s">
        <v>3841</v>
      </c>
      <c r="Q3342" s="15" t="s">
        <v>475</v>
      </c>
      <c r="R3342" s="18" t="s">
        <v>5980</v>
      </c>
      <c r="S3342" s="22" t="b">
        <f t="shared" si="517"/>
        <v>0</v>
      </c>
      <c r="T3342" s="18">
        <v>1</v>
      </c>
      <c r="U3342" s="18" t="s">
        <v>6001</v>
      </c>
      <c r="V3342" s="15"/>
      <c r="W3342" s="18" t="s">
        <v>6528</v>
      </c>
      <c r="X3342" s="18"/>
      <c r="Y3342" s="15" t="s">
        <v>73</v>
      </c>
      <c r="Z3342" s="18" t="s">
        <v>6528</v>
      </c>
      <c r="AA3342" s="18" t="s">
        <v>71</v>
      </c>
      <c r="AB3342" s="18" t="s">
        <v>6844</v>
      </c>
      <c r="AC3342" s="67" t="str">
        <f>+VLOOKUP("*"&amp;L3342&amp;"*",'[2]REGISTROS SANITARIOS'!$D$2663:$E$2973,2,FALSE)</f>
        <v>SI</v>
      </c>
      <c r="AD3342" s="22" t="s">
        <v>1025</v>
      </c>
      <c r="AE3342" s="16">
        <v>45728</v>
      </c>
      <c r="AF3342" s="34" t="s">
        <v>73</v>
      </c>
      <c r="AG3342" s="24">
        <v>19919306</v>
      </c>
      <c r="AH3342" s="18">
        <v>1</v>
      </c>
      <c r="AI3342" s="18"/>
      <c r="AJ3342" s="17">
        <v>7606.5</v>
      </c>
      <c r="AK3342" s="25">
        <v>7606.5</v>
      </c>
      <c r="AL3342" s="25">
        <v>2070</v>
      </c>
      <c r="AM3342" s="35">
        <v>0</v>
      </c>
      <c r="AN3342" s="19">
        <v>15745455</v>
      </c>
      <c r="AO3342" s="18"/>
      <c r="AP3342" s="15"/>
      <c r="AQ3342" s="43" t="str">
        <f t="shared" si="515"/>
        <v>SI</v>
      </c>
      <c r="AR3342" s="44">
        <f t="shared" si="509"/>
        <v>15745455</v>
      </c>
      <c r="AS3342" s="44">
        <f t="shared" si="510"/>
        <v>15745455</v>
      </c>
      <c r="AT3342" s="44">
        <f t="shared" si="511"/>
        <v>15745455</v>
      </c>
      <c r="AU3342" s="44">
        <f t="shared" si="512"/>
        <v>15745455</v>
      </c>
      <c r="AV3342" s="45" t="b">
        <f t="shared" si="513"/>
        <v>1</v>
      </c>
      <c r="AW3342" s="45" t="b">
        <f t="shared" si="516"/>
        <v>1</v>
      </c>
      <c r="AX3342" s="45"/>
    </row>
    <row r="3343" spans="1:50" s="36" customFormat="1" ht="27.75" customHeight="1" x14ac:dyDescent="0.15">
      <c r="A3343" s="36" t="str">
        <f t="shared" si="514"/>
        <v>RONELLY S.A.S103010203</v>
      </c>
      <c r="B3343" s="36" t="b">
        <f>+A3343='[1]Anexo 9'!A3343</f>
        <v>1</v>
      </c>
      <c r="C3343" s="18">
        <v>890929073</v>
      </c>
      <c r="D3343" s="18" t="s">
        <v>3869</v>
      </c>
      <c r="E3343" s="15" t="s">
        <v>61</v>
      </c>
      <c r="F3343" s="15" t="s">
        <v>62</v>
      </c>
      <c r="G3343" s="15" t="s">
        <v>3155</v>
      </c>
      <c r="H3343" s="15" t="s">
        <v>3155</v>
      </c>
      <c r="I3343" s="15" t="s">
        <v>3155</v>
      </c>
      <c r="J3343" s="15">
        <v>6</v>
      </c>
      <c r="K3343" s="15" t="s">
        <v>3155</v>
      </c>
      <c r="L3343" s="15">
        <v>103010203</v>
      </c>
      <c r="M3343" s="15" t="s">
        <v>1834</v>
      </c>
      <c r="N3343" s="15" t="s">
        <v>80</v>
      </c>
      <c r="O3343" s="18" t="s">
        <v>5230</v>
      </c>
      <c r="P3343" s="22" t="s">
        <v>73</v>
      </c>
      <c r="Q3343" s="15" t="s">
        <v>1604</v>
      </c>
      <c r="R3343" s="18" t="s">
        <v>5981</v>
      </c>
      <c r="S3343" s="22" t="b">
        <f t="shared" si="517"/>
        <v>0</v>
      </c>
      <c r="T3343" s="18">
        <v>10</v>
      </c>
      <c r="U3343" s="18" t="s">
        <v>6002</v>
      </c>
      <c r="V3343" s="15"/>
      <c r="W3343" s="18" t="s">
        <v>6529</v>
      </c>
      <c r="X3343" s="18"/>
      <c r="Y3343" s="15" t="s">
        <v>73</v>
      </c>
      <c r="Z3343" s="18" t="s">
        <v>6529</v>
      </c>
      <c r="AA3343" s="18" t="s">
        <v>43</v>
      </c>
      <c r="AB3343" s="18" t="s">
        <v>7486</v>
      </c>
      <c r="AC3343" s="67" t="str">
        <f>+VLOOKUP("*"&amp;L3343&amp;"*",'[2]REGISTROS SANITARIOS'!$D$2663:$E$2973,2,FALSE)</f>
        <v>SI</v>
      </c>
      <c r="AD3343" s="22" t="s">
        <v>1025</v>
      </c>
      <c r="AE3343" s="16">
        <v>45783</v>
      </c>
      <c r="AF3343" s="34" t="s">
        <v>73</v>
      </c>
      <c r="AG3343" s="24">
        <v>19942486</v>
      </c>
      <c r="AH3343" s="18">
        <v>1</v>
      </c>
      <c r="AI3343" s="18"/>
      <c r="AJ3343" s="17">
        <v>2640</v>
      </c>
      <c r="AK3343" s="25">
        <v>2640</v>
      </c>
      <c r="AL3343" s="25">
        <v>1605</v>
      </c>
      <c r="AM3343" s="35">
        <v>0</v>
      </c>
      <c r="AN3343" s="19">
        <v>4237200</v>
      </c>
      <c r="AO3343" s="18"/>
      <c r="AP3343" s="15"/>
      <c r="AQ3343" s="43" t="str">
        <f t="shared" si="515"/>
        <v>SI</v>
      </c>
      <c r="AR3343" s="44">
        <f t="shared" si="509"/>
        <v>4237200</v>
      </c>
      <c r="AS3343" s="44">
        <f t="shared" si="510"/>
        <v>4237200</v>
      </c>
      <c r="AT3343" s="44">
        <f t="shared" si="511"/>
        <v>4237200</v>
      </c>
      <c r="AU3343" s="44">
        <f t="shared" si="512"/>
        <v>4237200</v>
      </c>
      <c r="AV3343" s="45" t="b">
        <f t="shared" si="513"/>
        <v>1</v>
      </c>
      <c r="AW3343" s="45" t="b">
        <f t="shared" si="516"/>
        <v>1</v>
      </c>
      <c r="AX3343" s="45"/>
    </row>
    <row r="3344" spans="1:50" s="36" customFormat="1" ht="27.75" customHeight="1" x14ac:dyDescent="0.15">
      <c r="A3344" s="36" t="str">
        <f t="shared" si="514"/>
        <v>RONELLY S.A.S103010509</v>
      </c>
      <c r="B3344" s="36" t="b">
        <f>+A3344='[1]Anexo 9'!A3344</f>
        <v>1</v>
      </c>
      <c r="C3344" s="18">
        <v>890929073</v>
      </c>
      <c r="D3344" s="18" t="s">
        <v>3869</v>
      </c>
      <c r="E3344" s="15" t="s">
        <v>61</v>
      </c>
      <c r="F3344" s="15" t="s">
        <v>62</v>
      </c>
      <c r="G3344" s="15" t="s">
        <v>3155</v>
      </c>
      <c r="H3344" s="15" t="s">
        <v>3155</v>
      </c>
      <c r="I3344" s="15" t="s">
        <v>3155</v>
      </c>
      <c r="J3344" s="15">
        <v>5</v>
      </c>
      <c r="K3344" s="15" t="s">
        <v>3155</v>
      </c>
      <c r="L3344" s="15">
        <v>103010509</v>
      </c>
      <c r="M3344" s="15" t="s">
        <v>1839</v>
      </c>
      <c r="N3344" s="15" t="s">
        <v>1411</v>
      </c>
      <c r="O3344" s="18" t="s">
        <v>5231</v>
      </c>
      <c r="P3344" s="22" t="s">
        <v>3841</v>
      </c>
      <c r="Q3344" s="15" t="s">
        <v>1841</v>
      </c>
      <c r="R3344" s="18" t="s">
        <v>5982</v>
      </c>
      <c r="S3344" s="22" t="b">
        <f t="shared" si="517"/>
        <v>0</v>
      </c>
      <c r="T3344" s="18">
        <v>100</v>
      </c>
      <c r="U3344" s="18" t="s">
        <v>6010</v>
      </c>
      <c r="V3344" s="15"/>
      <c r="W3344" s="18" t="s">
        <v>6530</v>
      </c>
      <c r="X3344" s="18"/>
      <c r="Y3344" s="15" t="s">
        <v>73</v>
      </c>
      <c r="Z3344" s="18" t="s">
        <v>6530</v>
      </c>
      <c r="AA3344" s="18" t="s">
        <v>71</v>
      </c>
      <c r="AB3344" s="18" t="s">
        <v>7632</v>
      </c>
      <c r="AC3344" s="67" t="str">
        <f>+VLOOKUP("*"&amp;L3344&amp;"*",'[2]REGISTROS SANITARIOS'!$D$2663:$E$2973,2,FALSE)</f>
        <v>SI</v>
      </c>
      <c r="AD3344" s="22" t="s">
        <v>1025</v>
      </c>
      <c r="AE3344" s="16">
        <v>44532</v>
      </c>
      <c r="AF3344" s="34" t="s">
        <v>73</v>
      </c>
      <c r="AG3344" s="24">
        <v>46941</v>
      </c>
      <c r="AH3344" s="18">
        <v>2</v>
      </c>
      <c r="AI3344" s="18"/>
      <c r="AJ3344" s="17">
        <v>11000</v>
      </c>
      <c r="AK3344" s="25">
        <v>11000</v>
      </c>
      <c r="AL3344" s="25">
        <v>359</v>
      </c>
      <c r="AM3344" s="35">
        <v>0</v>
      </c>
      <c r="AN3344" s="19">
        <v>3949000</v>
      </c>
      <c r="AO3344" s="18"/>
      <c r="AP3344" s="15"/>
      <c r="AQ3344" s="43" t="str">
        <f t="shared" si="515"/>
        <v>SI</v>
      </c>
      <c r="AR3344" s="44">
        <f t="shared" si="509"/>
        <v>3949000</v>
      </c>
      <c r="AS3344" s="44">
        <f t="shared" si="510"/>
        <v>3949000</v>
      </c>
      <c r="AT3344" s="44">
        <f t="shared" si="511"/>
        <v>3949000</v>
      </c>
      <c r="AU3344" s="44">
        <f t="shared" si="512"/>
        <v>3949000</v>
      </c>
      <c r="AV3344" s="45" t="b">
        <f t="shared" si="513"/>
        <v>1</v>
      </c>
      <c r="AW3344" s="45" t="b">
        <f t="shared" si="516"/>
        <v>1</v>
      </c>
      <c r="AX3344" s="45"/>
    </row>
    <row r="3345" spans="1:50" s="36" customFormat="1" ht="27.75" customHeight="1" x14ac:dyDescent="0.15">
      <c r="A3345" s="36" t="str">
        <f t="shared" si="514"/>
        <v>RONELLY S.A.S103010604</v>
      </c>
      <c r="B3345" s="36" t="b">
        <f>+A3345='[1]Anexo 9'!A3345</f>
        <v>1</v>
      </c>
      <c r="C3345" s="18">
        <v>890929073</v>
      </c>
      <c r="D3345" s="18" t="s">
        <v>3869</v>
      </c>
      <c r="E3345" s="15" t="s">
        <v>61</v>
      </c>
      <c r="F3345" s="15" t="s">
        <v>62</v>
      </c>
      <c r="G3345" s="15" t="s">
        <v>3155</v>
      </c>
      <c r="H3345" s="15" t="s">
        <v>3155</v>
      </c>
      <c r="I3345" s="15" t="s">
        <v>3155</v>
      </c>
      <c r="J3345" s="15">
        <v>5</v>
      </c>
      <c r="K3345" s="15" t="s">
        <v>3155</v>
      </c>
      <c r="L3345" s="15">
        <v>103010604</v>
      </c>
      <c r="M3345" s="15" t="s">
        <v>1846</v>
      </c>
      <c r="N3345" s="15" t="s">
        <v>91</v>
      </c>
      <c r="O3345" s="18" t="s">
        <v>5232</v>
      </c>
      <c r="P3345" s="22" t="s">
        <v>3841</v>
      </c>
      <c r="Q3345" s="15" t="s">
        <v>1817</v>
      </c>
      <c r="R3345" s="18" t="s">
        <v>5983</v>
      </c>
      <c r="S3345" s="22" t="b">
        <f t="shared" si="517"/>
        <v>0</v>
      </c>
      <c r="T3345" s="18">
        <v>1</v>
      </c>
      <c r="U3345" s="18" t="s">
        <v>6006</v>
      </c>
      <c r="V3345" s="15"/>
      <c r="W3345" s="18" t="s">
        <v>6531</v>
      </c>
      <c r="X3345" s="18"/>
      <c r="Y3345" s="15" t="s">
        <v>73</v>
      </c>
      <c r="Z3345" s="18" t="s">
        <v>6531</v>
      </c>
      <c r="AA3345" s="18" t="s">
        <v>71</v>
      </c>
      <c r="AB3345" s="18" t="s">
        <v>7633</v>
      </c>
      <c r="AC3345" s="67" t="str">
        <f>+VLOOKUP("*"&amp;L3345&amp;"*",'[2]REGISTROS SANITARIOS'!$D$2663:$E$2973,2,FALSE)</f>
        <v>SI</v>
      </c>
      <c r="AD3345" s="22" t="s">
        <v>1025</v>
      </c>
      <c r="AE3345" s="16">
        <v>44560</v>
      </c>
      <c r="AF3345" s="34" t="s">
        <v>73</v>
      </c>
      <c r="AG3345" s="24">
        <v>33492</v>
      </c>
      <c r="AH3345" s="18">
        <v>13</v>
      </c>
      <c r="AI3345" s="18"/>
      <c r="AJ3345" s="17">
        <v>7700</v>
      </c>
      <c r="AK3345" s="25">
        <v>7700</v>
      </c>
      <c r="AL3345" s="25">
        <v>2828</v>
      </c>
      <c r="AM3345" s="35">
        <v>0</v>
      </c>
      <c r="AN3345" s="19">
        <v>21775600</v>
      </c>
      <c r="AO3345" s="18"/>
      <c r="AP3345" s="15"/>
      <c r="AQ3345" s="43" t="str">
        <f t="shared" si="515"/>
        <v>SI</v>
      </c>
      <c r="AR3345" s="44">
        <f t="shared" si="509"/>
        <v>21775600</v>
      </c>
      <c r="AS3345" s="44">
        <f t="shared" si="510"/>
        <v>21775600</v>
      </c>
      <c r="AT3345" s="44">
        <f t="shared" si="511"/>
        <v>21775600</v>
      </c>
      <c r="AU3345" s="44">
        <f t="shared" si="512"/>
        <v>21775600</v>
      </c>
      <c r="AV3345" s="45" t="b">
        <f t="shared" si="513"/>
        <v>1</v>
      </c>
      <c r="AW3345" s="45" t="b">
        <f t="shared" si="516"/>
        <v>1</v>
      </c>
      <c r="AX3345" s="45"/>
    </row>
    <row r="3346" spans="1:50" s="36" customFormat="1" ht="27.75" customHeight="1" x14ac:dyDescent="0.15">
      <c r="A3346" s="36" t="str">
        <f t="shared" si="514"/>
        <v>RONELLY S.A.S103010709</v>
      </c>
      <c r="B3346" s="36" t="b">
        <f>+A3346='[1]Anexo 9'!A3346</f>
        <v>1</v>
      </c>
      <c r="C3346" s="18">
        <v>890929073</v>
      </c>
      <c r="D3346" s="18" t="s">
        <v>3869</v>
      </c>
      <c r="E3346" s="15" t="s">
        <v>61</v>
      </c>
      <c r="F3346" s="15" t="s">
        <v>62</v>
      </c>
      <c r="G3346" s="15" t="s">
        <v>3155</v>
      </c>
      <c r="H3346" s="15" t="s">
        <v>3155</v>
      </c>
      <c r="I3346" s="15" t="s">
        <v>3155</v>
      </c>
      <c r="J3346" s="15">
        <v>7</v>
      </c>
      <c r="K3346" s="15" t="s">
        <v>3155</v>
      </c>
      <c r="L3346" s="15">
        <v>103010709</v>
      </c>
      <c r="M3346" s="15" t="s">
        <v>1410</v>
      </c>
      <c r="N3346" s="15" t="s">
        <v>1411</v>
      </c>
      <c r="O3346" s="18" t="s">
        <v>5233</v>
      </c>
      <c r="P3346" s="22" t="s">
        <v>73</v>
      </c>
      <c r="Q3346" s="15" t="s">
        <v>1413</v>
      </c>
      <c r="R3346" s="18" t="s">
        <v>5982</v>
      </c>
      <c r="S3346" s="22" t="b">
        <f t="shared" si="517"/>
        <v>0</v>
      </c>
      <c r="T3346" s="18">
        <v>100</v>
      </c>
      <c r="U3346" s="18" t="s">
        <v>6010</v>
      </c>
      <c r="V3346" s="15"/>
      <c r="W3346" s="18" t="s">
        <v>6532</v>
      </c>
      <c r="X3346" s="18"/>
      <c r="Y3346" s="15" t="s">
        <v>73</v>
      </c>
      <c r="Z3346" s="18" t="s">
        <v>6532</v>
      </c>
      <c r="AA3346" s="18">
        <v>0</v>
      </c>
      <c r="AB3346" s="18" t="s">
        <v>7634</v>
      </c>
      <c r="AC3346" s="67" t="e">
        <f>+VLOOKUP("*"&amp;L3346&amp;"*",'[2]REGISTROS SANITARIOS'!$D$2663:$E$2973,2,FALSE)</f>
        <v>#N/A</v>
      </c>
      <c r="AD3346" s="22" t="s">
        <v>44</v>
      </c>
      <c r="AE3346" s="16">
        <v>45867</v>
      </c>
      <c r="AF3346" s="34" t="s">
        <v>73</v>
      </c>
      <c r="AG3346" s="24">
        <v>20083462</v>
      </c>
      <c r="AH3346" s="18">
        <v>6</v>
      </c>
      <c r="AI3346" s="18"/>
      <c r="AJ3346" s="17">
        <v>247500</v>
      </c>
      <c r="AK3346" s="25">
        <v>247500</v>
      </c>
      <c r="AL3346" s="25">
        <v>154</v>
      </c>
      <c r="AM3346" s="35">
        <v>0</v>
      </c>
      <c r="AN3346" s="19">
        <v>38115000</v>
      </c>
      <c r="AO3346" s="18"/>
      <c r="AP3346" s="15"/>
      <c r="AQ3346" s="43" t="str">
        <f t="shared" si="515"/>
        <v>SI</v>
      </c>
      <c r="AR3346" s="44">
        <f t="shared" si="509"/>
        <v>38115000</v>
      </c>
      <c r="AS3346" s="44">
        <f t="shared" si="510"/>
        <v>38115000</v>
      </c>
      <c r="AT3346" s="44">
        <f t="shared" si="511"/>
        <v>38115000</v>
      </c>
      <c r="AU3346" s="44">
        <f t="shared" si="512"/>
        <v>38115000</v>
      </c>
      <c r="AV3346" s="45" t="b">
        <f t="shared" si="513"/>
        <v>1</v>
      </c>
      <c r="AW3346" s="45" t="b">
        <f t="shared" si="516"/>
        <v>1</v>
      </c>
      <c r="AX3346" s="45"/>
    </row>
    <row r="3347" spans="1:50" s="36" customFormat="1" ht="27.75" customHeight="1" x14ac:dyDescent="0.15">
      <c r="A3347" s="36" t="str">
        <f t="shared" si="514"/>
        <v>RONELLY S.A.S103010809</v>
      </c>
      <c r="B3347" s="36" t="b">
        <f>+A3347='[1]Anexo 9'!A3347</f>
        <v>1</v>
      </c>
      <c r="C3347" s="18">
        <v>890929073</v>
      </c>
      <c r="D3347" s="18" t="s">
        <v>3869</v>
      </c>
      <c r="E3347" s="15" t="s">
        <v>61</v>
      </c>
      <c r="F3347" s="15" t="s">
        <v>62</v>
      </c>
      <c r="G3347" s="15" t="s">
        <v>3155</v>
      </c>
      <c r="H3347" s="15" t="s">
        <v>3155</v>
      </c>
      <c r="I3347" s="15" t="s">
        <v>3155</v>
      </c>
      <c r="J3347" s="15">
        <v>6</v>
      </c>
      <c r="K3347" s="15" t="s">
        <v>3155</v>
      </c>
      <c r="L3347" s="15">
        <v>103010809</v>
      </c>
      <c r="M3347" s="15" t="s">
        <v>1421</v>
      </c>
      <c r="N3347" s="15" t="s">
        <v>1411</v>
      </c>
      <c r="O3347" s="18" t="s">
        <v>5234</v>
      </c>
      <c r="P3347" s="22" t="s">
        <v>73</v>
      </c>
      <c r="Q3347" s="15" t="s">
        <v>1422</v>
      </c>
      <c r="R3347" s="18" t="s">
        <v>5982</v>
      </c>
      <c r="S3347" s="22" t="b">
        <f t="shared" si="517"/>
        <v>0</v>
      </c>
      <c r="T3347" s="18">
        <v>300</v>
      </c>
      <c r="U3347" s="18" t="s">
        <v>6014</v>
      </c>
      <c r="V3347" s="15"/>
      <c r="W3347" s="18" t="s">
        <v>6525</v>
      </c>
      <c r="X3347" s="18"/>
      <c r="Y3347" s="15" t="s">
        <v>73</v>
      </c>
      <c r="Z3347" s="18" t="s">
        <v>6525</v>
      </c>
      <c r="AA3347" s="18" t="s">
        <v>71</v>
      </c>
      <c r="AB3347" s="18" t="s">
        <v>7488</v>
      </c>
      <c r="AC3347" s="67" t="str">
        <f>+VLOOKUP("*"&amp;L3347&amp;"*",'[2]REGISTROS SANITARIOS'!$D$2663:$E$2973,2,FALSE)</f>
        <v>SI</v>
      </c>
      <c r="AD3347" s="22" t="s">
        <v>1025</v>
      </c>
      <c r="AE3347" s="16">
        <v>44377</v>
      </c>
      <c r="AF3347" s="34" t="s">
        <v>73</v>
      </c>
      <c r="AG3347" s="24">
        <v>44405</v>
      </c>
      <c r="AH3347" s="18">
        <v>3</v>
      </c>
      <c r="AI3347" s="18"/>
      <c r="AJ3347" s="17">
        <v>203500</v>
      </c>
      <c r="AK3347" s="25">
        <v>203500</v>
      </c>
      <c r="AL3347" s="25">
        <v>256.8</v>
      </c>
      <c r="AM3347" s="35">
        <v>0</v>
      </c>
      <c r="AN3347" s="19">
        <v>52258800</v>
      </c>
      <c r="AO3347" s="18"/>
      <c r="AP3347" s="15"/>
      <c r="AQ3347" s="43" t="str">
        <f t="shared" si="515"/>
        <v>SI</v>
      </c>
      <c r="AR3347" s="44">
        <f t="shared" si="509"/>
        <v>52258800</v>
      </c>
      <c r="AS3347" s="44">
        <f t="shared" si="510"/>
        <v>52258800</v>
      </c>
      <c r="AT3347" s="44">
        <f t="shared" si="511"/>
        <v>52258800</v>
      </c>
      <c r="AU3347" s="44">
        <f t="shared" si="512"/>
        <v>52258800</v>
      </c>
      <c r="AV3347" s="45" t="b">
        <f t="shared" si="513"/>
        <v>1</v>
      </c>
      <c r="AW3347" s="45" t="b">
        <f t="shared" si="516"/>
        <v>1</v>
      </c>
      <c r="AX3347" s="45"/>
    </row>
    <row r="3348" spans="1:50" s="36" customFormat="1" ht="27.75" customHeight="1" x14ac:dyDescent="0.15">
      <c r="A3348" s="36" t="str">
        <f t="shared" si="514"/>
        <v>RONELLY S.A.S103010903</v>
      </c>
      <c r="B3348" s="36" t="b">
        <f>+A3348='[1]Anexo 9'!A3348</f>
        <v>1</v>
      </c>
      <c r="C3348" s="18">
        <v>890929073</v>
      </c>
      <c r="D3348" s="18" t="s">
        <v>3869</v>
      </c>
      <c r="E3348" s="15" t="s">
        <v>61</v>
      </c>
      <c r="F3348" s="15" t="s">
        <v>62</v>
      </c>
      <c r="G3348" s="15" t="s">
        <v>3155</v>
      </c>
      <c r="H3348" s="15" t="s">
        <v>3155</v>
      </c>
      <c r="I3348" s="15" t="s">
        <v>3155</v>
      </c>
      <c r="J3348" s="15">
        <v>6</v>
      </c>
      <c r="K3348" s="15" t="s">
        <v>3155</v>
      </c>
      <c r="L3348" s="15">
        <v>103010903</v>
      </c>
      <c r="M3348" s="15" t="s">
        <v>1853</v>
      </c>
      <c r="N3348" s="15" t="s">
        <v>80</v>
      </c>
      <c r="O3348" s="18" t="s">
        <v>5235</v>
      </c>
      <c r="P3348" s="22" t="s">
        <v>73</v>
      </c>
      <c r="Q3348" s="15" t="s">
        <v>1616</v>
      </c>
      <c r="R3348" s="18" t="s">
        <v>5981</v>
      </c>
      <c r="S3348" s="22" t="b">
        <f t="shared" si="517"/>
        <v>0</v>
      </c>
      <c r="T3348" s="18">
        <v>10</v>
      </c>
      <c r="U3348" s="18" t="s">
        <v>6002</v>
      </c>
      <c r="V3348" s="15"/>
      <c r="W3348" s="18" t="s">
        <v>6529</v>
      </c>
      <c r="X3348" s="18"/>
      <c r="Y3348" s="15" t="s">
        <v>73</v>
      </c>
      <c r="Z3348" s="18" t="s">
        <v>6529</v>
      </c>
      <c r="AA3348" s="18" t="s">
        <v>71</v>
      </c>
      <c r="AB3348" s="18" t="s">
        <v>3798</v>
      </c>
      <c r="AC3348" s="67" t="str">
        <f>+VLOOKUP("*"&amp;L3348&amp;"*",'[2]REGISTROS SANITARIOS'!$D$2663:$E$2973,2,FALSE)</f>
        <v>SI</v>
      </c>
      <c r="AD3348" s="22" t="s">
        <v>1025</v>
      </c>
      <c r="AE3348" s="16">
        <v>45201</v>
      </c>
      <c r="AF3348" s="34" t="s">
        <v>73</v>
      </c>
      <c r="AG3348" s="24">
        <v>19977336</v>
      </c>
      <c r="AH3348" s="18">
        <v>1</v>
      </c>
      <c r="AI3348" s="18"/>
      <c r="AJ3348" s="17">
        <v>12650</v>
      </c>
      <c r="AK3348" s="25">
        <v>12650</v>
      </c>
      <c r="AL3348" s="25">
        <v>2446</v>
      </c>
      <c r="AM3348" s="35">
        <v>0</v>
      </c>
      <c r="AN3348" s="19">
        <v>30941900</v>
      </c>
      <c r="AO3348" s="18"/>
      <c r="AP3348" s="15"/>
      <c r="AQ3348" s="43" t="str">
        <f t="shared" si="515"/>
        <v>SI</v>
      </c>
      <c r="AR3348" s="44">
        <f t="shared" ref="AR3348:AR3411" si="518">+AJ3348*(AL3348*(1+AM3348))</f>
        <v>30941900</v>
      </c>
      <c r="AS3348" s="44">
        <f t="shared" ref="AS3348:AS3411" si="519">+AJ3348*AL3348</f>
        <v>30941900</v>
      </c>
      <c r="AT3348" s="44">
        <f t="shared" ref="AT3348:AT3411" si="520">+AL3348*AK3348</f>
        <v>30941900</v>
      </c>
      <c r="AU3348" s="44">
        <f t="shared" ref="AU3348:AU3411" si="521">+AK3348*(AL3348*(1+AM3348))</f>
        <v>30941900</v>
      </c>
      <c r="AV3348" s="45" t="b">
        <f t="shared" ref="AV3348:AV3411" si="522">+IFERROR(AU3348=AN3348,"FALSO")</f>
        <v>1</v>
      </c>
      <c r="AW3348" s="45" t="b">
        <f t="shared" si="516"/>
        <v>1</v>
      </c>
      <c r="AX3348" s="45"/>
    </row>
    <row r="3349" spans="1:50" s="36" customFormat="1" ht="27.75" customHeight="1" x14ac:dyDescent="0.15">
      <c r="A3349" s="36" t="str">
        <f t="shared" si="514"/>
        <v>RONELLY S.A.S103010920</v>
      </c>
      <c r="B3349" s="36" t="b">
        <f>+A3349='[1]Anexo 9'!A3349</f>
        <v>1</v>
      </c>
      <c r="C3349" s="18">
        <v>890929073</v>
      </c>
      <c r="D3349" s="18" t="s">
        <v>3869</v>
      </c>
      <c r="E3349" s="15" t="s">
        <v>61</v>
      </c>
      <c r="F3349" s="15" t="s">
        <v>62</v>
      </c>
      <c r="G3349" s="15" t="s">
        <v>3155</v>
      </c>
      <c r="H3349" s="15" t="s">
        <v>3155</v>
      </c>
      <c r="I3349" s="15" t="s">
        <v>3155</v>
      </c>
      <c r="J3349" s="15">
        <v>6</v>
      </c>
      <c r="K3349" s="15" t="s">
        <v>3155</v>
      </c>
      <c r="L3349" s="15">
        <v>103010920</v>
      </c>
      <c r="M3349" s="15" t="s">
        <v>1856</v>
      </c>
      <c r="N3349" s="15" t="s">
        <v>80</v>
      </c>
      <c r="O3349" s="18" t="s">
        <v>5236</v>
      </c>
      <c r="P3349" s="22" t="s">
        <v>73</v>
      </c>
      <c r="Q3349" s="15" t="s">
        <v>1616</v>
      </c>
      <c r="R3349" s="18" t="s">
        <v>5981</v>
      </c>
      <c r="S3349" s="22" t="b">
        <f t="shared" si="517"/>
        <v>0</v>
      </c>
      <c r="T3349" s="18">
        <v>10</v>
      </c>
      <c r="U3349" s="18" t="s">
        <v>6002</v>
      </c>
      <c r="V3349" s="15"/>
      <c r="W3349" s="18" t="s">
        <v>6529</v>
      </c>
      <c r="X3349" s="18"/>
      <c r="Y3349" s="15" t="s">
        <v>73</v>
      </c>
      <c r="Z3349" s="18" t="s">
        <v>6529</v>
      </c>
      <c r="AA3349" s="18" t="s">
        <v>71</v>
      </c>
      <c r="AB3349" s="18" t="s">
        <v>1858</v>
      </c>
      <c r="AC3349" s="67" t="str">
        <f>+VLOOKUP("*"&amp;L3349&amp;"*",'[2]REGISTROS SANITARIOS'!$D$2663:$E$2973,2,FALSE)</f>
        <v>SI</v>
      </c>
      <c r="AD3349" s="22" t="s">
        <v>1025</v>
      </c>
      <c r="AE3349" s="16">
        <v>44361</v>
      </c>
      <c r="AF3349" s="34" t="s">
        <v>73</v>
      </c>
      <c r="AG3349" s="24">
        <v>19963653</v>
      </c>
      <c r="AH3349" s="18">
        <v>4</v>
      </c>
      <c r="AI3349" s="18"/>
      <c r="AJ3349" s="17">
        <v>1650</v>
      </c>
      <c r="AK3349" s="25">
        <v>1650</v>
      </c>
      <c r="AL3349" s="25">
        <v>5274</v>
      </c>
      <c r="AM3349" s="35">
        <v>0</v>
      </c>
      <c r="AN3349" s="19">
        <v>8702100</v>
      </c>
      <c r="AO3349" s="18"/>
      <c r="AP3349" s="15"/>
      <c r="AQ3349" s="43" t="str">
        <f t="shared" si="515"/>
        <v>SI</v>
      </c>
      <c r="AR3349" s="44">
        <f t="shared" si="518"/>
        <v>8702100</v>
      </c>
      <c r="AS3349" s="44">
        <f t="shared" si="519"/>
        <v>8702100</v>
      </c>
      <c r="AT3349" s="44">
        <f t="shared" si="520"/>
        <v>8702100</v>
      </c>
      <c r="AU3349" s="44">
        <f t="shared" si="521"/>
        <v>8702100</v>
      </c>
      <c r="AV3349" s="45" t="b">
        <f t="shared" si="522"/>
        <v>1</v>
      </c>
      <c r="AW3349" s="45" t="b">
        <f t="shared" si="516"/>
        <v>1</v>
      </c>
      <c r="AX3349" s="45"/>
    </row>
    <row r="3350" spans="1:50" s="36" customFormat="1" ht="27.75" customHeight="1" x14ac:dyDescent="0.15">
      <c r="A3350" s="36" t="str">
        <f t="shared" si="514"/>
        <v>RONELLY S.A.S103011209</v>
      </c>
      <c r="B3350" s="36" t="b">
        <f>+A3350='[1]Anexo 9'!A3350</f>
        <v>1</v>
      </c>
      <c r="C3350" s="18">
        <v>890929073</v>
      </c>
      <c r="D3350" s="18" t="s">
        <v>3869</v>
      </c>
      <c r="E3350" s="15" t="s">
        <v>61</v>
      </c>
      <c r="F3350" s="15" t="s">
        <v>62</v>
      </c>
      <c r="G3350" s="15" t="s">
        <v>3155</v>
      </c>
      <c r="H3350" s="15" t="s">
        <v>3155</v>
      </c>
      <c r="I3350" s="15" t="s">
        <v>3155</v>
      </c>
      <c r="J3350" s="15">
        <v>5</v>
      </c>
      <c r="K3350" s="15" t="s">
        <v>3155</v>
      </c>
      <c r="L3350" s="15">
        <v>103011209</v>
      </c>
      <c r="M3350" s="15" t="s">
        <v>1859</v>
      </c>
      <c r="N3350" s="15" t="s">
        <v>1411</v>
      </c>
      <c r="O3350" s="18" t="s">
        <v>5237</v>
      </c>
      <c r="P3350" s="22" t="s">
        <v>73</v>
      </c>
      <c r="Q3350" s="15" t="s">
        <v>1413</v>
      </c>
      <c r="R3350" s="18" t="s">
        <v>5982</v>
      </c>
      <c r="S3350" s="22" t="b">
        <f t="shared" si="517"/>
        <v>0</v>
      </c>
      <c r="T3350" s="18">
        <v>200</v>
      </c>
      <c r="U3350" s="18" t="s">
        <v>6533</v>
      </c>
      <c r="V3350" s="15"/>
      <c r="W3350" s="18" t="s">
        <v>6531</v>
      </c>
      <c r="X3350" s="18"/>
      <c r="Y3350" s="15" t="s">
        <v>73</v>
      </c>
      <c r="Z3350" s="18" t="s">
        <v>6531</v>
      </c>
      <c r="AA3350" s="18" t="s">
        <v>71</v>
      </c>
      <c r="AB3350" s="18" t="s">
        <v>1862</v>
      </c>
      <c r="AC3350" s="67" t="str">
        <f>+VLOOKUP("*"&amp;L3350&amp;"*",'[2]REGISTROS SANITARIOS'!$D$2663:$E$2973,2,FALSE)</f>
        <v>SI</v>
      </c>
      <c r="AD3350" s="22" t="s">
        <v>1025</v>
      </c>
      <c r="AE3350" s="16">
        <v>44269</v>
      </c>
      <c r="AF3350" s="34" t="s">
        <v>68</v>
      </c>
      <c r="AG3350" s="24">
        <v>19953925</v>
      </c>
      <c r="AH3350" s="18">
        <v>7</v>
      </c>
      <c r="AI3350" s="18"/>
      <c r="AJ3350" s="17">
        <v>79200</v>
      </c>
      <c r="AK3350" s="25">
        <v>79200</v>
      </c>
      <c r="AL3350" s="25">
        <v>300</v>
      </c>
      <c r="AM3350" s="35">
        <v>0</v>
      </c>
      <c r="AN3350" s="19">
        <v>23760000</v>
      </c>
      <c r="AO3350" s="18"/>
      <c r="AP3350" s="15"/>
      <c r="AQ3350" s="43" t="str">
        <f t="shared" si="515"/>
        <v>SI</v>
      </c>
      <c r="AR3350" s="44">
        <f t="shared" si="518"/>
        <v>23760000</v>
      </c>
      <c r="AS3350" s="44">
        <f t="shared" si="519"/>
        <v>23760000</v>
      </c>
      <c r="AT3350" s="44">
        <f t="shared" si="520"/>
        <v>23760000</v>
      </c>
      <c r="AU3350" s="44">
        <f t="shared" si="521"/>
        <v>23760000</v>
      </c>
      <c r="AV3350" s="45" t="b">
        <f t="shared" si="522"/>
        <v>1</v>
      </c>
      <c r="AW3350" s="45" t="b">
        <f t="shared" si="516"/>
        <v>1</v>
      </c>
      <c r="AX3350" s="45"/>
    </row>
    <row r="3351" spans="1:50" s="36" customFormat="1" ht="27.75" customHeight="1" x14ac:dyDescent="0.15">
      <c r="A3351" s="36" t="str">
        <f t="shared" si="514"/>
        <v>RONELLY S.A.S103011509</v>
      </c>
      <c r="B3351" s="36" t="b">
        <f>+A3351='[1]Anexo 9'!A3351</f>
        <v>1</v>
      </c>
      <c r="C3351" s="18">
        <v>890929073</v>
      </c>
      <c r="D3351" s="18" t="s">
        <v>3869</v>
      </c>
      <c r="E3351" s="15" t="s">
        <v>61</v>
      </c>
      <c r="F3351" s="15" t="s">
        <v>62</v>
      </c>
      <c r="G3351" s="15" t="s">
        <v>3155</v>
      </c>
      <c r="H3351" s="15" t="s">
        <v>3155</v>
      </c>
      <c r="I3351" s="15" t="s">
        <v>3155</v>
      </c>
      <c r="J3351" s="15">
        <v>6</v>
      </c>
      <c r="K3351" s="15" t="s">
        <v>3155</v>
      </c>
      <c r="L3351" s="15">
        <v>103011509</v>
      </c>
      <c r="M3351" s="15" t="s">
        <v>1868</v>
      </c>
      <c r="N3351" s="15" t="s">
        <v>1411</v>
      </c>
      <c r="O3351" s="18" t="s">
        <v>5238</v>
      </c>
      <c r="P3351" s="22" t="s">
        <v>3841</v>
      </c>
      <c r="Q3351" s="15" t="s">
        <v>1841</v>
      </c>
      <c r="R3351" s="18" t="s">
        <v>5937</v>
      </c>
      <c r="S3351" s="22" t="b">
        <f t="shared" si="517"/>
        <v>0</v>
      </c>
      <c r="T3351" s="18">
        <v>10</v>
      </c>
      <c r="U3351" s="18" t="s">
        <v>6002</v>
      </c>
      <c r="V3351" s="15"/>
      <c r="W3351" s="18" t="s">
        <v>6531</v>
      </c>
      <c r="X3351" s="18"/>
      <c r="Y3351" s="15" t="s">
        <v>73</v>
      </c>
      <c r="Z3351" s="18" t="s">
        <v>6531</v>
      </c>
      <c r="AA3351" s="18" t="s">
        <v>71</v>
      </c>
      <c r="AB3351" s="18" t="s">
        <v>7490</v>
      </c>
      <c r="AC3351" s="67" t="str">
        <f>+VLOOKUP("*"&amp;L3351&amp;"*",'[2]REGISTROS SANITARIOS'!$D$2663:$E$2973,2,FALSE)</f>
        <v>SI</v>
      </c>
      <c r="AD3351" s="22" t="s">
        <v>1025</v>
      </c>
      <c r="AE3351" s="16">
        <v>44529</v>
      </c>
      <c r="AF3351" s="34" t="s">
        <v>73</v>
      </c>
      <c r="AG3351" s="24">
        <v>19930858</v>
      </c>
      <c r="AH3351" s="18">
        <v>1</v>
      </c>
      <c r="AI3351" s="18"/>
      <c r="AJ3351" s="17">
        <v>67650</v>
      </c>
      <c r="AK3351" s="25">
        <v>67650</v>
      </c>
      <c r="AL3351" s="25">
        <v>176</v>
      </c>
      <c r="AM3351" s="35">
        <v>0</v>
      </c>
      <c r="AN3351" s="19">
        <v>11906400</v>
      </c>
      <c r="AO3351" s="18"/>
      <c r="AP3351" s="15"/>
      <c r="AQ3351" s="43" t="str">
        <f t="shared" si="515"/>
        <v>SI</v>
      </c>
      <c r="AR3351" s="44">
        <f t="shared" si="518"/>
        <v>11906400</v>
      </c>
      <c r="AS3351" s="44">
        <f t="shared" si="519"/>
        <v>11906400</v>
      </c>
      <c r="AT3351" s="44">
        <f t="shared" si="520"/>
        <v>11906400</v>
      </c>
      <c r="AU3351" s="44">
        <f t="shared" si="521"/>
        <v>11906400</v>
      </c>
      <c r="AV3351" s="45" t="b">
        <f t="shared" si="522"/>
        <v>1</v>
      </c>
      <c r="AW3351" s="45" t="b">
        <f t="shared" si="516"/>
        <v>1</v>
      </c>
      <c r="AX3351" s="45"/>
    </row>
    <row r="3352" spans="1:50" s="36" customFormat="1" ht="27.75" customHeight="1" x14ac:dyDescent="0.15">
      <c r="A3352" s="36" t="str">
        <f t="shared" si="514"/>
        <v>RONELLY S.A.S103011604</v>
      </c>
      <c r="B3352" s="36" t="b">
        <f>+A3352='[1]Anexo 9'!A3352</f>
        <v>1</v>
      </c>
      <c r="C3352" s="18">
        <v>890929073</v>
      </c>
      <c r="D3352" s="18" t="s">
        <v>3869</v>
      </c>
      <c r="E3352" s="15" t="s">
        <v>61</v>
      </c>
      <c r="F3352" s="15" t="s">
        <v>62</v>
      </c>
      <c r="G3352" s="15" t="s">
        <v>3155</v>
      </c>
      <c r="H3352" s="15" t="s">
        <v>3155</v>
      </c>
      <c r="I3352" s="15" t="s">
        <v>3155</v>
      </c>
      <c r="J3352" s="15">
        <v>4</v>
      </c>
      <c r="K3352" s="15" t="s">
        <v>3155</v>
      </c>
      <c r="L3352" s="15">
        <v>103011604</v>
      </c>
      <c r="M3352" s="15" t="s">
        <v>1872</v>
      </c>
      <c r="N3352" s="15" t="s">
        <v>91</v>
      </c>
      <c r="O3352" s="18" t="s">
        <v>5239</v>
      </c>
      <c r="P3352" s="22" t="s">
        <v>3841</v>
      </c>
      <c r="Q3352" s="15" t="s">
        <v>1434</v>
      </c>
      <c r="R3352" s="18" t="s">
        <v>5984</v>
      </c>
      <c r="S3352" s="22" t="b">
        <f t="shared" si="517"/>
        <v>0</v>
      </c>
      <c r="T3352" s="18">
        <v>1</v>
      </c>
      <c r="U3352" s="18" t="s">
        <v>6009</v>
      </c>
      <c r="V3352" s="15"/>
      <c r="W3352" s="18" t="s">
        <v>6525</v>
      </c>
      <c r="X3352" s="18"/>
      <c r="Y3352" s="15" t="s">
        <v>73</v>
      </c>
      <c r="Z3352" s="18" t="s">
        <v>6525</v>
      </c>
      <c r="AA3352" s="18" t="s">
        <v>71</v>
      </c>
      <c r="AB3352" s="18" t="s">
        <v>1875</v>
      </c>
      <c r="AC3352" s="67" t="str">
        <f>+VLOOKUP("*"&amp;L3352&amp;"*",'[2]REGISTROS SANITARIOS'!$D$2663:$E$2973,2,FALSE)</f>
        <v>SI</v>
      </c>
      <c r="AD3352" s="22" t="s">
        <v>1025</v>
      </c>
      <c r="AE3352" s="16">
        <v>45134</v>
      </c>
      <c r="AF3352" s="34" t="s">
        <v>73</v>
      </c>
      <c r="AG3352" s="24">
        <v>25798</v>
      </c>
      <c r="AH3352" s="18">
        <v>1</v>
      </c>
      <c r="AI3352" s="18"/>
      <c r="AJ3352" s="17">
        <v>357.5</v>
      </c>
      <c r="AK3352" s="25">
        <v>357.5</v>
      </c>
      <c r="AL3352" s="25">
        <v>4607</v>
      </c>
      <c r="AM3352" s="35">
        <v>0</v>
      </c>
      <c r="AN3352" s="19">
        <v>1647002.5</v>
      </c>
      <c r="AO3352" s="18"/>
      <c r="AP3352" s="15"/>
      <c r="AQ3352" s="43" t="str">
        <f t="shared" si="515"/>
        <v>SI</v>
      </c>
      <c r="AR3352" s="44">
        <f t="shared" si="518"/>
        <v>1647002.5</v>
      </c>
      <c r="AS3352" s="44">
        <f t="shared" si="519"/>
        <v>1647002.5</v>
      </c>
      <c r="AT3352" s="44">
        <f t="shared" si="520"/>
        <v>1647002.5</v>
      </c>
      <c r="AU3352" s="44">
        <f t="shared" si="521"/>
        <v>1647002.5</v>
      </c>
      <c r="AV3352" s="45" t="b">
        <f t="shared" si="522"/>
        <v>1</v>
      </c>
      <c r="AW3352" s="45" t="b">
        <f t="shared" si="516"/>
        <v>1</v>
      </c>
      <c r="AX3352" s="45"/>
    </row>
    <row r="3353" spans="1:50" s="36" customFormat="1" ht="27.75" customHeight="1" x14ac:dyDescent="0.15">
      <c r="A3353" s="36" t="str">
        <f t="shared" si="514"/>
        <v>RONELLY S.A.S103011709</v>
      </c>
      <c r="B3353" s="36" t="b">
        <f>+A3353='[1]Anexo 9'!A3353</f>
        <v>1</v>
      </c>
      <c r="C3353" s="18">
        <v>890929073</v>
      </c>
      <c r="D3353" s="18" t="s">
        <v>3869</v>
      </c>
      <c r="E3353" s="15" t="s">
        <v>61</v>
      </c>
      <c r="F3353" s="15" t="s">
        <v>62</v>
      </c>
      <c r="G3353" s="15" t="s">
        <v>3155</v>
      </c>
      <c r="H3353" s="15" t="s">
        <v>3155</v>
      </c>
      <c r="I3353" s="15" t="s">
        <v>3155</v>
      </c>
      <c r="J3353" s="15">
        <v>3</v>
      </c>
      <c r="K3353" s="15" t="s">
        <v>3155</v>
      </c>
      <c r="L3353" s="15">
        <v>103011709</v>
      </c>
      <c r="M3353" s="15" t="s">
        <v>1876</v>
      </c>
      <c r="N3353" s="15" t="s">
        <v>1426</v>
      </c>
      <c r="O3353" s="18" t="s">
        <v>5240</v>
      </c>
      <c r="P3353" s="22" t="s">
        <v>3841</v>
      </c>
      <c r="Q3353" s="15" t="s">
        <v>1428</v>
      </c>
      <c r="R3353" s="18" t="s">
        <v>5937</v>
      </c>
      <c r="S3353" s="22" t="b">
        <f t="shared" si="517"/>
        <v>0</v>
      </c>
      <c r="T3353" s="18">
        <v>50</v>
      </c>
      <c r="U3353" s="18" t="s">
        <v>6024</v>
      </c>
      <c r="V3353" s="15"/>
      <c r="W3353" s="18" t="s">
        <v>6530</v>
      </c>
      <c r="X3353" s="18"/>
      <c r="Y3353" s="15" t="s">
        <v>73</v>
      </c>
      <c r="Z3353" s="18" t="s">
        <v>6530</v>
      </c>
      <c r="AA3353" s="18" t="s">
        <v>71</v>
      </c>
      <c r="AB3353" s="18" t="s">
        <v>7635</v>
      </c>
      <c r="AC3353" s="67" t="str">
        <f>+VLOOKUP("*"&amp;L3353&amp;"*",'[2]REGISTROS SANITARIOS'!$D$2663:$E$2973,2,FALSE)</f>
        <v>SI</v>
      </c>
      <c r="AD3353" s="22" t="s">
        <v>1025</v>
      </c>
      <c r="AE3353" s="16">
        <v>44542</v>
      </c>
      <c r="AF3353" s="34" t="s">
        <v>73</v>
      </c>
      <c r="AG3353" s="24">
        <v>19956045</v>
      </c>
      <c r="AH3353" s="18">
        <v>6</v>
      </c>
      <c r="AI3353" s="18"/>
      <c r="AJ3353" s="17">
        <v>9900</v>
      </c>
      <c r="AK3353" s="25">
        <v>9900</v>
      </c>
      <c r="AL3353" s="25">
        <v>948</v>
      </c>
      <c r="AM3353" s="35">
        <v>0</v>
      </c>
      <c r="AN3353" s="19">
        <v>9385200</v>
      </c>
      <c r="AO3353" s="18"/>
      <c r="AP3353" s="15"/>
      <c r="AQ3353" s="43" t="str">
        <f t="shared" si="515"/>
        <v>SI</v>
      </c>
      <c r="AR3353" s="44">
        <f t="shared" si="518"/>
        <v>9385200</v>
      </c>
      <c r="AS3353" s="44">
        <f t="shared" si="519"/>
        <v>9385200</v>
      </c>
      <c r="AT3353" s="44">
        <f t="shared" si="520"/>
        <v>9385200</v>
      </c>
      <c r="AU3353" s="44">
        <f t="shared" si="521"/>
        <v>9385200</v>
      </c>
      <c r="AV3353" s="45" t="b">
        <f t="shared" si="522"/>
        <v>1</v>
      </c>
      <c r="AW3353" s="45" t="b">
        <f t="shared" si="516"/>
        <v>1</v>
      </c>
      <c r="AX3353" s="45"/>
    </row>
    <row r="3354" spans="1:50" s="36" customFormat="1" ht="27.75" customHeight="1" x14ac:dyDescent="0.15">
      <c r="A3354" s="36" t="str">
        <f t="shared" si="514"/>
        <v>RONELLY S.A.S103011803</v>
      </c>
      <c r="B3354" s="36" t="b">
        <f>+A3354='[1]Anexo 9'!A3354</f>
        <v>1</v>
      </c>
      <c r="C3354" s="18">
        <v>890929073</v>
      </c>
      <c r="D3354" s="18" t="s">
        <v>3869</v>
      </c>
      <c r="E3354" s="15" t="s">
        <v>61</v>
      </c>
      <c r="F3354" s="15" t="s">
        <v>62</v>
      </c>
      <c r="G3354" s="15" t="s">
        <v>3155</v>
      </c>
      <c r="H3354" s="15" t="s">
        <v>3155</v>
      </c>
      <c r="I3354" s="15" t="s">
        <v>3155</v>
      </c>
      <c r="J3354" s="15">
        <v>6</v>
      </c>
      <c r="K3354" s="15" t="s">
        <v>3155</v>
      </c>
      <c r="L3354" s="15">
        <v>103011803</v>
      </c>
      <c r="M3354" s="15" t="s">
        <v>1880</v>
      </c>
      <c r="N3354" s="15" t="s">
        <v>64</v>
      </c>
      <c r="O3354" s="18" t="s">
        <v>5241</v>
      </c>
      <c r="P3354" s="22" t="s">
        <v>3841</v>
      </c>
      <c r="Q3354" s="15" t="s">
        <v>1744</v>
      </c>
      <c r="R3354" s="18" t="s">
        <v>5979</v>
      </c>
      <c r="S3354" s="22" t="b">
        <f t="shared" si="517"/>
        <v>0</v>
      </c>
      <c r="T3354" s="18">
        <v>10</v>
      </c>
      <c r="U3354" s="18" t="s">
        <v>6002</v>
      </c>
      <c r="V3354" s="15"/>
      <c r="W3354" s="18" t="s">
        <v>6534</v>
      </c>
      <c r="X3354" s="18"/>
      <c r="Y3354" s="15" t="s">
        <v>73</v>
      </c>
      <c r="Z3354" s="18" t="s">
        <v>6534</v>
      </c>
      <c r="AA3354" s="18" t="s">
        <v>7636</v>
      </c>
      <c r="AB3354" s="18" t="s">
        <v>7637</v>
      </c>
      <c r="AC3354" s="67" t="str">
        <f>+VLOOKUP("*"&amp;L3354&amp;"*",'[2]REGISTROS SANITARIOS'!$D$2663:$E$2973,2,FALSE)</f>
        <v>SI</v>
      </c>
      <c r="AD3354" s="22" t="s">
        <v>1025</v>
      </c>
      <c r="AE3354" s="16">
        <v>44508</v>
      </c>
      <c r="AF3354" s="34" t="s">
        <v>73</v>
      </c>
      <c r="AG3354" s="24">
        <v>19908237</v>
      </c>
      <c r="AH3354" s="18">
        <v>19</v>
      </c>
      <c r="AI3354" s="18"/>
      <c r="AJ3354" s="17">
        <v>660</v>
      </c>
      <c r="AK3354" s="25">
        <v>660</v>
      </c>
      <c r="AL3354" s="25">
        <v>917</v>
      </c>
      <c r="AM3354" s="35">
        <v>0</v>
      </c>
      <c r="AN3354" s="19">
        <v>605220</v>
      </c>
      <c r="AO3354" s="18"/>
      <c r="AP3354" s="15"/>
      <c r="AQ3354" s="43" t="str">
        <f t="shared" si="515"/>
        <v>SI</v>
      </c>
      <c r="AR3354" s="44">
        <f t="shared" si="518"/>
        <v>605220</v>
      </c>
      <c r="AS3354" s="44">
        <f t="shared" si="519"/>
        <v>605220</v>
      </c>
      <c r="AT3354" s="44">
        <f t="shared" si="520"/>
        <v>605220</v>
      </c>
      <c r="AU3354" s="44">
        <f t="shared" si="521"/>
        <v>605220</v>
      </c>
      <c r="AV3354" s="45" t="b">
        <f t="shared" si="522"/>
        <v>1</v>
      </c>
      <c r="AW3354" s="45" t="b">
        <f t="shared" si="516"/>
        <v>1</v>
      </c>
      <c r="AX3354" s="45"/>
    </row>
    <row r="3355" spans="1:50" s="36" customFormat="1" ht="27.75" customHeight="1" x14ac:dyDescent="0.15">
      <c r="A3355" s="36" t="str">
        <f t="shared" si="514"/>
        <v>RONELLY S.A.S103012115</v>
      </c>
      <c r="B3355" s="36" t="b">
        <f>+A3355='[1]Anexo 9'!A3355</f>
        <v>1</v>
      </c>
      <c r="C3355" s="18">
        <v>890929073</v>
      </c>
      <c r="D3355" s="18" t="s">
        <v>3869</v>
      </c>
      <c r="E3355" s="15" t="s">
        <v>61</v>
      </c>
      <c r="F3355" s="15" t="s">
        <v>62</v>
      </c>
      <c r="G3355" s="15" t="s">
        <v>3155</v>
      </c>
      <c r="H3355" s="15" t="s">
        <v>3155</v>
      </c>
      <c r="I3355" s="15" t="s">
        <v>3155</v>
      </c>
      <c r="J3355" s="15">
        <v>6</v>
      </c>
      <c r="K3355" s="15" t="s">
        <v>3155</v>
      </c>
      <c r="L3355" s="15">
        <v>103012115</v>
      </c>
      <c r="M3355" s="15" t="s">
        <v>1888</v>
      </c>
      <c r="N3355" s="15" t="s">
        <v>80</v>
      </c>
      <c r="O3355" s="18" t="s">
        <v>5242</v>
      </c>
      <c r="P3355" s="22" t="s">
        <v>73</v>
      </c>
      <c r="Q3355" s="15" t="s">
        <v>1604</v>
      </c>
      <c r="R3355" s="18" t="s">
        <v>5985</v>
      </c>
      <c r="S3355" s="22" t="b">
        <f t="shared" si="517"/>
        <v>0</v>
      </c>
      <c r="T3355" s="18">
        <v>10</v>
      </c>
      <c r="U3355" s="18" t="s">
        <v>6002</v>
      </c>
      <c r="V3355" s="15"/>
      <c r="W3355" s="18" t="s">
        <v>6529</v>
      </c>
      <c r="X3355" s="18"/>
      <c r="Y3355" s="15" t="s">
        <v>73</v>
      </c>
      <c r="Z3355" s="18" t="s">
        <v>6529</v>
      </c>
      <c r="AA3355" s="18" t="s">
        <v>71</v>
      </c>
      <c r="AB3355" s="18" t="s">
        <v>1890</v>
      </c>
      <c r="AC3355" s="67" t="str">
        <f>+VLOOKUP("*"&amp;L3355&amp;"*",'[2]REGISTROS SANITARIOS'!$D$2663:$E$2973,2,FALSE)</f>
        <v>SI</v>
      </c>
      <c r="AD3355" s="22" t="s">
        <v>1025</v>
      </c>
      <c r="AE3355" s="16">
        <v>44349</v>
      </c>
      <c r="AF3355" s="34" t="s">
        <v>73</v>
      </c>
      <c r="AG3355" s="24">
        <v>19961388</v>
      </c>
      <c r="AH3355" s="18">
        <v>1</v>
      </c>
      <c r="AI3355" s="18"/>
      <c r="AJ3355" s="17">
        <v>7700</v>
      </c>
      <c r="AK3355" s="25">
        <v>7700</v>
      </c>
      <c r="AL3355" s="25">
        <v>18900</v>
      </c>
      <c r="AM3355" s="35">
        <v>0</v>
      </c>
      <c r="AN3355" s="19">
        <v>145530000</v>
      </c>
      <c r="AO3355" s="18">
        <v>46400</v>
      </c>
      <c r="AP3355" s="15"/>
      <c r="AQ3355" s="43" t="str">
        <f t="shared" si="515"/>
        <v>SI</v>
      </c>
      <c r="AR3355" s="44">
        <f t="shared" si="518"/>
        <v>145530000</v>
      </c>
      <c r="AS3355" s="44">
        <f t="shared" si="519"/>
        <v>145530000</v>
      </c>
      <c r="AT3355" s="44">
        <f t="shared" si="520"/>
        <v>145530000</v>
      </c>
      <c r="AU3355" s="44">
        <f t="shared" si="521"/>
        <v>145530000</v>
      </c>
      <c r="AV3355" s="45" t="b">
        <f t="shared" si="522"/>
        <v>1</v>
      </c>
      <c r="AW3355" s="45" t="b">
        <f t="shared" si="516"/>
        <v>1</v>
      </c>
      <c r="AX3355" s="45"/>
    </row>
    <row r="3356" spans="1:50" s="36" customFormat="1" ht="27.75" customHeight="1" x14ac:dyDescent="0.15">
      <c r="A3356" s="36" t="str">
        <f t="shared" si="514"/>
        <v>RONELLY S.A.S103012203</v>
      </c>
      <c r="B3356" s="36" t="b">
        <f>+A3356='[1]Anexo 9'!A3356</f>
        <v>1</v>
      </c>
      <c r="C3356" s="18">
        <v>890929073</v>
      </c>
      <c r="D3356" s="18" t="s">
        <v>3869</v>
      </c>
      <c r="E3356" s="15" t="s">
        <v>61</v>
      </c>
      <c r="F3356" s="15" t="s">
        <v>62</v>
      </c>
      <c r="G3356" s="15" t="s">
        <v>3155</v>
      </c>
      <c r="H3356" s="15" t="s">
        <v>3155</v>
      </c>
      <c r="I3356" s="15" t="s">
        <v>3155</v>
      </c>
      <c r="J3356" s="15">
        <v>7</v>
      </c>
      <c r="K3356" s="15" t="s">
        <v>3155</v>
      </c>
      <c r="L3356" s="15">
        <v>103012203</v>
      </c>
      <c r="M3356" s="15" t="s">
        <v>1609</v>
      </c>
      <c r="N3356" s="15" t="s">
        <v>80</v>
      </c>
      <c r="O3356" s="18" t="s">
        <v>5243</v>
      </c>
      <c r="P3356" s="22" t="s">
        <v>3841</v>
      </c>
      <c r="Q3356" s="15" t="s">
        <v>1604</v>
      </c>
      <c r="R3356" s="18" t="s">
        <v>5986</v>
      </c>
      <c r="S3356" s="22" t="b">
        <f t="shared" si="517"/>
        <v>0</v>
      </c>
      <c r="T3356" s="18">
        <v>10</v>
      </c>
      <c r="U3356" s="18" t="s">
        <v>6002</v>
      </c>
      <c r="V3356" s="15"/>
      <c r="W3356" s="18" t="s">
        <v>6525</v>
      </c>
      <c r="X3356" s="18"/>
      <c r="Y3356" s="15" t="s">
        <v>73</v>
      </c>
      <c r="Z3356" s="18" t="s">
        <v>6525</v>
      </c>
      <c r="AA3356" s="18" t="s">
        <v>71</v>
      </c>
      <c r="AB3356" s="18" t="s">
        <v>7638</v>
      </c>
      <c r="AC3356" s="67" t="str">
        <f>+VLOOKUP("*"&amp;L3356&amp;"*",'[2]REGISTROS SANITARIOS'!$D$2663:$E$2973,2,FALSE)</f>
        <v>SI</v>
      </c>
      <c r="AD3356" s="22" t="s">
        <v>1025</v>
      </c>
      <c r="AE3356" s="16">
        <v>44195</v>
      </c>
      <c r="AF3356" s="34" t="s">
        <v>68</v>
      </c>
      <c r="AG3356" s="24">
        <v>19980816</v>
      </c>
      <c r="AH3356" s="18">
        <v>1</v>
      </c>
      <c r="AI3356" s="18"/>
      <c r="AJ3356" s="17">
        <v>7150</v>
      </c>
      <c r="AK3356" s="25">
        <v>7150</v>
      </c>
      <c r="AL3356" s="25">
        <v>841</v>
      </c>
      <c r="AM3356" s="35">
        <v>0</v>
      </c>
      <c r="AN3356" s="19">
        <v>6013150</v>
      </c>
      <c r="AO3356" s="18"/>
      <c r="AP3356" s="15"/>
      <c r="AQ3356" s="43" t="str">
        <f t="shared" si="515"/>
        <v>SI</v>
      </c>
      <c r="AR3356" s="44">
        <f t="shared" si="518"/>
        <v>6013150</v>
      </c>
      <c r="AS3356" s="44">
        <f t="shared" si="519"/>
        <v>6013150</v>
      </c>
      <c r="AT3356" s="44">
        <f t="shared" si="520"/>
        <v>6013150</v>
      </c>
      <c r="AU3356" s="44">
        <f t="shared" si="521"/>
        <v>6013150</v>
      </c>
      <c r="AV3356" s="45" t="b">
        <f t="shared" si="522"/>
        <v>1</v>
      </c>
      <c r="AW3356" s="45" t="b">
        <f t="shared" si="516"/>
        <v>1</v>
      </c>
      <c r="AX3356" s="45"/>
    </row>
    <row r="3357" spans="1:50" s="36" customFormat="1" ht="27.75" customHeight="1" x14ac:dyDescent="0.15">
      <c r="A3357" s="36" t="str">
        <f t="shared" si="514"/>
        <v>RONELLY S.A.S103012303</v>
      </c>
      <c r="B3357" s="36" t="b">
        <f>+A3357='[1]Anexo 9'!A3357</f>
        <v>1</v>
      </c>
      <c r="C3357" s="18">
        <v>890929073</v>
      </c>
      <c r="D3357" s="18" t="s">
        <v>3869</v>
      </c>
      <c r="E3357" s="15" t="s">
        <v>61</v>
      </c>
      <c r="F3357" s="15" t="s">
        <v>62</v>
      </c>
      <c r="G3357" s="15" t="s">
        <v>3155</v>
      </c>
      <c r="H3357" s="15" t="s">
        <v>3155</v>
      </c>
      <c r="I3357" s="15" t="s">
        <v>3155</v>
      </c>
      <c r="J3357" s="15">
        <v>7</v>
      </c>
      <c r="K3357" s="15" t="s">
        <v>3155</v>
      </c>
      <c r="L3357" s="15">
        <v>103012303</v>
      </c>
      <c r="M3357" s="15" t="s">
        <v>1893</v>
      </c>
      <c r="N3357" s="15" t="s">
        <v>80</v>
      </c>
      <c r="O3357" s="18" t="s">
        <v>5244</v>
      </c>
      <c r="P3357" s="22" t="s">
        <v>3841</v>
      </c>
      <c r="Q3357" s="15" t="s">
        <v>1616</v>
      </c>
      <c r="R3357" s="18" t="s">
        <v>5985</v>
      </c>
      <c r="S3357" s="22" t="b">
        <f t="shared" si="517"/>
        <v>0</v>
      </c>
      <c r="T3357" s="18">
        <v>10</v>
      </c>
      <c r="U3357" s="18" t="s">
        <v>6002</v>
      </c>
      <c r="V3357" s="15"/>
      <c r="W3357" s="18" t="s">
        <v>6534</v>
      </c>
      <c r="X3357" s="18"/>
      <c r="Y3357" s="15" t="s">
        <v>73</v>
      </c>
      <c r="Z3357" s="18" t="s">
        <v>6534</v>
      </c>
      <c r="AA3357" s="18" t="s">
        <v>71</v>
      </c>
      <c r="AB3357" s="18" t="s">
        <v>6768</v>
      </c>
      <c r="AC3357" s="67" t="str">
        <f>+VLOOKUP("*"&amp;L3357&amp;"*",'[2]REGISTROS SANITARIOS'!$D$2663:$E$2973,2,FALSE)</f>
        <v>SI</v>
      </c>
      <c r="AD3357" s="22" t="s">
        <v>1025</v>
      </c>
      <c r="AE3357" s="16">
        <v>44375</v>
      </c>
      <c r="AF3357" s="34" t="s">
        <v>73</v>
      </c>
      <c r="AG3357" s="24">
        <v>222155</v>
      </c>
      <c r="AH3357" s="18">
        <v>2</v>
      </c>
      <c r="AI3357" s="18"/>
      <c r="AJ3357" s="17">
        <v>16500</v>
      </c>
      <c r="AK3357" s="25">
        <v>16500</v>
      </c>
      <c r="AL3357" s="25">
        <v>2018</v>
      </c>
      <c r="AM3357" s="35">
        <v>0</v>
      </c>
      <c r="AN3357" s="19">
        <v>33297000</v>
      </c>
      <c r="AO3357" s="18"/>
      <c r="AP3357" s="15"/>
      <c r="AQ3357" s="43" t="str">
        <f t="shared" si="515"/>
        <v>SI</v>
      </c>
      <c r="AR3357" s="44">
        <f t="shared" si="518"/>
        <v>33297000</v>
      </c>
      <c r="AS3357" s="44">
        <f t="shared" si="519"/>
        <v>33297000</v>
      </c>
      <c r="AT3357" s="44">
        <f t="shared" si="520"/>
        <v>33297000</v>
      </c>
      <c r="AU3357" s="44">
        <f t="shared" si="521"/>
        <v>33297000</v>
      </c>
      <c r="AV3357" s="45" t="b">
        <f t="shared" si="522"/>
        <v>1</v>
      </c>
      <c r="AW3357" s="45" t="b">
        <f t="shared" si="516"/>
        <v>1</v>
      </c>
      <c r="AX3357" s="45"/>
    </row>
    <row r="3358" spans="1:50" s="36" customFormat="1" ht="27.75" customHeight="1" x14ac:dyDescent="0.15">
      <c r="A3358" s="36" t="str">
        <f t="shared" si="514"/>
        <v>RONELLY S.A.S103012403</v>
      </c>
      <c r="B3358" s="36" t="b">
        <f>+A3358='[1]Anexo 9'!A3358</f>
        <v>1</v>
      </c>
      <c r="C3358" s="18">
        <v>890929073</v>
      </c>
      <c r="D3358" s="18" t="s">
        <v>3869</v>
      </c>
      <c r="E3358" s="15" t="s">
        <v>61</v>
      </c>
      <c r="F3358" s="15" t="s">
        <v>62</v>
      </c>
      <c r="G3358" s="15" t="s">
        <v>3155</v>
      </c>
      <c r="H3358" s="15" t="s">
        <v>3155</v>
      </c>
      <c r="I3358" s="15" t="s">
        <v>3155</v>
      </c>
      <c r="J3358" s="15">
        <v>7</v>
      </c>
      <c r="K3358" s="15" t="s">
        <v>3155</v>
      </c>
      <c r="L3358" s="15">
        <v>103012403</v>
      </c>
      <c r="M3358" s="15" t="s">
        <v>1896</v>
      </c>
      <c r="N3358" s="15" t="s">
        <v>80</v>
      </c>
      <c r="O3358" s="18" t="s">
        <v>5245</v>
      </c>
      <c r="P3358" s="22" t="s">
        <v>3841</v>
      </c>
      <c r="Q3358" s="15" t="s">
        <v>82</v>
      </c>
      <c r="R3358" s="18" t="s">
        <v>5985</v>
      </c>
      <c r="S3358" s="22" t="b">
        <f t="shared" si="517"/>
        <v>0</v>
      </c>
      <c r="T3358" s="18">
        <v>10</v>
      </c>
      <c r="U3358" s="18" t="s">
        <v>6002</v>
      </c>
      <c r="V3358" s="15"/>
      <c r="W3358" s="18" t="s">
        <v>6534</v>
      </c>
      <c r="X3358" s="18"/>
      <c r="Y3358" s="15" t="s">
        <v>73</v>
      </c>
      <c r="Z3358" s="18" t="s">
        <v>6534</v>
      </c>
      <c r="AA3358" s="18" t="s">
        <v>71</v>
      </c>
      <c r="AB3358" s="18" t="s">
        <v>7157</v>
      </c>
      <c r="AC3358" s="67" t="str">
        <f>+VLOOKUP("*"&amp;L3358&amp;"*",'[2]REGISTROS SANITARIOS'!$D$2663:$E$2973,2,FALSE)</f>
        <v>SI</v>
      </c>
      <c r="AD3358" s="22" t="s">
        <v>1025</v>
      </c>
      <c r="AE3358" s="16">
        <v>45900</v>
      </c>
      <c r="AF3358" s="34" t="s">
        <v>73</v>
      </c>
      <c r="AG3358" s="24">
        <v>219603</v>
      </c>
      <c r="AH3358" s="18">
        <v>3</v>
      </c>
      <c r="AI3358" s="18"/>
      <c r="AJ3358" s="17">
        <v>2090</v>
      </c>
      <c r="AK3358" s="25">
        <v>2090</v>
      </c>
      <c r="AL3358" s="25">
        <v>1834</v>
      </c>
      <c r="AM3358" s="35">
        <v>0</v>
      </c>
      <c r="AN3358" s="19">
        <v>3833060</v>
      </c>
      <c r="AO3358" s="18"/>
      <c r="AP3358" s="15"/>
      <c r="AQ3358" s="43" t="str">
        <f t="shared" si="515"/>
        <v>SI</v>
      </c>
      <c r="AR3358" s="44">
        <f t="shared" si="518"/>
        <v>3833060</v>
      </c>
      <c r="AS3358" s="44">
        <f t="shared" si="519"/>
        <v>3833060</v>
      </c>
      <c r="AT3358" s="44">
        <f t="shared" si="520"/>
        <v>3833060</v>
      </c>
      <c r="AU3358" s="44">
        <f t="shared" si="521"/>
        <v>3833060</v>
      </c>
      <c r="AV3358" s="45" t="b">
        <f t="shared" si="522"/>
        <v>1</v>
      </c>
      <c r="AW3358" s="45" t="b">
        <f t="shared" si="516"/>
        <v>1</v>
      </c>
      <c r="AX3358" s="45"/>
    </row>
    <row r="3359" spans="1:50" s="36" customFormat="1" ht="27.75" customHeight="1" x14ac:dyDescent="0.15">
      <c r="A3359" s="36" t="str">
        <f t="shared" si="514"/>
        <v>RONELLY S.A.S103012503</v>
      </c>
      <c r="B3359" s="36" t="b">
        <f>+A3359='[1]Anexo 9'!A3359</f>
        <v>1</v>
      </c>
      <c r="C3359" s="18">
        <v>890929073</v>
      </c>
      <c r="D3359" s="18" t="s">
        <v>3869</v>
      </c>
      <c r="E3359" s="15" t="s">
        <v>61</v>
      </c>
      <c r="F3359" s="15" t="s">
        <v>62</v>
      </c>
      <c r="G3359" s="15" t="s">
        <v>3155</v>
      </c>
      <c r="H3359" s="15" t="s">
        <v>3155</v>
      </c>
      <c r="I3359" s="15" t="s">
        <v>3155</v>
      </c>
      <c r="J3359" s="15">
        <v>7</v>
      </c>
      <c r="K3359" s="15" t="s">
        <v>3155</v>
      </c>
      <c r="L3359" s="15">
        <v>103012503</v>
      </c>
      <c r="M3359" s="15" t="s">
        <v>1899</v>
      </c>
      <c r="N3359" s="15" t="s">
        <v>80</v>
      </c>
      <c r="O3359" s="18" t="s">
        <v>5246</v>
      </c>
      <c r="P3359" s="22" t="s">
        <v>73</v>
      </c>
      <c r="Q3359" s="15" t="s">
        <v>82</v>
      </c>
      <c r="R3359" s="18" t="s">
        <v>5981</v>
      </c>
      <c r="S3359" s="22" t="b">
        <f t="shared" si="517"/>
        <v>0</v>
      </c>
      <c r="T3359" s="18">
        <v>1</v>
      </c>
      <c r="U3359" s="18" t="s">
        <v>6007</v>
      </c>
      <c r="V3359" s="15"/>
      <c r="W3359" s="18" t="s">
        <v>6529</v>
      </c>
      <c r="X3359" s="18"/>
      <c r="Y3359" s="15" t="s">
        <v>73</v>
      </c>
      <c r="Z3359" s="18" t="s">
        <v>6529</v>
      </c>
      <c r="AA3359" s="18" t="s">
        <v>71</v>
      </c>
      <c r="AB3359" s="18" t="s">
        <v>7639</v>
      </c>
      <c r="AC3359" s="67" t="str">
        <f>+VLOOKUP("*"&amp;L3359&amp;"*",'[2]REGISTROS SANITARIOS'!$D$2663:$E$2973,2,FALSE)</f>
        <v>SI</v>
      </c>
      <c r="AD3359" s="22" t="s">
        <v>1025</v>
      </c>
      <c r="AE3359" s="16">
        <v>44255</v>
      </c>
      <c r="AF3359" s="34" t="s">
        <v>68</v>
      </c>
      <c r="AG3359" s="24">
        <v>19929276</v>
      </c>
      <c r="AH3359" s="18">
        <v>4</v>
      </c>
      <c r="AI3359" s="18"/>
      <c r="AJ3359" s="17">
        <v>1375</v>
      </c>
      <c r="AK3359" s="25">
        <v>1375</v>
      </c>
      <c r="AL3359" s="25">
        <v>2751</v>
      </c>
      <c r="AM3359" s="35">
        <v>0</v>
      </c>
      <c r="AN3359" s="19">
        <v>3782625</v>
      </c>
      <c r="AO3359" s="18"/>
      <c r="AP3359" s="15"/>
      <c r="AQ3359" s="43" t="str">
        <f t="shared" si="515"/>
        <v>SI</v>
      </c>
      <c r="AR3359" s="44">
        <f t="shared" si="518"/>
        <v>3782625</v>
      </c>
      <c r="AS3359" s="44">
        <f t="shared" si="519"/>
        <v>3782625</v>
      </c>
      <c r="AT3359" s="44">
        <f t="shared" si="520"/>
        <v>3782625</v>
      </c>
      <c r="AU3359" s="44">
        <f t="shared" si="521"/>
        <v>3782625</v>
      </c>
      <c r="AV3359" s="45" t="b">
        <f t="shared" si="522"/>
        <v>1</v>
      </c>
      <c r="AW3359" s="45" t="b">
        <f t="shared" si="516"/>
        <v>1</v>
      </c>
      <c r="AX3359" s="45"/>
    </row>
    <row r="3360" spans="1:50" s="36" customFormat="1" ht="27.75" customHeight="1" x14ac:dyDescent="0.15">
      <c r="A3360" s="36" t="str">
        <f t="shared" si="514"/>
        <v>RONELLY S.A.S103012603</v>
      </c>
      <c r="B3360" s="36" t="b">
        <f>+A3360='[1]Anexo 9'!A3360</f>
        <v>1</v>
      </c>
      <c r="C3360" s="18">
        <v>890929073</v>
      </c>
      <c r="D3360" s="18" t="s">
        <v>3869</v>
      </c>
      <c r="E3360" s="15" t="s">
        <v>61</v>
      </c>
      <c r="F3360" s="15" t="s">
        <v>62</v>
      </c>
      <c r="G3360" s="15" t="s">
        <v>3155</v>
      </c>
      <c r="H3360" s="15" t="s">
        <v>3155</v>
      </c>
      <c r="I3360" s="15" t="s">
        <v>3155</v>
      </c>
      <c r="J3360" s="15">
        <v>7</v>
      </c>
      <c r="K3360" s="15" t="s">
        <v>3155</v>
      </c>
      <c r="L3360" s="15">
        <v>103012603</v>
      </c>
      <c r="M3360" s="15" t="s">
        <v>1902</v>
      </c>
      <c r="N3360" s="15" t="s">
        <v>80</v>
      </c>
      <c r="O3360" s="18" t="s">
        <v>5247</v>
      </c>
      <c r="P3360" s="22" t="s">
        <v>3841</v>
      </c>
      <c r="Q3360" s="15" t="s">
        <v>82</v>
      </c>
      <c r="R3360" s="18" t="s">
        <v>5981</v>
      </c>
      <c r="S3360" s="22" t="b">
        <f t="shared" si="517"/>
        <v>0</v>
      </c>
      <c r="T3360" s="18">
        <v>10</v>
      </c>
      <c r="U3360" s="18" t="s">
        <v>6002</v>
      </c>
      <c r="V3360" s="15"/>
      <c r="W3360" s="18" t="s">
        <v>6529</v>
      </c>
      <c r="X3360" s="18"/>
      <c r="Y3360" s="15" t="s">
        <v>73</v>
      </c>
      <c r="Z3360" s="18" t="s">
        <v>6529</v>
      </c>
      <c r="AA3360" s="18" t="s">
        <v>43</v>
      </c>
      <c r="AB3360" s="18" t="s">
        <v>1903</v>
      </c>
      <c r="AC3360" s="67" t="str">
        <f>+VLOOKUP("*"&amp;L3360&amp;"*",'[2]REGISTROS SANITARIOS'!$D$2663:$E$2973,2,FALSE)</f>
        <v>SI</v>
      </c>
      <c r="AD3360" s="22" t="s">
        <v>1025</v>
      </c>
      <c r="AE3360" s="16">
        <v>45144</v>
      </c>
      <c r="AF3360" s="34" t="s">
        <v>73</v>
      </c>
      <c r="AG3360" s="24">
        <v>20046873</v>
      </c>
      <c r="AH3360" s="18">
        <v>1</v>
      </c>
      <c r="AI3360" s="18"/>
      <c r="AJ3360" s="17">
        <v>660</v>
      </c>
      <c r="AK3360" s="25">
        <v>660</v>
      </c>
      <c r="AL3360" s="25">
        <v>1376</v>
      </c>
      <c r="AM3360" s="35">
        <v>0</v>
      </c>
      <c r="AN3360" s="19">
        <v>908160</v>
      </c>
      <c r="AO3360" s="18"/>
      <c r="AP3360" s="15"/>
      <c r="AQ3360" s="43" t="str">
        <f t="shared" si="515"/>
        <v>SI</v>
      </c>
      <c r="AR3360" s="44">
        <f t="shared" si="518"/>
        <v>908160</v>
      </c>
      <c r="AS3360" s="44">
        <f t="shared" si="519"/>
        <v>908160</v>
      </c>
      <c r="AT3360" s="44">
        <f t="shared" si="520"/>
        <v>908160</v>
      </c>
      <c r="AU3360" s="44">
        <f t="shared" si="521"/>
        <v>908160</v>
      </c>
      <c r="AV3360" s="45" t="b">
        <f t="shared" si="522"/>
        <v>1</v>
      </c>
      <c r="AW3360" s="45" t="b">
        <f t="shared" si="516"/>
        <v>1</v>
      </c>
      <c r="AX3360" s="45"/>
    </row>
    <row r="3361" spans="1:50" s="36" customFormat="1" ht="27.75" customHeight="1" x14ac:dyDescent="0.15">
      <c r="A3361" s="36" t="str">
        <f t="shared" si="514"/>
        <v>RONELLY S.A.S103012703</v>
      </c>
      <c r="B3361" s="36" t="b">
        <f>+A3361='[1]Anexo 9'!A3361</f>
        <v>1</v>
      </c>
      <c r="C3361" s="18">
        <v>890929073</v>
      </c>
      <c r="D3361" s="18" t="s">
        <v>3869</v>
      </c>
      <c r="E3361" s="15" t="s">
        <v>61</v>
      </c>
      <c r="F3361" s="15" t="s">
        <v>62</v>
      </c>
      <c r="G3361" s="15" t="s">
        <v>3155</v>
      </c>
      <c r="H3361" s="15" t="s">
        <v>3155</v>
      </c>
      <c r="I3361" s="15" t="s">
        <v>3155</v>
      </c>
      <c r="J3361" s="15">
        <v>7</v>
      </c>
      <c r="K3361" s="15" t="s">
        <v>3155</v>
      </c>
      <c r="L3361" s="15">
        <v>103012703</v>
      </c>
      <c r="M3361" s="15" t="s">
        <v>1904</v>
      </c>
      <c r="N3361" s="15" t="s">
        <v>80</v>
      </c>
      <c r="O3361" s="18" t="s">
        <v>5248</v>
      </c>
      <c r="P3361" s="22" t="s">
        <v>3841</v>
      </c>
      <c r="Q3361" s="15" t="s">
        <v>82</v>
      </c>
      <c r="R3361" s="18" t="s">
        <v>5985</v>
      </c>
      <c r="S3361" s="22" t="b">
        <f t="shared" si="517"/>
        <v>0</v>
      </c>
      <c r="T3361" s="18">
        <v>10</v>
      </c>
      <c r="U3361" s="18" t="s">
        <v>6002</v>
      </c>
      <c r="V3361" s="15"/>
      <c r="W3361" s="18" t="s">
        <v>6534</v>
      </c>
      <c r="X3361" s="18"/>
      <c r="Y3361" s="15" t="s">
        <v>73</v>
      </c>
      <c r="Z3361" s="18" t="s">
        <v>6534</v>
      </c>
      <c r="AA3361" s="18" t="s">
        <v>71</v>
      </c>
      <c r="AB3361" s="18" t="s">
        <v>6771</v>
      </c>
      <c r="AC3361" s="67" t="str">
        <f>+VLOOKUP("*"&amp;L3361&amp;"*",'[2]REGISTROS SANITARIOS'!$D$2663:$E$2973,2,FALSE)</f>
        <v>SI</v>
      </c>
      <c r="AD3361" s="22" t="s">
        <v>1025</v>
      </c>
      <c r="AE3361" s="16">
        <v>44134</v>
      </c>
      <c r="AF3361" s="34" t="s">
        <v>68</v>
      </c>
      <c r="AG3361" s="24">
        <v>218000</v>
      </c>
      <c r="AH3361" s="18">
        <v>10</v>
      </c>
      <c r="AI3361" s="18"/>
      <c r="AJ3361" s="17">
        <v>3410</v>
      </c>
      <c r="AK3361" s="25">
        <v>3410</v>
      </c>
      <c r="AL3361" s="25">
        <v>3057</v>
      </c>
      <c r="AM3361" s="35">
        <v>0</v>
      </c>
      <c r="AN3361" s="19">
        <v>10424370</v>
      </c>
      <c r="AO3361" s="18"/>
      <c r="AP3361" s="15"/>
      <c r="AQ3361" s="43" t="str">
        <f t="shared" si="515"/>
        <v>SI</v>
      </c>
      <c r="AR3361" s="44">
        <f t="shared" si="518"/>
        <v>10424370</v>
      </c>
      <c r="AS3361" s="44">
        <f t="shared" si="519"/>
        <v>10424370</v>
      </c>
      <c r="AT3361" s="44">
        <f t="shared" si="520"/>
        <v>10424370</v>
      </c>
      <c r="AU3361" s="44">
        <f t="shared" si="521"/>
        <v>10424370</v>
      </c>
      <c r="AV3361" s="45" t="b">
        <f t="shared" si="522"/>
        <v>1</v>
      </c>
      <c r="AW3361" s="45" t="b">
        <f t="shared" si="516"/>
        <v>1</v>
      </c>
      <c r="AX3361" s="45"/>
    </row>
    <row r="3362" spans="1:50" s="36" customFormat="1" ht="27.75" customHeight="1" x14ac:dyDescent="0.15">
      <c r="A3362" s="36" t="str">
        <f t="shared" si="514"/>
        <v>RONELLY S.A.S103013103</v>
      </c>
      <c r="B3362" s="36" t="b">
        <f>+A3362='[1]Anexo 9'!A3362</f>
        <v>1</v>
      </c>
      <c r="C3362" s="18">
        <v>890929073</v>
      </c>
      <c r="D3362" s="18" t="s">
        <v>3869</v>
      </c>
      <c r="E3362" s="15" t="s">
        <v>61</v>
      </c>
      <c r="F3362" s="15" t="s">
        <v>62</v>
      </c>
      <c r="G3362" s="15" t="s">
        <v>3155</v>
      </c>
      <c r="H3362" s="15" t="s">
        <v>3155</v>
      </c>
      <c r="I3362" s="15" t="s">
        <v>3155</v>
      </c>
      <c r="J3362" s="15">
        <v>5</v>
      </c>
      <c r="K3362" s="15" t="s">
        <v>3155</v>
      </c>
      <c r="L3362" s="15">
        <v>103013103</v>
      </c>
      <c r="M3362" s="15" t="s">
        <v>1906</v>
      </c>
      <c r="N3362" s="15" t="s">
        <v>80</v>
      </c>
      <c r="O3362" s="18" t="s">
        <v>5249</v>
      </c>
      <c r="P3362" s="22" t="s">
        <v>3841</v>
      </c>
      <c r="Q3362" s="15" t="s">
        <v>82</v>
      </c>
      <c r="R3362" s="18" t="s">
        <v>5985</v>
      </c>
      <c r="S3362" s="22" t="b">
        <f t="shared" si="517"/>
        <v>0</v>
      </c>
      <c r="T3362" s="18">
        <v>10</v>
      </c>
      <c r="U3362" s="18" t="s">
        <v>6002</v>
      </c>
      <c r="V3362" s="15"/>
      <c r="W3362" s="18" t="s">
        <v>6534</v>
      </c>
      <c r="X3362" s="18"/>
      <c r="Y3362" s="15" t="s">
        <v>73</v>
      </c>
      <c r="Z3362" s="18" t="s">
        <v>6534</v>
      </c>
      <c r="AA3362" s="18" t="s">
        <v>71</v>
      </c>
      <c r="AB3362" s="18" t="s">
        <v>6772</v>
      </c>
      <c r="AC3362" s="67" t="str">
        <f>+VLOOKUP("*"&amp;L3362&amp;"*",'[2]REGISTROS SANITARIOS'!$D$2663:$E$2973,2,FALSE)</f>
        <v>SI</v>
      </c>
      <c r="AD3362" s="22" t="s">
        <v>1025</v>
      </c>
      <c r="AE3362" s="16">
        <v>44377</v>
      </c>
      <c r="AF3362" s="34" t="s">
        <v>73</v>
      </c>
      <c r="AG3362" s="24">
        <v>218010</v>
      </c>
      <c r="AH3362" s="18">
        <v>14</v>
      </c>
      <c r="AI3362" s="18"/>
      <c r="AJ3362" s="17">
        <v>440</v>
      </c>
      <c r="AK3362" s="25">
        <v>440</v>
      </c>
      <c r="AL3362" s="25">
        <v>2140</v>
      </c>
      <c r="AM3362" s="35">
        <v>0</v>
      </c>
      <c r="AN3362" s="19">
        <v>941600</v>
      </c>
      <c r="AO3362" s="18"/>
      <c r="AP3362" s="15"/>
      <c r="AQ3362" s="43" t="str">
        <f t="shared" si="515"/>
        <v>SI</v>
      </c>
      <c r="AR3362" s="44">
        <f t="shared" si="518"/>
        <v>941600</v>
      </c>
      <c r="AS3362" s="44">
        <f t="shared" si="519"/>
        <v>941600</v>
      </c>
      <c r="AT3362" s="44">
        <f t="shared" si="520"/>
        <v>941600</v>
      </c>
      <c r="AU3362" s="44">
        <f t="shared" si="521"/>
        <v>941600</v>
      </c>
      <c r="AV3362" s="45" t="b">
        <f t="shared" si="522"/>
        <v>1</v>
      </c>
      <c r="AW3362" s="45" t="b">
        <f t="shared" si="516"/>
        <v>1</v>
      </c>
      <c r="AX3362" s="45"/>
    </row>
    <row r="3363" spans="1:50" s="36" customFormat="1" ht="27.75" customHeight="1" x14ac:dyDescent="0.15">
      <c r="A3363" s="36" t="str">
        <f t="shared" si="514"/>
        <v>RONELLY S.A.S103013709</v>
      </c>
      <c r="B3363" s="36" t="b">
        <f>+A3363='[1]Anexo 9'!A3363</f>
        <v>1</v>
      </c>
      <c r="C3363" s="18">
        <v>890929073</v>
      </c>
      <c r="D3363" s="18" t="s">
        <v>3869</v>
      </c>
      <c r="E3363" s="15" t="s">
        <v>61</v>
      </c>
      <c r="F3363" s="15" t="s">
        <v>62</v>
      </c>
      <c r="G3363" s="15" t="s">
        <v>3155</v>
      </c>
      <c r="H3363" s="15" t="s">
        <v>3155</v>
      </c>
      <c r="I3363" s="15" t="s">
        <v>3155</v>
      </c>
      <c r="J3363" s="15">
        <v>5</v>
      </c>
      <c r="K3363" s="15" t="s">
        <v>3155</v>
      </c>
      <c r="L3363" s="15">
        <v>103013709</v>
      </c>
      <c r="M3363" s="15" t="s">
        <v>1425</v>
      </c>
      <c r="N3363" s="15" t="s">
        <v>1426</v>
      </c>
      <c r="O3363" s="18" t="s">
        <v>5250</v>
      </c>
      <c r="P3363" s="22" t="s">
        <v>3841</v>
      </c>
      <c r="Q3363" s="15" t="s">
        <v>1428</v>
      </c>
      <c r="R3363" s="18" t="s">
        <v>5937</v>
      </c>
      <c r="S3363" s="22" t="b">
        <f t="shared" si="517"/>
        <v>0</v>
      </c>
      <c r="T3363" s="18">
        <v>100</v>
      </c>
      <c r="U3363" s="18" t="s">
        <v>6010</v>
      </c>
      <c r="V3363" s="15"/>
      <c r="W3363" s="18" t="s">
        <v>6526</v>
      </c>
      <c r="X3363" s="18"/>
      <c r="Y3363" s="15" t="s">
        <v>73</v>
      </c>
      <c r="Z3363" s="18" t="s">
        <v>6526</v>
      </c>
      <c r="AA3363" s="18" t="s">
        <v>71</v>
      </c>
      <c r="AB3363" s="18" t="s">
        <v>1911</v>
      </c>
      <c r="AC3363" s="67" t="str">
        <f>+VLOOKUP("*"&amp;L3363&amp;"*",'[2]REGISTROS SANITARIOS'!$D$2663:$E$2973,2,FALSE)</f>
        <v>SI</v>
      </c>
      <c r="AD3363" s="22" t="s">
        <v>1025</v>
      </c>
      <c r="AE3363" s="16">
        <v>45223</v>
      </c>
      <c r="AF3363" s="34" t="s">
        <v>73</v>
      </c>
      <c r="AG3363" s="24">
        <v>40290</v>
      </c>
      <c r="AH3363" s="18">
        <v>12</v>
      </c>
      <c r="AI3363" s="18"/>
      <c r="AJ3363" s="17">
        <v>77000</v>
      </c>
      <c r="AK3363" s="25">
        <v>77000</v>
      </c>
      <c r="AL3363" s="25">
        <v>171</v>
      </c>
      <c r="AM3363" s="35">
        <v>0</v>
      </c>
      <c r="AN3363" s="19">
        <v>13167000</v>
      </c>
      <c r="AO3363" s="18"/>
      <c r="AP3363" s="15"/>
      <c r="AQ3363" s="43" t="str">
        <f t="shared" si="515"/>
        <v>SI</v>
      </c>
      <c r="AR3363" s="44">
        <f t="shared" si="518"/>
        <v>13167000</v>
      </c>
      <c r="AS3363" s="44">
        <f t="shared" si="519"/>
        <v>13167000</v>
      </c>
      <c r="AT3363" s="44">
        <f t="shared" si="520"/>
        <v>13167000</v>
      </c>
      <c r="AU3363" s="44">
        <f t="shared" si="521"/>
        <v>13167000</v>
      </c>
      <c r="AV3363" s="45" t="b">
        <f t="shared" si="522"/>
        <v>1</v>
      </c>
      <c r="AW3363" s="45" t="b">
        <f t="shared" si="516"/>
        <v>1</v>
      </c>
      <c r="AX3363" s="45"/>
    </row>
    <row r="3364" spans="1:50" s="36" customFormat="1" ht="27.75" customHeight="1" x14ac:dyDescent="0.15">
      <c r="A3364" s="36" t="str">
        <f t="shared" si="514"/>
        <v>RONELLY S.A.S103013903</v>
      </c>
      <c r="B3364" s="36" t="b">
        <f>+A3364='[1]Anexo 9'!A3364</f>
        <v>1</v>
      </c>
      <c r="C3364" s="18">
        <v>890929073</v>
      </c>
      <c r="D3364" s="18" t="s">
        <v>3869</v>
      </c>
      <c r="E3364" s="15" t="s">
        <v>61</v>
      </c>
      <c r="F3364" s="15" t="s">
        <v>3424</v>
      </c>
      <c r="G3364" s="15" t="s">
        <v>3155</v>
      </c>
      <c r="H3364" s="15" t="s">
        <v>3155</v>
      </c>
      <c r="I3364" s="15" t="s">
        <v>3155</v>
      </c>
      <c r="J3364" s="15">
        <v>8</v>
      </c>
      <c r="K3364" s="15" t="s">
        <v>3155</v>
      </c>
      <c r="L3364" s="15">
        <v>103013903</v>
      </c>
      <c r="M3364" s="15" t="s">
        <v>3871</v>
      </c>
      <c r="N3364" s="15" t="s">
        <v>64</v>
      </c>
      <c r="O3364" s="18" t="s">
        <v>5251</v>
      </c>
      <c r="P3364" s="22" t="s">
        <v>3841</v>
      </c>
      <c r="Q3364" s="15" t="s">
        <v>5560</v>
      </c>
      <c r="R3364" s="18" t="s">
        <v>5979</v>
      </c>
      <c r="S3364" s="22" t="b">
        <f t="shared" si="517"/>
        <v>0</v>
      </c>
      <c r="T3364" s="18">
        <v>10</v>
      </c>
      <c r="U3364" s="18" t="s">
        <v>6002</v>
      </c>
      <c r="V3364" s="15"/>
      <c r="W3364" s="18" t="s">
        <v>6534</v>
      </c>
      <c r="X3364" s="18"/>
      <c r="Y3364" s="15" t="s">
        <v>73</v>
      </c>
      <c r="Z3364" s="18" t="s">
        <v>6534</v>
      </c>
      <c r="AA3364" s="18" t="s">
        <v>71</v>
      </c>
      <c r="AB3364" s="18" t="s">
        <v>7159</v>
      </c>
      <c r="AC3364" s="67" t="str">
        <f>+VLOOKUP("*"&amp;L3364&amp;"*",'[2]REGISTROS SANITARIOS'!$D$2663:$E$2973,2,FALSE)</f>
        <v>SI</v>
      </c>
      <c r="AD3364" s="22" t="s">
        <v>1025</v>
      </c>
      <c r="AE3364" s="16">
        <v>44348</v>
      </c>
      <c r="AF3364" s="34" t="s">
        <v>73</v>
      </c>
      <c r="AG3364" s="24">
        <v>19954690</v>
      </c>
      <c r="AH3364" s="18">
        <v>6</v>
      </c>
      <c r="AI3364" s="18"/>
      <c r="AJ3364" s="17">
        <v>33000</v>
      </c>
      <c r="AK3364" s="25">
        <v>33000</v>
      </c>
      <c r="AL3364" s="25">
        <v>1726.2666666666667</v>
      </c>
      <c r="AM3364" s="35">
        <v>0</v>
      </c>
      <c r="AN3364" s="19">
        <v>56966800</v>
      </c>
      <c r="AO3364" s="18"/>
      <c r="AP3364" s="15"/>
      <c r="AQ3364" s="43" t="str">
        <f t="shared" si="515"/>
        <v>SI</v>
      </c>
      <c r="AR3364" s="44">
        <f t="shared" si="518"/>
        <v>56966800</v>
      </c>
      <c r="AS3364" s="44">
        <f t="shared" si="519"/>
        <v>56966800</v>
      </c>
      <c r="AT3364" s="44">
        <f t="shared" si="520"/>
        <v>56966800</v>
      </c>
      <c r="AU3364" s="44">
        <f t="shared" si="521"/>
        <v>56966800</v>
      </c>
      <c r="AV3364" s="45" t="b">
        <f t="shared" si="522"/>
        <v>1</v>
      </c>
      <c r="AW3364" s="45" t="b">
        <f t="shared" si="516"/>
        <v>1</v>
      </c>
      <c r="AX3364" s="45"/>
    </row>
    <row r="3365" spans="1:50" s="36" customFormat="1" ht="27.75" customHeight="1" x14ac:dyDescent="0.15">
      <c r="A3365" s="36" t="str">
        <f t="shared" si="514"/>
        <v>RONELLY S.A.S103014203</v>
      </c>
      <c r="B3365" s="36" t="b">
        <f>+A3365='[1]Anexo 9'!A3365</f>
        <v>1</v>
      </c>
      <c r="C3365" s="18">
        <v>890929073</v>
      </c>
      <c r="D3365" s="18" t="s">
        <v>3869</v>
      </c>
      <c r="E3365" s="15" t="s">
        <v>61</v>
      </c>
      <c r="F3365" s="15" t="s">
        <v>3424</v>
      </c>
      <c r="G3365" s="15" t="s">
        <v>3155</v>
      </c>
      <c r="H3365" s="15" t="s">
        <v>3155</v>
      </c>
      <c r="I3365" s="15" t="s">
        <v>3155</v>
      </c>
      <c r="J3365" s="15">
        <v>7</v>
      </c>
      <c r="K3365" s="15" t="s">
        <v>3155</v>
      </c>
      <c r="L3365" s="15">
        <v>103014203</v>
      </c>
      <c r="M3365" s="15" t="s">
        <v>4118</v>
      </c>
      <c r="N3365" s="15" t="s">
        <v>64</v>
      </c>
      <c r="O3365" s="18" t="s">
        <v>5252</v>
      </c>
      <c r="P3365" s="22" t="s">
        <v>73</v>
      </c>
      <c r="Q3365" s="15" t="s">
        <v>76</v>
      </c>
      <c r="R3365" s="18" t="s">
        <v>5979</v>
      </c>
      <c r="S3365" s="22" t="b">
        <f t="shared" si="517"/>
        <v>0</v>
      </c>
      <c r="T3365" s="18">
        <v>10</v>
      </c>
      <c r="U3365" s="18" t="s">
        <v>6002</v>
      </c>
      <c r="V3365" s="15"/>
      <c r="W3365" s="18" t="s">
        <v>6535</v>
      </c>
      <c r="X3365" s="18"/>
      <c r="Y3365" s="15" t="s">
        <v>73</v>
      </c>
      <c r="Z3365" s="18" t="s">
        <v>6535</v>
      </c>
      <c r="AA3365" s="18" t="s">
        <v>71</v>
      </c>
      <c r="AB3365" s="18" t="s">
        <v>7640</v>
      </c>
      <c r="AC3365" s="67" t="str">
        <f>+VLOOKUP("*"&amp;L3365&amp;"*",'[2]REGISTROS SANITARIOS'!$D$2663:$E$2973,2,FALSE)</f>
        <v>SI</v>
      </c>
      <c r="AD3365" s="22" t="s">
        <v>1025</v>
      </c>
      <c r="AE3365" s="16">
        <v>45041</v>
      </c>
      <c r="AF3365" s="34" t="s">
        <v>73</v>
      </c>
      <c r="AG3365" s="24" t="s">
        <v>7640</v>
      </c>
      <c r="AH3365" s="18">
        <v>1</v>
      </c>
      <c r="AI3365" s="18"/>
      <c r="AJ3365" s="17">
        <v>18700</v>
      </c>
      <c r="AK3365" s="25">
        <v>18700</v>
      </c>
      <c r="AL3365" s="25">
        <v>1636</v>
      </c>
      <c r="AM3365" s="35">
        <v>0</v>
      </c>
      <c r="AN3365" s="19">
        <v>30593200</v>
      </c>
      <c r="AO3365" s="18"/>
      <c r="AP3365" s="15"/>
      <c r="AQ3365" s="43" t="str">
        <f t="shared" si="515"/>
        <v>SI</v>
      </c>
      <c r="AR3365" s="44">
        <f t="shared" si="518"/>
        <v>30593200</v>
      </c>
      <c r="AS3365" s="44">
        <f t="shared" si="519"/>
        <v>30593200</v>
      </c>
      <c r="AT3365" s="44">
        <f t="shared" si="520"/>
        <v>30593200</v>
      </c>
      <c r="AU3365" s="44">
        <f t="shared" si="521"/>
        <v>30593200</v>
      </c>
      <c r="AV3365" s="45" t="b">
        <f t="shared" si="522"/>
        <v>1</v>
      </c>
      <c r="AW3365" s="45" t="b">
        <f t="shared" si="516"/>
        <v>1</v>
      </c>
      <c r="AX3365" s="45"/>
    </row>
    <row r="3366" spans="1:50" s="36" customFormat="1" ht="27.75" customHeight="1" x14ac:dyDescent="0.15">
      <c r="A3366" s="36" t="str">
        <f t="shared" si="514"/>
        <v>RONELLY S.A.S103014803</v>
      </c>
      <c r="B3366" s="36" t="b">
        <f>+A3366='[1]Anexo 9'!A3366</f>
        <v>1</v>
      </c>
      <c r="C3366" s="18">
        <v>890929073</v>
      </c>
      <c r="D3366" s="18" t="s">
        <v>3869</v>
      </c>
      <c r="E3366" s="15" t="s">
        <v>61</v>
      </c>
      <c r="F3366" s="15" t="s">
        <v>62</v>
      </c>
      <c r="G3366" s="15" t="s">
        <v>3155</v>
      </c>
      <c r="H3366" s="15" t="s">
        <v>3155</v>
      </c>
      <c r="I3366" s="15" t="s">
        <v>3155</v>
      </c>
      <c r="J3366" s="15">
        <v>7</v>
      </c>
      <c r="K3366" s="15" t="s">
        <v>3155</v>
      </c>
      <c r="L3366" s="15">
        <v>103014803</v>
      </c>
      <c r="M3366" s="15" t="s">
        <v>1912</v>
      </c>
      <c r="N3366" s="15" t="s">
        <v>64</v>
      </c>
      <c r="O3366" s="18" t="s">
        <v>5253</v>
      </c>
      <c r="P3366" s="22" t="s">
        <v>3841</v>
      </c>
      <c r="Q3366" s="15" t="s">
        <v>1914</v>
      </c>
      <c r="R3366" s="18" t="s">
        <v>5979</v>
      </c>
      <c r="S3366" s="22" t="b">
        <f t="shared" si="517"/>
        <v>0</v>
      </c>
      <c r="T3366" s="18">
        <v>10</v>
      </c>
      <c r="U3366" s="18" t="s">
        <v>6002</v>
      </c>
      <c r="V3366" s="15"/>
      <c r="W3366" s="18" t="s">
        <v>6534</v>
      </c>
      <c r="X3366" s="18"/>
      <c r="Y3366" s="15" t="s">
        <v>73</v>
      </c>
      <c r="Z3366" s="18" t="s">
        <v>6534</v>
      </c>
      <c r="AA3366" s="18" t="s">
        <v>71</v>
      </c>
      <c r="AB3366" s="18" t="s">
        <v>1916</v>
      </c>
      <c r="AC3366" s="67" t="str">
        <f>+VLOOKUP("*"&amp;L3366&amp;"*",'[2]REGISTROS SANITARIOS'!$D$2663:$E$2973,2,FALSE)</f>
        <v>SI</v>
      </c>
      <c r="AD3366" s="22" t="s">
        <v>1025</v>
      </c>
      <c r="AE3366" s="16">
        <v>45070</v>
      </c>
      <c r="AF3366" s="34" t="s">
        <v>73</v>
      </c>
      <c r="AG3366" s="24">
        <v>19908236</v>
      </c>
      <c r="AH3366" s="18">
        <v>7</v>
      </c>
      <c r="AI3366" s="18"/>
      <c r="AJ3366" s="17">
        <v>2200</v>
      </c>
      <c r="AK3366" s="25">
        <v>2200</v>
      </c>
      <c r="AL3366" s="25">
        <v>1250</v>
      </c>
      <c r="AM3366" s="35">
        <v>0</v>
      </c>
      <c r="AN3366" s="19">
        <v>2750000</v>
      </c>
      <c r="AO3366" s="18"/>
      <c r="AP3366" s="15"/>
      <c r="AQ3366" s="43" t="str">
        <f t="shared" si="515"/>
        <v>SI</v>
      </c>
      <c r="AR3366" s="44">
        <f t="shared" si="518"/>
        <v>2750000</v>
      </c>
      <c r="AS3366" s="44">
        <f t="shared" si="519"/>
        <v>2750000</v>
      </c>
      <c r="AT3366" s="44">
        <f t="shared" si="520"/>
        <v>2750000</v>
      </c>
      <c r="AU3366" s="44">
        <f t="shared" si="521"/>
        <v>2750000</v>
      </c>
      <c r="AV3366" s="45" t="b">
        <f t="shared" si="522"/>
        <v>1</v>
      </c>
      <c r="AW3366" s="45" t="b">
        <f t="shared" si="516"/>
        <v>1</v>
      </c>
      <c r="AX3366" s="45"/>
    </row>
    <row r="3367" spans="1:50" s="36" customFormat="1" ht="27.75" customHeight="1" x14ac:dyDescent="0.15">
      <c r="A3367" s="36" t="str">
        <f t="shared" si="514"/>
        <v>RONELLY S.A.S103015503</v>
      </c>
      <c r="B3367" s="36" t="b">
        <f>+A3367='[1]Anexo 9'!A3367</f>
        <v>1</v>
      </c>
      <c r="C3367" s="18">
        <v>890929073</v>
      </c>
      <c r="D3367" s="18" t="s">
        <v>3869</v>
      </c>
      <c r="E3367" s="15" t="s">
        <v>61</v>
      </c>
      <c r="F3367" s="15" t="s">
        <v>62</v>
      </c>
      <c r="G3367" s="15" t="s">
        <v>3155</v>
      </c>
      <c r="H3367" s="15" t="s">
        <v>3155</v>
      </c>
      <c r="I3367" s="15" t="s">
        <v>3155</v>
      </c>
      <c r="J3367" s="15">
        <v>6</v>
      </c>
      <c r="K3367" s="15" t="s">
        <v>3155</v>
      </c>
      <c r="L3367" s="15">
        <v>103015503</v>
      </c>
      <c r="M3367" s="15" t="s">
        <v>1917</v>
      </c>
      <c r="N3367" s="15" t="s">
        <v>80</v>
      </c>
      <c r="O3367" s="18" t="s">
        <v>5254</v>
      </c>
      <c r="P3367" s="22" t="s">
        <v>73</v>
      </c>
      <c r="Q3367" s="15" t="s">
        <v>1616</v>
      </c>
      <c r="R3367" s="18" t="s">
        <v>5985</v>
      </c>
      <c r="S3367" s="22" t="b">
        <f t="shared" si="517"/>
        <v>0</v>
      </c>
      <c r="T3367" s="18">
        <v>1</v>
      </c>
      <c r="U3367" s="18" t="s">
        <v>5749</v>
      </c>
      <c r="V3367" s="15"/>
      <c r="W3367" s="18" t="s">
        <v>6529</v>
      </c>
      <c r="X3367" s="18"/>
      <c r="Y3367" s="15" t="s">
        <v>73</v>
      </c>
      <c r="Z3367" s="18" t="s">
        <v>6529</v>
      </c>
      <c r="AA3367" s="18" t="s">
        <v>71</v>
      </c>
      <c r="AB3367" s="18" t="s">
        <v>1919</v>
      </c>
      <c r="AC3367" s="67" t="str">
        <f>+VLOOKUP("*"&amp;L3367&amp;"*",'[2]REGISTROS SANITARIOS'!$D$2663:$E$2973,2,FALSE)</f>
        <v>SI</v>
      </c>
      <c r="AD3367" s="22" t="s">
        <v>1025</v>
      </c>
      <c r="AE3367" s="16">
        <v>45032</v>
      </c>
      <c r="AF3367" s="34" t="s">
        <v>73</v>
      </c>
      <c r="AG3367" s="24">
        <v>19931216</v>
      </c>
      <c r="AH3367" s="18">
        <v>1</v>
      </c>
      <c r="AI3367" s="18"/>
      <c r="AJ3367" s="17">
        <v>66000</v>
      </c>
      <c r="AK3367" s="25">
        <v>66000</v>
      </c>
      <c r="AL3367" s="25">
        <v>2211.3333333333335</v>
      </c>
      <c r="AM3367" s="35">
        <v>0</v>
      </c>
      <c r="AN3367" s="19">
        <v>145948000</v>
      </c>
      <c r="AO3367" s="18"/>
      <c r="AP3367" s="15"/>
      <c r="AQ3367" s="43" t="str">
        <f t="shared" si="515"/>
        <v>SI</v>
      </c>
      <c r="AR3367" s="44">
        <f t="shared" si="518"/>
        <v>145948000</v>
      </c>
      <c r="AS3367" s="44">
        <f t="shared" si="519"/>
        <v>145948000</v>
      </c>
      <c r="AT3367" s="44">
        <f t="shared" si="520"/>
        <v>145948000</v>
      </c>
      <c r="AU3367" s="44">
        <f t="shared" si="521"/>
        <v>145948000</v>
      </c>
      <c r="AV3367" s="45" t="b">
        <f t="shared" si="522"/>
        <v>1</v>
      </c>
      <c r="AW3367" s="45" t="b">
        <f t="shared" si="516"/>
        <v>1</v>
      </c>
      <c r="AX3367" s="45"/>
    </row>
    <row r="3368" spans="1:50" s="36" customFormat="1" ht="27.75" customHeight="1" x14ac:dyDescent="0.15">
      <c r="A3368" s="36" t="str">
        <f t="shared" si="514"/>
        <v>RONELLY S.A.S103015803</v>
      </c>
      <c r="B3368" s="36" t="b">
        <f>+A3368='[1]Anexo 9'!A3368</f>
        <v>1</v>
      </c>
      <c r="C3368" s="18">
        <v>890929073</v>
      </c>
      <c r="D3368" s="18" t="s">
        <v>3869</v>
      </c>
      <c r="E3368" s="15" t="s">
        <v>61</v>
      </c>
      <c r="F3368" s="15" t="s">
        <v>62</v>
      </c>
      <c r="G3368" s="15" t="s">
        <v>3155</v>
      </c>
      <c r="H3368" s="15" t="s">
        <v>3155</v>
      </c>
      <c r="I3368" s="15" t="s">
        <v>3155</v>
      </c>
      <c r="J3368" s="15">
        <v>6</v>
      </c>
      <c r="K3368" s="15" t="s">
        <v>3155</v>
      </c>
      <c r="L3368" s="15">
        <v>103015803</v>
      </c>
      <c r="M3368" s="15" t="s">
        <v>1618</v>
      </c>
      <c r="N3368" s="15" t="s">
        <v>80</v>
      </c>
      <c r="O3368" s="18" t="s">
        <v>5255</v>
      </c>
      <c r="P3368" s="22" t="s">
        <v>3841</v>
      </c>
      <c r="Q3368" s="15" t="s">
        <v>1604</v>
      </c>
      <c r="R3368" s="18" t="s">
        <v>5985</v>
      </c>
      <c r="S3368" s="22" t="b">
        <f t="shared" si="517"/>
        <v>0</v>
      </c>
      <c r="T3368" s="18">
        <v>25</v>
      </c>
      <c r="U3368" s="18" t="s">
        <v>6026</v>
      </c>
      <c r="V3368" s="15"/>
      <c r="W3368" s="18" t="s">
        <v>6536</v>
      </c>
      <c r="X3368" s="18"/>
      <c r="Y3368" s="15" t="s">
        <v>73</v>
      </c>
      <c r="Z3368" s="18" t="s">
        <v>6536</v>
      </c>
      <c r="AA3368" s="18" t="s">
        <v>899</v>
      </c>
      <c r="AB3368" s="18" t="s">
        <v>2993</v>
      </c>
      <c r="AC3368" s="67" t="str">
        <f>+VLOOKUP("*"&amp;L3368&amp;"*",'[2]REGISTROS SANITARIOS'!$D$2663:$E$2973,2,FALSE)</f>
        <v>SI</v>
      </c>
      <c r="AD3368" s="22" t="s">
        <v>1025</v>
      </c>
      <c r="AE3368" s="16">
        <v>44314</v>
      </c>
      <c r="AF3368" s="34" t="s">
        <v>73</v>
      </c>
      <c r="AG3368" s="24">
        <v>19931764</v>
      </c>
      <c r="AH3368" s="18">
        <v>2</v>
      </c>
      <c r="AI3368" s="18"/>
      <c r="AJ3368" s="17">
        <v>2750</v>
      </c>
      <c r="AK3368" s="25">
        <v>2750</v>
      </c>
      <c r="AL3368" s="25">
        <v>27041.039999999997</v>
      </c>
      <c r="AM3368" s="35">
        <v>0</v>
      </c>
      <c r="AN3368" s="19">
        <v>74362859.999999985</v>
      </c>
      <c r="AO3368" s="18"/>
      <c r="AP3368" s="15"/>
      <c r="AQ3368" s="43" t="str">
        <f t="shared" si="515"/>
        <v>SI</v>
      </c>
      <c r="AR3368" s="44">
        <f t="shared" si="518"/>
        <v>74362859.999999985</v>
      </c>
      <c r="AS3368" s="44">
        <f t="shared" si="519"/>
        <v>74362859.999999985</v>
      </c>
      <c r="AT3368" s="44">
        <f t="shared" si="520"/>
        <v>74362859.999999985</v>
      </c>
      <c r="AU3368" s="44">
        <f t="shared" si="521"/>
        <v>74362859.999999985</v>
      </c>
      <c r="AV3368" s="45" t="b">
        <f t="shared" si="522"/>
        <v>1</v>
      </c>
      <c r="AW3368" s="45" t="b">
        <f t="shared" si="516"/>
        <v>1</v>
      </c>
      <c r="AX3368" s="45"/>
    </row>
    <row r="3369" spans="1:50" s="36" customFormat="1" ht="27.75" customHeight="1" x14ac:dyDescent="0.15">
      <c r="A3369" s="36" t="str">
        <f t="shared" si="514"/>
        <v>RONELLY S.A.S103015904</v>
      </c>
      <c r="B3369" s="36" t="b">
        <f>+A3369='[1]Anexo 9'!A3369</f>
        <v>1</v>
      </c>
      <c r="C3369" s="18">
        <v>890929073</v>
      </c>
      <c r="D3369" s="18" t="s">
        <v>3869</v>
      </c>
      <c r="E3369" s="15" t="s">
        <v>61</v>
      </c>
      <c r="F3369" s="15" t="s">
        <v>62</v>
      </c>
      <c r="G3369" s="15" t="s">
        <v>3155</v>
      </c>
      <c r="H3369" s="15" t="s">
        <v>3155</v>
      </c>
      <c r="I3369" s="15" t="s">
        <v>3155</v>
      </c>
      <c r="J3369" s="15">
        <v>4</v>
      </c>
      <c r="K3369" s="15" t="s">
        <v>3155</v>
      </c>
      <c r="L3369" s="15">
        <v>103015904</v>
      </c>
      <c r="M3369" s="15" t="s">
        <v>1433</v>
      </c>
      <c r="N3369" s="15" t="s">
        <v>91</v>
      </c>
      <c r="O3369" s="18" t="s">
        <v>5256</v>
      </c>
      <c r="P3369" s="22" t="s">
        <v>3841</v>
      </c>
      <c r="Q3369" s="15" t="s">
        <v>1434</v>
      </c>
      <c r="R3369" s="18" t="s">
        <v>5983</v>
      </c>
      <c r="S3369" s="22" t="b">
        <f t="shared" si="517"/>
        <v>0</v>
      </c>
      <c r="T3369" s="18">
        <v>1</v>
      </c>
      <c r="U3369" s="18" t="s">
        <v>6009</v>
      </c>
      <c r="V3369" s="15"/>
      <c r="W3369" s="18" t="s">
        <v>6531</v>
      </c>
      <c r="X3369" s="18"/>
      <c r="Y3369" s="15" t="s">
        <v>73</v>
      </c>
      <c r="Z3369" s="18" t="s">
        <v>6531</v>
      </c>
      <c r="AA3369" s="18" t="s">
        <v>71</v>
      </c>
      <c r="AB3369" s="18" t="s">
        <v>7641</v>
      </c>
      <c r="AC3369" s="67" t="str">
        <f>+VLOOKUP("*"&amp;L3369&amp;"*",'[2]REGISTROS SANITARIOS'!$D$2663:$E$2973,2,FALSE)</f>
        <v>SI</v>
      </c>
      <c r="AD3369" s="22" t="s">
        <v>1025</v>
      </c>
      <c r="AE3369" s="16">
        <v>44529</v>
      </c>
      <c r="AF3369" s="34" t="s">
        <v>73</v>
      </c>
      <c r="AG3369" s="24">
        <v>227057</v>
      </c>
      <c r="AH3369" s="18">
        <v>2</v>
      </c>
      <c r="AI3369" s="18"/>
      <c r="AJ3369" s="17">
        <v>2200</v>
      </c>
      <c r="AK3369" s="25">
        <v>2200</v>
      </c>
      <c r="AL3369" s="25">
        <v>3256</v>
      </c>
      <c r="AM3369" s="35">
        <v>0</v>
      </c>
      <c r="AN3369" s="19">
        <v>7163200</v>
      </c>
      <c r="AO3369" s="18"/>
      <c r="AP3369" s="15"/>
      <c r="AQ3369" s="43" t="str">
        <f t="shared" si="515"/>
        <v>SI</v>
      </c>
      <c r="AR3369" s="44">
        <f t="shared" si="518"/>
        <v>7163200</v>
      </c>
      <c r="AS3369" s="44">
        <f t="shared" si="519"/>
        <v>7163200</v>
      </c>
      <c r="AT3369" s="44">
        <f t="shared" si="520"/>
        <v>7163200</v>
      </c>
      <c r="AU3369" s="44">
        <f t="shared" si="521"/>
        <v>7163200</v>
      </c>
      <c r="AV3369" s="45" t="b">
        <f t="shared" si="522"/>
        <v>1</v>
      </c>
      <c r="AW3369" s="45" t="b">
        <f t="shared" si="516"/>
        <v>1</v>
      </c>
      <c r="AX3369" s="45"/>
    </row>
    <row r="3370" spans="1:50" s="36" customFormat="1" ht="27.75" customHeight="1" x14ac:dyDescent="0.15">
      <c r="A3370" s="36" t="str">
        <f t="shared" si="514"/>
        <v>RONELLY S.A.S103016109</v>
      </c>
      <c r="B3370" s="36" t="b">
        <f>+A3370='[1]Anexo 9'!A3370</f>
        <v>1</v>
      </c>
      <c r="C3370" s="18">
        <v>890929073</v>
      </c>
      <c r="D3370" s="18" t="s">
        <v>3869</v>
      </c>
      <c r="E3370" s="15" t="s">
        <v>61</v>
      </c>
      <c r="F3370" s="15" t="s">
        <v>62</v>
      </c>
      <c r="G3370" s="15" t="s">
        <v>3155</v>
      </c>
      <c r="H3370" s="15" t="s">
        <v>3155</v>
      </c>
      <c r="I3370" s="15" t="s">
        <v>3155</v>
      </c>
      <c r="J3370" s="15">
        <v>3</v>
      </c>
      <c r="K3370" s="15" t="s">
        <v>3155</v>
      </c>
      <c r="L3370" s="15">
        <v>103016109</v>
      </c>
      <c r="M3370" s="15" t="s">
        <v>1924</v>
      </c>
      <c r="N3370" s="15" t="s">
        <v>1436</v>
      </c>
      <c r="O3370" s="18" t="s">
        <v>5257</v>
      </c>
      <c r="P3370" s="22" t="s">
        <v>73</v>
      </c>
      <c r="Q3370" s="15" t="s">
        <v>1926</v>
      </c>
      <c r="R3370" s="18" t="s">
        <v>5986</v>
      </c>
      <c r="S3370" s="22" t="b">
        <f t="shared" si="517"/>
        <v>0</v>
      </c>
      <c r="T3370" s="18">
        <v>3</v>
      </c>
      <c r="U3370" s="18" t="s">
        <v>6018</v>
      </c>
      <c r="V3370" s="15"/>
      <c r="W3370" s="18" t="s">
        <v>6525</v>
      </c>
      <c r="X3370" s="18"/>
      <c r="Y3370" s="15" t="s">
        <v>73</v>
      </c>
      <c r="Z3370" s="18" t="s">
        <v>6525</v>
      </c>
      <c r="AA3370" s="18" t="s">
        <v>71</v>
      </c>
      <c r="AB3370" s="18" t="s">
        <v>2958</v>
      </c>
      <c r="AC3370" s="67" t="str">
        <f>+VLOOKUP("*"&amp;L3370&amp;"*",'[2]REGISTROS SANITARIOS'!$D$2663:$E$2973,2,FALSE)</f>
        <v>SI</v>
      </c>
      <c r="AD3370" s="22" t="s">
        <v>1025</v>
      </c>
      <c r="AE3370" s="16">
        <v>44489</v>
      </c>
      <c r="AF3370" s="34" t="s">
        <v>73</v>
      </c>
      <c r="AG3370" s="24">
        <v>11700</v>
      </c>
      <c r="AH3370" s="18">
        <v>2</v>
      </c>
      <c r="AI3370" s="18"/>
      <c r="AJ3370" s="17">
        <v>440</v>
      </c>
      <c r="AK3370" s="25">
        <v>440</v>
      </c>
      <c r="AL3370" s="25">
        <v>917</v>
      </c>
      <c r="AM3370" s="35">
        <v>0</v>
      </c>
      <c r="AN3370" s="19">
        <v>403480</v>
      </c>
      <c r="AO3370" s="18"/>
      <c r="AP3370" s="15"/>
      <c r="AQ3370" s="43" t="str">
        <f t="shared" si="515"/>
        <v>SI</v>
      </c>
      <c r="AR3370" s="44">
        <f t="shared" si="518"/>
        <v>403480</v>
      </c>
      <c r="AS3370" s="44">
        <f t="shared" si="519"/>
        <v>403480</v>
      </c>
      <c r="AT3370" s="44">
        <f t="shared" si="520"/>
        <v>403480</v>
      </c>
      <c r="AU3370" s="44">
        <f t="shared" si="521"/>
        <v>403480</v>
      </c>
      <c r="AV3370" s="45" t="b">
        <f t="shared" si="522"/>
        <v>1</v>
      </c>
      <c r="AW3370" s="45" t="b">
        <f t="shared" si="516"/>
        <v>1</v>
      </c>
      <c r="AX3370" s="45"/>
    </row>
    <row r="3371" spans="1:50" s="36" customFormat="1" ht="27.75" customHeight="1" x14ac:dyDescent="0.15">
      <c r="A3371" s="36" t="str">
        <f t="shared" si="514"/>
        <v>RONELLY S.A.S103016204</v>
      </c>
      <c r="B3371" s="36" t="b">
        <f>+A3371='[1]Anexo 9'!A3371</f>
        <v>1</v>
      </c>
      <c r="C3371" s="18">
        <v>890929073</v>
      </c>
      <c r="D3371" s="18" t="s">
        <v>3869</v>
      </c>
      <c r="E3371" s="15" t="s">
        <v>61</v>
      </c>
      <c r="F3371" s="15" t="s">
        <v>62</v>
      </c>
      <c r="G3371" s="15" t="s">
        <v>3155</v>
      </c>
      <c r="H3371" s="15" t="s">
        <v>3155</v>
      </c>
      <c r="I3371" s="15" t="s">
        <v>3155</v>
      </c>
      <c r="J3371" s="15">
        <v>4</v>
      </c>
      <c r="K3371" s="15" t="s">
        <v>3155</v>
      </c>
      <c r="L3371" s="15">
        <v>103016204</v>
      </c>
      <c r="M3371" s="15" t="s">
        <v>1929</v>
      </c>
      <c r="N3371" s="15" t="s">
        <v>91</v>
      </c>
      <c r="O3371" s="18" t="s">
        <v>5258</v>
      </c>
      <c r="P3371" s="22" t="s">
        <v>3841</v>
      </c>
      <c r="Q3371" s="15" t="s">
        <v>1233</v>
      </c>
      <c r="R3371" s="18" t="s">
        <v>5983</v>
      </c>
      <c r="S3371" s="22" t="b">
        <f t="shared" si="517"/>
        <v>0</v>
      </c>
      <c r="T3371" s="18">
        <v>1</v>
      </c>
      <c r="U3371" s="18" t="s">
        <v>5994</v>
      </c>
      <c r="V3371" s="15"/>
      <c r="W3371" s="18" t="s">
        <v>6525</v>
      </c>
      <c r="X3371" s="18"/>
      <c r="Y3371" s="15" t="s">
        <v>73</v>
      </c>
      <c r="Z3371" s="18" t="s">
        <v>6525</v>
      </c>
      <c r="AA3371" s="18" t="s">
        <v>71</v>
      </c>
      <c r="AB3371" s="18" t="s">
        <v>1932</v>
      </c>
      <c r="AC3371" s="67" t="str">
        <f>+VLOOKUP("*"&amp;L3371&amp;"*",'[2]REGISTROS SANITARIOS'!$D$2663:$E$2973,2,FALSE)</f>
        <v>SI</v>
      </c>
      <c r="AD3371" s="22" t="s">
        <v>1025</v>
      </c>
      <c r="AE3371" s="16">
        <v>44264</v>
      </c>
      <c r="AF3371" s="34" t="s">
        <v>68</v>
      </c>
      <c r="AG3371" s="24">
        <v>11701</v>
      </c>
      <c r="AH3371" s="18">
        <v>1</v>
      </c>
      <c r="AI3371" s="18"/>
      <c r="AJ3371" s="17">
        <v>82.5</v>
      </c>
      <c r="AK3371" s="25">
        <v>82.5</v>
      </c>
      <c r="AL3371" s="25">
        <v>6739</v>
      </c>
      <c r="AM3371" s="35">
        <v>0</v>
      </c>
      <c r="AN3371" s="19">
        <v>555967.5</v>
      </c>
      <c r="AO3371" s="18"/>
      <c r="AP3371" s="15"/>
      <c r="AQ3371" s="43" t="str">
        <f t="shared" si="515"/>
        <v>SI</v>
      </c>
      <c r="AR3371" s="44">
        <f t="shared" si="518"/>
        <v>555967.5</v>
      </c>
      <c r="AS3371" s="44">
        <f t="shared" si="519"/>
        <v>555967.5</v>
      </c>
      <c r="AT3371" s="44">
        <f t="shared" si="520"/>
        <v>555967.5</v>
      </c>
      <c r="AU3371" s="44">
        <f t="shared" si="521"/>
        <v>555967.5</v>
      </c>
      <c r="AV3371" s="45" t="b">
        <f t="shared" si="522"/>
        <v>1</v>
      </c>
      <c r="AW3371" s="45" t="b">
        <f t="shared" si="516"/>
        <v>1</v>
      </c>
      <c r="AX3371" s="45"/>
    </row>
    <row r="3372" spans="1:50" s="36" customFormat="1" ht="27.75" customHeight="1" x14ac:dyDescent="0.15">
      <c r="A3372" s="36" t="str">
        <f t="shared" si="514"/>
        <v>RONELLY S.A.S103016803</v>
      </c>
      <c r="B3372" s="36" t="b">
        <f>+A3372='[1]Anexo 9'!A3372</f>
        <v>1</v>
      </c>
      <c r="C3372" s="18">
        <v>890929073</v>
      </c>
      <c r="D3372" s="18" t="s">
        <v>3869</v>
      </c>
      <c r="E3372" s="15" t="s">
        <v>61</v>
      </c>
      <c r="F3372" s="15" t="s">
        <v>62</v>
      </c>
      <c r="G3372" s="15" t="s">
        <v>3155</v>
      </c>
      <c r="H3372" s="15" t="s">
        <v>3155</v>
      </c>
      <c r="I3372" s="15" t="s">
        <v>3155</v>
      </c>
      <c r="J3372" s="15">
        <v>6</v>
      </c>
      <c r="K3372" s="15" t="s">
        <v>3155</v>
      </c>
      <c r="L3372" s="15">
        <v>103016803</v>
      </c>
      <c r="M3372" s="15" t="s">
        <v>1933</v>
      </c>
      <c r="N3372" s="15" t="s">
        <v>80</v>
      </c>
      <c r="O3372" s="18" t="s">
        <v>5259</v>
      </c>
      <c r="P3372" s="22" t="s">
        <v>3841</v>
      </c>
      <c r="Q3372" s="15" t="s">
        <v>1604</v>
      </c>
      <c r="R3372" s="18" t="s">
        <v>5981</v>
      </c>
      <c r="S3372" s="22" t="b">
        <f t="shared" si="517"/>
        <v>0</v>
      </c>
      <c r="T3372" s="18">
        <v>1</v>
      </c>
      <c r="U3372" s="18" t="s">
        <v>6537</v>
      </c>
      <c r="V3372" s="15"/>
      <c r="W3372" s="18" t="s">
        <v>6529</v>
      </c>
      <c r="X3372" s="18"/>
      <c r="Y3372" s="15" t="s">
        <v>73</v>
      </c>
      <c r="Z3372" s="18" t="s">
        <v>6529</v>
      </c>
      <c r="AA3372" s="18" t="s">
        <v>71</v>
      </c>
      <c r="AB3372" s="18" t="s">
        <v>1935</v>
      </c>
      <c r="AC3372" s="67" t="str">
        <f>+VLOOKUP("*"&amp;L3372&amp;"*",'[2]REGISTROS SANITARIOS'!$D$2663:$E$2973,2,FALSE)</f>
        <v>SI</v>
      </c>
      <c r="AD3372" s="22" t="s">
        <v>1025</v>
      </c>
      <c r="AE3372" s="16">
        <v>45144</v>
      </c>
      <c r="AF3372" s="34" t="s">
        <v>73</v>
      </c>
      <c r="AG3372" s="24">
        <v>19982144</v>
      </c>
      <c r="AH3372" s="18">
        <v>1</v>
      </c>
      <c r="AI3372" s="18"/>
      <c r="AJ3372" s="17">
        <v>1210</v>
      </c>
      <c r="AK3372" s="25">
        <v>1210</v>
      </c>
      <c r="AL3372" s="25">
        <v>13757</v>
      </c>
      <c r="AM3372" s="35">
        <v>0</v>
      </c>
      <c r="AN3372" s="19">
        <v>16645970</v>
      </c>
      <c r="AO3372" s="18"/>
      <c r="AP3372" s="15"/>
      <c r="AQ3372" s="43" t="str">
        <f t="shared" si="515"/>
        <v>SI</v>
      </c>
      <c r="AR3372" s="44">
        <f t="shared" si="518"/>
        <v>16645970</v>
      </c>
      <c r="AS3372" s="44">
        <f t="shared" si="519"/>
        <v>16645970</v>
      </c>
      <c r="AT3372" s="44">
        <f t="shared" si="520"/>
        <v>16645970</v>
      </c>
      <c r="AU3372" s="44">
        <f t="shared" si="521"/>
        <v>16645970</v>
      </c>
      <c r="AV3372" s="45" t="b">
        <f t="shared" si="522"/>
        <v>1</v>
      </c>
      <c r="AW3372" s="45" t="b">
        <f t="shared" si="516"/>
        <v>1</v>
      </c>
      <c r="AX3372" s="45"/>
    </row>
    <row r="3373" spans="1:50" s="36" customFormat="1" ht="27.75" customHeight="1" x14ac:dyDescent="0.15">
      <c r="A3373" s="36" t="str">
        <f t="shared" si="514"/>
        <v>RONELLY S.A.S103017609</v>
      </c>
      <c r="B3373" s="36" t="b">
        <f>+A3373='[1]Anexo 9'!A3373</f>
        <v>1</v>
      </c>
      <c r="C3373" s="18">
        <v>890929073</v>
      </c>
      <c r="D3373" s="18" t="s">
        <v>3869</v>
      </c>
      <c r="E3373" s="15" t="s">
        <v>61</v>
      </c>
      <c r="F3373" s="15" t="s">
        <v>62</v>
      </c>
      <c r="G3373" s="15" t="s">
        <v>3155</v>
      </c>
      <c r="H3373" s="15" t="s">
        <v>3155</v>
      </c>
      <c r="I3373" s="15" t="s">
        <v>3155</v>
      </c>
      <c r="J3373" s="15">
        <v>4</v>
      </c>
      <c r="K3373" s="15" t="s">
        <v>3155</v>
      </c>
      <c r="L3373" s="15">
        <v>103017609</v>
      </c>
      <c r="M3373" s="15" t="s">
        <v>1936</v>
      </c>
      <c r="N3373" s="15" t="s">
        <v>1436</v>
      </c>
      <c r="O3373" s="18" t="s">
        <v>5260</v>
      </c>
      <c r="P3373" s="22" t="s">
        <v>73</v>
      </c>
      <c r="Q3373" s="15" t="s">
        <v>1428</v>
      </c>
      <c r="R3373" s="18" t="s">
        <v>5986</v>
      </c>
      <c r="S3373" s="22" t="b">
        <f t="shared" si="517"/>
        <v>0</v>
      </c>
      <c r="T3373" s="18">
        <v>50</v>
      </c>
      <c r="U3373" s="18" t="s">
        <v>6024</v>
      </c>
      <c r="V3373" s="15"/>
      <c r="W3373" s="18" t="s">
        <v>6526</v>
      </c>
      <c r="X3373" s="18"/>
      <c r="Y3373" s="15" t="s">
        <v>73</v>
      </c>
      <c r="Z3373" s="18" t="s">
        <v>6526</v>
      </c>
      <c r="AA3373" s="18" t="s">
        <v>43</v>
      </c>
      <c r="AB3373" s="18" t="s">
        <v>7642</v>
      </c>
      <c r="AC3373" s="67" t="str">
        <f>+VLOOKUP("*"&amp;L3373&amp;"*",'[2]REGISTROS SANITARIOS'!$D$2663:$E$2973,2,FALSE)</f>
        <v>SI</v>
      </c>
      <c r="AD3373" s="22" t="s">
        <v>1025</v>
      </c>
      <c r="AE3373" s="16">
        <v>45495</v>
      </c>
      <c r="AF3373" s="34" t="s">
        <v>73</v>
      </c>
      <c r="AG3373" s="24">
        <v>20056836</v>
      </c>
      <c r="AH3373" s="18">
        <v>3</v>
      </c>
      <c r="AI3373" s="18"/>
      <c r="AJ3373" s="17">
        <v>495</v>
      </c>
      <c r="AK3373" s="25">
        <v>495</v>
      </c>
      <c r="AL3373" s="25">
        <v>1376</v>
      </c>
      <c r="AM3373" s="35">
        <v>0</v>
      </c>
      <c r="AN3373" s="19">
        <v>681120</v>
      </c>
      <c r="AO3373" s="18"/>
      <c r="AP3373" s="15"/>
      <c r="AQ3373" s="43" t="str">
        <f t="shared" si="515"/>
        <v>SI</v>
      </c>
      <c r="AR3373" s="44">
        <f t="shared" si="518"/>
        <v>681120</v>
      </c>
      <c r="AS3373" s="44">
        <f t="shared" si="519"/>
        <v>681120</v>
      </c>
      <c r="AT3373" s="44">
        <f t="shared" si="520"/>
        <v>681120</v>
      </c>
      <c r="AU3373" s="44">
        <f t="shared" si="521"/>
        <v>681120</v>
      </c>
      <c r="AV3373" s="45" t="b">
        <f t="shared" si="522"/>
        <v>1</v>
      </c>
      <c r="AW3373" s="45" t="b">
        <f t="shared" si="516"/>
        <v>1</v>
      </c>
      <c r="AX3373" s="45"/>
    </row>
    <row r="3374" spans="1:50" s="36" customFormat="1" ht="27.75" customHeight="1" x14ac:dyDescent="0.15">
      <c r="A3374" s="36" t="str">
        <f t="shared" si="514"/>
        <v>RONELLY S.A.S103020409</v>
      </c>
      <c r="B3374" s="36" t="b">
        <f>+A3374='[1]Anexo 9'!A3374</f>
        <v>1</v>
      </c>
      <c r="C3374" s="18">
        <v>890929073</v>
      </c>
      <c r="D3374" s="18" t="s">
        <v>3869</v>
      </c>
      <c r="E3374" s="15" t="s">
        <v>61</v>
      </c>
      <c r="F3374" s="15" t="s">
        <v>62</v>
      </c>
      <c r="G3374" s="15" t="s">
        <v>3155</v>
      </c>
      <c r="H3374" s="15" t="s">
        <v>3155</v>
      </c>
      <c r="I3374" s="15" t="s">
        <v>3155</v>
      </c>
      <c r="J3374" s="15">
        <v>4</v>
      </c>
      <c r="K3374" s="15" t="s">
        <v>3155</v>
      </c>
      <c r="L3374" s="15">
        <v>103020409</v>
      </c>
      <c r="M3374" s="15" t="s">
        <v>1946</v>
      </c>
      <c r="N3374" s="15" t="s">
        <v>1436</v>
      </c>
      <c r="O3374" s="18" t="s">
        <v>5261</v>
      </c>
      <c r="P3374" s="22" t="s">
        <v>73</v>
      </c>
      <c r="Q3374" s="15" t="s">
        <v>1948</v>
      </c>
      <c r="R3374" s="18" t="s">
        <v>5937</v>
      </c>
      <c r="S3374" s="22" t="b">
        <f t="shared" si="517"/>
        <v>0</v>
      </c>
      <c r="T3374" s="18">
        <v>100</v>
      </c>
      <c r="U3374" s="18" t="s">
        <v>6010</v>
      </c>
      <c r="V3374" s="15"/>
      <c r="W3374" s="18" t="s">
        <v>6525</v>
      </c>
      <c r="X3374" s="18"/>
      <c r="Y3374" s="15" t="s">
        <v>73</v>
      </c>
      <c r="Z3374" s="18" t="s">
        <v>6525</v>
      </c>
      <c r="AA3374" s="18" t="s">
        <v>71</v>
      </c>
      <c r="AB3374" s="18" t="s">
        <v>1949</v>
      </c>
      <c r="AC3374" s="67" t="str">
        <f>+VLOOKUP("*"&amp;L3374&amp;"*",'[2]REGISTROS SANITARIOS'!$D$2663:$E$2973,2,FALSE)</f>
        <v>SI</v>
      </c>
      <c r="AD3374" s="22" t="s">
        <v>1025</v>
      </c>
      <c r="AE3374" s="16">
        <v>44357</v>
      </c>
      <c r="AF3374" s="34" t="s">
        <v>73</v>
      </c>
      <c r="AG3374" s="24">
        <v>51063</v>
      </c>
      <c r="AH3374" s="18">
        <v>3</v>
      </c>
      <c r="AI3374" s="18"/>
      <c r="AJ3374" s="17">
        <v>29700</v>
      </c>
      <c r="AK3374" s="25">
        <v>29700</v>
      </c>
      <c r="AL3374" s="25">
        <v>193</v>
      </c>
      <c r="AM3374" s="35">
        <v>0</v>
      </c>
      <c r="AN3374" s="19">
        <v>5732100</v>
      </c>
      <c r="AO3374" s="18"/>
      <c r="AP3374" s="15"/>
      <c r="AQ3374" s="43" t="str">
        <f t="shared" si="515"/>
        <v>SI</v>
      </c>
      <c r="AR3374" s="44">
        <f t="shared" si="518"/>
        <v>5732100</v>
      </c>
      <c r="AS3374" s="44">
        <f t="shared" si="519"/>
        <v>5732100</v>
      </c>
      <c r="AT3374" s="44">
        <f t="shared" si="520"/>
        <v>5732100</v>
      </c>
      <c r="AU3374" s="44">
        <f t="shared" si="521"/>
        <v>5732100</v>
      </c>
      <c r="AV3374" s="45" t="b">
        <f t="shared" si="522"/>
        <v>1</v>
      </c>
      <c r="AW3374" s="45" t="b">
        <f t="shared" si="516"/>
        <v>1</v>
      </c>
      <c r="AX3374" s="45"/>
    </row>
    <row r="3375" spans="1:50" s="36" customFormat="1" ht="27.75" customHeight="1" x14ac:dyDescent="0.15">
      <c r="A3375" s="36" t="str">
        <f t="shared" si="514"/>
        <v>RONELLY S.A.S103030209</v>
      </c>
      <c r="B3375" s="36" t="b">
        <f>+A3375='[1]Anexo 9'!A3375</f>
        <v>1</v>
      </c>
      <c r="C3375" s="18">
        <v>890929073</v>
      </c>
      <c r="D3375" s="18" t="s">
        <v>3869</v>
      </c>
      <c r="E3375" s="15" t="s">
        <v>61</v>
      </c>
      <c r="F3375" s="15" t="s">
        <v>62</v>
      </c>
      <c r="G3375" s="15" t="s">
        <v>3155</v>
      </c>
      <c r="H3375" s="15" t="s">
        <v>3155</v>
      </c>
      <c r="I3375" s="15" t="s">
        <v>3155</v>
      </c>
      <c r="J3375" s="15">
        <v>2</v>
      </c>
      <c r="K3375" s="15" t="s">
        <v>3155</v>
      </c>
      <c r="L3375" s="15">
        <v>103030209</v>
      </c>
      <c r="M3375" s="15" t="s">
        <v>1950</v>
      </c>
      <c r="N3375" s="15" t="s">
        <v>1411</v>
      </c>
      <c r="O3375" s="18" t="s">
        <v>5262</v>
      </c>
      <c r="P3375" s="22" t="s">
        <v>73</v>
      </c>
      <c r="Q3375" s="15" t="s">
        <v>1952</v>
      </c>
      <c r="R3375" s="18" t="s">
        <v>5982</v>
      </c>
      <c r="S3375" s="22" t="b">
        <f t="shared" si="517"/>
        <v>0</v>
      </c>
      <c r="T3375" s="18">
        <v>300</v>
      </c>
      <c r="U3375" s="18" t="s">
        <v>6014</v>
      </c>
      <c r="V3375" s="15"/>
      <c r="W3375" s="18" t="s">
        <v>6528</v>
      </c>
      <c r="X3375" s="18"/>
      <c r="Y3375" s="15" t="s">
        <v>73</v>
      </c>
      <c r="Z3375" s="18" t="s">
        <v>6528</v>
      </c>
      <c r="AA3375" s="18" t="s">
        <v>71</v>
      </c>
      <c r="AB3375" s="18" t="s">
        <v>7643</v>
      </c>
      <c r="AC3375" s="67" t="str">
        <f>+VLOOKUP("*"&amp;L3375&amp;"*",'[2]REGISTROS SANITARIOS'!$D$2663:$E$2973,2,FALSE)</f>
        <v>SI</v>
      </c>
      <c r="AD3375" s="22" t="s">
        <v>1025</v>
      </c>
      <c r="AE3375" s="16">
        <v>45131</v>
      </c>
      <c r="AF3375" s="34" t="s">
        <v>73</v>
      </c>
      <c r="AG3375" s="24">
        <v>20029519</v>
      </c>
      <c r="AH3375" s="18">
        <v>3</v>
      </c>
      <c r="AI3375" s="18"/>
      <c r="AJ3375" s="17">
        <v>115500</v>
      </c>
      <c r="AK3375" s="25">
        <v>115500</v>
      </c>
      <c r="AL3375" s="25">
        <v>206</v>
      </c>
      <c r="AM3375" s="35">
        <v>0</v>
      </c>
      <c r="AN3375" s="19">
        <v>23793000</v>
      </c>
      <c r="AO3375" s="18"/>
      <c r="AP3375" s="15"/>
      <c r="AQ3375" s="43" t="str">
        <f t="shared" si="515"/>
        <v>SI</v>
      </c>
      <c r="AR3375" s="44">
        <f t="shared" si="518"/>
        <v>23793000</v>
      </c>
      <c r="AS3375" s="44">
        <f t="shared" si="519"/>
        <v>23793000</v>
      </c>
      <c r="AT3375" s="44">
        <f t="shared" si="520"/>
        <v>23793000</v>
      </c>
      <c r="AU3375" s="44">
        <f t="shared" si="521"/>
        <v>23793000</v>
      </c>
      <c r="AV3375" s="45" t="b">
        <f t="shared" si="522"/>
        <v>1</v>
      </c>
      <c r="AW3375" s="45" t="b">
        <f t="shared" si="516"/>
        <v>1</v>
      </c>
      <c r="AX3375" s="45"/>
    </row>
    <row r="3376" spans="1:50" s="36" customFormat="1" ht="27.75" customHeight="1" x14ac:dyDescent="0.15">
      <c r="A3376" s="36" t="str">
        <f t="shared" si="514"/>
        <v>RONELLY S.A.S103030309</v>
      </c>
      <c r="B3376" s="36" t="b">
        <f>+A3376='[1]Anexo 9'!A3376</f>
        <v>1</v>
      </c>
      <c r="C3376" s="18">
        <v>890929073</v>
      </c>
      <c r="D3376" s="18" t="s">
        <v>3869</v>
      </c>
      <c r="E3376" s="15" t="s">
        <v>61</v>
      </c>
      <c r="F3376" s="15" t="s">
        <v>62</v>
      </c>
      <c r="G3376" s="15" t="s">
        <v>3155</v>
      </c>
      <c r="H3376" s="15" t="s">
        <v>3155</v>
      </c>
      <c r="I3376" s="15" t="s">
        <v>3155</v>
      </c>
      <c r="J3376" s="15">
        <v>4</v>
      </c>
      <c r="K3376" s="15" t="s">
        <v>3155</v>
      </c>
      <c r="L3376" s="15">
        <v>103030309</v>
      </c>
      <c r="M3376" s="15" t="s">
        <v>1953</v>
      </c>
      <c r="N3376" s="15" t="s">
        <v>1436</v>
      </c>
      <c r="O3376" s="18" t="s">
        <v>5263</v>
      </c>
      <c r="P3376" s="22" t="s">
        <v>73</v>
      </c>
      <c r="Q3376" s="15" t="s">
        <v>1954</v>
      </c>
      <c r="R3376" s="18" t="s">
        <v>5937</v>
      </c>
      <c r="S3376" s="22" t="b">
        <f t="shared" si="517"/>
        <v>0</v>
      </c>
      <c r="T3376" s="18">
        <v>14</v>
      </c>
      <c r="U3376" s="18" t="s">
        <v>6021</v>
      </c>
      <c r="V3376" s="15"/>
      <c r="W3376" s="18" t="s">
        <v>6525</v>
      </c>
      <c r="X3376" s="18"/>
      <c r="Y3376" s="15" t="s">
        <v>73</v>
      </c>
      <c r="Z3376" s="18" t="s">
        <v>6525</v>
      </c>
      <c r="AA3376" s="18" t="s">
        <v>71</v>
      </c>
      <c r="AB3376" s="18" t="s">
        <v>3475</v>
      </c>
      <c r="AC3376" s="67" t="str">
        <f>+VLOOKUP("*"&amp;L3376&amp;"*",'[2]REGISTROS SANITARIOS'!$D$2663:$E$2973,2,FALSE)</f>
        <v>SI</v>
      </c>
      <c r="AD3376" s="22" t="s">
        <v>1025</v>
      </c>
      <c r="AE3376" s="16">
        <v>44300</v>
      </c>
      <c r="AF3376" s="34" t="s">
        <v>73</v>
      </c>
      <c r="AG3376" s="24">
        <v>37038</v>
      </c>
      <c r="AH3376" s="18">
        <v>2</v>
      </c>
      <c r="AI3376" s="18"/>
      <c r="AJ3376" s="17">
        <v>4675</v>
      </c>
      <c r="AK3376" s="25">
        <v>4675</v>
      </c>
      <c r="AL3376" s="25">
        <v>489</v>
      </c>
      <c r="AM3376" s="35">
        <v>0</v>
      </c>
      <c r="AN3376" s="19">
        <v>2286075</v>
      </c>
      <c r="AO3376" s="18"/>
      <c r="AP3376" s="15"/>
      <c r="AQ3376" s="43" t="str">
        <f t="shared" si="515"/>
        <v>SI</v>
      </c>
      <c r="AR3376" s="44">
        <f t="shared" si="518"/>
        <v>2286075</v>
      </c>
      <c r="AS3376" s="44">
        <f t="shared" si="519"/>
        <v>2286075</v>
      </c>
      <c r="AT3376" s="44">
        <f t="shared" si="520"/>
        <v>2286075</v>
      </c>
      <c r="AU3376" s="44">
        <f t="shared" si="521"/>
        <v>2286075</v>
      </c>
      <c r="AV3376" s="45" t="b">
        <f t="shared" si="522"/>
        <v>1</v>
      </c>
      <c r="AW3376" s="45" t="b">
        <f t="shared" si="516"/>
        <v>1</v>
      </c>
      <c r="AX3376" s="45"/>
    </row>
    <row r="3377" spans="1:50" s="36" customFormat="1" ht="27.75" customHeight="1" x14ac:dyDescent="0.15">
      <c r="A3377" s="36" t="str">
        <f t="shared" si="514"/>
        <v>RONELLY S.A.S103040204</v>
      </c>
      <c r="B3377" s="36" t="b">
        <f>+A3377='[1]Anexo 9'!A3377</f>
        <v>1</v>
      </c>
      <c r="C3377" s="18">
        <v>890929073</v>
      </c>
      <c r="D3377" s="18" t="s">
        <v>3869</v>
      </c>
      <c r="E3377" s="15" t="s">
        <v>61</v>
      </c>
      <c r="F3377" s="15" t="s">
        <v>62</v>
      </c>
      <c r="G3377" s="15" t="s">
        <v>3155</v>
      </c>
      <c r="H3377" s="15" t="s">
        <v>3155</v>
      </c>
      <c r="I3377" s="15" t="s">
        <v>3155</v>
      </c>
      <c r="J3377" s="15">
        <v>4</v>
      </c>
      <c r="K3377" s="15" t="s">
        <v>3155</v>
      </c>
      <c r="L3377" s="15">
        <v>103040204</v>
      </c>
      <c r="M3377" s="15" t="s">
        <v>1957</v>
      </c>
      <c r="N3377" s="15" t="s">
        <v>91</v>
      </c>
      <c r="O3377" s="18" t="s">
        <v>5264</v>
      </c>
      <c r="P3377" s="22" t="s">
        <v>73</v>
      </c>
      <c r="Q3377" s="15" t="s">
        <v>1434</v>
      </c>
      <c r="R3377" s="18" t="s">
        <v>5984</v>
      </c>
      <c r="S3377" s="22" t="b">
        <f t="shared" si="517"/>
        <v>0</v>
      </c>
      <c r="T3377" s="18">
        <v>1</v>
      </c>
      <c r="U3377" s="18" t="s">
        <v>6009</v>
      </c>
      <c r="V3377" s="15"/>
      <c r="W3377" s="18" t="s">
        <v>6538</v>
      </c>
      <c r="X3377" s="18"/>
      <c r="Y3377" s="15" t="s">
        <v>73</v>
      </c>
      <c r="Z3377" s="18" t="s">
        <v>6538</v>
      </c>
      <c r="AA3377" s="18" t="s">
        <v>71</v>
      </c>
      <c r="AB3377" s="18" t="s">
        <v>2961</v>
      </c>
      <c r="AC3377" s="67" t="str">
        <f>+VLOOKUP("*"&amp;L3377&amp;"*",'[2]REGISTROS SANITARIOS'!$D$2663:$E$2973,2,FALSE)</f>
        <v>SI</v>
      </c>
      <c r="AD3377" s="22" t="s">
        <v>1025</v>
      </c>
      <c r="AE3377" s="16">
        <v>44341</v>
      </c>
      <c r="AF3377" s="34" t="s">
        <v>73</v>
      </c>
      <c r="AG3377" s="24">
        <v>19997076</v>
      </c>
      <c r="AH3377" s="18">
        <v>1</v>
      </c>
      <c r="AI3377" s="18"/>
      <c r="AJ3377" s="17">
        <v>1100</v>
      </c>
      <c r="AK3377" s="25">
        <v>1100</v>
      </c>
      <c r="AL3377" s="25">
        <v>3592</v>
      </c>
      <c r="AM3377" s="35">
        <v>0</v>
      </c>
      <c r="AN3377" s="19">
        <v>3951200</v>
      </c>
      <c r="AO3377" s="18"/>
      <c r="AP3377" s="15"/>
      <c r="AQ3377" s="43" t="str">
        <f t="shared" si="515"/>
        <v>SI</v>
      </c>
      <c r="AR3377" s="44">
        <f t="shared" si="518"/>
        <v>3951200</v>
      </c>
      <c r="AS3377" s="44">
        <f t="shared" si="519"/>
        <v>3951200</v>
      </c>
      <c r="AT3377" s="44">
        <f t="shared" si="520"/>
        <v>3951200</v>
      </c>
      <c r="AU3377" s="44">
        <f t="shared" si="521"/>
        <v>3951200</v>
      </c>
      <c r="AV3377" s="45" t="b">
        <f t="shared" si="522"/>
        <v>1</v>
      </c>
      <c r="AW3377" s="45" t="b">
        <f t="shared" si="516"/>
        <v>1</v>
      </c>
      <c r="AX3377" s="45"/>
    </row>
    <row r="3378" spans="1:50" s="36" customFormat="1" ht="27.75" customHeight="1" x14ac:dyDescent="0.15">
      <c r="A3378" s="36" t="str">
        <f t="shared" si="514"/>
        <v>RONELLY S.A.S103040409</v>
      </c>
      <c r="B3378" s="36" t="b">
        <f>+A3378='[1]Anexo 9'!A3378</f>
        <v>1</v>
      </c>
      <c r="C3378" s="18">
        <v>890929073</v>
      </c>
      <c r="D3378" s="18" t="s">
        <v>3869</v>
      </c>
      <c r="E3378" s="15" t="s">
        <v>61</v>
      </c>
      <c r="F3378" s="15" t="s">
        <v>62</v>
      </c>
      <c r="G3378" s="15" t="s">
        <v>3155</v>
      </c>
      <c r="H3378" s="15" t="s">
        <v>3155</v>
      </c>
      <c r="I3378" s="15" t="s">
        <v>3155</v>
      </c>
      <c r="J3378" s="15">
        <v>5</v>
      </c>
      <c r="K3378" s="15" t="s">
        <v>3155</v>
      </c>
      <c r="L3378" s="15">
        <v>103040409</v>
      </c>
      <c r="M3378" s="15" t="s">
        <v>1959</v>
      </c>
      <c r="N3378" s="15" t="s">
        <v>1411</v>
      </c>
      <c r="O3378" s="18" t="s">
        <v>5265</v>
      </c>
      <c r="P3378" s="22" t="s">
        <v>73</v>
      </c>
      <c r="Q3378" s="15" t="s">
        <v>1961</v>
      </c>
      <c r="R3378" s="18" t="s">
        <v>5982</v>
      </c>
      <c r="S3378" s="22" t="b">
        <f t="shared" si="517"/>
        <v>0</v>
      </c>
      <c r="T3378" s="18">
        <v>4</v>
      </c>
      <c r="U3378" s="18" t="s">
        <v>6539</v>
      </c>
      <c r="V3378" s="15"/>
      <c r="W3378" s="18" t="s">
        <v>6530</v>
      </c>
      <c r="X3378" s="18"/>
      <c r="Y3378" s="15" t="s">
        <v>73</v>
      </c>
      <c r="Z3378" s="18" t="s">
        <v>6530</v>
      </c>
      <c r="AA3378" s="18" t="s">
        <v>71</v>
      </c>
      <c r="AB3378" s="18" t="s">
        <v>7644</v>
      </c>
      <c r="AC3378" s="67" t="str">
        <f>+VLOOKUP("*"&amp;L3378&amp;"*",'[2]REGISTROS SANITARIOS'!$D$2663:$E$2973,2,FALSE)</f>
        <v>SI</v>
      </c>
      <c r="AD3378" s="22" t="s">
        <v>1025</v>
      </c>
      <c r="AE3378" s="16">
        <v>45085</v>
      </c>
      <c r="AF3378" s="34" t="s">
        <v>73</v>
      </c>
      <c r="AG3378" s="24">
        <v>43362</v>
      </c>
      <c r="AH3378" s="18">
        <v>1</v>
      </c>
      <c r="AI3378" s="18"/>
      <c r="AJ3378" s="17">
        <v>14850</v>
      </c>
      <c r="AK3378" s="25">
        <v>14850</v>
      </c>
      <c r="AL3378" s="25">
        <v>1322</v>
      </c>
      <c r="AM3378" s="35">
        <v>0</v>
      </c>
      <c r="AN3378" s="19">
        <v>19631700</v>
      </c>
      <c r="AO3378" s="18"/>
      <c r="AP3378" s="15"/>
      <c r="AQ3378" s="43" t="str">
        <f t="shared" si="515"/>
        <v>SI</v>
      </c>
      <c r="AR3378" s="44">
        <f t="shared" si="518"/>
        <v>19631700</v>
      </c>
      <c r="AS3378" s="44">
        <f t="shared" si="519"/>
        <v>19631700</v>
      </c>
      <c r="AT3378" s="44">
        <f t="shared" si="520"/>
        <v>19631700</v>
      </c>
      <c r="AU3378" s="44">
        <f t="shared" si="521"/>
        <v>19631700</v>
      </c>
      <c r="AV3378" s="45" t="b">
        <f t="shared" si="522"/>
        <v>1</v>
      </c>
      <c r="AW3378" s="45" t="b">
        <f t="shared" si="516"/>
        <v>1</v>
      </c>
      <c r="AX3378" s="45"/>
    </row>
    <row r="3379" spans="1:50" s="36" customFormat="1" ht="27.75" customHeight="1" x14ac:dyDescent="0.15">
      <c r="A3379" s="36" t="str">
        <f t="shared" si="514"/>
        <v>RONELLY S.A.S103070303</v>
      </c>
      <c r="B3379" s="36" t="b">
        <f>+A3379='[1]Anexo 9'!A3379</f>
        <v>1</v>
      </c>
      <c r="C3379" s="18">
        <v>890929073</v>
      </c>
      <c r="D3379" s="18" t="s">
        <v>3869</v>
      </c>
      <c r="E3379" s="15" t="s">
        <v>61</v>
      </c>
      <c r="F3379" s="15" t="s">
        <v>62</v>
      </c>
      <c r="G3379" s="15" t="s">
        <v>3155</v>
      </c>
      <c r="H3379" s="15" t="s">
        <v>3155</v>
      </c>
      <c r="I3379" s="15" t="s">
        <v>3155</v>
      </c>
      <c r="J3379" s="15">
        <v>6</v>
      </c>
      <c r="K3379" s="15" t="s">
        <v>3155</v>
      </c>
      <c r="L3379" s="15">
        <v>103070303</v>
      </c>
      <c r="M3379" s="15" t="s">
        <v>1971</v>
      </c>
      <c r="N3379" s="15" t="s">
        <v>499</v>
      </c>
      <c r="O3379" s="18" t="s">
        <v>5266</v>
      </c>
      <c r="P3379" s="22" t="s">
        <v>3841</v>
      </c>
      <c r="Q3379" s="15" t="s">
        <v>1972</v>
      </c>
      <c r="R3379" s="18" t="s">
        <v>5979</v>
      </c>
      <c r="S3379" s="22" t="b">
        <f t="shared" si="517"/>
        <v>0</v>
      </c>
      <c r="T3379" s="18">
        <v>1</v>
      </c>
      <c r="U3379" s="18" t="s">
        <v>6540</v>
      </c>
      <c r="V3379" s="15"/>
      <c r="W3379" s="18" t="s">
        <v>6536</v>
      </c>
      <c r="X3379" s="18"/>
      <c r="Y3379" s="15" t="s">
        <v>73</v>
      </c>
      <c r="Z3379" s="18" t="s">
        <v>6536</v>
      </c>
      <c r="AA3379" s="18" t="s">
        <v>71</v>
      </c>
      <c r="AB3379" s="18" t="s">
        <v>7124</v>
      </c>
      <c r="AC3379" s="67" t="str">
        <f>+VLOOKUP("*"&amp;L3379&amp;"*",'[2]REGISTROS SANITARIOS'!$D$2663:$E$2973,2,FALSE)</f>
        <v>SI</v>
      </c>
      <c r="AD3379" s="22" t="s">
        <v>1025</v>
      </c>
      <c r="AE3379" s="16">
        <v>44312</v>
      </c>
      <c r="AF3379" s="34" t="s">
        <v>73</v>
      </c>
      <c r="AG3379" s="24">
        <v>19946535</v>
      </c>
      <c r="AH3379" s="18">
        <v>1</v>
      </c>
      <c r="AI3379" s="18"/>
      <c r="AJ3379" s="17">
        <v>3300</v>
      </c>
      <c r="AK3379" s="25">
        <v>3300</v>
      </c>
      <c r="AL3379" s="25">
        <v>5567</v>
      </c>
      <c r="AM3379" s="35">
        <v>0</v>
      </c>
      <c r="AN3379" s="19">
        <v>18371100</v>
      </c>
      <c r="AO3379" s="18"/>
      <c r="AP3379" s="15"/>
      <c r="AQ3379" s="43" t="str">
        <f t="shared" si="515"/>
        <v>SI</v>
      </c>
      <c r="AR3379" s="44">
        <f t="shared" si="518"/>
        <v>18371100</v>
      </c>
      <c r="AS3379" s="44">
        <f t="shared" si="519"/>
        <v>18371100</v>
      </c>
      <c r="AT3379" s="44">
        <f t="shared" si="520"/>
        <v>18371100</v>
      </c>
      <c r="AU3379" s="44">
        <f t="shared" si="521"/>
        <v>18371100</v>
      </c>
      <c r="AV3379" s="45" t="b">
        <f t="shared" si="522"/>
        <v>1</v>
      </c>
      <c r="AW3379" s="45" t="b">
        <f t="shared" si="516"/>
        <v>1</v>
      </c>
      <c r="AX3379" s="45"/>
    </row>
    <row r="3380" spans="1:50" s="36" customFormat="1" ht="27.75" customHeight="1" x14ac:dyDescent="0.15">
      <c r="A3380" s="36" t="str">
        <f t="shared" si="514"/>
        <v>RONELLY S.A.S103070403</v>
      </c>
      <c r="B3380" s="36" t="b">
        <f>+A3380='[1]Anexo 9'!A3380</f>
        <v>1</v>
      </c>
      <c r="C3380" s="18">
        <v>890929073</v>
      </c>
      <c r="D3380" s="18" t="s">
        <v>3869</v>
      </c>
      <c r="E3380" s="15" t="s">
        <v>61</v>
      </c>
      <c r="F3380" s="15" t="s">
        <v>3424</v>
      </c>
      <c r="G3380" s="15" t="s">
        <v>3155</v>
      </c>
      <c r="H3380" s="15" t="s">
        <v>3155</v>
      </c>
      <c r="I3380" s="15" t="s">
        <v>3155</v>
      </c>
      <c r="J3380" s="15">
        <v>4</v>
      </c>
      <c r="K3380" s="15" t="s">
        <v>3155</v>
      </c>
      <c r="L3380" s="15">
        <v>103070403</v>
      </c>
      <c r="M3380" s="15" t="s">
        <v>4377</v>
      </c>
      <c r="N3380" s="15" t="s">
        <v>64</v>
      </c>
      <c r="O3380" s="18" t="s">
        <v>5267</v>
      </c>
      <c r="P3380" s="22" t="s">
        <v>3841</v>
      </c>
      <c r="Q3380" s="15" t="s">
        <v>5709</v>
      </c>
      <c r="R3380" s="18" t="s">
        <v>5979</v>
      </c>
      <c r="S3380" s="22" t="b">
        <f t="shared" si="517"/>
        <v>0</v>
      </c>
      <c r="T3380" s="18">
        <v>1</v>
      </c>
      <c r="U3380" s="18" t="s">
        <v>6006</v>
      </c>
      <c r="V3380" s="15"/>
      <c r="W3380" s="18" t="s">
        <v>6534</v>
      </c>
      <c r="X3380" s="18"/>
      <c r="Y3380" s="15" t="s">
        <v>73</v>
      </c>
      <c r="Z3380" s="18" t="s">
        <v>6534</v>
      </c>
      <c r="AA3380" s="18" t="s">
        <v>71</v>
      </c>
      <c r="AB3380" s="18" t="s">
        <v>7645</v>
      </c>
      <c r="AC3380" s="67" t="e">
        <f>+VLOOKUP("*"&amp;L3380&amp;"*",'[2]REGISTROS SANITARIOS'!$D$2663:$E$2973,2,FALSE)</f>
        <v>#N/A</v>
      </c>
      <c r="AD3380" s="22" t="s">
        <v>44</v>
      </c>
      <c r="AE3380" s="16">
        <v>44467</v>
      </c>
      <c r="AF3380" s="34" t="s">
        <v>73</v>
      </c>
      <c r="AG3380" s="24">
        <v>19956005</v>
      </c>
      <c r="AH3380" s="18">
        <v>1</v>
      </c>
      <c r="AI3380" s="18"/>
      <c r="AJ3380" s="17">
        <v>5.5</v>
      </c>
      <c r="AK3380" s="25">
        <v>5.5</v>
      </c>
      <c r="AL3380" s="25">
        <v>8916</v>
      </c>
      <c r="AM3380" s="35">
        <v>0</v>
      </c>
      <c r="AN3380" s="19">
        <v>49038</v>
      </c>
      <c r="AO3380" s="18"/>
      <c r="AP3380" s="15"/>
      <c r="AQ3380" s="43" t="str">
        <f t="shared" si="515"/>
        <v>SI</v>
      </c>
      <c r="AR3380" s="44">
        <f t="shared" si="518"/>
        <v>49038</v>
      </c>
      <c r="AS3380" s="44">
        <f t="shared" si="519"/>
        <v>49038</v>
      </c>
      <c r="AT3380" s="44">
        <f t="shared" si="520"/>
        <v>49038</v>
      </c>
      <c r="AU3380" s="44">
        <f t="shared" si="521"/>
        <v>49038</v>
      </c>
      <c r="AV3380" s="45" t="b">
        <f t="shared" si="522"/>
        <v>1</v>
      </c>
      <c r="AW3380" s="45" t="b">
        <f t="shared" si="516"/>
        <v>1</v>
      </c>
      <c r="AX3380" s="45"/>
    </row>
    <row r="3381" spans="1:50" s="36" customFormat="1" ht="27.75" customHeight="1" x14ac:dyDescent="0.15">
      <c r="A3381" s="36" t="str">
        <f t="shared" si="514"/>
        <v>RONELLY S.A.S104010104</v>
      </c>
      <c r="B3381" s="36" t="b">
        <f>+A3381='[1]Anexo 9'!A3381</f>
        <v>1</v>
      </c>
      <c r="C3381" s="18">
        <v>890929073</v>
      </c>
      <c r="D3381" s="18" t="s">
        <v>3869</v>
      </c>
      <c r="E3381" s="15" t="s">
        <v>61</v>
      </c>
      <c r="F3381" s="15" t="s">
        <v>62</v>
      </c>
      <c r="G3381" s="15" t="s">
        <v>3155</v>
      </c>
      <c r="H3381" s="15" t="s">
        <v>3155</v>
      </c>
      <c r="I3381" s="15" t="s">
        <v>3155</v>
      </c>
      <c r="J3381" s="15">
        <v>4</v>
      </c>
      <c r="K3381" s="15" t="s">
        <v>3155</v>
      </c>
      <c r="L3381" s="15">
        <v>104010104</v>
      </c>
      <c r="M3381" s="15" t="s">
        <v>1973</v>
      </c>
      <c r="N3381" s="15" t="s">
        <v>91</v>
      </c>
      <c r="O3381" s="18" t="s">
        <v>5268</v>
      </c>
      <c r="P3381" s="22" t="s">
        <v>3841</v>
      </c>
      <c r="Q3381" s="15" t="s">
        <v>475</v>
      </c>
      <c r="R3381" s="18" t="s">
        <v>5984</v>
      </c>
      <c r="S3381" s="22" t="b">
        <f t="shared" si="517"/>
        <v>0</v>
      </c>
      <c r="T3381" s="18">
        <v>1</v>
      </c>
      <c r="U3381" s="18" t="s">
        <v>6001</v>
      </c>
      <c r="V3381" s="15"/>
      <c r="W3381" s="18" t="s">
        <v>6527</v>
      </c>
      <c r="X3381" s="18"/>
      <c r="Y3381" s="15" t="s">
        <v>73</v>
      </c>
      <c r="Z3381" s="18" t="s">
        <v>6527</v>
      </c>
      <c r="AA3381" s="18" t="s">
        <v>71</v>
      </c>
      <c r="AB3381" s="18" t="s">
        <v>7646</v>
      </c>
      <c r="AC3381" s="67" t="str">
        <f>+VLOOKUP("*"&amp;L3381&amp;"*",'[2]REGISTROS SANITARIOS'!$D$2663:$E$2973,2,FALSE)</f>
        <v>SI</v>
      </c>
      <c r="AD3381" s="22" t="s">
        <v>1025</v>
      </c>
      <c r="AE3381" s="16">
        <v>44530</v>
      </c>
      <c r="AF3381" s="34" t="s">
        <v>73</v>
      </c>
      <c r="AG3381" s="24">
        <v>27222</v>
      </c>
      <c r="AH3381" s="18">
        <v>2</v>
      </c>
      <c r="AI3381" s="18"/>
      <c r="AJ3381" s="17">
        <v>550</v>
      </c>
      <c r="AK3381" s="25">
        <v>550</v>
      </c>
      <c r="AL3381" s="25">
        <v>3363</v>
      </c>
      <c r="AM3381" s="35">
        <v>0</v>
      </c>
      <c r="AN3381" s="19">
        <v>1849650</v>
      </c>
      <c r="AO3381" s="18"/>
      <c r="AP3381" s="15"/>
      <c r="AQ3381" s="43" t="str">
        <f t="shared" si="515"/>
        <v>SI</v>
      </c>
      <c r="AR3381" s="44">
        <f t="shared" si="518"/>
        <v>1849650</v>
      </c>
      <c r="AS3381" s="44">
        <f t="shared" si="519"/>
        <v>1849650</v>
      </c>
      <c r="AT3381" s="44">
        <f t="shared" si="520"/>
        <v>1849650</v>
      </c>
      <c r="AU3381" s="44">
        <f t="shared" si="521"/>
        <v>1849650</v>
      </c>
      <c r="AV3381" s="45" t="b">
        <f t="shared" si="522"/>
        <v>1</v>
      </c>
      <c r="AW3381" s="45" t="b">
        <f t="shared" si="516"/>
        <v>1</v>
      </c>
      <c r="AX3381" s="45"/>
    </row>
    <row r="3382" spans="1:50" s="36" customFormat="1" ht="27.75" customHeight="1" x14ac:dyDescent="0.15">
      <c r="A3382" s="36" t="str">
        <f t="shared" si="514"/>
        <v>RONELLY S.A.S104010209</v>
      </c>
      <c r="B3382" s="36" t="b">
        <f>+A3382='[1]Anexo 9'!A3382</f>
        <v>1</v>
      </c>
      <c r="C3382" s="18">
        <v>890929073</v>
      </c>
      <c r="D3382" s="18" t="s">
        <v>3869</v>
      </c>
      <c r="E3382" s="15" t="s">
        <v>61</v>
      </c>
      <c r="F3382" s="15" t="s">
        <v>62</v>
      </c>
      <c r="G3382" s="15" t="s">
        <v>3155</v>
      </c>
      <c r="H3382" s="15" t="s">
        <v>3155</v>
      </c>
      <c r="I3382" s="15" t="s">
        <v>3155</v>
      </c>
      <c r="J3382" s="15">
        <v>5</v>
      </c>
      <c r="K3382" s="15" t="s">
        <v>3155</v>
      </c>
      <c r="L3382" s="15">
        <v>104010209</v>
      </c>
      <c r="M3382" s="15" t="s">
        <v>1976</v>
      </c>
      <c r="N3382" s="15" t="s">
        <v>1436</v>
      </c>
      <c r="O3382" s="18" t="s">
        <v>5269</v>
      </c>
      <c r="P3382" s="22" t="s">
        <v>73</v>
      </c>
      <c r="Q3382" s="15" t="s">
        <v>1977</v>
      </c>
      <c r="R3382" s="18" t="s">
        <v>5937</v>
      </c>
      <c r="S3382" s="22" t="b">
        <f t="shared" si="517"/>
        <v>0</v>
      </c>
      <c r="T3382" s="18">
        <v>40</v>
      </c>
      <c r="U3382" s="18" t="s">
        <v>6033</v>
      </c>
      <c r="V3382" s="15"/>
      <c r="W3382" s="18" t="s">
        <v>6530</v>
      </c>
      <c r="X3382" s="18"/>
      <c r="Y3382" s="15" t="s">
        <v>73</v>
      </c>
      <c r="Z3382" s="18" t="s">
        <v>6530</v>
      </c>
      <c r="AA3382" s="18" t="s">
        <v>71</v>
      </c>
      <c r="AB3382" s="18" t="s">
        <v>7647</v>
      </c>
      <c r="AC3382" s="67" t="str">
        <f>+VLOOKUP("*"&amp;L3382&amp;"*",'[2]REGISTROS SANITARIOS'!$D$2663:$E$2973,2,FALSE)</f>
        <v>SI</v>
      </c>
      <c r="AD3382" s="22" t="s">
        <v>1025</v>
      </c>
      <c r="AE3382" s="16">
        <v>44853</v>
      </c>
      <c r="AF3382" s="34" t="s">
        <v>73</v>
      </c>
      <c r="AG3382" s="24">
        <v>1980496</v>
      </c>
      <c r="AH3382" s="18">
        <v>1</v>
      </c>
      <c r="AI3382" s="18"/>
      <c r="AJ3382" s="17">
        <v>74250</v>
      </c>
      <c r="AK3382" s="25">
        <v>74250</v>
      </c>
      <c r="AL3382" s="25">
        <v>168</v>
      </c>
      <c r="AM3382" s="35">
        <v>0</v>
      </c>
      <c r="AN3382" s="19">
        <v>12474000</v>
      </c>
      <c r="AO3382" s="18"/>
      <c r="AP3382" s="15"/>
      <c r="AQ3382" s="43" t="str">
        <f t="shared" si="515"/>
        <v>SI</v>
      </c>
      <c r="AR3382" s="44">
        <f t="shared" si="518"/>
        <v>12474000</v>
      </c>
      <c r="AS3382" s="44">
        <f t="shared" si="519"/>
        <v>12474000</v>
      </c>
      <c r="AT3382" s="44">
        <f t="shared" si="520"/>
        <v>12474000</v>
      </c>
      <c r="AU3382" s="44">
        <f t="shared" si="521"/>
        <v>12474000</v>
      </c>
      <c r="AV3382" s="45" t="b">
        <f t="shared" si="522"/>
        <v>1</v>
      </c>
      <c r="AW3382" s="45" t="b">
        <f t="shared" si="516"/>
        <v>1</v>
      </c>
      <c r="AX3382" s="45"/>
    </row>
    <row r="3383" spans="1:50" s="36" customFormat="1" ht="27.75" customHeight="1" x14ac:dyDescent="0.15">
      <c r="A3383" s="36" t="str">
        <f t="shared" si="514"/>
        <v>RONELLY S.A.S104010304</v>
      </c>
      <c r="B3383" s="36" t="b">
        <f>+A3383='[1]Anexo 9'!A3383</f>
        <v>1</v>
      </c>
      <c r="C3383" s="18">
        <v>890929073</v>
      </c>
      <c r="D3383" s="18" t="s">
        <v>3869</v>
      </c>
      <c r="E3383" s="15" t="s">
        <v>61</v>
      </c>
      <c r="F3383" s="15" t="s">
        <v>62</v>
      </c>
      <c r="G3383" s="15" t="s">
        <v>3155</v>
      </c>
      <c r="H3383" s="15" t="s">
        <v>3155</v>
      </c>
      <c r="I3383" s="15" t="s">
        <v>3155</v>
      </c>
      <c r="J3383" s="15">
        <v>3</v>
      </c>
      <c r="K3383" s="15" t="s">
        <v>3155</v>
      </c>
      <c r="L3383" s="15">
        <v>104010304</v>
      </c>
      <c r="M3383" s="15" t="s">
        <v>1980</v>
      </c>
      <c r="N3383" s="15" t="s">
        <v>91</v>
      </c>
      <c r="O3383" s="18" t="s">
        <v>5270</v>
      </c>
      <c r="P3383" s="22" t="s">
        <v>3841</v>
      </c>
      <c r="Q3383" s="15" t="s">
        <v>1233</v>
      </c>
      <c r="R3383" s="18" t="s">
        <v>5984</v>
      </c>
      <c r="S3383" s="22" t="b">
        <f t="shared" si="517"/>
        <v>0</v>
      </c>
      <c r="T3383" s="18">
        <v>1</v>
      </c>
      <c r="U3383" s="18" t="s">
        <v>5994</v>
      </c>
      <c r="V3383" s="15"/>
      <c r="W3383" s="18" t="s">
        <v>6541</v>
      </c>
      <c r="X3383" s="18"/>
      <c r="Y3383" s="15" t="s">
        <v>73</v>
      </c>
      <c r="Z3383" s="18" t="s">
        <v>6541</v>
      </c>
      <c r="AA3383" s="18" t="s">
        <v>71</v>
      </c>
      <c r="AB3383" s="18" t="s">
        <v>6780</v>
      </c>
      <c r="AC3383" s="67" t="str">
        <f>+VLOOKUP("*"&amp;L3383&amp;"*",'[2]REGISTROS SANITARIOS'!$D$2663:$E$2973,2,FALSE)</f>
        <v>SI</v>
      </c>
      <c r="AD3383" s="22" t="s">
        <v>1025</v>
      </c>
      <c r="AE3383" s="16">
        <v>44255</v>
      </c>
      <c r="AF3383" s="34" t="s">
        <v>68</v>
      </c>
      <c r="AG3383" s="24">
        <v>19999037</v>
      </c>
      <c r="AH3383" s="18">
        <v>1</v>
      </c>
      <c r="AI3383" s="18"/>
      <c r="AJ3383" s="17">
        <v>550</v>
      </c>
      <c r="AK3383" s="25">
        <v>550</v>
      </c>
      <c r="AL3383" s="25">
        <v>2568</v>
      </c>
      <c r="AM3383" s="35">
        <v>0</v>
      </c>
      <c r="AN3383" s="19">
        <v>1412400</v>
      </c>
      <c r="AO3383" s="18"/>
      <c r="AP3383" s="15"/>
      <c r="AQ3383" s="43" t="str">
        <f t="shared" si="515"/>
        <v>SI</v>
      </c>
      <c r="AR3383" s="44">
        <f t="shared" si="518"/>
        <v>1412400</v>
      </c>
      <c r="AS3383" s="44">
        <f t="shared" si="519"/>
        <v>1412400</v>
      </c>
      <c r="AT3383" s="44">
        <f t="shared" si="520"/>
        <v>1412400</v>
      </c>
      <c r="AU3383" s="44">
        <f t="shared" si="521"/>
        <v>1412400</v>
      </c>
      <c r="AV3383" s="45" t="b">
        <f t="shared" si="522"/>
        <v>1</v>
      </c>
      <c r="AW3383" s="45" t="b">
        <f t="shared" si="516"/>
        <v>1</v>
      </c>
      <c r="AX3383" s="45"/>
    </row>
    <row r="3384" spans="1:50" s="36" customFormat="1" ht="27.75" customHeight="1" x14ac:dyDescent="0.15">
      <c r="A3384" s="36" t="str">
        <f t="shared" si="514"/>
        <v>RONELLY S.A.S104010409</v>
      </c>
      <c r="B3384" s="36" t="b">
        <f>+A3384='[1]Anexo 9'!A3384</f>
        <v>1</v>
      </c>
      <c r="C3384" s="18">
        <v>890929073</v>
      </c>
      <c r="D3384" s="18" t="s">
        <v>3869</v>
      </c>
      <c r="E3384" s="15" t="s">
        <v>61</v>
      </c>
      <c r="F3384" s="15" t="s">
        <v>62</v>
      </c>
      <c r="G3384" s="15" t="s">
        <v>3155</v>
      </c>
      <c r="H3384" s="15" t="s">
        <v>3155</v>
      </c>
      <c r="I3384" s="15" t="s">
        <v>3155</v>
      </c>
      <c r="J3384" s="15">
        <v>5</v>
      </c>
      <c r="K3384" s="15" t="s">
        <v>3155</v>
      </c>
      <c r="L3384" s="15">
        <v>104010409</v>
      </c>
      <c r="M3384" s="15" t="s">
        <v>1985</v>
      </c>
      <c r="N3384" s="15" t="s">
        <v>1436</v>
      </c>
      <c r="O3384" s="18" t="s">
        <v>5271</v>
      </c>
      <c r="P3384" s="22" t="s">
        <v>73</v>
      </c>
      <c r="Q3384" s="15" t="s">
        <v>1987</v>
      </c>
      <c r="R3384" s="18" t="s">
        <v>5937</v>
      </c>
      <c r="S3384" s="22" t="b">
        <f t="shared" si="517"/>
        <v>0</v>
      </c>
      <c r="T3384" s="18">
        <v>640</v>
      </c>
      <c r="U3384" s="18" t="s">
        <v>6542</v>
      </c>
      <c r="V3384" s="15"/>
      <c r="W3384" s="18" t="s">
        <v>6527</v>
      </c>
      <c r="X3384" s="18"/>
      <c r="Y3384" s="15" t="s">
        <v>73</v>
      </c>
      <c r="Z3384" s="18" t="s">
        <v>6527</v>
      </c>
      <c r="AA3384" s="18" t="s">
        <v>71</v>
      </c>
      <c r="AB3384" s="18" t="s">
        <v>6781</v>
      </c>
      <c r="AC3384" s="67" t="str">
        <f>+VLOOKUP("*"&amp;L3384&amp;"*",'[2]REGISTROS SANITARIOS'!$D$2663:$E$2973,2,FALSE)</f>
        <v>SI</v>
      </c>
      <c r="AD3384" s="22" t="s">
        <v>1025</v>
      </c>
      <c r="AE3384" s="16">
        <v>44530</v>
      </c>
      <c r="AF3384" s="34" t="s">
        <v>73</v>
      </c>
      <c r="AG3384" s="24">
        <v>29317</v>
      </c>
      <c r="AH3384" s="18">
        <v>8</v>
      </c>
      <c r="AI3384" s="18"/>
      <c r="AJ3384" s="17">
        <v>41250</v>
      </c>
      <c r="AK3384" s="25">
        <v>41250</v>
      </c>
      <c r="AL3384" s="25">
        <v>122</v>
      </c>
      <c r="AM3384" s="35">
        <v>0</v>
      </c>
      <c r="AN3384" s="19">
        <v>5032500</v>
      </c>
      <c r="AO3384" s="18"/>
      <c r="AP3384" s="15"/>
      <c r="AQ3384" s="43" t="str">
        <f t="shared" si="515"/>
        <v>SI</v>
      </c>
      <c r="AR3384" s="44">
        <f t="shared" si="518"/>
        <v>5032500</v>
      </c>
      <c r="AS3384" s="44">
        <f t="shared" si="519"/>
        <v>5032500</v>
      </c>
      <c r="AT3384" s="44">
        <f t="shared" si="520"/>
        <v>5032500</v>
      </c>
      <c r="AU3384" s="44">
        <f t="shared" si="521"/>
        <v>5032500</v>
      </c>
      <c r="AV3384" s="45" t="b">
        <f t="shared" si="522"/>
        <v>1</v>
      </c>
      <c r="AW3384" s="45" t="b">
        <f t="shared" si="516"/>
        <v>1</v>
      </c>
      <c r="AX3384" s="45"/>
    </row>
    <row r="3385" spans="1:50" s="36" customFormat="1" ht="27.75" customHeight="1" x14ac:dyDescent="0.15">
      <c r="A3385" s="36" t="str">
        <f t="shared" si="514"/>
        <v>RONELLY S.A.S104010709</v>
      </c>
      <c r="B3385" s="36" t="b">
        <f>+A3385='[1]Anexo 9'!A3385</f>
        <v>1</v>
      </c>
      <c r="C3385" s="18">
        <v>890929073</v>
      </c>
      <c r="D3385" s="18" t="s">
        <v>3869</v>
      </c>
      <c r="E3385" s="15" t="s">
        <v>61</v>
      </c>
      <c r="F3385" s="15" t="s">
        <v>62</v>
      </c>
      <c r="G3385" s="15" t="s">
        <v>3155</v>
      </c>
      <c r="H3385" s="15" t="s">
        <v>3155</v>
      </c>
      <c r="I3385" s="15" t="s">
        <v>3155</v>
      </c>
      <c r="J3385" s="15">
        <v>4</v>
      </c>
      <c r="K3385" s="15" t="s">
        <v>3155</v>
      </c>
      <c r="L3385" s="15">
        <v>104010709</v>
      </c>
      <c r="M3385" s="15" t="s">
        <v>1990</v>
      </c>
      <c r="N3385" s="15" t="s">
        <v>1436</v>
      </c>
      <c r="O3385" s="18" t="s">
        <v>5272</v>
      </c>
      <c r="P3385" s="22" t="s">
        <v>3841</v>
      </c>
      <c r="Q3385" s="15" t="s">
        <v>1926</v>
      </c>
      <c r="R3385" s="18" t="s">
        <v>5937</v>
      </c>
      <c r="S3385" s="22" t="b">
        <f t="shared" si="517"/>
        <v>0</v>
      </c>
      <c r="T3385" s="18">
        <v>3</v>
      </c>
      <c r="U3385" s="18" t="s">
        <v>6018</v>
      </c>
      <c r="V3385" s="15"/>
      <c r="W3385" s="18" t="s">
        <v>6543</v>
      </c>
      <c r="X3385" s="18"/>
      <c r="Y3385" s="15" t="s">
        <v>73</v>
      </c>
      <c r="Z3385" s="18" t="s">
        <v>6543</v>
      </c>
      <c r="AA3385" s="18" t="s">
        <v>71</v>
      </c>
      <c r="AB3385" s="18" t="s">
        <v>6782</v>
      </c>
      <c r="AC3385" s="67" t="str">
        <f>+VLOOKUP("*"&amp;L3385&amp;"*",'[2]REGISTROS SANITARIOS'!$D$2663:$E$2973,2,FALSE)</f>
        <v>SI</v>
      </c>
      <c r="AD3385" s="22" t="s">
        <v>1025</v>
      </c>
      <c r="AE3385" s="16">
        <v>44499</v>
      </c>
      <c r="AF3385" s="34" t="s">
        <v>73</v>
      </c>
      <c r="AG3385" s="24">
        <v>31866</v>
      </c>
      <c r="AH3385" s="18">
        <v>1</v>
      </c>
      <c r="AI3385" s="18"/>
      <c r="AJ3385" s="17">
        <v>5.5</v>
      </c>
      <c r="AK3385" s="25">
        <v>5.5</v>
      </c>
      <c r="AL3385" s="25">
        <v>14571</v>
      </c>
      <c r="AM3385" s="35">
        <v>0</v>
      </c>
      <c r="AN3385" s="19">
        <v>80140.5</v>
      </c>
      <c r="AO3385" s="18"/>
      <c r="AP3385" s="15"/>
      <c r="AQ3385" s="43" t="str">
        <f t="shared" si="515"/>
        <v>SI</v>
      </c>
      <c r="AR3385" s="44">
        <f t="shared" si="518"/>
        <v>80140.5</v>
      </c>
      <c r="AS3385" s="44">
        <f t="shared" si="519"/>
        <v>80140.5</v>
      </c>
      <c r="AT3385" s="44">
        <f t="shared" si="520"/>
        <v>80140.5</v>
      </c>
      <c r="AU3385" s="44">
        <f t="shared" si="521"/>
        <v>80140.5</v>
      </c>
      <c r="AV3385" s="45" t="b">
        <f t="shared" si="522"/>
        <v>1</v>
      </c>
      <c r="AW3385" s="45" t="b">
        <f t="shared" si="516"/>
        <v>1</v>
      </c>
      <c r="AX3385" s="45"/>
    </row>
    <row r="3386" spans="1:50" s="36" customFormat="1" ht="27.75" customHeight="1" x14ac:dyDescent="0.15">
      <c r="A3386" s="36" t="str">
        <f t="shared" si="514"/>
        <v>RONELLY S.A.S104020104</v>
      </c>
      <c r="B3386" s="36" t="b">
        <f>+A3386='[1]Anexo 9'!A3386</f>
        <v>1</v>
      </c>
      <c r="C3386" s="18">
        <v>890929073</v>
      </c>
      <c r="D3386" s="18" t="s">
        <v>3869</v>
      </c>
      <c r="E3386" s="15" t="s">
        <v>61</v>
      </c>
      <c r="F3386" s="15" t="s">
        <v>62</v>
      </c>
      <c r="G3386" s="15" t="s">
        <v>3155</v>
      </c>
      <c r="H3386" s="15" t="s">
        <v>3155</v>
      </c>
      <c r="I3386" s="15" t="s">
        <v>3155</v>
      </c>
      <c r="J3386" s="15">
        <v>4</v>
      </c>
      <c r="K3386" s="15" t="s">
        <v>3155</v>
      </c>
      <c r="L3386" s="15">
        <v>104020104</v>
      </c>
      <c r="M3386" s="15" t="s">
        <v>1996</v>
      </c>
      <c r="N3386" s="15" t="s">
        <v>91</v>
      </c>
      <c r="O3386" s="18" t="s">
        <v>5273</v>
      </c>
      <c r="P3386" s="22" t="s">
        <v>3841</v>
      </c>
      <c r="Q3386" s="15" t="s">
        <v>1998</v>
      </c>
      <c r="R3386" s="18" t="s">
        <v>5984</v>
      </c>
      <c r="S3386" s="22" t="b">
        <f t="shared" si="517"/>
        <v>0</v>
      </c>
      <c r="T3386" s="18">
        <v>1</v>
      </c>
      <c r="U3386" s="18" t="s">
        <v>3146</v>
      </c>
      <c r="V3386" s="15"/>
      <c r="W3386" s="18" t="s">
        <v>6525</v>
      </c>
      <c r="X3386" s="18"/>
      <c r="Y3386" s="15" t="s">
        <v>73</v>
      </c>
      <c r="Z3386" s="18" t="s">
        <v>6525</v>
      </c>
      <c r="AA3386" s="18" t="s">
        <v>71</v>
      </c>
      <c r="AB3386" s="18" t="s">
        <v>7648</v>
      </c>
      <c r="AC3386" s="67" t="str">
        <f>+VLOOKUP("*"&amp;L3386&amp;"*",'[2]REGISTROS SANITARIOS'!$D$2663:$E$2973,2,FALSE)</f>
        <v>SI</v>
      </c>
      <c r="AD3386" s="22" t="s">
        <v>1025</v>
      </c>
      <c r="AE3386" s="16">
        <v>44506</v>
      </c>
      <c r="AF3386" s="34" t="s">
        <v>73</v>
      </c>
      <c r="AG3386" s="24">
        <v>33439</v>
      </c>
      <c r="AH3386" s="18">
        <v>1</v>
      </c>
      <c r="AI3386" s="18"/>
      <c r="AJ3386" s="17">
        <v>9900</v>
      </c>
      <c r="AK3386" s="25">
        <v>9900</v>
      </c>
      <c r="AL3386" s="25">
        <v>1821</v>
      </c>
      <c r="AM3386" s="35">
        <v>0</v>
      </c>
      <c r="AN3386" s="19">
        <v>18027900</v>
      </c>
      <c r="AO3386" s="18"/>
      <c r="AP3386" s="15"/>
      <c r="AQ3386" s="43" t="str">
        <f t="shared" si="515"/>
        <v>SI</v>
      </c>
      <c r="AR3386" s="44">
        <f t="shared" si="518"/>
        <v>18027900</v>
      </c>
      <c r="AS3386" s="44">
        <f t="shared" si="519"/>
        <v>18027900</v>
      </c>
      <c r="AT3386" s="44">
        <f t="shared" si="520"/>
        <v>18027900</v>
      </c>
      <c r="AU3386" s="44">
        <f t="shared" si="521"/>
        <v>18027900</v>
      </c>
      <c r="AV3386" s="45" t="b">
        <f t="shared" si="522"/>
        <v>1</v>
      </c>
      <c r="AW3386" s="45" t="b">
        <f t="shared" si="516"/>
        <v>1</v>
      </c>
      <c r="AX3386" s="45"/>
    </row>
    <row r="3387" spans="1:50" s="36" customFormat="1" ht="27.75" customHeight="1" x14ac:dyDescent="0.15">
      <c r="A3387" s="36" t="str">
        <f t="shared" si="514"/>
        <v>RONELLY S.A.S104020209</v>
      </c>
      <c r="B3387" s="36" t="b">
        <f>+A3387='[1]Anexo 9'!A3387</f>
        <v>1</v>
      </c>
      <c r="C3387" s="18">
        <v>890929073</v>
      </c>
      <c r="D3387" s="18" t="s">
        <v>3869</v>
      </c>
      <c r="E3387" s="15" t="s">
        <v>61</v>
      </c>
      <c r="F3387" s="15" t="s">
        <v>62</v>
      </c>
      <c r="G3387" s="15" t="s">
        <v>3155</v>
      </c>
      <c r="H3387" s="15" t="s">
        <v>3155</v>
      </c>
      <c r="I3387" s="15" t="s">
        <v>3155</v>
      </c>
      <c r="J3387" s="15">
        <v>6</v>
      </c>
      <c r="K3387" s="15" t="s">
        <v>3155</v>
      </c>
      <c r="L3387" s="15">
        <v>104020209</v>
      </c>
      <c r="M3387" s="15" t="s">
        <v>2001</v>
      </c>
      <c r="N3387" s="15" t="s">
        <v>1436</v>
      </c>
      <c r="O3387" s="18" t="s">
        <v>5274</v>
      </c>
      <c r="P3387" s="22" t="s">
        <v>73</v>
      </c>
      <c r="Q3387" s="15" t="s">
        <v>2002</v>
      </c>
      <c r="R3387" s="18" t="s">
        <v>5937</v>
      </c>
      <c r="S3387" s="22" t="b">
        <f t="shared" si="517"/>
        <v>0</v>
      </c>
      <c r="T3387" s="18">
        <v>2</v>
      </c>
      <c r="U3387" s="18" t="s">
        <v>6544</v>
      </c>
      <c r="V3387" s="15"/>
      <c r="W3387" s="18" t="s">
        <v>6525</v>
      </c>
      <c r="X3387" s="18"/>
      <c r="Y3387" s="15" t="s">
        <v>73</v>
      </c>
      <c r="Z3387" s="18" t="s">
        <v>6525</v>
      </c>
      <c r="AA3387" s="18" t="s">
        <v>71</v>
      </c>
      <c r="AB3387" s="18" t="s">
        <v>2004</v>
      </c>
      <c r="AC3387" s="67" t="str">
        <f>+VLOOKUP("*"&amp;L3387&amp;"*",'[2]REGISTROS SANITARIOS'!$D$2663:$E$2973,2,FALSE)</f>
        <v>SI</v>
      </c>
      <c r="AD3387" s="22" t="s">
        <v>1025</v>
      </c>
      <c r="AE3387" s="16">
        <v>44861</v>
      </c>
      <c r="AF3387" s="34" t="s">
        <v>73</v>
      </c>
      <c r="AG3387" s="24">
        <v>37619</v>
      </c>
      <c r="AH3387" s="18">
        <v>2</v>
      </c>
      <c r="AI3387" s="18"/>
      <c r="AJ3387" s="17">
        <v>24750</v>
      </c>
      <c r="AK3387" s="25">
        <v>24750</v>
      </c>
      <c r="AL3387" s="25">
        <v>245</v>
      </c>
      <c r="AM3387" s="35">
        <v>0</v>
      </c>
      <c r="AN3387" s="19">
        <v>6063750</v>
      </c>
      <c r="AO3387" s="18"/>
      <c r="AP3387" s="15"/>
      <c r="AQ3387" s="43" t="str">
        <f t="shared" si="515"/>
        <v>SI</v>
      </c>
      <c r="AR3387" s="44">
        <f t="shared" si="518"/>
        <v>6063750</v>
      </c>
      <c r="AS3387" s="44">
        <f t="shared" si="519"/>
        <v>6063750</v>
      </c>
      <c r="AT3387" s="44">
        <f t="shared" si="520"/>
        <v>6063750</v>
      </c>
      <c r="AU3387" s="44">
        <f t="shared" si="521"/>
        <v>6063750</v>
      </c>
      <c r="AV3387" s="45" t="b">
        <f t="shared" si="522"/>
        <v>1</v>
      </c>
      <c r="AW3387" s="45" t="b">
        <f t="shared" si="516"/>
        <v>1</v>
      </c>
      <c r="AX3387" s="45"/>
    </row>
    <row r="3388" spans="1:50" s="36" customFormat="1" ht="27.75" customHeight="1" x14ac:dyDescent="0.15">
      <c r="A3388" s="36" t="str">
        <f t="shared" si="514"/>
        <v>RONELLY S.A.S104020504</v>
      </c>
      <c r="B3388" s="36" t="b">
        <f>+A3388='[1]Anexo 9'!A3388</f>
        <v>1</v>
      </c>
      <c r="C3388" s="18">
        <v>890929073</v>
      </c>
      <c r="D3388" s="18" t="s">
        <v>3869</v>
      </c>
      <c r="E3388" s="15" t="s">
        <v>61</v>
      </c>
      <c r="F3388" s="15" t="s">
        <v>62</v>
      </c>
      <c r="G3388" s="15" t="s">
        <v>3155</v>
      </c>
      <c r="H3388" s="15" t="s">
        <v>3155</v>
      </c>
      <c r="I3388" s="15" t="s">
        <v>3155</v>
      </c>
      <c r="J3388" s="15">
        <v>4</v>
      </c>
      <c r="K3388" s="15" t="s">
        <v>3155</v>
      </c>
      <c r="L3388" s="15">
        <v>104020504</v>
      </c>
      <c r="M3388" s="15" t="s">
        <v>2005</v>
      </c>
      <c r="N3388" s="15" t="s">
        <v>91</v>
      </c>
      <c r="O3388" s="18" t="s">
        <v>5275</v>
      </c>
      <c r="P3388" s="22" t="s">
        <v>3841</v>
      </c>
      <c r="Q3388" s="15" t="s">
        <v>1233</v>
      </c>
      <c r="R3388" s="18" t="s">
        <v>5984</v>
      </c>
      <c r="S3388" s="22" t="b">
        <f t="shared" si="517"/>
        <v>0</v>
      </c>
      <c r="T3388" s="18">
        <v>1</v>
      </c>
      <c r="U3388" s="18" t="s">
        <v>6545</v>
      </c>
      <c r="V3388" s="15"/>
      <c r="W3388" s="18" t="s">
        <v>6525</v>
      </c>
      <c r="X3388" s="18"/>
      <c r="Y3388" s="15" t="s">
        <v>73</v>
      </c>
      <c r="Z3388" s="18" t="s">
        <v>6525</v>
      </c>
      <c r="AA3388" s="18" t="s">
        <v>71</v>
      </c>
      <c r="AB3388" s="18" t="s">
        <v>2963</v>
      </c>
      <c r="AC3388" s="67" t="str">
        <f>+VLOOKUP("*"&amp;L3388&amp;"*",'[2]REGISTROS SANITARIOS'!$D$2663:$E$2973,2,FALSE)</f>
        <v>SI</v>
      </c>
      <c r="AD3388" s="22" t="s">
        <v>1025</v>
      </c>
      <c r="AE3388" s="16">
        <v>44256</v>
      </c>
      <c r="AF3388" s="34" t="s">
        <v>68</v>
      </c>
      <c r="AG3388" s="24">
        <v>25796</v>
      </c>
      <c r="AH3388" s="18">
        <v>1</v>
      </c>
      <c r="AI3388" s="18"/>
      <c r="AJ3388" s="17">
        <v>220</v>
      </c>
      <c r="AK3388" s="25">
        <v>220</v>
      </c>
      <c r="AL3388" s="25">
        <v>2018</v>
      </c>
      <c r="AM3388" s="35">
        <v>0</v>
      </c>
      <c r="AN3388" s="19">
        <v>443960</v>
      </c>
      <c r="AO3388" s="18"/>
      <c r="AP3388" s="15"/>
      <c r="AQ3388" s="43" t="str">
        <f t="shared" si="515"/>
        <v>SI</v>
      </c>
      <c r="AR3388" s="44">
        <f t="shared" si="518"/>
        <v>443960</v>
      </c>
      <c r="AS3388" s="44">
        <f t="shared" si="519"/>
        <v>443960</v>
      </c>
      <c r="AT3388" s="44">
        <f t="shared" si="520"/>
        <v>443960</v>
      </c>
      <c r="AU3388" s="44">
        <f t="shared" si="521"/>
        <v>443960</v>
      </c>
      <c r="AV3388" s="45" t="b">
        <f t="shared" si="522"/>
        <v>1</v>
      </c>
      <c r="AW3388" s="45" t="b">
        <f t="shared" si="516"/>
        <v>1</v>
      </c>
      <c r="AX3388" s="45"/>
    </row>
    <row r="3389" spans="1:50" s="36" customFormat="1" ht="27.75" customHeight="1" x14ac:dyDescent="0.15">
      <c r="A3389" s="36" t="str">
        <f t="shared" si="514"/>
        <v>RONELLY S.A.S114030905</v>
      </c>
      <c r="B3389" s="36" t="b">
        <f>+A3389='[1]Anexo 9'!A3389</f>
        <v>1</v>
      </c>
      <c r="C3389" s="18">
        <v>890929073</v>
      </c>
      <c r="D3389" s="18" t="s">
        <v>3869</v>
      </c>
      <c r="E3389" s="15" t="s">
        <v>61</v>
      </c>
      <c r="F3389" s="15" t="s">
        <v>62</v>
      </c>
      <c r="G3389" s="15" t="s">
        <v>3155</v>
      </c>
      <c r="H3389" s="15" t="s">
        <v>3155</v>
      </c>
      <c r="I3389" s="15" t="s">
        <v>3155</v>
      </c>
      <c r="J3389" s="15">
        <v>5</v>
      </c>
      <c r="K3389" s="15" t="s">
        <v>3155</v>
      </c>
      <c r="L3389" s="15">
        <v>114030905</v>
      </c>
      <c r="M3389" s="15" t="s">
        <v>4143</v>
      </c>
      <c r="N3389" s="15" t="s">
        <v>1411</v>
      </c>
      <c r="O3389" s="18" t="s">
        <v>5276</v>
      </c>
      <c r="P3389" s="22" t="s">
        <v>73</v>
      </c>
      <c r="Q3389" s="15" t="s">
        <v>5645</v>
      </c>
      <c r="R3389" s="18" t="s">
        <v>5982</v>
      </c>
      <c r="S3389" s="22" t="b">
        <f t="shared" si="517"/>
        <v>0</v>
      </c>
      <c r="T3389" s="18">
        <v>14</v>
      </c>
      <c r="U3389" s="18" t="s">
        <v>6021</v>
      </c>
      <c r="V3389" s="15"/>
      <c r="W3389" s="18" t="s">
        <v>6530</v>
      </c>
      <c r="X3389" s="18"/>
      <c r="Y3389" s="15" t="s">
        <v>73</v>
      </c>
      <c r="Z3389" s="18" t="s">
        <v>6530</v>
      </c>
      <c r="AA3389" s="18" t="s">
        <v>71</v>
      </c>
      <c r="AB3389" s="18" t="s">
        <v>7649</v>
      </c>
      <c r="AC3389" s="67" t="str">
        <f>+VLOOKUP("*"&amp;L3389&amp;"*",'[2]REGISTROS SANITARIOS'!$D$2663:$E$2973,2,FALSE)</f>
        <v>SI</v>
      </c>
      <c r="AD3389" s="22" t="s">
        <v>1025</v>
      </c>
      <c r="AE3389" s="16">
        <v>45103</v>
      </c>
      <c r="AF3389" s="34" t="s">
        <v>73</v>
      </c>
      <c r="AG3389" s="24">
        <v>20022354</v>
      </c>
      <c r="AH3389" s="18">
        <v>2</v>
      </c>
      <c r="AI3389" s="18"/>
      <c r="AJ3389" s="17">
        <v>330</v>
      </c>
      <c r="AK3389" s="25">
        <v>330</v>
      </c>
      <c r="AL3389" s="25">
        <v>721</v>
      </c>
      <c r="AM3389" s="35">
        <v>0</v>
      </c>
      <c r="AN3389" s="19">
        <v>237930</v>
      </c>
      <c r="AO3389" s="18">
        <v>1437</v>
      </c>
      <c r="AP3389" s="15"/>
      <c r="AQ3389" s="43" t="str">
        <f t="shared" si="515"/>
        <v>SI</v>
      </c>
      <c r="AR3389" s="44">
        <f t="shared" si="518"/>
        <v>237930</v>
      </c>
      <c r="AS3389" s="44">
        <f t="shared" si="519"/>
        <v>237930</v>
      </c>
      <c r="AT3389" s="44">
        <f t="shared" si="520"/>
        <v>237930</v>
      </c>
      <c r="AU3389" s="44">
        <f t="shared" si="521"/>
        <v>237930</v>
      </c>
      <c r="AV3389" s="45" t="b">
        <f t="shared" si="522"/>
        <v>1</v>
      </c>
      <c r="AW3389" s="45" t="b">
        <f t="shared" si="516"/>
        <v>1</v>
      </c>
      <c r="AX3389" s="45"/>
    </row>
    <row r="3390" spans="1:50" s="36" customFormat="1" ht="27.75" customHeight="1" x14ac:dyDescent="0.15">
      <c r="A3390" s="36" t="str">
        <f t="shared" si="514"/>
        <v>RONELLY S.A.S105010109</v>
      </c>
      <c r="B3390" s="36" t="b">
        <f>+A3390='[1]Anexo 9'!A3390</f>
        <v>1</v>
      </c>
      <c r="C3390" s="18">
        <v>890929073</v>
      </c>
      <c r="D3390" s="18" t="s">
        <v>3869</v>
      </c>
      <c r="E3390" s="15" t="s">
        <v>61</v>
      </c>
      <c r="F3390" s="15" t="s">
        <v>62</v>
      </c>
      <c r="G3390" s="15" t="s">
        <v>3155</v>
      </c>
      <c r="H3390" s="15" t="s">
        <v>3155</v>
      </c>
      <c r="I3390" s="15" t="s">
        <v>3155</v>
      </c>
      <c r="J3390" s="15">
        <v>3</v>
      </c>
      <c r="K3390" s="15" t="s">
        <v>3155</v>
      </c>
      <c r="L3390" s="15">
        <v>105010109</v>
      </c>
      <c r="M3390" s="15" t="s">
        <v>2008</v>
      </c>
      <c r="N3390" s="15" t="s">
        <v>1436</v>
      </c>
      <c r="O3390" s="18" t="s">
        <v>5277</v>
      </c>
      <c r="P3390" s="22" t="s">
        <v>3841</v>
      </c>
      <c r="Q3390" s="15" t="s">
        <v>2010</v>
      </c>
      <c r="R3390" s="18" t="s">
        <v>5937</v>
      </c>
      <c r="S3390" s="22" t="b">
        <f t="shared" si="517"/>
        <v>0</v>
      </c>
      <c r="T3390" s="18">
        <v>20</v>
      </c>
      <c r="U3390" s="18" t="s">
        <v>6019</v>
      </c>
      <c r="V3390" s="15"/>
      <c r="W3390" s="18" t="s">
        <v>6546</v>
      </c>
      <c r="X3390" s="18"/>
      <c r="Y3390" s="15" t="s">
        <v>73</v>
      </c>
      <c r="Z3390" s="18" t="s">
        <v>6546</v>
      </c>
      <c r="AA3390" s="18" t="s">
        <v>7650</v>
      </c>
      <c r="AB3390" s="18" t="s">
        <v>2013</v>
      </c>
      <c r="AC3390" s="67" t="str">
        <f>+VLOOKUP("*"&amp;L3390&amp;"*",'[2]REGISTROS SANITARIOS'!$D$2663:$E$2973,2,FALSE)</f>
        <v>SI</v>
      </c>
      <c r="AD3390" s="22" t="s">
        <v>1025</v>
      </c>
      <c r="AE3390" s="16">
        <v>44647</v>
      </c>
      <c r="AF3390" s="34" t="s">
        <v>73</v>
      </c>
      <c r="AG3390" s="24">
        <v>37246</v>
      </c>
      <c r="AH3390" s="18">
        <v>1</v>
      </c>
      <c r="AI3390" s="18"/>
      <c r="AJ3390" s="17">
        <v>15950</v>
      </c>
      <c r="AK3390" s="25">
        <v>15950</v>
      </c>
      <c r="AL3390" s="25">
        <v>1358</v>
      </c>
      <c r="AM3390" s="35">
        <v>0</v>
      </c>
      <c r="AN3390" s="19">
        <v>21660100</v>
      </c>
      <c r="AO3390" s="18"/>
      <c r="AP3390" s="15"/>
      <c r="AQ3390" s="43" t="str">
        <f t="shared" si="515"/>
        <v>SI</v>
      </c>
      <c r="AR3390" s="44">
        <f t="shared" si="518"/>
        <v>21660100</v>
      </c>
      <c r="AS3390" s="44">
        <f t="shared" si="519"/>
        <v>21660100</v>
      </c>
      <c r="AT3390" s="44">
        <f t="shared" si="520"/>
        <v>21660100</v>
      </c>
      <c r="AU3390" s="44">
        <f t="shared" si="521"/>
        <v>21660100</v>
      </c>
      <c r="AV3390" s="45" t="b">
        <f t="shared" si="522"/>
        <v>1</v>
      </c>
      <c r="AW3390" s="45" t="b">
        <f t="shared" si="516"/>
        <v>1</v>
      </c>
      <c r="AX3390" s="45"/>
    </row>
    <row r="3391" spans="1:50" s="36" customFormat="1" ht="27.75" customHeight="1" x14ac:dyDescent="0.15">
      <c r="A3391" s="36" t="str">
        <f t="shared" si="514"/>
        <v>RONELLY S.A.S105010209</v>
      </c>
      <c r="B3391" s="36" t="b">
        <f>+A3391='[1]Anexo 9'!A3391</f>
        <v>1</v>
      </c>
      <c r="C3391" s="18">
        <v>890929073</v>
      </c>
      <c r="D3391" s="18" t="s">
        <v>3869</v>
      </c>
      <c r="E3391" s="15" t="s">
        <v>61</v>
      </c>
      <c r="F3391" s="15" t="s">
        <v>62</v>
      </c>
      <c r="G3391" s="15" t="s">
        <v>3155</v>
      </c>
      <c r="H3391" s="15" t="s">
        <v>3155</v>
      </c>
      <c r="I3391" s="15" t="s">
        <v>3155</v>
      </c>
      <c r="J3391" s="15">
        <v>6</v>
      </c>
      <c r="K3391" s="15" t="s">
        <v>3155</v>
      </c>
      <c r="L3391" s="15">
        <v>105010209</v>
      </c>
      <c r="M3391" s="15" t="s">
        <v>2014</v>
      </c>
      <c r="N3391" s="15" t="s">
        <v>1436</v>
      </c>
      <c r="O3391" s="18" t="s">
        <v>5278</v>
      </c>
      <c r="P3391" s="22" t="s">
        <v>73</v>
      </c>
      <c r="Q3391" s="15" t="s">
        <v>2016</v>
      </c>
      <c r="R3391" s="18" t="s">
        <v>5937</v>
      </c>
      <c r="S3391" s="22" t="b">
        <f t="shared" si="517"/>
        <v>0</v>
      </c>
      <c r="T3391" s="18">
        <v>300</v>
      </c>
      <c r="U3391" s="18" t="s">
        <v>6014</v>
      </c>
      <c r="V3391" s="15"/>
      <c r="W3391" s="18" t="s">
        <v>6528</v>
      </c>
      <c r="X3391" s="18"/>
      <c r="Y3391" s="15" t="s">
        <v>73</v>
      </c>
      <c r="Z3391" s="18" t="s">
        <v>6528</v>
      </c>
      <c r="AA3391" s="18" t="s">
        <v>71</v>
      </c>
      <c r="AB3391" s="18" t="s">
        <v>2017</v>
      </c>
      <c r="AC3391" s="67" t="str">
        <f>+VLOOKUP("*"&amp;L3391&amp;"*",'[2]REGISTROS SANITARIOS'!$D$2663:$E$2973,2,FALSE)</f>
        <v>SI</v>
      </c>
      <c r="AD3391" s="22" t="s">
        <v>1025</v>
      </c>
      <c r="AE3391" s="16">
        <v>44342</v>
      </c>
      <c r="AF3391" s="34" t="s">
        <v>73</v>
      </c>
      <c r="AG3391" s="24">
        <v>19951877</v>
      </c>
      <c r="AH3391" s="18">
        <v>4</v>
      </c>
      <c r="AI3391" s="18"/>
      <c r="AJ3391" s="17">
        <v>121000</v>
      </c>
      <c r="AK3391" s="25">
        <v>121000</v>
      </c>
      <c r="AL3391" s="25">
        <v>43</v>
      </c>
      <c r="AM3391" s="35">
        <v>0</v>
      </c>
      <c r="AN3391" s="19">
        <v>5203000</v>
      </c>
      <c r="AO3391" s="18"/>
      <c r="AP3391" s="15"/>
      <c r="AQ3391" s="43" t="str">
        <f t="shared" si="515"/>
        <v>SI</v>
      </c>
      <c r="AR3391" s="44">
        <f t="shared" si="518"/>
        <v>5203000</v>
      </c>
      <c r="AS3391" s="44">
        <f t="shared" si="519"/>
        <v>5203000</v>
      </c>
      <c r="AT3391" s="44">
        <f t="shared" si="520"/>
        <v>5203000</v>
      </c>
      <c r="AU3391" s="44">
        <f t="shared" si="521"/>
        <v>5203000</v>
      </c>
      <c r="AV3391" s="45" t="b">
        <f t="shared" si="522"/>
        <v>1</v>
      </c>
      <c r="AW3391" s="45" t="b">
        <f t="shared" si="516"/>
        <v>1</v>
      </c>
      <c r="AX3391" s="45"/>
    </row>
    <row r="3392" spans="1:50" s="36" customFormat="1" ht="27.75" customHeight="1" x14ac:dyDescent="0.15">
      <c r="A3392" s="36" t="str">
        <f t="shared" si="514"/>
        <v>RONELLY S.A.S105010509</v>
      </c>
      <c r="B3392" s="36" t="b">
        <f>+A3392='[1]Anexo 9'!A3392</f>
        <v>1</v>
      </c>
      <c r="C3392" s="18">
        <v>890929073</v>
      </c>
      <c r="D3392" s="18" t="s">
        <v>3869</v>
      </c>
      <c r="E3392" s="15" t="s">
        <v>61</v>
      </c>
      <c r="F3392" s="15" t="s">
        <v>62</v>
      </c>
      <c r="G3392" s="15" t="s">
        <v>3155</v>
      </c>
      <c r="H3392" s="15" t="s">
        <v>3155</v>
      </c>
      <c r="I3392" s="15" t="s">
        <v>3155</v>
      </c>
      <c r="J3392" s="15">
        <v>4</v>
      </c>
      <c r="K3392" s="15" t="s">
        <v>3155</v>
      </c>
      <c r="L3392" s="15">
        <v>105010509</v>
      </c>
      <c r="M3392" s="15" t="s">
        <v>2018</v>
      </c>
      <c r="N3392" s="15" t="s">
        <v>1436</v>
      </c>
      <c r="O3392" s="18" t="s">
        <v>5279</v>
      </c>
      <c r="P3392" s="22" t="s">
        <v>3841</v>
      </c>
      <c r="Q3392" s="15" t="s">
        <v>1822</v>
      </c>
      <c r="R3392" s="18" t="s">
        <v>5937</v>
      </c>
      <c r="S3392" s="22" t="b">
        <f t="shared" si="517"/>
        <v>0</v>
      </c>
      <c r="T3392" s="18">
        <v>100</v>
      </c>
      <c r="U3392" s="18" t="s">
        <v>6010</v>
      </c>
      <c r="V3392" s="15"/>
      <c r="W3392" s="18" t="s">
        <v>6526</v>
      </c>
      <c r="X3392" s="18"/>
      <c r="Y3392" s="15" t="s">
        <v>73</v>
      </c>
      <c r="Z3392" s="18" t="s">
        <v>6526</v>
      </c>
      <c r="AA3392" s="18" t="s">
        <v>71</v>
      </c>
      <c r="AB3392" s="18" t="s">
        <v>2022</v>
      </c>
      <c r="AC3392" s="67" t="str">
        <f>+VLOOKUP("*"&amp;L3392&amp;"*",'[2]REGISTROS SANITARIOS'!$D$2663:$E$2973,2,FALSE)</f>
        <v>SI</v>
      </c>
      <c r="AD3392" s="22" t="s">
        <v>1025</v>
      </c>
      <c r="AE3392" s="16">
        <v>44874</v>
      </c>
      <c r="AF3392" s="34" t="s">
        <v>73</v>
      </c>
      <c r="AG3392" s="24">
        <v>40927</v>
      </c>
      <c r="AH3392" s="18">
        <v>14</v>
      </c>
      <c r="AI3392" s="18"/>
      <c r="AJ3392" s="17">
        <v>286000</v>
      </c>
      <c r="AK3392" s="25">
        <v>286000</v>
      </c>
      <c r="AL3392" s="25">
        <v>76</v>
      </c>
      <c r="AM3392" s="35">
        <v>0</v>
      </c>
      <c r="AN3392" s="19">
        <v>21736000</v>
      </c>
      <c r="AO3392" s="18"/>
      <c r="AP3392" s="15"/>
      <c r="AQ3392" s="43" t="str">
        <f t="shared" si="515"/>
        <v>SI</v>
      </c>
      <c r="AR3392" s="44">
        <f t="shared" si="518"/>
        <v>21736000</v>
      </c>
      <c r="AS3392" s="44">
        <f t="shared" si="519"/>
        <v>21736000</v>
      </c>
      <c r="AT3392" s="44">
        <f t="shared" si="520"/>
        <v>21736000</v>
      </c>
      <c r="AU3392" s="44">
        <f t="shared" si="521"/>
        <v>21736000</v>
      </c>
      <c r="AV3392" s="45" t="b">
        <f t="shared" si="522"/>
        <v>1</v>
      </c>
      <c r="AW3392" s="45" t="b">
        <f t="shared" si="516"/>
        <v>1</v>
      </c>
      <c r="AX3392" s="45"/>
    </row>
    <row r="3393" spans="1:50" s="36" customFormat="1" ht="27.75" customHeight="1" x14ac:dyDescent="0.15">
      <c r="A3393" s="36" t="str">
        <f t="shared" si="514"/>
        <v>RONELLY S.A.S105010609</v>
      </c>
      <c r="B3393" s="36" t="b">
        <f>+A3393='[1]Anexo 9'!A3393</f>
        <v>1</v>
      </c>
      <c r="C3393" s="18">
        <v>890929073</v>
      </c>
      <c r="D3393" s="18" t="s">
        <v>3869</v>
      </c>
      <c r="E3393" s="15" t="s">
        <v>61</v>
      </c>
      <c r="F3393" s="15" t="s">
        <v>62</v>
      </c>
      <c r="G3393" s="15" t="s">
        <v>3155</v>
      </c>
      <c r="H3393" s="15" t="s">
        <v>3155</v>
      </c>
      <c r="I3393" s="15" t="s">
        <v>3155</v>
      </c>
      <c r="J3393" s="15">
        <v>6</v>
      </c>
      <c r="K3393" s="15" t="s">
        <v>3155</v>
      </c>
      <c r="L3393" s="15">
        <v>105010609</v>
      </c>
      <c r="M3393" s="15" t="s">
        <v>2026</v>
      </c>
      <c r="N3393" s="15" t="s">
        <v>1411</v>
      </c>
      <c r="O3393" s="18" t="s">
        <v>5280</v>
      </c>
      <c r="P3393" s="22" t="s">
        <v>3841</v>
      </c>
      <c r="Q3393" s="15" t="s">
        <v>1413</v>
      </c>
      <c r="R3393" s="18" t="s">
        <v>5987</v>
      </c>
      <c r="S3393" s="22" t="b">
        <f t="shared" si="517"/>
        <v>0</v>
      </c>
      <c r="T3393" s="18">
        <v>300</v>
      </c>
      <c r="U3393" s="18" t="s">
        <v>6014</v>
      </c>
      <c r="V3393" s="15"/>
      <c r="W3393" s="18" t="s">
        <v>6547</v>
      </c>
      <c r="X3393" s="18"/>
      <c r="Y3393" s="15" t="s">
        <v>73</v>
      </c>
      <c r="Z3393" s="18" t="s">
        <v>6547</v>
      </c>
      <c r="AA3393" s="18" t="s">
        <v>71</v>
      </c>
      <c r="AB3393" s="18" t="s">
        <v>3495</v>
      </c>
      <c r="AC3393" s="67" t="str">
        <f>+VLOOKUP("*"&amp;L3393&amp;"*",'[2]REGISTROS SANITARIOS'!$D$2663:$E$2973,2,FALSE)</f>
        <v>SI</v>
      </c>
      <c r="AD3393" s="22" t="s">
        <v>1025</v>
      </c>
      <c r="AE3393" s="16">
        <v>45131</v>
      </c>
      <c r="AF3393" s="34" t="s">
        <v>73</v>
      </c>
      <c r="AG3393" s="24">
        <v>20025310</v>
      </c>
      <c r="AH3393" s="18">
        <v>9</v>
      </c>
      <c r="AI3393" s="18"/>
      <c r="AJ3393" s="17">
        <v>550000</v>
      </c>
      <c r="AK3393" s="25">
        <v>550000</v>
      </c>
      <c r="AL3393" s="25">
        <v>151.22666666666666</v>
      </c>
      <c r="AM3393" s="35">
        <v>0</v>
      </c>
      <c r="AN3393" s="19">
        <v>83174666.666666657</v>
      </c>
      <c r="AO3393" s="18"/>
      <c r="AP3393" s="15"/>
      <c r="AQ3393" s="43" t="str">
        <f t="shared" si="515"/>
        <v>SI</v>
      </c>
      <c r="AR3393" s="44">
        <f t="shared" si="518"/>
        <v>83174666.666666657</v>
      </c>
      <c r="AS3393" s="44">
        <f t="shared" si="519"/>
        <v>83174666.666666657</v>
      </c>
      <c r="AT3393" s="44">
        <f t="shared" si="520"/>
        <v>83174666.666666657</v>
      </c>
      <c r="AU3393" s="44">
        <f t="shared" si="521"/>
        <v>83174666.666666657</v>
      </c>
      <c r="AV3393" s="45" t="b">
        <f t="shared" si="522"/>
        <v>1</v>
      </c>
      <c r="AW3393" s="45" t="b">
        <f t="shared" si="516"/>
        <v>1</v>
      </c>
      <c r="AX3393" s="45"/>
    </row>
    <row r="3394" spans="1:50" s="36" customFormat="1" ht="27.75" customHeight="1" x14ac:dyDescent="0.15">
      <c r="A3394" s="36" t="str">
        <f t="shared" si="514"/>
        <v>RONELLY S.A.S105010709</v>
      </c>
      <c r="B3394" s="36" t="b">
        <f>+A3394='[1]Anexo 9'!A3394</f>
        <v>1</v>
      </c>
      <c r="C3394" s="18">
        <v>890929073</v>
      </c>
      <c r="D3394" s="18" t="s">
        <v>3869</v>
      </c>
      <c r="E3394" s="15" t="s">
        <v>61</v>
      </c>
      <c r="F3394" s="15" t="s">
        <v>62</v>
      </c>
      <c r="G3394" s="15" t="s">
        <v>3155</v>
      </c>
      <c r="H3394" s="15" t="s">
        <v>3155</v>
      </c>
      <c r="I3394" s="15" t="s">
        <v>3155</v>
      </c>
      <c r="J3394" s="15">
        <v>7</v>
      </c>
      <c r="K3394" s="15" t="s">
        <v>3155</v>
      </c>
      <c r="L3394" s="15">
        <v>105010709</v>
      </c>
      <c r="M3394" s="15" t="s">
        <v>2029</v>
      </c>
      <c r="N3394" s="15" t="s">
        <v>1436</v>
      </c>
      <c r="O3394" s="18" t="s">
        <v>5281</v>
      </c>
      <c r="P3394" s="22" t="s">
        <v>73</v>
      </c>
      <c r="Q3394" s="15" t="s">
        <v>1822</v>
      </c>
      <c r="R3394" s="18" t="s">
        <v>5937</v>
      </c>
      <c r="S3394" s="22" t="b">
        <f t="shared" si="517"/>
        <v>0</v>
      </c>
      <c r="T3394" s="18">
        <v>300</v>
      </c>
      <c r="U3394" s="18" t="s">
        <v>6014</v>
      </c>
      <c r="V3394" s="15"/>
      <c r="W3394" s="18" t="s">
        <v>6525</v>
      </c>
      <c r="X3394" s="18"/>
      <c r="Y3394" s="15" t="s">
        <v>73</v>
      </c>
      <c r="Z3394" s="18" t="s">
        <v>6525</v>
      </c>
      <c r="AA3394" s="18" t="s">
        <v>71</v>
      </c>
      <c r="AB3394" s="18" t="s">
        <v>2031</v>
      </c>
      <c r="AC3394" s="67" t="str">
        <f>+VLOOKUP("*"&amp;L3394&amp;"*",'[2]REGISTROS SANITARIOS'!$D$2663:$E$2973,2,FALSE)</f>
        <v>SI</v>
      </c>
      <c r="AD3394" s="22" t="s">
        <v>1025</v>
      </c>
      <c r="AE3394" s="16">
        <v>44964</v>
      </c>
      <c r="AF3394" s="34" t="s">
        <v>73</v>
      </c>
      <c r="AG3394" s="24">
        <v>55895</v>
      </c>
      <c r="AH3394" s="18">
        <v>6</v>
      </c>
      <c r="AI3394" s="18"/>
      <c r="AJ3394" s="17">
        <v>3410000</v>
      </c>
      <c r="AK3394" s="25">
        <v>3410000</v>
      </c>
      <c r="AL3394" s="25">
        <v>17.12</v>
      </c>
      <c r="AM3394" s="35">
        <v>0</v>
      </c>
      <c r="AN3394" s="19">
        <v>58379200</v>
      </c>
      <c r="AO3394" s="18"/>
      <c r="AP3394" s="15"/>
      <c r="AQ3394" s="43" t="str">
        <f t="shared" si="515"/>
        <v>SI</v>
      </c>
      <c r="AR3394" s="44">
        <f t="shared" si="518"/>
        <v>58379200</v>
      </c>
      <c r="AS3394" s="44">
        <f t="shared" si="519"/>
        <v>58379200</v>
      </c>
      <c r="AT3394" s="44">
        <f t="shared" si="520"/>
        <v>58379200</v>
      </c>
      <c r="AU3394" s="44">
        <f t="shared" si="521"/>
        <v>58379200</v>
      </c>
      <c r="AV3394" s="45" t="b">
        <f t="shared" si="522"/>
        <v>1</v>
      </c>
      <c r="AW3394" s="45" t="b">
        <f t="shared" si="516"/>
        <v>1</v>
      </c>
      <c r="AX3394" s="45"/>
    </row>
    <row r="3395" spans="1:50" s="36" customFormat="1" ht="27.75" customHeight="1" x14ac:dyDescent="0.15">
      <c r="A3395" s="36" t="str">
        <f t="shared" si="514"/>
        <v>RONELLY S.A.S105020609</v>
      </c>
      <c r="B3395" s="36" t="b">
        <f>+A3395='[1]Anexo 9'!A3395</f>
        <v>1</v>
      </c>
      <c r="C3395" s="18">
        <v>890929073</v>
      </c>
      <c r="D3395" s="18" t="s">
        <v>3869</v>
      </c>
      <c r="E3395" s="15" t="s">
        <v>61</v>
      </c>
      <c r="F3395" s="15" t="s">
        <v>62</v>
      </c>
      <c r="G3395" s="15" t="s">
        <v>3155</v>
      </c>
      <c r="H3395" s="15" t="s">
        <v>3155</v>
      </c>
      <c r="I3395" s="15" t="s">
        <v>3155</v>
      </c>
      <c r="J3395" s="15">
        <v>6</v>
      </c>
      <c r="K3395" s="15" t="s">
        <v>3155</v>
      </c>
      <c r="L3395" s="15">
        <v>105020609</v>
      </c>
      <c r="M3395" s="15" t="s">
        <v>2040</v>
      </c>
      <c r="N3395" s="15" t="s">
        <v>1436</v>
      </c>
      <c r="O3395" s="18" t="s">
        <v>5282</v>
      </c>
      <c r="P3395" s="22" t="s">
        <v>73</v>
      </c>
      <c r="Q3395" s="15" t="s">
        <v>1822</v>
      </c>
      <c r="R3395" s="18" t="s">
        <v>5986</v>
      </c>
      <c r="S3395" s="22" t="b">
        <f t="shared" si="517"/>
        <v>0</v>
      </c>
      <c r="T3395" s="18">
        <v>50</v>
      </c>
      <c r="U3395" s="18" t="s">
        <v>6024</v>
      </c>
      <c r="V3395" s="15"/>
      <c r="W3395" s="18" t="s">
        <v>6531</v>
      </c>
      <c r="X3395" s="18"/>
      <c r="Y3395" s="15" t="s">
        <v>73</v>
      </c>
      <c r="Z3395" s="18" t="s">
        <v>6531</v>
      </c>
      <c r="AA3395" s="18" t="s">
        <v>7651</v>
      </c>
      <c r="AB3395" s="18" t="s">
        <v>2044</v>
      </c>
      <c r="AC3395" s="67" t="str">
        <f>+VLOOKUP("*"&amp;L3395&amp;"*",'[2]REGISTROS SANITARIOS'!$D$2663:$E$2973,2,FALSE)</f>
        <v>SI</v>
      </c>
      <c r="AD3395" s="22" t="s">
        <v>1025</v>
      </c>
      <c r="AE3395" s="16">
        <v>44763</v>
      </c>
      <c r="AF3395" s="34" t="s">
        <v>73</v>
      </c>
      <c r="AG3395" s="24">
        <v>37892</v>
      </c>
      <c r="AH3395" s="18">
        <v>4</v>
      </c>
      <c r="AI3395" s="18"/>
      <c r="AJ3395" s="17">
        <v>621500</v>
      </c>
      <c r="AK3395" s="25">
        <v>621500</v>
      </c>
      <c r="AL3395" s="25">
        <v>82.74666666666667</v>
      </c>
      <c r="AM3395" s="35">
        <v>0</v>
      </c>
      <c r="AN3395" s="19">
        <v>51427053.333333336</v>
      </c>
      <c r="AO3395" s="18"/>
      <c r="AP3395" s="15"/>
      <c r="AQ3395" s="43" t="str">
        <f t="shared" si="515"/>
        <v>SI</v>
      </c>
      <c r="AR3395" s="44">
        <f t="shared" si="518"/>
        <v>51427053.333333336</v>
      </c>
      <c r="AS3395" s="44">
        <f t="shared" si="519"/>
        <v>51427053.333333336</v>
      </c>
      <c r="AT3395" s="44">
        <f t="shared" si="520"/>
        <v>51427053.333333336</v>
      </c>
      <c r="AU3395" s="44">
        <f t="shared" si="521"/>
        <v>51427053.333333336</v>
      </c>
      <c r="AV3395" s="45" t="b">
        <f t="shared" si="522"/>
        <v>1</v>
      </c>
      <c r="AW3395" s="45" t="b">
        <f t="shared" si="516"/>
        <v>1</v>
      </c>
      <c r="AX3395" s="45"/>
    </row>
    <row r="3396" spans="1:50" s="36" customFormat="1" ht="27.75" customHeight="1" x14ac:dyDescent="0.15">
      <c r="A3396" s="36" t="str">
        <f t="shared" ref="A3396:A3459" si="523">+D3396&amp;L3396</f>
        <v>RONELLY S.A.S105021209</v>
      </c>
      <c r="B3396" s="36" t="b">
        <f>+A3396='[1]Anexo 9'!A3396</f>
        <v>1</v>
      </c>
      <c r="C3396" s="18">
        <v>890929073</v>
      </c>
      <c r="D3396" s="18" t="s">
        <v>3869</v>
      </c>
      <c r="E3396" s="15" t="s">
        <v>61</v>
      </c>
      <c r="F3396" s="15" t="s">
        <v>62</v>
      </c>
      <c r="G3396" s="15" t="s">
        <v>3155</v>
      </c>
      <c r="H3396" s="15" t="s">
        <v>3155</v>
      </c>
      <c r="I3396" s="15" t="s">
        <v>3155</v>
      </c>
      <c r="J3396" s="15">
        <v>6</v>
      </c>
      <c r="K3396" s="15" t="s">
        <v>3155</v>
      </c>
      <c r="L3396" s="15">
        <v>105021209</v>
      </c>
      <c r="M3396" s="15" t="s">
        <v>2964</v>
      </c>
      <c r="N3396" s="15" t="s">
        <v>1436</v>
      </c>
      <c r="O3396" s="18" t="s">
        <v>5283</v>
      </c>
      <c r="P3396" s="22" t="s">
        <v>73</v>
      </c>
      <c r="Q3396" s="15" t="s">
        <v>1822</v>
      </c>
      <c r="R3396" s="18" t="s">
        <v>5937</v>
      </c>
      <c r="S3396" s="22" t="b">
        <f t="shared" si="517"/>
        <v>0</v>
      </c>
      <c r="T3396" s="18">
        <v>50</v>
      </c>
      <c r="U3396" s="18" t="s">
        <v>6024</v>
      </c>
      <c r="V3396" s="15"/>
      <c r="W3396" s="18" t="s">
        <v>6531</v>
      </c>
      <c r="X3396" s="18"/>
      <c r="Y3396" s="15" t="s">
        <v>73</v>
      </c>
      <c r="Z3396" s="18" t="s">
        <v>6531</v>
      </c>
      <c r="AA3396" s="18" t="s">
        <v>7652</v>
      </c>
      <c r="AB3396" s="18" t="s">
        <v>3506</v>
      </c>
      <c r="AC3396" s="67" t="str">
        <f>+VLOOKUP("*"&amp;L3396&amp;"*",'[2]REGISTROS SANITARIOS'!$D$2663:$E$2973,2,FALSE)</f>
        <v>SI</v>
      </c>
      <c r="AD3396" s="22" t="s">
        <v>1025</v>
      </c>
      <c r="AE3396" s="16">
        <v>45110</v>
      </c>
      <c r="AF3396" s="34" t="s">
        <v>73</v>
      </c>
      <c r="AG3396" s="24">
        <v>37897</v>
      </c>
      <c r="AH3396" s="18">
        <v>4</v>
      </c>
      <c r="AI3396" s="18"/>
      <c r="AJ3396" s="17">
        <v>627000</v>
      </c>
      <c r="AK3396" s="25">
        <v>627000</v>
      </c>
      <c r="AL3396" s="25">
        <v>114.13333333333333</v>
      </c>
      <c r="AM3396" s="35">
        <v>0</v>
      </c>
      <c r="AN3396" s="19">
        <v>71561600</v>
      </c>
      <c r="AO3396" s="18"/>
      <c r="AP3396" s="15"/>
      <c r="AQ3396" s="43" t="str">
        <f t="shared" ref="AQ3396:AQ3459" si="524">+IF(AK3396="","NO INDICA",IF(AJ3396=AK3396,"SI",IF(AK3396&gt;AJ3396,"MAYOR",IF(AK3396&lt;AJ3396,"MENOR"))))</f>
        <v>SI</v>
      </c>
      <c r="AR3396" s="44">
        <f t="shared" si="518"/>
        <v>71561600</v>
      </c>
      <c r="AS3396" s="44">
        <f t="shared" si="519"/>
        <v>71561600</v>
      </c>
      <c r="AT3396" s="44">
        <f t="shared" si="520"/>
        <v>71561600</v>
      </c>
      <c r="AU3396" s="44">
        <f t="shared" si="521"/>
        <v>71561600</v>
      </c>
      <c r="AV3396" s="45" t="b">
        <f t="shared" si="522"/>
        <v>1</v>
      </c>
      <c r="AW3396" s="45" t="b">
        <f t="shared" ref="AW3396:AW3459" si="525">+AS3396=AN3396</f>
        <v>1</v>
      </c>
      <c r="AX3396" s="45"/>
    </row>
    <row r="3397" spans="1:50" s="36" customFormat="1" ht="27.75" customHeight="1" x14ac:dyDescent="0.15">
      <c r="A3397" s="36" t="str">
        <f t="shared" si="523"/>
        <v>RONELLY S.A.S105021609</v>
      </c>
      <c r="B3397" s="36" t="b">
        <f>+A3397='[1]Anexo 9'!A3397</f>
        <v>1</v>
      </c>
      <c r="C3397" s="18">
        <v>890929073</v>
      </c>
      <c r="D3397" s="18" t="s">
        <v>3869</v>
      </c>
      <c r="E3397" s="15" t="s">
        <v>61</v>
      </c>
      <c r="F3397" s="15" t="s">
        <v>62</v>
      </c>
      <c r="G3397" s="15" t="s">
        <v>3155</v>
      </c>
      <c r="H3397" s="15" t="s">
        <v>3155</v>
      </c>
      <c r="I3397" s="15" t="s">
        <v>3155</v>
      </c>
      <c r="J3397" s="15">
        <v>7</v>
      </c>
      <c r="K3397" s="15" t="s">
        <v>3155</v>
      </c>
      <c r="L3397" s="15">
        <v>105021609</v>
      </c>
      <c r="M3397" s="15" t="s">
        <v>2046</v>
      </c>
      <c r="N3397" s="15" t="s">
        <v>1436</v>
      </c>
      <c r="O3397" s="18" t="s">
        <v>5284</v>
      </c>
      <c r="P3397" s="22" t="s">
        <v>73</v>
      </c>
      <c r="Q3397" s="15" t="s">
        <v>1822</v>
      </c>
      <c r="R3397" s="18" t="s">
        <v>5937</v>
      </c>
      <c r="S3397" s="22" t="b">
        <f t="shared" si="517"/>
        <v>0</v>
      </c>
      <c r="T3397" s="18">
        <v>300</v>
      </c>
      <c r="U3397" s="18" t="s">
        <v>6014</v>
      </c>
      <c r="V3397" s="15"/>
      <c r="W3397" s="18" t="s">
        <v>6525</v>
      </c>
      <c r="X3397" s="18"/>
      <c r="Y3397" s="15" t="s">
        <v>73</v>
      </c>
      <c r="Z3397" s="18" t="s">
        <v>6525</v>
      </c>
      <c r="AA3397" s="18" t="s">
        <v>71</v>
      </c>
      <c r="AB3397" s="18" t="s">
        <v>6786</v>
      </c>
      <c r="AC3397" s="67" t="str">
        <f>+VLOOKUP("*"&amp;L3397&amp;"*",'[2]REGISTROS SANITARIOS'!$D$2663:$E$2973,2,FALSE)</f>
        <v>SI</v>
      </c>
      <c r="AD3397" s="22" t="s">
        <v>1025</v>
      </c>
      <c r="AE3397" s="16">
        <v>44375</v>
      </c>
      <c r="AF3397" s="34" t="s">
        <v>73</v>
      </c>
      <c r="AG3397" s="24">
        <v>19976470</v>
      </c>
      <c r="AH3397" s="18">
        <v>3</v>
      </c>
      <c r="AI3397" s="18"/>
      <c r="AJ3397" s="17">
        <v>1842500</v>
      </c>
      <c r="AK3397" s="25">
        <v>1842500</v>
      </c>
      <c r="AL3397" s="25">
        <v>55</v>
      </c>
      <c r="AM3397" s="35">
        <v>0</v>
      </c>
      <c r="AN3397" s="19">
        <v>101337500</v>
      </c>
      <c r="AO3397" s="18">
        <v>421</v>
      </c>
      <c r="AP3397" s="15"/>
      <c r="AQ3397" s="43" t="str">
        <f t="shared" si="524"/>
        <v>SI</v>
      </c>
      <c r="AR3397" s="44">
        <f t="shared" si="518"/>
        <v>101337500</v>
      </c>
      <c r="AS3397" s="44">
        <f t="shared" si="519"/>
        <v>101337500</v>
      </c>
      <c r="AT3397" s="44">
        <f t="shared" si="520"/>
        <v>101337500</v>
      </c>
      <c r="AU3397" s="44">
        <f t="shared" si="521"/>
        <v>101337500</v>
      </c>
      <c r="AV3397" s="45" t="b">
        <f t="shared" si="522"/>
        <v>1</v>
      </c>
      <c r="AW3397" s="45" t="b">
        <f t="shared" si="525"/>
        <v>1</v>
      </c>
      <c r="AX3397" s="45"/>
    </row>
    <row r="3398" spans="1:50" s="36" customFormat="1" ht="27.75" customHeight="1" x14ac:dyDescent="0.15">
      <c r="A3398" s="36" t="str">
        <f t="shared" si="523"/>
        <v>RONELLY S.A.S105030209</v>
      </c>
      <c r="B3398" s="36" t="b">
        <f>+A3398='[1]Anexo 9'!A3398</f>
        <v>1</v>
      </c>
      <c r="C3398" s="18">
        <v>890929073</v>
      </c>
      <c r="D3398" s="18" t="s">
        <v>3869</v>
      </c>
      <c r="E3398" s="15" t="s">
        <v>61</v>
      </c>
      <c r="F3398" s="15" t="s">
        <v>62</v>
      </c>
      <c r="G3398" s="15" t="s">
        <v>3155</v>
      </c>
      <c r="H3398" s="15" t="s">
        <v>3155</v>
      </c>
      <c r="I3398" s="15" t="s">
        <v>3155</v>
      </c>
      <c r="J3398" s="15">
        <v>6</v>
      </c>
      <c r="K3398" s="15" t="s">
        <v>3155</v>
      </c>
      <c r="L3398" s="15">
        <v>105030209</v>
      </c>
      <c r="M3398" s="15" t="s">
        <v>2050</v>
      </c>
      <c r="N3398" s="15" t="s">
        <v>1436</v>
      </c>
      <c r="O3398" s="18" t="s">
        <v>5285</v>
      </c>
      <c r="P3398" s="22" t="s">
        <v>3841</v>
      </c>
      <c r="Q3398" s="15" t="s">
        <v>1977</v>
      </c>
      <c r="R3398" s="18" t="s">
        <v>5937</v>
      </c>
      <c r="S3398" s="22" t="b">
        <f t="shared" si="517"/>
        <v>0</v>
      </c>
      <c r="T3398" s="18">
        <v>500</v>
      </c>
      <c r="U3398" s="18" t="s">
        <v>6029</v>
      </c>
      <c r="V3398" s="15"/>
      <c r="W3398" s="18" t="s">
        <v>6527</v>
      </c>
      <c r="X3398" s="18"/>
      <c r="Y3398" s="15" t="s">
        <v>73</v>
      </c>
      <c r="Z3398" s="18" t="s">
        <v>6527</v>
      </c>
      <c r="AA3398" s="18" t="s">
        <v>71</v>
      </c>
      <c r="AB3398" s="18" t="s">
        <v>2965</v>
      </c>
      <c r="AC3398" s="67" t="str">
        <f>+VLOOKUP("*"&amp;L3398&amp;"*",'[2]REGISTROS SANITARIOS'!$D$2663:$E$2973,2,FALSE)</f>
        <v>SI</v>
      </c>
      <c r="AD3398" s="22" t="s">
        <v>1025</v>
      </c>
      <c r="AE3398" s="16">
        <v>44376</v>
      </c>
      <c r="AF3398" s="34" t="s">
        <v>73</v>
      </c>
      <c r="AG3398" s="24">
        <v>19995299</v>
      </c>
      <c r="AH3398" s="18">
        <v>7</v>
      </c>
      <c r="AI3398" s="18"/>
      <c r="AJ3398" s="17">
        <v>192500</v>
      </c>
      <c r="AK3398" s="25">
        <v>192500</v>
      </c>
      <c r="AL3398" s="25">
        <v>43</v>
      </c>
      <c r="AM3398" s="35">
        <v>0</v>
      </c>
      <c r="AN3398" s="19">
        <v>8277500</v>
      </c>
      <c r="AO3398" s="18"/>
      <c r="AP3398" s="15"/>
      <c r="AQ3398" s="43" t="str">
        <f t="shared" si="524"/>
        <v>SI</v>
      </c>
      <c r="AR3398" s="44">
        <f t="shared" si="518"/>
        <v>8277500</v>
      </c>
      <c r="AS3398" s="44">
        <f t="shared" si="519"/>
        <v>8277500</v>
      </c>
      <c r="AT3398" s="44">
        <f t="shared" si="520"/>
        <v>8277500</v>
      </c>
      <c r="AU3398" s="44">
        <f t="shared" si="521"/>
        <v>8277500</v>
      </c>
      <c r="AV3398" s="45" t="b">
        <f t="shared" si="522"/>
        <v>1</v>
      </c>
      <c r="AW3398" s="45" t="b">
        <f t="shared" si="525"/>
        <v>1</v>
      </c>
      <c r="AX3398" s="45"/>
    </row>
    <row r="3399" spans="1:50" s="36" customFormat="1" ht="27.75" customHeight="1" x14ac:dyDescent="0.15">
      <c r="A3399" s="36" t="str">
        <f t="shared" si="523"/>
        <v>RONELLY S.A.S105030309</v>
      </c>
      <c r="B3399" s="36" t="b">
        <f>+A3399='[1]Anexo 9'!A3399</f>
        <v>1</v>
      </c>
      <c r="C3399" s="18">
        <v>890929073</v>
      </c>
      <c r="D3399" s="18" t="s">
        <v>3869</v>
      </c>
      <c r="E3399" s="15" t="s">
        <v>61</v>
      </c>
      <c r="F3399" s="15" t="s">
        <v>62</v>
      </c>
      <c r="G3399" s="15" t="s">
        <v>3155</v>
      </c>
      <c r="H3399" s="15" t="s">
        <v>3155</v>
      </c>
      <c r="I3399" s="15" t="s">
        <v>3155</v>
      </c>
      <c r="J3399" s="15">
        <v>5</v>
      </c>
      <c r="K3399" s="15" t="s">
        <v>3155</v>
      </c>
      <c r="L3399" s="15">
        <v>105030309</v>
      </c>
      <c r="M3399" s="15" t="s">
        <v>2053</v>
      </c>
      <c r="N3399" s="15" t="s">
        <v>1436</v>
      </c>
      <c r="O3399" s="18" t="s">
        <v>5286</v>
      </c>
      <c r="P3399" s="22" t="s">
        <v>73</v>
      </c>
      <c r="Q3399" s="15" t="s">
        <v>1822</v>
      </c>
      <c r="R3399" s="18" t="s">
        <v>5937</v>
      </c>
      <c r="S3399" s="22" t="b">
        <f t="shared" si="517"/>
        <v>0</v>
      </c>
      <c r="T3399" s="18">
        <v>100</v>
      </c>
      <c r="U3399" s="18" t="s">
        <v>6010</v>
      </c>
      <c r="V3399" s="15"/>
      <c r="W3399" s="18" t="s">
        <v>6548</v>
      </c>
      <c r="X3399" s="18"/>
      <c r="Y3399" s="15" t="s">
        <v>73</v>
      </c>
      <c r="Z3399" s="18" t="s">
        <v>6548</v>
      </c>
      <c r="AA3399" s="18" t="s">
        <v>71</v>
      </c>
      <c r="AB3399" s="18" t="s">
        <v>3515</v>
      </c>
      <c r="AC3399" s="67" t="str">
        <f>+VLOOKUP("*"&amp;L3399&amp;"*",'[2]REGISTROS SANITARIOS'!$D$2663:$E$2973,2,FALSE)</f>
        <v>SI</v>
      </c>
      <c r="AD3399" s="22" t="s">
        <v>1025</v>
      </c>
      <c r="AE3399" s="16">
        <v>44377</v>
      </c>
      <c r="AF3399" s="34" t="s">
        <v>73</v>
      </c>
      <c r="AG3399" s="24">
        <v>54973</v>
      </c>
      <c r="AH3399" s="18">
        <v>4</v>
      </c>
      <c r="AI3399" s="18"/>
      <c r="AJ3399" s="17">
        <v>374000</v>
      </c>
      <c r="AK3399" s="25">
        <v>374000</v>
      </c>
      <c r="AL3399" s="25">
        <v>76</v>
      </c>
      <c r="AM3399" s="35">
        <v>0</v>
      </c>
      <c r="AN3399" s="19">
        <v>28424000</v>
      </c>
      <c r="AO3399" s="18"/>
      <c r="AP3399" s="15"/>
      <c r="AQ3399" s="43" t="str">
        <f t="shared" si="524"/>
        <v>SI</v>
      </c>
      <c r="AR3399" s="44">
        <f t="shared" si="518"/>
        <v>28424000</v>
      </c>
      <c r="AS3399" s="44">
        <f t="shared" si="519"/>
        <v>28424000</v>
      </c>
      <c r="AT3399" s="44">
        <f t="shared" si="520"/>
        <v>28424000</v>
      </c>
      <c r="AU3399" s="44">
        <f t="shared" si="521"/>
        <v>28424000</v>
      </c>
      <c r="AV3399" s="45" t="b">
        <f t="shared" si="522"/>
        <v>1</v>
      </c>
      <c r="AW3399" s="45" t="b">
        <f t="shared" si="525"/>
        <v>1</v>
      </c>
      <c r="AX3399" s="45"/>
    </row>
    <row r="3400" spans="1:50" s="36" customFormat="1" ht="27.75" customHeight="1" x14ac:dyDescent="0.15">
      <c r="A3400" s="36" t="str">
        <f t="shared" si="523"/>
        <v>RONELLY S.A.S105030503</v>
      </c>
      <c r="B3400" s="36" t="b">
        <f>+A3400='[1]Anexo 9'!A3400</f>
        <v>1</v>
      </c>
      <c r="C3400" s="18">
        <v>890929073</v>
      </c>
      <c r="D3400" s="18" t="s">
        <v>3869</v>
      </c>
      <c r="E3400" s="15" t="s">
        <v>61</v>
      </c>
      <c r="F3400" s="15" t="s">
        <v>62</v>
      </c>
      <c r="G3400" s="15" t="s">
        <v>3155</v>
      </c>
      <c r="H3400" s="15" t="s">
        <v>3155</v>
      </c>
      <c r="I3400" s="15" t="s">
        <v>3155</v>
      </c>
      <c r="J3400" s="15">
        <v>4</v>
      </c>
      <c r="K3400" s="15" t="s">
        <v>3155</v>
      </c>
      <c r="L3400" s="15">
        <v>105030503</v>
      </c>
      <c r="M3400" s="15" t="s">
        <v>2056</v>
      </c>
      <c r="N3400" s="15" t="s">
        <v>80</v>
      </c>
      <c r="O3400" s="18" t="s">
        <v>5287</v>
      </c>
      <c r="P3400" s="22" t="s">
        <v>3841</v>
      </c>
      <c r="Q3400" s="15" t="s">
        <v>1798</v>
      </c>
      <c r="R3400" s="18" t="s">
        <v>5985</v>
      </c>
      <c r="S3400" s="22" t="b">
        <f t="shared" ref="S3400:S3463" si="526">+R3400=Q3400</f>
        <v>0</v>
      </c>
      <c r="T3400" s="18">
        <v>1</v>
      </c>
      <c r="U3400" s="18" t="s">
        <v>6020</v>
      </c>
      <c r="V3400" s="15"/>
      <c r="W3400" s="18" t="s">
        <v>6527</v>
      </c>
      <c r="X3400" s="18"/>
      <c r="Y3400" s="15" t="s">
        <v>73</v>
      </c>
      <c r="Z3400" s="18" t="s">
        <v>6527</v>
      </c>
      <c r="AA3400" s="18" t="s">
        <v>71</v>
      </c>
      <c r="AB3400" s="18" t="s">
        <v>7653</v>
      </c>
      <c r="AC3400" s="67" t="str">
        <f>+VLOOKUP("*"&amp;L3400&amp;"*",'[2]REGISTROS SANITARIOS'!$D$2663:$E$2973,2,FALSE)</f>
        <v>SI</v>
      </c>
      <c r="AD3400" s="22" t="s">
        <v>1025</v>
      </c>
      <c r="AE3400" s="16">
        <v>44677</v>
      </c>
      <c r="AF3400" s="34" t="s">
        <v>73</v>
      </c>
      <c r="AG3400" s="24">
        <v>24967</v>
      </c>
      <c r="AH3400" s="18">
        <v>1</v>
      </c>
      <c r="AI3400" s="18"/>
      <c r="AJ3400" s="17">
        <v>16.5</v>
      </c>
      <c r="AK3400" s="25">
        <v>16.5</v>
      </c>
      <c r="AL3400" s="25">
        <v>42800</v>
      </c>
      <c r="AM3400" s="35">
        <v>0</v>
      </c>
      <c r="AN3400" s="19">
        <v>706200</v>
      </c>
      <c r="AO3400" s="18"/>
      <c r="AP3400" s="15"/>
      <c r="AQ3400" s="43" t="str">
        <f t="shared" si="524"/>
        <v>SI</v>
      </c>
      <c r="AR3400" s="44">
        <f t="shared" si="518"/>
        <v>706200</v>
      </c>
      <c r="AS3400" s="44">
        <f t="shared" si="519"/>
        <v>706200</v>
      </c>
      <c r="AT3400" s="44">
        <f t="shared" si="520"/>
        <v>706200</v>
      </c>
      <c r="AU3400" s="44">
        <f t="shared" si="521"/>
        <v>706200</v>
      </c>
      <c r="AV3400" s="45" t="b">
        <f t="shared" si="522"/>
        <v>1</v>
      </c>
      <c r="AW3400" s="45" t="b">
        <f t="shared" si="525"/>
        <v>1</v>
      </c>
      <c r="AX3400" s="45"/>
    </row>
    <row r="3401" spans="1:50" s="36" customFormat="1" ht="27.75" customHeight="1" x14ac:dyDescent="0.15">
      <c r="A3401" s="36" t="str">
        <f t="shared" si="523"/>
        <v>RONELLY S.A.S105030609</v>
      </c>
      <c r="B3401" s="36" t="b">
        <f>+A3401='[1]Anexo 9'!A3401</f>
        <v>1</v>
      </c>
      <c r="C3401" s="18">
        <v>890929073</v>
      </c>
      <c r="D3401" s="18" t="s">
        <v>3869</v>
      </c>
      <c r="E3401" s="15" t="s">
        <v>61</v>
      </c>
      <c r="F3401" s="15" t="s">
        <v>62</v>
      </c>
      <c r="G3401" s="15" t="s">
        <v>3155</v>
      </c>
      <c r="H3401" s="15" t="s">
        <v>3155</v>
      </c>
      <c r="I3401" s="15" t="s">
        <v>3155</v>
      </c>
      <c r="J3401" s="15">
        <v>3</v>
      </c>
      <c r="K3401" s="15" t="s">
        <v>3155</v>
      </c>
      <c r="L3401" s="15">
        <v>105030609</v>
      </c>
      <c r="M3401" s="15" t="s">
        <v>2059</v>
      </c>
      <c r="N3401" s="15" t="s">
        <v>1436</v>
      </c>
      <c r="O3401" s="18" t="s">
        <v>5288</v>
      </c>
      <c r="P3401" s="22" t="s">
        <v>3841</v>
      </c>
      <c r="Q3401" s="15" t="s">
        <v>1822</v>
      </c>
      <c r="R3401" s="18" t="s">
        <v>5937</v>
      </c>
      <c r="S3401" s="22" t="b">
        <f t="shared" si="526"/>
        <v>0</v>
      </c>
      <c r="T3401" s="18">
        <v>300</v>
      </c>
      <c r="U3401" s="18" t="s">
        <v>6014</v>
      </c>
      <c r="V3401" s="15"/>
      <c r="W3401" s="18" t="s">
        <v>6530</v>
      </c>
      <c r="X3401" s="18"/>
      <c r="Y3401" s="15" t="s">
        <v>73</v>
      </c>
      <c r="Z3401" s="18" t="s">
        <v>6530</v>
      </c>
      <c r="AA3401" s="18" t="s">
        <v>71</v>
      </c>
      <c r="AB3401" s="18" t="s">
        <v>2062</v>
      </c>
      <c r="AC3401" s="67" t="e">
        <f>+VLOOKUP("*"&amp;L3401&amp;"*",'[2]REGISTROS SANITARIOS'!$D$2663:$E$2973,2,FALSE)</f>
        <v>#N/A</v>
      </c>
      <c r="AD3401" s="22" t="s">
        <v>44</v>
      </c>
      <c r="AE3401" s="16" t="s">
        <v>8811</v>
      </c>
      <c r="AF3401" s="34" t="s">
        <v>8814</v>
      </c>
      <c r="AG3401" s="24">
        <v>35618</v>
      </c>
      <c r="AH3401" s="18">
        <v>4</v>
      </c>
      <c r="AI3401" s="18"/>
      <c r="AJ3401" s="17">
        <v>192500</v>
      </c>
      <c r="AK3401" s="25">
        <v>192500</v>
      </c>
      <c r="AL3401" s="25">
        <v>66</v>
      </c>
      <c r="AM3401" s="35">
        <v>0</v>
      </c>
      <c r="AN3401" s="19">
        <v>12705000</v>
      </c>
      <c r="AO3401" s="18"/>
      <c r="AP3401" s="15"/>
      <c r="AQ3401" s="43" t="str">
        <f t="shared" si="524"/>
        <v>SI</v>
      </c>
      <c r="AR3401" s="44">
        <f t="shared" si="518"/>
        <v>12705000</v>
      </c>
      <c r="AS3401" s="44">
        <f t="shared" si="519"/>
        <v>12705000</v>
      </c>
      <c r="AT3401" s="44">
        <f t="shared" si="520"/>
        <v>12705000</v>
      </c>
      <c r="AU3401" s="44">
        <f t="shared" si="521"/>
        <v>12705000</v>
      </c>
      <c r="AV3401" s="45" t="b">
        <f t="shared" si="522"/>
        <v>1</v>
      </c>
      <c r="AW3401" s="45" t="b">
        <f t="shared" si="525"/>
        <v>1</v>
      </c>
      <c r="AX3401" s="45"/>
    </row>
    <row r="3402" spans="1:50" s="36" customFormat="1" ht="27.75" customHeight="1" x14ac:dyDescent="0.15">
      <c r="A3402" s="36" t="str">
        <f t="shared" si="523"/>
        <v>RONELLY S.A.S105030709</v>
      </c>
      <c r="B3402" s="36" t="b">
        <f>+A3402='[1]Anexo 9'!A3402</f>
        <v>1</v>
      </c>
      <c r="C3402" s="18">
        <v>890929073</v>
      </c>
      <c r="D3402" s="18" t="s">
        <v>3869</v>
      </c>
      <c r="E3402" s="15" t="s">
        <v>61</v>
      </c>
      <c r="F3402" s="15" t="s">
        <v>62</v>
      </c>
      <c r="G3402" s="15" t="s">
        <v>3155</v>
      </c>
      <c r="H3402" s="15" t="s">
        <v>3155</v>
      </c>
      <c r="I3402" s="15" t="s">
        <v>3155</v>
      </c>
      <c r="J3402" s="15">
        <v>3</v>
      </c>
      <c r="K3402" s="15" t="s">
        <v>3155</v>
      </c>
      <c r="L3402" s="15">
        <v>105030709</v>
      </c>
      <c r="M3402" s="15" t="s">
        <v>2063</v>
      </c>
      <c r="N3402" s="15" t="s">
        <v>1436</v>
      </c>
      <c r="O3402" s="18" t="s">
        <v>5289</v>
      </c>
      <c r="P3402" s="22" t="s">
        <v>73</v>
      </c>
      <c r="Q3402" s="15" t="s">
        <v>1822</v>
      </c>
      <c r="R3402" s="18" t="s">
        <v>5937</v>
      </c>
      <c r="S3402" s="22" t="b">
        <f t="shared" si="526"/>
        <v>0</v>
      </c>
      <c r="T3402" s="18">
        <v>300</v>
      </c>
      <c r="U3402" s="18" t="s">
        <v>6014</v>
      </c>
      <c r="V3402" s="15"/>
      <c r="W3402" s="18" t="s">
        <v>6530</v>
      </c>
      <c r="X3402" s="18"/>
      <c r="Y3402" s="15" t="s">
        <v>73</v>
      </c>
      <c r="Z3402" s="18" t="s">
        <v>6530</v>
      </c>
      <c r="AA3402" s="18" t="s">
        <v>71</v>
      </c>
      <c r="AB3402" s="18" t="s">
        <v>6787</v>
      </c>
      <c r="AC3402" s="67" t="e">
        <f>+VLOOKUP("*"&amp;L3402&amp;"*",'[2]REGISTROS SANITARIOS'!$D$2663:$E$2973,2,FALSE)</f>
        <v>#N/A</v>
      </c>
      <c r="AD3402" s="22" t="s">
        <v>44</v>
      </c>
      <c r="AE3402" s="16">
        <v>44470</v>
      </c>
      <c r="AF3402" s="34" t="s">
        <v>73</v>
      </c>
      <c r="AG3402" s="24">
        <v>35619</v>
      </c>
      <c r="AH3402" s="18">
        <v>3</v>
      </c>
      <c r="AI3402" s="18"/>
      <c r="AJ3402" s="17">
        <v>18700</v>
      </c>
      <c r="AK3402" s="25">
        <v>18700</v>
      </c>
      <c r="AL3402" s="25">
        <v>98</v>
      </c>
      <c r="AM3402" s="35">
        <v>0</v>
      </c>
      <c r="AN3402" s="19">
        <v>1832600</v>
      </c>
      <c r="AO3402" s="18"/>
      <c r="AP3402" s="15"/>
      <c r="AQ3402" s="43" t="str">
        <f t="shared" si="524"/>
        <v>SI</v>
      </c>
      <c r="AR3402" s="44">
        <f t="shared" si="518"/>
        <v>1832600</v>
      </c>
      <c r="AS3402" s="44">
        <f t="shared" si="519"/>
        <v>1832600</v>
      </c>
      <c r="AT3402" s="44">
        <f t="shared" si="520"/>
        <v>1832600</v>
      </c>
      <c r="AU3402" s="44">
        <f t="shared" si="521"/>
        <v>1832600</v>
      </c>
      <c r="AV3402" s="45" t="b">
        <f t="shared" si="522"/>
        <v>1</v>
      </c>
      <c r="AW3402" s="45" t="b">
        <f t="shared" si="525"/>
        <v>1</v>
      </c>
      <c r="AX3402" s="45"/>
    </row>
    <row r="3403" spans="1:50" s="36" customFormat="1" ht="27.75" customHeight="1" x14ac:dyDescent="0.15">
      <c r="A3403" s="36" t="str">
        <f t="shared" si="523"/>
        <v>RONELLY S.A.S105031209</v>
      </c>
      <c r="B3403" s="36" t="b">
        <f>+A3403='[1]Anexo 9'!A3403</f>
        <v>1</v>
      </c>
      <c r="C3403" s="18">
        <v>890929073</v>
      </c>
      <c r="D3403" s="18" t="s">
        <v>3869</v>
      </c>
      <c r="E3403" s="15" t="s">
        <v>61</v>
      </c>
      <c r="F3403" s="15" t="s">
        <v>62</v>
      </c>
      <c r="G3403" s="15" t="s">
        <v>3155</v>
      </c>
      <c r="H3403" s="15" t="s">
        <v>3155</v>
      </c>
      <c r="I3403" s="15" t="s">
        <v>3155</v>
      </c>
      <c r="J3403" s="15">
        <v>6</v>
      </c>
      <c r="K3403" s="15" t="s">
        <v>3155</v>
      </c>
      <c r="L3403" s="15">
        <v>105031209</v>
      </c>
      <c r="M3403" s="15" t="s">
        <v>2068</v>
      </c>
      <c r="N3403" s="15" t="s">
        <v>1436</v>
      </c>
      <c r="O3403" s="18" t="s">
        <v>5290</v>
      </c>
      <c r="P3403" s="22" t="s">
        <v>73</v>
      </c>
      <c r="Q3403" s="15" t="s">
        <v>1822</v>
      </c>
      <c r="R3403" s="18" t="s">
        <v>5937</v>
      </c>
      <c r="S3403" s="22" t="b">
        <f t="shared" si="526"/>
        <v>0</v>
      </c>
      <c r="T3403" s="18">
        <v>150</v>
      </c>
      <c r="U3403" s="18" t="s">
        <v>6027</v>
      </c>
      <c r="V3403" s="15"/>
      <c r="W3403" s="18" t="s">
        <v>6526</v>
      </c>
      <c r="X3403" s="18"/>
      <c r="Y3403" s="15" t="s">
        <v>73</v>
      </c>
      <c r="Z3403" s="18" t="s">
        <v>6526</v>
      </c>
      <c r="AA3403" s="18" t="s">
        <v>71</v>
      </c>
      <c r="AB3403" s="18" t="s">
        <v>2072</v>
      </c>
      <c r="AC3403" s="67" t="str">
        <f>+VLOOKUP("*"&amp;L3403&amp;"*",'[2]REGISTROS SANITARIOS'!$D$2663:$E$2973,2,FALSE)</f>
        <v>SI</v>
      </c>
      <c r="AD3403" s="22" t="s">
        <v>1025</v>
      </c>
      <c r="AE3403" s="16">
        <v>45056</v>
      </c>
      <c r="AF3403" s="34" t="s">
        <v>73</v>
      </c>
      <c r="AG3403" s="24">
        <v>40113</v>
      </c>
      <c r="AH3403" s="18">
        <v>27</v>
      </c>
      <c r="AI3403" s="18"/>
      <c r="AJ3403" s="17">
        <v>1155000</v>
      </c>
      <c r="AK3403" s="25">
        <v>1155000</v>
      </c>
      <c r="AL3403" s="25">
        <v>41</v>
      </c>
      <c r="AM3403" s="35">
        <v>0</v>
      </c>
      <c r="AN3403" s="19">
        <v>47355000</v>
      </c>
      <c r="AO3403" s="18"/>
      <c r="AP3403" s="15"/>
      <c r="AQ3403" s="43" t="str">
        <f t="shared" si="524"/>
        <v>SI</v>
      </c>
      <c r="AR3403" s="44">
        <f t="shared" si="518"/>
        <v>47355000</v>
      </c>
      <c r="AS3403" s="44">
        <f t="shared" si="519"/>
        <v>47355000</v>
      </c>
      <c r="AT3403" s="44">
        <f t="shared" si="520"/>
        <v>47355000</v>
      </c>
      <c r="AU3403" s="44">
        <f t="shared" si="521"/>
        <v>47355000</v>
      </c>
      <c r="AV3403" s="45" t="b">
        <f t="shared" si="522"/>
        <v>1</v>
      </c>
      <c r="AW3403" s="45" t="b">
        <f t="shared" si="525"/>
        <v>1</v>
      </c>
      <c r="AX3403" s="45"/>
    </row>
    <row r="3404" spans="1:50" s="36" customFormat="1" ht="27.75" customHeight="1" x14ac:dyDescent="0.15">
      <c r="A3404" s="36" t="str">
        <f t="shared" si="523"/>
        <v>RONELLY S.A.S105031409</v>
      </c>
      <c r="B3404" s="36" t="b">
        <f>+A3404='[1]Anexo 9'!A3404</f>
        <v>1</v>
      </c>
      <c r="C3404" s="18">
        <v>890929073</v>
      </c>
      <c r="D3404" s="18" t="s">
        <v>3869</v>
      </c>
      <c r="E3404" s="15" t="s">
        <v>61</v>
      </c>
      <c r="F3404" s="15" t="s">
        <v>62</v>
      </c>
      <c r="G3404" s="15" t="s">
        <v>3155</v>
      </c>
      <c r="H3404" s="15" t="s">
        <v>3155</v>
      </c>
      <c r="I3404" s="15" t="s">
        <v>3155</v>
      </c>
      <c r="J3404" s="15">
        <v>6</v>
      </c>
      <c r="K3404" s="15" t="s">
        <v>3155</v>
      </c>
      <c r="L3404" s="15">
        <v>105031409</v>
      </c>
      <c r="M3404" s="15" t="s">
        <v>2073</v>
      </c>
      <c r="N3404" s="15" t="s">
        <v>1436</v>
      </c>
      <c r="O3404" s="18" t="s">
        <v>5291</v>
      </c>
      <c r="P3404" s="22" t="s">
        <v>73</v>
      </c>
      <c r="Q3404" s="15" t="s">
        <v>1822</v>
      </c>
      <c r="R3404" s="18" t="s">
        <v>5937</v>
      </c>
      <c r="S3404" s="22" t="b">
        <f t="shared" si="526"/>
        <v>0</v>
      </c>
      <c r="T3404" s="18">
        <v>150</v>
      </c>
      <c r="U3404" s="18" t="s">
        <v>6027</v>
      </c>
      <c r="V3404" s="15"/>
      <c r="W3404" s="18" t="s">
        <v>6526</v>
      </c>
      <c r="X3404" s="18"/>
      <c r="Y3404" s="15" t="s">
        <v>73</v>
      </c>
      <c r="Z3404" s="18" t="s">
        <v>6526</v>
      </c>
      <c r="AA3404" s="18" t="s">
        <v>71</v>
      </c>
      <c r="AB3404" s="18" t="s">
        <v>2075</v>
      </c>
      <c r="AC3404" s="67" t="str">
        <f>+VLOOKUP("*"&amp;L3404&amp;"*",'[2]REGISTROS SANITARIOS'!$D$2663:$E$2973,2,FALSE)</f>
        <v>SI</v>
      </c>
      <c r="AD3404" s="22" t="s">
        <v>1025</v>
      </c>
      <c r="AE3404" s="16">
        <v>44884</v>
      </c>
      <c r="AF3404" s="34" t="s">
        <v>73</v>
      </c>
      <c r="AG3404" s="24">
        <v>44569</v>
      </c>
      <c r="AH3404" s="18">
        <v>25</v>
      </c>
      <c r="AI3404" s="18"/>
      <c r="AJ3404" s="17">
        <v>2090000</v>
      </c>
      <c r="AK3404" s="25">
        <v>2090000</v>
      </c>
      <c r="AL3404" s="25">
        <v>41.373333333333335</v>
      </c>
      <c r="AM3404" s="35">
        <v>0</v>
      </c>
      <c r="AN3404" s="19">
        <v>86470266.666666672</v>
      </c>
      <c r="AO3404" s="18"/>
      <c r="AP3404" s="15"/>
      <c r="AQ3404" s="43" t="str">
        <f t="shared" si="524"/>
        <v>SI</v>
      </c>
      <c r="AR3404" s="44">
        <f t="shared" si="518"/>
        <v>86470266.666666672</v>
      </c>
      <c r="AS3404" s="44">
        <f t="shared" si="519"/>
        <v>86470266.666666672</v>
      </c>
      <c r="AT3404" s="44">
        <f t="shared" si="520"/>
        <v>86470266.666666672</v>
      </c>
      <c r="AU3404" s="44">
        <f t="shared" si="521"/>
        <v>86470266.666666672</v>
      </c>
      <c r="AV3404" s="45" t="b">
        <f t="shared" si="522"/>
        <v>1</v>
      </c>
      <c r="AW3404" s="45" t="b">
        <f t="shared" si="525"/>
        <v>1</v>
      </c>
      <c r="AX3404" s="45"/>
    </row>
    <row r="3405" spans="1:50" s="36" customFormat="1" ht="27.75" customHeight="1" x14ac:dyDescent="0.15">
      <c r="A3405" s="36" t="str">
        <f t="shared" si="523"/>
        <v>RONELLY S.A.S105031609</v>
      </c>
      <c r="B3405" s="36" t="b">
        <f>+A3405='[1]Anexo 9'!A3405</f>
        <v>1</v>
      </c>
      <c r="C3405" s="18">
        <v>890929073</v>
      </c>
      <c r="D3405" s="18" t="s">
        <v>3869</v>
      </c>
      <c r="E3405" s="15" t="s">
        <v>61</v>
      </c>
      <c r="F3405" s="15" t="s">
        <v>62</v>
      </c>
      <c r="G3405" s="15" t="s">
        <v>3155</v>
      </c>
      <c r="H3405" s="15" t="s">
        <v>3155</v>
      </c>
      <c r="I3405" s="15" t="s">
        <v>3155</v>
      </c>
      <c r="J3405" s="15">
        <v>5</v>
      </c>
      <c r="K3405" s="15" t="s">
        <v>3155</v>
      </c>
      <c r="L3405" s="15">
        <v>105031609</v>
      </c>
      <c r="M3405" s="15" t="s">
        <v>2076</v>
      </c>
      <c r="N3405" s="15" t="s">
        <v>1436</v>
      </c>
      <c r="O3405" s="18" t="s">
        <v>5292</v>
      </c>
      <c r="P3405" s="22" t="s">
        <v>73</v>
      </c>
      <c r="Q3405" s="15" t="s">
        <v>2077</v>
      </c>
      <c r="R3405" s="18" t="s">
        <v>5937</v>
      </c>
      <c r="S3405" s="22" t="b">
        <f t="shared" si="526"/>
        <v>0</v>
      </c>
      <c r="T3405" s="18">
        <v>200</v>
      </c>
      <c r="U3405" s="18" t="s">
        <v>6533</v>
      </c>
      <c r="V3405" s="15"/>
      <c r="W3405" s="18" t="s">
        <v>6538</v>
      </c>
      <c r="X3405" s="18"/>
      <c r="Y3405" s="15" t="s">
        <v>73</v>
      </c>
      <c r="Z3405" s="18" t="s">
        <v>6538</v>
      </c>
      <c r="AA3405" s="18" t="s">
        <v>71</v>
      </c>
      <c r="AB3405" s="18" t="s">
        <v>3525</v>
      </c>
      <c r="AC3405" s="67" t="str">
        <f>+VLOOKUP("*"&amp;L3405&amp;"*",'[2]REGISTROS SANITARIOS'!$D$2663:$E$2973,2,FALSE)</f>
        <v>SI</v>
      </c>
      <c r="AD3405" s="22" t="s">
        <v>1025</v>
      </c>
      <c r="AE3405" s="16">
        <v>44756</v>
      </c>
      <c r="AF3405" s="34" t="s">
        <v>73</v>
      </c>
      <c r="AG3405" s="24">
        <v>19961372</v>
      </c>
      <c r="AH3405" s="18">
        <v>7</v>
      </c>
      <c r="AI3405" s="18"/>
      <c r="AJ3405" s="17">
        <v>1193500</v>
      </c>
      <c r="AK3405" s="25">
        <v>1193500</v>
      </c>
      <c r="AL3405" s="25">
        <v>39.946666666666665</v>
      </c>
      <c r="AM3405" s="35">
        <v>0</v>
      </c>
      <c r="AN3405" s="19">
        <v>47676346.666666664</v>
      </c>
      <c r="AO3405" s="18"/>
      <c r="AP3405" s="15"/>
      <c r="AQ3405" s="43" t="str">
        <f t="shared" si="524"/>
        <v>SI</v>
      </c>
      <c r="AR3405" s="44">
        <f t="shared" si="518"/>
        <v>47676346.666666664</v>
      </c>
      <c r="AS3405" s="44">
        <f t="shared" si="519"/>
        <v>47676346.666666664</v>
      </c>
      <c r="AT3405" s="44">
        <f t="shared" si="520"/>
        <v>47676346.666666664</v>
      </c>
      <c r="AU3405" s="44">
        <f t="shared" si="521"/>
        <v>47676346.666666664</v>
      </c>
      <c r="AV3405" s="45" t="b">
        <f t="shared" si="522"/>
        <v>1</v>
      </c>
      <c r="AW3405" s="45" t="b">
        <f t="shared" si="525"/>
        <v>1</v>
      </c>
      <c r="AX3405" s="45"/>
    </row>
    <row r="3406" spans="1:50" s="36" customFormat="1" ht="27.75" customHeight="1" x14ac:dyDescent="0.15">
      <c r="A3406" s="36" t="str">
        <f t="shared" si="523"/>
        <v>RONELLY S.A.S105031809</v>
      </c>
      <c r="B3406" s="36" t="b">
        <f>+A3406='[1]Anexo 9'!A3406</f>
        <v>1</v>
      </c>
      <c r="C3406" s="18">
        <v>890929073</v>
      </c>
      <c r="D3406" s="18" t="s">
        <v>3869</v>
      </c>
      <c r="E3406" s="15" t="s">
        <v>61</v>
      </c>
      <c r="F3406" s="15" t="s">
        <v>62</v>
      </c>
      <c r="G3406" s="15" t="s">
        <v>3155</v>
      </c>
      <c r="H3406" s="15" t="s">
        <v>3155</v>
      </c>
      <c r="I3406" s="15" t="s">
        <v>3155</v>
      </c>
      <c r="J3406" s="15">
        <v>6</v>
      </c>
      <c r="K3406" s="15" t="s">
        <v>3155</v>
      </c>
      <c r="L3406" s="15">
        <v>105031809</v>
      </c>
      <c r="M3406" s="15" t="s">
        <v>2079</v>
      </c>
      <c r="N3406" s="15" t="s">
        <v>1436</v>
      </c>
      <c r="O3406" s="18" t="s">
        <v>5293</v>
      </c>
      <c r="P3406" s="22" t="s">
        <v>73</v>
      </c>
      <c r="Q3406" s="15" t="s">
        <v>2081</v>
      </c>
      <c r="R3406" s="18" t="s">
        <v>5986</v>
      </c>
      <c r="S3406" s="22" t="b">
        <f t="shared" si="526"/>
        <v>0</v>
      </c>
      <c r="T3406" s="18">
        <v>900</v>
      </c>
      <c r="U3406" s="18" t="s">
        <v>6011</v>
      </c>
      <c r="V3406" s="15"/>
      <c r="W3406" s="18" t="s">
        <v>6525</v>
      </c>
      <c r="X3406" s="18"/>
      <c r="Y3406" s="15" t="s">
        <v>73</v>
      </c>
      <c r="Z3406" s="18" t="s">
        <v>6525</v>
      </c>
      <c r="AA3406" s="18" t="s">
        <v>71</v>
      </c>
      <c r="AB3406" s="18" t="s">
        <v>7654</v>
      </c>
      <c r="AC3406" s="67" t="str">
        <f>+VLOOKUP("*"&amp;L3406&amp;"*",'[2]REGISTROS SANITARIOS'!$D$2663:$E$2973,2,FALSE)</f>
        <v>SI</v>
      </c>
      <c r="AD3406" s="22" t="s">
        <v>1025</v>
      </c>
      <c r="AE3406" s="16">
        <v>45075</v>
      </c>
      <c r="AF3406" s="34" t="s">
        <v>73</v>
      </c>
      <c r="AG3406" s="24">
        <v>19917705</v>
      </c>
      <c r="AH3406" s="18">
        <v>8</v>
      </c>
      <c r="AI3406" s="18"/>
      <c r="AJ3406" s="17">
        <v>6600000</v>
      </c>
      <c r="AK3406" s="25">
        <v>6600000</v>
      </c>
      <c r="AL3406" s="25">
        <v>68.785714285714292</v>
      </c>
      <c r="AM3406" s="35">
        <v>0</v>
      </c>
      <c r="AN3406" s="19">
        <v>453985714.28571433</v>
      </c>
      <c r="AO3406" s="18"/>
      <c r="AP3406" s="15"/>
      <c r="AQ3406" s="43" t="str">
        <f t="shared" si="524"/>
        <v>SI</v>
      </c>
      <c r="AR3406" s="44">
        <f t="shared" si="518"/>
        <v>453985714.28571433</v>
      </c>
      <c r="AS3406" s="44">
        <f t="shared" si="519"/>
        <v>453985714.28571433</v>
      </c>
      <c r="AT3406" s="44">
        <f t="shared" si="520"/>
        <v>453985714.28571433</v>
      </c>
      <c r="AU3406" s="44">
        <f t="shared" si="521"/>
        <v>453985714.28571433</v>
      </c>
      <c r="AV3406" s="45" t="b">
        <f t="shared" si="522"/>
        <v>1</v>
      </c>
      <c r="AW3406" s="45" t="b">
        <f t="shared" si="525"/>
        <v>1</v>
      </c>
      <c r="AX3406" s="45"/>
    </row>
    <row r="3407" spans="1:50" s="36" customFormat="1" ht="27.75" customHeight="1" x14ac:dyDescent="0.15">
      <c r="A3407" s="36" t="str">
        <f t="shared" si="523"/>
        <v>RONELLY S.A.S105032703</v>
      </c>
      <c r="B3407" s="36" t="b">
        <f>+A3407='[1]Anexo 9'!A3407</f>
        <v>1</v>
      </c>
      <c r="C3407" s="18">
        <v>890929073</v>
      </c>
      <c r="D3407" s="18" t="s">
        <v>3869</v>
      </c>
      <c r="E3407" s="15" t="s">
        <v>61</v>
      </c>
      <c r="F3407" s="15" t="s">
        <v>62</v>
      </c>
      <c r="G3407" s="15" t="s">
        <v>3155</v>
      </c>
      <c r="H3407" s="15" t="s">
        <v>3155</v>
      </c>
      <c r="I3407" s="15" t="s">
        <v>3155</v>
      </c>
      <c r="J3407" s="15">
        <v>4</v>
      </c>
      <c r="K3407" s="15" t="s">
        <v>3155</v>
      </c>
      <c r="L3407" s="15">
        <v>105032703</v>
      </c>
      <c r="M3407" s="15" t="s">
        <v>2083</v>
      </c>
      <c r="N3407" s="15" t="s">
        <v>80</v>
      </c>
      <c r="O3407" s="18" t="s">
        <v>5294</v>
      </c>
      <c r="P3407" s="22" t="s">
        <v>73</v>
      </c>
      <c r="Q3407" s="15" t="s">
        <v>1633</v>
      </c>
      <c r="R3407" s="18" t="s">
        <v>5979</v>
      </c>
      <c r="S3407" s="22" t="b">
        <f t="shared" si="526"/>
        <v>0</v>
      </c>
      <c r="T3407" s="18">
        <v>4</v>
      </c>
      <c r="U3407" s="18" t="s">
        <v>6539</v>
      </c>
      <c r="V3407" s="15"/>
      <c r="W3407" s="18" t="s">
        <v>6549</v>
      </c>
      <c r="X3407" s="18"/>
      <c r="Y3407" s="15" t="s">
        <v>73</v>
      </c>
      <c r="Z3407" s="18" t="s">
        <v>6549</v>
      </c>
      <c r="AA3407" s="18" t="s">
        <v>71</v>
      </c>
      <c r="AB3407" s="18" t="s">
        <v>3527</v>
      </c>
      <c r="AC3407" s="67" t="str">
        <f>+VLOOKUP("*"&amp;L3407&amp;"*",'[2]REGISTROS SANITARIOS'!$D$2663:$E$2973,2,FALSE)</f>
        <v>SI</v>
      </c>
      <c r="AD3407" s="22" t="s">
        <v>1025</v>
      </c>
      <c r="AE3407" s="16">
        <v>44251</v>
      </c>
      <c r="AF3407" s="34" t="s">
        <v>68</v>
      </c>
      <c r="AG3407" s="24">
        <v>20090031</v>
      </c>
      <c r="AH3407" s="18">
        <v>1</v>
      </c>
      <c r="AI3407" s="18"/>
      <c r="AJ3407" s="17">
        <v>82.5</v>
      </c>
      <c r="AK3407" s="25">
        <v>82.5</v>
      </c>
      <c r="AL3407" s="25">
        <v>17401</v>
      </c>
      <c r="AM3407" s="35">
        <v>0</v>
      </c>
      <c r="AN3407" s="19">
        <v>1435582.5</v>
      </c>
      <c r="AO3407" s="18">
        <v>17401</v>
      </c>
      <c r="AP3407" s="15"/>
      <c r="AQ3407" s="43" t="str">
        <f t="shared" si="524"/>
        <v>SI</v>
      </c>
      <c r="AR3407" s="44">
        <f t="shared" si="518"/>
        <v>1435582.5</v>
      </c>
      <c r="AS3407" s="44">
        <f t="shared" si="519"/>
        <v>1435582.5</v>
      </c>
      <c r="AT3407" s="44">
        <f t="shared" si="520"/>
        <v>1435582.5</v>
      </c>
      <c r="AU3407" s="44">
        <f t="shared" si="521"/>
        <v>1435582.5</v>
      </c>
      <c r="AV3407" s="45" t="b">
        <f t="shared" si="522"/>
        <v>1</v>
      </c>
      <c r="AW3407" s="45" t="b">
        <f t="shared" si="525"/>
        <v>1</v>
      </c>
      <c r="AX3407" s="45"/>
    </row>
    <row r="3408" spans="1:50" s="36" customFormat="1" ht="27.75" customHeight="1" x14ac:dyDescent="0.15">
      <c r="A3408" s="36" t="str">
        <f t="shared" si="523"/>
        <v>RONELLY S.A.S105040109</v>
      </c>
      <c r="B3408" s="36" t="b">
        <f>+A3408='[1]Anexo 9'!A3408</f>
        <v>1</v>
      </c>
      <c r="C3408" s="18">
        <v>890929073</v>
      </c>
      <c r="D3408" s="18" t="s">
        <v>3869</v>
      </c>
      <c r="E3408" s="15" t="s">
        <v>61</v>
      </c>
      <c r="F3408" s="15" t="s">
        <v>62</v>
      </c>
      <c r="G3408" s="15" t="s">
        <v>3155</v>
      </c>
      <c r="H3408" s="15" t="s">
        <v>3155</v>
      </c>
      <c r="I3408" s="15" t="s">
        <v>3155</v>
      </c>
      <c r="J3408" s="15">
        <v>4</v>
      </c>
      <c r="K3408" s="15" t="s">
        <v>3155</v>
      </c>
      <c r="L3408" s="15">
        <v>105040109</v>
      </c>
      <c r="M3408" s="15" t="s">
        <v>2085</v>
      </c>
      <c r="N3408" s="15" t="s">
        <v>1436</v>
      </c>
      <c r="O3408" s="18" t="s">
        <v>5295</v>
      </c>
      <c r="P3408" s="22" t="s">
        <v>73</v>
      </c>
      <c r="Q3408" s="15" t="s">
        <v>1428</v>
      </c>
      <c r="R3408" s="18" t="s">
        <v>5937</v>
      </c>
      <c r="S3408" s="22" t="b">
        <f t="shared" si="526"/>
        <v>0</v>
      </c>
      <c r="T3408" s="18">
        <v>20</v>
      </c>
      <c r="U3408" s="18" t="s">
        <v>6019</v>
      </c>
      <c r="V3408" s="15"/>
      <c r="W3408" s="18" t="s">
        <v>6525</v>
      </c>
      <c r="X3408" s="18"/>
      <c r="Y3408" s="15" t="s">
        <v>73</v>
      </c>
      <c r="Z3408" s="18" t="s">
        <v>6525</v>
      </c>
      <c r="AA3408" s="18" t="s">
        <v>71</v>
      </c>
      <c r="AB3408" s="18" t="s">
        <v>6876</v>
      </c>
      <c r="AC3408" s="67" t="str">
        <f>+VLOOKUP("*"&amp;L3408&amp;"*",'[2]REGISTROS SANITARIOS'!$D$2663:$E$2973,2,FALSE)</f>
        <v>SI</v>
      </c>
      <c r="AD3408" s="22" t="s">
        <v>1025</v>
      </c>
      <c r="AE3408" s="16">
        <v>44980</v>
      </c>
      <c r="AF3408" s="34" t="s">
        <v>73</v>
      </c>
      <c r="AG3408" s="24">
        <v>19975836</v>
      </c>
      <c r="AH3408" s="18">
        <v>1</v>
      </c>
      <c r="AI3408" s="18"/>
      <c r="AJ3408" s="17">
        <v>19250</v>
      </c>
      <c r="AK3408" s="25">
        <v>19250</v>
      </c>
      <c r="AL3408" s="25">
        <v>509</v>
      </c>
      <c r="AM3408" s="35">
        <v>0</v>
      </c>
      <c r="AN3408" s="19">
        <v>9798250</v>
      </c>
      <c r="AO3408" s="18"/>
      <c r="AP3408" s="15"/>
      <c r="AQ3408" s="43" t="str">
        <f t="shared" si="524"/>
        <v>SI</v>
      </c>
      <c r="AR3408" s="44">
        <f t="shared" si="518"/>
        <v>9798250</v>
      </c>
      <c r="AS3408" s="44">
        <f t="shared" si="519"/>
        <v>9798250</v>
      </c>
      <c r="AT3408" s="44">
        <f t="shared" si="520"/>
        <v>9798250</v>
      </c>
      <c r="AU3408" s="44">
        <f t="shared" si="521"/>
        <v>9798250</v>
      </c>
      <c r="AV3408" s="45" t="b">
        <f t="shared" si="522"/>
        <v>1</v>
      </c>
      <c r="AW3408" s="45" t="b">
        <f t="shared" si="525"/>
        <v>1</v>
      </c>
      <c r="AX3408" s="45"/>
    </row>
    <row r="3409" spans="1:50" s="36" customFormat="1" ht="27.75" customHeight="1" x14ac:dyDescent="0.15">
      <c r="A3409" s="36" t="str">
        <f t="shared" si="523"/>
        <v>RONELLY S.A.S105040309</v>
      </c>
      <c r="B3409" s="36" t="b">
        <f>+A3409='[1]Anexo 9'!A3409</f>
        <v>1</v>
      </c>
      <c r="C3409" s="18">
        <v>890929073</v>
      </c>
      <c r="D3409" s="18" t="s">
        <v>3869</v>
      </c>
      <c r="E3409" s="15" t="s">
        <v>61</v>
      </c>
      <c r="F3409" s="15" t="s">
        <v>62</v>
      </c>
      <c r="G3409" s="15" t="s">
        <v>3155</v>
      </c>
      <c r="H3409" s="15" t="s">
        <v>3155</v>
      </c>
      <c r="I3409" s="15" t="s">
        <v>3155</v>
      </c>
      <c r="J3409" s="15">
        <v>7</v>
      </c>
      <c r="K3409" s="15" t="s">
        <v>3155</v>
      </c>
      <c r="L3409" s="15">
        <v>105040309</v>
      </c>
      <c r="M3409" s="15" t="s">
        <v>2089</v>
      </c>
      <c r="N3409" s="15" t="s">
        <v>1436</v>
      </c>
      <c r="O3409" s="18" t="s">
        <v>5296</v>
      </c>
      <c r="P3409" s="22" t="s">
        <v>73</v>
      </c>
      <c r="Q3409" s="15" t="s">
        <v>1822</v>
      </c>
      <c r="R3409" s="18" t="s">
        <v>5937</v>
      </c>
      <c r="S3409" s="22" t="b">
        <f t="shared" si="526"/>
        <v>0</v>
      </c>
      <c r="T3409" s="18">
        <v>300</v>
      </c>
      <c r="U3409" s="18" t="s">
        <v>6014</v>
      </c>
      <c r="V3409" s="15"/>
      <c r="W3409" s="18" t="s">
        <v>6525</v>
      </c>
      <c r="X3409" s="18"/>
      <c r="Y3409" s="15" t="s">
        <v>73</v>
      </c>
      <c r="Z3409" s="18" t="s">
        <v>6525</v>
      </c>
      <c r="AA3409" s="18" t="s">
        <v>71</v>
      </c>
      <c r="AB3409" s="18" t="s">
        <v>2091</v>
      </c>
      <c r="AC3409" s="67" t="str">
        <f>+VLOOKUP("*"&amp;L3409&amp;"*",'[2]REGISTROS SANITARIOS'!$D$2663:$E$2973,2,FALSE)</f>
        <v>SI</v>
      </c>
      <c r="AD3409" s="22" t="s">
        <v>1025</v>
      </c>
      <c r="AE3409" s="16">
        <v>45611</v>
      </c>
      <c r="AF3409" s="34" t="s">
        <v>73</v>
      </c>
      <c r="AG3409" s="24">
        <v>42216</v>
      </c>
      <c r="AH3409" s="18">
        <v>13</v>
      </c>
      <c r="AI3409" s="18"/>
      <c r="AJ3409" s="17">
        <v>1523500</v>
      </c>
      <c r="AK3409" s="25">
        <v>1523500</v>
      </c>
      <c r="AL3409" s="25">
        <v>31.386666666666667</v>
      </c>
      <c r="AM3409" s="35">
        <v>0</v>
      </c>
      <c r="AN3409" s="19">
        <v>47817586.666666664</v>
      </c>
      <c r="AO3409" s="18"/>
      <c r="AP3409" s="15"/>
      <c r="AQ3409" s="43" t="str">
        <f t="shared" si="524"/>
        <v>SI</v>
      </c>
      <c r="AR3409" s="44">
        <f t="shared" si="518"/>
        <v>47817586.666666664</v>
      </c>
      <c r="AS3409" s="44">
        <f t="shared" si="519"/>
        <v>47817586.666666664</v>
      </c>
      <c r="AT3409" s="44">
        <f t="shared" si="520"/>
        <v>47817586.666666664</v>
      </c>
      <c r="AU3409" s="44">
        <f t="shared" si="521"/>
        <v>47817586.666666664</v>
      </c>
      <c r="AV3409" s="45" t="b">
        <f t="shared" si="522"/>
        <v>1</v>
      </c>
      <c r="AW3409" s="45" t="b">
        <f t="shared" si="525"/>
        <v>1</v>
      </c>
      <c r="AX3409" s="45"/>
    </row>
    <row r="3410" spans="1:50" s="36" customFormat="1" ht="27.75" customHeight="1" x14ac:dyDescent="0.15">
      <c r="A3410" s="36" t="str">
        <f t="shared" si="523"/>
        <v>RONELLY S.A.S105040509</v>
      </c>
      <c r="B3410" s="36" t="b">
        <f>+A3410='[1]Anexo 9'!A3410</f>
        <v>1</v>
      </c>
      <c r="C3410" s="18">
        <v>890929073</v>
      </c>
      <c r="D3410" s="18" t="s">
        <v>3869</v>
      </c>
      <c r="E3410" s="15" t="s">
        <v>61</v>
      </c>
      <c r="F3410" s="15" t="s">
        <v>62</v>
      </c>
      <c r="G3410" s="15" t="s">
        <v>3155</v>
      </c>
      <c r="H3410" s="15" t="s">
        <v>3155</v>
      </c>
      <c r="I3410" s="15" t="s">
        <v>3155</v>
      </c>
      <c r="J3410" s="15">
        <v>7</v>
      </c>
      <c r="K3410" s="15" t="s">
        <v>3155</v>
      </c>
      <c r="L3410" s="15">
        <v>105040509</v>
      </c>
      <c r="M3410" s="15" t="s">
        <v>2092</v>
      </c>
      <c r="N3410" s="15" t="s">
        <v>1436</v>
      </c>
      <c r="O3410" s="18" t="s">
        <v>5297</v>
      </c>
      <c r="P3410" s="22" t="s">
        <v>73</v>
      </c>
      <c r="Q3410" s="15" t="s">
        <v>1822</v>
      </c>
      <c r="R3410" s="18" t="s">
        <v>5937</v>
      </c>
      <c r="S3410" s="22" t="b">
        <f t="shared" si="526"/>
        <v>0</v>
      </c>
      <c r="T3410" s="18">
        <v>300</v>
      </c>
      <c r="U3410" s="18" t="s">
        <v>6014</v>
      </c>
      <c r="V3410" s="15"/>
      <c r="W3410" s="18" t="s">
        <v>6530</v>
      </c>
      <c r="X3410" s="18"/>
      <c r="Y3410" s="15" t="s">
        <v>73</v>
      </c>
      <c r="Z3410" s="18" t="s">
        <v>6530</v>
      </c>
      <c r="AA3410" s="18">
        <v>0</v>
      </c>
      <c r="AB3410" s="18" t="s">
        <v>7655</v>
      </c>
      <c r="AC3410" s="67" t="str">
        <f>+VLOOKUP("*"&amp;L3410&amp;"*",'[2]REGISTROS SANITARIOS'!$D$2663:$E$2973,2,FALSE)</f>
        <v>SI</v>
      </c>
      <c r="AD3410" s="22" t="s">
        <v>1025</v>
      </c>
      <c r="AE3410" s="16">
        <v>44314</v>
      </c>
      <c r="AF3410" s="34" t="s">
        <v>73</v>
      </c>
      <c r="AG3410" s="24" t="s">
        <v>8306</v>
      </c>
      <c r="AH3410" s="18">
        <v>0</v>
      </c>
      <c r="AI3410" s="18"/>
      <c r="AJ3410" s="17">
        <v>2915000</v>
      </c>
      <c r="AK3410" s="25">
        <v>2915000</v>
      </c>
      <c r="AL3410" s="25">
        <v>18.546666666666667</v>
      </c>
      <c r="AM3410" s="35">
        <v>0</v>
      </c>
      <c r="AN3410" s="19">
        <v>54063533.333333336</v>
      </c>
      <c r="AO3410" s="18"/>
      <c r="AP3410" s="15"/>
      <c r="AQ3410" s="43" t="str">
        <f t="shared" si="524"/>
        <v>SI</v>
      </c>
      <c r="AR3410" s="44">
        <f t="shared" si="518"/>
        <v>54063533.333333336</v>
      </c>
      <c r="AS3410" s="44">
        <f t="shared" si="519"/>
        <v>54063533.333333336</v>
      </c>
      <c r="AT3410" s="44">
        <f t="shared" si="520"/>
        <v>54063533.333333336</v>
      </c>
      <c r="AU3410" s="44">
        <f t="shared" si="521"/>
        <v>54063533.333333336</v>
      </c>
      <c r="AV3410" s="45" t="b">
        <f t="shared" si="522"/>
        <v>1</v>
      </c>
      <c r="AW3410" s="45" t="b">
        <f t="shared" si="525"/>
        <v>1</v>
      </c>
      <c r="AX3410" s="45"/>
    </row>
    <row r="3411" spans="1:50" s="36" customFormat="1" ht="27.75" customHeight="1" x14ac:dyDescent="0.15">
      <c r="A3411" s="36" t="str">
        <f t="shared" si="523"/>
        <v>RONELLY S.A.S105040709</v>
      </c>
      <c r="B3411" s="36" t="b">
        <f>+A3411='[1]Anexo 9'!A3411</f>
        <v>1</v>
      </c>
      <c r="C3411" s="18">
        <v>890929073</v>
      </c>
      <c r="D3411" s="18" t="s">
        <v>3869</v>
      </c>
      <c r="E3411" s="15" t="s">
        <v>61</v>
      </c>
      <c r="F3411" s="15" t="s">
        <v>62</v>
      </c>
      <c r="G3411" s="15" t="s">
        <v>3155</v>
      </c>
      <c r="H3411" s="15" t="s">
        <v>3155</v>
      </c>
      <c r="I3411" s="15" t="s">
        <v>3155</v>
      </c>
      <c r="J3411" s="15">
        <v>6</v>
      </c>
      <c r="K3411" s="15" t="s">
        <v>3155</v>
      </c>
      <c r="L3411" s="15">
        <v>105040709</v>
      </c>
      <c r="M3411" s="15" t="s">
        <v>2093</v>
      </c>
      <c r="N3411" s="15" t="s">
        <v>1436</v>
      </c>
      <c r="O3411" s="18" t="s">
        <v>5298</v>
      </c>
      <c r="P3411" s="22" t="s">
        <v>73</v>
      </c>
      <c r="Q3411" s="15" t="s">
        <v>1822</v>
      </c>
      <c r="R3411" s="18" t="s">
        <v>5937</v>
      </c>
      <c r="S3411" s="22" t="b">
        <f t="shared" si="526"/>
        <v>0</v>
      </c>
      <c r="T3411" s="18">
        <v>300</v>
      </c>
      <c r="U3411" s="18" t="s">
        <v>6014</v>
      </c>
      <c r="V3411" s="15"/>
      <c r="W3411" s="18" t="s">
        <v>6525</v>
      </c>
      <c r="X3411" s="18"/>
      <c r="Y3411" s="15" t="s">
        <v>73</v>
      </c>
      <c r="Z3411" s="18" t="s">
        <v>6525</v>
      </c>
      <c r="AA3411" s="18" t="s">
        <v>71</v>
      </c>
      <c r="AB3411" s="18" t="s">
        <v>2094</v>
      </c>
      <c r="AC3411" s="67" t="str">
        <f>+VLOOKUP("*"&amp;L3411&amp;"*",'[2]REGISTROS SANITARIOS'!$D$2663:$E$2973,2,FALSE)</f>
        <v>SI</v>
      </c>
      <c r="AD3411" s="22" t="s">
        <v>1025</v>
      </c>
      <c r="AE3411" s="16">
        <v>45013</v>
      </c>
      <c r="AF3411" s="34" t="s">
        <v>73</v>
      </c>
      <c r="AG3411" s="24">
        <v>19973061</v>
      </c>
      <c r="AH3411" s="18">
        <v>5</v>
      </c>
      <c r="AI3411" s="18"/>
      <c r="AJ3411" s="17">
        <v>440000</v>
      </c>
      <c r="AK3411" s="25">
        <v>440000</v>
      </c>
      <c r="AL3411" s="25">
        <v>104</v>
      </c>
      <c r="AM3411" s="35">
        <v>0</v>
      </c>
      <c r="AN3411" s="19">
        <v>45760000</v>
      </c>
      <c r="AO3411" s="18"/>
      <c r="AP3411" s="15"/>
      <c r="AQ3411" s="43" t="str">
        <f t="shared" si="524"/>
        <v>SI</v>
      </c>
      <c r="AR3411" s="44">
        <f t="shared" si="518"/>
        <v>45760000</v>
      </c>
      <c r="AS3411" s="44">
        <f t="shared" si="519"/>
        <v>45760000</v>
      </c>
      <c r="AT3411" s="44">
        <f t="shared" si="520"/>
        <v>45760000</v>
      </c>
      <c r="AU3411" s="44">
        <f t="shared" si="521"/>
        <v>45760000</v>
      </c>
      <c r="AV3411" s="45" t="b">
        <f t="shared" si="522"/>
        <v>1</v>
      </c>
      <c r="AW3411" s="45" t="b">
        <f t="shared" si="525"/>
        <v>1</v>
      </c>
      <c r="AX3411" s="45"/>
    </row>
    <row r="3412" spans="1:50" s="36" customFormat="1" ht="27.75" customHeight="1" x14ac:dyDescent="0.15">
      <c r="A3412" s="36" t="str">
        <f t="shared" si="523"/>
        <v>RONELLY S.A.S105050906</v>
      </c>
      <c r="B3412" s="36" t="b">
        <f>+A3412='[1]Anexo 9'!A3412</f>
        <v>1</v>
      </c>
      <c r="C3412" s="18">
        <v>890929073</v>
      </c>
      <c r="D3412" s="18" t="s">
        <v>3869</v>
      </c>
      <c r="E3412" s="15" t="s">
        <v>61</v>
      </c>
      <c r="F3412" s="15" t="s">
        <v>62</v>
      </c>
      <c r="G3412" s="15" t="s">
        <v>3155</v>
      </c>
      <c r="H3412" s="15" t="s">
        <v>3155</v>
      </c>
      <c r="I3412" s="15" t="s">
        <v>3155</v>
      </c>
      <c r="J3412" s="15">
        <v>5</v>
      </c>
      <c r="K3412" s="15" t="s">
        <v>3155</v>
      </c>
      <c r="L3412" s="15">
        <v>105050906</v>
      </c>
      <c r="M3412" s="15" t="s">
        <v>2095</v>
      </c>
      <c r="N3412" s="15" t="s">
        <v>1436</v>
      </c>
      <c r="O3412" s="18" t="s">
        <v>5299</v>
      </c>
      <c r="P3412" s="22" t="s">
        <v>3841</v>
      </c>
      <c r="Q3412" s="15" t="s">
        <v>1822</v>
      </c>
      <c r="R3412" s="18" t="s">
        <v>5937</v>
      </c>
      <c r="S3412" s="22" t="b">
        <f t="shared" si="526"/>
        <v>0</v>
      </c>
      <c r="T3412" s="18">
        <v>30</v>
      </c>
      <c r="U3412" s="18" t="s">
        <v>3245</v>
      </c>
      <c r="V3412" s="15"/>
      <c r="W3412" s="18" t="s">
        <v>6530</v>
      </c>
      <c r="X3412" s="18"/>
      <c r="Y3412" s="15" t="s">
        <v>73</v>
      </c>
      <c r="Z3412" s="18" t="s">
        <v>6530</v>
      </c>
      <c r="AA3412" s="18" t="s">
        <v>71</v>
      </c>
      <c r="AB3412" s="18" t="s">
        <v>7656</v>
      </c>
      <c r="AC3412" s="67" t="str">
        <f>+VLOOKUP("*"&amp;L3412&amp;"*",'[2]REGISTROS SANITARIOS'!$D$2663:$E$2973,2,FALSE)</f>
        <v>SI</v>
      </c>
      <c r="AD3412" s="22" t="s">
        <v>1025</v>
      </c>
      <c r="AE3412" s="16">
        <v>44312</v>
      </c>
      <c r="AF3412" s="34" t="s">
        <v>73</v>
      </c>
      <c r="AG3412" s="24">
        <v>20099612</v>
      </c>
      <c r="AH3412" s="18">
        <v>12</v>
      </c>
      <c r="AI3412" s="18"/>
      <c r="AJ3412" s="17">
        <v>11000</v>
      </c>
      <c r="AK3412" s="25">
        <v>11000</v>
      </c>
      <c r="AL3412" s="25">
        <v>67</v>
      </c>
      <c r="AM3412" s="35">
        <v>0</v>
      </c>
      <c r="AN3412" s="19">
        <v>737000</v>
      </c>
      <c r="AO3412" s="18">
        <v>256</v>
      </c>
      <c r="AP3412" s="15"/>
      <c r="AQ3412" s="43" t="str">
        <f t="shared" si="524"/>
        <v>SI</v>
      </c>
      <c r="AR3412" s="44">
        <f t="shared" ref="AR3412:AR3475" si="527">+AJ3412*(AL3412*(1+AM3412))</f>
        <v>737000</v>
      </c>
      <c r="AS3412" s="44">
        <f t="shared" ref="AS3412:AS3475" si="528">+AJ3412*AL3412</f>
        <v>737000</v>
      </c>
      <c r="AT3412" s="44">
        <f t="shared" ref="AT3412:AT3475" si="529">+AL3412*AK3412</f>
        <v>737000</v>
      </c>
      <c r="AU3412" s="44">
        <f t="shared" ref="AU3412:AU3475" si="530">+AK3412*(AL3412*(1+AM3412))</f>
        <v>737000</v>
      </c>
      <c r="AV3412" s="45" t="b">
        <f t="shared" ref="AV3412:AV3475" si="531">+IFERROR(AU3412=AN3412,"FALSO")</f>
        <v>1</v>
      </c>
      <c r="AW3412" s="45" t="b">
        <f t="shared" si="525"/>
        <v>1</v>
      </c>
      <c r="AX3412" s="45"/>
    </row>
    <row r="3413" spans="1:50" s="36" customFormat="1" ht="27.75" customHeight="1" x14ac:dyDescent="0.15">
      <c r="A3413" s="36" t="str">
        <f t="shared" si="523"/>
        <v>RONELLY S.A.S105050909</v>
      </c>
      <c r="B3413" s="36" t="b">
        <f>+A3413='[1]Anexo 9'!A3413</f>
        <v>1</v>
      </c>
      <c r="C3413" s="18">
        <v>890929073</v>
      </c>
      <c r="D3413" s="18" t="s">
        <v>3869</v>
      </c>
      <c r="E3413" s="15" t="s">
        <v>61</v>
      </c>
      <c r="F3413" s="15" t="s">
        <v>62</v>
      </c>
      <c r="G3413" s="15" t="s">
        <v>3155</v>
      </c>
      <c r="H3413" s="15" t="s">
        <v>3155</v>
      </c>
      <c r="I3413" s="15" t="s">
        <v>3155</v>
      </c>
      <c r="J3413" s="15">
        <v>4</v>
      </c>
      <c r="K3413" s="15" t="s">
        <v>3155</v>
      </c>
      <c r="L3413" s="15">
        <v>105050909</v>
      </c>
      <c r="M3413" s="15" t="s">
        <v>2098</v>
      </c>
      <c r="N3413" s="15" t="s">
        <v>1436</v>
      </c>
      <c r="O3413" s="18" t="s">
        <v>5300</v>
      </c>
      <c r="P3413" s="22" t="s">
        <v>3841</v>
      </c>
      <c r="Q3413" s="15" t="s">
        <v>1822</v>
      </c>
      <c r="R3413" s="18" t="s">
        <v>5937</v>
      </c>
      <c r="S3413" s="22" t="b">
        <f t="shared" si="526"/>
        <v>0</v>
      </c>
      <c r="T3413" s="18">
        <v>300</v>
      </c>
      <c r="U3413" s="18" t="s">
        <v>6014</v>
      </c>
      <c r="V3413" s="15"/>
      <c r="W3413" s="18" t="s">
        <v>6525</v>
      </c>
      <c r="X3413" s="18"/>
      <c r="Y3413" s="15" t="s">
        <v>73</v>
      </c>
      <c r="Z3413" s="18" t="s">
        <v>6525</v>
      </c>
      <c r="AA3413" s="18" t="s">
        <v>71</v>
      </c>
      <c r="AB3413" s="18" t="s">
        <v>2100</v>
      </c>
      <c r="AC3413" s="67" t="str">
        <f>+VLOOKUP("*"&amp;L3413&amp;"*",'[2]REGISTROS SANITARIOS'!$D$2663:$E$2973,2,FALSE)</f>
        <v>SI</v>
      </c>
      <c r="AD3413" s="22" t="s">
        <v>1025</v>
      </c>
      <c r="AE3413" s="16">
        <v>44980</v>
      </c>
      <c r="AF3413" s="34" t="s">
        <v>73</v>
      </c>
      <c r="AG3413" s="24">
        <v>19972152</v>
      </c>
      <c r="AH3413" s="18">
        <v>6</v>
      </c>
      <c r="AI3413" s="18"/>
      <c r="AJ3413" s="17">
        <v>825</v>
      </c>
      <c r="AK3413" s="25">
        <v>825</v>
      </c>
      <c r="AL3413" s="25">
        <v>111</v>
      </c>
      <c r="AM3413" s="35">
        <v>0</v>
      </c>
      <c r="AN3413" s="19">
        <v>91575</v>
      </c>
      <c r="AO3413" s="18">
        <v>1025</v>
      </c>
      <c r="AP3413" s="15"/>
      <c r="AQ3413" s="43" t="str">
        <f t="shared" si="524"/>
        <v>SI</v>
      </c>
      <c r="AR3413" s="44">
        <f t="shared" si="527"/>
        <v>91575</v>
      </c>
      <c r="AS3413" s="44">
        <f t="shared" si="528"/>
        <v>91575</v>
      </c>
      <c r="AT3413" s="44">
        <f t="shared" si="529"/>
        <v>91575</v>
      </c>
      <c r="AU3413" s="44">
        <f t="shared" si="530"/>
        <v>91575</v>
      </c>
      <c r="AV3413" s="45" t="b">
        <f t="shared" si="531"/>
        <v>1</v>
      </c>
      <c r="AW3413" s="45" t="b">
        <f t="shared" si="525"/>
        <v>1</v>
      </c>
      <c r="AX3413" s="45"/>
    </row>
    <row r="3414" spans="1:50" s="36" customFormat="1" ht="27.75" customHeight="1" x14ac:dyDescent="0.15">
      <c r="A3414" s="36" t="str">
        <f t="shared" si="523"/>
        <v>RONELLY S.A.S105060203</v>
      </c>
      <c r="B3414" s="36" t="b">
        <f>+A3414='[1]Anexo 9'!A3414</f>
        <v>1</v>
      </c>
      <c r="C3414" s="18">
        <v>890929073</v>
      </c>
      <c r="D3414" s="18" t="s">
        <v>3869</v>
      </c>
      <c r="E3414" s="15" t="s">
        <v>61</v>
      </c>
      <c r="F3414" s="15" t="s">
        <v>62</v>
      </c>
      <c r="G3414" s="15" t="s">
        <v>3155</v>
      </c>
      <c r="H3414" s="15" t="s">
        <v>3155</v>
      </c>
      <c r="I3414" s="15" t="s">
        <v>3155</v>
      </c>
      <c r="J3414" s="15">
        <v>4</v>
      </c>
      <c r="K3414" s="15" t="s">
        <v>3155</v>
      </c>
      <c r="L3414" s="15">
        <v>105060203</v>
      </c>
      <c r="M3414" s="15" t="s">
        <v>2101</v>
      </c>
      <c r="N3414" s="15" t="s">
        <v>64</v>
      </c>
      <c r="O3414" s="18" t="s">
        <v>5301</v>
      </c>
      <c r="P3414" s="22" t="s">
        <v>3841</v>
      </c>
      <c r="Q3414" s="15" t="s">
        <v>2103</v>
      </c>
      <c r="R3414" s="18" t="s">
        <v>5979</v>
      </c>
      <c r="S3414" s="22" t="b">
        <f t="shared" si="526"/>
        <v>0</v>
      </c>
      <c r="T3414" s="18">
        <v>5</v>
      </c>
      <c r="U3414" s="18" t="s">
        <v>6008</v>
      </c>
      <c r="V3414" s="15"/>
      <c r="W3414" s="18" t="s">
        <v>6510</v>
      </c>
      <c r="X3414" s="18"/>
      <c r="Y3414" s="15" t="s">
        <v>73</v>
      </c>
      <c r="Z3414" s="18" t="s">
        <v>6510</v>
      </c>
      <c r="AA3414" s="18" t="s">
        <v>43</v>
      </c>
      <c r="AB3414" s="18" t="s">
        <v>2966</v>
      </c>
      <c r="AC3414" s="67" t="str">
        <f>+VLOOKUP("*"&amp;L3414&amp;"*",'[2]REGISTROS SANITARIOS'!$D$2663:$E$2973,2,FALSE)</f>
        <v>SI</v>
      </c>
      <c r="AD3414" s="22" t="s">
        <v>1025</v>
      </c>
      <c r="AE3414" s="16">
        <v>44371</v>
      </c>
      <c r="AF3414" s="34" t="s">
        <v>73</v>
      </c>
      <c r="AG3414" s="24">
        <v>20017384</v>
      </c>
      <c r="AH3414" s="18">
        <v>1</v>
      </c>
      <c r="AI3414" s="18"/>
      <c r="AJ3414" s="17">
        <v>660</v>
      </c>
      <c r="AK3414" s="25">
        <v>660</v>
      </c>
      <c r="AL3414" s="25">
        <v>2751</v>
      </c>
      <c r="AM3414" s="35">
        <v>0</v>
      </c>
      <c r="AN3414" s="19">
        <v>1815660</v>
      </c>
      <c r="AO3414" s="18"/>
      <c r="AP3414" s="15"/>
      <c r="AQ3414" s="43" t="str">
        <f t="shared" si="524"/>
        <v>SI</v>
      </c>
      <c r="AR3414" s="44">
        <f t="shared" si="527"/>
        <v>1815660</v>
      </c>
      <c r="AS3414" s="44">
        <f t="shared" si="528"/>
        <v>1815660</v>
      </c>
      <c r="AT3414" s="44">
        <f t="shared" si="529"/>
        <v>1815660</v>
      </c>
      <c r="AU3414" s="44">
        <f t="shared" si="530"/>
        <v>1815660</v>
      </c>
      <c r="AV3414" s="45" t="b">
        <f t="shared" si="531"/>
        <v>1</v>
      </c>
      <c r="AW3414" s="45" t="b">
        <f t="shared" si="525"/>
        <v>1</v>
      </c>
      <c r="AX3414" s="45"/>
    </row>
    <row r="3415" spans="1:50" s="36" customFormat="1" ht="27.75" customHeight="1" x14ac:dyDescent="0.15">
      <c r="A3415" s="36" t="str">
        <f t="shared" si="523"/>
        <v>RONELLY S.A.S105070103</v>
      </c>
      <c r="B3415" s="36" t="b">
        <f>+A3415='[1]Anexo 9'!A3415</f>
        <v>1</v>
      </c>
      <c r="C3415" s="18">
        <v>890929073</v>
      </c>
      <c r="D3415" s="18" t="s">
        <v>3869</v>
      </c>
      <c r="E3415" s="15" t="s">
        <v>61</v>
      </c>
      <c r="F3415" s="15" t="s">
        <v>62</v>
      </c>
      <c r="G3415" s="15" t="s">
        <v>3155</v>
      </c>
      <c r="H3415" s="15" t="s">
        <v>3155</v>
      </c>
      <c r="I3415" s="15" t="s">
        <v>3155</v>
      </c>
      <c r="J3415" s="15">
        <v>3</v>
      </c>
      <c r="K3415" s="15" t="s">
        <v>3155</v>
      </c>
      <c r="L3415" s="15">
        <v>105070103</v>
      </c>
      <c r="M3415" s="15" t="s">
        <v>2107</v>
      </c>
      <c r="N3415" s="15" t="s">
        <v>64</v>
      </c>
      <c r="O3415" s="18" t="s">
        <v>5302</v>
      </c>
      <c r="P3415" s="22" t="s">
        <v>3841</v>
      </c>
      <c r="Q3415" s="15" t="s">
        <v>1744</v>
      </c>
      <c r="R3415" s="18" t="s">
        <v>5979</v>
      </c>
      <c r="S3415" s="22" t="b">
        <f t="shared" si="526"/>
        <v>0</v>
      </c>
      <c r="T3415" s="18">
        <v>10</v>
      </c>
      <c r="U3415" s="18" t="s">
        <v>6002</v>
      </c>
      <c r="V3415" s="15"/>
      <c r="W3415" s="18" t="s">
        <v>6534</v>
      </c>
      <c r="X3415" s="18"/>
      <c r="Y3415" s="15" t="s">
        <v>73</v>
      </c>
      <c r="Z3415" s="18" t="s">
        <v>6534</v>
      </c>
      <c r="AA3415" s="18" t="s">
        <v>71</v>
      </c>
      <c r="AB3415" s="18" t="s">
        <v>3541</v>
      </c>
      <c r="AC3415" s="67" t="e">
        <f>+VLOOKUP("*"&amp;L3415&amp;"*",'[2]REGISTROS SANITARIOS'!$D$2663:$E$2973,2,FALSE)</f>
        <v>#N/A</v>
      </c>
      <c r="AD3415" s="22" t="s">
        <v>44</v>
      </c>
      <c r="AE3415" s="16">
        <v>44358</v>
      </c>
      <c r="AF3415" s="34" t="s">
        <v>73</v>
      </c>
      <c r="AG3415" s="24">
        <v>20052758</v>
      </c>
      <c r="AH3415" s="18">
        <v>2</v>
      </c>
      <c r="AI3415" s="18"/>
      <c r="AJ3415" s="17">
        <v>82.5</v>
      </c>
      <c r="AK3415" s="25">
        <v>82.5</v>
      </c>
      <c r="AL3415" s="25">
        <v>6370</v>
      </c>
      <c r="AM3415" s="35">
        <v>0</v>
      </c>
      <c r="AN3415" s="19">
        <v>525525</v>
      </c>
      <c r="AO3415" s="18"/>
      <c r="AP3415" s="15"/>
      <c r="AQ3415" s="43" t="str">
        <f t="shared" si="524"/>
        <v>SI</v>
      </c>
      <c r="AR3415" s="44">
        <f t="shared" si="527"/>
        <v>525525</v>
      </c>
      <c r="AS3415" s="44">
        <f t="shared" si="528"/>
        <v>525525</v>
      </c>
      <c r="AT3415" s="44">
        <f t="shared" si="529"/>
        <v>525525</v>
      </c>
      <c r="AU3415" s="44">
        <f t="shared" si="530"/>
        <v>525525</v>
      </c>
      <c r="AV3415" s="45" t="b">
        <f t="shared" si="531"/>
        <v>1</v>
      </c>
      <c r="AW3415" s="45" t="b">
        <f t="shared" si="525"/>
        <v>1</v>
      </c>
      <c r="AX3415" s="45"/>
    </row>
    <row r="3416" spans="1:50" s="36" customFormat="1" ht="27.75" customHeight="1" x14ac:dyDescent="0.15">
      <c r="A3416" s="36" t="str">
        <f t="shared" si="523"/>
        <v>RONELLY S.A.S106010204</v>
      </c>
      <c r="B3416" s="36" t="b">
        <f>+A3416='[1]Anexo 9'!A3416</f>
        <v>1</v>
      </c>
      <c r="C3416" s="18">
        <v>890929073</v>
      </c>
      <c r="D3416" s="18" t="s">
        <v>3869</v>
      </c>
      <c r="E3416" s="15" t="s">
        <v>61</v>
      </c>
      <c r="F3416" s="15" t="s">
        <v>62</v>
      </c>
      <c r="G3416" s="15" t="s">
        <v>3155</v>
      </c>
      <c r="H3416" s="15" t="s">
        <v>3155</v>
      </c>
      <c r="I3416" s="15" t="s">
        <v>3155</v>
      </c>
      <c r="J3416" s="15">
        <v>3</v>
      </c>
      <c r="K3416" s="15" t="s">
        <v>3155</v>
      </c>
      <c r="L3416" s="15">
        <v>106010204</v>
      </c>
      <c r="M3416" s="15" t="s">
        <v>2130</v>
      </c>
      <c r="N3416" s="15" t="s">
        <v>91</v>
      </c>
      <c r="O3416" s="18" t="s">
        <v>5303</v>
      </c>
      <c r="P3416" s="22" t="s">
        <v>3841</v>
      </c>
      <c r="Q3416" s="15" t="s">
        <v>2132</v>
      </c>
      <c r="R3416" s="18" t="s">
        <v>5984</v>
      </c>
      <c r="S3416" s="22" t="b">
        <f t="shared" si="526"/>
        <v>0</v>
      </c>
      <c r="T3416" s="18">
        <v>1</v>
      </c>
      <c r="U3416" s="18" t="s">
        <v>6550</v>
      </c>
      <c r="V3416" s="15"/>
      <c r="W3416" s="18" t="s">
        <v>6551</v>
      </c>
      <c r="X3416" s="18" t="s">
        <v>8760</v>
      </c>
      <c r="Y3416" s="15" t="s">
        <v>68</v>
      </c>
      <c r="Z3416" s="18" t="s">
        <v>6551</v>
      </c>
      <c r="AA3416" s="18" t="s">
        <v>71</v>
      </c>
      <c r="AB3416" s="18" t="s">
        <v>7657</v>
      </c>
      <c r="AC3416" s="67" t="str">
        <f>+VLOOKUP("*"&amp;L3416&amp;"*",'[2]REGISTROS SANITARIOS'!$D$2663:$E$2973,2,FALSE)</f>
        <v>SI</v>
      </c>
      <c r="AD3416" s="22" t="s">
        <v>1025</v>
      </c>
      <c r="AE3416" s="16">
        <v>44395</v>
      </c>
      <c r="AF3416" s="34" t="s">
        <v>73</v>
      </c>
      <c r="AG3416" s="24">
        <v>19999957</v>
      </c>
      <c r="AH3416" s="18">
        <v>4</v>
      </c>
      <c r="AI3416" s="18"/>
      <c r="AJ3416" s="17">
        <v>28985</v>
      </c>
      <c r="AK3416" s="25">
        <v>28985</v>
      </c>
      <c r="AL3416" s="25">
        <v>5421.333333333333</v>
      </c>
      <c r="AM3416" s="35">
        <v>0</v>
      </c>
      <c r="AN3416" s="19">
        <v>157137346.66666666</v>
      </c>
      <c r="AO3416" s="18"/>
      <c r="AP3416" s="15"/>
      <c r="AQ3416" s="43" t="str">
        <f t="shared" si="524"/>
        <v>SI</v>
      </c>
      <c r="AR3416" s="44">
        <f t="shared" si="527"/>
        <v>157137346.66666666</v>
      </c>
      <c r="AS3416" s="44">
        <f t="shared" si="528"/>
        <v>157137346.66666666</v>
      </c>
      <c r="AT3416" s="44">
        <f t="shared" si="529"/>
        <v>157137346.66666666</v>
      </c>
      <c r="AU3416" s="44">
        <f t="shared" si="530"/>
        <v>157137346.66666666</v>
      </c>
      <c r="AV3416" s="45" t="b">
        <f t="shared" si="531"/>
        <v>1</v>
      </c>
      <c r="AW3416" s="45" t="b">
        <f t="shared" si="525"/>
        <v>1</v>
      </c>
      <c r="AX3416" s="45"/>
    </row>
    <row r="3417" spans="1:50" s="36" customFormat="1" ht="27.75" customHeight="1" x14ac:dyDescent="0.15">
      <c r="A3417" s="36" t="str">
        <f t="shared" si="523"/>
        <v>RONELLY S.A.S106020109</v>
      </c>
      <c r="B3417" s="36" t="b">
        <f>+A3417='[1]Anexo 9'!A3417</f>
        <v>1</v>
      </c>
      <c r="C3417" s="18">
        <v>890929073</v>
      </c>
      <c r="D3417" s="18" t="s">
        <v>3869</v>
      </c>
      <c r="E3417" s="15" t="s">
        <v>61</v>
      </c>
      <c r="F3417" s="15" t="s">
        <v>62</v>
      </c>
      <c r="G3417" s="15" t="s">
        <v>3155</v>
      </c>
      <c r="H3417" s="15" t="s">
        <v>3155</v>
      </c>
      <c r="I3417" s="15" t="s">
        <v>3155</v>
      </c>
      <c r="J3417" s="15">
        <v>6</v>
      </c>
      <c r="K3417" s="15" t="s">
        <v>3155</v>
      </c>
      <c r="L3417" s="15">
        <v>106020109</v>
      </c>
      <c r="M3417" s="15" t="s">
        <v>2137</v>
      </c>
      <c r="N3417" s="15" t="s">
        <v>1436</v>
      </c>
      <c r="O3417" s="18" t="s">
        <v>5304</v>
      </c>
      <c r="P3417" s="22" t="s">
        <v>73</v>
      </c>
      <c r="Q3417" s="15" t="s">
        <v>2139</v>
      </c>
      <c r="R3417" s="18" t="s">
        <v>5937</v>
      </c>
      <c r="S3417" s="22" t="b">
        <f t="shared" si="526"/>
        <v>0</v>
      </c>
      <c r="T3417" s="18">
        <v>240</v>
      </c>
      <c r="U3417" s="18" t="s">
        <v>6552</v>
      </c>
      <c r="V3417" s="15"/>
      <c r="W3417" s="18" t="s">
        <v>6527</v>
      </c>
      <c r="X3417" s="18"/>
      <c r="Y3417" s="15" t="s">
        <v>73</v>
      </c>
      <c r="Z3417" s="18" t="s">
        <v>6527</v>
      </c>
      <c r="AA3417" s="18" t="s">
        <v>71</v>
      </c>
      <c r="AB3417" s="18" t="s">
        <v>6794</v>
      </c>
      <c r="AC3417" s="67" t="str">
        <f>+VLOOKUP("*"&amp;L3417&amp;"*",'[2]REGISTROS SANITARIOS'!$D$2663:$E$2973,2,FALSE)</f>
        <v>SI</v>
      </c>
      <c r="AD3417" s="22" t="s">
        <v>1025</v>
      </c>
      <c r="AE3417" s="16">
        <v>44377</v>
      </c>
      <c r="AF3417" s="34" t="s">
        <v>73</v>
      </c>
      <c r="AG3417" s="24">
        <v>34537</v>
      </c>
      <c r="AH3417" s="18">
        <v>2</v>
      </c>
      <c r="AI3417" s="18"/>
      <c r="AJ3417" s="17">
        <v>27500</v>
      </c>
      <c r="AK3417" s="25">
        <v>27500</v>
      </c>
      <c r="AL3417" s="25">
        <v>54</v>
      </c>
      <c r="AM3417" s="35">
        <v>0</v>
      </c>
      <c r="AN3417" s="19">
        <v>1485000</v>
      </c>
      <c r="AO3417" s="18"/>
      <c r="AP3417" s="15"/>
      <c r="AQ3417" s="43" t="str">
        <f t="shared" si="524"/>
        <v>SI</v>
      </c>
      <c r="AR3417" s="44">
        <f t="shared" si="527"/>
        <v>1485000</v>
      </c>
      <c r="AS3417" s="44">
        <f t="shared" si="528"/>
        <v>1485000</v>
      </c>
      <c r="AT3417" s="44">
        <f t="shared" si="529"/>
        <v>1485000</v>
      </c>
      <c r="AU3417" s="44">
        <f t="shared" si="530"/>
        <v>1485000</v>
      </c>
      <c r="AV3417" s="45" t="b">
        <f t="shared" si="531"/>
        <v>1</v>
      </c>
      <c r="AW3417" s="45" t="b">
        <f t="shared" si="525"/>
        <v>1</v>
      </c>
      <c r="AX3417" s="45"/>
    </row>
    <row r="3418" spans="1:50" s="36" customFormat="1" ht="27.75" customHeight="1" x14ac:dyDescent="0.15">
      <c r="A3418" s="36" t="str">
        <f t="shared" si="523"/>
        <v>RONELLY S.A.S106030103</v>
      </c>
      <c r="B3418" s="36" t="b">
        <f>+A3418='[1]Anexo 9'!A3418</f>
        <v>1</v>
      </c>
      <c r="C3418" s="18">
        <v>890929073</v>
      </c>
      <c r="D3418" s="18" t="s">
        <v>3869</v>
      </c>
      <c r="E3418" s="15" t="s">
        <v>61</v>
      </c>
      <c r="F3418" s="15" t="s">
        <v>62</v>
      </c>
      <c r="G3418" s="15" t="s">
        <v>3155</v>
      </c>
      <c r="H3418" s="15" t="s">
        <v>3155</v>
      </c>
      <c r="I3418" s="15" t="s">
        <v>3155</v>
      </c>
      <c r="J3418" s="15">
        <v>8</v>
      </c>
      <c r="K3418" s="15" t="s">
        <v>3155</v>
      </c>
      <c r="L3418" s="15">
        <v>106030103</v>
      </c>
      <c r="M3418" s="15" t="s">
        <v>63</v>
      </c>
      <c r="N3418" s="15" t="s">
        <v>64</v>
      </c>
      <c r="O3418" s="18" t="s">
        <v>5305</v>
      </c>
      <c r="P3418" s="22" t="s">
        <v>73</v>
      </c>
      <c r="Q3418" s="15" t="s">
        <v>66</v>
      </c>
      <c r="R3418" s="18" t="s">
        <v>5979</v>
      </c>
      <c r="S3418" s="22" t="b">
        <f t="shared" si="526"/>
        <v>0</v>
      </c>
      <c r="T3418" s="18">
        <v>100</v>
      </c>
      <c r="U3418" s="18" t="s">
        <v>6010</v>
      </c>
      <c r="V3418" s="15"/>
      <c r="W3418" s="18" t="s">
        <v>6553</v>
      </c>
      <c r="X3418" s="18"/>
      <c r="Y3418" s="15" t="s">
        <v>73</v>
      </c>
      <c r="Z3418" s="18" t="s">
        <v>6553</v>
      </c>
      <c r="AA3418" s="18" t="s">
        <v>513</v>
      </c>
      <c r="AB3418" s="18" t="s">
        <v>7658</v>
      </c>
      <c r="AC3418" s="67" t="str">
        <f>+VLOOKUP("*"&amp;L3418&amp;"*",'[2]REGISTROS SANITARIOS'!$D$2663:$E$2973,2,FALSE)</f>
        <v>SI</v>
      </c>
      <c r="AD3418" s="22" t="s">
        <v>1025</v>
      </c>
      <c r="AE3418" s="16">
        <v>44185</v>
      </c>
      <c r="AF3418" s="34" t="s">
        <v>68</v>
      </c>
      <c r="AG3418" s="24">
        <v>19931879</v>
      </c>
      <c r="AH3418" s="18">
        <v>4</v>
      </c>
      <c r="AI3418" s="18"/>
      <c r="AJ3418" s="17">
        <v>23100</v>
      </c>
      <c r="AK3418" s="25">
        <v>23100</v>
      </c>
      <c r="AL3418" s="25">
        <v>628</v>
      </c>
      <c r="AM3418" s="35">
        <v>0</v>
      </c>
      <c r="AN3418" s="19">
        <v>14506800</v>
      </c>
      <c r="AO3418" s="18"/>
      <c r="AP3418" s="15"/>
      <c r="AQ3418" s="43" t="str">
        <f t="shared" si="524"/>
        <v>SI</v>
      </c>
      <c r="AR3418" s="44">
        <f t="shared" si="527"/>
        <v>14506800</v>
      </c>
      <c r="AS3418" s="44">
        <f t="shared" si="528"/>
        <v>14506800</v>
      </c>
      <c r="AT3418" s="44">
        <f t="shared" si="529"/>
        <v>14506800</v>
      </c>
      <c r="AU3418" s="44">
        <f t="shared" si="530"/>
        <v>14506800</v>
      </c>
      <c r="AV3418" s="45" t="b">
        <f t="shared" si="531"/>
        <v>1</v>
      </c>
      <c r="AW3418" s="45" t="b">
        <f t="shared" si="525"/>
        <v>1</v>
      </c>
      <c r="AX3418" s="45"/>
    </row>
    <row r="3419" spans="1:50" s="36" customFormat="1" ht="27.75" customHeight="1" x14ac:dyDescent="0.15">
      <c r="A3419" s="36" t="str">
        <f t="shared" si="523"/>
        <v>RONELLY S.A.S106030209</v>
      </c>
      <c r="B3419" s="36" t="b">
        <f>+A3419='[1]Anexo 9'!A3419</f>
        <v>1</v>
      </c>
      <c r="C3419" s="18">
        <v>890929073</v>
      </c>
      <c r="D3419" s="18" t="s">
        <v>3869</v>
      </c>
      <c r="E3419" s="15" t="s">
        <v>61</v>
      </c>
      <c r="F3419" s="15" t="s">
        <v>62</v>
      </c>
      <c r="G3419" s="15" t="s">
        <v>3155</v>
      </c>
      <c r="H3419" s="15" t="s">
        <v>3155</v>
      </c>
      <c r="I3419" s="15" t="s">
        <v>3155</v>
      </c>
      <c r="J3419" s="15">
        <v>3</v>
      </c>
      <c r="K3419" s="15" t="s">
        <v>3155</v>
      </c>
      <c r="L3419" s="15">
        <v>106030209</v>
      </c>
      <c r="M3419" s="15" t="s">
        <v>2142</v>
      </c>
      <c r="N3419" s="15" t="s">
        <v>1436</v>
      </c>
      <c r="O3419" s="18" t="s">
        <v>5306</v>
      </c>
      <c r="P3419" s="22" t="s">
        <v>73</v>
      </c>
      <c r="Q3419" s="15" t="s">
        <v>1822</v>
      </c>
      <c r="R3419" s="18" t="s">
        <v>5937</v>
      </c>
      <c r="S3419" s="22" t="b">
        <f t="shared" si="526"/>
        <v>0</v>
      </c>
      <c r="T3419" s="18">
        <v>300</v>
      </c>
      <c r="U3419" s="18" t="s">
        <v>6014</v>
      </c>
      <c r="V3419" s="15"/>
      <c r="W3419" s="18" t="s">
        <v>6528</v>
      </c>
      <c r="X3419" s="18"/>
      <c r="Y3419" s="15" t="s">
        <v>73</v>
      </c>
      <c r="Z3419" s="18" t="s">
        <v>6528</v>
      </c>
      <c r="AA3419" s="18" t="s">
        <v>71</v>
      </c>
      <c r="AB3419" s="18" t="s">
        <v>6885</v>
      </c>
      <c r="AC3419" s="67" t="str">
        <f>+VLOOKUP("*"&amp;L3419&amp;"*",'[2]REGISTROS SANITARIOS'!$D$2663:$E$2973,2,FALSE)</f>
        <v>SI</v>
      </c>
      <c r="AD3419" s="22" t="s">
        <v>1025</v>
      </c>
      <c r="AE3419" s="16">
        <v>45755</v>
      </c>
      <c r="AF3419" s="34" t="s">
        <v>73</v>
      </c>
      <c r="AG3419" s="24">
        <v>19941418</v>
      </c>
      <c r="AH3419" s="18">
        <v>4</v>
      </c>
      <c r="AI3419" s="18"/>
      <c r="AJ3419" s="17">
        <v>143000</v>
      </c>
      <c r="AK3419" s="25">
        <v>143000</v>
      </c>
      <c r="AL3419" s="25">
        <v>35</v>
      </c>
      <c r="AM3419" s="35">
        <v>0</v>
      </c>
      <c r="AN3419" s="19">
        <v>5005000</v>
      </c>
      <c r="AO3419" s="18"/>
      <c r="AP3419" s="15"/>
      <c r="AQ3419" s="43" t="str">
        <f t="shared" si="524"/>
        <v>SI</v>
      </c>
      <c r="AR3419" s="44">
        <f t="shared" si="527"/>
        <v>5005000</v>
      </c>
      <c r="AS3419" s="44">
        <f t="shared" si="528"/>
        <v>5005000</v>
      </c>
      <c r="AT3419" s="44">
        <f t="shared" si="529"/>
        <v>5005000</v>
      </c>
      <c r="AU3419" s="44">
        <f t="shared" si="530"/>
        <v>5005000</v>
      </c>
      <c r="AV3419" s="45" t="b">
        <f t="shared" si="531"/>
        <v>1</v>
      </c>
      <c r="AW3419" s="45" t="b">
        <f t="shared" si="525"/>
        <v>1</v>
      </c>
      <c r="AX3419" s="45"/>
    </row>
    <row r="3420" spans="1:50" s="36" customFormat="1" ht="27.75" customHeight="1" x14ac:dyDescent="0.15">
      <c r="A3420" s="36" t="str">
        <f t="shared" si="523"/>
        <v>RONELLY S.A.S106040203</v>
      </c>
      <c r="B3420" s="36" t="b">
        <f>+A3420='[1]Anexo 9'!A3420</f>
        <v>1</v>
      </c>
      <c r="C3420" s="18">
        <v>890929073</v>
      </c>
      <c r="D3420" s="18" t="s">
        <v>3869</v>
      </c>
      <c r="E3420" s="15" t="s">
        <v>61</v>
      </c>
      <c r="F3420" s="15" t="s">
        <v>62</v>
      </c>
      <c r="G3420" s="15" t="s">
        <v>3155</v>
      </c>
      <c r="H3420" s="15" t="s">
        <v>3155</v>
      </c>
      <c r="I3420" s="15" t="s">
        <v>3155</v>
      </c>
      <c r="J3420" s="15">
        <v>7</v>
      </c>
      <c r="K3420" s="15" t="s">
        <v>3155</v>
      </c>
      <c r="L3420" s="15">
        <v>106040203</v>
      </c>
      <c r="M3420" s="15" t="s">
        <v>2149</v>
      </c>
      <c r="N3420" s="15" t="s">
        <v>64</v>
      </c>
      <c r="O3420" s="18" t="s">
        <v>5307</v>
      </c>
      <c r="P3420" s="22" t="s">
        <v>3841</v>
      </c>
      <c r="Q3420" s="15" t="s">
        <v>66</v>
      </c>
      <c r="R3420" s="18" t="s">
        <v>5979</v>
      </c>
      <c r="S3420" s="22" t="b">
        <f t="shared" si="526"/>
        <v>0</v>
      </c>
      <c r="T3420" s="18">
        <v>100</v>
      </c>
      <c r="U3420" s="18" t="s">
        <v>6010</v>
      </c>
      <c r="V3420" s="15"/>
      <c r="W3420" s="18" t="s">
        <v>6534</v>
      </c>
      <c r="X3420" s="18"/>
      <c r="Y3420" s="15" t="s">
        <v>73</v>
      </c>
      <c r="Z3420" s="18" t="s">
        <v>6534</v>
      </c>
      <c r="AA3420" s="18" t="s">
        <v>71</v>
      </c>
      <c r="AB3420" s="18" t="s">
        <v>6887</v>
      </c>
      <c r="AC3420" s="67" t="e">
        <f>+VLOOKUP("*"&amp;L3420&amp;"*",'[2]REGISTROS SANITARIOS'!$D$2663:$E$2973,2,FALSE)</f>
        <v>#N/A</v>
      </c>
      <c r="AD3420" s="22" t="s">
        <v>44</v>
      </c>
      <c r="AE3420" s="16">
        <v>46041</v>
      </c>
      <c r="AF3420" s="34" t="s">
        <v>73</v>
      </c>
      <c r="AG3420" s="24">
        <v>199264785</v>
      </c>
      <c r="AH3420" s="18">
        <v>15</v>
      </c>
      <c r="AI3420" s="18"/>
      <c r="AJ3420" s="17">
        <v>18150</v>
      </c>
      <c r="AK3420" s="25">
        <v>18150</v>
      </c>
      <c r="AL3420" s="25">
        <v>2247</v>
      </c>
      <c r="AM3420" s="35">
        <v>0</v>
      </c>
      <c r="AN3420" s="19">
        <v>40783050</v>
      </c>
      <c r="AO3420" s="18"/>
      <c r="AP3420" s="15"/>
      <c r="AQ3420" s="43" t="str">
        <f t="shared" si="524"/>
        <v>SI</v>
      </c>
      <c r="AR3420" s="44">
        <f t="shared" si="527"/>
        <v>40783050</v>
      </c>
      <c r="AS3420" s="44">
        <f t="shared" si="528"/>
        <v>40783050</v>
      </c>
      <c r="AT3420" s="44">
        <f t="shared" si="529"/>
        <v>40783050</v>
      </c>
      <c r="AU3420" s="44">
        <f t="shared" si="530"/>
        <v>40783050</v>
      </c>
      <c r="AV3420" s="45" t="b">
        <f t="shared" si="531"/>
        <v>1</v>
      </c>
      <c r="AW3420" s="45" t="b">
        <f t="shared" si="525"/>
        <v>1</v>
      </c>
      <c r="AX3420" s="45"/>
    </row>
    <row r="3421" spans="1:50" s="36" customFormat="1" ht="27.75" customHeight="1" x14ac:dyDescent="0.15">
      <c r="A3421" s="36" t="str">
        <f t="shared" si="523"/>
        <v>RONELLY S.A.S106040409</v>
      </c>
      <c r="B3421" s="36" t="b">
        <f>+A3421='[1]Anexo 9'!A3421</f>
        <v>1</v>
      </c>
      <c r="C3421" s="18">
        <v>890929073</v>
      </c>
      <c r="D3421" s="18" t="s">
        <v>3869</v>
      </c>
      <c r="E3421" s="15" t="s">
        <v>61</v>
      </c>
      <c r="F3421" s="15" t="s">
        <v>62</v>
      </c>
      <c r="G3421" s="15" t="s">
        <v>3155</v>
      </c>
      <c r="H3421" s="15" t="s">
        <v>3155</v>
      </c>
      <c r="I3421" s="15" t="s">
        <v>3155</v>
      </c>
      <c r="J3421" s="15">
        <v>5</v>
      </c>
      <c r="K3421" s="15" t="s">
        <v>3155</v>
      </c>
      <c r="L3421" s="15">
        <v>106040409</v>
      </c>
      <c r="M3421" s="15" t="s">
        <v>2152</v>
      </c>
      <c r="N3421" s="15" t="s">
        <v>1436</v>
      </c>
      <c r="O3421" s="18" t="s">
        <v>5308</v>
      </c>
      <c r="P3421" s="22" t="s">
        <v>3841</v>
      </c>
      <c r="Q3421" s="15" t="s">
        <v>1822</v>
      </c>
      <c r="R3421" s="18" t="s">
        <v>5937</v>
      </c>
      <c r="S3421" s="22" t="b">
        <f t="shared" si="526"/>
        <v>0</v>
      </c>
      <c r="T3421" s="18">
        <v>300</v>
      </c>
      <c r="U3421" s="18" t="s">
        <v>6014</v>
      </c>
      <c r="V3421" s="15"/>
      <c r="W3421" s="18" t="s">
        <v>6554</v>
      </c>
      <c r="X3421" s="18"/>
      <c r="Y3421" s="15" t="s">
        <v>73</v>
      </c>
      <c r="Z3421" s="18" t="s">
        <v>6554</v>
      </c>
      <c r="AA3421" s="18" t="s">
        <v>71</v>
      </c>
      <c r="AB3421" s="18" t="s">
        <v>7659</v>
      </c>
      <c r="AC3421" s="67" t="str">
        <f>+VLOOKUP("*"&amp;L3421&amp;"*",'[2]REGISTROS SANITARIOS'!$D$2663:$E$2973,2,FALSE)</f>
        <v>SI</v>
      </c>
      <c r="AD3421" s="22" t="s">
        <v>1025</v>
      </c>
      <c r="AE3421" s="16">
        <v>44193</v>
      </c>
      <c r="AF3421" s="34" t="s">
        <v>68</v>
      </c>
      <c r="AG3421" s="24">
        <v>19973908</v>
      </c>
      <c r="AH3421" s="18">
        <v>4</v>
      </c>
      <c r="AI3421" s="18"/>
      <c r="AJ3421" s="17">
        <v>357500</v>
      </c>
      <c r="AK3421" s="25">
        <v>357500</v>
      </c>
      <c r="AL3421" s="25">
        <v>174.05333333333331</v>
      </c>
      <c r="AM3421" s="35">
        <v>0</v>
      </c>
      <c r="AN3421" s="19">
        <v>62224066.666666657</v>
      </c>
      <c r="AO3421" s="18"/>
      <c r="AP3421" s="15"/>
      <c r="AQ3421" s="43" t="str">
        <f t="shared" si="524"/>
        <v>SI</v>
      </c>
      <c r="AR3421" s="44">
        <f t="shared" si="527"/>
        <v>62224066.666666657</v>
      </c>
      <c r="AS3421" s="44">
        <f t="shared" si="528"/>
        <v>62224066.666666657</v>
      </c>
      <c r="AT3421" s="44">
        <f t="shared" si="529"/>
        <v>62224066.666666657</v>
      </c>
      <c r="AU3421" s="44">
        <f t="shared" si="530"/>
        <v>62224066.666666657</v>
      </c>
      <c r="AV3421" s="45" t="b">
        <f t="shared" si="531"/>
        <v>1</v>
      </c>
      <c r="AW3421" s="45" t="b">
        <f t="shared" si="525"/>
        <v>1</v>
      </c>
      <c r="AX3421" s="45"/>
    </row>
    <row r="3422" spans="1:50" s="36" customFormat="1" ht="27.75" customHeight="1" x14ac:dyDescent="0.15">
      <c r="A3422" s="36" t="str">
        <f t="shared" si="523"/>
        <v>RONELLY S.A.S106050709</v>
      </c>
      <c r="B3422" s="36" t="b">
        <f>+A3422='[1]Anexo 9'!A3422</f>
        <v>1</v>
      </c>
      <c r="C3422" s="18">
        <v>890929073</v>
      </c>
      <c r="D3422" s="18" t="s">
        <v>3869</v>
      </c>
      <c r="E3422" s="15" t="s">
        <v>61</v>
      </c>
      <c r="F3422" s="15" t="s">
        <v>62</v>
      </c>
      <c r="G3422" s="15" t="s">
        <v>3155</v>
      </c>
      <c r="H3422" s="15" t="s">
        <v>3155</v>
      </c>
      <c r="I3422" s="15" t="s">
        <v>3155</v>
      </c>
      <c r="J3422" s="15">
        <v>4</v>
      </c>
      <c r="K3422" s="15" t="s">
        <v>3155</v>
      </c>
      <c r="L3422" s="15">
        <v>106050709</v>
      </c>
      <c r="M3422" s="15" t="s">
        <v>2155</v>
      </c>
      <c r="N3422" s="15" t="s">
        <v>1436</v>
      </c>
      <c r="O3422" s="18" t="s">
        <v>5309</v>
      </c>
      <c r="P3422" s="22" t="s">
        <v>3841</v>
      </c>
      <c r="Q3422" s="15" t="s">
        <v>1428</v>
      </c>
      <c r="R3422" s="18" t="s">
        <v>5937</v>
      </c>
      <c r="S3422" s="22" t="b">
        <f t="shared" si="526"/>
        <v>0</v>
      </c>
      <c r="T3422" s="18">
        <v>10</v>
      </c>
      <c r="U3422" s="18" t="s">
        <v>6002</v>
      </c>
      <c r="V3422" s="15"/>
      <c r="W3422" s="18" t="s">
        <v>6541</v>
      </c>
      <c r="X3422" s="18"/>
      <c r="Y3422" s="15" t="s">
        <v>73</v>
      </c>
      <c r="Z3422" s="18" t="s">
        <v>6541</v>
      </c>
      <c r="AA3422" s="18" t="s">
        <v>71</v>
      </c>
      <c r="AB3422" s="18" t="s">
        <v>7660</v>
      </c>
      <c r="AC3422" s="67" t="str">
        <f>+VLOOKUP("*"&amp;L3422&amp;"*",'[2]REGISTROS SANITARIOS'!$D$2663:$E$2973,2,FALSE)</f>
        <v>SI</v>
      </c>
      <c r="AD3422" s="22" t="s">
        <v>1025</v>
      </c>
      <c r="AE3422" s="16">
        <v>45617</v>
      </c>
      <c r="AF3422" s="34" t="s">
        <v>73</v>
      </c>
      <c r="AG3422" s="24">
        <v>20056480</v>
      </c>
      <c r="AH3422" s="18">
        <v>1</v>
      </c>
      <c r="AI3422" s="18"/>
      <c r="AJ3422" s="17">
        <v>236500</v>
      </c>
      <c r="AK3422" s="25">
        <v>236500</v>
      </c>
      <c r="AL3422" s="25">
        <v>205</v>
      </c>
      <c r="AM3422" s="35">
        <v>0</v>
      </c>
      <c r="AN3422" s="19">
        <v>48482500</v>
      </c>
      <c r="AO3422" s="18"/>
      <c r="AP3422" s="15"/>
      <c r="AQ3422" s="43" t="str">
        <f t="shared" si="524"/>
        <v>SI</v>
      </c>
      <c r="AR3422" s="44">
        <f t="shared" si="527"/>
        <v>48482500</v>
      </c>
      <c r="AS3422" s="44">
        <f t="shared" si="528"/>
        <v>48482500</v>
      </c>
      <c r="AT3422" s="44">
        <f t="shared" si="529"/>
        <v>48482500</v>
      </c>
      <c r="AU3422" s="44">
        <f t="shared" si="530"/>
        <v>48482500</v>
      </c>
      <c r="AV3422" s="45" t="b">
        <f t="shared" si="531"/>
        <v>1</v>
      </c>
      <c r="AW3422" s="45" t="b">
        <f t="shared" si="525"/>
        <v>1</v>
      </c>
      <c r="AX3422" s="45"/>
    </row>
    <row r="3423" spans="1:50" s="36" customFormat="1" ht="27.75" customHeight="1" x14ac:dyDescent="0.15">
      <c r="A3423" s="36" t="str">
        <f t="shared" si="523"/>
        <v>RONELLY S.A.S106070103</v>
      </c>
      <c r="B3423" s="36" t="b">
        <f>+A3423='[1]Anexo 9'!A3423</f>
        <v>1</v>
      </c>
      <c r="C3423" s="18">
        <v>890929073</v>
      </c>
      <c r="D3423" s="18" t="s">
        <v>3869</v>
      </c>
      <c r="E3423" s="15" t="s">
        <v>61</v>
      </c>
      <c r="F3423" s="15" t="s">
        <v>1795</v>
      </c>
      <c r="G3423" s="15">
        <f>+VLOOKUP(F3423,[3]Sheet1!$E$3:$G$74,3,FALSE)</f>
        <v>4</v>
      </c>
      <c r="H3423" s="15">
        <f>+VLOOKUP(D3423&amp;F3423,'TD para paquetes'!$E$3:$I$441,5,FALSE)</f>
        <v>4</v>
      </c>
      <c r="I3423" s="15" t="s">
        <v>1025</v>
      </c>
      <c r="J3423" s="15">
        <v>4</v>
      </c>
      <c r="K3423" s="15">
        <v>4</v>
      </c>
      <c r="L3423" s="15">
        <v>106070103</v>
      </c>
      <c r="M3423" s="15" t="s">
        <v>1796</v>
      </c>
      <c r="N3423" s="15" t="s">
        <v>80</v>
      </c>
      <c r="O3423" s="18" t="s">
        <v>5310</v>
      </c>
      <c r="P3423" s="22" t="s">
        <v>3841</v>
      </c>
      <c r="Q3423" s="15" t="s">
        <v>1798</v>
      </c>
      <c r="R3423" s="18" t="s">
        <v>5979</v>
      </c>
      <c r="S3423" s="22" t="b">
        <f t="shared" si="526"/>
        <v>0</v>
      </c>
      <c r="T3423" s="18">
        <v>1</v>
      </c>
      <c r="U3423" s="18" t="s">
        <v>6555</v>
      </c>
      <c r="V3423" s="15"/>
      <c r="W3423" s="18" t="s">
        <v>6556</v>
      </c>
      <c r="X3423" s="18"/>
      <c r="Y3423" s="15" t="s">
        <v>73</v>
      </c>
      <c r="Z3423" s="18" t="s">
        <v>6556</v>
      </c>
      <c r="AA3423" s="18" t="s">
        <v>3029</v>
      </c>
      <c r="AB3423" s="18" t="s">
        <v>1800</v>
      </c>
      <c r="AC3423" s="67" t="str">
        <f>+VLOOKUP("*"&amp;L3423&amp;"*",'[2]REGISTROS SANITARIOS'!$D$2663:$E$2973,2,FALSE)</f>
        <v>SI</v>
      </c>
      <c r="AD3423" s="22" t="s">
        <v>1025</v>
      </c>
      <c r="AE3423" s="16">
        <v>45153</v>
      </c>
      <c r="AF3423" s="34" t="s">
        <v>73</v>
      </c>
      <c r="AG3423" s="24">
        <v>38292</v>
      </c>
      <c r="AH3423" s="18">
        <v>1</v>
      </c>
      <c r="AI3423" s="18"/>
      <c r="AJ3423" s="17">
        <v>3025</v>
      </c>
      <c r="AK3423" s="25">
        <v>3025</v>
      </c>
      <c r="AL3423" s="25">
        <v>8252</v>
      </c>
      <c r="AM3423" s="35">
        <v>0</v>
      </c>
      <c r="AN3423" s="19">
        <v>24962300</v>
      </c>
      <c r="AO3423" s="18"/>
      <c r="AP3423" s="15"/>
      <c r="AQ3423" s="43" t="str">
        <f t="shared" si="524"/>
        <v>SI</v>
      </c>
      <c r="AR3423" s="44">
        <f t="shared" si="527"/>
        <v>24962300</v>
      </c>
      <c r="AS3423" s="44">
        <f t="shared" si="528"/>
        <v>24962300</v>
      </c>
      <c r="AT3423" s="44">
        <f t="shared" si="529"/>
        <v>24962300</v>
      </c>
      <c r="AU3423" s="44">
        <f t="shared" si="530"/>
        <v>24962300</v>
      </c>
      <c r="AV3423" s="45" t="b">
        <f t="shared" si="531"/>
        <v>1</v>
      </c>
      <c r="AW3423" s="45" t="b">
        <f t="shared" si="525"/>
        <v>1</v>
      </c>
      <c r="AX3423" s="45"/>
    </row>
    <row r="3424" spans="1:50" s="36" customFormat="1" ht="27.75" customHeight="1" x14ac:dyDescent="0.15">
      <c r="A3424" s="36" t="str">
        <f t="shared" si="523"/>
        <v>RONELLY S.A.S106070203</v>
      </c>
      <c r="B3424" s="36" t="b">
        <f>+A3424='[1]Anexo 9'!A3424</f>
        <v>1</v>
      </c>
      <c r="C3424" s="18">
        <v>890929073</v>
      </c>
      <c r="D3424" s="18" t="s">
        <v>3869</v>
      </c>
      <c r="E3424" s="15" t="s">
        <v>61</v>
      </c>
      <c r="F3424" s="15" t="s">
        <v>1795</v>
      </c>
      <c r="G3424" s="15">
        <f>+VLOOKUP(F3424,[3]Sheet1!$E$3:$G$74,3,FALSE)</f>
        <v>4</v>
      </c>
      <c r="H3424" s="15">
        <f>+VLOOKUP(D3424&amp;F3424,'TD para paquetes'!$E$3:$I$441,5,FALSE)</f>
        <v>4</v>
      </c>
      <c r="I3424" s="15" t="s">
        <v>1025</v>
      </c>
      <c r="J3424" s="15">
        <v>5</v>
      </c>
      <c r="K3424" s="15">
        <v>4</v>
      </c>
      <c r="L3424" s="15">
        <v>106070203</v>
      </c>
      <c r="M3424" s="15" t="s">
        <v>1801</v>
      </c>
      <c r="N3424" s="15" t="s">
        <v>80</v>
      </c>
      <c r="O3424" s="18" t="s">
        <v>5311</v>
      </c>
      <c r="P3424" s="22" t="s">
        <v>3841</v>
      </c>
      <c r="Q3424" s="15" t="s">
        <v>1798</v>
      </c>
      <c r="R3424" s="18" t="s">
        <v>5979</v>
      </c>
      <c r="S3424" s="22" t="b">
        <f t="shared" si="526"/>
        <v>0</v>
      </c>
      <c r="T3424" s="18">
        <v>1</v>
      </c>
      <c r="U3424" s="18" t="s">
        <v>6555</v>
      </c>
      <c r="V3424" s="15"/>
      <c r="W3424" s="18" t="s">
        <v>6556</v>
      </c>
      <c r="X3424" s="18"/>
      <c r="Y3424" s="15" t="s">
        <v>73</v>
      </c>
      <c r="Z3424" s="18" t="s">
        <v>6556</v>
      </c>
      <c r="AA3424" s="18" t="s">
        <v>3029</v>
      </c>
      <c r="AB3424" s="18" t="s">
        <v>6799</v>
      </c>
      <c r="AC3424" s="67" t="str">
        <f>+VLOOKUP("*"&amp;L3424&amp;"*",'[2]REGISTROS SANITARIOS'!$D$2663:$E$2973,2,FALSE)</f>
        <v>SI</v>
      </c>
      <c r="AD3424" s="22" t="s">
        <v>1025</v>
      </c>
      <c r="AE3424" s="16">
        <v>44376</v>
      </c>
      <c r="AF3424" s="34" t="s">
        <v>73</v>
      </c>
      <c r="AG3424" s="24">
        <v>38294</v>
      </c>
      <c r="AH3424" s="18">
        <v>1</v>
      </c>
      <c r="AI3424" s="18"/>
      <c r="AJ3424" s="17">
        <v>13750</v>
      </c>
      <c r="AK3424" s="25">
        <v>13750</v>
      </c>
      <c r="AL3424" s="25">
        <v>7701.4000000000005</v>
      </c>
      <c r="AM3424" s="35">
        <v>0</v>
      </c>
      <c r="AN3424" s="19">
        <v>105894250.00000001</v>
      </c>
      <c r="AO3424" s="18"/>
      <c r="AP3424" s="15"/>
      <c r="AQ3424" s="43" t="str">
        <f t="shared" si="524"/>
        <v>SI</v>
      </c>
      <c r="AR3424" s="44">
        <f t="shared" si="527"/>
        <v>105894250.00000001</v>
      </c>
      <c r="AS3424" s="44">
        <f t="shared" si="528"/>
        <v>105894250.00000001</v>
      </c>
      <c r="AT3424" s="44">
        <f t="shared" si="529"/>
        <v>105894250.00000001</v>
      </c>
      <c r="AU3424" s="44">
        <f t="shared" si="530"/>
        <v>105894250.00000001</v>
      </c>
      <c r="AV3424" s="45" t="b">
        <f t="shared" si="531"/>
        <v>1</v>
      </c>
      <c r="AW3424" s="45" t="b">
        <f t="shared" si="525"/>
        <v>1</v>
      </c>
      <c r="AX3424" s="45"/>
    </row>
    <row r="3425" spans="1:50" s="36" customFormat="1" ht="27.75" customHeight="1" x14ac:dyDescent="0.15">
      <c r="A3425" s="36" t="str">
        <f t="shared" si="523"/>
        <v>RONELLY S.A.S106070503</v>
      </c>
      <c r="B3425" s="36" t="b">
        <f>+A3425='[1]Anexo 9'!A3425</f>
        <v>1</v>
      </c>
      <c r="C3425" s="18">
        <v>890929073</v>
      </c>
      <c r="D3425" s="18" t="s">
        <v>3869</v>
      </c>
      <c r="E3425" s="15" t="s">
        <v>61</v>
      </c>
      <c r="F3425" s="15" t="s">
        <v>1795</v>
      </c>
      <c r="G3425" s="15">
        <f>+VLOOKUP(F3425,[3]Sheet1!$E$3:$G$74,3,FALSE)</f>
        <v>4</v>
      </c>
      <c r="H3425" s="15">
        <f>+VLOOKUP(D3425&amp;F3425,'TD para paquetes'!$E$3:$I$441,5,FALSE)</f>
        <v>4</v>
      </c>
      <c r="I3425" s="15" t="s">
        <v>1025</v>
      </c>
      <c r="J3425" s="15">
        <v>6</v>
      </c>
      <c r="K3425" s="15">
        <v>4</v>
      </c>
      <c r="L3425" s="15">
        <v>106070503</v>
      </c>
      <c r="M3425" s="15" t="s">
        <v>1804</v>
      </c>
      <c r="N3425" s="15" t="s">
        <v>80</v>
      </c>
      <c r="O3425" s="18" t="s">
        <v>5312</v>
      </c>
      <c r="P3425" s="22" t="s">
        <v>3841</v>
      </c>
      <c r="Q3425" s="15" t="s">
        <v>1798</v>
      </c>
      <c r="R3425" s="18" t="s">
        <v>5979</v>
      </c>
      <c r="S3425" s="22" t="b">
        <f t="shared" si="526"/>
        <v>0</v>
      </c>
      <c r="T3425" s="18">
        <v>1</v>
      </c>
      <c r="U3425" s="18" t="s">
        <v>3144</v>
      </c>
      <c r="V3425" s="15"/>
      <c r="W3425" s="18" t="s">
        <v>6557</v>
      </c>
      <c r="X3425" s="18"/>
      <c r="Y3425" s="15" t="s">
        <v>73</v>
      </c>
      <c r="Z3425" s="18" t="s">
        <v>6557</v>
      </c>
      <c r="AA3425" s="18" t="s">
        <v>86</v>
      </c>
      <c r="AB3425" s="18" t="s">
        <v>1808</v>
      </c>
      <c r="AC3425" s="67" t="str">
        <f>+VLOOKUP("*"&amp;L3425&amp;"*",'[2]REGISTROS SANITARIOS'!$D$2663:$E$2973,2,FALSE)</f>
        <v>SI</v>
      </c>
      <c r="AD3425" s="22" t="s">
        <v>1025</v>
      </c>
      <c r="AE3425" s="16">
        <v>44466</v>
      </c>
      <c r="AF3425" s="34" t="s">
        <v>73</v>
      </c>
      <c r="AG3425" s="24">
        <v>19914262</v>
      </c>
      <c r="AH3425" s="18">
        <v>4</v>
      </c>
      <c r="AI3425" s="18"/>
      <c r="AJ3425" s="17">
        <v>203.5</v>
      </c>
      <c r="AK3425" s="25">
        <v>203.5</v>
      </c>
      <c r="AL3425" s="25">
        <v>85000</v>
      </c>
      <c r="AM3425" s="35">
        <v>0</v>
      </c>
      <c r="AN3425" s="19">
        <v>17297500</v>
      </c>
      <c r="AO3425" s="18">
        <v>110173</v>
      </c>
      <c r="AP3425" s="15"/>
      <c r="AQ3425" s="43" t="str">
        <f t="shared" si="524"/>
        <v>SI</v>
      </c>
      <c r="AR3425" s="44">
        <f t="shared" si="527"/>
        <v>17297500</v>
      </c>
      <c r="AS3425" s="44">
        <f t="shared" si="528"/>
        <v>17297500</v>
      </c>
      <c r="AT3425" s="44">
        <f t="shared" si="529"/>
        <v>17297500</v>
      </c>
      <c r="AU3425" s="44">
        <f t="shared" si="530"/>
        <v>17297500</v>
      </c>
      <c r="AV3425" s="45" t="b">
        <f t="shared" si="531"/>
        <v>1</v>
      </c>
      <c r="AW3425" s="45" t="b">
        <f t="shared" si="525"/>
        <v>1</v>
      </c>
      <c r="AX3425" s="45"/>
    </row>
    <row r="3426" spans="1:50" s="36" customFormat="1" ht="27.75" customHeight="1" x14ac:dyDescent="0.15">
      <c r="A3426" s="36" t="str">
        <f t="shared" si="523"/>
        <v>RONELLY S.A.S106070903</v>
      </c>
      <c r="B3426" s="36" t="b">
        <f>+A3426='[1]Anexo 9'!A3426</f>
        <v>1</v>
      </c>
      <c r="C3426" s="18">
        <v>890929073</v>
      </c>
      <c r="D3426" s="18" t="s">
        <v>3869</v>
      </c>
      <c r="E3426" s="15" t="s">
        <v>61</v>
      </c>
      <c r="F3426" s="15" t="s">
        <v>1795</v>
      </c>
      <c r="G3426" s="15">
        <f>+VLOOKUP(F3426,[3]Sheet1!$E$3:$G$74,3,FALSE)</f>
        <v>4</v>
      </c>
      <c r="H3426" s="15">
        <f>+VLOOKUP(D3426&amp;F3426,'TD para paquetes'!$E$3:$I$441,5,FALSE)</f>
        <v>4</v>
      </c>
      <c r="I3426" s="15" t="s">
        <v>1025</v>
      </c>
      <c r="J3426" s="15">
        <v>6</v>
      </c>
      <c r="K3426" s="15">
        <v>4</v>
      </c>
      <c r="L3426" s="15">
        <v>106070903</v>
      </c>
      <c r="M3426" s="15" t="s">
        <v>1809</v>
      </c>
      <c r="N3426" s="15" t="s">
        <v>80</v>
      </c>
      <c r="O3426" s="18" t="s">
        <v>5313</v>
      </c>
      <c r="P3426" s="22" t="s">
        <v>3841</v>
      </c>
      <c r="Q3426" s="15" t="s">
        <v>1798</v>
      </c>
      <c r="R3426" s="18" t="s">
        <v>5979</v>
      </c>
      <c r="S3426" s="22" t="b">
        <f t="shared" si="526"/>
        <v>0</v>
      </c>
      <c r="T3426" s="18">
        <v>1</v>
      </c>
      <c r="U3426" s="18" t="s">
        <v>3144</v>
      </c>
      <c r="V3426" s="15"/>
      <c r="W3426" s="18" t="s">
        <v>6557</v>
      </c>
      <c r="X3426" s="18"/>
      <c r="Y3426" s="15" t="s">
        <v>73</v>
      </c>
      <c r="Z3426" s="18" t="s">
        <v>6557</v>
      </c>
      <c r="AA3426" s="18" t="s">
        <v>86</v>
      </c>
      <c r="AB3426" s="18" t="s">
        <v>1814</v>
      </c>
      <c r="AC3426" s="67" t="e">
        <f>+VLOOKUP("*"&amp;L3426&amp;"*",'[2]REGISTROS SANITARIOS'!$D$2663:$E$2973,2,FALSE)</f>
        <v>#N/A</v>
      </c>
      <c r="AD3426" s="22" t="s">
        <v>44</v>
      </c>
      <c r="AE3426" s="16">
        <v>44361</v>
      </c>
      <c r="AF3426" s="34" t="s">
        <v>73</v>
      </c>
      <c r="AG3426" s="24">
        <v>19950478</v>
      </c>
      <c r="AH3426" s="18">
        <v>1</v>
      </c>
      <c r="AI3426" s="18"/>
      <c r="AJ3426" s="17">
        <v>137.5</v>
      </c>
      <c r="AK3426" s="25">
        <v>137.5</v>
      </c>
      <c r="AL3426" s="25">
        <v>69170</v>
      </c>
      <c r="AM3426" s="35">
        <v>0</v>
      </c>
      <c r="AN3426" s="19">
        <v>9510875</v>
      </c>
      <c r="AO3426" s="18">
        <v>69170</v>
      </c>
      <c r="AP3426" s="15"/>
      <c r="AQ3426" s="43" t="str">
        <f t="shared" si="524"/>
        <v>SI</v>
      </c>
      <c r="AR3426" s="44">
        <f t="shared" si="527"/>
        <v>9510875</v>
      </c>
      <c r="AS3426" s="44">
        <f t="shared" si="528"/>
        <v>9510875</v>
      </c>
      <c r="AT3426" s="44">
        <f t="shared" si="529"/>
        <v>9510875</v>
      </c>
      <c r="AU3426" s="44">
        <f t="shared" si="530"/>
        <v>9510875</v>
      </c>
      <c r="AV3426" s="45" t="b">
        <f t="shared" si="531"/>
        <v>1</v>
      </c>
      <c r="AW3426" s="45" t="b">
        <f t="shared" si="525"/>
        <v>1</v>
      </c>
      <c r="AX3426" s="45"/>
    </row>
    <row r="3427" spans="1:50" s="36" customFormat="1" ht="27.75" customHeight="1" x14ac:dyDescent="0.15">
      <c r="A3427" s="36" t="str">
        <f t="shared" si="523"/>
        <v>RONELLY S.A.S106080509</v>
      </c>
      <c r="B3427" s="36" t="b">
        <f>+A3427='[1]Anexo 9'!A3427</f>
        <v>1</v>
      </c>
      <c r="C3427" s="18">
        <v>890929073</v>
      </c>
      <c r="D3427" s="18" t="s">
        <v>3869</v>
      </c>
      <c r="E3427" s="15" t="s">
        <v>61</v>
      </c>
      <c r="F3427" s="15" t="s">
        <v>62</v>
      </c>
      <c r="G3427" s="15" t="s">
        <v>3155</v>
      </c>
      <c r="H3427" s="15" t="s">
        <v>3155</v>
      </c>
      <c r="I3427" s="15" t="s">
        <v>3155</v>
      </c>
      <c r="J3427" s="15">
        <v>6</v>
      </c>
      <c r="K3427" s="15" t="s">
        <v>3155</v>
      </c>
      <c r="L3427" s="15">
        <v>106080509</v>
      </c>
      <c r="M3427" s="15" t="s">
        <v>2173</v>
      </c>
      <c r="N3427" s="15" t="s">
        <v>1436</v>
      </c>
      <c r="O3427" s="18" t="s">
        <v>5314</v>
      </c>
      <c r="P3427" s="22" t="s">
        <v>3841</v>
      </c>
      <c r="Q3427" s="15" t="s">
        <v>2175</v>
      </c>
      <c r="R3427" s="18" t="s">
        <v>5986</v>
      </c>
      <c r="S3427" s="22" t="b">
        <f t="shared" si="526"/>
        <v>0</v>
      </c>
      <c r="T3427" s="18">
        <v>900</v>
      </c>
      <c r="U3427" s="18" t="s">
        <v>6011</v>
      </c>
      <c r="V3427" s="15"/>
      <c r="W3427" s="18" t="s">
        <v>6525</v>
      </c>
      <c r="X3427" s="18"/>
      <c r="Y3427" s="15" t="s">
        <v>73</v>
      </c>
      <c r="Z3427" s="18" t="s">
        <v>6525</v>
      </c>
      <c r="AA3427" s="18" t="s">
        <v>71</v>
      </c>
      <c r="AB3427" s="18" t="s">
        <v>7137</v>
      </c>
      <c r="AC3427" s="67" t="str">
        <f>+VLOOKUP("*"&amp;L3427&amp;"*",'[2]REGISTROS SANITARIOS'!$D$2663:$E$2973,2,FALSE)</f>
        <v>SI</v>
      </c>
      <c r="AD3427" s="22" t="s">
        <v>1025</v>
      </c>
      <c r="AE3427" s="16">
        <v>44377</v>
      </c>
      <c r="AF3427" s="34" t="s">
        <v>73</v>
      </c>
      <c r="AG3427" s="24">
        <v>19905554</v>
      </c>
      <c r="AH3427" s="18">
        <v>12</v>
      </c>
      <c r="AI3427" s="18"/>
      <c r="AJ3427" s="17">
        <v>3685000</v>
      </c>
      <c r="AK3427" s="25">
        <v>3685000</v>
      </c>
      <c r="AL3427" s="25">
        <v>59.919999999999995</v>
      </c>
      <c r="AM3427" s="35">
        <v>0</v>
      </c>
      <c r="AN3427" s="19">
        <v>220805199.99999997</v>
      </c>
      <c r="AO3427" s="18"/>
      <c r="AP3427" s="15"/>
      <c r="AQ3427" s="43" t="str">
        <f t="shared" si="524"/>
        <v>SI</v>
      </c>
      <c r="AR3427" s="44">
        <f t="shared" si="527"/>
        <v>220805199.99999997</v>
      </c>
      <c r="AS3427" s="44">
        <f t="shared" si="528"/>
        <v>220805199.99999997</v>
      </c>
      <c r="AT3427" s="44">
        <f t="shared" si="529"/>
        <v>220805199.99999997</v>
      </c>
      <c r="AU3427" s="44">
        <f t="shared" si="530"/>
        <v>220805199.99999997</v>
      </c>
      <c r="AV3427" s="45" t="b">
        <f t="shared" si="531"/>
        <v>1</v>
      </c>
      <c r="AW3427" s="45" t="b">
        <f t="shared" si="525"/>
        <v>1</v>
      </c>
      <c r="AX3427" s="45"/>
    </row>
    <row r="3428" spans="1:50" s="36" customFormat="1" ht="27.75" customHeight="1" x14ac:dyDescent="0.15">
      <c r="A3428" s="36" t="str">
        <f t="shared" si="523"/>
        <v>RONELLY S.A.S106090109</v>
      </c>
      <c r="B3428" s="36" t="b">
        <f>+A3428='[1]Anexo 9'!A3428</f>
        <v>1</v>
      </c>
      <c r="C3428" s="18">
        <v>890929073</v>
      </c>
      <c r="D3428" s="18" t="s">
        <v>3869</v>
      </c>
      <c r="E3428" s="15" t="s">
        <v>61</v>
      </c>
      <c r="F3428" s="15" t="s">
        <v>62</v>
      </c>
      <c r="G3428" s="15" t="s">
        <v>3155</v>
      </c>
      <c r="H3428" s="15" t="s">
        <v>3155</v>
      </c>
      <c r="I3428" s="15" t="s">
        <v>3155</v>
      </c>
      <c r="J3428" s="15">
        <v>6</v>
      </c>
      <c r="K3428" s="15" t="s">
        <v>3155</v>
      </c>
      <c r="L3428" s="15">
        <v>106090109</v>
      </c>
      <c r="M3428" s="15" t="s">
        <v>2179</v>
      </c>
      <c r="N3428" s="15" t="s">
        <v>1436</v>
      </c>
      <c r="O3428" s="18" t="s">
        <v>5315</v>
      </c>
      <c r="P3428" s="22" t="s">
        <v>73</v>
      </c>
      <c r="Q3428" s="15" t="s">
        <v>1822</v>
      </c>
      <c r="R3428" s="18" t="s">
        <v>5937</v>
      </c>
      <c r="S3428" s="22" t="b">
        <f t="shared" si="526"/>
        <v>0</v>
      </c>
      <c r="T3428" s="18">
        <v>100</v>
      </c>
      <c r="U3428" s="18" t="s">
        <v>6010</v>
      </c>
      <c r="V3428" s="15"/>
      <c r="W3428" s="18" t="s">
        <v>6526</v>
      </c>
      <c r="X3428" s="18"/>
      <c r="Y3428" s="15" t="s">
        <v>73</v>
      </c>
      <c r="Z3428" s="18" t="s">
        <v>6526</v>
      </c>
      <c r="AA3428" s="18" t="s">
        <v>43</v>
      </c>
      <c r="AB3428" s="18" t="s">
        <v>2969</v>
      </c>
      <c r="AC3428" s="67" t="str">
        <f>+VLOOKUP("*"&amp;L3428&amp;"*",'[2]REGISTROS SANITARIOS'!$D$2663:$E$2973,2,FALSE)</f>
        <v>SI</v>
      </c>
      <c r="AD3428" s="22" t="s">
        <v>1025</v>
      </c>
      <c r="AE3428" s="16">
        <v>45223</v>
      </c>
      <c r="AF3428" s="34" t="s">
        <v>73</v>
      </c>
      <c r="AG3428" s="24">
        <v>40518</v>
      </c>
      <c r="AH3428" s="18">
        <v>6</v>
      </c>
      <c r="AI3428" s="18"/>
      <c r="AJ3428" s="17">
        <v>2640000</v>
      </c>
      <c r="AK3428" s="25">
        <v>2640000</v>
      </c>
      <c r="AL3428" s="25">
        <v>28.533333333333331</v>
      </c>
      <c r="AM3428" s="35">
        <v>0</v>
      </c>
      <c r="AN3428" s="19">
        <v>75328000</v>
      </c>
      <c r="AO3428" s="18"/>
      <c r="AP3428" s="15"/>
      <c r="AQ3428" s="43" t="str">
        <f t="shared" si="524"/>
        <v>SI</v>
      </c>
      <c r="AR3428" s="44">
        <f t="shared" si="527"/>
        <v>75328000</v>
      </c>
      <c r="AS3428" s="44">
        <f t="shared" si="528"/>
        <v>75328000</v>
      </c>
      <c r="AT3428" s="44">
        <f t="shared" si="529"/>
        <v>75328000</v>
      </c>
      <c r="AU3428" s="44">
        <f t="shared" si="530"/>
        <v>75328000</v>
      </c>
      <c r="AV3428" s="45" t="b">
        <f t="shared" si="531"/>
        <v>1</v>
      </c>
      <c r="AW3428" s="45" t="b">
        <f t="shared" si="525"/>
        <v>1</v>
      </c>
      <c r="AX3428" s="45"/>
    </row>
    <row r="3429" spans="1:50" s="36" customFormat="1" ht="27.75" customHeight="1" x14ac:dyDescent="0.15">
      <c r="A3429" s="36" t="str">
        <f t="shared" si="523"/>
        <v>RONELLY S.A.S106090129</v>
      </c>
      <c r="B3429" s="36" t="b">
        <f>+A3429='[1]Anexo 9'!A3429</f>
        <v>1</v>
      </c>
      <c r="C3429" s="18">
        <v>890929073</v>
      </c>
      <c r="D3429" s="18" t="s">
        <v>3869</v>
      </c>
      <c r="E3429" s="15" t="s">
        <v>61</v>
      </c>
      <c r="F3429" s="15" t="s">
        <v>62</v>
      </c>
      <c r="G3429" s="15" t="s">
        <v>3155</v>
      </c>
      <c r="H3429" s="15" t="s">
        <v>3155</v>
      </c>
      <c r="I3429" s="15" t="s">
        <v>3155</v>
      </c>
      <c r="J3429" s="15">
        <v>5</v>
      </c>
      <c r="K3429" s="15" t="s">
        <v>3155</v>
      </c>
      <c r="L3429" s="15">
        <v>106090129</v>
      </c>
      <c r="M3429" s="15" t="s">
        <v>2185</v>
      </c>
      <c r="N3429" s="15" t="s">
        <v>1426</v>
      </c>
      <c r="O3429" s="18" t="s">
        <v>5316</v>
      </c>
      <c r="P3429" s="22" t="s">
        <v>3841</v>
      </c>
      <c r="Q3429" s="15" t="s">
        <v>1822</v>
      </c>
      <c r="R3429" s="18" t="s">
        <v>5937</v>
      </c>
      <c r="S3429" s="22" t="b">
        <f t="shared" si="526"/>
        <v>0</v>
      </c>
      <c r="T3429" s="18">
        <v>1000</v>
      </c>
      <c r="U3429" s="18" t="s">
        <v>6558</v>
      </c>
      <c r="V3429" s="15"/>
      <c r="W3429" s="18" t="s">
        <v>6527</v>
      </c>
      <c r="X3429" s="18"/>
      <c r="Y3429" s="15" t="s">
        <v>73</v>
      </c>
      <c r="Z3429" s="18" t="s">
        <v>6527</v>
      </c>
      <c r="AA3429" s="18" t="s">
        <v>71</v>
      </c>
      <c r="AB3429" s="18" t="s">
        <v>2188</v>
      </c>
      <c r="AC3429" s="67" t="str">
        <f>+VLOOKUP("*"&amp;L3429&amp;"*",'[2]REGISTROS SANITARIOS'!$D$2663:$E$2973,2,FALSE)</f>
        <v>SI</v>
      </c>
      <c r="AD3429" s="22" t="s">
        <v>1025</v>
      </c>
      <c r="AE3429" s="16">
        <v>44830</v>
      </c>
      <c r="AF3429" s="34" t="s">
        <v>73</v>
      </c>
      <c r="AG3429" s="24">
        <v>19963352</v>
      </c>
      <c r="AH3429" s="18">
        <v>4</v>
      </c>
      <c r="AI3429" s="18"/>
      <c r="AJ3429" s="17">
        <v>38500</v>
      </c>
      <c r="AK3429" s="25">
        <v>38500</v>
      </c>
      <c r="AL3429" s="25">
        <v>57</v>
      </c>
      <c r="AM3429" s="35">
        <v>0</v>
      </c>
      <c r="AN3429" s="19">
        <v>2194500</v>
      </c>
      <c r="AO3429" s="18"/>
      <c r="AP3429" s="15"/>
      <c r="AQ3429" s="43" t="str">
        <f t="shared" si="524"/>
        <v>SI</v>
      </c>
      <c r="AR3429" s="44">
        <f t="shared" si="527"/>
        <v>2194500</v>
      </c>
      <c r="AS3429" s="44">
        <f t="shared" si="528"/>
        <v>2194500</v>
      </c>
      <c r="AT3429" s="44">
        <f t="shared" si="529"/>
        <v>2194500</v>
      </c>
      <c r="AU3429" s="44">
        <f t="shared" si="530"/>
        <v>2194500</v>
      </c>
      <c r="AV3429" s="45" t="b">
        <f t="shared" si="531"/>
        <v>1</v>
      </c>
      <c r="AW3429" s="45" t="b">
        <f t="shared" si="525"/>
        <v>1</v>
      </c>
      <c r="AX3429" s="45"/>
    </row>
    <row r="3430" spans="1:50" s="36" customFormat="1" ht="27.75" customHeight="1" x14ac:dyDescent="0.15">
      <c r="A3430" s="36" t="str">
        <f t="shared" si="523"/>
        <v>RONELLY S.A.S106090209</v>
      </c>
      <c r="B3430" s="36" t="b">
        <f>+A3430='[1]Anexo 9'!A3430</f>
        <v>1</v>
      </c>
      <c r="C3430" s="18">
        <v>890929073</v>
      </c>
      <c r="D3430" s="18" t="s">
        <v>3869</v>
      </c>
      <c r="E3430" s="15" t="s">
        <v>61</v>
      </c>
      <c r="F3430" s="15" t="s">
        <v>62</v>
      </c>
      <c r="G3430" s="15" t="s">
        <v>3155</v>
      </c>
      <c r="H3430" s="15" t="s">
        <v>3155</v>
      </c>
      <c r="I3430" s="15" t="s">
        <v>3155</v>
      </c>
      <c r="J3430" s="15">
        <v>5</v>
      </c>
      <c r="K3430" s="15" t="s">
        <v>3155</v>
      </c>
      <c r="L3430" s="15">
        <v>106090209</v>
      </c>
      <c r="M3430" s="15" t="s">
        <v>2189</v>
      </c>
      <c r="N3430" s="15" t="s">
        <v>1436</v>
      </c>
      <c r="O3430" s="18" t="s">
        <v>5317</v>
      </c>
      <c r="P3430" s="22" t="s">
        <v>73</v>
      </c>
      <c r="Q3430" s="15" t="s">
        <v>1822</v>
      </c>
      <c r="R3430" s="18" t="s">
        <v>5937</v>
      </c>
      <c r="S3430" s="22" t="b">
        <f t="shared" si="526"/>
        <v>0</v>
      </c>
      <c r="T3430" s="18">
        <v>900</v>
      </c>
      <c r="U3430" s="18" t="s">
        <v>6011</v>
      </c>
      <c r="V3430" s="15"/>
      <c r="W3430" s="18" t="s">
        <v>6525</v>
      </c>
      <c r="X3430" s="18"/>
      <c r="Y3430" s="15" t="s">
        <v>73</v>
      </c>
      <c r="Z3430" s="18" t="s">
        <v>6525</v>
      </c>
      <c r="AA3430" s="18" t="s">
        <v>71</v>
      </c>
      <c r="AB3430" s="18" t="s">
        <v>6894</v>
      </c>
      <c r="AC3430" s="67" t="e">
        <f>+VLOOKUP("*"&amp;L3430&amp;"*",'[2]REGISTROS SANITARIOS'!$D$2663:$E$2973,2,FALSE)</f>
        <v>#N/A</v>
      </c>
      <c r="AD3430" s="22" t="s">
        <v>44</v>
      </c>
      <c r="AE3430" s="16">
        <v>44348</v>
      </c>
      <c r="AF3430" s="34" t="s">
        <v>73</v>
      </c>
      <c r="AG3430" s="24">
        <v>19815053</v>
      </c>
      <c r="AH3430" s="18">
        <v>13</v>
      </c>
      <c r="AI3430" s="18"/>
      <c r="AJ3430" s="17">
        <v>385000</v>
      </c>
      <c r="AK3430" s="25">
        <v>385000</v>
      </c>
      <c r="AL3430" s="25">
        <v>186.89333333333332</v>
      </c>
      <c r="AM3430" s="35">
        <v>0</v>
      </c>
      <c r="AN3430" s="19">
        <v>71953933.333333328</v>
      </c>
      <c r="AO3430" s="18"/>
      <c r="AP3430" s="15"/>
      <c r="AQ3430" s="43" t="str">
        <f t="shared" si="524"/>
        <v>SI</v>
      </c>
      <c r="AR3430" s="44">
        <f t="shared" si="527"/>
        <v>71953933.333333328</v>
      </c>
      <c r="AS3430" s="44">
        <f t="shared" si="528"/>
        <v>71953933.333333328</v>
      </c>
      <c r="AT3430" s="44">
        <f t="shared" si="529"/>
        <v>71953933.333333328</v>
      </c>
      <c r="AU3430" s="44">
        <f t="shared" si="530"/>
        <v>71953933.333333328</v>
      </c>
      <c r="AV3430" s="45" t="b">
        <f t="shared" si="531"/>
        <v>1</v>
      </c>
      <c r="AW3430" s="45" t="b">
        <f t="shared" si="525"/>
        <v>1</v>
      </c>
      <c r="AX3430" s="45"/>
    </row>
    <row r="3431" spans="1:50" s="36" customFormat="1" ht="27.75" customHeight="1" x14ac:dyDescent="0.15">
      <c r="A3431" s="36" t="str">
        <f t="shared" si="523"/>
        <v>RONELLY S.A.S106100109</v>
      </c>
      <c r="B3431" s="36" t="b">
        <f>+A3431='[1]Anexo 9'!A3431</f>
        <v>1</v>
      </c>
      <c r="C3431" s="18">
        <v>890929073</v>
      </c>
      <c r="D3431" s="18" t="s">
        <v>3869</v>
      </c>
      <c r="E3431" s="15" t="s">
        <v>61</v>
      </c>
      <c r="F3431" s="15" t="s">
        <v>62</v>
      </c>
      <c r="G3431" s="15" t="s">
        <v>3155</v>
      </c>
      <c r="H3431" s="15" t="s">
        <v>3155</v>
      </c>
      <c r="I3431" s="15" t="s">
        <v>3155</v>
      </c>
      <c r="J3431" s="15">
        <v>5</v>
      </c>
      <c r="K3431" s="15" t="s">
        <v>3155</v>
      </c>
      <c r="L3431" s="15">
        <v>106100109</v>
      </c>
      <c r="M3431" s="15" t="s">
        <v>4195</v>
      </c>
      <c r="N3431" s="15" t="s">
        <v>1436</v>
      </c>
      <c r="O3431" s="18" t="s">
        <v>5318</v>
      </c>
      <c r="P3431" s="22" t="s">
        <v>3841</v>
      </c>
      <c r="Q3431" s="15" t="s">
        <v>1822</v>
      </c>
      <c r="R3431" s="18" t="s">
        <v>5986</v>
      </c>
      <c r="S3431" s="22" t="b">
        <f t="shared" si="526"/>
        <v>0</v>
      </c>
      <c r="T3431" s="18">
        <v>250</v>
      </c>
      <c r="U3431" s="18" t="s">
        <v>6023</v>
      </c>
      <c r="V3431" s="15"/>
      <c r="W3431" s="18" t="s">
        <v>6541</v>
      </c>
      <c r="X3431" s="18"/>
      <c r="Y3431" s="15" t="s">
        <v>73</v>
      </c>
      <c r="Z3431" s="18" t="s">
        <v>6541</v>
      </c>
      <c r="AA3431" s="18" t="s">
        <v>43</v>
      </c>
      <c r="AB3431" s="18" t="s">
        <v>6895</v>
      </c>
      <c r="AC3431" s="67" t="str">
        <f>+VLOOKUP("*"&amp;L3431&amp;"*",'[2]REGISTROS SANITARIOS'!$D$2663:$E$2973,2,FALSE)</f>
        <v>SI</v>
      </c>
      <c r="AD3431" s="22" t="s">
        <v>1025</v>
      </c>
      <c r="AE3431" s="16">
        <v>44373</v>
      </c>
      <c r="AF3431" s="34" t="s">
        <v>73</v>
      </c>
      <c r="AG3431" s="24">
        <v>19942963</v>
      </c>
      <c r="AH3431" s="18">
        <v>3</v>
      </c>
      <c r="AI3431" s="18"/>
      <c r="AJ3431" s="17">
        <v>1650000</v>
      </c>
      <c r="AK3431" s="25">
        <v>1650000</v>
      </c>
      <c r="AL3431" s="25">
        <v>128.4</v>
      </c>
      <c r="AM3431" s="35">
        <v>0</v>
      </c>
      <c r="AN3431" s="19">
        <v>211860000</v>
      </c>
      <c r="AO3431" s="18"/>
      <c r="AP3431" s="15"/>
      <c r="AQ3431" s="43" t="str">
        <f t="shared" si="524"/>
        <v>SI</v>
      </c>
      <c r="AR3431" s="44">
        <f t="shared" si="527"/>
        <v>211860000</v>
      </c>
      <c r="AS3431" s="44">
        <f t="shared" si="528"/>
        <v>211860000</v>
      </c>
      <c r="AT3431" s="44">
        <f t="shared" si="529"/>
        <v>211860000</v>
      </c>
      <c r="AU3431" s="44">
        <f t="shared" si="530"/>
        <v>211860000</v>
      </c>
      <c r="AV3431" s="45" t="b">
        <f t="shared" si="531"/>
        <v>1</v>
      </c>
      <c r="AW3431" s="45" t="b">
        <f t="shared" si="525"/>
        <v>1</v>
      </c>
      <c r="AX3431" s="45"/>
    </row>
    <row r="3432" spans="1:50" s="36" customFormat="1" ht="27.75" customHeight="1" x14ac:dyDescent="0.15">
      <c r="A3432" s="36" t="str">
        <f t="shared" si="523"/>
        <v>RONELLY S.A.S107010103</v>
      </c>
      <c r="B3432" s="36" t="b">
        <f>+A3432='[1]Anexo 9'!A3432</f>
        <v>1</v>
      </c>
      <c r="C3432" s="18">
        <v>890929073</v>
      </c>
      <c r="D3432" s="18" t="s">
        <v>3869</v>
      </c>
      <c r="E3432" s="15" t="s">
        <v>61</v>
      </c>
      <c r="F3432" s="15" t="s">
        <v>62</v>
      </c>
      <c r="G3432" s="15" t="s">
        <v>3155</v>
      </c>
      <c r="H3432" s="15" t="s">
        <v>3155</v>
      </c>
      <c r="I3432" s="15" t="s">
        <v>3155</v>
      </c>
      <c r="J3432" s="15">
        <v>5</v>
      </c>
      <c r="K3432" s="15" t="s">
        <v>3155</v>
      </c>
      <c r="L3432" s="15">
        <v>107010103</v>
      </c>
      <c r="M3432" s="15" t="s">
        <v>2192</v>
      </c>
      <c r="N3432" s="15" t="s">
        <v>64</v>
      </c>
      <c r="O3432" s="18" t="s">
        <v>5319</v>
      </c>
      <c r="P3432" s="22" t="s">
        <v>3841</v>
      </c>
      <c r="Q3432" s="15" t="s">
        <v>66</v>
      </c>
      <c r="R3432" s="18" t="s">
        <v>5979</v>
      </c>
      <c r="S3432" s="22" t="b">
        <f t="shared" si="526"/>
        <v>0</v>
      </c>
      <c r="T3432" s="18">
        <v>100</v>
      </c>
      <c r="U3432" s="18" t="s">
        <v>6010</v>
      </c>
      <c r="V3432" s="15"/>
      <c r="W3432" s="18" t="s">
        <v>6553</v>
      </c>
      <c r="X3432" s="18"/>
      <c r="Y3432" s="15" t="s">
        <v>73</v>
      </c>
      <c r="Z3432" s="18" t="s">
        <v>6553</v>
      </c>
      <c r="AA3432" s="18" t="s">
        <v>71</v>
      </c>
      <c r="AB3432" s="18" t="s">
        <v>7661</v>
      </c>
      <c r="AC3432" s="67" t="str">
        <f>+VLOOKUP("*"&amp;L3432&amp;"*",'[2]REGISTROS SANITARIOS'!$D$2663:$E$2973,2,FALSE)</f>
        <v>SI</v>
      </c>
      <c r="AD3432" s="22" t="s">
        <v>1025</v>
      </c>
      <c r="AE3432" s="16">
        <v>44285</v>
      </c>
      <c r="AF3432" s="34" t="s">
        <v>73</v>
      </c>
      <c r="AG3432" s="24">
        <v>19931051</v>
      </c>
      <c r="AH3432" s="18">
        <v>5</v>
      </c>
      <c r="AI3432" s="18"/>
      <c r="AJ3432" s="17">
        <v>12650</v>
      </c>
      <c r="AK3432" s="25">
        <v>12650</v>
      </c>
      <c r="AL3432" s="25">
        <v>468</v>
      </c>
      <c r="AM3432" s="35">
        <v>0</v>
      </c>
      <c r="AN3432" s="19">
        <v>5920200</v>
      </c>
      <c r="AO3432" s="18"/>
      <c r="AP3432" s="15"/>
      <c r="AQ3432" s="43" t="str">
        <f t="shared" si="524"/>
        <v>SI</v>
      </c>
      <c r="AR3432" s="44">
        <f t="shared" si="527"/>
        <v>5920200</v>
      </c>
      <c r="AS3432" s="44">
        <f t="shared" si="528"/>
        <v>5920200</v>
      </c>
      <c r="AT3432" s="44">
        <f t="shared" si="529"/>
        <v>5920200</v>
      </c>
      <c r="AU3432" s="44">
        <f t="shared" si="530"/>
        <v>5920200</v>
      </c>
      <c r="AV3432" s="45" t="b">
        <f t="shared" si="531"/>
        <v>1</v>
      </c>
      <c r="AW3432" s="45" t="b">
        <f t="shared" si="525"/>
        <v>1</v>
      </c>
      <c r="AX3432" s="45"/>
    </row>
    <row r="3433" spans="1:50" s="36" customFormat="1" ht="27.75" customHeight="1" x14ac:dyDescent="0.15">
      <c r="A3433" s="36" t="str">
        <f t="shared" si="523"/>
        <v>RONELLY S.A.S107010309</v>
      </c>
      <c r="B3433" s="36" t="b">
        <f>+A3433='[1]Anexo 9'!A3433</f>
        <v>1</v>
      </c>
      <c r="C3433" s="18">
        <v>890929073</v>
      </c>
      <c r="D3433" s="18" t="s">
        <v>3869</v>
      </c>
      <c r="E3433" s="15" t="s">
        <v>61</v>
      </c>
      <c r="F3433" s="15" t="s">
        <v>62</v>
      </c>
      <c r="G3433" s="15" t="s">
        <v>3155</v>
      </c>
      <c r="H3433" s="15" t="s">
        <v>3155</v>
      </c>
      <c r="I3433" s="15" t="s">
        <v>3155</v>
      </c>
      <c r="J3433" s="15">
        <v>4</v>
      </c>
      <c r="K3433" s="15" t="s">
        <v>3155</v>
      </c>
      <c r="L3433" s="15">
        <v>107010309</v>
      </c>
      <c r="M3433" s="15" t="s">
        <v>2196</v>
      </c>
      <c r="N3433" s="15" t="s">
        <v>1436</v>
      </c>
      <c r="O3433" s="18" t="s">
        <v>5320</v>
      </c>
      <c r="P3433" s="22" t="s">
        <v>73</v>
      </c>
      <c r="Q3433" s="15" t="s">
        <v>1822</v>
      </c>
      <c r="R3433" s="18" t="s">
        <v>5937</v>
      </c>
      <c r="S3433" s="22" t="b">
        <f t="shared" si="526"/>
        <v>0</v>
      </c>
      <c r="T3433" s="18">
        <v>300</v>
      </c>
      <c r="U3433" s="18" t="s">
        <v>6014</v>
      </c>
      <c r="V3433" s="15"/>
      <c r="W3433" s="18" t="s">
        <v>6525</v>
      </c>
      <c r="X3433" s="18"/>
      <c r="Y3433" s="15" t="s">
        <v>73</v>
      </c>
      <c r="Z3433" s="18" t="s">
        <v>6525</v>
      </c>
      <c r="AA3433" s="18" t="s">
        <v>71</v>
      </c>
      <c r="AB3433" s="18" t="s">
        <v>6897</v>
      </c>
      <c r="AC3433" s="67" t="str">
        <f>+VLOOKUP("*"&amp;L3433&amp;"*",'[2]REGISTROS SANITARIOS'!$D$2663:$E$2973,2,FALSE)</f>
        <v>SI</v>
      </c>
      <c r="AD3433" s="22" t="s">
        <v>1025</v>
      </c>
      <c r="AE3433" s="16">
        <v>45791</v>
      </c>
      <c r="AF3433" s="34" t="s">
        <v>73</v>
      </c>
      <c r="AG3433" s="24">
        <v>20011084</v>
      </c>
      <c r="AH3433" s="18">
        <v>5</v>
      </c>
      <c r="AI3433" s="18"/>
      <c r="AJ3433" s="17">
        <v>330000</v>
      </c>
      <c r="AK3433" s="25">
        <v>330000</v>
      </c>
      <c r="AL3433" s="25">
        <v>43</v>
      </c>
      <c r="AM3433" s="35">
        <v>0</v>
      </c>
      <c r="AN3433" s="19">
        <v>14190000</v>
      </c>
      <c r="AO3433" s="18"/>
      <c r="AP3433" s="15"/>
      <c r="AQ3433" s="43" t="str">
        <f t="shared" si="524"/>
        <v>SI</v>
      </c>
      <c r="AR3433" s="44">
        <f t="shared" si="527"/>
        <v>14190000</v>
      </c>
      <c r="AS3433" s="44">
        <f t="shared" si="528"/>
        <v>14190000</v>
      </c>
      <c r="AT3433" s="44">
        <f t="shared" si="529"/>
        <v>14190000</v>
      </c>
      <c r="AU3433" s="44">
        <f t="shared" si="530"/>
        <v>14190000</v>
      </c>
      <c r="AV3433" s="45" t="b">
        <f t="shared" si="531"/>
        <v>1</v>
      </c>
      <c r="AW3433" s="45" t="b">
        <f t="shared" si="525"/>
        <v>1</v>
      </c>
      <c r="AX3433" s="45"/>
    </row>
    <row r="3434" spans="1:50" s="36" customFormat="1" ht="27.75" customHeight="1" x14ac:dyDescent="0.15">
      <c r="A3434" s="36" t="str">
        <f t="shared" si="523"/>
        <v>RONELLY S.A.S107010603</v>
      </c>
      <c r="B3434" s="36" t="b">
        <f>+A3434='[1]Anexo 9'!A3434</f>
        <v>1</v>
      </c>
      <c r="C3434" s="18">
        <v>890929073</v>
      </c>
      <c r="D3434" s="18" t="s">
        <v>3869</v>
      </c>
      <c r="E3434" s="15" t="s">
        <v>61</v>
      </c>
      <c r="F3434" s="15" t="s">
        <v>62</v>
      </c>
      <c r="G3434" s="15" t="s">
        <v>3155</v>
      </c>
      <c r="H3434" s="15" t="s">
        <v>3155</v>
      </c>
      <c r="I3434" s="15" t="s">
        <v>3155</v>
      </c>
      <c r="J3434" s="15">
        <v>2</v>
      </c>
      <c r="K3434" s="15" t="s">
        <v>3155</v>
      </c>
      <c r="L3434" s="15">
        <v>107010603</v>
      </c>
      <c r="M3434" s="15" t="s">
        <v>2200</v>
      </c>
      <c r="N3434" s="15" t="s">
        <v>64</v>
      </c>
      <c r="O3434" s="18" t="s">
        <v>5321</v>
      </c>
      <c r="P3434" s="22" t="s">
        <v>3841</v>
      </c>
      <c r="Q3434" s="15" t="s">
        <v>76</v>
      </c>
      <c r="R3434" s="18" t="s">
        <v>5988</v>
      </c>
      <c r="S3434" s="22" t="b">
        <f t="shared" si="526"/>
        <v>0</v>
      </c>
      <c r="T3434" s="18">
        <v>100</v>
      </c>
      <c r="U3434" s="18" t="s">
        <v>6010</v>
      </c>
      <c r="V3434" s="15"/>
      <c r="W3434" s="18" t="s">
        <v>6559</v>
      </c>
      <c r="X3434" s="18"/>
      <c r="Y3434" s="15" t="s">
        <v>73</v>
      </c>
      <c r="Z3434" s="18" t="s">
        <v>6559</v>
      </c>
      <c r="AA3434" s="18">
        <v>0</v>
      </c>
      <c r="AB3434" s="18" t="s">
        <v>3571</v>
      </c>
      <c r="AC3434" s="67" t="e">
        <f>+VLOOKUP("*"&amp;L3434&amp;"*",'[2]REGISTROS SANITARIOS'!$D$2663:$E$2973,2,FALSE)</f>
        <v>#N/A</v>
      </c>
      <c r="AD3434" s="22" t="s">
        <v>44</v>
      </c>
      <c r="AE3434" s="16">
        <v>43729</v>
      </c>
      <c r="AF3434" s="34" t="s">
        <v>68</v>
      </c>
      <c r="AG3434" s="24">
        <v>20009479</v>
      </c>
      <c r="AH3434" s="18">
        <v>3</v>
      </c>
      <c r="AI3434" s="18"/>
      <c r="AJ3434" s="17">
        <v>5500</v>
      </c>
      <c r="AK3434" s="25">
        <v>5500</v>
      </c>
      <c r="AL3434" s="25">
        <v>6300</v>
      </c>
      <c r="AM3434" s="35">
        <v>0</v>
      </c>
      <c r="AN3434" s="19">
        <v>34650000</v>
      </c>
      <c r="AO3434" s="18"/>
      <c r="AP3434" s="15"/>
      <c r="AQ3434" s="43" t="str">
        <f t="shared" si="524"/>
        <v>SI</v>
      </c>
      <c r="AR3434" s="44">
        <f t="shared" si="527"/>
        <v>34650000</v>
      </c>
      <c r="AS3434" s="44">
        <f t="shared" si="528"/>
        <v>34650000</v>
      </c>
      <c r="AT3434" s="44">
        <f t="shared" si="529"/>
        <v>34650000</v>
      </c>
      <c r="AU3434" s="44">
        <f t="shared" si="530"/>
        <v>34650000</v>
      </c>
      <c r="AV3434" s="45" t="b">
        <f t="shared" si="531"/>
        <v>1</v>
      </c>
      <c r="AW3434" s="45" t="b">
        <f t="shared" si="525"/>
        <v>1</v>
      </c>
      <c r="AX3434" s="45"/>
    </row>
    <row r="3435" spans="1:50" s="36" customFormat="1" ht="27.75" customHeight="1" x14ac:dyDescent="0.15">
      <c r="A3435" s="36" t="str">
        <f t="shared" si="523"/>
        <v>RONELLY S.A.S107010903</v>
      </c>
      <c r="B3435" s="36" t="b">
        <f>+A3435='[1]Anexo 9'!A3435</f>
        <v>1</v>
      </c>
      <c r="C3435" s="18">
        <v>890929073</v>
      </c>
      <c r="D3435" s="18" t="s">
        <v>3869</v>
      </c>
      <c r="E3435" s="15" t="s">
        <v>61</v>
      </c>
      <c r="F3435" s="15" t="s">
        <v>62</v>
      </c>
      <c r="G3435" s="15" t="s">
        <v>3155</v>
      </c>
      <c r="H3435" s="15" t="s">
        <v>3155</v>
      </c>
      <c r="I3435" s="15" t="s">
        <v>3155</v>
      </c>
      <c r="J3435" s="15">
        <v>7</v>
      </c>
      <c r="K3435" s="15" t="s">
        <v>3155</v>
      </c>
      <c r="L3435" s="15">
        <v>107010903</v>
      </c>
      <c r="M3435" s="15" t="s">
        <v>2202</v>
      </c>
      <c r="N3435" s="15" t="s">
        <v>64</v>
      </c>
      <c r="O3435" s="18" t="s">
        <v>5322</v>
      </c>
      <c r="P3435" s="22" t="s">
        <v>3841</v>
      </c>
      <c r="Q3435" s="15" t="s">
        <v>76</v>
      </c>
      <c r="R3435" s="18" t="s">
        <v>5979</v>
      </c>
      <c r="S3435" s="22" t="b">
        <f t="shared" si="526"/>
        <v>0</v>
      </c>
      <c r="T3435" s="18">
        <v>100</v>
      </c>
      <c r="U3435" s="18" t="s">
        <v>6010</v>
      </c>
      <c r="V3435" s="15"/>
      <c r="W3435" s="18" t="s">
        <v>6553</v>
      </c>
      <c r="X3435" s="18"/>
      <c r="Y3435" s="15" t="s">
        <v>73</v>
      </c>
      <c r="Z3435" s="18" t="s">
        <v>6553</v>
      </c>
      <c r="AA3435" s="18" t="s">
        <v>513</v>
      </c>
      <c r="AB3435" s="18" t="s">
        <v>7662</v>
      </c>
      <c r="AC3435" s="67" t="str">
        <f>+VLOOKUP("*"&amp;L3435&amp;"*",'[2]REGISTROS SANITARIOS'!$D$2663:$E$2973,2,FALSE)</f>
        <v>SI</v>
      </c>
      <c r="AD3435" s="22" t="s">
        <v>1025</v>
      </c>
      <c r="AE3435" s="16">
        <v>44374</v>
      </c>
      <c r="AF3435" s="34" t="s">
        <v>73</v>
      </c>
      <c r="AG3435" s="24">
        <v>19942777</v>
      </c>
      <c r="AH3435" s="18">
        <v>12</v>
      </c>
      <c r="AI3435" s="18"/>
      <c r="AJ3435" s="17">
        <v>20900</v>
      </c>
      <c r="AK3435" s="25">
        <v>20900</v>
      </c>
      <c r="AL3435" s="25">
        <v>497</v>
      </c>
      <c r="AM3435" s="35">
        <v>0</v>
      </c>
      <c r="AN3435" s="19">
        <v>10387300</v>
      </c>
      <c r="AO3435" s="18"/>
      <c r="AP3435" s="15"/>
      <c r="AQ3435" s="43" t="str">
        <f t="shared" si="524"/>
        <v>SI</v>
      </c>
      <c r="AR3435" s="44">
        <f t="shared" si="527"/>
        <v>10387300</v>
      </c>
      <c r="AS3435" s="44">
        <f t="shared" si="528"/>
        <v>10387300</v>
      </c>
      <c r="AT3435" s="44">
        <f t="shared" si="529"/>
        <v>10387300</v>
      </c>
      <c r="AU3435" s="44">
        <f t="shared" si="530"/>
        <v>10387300</v>
      </c>
      <c r="AV3435" s="45" t="b">
        <f t="shared" si="531"/>
        <v>1</v>
      </c>
      <c r="AW3435" s="45" t="b">
        <f t="shared" si="525"/>
        <v>1</v>
      </c>
      <c r="AX3435" s="45"/>
    </row>
    <row r="3436" spans="1:50" s="36" customFormat="1" ht="27.75" customHeight="1" x14ac:dyDescent="0.15">
      <c r="A3436" s="36" t="str">
        <f t="shared" si="523"/>
        <v>RONELLY S.A.S107011303</v>
      </c>
      <c r="B3436" s="36" t="b">
        <f>+A3436='[1]Anexo 9'!A3436</f>
        <v>1</v>
      </c>
      <c r="C3436" s="18">
        <v>890929073</v>
      </c>
      <c r="D3436" s="18" t="s">
        <v>3869</v>
      </c>
      <c r="E3436" s="15" t="s">
        <v>61</v>
      </c>
      <c r="F3436" s="15" t="s">
        <v>62</v>
      </c>
      <c r="G3436" s="15" t="s">
        <v>3155</v>
      </c>
      <c r="H3436" s="15" t="s">
        <v>3155</v>
      </c>
      <c r="I3436" s="15" t="s">
        <v>3155</v>
      </c>
      <c r="J3436" s="15">
        <v>7</v>
      </c>
      <c r="K3436" s="15" t="s">
        <v>3155</v>
      </c>
      <c r="L3436" s="15">
        <v>107011303</v>
      </c>
      <c r="M3436" s="15" t="s">
        <v>1631</v>
      </c>
      <c r="N3436" s="15" t="s">
        <v>80</v>
      </c>
      <c r="O3436" s="18" t="s">
        <v>5323</v>
      </c>
      <c r="P3436" s="22" t="s">
        <v>3841</v>
      </c>
      <c r="Q3436" s="15" t="s">
        <v>1633</v>
      </c>
      <c r="R3436" s="18" t="s">
        <v>5985</v>
      </c>
      <c r="S3436" s="22" t="b">
        <f t="shared" si="526"/>
        <v>0</v>
      </c>
      <c r="T3436" s="18">
        <v>1</v>
      </c>
      <c r="U3436" s="18" t="s">
        <v>6560</v>
      </c>
      <c r="V3436" s="15"/>
      <c r="W3436" s="18" t="s">
        <v>6561</v>
      </c>
      <c r="X3436" s="18"/>
      <c r="Y3436" s="15" t="s">
        <v>73</v>
      </c>
      <c r="Z3436" s="18" t="s">
        <v>6561</v>
      </c>
      <c r="AA3436" s="18" t="s">
        <v>848</v>
      </c>
      <c r="AB3436" s="18" t="s">
        <v>7663</v>
      </c>
      <c r="AC3436" s="67" t="str">
        <f>+VLOOKUP("*"&amp;L3436&amp;"*",'[2]REGISTROS SANITARIOS'!$D$2663:$E$2973,2,FALSE)</f>
        <v>SI</v>
      </c>
      <c r="AD3436" s="22" t="s">
        <v>1025</v>
      </c>
      <c r="AE3436" s="16">
        <v>45343</v>
      </c>
      <c r="AF3436" s="34" t="s">
        <v>73</v>
      </c>
      <c r="AG3436" s="24">
        <v>29822</v>
      </c>
      <c r="AH3436" s="18">
        <v>1</v>
      </c>
      <c r="AI3436" s="18"/>
      <c r="AJ3436" s="17">
        <v>385</v>
      </c>
      <c r="AK3436" s="25">
        <v>385</v>
      </c>
      <c r="AL3436" s="25">
        <v>55000</v>
      </c>
      <c r="AM3436" s="35">
        <v>0</v>
      </c>
      <c r="AN3436" s="19">
        <v>21175000</v>
      </c>
      <c r="AO3436" s="18">
        <v>58570</v>
      </c>
      <c r="AP3436" s="15"/>
      <c r="AQ3436" s="43" t="str">
        <f t="shared" si="524"/>
        <v>SI</v>
      </c>
      <c r="AR3436" s="44">
        <f t="shared" si="527"/>
        <v>21175000</v>
      </c>
      <c r="AS3436" s="44">
        <f t="shared" si="528"/>
        <v>21175000</v>
      </c>
      <c r="AT3436" s="44">
        <f t="shared" si="529"/>
        <v>21175000</v>
      </c>
      <c r="AU3436" s="44">
        <f t="shared" si="530"/>
        <v>21175000</v>
      </c>
      <c r="AV3436" s="45" t="b">
        <f t="shared" si="531"/>
        <v>1</v>
      </c>
      <c r="AW3436" s="45" t="b">
        <f t="shared" si="525"/>
        <v>1</v>
      </c>
      <c r="AX3436" s="45"/>
    </row>
    <row r="3437" spans="1:50" s="36" customFormat="1" ht="27.75" customHeight="1" x14ac:dyDescent="0.15">
      <c r="A3437" s="36" t="str">
        <f t="shared" si="523"/>
        <v>RONELLY S.A.S107020209</v>
      </c>
      <c r="B3437" s="36" t="b">
        <f>+A3437='[1]Anexo 9'!A3437</f>
        <v>1</v>
      </c>
      <c r="C3437" s="18">
        <v>890929073</v>
      </c>
      <c r="D3437" s="18" t="s">
        <v>3869</v>
      </c>
      <c r="E3437" s="15" t="s">
        <v>61</v>
      </c>
      <c r="F3437" s="15" t="s">
        <v>62</v>
      </c>
      <c r="G3437" s="15" t="s">
        <v>3155</v>
      </c>
      <c r="H3437" s="15" t="s">
        <v>3155</v>
      </c>
      <c r="I3437" s="15" t="s">
        <v>3155</v>
      </c>
      <c r="J3437" s="15">
        <v>6</v>
      </c>
      <c r="K3437" s="15" t="s">
        <v>3155</v>
      </c>
      <c r="L3437" s="15">
        <v>107020209</v>
      </c>
      <c r="M3437" s="15" t="s">
        <v>1435</v>
      </c>
      <c r="N3437" s="15" t="s">
        <v>1436</v>
      </c>
      <c r="O3437" s="18" t="s">
        <v>5324</v>
      </c>
      <c r="P3437" s="22" t="s">
        <v>3841</v>
      </c>
      <c r="Q3437" s="15" t="s">
        <v>1438</v>
      </c>
      <c r="R3437" s="18" t="s">
        <v>5989</v>
      </c>
      <c r="S3437" s="22" t="b">
        <f t="shared" si="526"/>
        <v>0</v>
      </c>
      <c r="T3437" s="18">
        <v>28</v>
      </c>
      <c r="U3437" s="18" t="s">
        <v>6562</v>
      </c>
      <c r="V3437" s="15"/>
      <c r="W3437" s="18" t="s">
        <v>6532</v>
      </c>
      <c r="X3437" s="18"/>
      <c r="Y3437" s="15" t="s">
        <v>73</v>
      </c>
      <c r="Z3437" s="18" t="s">
        <v>6532</v>
      </c>
      <c r="AA3437" s="18" t="s">
        <v>119</v>
      </c>
      <c r="AB3437" s="18" t="s">
        <v>2205</v>
      </c>
      <c r="AC3437" s="67" t="str">
        <f>+VLOOKUP("*"&amp;L3437&amp;"*",'[2]REGISTROS SANITARIOS'!$D$2663:$E$2973,2,FALSE)</f>
        <v>SI</v>
      </c>
      <c r="AD3437" s="22" t="s">
        <v>1025</v>
      </c>
      <c r="AE3437" s="16">
        <v>44712</v>
      </c>
      <c r="AF3437" s="34" t="s">
        <v>73</v>
      </c>
      <c r="AG3437" s="24">
        <v>20010390</v>
      </c>
      <c r="AH3437" s="18">
        <v>1</v>
      </c>
      <c r="AI3437" s="18"/>
      <c r="AJ3437" s="17">
        <v>8250</v>
      </c>
      <c r="AK3437" s="25">
        <v>8250</v>
      </c>
      <c r="AL3437" s="25">
        <v>714</v>
      </c>
      <c r="AM3437" s="35">
        <v>0</v>
      </c>
      <c r="AN3437" s="19">
        <v>5890500</v>
      </c>
      <c r="AO3437" s="18">
        <v>902</v>
      </c>
      <c r="AP3437" s="15"/>
      <c r="AQ3437" s="43" t="str">
        <f t="shared" si="524"/>
        <v>SI</v>
      </c>
      <c r="AR3437" s="44">
        <f t="shared" si="527"/>
        <v>5890500</v>
      </c>
      <c r="AS3437" s="44">
        <f t="shared" si="528"/>
        <v>5890500</v>
      </c>
      <c r="AT3437" s="44">
        <f t="shared" si="529"/>
        <v>5890500</v>
      </c>
      <c r="AU3437" s="44">
        <f t="shared" si="530"/>
        <v>5890500</v>
      </c>
      <c r="AV3437" s="45" t="b">
        <f t="shared" si="531"/>
        <v>1</v>
      </c>
      <c r="AW3437" s="45" t="b">
        <f t="shared" si="525"/>
        <v>1</v>
      </c>
      <c r="AX3437" s="45"/>
    </row>
    <row r="3438" spans="1:50" s="36" customFormat="1" ht="27.75" customHeight="1" x14ac:dyDescent="0.15">
      <c r="A3438" s="36" t="str">
        <f t="shared" si="523"/>
        <v>RONELLY S.A.S107020509</v>
      </c>
      <c r="B3438" s="36" t="b">
        <f>+A3438='[1]Anexo 9'!A3438</f>
        <v>1</v>
      </c>
      <c r="C3438" s="18">
        <v>890929073</v>
      </c>
      <c r="D3438" s="18" t="s">
        <v>3869</v>
      </c>
      <c r="E3438" s="15" t="s">
        <v>61</v>
      </c>
      <c r="F3438" s="15" t="s">
        <v>62</v>
      </c>
      <c r="G3438" s="15" t="s">
        <v>3155</v>
      </c>
      <c r="H3438" s="15" t="s">
        <v>3155</v>
      </c>
      <c r="I3438" s="15" t="s">
        <v>3155</v>
      </c>
      <c r="J3438" s="15">
        <v>4</v>
      </c>
      <c r="K3438" s="15" t="s">
        <v>3155</v>
      </c>
      <c r="L3438" s="15">
        <v>107020509</v>
      </c>
      <c r="M3438" s="15" t="s">
        <v>2207</v>
      </c>
      <c r="N3438" s="15" t="s">
        <v>1436</v>
      </c>
      <c r="O3438" s="18" t="s">
        <v>5325</v>
      </c>
      <c r="P3438" s="22" t="s">
        <v>73</v>
      </c>
      <c r="Q3438" s="15" t="s">
        <v>1761</v>
      </c>
      <c r="R3438" s="18" t="s">
        <v>5937</v>
      </c>
      <c r="S3438" s="22" t="b">
        <f t="shared" si="526"/>
        <v>0</v>
      </c>
      <c r="T3438" s="18">
        <v>30</v>
      </c>
      <c r="U3438" s="18" t="s">
        <v>6013</v>
      </c>
      <c r="V3438" s="15"/>
      <c r="W3438" s="18" t="s">
        <v>6526</v>
      </c>
      <c r="X3438" s="18"/>
      <c r="Y3438" s="15" t="s">
        <v>73</v>
      </c>
      <c r="Z3438" s="18" t="s">
        <v>6526</v>
      </c>
      <c r="AA3438" s="18" t="s">
        <v>71</v>
      </c>
      <c r="AB3438" s="18" t="s">
        <v>6801</v>
      </c>
      <c r="AC3438" s="67" t="str">
        <f>+VLOOKUP("*"&amp;L3438&amp;"*",'[2]REGISTROS SANITARIOS'!$D$2663:$E$2973,2,FALSE)</f>
        <v>SI</v>
      </c>
      <c r="AD3438" s="22" t="s">
        <v>1025</v>
      </c>
      <c r="AE3438" s="16">
        <v>45253</v>
      </c>
      <c r="AF3438" s="34" t="s">
        <v>73</v>
      </c>
      <c r="AG3438" s="24">
        <v>19999216</v>
      </c>
      <c r="AH3438" s="18">
        <v>1</v>
      </c>
      <c r="AI3438" s="18"/>
      <c r="AJ3438" s="17">
        <v>176</v>
      </c>
      <c r="AK3438" s="25">
        <v>176</v>
      </c>
      <c r="AL3438" s="25">
        <v>286</v>
      </c>
      <c r="AM3438" s="35">
        <v>0</v>
      </c>
      <c r="AN3438" s="19">
        <v>50336</v>
      </c>
      <c r="AO3438" s="18">
        <v>323</v>
      </c>
      <c r="AP3438" s="15"/>
      <c r="AQ3438" s="43" t="str">
        <f t="shared" si="524"/>
        <v>SI</v>
      </c>
      <c r="AR3438" s="44">
        <f t="shared" si="527"/>
        <v>50336</v>
      </c>
      <c r="AS3438" s="44">
        <f t="shared" si="528"/>
        <v>50336</v>
      </c>
      <c r="AT3438" s="44">
        <f t="shared" si="529"/>
        <v>50336</v>
      </c>
      <c r="AU3438" s="44">
        <f t="shared" si="530"/>
        <v>50336</v>
      </c>
      <c r="AV3438" s="45" t="b">
        <f t="shared" si="531"/>
        <v>1</v>
      </c>
      <c r="AW3438" s="45" t="b">
        <f t="shared" si="525"/>
        <v>1</v>
      </c>
      <c r="AX3438" s="45"/>
    </row>
    <row r="3439" spans="1:50" s="36" customFormat="1" ht="27.75" customHeight="1" x14ac:dyDescent="0.15">
      <c r="A3439" s="36" t="str">
        <f t="shared" si="523"/>
        <v>RONELLY S.A.S107020806</v>
      </c>
      <c r="B3439" s="36" t="b">
        <f>+A3439='[1]Anexo 9'!A3439</f>
        <v>1</v>
      </c>
      <c r="C3439" s="18">
        <v>890929073</v>
      </c>
      <c r="D3439" s="18" t="s">
        <v>3869</v>
      </c>
      <c r="E3439" s="15" t="s">
        <v>61</v>
      </c>
      <c r="F3439" s="15" t="s">
        <v>62</v>
      </c>
      <c r="G3439" s="15" t="s">
        <v>3155</v>
      </c>
      <c r="H3439" s="15" t="s">
        <v>3155</v>
      </c>
      <c r="I3439" s="15" t="s">
        <v>3155</v>
      </c>
      <c r="J3439" s="15">
        <v>6</v>
      </c>
      <c r="K3439" s="15" t="s">
        <v>3155</v>
      </c>
      <c r="L3439" s="15">
        <v>107020806</v>
      </c>
      <c r="M3439" s="15" t="s">
        <v>1445</v>
      </c>
      <c r="N3439" s="15" t="s">
        <v>835</v>
      </c>
      <c r="O3439" s="18" t="s">
        <v>5326</v>
      </c>
      <c r="P3439" s="22" t="s">
        <v>3841</v>
      </c>
      <c r="Q3439" s="15" t="s">
        <v>1447</v>
      </c>
      <c r="R3439" s="18" t="s">
        <v>5990</v>
      </c>
      <c r="S3439" s="22" t="b">
        <f t="shared" si="526"/>
        <v>0</v>
      </c>
      <c r="T3439" s="18">
        <v>1</v>
      </c>
      <c r="U3439" s="18" t="s">
        <v>6563</v>
      </c>
      <c r="V3439" s="15"/>
      <c r="W3439" s="18" t="s">
        <v>6532</v>
      </c>
      <c r="X3439" s="18"/>
      <c r="Y3439" s="15" t="s">
        <v>73</v>
      </c>
      <c r="Z3439" s="18" t="s">
        <v>6532</v>
      </c>
      <c r="AA3439" s="18" t="s">
        <v>119</v>
      </c>
      <c r="AB3439" s="18" t="s">
        <v>7664</v>
      </c>
      <c r="AC3439" s="67" t="str">
        <f>+VLOOKUP("*"&amp;L3439&amp;"*",'[2]REGISTROS SANITARIOS'!$D$2663:$E$2973,2,FALSE)</f>
        <v>SI</v>
      </c>
      <c r="AD3439" s="22" t="s">
        <v>1025</v>
      </c>
      <c r="AE3439" s="16">
        <v>44311</v>
      </c>
      <c r="AF3439" s="34" t="s">
        <v>73</v>
      </c>
      <c r="AG3439" s="24">
        <v>19993161</v>
      </c>
      <c r="AH3439" s="18">
        <v>3</v>
      </c>
      <c r="AI3439" s="18"/>
      <c r="AJ3439" s="17">
        <v>935</v>
      </c>
      <c r="AK3439" s="25">
        <v>935</v>
      </c>
      <c r="AL3439" s="25">
        <v>29510</v>
      </c>
      <c r="AM3439" s="35">
        <v>0</v>
      </c>
      <c r="AN3439" s="19">
        <v>27591850</v>
      </c>
      <c r="AO3439" s="18">
        <v>29510</v>
      </c>
      <c r="AP3439" s="15"/>
      <c r="AQ3439" s="43" t="str">
        <f t="shared" si="524"/>
        <v>SI</v>
      </c>
      <c r="AR3439" s="44">
        <f t="shared" si="527"/>
        <v>27591850</v>
      </c>
      <c r="AS3439" s="44">
        <f t="shared" si="528"/>
        <v>27591850</v>
      </c>
      <c r="AT3439" s="44">
        <f t="shared" si="529"/>
        <v>27591850</v>
      </c>
      <c r="AU3439" s="44">
        <f t="shared" si="530"/>
        <v>27591850</v>
      </c>
      <c r="AV3439" s="45" t="b">
        <f t="shared" si="531"/>
        <v>1</v>
      </c>
      <c r="AW3439" s="45" t="b">
        <f t="shared" si="525"/>
        <v>1</v>
      </c>
      <c r="AX3439" s="45"/>
    </row>
    <row r="3440" spans="1:50" s="36" customFormat="1" ht="27.75" customHeight="1" x14ac:dyDescent="0.15">
      <c r="A3440" s="36" t="str">
        <f t="shared" si="523"/>
        <v>RONELLY S.A.S107021011</v>
      </c>
      <c r="B3440" s="36" t="b">
        <f>+A3440='[1]Anexo 9'!A3440</f>
        <v>1</v>
      </c>
      <c r="C3440" s="18">
        <v>890929073</v>
      </c>
      <c r="D3440" s="18" t="s">
        <v>3869</v>
      </c>
      <c r="E3440" s="15" t="s">
        <v>61</v>
      </c>
      <c r="F3440" s="15" t="s">
        <v>62</v>
      </c>
      <c r="G3440" s="15" t="s">
        <v>3155</v>
      </c>
      <c r="H3440" s="15" t="s">
        <v>3155</v>
      </c>
      <c r="I3440" s="15" t="s">
        <v>3155</v>
      </c>
      <c r="J3440" s="15">
        <v>6</v>
      </c>
      <c r="K3440" s="15" t="s">
        <v>3155</v>
      </c>
      <c r="L3440" s="15">
        <v>107021011</v>
      </c>
      <c r="M3440" s="15" t="s">
        <v>4001</v>
      </c>
      <c r="N3440" s="15" t="s">
        <v>1389</v>
      </c>
      <c r="O3440" s="18" t="s">
        <v>5327</v>
      </c>
      <c r="P3440" s="22" t="s">
        <v>3841</v>
      </c>
      <c r="Q3440" s="15" t="s">
        <v>1389</v>
      </c>
      <c r="R3440" s="18" t="s">
        <v>5991</v>
      </c>
      <c r="S3440" s="22" t="b">
        <f t="shared" si="526"/>
        <v>0</v>
      </c>
      <c r="T3440" s="18">
        <v>1</v>
      </c>
      <c r="U3440" s="18" t="s">
        <v>6007</v>
      </c>
      <c r="V3440" s="15"/>
      <c r="W3440" s="18" t="s">
        <v>6564</v>
      </c>
      <c r="X3440" s="18"/>
      <c r="Y3440" s="15" t="s">
        <v>73</v>
      </c>
      <c r="Z3440" s="18" t="s">
        <v>6564</v>
      </c>
      <c r="AA3440" s="18" t="s">
        <v>86</v>
      </c>
      <c r="AB3440" s="18" t="s">
        <v>7665</v>
      </c>
      <c r="AC3440" s="67" t="str">
        <f>+VLOOKUP("*"&amp;L3440&amp;"*",'[2]REGISTROS SANITARIOS'!$D$2663:$E$2973,2,FALSE)</f>
        <v>SI</v>
      </c>
      <c r="AD3440" s="22" t="s">
        <v>1025</v>
      </c>
      <c r="AE3440" s="16">
        <v>44371</v>
      </c>
      <c r="AF3440" s="34" t="s">
        <v>73</v>
      </c>
      <c r="AG3440" s="24">
        <v>19934015</v>
      </c>
      <c r="AH3440" s="18">
        <v>2</v>
      </c>
      <c r="AI3440" s="18"/>
      <c r="AJ3440" s="17">
        <v>2200</v>
      </c>
      <c r="AK3440" s="25">
        <v>2200</v>
      </c>
      <c r="AL3440" s="25">
        <v>133393</v>
      </c>
      <c r="AM3440" s="35">
        <v>0</v>
      </c>
      <c r="AN3440" s="19">
        <v>293464600</v>
      </c>
      <c r="AO3440" s="18">
        <v>133393</v>
      </c>
      <c r="AP3440" s="15"/>
      <c r="AQ3440" s="43" t="str">
        <f t="shared" si="524"/>
        <v>SI</v>
      </c>
      <c r="AR3440" s="44">
        <f t="shared" si="527"/>
        <v>293464600</v>
      </c>
      <c r="AS3440" s="44">
        <f t="shared" si="528"/>
        <v>293464600</v>
      </c>
      <c r="AT3440" s="44">
        <f t="shared" si="529"/>
        <v>293464600</v>
      </c>
      <c r="AU3440" s="44">
        <f t="shared" si="530"/>
        <v>293464600</v>
      </c>
      <c r="AV3440" s="45" t="b">
        <f t="shared" si="531"/>
        <v>1</v>
      </c>
      <c r="AW3440" s="45" t="b">
        <f t="shared" si="525"/>
        <v>1</v>
      </c>
      <c r="AX3440" s="45"/>
    </row>
    <row r="3441" spans="1:50" s="36" customFormat="1" ht="27.75" customHeight="1" x14ac:dyDescent="0.15">
      <c r="A3441" s="36" t="str">
        <f t="shared" si="523"/>
        <v>RONELLY S.A.S107021209</v>
      </c>
      <c r="B3441" s="36" t="b">
        <f>+A3441='[1]Anexo 9'!A3441</f>
        <v>1</v>
      </c>
      <c r="C3441" s="18">
        <v>890929073</v>
      </c>
      <c r="D3441" s="18" t="s">
        <v>3869</v>
      </c>
      <c r="E3441" s="15" t="s">
        <v>61</v>
      </c>
      <c r="F3441" s="15" t="s">
        <v>62</v>
      </c>
      <c r="G3441" s="15" t="s">
        <v>3155</v>
      </c>
      <c r="H3441" s="15" t="s">
        <v>3155</v>
      </c>
      <c r="I3441" s="15" t="s">
        <v>3155</v>
      </c>
      <c r="J3441" s="15">
        <v>5</v>
      </c>
      <c r="K3441" s="15" t="s">
        <v>3155</v>
      </c>
      <c r="L3441" s="15">
        <v>107021209</v>
      </c>
      <c r="M3441" s="15" t="s">
        <v>1393</v>
      </c>
      <c r="N3441" s="15" t="s">
        <v>1394</v>
      </c>
      <c r="O3441" s="18" t="s">
        <v>5328</v>
      </c>
      <c r="P3441" s="22" t="s">
        <v>3841</v>
      </c>
      <c r="Q3441" s="15" t="s">
        <v>1395</v>
      </c>
      <c r="R3441" s="18" t="s">
        <v>5937</v>
      </c>
      <c r="S3441" s="22" t="b">
        <f t="shared" si="526"/>
        <v>0</v>
      </c>
      <c r="T3441" s="18">
        <v>40</v>
      </c>
      <c r="U3441" s="18" t="s">
        <v>6033</v>
      </c>
      <c r="V3441" s="15"/>
      <c r="W3441" s="18" t="s">
        <v>6526</v>
      </c>
      <c r="X3441" s="18"/>
      <c r="Y3441" s="15" t="s">
        <v>73</v>
      </c>
      <c r="Z3441" s="18" t="s">
        <v>6526</v>
      </c>
      <c r="AA3441" s="18">
        <v>0</v>
      </c>
      <c r="AB3441" s="18" t="s">
        <v>3583</v>
      </c>
      <c r="AC3441" s="67" t="e">
        <f>+VLOOKUP("*"&amp;L3441&amp;"*",'[2]REGISTROS SANITARIOS'!$D$2663:$E$2973,2,FALSE)</f>
        <v>#N/A</v>
      </c>
      <c r="AD3441" s="22" t="s">
        <v>44</v>
      </c>
      <c r="AE3441" s="16">
        <v>44180</v>
      </c>
      <c r="AF3441" s="34" t="s">
        <v>68</v>
      </c>
      <c r="AG3441" s="24">
        <v>19951553</v>
      </c>
      <c r="AH3441" s="18">
        <v>9</v>
      </c>
      <c r="AI3441" s="18"/>
      <c r="AJ3441" s="17">
        <v>110</v>
      </c>
      <c r="AK3441" s="25">
        <v>110</v>
      </c>
      <c r="AL3441" s="25">
        <v>2571</v>
      </c>
      <c r="AM3441" s="35">
        <v>0</v>
      </c>
      <c r="AN3441" s="19">
        <v>282810</v>
      </c>
      <c r="AO3441" s="18">
        <v>7570</v>
      </c>
      <c r="AP3441" s="15"/>
      <c r="AQ3441" s="43" t="str">
        <f t="shared" si="524"/>
        <v>SI</v>
      </c>
      <c r="AR3441" s="44">
        <f t="shared" si="527"/>
        <v>282810</v>
      </c>
      <c r="AS3441" s="44">
        <f t="shared" si="528"/>
        <v>282810</v>
      </c>
      <c r="AT3441" s="44">
        <f t="shared" si="529"/>
        <v>282810</v>
      </c>
      <c r="AU3441" s="44">
        <f t="shared" si="530"/>
        <v>282810</v>
      </c>
      <c r="AV3441" s="45" t="b">
        <f t="shared" si="531"/>
        <v>1</v>
      </c>
      <c r="AW3441" s="45" t="b">
        <f t="shared" si="525"/>
        <v>1</v>
      </c>
      <c r="AX3441" s="45"/>
    </row>
    <row r="3442" spans="1:50" s="36" customFormat="1" ht="27.75" customHeight="1" x14ac:dyDescent="0.15">
      <c r="A3442" s="36" t="str">
        <f t="shared" si="523"/>
        <v>RONELLY S.A.S107030109</v>
      </c>
      <c r="B3442" s="36" t="b">
        <f>+A3442='[1]Anexo 9'!A3442</f>
        <v>1</v>
      </c>
      <c r="C3442" s="18">
        <v>890929073</v>
      </c>
      <c r="D3442" s="18" t="s">
        <v>3869</v>
      </c>
      <c r="E3442" s="15" t="s">
        <v>61</v>
      </c>
      <c r="F3442" s="15" t="s">
        <v>2661</v>
      </c>
      <c r="G3442" s="15">
        <f>+VLOOKUP(F3442,[3]Sheet1!$E$3:$G$74,3,FALSE)</f>
        <v>2</v>
      </c>
      <c r="H3442" s="15">
        <f>+VLOOKUP(D3442&amp;F3442,'TD para paquetes'!$E$3:$I$441,5,FALSE)</f>
        <v>2</v>
      </c>
      <c r="I3442" s="15" t="s">
        <v>1025</v>
      </c>
      <c r="J3442" s="15">
        <v>6</v>
      </c>
      <c r="K3442" s="15">
        <v>6</v>
      </c>
      <c r="L3442" s="15">
        <v>107030109</v>
      </c>
      <c r="M3442" s="15" t="s">
        <v>2662</v>
      </c>
      <c r="N3442" s="15" t="s">
        <v>1436</v>
      </c>
      <c r="O3442" s="18" t="s">
        <v>5329</v>
      </c>
      <c r="P3442" s="22" t="s">
        <v>3841</v>
      </c>
      <c r="Q3442" s="15" t="s">
        <v>1822</v>
      </c>
      <c r="R3442" s="18" t="s">
        <v>5937</v>
      </c>
      <c r="S3442" s="22" t="b">
        <f t="shared" si="526"/>
        <v>0</v>
      </c>
      <c r="T3442" s="18">
        <v>50</v>
      </c>
      <c r="U3442" s="18" t="s">
        <v>6024</v>
      </c>
      <c r="V3442" s="15"/>
      <c r="W3442" s="18" t="s">
        <v>6565</v>
      </c>
      <c r="X3442" s="18" t="s">
        <v>8761</v>
      </c>
      <c r="Y3442" s="15" t="s">
        <v>73</v>
      </c>
      <c r="Z3442" s="18" t="s">
        <v>6565</v>
      </c>
      <c r="AA3442" s="18" t="s">
        <v>7666</v>
      </c>
      <c r="AB3442" s="18" t="s">
        <v>7667</v>
      </c>
      <c r="AC3442" s="67" t="str">
        <f>+VLOOKUP("*"&amp;L3442&amp;"*",'[2]REGISTROS SANITARIOS'!$D$2663:$E$2973,2,FALSE)</f>
        <v>SI</v>
      </c>
      <c r="AD3442" s="22" t="s">
        <v>1025</v>
      </c>
      <c r="AE3442" s="16">
        <v>45504</v>
      </c>
      <c r="AF3442" s="34" t="s">
        <v>73</v>
      </c>
      <c r="AG3442" s="24">
        <v>199763651</v>
      </c>
      <c r="AH3442" s="18">
        <v>11</v>
      </c>
      <c r="AI3442" s="18"/>
      <c r="AJ3442" s="17">
        <v>1540000</v>
      </c>
      <c r="AK3442" s="25">
        <v>1540000</v>
      </c>
      <c r="AL3442" s="25">
        <v>163.79999999999998</v>
      </c>
      <c r="AM3442" s="35">
        <v>0</v>
      </c>
      <c r="AN3442" s="19">
        <v>252251999.99999997</v>
      </c>
      <c r="AO3442" s="18"/>
      <c r="AP3442" s="15"/>
      <c r="AQ3442" s="43" t="str">
        <f t="shared" si="524"/>
        <v>SI</v>
      </c>
      <c r="AR3442" s="44">
        <f t="shared" si="527"/>
        <v>252251999.99999997</v>
      </c>
      <c r="AS3442" s="44">
        <f t="shared" si="528"/>
        <v>252251999.99999997</v>
      </c>
      <c r="AT3442" s="44">
        <f t="shared" si="529"/>
        <v>252251999.99999997</v>
      </c>
      <c r="AU3442" s="44">
        <f t="shared" si="530"/>
        <v>252251999.99999997</v>
      </c>
      <c r="AV3442" s="45" t="b">
        <f t="shared" si="531"/>
        <v>1</v>
      </c>
      <c r="AW3442" s="45" t="b">
        <f t="shared" si="525"/>
        <v>1</v>
      </c>
      <c r="AX3442" s="45"/>
    </row>
    <row r="3443" spans="1:50" s="36" customFormat="1" ht="27.75" customHeight="1" x14ac:dyDescent="0.15">
      <c r="A3443" s="36" t="str">
        <f t="shared" si="523"/>
        <v>RONELLY S.A.S107030409</v>
      </c>
      <c r="B3443" s="36" t="b">
        <f>+A3443='[1]Anexo 9'!A3443</f>
        <v>1</v>
      </c>
      <c r="C3443" s="18">
        <v>890929073</v>
      </c>
      <c r="D3443" s="18" t="s">
        <v>3869</v>
      </c>
      <c r="E3443" s="15" t="s">
        <v>61</v>
      </c>
      <c r="F3443" s="15" t="s">
        <v>2661</v>
      </c>
      <c r="G3443" s="15">
        <f>+VLOOKUP(F3443,[3]Sheet1!$E$3:$G$74,3,FALSE)</f>
        <v>2</v>
      </c>
      <c r="H3443" s="15">
        <f>+VLOOKUP(D3443&amp;F3443,'TD para paquetes'!$E$3:$I$441,5,FALSE)</f>
        <v>2</v>
      </c>
      <c r="I3443" s="15" t="s">
        <v>1025</v>
      </c>
      <c r="J3443" s="15">
        <v>6</v>
      </c>
      <c r="K3443" s="15">
        <v>6</v>
      </c>
      <c r="L3443" s="15">
        <v>107030409</v>
      </c>
      <c r="M3443" s="15" t="s">
        <v>2668</v>
      </c>
      <c r="N3443" s="15" t="s">
        <v>1436</v>
      </c>
      <c r="O3443" s="18" t="s">
        <v>5330</v>
      </c>
      <c r="P3443" s="22" t="s">
        <v>3841</v>
      </c>
      <c r="Q3443" s="15" t="s">
        <v>1822</v>
      </c>
      <c r="R3443" s="18" t="s">
        <v>5937</v>
      </c>
      <c r="S3443" s="22" t="b">
        <f t="shared" si="526"/>
        <v>0</v>
      </c>
      <c r="T3443" s="18">
        <v>50</v>
      </c>
      <c r="U3443" s="18" t="s">
        <v>6024</v>
      </c>
      <c r="V3443" s="15"/>
      <c r="W3443" s="18" t="s">
        <v>6565</v>
      </c>
      <c r="X3443" s="18" t="s">
        <v>8761</v>
      </c>
      <c r="Y3443" s="15" t="s">
        <v>73</v>
      </c>
      <c r="Z3443" s="18" t="s">
        <v>6565</v>
      </c>
      <c r="AA3443" s="18" t="s">
        <v>7666</v>
      </c>
      <c r="AB3443" s="18" t="s">
        <v>2670</v>
      </c>
      <c r="AC3443" s="67" t="str">
        <f>+VLOOKUP("*"&amp;L3443&amp;"*",'[2]REGISTROS SANITARIOS'!$D$2663:$E$2973,2,FALSE)</f>
        <v>SI</v>
      </c>
      <c r="AD3443" s="22" t="s">
        <v>1025</v>
      </c>
      <c r="AE3443" s="16">
        <v>45502</v>
      </c>
      <c r="AF3443" s="34" t="s">
        <v>73</v>
      </c>
      <c r="AG3443" s="24">
        <v>32602</v>
      </c>
      <c r="AH3443" s="18">
        <v>2</v>
      </c>
      <c r="AI3443" s="18"/>
      <c r="AJ3443" s="17">
        <v>715000</v>
      </c>
      <c r="AK3443" s="25">
        <v>715000</v>
      </c>
      <c r="AL3443" s="25">
        <v>187.6</v>
      </c>
      <c r="AM3443" s="35">
        <v>0</v>
      </c>
      <c r="AN3443" s="19">
        <v>134134000</v>
      </c>
      <c r="AO3443" s="18"/>
      <c r="AP3443" s="15"/>
      <c r="AQ3443" s="43" t="str">
        <f t="shared" si="524"/>
        <v>SI</v>
      </c>
      <c r="AR3443" s="44">
        <f t="shared" si="527"/>
        <v>134134000</v>
      </c>
      <c r="AS3443" s="44">
        <f t="shared" si="528"/>
        <v>134134000</v>
      </c>
      <c r="AT3443" s="44">
        <f t="shared" si="529"/>
        <v>134134000</v>
      </c>
      <c r="AU3443" s="44">
        <f t="shared" si="530"/>
        <v>134134000</v>
      </c>
      <c r="AV3443" s="45" t="b">
        <f t="shared" si="531"/>
        <v>1</v>
      </c>
      <c r="AW3443" s="45" t="b">
        <f t="shared" si="525"/>
        <v>1</v>
      </c>
      <c r="AX3443" s="45"/>
    </row>
    <row r="3444" spans="1:50" s="36" customFormat="1" ht="27.75" customHeight="1" x14ac:dyDescent="0.15">
      <c r="A3444" s="36" t="str">
        <f t="shared" si="523"/>
        <v>RONELLY S.A.S107050109</v>
      </c>
      <c r="B3444" s="36" t="b">
        <f>+A3444='[1]Anexo 9'!A3444</f>
        <v>1</v>
      </c>
      <c r="C3444" s="18">
        <v>890929073</v>
      </c>
      <c r="D3444" s="18" t="s">
        <v>3869</v>
      </c>
      <c r="E3444" s="15" t="s">
        <v>61</v>
      </c>
      <c r="F3444" s="15" t="s">
        <v>62</v>
      </c>
      <c r="G3444" s="15" t="s">
        <v>3155</v>
      </c>
      <c r="H3444" s="15" t="s">
        <v>3155</v>
      </c>
      <c r="I3444" s="15" t="s">
        <v>3155</v>
      </c>
      <c r="J3444" s="15">
        <v>5</v>
      </c>
      <c r="K3444" s="15" t="s">
        <v>3155</v>
      </c>
      <c r="L3444" s="15">
        <v>107050109</v>
      </c>
      <c r="M3444" s="15" t="s">
        <v>2225</v>
      </c>
      <c r="N3444" s="15" t="s">
        <v>1436</v>
      </c>
      <c r="O3444" s="18" t="s">
        <v>5331</v>
      </c>
      <c r="P3444" s="22" t="s">
        <v>3841</v>
      </c>
      <c r="Q3444" s="15" t="s">
        <v>1428</v>
      </c>
      <c r="R3444" s="18" t="s">
        <v>5986</v>
      </c>
      <c r="S3444" s="22" t="b">
        <f t="shared" si="526"/>
        <v>0</v>
      </c>
      <c r="T3444" s="18">
        <v>100</v>
      </c>
      <c r="U3444" s="18" t="s">
        <v>6010</v>
      </c>
      <c r="V3444" s="15"/>
      <c r="W3444" s="18" t="s">
        <v>6566</v>
      </c>
      <c r="X3444" s="18"/>
      <c r="Y3444" s="15" t="s">
        <v>73</v>
      </c>
      <c r="Z3444" s="18" t="s">
        <v>6566</v>
      </c>
      <c r="AA3444" s="18" t="s">
        <v>71</v>
      </c>
      <c r="AB3444" s="18" t="s">
        <v>2228</v>
      </c>
      <c r="AC3444" s="67" t="str">
        <f>+VLOOKUP("*"&amp;L3444&amp;"*",'[2]REGISTROS SANITARIOS'!$D$2663:$E$2973,2,FALSE)</f>
        <v>SI</v>
      </c>
      <c r="AD3444" s="22" t="s">
        <v>1025</v>
      </c>
      <c r="AE3444" s="16">
        <v>44777</v>
      </c>
      <c r="AF3444" s="34" t="s">
        <v>73</v>
      </c>
      <c r="AG3444" s="24">
        <v>20025656</v>
      </c>
      <c r="AH3444" s="18">
        <v>2</v>
      </c>
      <c r="AI3444" s="18"/>
      <c r="AJ3444" s="17">
        <v>110000</v>
      </c>
      <c r="AK3444" s="25">
        <v>110000</v>
      </c>
      <c r="AL3444" s="25">
        <v>135</v>
      </c>
      <c r="AM3444" s="35">
        <v>0</v>
      </c>
      <c r="AN3444" s="19">
        <v>14850000</v>
      </c>
      <c r="AO3444" s="18"/>
      <c r="AP3444" s="15"/>
      <c r="AQ3444" s="43" t="str">
        <f t="shared" si="524"/>
        <v>SI</v>
      </c>
      <c r="AR3444" s="44">
        <f t="shared" si="527"/>
        <v>14850000</v>
      </c>
      <c r="AS3444" s="44">
        <f t="shared" si="528"/>
        <v>14850000</v>
      </c>
      <c r="AT3444" s="44">
        <f t="shared" si="529"/>
        <v>14850000</v>
      </c>
      <c r="AU3444" s="44">
        <f t="shared" si="530"/>
        <v>14850000</v>
      </c>
      <c r="AV3444" s="45" t="b">
        <f t="shared" si="531"/>
        <v>1</v>
      </c>
      <c r="AW3444" s="45" t="b">
        <f t="shared" si="525"/>
        <v>1</v>
      </c>
      <c r="AX3444" s="45"/>
    </row>
    <row r="3445" spans="1:50" s="36" customFormat="1" ht="27.75" customHeight="1" x14ac:dyDescent="0.15">
      <c r="A3445" s="36" t="str">
        <f t="shared" si="523"/>
        <v>RONELLY S.A.S108030203</v>
      </c>
      <c r="B3445" s="36" t="b">
        <f>+A3445='[1]Anexo 9'!A3445</f>
        <v>1</v>
      </c>
      <c r="C3445" s="18">
        <v>890929073</v>
      </c>
      <c r="D3445" s="18" t="s">
        <v>3869</v>
      </c>
      <c r="E3445" s="15" t="s">
        <v>61</v>
      </c>
      <c r="F3445" s="15" t="s">
        <v>3424</v>
      </c>
      <c r="G3445" s="15" t="s">
        <v>3155</v>
      </c>
      <c r="H3445" s="15" t="s">
        <v>3155</v>
      </c>
      <c r="I3445" s="15" t="s">
        <v>3155</v>
      </c>
      <c r="J3445" s="15">
        <v>4</v>
      </c>
      <c r="K3445" s="15" t="s">
        <v>3155</v>
      </c>
      <c r="L3445" s="15">
        <v>108030203</v>
      </c>
      <c r="M3445" s="15" t="s">
        <v>3425</v>
      </c>
      <c r="N3445" s="15" t="s">
        <v>64</v>
      </c>
      <c r="O3445" s="18" t="s">
        <v>5332</v>
      </c>
      <c r="P3445" s="22" t="s">
        <v>73</v>
      </c>
      <c r="Q3445" s="15" t="s">
        <v>76</v>
      </c>
      <c r="R3445" s="18" t="s">
        <v>5979</v>
      </c>
      <c r="S3445" s="22" t="b">
        <f t="shared" si="526"/>
        <v>0</v>
      </c>
      <c r="T3445" s="18">
        <v>20</v>
      </c>
      <c r="U3445" s="18" t="s">
        <v>6019</v>
      </c>
      <c r="V3445" s="15"/>
      <c r="W3445" s="18" t="s">
        <v>6567</v>
      </c>
      <c r="X3445" s="18"/>
      <c r="Y3445" s="15" t="s">
        <v>73</v>
      </c>
      <c r="Z3445" s="18" t="s">
        <v>6567</v>
      </c>
      <c r="AA3445" s="18" t="s">
        <v>86</v>
      </c>
      <c r="AB3445" s="18" t="s">
        <v>7668</v>
      </c>
      <c r="AC3445" s="67" t="str">
        <f>+VLOOKUP("*"&amp;L3445&amp;"*",'[2]REGISTROS SANITARIOS'!$D$2663:$E$2973,2,FALSE)</f>
        <v>SI</v>
      </c>
      <c r="AD3445" s="22" t="s">
        <v>1025</v>
      </c>
      <c r="AE3445" s="16">
        <v>44580</v>
      </c>
      <c r="AF3445" s="34" t="s">
        <v>73</v>
      </c>
      <c r="AG3445" s="24">
        <v>20039073</v>
      </c>
      <c r="AH3445" s="18">
        <v>1</v>
      </c>
      <c r="AI3445" s="18"/>
      <c r="AJ3445" s="17">
        <v>825</v>
      </c>
      <c r="AK3445" s="25">
        <v>825</v>
      </c>
      <c r="AL3445" s="25">
        <v>871</v>
      </c>
      <c r="AM3445" s="35">
        <v>0</v>
      </c>
      <c r="AN3445" s="19">
        <v>718575</v>
      </c>
      <c r="AO3445" s="18"/>
      <c r="AP3445" s="15"/>
      <c r="AQ3445" s="43" t="str">
        <f t="shared" si="524"/>
        <v>SI</v>
      </c>
      <c r="AR3445" s="44">
        <f t="shared" si="527"/>
        <v>718575</v>
      </c>
      <c r="AS3445" s="44">
        <f t="shared" si="528"/>
        <v>718575</v>
      </c>
      <c r="AT3445" s="44">
        <f t="shared" si="529"/>
        <v>718575</v>
      </c>
      <c r="AU3445" s="44">
        <f t="shared" si="530"/>
        <v>718575</v>
      </c>
      <c r="AV3445" s="45" t="b">
        <f t="shared" si="531"/>
        <v>1</v>
      </c>
      <c r="AW3445" s="45" t="b">
        <f t="shared" si="525"/>
        <v>1</v>
      </c>
      <c r="AX3445" s="45"/>
    </row>
    <row r="3446" spans="1:50" s="36" customFormat="1" ht="27.75" customHeight="1" x14ac:dyDescent="0.15">
      <c r="A3446" s="36" t="str">
        <f t="shared" si="523"/>
        <v>RONELLY S.A.S108030303</v>
      </c>
      <c r="B3446" s="36" t="b">
        <f>+A3446='[1]Anexo 9'!A3446</f>
        <v>1</v>
      </c>
      <c r="C3446" s="18">
        <v>890929073</v>
      </c>
      <c r="D3446" s="18" t="s">
        <v>3869</v>
      </c>
      <c r="E3446" s="15" t="s">
        <v>61</v>
      </c>
      <c r="F3446" s="15" t="s">
        <v>3424</v>
      </c>
      <c r="G3446" s="15" t="s">
        <v>3155</v>
      </c>
      <c r="H3446" s="15" t="s">
        <v>3155</v>
      </c>
      <c r="I3446" s="15" t="s">
        <v>3155</v>
      </c>
      <c r="J3446" s="15">
        <v>6</v>
      </c>
      <c r="K3446" s="15" t="s">
        <v>3155</v>
      </c>
      <c r="L3446" s="15">
        <v>108030303</v>
      </c>
      <c r="M3446" s="15" t="s">
        <v>3873</v>
      </c>
      <c r="N3446" s="15" t="s">
        <v>64</v>
      </c>
      <c r="O3446" s="18" t="s">
        <v>5333</v>
      </c>
      <c r="P3446" s="22" t="s">
        <v>3841</v>
      </c>
      <c r="Q3446" s="15" t="s">
        <v>5563</v>
      </c>
      <c r="R3446" s="18" t="s">
        <v>5979</v>
      </c>
      <c r="S3446" s="22" t="b">
        <f t="shared" si="526"/>
        <v>0</v>
      </c>
      <c r="T3446" s="18">
        <v>25</v>
      </c>
      <c r="U3446" s="18" t="s">
        <v>6026</v>
      </c>
      <c r="V3446" s="15"/>
      <c r="W3446" s="18" t="s">
        <v>6568</v>
      </c>
      <c r="X3446" s="18"/>
      <c r="Y3446" s="15" t="s">
        <v>73</v>
      </c>
      <c r="Z3446" s="18" t="s">
        <v>6568</v>
      </c>
      <c r="AA3446" s="18" t="s">
        <v>71</v>
      </c>
      <c r="AB3446" s="18" t="s">
        <v>7669</v>
      </c>
      <c r="AC3446" s="67" t="str">
        <f>+VLOOKUP("*"&amp;L3446&amp;"*",'[2]REGISTROS SANITARIOS'!$D$2663:$E$2973,2,FALSE)</f>
        <v>SI</v>
      </c>
      <c r="AD3446" s="22" t="s">
        <v>1025</v>
      </c>
      <c r="AE3446" s="16">
        <v>44374</v>
      </c>
      <c r="AF3446" s="34" t="s">
        <v>73</v>
      </c>
      <c r="AG3446" s="24" t="s">
        <v>7669</v>
      </c>
      <c r="AH3446" s="18">
        <v>1</v>
      </c>
      <c r="AI3446" s="18"/>
      <c r="AJ3446" s="17">
        <v>4125</v>
      </c>
      <c r="AK3446" s="25">
        <v>4125</v>
      </c>
      <c r="AL3446" s="25">
        <v>767</v>
      </c>
      <c r="AM3446" s="35">
        <v>0</v>
      </c>
      <c r="AN3446" s="19">
        <v>3163875</v>
      </c>
      <c r="AO3446" s="18"/>
      <c r="AP3446" s="15"/>
      <c r="AQ3446" s="43" t="str">
        <f t="shared" si="524"/>
        <v>SI</v>
      </c>
      <c r="AR3446" s="44">
        <f t="shared" si="527"/>
        <v>3163875</v>
      </c>
      <c r="AS3446" s="44">
        <f t="shared" si="528"/>
        <v>3163875</v>
      </c>
      <c r="AT3446" s="44">
        <f t="shared" si="529"/>
        <v>3163875</v>
      </c>
      <c r="AU3446" s="44">
        <f t="shared" si="530"/>
        <v>3163875</v>
      </c>
      <c r="AV3446" s="45" t="b">
        <f t="shared" si="531"/>
        <v>1</v>
      </c>
      <c r="AW3446" s="45" t="b">
        <f t="shared" si="525"/>
        <v>1</v>
      </c>
      <c r="AX3446" s="45"/>
    </row>
    <row r="3447" spans="1:50" s="36" customFormat="1" ht="27.75" customHeight="1" x14ac:dyDescent="0.15">
      <c r="A3447" s="36" t="str">
        <f t="shared" si="523"/>
        <v>RONELLY S.A.S108030403</v>
      </c>
      <c r="B3447" s="36" t="b">
        <f>+A3447='[1]Anexo 9'!A3447</f>
        <v>1</v>
      </c>
      <c r="C3447" s="18">
        <v>890929073</v>
      </c>
      <c r="D3447" s="18" t="s">
        <v>3869</v>
      </c>
      <c r="E3447" s="15" t="s">
        <v>61</v>
      </c>
      <c r="F3447" s="15" t="s">
        <v>3424</v>
      </c>
      <c r="G3447" s="15" t="s">
        <v>3155</v>
      </c>
      <c r="H3447" s="15" t="s">
        <v>3155</v>
      </c>
      <c r="I3447" s="15" t="s">
        <v>3155</v>
      </c>
      <c r="J3447" s="15">
        <v>6</v>
      </c>
      <c r="K3447" s="15" t="s">
        <v>3155</v>
      </c>
      <c r="L3447" s="15">
        <v>108030403</v>
      </c>
      <c r="M3447" s="15" t="s">
        <v>3875</v>
      </c>
      <c r="N3447" s="15" t="s">
        <v>64</v>
      </c>
      <c r="O3447" s="18" t="s">
        <v>5333</v>
      </c>
      <c r="P3447" s="22" t="s">
        <v>3841</v>
      </c>
      <c r="Q3447" s="15" t="s">
        <v>1914</v>
      </c>
      <c r="R3447" s="18" t="s">
        <v>5979</v>
      </c>
      <c r="S3447" s="22" t="b">
        <f t="shared" si="526"/>
        <v>0</v>
      </c>
      <c r="T3447" s="18">
        <v>25</v>
      </c>
      <c r="U3447" s="18" t="s">
        <v>6026</v>
      </c>
      <c r="V3447" s="15"/>
      <c r="W3447" s="18" t="s">
        <v>6568</v>
      </c>
      <c r="X3447" s="18"/>
      <c r="Y3447" s="15" t="s">
        <v>73</v>
      </c>
      <c r="Z3447" s="18" t="s">
        <v>6568</v>
      </c>
      <c r="AA3447" s="18" t="s">
        <v>71</v>
      </c>
      <c r="AB3447" s="18" t="s">
        <v>7669</v>
      </c>
      <c r="AC3447" s="67" t="e">
        <f>+VLOOKUP("*"&amp;L3447&amp;"*",'[2]REGISTROS SANITARIOS'!$D$2663:$E$2973,2,FALSE)</f>
        <v>#N/A</v>
      </c>
      <c r="AD3447" s="22" t="s">
        <v>44</v>
      </c>
      <c r="AE3447" s="16">
        <v>44374</v>
      </c>
      <c r="AF3447" s="34" t="s">
        <v>73</v>
      </c>
      <c r="AG3447" s="24" t="s">
        <v>7669</v>
      </c>
      <c r="AH3447" s="18">
        <v>1</v>
      </c>
      <c r="AI3447" s="18"/>
      <c r="AJ3447" s="17">
        <v>3300</v>
      </c>
      <c r="AK3447" s="25">
        <v>3300</v>
      </c>
      <c r="AL3447" s="25">
        <v>767</v>
      </c>
      <c r="AM3447" s="35">
        <v>0</v>
      </c>
      <c r="AN3447" s="19">
        <v>2531100</v>
      </c>
      <c r="AO3447" s="18"/>
      <c r="AP3447" s="15"/>
      <c r="AQ3447" s="43" t="str">
        <f t="shared" si="524"/>
        <v>SI</v>
      </c>
      <c r="AR3447" s="44">
        <f t="shared" si="527"/>
        <v>2531100</v>
      </c>
      <c r="AS3447" s="44">
        <f t="shared" si="528"/>
        <v>2531100</v>
      </c>
      <c r="AT3447" s="44">
        <f t="shared" si="529"/>
        <v>2531100</v>
      </c>
      <c r="AU3447" s="44">
        <f t="shared" si="530"/>
        <v>2531100</v>
      </c>
      <c r="AV3447" s="45" t="b">
        <f t="shared" si="531"/>
        <v>1</v>
      </c>
      <c r="AW3447" s="45" t="b">
        <f t="shared" si="525"/>
        <v>1</v>
      </c>
      <c r="AX3447" s="45"/>
    </row>
    <row r="3448" spans="1:50" s="36" customFormat="1" ht="27.75" customHeight="1" x14ac:dyDescent="0.15">
      <c r="A3448" s="36" t="str">
        <f t="shared" si="523"/>
        <v>RONELLY S.A.S109010609</v>
      </c>
      <c r="B3448" s="36" t="b">
        <f>+A3448='[1]Anexo 9'!A3448</f>
        <v>1</v>
      </c>
      <c r="C3448" s="18">
        <v>890929073</v>
      </c>
      <c r="D3448" s="18" t="s">
        <v>3869</v>
      </c>
      <c r="E3448" s="15" t="s">
        <v>61</v>
      </c>
      <c r="F3448" s="15" t="s">
        <v>62</v>
      </c>
      <c r="G3448" s="15" t="s">
        <v>3155</v>
      </c>
      <c r="H3448" s="15" t="s">
        <v>3155</v>
      </c>
      <c r="I3448" s="15" t="s">
        <v>3155</v>
      </c>
      <c r="J3448" s="15">
        <v>5</v>
      </c>
      <c r="K3448" s="15" t="s">
        <v>3155</v>
      </c>
      <c r="L3448" s="15">
        <v>109010609</v>
      </c>
      <c r="M3448" s="15" t="s">
        <v>2231</v>
      </c>
      <c r="N3448" s="15" t="s">
        <v>1436</v>
      </c>
      <c r="O3448" s="18" t="s">
        <v>5334</v>
      </c>
      <c r="P3448" s="22" t="s">
        <v>73</v>
      </c>
      <c r="Q3448" s="15" t="s">
        <v>1822</v>
      </c>
      <c r="R3448" s="18" t="s">
        <v>5937</v>
      </c>
      <c r="S3448" s="22" t="b">
        <f t="shared" si="526"/>
        <v>0</v>
      </c>
      <c r="T3448" s="18">
        <v>100</v>
      </c>
      <c r="U3448" s="18" t="s">
        <v>6010</v>
      </c>
      <c r="V3448" s="15"/>
      <c r="W3448" s="18" t="s">
        <v>6525</v>
      </c>
      <c r="X3448" s="18"/>
      <c r="Y3448" s="15" t="s">
        <v>73</v>
      </c>
      <c r="Z3448" s="18" t="s">
        <v>6525</v>
      </c>
      <c r="AA3448" s="18" t="s">
        <v>71</v>
      </c>
      <c r="AB3448" s="18" t="s">
        <v>6805</v>
      </c>
      <c r="AC3448" s="67" t="str">
        <f>+VLOOKUP("*"&amp;L3448&amp;"*",'[2]REGISTROS SANITARIOS'!$D$2663:$E$2973,2,FALSE)</f>
        <v>SI</v>
      </c>
      <c r="AD3448" s="22" t="s">
        <v>1025</v>
      </c>
      <c r="AE3448" s="16">
        <v>44377</v>
      </c>
      <c r="AF3448" s="34" t="s">
        <v>73</v>
      </c>
      <c r="AG3448" s="24">
        <v>51330</v>
      </c>
      <c r="AH3448" s="18">
        <v>17</v>
      </c>
      <c r="AI3448" s="18"/>
      <c r="AJ3448" s="17">
        <v>121000</v>
      </c>
      <c r="AK3448" s="25">
        <v>121000</v>
      </c>
      <c r="AL3448" s="25">
        <v>101</v>
      </c>
      <c r="AM3448" s="35">
        <v>0</v>
      </c>
      <c r="AN3448" s="19">
        <v>12221000</v>
      </c>
      <c r="AO3448" s="18"/>
      <c r="AP3448" s="15"/>
      <c r="AQ3448" s="43" t="str">
        <f t="shared" si="524"/>
        <v>SI</v>
      </c>
      <c r="AR3448" s="44">
        <f t="shared" si="527"/>
        <v>12221000</v>
      </c>
      <c r="AS3448" s="44">
        <f t="shared" si="528"/>
        <v>12221000</v>
      </c>
      <c r="AT3448" s="44">
        <f t="shared" si="529"/>
        <v>12221000</v>
      </c>
      <c r="AU3448" s="44">
        <f t="shared" si="530"/>
        <v>12221000</v>
      </c>
      <c r="AV3448" s="45" t="b">
        <f t="shared" si="531"/>
        <v>1</v>
      </c>
      <c r="AW3448" s="45" t="b">
        <f t="shared" si="525"/>
        <v>1</v>
      </c>
      <c r="AX3448" s="45"/>
    </row>
    <row r="3449" spans="1:50" s="36" customFormat="1" ht="27.75" customHeight="1" x14ac:dyDescent="0.15">
      <c r="A3449" s="36" t="str">
        <f t="shared" si="523"/>
        <v>RONELLY S.A.S109010704</v>
      </c>
      <c r="B3449" s="36" t="b">
        <f>+A3449='[1]Anexo 9'!A3449</f>
        <v>1</v>
      </c>
      <c r="C3449" s="18">
        <v>890929073</v>
      </c>
      <c r="D3449" s="18" t="s">
        <v>3869</v>
      </c>
      <c r="E3449" s="15" t="s">
        <v>61</v>
      </c>
      <c r="F3449" s="15" t="s">
        <v>62</v>
      </c>
      <c r="G3449" s="15" t="s">
        <v>3155</v>
      </c>
      <c r="H3449" s="15" t="s">
        <v>3155</v>
      </c>
      <c r="I3449" s="15" t="s">
        <v>3155</v>
      </c>
      <c r="J3449" s="15">
        <v>4</v>
      </c>
      <c r="K3449" s="15" t="s">
        <v>3155</v>
      </c>
      <c r="L3449" s="15">
        <v>109010704</v>
      </c>
      <c r="M3449" s="15" t="s">
        <v>2234</v>
      </c>
      <c r="N3449" s="15" t="s">
        <v>91</v>
      </c>
      <c r="O3449" s="18" t="s">
        <v>5335</v>
      </c>
      <c r="P3449" s="22" t="s">
        <v>3841</v>
      </c>
      <c r="Q3449" s="15" t="s">
        <v>1865</v>
      </c>
      <c r="R3449" s="18" t="s">
        <v>5983</v>
      </c>
      <c r="S3449" s="22" t="b">
        <f t="shared" si="526"/>
        <v>0</v>
      </c>
      <c r="T3449" s="18">
        <v>1</v>
      </c>
      <c r="U3449" s="18" t="s">
        <v>6031</v>
      </c>
      <c r="V3449" s="15"/>
      <c r="W3449" s="18" t="s">
        <v>6538</v>
      </c>
      <c r="X3449" s="18"/>
      <c r="Y3449" s="15" t="s">
        <v>73</v>
      </c>
      <c r="Z3449" s="18" t="s">
        <v>6538</v>
      </c>
      <c r="AA3449" s="18" t="s">
        <v>71</v>
      </c>
      <c r="AB3449" s="18" t="s">
        <v>3596</v>
      </c>
      <c r="AC3449" s="67" t="str">
        <f>+VLOOKUP("*"&amp;L3449&amp;"*",'[2]REGISTROS SANITARIOS'!$D$2663:$E$2973,2,FALSE)</f>
        <v>SI</v>
      </c>
      <c r="AD3449" s="22" t="s">
        <v>1025</v>
      </c>
      <c r="AE3449" s="16">
        <v>44521</v>
      </c>
      <c r="AF3449" s="34" t="s">
        <v>73</v>
      </c>
      <c r="AG3449" s="24">
        <v>19986585</v>
      </c>
      <c r="AH3449" s="18">
        <v>1</v>
      </c>
      <c r="AI3449" s="18"/>
      <c r="AJ3449" s="17">
        <v>1045</v>
      </c>
      <c r="AK3449" s="25">
        <v>1045</v>
      </c>
      <c r="AL3449" s="25">
        <v>2446</v>
      </c>
      <c r="AM3449" s="35">
        <v>0</v>
      </c>
      <c r="AN3449" s="19">
        <v>2556070</v>
      </c>
      <c r="AO3449" s="18"/>
      <c r="AP3449" s="15"/>
      <c r="AQ3449" s="43" t="str">
        <f t="shared" si="524"/>
        <v>SI</v>
      </c>
      <c r="AR3449" s="44">
        <f t="shared" si="527"/>
        <v>2556070</v>
      </c>
      <c r="AS3449" s="44">
        <f t="shared" si="528"/>
        <v>2556070</v>
      </c>
      <c r="AT3449" s="44">
        <f t="shared" si="529"/>
        <v>2556070</v>
      </c>
      <c r="AU3449" s="44">
        <f t="shared" si="530"/>
        <v>2556070</v>
      </c>
      <c r="AV3449" s="45" t="b">
        <f t="shared" si="531"/>
        <v>1</v>
      </c>
      <c r="AW3449" s="45" t="b">
        <f t="shared" si="525"/>
        <v>1</v>
      </c>
      <c r="AX3449" s="45"/>
    </row>
    <row r="3450" spans="1:50" s="36" customFormat="1" ht="27.75" customHeight="1" x14ac:dyDescent="0.15">
      <c r="A3450" s="36" t="str">
        <f t="shared" si="523"/>
        <v>RONELLY S.A.S109010909</v>
      </c>
      <c r="B3450" s="36" t="b">
        <f>+A3450='[1]Anexo 9'!A3450</f>
        <v>1</v>
      </c>
      <c r="C3450" s="18">
        <v>890929073</v>
      </c>
      <c r="D3450" s="18" t="s">
        <v>3869</v>
      </c>
      <c r="E3450" s="15" t="s">
        <v>61</v>
      </c>
      <c r="F3450" s="15" t="s">
        <v>62</v>
      </c>
      <c r="G3450" s="15" t="s">
        <v>3155</v>
      </c>
      <c r="H3450" s="15" t="s">
        <v>3155</v>
      </c>
      <c r="I3450" s="15" t="s">
        <v>3155</v>
      </c>
      <c r="J3450" s="15">
        <v>4</v>
      </c>
      <c r="K3450" s="15" t="s">
        <v>3155</v>
      </c>
      <c r="L3450" s="15">
        <v>109010909</v>
      </c>
      <c r="M3450" s="15" t="s">
        <v>2237</v>
      </c>
      <c r="N3450" s="15" t="s">
        <v>1436</v>
      </c>
      <c r="O3450" s="18" t="s">
        <v>5336</v>
      </c>
      <c r="P3450" s="22" t="s">
        <v>3841</v>
      </c>
      <c r="Q3450" s="15" t="s">
        <v>1822</v>
      </c>
      <c r="R3450" s="18" t="s">
        <v>5992</v>
      </c>
      <c r="S3450" s="22" t="b">
        <f t="shared" si="526"/>
        <v>0</v>
      </c>
      <c r="T3450" s="18">
        <v>500</v>
      </c>
      <c r="U3450" s="18" t="s">
        <v>6029</v>
      </c>
      <c r="V3450" s="15"/>
      <c r="W3450" s="18" t="s">
        <v>6527</v>
      </c>
      <c r="X3450" s="18"/>
      <c r="Y3450" s="15" t="s">
        <v>73</v>
      </c>
      <c r="Z3450" s="18" t="s">
        <v>6527</v>
      </c>
      <c r="AA3450" s="18" t="s">
        <v>71</v>
      </c>
      <c r="AB3450" s="18" t="s">
        <v>2238</v>
      </c>
      <c r="AC3450" s="67" t="str">
        <f>+VLOOKUP("*"&amp;L3450&amp;"*",'[2]REGISTROS SANITARIOS'!$D$2663:$E$2973,2,FALSE)</f>
        <v>SI</v>
      </c>
      <c r="AD3450" s="22" t="s">
        <v>1025</v>
      </c>
      <c r="AE3450" s="16">
        <v>44357</v>
      </c>
      <c r="AF3450" s="34" t="s">
        <v>73</v>
      </c>
      <c r="AG3450" s="24">
        <v>19940375</v>
      </c>
      <c r="AH3450" s="18">
        <v>1</v>
      </c>
      <c r="AI3450" s="18"/>
      <c r="AJ3450" s="17">
        <v>88000</v>
      </c>
      <c r="AK3450" s="25">
        <v>88000</v>
      </c>
      <c r="AL3450" s="25">
        <v>38</v>
      </c>
      <c r="AM3450" s="35">
        <v>0</v>
      </c>
      <c r="AN3450" s="19">
        <v>3344000</v>
      </c>
      <c r="AO3450" s="18"/>
      <c r="AP3450" s="15"/>
      <c r="AQ3450" s="43" t="str">
        <f t="shared" si="524"/>
        <v>SI</v>
      </c>
      <c r="AR3450" s="44">
        <f t="shared" si="527"/>
        <v>3344000</v>
      </c>
      <c r="AS3450" s="44">
        <f t="shared" si="528"/>
        <v>3344000</v>
      </c>
      <c r="AT3450" s="44">
        <f t="shared" si="529"/>
        <v>3344000</v>
      </c>
      <c r="AU3450" s="44">
        <f t="shared" si="530"/>
        <v>3344000</v>
      </c>
      <c r="AV3450" s="45" t="b">
        <f t="shared" si="531"/>
        <v>1</v>
      </c>
      <c r="AW3450" s="45" t="b">
        <f t="shared" si="525"/>
        <v>1</v>
      </c>
      <c r="AX3450" s="45"/>
    </row>
    <row r="3451" spans="1:50" s="36" customFormat="1" ht="27.75" customHeight="1" x14ac:dyDescent="0.15">
      <c r="A3451" s="36" t="str">
        <f t="shared" si="523"/>
        <v>RONELLY S.A.S109011209</v>
      </c>
      <c r="B3451" s="36" t="b">
        <f>+A3451='[1]Anexo 9'!A3451</f>
        <v>1</v>
      </c>
      <c r="C3451" s="18">
        <v>890929073</v>
      </c>
      <c r="D3451" s="18" t="s">
        <v>3869</v>
      </c>
      <c r="E3451" s="15" t="s">
        <v>61</v>
      </c>
      <c r="F3451" s="15" t="s">
        <v>62</v>
      </c>
      <c r="G3451" s="15" t="s">
        <v>3155</v>
      </c>
      <c r="H3451" s="15" t="s">
        <v>3155</v>
      </c>
      <c r="I3451" s="15" t="s">
        <v>3155</v>
      </c>
      <c r="J3451" s="15">
        <v>6</v>
      </c>
      <c r="K3451" s="15" t="s">
        <v>3155</v>
      </c>
      <c r="L3451" s="15">
        <v>109011209</v>
      </c>
      <c r="M3451" s="15" t="s">
        <v>2239</v>
      </c>
      <c r="N3451" s="15" t="s">
        <v>1436</v>
      </c>
      <c r="O3451" s="18" t="s">
        <v>5337</v>
      </c>
      <c r="P3451" s="22" t="s">
        <v>3841</v>
      </c>
      <c r="Q3451" s="15" t="s">
        <v>2241</v>
      </c>
      <c r="R3451" s="18" t="s">
        <v>5937</v>
      </c>
      <c r="S3451" s="22" t="b">
        <f t="shared" si="526"/>
        <v>0</v>
      </c>
      <c r="T3451" s="18">
        <v>900</v>
      </c>
      <c r="U3451" s="18" t="s">
        <v>6011</v>
      </c>
      <c r="V3451" s="15"/>
      <c r="W3451" s="18" t="s">
        <v>6525</v>
      </c>
      <c r="X3451" s="18"/>
      <c r="Y3451" s="15" t="s">
        <v>73</v>
      </c>
      <c r="Z3451" s="18" t="s">
        <v>6525</v>
      </c>
      <c r="AA3451" s="18">
        <v>0</v>
      </c>
      <c r="AB3451" s="18" t="s">
        <v>6806</v>
      </c>
      <c r="AC3451" s="67" t="str">
        <f>+VLOOKUP("*"&amp;L3451&amp;"*",'[2]REGISTROS SANITARIOS'!$D$2663:$E$2973,2,FALSE)</f>
        <v>SI</v>
      </c>
      <c r="AD3451" s="22" t="s">
        <v>1025</v>
      </c>
      <c r="AE3451" s="16">
        <v>44256</v>
      </c>
      <c r="AF3451" s="34" t="s">
        <v>68</v>
      </c>
      <c r="AG3451" s="24" t="s">
        <v>8307</v>
      </c>
      <c r="AH3451" s="18">
        <v>0</v>
      </c>
      <c r="AI3451" s="18"/>
      <c r="AJ3451" s="17">
        <v>605000</v>
      </c>
      <c r="AK3451" s="25">
        <v>605000</v>
      </c>
      <c r="AL3451" s="25">
        <v>82.74666666666667</v>
      </c>
      <c r="AM3451" s="35">
        <v>0</v>
      </c>
      <c r="AN3451" s="19">
        <v>50061733.333333336</v>
      </c>
      <c r="AO3451" s="18"/>
      <c r="AP3451" s="15"/>
      <c r="AQ3451" s="43" t="str">
        <f t="shared" si="524"/>
        <v>SI</v>
      </c>
      <c r="AR3451" s="44">
        <f t="shared" si="527"/>
        <v>50061733.333333336</v>
      </c>
      <c r="AS3451" s="44">
        <f t="shared" si="528"/>
        <v>50061733.333333336</v>
      </c>
      <c r="AT3451" s="44">
        <f t="shared" si="529"/>
        <v>50061733.333333336</v>
      </c>
      <c r="AU3451" s="44">
        <f t="shared" si="530"/>
        <v>50061733.333333336</v>
      </c>
      <c r="AV3451" s="45" t="b">
        <f t="shared" si="531"/>
        <v>1</v>
      </c>
      <c r="AW3451" s="45" t="b">
        <f t="shared" si="525"/>
        <v>1</v>
      </c>
      <c r="AX3451" s="45"/>
    </row>
    <row r="3452" spans="1:50" s="36" customFormat="1" ht="27.75" customHeight="1" x14ac:dyDescent="0.15">
      <c r="A3452" s="36" t="str">
        <f t="shared" si="523"/>
        <v>RONELLY S.A.S109020209</v>
      </c>
      <c r="B3452" s="36" t="b">
        <f>+A3452='[1]Anexo 9'!A3452</f>
        <v>1</v>
      </c>
      <c r="C3452" s="18">
        <v>890929073</v>
      </c>
      <c r="D3452" s="18" t="s">
        <v>3869</v>
      </c>
      <c r="E3452" s="15" t="s">
        <v>61</v>
      </c>
      <c r="F3452" s="15" t="s">
        <v>62</v>
      </c>
      <c r="G3452" s="15" t="s">
        <v>3155</v>
      </c>
      <c r="H3452" s="15" t="s">
        <v>3155</v>
      </c>
      <c r="I3452" s="15" t="s">
        <v>3155</v>
      </c>
      <c r="J3452" s="15">
        <v>5</v>
      </c>
      <c r="K3452" s="15" t="s">
        <v>3155</v>
      </c>
      <c r="L3452" s="15">
        <v>109020209</v>
      </c>
      <c r="M3452" s="15" t="s">
        <v>2243</v>
      </c>
      <c r="N3452" s="15" t="s">
        <v>1436</v>
      </c>
      <c r="O3452" s="18" t="s">
        <v>5338</v>
      </c>
      <c r="P3452" s="22" t="s">
        <v>3841</v>
      </c>
      <c r="Q3452" s="15" t="s">
        <v>2245</v>
      </c>
      <c r="R3452" s="18" t="s">
        <v>5937</v>
      </c>
      <c r="S3452" s="22" t="b">
        <f t="shared" si="526"/>
        <v>0</v>
      </c>
      <c r="T3452" s="18">
        <v>100</v>
      </c>
      <c r="U3452" s="18" t="s">
        <v>6010</v>
      </c>
      <c r="V3452" s="15"/>
      <c r="W3452" s="18" t="s">
        <v>6538</v>
      </c>
      <c r="X3452" s="18"/>
      <c r="Y3452" s="15" t="s">
        <v>73</v>
      </c>
      <c r="Z3452" s="18" t="s">
        <v>6538</v>
      </c>
      <c r="AA3452" s="18" t="s">
        <v>71</v>
      </c>
      <c r="AB3452" s="18" t="s">
        <v>2248</v>
      </c>
      <c r="AC3452" s="67" t="str">
        <f>+VLOOKUP("*"&amp;L3452&amp;"*",'[2]REGISTROS SANITARIOS'!$D$2663:$E$2973,2,FALSE)</f>
        <v>SI</v>
      </c>
      <c r="AD3452" s="22" t="s">
        <v>1025</v>
      </c>
      <c r="AE3452" s="16">
        <v>44376</v>
      </c>
      <c r="AF3452" s="34" t="s">
        <v>73</v>
      </c>
      <c r="AG3452" s="24">
        <v>19948280</v>
      </c>
      <c r="AH3452" s="18">
        <v>2</v>
      </c>
      <c r="AI3452" s="18"/>
      <c r="AJ3452" s="17">
        <v>286000</v>
      </c>
      <c r="AK3452" s="25">
        <v>286000</v>
      </c>
      <c r="AL3452" s="25">
        <v>138</v>
      </c>
      <c r="AM3452" s="35">
        <v>0</v>
      </c>
      <c r="AN3452" s="19">
        <v>39468000</v>
      </c>
      <c r="AO3452" s="18"/>
      <c r="AP3452" s="15"/>
      <c r="AQ3452" s="43" t="str">
        <f t="shared" si="524"/>
        <v>SI</v>
      </c>
      <c r="AR3452" s="44">
        <f t="shared" si="527"/>
        <v>39468000</v>
      </c>
      <c r="AS3452" s="44">
        <f t="shared" si="528"/>
        <v>39468000</v>
      </c>
      <c r="AT3452" s="44">
        <f t="shared" si="529"/>
        <v>39468000</v>
      </c>
      <c r="AU3452" s="44">
        <f t="shared" si="530"/>
        <v>39468000</v>
      </c>
      <c r="AV3452" s="45" t="b">
        <f t="shared" si="531"/>
        <v>1</v>
      </c>
      <c r="AW3452" s="45" t="b">
        <f t="shared" si="525"/>
        <v>1</v>
      </c>
      <c r="AX3452" s="45"/>
    </row>
    <row r="3453" spans="1:50" s="36" customFormat="1" ht="27.75" customHeight="1" x14ac:dyDescent="0.15">
      <c r="A3453" s="36" t="str">
        <f t="shared" si="523"/>
        <v>RONELLY S.A.S109030603</v>
      </c>
      <c r="B3453" s="36" t="b">
        <f>+A3453='[1]Anexo 9'!A3453</f>
        <v>1</v>
      </c>
      <c r="C3453" s="18">
        <v>890929073</v>
      </c>
      <c r="D3453" s="18" t="s">
        <v>3869</v>
      </c>
      <c r="E3453" s="15" t="s">
        <v>61</v>
      </c>
      <c r="F3453" s="15" t="s">
        <v>62</v>
      </c>
      <c r="G3453" s="15" t="s">
        <v>3155</v>
      </c>
      <c r="H3453" s="15" t="s">
        <v>3155</v>
      </c>
      <c r="I3453" s="15" t="s">
        <v>3155</v>
      </c>
      <c r="J3453" s="15">
        <v>7</v>
      </c>
      <c r="K3453" s="15" t="s">
        <v>3155</v>
      </c>
      <c r="L3453" s="15">
        <v>109030603</v>
      </c>
      <c r="M3453" s="15" t="s">
        <v>2249</v>
      </c>
      <c r="N3453" s="15" t="s">
        <v>80</v>
      </c>
      <c r="O3453" s="18" t="s">
        <v>5339</v>
      </c>
      <c r="P3453" s="22" t="s">
        <v>73</v>
      </c>
      <c r="Q3453" s="15" t="s">
        <v>2250</v>
      </c>
      <c r="R3453" s="18" t="s">
        <v>5979</v>
      </c>
      <c r="S3453" s="22" t="b">
        <f t="shared" si="526"/>
        <v>0</v>
      </c>
      <c r="T3453" s="18">
        <v>10</v>
      </c>
      <c r="U3453" s="18" t="s">
        <v>6002</v>
      </c>
      <c r="V3453" s="15"/>
      <c r="W3453" s="18" t="s">
        <v>6534</v>
      </c>
      <c r="X3453" s="18"/>
      <c r="Y3453" s="15" t="s">
        <v>73</v>
      </c>
      <c r="Z3453" s="18" t="s">
        <v>6534</v>
      </c>
      <c r="AA3453" s="18" t="s">
        <v>71</v>
      </c>
      <c r="AB3453" s="18" t="s">
        <v>7670</v>
      </c>
      <c r="AC3453" s="67" t="str">
        <f>+VLOOKUP("*"&amp;L3453&amp;"*",'[2]REGISTROS SANITARIOS'!$D$2663:$E$2973,2,FALSE)</f>
        <v>SI</v>
      </c>
      <c r="AD3453" s="22" t="s">
        <v>1025</v>
      </c>
      <c r="AE3453" s="16">
        <v>45953</v>
      </c>
      <c r="AF3453" s="34" t="s">
        <v>73</v>
      </c>
      <c r="AG3453" s="24">
        <v>19995161</v>
      </c>
      <c r="AH3453" s="18">
        <v>3</v>
      </c>
      <c r="AI3453" s="18"/>
      <c r="AJ3453" s="17">
        <v>880</v>
      </c>
      <c r="AK3453" s="25">
        <v>880</v>
      </c>
      <c r="AL3453" s="25">
        <v>18343</v>
      </c>
      <c r="AM3453" s="35">
        <v>0</v>
      </c>
      <c r="AN3453" s="19">
        <v>16141840</v>
      </c>
      <c r="AO3453" s="18"/>
      <c r="AP3453" s="15"/>
      <c r="AQ3453" s="43" t="str">
        <f t="shared" si="524"/>
        <v>SI</v>
      </c>
      <c r="AR3453" s="44">
        <f t="shared" si="527"/>
        <v>16141840</v>
      </c>
      <c r="AS3453" s="44">
        <f t="shared" si="528"/>
        <v>16141840</v>
      </c>
      <c r="AT3453" s="44">
        <f t="shared" si="529"/>
        <v>16141840</v>
      </c>
      <c r="AU3453" s="44">
        <f t="shared" si="530"/>
        <v>16141840</v>
      </c>
      <c r="AV3453" s="45" t="b">
        <f t="shared" si="531"/>
        <v>1</v>
      </c>
      <c r="AW3453" s="45" t="b">
        <f t="shared" si="525"/>
        <v>1</v>
      </c>
      <c r="AX3453" s="45"/>
    </row>
    <row r="3454" spans="1:50" s="36" customFormat="1" ht="27.75" customHeight="1" x14ac:dyDescent="0.15">
      <c r="A3454" s="36" t="str">
        <f t="shared" si="523"/>
        <v>RONELLY S.A.S109040109</v>
      </c>
      <c r="B3454" s="36" t="b">
        <f>+A3454='[1]Anexo 9'!A3454</f>
        <v>1</v>
      </c>
      <c r="C3454" s="18">
        <v>890929073</v>
      </c>
      <c r="D3454" s="18" t="s">
        <v>3869</v>
      </c>
      <c r="E3454" s="15" t="s">
        <v>61</v>
      </c>
      <c r="F3454" s="15" t="s">
        <v>62</v>
      </c>
      <c r="G3454" s="15" t="s">
        <v>3155</v>
      </c>
      <c r="H3454" s="15" t="s">
        <v>3155</v>
      </c>
      <c r="I3454" s="15" t="s">
        <v>3155</v>
      </c>
      <c r="J3454" s="15">
        <v>6</v>
      </c>
      <c r="K3454" s="15" t="s">
        <v>3155</v>
      </c>
      <c r="L3454" s="15">
        <v>109040109</v>
      </c>
      <c r="M3454" s="15" t="s">
        <v>2251</v>
      </c>
      <c r="N3454" s="15" t="s">
        <v>1436</v>
      </c>
      <c r="O3454" s="18" t="s">
        <v>5340</v>
      </c>
      <c r="P3454" s="22" t="s">
        <v>73</v>
      </c>
      <c r="Q3454" s="15" t="s">
        <v>1428</v>
      </c>
      <c r="R3454" s="18" t="s">
        <v>5993</v>
      </c>
      <c r="S3454" s="22" t="b">
        <f t="shared" si="526"/>
        <v>0</v>
      </c>
      <c r="T3454" s="18">
        <v>300</v>
      </c>
      <c r="U3454" s="18" t="s">
        <v>6014</v>
      </c>
      <c r="V3454" s="15"/>
      <c r="W3454" s="18" t="s">
        <v>6528</v>
      </c>
      <c r="X3454" s="18"/>
      <c r="Y3454" s="15" t="s">
        <v>73</v>
      </c>
      <c r="Z3454" s="18" t="s">
        <v>6528</v>
      </c>
      <c r="AA3454" s="18" t="s">
        <v>71</v>
      </c>
      <c r="AB3454" s="18" t="s">
        <v>6918</v>
      </c>
      <c r="AC3454" s="67" t="str">
        <f>+VLOOKUP("*"&amp;L3454&amp;"*",'[2]REGISTROS SANITARIOS'!$D$2663:$E$2973,2,FALSE)</f>
        <v>SI</v>
      </c>
      <c r="AD3454" s="22" t="s">
        <v>1025</v>
      </c>
      <c r="AE3454" s="16">
        <v>45869</v>
      </c>
      <c r="AF3454" s="34" t="s">
        <v>73</v>
      </c>
      <c r="AG3454" s="24">
        <v>20010760</v>
      </c>
      <c r="AH3454" s="18">
        <v>4</v>
      </c>
      <c r="AI3454" s="18"/>
      <c r="AJ3454" s="17">
        <v>49500</v>
      </c>
      <c r="AK3454" s="25">
        <v>49500</v>
      </c>
      <c r="AL3454" s="25">
        <v>63</v>
      </c>
      <c r="AM3454" s="35">
        <v>0</v>
      </c>
      <c r="AN3454" s="19">
        <v>3118500</v>
      </c>
      <c r="AO3454" s="18"/>
      <c r="AP3454" s="15"/>
      <c r="AQ3454" s="43" t="str">
        <f t="shared" si="524"/>
        <v>SI</v>
      </c>
      <c r="AR3454" s="44">
        <f t="shared" si="527"/>
        <v>3118500</v>
      </c>
      <c r="AS3454" s="44">
        <f t="shared" si="528"/>
        <v>3118500</v>
      </c>
      <c r="AT3454" s="44">
        <f t="shared" si="529"/>
        <v>3118500</v>
      </c>
      <c r="AU3454" s="44">
        <f t="shared" si="530"/>
        <v>3118500</v>
      </c>
      <c r="AV3454" s="45" t="b">
        <f t="shared" si="531"/>
        <v>1</v>
      </c>
      <c r="AW3454" s="45" t="b">
        <f t="shared" si="525"/>
        <v>1</v>
      </c>
      <c r="AX3454" s="45"/>
    </row>
    <row r="3455" spans="1:50" s="36" customFormat="1" ht="27.75" customHeight="1" x14ac:dyDescent="0.15">
      <c r="A3455" s="36" t="str">
        <f t="shared" si="523"/>
        <v>RONELLY S.A.S109040209</v>
      </c>
      <c r="B3455" s="36" t="b">
        <f>+A3455='[1]Anexo 9'!A3455</f>
        <v>1</v>
      </c>
      <c r="C3455" s="18">
        <v>890929073</v>
      </c>
      <c r="D3455" s="18" t="s">
        <v>3869</v>
      </c>
      <c r="E3455" s="15" t="s">
        <v>61</v>
      </c>
      <c r="F3455" s="15" t="s">
        <v>62</v>
      </c>
      <c r="G3455" s="15" t="s">
        <v>3155</v>
      </c>
      <c r="H3455" s="15" t="s">
        <v>3155</v>
      </c>
      <c r="I3455" s="15" t="s">
        <v>3155</v>
      </c>
      <c r="J3455" s="15">
        <v>5</v>
      </c>
      <c r="K3455" s="15" t="s">
        <v>3155</v>
      </c>
      <c r="L3455" s="15">
        <v>109040209</v>
      </c>
      <c r="M3455" s="15" t="s">
        <v>2254</v>
      </c>
      <c r="N3455" s="15" t="s">
        <v>1436</v>
      </c>
      <c r="O3455" s="18" t="s">
        <v>5341</v>
      </c>
      <c r="P3455" s="22" t="s">
        <v>73</v>
      </c>
      <c r="Q3455" s="15" t="s">
        <v>1428</v>
      </c>
      <c r="R3455" s="18" t="s">
        <v>5937</v>
      </c>
      <c r="S3455" s="22" t="b">
        <f t="shared" si="526"/>
        <v>0</v>
      </c>
      <c r="T3455" s="18">
        <v>100</v>
      </c>
      <c r="U3455" s="18" t="s">
        <v>6010</v>
      </c>
      <c r="V3455" s="15"/>
      <c r="W3455" s="18" t="s">
        <v>6526</v>
      </c>
      <c r="X3455" s="18"/>
      <c r="Y3455" s="15" t="s">
        <v>73</v>
      </c>
      <c r="Z3455" s="18" t="s">
        <v>6526</v>
      </c>
      <c r="AA3455" s="18" t="s">
        <v>71</v>
      </c>
      <c r="AB3455" s="18" t="s">
        <v>2256</v>
      </c>
      <c r="AC3455" s="67" t="str">
        <f>+VLOOKUP("*"&amp;L3455&amp;"*",'[2]REGISTROS SANITARIOS'!$D$2663:$E$2973,2,FALSE)</f>
        <v>SI</v>
      </c>
      <c r="AD3455" s="22" t="s">
        <v>1025</v>
      </c>
      <c r="AE3455" s="16">
        <v>45025</v>
      </c>
      <c r="AF3455" s="34" t="s">
        <v>73</v>
      </c>
      <c r="AG3455" s="24">
        <v>42938</v>
      </c>
      <c r="AH3455" s="18">
        <v>6</v>
      </c>
      <c r="AI3455" s="18"/>
      <c r="AJ3455" s="17">
        <v>44000</v>
      </c>
      <c r="AK3455" s="25">
        <v>44000</v>
      </c>
      <c r="AL3455" s="25">
        <v>60</v>
      </c>
      <c r="AM3455" s="35">
        <v>0</v>
      </c>
      <c r="AN3455" s="19">
        <v>2640000</v>
      </c>
      <c r="AO3455" s="18"/>
      <c r="AP3455" s="15"/>
      <c r="AQ3455" s="43" t="str">
        <f t="shared" si="524"/>
        <v>SI</v>
      </c>
      <c r="AR3455" s="44">
        <f t="shared" si="527"/>
        <v>2640000</v>
      </c>
      <c r="AS3455" s="44">
        <f t="shared" si="528"/>
        <v>2640000</v>
      </c>
      <c r="AT3455" s="44">
        <f t="shared" si="529"/>
        <v>2640000</v>
      </c>
      <c r="AU3455" s="44">
        <f t="shared" si="530"/>
        <v>2640000</v>
      </c>
      <c r="AV3455" s="45" t="b">
        <f t="shared" si="531"/>
        <v>1</v>
      </c>
      <c r="AW3455" s="45" t="b">
        <f t="shared" si="525"/>
        <v>1</v>
      </c>
      <c r="AX3455" s="45"/>
    </row>
    <row r="3456" spans="1:50" s="36" customFormat="1" ht="27.75" customHeight="1" x14ac:dyDescent="0.15">
      <c r="A3456" s="36" t="str">
        <f t="shared" si="523"/>
        <v>RONELLY S.A.S109050109</v>
      </c>
      <c r="B3456" s="36" t="b">
        <f>+A3456='[1]Anexo 9'!A3456</f>
        <v>1</v>
      </c>
      <c r="C3456" s="18">
        <v>890929073</v>
      </c>
      <c r="D3456" s="18" t="s">
        <v>3869</v>
      </c>
      <c r="E3456" s="15" t="s">
        <v>61</v>
      </c>
      <c r="F3456" s="15" t="s">
        <v>62</v>
      </c>
      <c r="G3456" s="15" t="s">
        <v>3155</v>
      </c>
      <c r="H3456" s="15" t="s">
        <v>3155</v>
      </c>
      <c r="I3456" s="15" t="s">
        <v>3155</v>
      </c>
      <c r="J3456" s="15">
        <v>4</v>
      </c>
      <c r="K3456" s="15" t="s">
        <v>3155</v>
      </c>
      <c r="L3456" s="15">
        <v>109050109</v>
      </c>
      <c r="M3456" s="15" t="s">
        <v>2257</v>
      </c>
      <c r="N3456" s="15" t="s">
        <v>1436</v>
      </c>
      <c r="O3456" s="18" t="s">
        <v>5342</v>
      </c>
      <c r="P3456" s="22" t="s">
        <v>73</v>
      </c>
      <c r="Q3456" s="15" t="s">
        <v>2259</v>
      </c>
      <c r="R3456" s="18" t="s">
        <v>5937</v>
      </c>
      <c r="S3456" s="22" t="b">
        <f t="shared" si="526"/>
        <v>0</v>
      </c>
      <c r="T3456" s="18">
        <v>10</v>
      </c>
      <c r="U3456" s="18" t="s">
        <v>6002</v>
      </c>
      <c r="V3456" s="15"/>
      <c r="W3456" s="18" t="s">
        <v>6525</v>
      </c>
      <c r="X3456" s="18"/>
      <c r="Y3456" s="15" t="s">
        <v>73</v>
      </c>
      <c r="Z3456" s="18" t="s">
        <v>6525</v>
      </c>
      <c r="AA3456" s="18" t="s">
        <v>71</v>
      </c>
      <c r="AB3456" s="18" t="s">
        <v>6921</v>
      </c>
      <c r="AC3456" s="67" t="str">
        <f>+VLOOKUP("*"&amp;L3456&amp;"*",'[2]REGISTROS SANITARIOS'!$D$2663:$E$2973,2,FALSE)</f>
        <v>SI</v>
      </c>
      <c r="AD3456" s="22" t="s">
        <v>1025</v>
      </c>
      <c r="AE3456" s="16">
        <v>45657</v>
      </c>
      <c r="AF3456" s="34" t="s">
        <v>73</v>
      </c>
      <c r="AG3456" s="24">
        <v>20168960</v>
      </c>
      <c r="AH3456" s="18">
        <v>1</v>
      </c>
      <c r="AI3456" s="18"/>
      <c r="AJ3456" s="17">
        <v>49500</v>
      </c>
      <c r="AK3456" s="25">
        <v>49500</v>
      </c>
      <c r="AL3456" s="25">
        <v>460</v>
      </c>
      <c r="AM3456" s="35">
        <v>0</v>
      </c>
      <c r="AN3456" s="19">
        <v>22770000</v>
      </c>
      <c r="AO3456" s="18"/>
      <c r="AP3456" s="15"/>
      <c r="AQ3456" s="43" t="str">
        <f t="shared" si="524"/>
        <v>SI</v>
      </c>
      <c r="AR3456" s="44">
        <f t="shared" si="527"/>
        <v>22770000</v>
      </c>
      <c r="AS3456" s="44">
        <f t="shared" si="528"/>
        <v>22770000</v>
      </c>
      <c r="AT3456" s="44">
        <f t="shared" si="529"/>
        <v>22770000</v>
      </c>
      <c r="AU3456" s="44">
        <f t="shared" si="530"/>
        <v>22770000</v>
      </c>
      <c r="AV3456" s="45" t="b">
        <f t="shared" si="531"/>
        <v>1</v>
      </c>
      <c r="AW3456" s="45" t="b">
        <f t="shared" si="525"/>
        <v>1</v>
      </c>
      <c r="AX3456" s="45"/>
    </row>
    <row r="3457" spans="1:50" s="36" customFormat="1" ht="27.75" customHeight="1" x14ac:dyDescent="0.15">
      <c r="A3457" s="36" t="str">
        <f t="shared" si="523"/>
        <v>RONELLY S.A.S111010102</v>
      </c>
      <c r="B3457" s="36" t="b">
        <f>+A3457='[1]Anexo 9'!A3457</f>
        <v>1</v>
      </c>
      <c r="C3457" s="18">
        <v>890929073</v>
      </c>
      <c r="D3457" s="18" t="s">
        <v>3869</v>
      </c>
      <c r="E3457" s="15" t="s">
        <v>61</v>
      </c>
      <c r="F3457" s="15" t="s">
        <v>62</v>
      </c>
      <c r="G3457" s="15" t="s">
        <v>3155</v>
      </c>
      <c r="H3457" s="15" t="s">
        <v>3155</v>
      </c>
      <c r="I3457" s="15" t="s">
        <v>3155</v>
      </c>
      <c r="J3457" s="15">
        <v>2</v>
      </c>
      <c r="K3457" s="15" t="s">
        <v>3155</v>
      </c>
      <c r="L3457" s="15">
        <v>111010102</v>
      </c>
      <c r="M3457" s="15" t="s">
        <v>2261</v>
      </c>
      <c r="N3457" s="15" t="s">
        <v>940</v>
      </c>
      <c r="O3457" s="18" t="s">
        <v>5343</v>
      </c>
      <c r="P3457" s="22" t="s">
        <v>3841</v>
      </c>
      <c r="Q3457" s="15" t="s">
        <v>1233</v>
      </c>
      <c r="R3457" s="18" t="s">
        <v>5994</v>
      </c>
      <c r="S3457" s="22" t="b">
        <f t="shared" si="526"/>
        <v>0</v>
      </c>
      <c r="T3457" s="18">
        <v>1</v>
      </c>
      <c r="U3457" s="18" t="s">
        <v>5994</v>
      </c>
      <c r="V3457" s="15"/>
      <c r="W3457" s="18" t="s">
        <v>6569</v>
      </c>
      <c r="X3457" s="18"/>
      <c r="Y3457" s="15" t="s">
        <v>73</v>
      </c>
      <c r="Z3457" s="18" t="s">
        <v>6569</v>
      </c>
      <c r="AA3457" s="18" t="s">
        <v>7671</v>
      </c>
      <c r="AB3457" s="18" t="s">
        <v>2266</v>
      </c>
      <c r="AC3457" s="67" t="str">
        <f>+VLOOKUP("*"&amp;L3457&amp;"*",'[2]REGISTROS SANITARIOS'!$D$2663:$E$2973,2,FALSE)</f>
        <v>SI</v>
      </c>
      <c r="AD3457" s="22" t="s">
        <v>1025</v>
      </c>
      <c r="AE3457" s="16">
        <v>44411</v>
      </c>
      <c r="AF3457" s="34" t="s">
        <v>73</v>
      </c>
      <c r="AG3457" s="24">
        <v>111057</v>
      </c>
      <c r="AH3457" s="18">
        <v>1</v>
      </c>
      <c r="AI3457" s="18"/>
      <c r="AJ3457" s="17">
        <v>5.5</v>
      </c>
      <c r="AK3457" s="25">
        <v>5.5</v>
      </c>
      <c r="AL3457" s="25">
        <v>59250</v>
      </c>
      <c r="AM3457" s="35">
        <v>0</v>
      </c>
      <c r="AN3457" s="19">
        <v>325875</v>
      </c>
      <c r="AO3457" s="18"/>
      <c r="AP3457" s="15"/>
      <c r="AQ3457" s="43" t="str">
        <f t="shared" si="524"/>
        <v>SI</v>
      </c>
      <c r="AR3457" s="44">
        <f t="shared" si="527"/>
        <v>325875</v>
      </c>
      <c r="AS3457" s="44">
        <f t="shared" si="528"/>
        <v>325875</v>
      </c>
      <c r="AT3457" s="44">
        <f t="shared" si="529"/>
        <v>325875</v>
      </c>
      <c r="AU3457" s="44">
        <f t="shared" si="530"/>
        <v>325875</v>
      </c>
      <c r="AV3457" s="45" t="b">
        <f t="shared" si="531"/>
        <v>1</v>
      </c>
      <c r="AW3457" s="45" t="b">
        <f t="shared" si="525"/>
        <v>1</v>
      </c>
      <c r="AX3457" s="45"/>
    </row>
    <row r="3458" spans="1:50" s="36" customFormat="1" ht="27.75" customHeight="1" x14ac:dyDescent="0.15">
      <c r="A3458" s="36" t="str">
        <f t="shared" si="523"/>
        <v>RONELLY S.A.S111020206</v>
      </c>
      <c r="B3458" s="36" t="b">
        <f>+A3458='[1]Anexo 9'!A3458</f>
        <v>1</v>
      </c>
      <c r="C3458" s="18">
        <v>890929073</v>
      </c>
      <c r="D3458" s="18" t="s">
        <v>3869</v>
      </c>
      <c r="E3458" s="15" t="s">
        <v>61</v>
      </c>
      <c r="F3458" s="15" t="s">
        <v>62</v>
      </c>
      <c r="G3458" s="15" t="s">
        <v>3155</v>
      </c>
      <c r="H3458" s="15" t="s">
        <v>3155</v>
      </c>
      <c r="I3458" s="15" t="s">
        <v>3155</v>
      </c>
      <c r="J3458" s="15">
        <v>3</v>
      </c>
      <c r="K3458" s="15" t="s">
        <v>3155</v>
      </c>
      <c r="L3458" s="15">
        <v>111020206</v>
      </c>
      <c r="M3458" s="15" t="s">
        <v>2272</v>
      </c>
      <c r="N3458" s="15" t="s">
        <v>835</v>
      </c>
      <c r="O3458" s="18" t="s">
        <v>5344</v>
      </c>
      <c r="P3458" s="22" t="s">
        <v>3841</v>
      </c>
      <c r="Q3458" s="15" t="s">
        <v>2274</v>
      </c>
      <c r="R3458" s="18" t="s">
        <v>5995</v>
      </c>
      <c r="S3458" s="22" t="b">
        <f t="shared" si="526"/>
        <v>0</v>
      </c>
      <c r="T3458" s="18">
        <v>1</v>
      </c>
      <c r="U3458" s="18" t="s">
        <v>5995</v>
      </c>
      <c r="V3458" s="15"/>
      <c r="W3458" s="18" t="s">
        <v>6530</v>
      </c>
      <c r="X3458" s="18"/>
      <c r="Y3458" s="15" t="s">
        <v>73</v>
      </c>
      <c r="Z3458" s="18" t="s">
        <v>6530</v>
      </c>
      <c r="AA3458" s="18" t="s">
        <v>71</v>
      </c>
      <c r="AB3458" s="18" t="s">
        <v>7672</v>
      </c>
      <c r="AC3458" s="67" t="e">
        <f>+VLOOKUP("*"&amp;L3458&amp;"*",'[2]REGISTROS SANITARIOS'!$D$2663:$E$2973,2,FALSE)</f>
        <v>#N/A</v>
      </c>
      <c r="AD3458" s="22" t="s">
        <v>44</v>
      </c>
      <c r="AE3458" s="16">
        <v>42822</v>
      </c>
      <c r="AF3458" s="34" t="s">
        <v>68</v>
      </c>
      <c r="AG3458" s="24">
        <v>19967898</v>
      </c>
      <c r="AH3458" s="18">
        <v>1</v>
      </c>
      <c r="AI3458" s="18"/>
      <c r="AJ3458" s="17">
        <v>165</v>
      </c>
      <c r="AK3458" s="25">
        <v>165</v>
      </c>
      <c r="AL3458" s="25">
        <v>6917</v>
      </c>
      <c r="AM3458" s="35">
        <v>0</v>
      </c>
      <c r="AN3458" s="19">
        <v>1141305</v>
      </c>
      <c r="AO3458" s="18"/>
      <c r="AP3458" s="15"/>
      <c r="AQ3458" s="43" t="str">
        <f t="shared" si="524"/>
        <v>SI</v>
      </c>
      <c r="AR3458" s="44">
        <f t="shared" si="527"/>
        <v>1141305</v>
      </c>
      <c r="AS3458" s="44">
        <f t="shared" si="528"/>
        <v>1141305</v>
      </c>
      <c r="AT3458" s="44">
        <f t="shared" si="529"/>
        <v>1141305</v>
      </c>
      <c r="AU3458" s="44">
        <f t="shared" si="530"/>
        <v>1141305</v>
      </c>
      <c r="AV3458" s="45" t="b">
        <f t="shared" si="531"/>
        <v>1</v>
      </c>
      <c r="AW3458" s="45" t="b">
        <f t="shared" si="525"/>
        <v>1</v>
      </c>
      <c r="AX3458" s="45"/>
    </row>
    <row r="3459" spans="1:50" s="36" customFormat="1" ht="27.75" customHeight="1" x14ac:dyDescent="0.15">
      <c r="A3459" s="36" t="str">
        <f t="shared" si="523"/>
        <v>RONELLY S.A.S111030202</v>
      </c>
      <c r="B3459" s="36" t="b">
        <f>+A3459='[1]Anexo 9'!A3459</f>
        <v>1</v>
      </c>
      <c r="C3459" s="18">
        <v>890929073</v>
      </c>
      <c r="D3459" s="18" t="s">
        <v>3869</v>
      </c>
      <c r="E3459" s="15" t="s">
        <v>61</v>
      </c>
      <c r="F3459" s="15" t="s">
        <v>62</v>
      </c>
      <c r="G3459" s="15" t="s">
        <v>3155</v>
      </c>
      <c r="H3459" s="15" t="s">
        <v>3155</v>
      </c>
      <c r="I3459" s="15" t="s">
        <v>3155</v>
      </c>
      <c r="J3459" s="15">
        <v>4</v>
      </c>
      <c r="K3459" s="15" t="s">
        <v>3155</v>
      </c>
      <c r="L3459" s="15">
        <v>111030202</v>
      </c>
      <c r="M3459" s="15" t="s">
        <v>2280</v>
      </c>
      <c r="N3459" s="15" t="s">
        <v>940</v>
      </c>
      <c r="O3459" s="18" t="s">
        <v>5345</v>
      </c>
      <c r="P3459" s="22" t="s">
        <v>3841</v>
      </c>
      <c r="Q3459" s="15" t="s">
        <v>1211</v>
      </c>
      <c r="R3459" s="18" t="s">
        <v>5996</v>
      </c>
      <c r="S3459" s="22" t="b">
        <f t="shared" si="526"/>
        <v>0</v>
      </c>
      <c r="T3459" s="18">
        <v>1</v>
      </c>
      <c r="U3459" s="18" t="s">
        <v>5996</v>
      </c>
      <c r="V3459" s="15"/>
      <c r="W3459" s="18" t="s">
        <v>6530</v>
      </c>
      <c r="X3459" s="18"/>
      <c r="Y3459" s="15" t="s">
        <v>73</v>
      </c>
      <c r="Z3459" s="18" t="s">
        <v>6530</v>
      </c>
      <c r="AA3459" s="18" t="s">
        <v>71</v>
      </c>
      <c r="AB3459" s="18" t="s">
        <v>3611</v>
      </c>
      <c r="AC3459" s="67" t="str">
        <f>+VLOOKUP("*"&amp;L3459&amp;"*",'[2]REGISTROS SANITARIOS'!$D$2663:$E$2973,2,FALSE)</f>
        <v>SI</v>
      </c>
      <c r="AD3459" s="22" t="s">
        <v>1025</v>
      </c>
      <c r="AE3459" s="16">
        <v>44376</v>
      </c>
      <c r="AF3459" s="34" t="s">
        <v>73</v>
      </c>
      <c r="AG3459" s="24">
        <v>19984620</v>
      </c>
      <c r="AH3459" s="18">
        <v>1</v>
      </c>
      <c r="AI3459" s="18"/>
      <c r="AJ3459" s="17">
        <v>192.5</v>
      </c>
      <c r="AK3459" s="25">
        <v>192.5</v>
      </c>
      <c r="AL3459" s="25">
        <v>4899</v>
      </c>
      <c r="AM3459" s="35">
        <v>0</v>
      </c>
      <c r="AN3459" s="19">
        <v>943057.5</v>
      </c>
      <c r="AO3459" s="18"/>
      <c r="AP3459" s="15"/>
      <c r="AQ3459" s="43" t="str">
        <f t="shared" si="524"/>
        <v>SI</v>
      </c>
      <c r="AR3459" s="44">
        <f t="shared" si="527"/>
        <v>943057.5</v>
      </c>
      <c r="AS3459" s="44">
        <f t="shared" si="528"/>
        <v>943057.5</v>
      </c>
      <c r="AT3459" s="44">
        <f t="shared" si="529"/>
        <v>943057.5</v>
      </c>
      <c r="AU3459" s="44">
        <f t="shared" si="530"/>
        <v>943057.5</v>
      </c>
      <c r="AV3459" s="45" t="b">
        <f t="shared" si="531"/>
        <v>1</v>
      </c>
      <c r="AW3459" s="45" t="b">
        <f t="shared" si="525"/>
        <v>1</v>
      </c>
      <c r="AX3459" s="45"/>
    </row>
    <row r="3460" spans="1:50" s="36" customFormat="1" ht="27.75" customHeight="1" x14ac:dyDescent="0.15">
      <c r="A3460" s="36" t="str">
        <f t="shared" ref="A3460:A3523" si="532">+D3460&amp;L3460</f>
        <v>RONELLY S.A.S111040102</v>
      </c>
      <c r="B3460" s="36" t="b">
        <f>+A3460='[1]Anexo 9'!A3460</f>
        <v>1</v>
      </c>
      <c r="C3460" s="18">
        <v>890929073</v>
      </c>
      <c r="D3460" s="18" t="s">
        <v>3869</v>
      </c>
      <c r="E3460" s="15" t="s">
        <v>61</v>
      </c>
      <c r="F3460" s="15" t="s">
        <v>62</v>
      </c>
      <c r="G3460" s="15" t="s">
        <v>3155</v>
      </c>
      <c r="H3460" s="15" t="s">
        <v>3155</v>
      </c>
      <c r="I3460" s="15" t="s">
        <v>3155</v>
      </c>
      <c r="J3460" s="15">
        <v>4</v>
      </c>
      <c r="K3460" s="15" t="s">
        <v>3155</v>
      </c>
      <c r="L3460" s="15">
        <v>111040102</v>
      </c>
      <c r="M3460" s="15" t="s">
        <v>4234</v>
      </c>
      <c r="N3460" s="15" t="s">
        <v>91</v>
      </c>
      <c r="O3460" s="18" t="s">
        <v>5346</v>
      </c>
      <c r="P3460" s="22" t="s">
        <v>3841</v>
      </c>
      <c r="Q3460" s="15" t="s">
        <v>1233</v>
      </c>
      <c r="R3460" s="18" t="s">
        <v>5994</v>
      </c>
      <c r="S3460" s="22" t="b">
        <f t="shared" si="526"/>
        <v>0</v>
      </c>
      <c r="T3460" s="18">
        <v>1</v>
      </c>
      <c r="U3460" s="18" t="s">
        <v>5994</v>
      </c>
      <c r="V3460" s="15"/>
      <c r="W3460" s="18" t="s">
        <v>6569</v>
      </c>
      <c r="X3460" s="18"/>
      <c r="Y3460" s="15" t="s">
        <v>73</v>
      </c>
      <c r="Z3460" s="18" t="s">
        <v>6569</v>
      </c>
      <c r="AA3460" s="18" t="s">
        <v>7673</v>
      </c>
      <c r="AB3460" s="18" t="s">
        <v>6809</v>
      </c>
      <c r="AC3460" s="67" t="str">
        <f>+VLOOKUP("*"&amp;L3460&amp;"*",'[2]REGISTROS SANITARIOS'!$D$2663:$E$2973,2,FALSE)</f>
        <v>SI</v>
      </c>
      <c r="AD3460" s="22" t="s">
        <v>1025</v>
      </c>
      <c r="AE3460" s="16">
        <v>44377</v>
      </c>
      <c r="AF3460" s="34" t="s">
        <v>73</v>
      </c>
      <c r="AG3460" s="24">
        <v>33031</v>
      </c>
      <c r="AH3460" s="18">
        <v>1</v>
      </c>
      <c r="AI3460" s="18"/>
      <c r="AJ3460" s="17">
        <v>5.5</v>
      </c>
      <c r="AK3460" s="25">
        <v>5.5</v>
      </c>
      <c r="AL3460" s="25">
        <v>21450</v>
      </c>
      <c r="AM3460" s="35">
        <v>0</v>
      </c>
      <c r="AN3460" s="19">
        <v>117975</v>
      </c>
      <c r="AO3460" s="18"/>
      <c r="AP3460" s="15"/>
      <c r="AQ3460" s="43" t="str">
        <f t="shared" ref="AQ3460:AQ3523" si="533">+IF(AK3460="","NO INDICA",IF(AJ3460=AK3460,"SI",IF(AK3460&gt;AJ3460,"MAYOR",IF(AK3460&lt;AJ3460,"MENOR"))))</f>
        <v>SI</v>
      </c>
      <c r="AR3460" s="44">
        <f t="shared" si="527"/>
        <v>117975</v>
      </c>
      <c r="AS3460" s="44">
        <f t="shared" si="528"/>
        <v>117975</v>
      </c>
      <c r="AT3460" s="44">
        <f t="shared" si="529"/>
        <v>117975</v>
      </c>
      <c r="AU3460" s="44">
        <f t="shared" si="530"/>
        <v>117975</v>
      </c>
      <c r="AV3460" s="45" t="b">
        <f t="shared" si="531"/>
        <v>1</v>
      </c>
      <c r="AW3460" s="45" t="b">
        <f t="shared" ref="AW3460:AW3523" si="534">+AS3460=AN3460</f>
        <v>1</v>
      </c>
      <c r="AX3460" s="45"/>
    </row>
    <row r="3461" spans="1:50" s="36" customFormat="1" ht="27.75" customHeight="1" x14ac:dyDescent="0.15">
      <c r="A3461" s="36" t="str">
        <f t="shared" si="532"/>
        <v>RONELLY S.A.S111050202</v>
      </c>
      <c r="B3461" s="36" t="b">
        <f>+A3461='[1]Anexo 9'!A3461</f>
        <v>1</v>
      </c>
      <c r="C3461" s="18">
        <v>890929073</v>
      </c>
      <c r="D3461" s="18" t="s">
        <v>3869</v>
      </c>
      <c r="E3461" s="15" t="s">
        <v>61</v>
      </c>
      <c r="F3461" s="15" t="s">
        <v>62</v>
      </c>
      <c r="G3461" s="15" t="s">
        <v>3155</v>
      </c>
      <c r="H3461" s="15" t="s">
        <v>3155</v>
      </c>
      <c r="I3461" s="15" t="s">
        <v>3155</v>
      </c>
      <c r="J3461" s="15">
        <v>5</v>
      </c>
      <c r="K3461" s="15" t="s">
        <v>3155</v>
      </c>
      <c r="L3461" s="15">
        <v>111050202</v>
      </c>
      <c r="M3461" s="15" t="s">
        <v>4236</v>
      </c>
      <c r="N3461" s="15" t="s">
        <v>91</v>
      </c>
      <c r="O3461" s="18" t="s">
        <v>5347</v>
      </c>
      <c r="P3461" s="22" t="s">
        <v>3841</v>
      </c>
      <c r="Q3461" s="15" t="s">
        <v>1233</v>
      </c>
      <c r="R3461" s="18" t="s">
        <v>5994</v>
      </c>
      <c r="S3461" s="22" t="b">
        <f t="shared" si="526"/>
        <v>0</v>
      </c>
      <c r="T3461" s="18">
        <v>1</v>
      </c>
      <c r="U3461" s="18" t="s">
        <v>5994</v>
      </c>
      <c r="V3461" s="15"/>
      <c r="W3461" s="18" t="s">
        <v>6530</v>
      </c>
      <c r="X3461" s="18"/>
      <c r="Y3461" s="15" t="s">
        <v>73</v>
      </c>
      <c r="Z3461" s="18" t="s">
        <v>6530</v>
      </c>
      <c r="AA3461" s="18" t="s">
        <v>71</v>
      </c>
      <c r="AB3461" s="18" t="s">
        <v>6930</v>
      </c>
      <c r="AC3461" s="67" t="str">
        <f>+VLOOKUP("*"&amp;L3461&amp;"*",'[2]REGISTROS SANITARIOS'!$D$2663:$E$2973,2,FALSE)</f>
        <v>SI</v>
      </c>
      <c r="AD3461" s="22" t="s">
        <v>1025</v>
      </c>
      <c r="AE3461" s="16">
        <v>44808</v>
      </c>
      <c r="AF3461" s="34" t="s">
        <v>73</v>
      </c>
      <c r="AG3461" s="24">
        <v>19963482</v>
      </c>
      <c r="AH3461" s="18">
        <v>5</v>
      </c>
      <c r="AI3461" s="18"/>
      <c r="AJ3461" s="17">
        <v>11</v>
      </c>
      <c r="AK3461" s="25">
        <v>11</v>
      </c>
      <c r="AL3461" s="25">
        <v>2070</v>
      </c>
      <c r="AM3461" s="35">
        <v>0</v>
      </c>
      <c r="AN3461" s="19">
        <v>22770</v>
      </c>
      <c r="AO3461" s="18"/>
      <c r="AP3461" s="15"/>
      <c r="AQ3461" s="43" t="str">
        <f t="shared" si="533"/>
        <v>SI</v>
      </c>
      <c r="AR3461" s="44">
        <f t="shared" si="527"/>
        <v>22770</v>
      </c>
      <c r="AS3461" s="44">
        <f t="shared" si="528"/>
        <v>22770</v>
      </c>
      <c r="AT3461" s="44">
        <f t="shared" si="529"/>
        <v>22770</v>
      </c>
      <c r="AU3461" s="44">
        <f t="shared" si="530"/>
        <v>22770</v>
      </c>
      <c r="AV3461" s="45" t="b">
        <f t="shared" si="531"/>
        <v>1</v>
      </c>
      <c r="AW3461" s="45" t="b">
        <f t="shared" si="534"/>
        <v>1</v>
      </c>
      <c r="AX3461" s="45"/>
    </row>
    <row r="3462" spans="1:50" s="36" customFormat="1" ht="27.75" customHeight="1" x14ac:dyDescent="0.15">
      <c r="A3462" s="36" t="str">
        <f t="shared" si="532"/>
        <v>RONELLY S.A.S111060102</v>
      </c>
      <c r="B3462" s="36" t="b">
        <f>+A3462='[1]Anexo 9'!A3462</f>
        <v>1</v>
      </c>
      <c r="C3462" s="18">
        <v>890929073</v>
      </c>
      <c r="D3462" s="18" t="s">
        <v>3869</v>
      </c>
      <c r="E3462" s="15" t="s">
        <v>61</v>
      </c>
      <c r="F3462" s="15" t="s">
        <v>62</v>
      </c>
      <c r="G3462" s="15" t="s">
        <v>3155</v>
      </c>
      <c r="H3462" s="15" t="s">
        <v>3155</v>
      </c>
      <c r="I3462" s="15" t="s">
        <v>3155</v>
      </c>
      <c r="J3462" s="15">
        <v>3</v>
      </c>
      <c r="K3462" s="15" t="s">
        <v>3155</v>
      </c>
      <c r="L3462" s="15">
        <v>111060102</v>
      </c>
      <c r="M3462" s="15" t="s">
        <v>4824</v>
      </c>
      <c r="N3462" s="15" t="s">
        <v>91</v>
      </c>
      <c r="O3462" s="18" t="s">
        <v>5348</v>
      </c>
      <c r="P3462" s="22" t="s">
        <v>73</v>
      </c>
      <c r="Q3462" s="15" t="s">
        <v>1211</v>
      </c>
      <c r="R3462" s="18" t="s">
        <v>5996</v>
      </c>
      <c r="S3462" s="22" t="b">
        <f t="shared" si="526"/>
        <v>0</v>
      </c>
      <c r="T3462" s="18">
        <v>1</v>
      </c>
      <c r="U3462" s="18" t="s">
        <v>5996</v>
      </c>
      <c r="V3462" s="15"/>
      <c r="W3462" s="18" t="s">
        <v>6531</v>
      </c>
      <c r="X3462" s="18"/>
      <c r="Y3462" s="15" t="s">
        <v>73</v>
      </c>
      <c r="Z3462" s="18" t="s">
        <v>6531</v>
      </c>
      <c r="AA3462" s="18" t="s">
        <v>71</v>
      </c>
      <c r="AB3462" s="18" t="s">
        <v>7674</v>
      </c>
      <c r="AC3462" s="67" t="e">
        <f>+VLOOKUP("*"&amp;L3462&amp;"*",'[2]REGISTROS SANITARIOS'!$D$2663:$E$2973,2,FALSE)</f>
        <v>#N/A</v>
      </c>
      <c r="AD3462" s="22" t="s">
        <v>44</v>
      </c>
      <c r="AE3462" s="16">
        <v>44510</v>
      </c>
      <c r="AF3462" s="34" t="s">
        <v>73</v>
      </c>
      <c r="AG3462" s="24">
        <v>19933225</v>
      </c>
      <c r="AH3462" s="18">
        <v>1</v>
      </c>
      <c r="AI3462" s="18"/>
      <c r="AJ3462" s="17">
        <v>4950</v>
      </c>
      <c r="AK3462" s="25">
        <v>4950</v>
      </c>
      <c r="AL3462" s="25">
        <v>4127</v>
      </c>
      <c r="AM3462" s="35">
        <v>0</v>
      </c>
      <c r="AN3462" s="19">
        <v>20428650</v>
      </c>
      <c r="AO3462" s="18"/>
      <c r="AP3462" s="15"/>
      <c r="AQ3462" s="43" t="str">
        <f t="shared" si="533"/>
        <v>SI</v>
      </c>
      <c r="AR3462" s="44">
        <f t="shared" si="527"/>
        <v>20428650</v>
      </c>
      <c r="AS3462" s="44">
        <f t="shared" si="528"/>
        <v>20428650</v>
      </c>
      <c r="AT3462" s="44">
        <f t="shared" si="529"/>
        <v>20428650</v>
      </c>
      <c r="AU3462" s="44">
        <f t="shared" si="530"/>
        <v>20428650</v>
      </c>
      <c r="AV3462" s="45" t="b">
        <f t="shared" si="531"/>
        <v>1</v>
      </c>
      <c r="AW3462" s="45" t="b">
        <f t="shared" si="534"/>
        <v>1</v>
      </c>
      <c r="AX3462" s="45"/>
    </row>
    <row r="3463" spans="1:50" s="36" customFormat="1" ht="27.75" customHeight="1" x14ac:dyDescent="0.15">
      <c r="A3463" s="36" t="str">
        <f t="shared" si="532"/>
        <v>RONELLY S.A.S111080102</v>
      </c>
      <c r="B3463" s="36" t="b">
        <f>+A3463='[1]Anexo 9'!A3463</f>
        <v>1</v>
      </c>
      <c r="C3463" s="18">
        <v>890929073</v>
      </c>
      <c r="D3463" s="18" t="s">
        <v>3869</v>
      </c>
      <c r="E3463" s="15" t="s">
        <v>61</v>
      </c>
      <c r="F3463" s="15" t="s">
        <v>62</v>
      </c>
      <c r="G3463" s="15" t="s">
        <v>3155</v>
      </c>
      <c r="H3463" s="15" t="s">
        <v>3155</v>
      </c>
      <c r="I3463" s="15" t="s">
        <v>3155</v>
      </c>
      <c r="J3463" s="15">
        <v>4</v>
      </c>
      <c r="K3463" s="15" t="s">
        <v>3155</v>
      </c>
      <c r="L3463" s="15">
        <v>111080102</v>
      </c>
      <c r="M3463" s="15" t="s">
        <v>2282</v>
      </c>
      <c r="N3463" s="15" t="s">
        <v>91</v>
      </c>
      <c r="O3463" s="18" t="s">
        <v>5349</v>
      </c>
      <c r="P3463" s="22" t="s">
        <v>3841</v>
      </c>
      <c r="Q3463" s="15" t="s">
        <v>1233</v>
      </c>
      <c r="R3463" s="18" t="s">
        <v>5994</v>
      </c>
      <c r="S3463" s="22" t="b">
        <f t="shared" si="526"/>
        <v>0</v>
      </c>
      <c r="T3463" s="18">
        <v>1</v>
      </c>
      <c r="U3463" s="18" t="s">
        <v>5994</v>
      </c>
      <c r="V3463" s="15"/>
      <c r="W3463" s="18" t="s">
        <v>6530</v>
      </c>
      <c r="X3463" s="18"/>
      <c r="Y3463" s="15" t="s">
        <v>73</v>
      </c>
      <c r="Z3463" s="18" t="s">
        <v>6530</v>
      </c>
      <c r="AA3463" s="18" t="s">
        <v>71</v>
      </c>
      <c r="AB3463" s="18" t="s">
        <v>2286</v>
      </c>
      <c r="AC3463" s="67" t="str">
        <f>+VLOOKUP("*"&amp;L3463&amp;"*",'[2]REGISTROS SANITARIOS'!$D$2663:$E$2973,2,FALSE)</f>
        <v>SI</v>
      </c>
      <c r="AD3463" s="22" t="s">
        <v>1025</v>
      </c>
      <c r="AE3463" s="16">
        <v>44839</v>
      </c>
      <c r="AF3463" s="34" t="s">
        <v>73</v>
      </c>
      <c r="AG3463" s="24">
        <v>20033548</v>
      </c>
      <c r="AH3463" s="18">
        <v>1</v>
      </c>
      <c r="AI3463" s="18"/>
      <c r="AJ3463" s="17">
        <v>1650</v>
      </c>
      <c r="AK3463" s="25">
        <v>1650</v>
      </c>
      <c r="AL3463" s="25">
        <v>2965</v>
      </c>
      <c r="AM3463" s="35">
        <v>0</v>
      </c>
      <c r="AN3463" s="19">
        <v>4892250</v>
      </c>
      <c r="AO3463" s="18"/>
      <c r="AP3463" s="15"/>
      <c r="AQ3463" s="43" t="str">
        <f t="shared" si="533"/>
        <v>SI</v>
      </c>
      <c r="AR3463" s="44">
        <f t="shared" si="527"/>
        <v>4892250</v>
      </c>
      <c r="AS3463" s="44">
        <f t="shared" si="528"/>
        <v>4892250</v>
      </c>
      <c r="AT3463" s="44">
        <f t="shared" si="529"/>
        <v>4892250</v>
      </c>
      <c r="AU3463" s="44">
        <f t="shared" si="530"/>
        <v>4892250</v>
      </c>
      <c r="AV3463" s="45" t="b">
        <f t="shared" si="531"/>
        <v>1</v>
      </c>
      <c r="AW3463" s="45" t="b">
        <f t="shared" si="534"/>
        <v>1</v>
      </c>
      <c r="AX3463" s="45"/>
    </row>
    <row r="3464" spans="1:50" s="36" customFormat="1" ht="27.75" customHeight="1" x14ac:dyDescent="0.15">
      <c r="A3464" s="36" t="str">
        <f t="shared" si="532"/>
        <v>RONELLY S.A.S112010206</v>
      </c>
      <c r="B3464" s="36" t="b">
        <f>+A3464='[1]Anexo 9'!A3464</f>
        <v>1</v>
      </c>
      <c r="C3464" s="18">
        <v>890929073</v>
      </c>
      <c r="D3464" s="18" t="s">
        <v>3869</v>
      </c>
      <c r="E3464" s="15" t="s">
        <v>61</v>
      </c>
      <c r="F3464" s="15" t="s">
        <v>62</v>
      </c>
      <c r="G3464" s="15" t="s">
        <v>3155</v>
      </c>
      <c r="H3464" s="15" t="s">
        <v>3155</v>
      </c>
      <c r="I3464" s="15" t="s">
        <v>3155</v>
      </c>
      <c r="J3464" s="15">
        <v>6</v>
      </c>
      <c r="K3464" s="15" t="s">
        <v>3155</v>
      </c>
      <c r="L3464" s="15">
        <v>112010206</v>
      </c>
      <c r="M3464" s="15" t="s">
        <v>2287</v>
      </c>
      <c r="N3464" s="15" t="s">
        <v>835</v>
      </c>
      <c r="O3464" s="18" t="s">
        <v>5350</v>
      </c>
      <c r="P3464" s="22" t="s">
        <v>73</v>
      </c>
      <c r="Q3464" s="15" t="s">
        <v>2289</v>
      </c>
      <c r="R3464" s="18" t="s">
        <v>5997</v>
      </c>
      <c r="S3464" s="22" t="b">
        <f t="shared" ref="S3464:S3527" si="535">+R3464=Q3464</f>
        <v>0</v>
      </c>
      <c r="T3464" s="18">
        <v>1</v>
      </c>
      <c r="U3464" s="18" t="s">
        <v>5997</v>
      </c>
      <c r="V3464" s="15"/>
      <c r="W3464" s="18" t="s">
        <v>6570</v>
      </c>
      <c r="X3464" s="18"/>
      <c r="Y3464" s="15" t="s">
        <v>73</v>
      </c>
      <c r="Z3464" s="18" t="s">
        <v>6570</v>
      </c>
      <c r="AA3464" s="18" t="s">
        <v>71</v>
      </c>
      <c r="AB3464" s="18" t="s">
        <v>7675</v>
      </c>
      <c r="AC3464" s="67" t="str">
        <f>+VLOOKUP("*"&amp;L3464&amp;"*",'[2]REGISTROS SANITARIOS'!$D$2663:$E$2973,2,FALSE)</f>
        <v>SI</v>
      </c>
      <c r="AD3464" s="22" t="s">
        <v>1025</v>
      </c>
      <c r="AE3464" s="16">
        <v>44373</v>
      </c>
      <c r="AF3464" s="34" t="s">
        <v>73</v>
      </c>
      <c r="AG3464" s="24">
        <v>19980849</v>
      </c>
      <c r="AH3464" s="18">
        <v>1</v>
      </c>
      <c r="AI3464" s="18"/>
      <c r="AJ3464" s="17">
        <v>3630</v>
      </c>
      <c r="AK3464" s="25">
        <v>3630</v>
      </c>
      <c r="AL3464" s="25">
        <v>8866</v>
      </c>
      <c r="AM3464" s="35">
        <v>0</v>
      </c>
      <c r="AN3464" s="19">
        <v>32183580</v>
      </c>
      <c r="AO3464" s="18"/>
      <c r="AP3464" s="15"/>
      <c r="AQ3464" s="43" t="str">
        <f t="shared" si="533"/>
        <v>SI</v>
      </c>
      <c r="AR3464" s="44">
        <f t="shared" si="527"/>
        <v>32183580</v>
      </c>
      <c r="AS3464" s="44">
        <f t="shared" si="528"/>
        <v>32183580</v>
      </c>
      <c r="AT3464" s="44">
        <f t="shared" si="529"/>
        <v>32183580</v>
      </c>
      <c r="AU3464" s="44">
        <f t="shared" si="530"/>
        <v>32183580</v>
      </c>
      <c r="AV3464" s="45" t="b">
        <f t="shared" si="531"/>
        <v>1</v>
      </c>
      <c r="AW3464" s="45" t="b">
        <f t="shared" si="534"/>
        <v>1</v>
      </c>
      <c r="AX3464" s="45"/>
    </row>
    <row r="3465" spans="1:50" s="36" customFormat="1" ht="27.75" customHeight="1" x14ac:dyDescent="0.15">
      <c r="A3465" s="36" t="str">
        <f t="shared" si="532"/>
        <v>RONELLY S.A.S112020406</v>
      </c>
      <c r="B3465" s="36" t="b">
        <f>+A3465='[1]Anexo 9'!A3465</f>
        <v>1</v>
      </c>
      <c r="C3465" s="18">
        <v>890929073</v>
      </c>
      <c r="D3465" s="18" t="s">
        <v>3869</v>
      </c>
      <c r="E3465" s="15" t="s">
        <v>61</v>
      </c>
      <c r="F3465" s="15" t="s">
        <v>62</v>
      </c>
      <c r="G3465" s="15" t="s">
        <v>3155</v>
      </c>
      <c r="H3465" s="15" t="s">
        <v>3155</v>
      </c>
      <c r="I3465" s="15" t="s">
        <v>3155</v>
      </c>
      <c r="J3465" s="15">
        <v>5</v>
      </c>
      <c r="K3465" s="15" t="s">
        <v>3155</v>
      </c>
      <c r="L3465" s="15">
        <v>112020406</v>
      </c>
      <c r="M3465" s="15" t="s">
        <v>2299</v>
      </c>
      <c r="N3465" s="15" t="s">
        <v>835</v>
      </c>
      <c r="O3465" s="18" t="s">
        <v>5351</v>
      </c>
      <c r="P3465" s="22" t="s">
        <v>3841</v>
      </c>
      <c r="Q3465" s="15" t="s">
        <v>2289</v>
      </c>
      <c r="R3465" s="18" t="s">
        <v>5998</v>
      </c>
      <c r="S3465" s="22" t="b">
        <f t="shared" si="535"/>
        <v>0</v>
      </c>
      <c r="T3465" s="18">
        <v>1</v>
      </c>
      <c r="U3465" s="18" t="s">
        <v>5998</v>
      </c>
      <c r="V3465" s="15"/>
      <c r="W3465" s="18" t="s">
        <v>6571</v>
      </c>
      <c r="X3465" s="18"/>
      <c r="Y3465" s="15" t="s">
        <v>73</v>
      </c>
      <c r="Z3465" s="18" t="s">
        <v>6571</v>
      </c>
      <c r="AA3465" s="18" t="s">
        <v>71</v>
      </c>
      <c r="AB3465" s="18" t="s">
        <v>7676</v>
      </c>
      <c r="AC3465" s="67" t="str">
        <f>+VLOOKUP("*"&amp;L3465&amp;"*",'[2]REGISTROS SANITARIOS'!$D$2663:$E$2973,2,FALSE)</f>
        <v>SI</v>
      </c>
      <c r="AD3465" s="22" t="s">
        <v>1025</v>
      </c>
      <c r="AE3465" s="16">
        <v>44528</v>
      </c>
      <c r="AF3465" s="34" t="s">
        <v>73</v>
      </c>
      <c r="AG3465" s="24">
        <v>31337</v>
      </c>
      <c r="AH3465" s="18">
        <v>2</v>
      </c>
      <c r="AI3465" s="18"/>
      <c r="AJ3465" s="17">
        <v>2970</v>
      </c>
      <c r="AK3465" s="25">
        <v>2970</v>
      </c>
      <c r="AL3465" s="25">
        <v>15439</v>
      </c>
      <c r="AM3465" s="35">
        <v>0</v>
      </c>
      <c r="AN3465" s="19">
        <v>45853830</v>
      </c>
      <c r="AO3465" s="18"/>
      <c r="AP3465" s="15"/>
      <c r="AQ3465" s="43" t="str">
        <f t="shared" si="533"/>
        <v>SI</v>
      </c>
      <c r="AR3465" s="44">
        <f t="shared" si="527"/>
        <v>45853830</v>
      </c>
      <c r="AS3465" s="44">
        <f t="shared" si="528"/>
        <v>45853830</v>
      </c>
      <c r="AT3465" s="44">
        <f t="shared" si="529"/>
        <v>45853830</v>
      </c>
      <c r="AU3465" s="44">
        <f t="shared" si="530"/>
        <v>45853830</v>
      </c>
      <c r="AV3465" s="45" t="b">
        <f t="shared" si="531"/>
        <v>1</v>
      </c>
      <c r="AW3465" s="45" t="b">
        <f t="shared" si="534"/>
        <v>1</v>
      </c>
      <c r="AX3465" s="45"/>
    </row>
    <row r="3466" spans="1:50" s="36" customFormat="1" ht="27.75" customHeight="1" x14ac:dyDescent="0.15">
      <c r="A3466" s="36" t="str">
        <f t="shared" si="532"/>
        <v>RONELLY S.A.S112030106</v>
      </c>
      <c r="B3466" s="36" t="b">
        <f>+A3466='[1]Anexo 9'!A3466</f>
        <v>1</v>
      </c>
      <c r="C3466" s="18">
        <v>890929073</v>
      </c>
      <c r="D3466" s="18" t="s">
        <v>3869</v>
      </c>
      <c r="E3466" s="15" t="s">
        <v>61</v>
      </c>
      <c r="F3466" s="15" t="s">
        <v>62</v>
      </c>
      <c r="G3466" s="15" t="s">
        <v>3155</v>
      </c>
      <c r="H3466" s="15" t="s">
        <v>3155</v>
      </c>
      <c r="I3466" s="15" t="s">
        <v>3155</v>
      </c>
      <c r="J3466" s="15">
        <v>6</v>
      </c>
      <c r="K3466" s="15" t="s">
        <v>3155</v>
      </c>
      <c r="L3466" s="15">
        <v>112030106</v>
      </c>
      <c r="M3466" s="15" t="s">
        <v>2304</v>
      </c>
      <c r="N3466" s="15" t="s">
        <v>835</v>
      </c>
      <c r="O3466" s="18" t="s">
        <v>5352</v>
      </c>
      <c r="P3466" s="22" t="s">
        <v>73</v>
      </c>
      <c r="Q3466" s="15" t="s">
        <v>2306</v>
      </c>
      <c r="R3466" s="18" t="s">
        <v>5999</v>
      </c>
      <c r="S3466" s="22" t="b">
        <f t="shared" si="535"/>
        <v>0</v>
      </c>
      <c r="T3466" s="18">
        <v>1</v>
      </c>
      <c r="U3466" s="18" t="s">
        <v>5999</v>
      </c>
      <c r="V3466" s="15"/>
      <c r="W3466" s="18" t="s">
        <v>6526</v>
      </c>
      <c r="X3466" s="18"/>
      <c r="Y3466" s="15" t="s">
        <v>73</v>
      </c>
      <c r="Z3466" s="18" t="s">
        <v>6526</v>
      </c>
      <c r="AA3466" s="18" t="s">
        <v>71</v>
      </c>
      <c r="AB3466" s="18" t="s">
        <v>2308</v>
      </c>
      <c r="AC3466" s="67" t="str">
        <f>+VLOOKUP("*"&amp;L3466&amp;"*",'[2]REGISTROS SANITARIOS'!$D$2663:$E$2973,2,FALSE)</f>
        <v>SI</v>
      </c>
      <c r="AD3466" s="22" t="s">
        <v>1025</v>
      </c>
      <c r="AE3466" s="16">
        <v>44530</v>
      </c>
      <c r="AF3466" s="34" t="s">
        <v>73</v>
      </c>
      <c r="AG3466" s="24">
        <v>19912977</v>
      </c>
      <c r="AH3466" s="18">
        <v>2</v>
      </c>
      <c r="AI3466" s="18"/>
      <c r="AJ3466" s="17">
        <v>6050</v>
      </c>
      <c r="AK3466" s="25">
        <v>6050</v>
      </c>
      <c r="AL3466" s="25">
        <v>1911</v>
      </c>
      <c r="AM3466" s="35">
        <v>0</v>
      </c>
      <c r="AN3466" s="19">
        <v>11561550</v>
      </c>
      <c r="AO3466" s="18"/>
      <c r="AP3466" s="15"/>
      <c r="AQ3466" s="43" t="str">
        <f t="shared" si="533"/>
        <v>SI</v>
      </c>
      <c r="AR3466" s="44">
        <f t="shared" si="527"/>
        <v>11561550</v>
      </c>
      <c r="AS3466" s="44">
        <f t="shared" si="528"/>
        <v>11561550</v>
      </c>
      <c r="AT3466" s="44">
        <f t="shared" si="529"/>
        <v>11561550</v>
      </c>
      <c r="AU3466" s="44">
        <f t="shared" si="530"/>
        <v>11561550</v>
      </c>
      <c r="AV3466" s="45" t="b">
        <f t="shared" si="531"/>
        <v>1</v>
      </c>
      <c r="AW3466" s="45" t="b">
        <f t="shared" si="534"/>
        <v>1</v>
      </c>
      <c r="AX3466" s="45"/>
    </row>
    <row r="3467" spans="1:50" s="36" customFormat="1" ht="27.75" customHeight="1" x14ac:dyDescent="0.15">
      <c r="A3467" s="36" t="str">
        <f t="shared" si="532"/>
        <v>RONELLY S.A.S112030206</v>
      </c>
      <c r="B3467" s="36" t="b">
        <f>+A3467='[1]Anexo 9'!A3467</f>
        <v>1</v>
      </c>
      <c r="C3467" s="18">
        <v>890929073</v>
      </c>
      <c r="D3467" s="18" t="s">
        <v>3869</v>
      </c>
      <c r="E3467" s="15" t="s">
        <v>61</v>
      </c>
      <c r="F3467" s="15" t="s">
        <v>62</v>
      </c>
      <c r="G3467" s="15" t="s">
        <v>3155</v>
      </c>
      <c r="H3467" s="15" t="s">
        <v>3155</v>
      </c>
      <c r="I3467" s="15" t="s">
        <v>3155</v>
      </c>
      <c r="J3467" s="15">
        <v>6</v>
      </c>
      <c r="K3467" s="15" t="s">
        <v>3155</v>
      </c>
      <c r="L3467" s="15">
        <v>112030206</v>
      </c>
      <c r="M3467" s="15" t="s">
        <v>2309</v>
      </c>
      <c r="N3467" s="15" t="s">
        <v>835</v>
      </c>
      <c r="O3467" s="18" t="s">
        <v>5353</v>
      </c>
      <c r="P3467" s="22" t="s">
        <v>73</v>
      </c>
      <c r="Q3467" s="15" t="s">
        <v>2311</v>
      </c>
      <c r="R3467" s="18" t="s">
        <v>5999</v>
      </c>
      <c r="S3467" s="22" t="b">
        <f t="shared" si="535"/>
        <v>0</v>
      </c>
      <c r="T3467" s="18">
        <v>1</v>
      </c>
      <c r="U3467" s="18" t="s">
        <v>5999</v>
      </c>
      <c r="V3467" s="15"/>
      <c r="W3467" s="18" t="s">
        <v>6526</v>
      </c>
      <c r="X3467" s="18"/>
      <c r="Y3467" s="15" t="s">
        <v>73</v>
      </c>
      <c r="Z3467" s="18" t="s">
        <v>6526</v>
      </c>
      <c r="AA3467" s="18" t="s">
        <v>71</v>
      </c>
      <c r="AB3467" s="18" t="s">
        <v>2314</v>
      </c>
      <c r="AC3467" s="67" t="str">
        <f>+VLOOKUP("*"&amp;L3467&amp;"*",'[2]REGISTROS SANITARIOS'!$D$2663:$E$2973,2,FALSE)</f>
        <v>SI</v>
      </c>
      <c r="AD3467" s="22" t="s">
        <v>1025</v>
      </c>
      <c r="AE3467" s="16">
        <v>44258</v>
      </c>
      <c r="AF3467" s="34" t="s">
        <v>68</v>
      </c>
      <c r="AG3467" s="24">
        <v>21475</v>
      </c>
      <c r="AH3467" s="18">
        <v>2</v>
      </c>
      <c r="AI3467" s="18"/>
      <c r="AJ3467" s="17">
        <v>2420</v>
      </c>
      <c r="AK3467" s="25">
        <v>2420</v>
      </c>
      <c r="AL3467" s="25">
        <v>3034</v>
      </c>
      <c r="AM3467" s="35">
        <v>0</v>
      </c>
      <c r="AN3467" s="19">
        <v>7342280</v>
      </c>
      <c r="AO3467" s="18"/>
      <c r="AP3467" s="15"/>
      <c r="AQ3467" s="43" t="str">
        <f t="shared" si="533"/>
        <v>SI</v>
      </c>
      <c r="AR3467" s="44">
        <f t="shared" si="527"/>
        <v>7342280</v>
      </c>
      <c r="AS3467" s="44">
        <f t="shared" si="528"/>
        <v>7342280</v>
      </c>
      <c r="AT3467" s="44">
        <f t="shared" si="529"/>
        <v>7342280</v>
      </c>
      <c r="AU3467" s="44">
        <f t="shared" si="530"/>
        <v>7342280</v>
      </c>
      <c r="AV3467" s="45" t="b">
        <f t="shared" si="531"/>
        <v>1</v>
      </c>
      <c r="AW3467" s="45" t="b">
        <f t="shared" si="534"/>
        <v>1</v>
      </c>
      <c r="AX3467" s="45"/>
    </row>
    <row r="3468" spans="1:50" s="36" customFormat="1" ht="27.75" customHeight="1" x14ac:dyDescent="0.15">
      <c r="A3468" s="36" t="str">
        <f t="shared" si="532"/>
        <v>RONELLY S.A.S112030306</v>
      </c>
      <c r="B3468" s="36" t="b">
        <f>+A3468='[1]Anexo 9'!A3468</f>
        <v>1</v>
      </c>
      <c r="C3468" s="18">
        <v>890929073</v>
      </c>
      <c r="D3468" s="18" t="s">
        <v>3869</v>
      </c>
      <c r="E3468" s="15" t="s">
        <v>61</v>
      </c>
      <c r="F3468" s="15" t="s">
        <v>62</v>
      </c>
      <c r="G3468" s="15" t="s">
        <v>3155</v>
      </c>
      <c r="H3468" s="15" t="s">
        <v>3155</v>
      </c>
      <c r="I3468" s="15" t="s">
        <v>3155</v>
      </c>
      <c r="J3468" s="15">
        <v>6</v>
      </c>
      <c r="K3468" s="15" t="s">
        <v>3155</v>
      </c>
      <c r="L3468" s="15">
        <v>112030306</v>
      </c>
      <c r="M3468" s="15" t="s">
        <v>2315</v>
      </c>
      <c r="N3468" s="15" t="s">
        <v>91</v>
      </c>
      <c r="O3468" s="18" t="s">
        <v>5354</v>
      </c>
      <c r="P3468" s="22" t="s">
        <v>73</v>
      </c>
      <c r="Q3468" s="15" t="s">
        <v>1678</v>
      </c>
      <c r="R3468" s="18" t="s">
        <v>6000</v>
      </c>
      <c r="S3468" s="22" t="b">
        <f t="shared" si="535"/>
        <v>0</v>
      </c>
      <c r="T3468" s="18">
        <v>1</v>
      </c>
      <c r="U3468" s="18" t="s">
        <v>6000</v>
      </c>
      <c r="V3468" s="15"/>
      <c r="W3468" s="18" t="s">
        <v>6528</v>
      </c>
      <c r="X3468" s="18"/>
      <c r="Y3468" s="15" t="s">
        <v>73</v>
      </c>
      <c r="Z3468" s="18" t="s">
        <v>6528</v>
      </c>
      <c r="AA3468" s="18" t="s">
        <v>71</v>
      </c>
      <c r="AB3468" s="18" t="s">
        <v>2318</v>
      </c>
      <c r="AC3468" s="67" t="str">
        <f>+VLOOKUP("*"&amp;L3468&amp;"*",'[2]REGISTROS SANITARIOS'!$D$2663:$E$2973,2,FALSE)</f>
        <v>SI</v>
      </c>
      <c r="AD3468" s="22" t="s">
        <v>1025</v>
      </c>
      <c r="AE3468" s="16">
        <v>44314</v>
      </c>
      <c r="AF3468" s="34" t="s">
        <v>73</v>
      </c>
      <c r="AG3468" s="24">
        <v>19944764</v>
      </c>
      <c r="AH3468" s="18">
        <v>1</v>
      </c>
      <c r="AI3468" s="18"/>
      <c r="AJ3468" s="17">
        <v>660</v>
      </c>
      <c r="AK3468" s="25">
        <v>660</v>
      </c>
      <c r="AL3468" s="25">
        <v>1588</v>
      </c>
      <c r="AM3468" s="35">
        <v>0</v>
      </c>
      <c r="AN3468" s="19">
        <v>1048080</v>
      </c>
      <c r="AO3468" s="18"/>
      <c r="AP3468" s="15"/>
      <c r="AQ3468" s="43" t="str">
        <f t="shared" si="533"/>
        <v>SI</v>
      </c>
      <c r="AR3468" s="44">
        <f t="shared" si="527"/>
        <v>1048080</v>
      </c>
      <c r="AS3468" s="44">
        <f t="shared" si="528"/>
        <v>1048080</v>
      </c>
      <c r="AT3468" s="44">
        <f t="shared" si="529"/>
        <v>1048080</v>
      </c>
      <c r="AU3468" s="44">
        <f t="shared" si="530"/>
        <v>1048080</v>
      </c>
      <c r="AV3468" s="45" t="b">
        <f t="shared" si="531"/>
        <v>1</v>
      </c>
      <c r="AW3468" s="45" t="b">
        <f t="shared" si="534"/>
        <v>1</v>
      </c>
      <c r="AX3468" s="45"/>
    </row>
    <row r="3469" spans="1:50" s="36" customFormat="1" ht="27.75" customHeight="1" x14ac:dyDescent="0.15">
      <c r="A3469" s="36" t="str">
        <f t="shared" si="532"/>
        <v>RONELLY S.A.S112040106</v>
      </c>
      <c r="B3469" s="36" t="b">
        <f>+A3469='[1]Anexo 9'!A3469</f>
        <v>1</v>
      </c>
      <c r="C3469" s="18">
        <v>890929073</v>
      </c>
      <c r="D3469" s="18" t="s">
        <v>3869</v>
      </c>
      <c r="E3469" s="15" t="s">
        <v>61</v>
      </c>
      <c r="F3469" s="15" t="s">
        <v>62</v>
      </c>
      <c r="G3469" s="15" t="s">
        <v>3155</v>
      </c>
      <c r="H3469" s="15" t="s">
        <v>3155</v>
      </c>
      <c r="I3469" s="15" t="s">
        <v>3155</v>
      </c>
      <c r="J3469" s="15">
        <v>4</v>
      </c>
      <c r="K3469" s="15" t="s">
        <v>3155</v>
      </c>
      <c r="L3469" s="15">
        <v>112040106</v>
      </c>
      <c r="M3469" s="15" t="s">
        <v>2326</v>
      </c>
      <c r="N3469" s="15" t="s">
        <v>91</v>
      </c>
      <c r="O3469" s="18" t="s">
        <v>5355</v>
      </c>
      <c r="P3469" s="22" t="s">
        <v>3841</v>
      </c>
      <c r="Q3469" s="15" t="s">
        <v>475</v>
      </c>
      <c r="R3469" s="18" t="s">
        <v>6001</v>
      </c>
      <c r="S3469" s="22" t="b">
        <f t="shared" si="535"/>
        <v>0</v>
      </c>
      <c r="T3469" s="18">
        <v>1</v>
      </c>
      <c r="U3469" s="18" t="s">
        <v>6001</v>
      </c>
      <c r="V3469" s="15"/>
      <c r="W3469" s="18" t="s">
        <v>6530</v>
      </c>
      <c r="X3469" s="18"/>
      <c r="Y3469" s="15" t="s">
        <v>73</v>
      </c>
      <c r="Z3469" s="18" t="s">
        <v>6530</v>
      </c>
      <c r="AA3469" s="18" t="s">
        <v>71</v>
      </c>
      <c r="AB3469" s="18" t="s">
        <v>2328</v>
      </c>
      <c r="AC3469" s="67" t="str">
        <f>+VLOOKUP("*"&amp;L3469&amp;"*",'[2]REGISTROS SANITARIOS'!$D$2663:$E$2973,2,FALSE)</f>
        <v>SI</v>
      </c>
      <c r="AD3469" s="22" t="s">
        <v>1025</v>
      </c>
      <c r="AE3469" s="16">
        <v>44509</v>
      </c>
      <c r="AF3469" s="34" t="s">
        <v>73</v>
      </c>
      <c r="AG3469" s="24">
        <v>44829</v>
      </c>
      <c r="AH3469" s="18">
        <v>1</v>
      </c>
      <c r="AI3469" s="18"/>
      <c r="AJ3469" s="17">
        <v>412.5</v>
      </c>
      <c r="AK3469" s="25">
        <v>412.5</v>
      </c>
      <c r="AL3469" s="25">
        <v>7337</v>
      </c>
      <c r="AM3469" s="35">
        <v>0</v>
      </c>
      <c r="AN3469" s="19">
        <v>3026512.5</v>
      </c>
      <c r="AO3469" s="18"/>
      <c r="AP3469" s="15"/>
      <c r="AQ3469" s="43" t="str">
        <f t="shared" si="533"/>
        <v>SI</v>
      </c>
      <c r="AR3469" s="44">
        <f t="shared" si="527"/>
        <v>3026512.5</v>
      </c>
      <c r="AS3469" s="44">
        <f t="shared" si="528"/>
        <v>3026512.5</v>
      </c>
      <c r="AT3469" s="44">
        <f t="shared" si="529"/>
        <v>3026512.5</v>
      </c>
      <c r="AU3469" s="44">
        <f t="shared" si="530"/>
        <v>3026512.5</v>
      </c>
      <c r="AV3469" s="45" t="b">
        <f t="shared" si="531"/>
        <v>1</v>
      </c>
      <c r="AW3469" s="45" t="b">
        <f t="shared" si="534"/>
        <v>1</v>
      </c>
      <c r="AX3469" s="45"/>
    </row>
    <row r="3470" spans="1:50" s="36" customFormat="1" ht="27.75" customHeight="1" x14ac:dyDescent="0.15">
      <c r="A3470" s="36" t="str">
        <f t="shared" si="532"/>
        <v>RONELLY S.A.S112040205</v>
      </c>
      <c r="B3470" s="36" t="b">
        <f>+A3470='[1]Anexo 9'!A3470</f>
        <v>1</v>
      </c>
      <c r="C3470" s="18">
        <v>890929073</v>
      </c>
      <c r="D3470" s="18" t="s">
        <v>3869</v>
      </c>
      <c r="E3470" s="15" t="s">
        <v>61</v>
      </c>
      <c r="F3470" s="15" t="s">
        <v>62</v>
      </c>
      <c r="G3470" s="15" t="s">
        <v>3155</v>
      </c>
      <c r="H3470" s="15" t="s">
        <v>3155</v>
      </c>
      <c r="I3470" s="15" t="s">
        <v>3155</v>
      </c>
      <c r="J3470" s="15">
        <v>4</v>
      </c>
      <c r="K3470" s="15" t="s">
        <v>3155</v>
      </c>
      <c r="L3470" s="15">
        <v>112040205</v>
      </c>
      <c r="M3470" s="15" t="s">
        <v>2329</v>
      </c>
      <c r="N3470" s="15" t="s">
        <v>2330</v>
      </c>
      <c r="O3470" s="18" t="s">
        <v>5356</v>
      </c>
      <c r="P3470" s="22" t="s">
        <v>73</v>
      </c>
      <c r="Q3470" s="15" t="s">
        <v>2332</v>
      </c>
      <c r="R3470" s="18" t="s">
        <v>6002</v>
      </c>
      <c r="S3470" s="22" t="b">
        <f t="shared" si="535"/>
        <v>0</v>
      </c>
      <c r="T3470" s="18">
        <v>10</v>
      </c>
      <c r="U3470" s="18" t="s">
        <v>6002</v>
      </c>
      <c r="V3470" s="15"/>
      <c r="W3470" s="18" t="s">
        <v>6530</v>
      </c>
      <c r="X3470" s="18"/>
      <c r="Y3470" s="15" t="s">
        <v>73</v>
      </c>
      <c r="Z3470" s="18" t="s">
        <v>6530</v>
      </c>
      <c r="AA3470" s="18" t="s">
        <v>71</v>
      </c>
      <c r="AB3470" s="18" t="s">
        <v>7677</v>
      </c>
      <c r="AC3470" s="67" t="str">
        <f>+VLOOKUP("*"&amp;L3470&amp;"*",'[2]REGISTROS SANITARIOS'!$D$2663:$E$2973,2,FALSE)</f>
        <v>SI</v>
      </c>
      <c r="AD3470" s="22" t="s">
        <v>1025</v>
      </c>
      <c r="AE3470" s="16">
        <v>44534</v>
      </c>
      <c r="AF3470" s="34" t="s">
        <v>73</v>
      </c>
      <c r="AG3470" s="24">
        <v>19900048</v>
      </c>
      <c r="AH3470" s="18">
        <v>1</v>
      </c>
      <c r="AI3470" s="18"/>
      <c r="AJ3470" s="17">
        <v>23100</v>
      </c>
      <c r="AK3470" s="25">
        <v>23100</v>
      </c>
      <c r="AL3470" s="25">
        <v>703</v>
      </c>
      <c r="AM3470" s="35">
        <v>0</v>
      </c>
      <c r="AN3470" s="19">
        <v>16239300</v>
      </c>
      <c r="AO3470" s="18"/>
      <c r="AP3470" s="15"/>
      <c r="AQ3470" s="43" t="str">
        <f t="shared" si="533"/>
        <v>SI</v>
      </c>
      <c r="AR3470" s="44">
        <f t="shared" si="527"/>
        <v>16239300</v>
      </c>
      <c r="AS3470" s="44">
        <f t="shared" si="528"/>
        <v>16239300</v>
      </c>
      <c r="AT3470" s="44">
        <f t="shared" si="529"/>
        <v>16239300</v>
      </c>
      <c r="AU3470" s="44">
        <f t="shared" si="530"/>
        <v>16239300</v>
      </c>
      <c r="AV3470" s="45" t="b">
        <f t="shared" si="531"/>
        <v>1</v>
      </c>
      <c r="AW3470" s="45" t="b">
        <f t="shared" si="534"/>
        <v>1</v>
      </c>
      <c r="AX3470" s="45"/>
    </row>
    <row r="3471" spans="1:50" s="36" customFormat="1" ht="27.75" customHeight="1" x14ac:dyDescent="0.15">
      <c r="A3471" s="36" t="str">
        <f t="shared" si="532"/>
        <v>RONELLY S.A.S112050206</v>
      </c>
      <c r="B3471" s="36" t="b">
        <f>+A3471='[1]Anexo 9'!A3471</f>
        <v>1</v>
      </c>
      <c r="C3471" s="18">
        <v>890929073</v>
      </c>
      <c r="D3471" s="18" t="s">
        <v>3869</v>
      </c>
      <c r="E3471" s="15" t="s">
        <v>61</v>
      </c>
      <c r="F3471" s="15" t="s">
        <v>62</v>
      </c>
      <c r="G3471" s="15" t="s">
        <v>3155</v>
      </c>
      <c r="H3471" s="15" t="s">
        <v>3155</v>
      </c>
      <c r="I3471" s="15" t="s">
        <v>3155</v>
      </c>
      <c r="J3471" s="15">
        <v>5</v>
      </c>
      <c r="K3471" s="15" t="s">
        <v>3155</v>
      </c>
      <c r="L3471" s="15">
        <v>112050206</v>
      </c>
      <c r="M3471" s="15" t="s">
        <v>2337</v>
      </c>
      <c r="N3471" s="15" t="s">
        <v>835</v>
      </c>
      <c r="O3471" s="18" t="s">
        <v>5357</v>
      </c>
      <c r="P3471" s="22" t="s">
        <v>73</v>
      </c>
      <c r="Q3471" s="15" t="s">
        <v>2339</v>
      </c>
      <c r="R3471" s="18" t="s">
        <v>6003</v>
      </c>
      <c r="S3471" s="22" t="b">
        <f t="shared" si="535"/>
        <v>0</v>
      </c>
      <c r="T3471" s="18">
        <v>1</v>
      </c>
      <c r="U3471" s="18" t="s">
        <v>6003</v>
      </c>
      <c r="V3471" s="15"/>
      <c r="W3471" s="18" t="s">
        <v>6530</v>
      </c>
      <c r="X3471" s="18"/>
      <c r="Y3471" s="15" t="s">
        <v>73</v>
      </c>
      <c r="Z3471" s="18" t="s">
        <v>6530</v>
      </c>
      <c r="AA3471" s="18" t="s">
        <v>71</v>
      </c>
      <c r="AB3471" s="18" t="s">
        <v>7678</v>
      </c>
      <c r="AC3471" s="67" t="str">
        <f>+VLOOKUP("*"&amp;L3471&amp;"*",'[2]REGISTROS SANITARIOS'!$D$2663:$E$2973,2,FALSE)</f>
        <v>SI</v>
      </c>
      <c r="AD3471" s="22" t="s">
        <v>1025</v>
      </c>
      <c r="AE3471" s="16">
        <v>44314</v>
      </c>
      <c r="AF3471" s="34" t="s">
        <v>73</v>
      </c>
      <c r="AG3471" s="24">
        <v>20006642</v>
      </c>
      <c r="AH3471" s="18">
        <v>1</v>
      </c>
      <c r="AI3471" s="18"/>
      <c r="AJ3471" s="17">
        <v>6875</v>
      </c>
      <c r="AK3471" s="25">
        <v>6875</v>
      </c>
      <c r="AL3471" s="25">
        <v>3439</v>
      </c>
      <c r="AM3471" s="35">
        <v>0</v>
      </c>
      <c r="AN3471" s="19">
        <v>23643125</v>
      </c>
      <c r="AO3471" s="18"/>
      <c r="AP3471" s="15"/>
      <c r="AQ3471" s="43" t="str">
        <f t="shared" si="533"/>
        <v>SI</v>
      </c>
      <c r="AR3471" s="44">
        <f t="shared" si="527"/>
        <v>23643125</v>
      </c>
      <c r="AS3471" s="44">
        <f t="shared" si="528"/>
        <v>23643125</v>
      </c>
      <c r="AT3471" s="44">
        <f t="shared" si="529"/>
        <v>23643125</v>
      </c>
      <c r="AU3471" s="44">
        <f t="shared" si="530"/>
        <v>23643125</v>
      </c>
      <c r="AV3471" s="45" t="b">
        <f t="shared" si="531"/>
        <v>1</v>
      </c>
      <c r="AW3471" s="45" t="b">
        <f t="shared" si="534"/>
        <v>1</v>
      </c>
      <c r="AX3471" s="45"/>
    </row>
    <row r="3472" spans="1:50" s="36" customFormat="1" ht="27.75" customHeight="1" x14ac:dyDescent="0.15">
      <c r="A3472" s="36" t="str">
        <f t="shared" si="532"/>
        <v>RONELLY S.A.S112050306</v>
      </c>
      <c r="B3472" s="36" t="b">
        <f>+A3472='[1]Anexo 9'!A3472</f>
        <v>1</v>
      </c>
      <c r="C3472" s="18">
        <v>890929073</v>
      </c>
      <c r="D3472" s="18" t="s">
        <v>3869</v>
      </c>
      <c r="E3472" s="15" t="s">
        <v>61</v>
      </c>
      <c r="F3472" s="15" t="s">
        <v>62</v>
      </c>
      <c r="G3472" s="15" t="s">
        <v>3155</v>
      </c>
      <c r="H3472" s="15" t="s">
        <v>3155</v>
      </c>
      <c r="I3472" s="15" t="s">
        <v>3155</v>
      </c>
      <c r="J3472" s="15">
        <v>3</v>
      </c>
      <c r="K3472" s="15" t="s">
        <v>3155</v>
      </c>
      <c r="L3472" s="15">
        <v>112050306</v>
      </c>
      <c r="M3472" s="15" t="s">
        <v>2341</v>
      </c>
      <c r="N3472" s="15" t="s">
        <v>91</v>
      </c>
      <c r="O3472" s="18" t="s">
        <v>5358</v>
      </c>
      <c r="P3472" s="22" t="s">
        <v>3841</v>
      </c>
      <c r="Q3472" s="15" t="s">
        <v>1678</v>
      </c>
      <c r="R3472" s="18" t="s">
        <v>6000</v>
      </c>
      <c r="S3472" s="22" t="b">
        <f t="shared" si="535"/>
        <v>0</v>
      </c>
      <c r="T3472" s="18">
        <v>1</v>
      </c>
      <c r="U3472" s="18" t="s">
        <v>6000</v>
      </c>
      <c r="V3472" s="15"/>
      <c r="W3472" s="18" t="s">
        <v>6572</v>
      </c>
      <c r="X3472" s="18"/>
      <c r="Y3472" s="15" t="s">
        <v>73</v>
      </c>
      <c r="Z3472" s="18" t="s">
        <v>6572</v>
      </c>
      <c r="AA3472" s="18" t="s">
        <v>71</v>
      </c>
      <c r="AB3472" s="18" t="s">
        <v>2345</v>
      </c>
      <c r="AC3472" s="67" t="str">
        <f>+VLOOKUP("*"&amp;L3472&amp;"*",'[2]REGISTROS SANITARIOS'!$D$2663:$E$2973,2,FALSE)</f>
        <v>SI</v>
      </c>
      <c r="AD3472" s="22" t="s">
        <v>1025</v>
      </c>
      <c r="AE3472" s="16">
        <v>44497</v>
      </c>
      <c r="AF3472" s="34" t="s">
        <v>73</v>
      </c>
      <c r="AG3472" s="24">
        <v>20001046</v>
      </c>
      <c r="AH3472" s="18">
        <v>3</v>
      </c>
      <c r="AI3472" s="18"/>
      <c r="AJ3472" s="17">
        <v>632.5</v>
      </c>
      <c r="AK3472" s="25">
        <v>632.5</v>
      </c>
      <c r="AL3472" s="25">
        <v>5478</v>
      </c>
      <c r="AM3472" s="35">
        <v>0</v>
      </c>
      <c r="AN3472" s="19">
        <v>3464835</v>
      </c>
      <c r="AO3472" s="18"/>
      <c r="AP3472" s="15"/>
      <c r="AQ3472" s="43" t="str">
        <f t="shared" si="533"/>
        <v>SI</v>
      </c>
      <c r="AR3472" s="44">
        <f t="shared" si="527"/>
        <v>3464835</v>
      </c>
      <c r="AS3472" s="44">
        <f t="shared" si="528"/>
        <v>3464835</v>
      </c>
      <c r="AT3472" s="44">
        <f t="shared" si="529"/>
        <v>3464835</v>
      </c>
      <c r="AU3472" s="44">
        <f t="shared" si="530"/>
        <v>3464835</v>
      </c>
      <c r="AV3472" s="45" t="b">
        <f t="shared" si="531"/>
        <v>1</v>
      </c>
      <c r="AW3472" s="45" t="b">
        <f t="shared" si="534"/>
        <v>1</v>
      </c>
      <c r="AX3472" s="45"/>
    </row>
    <row r="3473" spans="1:50" s="36" customFormat="1" ht="27.75" customHeight="1" x14ac:dyDescent="0.15">
      <c r="A3473" s="36" t="str">
        <f t="shared" si="532"/>
        <v>RONELLY S.A.S112050716</v>
      </c>
      <c r="B3473" s="36" t="b">
        <f>+A3473='[1]Anexo 9'!A3473</f>
        <v>1</v>
      </c>
      <c r="C3473" s="18">
        <v>890929073</v>
      </c>
      <c r="D3473" s="18" t="s">
        <v>3869</v>
      </c>
      <c r="E3473" s="15" t="s">
        <v>61</v>
      </c>
      <c r="F3473" s="15" t="s">
        <v>62</v>
      </c>
      <c r="G3473" s="15" t="s">
        <v>3155</v>
      </c>
      <c r="H3473" s="15" t="s">
        <v>3155</v>
      </c>
      <c r="I3473" s="15" t="s">
        <v>3155</v>
      </c>
      <c r="J3473" s="15">
        <v>5</v>
      </c>
      <c r="K3473" s="15" t="s">
        <v>3155</v>
      </c>
      <c r="L3473" s="15">
        <v>112050716</v>
      </c>
      <c r="M3473" s="15" t="s">
        <v>2346</v>
      </c>
      <c r="N3473" s="15" t="s">
        <v>835</v>
      </c>
      <c r="O3473" s="18" t="s">
        <v>5359</v>
      </c>
      <c r="P3473" s="22" t="s">
        <v>3841</v>
      </c>
      <c r="Q3473" s="15" t="s">
        <v>2348</v>
      </c>
      <c r="R3473" s="18" t="s">
        <v>6004</v>
      </c>
      <c r="S3473" s="22" t="b">
        <f t="shared" si="535"/>
        <v>0</v>
      </c>
      <c r="T3473" s="18">
        <v>1</v>
      </c>
      <c r="U3473" s="18" t="s">
        <v>6004</v>
      </c>
      <c r="V3473" s="15"/>
      <c r="W3473" s="18" t="s">
        <v>6526</v>
      </c>
      <c r="X3473" s="18"/>
      <c r="Y3473" s="15" t="s">
        <v>73</v>
      </c>
      <c r="Z3473" s="18" t="s">
        <v>6526</v>
      </c>
      <c r="AA3473" s="18" t="s">
        <v>71</v>
      </c>
      <c r="AB3473" s="18" t="s">
        <v>3631</v>
      </c>
      <c r="AC3473" s="67" t="e">
        <f>+VLOOKUP("*"&amp;L3473&amp;"*",'[2]REGISTROS SANITARIOS'!$D$2663:$E$2973,2,FALSE)</f>
        <v>#N/A</v>
      </c>
      <c r="AD3473" s="22" t="s">
        <v>44</v>
      </c>
      <c r="AE3473" s="16">
        <v>44499</v>
      </c>
      <c r="AF3473" s="34" t="s">
        <v>73</v>
      </c>
      <c r="AG3473" s="24">
        <v>19999832</v>
      </c>
      <c r="AH3473" s="18">
        <v>2</v>
      </c>
      <c r="AI3473" s="18"/>
      <c r="AJ3473" s="17">
        <v>14300</v>
      </c>
      <c r="AK3473" s="25">
        <v>14300</v>
      </c>
      <c r="AL3473" s="25">
        <v>1605</v>
      </c>
      <c r="AM3473" s="35">
        <v>0</v>
      </c>
      <c r="AN3473" s="19">
        <v>22951500</v>
      </c>
      <c r="AO3473" s="18"/>
      <c r="AP3473" s="15"/>
      <c r="AQ3473" s="43" t="str">
        <f t="shared" si="533"/>
        <v>SI</v>
      </c>
      <c r="AR3473" s="44">
        <f t="shared" si="527"/>
        <v>22951500</v>
      </c>
      <c r="AS3473" s="44">
        <f t="shared" si="528"/>
        <v>22951500</v>
      </c>
      <c r="AT3473" s="44">
        <f t="shared" si="529"/>
        <v>22951500</v>
      </c>
      <c r="AU3473" s="44">
        <f t="shared" si="530"/>
        <v>22951500</v>
      </c>
      <c r="AV3473" s="45" t="b">
        <f t="shared" si="531"/>
        <v>1</v>
      </c>
      <c r="AW3473" s="45" t="b">
        <f t="shared" si="534"/>
        <v>1</v>
      </c>
      <c r="AX3473" s="45"/>
    </row>
    <row r="3474" spans="1:50" s="36" customFormat="1" ht="27.75" customHeight="1" x14ac:dyDescent="0.15">
      <c r="A3474" s="36" t="str">
        <f t="shared" si="532"/>
        <v>RONELLY S.A.S112070106</v>
      </c>
      <c r="B3474" s="36" t="b">
        <f>+A3474='[1]Anexo 9'!A3474</f>
        <v>1</v>
      </c>
      <c r="C3474" s="18">
        <v>890929073</v>
      </c>
      <c r="D3474" s="18" t="s">
        <v>3869</v>
      </c>
      <c r="E3474" s="15" t="s">
        <v>61</v>
      </c>
      <c r="F3474" s="15" t="s">
        <v>62</v>
      </c>
      <c r="G3474" s="15" t="s">
        <v>3155</v>
      </c>
      <c r="H3474" s="15" t="s">
        <v>3155</v>
      </c>
      <c r="I3474" s="15" t="s">
        <v>3155</v>
      </c>
      <c r="J3474" s="15">
        <v>3</v>
      </c>
      <c r="K3474" s="15" t="s">
        <v>3155</v>
      </c>
      <c r="L3474" s="15">
        <v>112070106</v>
      </c>
      <c r="M3474" s="15" t="s">
        <v>2351</v>
      </c>
      <c r="N3474" s="15" t="s">
        <v>2302</v>
      </c>
      <c r="O3474" s="18" t="s">
        <v>5360</v>
      </c>
      <c r="P3474" s="22" t="s">
        <v>73</v>
      </c>
      <c r="Q3474" s="15" t="s">
        <v>2303</v>
      </c>
      <c r="R3474" s="18" t="s">
        <v>5998</v>
      </c>
      <c r="S3474" s="22" t="b">
        <f t="shared" si="535"/>
        <v>0</v>
      </c>
      <c r="T3474" s="18">
        <v>1</v>
      </c>
      <c r="U3474" s="18" t="s">
        <v>5998</v>
      </c>
      <c r="V3474" s="15"/>
      <c r="W3474" s="18" t="s">
        <v>6573</v>
      </c>
      <c r="X3474" s="18"/>
      <c r="Y3474" s="15" t="s">
        <v>73</v>
      </c>
      <c r="Z3474" s="18" t="s">
        <v>6573</v>
      </c>
      <c r="AA3474" s="18" t="s">
        <v>71</v>
      </c>
      <c r="AB3474" s="18" t="s">
        <v>2355</v>
      </c>
      <c r="AC3474" s="67" t="str">
        <f>+VLOOKUP("*"&amp;L3474&amp;"*",'[2]REGISTROS SANITARIOS'!$D$2663:$E$2973,2,FALSE)</f>
        <v>SI</v>
      </c>
      <c r="AD3474" s="22" t="s">
        <v>1025</v>
      </c>
      <c r="AE3474" s="16">
        <v>45054</v>
      </c>
      <c r="AF3474" s="34" t="s">
        <v>73</v>
      </c>
      <c r="AG3474" s="24">
        <v>19923975</v>
      </c>
      <c r="AH3474" s="18">
        <v>1</v>
      </c>
      <c r="AI3474" s="18"/>
      <c r="AJ3474" s="17">
        <v>660</v>
      </c>
      <c r="AK3474" s="25">
        <v>660</v>
      </c>
      <c r="AL3474" s="25">
        <v>8221</v>
      </c>
      <c r="AM3474" s="35">
        <v>0</v>
      </c>
      <c r="AN3474" s="19">
        <v>5425860</v>
      </c>
      <c r="AO3474" s="18"/>
      <c r="AP3474" s="15"/>
      <c r="AQ3474" s="43" t="str">
        <f t="shared" si="533"/>
        <v>SI</v>
      </c>
      <c r="AR3474" s="44">
        <f t="shared" si="527"/>
        <v>5425860</v>
      </c>
      <c r="AS3474" s="44">
        <f t="shared" si="528"/>
        <v>5425860</v>
      </c>
      <c r="AT3474" s="44">
        <f t="shared" si="529"/>
        <v>5425860</v>
      </c>
      <c r="AU3474" s="44">
        <f t="shared" si="530"/>
        <v>5425860</v>
      </c>
      <c r="AV3474" s="45" t="b">
        <f t="shared" si="531"/>
        <v>1</v>
      </c>
      <c r="AW3474" s="45" t="b">
        <f t="shared" si="534"/>
        <v>1</v>
      </c>
      <c r="AX3474" s="45"/>
    </row>
    <row r="3475" spans="1:50" s="36" customFormat="1" ht="27.75" customHeight="1" x14ac:dyDescent="0.15">
      <c r="A3475" s="36" t="str">
        <f t="shared" si="532"/>
        <v>RONELLY S.A.S113010704</v>
      </c>
      <c r="B3475" s="36" t="b">
        <f>+A3475='[1]Anexo 9'!A3475</f>
        <v>1</v>
      </c>
      <c r="C3475" s="18">
        <v>890929073</v>
      </c>
      <c r="D3475" s="18" t="s">
        <v>3869</v>
      </c>
      <c r="E3475" s="15" t="s">
        <v>61</v>
      </c>
      <c r="F3475" s="15" t="s">
        <v>62</v>
      </c>
      <c r="G3475" s="15" t="s">
        <v>3155</v>
      </c>
      <c r="H3475" s="15" t="s">
        <v>3155</v>
      </c>
      <c r="I3475" s="15" t="s">
        <v>3155</v>
      </c>
      <c r="J3475" s="15">
        <v>4</v>
      </c>
      <c r="K3475" s="15" t="s">
        <v>3155</v>
      </c>
      <c r="L3475" s="15">
        <v>113010704</v>
      </c>
      <c r="M3475" s="15" t="s">
        <v>2359</v>
      </c>
      <c r="N3475" s="15" t="s">
        <v>91</v>
      </c>
      <c r="O3475" s="18" t="s">
        <v>5361</v>
      </c>
      <c r="P3475" s="22" t="s">
        <v>3841</v>
      </c>
      <c r="Q3475" s="15" t="s">
        <v>475</v>
      </c>
      <c r="R3475" s="18" t="s">
        <v>6001</v>
      </c>
      <c r="S3475" s="22" t="b">
        <f t="shared" si="535"/>
        <v>0</v>
      </c>
      <c r="T3475" s="18">
        <v>1</v>
      </c>
      <c r="U3475" s="18" t="s">
        <v>6001</v>
      </c>
      <c r="V3475" s="15"/>
      <c r="W3475" s="18" t="s">
        <v>6528</v>
      </c>
      <c r="X3475" s="18"/>
      <c r="Y3475" s="15" t="s">
        <v>73</v>
      </c>
      <c r="Z3475" s="18" t="s">
        <v>6528</v>
      </c>
      <c r="AA3475" s="18">
        <v>0</v>
      </c>
      <c r="AB3475" s="18" t="s">
        <v>2360</v>
      </c>
      <c r="AC3475" s="67" t="str">
        <f>+VLOOKUP("*"&amp;L3475&amp;"*",'[2]REGISTROS SANITARIOS'!$D$2663:$E$2973,2,FALSE)</f>
        <v>SI</v>
      </c>
      <c r="AD3475" s="22" t="s">
        <v>1025</v>
      </c>
      <c r="AE3475" s="16">
        <v>45441</v>
      </c>
      <c r="AF3475" s="34" t="s">
        <v>73</v>
      </c>
      <c r="AG3475" s="24">
        <v>19994006</v>
      </c>
      <c r="AH3475" s="18">
        <v>1</v>
      </c>
      <c r="AI3475" s="18"/>
      <c r="AJ3475" s="17">
        <v>110</v>
      </c>
      <c r="AK3475" s="25">
        <v>110</v>
      </c>
      <c r="AL3475" s="25">
        <v>1680</v>
      </c>
      <c r="AM3475" s="35">
        <v>0</v>
      </c>
      <c r="AN3475" s="19">
        <v>184800</v>
      </c>
      <c r="AO3475" s="18">
        <v>6581</v>
      </c>
      <c r="AP3475" s="15"/>
      <c r="AQ3475" s="43" t="str">
        <f t="shared" si="533"/>
        <v>SI</v>
      </c>
      <c r="AR3475" s="44">
        <f t="shared" si="527"/>
        <v>184800</v>
      </c>
      <c r="AS3475" s="44">
        <f t="shared" si="528"/>
        <v>184800</v>
      </c>
      <c r="AT3475" s="44">
        <f t="shared" si="529"/>
        <v>184800</v>
      </c>
      <c r="AU3475" s="44">
        <f t="shared" si="530"/>
        <v>184800</v>
      </c>
      <c r="AV3475" s="45" t="b">
        <f t="shared" si="531"/>
        <v>1</v>
      </c>
      <c r="AW3475" s="45" t="b">
        <f t="shared" si="534"/>
        <v>1</v>
      </c>
      <c r="AX3475" s="45"/>
    </row>
    <row r="3476" spans="1:50" s="36" customFormat="1" ht="27.75" customHeight="1" x14ac:dyDescent="0.15">
      <c r="A3476" s="36" t="str">
        <f t="shared" si="532"/>
        <v>RONELLY S.A.S113011701</v>
      </c>
      <c r="B3476" s="36" t="b">
        <f>+A3476='[1]Anexo 9'!A3476</f>
        <v>1</v>
      </c>
      <c r="C3476" s="18">
        <v>890929073</v>
      </c>
      <c r="D3476" s="18" t="s">
        <v>3869</v>
      </c>
      <c r="E3476" s="15" t="s">
        <v>61</v>
      </c>
      <c r="F3476" s="15" t="s">
        <v>62</v>
      </c>
      <c r="G3476" s="15" t="s">
        <v>3155</v>
      </c>
      <c r="H3476" s="15" t="s">
        <v>3155</v>
      </c>
      <c r="I3476" s="15" t="s">
        <v>3155</v>
      </c>
      <c r="J3476" s="15">
        <v>6</v>
      </c>
      <c r="K3476" s="15" t="s">
        <v>3155</v>
      </c>
      <c r="L3476" s="15">
        <v>113011701</v>
      </c>
      <c r="M3476" s="15" t="s">
        <v>1452</v>
      </c>
      <c r="N3476" s="15" t="s">
        <v>91</v>
      </c>
      <c r="O3476" s="18" t="s">
        <v>5362</v>
      </c>
      <c r="P3476" s="22" t="s">
        <v>3841</v>
      </c>
      <c r="Q3476" s="15" t="s">
        <v>1454</v>
      </c>
      <c r="R3476" s="18" t="s">
        <v>6005</v>
      </c>
      <c r="S3476" s="22" t="b">
        <f t="shared" si="535"/>
        <v>0</v>
      </c>
      <c r="T3476" s="18">
        <v>1</v>
      </c>
      <c r="U3476" s="18" t="s">
        <v>6005</v>
      </c>
      <c r="V3476" s="15"/>
      <c r="W3476" s="18" t="s">
        <v>6532</v>
      </c>
      <c r="X3476" s="18"/>
      <c r="Y3476" s="15" t="s">
        <v>73</v>
      </c>
      <c r="Z3476" s="18" t="s">
        <v>6532</v>
      </c>
      <c r="AA3476" s="18" t="s">
        <v>119</v>
      </c>
      <c r="AB3476" s="18" t="s">
        <v>7679</v>
      </c>
      <c r="AC3476" s="67" t="str">
        <f>+VLOOKUP("*"&amp;L3476&amp;"*",'[2]REGISTROS SANITARIOS'!$D$2663:$E$2973,2,FALSE)</f>
        <v>SI</v>
      </c>
      <c r="AD3476" s="22" t="s">
        <v>1025</v>
      </c>
      <c r="AE3476" s="16">
        <v>44272</v>
      </c>
      <c r="AF3476" s="34" t="s">
        <v>68</v>
      </c>
      <c r="AG3476" s="24">
        <v>20013129</v>
      </c>
      <c r="AH3476" s="18">
        <v>1</v>
      </c>
      <c r="AI3476" s="18"/>
      <c r="AJ3476" s="17">
        <v>37400</v>
      </c>
      <c r="AK3476" s="25">
        <v>37400</v>
      </c>
      <c r="AL3476" s="25">
        <v>10142.857142857143</v>
      </c>
      <c r="AM3476" s="35">
        <v>0</v>
      </c>
      <c r="AN3476" s="19">
        <v>379342857.14285713</v>
      </c>
      <c r="AO3476" s="18">
        <v>17120</v>
      </c>
      <c r="AP3476" s="15"/>
      <c r="AQ3476" s="43" t="str">
        <f t="shared" si="533"/>
        <v>SI</v>
      </c>
      <c r="AR3476" s="44">
        <f t="shared" ref="AR3476:AR3539" si="536">+AJ3476*(AL3476*(1+AM3476))</f>
        <v>379342857.14285713</v>
      </c>
      <c r="AS3476" s="44">
        <f t="shared" ref="AS3476:AS3539" si="537">+AJ3476*AL3476</f>
        <v>379342857.14285713</v>
      </c>
      <c r="AT3476" s="44">
        <f t="shared" ref="AT3476:AT3539" si="538">+AL3476*AK3476</f>
        <v>379342857.14285713</v>
      </c>
      <c r="AU3476" s="44">
        <f t="shared" ref="AU3476:AU3539" si="539">+AK3476*(AL3476*(1+AM3476))</f>
        <v>379342857.14285713</v>
      </c>
      <c r="AV3476" s="45" t="b">
        <f t="shared" ref="AV3476:AV3539" si="540">+IFERROR(AU3476=AN3476,"FALSO")</f>
        <v>1</v>
      </c>
      <c r="AW3476" s="45" t="b">
        <f t="shared" si="534"/>
        <v>1</v>
      </c>
      <c r="AX3476" s="45"/>
    </row>
    <row r="3477" spans="1:50" s="36" customFormat="1" ht="27.75" customHeight="1" x14ac:dyDescent="0.15">
      <c r="A3477" s="36" t="str">
        <f t="shared" si="532"/>
        <v>RONELLY S.A.S113011801</v>
      </c>
      <c r="B3477" s="36" t="b">
        <f>+A3477='[1]Anexo 9'!A3477</f>
        <v>1</v>
      </c>
      <c r="C3477" s="18">
        <v>890929073</v>
      </c>
      <c r="D3477" s="18" t="s">
        <v>3869</v>
      </c>
      <c r="E3477" s="15" t="s">
        <v>61</v>
      </c>
      <c r="F3477" s="15" t="s">
        <v>62</v>
      </c>
      <c r="G3477" s="15" t="s">
        <v>3155</v>
      </c>
      <c r="H3477" s="15" t="s">
        <v>3155</v>
      </c>
      <c r="I3477" s="15" t="s">
        <v>3155</v>
      </c>
      <c r="J3477" s="15">
        <v>7</v>
      </c>
      <c r="K3477" s="15" t="s">
        <v>3155</v>
      </c>
      <c r="L3477" s="15">
        <v>113011801</v>
      </c>
      <c r="M3477" s="15" t="s">
        <v>1461</v>
      </c>
      <c r="N3477" s="15" t="s">
        <v>91</v>
      </c>
      <c r="O3477" s="18" t="s">
        <v>5363</v>
      </c>
      <c r="P3477" s="22" t="s">
        <v>3841</v>
      </c>
      <c r="Q3477" s="15" t="s">
        <v>1454</v>
      </c>
      <c r="R3477" s="18" t="s">
        <v>6005</v>
      </c>
      <c r="S3477" s="22" t="b">
        <f t="shared" si="535"/>
        <v>0</v>
      </c>
      <c r="T3477" s="18">
        <v>1</v>
      </c>
      <c r="U3477" s="18" t="s">
        <v>6005</v>
      </c>
      <c r="V3477" s="15"/>
      <c r="W3477" s="18" t="s">
        <v>6532</v>
      </c>
      <c r="X3477" s="18"/>
      <c r="Y3477" s="15" t="s">
        <v>73</v>
      </c>
      <c r="Z3477" s="18" t="s">
        <v>6532</v>
      </c>
      <c r="AA3477" s="18" t="s">
        <v>119</v>
      </c>
      <c r="AB3477" s="18" t="s">
        <v>7680</v>
      </c>
      <c r="AC3477" s="67" t="str">
        <f>+VLOOKUP("*"&amp;L3477&amp;"*",'[2]REGISTROS SANITARIOS'!$D$2663:$E$2973,2,FALSE)</f>
        <v>SI</v>
      </c>
      <c r="AD3477" s="22" t="s">
        <v>1025</v>
      </c>
      <c r="AE3477" s="16">
        <v>44371</v>
      </c>
      <c r="AF3477" s="34" t="s">
        <v>73</v>
      </c>
      <c r="AG3477" s="24">
        <v>20011983</v>
      </c>
      <c r="AH3477" s="18">
        <v>1</v>
      </c>
      <c r="AI3477" s="18"/>
      <c r="AJ3477" s="17">
        <v>60500</v>
      </c>
      <c r="AK3477" s="25">
        <v>60500</v>
      </c>
      <c r="AL3477" s="25">
        <v>5227.7142857142862</v>
      </c>
      <c r="AM3477" s="35">
        <v>0</v>
      </c>
      <c r="AN3477" s="19">
        <v>316276714.28571433</v>
      </c>
      <c r="AO3477" s="18"/>
      <c r="AP3477" s="15"/>
      <c r="AQ3477" s="43" t="str">
        <f t="shared" si="533"/>
        <v>SI</v>
      </c>
      <c r="AR3477" s="44">
        <f t="shared" si="536"/>
        <v>316276714.28571433</v>
      </c>
      <c r="AS3477" s="44">
        <f t="shared" si="537"/>
        <v>316276714.28571433</v>
      </c>
      <c r="AT3477" s="44">
        <f t="shared" si="538"/>
        <v>316276714.28571433</v>
      </c>
      <c r="AU3477" s="44">
        <f t="shared" si="539"/>
        <v>316276714.28571433</v>
      </c>
      <c r="AV3477" s="45" t="b">
        <f t="shared" si="540"/>
        <v>1</v>
      </c>
      <c r="AW3477" s="45" t="b">
        <f t="shared" si="534"/>
        <v>1</v>
      </c>
      <c r="AX3477" s="45"/>
    </row>
    <row r="3478" spans="1:50" s="36" customFormat="1" ht="27.75" customHeight="1" x14ac:dyDescent="0.15">
      <c r="A3478" s="36" t="str">
        <f t="shared" si="532"/>
        <v>RONELLY S.A.S113020104</v>
      </c>
      <c r="B3478" s="36" t="b">
        <f>+A3478='[1]Anexo 9'!A3478</f>
        <v>1</v>
      </c>
      <c r="C3478" s="18">
        <v>890929073</v>
      </c>
      <c r="D3478" s="18" t="s">
        <v>3869</v>
      </c>
      <c r="E3478" s="15" t="s">
        <v>61</v>
      </c>
      <c r="F3478" s="15" t="s">
        <v>62</v>
      </c>
      <c r="G3478" s="15" t="s">
        <v>3155</v>
      </c>
      <c r="H3478" s="15" t="s">
        <v>3155</v>
      </c>
      <c r="I3478" s="15" t="s">
        <v>3155</v>
      </c>
      <c r="J3478" s="15">
        <v>5</v>
      </c>
      <c r="K3478" s="15" t="s">
        <v>3155</v>
      </c>
      <c r="L3478" s="15">
        <v>113020104</v>
      </c>
      <c r="M3478" s="15" t="s">
        <v>2368</v>
      </c>
      <c r="N3478" s="15" t="s">
        <v>91</v>
      </c>
      <c r="O3478" s="18" t="s">
        <v>5364</v>
      </c>
      <c r="P3478" s="22" t="s">
        <v>3841</v>
      </c>
      <c r="Q3478" s="15" t="s">
        <v>1817</v>
      </c>
      <c r="R3478" s="18" t="s">
        <v>6006</v>
      </c>
      <c r="S3478" s="22" t="b">
        <f t="shared" si="535"/>
        <v>0</v>
      </c>
      <c r="T3478" s="18">
        <v>1</v>
      </c>
      <c r="U3478" s="18" t="s">
        <v>6006</v>
      </c>
      <c r="V3478" s="15"/>
      <c r="W3478" s="18" t="s">
        <v>6528</v>
      </c>
      <c r="X3478" s="18"/>
      <c r="Y3478" s="15" t="s">
        <v>73</v>
      </c>
      <c r="Z3478" s="18" t="s">
        <v>6528</v>
      </c>
      <c r="AA3478" s="18" t="s">
        <v>71</v>
      </c>
      <c r="AB3478" s="18" t="s">
        <v>3640</v>
      </c>
      <c r="AC3478" s="67" t="str">
        <f>+VLOOKUP("*"&amp;L3478&amp;"*",'[2]REGISTROS SANITARIOS'!$D$2663:$E$2973,2,FALSE)</f>
        <v>SI</v>
      </c>
      <c r="AD3478" s="22" t="s">
        <v>1025</v>
      </c>
      <c r="AE3478" s="16">
        <v>44377</v>
      </c>
      <c r="AF3478" s="34" t="s">
        <v>73</v>
      </c>
      <c r="AG3478" s="24">
        <v>19984823</v>
      </c>
      <c r="AH3478" s="18">
        <v>1</v>
      </c>
      <c r="AI3478" s="18"/>
      <c r="AJ3478" s="17">
        <v>3025</v>
      </c>
      <c r="AK3478" s="25">
        <v>3025</v>
      </c>
      <c r="AL3478" s="25">
        <v>1865</v>
      </c>
      <c r="AM3478" s="35">
        <v>0</v>
      </c>
      <c r="AN3478" s="19">
        <v>5641625</v>
      </c>
      <c r="AO3478" s="18"/>
      <c r="AP3478" s="15"/>
      <c r="AQ3478" s="43" t="str">
        <f t="shared" si="533"/>
        <v>SI</v>
      </c>
      <c r="AR3478" s="44">
        <f t="shared" si="536"/>
        <v>5641625</v>
      </c>
      <c r="AS3478" s="44">
        <f t="shared" si="537"/>
        <v>5641625</v>
      </c>
      <c r="AT3478" s="44">
        <f t="shared" si="538"/>
        <v>5641625</v>
      </c>
      <c r="AU3478" s="44">
        <f t="shared" si="539"/>
        <v>5641625</v>
      </c>
      <c r="AV3478" s="45" t="b">
        <f t="shared" si="540"/>
        <v>1</v>
      </c>
      <c r="AW3478" s="45" t="b">
        <f t="shared" si="534"/>
        <v>1</v>
      </c>
      <c r="AX3478" s="45"/>
    </row>
    <row r="3479" spans="1:50" s="36" customFormat="1" ht="27.75" customHeight="1" x14ac:dyDescent="0.15">
      <c r="A3479" s="36" t="str">
        <f t="shared" si="532"/>
        <v>RONELLY S.A.S113020401</v>
      </c>
      <c r="B3479" s="36" t="b">
        <f>+A3479='[1]Anexo 9'!A3479</f>
        <v>1</v>
      </c>
      <c r="C3479" s="18">
        <v>890929073</v>
      </c>
      <c r="D3479" s="18" t="s">
        <v>3869</v>
      </c>
      <c r="E3479" s="15" t="s">
        <v>61</v>
      </c>
      <c r="F3479" s="15" t="s">
        <v>62</v>
      </c>
      <c r="G3479" s="15" t="s">
        <v>3155</v>
      </c>
      <c r="H3479" s="15" t="s">
        <v>3155</v>
      </c>
      <c r="I3479" s="15" t="s">
        <v>3155</v>
      </c>
      <c r="J3479" s="15">
        <v>7</v>
      </c>
      <c r="K3479" s="15" t="s">
        <v>3155</v>
      </c>
      <c r="L3479" s="15">
        <v>113020401</v>
      </c>
      <c r="M3479" s="15" t="s">
        <v>1469</v>
      </c>
      <c r="N3479" s="15" t="s">
        <v>91</v>
      </c>
      <c r="O3479" s="18" t="s">
        <v>5365</v>
      </c>
      <c r="P3479" s="22" t="s">
        <v>3841</v>
      </c>
      <c r="Q3479" s="15" t="s">
        <v>1454</v>
      </c>
      <c r="R3479" s="18" t="s">
        <v>6007</v>
      </c>
      <c r="S3479" s="22" t="b">
        <f t="shared" si="535"/>
        <v>0</v>
      </c>
      <c r="T3479" s="18">
        <v>1</v>
      </c>
      <c r="U3479" s="18" t="s">
        <v>6007</v>
      </c>
      <c r="V3479" s="15"/>
      <c r="W3479" s="18" t="s">
        <v>6532</v>
      </c>
      <c r="X3479" s="18"/>
      <c r="Y3479" s="15" t="s">
        <v>73</v>
      </c>
      <c r="Z3479" s="18" t="s">
        <v>6532</v>
      </c>
      <c r="AA3479" s="18" t="s">
        <v>119</v>
      </c>
      <c r="AB3479" s="18" t="s">
        <v>2378</v>
      </c>
      <c r="AC3479" s="67" t="str">
        <f>+VLOOKUP("*"&amp;L3479&amp;"*",'[2]REGISTROS SANITARIOS'!$D$2663:$E$2973,2,FALSE)</f>
        <v>SI</v>
      </c>
      <c r="AD3479" s="22" t="s">
        <v>1025</v>
      </c>
      <c r="AE3479" s="16">
        <v>44371</v>
      </c>
      <c r="AF3479" s="34" t="s">
        <v>73</v>
      </c>
      <c r="AG3479" s="24">
        <v>20012688</v>
      </c>
      <c r="AH3479" s="18">
        <v>1</v>
      </c>
      <c r="AI3479" s="18"/>
      <c r="AJ3479" s="17">
        <v>5500</v>
      </c>
      <c r="AK3479" s="25">
        <v>5500</v>
      </c>
      <c r="AL3479" s="25">
        <v>8702.6666666666661</v>
      </c>
      <c r="AM3479" s="35">
        <v>0</v>
      </c>
      <c r="AN3479" s="19">
        <v>47864666.666666664</v>
      </c>
      <c r="AO3479" s="18"/>
      <c r="AP3479" s="15"/>
      <c r="AQ3479" s="43" t="str">
        <f t="shared" si="533"/>
        <v>SI</v>
      </c>
      <c r="AR3479" s="44">
        <f t="shared" si="536"/>
        <v>47864666.666666664</v>
      </c>
      <c r="AS3479" s="44">
        <f t="shared" si="537"/>
        <v>47864666.666666664</v>
      </c>
      <c r="AT3479" s="44">
        <f t="shared" si="538"/>
        <v>47864666.666666664</v>
      </c>
      <c r="AU3479" s="44">
        <f t="shared" si="539"/>
        <v>47864666.666666664</v>
      </c>
      <c r="AV3479" s="45" t="b">
        <f t="shared" si="540"/>
        <v>1</v>
      </c>
      <c r="AW3479" s="45" t="b">
        <f t="shared" si="534"/>
        <v>1</v>
      </c>
      <c r="AX3479" s="45"/>
    </row>
    <row r="3480" spans="1:50" s="36" customFormat="1" ht="27.75" customHeight="1" x14ac:dyDescent="0.15">
      <c r="A3480" s="36" t="str">
        <f t="shared" si="532"/>
        <v>RONELLY S.A.S113020501</v>
      </c>
      <c r="B3480" s="36" t="b">
        <f>+A3480='[1]Anexo 9'!A3480</f>
        <v>1</v>
      </c>
      <c r="C3480" s="18">
        <v>890929073</v>
      </c>
      <c r="D3480" s="18" t="s">
        <v>3869</v>
      </c>
      <c r="E3480" s="15" t="s">
        <v>61</v>
      </c>
      <c r="F3480" s="15" t="s">
        <v>62</v>
      </c>
      <c r="G3480" s="15" t="s">
        <v>3155</v>
      </c>
      <c r="H3480" s="15" t="s">
        <v>3155</v>
      </c>
      <c r="I3480" s="15" t="s">
        <v>3155</v>
      </c>
      <c r="J3480" s="15">
        <v>7</v>
      </c>
      <c r="K3480" s="15" t="s">
        <v>3155</v>
      </c>
      <c r="L3480" s="15">
        <v>113020501</v>
      </c>
      <c r="M3480" s="15" t="s">
        <v>1473</v>
      </c>
      <c r="N3480" s="15" t="s">
        <v>91</v>
      </c>
      <c r="O3480" s="18" t="s">
        <v>5366</v>
      </c>
      <c r="P3480" s="22" t="s">
        <v>3841</v>
      </c>
      <c r="Q3480" s="15" t="s">
        <v>1454</v>
      </c>
      <c r="R3480" s="18" t="s">
        <v>6007</v>
      </c>
      <c r="S3480" s="22" t="b">
        <f t="shared" si="535"/>
        <v>0</v>
      </c>
      <c r="T3480" s="18">
        <v>1</v>
      </c>
      <c r="U3480" s="18" t="s">
        <v>6007</v>
      </c>
      <c r="V3480" s="15"/>
      <c r="W3480" s="18" t="s">
        <v>6574</v>
      </c>
      <c r="X3480" s="18"/>
      <c r="Y3480" s="15" t="s">
        <v>73</v>
      </c>
      <c r="Z3480" s="18" t="s">
        <v>6574</v>
      </c>
      <c r="AA3480" s="18" t="s">
        <v>43</v>
      </c>
      <c r="AB3480" s="18" t="s">
        <v>7681</v>
      </c>
      <c r="AC3480" s="67" t="str">
        <f>+VLOOKUP("*"&amp;L3480&amp;"*",'[2]REGISTROS SANITARIOS'!$D$2663:$E$2973,2,FALSE)</f>
        <v>SI</v>
      </c>
      <c r="AD3480" s="22" t="s">
        <v>1025</v>
      </c>
      <c r="AE3480" s="16">
        <v>44296</v>
      </c>
      <c r="AF3480" s="34" t="s">
        <v>73</v>
      </c>
      <c r="AG3480" s="24">
        <v>20084123</v>
      </c>
      <c r="AH3480" s="18">
        <v>1</v>
      </c>
      <c r="AI3480" s="18"/>
      <c r="AJ3480" s="17">
        <v>1100</v>
      </c>
      <c r="AK3480" s="25">
        <v>1100</v>
      </c>
      <c r="AL3480" s="25">
        <v>8163</v>
      </c>
      <c r="AM3480" s="35">
        <v>0</v>
      </c>
      <c r="AN3480" s="19">
        <v>8979300</v>
      </c>
      <c r="AO3480" s="18"/>
      <c r="AP3480" s="15"/>
      <c r="AQ3480" s="43" t="str">
        <f t="shared" si="533"/>
        <v>SI</v>
      </c>
      <c r="AR3480" s="44">
        <f t="shared" si="536"/>
        <v>8979300</v>
      </c>
      <c r="AS3480" s="44">
        <f t="shared" si="537"/>
        <v>8979300</v>
      </c>
      <c r="AT3480" s="44">
        <f t="shared" si="538"/>
        <v>8979300</v>
      </c>
      <c r="AU3480" s="44">
        <f t="shared" si="539"/>
        <v>8979300</v>
      </c>
      <c r="AV3480" s="45" t="b">
        <f t="shared" si="540"/>
        <v>1</v>
      </c>
      <c r="AW3480" s="45" t="b">
        <f t="shared" si="534"/>
        <v>1</v>
      </c>
      <c r="AX3480" s="45"/>
    </row>
    <row r="3481" spans="1:50" s="36" customFormat="1" ht="27.75" customHeight="1" x14ac:dyDescent="0.15">
      <c r="A3481" s="36" t="str">
        <f t="shared" si="532"/>
        <v>RONELLY S.A.S113030204</v>
      </c>
      <c r="B3481" s="36" t="b">
        <f>+A3481='[1]Anexo 9'!A3481</f>
        <v>1</v>
      </c>
      <c r="C3481" s="18">
        <v>890929073</v>
      </c>
      <c r="D3481" s="18" t="s">
        <v>3869</v>
      </c>
      <c r="E3481" s="15" t="s">
        <v>61</v>
      </c>
      <c r="F3481" s="15" t="s">
        <v>62</v>
      </c>
      <c r="G3481" s="15" t="s">
        <v>3155</v>
      </c>
      <c r="H3481" s="15" t="s">
        <v>3155</v>
      </c>
      <c r="I3481" s="15" t="s">
        <v>3155</v>
      </c>
      <c r="J3481" s="15">
        <v>3</v>
      </c>
      <c r="K3481" s="15" t="s">
        <v>3155</v>
      </c>
      <c r="L3481" s="15">
        <v>113030204</v>
      </c>
      <c r="M3481" s="15" t="s">
        <v>2379</v>
      </c>
      <c r="N3481" s="15" t="s">
        <v>91</v>
      </c>
      <c r="O3481" s="18" t="s">
        <v>5367</v>
      </c>
      <c r="P3481" s="22" t="s">
        <v>3841</v>
      </c>
      <c r="Q3481" s="15" t="s">
        <v>475</v>
      </c>
      <c r="R3481" s="18" t="s">
        <v>6001</v>
      </c>
      <c r="S3481" s="22" t="b">
        <f t="shared" si="535"/>
        <v>0</v>
      </c>
      <c r="T3481" s="18">
        <v>1</v>
      </c>
      <c r="U3481" s="18" t="s">
        <v>6001</v>
      </c>
      <c r="V3481" s="15"/>
      <c r="W3481" s="18" t="s">
        <v>6193</v>
      </c>
      <c r="X3481" s="18"/>
      <c r="Y3481" s="15" t="s">
        <v>73</v>
      </c>
      <c r="Z3481" s="18" t="s">
        <v>6193</v>
      </c>
      <c r="AA3481" s="18" t="s">
        <v>43</v>
      </c>
      <c r="AB3481" s="18" t="s">
        <v>6816</v>
      </c>
      <c r="AC3481" s="67" t="str">
        <f>+VLOOKUP("*"&amp;L3481&amp;"*",'[2]REGISTROS SANITARIOS'!$D$2663:$E$2973,2,FALSE)</f>
        <v>SI</v>
      </c>
      <c r="AD3481" s="22" t="s">
        <v>1025</v>
      </c>
      <c r="AE3481" s="16">
        <v>44285</v>
      </c>
      <c r="AF3481" s="34" t="s">
        <v>73</v>
      </c>
      <c r="AG3481" s="24">
        <v>19984412</v>
      </c>
      <c r="AH3481" s="18">
        <v>1</v>
      </c>
      <c r="AI3481" s="18"/>
      <c r="AJ3481" s="17">
        <v>3025</v>
      </c>
      <c r="AK3481" s="25">
        <v>3025</v>
      </c>
      <c r="AL3481" s="25">
        <v>2751</v>
      </c>
      <c r="AM3481" s="35">
        <v>0</v>
      </c>
      <c r="AN3481" s="19">
        <v>8321775</v>
      </c>
      <c r="AO3481" s="18"/>
      <c r="AP3481" s="15"/>
      <c r="AQ3481" s="43" t="str">
        <f t="shared" si="533"/>
        <v>SI</v>
      </c>
      <c r="AR3481" s="44">
        <f t="shared" si="536"/>
        <v>8321775</v>
      </c>
      <c r="AS3481" s="44">
        <f t="shared" si="537"/>
        <v>8321775</v>
      </c>
      <c r="AT3481" s="44">
        <f t="shared" si="538"/>
        <v>8321775</v>
      </c>
      <c r="AU3481" s="44">
        <f t="shared" si="539"/>
        <v>8321775</v>
      </c>
      <c r="AV3481" s="45" t="b">
        <f t="shared" si="540"/>
        <v>1</v>
      </c>
      <c r="AW3481" s="45" t="b">
        <f t="shared" si="534"/>
        <v>1</v>
      </c>
      <c r="AX3481" s="45"/>
    </row>
    <row r="3482" spans="1:50" s="36" customFormat="1" ht="27.75" customHeight="1" x14ac:dyDescent="0.15">
      <c r="A3482" s="36" t="str">
        <f t="shared" si="532"/>
        <v>RONELLY S.A.S113040603</v>
      </c>
      <c r="B3482" s="36" t="b">
        <f>+A3482='[1]Anexo 9'!A3482</f>
        <v>1</v>
      </c>
      <c r="C3482" s="18">
        <v>890929073</v>
      </c>
      <c r="D3482" s="18" t="s">
        <v>3869</v>
      </c>
      <c r="E3482" s="15" t="s">
        <v>61</v>
      </c>
      <c r="F3482" s="15" t="s">
        <v>62</v>
      </c>
      <c r="G3482" s="15" t="s">
        <v>3155</v>
      </c>
      <c r="H3482" s="15" t="s">
        <v>3155</v>
      </c>
      <c r="I3482" s="15" t="s">
        <v>3155</v>
      </c>
      <c r="J3482" s="15">
        <v>3</v>
      </c>
      <c r="K3482" s="15" t="s">
        <v>3155</v>
      </c>
      <c r="L3482" s="15">
        <v>113040603</v>
      </c>
      <c r="M3482" s="15" t="s">
        <v>2383</v>
      </c>
      <c r="N3482" s="15" t="s">
        <v>64</v>
      </c>
      <c r="O3482" s="18" t="s">
        <v>5368</v>
      </c>
      <c r="P3482" s="22" t="s">
        <v>3841</v>
      </c>
      <c r="Q3482" s="15" t="s">
        <v>1744</v>
      </c>
      <c r="R3482" s="18" t="s">
        <v>6008</v>
      </c>
      <c r="S3482" s="22" t="b">
        <f t="shared" si="535"/>
        <v>0</v>
      </c>
      <c r="T3482" s="18">
        <v>5</v>
      </c>
      <c r="U3482" s="18" t="s">
        <v>6008</v>
      </c>
      <c r="V3482" s="15"/>
      <c r="W3482" s="18" t="s">
        <v>6575</v>
      </c>
      <c r="X3482" s="18"/>
      <c r="Y3482" s="15" t="s">
        <v>73</v>
      </c>
      <c r="Z3482" s="18" t="s">
        <v>6575</v>
      </c>
      <c r="AA3482" s="18" t="s">
        <v>7636</v>
      </c>
      <c r="AB3482" s="18" t="s">
        <v>2387</v>
      </c>
      <c r="AC3482" s="67" t="str">
        <f>+VLOOKUP("*"&amp;L3482&amp;"*",'[2]REGISTROS SANITARIOS'!$D$2663:$E$2973,2,FALSE)</f>
        <v>SI</v>
      </c>
      <c r="AD3482" s="22" t="s">
        <v>1025</v>
      </c>
      <c r="AE3482" s="16">
        <v>44245</v>
      </c>
      <c r="AF3482" s="34" t="s">
        <v>68</v>
      </c>
      <c r="AG3482" s="24">
        <v>19940454</v>
      </c>
      <c r="AH3482" s="18">
        <v>1</v>
      </c>
      <c r="AI3482" s="18"/>
      <c r="AJ3482" s="17">
        <v>275</v>
      </c>
      <c r="AK3482" s="25">
        <v>275</v>
      </c>
      <c r="AL3482" s="25">
        <v>5737</v>
      </c>
      <c r="AM3482" s="35">
        <v>0</v>
      </c>
      <c r="AN3482" s="19">
        <v>1577675</v>
      </c>
      <c r="AO3482" s="18"/>
      <c r="AP3482" s="15"/>
      <c r="AQ3482" s="43" t="str">
        <f t="shared" si="533"/>
        <v>SI</v>
      </c>
      <c r="AR3482" s="44">
        <f t="shared" si="536"/>
        <v>1577675</v>
      </c>
      <c r="AS3482" s="44">
        <f t="shared" si="537"/>
        <v>1577675</v>
      </c>
      <c r="AT3482" s="44">
        <f t="shared" si="538"/>
        <v>1577675</v>
      </c>
      <c r="AU3482" s="44">
        <f t="shared" si="539"/>
        <v>1577675</v>
      </c>
      <c r="AV3482" s="45" t="b">
        <f t="shared" si="540"/>
        <v>1</v>
      </c>
      <c r="AW3482" s="45" t="b">
        <f t="shared" si="534"/>
        <v>1</v>
      </c>
      <c r="AX3482" s="45"/>
    </row>
    <row r="3483" spans="1:50" s="36" customFormat="1" ht="27.75" customHeight="1" x14ac:dyDescent="0.15">
      <c r="A3483" s="36" t="str">
        <f t="shared" si="532"/>
        <v>RONELLY S.A.S114010502</v>
      </c>
      <c r="B3483" s="36" t="b">
        <f>+A3483='[1]Anexo 9'!A3483</f>
        <v>1</v>
      </c>
      <c r="C3483" s="18">
        <v>890929073</v>
      </c>
      <c r="D3483" s="18" t="s">
        <v>3869</v>
      </c>
      <c r="E3483" s="15" t="s">
        <v>61</v>
      </c>
      <c r="F3483" s="15" t="s">
        <v>62</v>
      </c>
      <c r="G3483" s="15" t="s">
        <v>3155</v>
      </c>
      <c r="H3483" s="15" t="s">
        <v>3155</v>
      </c>
      <c r="I3483" s="15" t="s">
        <v>3155</v>
      </c>
      <c r="J3483" s="15">
        <v>5</v>
      </c>
      <c r="K3483" s="15" t="s">
        <v>3155</v>
      </c>
      <c r="L3483" s="15">
        <v>114010502</v>
      </c>
      <c r="M3483" s="15" t="s">
        <v>2388</v>
      </c>
      <c r="N3483" s="15" t="s">
        <v>91</v>
      </c>
      <c r="O3483" s="18" t="s">
        <v>5369</v>
      </c>
      <c r="P3483" s="22" t="s">
        <v>3841</v>
      </c>
      <c r="Q3483" s="15" t="s">
        <v>822</v>
      </c>
      <c r="R3483" s="18" t="s">
        <v>3144</v>
      </c>
      <c r="S3483" s="22" t="b">
        <f t="shared" si="535"/>
        <v>0</v>
      </c>
      <c r="T3483" s="18">
        <v>1</v>
      </c>
      <c r="U3483" s="18" t="s">
        <v>3144</v>
      </c>
      <c r="V3483" s="15"/>
      <c r="W3483" s="18" t="s">
        <v>6525</v>
      </c>
      <c r="X3483" s="18"/>
      <c r="Y3483" s="15" t="s">
        <v>73</v>
      </c>
      <c r="Z3483" s="18" t="s">
        <v>6525</v>
      </c>
      <c r="AA3483" s="18" t="s">
        <v>71</v>
      </c>
      <c r="AB3483" s="18" t="s">
        <v>3651</v>
      </c>
      <c r="AC3483" s="67" t="str">
        <f>+VLOOKUP("*"&amp;L3483&amp;"*",'[2]REGISTROS SANITARIOS'!$D$2663:$E$2973,2,FALSE)</f>
        <v>SI</v>
      </c>
      <c r="AD3483" s="22" t="s">
        <v>1025</v>
      </c>
      <c r="AE3483" s="16">
        <v>44991</v>
      </c>
      <c r="AF3483" s="34" t="s">
        <v>73</v>
      </c>
      <c r="AG3483" s="24">
        <v>19924520</v>
      </c>
      <c r="AH3483" s="18">
        <v>4</v>
      </c>
      <c r="AI3483" s="18"/>
      <c r="AJ3483" s="17">
        <v>19250</v>
      </c>
      <c r="AK3483" s="25">
        <v>19250</v>
      </c>
      <c r="AL3483" s="25">
        <v>1808</v>
      </c>
      <c r="AM3483" s="35">
        <v>0</v>
      </c>
      <c r="AN3483" s="19">
        <v>34804000</v>
      </c>
      <c r="AO3483" s="18"/>
      <c r="AP3483" s="15"/>
      <c r="AQ3483" s="43" t="str">
        <f t="shared" si="533"/>
        <v>SI</v>
      </c>
      <c r="AR3483" s="44">
        <f t="shared" si="536"/>
        <v>34804000</v>
      </c>
      <c r="AS3483" s="44">
        <f t="shared" si="537"/>
        <v>34804000</v>
      </c>
      <c r="AT3483" s="44">
        <f t="shared" si="538"/>
        <v>34804000</v>
      </c>
      <c r="AU3483" s="44">
        <f t="shared" si="539"/>
        <v>34804000</v>
      </c>
      <c r="AV3483" s="45" t="b">
        <f t="shared" si="540"/>
        <v>1</v>
      </c>
      <c r="AW3483" s="45" t="b">
        <f t="shared" si="534"/>
        <v>1</v>
      </c>
      <c r="AX3483" s="45"/>
    </row>
    <row r="3484" spans="1:50" s="36" customFormat="1" ht="27.75" customHeight="1" x14ac:dyDescent="0.15">
      <c r="A3484" s="36" t="str">
        <f t="shared" si="532"/>
        <v>RONELLY S.A.S114020104</v>
      </c>
      <c r="B3484" s="36" t="b">
        <f>+A3484='[1]Anexo 9'!A3484</f>
        <v>1</v>
      </c>
      <c r="C3484" s="18">
        <v>890929073</v>
      </c>
      <c r="D3484" s="18" t="s">
        <v>3869</v>
      </c>
      <c r="E3484" s="15" t="s">
        <v>61</v>
      </c>
      <c r="F3484" s="15" t="s">
        <v>62</v>
      </c>
      <c r="G3484" s="15" t="s">
        <v>3155</v>
      </c>
      <c r="H3484" s="15" t="s">
        <v>3155</v>
      </c>
      <c r="I3484" s="15" t="s">
        <v>3155</v>
      </c>
      <c r="J3484" s="15">
        <v>6</v>
      </c>
      <c r="K3484" s="15" t="s">
        <v>3155</v>
      </c>
      <c r="L3484" s="15">
        <v>114020104</v>
      </c>
      <c r="M3484" s="15" t="s">
        <v>2392</v>
      </c>
      <c r="N3484" s="15" t="s">
        <v>91</v>
      </c>
      <c r="O3484" s="18" t="s">
        <v>5370</v>
      </c>
      <c r="P3484" s="22" t="s">
        <v>3841</v>
      </c>
      <c r="Q3484" s="15" t="s">
        <v>1434</v>
      </c>
      <c r="R3484" s="18" t="s">
        <v>6009</v>
      </c>
      <c r="S3484" s="22" t="b">
        <f t="shared" si="535"/>
        <v>0</v>
      </c>
      <c r="T3484" s="18">
        <v>1</v>
      </c>
      <c r="U3484" s="18" t="s">
        <v>6009</v>
      </c>
      <c r="V3484" s="15"/>
      <c r="W3484" s="18" t="s">
        <v>6526</v>
      </c>
      <c r="X3484" s="18"/>
      <c r="Y3484" s="15" t="s">
        <v>73</v>
      </c>
      <c r="Z3484" s="18" t="s">
        <v>6526</v>
      </c>
      <c r="AA3484" s="18" t="s">
        <v>71</v>
      </c>
      <c r="AB3484" s="18" t="s">
        <v>2395</v>
      </c>
      <c r="AC3484" s="67" t="str">
        <f>+VLOOKUP("*"&amp;L3484&amp;"*",'[2]REGISTROS SANITARIOS'!$D$2663:$E$2973,2,FALSE)</f>
        <v>SI</v>
      </c>
      <c r="AD3484" s="22" t="s">
        <v>1025</v>
      </c>
      <c r="AE3484" s="16">
        <v>45068</v>
      </c>
      <c r="AF3484" s="34" t="s">
        <v>73</v>
      </c>
      <c r="AG3484" s="24">
        <v>19929516</v>
      </c>
      <c r="AH3484" s="18">
        <v>3</v>
      </c>
      <c r="AI3484" s="18"/>
      <c r="AJ3484" s="17">
        <v>21450</v>
      </c>
      <c r="AK3484" s="25">
        <v>21450</v>
      </c>
      <c r="AL3484" s="25">
        <v>1146</v>
      </c>
      <c r="AM3484" s="35">
        <v>0</v>
      </c>
      <c r="AN3484" s="19">
        <v>24581700</v>
      </c>
      <c r="AO3484" s="18"/>
      <c r="AP3484" s="15"/>
      <c r="AQ3484" s="43" t="str">
        <f t="shared" si="533"/>
        <v>SI</v>
      </c>
      <c r="AR3484" s="44">
        <f t="shared" si="536"/>
        <v>24581700</v>
      </c>
      <c r="AS3484" s="44">
        <f t="shared" si="537"/>
        <v>24581700</v>
      </c>
      <c r="AT3484" s="44">
        <f t="shared" si="538"/>
        <v>24581700</v>
      </c>
      <c r="AU3484" s="44">
        <f t="shared" si="539"/>
        <v>24581700</v>
      </c>
      <c r="AV3484" s="45" t="b">
        <f t="shared" si="540"/>
        <v>1</v>
      </c>
      <c r="AW3484" s="45" t="b">
        <f t="shared" si="534"/>
        <v>1</v>
      </c>
      <c r="AX3484" s="45"/>
    </row>
    <row r="3485" spans="1:50" s="36" customFormat="1" ht="27.75" customHeight="1" x14ac:dyDescent="0.15">
      <c r="A3485" s="36" t="str">
        <f t="shared" si="532"/>
        <v>RONELLY S.A.S114020202</v>
      </c>
      <c r="B3485" s="36" t="b">
        <f>+A3485='[1]Anexo 9'!A3485</f>
        <v>1</v>
      </c>
      <c r="C3485" s="18">
        <v>890929073</v>
      </c>
      <c r="D3485" s="18" t="s">
        <v>3869</v>
      </c>
      <c r="E3485" s="15" t="s">
        <v>61</v>
      </c>
      <c r="F3485" s="15" t="s">
        <v>62</v>
      </c>
      <c r="G3485" s="15" t="s">
        <v>3155</v>
      </c>
      <c r="H3485" s="15" t="s">
        <v>3155</v>
      </c>
      <c r="I3485" s="15" t="s">
        <v>3155</v>
      </c>
      <c r="J3485" s="15">
        <v>5</v>
      </c>
      <c r="K3485" s="15" t="s">
        <v>3155</v>
      </c>
      <c r="L3485" s="15">
        <v>114020202</v>
      </c>
      <c r="M3485" s="15" t="s">
        <v>2396</v>
      </c>
      <c r="N3485" s="15" t="s">
        <v>940</v>
      </c>
      <c r="O3485" s="18" t="s">
        <v>5371</v>
      </c>
      <c r="P3485" s="22" t="s">
        <v>3841</v>
      </c>
      <c r="Q3485" s="15" t="s">
        <v>2398</v>
      </c>
      <c r="R3485" s="18" t="s">
        <v>6000</v>
      </c>
      <c r="S3485" s="22" t="b">
        <f t="shared" si="535"/>
        <v>0</v>
      </c>
      <c r="T3485" s="18">
        <v>1</v>
      </c>
      <c r="U3485" s="18" t="s">
        <v>6000</v>
      </c>
      <c r="V3485" s="15"/>
      <c r="W3485" s="18" t="s">
        <v>6528</v>
      </c>
      <c r="X3485" s="18"/>
      <c r="Y3485" s="15" t="s">
        <v>73</v>
      </c>
      <c r="Z3485" s="18" t="s">
        <v>6528</v>
      </c>
      <c r="AA3485" s="18" t="s">
        <v>71</v>
      </c>
      <c r="AB3485" s="18" t="s">
        <v>6955</v>
      </c>
      <c r="AC3485" s="67" t="str">
        <f>+VLOOKUP("*"&amp;L3485&amp;"*",'[2]REGISTROS SANITARIOS'!$D$2663:$E$2973,2,FALSE)</f>
        <v>SI</v>
      </c>
      <c r="AD3485" s="22" t="s">
        <v>1025</v>
      </c>
      <c r="AE3485" s="16">
        <v>45818</v>
      </c>
      <c r="AF3485" s="34" t="s">
        <v>73</v>
      </c>
      <c r="AG3485" s="24">
        <v>207412</v>
      </c>
      <c r="AH3485" s="18">
        <v>1</v>
      </c>
      <c r="AI3485" s="18"/>
      <c r="AJ3485" s="17">
        <v>55</v>
      </c>
      <c r="AK3485" s="25">
        <v>55</v>
      </c>
      <c r="AL3485" s="25">
        <v>1791</v>
      </c>
      <c r="AM3485" s="35">
        <v>0</v>
      </c>
      <c r="AN3485" s="19">
        <v>98505</v>
      </c>
      <c r="AO3485" s="18"/>
      <c r="AP3485" s="15"/>
      <c r="AQ3485" s="43" t="str">
        <f t="shared" si="533"/>
        <v>SI</v>
      </c>
      <c r="AR3485" s="44">
        <f t="shared" si="536"/>
        <v>98505</v>
      </c>
      <c r="AS3485" s="44">
        <f t="shared" si="537"/>
        <v>98505</v>
      </c>
      <c r="AT3485" s="44">
        <f t="shared" si="538"/>
        <v>98505</v>
      </c>
      <c r="AU3485" s="44">
        <f t="shared" si="539"/>
        <v>98505</v>
      </c>
      <c r="AV3485" s="45" t="b">
        <f t="shared" si="540"/>
        <v>1</v>
      </c>
      <c r="AW3485" s="45" t="b">
        <f t="shared" si="534"/>
        <v>1</v>
      </c>
      <c r="AX3485" s="45"/>
    </row>
    <row r="3486" spans="1:50" s="36" customFormat="1" ht="27.75" customHeight="1" x14ac:dyDescent="0.15">
      <c r="A3486" s="36" t="str">
        <f t="shared" si="532"/>
        <v>RONELLY S.A.S114020309</v>
      </c>
      <c r="B3486" s="36" t="b">
        <f>+A3486='[1]Anexo 9'!A3486</f>
        <v>1</v>
      </c>
      <c r="C3486" s="18">
        <v>890929073</v>
      </c>
      <c r="D3486" s="18" t="s">
        <v>3869</v>
      </c>
      <c r="E3486" s="15" t="s">
        <v>61</v>
      </c>
      <c r="F3486" s="15" t="s">
        <v>62</v>
      </c>
      <c r="G3486" s="15" t="s">
        <v>3155</v>
      </c>
      <c r="H3486" s="15" t="s">
        <v>3155</v>
      </c>
      <c r="I3486" s="15" t="s">
        <v>3155</v>
      </c>
      <c r="J3486" s="15">
        <v>6</v>
      </c>
      <c r="K3486" s="15" t="s">
        <v>3155</v>
      </c>
      <c r="L3486" s="15">
        <v>114020309</v>
      </c>
      <c r="M3486" s="15" t="s">
        <v>2399</v>
      </c>
      <c r="N3486" s="15" t="s">
        <v>1436</v>
      </c>
      <c r="O3486" s="18" t="s">
        <v>5372</v>
      </c>
      <c r="P3486" s="22" t="s">
        <v>73</v>
      </c>
      <c r="Q3486" s="15" t="s">
        <v>2081</v>
      </c>
      <c r="R3486" s="18" t="s">
        <v>6010</v>
      </c>
      <c r="S3486" s="22" t="b">
        <f t="shared" si="535"/>
        <v>0</v>
      </c>
      <c r="T3486" s="18">
        <v>100</v>
      </c>
      <c r="U3486" s="18" t="s">
        <v>6010</v>
      </c>
      <c r="V3486" s="15"/>
      <c r="W3486" s="18" t="s">
        <v>6526</v>
      </c>
      <c r="X3486" s="18"/>
      <c r="Y3486" s="15" t="s">
        <v>73</v>
      </c>
      <c r="Z3486" s="18" t="s">
        <v>6526</v>
      </c>
      <c r="AA3486" s="18" t="s">
        <v>71</v>
      </c>
      <c r="AB3486" s="18" t="s">
        <v>2401</v>
      </c>
      <c r="AC3486" s="67" t="str">
        <f>+VLOOKUP("*"&amp;L3486&amp;"*",'[2]REGISTROS SANITARIOS'!$D$2663:$E$2973,2,FALSE)</f>
        <v>SI</v>
      </c>
      <c r="AD3486" s="22" t="s">
        <v>1025</v>
      </c>
      <c r="AE3486" s="16">
        <v>45098</v>
      </c>
      <c r="AF3486" s="34" t="s">
        <v>73</v>
      </c>
      <c r="AG3486" s="24">
        <v>19935303</v>
      </c>
      <c r="AH3486" s="18">
        <v>4</v>
      </c>
      <c r="AI3486" s="18"/>
      <c r="AJ3486" s="17">
        <v>5060000</v>
      </c>
      <c r="AK3486" s="25">
        <v>5060000</v>
      </c>
      <c r="AL3486" s="25">
        <v>28.533333333333331</v>
      </c>
      <c r="AM3486" s="35">
        <v>0</v>
      </c>
      <c r="AN3486" s="19">
        <v>144378666.66666666</v>
      </c>
      <c r="AO3486" s="18"/>
      <c r="AP3486" s="15"/>
      <c r="AQ3486" s="43" t="str">
        <f t="shared" si="533"/>
        <v>SI</v>
      </c>
      <c r="AR3486" s="44">
        <f t="shared" si="536"/>
        <v>144378666.66666666</v>
      </c>
      <c r="AS3486" s="44">
        <f t="shared" si="537"/>
        <v>144378666.66666666</v>
      </c>
      <c r="AT3486" s="44">
        <f t="shared" si="538"/>
        <v>144378666.66666666</v>
      </c>
      <c r="AU3486" s="44">
        <f t="shared" si="539"/>
        <v>144378666.66666666</v>
      </c>
      <c r="AV3486" s="45" t="b">
        <f t="shared" si="540"/>
        <v>1</v>
      </c>
      <c r="AW3486" s="45" t="b">
        <f t="shared" si="534"/>
        <v>1</v>
      </c>
      <c r="AX3486" s="45"/>
    </row>
    <row r="3487" spans="1:50" s="36" customFormat="1" ht="27.75" customHeight="1" x14ac:dyDescent="0.15">
      <c r="A3487" s="36" t="str">
        <f t="shared" si="532"/>
        <v>RONELLY S.A.S114020409</v>
      </c>
      <c r="B3487" s="36" t="b">
        <f>+A3487='[1]Anexo 9'!A3487</f>
        <v>1</v>
      </c>
      <c r="C3487" s="18">
        <v>890929073</v>
      </c>
      <c r="D3487" s="18" t="s">
        <v>3869</v>
      </c>
      <c r="E3487" s="15" t="s">
        <v>61</v>
      </c>
      <c r="F3487" s="15" t="s">
        <v>62</v>
      </c>
      <c r="G3487" s="15" t="s">
        <v>3155</v>
      </c>
      <c r="H3487" s="15" t="s">
        <v>3155</v>
      </c>
      <c r="I3487" s="15" t="s">
        <v>3155</v>
      </c>
      <c r="J3487" s="15">
        <v>6</v>
      </c>
      <c r="K3487" s="15" t="s">
        <v>3155</v>
      </c>
      <c r="L3487" s="15">
        <v>114020409</v>
      </c>
      <c r="M3487" s="15" t="s">
        <v>2402</v>
      </c>
      <c r="N3487" s="15" t="s">
        <v>1436</v>
      </c>
      <c r="O3487" s="18" t="s">
        <v>5373</v>
      </c>
      <c r="P3487" s="22" t="s">
        <v>73</v>
      </c>
      <c r="Q3487" s="15" t="s">
        <v>2081</v>
      </c>
      <c r="R3487" s="18" t="s">
        <v>6011</v>
      </c>
      <c r="S3487" s="22" t="b">
        <f t="shared" si="535"/>
        <v>0</v>
      </c>
      <c r="T3487" s="18">
        <v>900</v>
      </c>
      <c r="U3487" s="18" t="s">
        <v>6011</v>
      </c>
      <c r="V3487" s="15"/>
      <c r="W3487" s="18" t="s">
        <v>6525</v>
      </c>
      <c r="X3487" s="18"/>
      <c r="Y3487" s="15" t="s">
        <v>73</v>
      </c>
      <c r="Z3487" s="18" t="s">
        <v>6525</v>
      </c>
      <c r="AA3487" s="18" t="s">
        <v>71</v>
      </c>
      <c r="AB3487" s="18" t="s">
        <v>3659</v>
      </c>
      <c r="AC3487" s="67" t="str">
        <f>+VLOOKUP("*"&amp;L3487&amp;"*",'[2]REGISTROS SANITARIOS'!$D$2663:$E$2973,2,FALSE)</f>
        <v>SI</v>
      </c>
      <c r="AD3487" s="22" t="s">
        <v>1025</v>
      </c>
      <c r="AE3487" s="16">
        <v>44423</v>
      </c>
      <c r="AF3487" s="34" t="s">
        <v>73</v>
      </c>
      <c r="AG3487" s="24">
        <v>19936296</v>
      </c>
      <c r="AH3487" s="18">
        <v>11</v>
      </c>
      <c r="AI3487" s="18"/>
      <c r="AJ3487" s="17">
        <v>3217500</v>
      </c>
      <c r="AK3487" s="25">
        <v>3217500</v>
      </c>
      <c r="AL3487" s="25">
        <v>19.973333333333333</v>
      </c>
      <c r="AM3487" s="35">
        <v>0</v>
      </c>
      <c r="AN3487" s="19">
        <v>64264200</v>
      </c>
      <c r="AO3487" s="18"/>
      <c r="AP3487" s="15"/>
      <c r="AQ3487" s="43" t="str">
        <f t="shared" si="533"/>
        <v>SI</v>
      </c>
      <c r="AR3487" s="44">
        <f t="shared" si="536"/>
        <v>64264200</v>
      </c>
      <c r="AS3487" s="44">
        <f t="shared" si="537"/>
        <v>64264200</v>
      </c>
      <c r="AT3487" s="44">
        <f t="shared" si="538"/>
        <v>64264200</v>
      </c>
      <c r="AU3487" s="44">
        <f t="shared" si="539"/>
        <v>64264200</v>
      </c>
      <c r="AV3487" s="45" t="b">
        <f t="shared" si="540"/>
        <v>1</v>
      </c>
      <c r="AW3487" s="45" t="b">
        <f t="shared" si="534"/>
        <v>1</v>
      </c>
      <c r="AX3487" s="45"/>
    </row>
    <row r="3488" spans="1:50" s="36" customFormat="1" ht="27.75" customHeight="1" x14ac:dyDescent="0.15">
      <c r="A3488" s="36" t="str">
        <f t="shared" si="532"/>
        <v>RONELLY S.A.S114031001</v>
      </c>
      <c r="B3488" s="36" t="b">
        <f>+A3488='[1]Anexo 9'!A3488</f>
        <v>1</v>
      </c>
      <c r="C3488" s="18">
        <v>890929073</v>
      </c>
      <c r="D3488" s="18" t="s">
        <v>3869</v>
      </c>
      <c r="E3488" s="15" t="s">
        <v>61</v>
      </c>
      <c r="F3488" s="15" t="s">
        <v>62</v>
      </c>
      <c r="G3488" s="15" t="s">
        <v>3155</v>
      </c>
      <c r="H3488" s="15" t="s">
        <v>3155</v>
      </c>
      <c r="I3488" s="15" t="s">
        <v>3155</v>
      </c>
      <c r="J3488" s="15">
        <v>5</v>
      </c>
      <c r="K3488" s="15" t="s">
        <v>3155</v>
      </c>
      <c r="L3488" s="15">
        <v>114031001</v>
      </c>
      <c r="M3488" s="15" t="s">
        <v>4278</v>
      </c>
      <c r="N3488" s="15" t="s">
        <v>91</v>
      </c>
      <c r="O3488" s="18" t="s">
        <v>5374</v>
      </c>
      <c r="P3488" s="22" t="s">
        <v>3841</v>
      </c>
      <c r="Q3488" s="15" t="s">
        <v>462</v>
      </c>
      <c r="R3488" s="18" t="s">
        <v>6012</v>
      </c>
      <c r="S3488" s="22" t="b">
        <f t="shared" si="535"/>
        <v>0</v>
      </c>
      <c r="T3488" s="18">
        <v>1</v>
      </c>
      <c r="U3488" s="18" t="s">
        <v>6012</v>
      </c>
      <c r="V3488" s="15"/>
      <c r="W3488" s="18" t="s">
        <v>6576</v>
      </c>
      <c r="X3488" s="18" t="s">
        <v>2756</v>
      </c>
      <c r="Y3488" s="15" t="s">
        <v>68</v>
      </c>
      <c r="Z3488" s="18" t="s">
        <v>7682</v>
      </c>
      <c r="AA3488" s="18" t="s">
        <v>1409</v>
      </c>
      <c r="AB3488" s="18" t="s">
        <v>3804</v>
      </c>
      <c r="AC3488" s="67" t="str">
        <f>+VLOOKUP("*"&amp;L3488&amp;"*",'[2]REGISTROS SANITARIOS'!$D$2663:$E$2973,2,FALSE)</f>
        <v>SI</v>
      </c>
      <c r="AD3488" s="22" t="s">
        <v>1025</v>
      </c>
      <c r="AE3488" s="16">
        <v>45105</v>
      </c>
      <c r="AF3488" s="34" t="s">
        <v>73</v>
      </c>
      <c r="AG3488" s="24">
        <v>1998168</v>
      </c>
      <c r="AH3488" s="18">
        <v>2</v>
      </c>
      <c r="AI3488" s="18"/>
      <c r="AJ3488" s="17">
        <v>165</v>
      </c>
      <c r="AK3488" s="25">
        <v>165</v>
      </c>
      <c r="AL3488" s="25">
        <v>327212</v>
      </c>
      <c r="AM3488" s="35">
        <v>0</v>
      </c>
      <c r="AN3488" s="19">
        <v>53989980</v>
      </c>
      <c r="AO3488" s="18"/>
      <c r="AP3488" s="15"/>
      <c r="AQ3488" s="43" t="str">
        <f t="shared" si="533"/>
        <v>SI</v>
      </c>
      <c r="AR3488" s="44">
        <f t="shared" si="536"/>
        <v>53989980</v>
      </c>
      <c r="AS3488" s="44">
        <f t="shared" si="537"/>
        <v>53989980</v>
      </c>
      <c r="AT3488" s="44">
        <f t="shared" si="538"/>
        <v>53989980</v>
      </c>
      <c r="AU3488" s="44">
        <f t="shared" si="539"/>
        <v>53989980</v>
      </c>
      <c r="AV3488" s="45" t="b">
        <f t="shared" si="540"/>
        <v>1</v>
      </c>
      <c r="AW3488" s="45" t="b">
        <f t="shared" si="534"/>
        <v>1</v>
      </c>
      <c r="AX3488" s="45"/>
    </row>
    <row r="3489" spans="1:50" s="36" customFormat="1" ht="27.75" customHeight="1" x14ac:dyDescent="0.15">
      <c r="A3489" s="36" t="str">
        <f t="shared" si="532"/>
        <v>RONELLY S.A.S114040103</v>
      </c>
      <c r="B3489" s="36" t="b">
        <f>+A3489='[1]Anexo 9'!A3489</f>
        <v>1</v>
      </c>
      <c r="C3489" s="18">
        <v>890929073</v>
      </c>
      <c r="D3489" s="18" t="s">
        <v>3869</v>
      </c>
      <c r="E3489" s="15" t="s">
        <v>61</v>
      </c>
      <c r="F3489" s="15" t="s">
        <v>62</v>
      </c>
      <c r="G3489" s="15" t="s">
        <v>3155</v>
      </c>
      <c r="H3489" s="15" t="s">
        <v>3155</v>
      </c>
      <c r="I3489" s="15" t="s">
        <v>3155</v>
      </c>
      <c r="J3489" s="15">
        <v>6</v>
      </c>
      <c r="K3489" s="15" t="s">
        <v>3155</v>
      </c>
      <c r="L3489" s="15">
        <v>114040103</v>
      </c>
      <c r="M3489" s="15" t="s">
        <v>2405</v>
      </c>
      <c r="N3489" s="15" t="s">
        <v>64</v>
      </c>
      <c r="O3489" s="18" t="s">
        <v>5375</v>
      </c>
      <c r="P3489" s="22" t="s">
        <v>3841</v>
      </c>
      <c r="Q3489" s="15" t="s">
        <v>2407</v>
      </c>
      <c r="R3489" s="18" t="s">
        <v>6010</v>
      </c>
      <c r="S3489" s="22" t="b">
        <f t="shared" si="535"/>
        <v>0</v>
      </c>
      <c r="T3489" s="18">
        <v>100</v>
      </c>
      <c r="U3489" s="18" t="s">
        <v>6010</v>
      </c>
      <c r="V3489" s="15"/>
      <c r="W3489" s="18" t="s">
        <v>6553</v>
      </c>
      <c r="X3489" s="18"/>
      <c r="Y3489" s="15" t="s">
        <v>73</v>
      </c>
      <c r="Z3489" s="18" t="s">
        <v>6553</v>
      </c>
      <c r="AA3489" s="18" t="s">
        <v>71</v>
      </c>
      <c r="AB3489" s="18" t="s">
        <v>7683</v>
      </c>
      <c r="AC3489" s="67" t="str">
        <f>+VLOOKUP("*"&amp;L3489&amp;"*",'[2]REGISTROS SANITARIOS'!$D$2663:$E$2973,2,FALSE)</f>
        <v>SI</v>
      </c>
      <c r="AD3489" s="22" t="s">
        <v>1025</v>
      </c>
      <c r="AE3489" s="16">
        <v>44186</v>
      </c>
      <c r="AF3489" s="34" t="s">
        <v>68</v>
      </c>
      <c r="AG3489" s="24">
        <v>19931883</v>
      </c>
      <c r="AH3489" s="18">
        <v>3</v>
      </c>
      <c r="AI3489" s="18"/>
      <c r="AJ3489" s="17">
        <v>1045</v>
      </c>
      <c r="AK3489" s="25">
        <v>1045</v>
      </c>
      <c r="AL3489" s="25">
        <v>1691</v>
      </c>
      <c r="AM3489" s="35">
        <v>0</v>
      </c>
      <c r="AN3489" s="19">
        <v>1767095</v>
      </c>
      <c r="AO3489" s="18"/>
      <c r="AP3489" s="15"/>
      <c r="AQ3489" s="43" t="str">
        <f t="shared" si="533"/>
        <v>SI</v>
      </c>
      <c r="AR3489" s="44">
        <f t="shared" si="536"/>
        <v>1767095</v>
      </c>
      <c r="AS3489" s="44">
        <f t="shared" si="537"/>
        <v>1767095</v>
      </c>
      <c r="AT3489" s="44">
        <f t="shared" si="538"/>
        <v>1767095</v>
      </c>
      <c r="AU3489" s="44">
        <f t="shared" si="539"/>
        <v>1767095</v>
      </c>
      <c r="AV3489" s="45" t="b">
        <f t="shared" si="540"/>
        <v>1</v>
      </c>
      <c r="AW3489" s="45" t="b">
        <f t="shared" si="534"/>
        <v>1</v>
      </c>
      <c r="AX3489" s="45"/>
    </row>
    <row r="3490" spans="1:50" s="36" customFormat="1" ht="27.75" customHeight="1" x14ac:dyDescent="0.15">
      <c r="A3490" s="36" t="str">
        <f t="shared" si="532"/>
        <v>RONELLY S.A.S114040203</v>
      </c>
      <c r="B3490" s="36" t="b">
        <f>+A3490='[1]Anexo 9'!A3490</f>
        <v>1</v>
      </c>
      <c r="C3490" s="18">
        <v>890929073</v>
      </c>
      <c r="D3490" s="18" t="s">
        <v>3869</v>
      </c>
      <c r="E3490" s="15" t="s">
        <v>61</v>
      </c>
      <c r="F3490" s="15" t="s">
        <v>62</v>
      </c>
      <c r="G3490" s="15" t="s">
        <v>3155</v>
      </c>
      <c r="H3490" s="15" t="s">
        <v>3155</v>
      </c>
      <c r="I3490" s="15" t="s">
        <v>3155</v>
      </c>
      <c r="J3490" s="15">
        <v>5</v>
      </c>
      <c r="K3490" s="15" t="s">
        <v>3155</v>
      </c>
      <c r="L3490" s="15">
        <v>114040203</v>
      </c>
      <c r="M3490" s="15" t="s">
        <v>2409</v>
      </c>
      <c r="N3490" s="15" t="s">
        <v>64</v>
      </c>
      <c r="O3490" s="18" t="s">
        <v>5375</v>
      </c>
      <c r="P3490" s="22" t="s">
        <v>3841</v>
      </c>
      <c r="Q3490" s="15" t="s">
        <v>2407</v>
      </c>
      <c r="R3490" s="18" t="s">
        <v>6010</v>
      </c>
      <c r="S3490" s="22" t="b">
        <f t="shared" si="535"/>
        <v>0</v>
      </c>
      <c r="T3490" s="18">
        <v>100</v>
      </c>
      <c r="U3490" s="18" t="s">
        <v>6010</v>
      </c>
      <c r="V3490" s="15"/>
      <c r="W3490" s="18" t="s">
        <v>6553</v>
      </c>
      <c r="X3490" s="18"/>
      <c r="Y3490" s="15" t="s">
        <v>73</v>
      </c>
      <c r="Z3490" s="18" t="s">
        <v>6553</v>
      </c>
      <c r="AA3490" s="18" t="s">
        <v>71</v>
      </c>
      <c r="AB3490" s="18" t="s">
        <v>7683</v>
      </c>
      <c r="AC3490" s="67" t="e">
        <f>+VLOOKUP("*"&amp;L3490&amp;"*",'[2]REGISTROS SANITARIOS'!$D$2663:$E$2973,2,FALSE)</f>
        <v>#N/A</v>
      </c>
      <c r="AD3490" s="22" t="s">
        <v>44</v>
      </c>
      <c r="AE3490" s="16">
        <v>44186</v>
      </c>
      <c r="AF3490" s="34" t="s">
        <v>68</v>
      </c>
      <c r="AG3490" s="24">
        <v>19931883</v>
      </c>
      <c r="AH3490" s="18">
        <v>3</v>
      </c>
      <c r="AI3490" s="18"/>
      <c r="AJ3490" s="17">
        <v>825</v>
      </c>
      <c r="AK3490" s="25">
        <v>825</v>
      </c>
      <c r="AL3490" s="25">
        <v>1691</v>
      </c>
      <c r="AM3490" s="35">
        <v>0</v>
      </c>
      <c r="AN3490" s="19">
        <v>1395075</v>
      </c>
      <c r="AO3490" s="18"/>
      <c r="AP3490" s="15"/>
      <c r="AQ3490" s="43" t="str">
        <f t="shared" si="533"/>
        <v>SI</v>
      </c>
      <c r="AR3490" s="44">
        <f t="shared" si="536"/>
        <v>1395075</v>
      </c>
      <c r="AS3490" s="44">
        <f t="shared" si="537"/>
        <v>1395075</v>
      </c>
      <c r="AT3490" s="44">
        <f t="shared" si="538"/>
        <v>1395075</v>
      </c>
      <c r="AU3490" s="44">
        <f t="shared" si="539"/>
        <v>1395075</v>
      </c>
      <c r="AV3490" s="45" t="b">
        <f t="shared" si="540"/>
        <v>1</v>
      </c>
      <c r="AW3490" s="45" t="b">
        <f t="shared" si="534"/>
        <v>1</v>
      </c>
      <c r="AX3490" s="45"/>
    </row>
    <row r="3491" spans="1:50" s="36" customFormat="1" ht="27.75" customHeight="1" x14ac:dyDescent="0.15">
      <c r="A3491" s="36" t="str">
        <f t="shared" si="532"/>
        <v>RONELLY S.A.S114050309</v>
      </c>
      <c r="B3491" s="36" t="b">
        <f>+A3491='[1]Anexo 9'!A3491</f>
        <v>1</v>
      </c>
      <c r="C3491" s="18">
        <v>890929073</v>
      </c>
      <c r="D3491" s="18" t="s">
        <v>3869</v>
      </c>
      <c r="E3491" s="15" t="s">
        <v>61</v>
      </c>
      <c r="F3491" s="15" t="s">
        <v>62</v>
      </c>
      <c r="G3491" s="15" t="s">
        <v>3155</v>
      </c>
      <c r="H3491" s="15" t="s">
        <v>3155</v>
      </c>
      <c r="I3491" s="15" t="s">
        <v>3155</v>
      </c>
      <c r="J3491" s="15">
        <v>4</v>
      </c>
      <c r="K3491" s="15" t="s">
        <v>3155</v>
      </c>
      <c r="L3491" s="15">
        <v>114050309</v>
      </c>
      <c r="M3491" s="15" t="s">
        <v>4283</v>
      </c>
      <c r="N3491" s="15" t="s">
        <v>1436</v>
      </c>
      <c r="O3491" s="18" t="s">
        <v>5376</v>
      </c>
      <c r="P3491" s="22" t="s">
        <v>3841</v>
      </c>
      <c r="Q3491" s="15" t="s">
        <v>1761</v>
      </c>
      <c r="R3491" s="18" t="s">
        <v>6013</v>
      </c>
      <c r="S3491" s="22" t="b">
        <f t="shared" si="535"/>
        <v>0</v>
      </c>
      <c r="T3491" s="18">
        <v>30</v>
      </c>
      <c r="U3491" s="18" t="s">
        <v>6013</v>
      </c>
      <c r="V3491" s="15"/>
      <c r="W3491" s="18" t="s">
        <v>6577</v>
      </c>
      <c r="X3491" s="18" t="s">
        <v>8762</v>
      </c>
      <c r="Y3491" s="15" t="s">
        <v>68</v>
      </c>
      <c r="Z3491" s="18" t="s">
        <v>6577</v>
      </c>
      <c r="AA3491" s="18" t="s">
        <v>71</v>
      </c>
      <c r="AB3491" s="18" t="s">
        <v>3681</v>
      </c>
      <c r="AC3491" s="67" t="str">
        <f>+VLOOKUP("*"&amp;L3491&amp;"*",'[2]REGISTROS SANITARIOS'!$D$2663:$E$2973,2,FALSE)</f>
        <v>SI</v>
      </c>
      <c r="AD3491" s="22" t="s">
        <v>1025</v>
      </c>
      <c r="AE3491" s="16">
        <v>44376</v>
      </c>
      <c r="AF3491" s="34" t="s">
        <v>73</v>
      </c>
      <c r="AG3491" s="24">
        <v>20043387</v>
      </c>
      <c r="AH3491" s="18">
        <v>2</v>
      </c>
      <c r="AI3491" s="18"/>
      <c r="AJ3491" s="17">
        <v>275000</v>
      </c>
      <c r="AK3491" s="25">
        <v>275000</v>
      </c>
      <c r="AL3491" s="25">
        <v>238</v>
      </c>
      <c r="AM3491" s="35">
        <v>0</v>
      </c>
      <c r="AN3491" s="19">
        <v>65450000</v>
      </c>
      <c r="AO3491" s="18"/>
      <c r="AP3491" s="15"/>
      <c r="AQ3491" s="43" t="str">
        <f t="shared" si="533"/>
        <v>SI</v>
      </c>
      <c r="AR3491" s="44">
        <f t="shared" si="536"/>
        <v>65450000</v>
      </c>
      <c r="AS3491" s="44">
        <f t="shared" si="537"/>
        <v>65450000</v>
      </c>
      <c r="AT3491" s="44">
        <f t="shared" si="538"/>
        <v>65450000</v>
      </c>
      <c r="AU3491" s="44">
        <f t="shared" si="539"/>
        <v>65450000</v>
      </c>
      <c r="AV3491" s="45" t="b">
        <f t="shared" si="540"/>
        <v>1</v>
      </c>
      <c r="AW3491" s="45" t="b">
        <f t="shared" si="534"/>
        <v>1</v>
      </c>
      <c r="AX3491" s="45"/>
    </row>
    <row r="3492" spans="1:50" s="36" customFormat="1" ht="27.75" customHeight="1" x14ac:dyDescent="0.15">
      <c r="A3492" s="36" t="str">
        <f t="shared" si="532"/>
        <v>RONELLY S.A.S114050909</v>
      </c>
      <c r="B3492" s="36" t="b">
        <f>+A3492='[1]Anexo 9'!A3492</f>
        <v>1</v>
      </c>
      <c r="C3492" s="18">
        <v>890929073</v>
      </c>
      <c r="D3492" s="18" t="s">
        <v>3869</v>
      </c>
      <c r="E3492" s="15" t="s">
        <v>61</v>
      </c>
      <c r="F3492" s="15" t="s">
        <v>62</v>
      </c>
      <c r="G3492" s="15" t="s">
        <v>3155</v>
      </c>
      <c r="H3492" s="15" t="s">
        <v>3155</v>
      </c>
      <c r="I3492" s="15" t="s">
        <v>3155</v>
      </c>
      <c r="J3492" s="15">
        <v>6</v>
      </c>
      <c r="K3492" s="15" t="s">
        <v>3155</v>
      </c>
      <c r="L3492" s="15">
        <v>114050909</v>
      </c>
      <c r="M3492" s="15" t="s">
        <v>2427</v>
      </c>
      <c r="N3492" s="15" t="s">
        <v>1436</v>
      </c>
      <c r="O3492" s="18" t="s">
        <v>5377</v>
      </c>
      <c r="P3492" s="22" t="s">
        <v>73</v>
      </c>
      <c r="Q3492" s="15" t="s">
        <v>1822</v>
      </c>
      <c r="R3492" s="18" t="s">
        <v>6014</v>
      </c>
      <c r="S3492" s="22" t="b">
        <f t="shared" si="535"/>
        <v>0</v>
      </c>
      <c r="T3492" s="18">
        <v>300</v>
      </c>
      <c r="U3492" s="18" t="s">
        <v>6014</v>
      </c>
      <c r="V3492" s="15"/>
      <c r="W3492" s="18" t="s">
        <v>6528</v>
      </c>
      <c r="X3492" s="18"/>
      <c r="Y3492" s="15" t="s">
        <v>73</v>
      </c>
      <c r="Z3492" s="18" t="s">
        <v>6528</v>
      </c>
      <c r="AA3492" s="18" t="s">
        <v>71</v>
      </c>
      <c r="AB3492" s="18" t="s">
        <v>2429</v>
      </c>
      <c r="AC3492" s="67" t="str">
        <f>+VLOOKUP("*"&amp;L3492&amp;"*",'[2]REGISTROS SANITARIOS'!$D$2663:$E$2973,2,FALSE)</f>
        <v>SI</v>
      </c>
      <c r="AD3492" s="22" t="s">
        <v>1025</v>
      </c>
      <c r="AE3492" s="16">
        <v>44346</v>
      </c>
      <c r="AF3492" s="34" t="s">
        <v>73</v>
      </c>
      <c r="AG3492" s="24">
        <v>44969</v>
      </c>
      <c r="AH3492" s="18">
        <v>1</v>
      </c>
      <c r="AI3492" s="18"/>
      <c r="AJ3492" s="17">
        <v>660000</v>
      </c>
      <c r="AK3492" s="25">
        <v>660000</v>
      </c>
      <c r="AL3492" s="25">
        <v>124</v>
      </c>
      <c r="AM3492" s="35">
        <v>0</v>
      </c>
      <c r="AN3492" s="19">
        <v>81840000</v>
      </c>
      <c r="AO3492" s="18">
        <v>124</v>
      </c>
      <c r="AP3492" s="15"/>
      <c r="AQ3492" s="43" t="str">
        <f t="shared" si="533"/>
        <v>SI</v>
      </c>
      <c r="AR3492" s="44">
        <f t="shared" si="536"/>
        <v>81840000</v>
      </c>
      <c r="AS3492" s="44">
        <f t="shared" si="537"/>
        <v>81840000</v>
      </c>
      <c r="AT3492" s="44">
        <f t="shared" si="538"/>
        <v>81840000</v>
      </c>
      <c r="AU3492" s="44">
        <f t="shared" si="539"/>
        <v>81840000</v>
      </c>
      <c r="AV3492" s="45" t="b">
        <f t="shared" si="540"/>
        <v>1</v>
      </c>
      <c r="AW3492" s="45" t="b">
        <f t="shared" si="534"/>
        <v>1</v>
      </c>
      <c r="AX3492" s="45"/>
    </row>
    <row r="3493" spans="1:50" s="36" customFormat="1" ht="27.75" customHeight="1" x14ac:dyDescent="0.15">
      <c r="A3493" s="36" t="str">
        <f t="shared" si="532"/>
        <v>RONELLY S.A.S114051009</v>
      </c>
      <c r="B3493" s="36" t="b">
        <f>+A3493='[1]Anexo 9'!A3493</f>
        <v>1</v>
      </c>
      <c r="C3493" s="18">
        <v>890929073</v>
      </c>
      <c r="D3493" s="18" t="s">
        <v>3869</v>
      </c>
      <c r="E3493" s="15" t="s">
        <v>61</v>
      </c>
      <c r="F3493" s="15" t="s">
        <v>62</v>
      </c>
      <c r="G3493" s="15" t="s">
        <v>3155</v>
      </c>
      <c r="H3493" s="15" t="s">
        <v>3155</v>
      </c>
      <c r="I3493" s="15" t="s">
        <v>3155</v>
      </c>
      <c r="J3493" s="15">
        <v>6</v>
      </c>
      <c r="K3493" s="15" t="s">
        <v>3155</v>
      </c>
      <c r="L3493" s="15">
        <v>114051009</v>
      </c>
      <c r="M3493" s="15" t="s">
        <v>4286</v>
      </c>
      <c r="N3493" s="15" t="s">
        <v>1411</v>
      </c>
      <c r="O3493" s="18" t="s">
        <v>5378</v>
      </c>
      <c r="P3493" s="22" t="s">
        <v>3841</v>
      </c>
      <c r="Q3493" s="15" t="s">
        <v>1413</v>
      </c>
      <c r="R3493" s="18" t="s">
        <v>6014</v>
      </c>
      <c r="S3493" s="22" t="b">
        <f t="shared" si="535"/>
        <v>0</v>
      </c>
      <c r="T3493" s="18">
        <v>300</v>
      </c>
      <c r="U3493" s="18" t="s">
        <v>6014</v>
      </c>
      <c r="V3493" s="15"/>
      <c r="W3493" s="18" t="s">
        <v>6547</v>
      </c>
      <c r="X3493" s="18" t="s">
        <v>8766</v>
      </c>
      <c r="Y3493" s="15" t="s">
        <v>68</v>
      </c>
      <c r="Z3493" s="18" t="s">
        <v>6547</v>
      </c>
      <c r="AA3493" s="18" t="s">
        <v>71</v>
      </c>
      <c r="AB3493" s="18" t="s">
        <v>7561</v>
      </c>
      <c r="AC3493" s="67" t="str">
        <f>+VLOOKUP("*"&amp;L3493&amp;"*",'[2]REGISTROS SANITARIOS'!$D$2663:$E$2973,2,FALSE)</f>
        <v>SI</v>
      </c>
      <c r="AD3493" s="22" t="s">
        <v>1025</v>
      </c>
      <c r="AE3493" s="16">
        <v>44546</v>
      </c>
      <c r="AF3493" s="34" t="s">
        <v>73</v>
      </c>
      <c r="AG3493" s="24">
        <v>47792</v>
      </c>
      <c r="AH3493" s="18">
        <v>1</v>
      </c>
      <c r="AI3493" s="18"/>
      <c r="AJ3493" s="17">
        <v>885500</v>
      </c>
      <c r="AK3493" s="25">
        <v>885500</v>
      </c>
      <c r="AL3493" s="25">
        <v>218</v>
      </c>
      <c r="AM3493" s="35">
        <v>0</v>
      </c>
      <c r="AN3493" s="19">
        <v>193039000</v>
      </c>
      <c r="AO3493" s="18">
        <v>1050</v>
      </c>
      <c r="AP3493" s="15"/>
      <c r="AQ3493" s="43" t="str">
        <f t="shared" si="533"/>
        <v>SI</v>
      </c>
      <c r="AR3493" s="44">
        <f t="shared" si="536"/>
        <v>193039000</v>
      </c>
      <c r="AS3493" s="44">
        <f t="shared" si="537"/>
        <v>193039000</v>
      </c>
      <c r="AT3493" s="44">
        <f t="shared" si="538"/>
        <v>193039000</v>
      </c>
      <c r="AU3493" s="44">
        <f t="shared" si="539"/>
        <v>193039000</v>
      </c>
      <c r="AV3493" s="45" t="b">
        <f t="shared" si="540"/>
        <v>1</v>
      </c>
      <c r="AW3493" s="45" t="b">
        <f t="shared" si="534"/>
        <v>1</v>
      </c>
      <c r="AX3493" s="45"/>
    </row>
    <row r="3494" spans="1:50" s="36" customFormat="1" ht="27.75" customHeight="1" x14ac:dyDescent="0.15">
      <c r="A3494" s="36" t="str">
        <f t="shared" si="532"/>
        <v>RONELLY S.A.S114060209</v>
      </c>
      <c r="B3494" s="36" t="b">
        <f>+A3494='[1]Anexo 9'!A3494</f>
        <v>1</v>
      </c>
      <c r="C3494" s="18">
        <v>890929073</v>
      </c>
      <c r="D3494" s="18" t="s">
        <v>3869</v>
      </c>
      <c r="E3494" s="15" t="s">
        <v>61</v>
      </c>
      <c r="F3494" s="15" t="s">
        <v>62</v>
      </c>
      <c r="G3494" s="15" t="s">
        <v>3155</v>
      </c>
      <c r="H3494" s="15" t="s">
        <v>3155</v>
      </c>
      <c r="I3494" s="15" t="s">
        <v>3155</v>
      </c>
      <c r="J3494" s="15">
        <v>6</v>
      </c>
      <c r="K3494" s="15" t="s">
        <v>3155</v>
      </c>
      <c r="L3494" s="15">
        <v>114060209</v>
      </c>
      <c r="M3494" s="15" t="s">
        <v>2436</v>
      </c>
      <c r="N3494" s="15" t="s">
        <v>1436</v>
      </c>
      <c r="O3494" s="18" t="s">
        <v>5379</v>
      </c>
      <c r="P3494" s="22" t="s">
        <v>73</v>
      </c>
      <c r="Q3494" s="15" t="s">
        <v>2077</v>
      </c>
      <c r="R3494" s="18" t="s">
        <v>6015</v>
      </c>
      <c r="S3494" s="22" t="b">
        <f t="shared" si="535"/>
        <v>0</v>
      </c>
      <c r="T3494" s="18">
        <v>72</v>
      </c>
      <c r="U3494" s="18" t="s">
        <v>6015</v>
      </c>
      <c r="V3494" s="15"/>
      <c r="W3494" s="18" t="s">
        <v>6538</v>
      </c>
      <c r="X3494" s="18"/>
      <c r="Y3494" s="15" t="s">
        <v>73</v>
      </c>
      <c r="Z3494" s="18" t="s">
        <v>6538</v>
      </c>
      <c r="AA3494" s="18" t="s">
        <v>71</v>
      </c>
      <c r="AB3494" s="18" t="s">
        <v>7684</v>
      </c>
      <c r="AC3494" s="67" t="str">
        <f>+VLOOKUP("*"&amp;L3494&amp;"*",'[2]REGISTROS SANITARIOS'!$D$2663:$E$2973,2,FALSE)</f>
        <v>SI</v>
      </c>
      <c r="AD3494" s="22" t="s">
        <v>1025</v>
      </c>
      <c r="AE3494" s="16">
        <v>44201</v>
      </c>
      <c r="AF3494" s="34" t="s">
        <v>68</v>
      </c>
      <c r="AG3494" s="24">
        <v>19950623</v>
      </c>
      <c r="AH3494" s="18">
        <v>3</v>
      </c>
      <c r="AI3494" s="18"/>
      <c r="AJ3494" s="17">
        <v>121000</v>
      </c>
      <c r="AK3494" s="25">
        <v>121000</v>
      </c>
      <c r="AL3494" s="25">
        <v>72</v>
      </c>
      <c r="AM3494" s="35">
        <v>0</v>
      </c>
      <c r="AN3494" s="19">
        <v>8712000</v>
      </c>
      <c r="AO3494" s="18"/>
      <c r="AP3494" s="15"/>
      <c r="AQ3494" s="43" t="str">
        <f t="shared" si="533"/>
        <v>SI</v>
      </c>
      <c r="AR3494" s="44">
        <f t="shared" si="536"/>
        <v>8712000</v>
      </c>
      <c r="AS3494" s="44">
        <f t="shared" si="537"/>
        <v>8712000</v>
      </c>
      <c r="AT3494" s="44">
        <f t="shared" si="538"/>
        <v>8712000</v>
      </c>
      <c r="AU3494" s="44">
        <f t="shared" si="539"/>
        <v>8712000</v>
      </c>
      <c r="AV3494" s="45" t="b">
        <f t="shared" si="540"/>
        <v>1</v>
      </c>
      <c r="AW3494" s="45" t="b">
        <f t="shared" si="534"/>
        <v>1</v>
      </c>
      <c r="AX3494" s="45"/>
    </row>
    <row r="3495" spans="1:50" s="36" customFormat="1" ht="27.75" customHeight="1" x14ac:dyDescent="0.15">
      <c r="A3495" s="36" t="str">
        <f t="shared" si="532"/>
        <v>RONELLY S.A.S114070103</v>
      </c>
      <c r="B3495" s="36" t="b">
        <f>+A3495='[1]Anexo 9'!A3495</f>
        <v>1</v>
      </c>
      <c r="C3495" s="18">
        <v>890929073</v>
      </c>
      <c r="D3495" s="18" t="s">
        <v>3869</v>
      </c>
      <c r="E3495" s="15" t="s">
        <v>61</v>
      </c>
      <c r="F3495" s="15" t="s">
        <v>62</v>
      </c>
      <c r="G3495" s="15" t="s">
        <v>3155</v>
      </c>
      <c r="H3495" s="15" t="s">
        <v>3155</v>
      </c>
      <c r="I3495" s="15" t="s">
        <v>3155</v>
      </c>
      <c r="J3495" s="15">
        <v>6</v>
      </c>
      <c r="K3495" s="15" t="s">
        <v>3155</v>
      </c>
      <c r="L3495" s="15">
        <v>114070103</v>
      </c>
      <c r="M3495" s="15" t="s">
        <v>2440</v>
      </c>
      <c r="N3495" s="15" t="s">
        <v>64</v>
      </c>
      <c r="O3495" s="18" t="s">
        <v>5380</v>
      </c>
      <c r="P3495" s="22" t="s">
        <v>3841</v>
      </c>
      <c r="Q3495" s="15" t="s">
        <v>2407</v>
      </c>
      <c r="R3495" s="18" t="s">
        <v>6016</v>
      </c>
      <c r="S3495" s="22" t="b">
        <f t="shared" si="535"/>
        <v>0</v>
      </c>
      <c r="T3495" s="18">
        <v>10</v>
      </c>
      <c r="U3495" s="18" t="s">
        <v>6016</v>
      </c>
      <c r="V3495" s="15"/>
      <c r="W3495" s="18" t="s">
        <v>6534</v>
      </c>
      <c r="X3495" s="18"/>
      <c r="Y3495" s="15" t="s">
        <v>73</v>
      </c>
      <c r="Z3495" s="18" t="s">
        <v>6534</v>
      </c>
      <c r="AA3495" s="18" t="s">
        <v>71</v>
      </c>
      <c r="AB3495" s="18" t="s">
        <v>3688</v>
      </c>
      <c r="AC3495" s="67" t="str">
        <f>+VLOOKUP("*"&amp;L3495&amp;"*",'[2]REGISTROS SANITARIOS'!$D$2663:$E$2973,2,FALSE)</f>
        <v>SI</v>
      </c>
      <c r="AD3495" s="22" t="s">
        <v>1025</v>
      </c>
      <c r="AE3495" s="16">
        <v>44367</v>
      </c>
      <c r="AF3495" s="34" t="s">
        <v>73</v>
      </c>
      <c r="AG3495" s="24">
        <v>19976553</v>
      </c>
      <c r="AH3495" s="18">
        <v>6</v>
      </c>
      <c r="AI3495" s="18"/>
      <c r="AJ3495" s="17">
        <v>3850</v>
      </c>
      <c r="AK3495" s="25">
        <v>3850</v>
      </c>
      <c r="AL3495" s="25">
        <v>666</v>
      </c>
      <c r="AM3495" s="35">
        <v>0</v>
      </c>
      <c r="AN3495" s="19">
        <v>2564100</v>
      </c>
      <c r="AO3495" s="18"/>
      <c r="AP3495" s="15"/>
      <c r="AQ3495" s="43" t="str">
        <f t="shared" si="533"/>
        <v>SI</v>
      </c>
      <c r="AR3495" s="44">
        <f t="shared" si="536"/>
        <v>2564100</v>
      </c>
      <c r="AS3495" s="44">
        <f t="shared" si="537"/>
        <v>2564100</v>
      </c>
      <c r="AT3495" s="44">
        <f t="shared" si="538"/>
        <v>2564100</v>
      </c>
      <c r="AU3495" s="44">
        <f t="shared" si="539"/>
        <v>2564100</v>
      </c>
      <c r="AV3495" s="45" t="b">
        <f t="shared" si="540"/>
        <v>1</v>
      </c>
      <c r="AW3495" s="45" t="b">
        <f t="shared" si="534"/>
        <v>1</v>
      </c>
      <c r="AX3495" s="45"/>
    </row>
    <row r="3496" spans="1:50" s="36" customFormat="1" ht="27.75" customHeight="1" x14ac:dyDescent="0.15">
      <c r="A3496" s="36" t="str">
        <f t="shared" si="532"/>
        <v>RONELLY S.A.S114070109</v>
      </c>
      <c r="B3496" s="36" t="b">
        <f>+A3496='[1]Anexo 9'!A3496</f>
        <v>1</v>
      </c>
      <c r="C3496" s="18">
        <v>890929073</v>
      </c>
      <c r="D3496" s="18" t="s">
        <v>3869</v>
      </c>
      <c r="E3496" s="15" t="s">
        <v>61</v>
      </c>
      <c r="F3496" s="15" t="s">
        <v>62</v>
      </c>
      <c r="G3496" s="15" t="s">
        <v>3155</v>
      </c>
      <c r="H3496" s="15" t="s">
        <v>3155</v>
      </c>
      <c r="I3496" s="15" t="s">
        <v>3155</v>
      </c>
      <c r="J3496" s="15">
        <v>4</v>
      </c>
      <c r="K3496" s="15" t="s">
        <v>3155</v>
      </c>
      <c r="L3496" s="15">
        <v>114070109</v>
      </c>
      <c r="M3496" s="15" t="s">
        <v>4293</v>
      </c>
      <c r="N3496" s="15" t="s">
        <v>1436</v>
      </c>
      <c r="O3496" s="18" t="s">
        <v>5381</v>
      </c>
      <c r="P3496" s="22" t="s">
        <v>3841</v>
      </c>
      <c r="Q3496" s="15" t="s">
        <v>2614</v>
      </c>
      <c r="R3496" s="18" t="s">
        <v>6017</v>
      </c>
      <c r="S3496" s="22" t="b">
        <f t="shared" si="535"/>
        <v>0</v>
      </c>
      <c r="T3496" s="18">
        <v>20</v>
      </c>
      <c r="U3496" s="18" t="s">
        <v>6017</v>
      </c>
      <c r="V3496" s="15"/>
      <c r="W3496" s="18" t="s">
        <v>6578</v>
      </c>
      <c r="X3496" s="18"/>
      <c r="Y3496" s="15" t="s">
        <v>73</v>
      </c>
      <c r="Z3496" s="18" t="s">
        <v>6578</v>
      </c>
      <c r="AA3496" s="18" t="s">
        <v>71</v>
      </c>
      <c r="AB3496" s="18" t="s">
        <v>7562</v>
      </c>
      <c r="AC3496" s="67" t="str">
        <f>+VLOOKUP("*"&amp;L3496&amp;"*",'[2]REGISTROS SANITARIOS'!$D$2663:$E$2973,2,FALSE)</f>
        <v>SI</v>
      </c>
      <c r="AD3496" s="22" t="s">
        <v>1025</v>
      </c>
      <c r="AE3496" s="16">
        <v>45545</v>
      </c>
      <c r="AF3496" s="34" t="s">
        <v>73</v>
      </c>
      <c r="AG3496" s="24">
        <v>19999057</v>
      </c>
      <c r="AH3496" s="18">
        <v>1</v>
      </c>
      <c r="AI3496" s="18"/>
      <c r="AJ3496" s="17">
        <v>275</v>
      </c>
      <c r="AK3496" s="25">
        <v>275</v>
      </c>
      <c r="AL3496" s="25">
        <v>1315</v>
      </c>
      <c r="AM3496" s="35">
        <v>0</v>
      </c>
      <c r="AN3496" s="19">
        <v>361625</v>
      </c>
      <c r="AO3496" s="18"/>
      <c r="AP3496" s="15"/>
      <c r="AQ3496" s="43" t="str">
        <f t="shared" si="533"/>
        <v>SI</v>
      </c>
      <c r="AR3496" s="44">
        <f t="shared" si="536"/>
        <v>361625</v>
      </c>
      <c r="AS3496" s="44">
        <f t="shared" si="537"/>
        <v>361625</v>
      </c>
      <c r="AT3496" s="44">
        <f t="shared" si="538"/>
        <v>361625</v>
      </c>
      <c r="AU3496" s="44">
        <f t="shared" si="539"/>
        <v>361625</v>
      </c>
      <c r="AV3496" s="45" t="b">
        <f t="shared" si="540"/>
        <v>1</v>
      </c>
      <c r="AW3496" s="45" t="b">
        <f t="shared" si="534"/>
        <v>1</v>
      </c>
      <c r="AX3496" s="45"/>
    </row>
    <row r="3497" spans="1:50" s="36" customFormat="1" ht="27.75" customHeight="1" x14ac:dyDescent="0.15">
      <c r="A3497" s="36" t="str">
        <f t="shared" si="532"/>
        <v>RONELLY S.A.S114080402</v>
      </c>
      <c r="B3497" s="36" t="b">
        <f>+A3497='[1]Anexo 9'!A3497</f>
        <v>1</v>
      </c>
      <c r="C3497" s="18">
        <v>890929073</v>
      </c>
      <c r="D3497" s="18" t="s">
        <v>3869</v>
      </c>
      <c r="E3497" s="15" t="s">
        <v>61</v>
      </c>
      <c r="F3497" s="15" t="s">
        <v>62</v>
      </c>
      <c r="G3497" s="15" t="s">
        <v>3155</v>
      </c>
      <c r="H3497" s="15" t="s">
        <v>3155</v>
      </c>
      <c r="I3497" s="15" t="s">
        <v>3155</v>
      </c>
      <c r="J3497" s="15">
        <v>6</v>
      </c>
      <c r="K3497" s="15" t="s">
        <v>3155</v>
      </c>
      <c r="L3497" s="15">
        <v>114080402</v>
      </c>
      <c r="M3497" s="15" t="s">
        <v>2443</v>
      </c>
      <c r="N3497" s="15" t="s">
        <v>91</v>
      </c>
      <c r="O3497" s="18" t="s">
        <v>5382</v>
      </c>
      <c r="P3497" s="22" t="s">
        <v>3841</v>
      </c>
      <c r="Q3497" s="15" t="s">
        <v>2445</v>
      </c>
      <c r="R3497" s="18" t="s">
        <v>3146</v>
      </c>
      <c r="S3497" s="22" t="b">
        <f t="shared" si="535"/>
        <v>0</v>
      </c>
      <c r="T3497" s="18">
        <v>1</v>
      </c>
      <c r="U3497" s="18" t="s">
        <v>3146</v>
      </c>
      <c r="V3497" s="15"/>
      <c r="W3497" s="18" t="s">
        <v>6193</v>
      </c>
      <c r="X3497" s="18"/>
      <c r="Y3497" s="15" t="s">
        <v>73</v>
      </c>
      <c r="Z3497" s="18" t="s">
        <v>6193</v>
      </c>
      <c r="AA3497" s="18" t="s">
        <v>71</v>
      </c>
      <c r="AB3497" s="18" t="s">
        <v>2977</v>
      </c>
      <c r="AC3497" s="67" t="str">
        <f>+VLOOKUP("*"&amp;L3497&amp;"*",'[2]REGISTROS SANITARIOS'!$D$2663:$E$2973,2,FALSE)</f>
        <v>SI</v>
      </c>
      <c r="AD3497" s="22" t="s">
        <v>1025</v>
      </c>
      <c r="AE3497" s="16">
        <v>44377</v>
      </c>
      <c r="AF3497" s="34" t="s">
        <v>73</v>
      </c>
      <c r="AG3497" s="24">
        <v>19977387</v>
      </c>
      <c r="AH3497" s="18">
        <v>2</v>
      </c>
      <c r="AI3497" s="18"/>
      <c r="AJ3497" s="17">
        <v>1144</v>
      </c>
      <c r="AK3497" s="25">
        <v>1144</v>
      </c>
      <c r="AL3497" s="25">
        <v>9859</v>
      </c>
      <c r="AM3497" s="35">
        <v>0</v>
      </c>
      <c r="AN3497" s="19">
        <v>11278696</v>
      </c>
      <c r="AO3497" s="18"/>
      <c r="AP3497" s="15"/>
      <c r="AQ3497" s="43" t="str">
        <f t="shared" si="533"/>
        <v>SI</v>
      </c>
      <c r="AR3497" s="44">
        <f t="shared" si="536"/>
        <v>11278696</v>
      </c>
      <c r="AS3497" s="44">
        <f t="shared" si="537"/>
        <v>11278696</v>
      </c>
      <c r="AT3497" s="44">
        <f t="shared" si="538"/>
        <v>11278696</v>
      </c>
      <c r="AU3497" s="44">
        <f t="shared" si="539"/>
        <v>11278696</v>
      </c>
      <c r="AV3497" s="45" t="b">
        <f t="shared" si="540"/>
        <v>1</v>
      </c>
      <c r="AW3497" s="45" t="b">
        <f t="shared" si="534"/>
        <v>1</v>
      </c>
      <c r="AX3497" s="45"/>
    </row>
    <row r="3498" spans="1:50" s="36" customFormat="1" ht="27.75" customHeight="1" x14ac:dyDescent="0.15">
      <c r="A3498" s="36" t="str">
        <f t="shared" si="532"/>
        <v>RONELLY S.A.S114080609</v>
      </c>
      <c r="B3498" s="36" t="b">
        <f>+A3498='[1]Anexo 9'!A3498</f>
        <v>1</v>
      </c>
      <c r="C3498" s="18">
        <v>890929073</v>
      </c>
      <c r="D3498" s="18" t="s">
        <v>3869</v>
      </c>
      <c r="E3498" s="15" t="s">
        <v>61</v>
      </c>
      <c r="F3498" s="15" t="s">
        <v>62</v>
      </c>
      <c r="G3498" s="15" t="s">
        <v>3155</v>
      </c>
      <c r="H3498" s="15" t="s">
        <v>3155</v>
      </c>
      <c r="I3498" s="15" t="s">
        <v>3155</v>
      </c>
      <c r="J3498" s="15">
        <v>6</v>
      </c>
      <c r="K3498" s="15" t="s">
        <v>3155</v>
      </c>
      <c r="L3498" s="15">
        <v>114080609</v>
      </c>
      <c r="M3498" s="15" t="s">
        <v>2449</v>
      </c>
      <c r="N3498" s="15" t="s">
        <v>1436</v>
      </c>
      <c r="O3498" s="18" t="s">
        <v>5383</v>
      </c>
      <c r="P3498" s="22" t="s">
        <v>73</v>
      </c>
      <c r="Q3498" s="15" t="s">
        <v>1428</v>
      </c>
      <c r="R3498" s="18" t="s">
        <v>6010</v>
      </c>
      <c r="S3498" s="22" t="b">
        <f t="shared" si="535"/>
        <v>0</v>
      </c>
      <c r="T3498" s="18">
        <v>100</v>
      </c>
      <c r="U3498" s="18" t="s">
        <v>6010</v>
      </c>
      <c r="V3498" s="15"/>
      <c r="W3498" s="18" t="s">
        <v>6193</v>
      </c>
      <c r="X3498" s="18"/>
      <c r="Y3498" s="15" t="s">
        <v>73</v>
      </c>
      <c r="Z3498" s="18" t="s">
        <v>6193</v>
      </c>
      <c r="AA3498" s="18" t="s">
        <v>71</v>
      </c>
      <c r="AB3498" s="18" t="s">
        <v>2452</v>
      </c>
      <c r="AC3498" s="67" t="str">
        <f>+VLOOKUP("*"&amp;L3498&amp;"*",'[2]REGISTROS SANITARIOS'!$D$2663:$E$2973,2,FALSE)</f>
        <v>SI</v>
      </c>
      <c r="AD3498" s="22" t="s">
        <v>1025</v>
      </c>
      <c r="AE3498" s="16">
        <v>44376</v>
      </c>
      <c r="AF3498" s="34" t="s">
        <v>73</v>
      </c>
      <c r="AG3498" s="24">
        <v>19940401</v>
      </c>
      <c r="AH3498" s="18">
        <v>3</v>
      </c>
      <c r="AI3498" s="18"/>
      <c r="AJ3498" s="17">
        <v>4675</v>
      </c>
      <c r="AK3498" s="25">
        <v>4675</v>
      </c>
      <c r="AL3498" s="25">
        <v>183</v>
      </c>
      <c r="AM3498" s="35">
        <v>0</v>
      </c>
      <c r="AN3498" s="19">
        <v>855525</v>
      </c>
      <c r="AO3498" s="18"/>
      <c r="AP3498" s="15"/>
      <c r="AQ3498" s="43" t="str">
        <f t="shared" si="533"/>
        <v>SI</v>
      </c>
      <c r="AR3498" s="44">
        <f t="shared" si="536"/>
        <v>855525</v>
      </c>
      <c r="AS3498" s="44">
        <f t="shared" si="537"/>
        <v>855525</v>
      </c>
      <c r="AT3498" s="44">
        <f t="shared" si="538"/>
        <v>855525</v>
      </c>
      <c r="AU3498" s="44">
        <f t="shared" si="539"/>
        <v>855525</v>
      </c>
      <c r="AV3498" s="45" t="b">
        <f t="shared" si="540"/>
        <v>1</v>
      </c>
      <c r="AW3498" s="45" t="b">
        <f t="shared" si="534"/>
        <v>1</v>
      </c>
      <c r="AX3498" s="45"/>
    </row>
    <row r="3499" spans="1:50" s="36" customFormat="1" ht="27.75" customHeight="1" x14ac:dyDescent="0.15">
      <c r="A3499" s="36" t="str">
        <f t="shared" si="532"/>
        <v>RONELLY S.A.S114080709</v>
      </c>
      <c r="B3499" s="36" t="b">
        <f>+A3499='[1]Anexo 9'!A3499</f>
        <v>1</v>
      </c>
      <c r="C3499" s="18">
        <v>890929073</v>
      </c>
      <c r="D3499" s="18" t="s">
        <v>3869</v>
      </c>
      <c r="E3499" s="15" t="s">
        <v>61</v>
      </c>
      <c r="F3499" s="15" t="s">
        <v>62</v>
      </c>
      <c r="G3499" s="15" t="s">
        <v>3155</v>
      </c>
      <c r="H3499" s="15" t="s">
        <v>3155</v>
      </c>
      <c r="I3499" s="15" t="s">
        <v>3155</v>
      </c>
      <c r="J3499" s="15">
        <v>6</v>
      </c>
      <c r="K3499" s="15" t="s">
        <v>3155</v>
      </c>
      <c r="L3499" s="15">
        <v>114080709</v>
      </c>
      <c r="M3499" s="15" t="s">
        <v>2453</v>
      </c>
      <c r="N3499" s="15" t="s">
        <v>1436</v>
      </c>
      <c r="O3499" s="18" t="s">
        <v>5384</v>
      </c>
      <c r="P3499" s="22" t="s">
        <v>73</v>
      </c>
      <c r="Q3499" s="15" t="s">
        <v>1428</v>
      </c>
      <c r="R3499" s="18" t="s">
        <v>6010</v>
      </c>
      <c r="S3499" s="22" t="b">
        <f t="shared" si="535"/>
        <v>0</v>
      </c>
      <c r="T3499" s="18">
        <v>100</v>
      </c>
      <c r="U3499" s="18" t="s">
        <v>6010</v>
      </c>
      <c r="V3499" s="15"/>
      <c r="W3499" s="18" t="s">
        <v>6193</v>
      </c>
      <c r="X3499" s="18"/>
      <c r="Y3499" s="15" t="s">
        <v>73</v>
      </c>
      <c r="Z3499" s="18" t="s">
        <v>6193</v>
      </c>
      <c r="AA3499" s="18" t="s">
        <v>7685</v>
      </c>
      <c r="AB3499" s="18" t="s">
        <v>2454</v>
      </c>
      <c r="AC3499" s="67" t="str">
        <f>+VLOOKUP("*"&amp;L3499&amp;"*",'[2]REGISTROS SANITARIOS'!$D$2663:$E$2973,2,FALSE)</f>
        <v>SI</v>
      </c>
      <c r="AD3499" s="22" t="s">
        <v>1025</v>
      </c>
      <c r="AE3499" s="16">
        <v>44376</v>
      </c>
      <c r="AF3499" s="34" t="s">
        <v>73</v>
      </c>
      <c r="AG3499" s="24">
        <v>19943590</v>
      </c>
      <c r="AH3499" s="18">
        <v>2</v>
      </c>
      <c r="AI3499" s="18"/>
      <c r="AJ3499" s="17">
        <v>13750</v>
      </c>
      <c r="AK3499" s="25">
        <v>13750</v>
      </c>
      <c r="AL3499" s="25">
        <v>489</v>
      </c>
      <c r="AM3499" s="35">
        <v>0</v>
      </c>
      <c r="AN3499" s="19">
        <v>6723750</v>
      </c>
      <c r="AO3499" s="18"/>
      <c r="AP3499" s="15"/>
      <c r="AQ3499" s="43" t="str">
        <f t="shared" si="533"/>
        <v>SI</v>
      </c>
      <c r="AR3499" s="44">
        <f t="shared" si="536"/>
        <v>6723750</v>
      </c>
      <c r="AS3499" s="44">
        <f t="shared" si="537"/>
        <v>6723750</v>
      </c>
      <c r="AT3499" s="44">
        <f t="shared" si="538"/>
        <v>6723750</v>
      </c>
      <c r="AU3499" s="44">
        <f t="shared" si="539"/>
        <v>6723750</v>
      </c>
      <c r="AV3499" s="45" t="b">
        <f t="shared" si="540"/>
        <v>1</v>
      </c>
      <c r="AW3499" s="45" t="b">
        <f t="shared" si="534"/>
        <v>1</v>
      </c>
      <c r="AX3499" s="45"/>
    </row>
    <row r="3500" spans="1:50" s="36" customFormat="1" ht="27.75" customHeight="1" x14ac:dyDescent="0.15">
      <c r="A3500" s="36" t="str">
        <f t="shared" si="532"/>
        <v>RONELLY S.A.S114081109</v>
      </c>
      <c r="B3500" s="36" t="b">
        <f>+A3500='[1]Anexo 9'!A3500</f>
        <v>1</v>
      </c>
      <c r="C3500" s="18">
        <v>890929073</v>
      </c>
      <c r="D3500" s="18" t="s">
        <v>3869</v>
      </c>
      <c r="E3500" s="15" t="s">
        <v>61</v>
      </c>
      <c r="F3500" s="15" t="s">
        <v>62</v>
      </c>
      <c r="G3500" s="15" t="s">
        <v>3155</v>
      </c>
      <c r="H3500" s="15" t="s">
        <v>3155</v>
      </c>
      <c r="I3500" s="15" t="s">
        <v>3155</v>
      </c>
      <c r="J3500" s="15">
        <v>6</v>
      </c>
      <c r="K3500" s="15" t="s">
        <v>3155</v>
      </c>
      <c r="L3500" s="15">
        <v>114081109</v>
      </c>
      <c r="M3500" s="15" t="s">
        <v>2462</v>
      </c>
      <c r="N3500" s="15" t="s">
        <v>1436</v>
      </c>
      <c r="O3500" s="18" t="s">
        <v>5385</v>
      </c>
      <c r="P3500" s="22" t="s">
        <v>73</v>
      </c>
      <c r="Q3500" s="15" t="s">
        <v>1428</v>
      </c>
      <c r="R3500" s="18" t="s">
        <v>6010</v>
      </c>
      <c r="S3500" s="22" t="b">
        <f t="shared" si="535"/>
        <v>0</v>
      </c>
      <c r="T3500" s="18">
        <v>100</v>
      </c>
      <c r="U3500" s="18" t="s">
        <v>6010</v>
      </c>
      <c r="V3500" s="15"/>
      <c r="W3500" s="18" t="s">
        <v>6193</v>
      </c>
      <c r="X3500" s="18"/>
      <c r="Y3500" s="15" t="s">
        <v>73</v>
      </c>
      <c r="Z3500" s="18" t="s">
        <v>6193</v>
      </c>
      <c r="AA3500" s="18" t="s">
        <v>43</v>
      </c>
      <c r="AB3500" s="18" t="s">
        <v>3696</v>
      </c>
      <c r="AC3500" s="67" t="str">
        <f>+VLOOKUP("*"&amp;L3500&amp;"*",'[2]REGISTROS SANITARIOS'!$D$2663:$E$2973,2,FALSE)</f>
        <v>SI</v>
      </c>
      <c r="AD3500" s="22" t="s">
        <v>1025</v>
      </c>
      <c r="AE3500" s="16">
        <v>44367</v>
      </c>
      <c r="AF3500" s="34" t="s">
        <v>73</v>
      </c>
      <c r="AG3500" s="24">
        <v>19940398</v>
      </c>
      <c r="AH3500" s="18">
        <v>2</v>
      </c>
      <c r="AI3500" s="18"/>
      <c r="AJ3500" s="17">
        <v>19250</v>
      </c>
      <c r="AK3500" s="25">
        <v>19250</v>
      </c>
      <c r="AL3500" s="25">
        <v>122</v>
      </c>
      <c r="AM3500" s="35">
        <v>0</v>
      </c>
      <c r="AN3500" s="19">
        <v>2348500</v>
      </c>
      <c r="AO3500" s="18"/>
      <c r="AP3500" s="15"/>
      <c r="AQ3500" s="43" t="str">
        <f t="shared" si="533"/>
        <v>SI</v>
      </c>
      <c r="AR3500" s="44">
        <f t="shared" si="536"/>
        <v>2348500</v>
      </c>
      <c r="AS3500" s="44">
        <f t="shared" si="537"/>
        <v>2348500</v>
      </c>
      <c r="AT3500" s="44">
        <f t="shared" si="538"/>
        <v>2348500</v>
      </c>
      <c r="AU3500" s="44">
        <f t="shared" si="539"/>
        <v>2348500</v>
      </c>
      <c r="AV3500" s="45" t="b">
        <f t="shared" si="540"/>
        <v>1</v>
      </c>
      <c r="AW3500" s="45" t="b">
        <f t="shared" si="534"/>
        <v>1</v>
      </c>
      <c r="AX3500" s="45"/>
    </row>
    <row r="3501" spans="1:50" s="36" customFormat="1" ht="27.75" customHeight="1" x14ac:dyDescent="0.15">
      <c r="A3501" s="36" t="str">
        <f t="shared" si="532"/>
        <v>RONELLY S.A.S114081303</v>
      </c>
      <c r="B3501" s="36" t="b">
        <f>+A3501='[1]Anexo 9'!A3501</f>
        <v>1</v>
      </c>
      <c r="C3501" s="18">
        <v>890929073</v>
      </c>
      <c r="D3501" s="18" t="s">
        <v>3869</v>
      </c>
      <c r="E3501" s="15" t="s">
        <v>61</v>
      </c>
      <c r="F3501" s="15" t="s">
        <v>62</v>
      </c>
      <c r="G3501" s="15" t="s">
        <v>3155</v>
      </c>
      <c r="H3501" s="15" t="s">
        <v>3155</v>
      </c>
      <c r="I3501" s="15" t="s">
        <v>3155</v>
      </c>
      <c r="J3501" s="15">
        <v>3</v>
      </c>
      <c r="K3501" s="15" t="s">
        <v>3155</v>
      </c>
      <c r="L3501" s="15">
        <v>114081303</v>
      </c>
      <c r="M3501" s="15" t="s">
        <v>2466</v>
      </c>
      <c r="N3501" s="15" t="s">
        <v>64</v>
      </c>
      <c r="O3501" s="18" t="s">
        <v>5386</v>
      </c>
      <c r="P3501" s="22" t="s">
        <v>73</v>
      </c>
      <c r="Q3501" s="15" t="s">
        <v>1744</v>
      </c>
      <c r="R3501" s="18" t="s">
        <v>6018</v>
      </c>
      <c r="S3501" s="22" t="b">
        <f t="shared" si="535"/>
        <v>0</v>
      </c>
      <c r="T3501" s="18">
        <v>3</v>
      </c>
      <c r="U3501" s="18" t="s">
        <v>6018</v>
      </c>
      <c r="V3501" s="15"/>
      <c r="W3501" s="18" t="s">
        <v>6579</v>
      </c>
      <c r="X3501" s="18"/>
      <c r="Y3501" s="15" t="s">
        <v>73</v>
      </c>
      <c r="Z3501" s="18" t="s">
        <v>6579</v>
      </c>
      <c r="AA3501" s="18" t="s">
        <v>71</v>
      </c>
      <c r="AB3501" s="18" t="s">
        <v>7686</v>
      </c>
      <c r="AC3501" s="67" t="str">
        <f>+VLOOKUP("*"&amp;L3501&amp;"*",'[2]REGISTROS SANITARIOS'!$D$2663:$E$2973,2,FALSE)</f>
        <v>SI</v>
      </c>
      <c r="AD3501" s="22" t="s">
        <v>1025</v>
      </c>
      <c r="AE3501" s="16">
        <v>44164</v>
      </c>
      <c r="AF3501" s="34" t="s">
        <v>68</v>
      </c>
      <c r="AG3501" s="24">
        <v>19980936</v>
      </c>
      <c r="AH3501" s="18">
        <v>1</v>
      </c>
      <c r="AI3501" s="18"/>
      <c r="AJ3501" s="17">
        <v>27.5</v>
      </c>
      <c r="AK3501" s="25">
        <v>27.5</v>
      </c>
      <c r="AL3501" s="25">
        <v>3669</v>
      </c>
      <c r="AM3501" s="35">
        <v>0</v>
      </c>
      <c r="AN3501" s="19">
        <v>100897.5</v>
      </c>
      <c r="AO3501" s="18"/>
      <c r="AP3501" s="15"/>
      <c r="AQ3501" s="43" t="str">
        <f t="shared" si="533"/>
        <v>SI</v>
      </c>
      <c r="AR3501" s="44">
        <f t="shared" si="536"/>
        <v>100897.5</v>
      </c>
      <c r="AS3501" s="44">
        <f t="shared" si="537"/>
        <v>100897.5</v>
      </c>
      <c r="AT3501" s="44">
        <f t="shared" si="538"/>
        <v>100897.5</v>
      </c>
      <c r="AU3501" s="44">
        <f t="shared" si="539"/>
        <v>100897.5</v>
      </c>
      <c r="AV3501" s="45" t="b">
        <f t="shared" si="540"/>
        <v>1</v>
      </c>
      <c r="AW3501" s="45" t="b">
        <f t="shared" si="534"/>
        <v>1</v>
      </c>
      <c r="AX3501" s="45"/>
    </row>
    <row r="3502" spans="1:50" s="36" customFormat="1" ht="27.75" customHeight="1" x14ac:dyDescent="0.15">
      <c r="A3502" s="36" t="str">
        <f t="shared" si="532"/>
        <v>RONELLY S.A.S114081409</v>
      </c>
      <c r="B3502" s="36" t="b">
        <f>+A3502='[1]Anexo 9'!A3502</f>
        <v>1</v>
      </c>
      <c r="C3502" s="18">
        <v>890929073</v>
      </c>
      <c r="D3502" s="18" t="s">
        <v>3869</v>
      </c>
      <c r="E3502" s="15" t="s">
        <v>61</v>
      </c>
      <c r="F3502" s="15" t="s">
        <v>62</v>
      </c>
      <c r="G3502" s="15" t="s">
        <v>3155</v>
      </c>
      <c r="H3502" s="15" t="s">
        <v>3155</v>
      </c>
      <c r="I3502" s="15" t="s">
        <v>3155</v>
      </c>
      <c r="J3502" s="15">
        <v>6</v>
      </c>
      <c r="K3502" s="15" t="s">
        <v>3155</v>
      </c>
      <c r="L3502" s="15">
        <v>114081409</v>
      </c>
      <c r="M3502" s="15" t="s">
        <v>2467</v>
      </c>
      <c r="N3502" s="15" t="s">
        <v>1436</v>
      </c>
      <c r="O3502" s="18" t="s">
        <v>5387</v>
      </c>
      <c r="P3502" s="22" t="s">
        <v>73</v>
      </c>
      <c r="Q3502" s="15" t="s">
        <v>1654</v>
      </c>
      <c r="R3502" s="18" t="s">
        <v>6019</v>
      </c>
      <c r="S3502" s="22" t="b">
        <f t="shared" si="535"/>
        <v>0</v>
      </c>
      <c r="T3502" s="18">
        <v>20</v>
      </c>
      <c r="U3502" s="18" t="s">
        <v>6019</v>
      </c>
      <c r="V3502" s="15"/>
      <c r="W3502" s="18" t="s">
        <v>6579</v>
      </c>
      <c r="X3502" s="18"/>
      <c r="Y3502" s="15" t="s">
        <v>73</v>
      </c>
      <c r="Z3502" s="18" t="s">
        <v>6579</v>
      </c>
      <c r="AA3502" s="18" t="s">
        <v>71</v>
      </c>
      <c r="AB3502" s="18" t="s">
        <v>7687</v>
      </c>
      <c r="AC3502" s="67" t="str">
        <f>+VLOOKUP("*"&amp;L3502&amp;"*",'[2]REGISTROS SANITARIOS'!$D$2663:$E$2973,2,FALSE)</f>
        <v>SI</v>
      </c>
      <c r="AD3502" s="22" t="s">
        <v>1025</v>
      </c>
      <c r="AE3502" s="16">
        <v>44262</v>
      </c>
      <c r="AF3502" s="34" t="s">
        <v>68</v>
      </c>
      <c r="AG3502" s="24">
        <v>19953957</v>
      </c>
      <c r="AH3502" s="18">
        <v>1</v>
      </c>
      <c r="AI3502" s="18"/>
      <c r="AJ3502" s="17">
        <v>41250</v>
      </c>
      <c r="AK3502" s="25">
        <v>41250</v>
      </c>
      <c r="AL3502" s="25">
        <v>245</v>
      </c>
      <c r="AM3502" s="35">
        <v>0</v>
      </c>
      <c r="AN3502" s="19">
        <v>10106250</v>
      </c>
      <c r="AO3502" s="18"/>
      <c r="AP3502" s="15"/>
      <c r="AQ3502" s="43" t="str">
        <f t="shared" si="533"/>
        <v>SI</v>
      </c>
      <c r="AR3502" s="44">
        <f t="shared" si="536"/>
        <v>10106250</v>
      </c>
      <c r="AS3502" s="44">
        <f t="shared" si="537"/>
        <v>10106250</v>
      </c>
      <c r="AT3502" s="44">
        <f t="shared" si="538"/>
        <v>10106250</v>
      </c>
      <c r="AU3502" s="44">
        <f t="shared" si="539"/>
        <v>10106250</v>
      </c>
      <c r="AV3502" s="45" t="b">
        <f t="shared" si="540"/>
        <v>1</v>
      </c>
      <c r="AW3502" s="45" t="b">
        <f t="shared" si="534"/>
        <v>1</v>
      </c>
      <c r="AX3502" s="45"/>
    </row>
    <row r="3503" spans="1:50" s="36" customFormat="1" ht="27.75" customHeight="1" x14ac:dyDescent="0.15">
      <c r="A3503" s="36" t="str">
        <f t="shared" si="532"/>
        <v>RONELLY S.A.S114081602</v>
      </c>
      <c r="B3503" s="36" t="b">
        <f>+A3503='[1]Anexo 9'!A3503</f>
        <v>1</v>
      </c>
      <c r="C3503" s="18">
        <v>890929073</v>
      </c>
      <c r="D3503" s="18" t="s">
        <v>3869</v>
      </c>
      <c r="E3503" s="15" t="s">
        <v>61</v>
      </c>
      <c r="F3503" s="15" t="s">
        <v>62</v>
      </c>
      <c r="G3503" s="15" t="s">
        <v>3155</v>
      </c>
      <c r="H3503" s="15" t="s">
        <v>3155</v>
      </c>
      <c r="I3503" s="15" t="s">
        <v>3155</v>
      </c>
      <c r="J3503" s="15">
        <v>4</v>
      </c>
      <c r="K3503" s="15" t="s">
        <v>3155</v>
      </c>
      <c r="L3503" s="15">
        <v>114081602</v>
      </c>
      <c r="M3503" s="15" t="s">
        <v>2471</v>
      </c>
      <c r="N3503" s="15" t="s">
        <v>91</v>
      </c>
      <c r="O3503" s="18" t="s">
        <v>5388</v>
      </c>
      <c r="P3503" s="22" t="s">
        <v>73</v>
      </c>
      <c r="Q3503" s="15" t="s">
        <v>1233</v>
      </c>
      <c r="R3503" s="18" t="s">
        <v>5994</v>
      </c>
      <c r="S3503" s="22" t="b">
        <f t="shared" si="535"/>
        <v>0</v>
      </c>
      <c r="T3503" s="18">
        <v>1</v>
      </c>
      <c r="U3503" s="18" t="s">
        <v>5994</v>
      </c>
      <c r="V3503" s="15"/>
      <c r="W3503" s="18" t="s">
        <v>6579</v>
      </c>
      <c r="X3503" s="18"/>
      <c r="Y3503" s="15" t="s">
        <v>73</v>
      </c>
      <c r="Z3503" s="18" t="s">
        <v>6579</v>
      </c>
      <c r="AA3503" s="18" t="s">
        <v>71</v>
      </c>
      <c r="AB3503" s="18" t="s">
        <v>2473</v>
      </c>
      <c r="AC3503" s="67" t="str">
        <f>+VLOOKUP("*"&amp;L3503&amp;"*",'[2]REGISTROS SANITARIOS'!$D$2663:$E$2973,2,FALSE)</f>
        <v>SI</v>
      </c>
      <c r="AD3503" s="22" t="s">
        <v>1025</v>
      </c>
      <c r="AE3503" s="16">
        <v>45533</v>
      </c>
      <c r="AF3503" s="34" t="s">
        <v>73</v>
      </c>
      <c r="AG3503" s="24">
        <v>19999331</v>
      </c>
      <c r="AH3503" s="18">
        <v>1</v>
      </c>
      <c r="AI3503" s="18"/>
      <c r="AJ3503" s="17">
        <v>1375</v>
      </c>
      <c r="AK3503" s="25">
        <v>1375</v>
      </c>
      <c r="AL3503" s="25">
        <v>3669</v>
      </c>
      <c r="AM3503" s="35">
        <v>0</v>
      </c>
      <c r="AN3503" s="19">
        <v>5044875</v>
      </c>
      <c r="AO3503" s="18"/>
      <c r="AP3503" s="15"/>
      <c r="AQ3503" s="43" t="str">
        <f t="shared" si="533"/>
        <v>SI</v>
      </c>
      <c r="AR3503" s="44">
        <f t="shared" si="536"/>
        <v>5044875</v>
      </c>
      <c r="AS3503" s="44">
        <f t="shared" si="537"/>
        <v>5044875</v>
      </c>
      <c r="AT3503" s="44">
        <f t="shared" si="538"/>
        <v>5044875</v>
      </c>
      <c r="AU3503" s="44">
        <f t="shared" si="539"/>
        <v>5044875</v>
      </c>
      <c r="AV3503" s="45" t="b">
        <f t="shared" si="540"/>
        <v>1</v>
      </c>
      <c r="AW3503" s="45" t="b">
        <f t="shared" si="534"/>
        <v>1</v>
      </c>
      <c r="AX3503" s="45"/>
    </row>
    <row r="3504" spans="1:50" s="36" customFormat="1" ht="27.75" customHeight="1" x14ac:dyDescent="0.15">
      <c r="A3504" s="36" t="str">
        <f t="shared" si="532"/>
        <v>RONELLY S.A.S114082210</v>
      </c>
      <c r="B3504" s="36" t="b">
        <f>+A3504='[1]Anexo 9'!A3504</f>
        <v>1</v>
      </c>
      <c r="C3504" s="18">
        <v>890929073</v>
      </c>
      <c r="D3504" s="18" t="s">
        <v>3869</v>
      </c>
      <c r="E3504" s="15" t="s">
        <v>61</v>
      </c>
      <c r="F3504" s="15" t="s">
        <v>1652</v>
      </c>
      <c r="G3504" s="15">
        <f>+VLOOKUP(F3504,[3]Sheet1!$E$3:$G$74,3,FALSE)</f>
        <v>19</v>
      </c>
      <c r="H3504" s="15">
        <f>+VLOOKUP(D3504&amp;F3504,'TD para paquetes'!$E$3:$I$441,5,FALSE)</f>
        <v>16</v>
      </c>
      <c r="I3504" s="15" t="s">
        <v>44</v>
      </c>
      <c r="J3504" s="15">
        <v>6</v>
      </c>
      <c r="K3504" s="15">
        <v>2</v>
      </c>
      <c r="L3504" s="15">
        <v>114082210</v>
      </c>
      <c r="M3504" s="15" t="s">
        <v>1653</v>
      </c>
      <c r="N3504" s="15" t="s">
        <v>1436</v>
      </c>
      <c r="O3504" s="18" t="s">
        <v>5389</v>
      </c>
      <c r="P3504" s="22" t="s">
        <v>3841</v>
      </c>
      <c r="Q3504" s="15" t="s">
        <v>1654</v>
      </c>
      <c r="R3504" s="18" t="s">
        <v>3245</v>
      </c>
      <c r="S3504" s="22" t="b">
        <f t="shared" si="535"/>
        <v>0</v>
      </c>
      <c r="T3504" s="18">
        <v>30</v>
      </c>
      <c r="U3504" s="18" t="s">
        <v>3245</v>
      </c>
      <c r="V3504" s="15"/>
      <c r="W3504" s="18" t="s">
        <v>6580</v>
      </c>
      <c r="X3504" s="18"/>
      <c r="Y3504" s="15" t="s">
        <v>73</v>
      </c>
      <c r="Z3504" s="18" t="s">
        <v>6580</v>
      </c>
      <c r="AA3504" s="18" t="s">
        <v>43</v>
      </c>
      <c r="AB3504" s="18" t="s">
        <v>7570</v>
      </c>
      <c r="AC3504" s="67" t="str">
        <f>+VLOOKUP("*"&amp;L3504&amp;"*",'[2]REGISTROS SANITARIOS'!$D$2663:$E$2973,2,FALSE)</f>
        <v>SI</v>
      </c>
      <c r="AD3504" s="22" t="s">
        <v>1025</v>
      </c>
      <c r="AE3504" s="16">
        <v>44375</v>
      </c>
      <c r="AF3504" s="34" t="s">
        <v>73</v>
      </c>
      <c r="AG3504" s="24">
        <v>19979154</v>
      </c>
      <c r="AH3504" s="18">
        <v>4</v>
      </c>
      <c r="AI3504" s="18"/>
      <c r="AJ3504" s="17">
        <v>38.5</v>
      </c>
      <c r="AK3504" s="25">
        <v>38.5</v>
      </c>
      <c r="AL3504" s="25">
        <v>328</v>
      </c>
      <c r="AM3504" s="35">
        <v>0</v>
      </c>
      <c r="AN3504" s="19">
        <v>12628</v>
      </c>
      <c r="AO3504" s="18">
        <v>1930</v>
      </c>
      <c r="AP3504" s="15"/>
      <c r="AQ3504" s="43" t="str">
        <f t="shared" si="533"/>
        <v>SI</v>
      </c>
      <c r="AR3504" s="44">
        <f t="shared" si="536"/>
        <v>12628</v>
      </c>
      <c r="AS3504" s="44">
        <f t="shared" si="537"/>
        <v>12628</v>
      </c>
      <c r="AT3504" s="44">
        <f t="shared" si="538"/>
        <v>12628</v>
      </c>
      <c r="AU3504" s="44">
        <f t="shared" si="539"/>
        <v>12628</v>
      </c>
      <c r="AV3504" s="45" t="b">
        <f t="shared" si="540"/>
        <v>1</v>
      </c>
      <c r="AW3504" s="45" t="b">
        <f t="shared" si="534"/>
        <v>1</v>
      </c>
      <c r="AX3504" s="45"/>
    </row>
    <row r="3505" spans="1:50" s="36" customFormat="1" ht="27.75" customHeight="1" x14ac:dyDescent="0.15">
      <c r="A3505" s="36" t="str">
        <f t="shared" si="532"/>
        <v>RONELLY S.A.S114082230</v>
      </c>
      <c r="B3505" s="36" t="b">
        <f>+A3505='[1]Anexo 9'!A3505</f>
        <v>1</v>
      </c>
      <c r="C3505" s="18">
        <v>890929073</v>
      </c>
      <c r="D3505" s="18" t="s">
        <v>3869</v>
      </c>
      <c r="E3505" s="15" t="s">
        <v>61</v>
      </c>
      <c r="F3505" s="15" t="s">
        <v>1652</v>
      </c>
      <c r="G3505" s="15">
        <f>+VLOOKUP(F3505,[3]Sheet1!$E$3:$G$74,3,FALSE)</f>
        <v>19</v>
      </c>
      <c r="H3505" s="15">
        <f>+VLOOKUP(D3505&amp;F3505,'TD para paquetes'!$E$3:$I$441,5,FALSE)</f>
        <v>16</v>
      </c>
      <c r="I3505" s="15" t="s">
        <v>44</v>
      </c>
      <c r="J3505" s="15">
        <v>5</v>
      </c>
      <c r="K3505" s="15">
        <v>2</v>
      </c>
      <c r="L3505" s="15">
        <v>114082230</v>
      </c>
      <c r="M3505" s="15" t="s">
        <v>1658</v>
      </c>
      <c r="N3505" s="15" t="s">
        <v>1436</v>
      </c>
      <c r="O3505" s="18" t="s">
        <v>5390</v>
      </c>
      <c r="P3505" s="22" t="s">
        <v>3841</v>
      </c>
      <c r="Q3505" s="15" t="s">
        <v>1654</v>
      </c>
      <c r="R3505" s="18" t="s">
        <v>5936</v>
      </c>
      <c r="S3505" s="22" t="b">
        <f t="shared" si="535"/>
        <v>0</v>
      </c>
      <c r="T3505" s="18">
        <v>30</v>
      </c>
      <c r="U3505" s="18" t="s">
        <v>6013</v>
      </c>
      <c r="V3505" s="15"/>
      <c r="W3505" s="18" t="s">
        <v>6525</v>
      </c>
      <c r="X3505" s="18"/>
      <c r="Y3505" s="15" t="s">
        <v>73</v>
      </c>
      <c r="Z3505" s="18" t="s">
        <v>6525</v>
      </c>
      <c r="AA3505" s="18" t="s">
        <v>71</v>
      </c>
      <c r="AB3505" s="18" t="s">
        <v>2952</v>
      </c>
      <c r="AC3505" s="67" t="str">
        <f>+VLOOKUP("*"&amp;L3505&amp;"*",'[2]REGISTROS SANITARIOS'!$D$2663:$E$2973,2,FALSE)</f>
        <v>SI</v>
      </c>
      <c r="AD3505" s="22" t="s">
        <v>1025</v>
      </c>
      <c r="AE3505" s="16">
        <v>44257</v>
      </c>
      <c r="AF3505" s="34" t="s">
        <v>68</v>
      </c>
      <c r="AG3505" s="24">
        <v>20046916</v>
      </c>
      <c r="AH3505" s="18">
        <v>4</v>
      </c>
      <c r="AI3505" s="18"/>
      <c r="AJ3505" s="17">
        <v>22</v>
      </c>
      <c r="AK3505" s="25">
        <v>22</v>
      </c>
      <c r="AL3505" s="25">
        <v>599</v>
      </c>
      <c r="AM3505" s="35">
        <v>0</v>
      </c>
      <c r="AN3505" s="19">
        <v>13178</v>
      </c>
      <c r="AO3505" s="18">
        <v>3860</v>
      </c>
      <c r="AP3505" s="15"/>
      <c r="AQ3505" s="43" t="str">
        <f t="shared" si="533"/>
        <v>SI</v>
      </c>
      <c r="AR3505" s="44">
        <f t="shared" si="536"/>
        <v>13178</v>
      </c>
      <c r="AS3505" s="44">
        <f t="shared" si="537"/>
        <v>13178</v>
      </c>
      <c r="AT3505" s="44">
        <f t="shared" si="538"/>
        <v>13178</v>
      </c>
      <c r="AU3505" s="44">
        <f t="shared" si="539"/>
        <v>13178</v>
      </c>
      <c r="AV3505" s="45" t="b">
        <f t="shared" si="540"/>
        <v>1</v>
      </c>
      <c r="AW3505" s="45" t="b">
        <f t="shared" si="534"/>
        <v>1</v>
      </c>
      <c r="AX3505" s="45"/>
    </row>
    <row r="3506" spans="1:50" s="36" customFormat="1" ht="27.75" customHeight="1" x14ac:dyDescent="0.15">
      <c r="A3506" s="36" t="str">
        <f t="shared" si="532"/>
        <v>RONELLY S.A.S114082250</v>
      </c>
      <c r="B3506" s="36" t="b">
        <f>+A3506='[1]Anexo 9'!A3506</f>
        <v>1</v>
      </c>
      <c r="C3506" s="18">
        <v>890929073</v>
      </c>
      <c r="D3506" s="18" t="s">
        <v>3869</v>
      </c>
      <c r="E3506" s="15" t="s">
        <v>61</v>
      </c>
      <c r="F3506" s="15" t="s">
        <v>1652</v>
      </c>
      <c r="G3506" s="15">
        <f>+VLOOKUP(F3506,[3]Sheet1!$E$3:$G$74,3,FALSE)</f>
        <v>19</v>
      </c>
      <c r="H3506" s="15">
        <f>+VLOOKUP(D3506&amp;F3506,'TD para paquetes'!$E$3:$I$441,5,FALSE)</f>
        <v>16</v>
      </c>
      <c r="I3506" s="15" t="s">
        <v>44</v>
      </c>
      <c r="J3506" s="15">
        <v>6</v>
      </c>
      <c r="K3506" s="15">
        <v>2</v>
      </c>
      <c r="L3506" s="15">
        <v>114082250</v>
      </c>
      <c r="M3506" s="15" t="s">
        <v>1660</v>
      </c>
      <c r="N3506" s="15" t="s">
        <v>1436</v>
      </c>
      <c r="O3506" s="18" t="s">
        <v>5391</v>
      </c>
      <c r="P3506" s="22" t="s">
        <v>3841</v>
      </c>
      <c r="Q3506" s="15" t="s">
        <v>1654</v>
      </c>
      <c r="R3506" s="18" t="s">
        <v>6013</v>
      </c>
      <c r="S3506" s="22" t="b">
        <f t="shared" si="535"/>
        <v>0</v>
      </c>
      <c r="T3506" s="18">
        <v>30</v>
      </c>
      <c r="U3506" s="18" t="s">
        <v>6013</v>
      </c>
      <c r="V3506" s="15"/>
      <c r="W3506" s="18" t="s">
        <v>6581</v>
      </c>
      <c r="X3506" s="18"/>
      <c r="Y3506" s="15" t="s">
        <v>73</v>
      </c>
      <c r="Z3506" s="18" t="s">
        <v>6581</v>
      </c>
      <c r="AA3506" s="18" t="s">
        <v>7688</v>
      </c>
      <c r="AB3506" s="18" t="s">
        <v>7573</v>
      </c>
      <c r="AC3506" s="67" t="str">
        <f>+VLOOKUP("*"&amp;L3506&amp;"*",'[2]REGISTROS SANITARIOS'!$D$2663:$E$2973,2,FALSE)</f>
        <v>SI</v>
      </c>
      <c r="AD3506" s="22" t="s">
        <v>1025</v>
      </c>
      <c r="AE3506" s="16">
        <v>44540</v>
      </c>
      <c r="AF3506" s="34" t="s">
        <v>73</v>
      </c>
      <c r="AG3506" s="24">
        <v>19999459</v>
      </c>
      <c r="AH3506" s="18">
        <v>2</v>
      </c>
      <c r="AI3506" s="18"/>
      <c r="AJ3506" s="17">
        <v>49.5</v>
      </c>
      <c r="AK3506" s="25">
        <v>49.5</v>
      </c>
      <c r="AL3506" s="25">
        <v>724</v>
      </c>
      <c r="AM3506" s="35">
        <v>0</v>
      </c>
      <c r="AN3506" s="19">
        <v>35838</v>
      </c>
      <c r="AO3506" s="18">
        <v>724</v>
      </c>
      <c r="AP3506" s="15"/>
      <c r="AQ3506" s="43" t="str">
        <f t="shared" si="533"/>
        <v>SI</v>
      </c>
      <c r="AR3506" s="44">
        <f t="shared" si="536"/>
        <v>35838</v>
      </c>
      <c r="AS3506" s="44">
        <f t="shared" si="537"/>
        <v>35838</v>
      </c>
      <c r="AT3506" s="44">
        <f t="shared" si="538"/>
        <v>35838</v>
      </c>
      <c r="AU3506" s="44">
        <f t="shared" si="539"/>
        <v>35838</v>
      </c>
      <c r="AV3506" s="45" t="b">
        <f t="shared" si="540"/>
        <v>1</v>
      </c>
      <c r="AW3506" s="45" t="b">
        <f t="shared" si="534"/>
        <v>1</v>
      </c>
      <c r="AX3506" s="45"/>
    </row>
    <row r="3507" spans="1:50" s="36" customFormat="1" ht="27.75" customHeight="1" x14ac:dyDescent="0.15">
      <c r="A3507" s="36" t="str">
        <f t="shared" si="532"/>
        <v>RONELLY S.A.S114082260</v>
      </c>
      <c r="B3507" s="36" t="b">
        <f>+A3507='[1]Anexo 9'!A3507</f>
        <v>1</v>
      </c>
      <c r="C3507" s="18">
        <v>890929073</v>
      </c>
      <c r="D3507" s="18" t="s">
        <v>3869</v>
      </c>
      <c r="E3507" s="15" t="s">
        <v>61</v>
      </c>
      <c r="F3507" s="15" t="s">
        <v>1652</v>
      </c>
      <c r="G3507" s="15">
        <f>+VLOOKUP(F3507,[3]Sheet1!$E$3:$G$74,3,FALSE)</f>
        <v>19</v>
      </c>
      <c r="H3507" s="15">
        <f>+VLOOKUP(D3507&amp;F3507,'TD para paquetes'!$E$3:$I$441,5,FALSE)</f>
        <v>16</v>
      </c>
      <c r="I3507" s="15" t="s">
        <v>44</v>
      </c>
      <c r="J3507" s="15">
        <v>6</v>
      </c>
      <c r="K3507" s="15">
        <v>2</v>
      </c>
      <c r="L3507" s="15">
        <v>114082260</v>
      </c>
      <c r="M3507" s="15" t="s">
        <v>1664</v>
      </c>
      <c r="N3507" s="15" t="s">
        <v>1436</v>
      </c>
      <c r="O3507" s="18" t="s">
        <v>5392</v>
      </c>
      <c r="P3507" s="22" t="s">
        <v>3841</v>
      </c>
      <c r="Q3507" s="15" t="s">
        <v>1654</v>
      </c>
      <c r="R3507" s="18" t="s">
        <v>6013</v>
      </c>
      <c r="S3507" s="22" t="b">
        <f t="shared" si="535"/>
        <v>0</v>
      </c>
      <c r="T3507" s="18">
        <v>30</v>
      </c>
      <c r="U3507" s="18" t="s">
        <v>6013</v>
      </c>
      <c r="V3507" s="15"/>
      <c r="W3507" s="18" t="s">
        <v>6581</v>
      </c>
      <c r="X3507" s="18"/>
      <c r="Y3507" s="15" t="s">
        <v>73</v>
      </c>
      <c r="Z3507" s="18" t="s">
        <v>6581</v>
      </c>
      <c r="AA3507" s="18" t="s">
        <v>251</v>
      </c>
      <c r="AB3507" s="18" t="s">
        <v>6825</v>
      </c>
      <c r="AC3507" s="67" t="str">
        <f>+VLOOKUP("*"&amp;L3507&amp;"*",'[2]REGISTROS SANITARIOS'!$D$2663:$E$2973,2,FALSE)</f>
        <v>SI</v>
      </c>
      <c r="AD3507" s="22" t="s">
        <v>1025</v>
      </c>
      <c r="AE3507" s="16">
        <v>44559</v>
      </c>
      <c r="AF3507" s="34" t="s">
        <v>73</v>
      </c>
      <c r="AG3507" s="24">
        <v>19999460</v>
      </c>
      <c r="AH3507" s="18">
        <v>2</v>
      </c>
      <c r="AI3507" s="18"/>
      <c r="AJ3507" s="17">
        <v>66</v>
      </c>
      <c r="AK3507" s="25">
        <v>66</v>
      </c>
      <c r="AL3507" s="25">
        <v>2898</v>
      </c>
      <c r="AM3507" s="35">
        <v>0</v>
      </c>
      <c r="AN3507" s="19">
        <v>191268</v>
      </c>
      <c r="AO3507" s="18">
        <v>2898</v>
      </c>
      <c r="AP3507" s="15"/>
      <c r="AQ3507" s="43" t="str">
        <f t="shared" si="533"/>
        <v>SI</v>
      </c>
      <c r="AR3507" s="44">
        <f t="shared" si="536"/>
        <v>191268</v>
      </c>
      <c r="AS3507" s="44">
        <f t="shared" si="537"/>
        <v>191268</v>
      </c>
      <c r="AT3507" s="44">
        <f t="shared" si="538"/>
        <v>191268</v>
      </c>
      <c r="AU3507" s="44">
        <f t="shared" si="539"/>
        <v>191268</v>
      </c>
      <c r="AV3507" s="45" t="b">
        <f t="shared" si="540"/>
        <v>1</v>
      </c>
      <c r="AW3507" s="45" t="b">
        <f t="shared" si="534"/>
        <v>1</v>
      </c>
      <c r="AX3507" s="45"/>
    </row>
    <row r="3508" spans="1:50" s="36" customFormat="1" ht="27.75" customHeight="1" x14ac:dyDescent="0.15">
      <c r="A3508" s="36" t="str">
        <f t="shared" si="532"/>
        <v>RONELLY S.A.S114082270</v>
      </c>
      <c r="B3508" s="36" t="b">
        <f>+A3508='[1]Anexo 9'!A3508</f>
        <v>1</v>
      </c>
      <c r="C3508" s="18">
        <v>890929073</v>
      </c>
      <c r="D3508" s="18" t="s">
        <v>3869</v>
      </c>
      <c r="E3508" s="15" t="s">
        <v>61</v>
      </c>
      <c r="F3508" s="15" t="s">
        <v>1652</v>
      </c>
      <c r="G3508" s="15">
        <f>+VLOOKUP(F3508,[3]Sheet1!$E$3:$G$74,3,FALSE)</f>
        <v>19</v>
      </c>
      <c r="H3508" s="15">
        <f>+VLOOKUP(D3508&amp;F3508,'TD para paquetes'!$E$3:$I$441,5,FALSE)</f>
        <v>16</v>
      </c>
      <c r="I3508" s="15" t="s">
        <v>44</v>
      </c>
      <c r="J3508" s="15">
        <v>6</v>
      </c>
      <c r="K3508" s="15">
        <v>2</v>
      </c>
      <c r="L3508" s="15">
        <v>114082270</v>
      </c>
      <c r="M3508" s="15" t="s">
        <v>1665</v>
      </c>
      <c r="N3508" s="15" t="s">
        <v>1436</v>
      </c>
      <c r="O3508" s="18" t="s">
        <v>5393</v>
      </c>
      <c r="P3508" s="22" t="s">
        <v>3841</v>
      </c>
      <c r="Q3508" s="15" t="s">
        <v>1654</v>
      </c>
      <c r="R3508" s="18" t="s">
        <v>6013</v>
      </c>
      <c r="S3508" s="22" t="b">
        <f t="shared" si="535"/>
        <v>0</v>
      </c>
      <c r="T3508" s="18">
        <v>30</v>
      </c>
      <c r="U3508" s="18" t="s">
        <v>6013</v>
      </c>
      <c r="V3508" s="15"/>
      <c r="W3508" s="18" t="s">
        <v>6581</v>
      </c>
      <c r="X3508" s="18"/>
      <c r="Y3508" s="15" t="s">
        <v>73</v>
      </c>
      <c r="Z3508" s="18" t="s">
        <v>6581</v>
      </c>
      <c r="AA3508" s="18" t="s">
        <v>7688</v>
      </c>
      <c r="AB3508" s="18" t="s">
        <v>7574</v>
      </c>
      <c r="AC3508" s="67" t="str">
        <f>+VLOOKUP("*"&amp;L3508&amp;"*",'[2]REGISTROS SANITARIOS'!$D$2663:$E$2973,2,FALSE)</f>
        <v>SI</v>
      </c>
      <c r="AD3508" s="22" t="s">
        <v>1025</v>
      </c>
      <c r="AE3508" s="16">
        <v>44303</v>
      </c>
      <c r="AF3508" s="34" t="s">
        <v>73</v>
      </c>
      <c r="AG3508" s="24">
        <v>19999461</v>
      </c>
      <c r="AH3508" s="18">
        <v>2</v>
      </c>
      <c r="AI3508" s="18"/>
      <c r="AJ3508" s="17">
        <v>132</v>
      </c>
      <c r="AK3508" s="25">
        <v>132</v>
      </c>
      <c r="AL3508" s="25">
        <v>4347</v>
      </c>
      <c r="AM3508" s="35">
        <v>0</v>
      </c>
      <c r="AN3508" s="19">
        <v>573804</v>
      </c>
      <c r="AO3508" s="18">
        <v>4347</v>
      </c>
      <c r="AP3508" s="15"/>
      <c r="AQ3508" s="43" t="str">
        <f t="shared" si="533"/>
        <v>SI</v>
      </c>
      <c r="AR3508" s="44">
        <f t="shared" si="536"/>
        <v>573804</v>
      </c>
      <c r="AS3508" s="44">
        <f t="shared" si="537"/>
        <v>573804</v>
      </c>
      <c r="AT3508" s="44">
        <f t="shared" si="538"/>
        <v>573804</v>
      </c>
      <c r="AU3508" s="44">
        <f t="shared" si="539"/>
        <v>573804</v>
      </c>
      <c r="AV3508" s="45" t="b">
        <f t="shared" si="540"/>
        <v>1</v>
      </c>
      <c r="AW3508" s="45" t="b">
        <f t="shared" si="534"/>
        <v>1</v>
      </c>
      <c r="AX3508" s="45"/>
    </row>
    <row r="3509" spans="1:50" s="36" customFormat="1" ht="27.75" customHeight="1" x14ac:dyDescent="0.15">
      <c r="A3509" s="36" t="str">
        <f t="shared" si="532"/>
        <v>RONELLY S.A.S114082411</v>
      </c>
      <c r="B3509" s="36" t="b">
        <f>+A3509='[1]Anexo 9'!A3509</f>
        <v>1</v>
      </c>
      <c r="C3509" s="18">
        <v>890929073</v>
      </c>
      <c r="D3509" s="18" t="s">
        <v>3869</v>
      </c>
      <c r="E3509" s="15" t="s">
        <v>61</v>
      </c>
      <c r="F3509" s="15" t="s">
        <v>1652</v>
      </c>
      <c r="G3509" s="15">
        <f>+VLOOKUP(F3509,[3]Sheet1!$E$3:$G$74,3,FALSE)</f>
        <v>19</v>
      </c>
      <c r="H3509" s="15">
        <f>+VLOOKUP(D3509&amp;F3509,'TD para paquetes'!$E$3:$I$441,5,FALSE)</f>
        <v>16</v>
      </c>
      <c r="I3509" s="15" t="s">
        <v>44</v>
      </c>
      <c r="J3509" s="15">
        <v>5</v>
      </c>
      <c r="K3509" s="15">
        <v>2</v>
      </c>
      <c r="L3509" s="15">
        <v>114082411</v>
      </c>
      <c r="M3509" s="15" t="s">
        <v>1676</v>
      </c>
      <c r="N3509" s="15" t="s">
        <v>940</v>
      </c>
      <c r="O3509" s="18" t="s">
        <v>5394</v>
      </c>
      <c r="P3509" s="22" t="s">
        <v>73</v>
      </c>
      <c r="Q3509" s="15" t="s">
        <v>1678</v>
      </c>
      <c r="R3509" s="18" t="s">
        <v>6000</v>
      </c>
      <c r="S3509" s="22" t="b">
        <f t="shared" si="535"/>
        <v>0</v>
      </c>
      <c r="T3509" s="18">
        <v>1</v>
      </c>
      <c r="U3509" s="18" t="s">
        <v>6000</v>
      </c>
      <c r="V3509" s="15"/>
      <c r="W3509" s="18" t="s">
        <v>6582</v>
      </c>
      <c r="X3509" s="18"/>
      <c r="Y3509" s="15" t="s">
        <v>73</v>
      </c>
      <c r="Z3509" s="18" t="s">
        <v>6582</v>
      </c>
      <c r="AA3509" s="18" t="s">
        <v>7689</v>
      </c>
      <c r="AB3509" s="18" t="s">
        <v>1681</v>
      </c>
      <c r="AC3509" s="67" t="str">
        <f>+VLOOKUP("*"&amp;L3509&amp;"*",'[2]REGISTROS SANITARIOS'!$D$2663:$E$2973,2,FALSE)</f>
        <v>SI</v>
      </c>
      <c r="AD3509" s="22" t="s">
        <v>1025</v>
      </c>
      <c r="AE3509" s="16">
        <v>44368</v>
      </c>
      <c r="AF3509" s="34" t="s">
        <v>73</v>
      </c>
      <c r="AG3509" s="24">
        <v>50888</v>
      </c>
      <c r="AH3509" s="18">
        <v>5</v>
      </c>
      <c r="AI3509" s="18"/>
      <c r="AJ3509" s="17">
        <v>5.5</v>
      </c>
      <c r="AK3509" s="25">
        <v>5.5</v>
      </c>
      <c r="AL3509" s="25">
        <v>13531</v>
      </c>
      <c r="AM3509" s="35">
        <v>0</v>
      </c>
      <c r="AN3509" s="19">
        <v>74420.5</v>
      </c>
      <c r="AO3509" s="18">
        <v>13531</v>
      </c>
      <c r="AP3509" s="15"/>
      <c r="AQ3509" s="43" t="str">
        <f t="shared" si="533"/>
        <v>SI</v>
      </c>
      <c r="AR3509" s="44">
        <f t="shared" si="536"/>
        <v>74420.5</v>
      </c>
      <c r="AS3509" s="44">
        <f t="shared" si="537"/>
        <v>74420.5</v>
      </c>
      <c r="AT3509" s="44">
        <f t="shared" si="538"/>
        <v>74420.5</v>
      </c>
      <c r="AU3509" s="44">
        <f t="shared" si="539"/>
        <v>74420.5</v>
      </c>
      <c r="AV3509" s="45" t="b">
        <f t="shared" si="540"/>
        <v>1</v>
      </c>
      <c r="AW3509" s="45" t="b">
        <f t="shared" si="534"/>
        <v>1</v>
      </c>
      <c r="AX3509" s="45"/>
    </row>
    <row r="3510" spans="1:50" s="36" customFormat="1" ht="27.75" customHeight="1" x14ac:dyDescent="0.15">
      <c r="A3510" s="36" t="str">
        <f t="shared" si="532"/>
        <v>RONELLY S.A.S114082525</v>
      </c>
      <c r="B3510" s="36" t="b">
        <f>+A3510='[1]Anexo 9'!A3510</f>
        <v>1</v>
      </c>
      <c r="C3510" s="18">
        <v>890929073</v>
      </c>
      <c r="D3510" s="18" t="s">
        <v>3869</v>
      </c>
      <c r="E3510" s="15" t="s">
        <v>61</v>
      </c>
      <c r="F3510" s="15" t="s">
        <v>1652</v>
      </c>
      <c r="G3510" s="15">
        <f>+VLOOKUP(F3510,[3]Sheet1!$E$3:$G$74,3,FALSE)</f>
        <v>19</v>
      </c>
      <c r="H3510" s="15">
        <f>+VLOOKUP(D3510&amp;F3510,'TD para paquetes'!$E$3:$I$441,5,FALSE)</f>
        <v>16</v>
      </c>
      <c r="I3510" s="15" t="s">
        <v>44</v>
      </c>
      <c r="J3510" s="15">
        <v>4</v>
      </c>
      <c r="K3510" s="15">
        <v>2</v>
      </c>
      <c r="L3510" s="15">
        <v>114082525</v>
      </c>
      <c r="M3510" s="15" t="s">
        <v>1682</v>
      </c>
      <c r="N3510" s="15" t="s">
        <v>64</v>
      </c>
      <c r="O3510" s="18" t="s">
        <v>5395</v>
      </c>
      <c r="P3510" s="22" t="s">
        <v>3841</v>
      </c>
      <c r="Q3510" s="15" t="s">
        <v>64</v>
      </c>
      <c r="R3510" s="18" t="s">
        <v>6007</v>
      </c>
      <c r="S3510" s="22" t="b">
        <f t="shared" si="535"/>
        <v>0</v>
      </c>
      <c r="T3510" s="18">
        <v>1</v>
      </c>
      <c r="U3510" s="18" t="s">
        <v>6007</v>
      </c>
      <c r="V3510" s="15"/>
      <c r="W3510" s="18" t="s">
        <v>6582</v>
      </c>
      <c r="X3510" s="18"/>
      <c r="Y3510" s="15" t="s">
        <v>73</v>
      </c>
      <c r="Z3510" s="18" t="s">
        <v>6582</v>
      </c>
      <c r="AA3510" s="18" t="s">
        <v>96</v>
      </c>
      <c r="AB3510" s="18" t="s">
        <v>2953</v>
      </c>
      <c r="AC3510" s="67" t="str">
        <f>+VLOOKUP("*"&amp;L3510&amp;"*",'[2]REGISTROS SANITARIOS'!$D$2663:$E$2973,2,FALSE)</f>
        <v>SI</v>
      </c>
      <c r="AD3510" s="22" t="s">
        <v>1025</v>
      </c>
      <c r="AE3510" s="16">
        <v>44377</v>
      </c>
      <c r="AF3510" s="34" t="s">
        <v>73</v>
      </c>
      <c r="AG3510" s="24">
        <v>19934447</v>
      </c>
      <c r="AH3510" s="18">
        <v>1</v>
      </c>
      <c r="AI3510" s="18"/>
      <c r="AJ3510" s="17">
        <v>11</v>
      </c>
      <c r="AK3510" s="25">
        <v>11</v>
      </c>
      <c r="AL3510" s="25">
        <v>296601</v>
      </c>
      <c r="AM3510" s="35">
        <v>0</v>
      </c>
      <c r="AN3510" s="19">
        <v>3262611</v>
      </c>
      <c r="AO3510" s="18">
        <v>296601</v>
      </c>
      <c r="AP3510" s="15"/>
      <c r="AQ3510" s="43" t="str">
        <f t="shared" si="533"/>
        <v>SI</v>
      </c>
      <c r="AR3510" s="44">
        <f t="shared" si="536"/>
        <v>3262611</v>
      </c>
      <c r="AS3510" s="44">
        <f t="shared" si="537"/>
        <v>3262611</v>
      </c>
      <c r="AT3510" s="44">
        <f t="shared" si="538"/>
        <v>3262611</v>
      </c>
      <c r="AU3510" s="44">
        <f t="shared" si="539"/>
        <v>3262611</v>
      </c>
      <c r="AV3510" s="45" t="b">
        <f t="shared" si="540"/>
        <v>1</v>
      </c>
      <c r="AW3510" s="45" t="b">
        <f t="shared" si="534"/>
        <v>1</v>
      </c>
      <c r="AX3510" s="45"/>
    </row>
    <row r="3511" spans="1:50" s="36" customFormat="1" ht="27.75" customHeight="1" x14ac:dyDescent="0.15">
      <c r="A3511" s="36" t="str">
        <f t="shared" si="532"/>
        <v>RONELLY S.A.S114082637</v>
      </c>
      <c r="B3511" s="36" t="b">
        <f>+A3511='[1]Anexo 9'!A3511</f>
        <v>1</v>
      </c>
      <c r="C3511" s="18">
        <v>890929073</v>
      </c>
      <c r="D3511" s="18" t="s">
        <v>3869</v>
      </c>
      <c r="E3511" s="15" t="s">
        <v>61</v>
      </c>
      <c r="F3511" s="15" t="s">
        <v>1652</v>
      </c>
      <c r="G3511" s="15">
        <f>+VLOOKUP(F3511,[3]Sheet1!$E$3:$G$74,3,FALSE)</f>
        <v>19</v>
      </c>
      <c r="H3511" s="15">
        <f>+VLOOKUP(D3511&amp;F3511,'TD para paquetes'!$E$3:$I$441,5,FALSE)</f>
        <v>16</v>
      </c>
      <c r="I3511" s="15" t="s">
        <v>44</v>
      </c>
      <c r="J3511" s="15">
        <v>4</v>
      </c>
      <c r="K3511" s="15">
        <v>2</v>
      </c>
      <c r="L3511" s="15">
        <v>114082637</v>
      </c>
      <c r="M3511" s="15" t="s">
        <v>1687</v>
      </c>
      <c r="N3511" s="15" t="s">
        <v>64</v>
      </c>
      <c r="O3511" s="18" t="s">
        <v>5396</v>
      </c>
      <c r="P3511" s="22" t="s">
        <v>3841</v>
      </c>
      <c r="Q3511" s="15" t="s">
        <v>64</v>
      </c>
      <c r="R3511" s="18" t="s">
        <v>6020</v>
      </c>
      <c r="S3511" s="22" t="b">
        <f t="shared" si="535"/>
        <v>0</v>
      </c>
      <c r="T3511" s="18">
        <v>1</v>
      </c>
      <c r="U3511" s="18" t="s">
        <v>6020</v>
      </c>
      <c r="V3511" s="15"/>
      <c r="W3511" s="18" t="s">
        <v>6582</v>
      </c>
      <c r="X3511" s="18"/>
      <c r="Y3511" s="15" t="s">
        <v>73</v>
      </c>
      <c r="Z3511" s="18" t="s">
        <v>6582</v>
      </c>
      <c r="AA3511" s="18" t="s">
        <v>187</v>
      </c>
      <c r="AB3511" s="18" t="s">
        <v>2954</v>
      </c>
      <c r="AC3511" s="67" t="str">
        <f>+VLOOKUP("*"&amp;L3511&amp;"*",'[2]REGISTROS SANITARIOS'!$D$2663:$E$2973,2,FALSE)</f>
        <v>SI</v>
      </c>
      <c r="AD3511" s="22" t="s">
        <v>1025</v>
      </c>
      <c r="AE3511" s="16">
        <v>44376</v>
      </c>
      <c r="AF3511" s="34" t="s">
        <v>73</v>
      </c>
      <c r="AG3511" s="24">
        <v>19998043</v>
      </c>
      <c r="AH3511" s="18">
        <v>1</v>
      </c>
      <c r="AI3511" s="18"/>
      <c r="AJ3511" s="17">
        <v>5.5</v>
      </c>
      <c r="AK3511" s="25">
        <v>5.5</v>
      </c>
      <c r="AL3511" s="25">
        <v>444902</v>
      </c>
      <c r="AM3511" s="35">
        <v>0</v>
      </c>
      <c r="AN3511" s="19">
        <v>2446961</v>
      </c>
      <c r="AO3511" s="18">
        <v>444902</v>
      </c>
      <c r="AP3511" s="15"/>
      <c r="AQ3511" s="43" t="str">
        <f t="shared" si="533"/>
        <v>SI</v>
      </c>
      <c r="AR3511" s="44">
        <f t="shared" si="536"/>
        <v>2446961</v>
      </c>
      <c r="AS3511" s="44">
        <f t="shared" si="537"/>
        <v>2446961</v>
      </c>
      <c r="AT3511" s="44">
        <f t="shared" si="538"/>
        <v>2446961</v>
      </c>
      <c r="AU3511" s="44">
        <f t="shared" si="539"/>
        <v>2446961</v>
      </c>
      <c r="AV3511" s="45" t="b">
        <f t="shared" si="540"/>
        <v>1</v>
      </c>
      <c r="AW3511" s="45" t="b">
        <f t="shared" si="534"/>
        <v>1</v>
      </c>
      <c r="AX3511" s="45"/>
    </row>
    <row r="3512" spans="1:50" s="36" customFormat="1" ht="27.75" customHeight="1" x14ac:dyDescent="0.15">
      <c r="A3512" s="36" t="str">
        <f t="shared" si="532"/>
        <v>RONELLY S.A.S114092515</v>
      </c>
      <c r="B3512" s="36" t="b">
        <f>+A3512='[1]Anexo 9'!A3512</f>
        <v>1</v>
      </c>
      <c r="C3512" s="18">
        <v>890929073</v>
      </c>
      <c r="D3512" s="18" t="s">
        <v>3869</v>
      </c>
      <c r="E3512" s="15" t="s">
        <v>61</v>
      </c>
      <c r="F3512" s="15" t="s">
        <v>1652</v>
      </c>
      <c r="G3512" s="15">
        <f>+VLOOKUP(F3512,[3]Sheet1!$E$3:$G$74,3,FALSE)</f>
        <v>19</v>
      </c>
      <c r="H3512" s="15">
        <f>+VLOOKUP(D3512&amp;F3512,'TD para paquetes'!$E$3:$I$441,5,FALSE)</f>
        <v>16</v>
      </c>
      <c r="I3512" s="15" t="s">
        <v>44</v>
      </c>
      <c r="J3512" s="15">
        <v>4</v>
      </c>
      <c r="K3512" s="15">
        <v>2</v>
      </c>
      <c r="L3512" s="15">
        <v>114092515</v>
      </c>
      <c r="M3512" s="15" t="s">
        <v>1696</v>
      </c>
      <c r="N3512" s="15" t="s">
        <v>1436</v>
      </c>
      <c r="O3512" s="18" t="s">
        <v>5397</v>
      </c>
      <c r="P3512" s="22" t="s">
        <v>3841</v>
      </c>
      <c r="Q3512" s="15" t="s">
        <v>1692</v>
      </c>
      <c r="R3512" s="18" t="s">
        <v>6021</v>
      </c>
      <c r="S3512" s="22" t="b">
        <f t="shared" si="535"/>
        <v>0</v>
      </c>
      <c r="T3512" s="18">
        <v>14</v>
      </c>
      <c r="U3512" s="18" t="s">
        <v>6021</v>
      </c>
      <c r="V3512" s="15"/>
      <c r="W3512" s="18" t="s">
        <v>6583</v>
      </c>
      <c r="X3512" s="18" t="s">
        <v>8764</v>
      </c>
      <c r="Y3512" s="15" t="s">
        <v>68</v>
      </c>
      <c r="Z3512" s="18" t="s">
        <v>6583</v>
      </c>
      <c r="AA3512" s="18" t="s">
        <v>71</v>
      </c>
      <c r="AB3512" s="18" t="s">
        <v>1698</v>
      </c>
      <c r="AC3512" s="67" t="str">
        <f>+VLOOKUP("*"&amp;L3512&amp;"*",'[2]REGISTROS SANITARIOS'!$D$2663:$E$2973,2,FALSE)</f>
        <v>SI</v>
      </c>
      <c r="AD3512" s="22" t="s">
        <v>1025</v>
      </c>
      <c r="AE3512" s="16">
        <v>44354</v>
      </c>
      <c r="AF3512" s="34" t="s">
        <v>73</v>
      </c>
      <c r="AG3512" s="24">
        <v>19947426</v>
      </c>
      <c r="AH3512" s="18">
        <v>6</v>
      </c>
      <c r="AI3512" s="18"/>
      <c r="AJ3512" s="17">
        <v>407</v>
      </c>
      <c r="AK3512" s="25">
        <v>407</v>
      </c>
      <c r="AL3512" s="25">
        <v>642</v>
      </c>
      <c r="AM3512" s="35">
        <v>0</v>
      </c>
      <c r="AN3512" s="19">
        <v>261294</v>
      </c>
      <c r="AO3512" s="18"/>
      <c r="AP3512" s="15"/>
      <c r="AQ3512" s="43" t="str">
        <f t="shared" si="533"/>
        <v>SI</v>
      </c>
      <c r="AR3512" s="44">
        <f t="shared" si="536"/>
        <v>261294</v>
      </c>
      <c r="AS3512" s="44">
        <f t="shared" si="537"/>
        <v>261294</v>
      </c>
      <c r="AT3512" s="44">
        <f t="shared" si="538"/>
        <v>261294</v>
      </c>
      <c r="AU3512" s="44">
        <f t="shared" si="539"/>
        <v>261294</v>
      </c>
      <c r="AV3512" s="45" t="b">
        <f t="shared" si="540"/>
        <v>1</v>
      </c>
      <c r="AW3512" s="45" t="b">
        <f t="shared" si="534"/>
        <v>1</v>
      </c>
      <c r="AX3512" s="45"/>
    </row>
    <row r="3513" spans="1:50" s="36" customFormat="1" ht="27.75" customHeight="1" x14ac:dyDescent="0.15">
      <c r="A3513" s="36" t="str">
        <f t="shared" si="532"/>
        <v>RONELLY S.A.S114092550</v>
      </c>
      <c r="B3513" s="36" t="b">
        <f>+A3513='[1]Anexo 9'!A3513</f>
        <v>1</v>
      </c>
      <c r="C3513" s="18">
        <v>890929073</v>
      </c>
      <c r="D3513" s="18" t="s">
        <v>3869</v>
      </c>
      <c r="E3513" s="15" t="s">
        <v>61</v>
      </c>
      <c r="F3513" s="15" t="s">
        <v>1652</v>
      </c>
      <c r="G3513" s="15">
        <f>+VLOOKUP(F3513,[3]Sheet1!$E$3:$G$74,3,FALSE)</f>
        <v>19</v>
      </c>
      <c r="H3513" s="15">
        <f>+VLOOKUP(D3513&amp;F3513,'TD para paquetes'!$E$3:$I$441,5,FALSE)</f>
        <v>16</v>
      </c>
      <c r="I3513" s="15" t="s">
        <v>44</v>
      </c>
      <c r="J3513" s="15">
        <v>5</v>
      </c>
      <c r="K3513" s="15">
        <v>2</v>
      </c>
      <c r="L3513" s="15">
        <v>114092550</v>
      </c>
      <c r="M3513" s="15" t="s">
        <v>1699</v>
      </c>
      <c r="N3513" s="15" t="s">
        <v>64</v>
      </c>
      <c r="O3513" s="18" t="s">
        <v>5398</v>
      </c>
      <c r="P3513" s="22" t="s">
        <v>3841</v>
      </c>
      <c r="Q3513" s="15" t="s">
        <v>64</v>
      </c>
      <c r="R3513" s="18" t="s">
        <v>5985</v>
      </c>
      <c r="S3513" s="22" t="b">
        <f t="shared" si="535"/>
        <v>0</v>
      </c>
      <c r="T3513" s="18">
        <v>1</v>
      </c>
      <c r="U3513" s="18" t="s">
        <v>6584</v>
      </c>
      <c r="V3513" s="15"/>
      <c r="W3513" s="18" t="s">
        <v>6585</v>
      </c>
      <c r="X3513" s="18"/>
      <c r="Y3513" s="15" t="s">
        <v>73</v>
      </c>
      <c r="Z3513" s="18" t="s">
        <v>6585</v>
      </c>
      <c r="AA3513" s="18" t="s">
        <v>1724</v>
      </c>
      <c r="AB3513" s="18" t="s">
        <v>1702</v>
      </c>
      <c r="AC3513" s="67" t="str">
        <f>+VLOOKUP("*"&amp;L3513&amp;"*",'[2]REGISTROS SANITARIOS'!$D$2663:$E$2973,2,FALSE)</f>
        <v>SI</v>
      </c>
      <c r="AD3513" s="22" t="s">
        <v>1025</v>
      </c>
      <c r="AE3513" s="16">
        <v>45151</v>
      </c>
      <c r="AF3513" s="34" t="s">
        <v>73</v>
      </c>
      <c r="AG3513" s="24">
        <v>19924506</v>
      </c>
      <c r="AH3513" s="18">
        <v>1</v>
      </c>
      <c r="AI3513" s="18"/>
      <c r="AJ3513" s="17">
        <v>22</v>
      </c>
      <c r="AK3513" s="25">
        <v>22</v>
      </c>
      <c r="AL3513" s="25">
        <v>54496</v>
      </c>
      <c r="AM3513" s="35">
        <v>0</v>
      </c>
      <c r="AN3513" s="19">
        <v>1198912</v>
      </c>
      <c r="AO3513" s="18"/>
      <c r="AP3513" s="15"/>
      <c r="AQ3513" s="43" t="str">
        <f t="shared" si="533"/>
        <v>SI</v>
      </c>
      <c r="AR3513" s="44">
        <f t="shared" si="536"/>
        <v>1198912</v>
      </c>
      <c r="AS3513" s="44">
        <f t="shared" si="537"/>
        <v>1198912</v>
      </c>
      <c r="AT3513" s="44">
        <f t="shared" si="538"/>
        <v>1198912</v>
      </c>
      <c r="AU3513" s="44">
        <f t="shared" si="539"/>
        <v>1198912</v>
      </c>
      <c r="AV3513" s="45" t="b">
        <f t="shared" si="540"/>
        <v>1</v>
      </c>
      <c r="AW3513" s="45" t="b">
        <f t="shared" si="534"/>
        <v>1</v>
      </c>
      <c r="AX3513" s="45"/>
    </row>
    <row r="3514" spans="1:50" s="36" customFormat="1" ht="27.75" customHeight="1" x14ac:dyDescent="0.15">
      <c r="A3514" s="36" t="str">
        <f t="shared" si="532"/>
        <v>RONELLY S.A.S114092605</v>
      </c>
      <c r="B3514" s="36" t="b">
        <f>+A3514='[1]Anexo 9'!A3514</f>
        <v>1</v>
      </c>
      <c r="C3514" s="18">
        <v>890929073</v>
      </c>
      <c r="D3514" s="18" t="s">
        <v>3869</v>
      </c>
      <c r="E3514" s="15" t="s">
        <v>61</v>
      </c>
      <c r="F3514" s="15" t="s">
        <v>1652</v>
      </c>
      <c r="G3514" s="15">
        <f>+VLOOKUP(F3514,[3]Sheet1!$E$3:$G$74,3,FALSE)</f>
        <v>19</v>
      </c>
      <c r="H3514" s="15">
        <f>+VLOOKUP(D3514&amp;F3514,'TD para paquetes'!$E$3:$I$441,5,FALSE)</f>
        <v>16</v>
      </c>
      <c r="I3514" s="15" t="s">
        <v>44</v>
      </c>
      <c r="J3514" s="15">
        <v>5</v>
      </c>
      <c r="K3514" s="15">
        <v>2</v>
      </c>
      <c r="L3514" s="15">
        <v>114092605</v>
      </c>
      <c r="M3514" s="15" t="s">
        <v>1703</v>
      </c>
      <c r="N3514" s="15" t="s">
        <v>1436</v>
      </c>
      <c r="O3514" s="18" t="s">
        <v>5399</v>
      </c>
      <c r="P3514" s="22" t="s">
        <v>3841</v>
      </c>
      <c r="Q3514" s="15" t="s">
        <v>1428</v>
      </c>
      <c r="R3514" s="18" t="s">
        <v>6002</v>
      </c>
      <c r="S3514" s="22" t="b">
        <f t="shared" si="535"/>
        <v>0</v>
      </c>
      <c r="T3514" s="18">
        <v>10</v>
      </c>
      <c r="U3514" s="18" t="s">
        <v>6002</v>
      </c>
      <c r="V3514" s="15"/>
      <c r="W3514" s="18" t="s">
        <v>6193</v>
      </c>
      <c r="X3514" s="18"/>
      <c r="Y3514" s="15" t="s">
        <v>73</v>
      </c>
      <c r="Z3514" s="18" t="s">
        <v>6193</v>
      </c>
      <c r="AA3514" s="18" t="s">
        <v>71</v>
      </c>
      <c r="AB3514" s="18" t="s">
        <v>6984</v>
      </c>
      <c r="AC3514" s="67" t="str">
        <f>+VLOOKUP("*"&amp;L3514&amp;"*",'[2]REGISTROS SANITARIOS'!$D$2663:$E$2973,2,FALSE)</f>
        <v>SI</v>
      </c>
      <c r="AD3514" s="22" t="s">
        <v>1025</v>
      </c>
      <c r="AE3514" s="16">
        <v>44367</v>
      </c>
      <c r="AF3514" s="34" t="s">
        <v>73</v>
      </c>
      <c r="AG3514" s="24">
        <v>20014926</v>
      </c>
      <c r="AH3514" s="18">
        <v>3</v>
      </c>
      <c r="AI3514" s="18"/>
      <c r="AJ3514" s="17">
        <v>66</v>
      </c>
      <c r="AK3514" s="25">
        <v>66</v>
      </c>
      <c r="AL3514" s="25">
        <v>489</v>
      </c>
      <c r="AM3514" s="35">
        <v>0</v>
      </c>
      <c r="AN3514" s="19">
        <v>32274</v>
      </c>
      <c r="AO3514" s="18">
        <v>3997</v>
      </c>
      <c r="AP3514" s="15"/>
      <c r="AQ3514" s="43" t="str">
        <f t="shared" si="533"/>
        <v>SI</v>
      </c>
      <c r="AR3514" s="44">
        <f t="shared" si="536"/>
        <v>32274</v>
      </c>
      <c r="AS3514" s="44">
        <f t="shared" si="537"/>
        <v>32274</v>
      </c>
      <c r="AT3514" s="44">
        <f t="shared" si="538"/>
        <v>32274</v>
      </c>
      <c r="AU3514" s="44">
        <f t="shared" si="539"/>
        <v>32274</v>
      </c>
      <c r="AV3514" s="45" t="b">
        <f t="shared" si="540"/>
        <v>1</v>
      </c>
      <c r="AW3514" s="45" t="b">
        <f t="shared" si="534"/>
        <v>1</v>
      </c>
      <c r="AX3514" s="45"/>
    </row>
    <row r="3515" spans="1:50" s="36" customFormat="1" ht="27.75" customHeight="1" x14ac:dyDescent="0.15">
      <c r="A3515" s="36" t="str">
        <f t="shared" si="532"/>
        <v>RONELLY S.A.S114100309</v>
      </c>
      <c r="B3515" s="36" t="b">
        <f>+A3515='[1]Anexo 9'!A3515</f>
        <v>1</v>
      </c>
      <c r="C3515" s="18">
        <v>890929073</v>
      </c>
      <c r="D3515" s="18" t="s">
        <v>3869</v>
      </c>
      <c r="E3515" s="15" t="s">
        <v>61</v>
      </c>
      <c r="F3515" s="15" t="s">
        <v>62</v>
      </c>
      <c r="G3515" s="15" t="s">
        <v>3155</v>
      </c>
      <c r="H3515" s="15" t="s">
        <v>3155</v>
      </c>
      <c r="I3515" s="15" t="s">
        <v>3155</v>
      </c>
      <c r="J3515" s="15">
        <v>5</v>
      </c>
      <c r="K3515" s="15" t="s">
        <v>3155</v>
      </c>
      <c r="L3515" s="15">
        <v>114100309</v>
      </c>
      <c r="M3515" s="15" t="s">
        <v>2474</v>
      </c>
      <c r="N3515" s="15" t="s">
        <v>1436</v>
      </c>
      <c r="O3515" s="18" t="s">
        <v>5400</v>
      </c>
      <c r="P3515" s="22" t="s">
        <v>73</v>
      </c>
      <c r="Q3515" s="15" t="s">
        <v>1822</v>
      </c>
      <c r="R3515" s="18" t="s">
        <v>6010</v>
      </c>
      <c r="S3515" s="22" t="b">
        <f t="shared" si="535"/>
        <v>0</v>
      </c>
      <c r="T3515" s="18">
        <v>100</v>
      </c>
      <c r="U3515" s="18" t="s">
        <v>6010</v>
      </c>
      <c r="V3515" s="15"/>
      <c r="W3515" s="18" t="s">
        <v>6548</v>
      </c>
      <c r="X3515" s="18"/>
      <c r="Y3515" s="15" t="s">
        <v>73</v>
      </c>
      <c r="Z3515" s="18" t="s">
        <v>6548</v>
      </c>
      <c r="AA3515" s="18" t="s">
        <v>71</v>
      </c>
      <c r="AB3515" s="18" t="s">
        <v>6830</v>
      </c>
      <c r="AC3515" s="67" t="str">
        <f>+VLOOKUP("*"&amp;L3515&amp;"*",'[2]REGISTROS SANITARIOS'!$D$2663:$E$2973,2,FALSE)</f>
        <v>SI</v>
      </c>
      <c r="AD3515" s="22" t="s">
        <v>1025</v>
      </c>
      <c r="AE3515" s="16">
        <v>44253</v>
      </c>
      <c r="AF3515" s="34" t="s">
        <v>68</v>
      </c>
      <c r="AG3515" s="24">
        <v>19941742</v>
      </c>
      <c r="AH3515" s="18">
        <v>2</v>
      </c>
      <c r="AI3515" s="18"/>
      <c r="AJ3515" s="17">
        <v>632500</v>
      </c>
      <c r="AK3515" s="25">
        <v>632500</v>
      </c>
      <c r="AL3515" s="25">
        <v>77.040000000000006</v>
      </c>
      <c r="AM3515" s="35">
        <v>0</v>
      </c>
      <c r="AN3515" s="19">
        <v>48727800.000000007</v>
      </c>
      <c r="AO3515" s="18"/>
      <c r="AP3515" s="15"/>
      <c r="AQ3515" s="43" t="str">
        <f t="shared" si="533"/>
        <v>SI</v>
      </c>
      <c r="AR3515" s="44">
        <f t="shared" si="536"/>
        <v>48727800.000000007</v>
      </c>
      <c r="AS3515" s="44">
        <f t="shared" si="537"/>
        <v>48727800.000000007</v>
      </c>
      <c r="AT3515" s="44">
        <f t="shared" si="538"/>
        <v>48727800.000000007</v>
      </c>
      <c r="AU3515" s="44">
        <f t="shared" si="539"/>
        <v>48727800.000000007</v>
      </c>
      <c r="AV3515" s="45" t="b">
        <f t="shared" si="540"/>
        <v>1</v>
      </c>
      <c r="AW3515" s="45" t="b">
        <f t="shared" si="534"/>
        <v>1</v>
      </c>
      <c r="AX3515" s="45"/>
    </row>
    <row r="3516" spans="1:50" s="36" customFormat="1" ht="27.75" customHeight="1" x14ac:dyDescent="0.15">
      <c r="A3516" s="36" t="str">
        <f t="shared" si="532"/>
        <v>RONELLY S.A.S114100409</v>
      </c>
      <c r="B3516" s="36" t="b">
        <f>+A3516='[1]Anexo 9'!A3516</f>
        <v>1</v>
      </c>
      <c r="C3516" s="18">
        <v>890929073</v>
      </c>
      <c r="D3516" s="18" t="s">
        <v>3869</v>
      </c>
      <c r="E3516" s="15" t="s">
        <v>61</v>
      </c>
      <c r="F3516" s="15" t="s">
        <v>62</v>
      </c>
      <c r="G3516" s="15" t="s">
        <v>3155</v>
      </c>
      <c r="H3516" s="15" t="s">
        <v>3155</v>
      </c>
      <c r="I3516" s="15" t="s">
        <v>3155</v>
      </c>
      <c r="J3516" s="15">
        <v>6</v>
      </c>
      <c r="K3516" s="15" t="s">
        <v>3155</v>
      </c>
      <c r="L3516" s="15">
        <v>114100409</v>
      </c>
      <c r="M3516" s="15" t="s">
        <v>2476</v>
      </c>
      <c r="N3516" s="15" t="s">
        <v>1436</v>
      </c>
      <c r="O3516" s="18" t="s">
        <v>5401</v>
      </c>
      <c r="P3516" s="22" t="s">
        <v>73</v>
      </c>
      <c r="Q3516" s="15" t="s">
        <v>1822</v>
      </c>
      <c r="R3516" s="18" t="s">
        <v>6014</v>
      </c>
      <c r="S3516" s="22" t="b">
        <f t="shared" si="535"/>
        <v>0</v>
      </c>
      <c r="T3516" s="18">
        <v>300</v>
      </c>
      <c r="U3516" s="18" t="s">
        <v>6014</v>
      </c>
      <c r="V3516" s="15"/>
      <c r="W3516" s="18" t="s">
        <v>6525</v>
      </c>
      <c r="X3516" s="18"/>
      <c r="Y3516" s="15" t="s">
        <v>73</v>
      </c>
      <c r="Z3516" s="18" t="s">
        <v>6525</v>
      </c>
      <c r="AA3516" s="18" t="s">
        <v>71</v>
      </c>
      <c r="AB3516" s="18" t="s">
        <v>2979</v>
      </c>
      <c r="AC3516" s="67" t="str">
        <f>+VLOOKUP("*"&amp;L3516&amp;"*",'[2]REGISTROS SANITARIOS'!$D$2663:$E$2973,2,FALSE)</f>
        <v>SI</v>
      </c>
      <c r="AD3516" s="22" t="s">
        <v>1025</v>
      </c>
      <c r="AE3516" s="16">
        <v>44443</v>
      </c>
      <c r="AF3516" s="34" t="s">
        <v>73</v>
      </c>
      <c r="AG3516" s="24">
        <v>17144</v>
      </c>
      <c r="AH3516" s="18">
        <v>8</v>
      </c>
      <c r="AI3516" s="18"/>
      <c r="AJ3516" s="17">
        <v>247500</v>
      </c>
      <c r="AK3516" s="25">
        <v>247500</v>
      </c>
      <c r="AL3516" s="25">
        <v>38</v>
      </c>
      <c r="AM3516" s="35">
        <v>0</v>
      </c>
      <c r="AN3516" s="19">
        <v>9405000</v>
      </c>
      <c r="AO3516" s="18"/>
      <c r="AP3516" s="15"/>
      <c r="AQ3516" s="43" t="str">
        <f t="shared" si="533"/>
        <v>SI</v>
      </c>
      <c r="AR3516" s="44">
        <f t="shared" si="536"/>
        <v>9405000</v>
      </c>
      <c r="AS3516" s="44">
        <f t="shared" si="537"/>
        <v>9405000</v>
      </c>
      <c r="AT3516" s="44">
        <f t="shared" si="538"/>
        <v>9405000</v>
      </c>
      <c r="AU3516" s="44">
        <f t="shared" si="539"/>
        <v>9405000</v>
      </c>
      <c r="AV3516" s="45" t="b">
        <f t="shared" si="540"/>
        <v>1</v>
      </c>
      <c r="AW3516" s="45" t="b">
        <f t="shared" si="534"/>
        <v>1</v>
      </c>
      <c r="AX3516" s="45"/>
    </row>
    <row r="3517" spans="1:50" s="36" customFormat="1" ht="27.75" customHeight="1" x14ac:dyDescent="0.15">
      <c r="A3517" s="36" t="str">
        <f t="shared" si="532"/>
        <v>RONELLY S.A.S114100809</v>
      </c>
      <c r="B3517" s="36" t="b">
        <f>+A3517='[1]Anexo 9'!A3517</f>
        <v>1</v>
      </c>
      <c r="C3517" s="18">
        <v>890929073</v>
      </c>
      <c r="D3517" s="18" t="s">
        <v>3869</v>
      </c>
      <c r="E3517" s="15" t="s">
        <v>61</v>
      </c>
      <c r="F3517" s="15" t="s">
        <v>62</v>
      </c>
      <c r="G3517" s="15" t="s">
        <v>3155</v>
      </c>
      <c r="H3517" s="15" t="s">
        <v>3155</v>
      </c>
      <c r="I3517" s="15" t="s">
        <v>3155</v>
      </c>
      <c r="J3517" s="15">
        <v>5</v>
      </c>
      <c r="K3517" s="15" t="s">
        <v>3155</v>
      </c>
      <c r="L3517" s="15">
        <v>114100809</v>
      </c>
      <c r="M3517" s="15" t="s">
        <v>2480</v>
      </c>
      <c r="N3517" s="15" t="s">
        <v>1411</v>
      </c>
      <c r="O3517" s="18" t="s">
        <v>5402</v>
      </c>
      <c r="P3517" s="22" t="s">
        <v>73</v>
      </c>
      <c r="Q3517" s="15" t="s">
        <v>1413</v>
      </c>
      <c r="R3517" s="18" t="s">
        <v>6002</v>
      </c>
      <c r="S3517" s="22" t="b">
        <f t="shared" si="535"/>
        <v>0</v>
      </c>
      <c r="T3517" s="18">
        <v>10</v>
      </c>
      <c r="U3517" s="18" t="s">
        <v>6002</v>
      </c>
      <c r="V3517" s="15"/>
      <c r="W3517" s="18" t="s">
        <v>6525</v>
      </c>
      <c r="X3517" s="18"/>
      <c r="Y3517" s="15" t="s">
        <v>73</v>
      </c>
      <c r="Z3517" s="18" t="s">
        <v>6525</v>
      </c>
      <c r="AA3517" s="18" t="s">
        <v>71</v>
      </c>
      <c r="AB3517" s="18" t="s">
        <v>2980</v>
      </c>
      <c r="AC3517" s="67" t="str">
        <f>+VLOOKUP("*"&amp;L3517&amp;"*",'[2]REGISTROS SANITARIOS'!$D$2663:$E$2973,2,FALSE)</f>
        <v>SI</v>
      </c>
      <c r="AD3517" s="22" t="s">
        <v>1025</v>
      </c>
      <c r="AE3517" s="16">
        <v>44979</v>
      </c>
      <c r="AF3517" s="34" t="s">
        <v>73</v>
      </c>
      <c r="AG3517" s="24">
        <v>10815</v>
      </c>
      <c r="AH3517" s="18">
        <v>1</v>
      </c>
      <c r="AI3517" s="18"/>
      <c r="AJ3517" s="17">
        <v>715000</v>
      </c>
      <c r="AK3517" s="25">
        <v>715000</v>
      </c>
      <c r="AL3517" s="25">
        <v>112.70666666666666</v>
      </c>
      <c r="AM3517" s="35">
        <v>0</v>
      </c>
      <c r="AN3517" s="19">
        <v>80585266.666666672</v>
      </c>
      <c r="AO3517" s="18"/>
      <c r="AP3517" s="15"/>
      <c r="AQ3517" s="43" t="str">
        <f t="shared" si="533"/>
        <v>SI</v>
      </c>
      <c r="AR3517" s="44">
        <f t="shared" si="536"/>
        <v>80585266.666666672</v>
      </c>
      <c r="AS3517" s="44">
        <f t="shared" si="537"/>
        <v>80585266.666666672</v>
      </c>
      <c r="AT3517" s="44">
        <f t="shared" si="538"/>
        <v>80585266.666666672</v>
      </c>
      <c r="AU3517" s="44">
        <f t="shared" si="539"/>
        <v>80585266.666666672</v>
      </c>
      <c r="AV3517" s="45" t="b">
        <f t="shared" si="540"/>
        <v>1</v>
      </c>
      <c r="AW3517" s="45" t="b">
        <f t="shared" si="534"/>
        <v>1</v>
      </c>
      <c r="AX3517" s="45"/>
    </row>
    <row r="3518" spans="1:50" s="36" customFormat="1" ht="27.75" customHeight="1" x14ac:dyDescent="0.15">
      <c r="A3518" s="36" t="str">
        <f t="shared" si="532"/>
        <v>RONELLY S.A.S114100824</v>
      </c>
      <c r="B3518" s="36" t="b">
        <f>+A3518='[1]Anexo 9'!A3518</f>
        <v>1</v>
      </c>
      <c r="C3518" s="18">
        <v>890929073</v>
      </c>
      <c r="D3518" s="18" t="s">
        <v>3869</v>
      </c>
      <c r="E3518" s="15" t="s">
        <v>61</v>
      </c>
      <c r="F3518" s="15" t="s">
        <v>62</v>
      </c>
      <c r="G3518" s="15" t="s">
        <v>3155</v>
      </c>
      <c r="H3518" s="15" t="s">
        <v>3155</v>
      </c>
      <c r="I3518" s="15" t="s">
        <v>3155</v>
      </c>
      <c r="J3518" s="15">
        <v>4</v>
      </c>
      <c r="K3518" s="15" t="s">
        <v>3155</v>
      </c>
      <c r="L3518" s="15">
        <v>114100824</v>
      </c>
      <c r="M3518" s="15" t="s">
        <v>4316</v>
      </c>
      <c r="N3518" s="15" t="s">
        <v>940</v>
      </c>
      <c r="O3518" s="18" t="s">
        <v>5403</v>
      </c>
      <c r="P3518" s="22" t="s">
        <v>3841</v>
      </c>
      <c r="Q3518" s="15" t="s">
        <v>5689</v>
      </c>
      <c r="R3518" s="18" t="s">
        <v>6022</v>
      </c>
      <c r="S3518" s="22" t="b">
        <f t="shared" si="535"/>
        <v>0</v>
      </c>
      <c r="T3518" s="18">
        <v>1</v>
      </c>
      <c r="U3518" s="18" t="s">
        <v>6022</v>
      </c>
      <c r="V3518" s="15"/>
      <c r="W3518" s="18" t="s">
        <v>6578</v>
      </c>
      <c r="X3518" s="18"/>
      <c r="Y3518" s="15" t="s">
        <v>73</v>
      </c>
      <c r="Z3518" s="18" t="s">
        <v>6578</v>
      </c>
      <c r="AA3518" s="18" t="s">
        <v>71</v>
      </c>
      <c r="AB3518" s="18" t="s">
        <v>7690</v>
      </c>
      <c r="AC3518" s="67" t="str">
        <f>+VLOOKUP("*"&amp;L3518&amp;"*",'[2]REGISTROS SANITARIOS'!$D$2663:$E$2973,2,FALSE)</f>
        <v>SI</v>
      </c>
      <c r="AD3518" s="22" t="s">
        <v>1025</v>
      </c>
      <c r="AE3518" s="16">
        <v>45504</v>
      </c>
      <c r="AF3518" s="34" t="s">
        <v>73</v>
      </c>
      <c r="AG3518" s="24">
        <v>19997602</v>
      </c>
      <c r="AH3518" s="18">
        <v>2</v>
      </c>
      <c r="AI3518" s="18"/>
      <c r="AJ3518" s="17">
        <v>33</v>
      </c>
      <c r="AK3518" s="25">
        <v>33</v>
      </c>
      <c r="AL3518" s="25">
        <v>3669</v>
      </c>
      <c r="AM3518" s="35">
        <v>0</v>
      </c>
      <c r="AN3518" s="19">
        <v>121077</v>
      </c>
      <c r="AO3518" s="18"/>
      <c r="AP3518" s="15"/>
      <c r="AQ3518" s="43" t="str">
        <f t="shared" si="533"/>
        <v>SI</v>
      </c>
      <c r="AR3518" s="44">
        <f t="shared" si="536"/>
        <v>121077</v>
      </c>
      <c r="AS3518" s="44">
        <f t="shared" si="537"/>
        <v>121077</v>
      </c>
      <c r="AT3518" s="44">
        <f t="shared" si="538"/>
        <v>121077</v>
      </c>
      <c r="AU3518" s="44">
        <f t="shared" si="539"/>
        <v>121077</v>
      </c>
      <c r="AV3518" s="45" t="b">
        <f t="shared" si="540"/>
        <v>1</v>
      </c>
      <c r="AW3518" s="45" t="b">
        <f t="shared" si="534"/>
        <v>1</v>
      </c>
      <c r="AX3518" s="45"/>
    </row>
    <row r="3519" spans="1:50" s="36" customFormat="1" ht="27.75" customHeight="1" x14ac:dyDescent="0.15">
      <c r="A3519" s="36" t="str">
        <f t="shared" si="532"/>
        <v>RONELLY S.A.S114101109</v>
      </c>
      <c r="B3519" s="36" t="b">
        <f>+A3519='[1]Anexo 9'!A3519</f>
        <v>1</v>
      </c>
      <c r="C3519" s="18">
        <v>890929073</v>
      </c>
      <c r="D3519" s="18" t="s">
        <v>3869</v>
      </c>
      <c r="E3519" s="15" t="s">
        <v>61</v>
      </c>
      <c r="F3519" s="15" t="s">
        <v>62</v>
      </c>
      <c r="G3519" s="15" t="s">
        <v>3155</v>
      </c>
      <c r="H3519" s="15" t="s">
        <v>3155</v>
      </c>
      <c r="I3519" s="15" t="s">
        <v>3155</v>
      </c>
      <c r="J3519" s="15">
        <v>6</v>
      </c>
      <c r="K3519" s="15" t="s">
        <v>3155</v>
      </c>
      <c r="L3519" s="15">
        <v>114101109</v>
      </c>
      <c r="M3519" s="15" t="s">
        <v>2484</v>
      </c>
      <c r="N3519" s="15" t="s">
        <v>1436</v>
      </c>
      <c r="O3519" s="18" t="s">
        <v>5404</v>
      </c>
      <c r="P3519" s="22" t="s">
        <v>73</v>
      </c>
      <c r="Q3519" s="15" t="s">
        <v>1720</v>
      </c>
      <c r="R3519" s="18" t="s">
        <v>6010</v>
      </c>
      <c r="S3519" s="22" t="b">
        <f t="shared" si="535"/>
        <v>0</v>
      </c>
      <c r="T3519" s="18">
        <v>100</v>
      </c>
      <c r="U3519" s="18" t="s">
        <v>6010</v>
      </c>
      <c r="V3519" s="15"/>
      <c r="W3519" s="18" t="s">
        <v>6193</v>
      </c>
      <c r="X3519" s="18"/>
      <c r="Y3519" s="15" t="s">
        <v>73</v>
      </c>
      <c r="Z3519" s="18" t="s">
        <v>6193</v>
      </c>
      <c r="AA3519" s="18" t="s">
        <v>71</v>
      </c>
      <c r="AB3519" s="18" t="s">
        <v>2486</v>
      </c>
      <c r="AC3519" s="67" t="str">
        <f>+VLOOKUP("*"&amp;L3519&amp;"*",'[2]REGISTROS SANITARIOS'!$D$2663:$E$2973,2,FALSE)</f>
        <v>SI</v>
      </c>
      <c r="AD3519" s="22" t="s">
        <v>1025</v>
      </c>
      <c r="AE3519" s="16">
        <v>45215</v>
      </c>
      <c r="AF3519" s="34" t="s">
        <v>73</v>
      </c>
      <c r="AG3519" s="24">
        <v>20030724</v>
      </c>
      <c r="AH3519" s="18">
        <v>4</v>
      </c>
      <c r="AI3519" s="18"/>
      <c r="AJ3519" s="17">
        <v>22000</v>
      </c>
      <c r="AK3519" s="25">
        <v>22000</v>
      </c>
      <c r="AL3519" s="25">
        <v>459</v>
      </c>
      <c r="AM3519" s="35">
        <v>0</v>
      </c>
      <c r="AN3519" s="19">
        <v>10098000</v>
      </c>
      <c r="AO3519" s="18"/>
      <c r="AP3519" s="15"/>
      <c r="AQ3519" s="43" t="str">
        <f t="shared" si="533"/>
        <v>SI</v>
      </c>
      <c r="AR3519" s="44">
        <f t="shared" si="536"/>
        <v>10098000</v>
      </c>
      <c r="AS3519" s="44">
        <f t="shared" si="537"/>
        <v>10098000</v>
      </c>
      <c r="AT3519" s="44">
        <f t="shared" si="538"/>
        <v>10098000</v>
      </c>
      <c r="AU3519" s="44">
        <f t="shared" si="539"/>
        <v>10098000</v>
      </c>
      <c r="AV3519" s="45" t="b">
        <f t="shared" si="540"/>
        <v>1</v>
      </c>
      <c r="AW3519" s="45" t="b">
        <f t="shared" si="534"/>
        <v>1</v>
      </c>
      <c r="AX3519" s="45"/>
    </row>
    <row r="3520" spans="1:50" s="36" customFormat="1" ht="27.75" customHeight="1" x14ac:dyDescent="0.15">
      <c r="A3520" s="36" t="str">
        <f t="shared" si="532"/>
        <v>RONELLY S.A.S114101209</v>
      </c>
      <c r="B3520" s="36" t="b">
        <f>+A3520='[1]Anexo 9'!A3520</f>
        <v>1</v>
      </c>
      <c r="C3520" s="18">
        <v>890929073</v>
      </c>
      <c r="D3520" s="18" t="s">
        <v>3869</v>
      </c>
      <c r="E3520" s="15" t="s">
        <v>61</v>
      </c>
      <c r="F3520" s="15" t="s">
        <v>62</v>
      </c>
      <c r="G3520" s="15" t="s">
        <v>3155</v>
      </c>
      <c r="H3520" s="15" t="s">
        <v>3155</v>
      </c>
      <c r="I3520" s="15" t="s">
        <v>3155</v>
      </c>
      <c r="J3520" s="15">
        <v>6</v>
      </c>
      <c r="K3520" s="15" t="s">
        <v>3155</v>
      </c>
      <c r="L3520" s="15">
        <v>114101209</v>
      </c>
      <c r="M3520" s="15" t="s">
        <v>2487</v>
      </c>
      <c r="N3520" s="15" t="s">
        <v>1436</v>
      </c>
      <c r="O3520" s="18" t="s">
        <v>5405</v>
      </c>
      <c r="P3520" s="22" t="s">
        <v>73</v>
      </c>
      <c r="Q3520" s="15" t="s">
        <v>1428</v>
      </c>
      <c r="R3520" s="18" t="s">
        <v>6014</v>
      </c>
      <c r="S3520" s="22" t="b">
        <f t="shared" si="535"/>
        <v>0</v>
      </c>
      <c r="T3520" s="18">
        <v>300</v>
      </c>
      <c r="U3520" s="18" t="s">
        <v>6014</v>
      </c>
      <c r="V3520" s="15"/>
      <c r="W3520" s="18" t="s">
        <v>6530</v>
      </c>
      <c r="X3520" s="18"/>
      <c r="Y3520" s="15" t="s">
        <v>73</v>
      </c>
      <c r="Z3520" s="18" t="s">
        <v>6530</v>
      </c>
      <c r="AA3520" s="18">
        <v>0</v>
      </c>
      <c r="AB3520" s="18" t="s">
        <v>7691</v>
      </c>
      <c r="AC3520" s="67" t="str">
        <f>+VLOOKUP("*"&amp;L3520&amp;"*",'[2]REGISTROS SANITARIOS'!$D$2663:$E$2973,2,FALSE)</f>
        <v>SI</v>
      </c>
      <c r="AD3520" s="22" t="s">
        <v>1025</v>
      </c>
      <c r="AE3520" s="16">
        <v>44279</v>
      </c>
      <c r="AF3520" s="34" t="s">
        <v>73</v>
      </c>
      <c r="AG3520" s="24">
        <v>58148</v>
      </c>
      <c r="AH3520" s="18">
        <v>7</v>
      </c>
      <c r="AI3520" s="18"/>
      <c r="AJ3520" s="17">
        <v>104500</v>
      </c>
      <c r="AK3520" s="25">
        <v>104500</v>
      </c>
      <c r="AL3520" s="25">
        <v>99</v>
      </c>
      <c r="AM3520" s="35">
        <v>0</v>
      </c>
      <c r="AN3520" s="19">
        <v>10345500</v>
      </c>
      <c r="AO3520" s="18"/>
      <c r="AP3520" s="15"/>
      <c r="AQ3520" s="43" t="str">
        <f t="shared" si="533"/>
        <v>SI</v>
      </c>
      <c r="AR3520" s="44">
        <f t="shared" si="536"/>
        <v>10345500</v>
      </c>
      <c r="AS3520" s="44">
        <f t="shared" si="537"/>
        <v>10345500</v>
      </c>
      <c r="AT3520" s="44">
        <f t="shared" si="538"/>
        <v>10345500</v>
      </c>
      <c r="AU3520" s="44">
        <f t="shared" si="539"/>
        <v>10345500</v>
      </c>
      <c r="AV3520" s="45" t="b">
        <f t="shared" si="540"/>
        <v>1</v>
      </c>
      <c r="AW3520" s="45" t="b">
        <f t="shared" si="534"/>
        <v>1</v>
      </c>
      <c r="AX3520" s="45"/>
    </row>
    <row r="3521" spans="1:50" s="36" customFormat="1" ht="27.75" customHeight="1" x14ac:dyDescent="0.15">
      <c r="A3521" s="36" t="str">
        <f t="shared" si="532"/>
        <v>RONELLY S.A.S114101309</v>
      </c>
      <c r="B3521" s="36" t="b">
        <f>+A3521='[1]Anexo 9'!A3521</f>
        <v>1</v>
      </c>
      <c r="C3521" s="18">
        <v>890929073</v>
      </c>
      <c r="D3521" s="18" t="s">
        <v>3869</v>
      </c>
      <c r="E3521" s="15" t="s">
        <v>61</v>
      </c>
      <c r="F3521" s="15" t="s">
        <v>1652</v>
      </c>
      <c r="G3521" s="15">
        <f>+VLOOKUP(F3521,[3]Sheet1!$E$3:$G$74,3,FALSE)</f>
        <v>19</v>
      </c>
      <c r="H3521" s="15">
        <f>+VLOOKUP(D3521&amp;F3521,'TD para paquetes'!$E$3:$I$441,5,FALSE)</f>
        <v>16</v>
      </c>
      <c r="I3521" s="15" t="s">
        <v>44</v>
      </c>
      <c r="J3521" s="15">
        <v>5</v>
      </c>
      <c r="K3521" s="15">
        <v>2</v>
      </c>
      <c r="L3521" s="15">
        <v>114101309</v>
      </c>
      <c r="M3521" s="15" t="s">
        <v>1705</v>
      </c>
      <c r="N3521" s="15" t="s">
        <v>1436</v>
      </c>
      <c r="O3521" s="18" t="s">
        <v>5406</v>
      </c>
      <c r="P3521" s="22" t="s">
        <v>73</v>
      </c>
      <c r="Q3521" s="15" t="s">
        <v>1428</v>
      </c>
      <c r="R3521" s="18" t="s">
        <v>5986</v>
      </c>
      <c r="S3521" s="22" t="b">
        <f t="shared" si="535"/>
        <v>0</v>
      </c>
      <c r="T3521" s="18">
        <v>10</v>
      </c>
      <c r="U3521" s="18" t="s">
        <v>6002</v>
      </c>
      <c r="V3521" s="15"/>
      <c r="W3521" s="18" t="s">
        <v>6525</v>
      </c>
      <c r="X3521" s="18"/>
      <c r="Y3521" s="15" t="s">
        <v>73</v>
      </c>
      <c r="Z3521" s="18" t="s">
        <v>6525</v>
      </c>
      <c r="AA3521" s="18" t="s">
        <v>71</v>
      </c>
      <c r="AB3521" s="18" t="s">
        <v>2955</v>
      </c>
      <c r="AC3521" s="67" t="str">
        <f>+VLOOKUP("*"&amp;L3521&amp;"*",'[2]REGISTROS SANITARIOS'!$D$2663:$E$2973,2,FALSE)</f>
        <v>SI</v>
      </c>
      <c r="AD3521" s="22" t="s">
        <v>1025</v>
      </c>
      <c r="AE3521" s="16">
        <v>44466</v>
      </c>
      <c r="AF3521" s="34" t="s">
        <v>73</v>
      </c>
      <c r="AG3521" s="24">
        <v>19932573</v>
      </c>
      <c r="AH3521" s="18">
        <v>1</v>
      </c>
      <c r="AI3521" s="18"/>
      <c r="AJ3521" s="17">
        <v>71.5</v>
      </c>
      <c r="AK3521" s="25">
        <v>72</v>
      </c>
      <c r="AL3521" s="25">
        <v>94</v>
      </c>
      <c r="AM3521" s="35">
        <v>0</v>
      </c>
      <c r="AN3521" s="19">
        <v>6768</v>
      </c>
      <c r="AO3521" s="18"/>
      <c r="AP3521" s="15"/>
      <c r="AQ3521" s="43" t="str">
        <f t="shared" si="533"/>
        <v>MAYOR</v>
      </c>
      <c r="AR3521" s="44">
        <f t="shared" si="536"/>
        <v>6721</v>
      </c>
      <c r="AS3521" s="44">
        <f t="shared" si="537"/>
        <v>6721</v>
      </c>
      <c r="AT3521" s="44">
        <f t="shared" si="538"/>
        <v>6768</v>
      </c>
      <c r="AU3521" s="44">
        <f t="shared" si="539"/>
        <v>6768</v>
      </c>
      <c r="AV3521" s="45" t="b">
        <f t="shared" si="540"/>
        <v>1</v>
      </c>
      <c r="AW3521" s="45" t="b">
        <f t="shared" si="534"/>
        <v>0</v>
      </c>
      <c r="AX3521" s="45"/>
    </row>
    <row r="3522" spans="1:50" s="36" customFormat="1" ht="27.75" customHeight="1" x14ac:dyDescent="0.15">
      <c r="A3522" s="36" t="str">
        <f t="shared" si="532"/>
        <v>RONELLY S.A.S114101315</v>
      </c>
      <c r="B3522" s="36" t="b">
        <f>+A3522='[1]Anexo 9'!A3522</f>
        <v>1</v>
      </c>
      <c r="C3522" s="18">
        <v>890929073</v>
      </c>
      <c r="D3522" s="18" t="s">
        <v>3869</v>
      </c>
      <c r="E3522" s="15" t="s">
        <v>61</v>
      </c>
      <c r="F3522" s="15" t="s">
        <v>1652</v>
      </c>
      <c r="G3522" s="15">
        <f>+VLOOKUP(F3522,[3]Sheet1!$E$3:$G$74,3,FALSE)</f>
        <v>19</v>
      </c>
      <c r="H3522" s="15">
        <f>+VLOOKUP(D3522&amp;F3522,'TD para paquetes'!$E$3:$I$441,5,FALSE)</f>
        <v>16</v>
      </c>
      <c r="I3522" s="15" t="s">
        <v>44</v>
      </c>
      <c r="J3522" s="15">
        <v>5</v>
      </c>
      <c r="K3522" s="15">
        <v>2</v>
      </c>
      <c r="L3522" s="15">
        <v>114101315</v>
      </c>
      <c r="M3522" s="15" t="s">
        <v>1709</v>
      </c>
      <c r="N3522" s="15" t="s">
        <v>1436</v>
      </c>
      <c r="O3522" s="18" t="s">
        <v>5407</v>
      </c>
      <c r="P3522" s="22" t="s">
        <v>73</v>
      </c>
      <c r="Q3522" s="15" t="s">
        <v>1428</v>
      </c>
      <c r="R3522" s="18" t="s">
        <v>6023</v>
      </c>
      <c r="S3522" s="22" t="b">
        <f t="shared" si="535"/>
        <v>0</v>
      </c>
      <c r="T3522" s="18">
        <v>250</v>
      </c>
      <c r="U3522" s="18" t="s">
        <v>6023</v>
      </c>
      <c r="V3522" s="15"/>
      <c r="W3522" s="18" t="s">
        <v>6541</v>
      </c>
      <c r="X3522" s="18"/>
      <c r="Y3522" s="15" t="s">
        <v>73</v>
      </c>
      <c r="Z3522" s="18" t="s">
        <v>6541</v>
      </c>
      <c r="AA3522" s="18" t="s">
        <v>71</v>
      </c>
      <c r="AB3522" s="18" t="s">
        <v>7692</v>
      </c>
      <c r="AC3522" s="67" t="str">
        <f>+VLOOKUP("*"&amp;L3522&amp;"*",'[2]REGISTROS SANITARIOS'!$D$2663:$E$2973,2,FALSE)</f>
        <v>SI</v>
      </c>
      <c r="AD3522" s="22" t="s">
        <v>1025</v>
      </c>
      <c r="AE3522" s="16">
        <v>45559</v>
      </c>
      <c r="AF3522" s="34" t="s">
        <v>73</v>
      </c>
      <c r="AG3522" s="24">
        <v>20003536</v>
      </c>
      <c r="AH3522" s="18">
        <v>2</v>
      </c>
      <c r="AI3522" s="18"/>
      <c r="AJ3522" s="17">
        <v>148.5</v>
      </c>
      <c r="AK3522" s="25">
        <v>148.5</v>
      </c>
      <c r="AL3522" s="25">
        <v>240</v>
      </c>
      <c r="AM3522" s="35">
        <v>0</v>
      </c>
      <c r="AN3522" s="19">
        <v>35640</v>
      </c>
      <c r="AO3522" s="18"/>
      <c r="AP3522" s="15"/>
      <c r="AQ3522" s="43" t="str">
        <f t="shared" si="533"/>
        <v>SI</v>
      </c>
      <c r="AR3522" s="44">
        <f t="shared" si="536"/>
        <v>35640</v>
      </c>
      <c r="AS3522" s="44">
        <f t="shared" si="537"/>
        <v>35640</v>
      </c>
      <c r="AT3522" s="44">
        <f t="shared" si="538"/>
        <v>35640</v>
      </c>
      <c r="AU3522" s="44">
        <f t="shared" si="539"/>
        <v>35640</v>
      </c>
      <c r="AV3522" s="45" t="b">
        <f t="shared" si="540"/>
        <v>1</v>
      </c>
      <c r="AW3522" s="45" t="b">
        <f t="shared" si="534"/>
        <v>1</v>
      </c>
      <c r="AX3522" s="45"/>
    </row>
    <row r="3523" spans="1:50" s="36" customFormat="1" ht="27.75" customHeight="1" x14ac:dyDescent="0.15">
      <c r="A3523" s="36" t="str">
        <f t="shared" si="532"/>
        <v>RONELLY S.A.S114101420</v>
      </c>
      <c r="B3523" s="36" t="b">
        <f>+A3523='[1]Anexo 9'!A3523</f>
        <v>1</v>
      </c>
      <c r="C3523" s="18">
        <v>890929073</v>
      </c>
      <c r="D3523" s="18" t="s">
        <v>3869</v>
      </c>
      <c r="E3523" s="15" t="s">
        <v>61</v>
      </c>
      <c r="F3523" s="15" t="s">
        <v>1652</v>
      </c>
      <c r="G3523" s="15">
        <f>+VLOOKUP(F3523,[3]Sheet1!$E$3:$G$74,3,FALSE)</f>
        <v>19</v>
      </c>
      <c r="H3523" s="15">
        <f>+VLOOKUP(D3523&amp;F3523,'TD para paquetes'!$E$3:$I$441,5,FALSE)</f>
        <v>16</v>
      </c>
      <c r="I3523" s="15" t="s">
        <v>44</v>
      </c>
      <c r="J3523" s="15">
        <v>4</v>
      </c>
      <c r="K3523" s="15">
        <v>2</v>
      </c>
      <c r="L3523" s="15">
        <v>114101420</v>
      </c>
      <c r="M3523" s="15" t="s">
        <v>1711</v>
      </c>
      <c r="N3523" s="15" t="s">
        <v>1436</v>
      </c>
      <c r="O3523" s="18" t="s">
        <v>5408</v>
      </c>
      <c r="P3523" s="22" t="s">
        <v>3841</v>
      </c>
      <c r="Q3523" s="15" t="s">
        <v>1713</v>
      </c>
      <c r="R3523" s="18" t="s">
        <v>6013</v>
      </c>
      <c r="S3523" s="22" t="b">
        <f t="shared" si="535"/>
        <v>0</v>
      </c>
      <c r="T3523" s="18">
        <v>30</v>
      </c>
      <c r="U3523" s="18" t="s">
        <v>6013</v>
      </c>
      <c r="V3523" s="15"/>
      <c r="W3523" s="18" t="s">
        <v>6526</v>
      </c>
      <c r="X3523" s="18"/>
      <c r="Y3523" s="15" t="s">
        <v>73</v>
      </c>
      <c r="Z3523" s="18" t="s">
        <v>6526</v>
      </c>
      <c r="AA3523" s="18" t="s">
        <v>7636</v>
      </c>
      <c r="AB3523" s="18" t="s">
        <v>7693</v>
      </c>
      <c r="AC3523" s="67" t="str">
        <f>+VLOOKUP("*"&amp;L3523&amp;"*",'[2]REGISTROS SANITARIOS'!$D$2663:$E$2973,2,FALSE)</f>
        <v>SI</v>
      </c>
      <c r="AD3523" s="22" t="s">
        <v>1025</v>
      </c>
      <c r="AE3523" s="16">
        <v>44372</v>
      </c>
      <c r="AF3523" s="34" t="s">
        <v>73</v>
      </c>
      <c r="AG3523" s="24">
        <v>19949930</v>
      </c>
      <c r="AH3523" s="18">
        <v>24</v>
      </c>
      <c r="AI3523" s="18"/>
      <c r="AJ3523" s="17">
        <v>137.5</v>
      </c>
      <c r="AK3523" s="25">
        <v>137.5</v>
      </c>
      <c r="AL3523" s="25">
        <v>257</v>
      </c>
      <c r="AM3523" s="35">
        <v>0</v>
      </c>
      <c r="AN3523" s="19">
        <v>35337.5</v>
      </c>
      <c r="AO3523" s="18"/>
      <c r="AP3523" s="15"/>
      <c r="AQ3523" s="43" t="str">
        <f t="shared" si="533"/>
        <v>SI</v>
      </c>
      <c r="AR3523" s="44">
        <f t="shared" si="536"/>
        <v>35337.5</v>
      </c>
      <c r="AS3523" s="44">
        <f t="shared" si="537"/>
        <v>35337.5</v>
      </c>
      <c r="AT3523" s="44">
        <f t="shared" si="538"/>
        <v>35337.5</v>
      </c>
      <c r="AU3523" s="44">
        <f t="shared" si="539"/>
        <v>35337.5</v>
      </c>
      <c r="AV3523" s="45" t="b">
        <f t="shared" si="540"/>
        <v>1</v>
      </c>
      <c r="AW3523" s="45" t="b">
        <f t="shared" si="534"/>
        <v>1</v>
      </c>
      <c r="AX3523" s="45"/>
    </row>
    <row r="3524" spans="1:50" s="36" customFormat="1" ht="27.75" customHeight="1" x14ac:dyDescent="0.15">
      <c r="A3524" s="36" t="str">
        <f t="shared" ref="A3524:A3587" si="541">+D3524&amp;L3524</f>
        <v>RONELLY S.A.S114101430</v>
      </c>
      <c r="B3524" s="36" t="b">
        <f>+A3524='[1]Anexo 9'!A3524</f>
        <v>1</v>
      </c>
      <c r="C3524" s="18">
        <v>890929073</v>
      </c>
      <c r="D3524" s="18" t="s">
        <v>3869</v>
      </c>
      <c r="E3524" s="15" t="s">
        <v>61</v>
      </c>
      <c r="F3524" s="15" t="s">
        <v>1652</v>
      </c>
      <c r="G3524" s="15">
        <f>+VLOOKUP(F3524,[3]Sheet1!$E$3:$G$74,3,FALSE)</f>
        <v>19</v>
      </c>
      <c r="H3524" s="15">
        <f>+VLOOKUP(D3524&amp;F3524,'TD para paquetes'!$E$3:$I$441,5,FALSE)</f>
        <v>16</v>
      </c>
      <c r="I3524" s="15" t="s">
        <v>44</v>
      </c>
      <c r="J3524" s="15">
        <v>5</v>
      </c>
      <c r="K3524" s="15">
        <v>2</v>
      </c>
      <c r="L3524" s="15">
        <v>114101430</v>
      </c>
      <c r="M3524" s="15" t="s">
        <v>1715</v>
      </c>
      <c r="N3524" s="15" t="s">
        <v>1436</v>
      </c>
      <c r="O3524" s="18" t="s">
        <v>5409</v>
      </c>
      <c r="P3524" s="22" t="s">
        <v>3841</v>
      </c>
      <c r="Q3524" s="15" t="s">
        <v>1713</v>
      </c>
      <c r="R3524" s="18" t="s">
        <v>6019</v>
      </c>
      <c r="S3524" s="22" t="b">
        <f t="shared" si="535"/>
        <v>0</v>
      </c>
      <c r="T3524" s="18">
        <v>20</v>
      </c>
      <c r="U3524" s="18" t="s">
        <v>6019</v>
      </c>
      <c r="V3524" s="15"/>
      <c r="W3524" s="18" t="s">
        <v>6526</v>
      </c>
      <c r="X3524" s="18"/>
      <c r="Y3524" s="15" t="s">
        <v>73</v>
      </c>
      <c r="Z3524" s="18" t="s">
        <v>6526</v>
      </c>
      <c r="AA3524" s="18" t="s">
        <v>71</v>
      </c>
      <c r="AB3524" s="18" t="s">
        <v>1717</v>
      </c>
      <c r="AC3524" s="67" t="str">
        <f>+VLOOKUP("*"&amp;L3524&amp;"*",'[2]REGISTROS SANITARIOS'!$D$2663:$E$2973,2,FALSE)</f>
        <v>SI</v>
      </c>
      <c r="AD3524" s="22" t="s">
        <v>1025</v>
      </c>
      <c r="AE3524" s="16">
        <v>44357</v>
      </c>
      <c r="AF3524" s="34" t="s">
        <v>73</v>
      </c>
      <c r="AG3524" s="24">
        <v>19949932</v>
      </c>
      <c r="AH3524" s="18">
        <v>18</v>
      </c>
      <c r="AI3524" s="18"/>
      <c r="AJ3524" s="17">
        <v>77</v>
      </c>
      <c r="AK3524" s="25">
        <v>77</v>
      </c>
      <c r="AL3524" s="25">
        <v>474</v>
      </c>
      <c r="AM3524" s="35">
        <v>0</v>
      </c>
      <c r="AN3524" s="19">
        <v>36498</v>
      </c>
      <c r="AO3524" s="18"/>
      <c r="AP3524" s="15"/>
      <c r="AQ3524" s="43" t="str">
        <f t="shared" ref="AQ3524:AQ3587" si="542">+IF(AK3524="","NO INDICA",IF(AJ3524=AK3524,"SI",IF(AK3524&gt;AJ3524,"MAYOR",IF(AK3524&lt;AJ3524,"MENOR"))))</f>
        <v>SI</v>
      </c>
      <c r="AR3524" s="44">
        <f t="shared" si="536"/>
        <v>36498</v>
      </c>
      <c r="AS3524" s="44">
        <f t="shared" si="537"/>
        <v>36498</v>
      </c>
      <c r="AT3524" s="44">
        <f t="shared" si="538"/>
        <v>36498</v>
      </c>
      <c r="AU3524" s="44">
        <f t="shared" si="539"/>
        <v>36498</v>
      </c>
      <c r="AV3524" s="45" t="b">
        <f t="shared" si="540"/>
        <v>1</v>
      </c>
      <c r="AW3524" s="45" t="b">
        <f t="shared" ref="AW3524:AW3587" si="543">+AS3524=AN3524</f>
        <v>1</v>
      </c>
      <c r="AX3524" s="45"/>
    </row>
    <row r="3525" spans="1:50" s="36" customFormat="1" ht="27.75" customHeight="1" x14ac:dyDescent="0.15">
      <c r="A3525" s="36" t="str">
        <f t="shared" si="541"/>
        <v>RONELLY S.A.S114101520</v>
      </c>
      <c r="B3525" s="36" t="b">
        <f>+A3525='[1]Anexo 9'!A3525</f>
        <v>1</v>
      </c>
      <c r="C3525" s="18">
        <v>890929073</v>
      </c>
      <c r="D3525" s="18" t="s">
        <v>3869</v>
      </c>
      <c r="E3525" s="15" t="s">
        <v>61</v>
      </c>
      <c r="F3525" s="15" t="s">
        <v>1652</v>
      </c>
      <c r="G3525" s="15">
        <f>+VLOOKUP(F3525,[3]Sheet1!$E$3:$G$74,3,FALSE)</f>
        <v>19</v>
      </c>
      <c r="H3525" s="15">
        <f>+VLOOKUP(D3525&amp;F3525,'TD para paquetes'!$E$3:$I$441,5,FALSE)</f>
        <v>16</v>
      </c>
      <c r="I3525" s="15" t="s">
        <v>44</v>
      </c>
      <c r="J3525" s="15">
        <v>5</v>
      </c>
      <c r="K3525" s="15">
        <v>2</v>
      </c>
      <c r="L3525" s="15">
        <v>114101520</v>
      </c>
      <c r="M3525" s="15" t="s">
        <v>1718</v>
      </c>
      <c r="N3525" s="15" t="s">
        <v>1436</v>
      </c>
      <c r="O3525" s="18" t="s">
        <v>5410</v>
      </c>
      <c r="P3525" s="22" t="s">
        <v>3841</v>
      </c>
      <c r="Q3525" s="15" t="s">
        <v>1720</v>
      </c>
      <c r="R3525" s="18" t="s">
        <v>5937</v>
      </c>
      <c r="S3525" s="22" t="b">
        <f t="shared" si="535"/>
        <v>0</v>
      </c>
      <c r="T3525" s="18">
        <v>15</v>
      </c>
      <c r="U3525" s="18" t="s">
        <v>6586</v>
      </c>
      <c r="V3525" s="15"/>
      <c r="W3525" s="18" t="s">
        <v>6587</v>
      </c>
      <c r="X3525" s="18"/>
      <c r="Y3525" s="15" t="s">
        <v>73</v>
      </c>
      <c r="Z3525" s="18" t="s">
        <v>6587</v>
      </c>
      <c r="AA3525" s="18" t="s">
        <v>71</v>
      </c>
      <c r="AB3525" s="18" t="s">
        <v>7584</v>
      </c>
      <c r="AC3525" s="67" t="str">
        <f>+VLOOKUP("*"&amp;L3525&amp;"*",'[2]REGISTROS SANITARIOS'!$D$2663:$E$2973,2,FALSE)</f>
        <v>SI</v>
      </c>
      <c r="AD3525" s="22" t="s">
        <v>1025</v>
      </c>
      <c r="AE3525" s="16">
        <v>44515</v>
      </c>
      <c r="AF3525" s="34" t="s">
        <v>73</v>
      </c>
      <c r="AG3525" s="24">
        <v>226058</v>
      </c>
      <c r="AH3525" s="18">
        <v>1</v>
      </c>
      <c r="AI3525" s="18"/>
      <c r="AJ3525" s="17">
        <v>49.5</v>
      </c>
      <c r="AK3525" s="25">
        <v>50</v>
      </c>
      <c r="AL3525" s="25">
        <v>4051</v>
      </c>
      <c r="AM3525" s="35">
        <v>0</v>
      </c>
      <c r="AN3525" s="19">
        <v>202550</v>
      </c>
      <c r="AO3525" s="18"/>
      <c r="AP3525" s="15"/>
      <c r="AQ3525" s="43" t="str">
        <f t="shared" si="542"/>
        <v>MAYOR</v>
      </c>
      <c r="AR3525" s="44">
        <f t="shared" si="536"/>
        <v>200524.5</v>
      </c>
      <c r="AS3525" s="44">
        <f t="shared" si="537"/>
        <v>200524.5</v>
      </c>
      <c r="AT3525" s="44">
        <f t="shared" si="538"/>
        <v>202550</v>
      </c>
      <c r="AU3525" s="44">
        <f t="shared" si="539"/>
        <v>202550</v>
      </c>
      <c r="AV3525" s="45" t="b">
        <f t="shared" si="540"/>
        <v>1</v>
      </c>
      <c r="AW3525" s="45" t="b">
        <f t="shared" si="543"/>
        <v>0</v>
      </c>
      <c r="AX3525" s="45"/>
    </row>
    <row r="3526" spans="1:50" s="36" customFormat="1" ht="27.75" customHeight="1" x14ac:dyDescent="0.15">
      <c r="A3526" s="36" t="str">
        <f t="shared" si="541"/>
        <v>RONELLY S.A.S114110109</v>
      </c>
      <c r="B3526" s="36" t="b">
        <f>+A3526='[1]Anexo 9'!A3526</f>
        <v>1</v>
      </c>
      <c r="C3526" s="18">
        <v>890929073</v>
      </c>
      <c r="D3526" s="18" t="s">
        <v>3869</v>
      </c>
      <c r="E3526" s="15" t="s">
        <v>61</v>
      </c>
      <c r="F3526" s="15" t="s">
        <v>62</v>
      </c>
      <c r="G3526" s="15" t="s">
        <v>3155</v>
      </c>
      <c r="H3526" s="15" t="s">
        <v>3155</v>
      </c>
      <c r="I3526" s="15" t="s">
        <v>3155</v>
      </c>
      <c r="J3526" s="15">
        <v>5</v>
      </c>
      <c r="K3526" s="15" t="s">
        <v>3155</v>
      </c>
      <c r="L3526" s="15">
        <v>114110109</v>
      </c>
      <c r="M3526" s="15" t="s">
        <v>2490</v>
      </c>
      <c r="N3526" s="15" t="s">
        <v>1436</v>
      </c>
      <c r="O3526" s="18" t="s">
        <v>5411</v>
      </c>
      <c r="P3526" s="22" t="s">
        <v>73</v>
      </c>
      <c r="Q3526" s="15" t="s">
        <v>1822</v>
      </c>
      <c r="R3526" s="18" t="s">
        <v>6014</v>
      </c>
      <c r="S3526" s="22" t="b">
        <f t="shared" si="535"/>
        <v>0</v>
      </c>
      <c r="T3526" s="18">
        <v>300</v>
      </c>
      <c r="U3526" s="18" t="s">
        <v>6014</v>
      </c>
      <c r="V3526" s="15"/>
      <c r="W3526" s="18" t="s">
        <v>6530</v>
      </c>
      <c r="X3526" s="18"/>
      <c r="Y3526" s="15" t="s">
        <v>73</v>
      </c>
      <c r="Z3526" s="18" t="s">
        <v>6530</v>
      </c>
      <c r="AA3526" s="18">
        <v>0</v>
      </c>
      <c r="AB3526" s="18" t="s">
        <v>7694</v>
      </c>
      <c r="AC3526" s="67" t="str">
        <f>+VLOOKUP("*"&amp;L3526&amp;"*",'[2]REGISTROS SANITARIOS'!$D$2663:$E$2973,2,FALSE)</f>
        <v>SI</v>
      </c>
      <c r="AD3526" s="22" t="s">
        <v>1025</v>
      </c>
      <c r="AE3526" s="16">
        <v>44314</v>
      </c>
      <c r="AF3526" s="34" t="s">
        <v>73</v>
      </c>
      <c r="AG3526" s="24">
        <v>19900906</v>
      </c>
      <c r="AH3526" s="18">
        <v>12</v>
      </c>
      <c r="AI3526" s="18"/>
      <c r="AJ3526" s="17">
        <v>56650</v>
      </c>
      <c r="AK3526" s="25">
        <v>56650</v>
      </c>
      <c r="AL3526" s="25">
        <v>176</v>
      </c>
      <c r="AM3526" s="35">
        <v>0</v>
      </c>
      <c r="AN3526" s="19">
        <v>9970400</v>
      </c>
      <c r="AO3526" s="18"/>
      <c r="AP3526" s="15"/>
      <c r="AQ3526" s="43" t="str">
        <f t="shared" si="542"/>
        <v>SI</v>
      </c>
      <c r="AR3526" s="44">
        <f t="shared" si="536"/>
        <v>9970400</v>
      </c>
      <c r="AS3526" s="44">
        <f t="shared" si="537"/>
        <v>9970400</v>
      </c>
      <c r="AT3526" s="44">
        <f t="shared" si="538"/>
        <v>9970400</v>
      </c>
      <c r="AU3526" s="44">
        <f t="shared" si="539"/>
        <v>9970400</v>
      </c>
      <c r="AV3526" s="45" t="b">
        <f t="shared" si="540"/>
        <v>1</v>
      </c>
      <c r="AW3526" s="45" t="b">
        <f t="shared" si="543"/>
        <v>1</v>
      </c>
      <c r="AX3526" s="45"/>
    </row>
    <row r="3527" spans="1:50" s="36" customFormat="1" ht="27.75" customHeight="1" x14ac:dyDescent="0.15">
      <c r="A3527" s="36" t="str">
        <f t="shared" si="541"/>
        <v>RONELLY S.A.S114110309</v>
      </c>
      <c r="B3527" s="36" t="b">
        <f>+A3527='[1]Anexo 9'!A3527</f>
        <v>1</v>
      </c>
      <c r="C3527" s="18">
        <v>890929073</v>
      </c>
      <c r="D3527" s="18" t="s">
        <v>3869</v>
      </c>
      <c r="E3527" s="15" t="s">
        <v>61</v>
      </c>
      <c r="F3527" s="15" t="s">
        <v>62</v>
      </c>
      <c r="G3527" s="15" t="s">
        <v>3155</v>
      </c>
      <c r="H3527" s="15" t="s">
        <v>3155</v>
      </c>
      <c r="I3527" s="15" t="s">
        <v>3155</v>
      </c>
      <c r="J3527" s="15">
        <v>5</v>
      </c>
      <c r="K3527" s="15" t="s">
        <v>3155</v>
      </c>
      <c r="L3527" s="15">
        <v>114110309</v>
      </c>
      <c r="M3527" s="15" t="s">
        <v>2493</v>
      </c>
      <c r="N3527" s="15" t="s">
        <v>1436</v>
      </c>
      <c r="O3527" s="18" t="s">
        <v>5412</v>
      </c>
      <c r="P3527" s="22" t="s">
        <v>3841</v>
      </c>
      <c r="Q3527" s="15" t="s">
        <v>1428</v>
      </c>
      <c r="R3527" s="18" t="s">
        <v>6013</v>
      </c>
      <c r="S3527" s="22" t="b">
        <f t="shared" si="535"/>
        <v>0</v>
      </c>
      <c r="T3527" s="18">
        <v>30</v>
      </c>
      <c r="U3527" s="18" t="s">
        <v>6013</v>
      </c>
      <c r="V3527" s="15"/>
      <c r="W3527" s="18" t="s">
        <v>6525</v>
      </c>
      <c r="X3527" s="18"/>
      <c r="Y3527" s="15" t="s">
        <v>73</v>
      </c>
      <c r="Z3527" s="18" t="s">
        <v>6525</v>
      </c>
      <c r="AA3527" s="18" t="s">
        <v>71</v>
      </c>
      <c r="AB3527" s="18" t="s">
        <v>2981</v>
      </c>
      <c r="AC3527" s="67" t="str">
        <f>+VLOOKUP("*"&amp;L3527&amp;"*",'[2]REGISTROS SANITARIOS'!$D$2663:$E$2973,2,FALSE)</f>
        <v>SI</v>
      </c>
      <c r="AD3527" s="22" t="s">
        <v>1025</v>
      </c>
      <c r="AE3527" s="16">
        <v>44269</v>
      </c>
      <c r="AF3527" s="34" t="s">
        <v>68</v>
      </c>
      <c r="AG3527" s="24">
        <v>1980397</v>
      </c>
      <c r="AH3527" s="18">
        <v>1</v>
      </c>
      <c r="AI3527" s="18"/>
      <c r="AJ3527" s="17">
        <v>82500</v>
      </c>
      <c r="AK3527" s="25">
        <v>82500</v>
      </c>
      <c r="AL3527" s="25">
        <v>313</v>
      </c>
      <c r="AM3527" s="35">
        <v>0</v>
      </c>
      <c r="AN3527" s="19">
        <v>25822500</v>
      </c>
      <c r="AO3527" s="18"/>
      <c r="AP3527" s="15"/>
      <c r="AQ3527" s="43" t="str">
        <f t="shared" si="542"/>
        <v>SI</v>
      </c>
      <c r="AR3527" s="44">
        <f t="shared" si="536"/>
        <v>25822500</v>
      </c>
      <c r="AS3527" s="44">
        <f t="shared" si="537"/>
        <v>25822500</v>
      </c>
      <c r="AT3527" s="44">
        <f t="shared" si="538"/>
        <v>25822500</v>
      </c>
      <c r="AU3527" s="44">
        <f t="shared" si="539"/>
        <v>25822500</v>
      </c>
      <c r="AV3527" s="45" t="b">
        <f t="shared" si="540"/>
        <v>1</v>
      </c>
      <c r="AW3527" s="45" t="b">
        <f t="shared" si="543"/>
        <v>1</v>
      </c>
      <c r="AX3527" s="45"/>
    </row>
    <row r="3528" spans="1:50" s="36" customFormat="1" ht="27.75" customHeight="1" x14ac:dyDescent="0.15">
      <c r="A3528" s="36" t="str">
        <f t="shared" si="541"/>
        <v>RONELLY S.A.S114110509</v>
      </c>
      <c r="B3528" s="36" t="b">
        <f>+A3528='[1]Anexo 9'!A3528</f>
        <v>1</v>
      </c>
      <c r="C3528" s="18">
        <v>890929073</v>
      </c>
      <c r="D3528" s="18" t="s">
        <v>3869</v>
      </c>
      <c r="E3528" s="15" t="s">
        <v>61</v>
      </c>
      <c r="F3528" s="15" t="s">
        <v>62</v>
      </c>
      <c r="G3528" s="15" t="s">
        <v>3155</v>
      </c>
      <c r="H3528" s="15" t="s">
        <v>3155</v>
      </c>
      <c r="I3528" s="15" t="s">
        <v>3155</v>
      </c>
      <c r="J3528" s="15">
        <v>5</v>
      </c>
      <c r="K3528" s="15" t="s">
        <v>3155</v>
      </c>
      <c r="L3528" s="15">
        <v>114110509</v>
      </c>
      <c r="M3528" s="15" t="s">
        <v>2496</v>
      </c>
      <c r="N3528" s="15" t="s">
        <v>1426</v>
      </c>
      <c r="O3528" s="18" t="s">
        <v>5413</v>
      </c>
      <c r="P3528" s="22" t="s">
        <v>3841</v>
      </c>
      <c r="Q3528" s="15" t="s">
        <v>1822</v>
      </c>
      <c r="R3528" s="18" t="s">
        <v>6014</v>
      </c>
      <c r="S3528" s="22" t="b">
        <f t="shared" ref="S3528:S3591" si="544">+R3528=Q3528</f>
        <v>0</v>
      </c>
      <c r="T3528" s="18">
        <v>300</v>
      </c>
      <c r="U3528" s="18" t="s">
        <v>6014</v>
      </c>
      <c r="V3528" s="15"/>
      <c r="W3528" s="18" t="s">
        <v>6547</v>
      </c>
      <c r="X3528" s="18"/>
      <c r="Y3528" s="15" t="s">
        <v>73</v>
      </c>
      <c r="Z3528" s="18" t="s">
        <v>6547</v>
      </c>
      <c r="AA3528" s="18" t="s">
        <v>71</v>
      </c>
      <c r="AB3528" s="18" t="s">
        <v>2500</v>
      </c>
      <c r="AC3528" s="67" t="str">
        <f>+VLOOKUP("*"&amp;L3528&amp;"*",'[2]REGISTROS SANITARIOS'!$D$2663:$E$2973,2,FALSE)</f>
        <v>SI</v>
      </c>
      <c r="AD3528" s="22" t="s">
        <v>1025</v>
      </c>
      <c r="AE3528" s="16">
        <v>44643</v>
      </c>
      <c r="AF3528" s="34" t="s">
        <v>73</v>
      </c>
      <c r="AG3528" s="24">
        <v>19931778</v>
      </c>
      <c r="AH3528" s="18">
        <v>4</v>
      </c>
      <c r="AI3528" s="18"/>
      <c r="AJ3528" s="17">
        <v>27500</v>
      </c>
      <c r="AK3528" s="25">
        <v>27500</v>
      </c>
      <c r="AL3528" s="25">
        <v>917</v>
      </c>
      <c r="AM3528" s="35">
        <v>0</v>
      </c>
      <c r="AN3528" s="19">
        <v>25217500</v>
      </c>
      <c r="AO3528" s="18"/>
      <c r="AP3528" s="15"/>
      <c r="AQ3528" s="43" t="str">
        <f t="shared" si="542"/>
        <v>SI</v>
      </c>
      <c r="AR3528" s="44">
        <f t="shared" si="536"/>
        <v>25217500</v>
      </c>
      <c r="AS3528" s="44">
        <f t="shared" si="537"/>
        <v>25217500</v>
      </c>
      <c r="AT3528" s="44">
        <f t="shared" si="538"/>
        <v>25217500</v>
      </c>
      <c r="AU3528" s="44">
        <f t="shared" si="539"/>
        <v>25217500</v>
      </c>
      <c r="AV3528" s="45" t="b">
        <f t="shared" si="540"/>
        <v>1</v>
      </c>
      <c r="AW3528" s="45" t="b">
        <f t="shared" si="543"/>
        <v>1</v>
      </c>
      <c r="AX3528" s="45"/>
    </row>
    <row r="3529" spans="1:50" s="36" customFormat="1" ht="27.75" customHeight="1" x14ac:dyDescent="0.15">
      <c r="A3529" s="36" t="str">
        <f t="shared" si="541"/>
        <v>RONELLY S.A.S114120109</v>
      </c>
      <c r="B3529" s="36" t="b">
        <f>+A3529='[1]Anexo 9'!A3529</f>
        <v>1</v>
      </c>
      <c r="C3529" s="18">
        <v>890929073</v>
      </c>
      <c r="D3529" s="18" t="s">
        <v>3869</v>
      </c>
      <c r="E3529" s="15" t="s">
        <v>61</v>
      </c>
      <c r="F3529" s="15" t="s">
        <v>62</v>
      </c>
      <c r="G3529" s="15" t="s">
        <v>3155</v>
      </c>
      <c r="H3529" s="15" t="s">
        <v>3155</v>
      </c>
      <c r="I3529" s="15" t="s">
        <v>3155</v>
      </c>
      <c r="J3529" s="15">
        <v>5</v>
      </c>
      <c r="K3529" s="15" t="s">
        <v>3155</v>
      </c>
      <c r="L3529" s="15">
        <v>114120109</v>
      </c>
      <c r="M3529" s="15" t="s">
        <v>2501</v>
      </c>
      <c r="N3529" s="15" t="s">
        <v>1436</v>
      </c>
      <c r="O3529" s="18" t="s">
        <v>5414</v>
      </c>
      <c r="P3529" s="22" t="s">
        <v>3841</v>
      </c>
      <c r="Q3529" s="15" t="s">
        <v>1977</v>
      </c>
      <c r="R3529" s="18" t="s">
        <v>6024</v>
      </c>
      <c r="S3529" s="22" t="b">
        <f t="shared" si="544"/>
        <v>0</v>
      </c>
      <c r="T3529" s="18">
        <v>50</v>
      </c>
      <c r="U3529" s="18" t="s">
        <v>6024</v>
      </c>
      <c r="V3529" s="15"/>
      <c r="W3529" s="18" t="s">
        <v>6530</v>
      </c>
      <c r="X3529" s="18"/>
      <c r="Y3529" s="15" t="s">
        <v>73</v>
      </c>
      <c r="Z3529" s="18" t="s">
        <v>6530</v>
      </c>
      <c r="AA3529" s="18" t="s">
        <v>71</v>
      </c>
      <c r="AB3529" s="18" t="s">
        <v>7695</v>
      </c>
      <c r="AC3529" s="67" t="str">
        <f>+VLOOKUP("*"&amp;L3529&amp;"*",'[2]REGISTROS SANITARIOS'!$D$2663:$E$2973,2,FALSE)</f>
        <v>SI</v>
      </c>
      <c r="AD3529" s="22" t="s">
        <v>1025</v>
      </c>
      <c r="AE3529" s="16">
        <v>44338</v>
      </c>
      <c r="AF3529" s="34" t="s">
        <v>73</v>
      </c>
      <c r="AG3529" s="24">
        <v>19912966</v>
      </c>
      <c r="AH3529" s="18">
        <v>3</v>
      </c>
      <c r="AI3529" s="18"/>
      <c r="AJ3529" s="17">
        <v>129250</v>
      </c>
      <c r="AK3529" s="25">
        <v>129250</v>
      </c>
      <c r="AL3529" s="25">
        <v>245</v>
      </c>
      <c r="AM3529" s="35">
        <v>0</v>
      </c>
      <c r="AN3529" s="19">
        <v>31666250</v>
      </c>
      <c r="AO3529" s="18"/>
      <c r="AP3529" s="15"/>
      <c r="AQ3529" s="43" t="str">
        <f t="shared" si="542"/>
        <v>SI</v>
      </c>
      <c r="AR3529" s="44">
        <f t="shared" si="536"/>
        <v>31666250</v>
      </c>
      <c r="AS3529" s="44">
        <f t="shared" si="537"/>
        <v>31666250</v>
      </c>
      <c r="AT3529" s="44">
        <f t="shared" si="538"/>
        <v>31666250</v>
      </c>
      <c r="AU3529" s="44">
        <f t="shared" si="539"/>
        <v>31666250</v>
      </c>
      <c r="AV3529" s="45" t="b">
        <f t="shared" si="540"/>
        <v>1</v>
      </c>
      <c r="AW3529" s="45" t="b">
        <f t="shared" si="543"/>
        <v>1</v>
      </c>
      <c r="AX3529" s="45"/>
    </row>
    <row r="3530" spans="1:50" s="36" customFormat="1" ht="27.75" customHeight="1" x14ac:dyDescent="0.15">
      <c r="A3530" s="36" t="str">
        <f t="shared" si="541"/>
        <v>RONELLY S.A.S115000103</v>
      </c>
      <c r="B3530" s="36" t="b">
        <f>+A3530='[1]Anexo 9'!A3530</f>
        <v>1</v>
      </c>
      <c r="C3530" s="18">
        <v>890929073</v>
      </c>
      <c r="D3530" s="18" t="s">
        <v>3869</v>
      </c>
      <c r="E3530" s="15" t="s">
        <v>61</v>
      </c>
      <c r="F3530" s="15" t="s">
        <v>62</v>
      </c>
      <c r="G3530" s="15" t="s">
        <v>3155</v>
      </c>
      <c r="H3530" s="15" t="s">
        <v>3155</v>
      </c>
      <c r="I3530" s="15" t="s">
        <v>3155</v>
      </c>
      <c r="J3530" s="15">
        <v>4</v>
      </c>
      <c r="K3530" s="15" t="s">
        <v>3155</v>
      </c>
      <c r="L3530" s="15">
        <v>115000103</v>
      </c>
      <c r="M3530" s="15" t="s">
        <v>2505</v>
      </c>
      <c r="N3530" s="15" t="s">
        <v>64</v>
      </c>
      <c r="O3530" s="18" t="s">
        <v>5415</v>
      </c>
      <c r="P3530" s="22" t="s">
        <v>3841</v>
      </c>
      <c r="Q3530" s="15" t="s">
        <v>76</v>
      </c>
      <c r="R3530" s="18" t="s">
        <v>6010</v>
      </c>
      <c r="S3530" s="22" t="b">
        <f t="shared" si="544"/>
        <v>0</v>
      </c>
      <c r="T3530" s="18">
        <v>100</v>
      </c>
      <c r="U3530" s="18" t="s">
        <v>6010</v>
      </c>
      <c r="V3530" s="15"/>
      <c r="W3530" s="18" t="s">
        <v>6553</v>
      </c>
      <c r="X3530" s="18"/>
      <c r="Y3530" s="15" t="s">
        <v>73</v>
      </c>
      <c r="Z3530" s="18" t="s">
        <v>6553</v>
      </c>
      <c r="AA3530" s="18" t="s">
        <v>513</v>
      </c>
      <c r="AB3530" s="18" t="s">
        <v>7696</v>
      </c>
      <c r="AC3530" s="67" t="str">
        <f>+VLOOKUP("*"&amp;L3530&amp;"*",'[2]REGISTROS SANITARIOS'!$D$2663:$E$2973,2,FALSE)</f>
        <v>SI</v>
      </c>
      <c r="AD3530" s="22" t="s">
        <v>1025</v>
      </c>
      <c r="AE3530" s="16">
        <v>44669</v>
      </c>
      <c r="AF3530" s="34" t="s">
        <v>73</v>
      </c>
      <c r="AG3530" s="24">
        <v>20028845</v>
      </c>
      <c r="AH3530" s="18">
        <v>9</v>
      </c>
      <c r="AI3530" s="18"/>
      <c r="AJ3530" s="17">
        <v>1210</v>
      </c>
      <c r="AK3530" s="25">
        <v>1210</v>
      </c>
      <c r="AL3530" s="25">
        <v>645</v>
      </c>
      <c r="AM3530" s="35">
        <v>0</v>
      </c>
      <c r="AN3530" s="19">
        <v>780450</v>
      </c>
      <c r="AO3530" s="18"/>
      <c r="AP3530" s="15"/>
      <c r="AQ3530" s="43" t="str">
        <f t="shared" si="542"/>
        <v>SI</v>
      </c>
      <c r="AR3530" s="44">
        <f t="shared" si="536"/>
        <v>780450</v>
      </c>
      <c r="AS3530" s="44">
        <f t="shared" si="537"/>
        <v>780450</v>
      </c>
      <c r="AT3530" s="44">
        <f t="shared" si="538"/>
        <v>780450</v>
      </c>
      <c r="AU3530" s="44">
        <f t="shared" si="539"/>
        <v>780450</v>
      </c>
      <c r="AV3530" s="45" t="b">
        <f t="shared" si="540"/>
        <v>1</v>
      </c>
      <c r="AW3530" s="45" t="b">
        <f t="shared" si="543"/>
        <v>1</v>
      </c>
      <c r="AX3530" s="45"/>
    </row>
    <row r="3531" spans="1:50" s="36" customFormat="1" ht="27.75" customHeight="1" x14ac:dyDescent="0.15">
      <c r="A3531" s="36" t="str">
        <f t="shared" si="541"/>
        <v>RONELLY S.A.S116010102</v>
      </c>
      <c r="B3531" s="36" t="b">
        <f>+A3531='[1]Anexo 9'!A3531</f>
        <v>1</v>
      </c>
      <c r="C3531" s="18">
        <v>890929073</v>
      </c>
      <c r="D3531" s="18" t="s">
        <v>3869</v>
      </c>
      <c r="E3531" s="15" t="s">
        <v>61</v>
      </c>
      <c r="F3531" s="15" t="s">
        <v>62</v>
      </c>
      <c r="G3531" s="15" t="s">
        <v>3155</v>
      </c>
      <c r="H3531" s="15" t="s">
        <v>3155</v>
      </c>
      <c r="I3531" s="15" t="s">
        <v>3155</v>
      </c>
      <c r="J3531" s="15">
        <v>5</v>
      </c>
      <c r="K3531" s="15" t="s">
        <v>3155</v>
      </c>
      <c r="L3531" s="15">
        <v>116010102</v>
      </c>
      <c r="M3531" s="15" t="s">
        <v>2513</v>
      </c>
      <c r="N3531" s="15" t="s">
        <v>91</v>
      </c>
      <c r="O3531" s="18" t="s">
        <v>5416</v>
      </c>
      <c r="P3531" s="22" t="s">
        <v>73</v>
      </c>
      <c r="Q3531" s="15" t="s">
        <v>2445</v>
      </c>
      <c r="R3531" s="18" t="s">
        <v>3146</v>
      </c>
      <c r="S3531" s="22" t="b">
        <f t="shared" si="544"/>
        <v>0</v>
      </c>
      <c r="T3531" s="18">
        <v>1</v>
      </c>
      <c r="U3531" s="18" t="s">
        <v>3146</v>
      </c>
      <c r="V3531" s="15"/>
      <c r="W3531" s="18" t="s">
        <v>6528</v>
      </c>
      <c r="X3531" s="18"/>
      <c r="Y3531" s="15" t="s">
        <v>73</v>
      </c>
      <c r="Z3531" s="18" t="s">
        <v>6528</v>
      </c>
      <c r="AA3531" s="18" t="s">
        <v>71</v>
      </c>
      <c r="AB3531" s="18" t="s">
        <v>2515</v>
      </c>
      <c r="AC3531" s="67" t="str">
        <f>+VLOOKUP("*"&amp;L3531&amp;"*",'[2]REGISTROS SANITARIOS'!$D$2663:$E$2973,2,FALSE)</f>
        <v>SI</v>
      </c>
      <c r="AD3531" s="22" t="s">
        <v>1025</v>
      </c>
      <c r="AE3531" s="16">
        <v>44686</v>
      </c>
      <c r="AF3531" s="34" t="s">
        <v>73</v>
      </c>
      <c r="AG3531" s="24">
        <v>19963969</v>
      </c>
      <c r="AH3531" s="18">
        <v>3</v>
      </c>
      <c r="AI3531" s="18"/>
      <c r="AJ3531" s="17">
        <v>165</v>
      </c>
      <c r="AK3531" s="25">
        <v>165</v>
      </c>
      <c r="AL3531" s="25">
        <v>1683</v>
      </c>
      <c r="AM3531" s="35">
        <v>0</v>
      </c>
      <c r="AN3531" s="19">
        <v>277695</v>
      </c>
      <c r="AO3531" s="18"/>
      <c r="AP3531" s="15"/>
      <c r="AQ3531" s="43" t="str">
        <f t="shared" si="542"/>
        <v>SI</v>
      </c>
      <c r="AR3531" s="44">
        <f t="shared" si="536"/>
        <v>277695</v>
      </c>
      <c r="AS3531" s="44">
        <f t="shared" si="537"/>
        <v>277695</v>
      </c>
      <c r="AT3531" s="44">
        <f t="shared" si="538"/>
        <v>277695</v>
      </c>
      <c r="AU3531" s="44">
        <f t="shared" si="539"/>
        <v>277695</v>
      </c>
      <c r="AV3531" s="45" t="b">
        <f t="shared" si="540"/>
        <v>1</v>
      </c>
      <c r="AW3531" s="45" t="b">
        <f t="shared" si="543"/>
        <v>1</v>
      </c>
      <c r="AX3531" s="45"/>
    </row>
    <row r="3532" spans="1:50" s="36" customFormat="1" ht="27.75" customHeight="1" x14ac:dyDescent="0.15">
      <c r="A3532" s="36" t="str">
        <f t="shared" si="541"/>
        <v>RONELLY S.A.S116010309</v>
      </c>
      <c r="B3532" s="36" t="b">
        <f>+A3532='[1]Anexo 9'!A3532</f>
        <v>1</v>
      </c>
      <c r="C3532" s="18">
        <v>890929073</v>
      </c>
      <c r="D3532" s="18" t="s">
        <v>3869</v>
      </c>
      <c r="E3532" s="15" t="s">
        <v>61</v>
      </c>
      <c r="F3532" s="15" t="s">
        <v>62</v>
      </c>
      <c r="G3532" s="15" t="s">
        <v>3155</v>
      </c>
      <c r="H3532" s="15" t="s">
        <v>3155</v>
      </c>
      <c r="I3532" s="15" t="s">
        <v>3155</v>
      </c>
      <c r="J3532" s="15">
        <v>6</v>
      </c>
      <c r="K3532" s="15" t="s">
        <v>3155</v>
      </c>
      <c r="L3532" s="15">
        <v>116010309</v>
      </c>
      <c r="M3532" s="15" t="s">
        <v>2518</v>
      </c>
      <c r="N3532" s="15" t="s">
        <v>1436</v>
      </c>
      <c r="O3532" s="18" t="s">
        <v>5417</v>
      </c>
      <c r="P3532" s="22" t="s">
        <v>73</v>
      </c>
      <c r="Q3532" s="15" t="s">
        <v>1977</v>
      </c>
      <c r="R3532" s="18" t="s">
        <v>6025</v>
      </c>
      <c r="S3532" s="22" t="b">
        <f t="shared" si="544"/>
        <v>0</v>
      </c>
      <c r="T3532" s="18">
        <v>600</v>
      </c>
      <c r="U3532" s="18" t="s">
        <v>6025</v>
      </c>
      <c r="V3532" s="15"/>
      <c r="W3532" s="18" t="s">
        <v>6527</v>
      </c>
      <c r="X3532" s="18"/>
      <c r="Y3532" s="15" t="s">
        <v>73</v>
      </c>
      <c r="Z3532" s="18" t="s">
        <v>6527</v>
      </c>
      <c r="AA3532" s="18" t="s">
        <v>71</v>
      </c>
      <c r="AB3532" s="18" t="s">
        <v>7697</v>
      </c>
      <c r="AC3532" s="67" t="str">
        <f>+VLOOKUP("*"&amp;L3532&amp;"*",'[2]REGISTROS SANITARIOS'!$D$2663:$E$2973,2,FALSE)</f>
        <v>SI</v>
      </c>
      <c r="AD3532" s="22" t="s">
        <v>1025</v>
      </c>
      <c r="AE3532" s="16">
        <v>44376</v>
      </c>
      <c r="AF3532" s="34" t="s">
        <v>73</v>
      </c>
      <c r="AG3532" s="24">
        <v>35662</v>
      </c>
      <c r="AH3532" s="18">
        <v>18</v>
      </c>
      <c r="AI3532" s="18"/>
      <c r="AJ3532" s="17">
        <v>517000</v>
      </c>
      <c r="AK3532" s="25">
        <v>517000</v>
      </c>
      <c r="AL3532" s="25">
        <v>29</v>
      </c>
      <c r="AM3532" s="35">
        <v>0</v>
      </c>
      <c r="AN3532" s="19">
        <v>14993000</v>
      </c>
      <c r="AO3532" s="18"/>
      <c r="AP3532" s="15"/>
      <c r="AQ3532" s="43" t="str">
        <f t="shared" si="542"/>
        <v>SI</v>
      </c>
      <c r="AR3532" s="44">
        <f t="shared" si="536"/>
        <v>14993000</v>
      </c>
      <c r="AS3532" s="44">
        <f t="shared" si="537"/>
        <v>14993000</v>
      </c>
      <c r="AT3532" s="44">
        <f t="shared" si="538"/>
        <v>14993000</v>
      </c>
      <c r="AU3532" s="44">
        <f t="shared" si="539"/>
        <v>14993000</v>
      </c>
      <c r="AV3532" s="45" t="b">
        <f t="shared" si="540"/>
        <v>1</v>
      </c>
      <c r="AW3532" s="45" t="b">
        <f t="shared" si="543"/>
        <v>1</v>
      </c>
      <c r="AX3532" s="45"/>
    </row>
    <row r="3533" spans="1:50" s="36" customFormat="1" ht="27.75" customHeight="1" x14ac:dyDescent="0.15">
      <c r="A3533" s="36" t="str">
        <f t="shared" si="541"/>
        <v>RONELLY S.A.S116010703</v>
      </c>
      <c r="B3533" s="36" t="b">
        <f>+A3533='[1]Anexo 9'!A3533</f>
        <v>1</v>
      </c>
      <c r="C3533" s="18">
        <v>890929073</v>
      </c>
      <c r="D3533" s="18" t="s">
        <v>3869</v>
      </c>
      <c r="E3533" s="15" t="s">
        <v>61</v>
      </c>
      <c r="F3533" s="15" t="s">
        <v>62</v>
      </c>
      <c r="G3533" s="15" t="s">
        <v>3155</v>
      </c>
      <c r="H3533" s="15" t="s">
        <v>3155</v>
      </c>
      <c r="I3533" s="15" t="s">
        <v>3155</v>
      </c>
      <c r="J3533" s="15">
        <v>4</v>
      </c>
      <c r="K3533" s="15" t="s">
        <v>3155</v>
      </c>
      <c r="L3533" s="15">
        <v>116010703</v>
      </c>
      <c r="M3533" s="15" t="s">
        <v>2521</v>
      </c>
      <c r="N3533" s="15" t="s">
        <v>64</v>
      </c>
      <c r="O3533" s="18" t="s">
        <v>5418</v>
      </c>
      <c r="P3533" s="22" t="s">
        <v>3841</v>
      </c>
      <c r="Q3533" s="15" t="s">
        <v>1750</v>
      </c>
      <c r="R3533" s="18" t="s">
        <v>6026</v>
      </c>
      <c r="S3533" s="22" t="b">
        <f t="shared" si="544"/>
        <v>0</v>
      </c>
      <c r="T3533" s="18">
        <v>25</v>
      </c>
      <c r="U3533" s="18" t="s">
        <v>6026</v>
      </c>
      <c r="V3533" s="15"/>
      <c r="W3533" s="18" t="s">
        <v>6527</v>
      </c>
      <c r="X3533" s="18"/>
      <c r="Y3533" s="15" t="s">
        <v>73</v>
      </c>
      <c r="Z3533" s="18" t="s">
        <v>6527</v>
      </c>
      <c r="AA3533" s="18" t="s">
        <v>71</v>
      </c>
      <c r="AB3533" s="18" t="s">
        <v>3727</v>
      </c>
      <c r="AC3533" s="67" t="str">
        <f>+VLOOKUP("*"&amp;L3533&amp;"*",'[2]REGISTROS SANITARIOS'!$D$2663:$E$2973,2,FALSE)</f>
        <v>SI</v>
      </c>
      <c r="AD3533" s="22" t="s">
        <v>1025</v>
      </c>
      <c r="AE3533" s="16">
        <v>44537</v>
      </c>
      <c r="AF3533" s="34" t="s">
        <v>73</v>
      </c>
      <c r="AG3533" s="24">
        <v>40260</v>
      </c>
      <c r="AH3533" s="18">
        <v>2</v>
      </c>
      <c r="AI3533" s="18"/>
      <c r="AJ3533" s="17">
        <v>1650</v>
      </c>
      <c r="AK3533" s="25">
        <v>1650</v>
      </c>
      <c r="AL3533" s="25">
        <v>1009</v>
      </c>
      <c r="AM3533" s="35">
        <v>0</v>
      </c>
      <c r="AN3533" s="19">
        <v>1664850</v>
      </c>
      <c r="AO3533" s="18"/>
      <c r="AP3533" s="15"/>
      <c r="AQ3533" s="43" t="str">
        <f t="shared" si="542"/>
        <v>SI</v>
      </c>
      <c r="AR3533" s="44">
        <f t="shared" si="536"/>
        <v>1664850</v>
      </c>
      <c r="AS3533" s="44">
        <f t="shared" si="537"/>
        <v>1664850</v>
      </c>
      <c r="AT3533" s="44">
        <f t="shared" si="538"/>
        <v>1664850</v>
      </c>
      <c r="AU3533" s="44">
        <f t="shared" si="539"/>
        <v>1664850</v>
      </c>
      <c r="AV3533" s="45" t="b">
        <f t="shared" si="540"/>
        <v>1</v>
      </c>
      <c r="AW3533" s="45" t="b">
        <f t="shared" si="543"/>
        <v>1</v>
      </c>
      <c r="AX3533" s="45"/>
    </row>
    <row r="3534" spans="1:50" s="36" customFormat="1" ht="27.75" customHeight="1" x14ac:dyDescent="0.15">
      <c r="A3534" s="36" t="str">
        <f t="shared" si="541"/>
        <v>RONELLY S.A.S116012003</v>
      </c>
      <c r="B3534" s="36" t="b">
        <f>+A3534='[1]Anexo 9'!A3534</f>
        <v>1</v>
      </c>
      <c r="C3534" s="18">
        <v>890929073</v>
      </c>
      <c r="D3534" s="18" t="s">
        <v>3869</v>
      </c>
      <c r="E3534" s="15" t="s">
        <v>61</v>
      </c>
      <c r="F3534" s="15" t="s">
        <v>62</v>
      </c>
      <c r="G3534" s="15" t="s">
        <v>3155</v>
      </c>
      <c r="H3534" s="15" t="s">
        <v>3155</v>
      </c>
      <c r="I3534" s="15" t="s">
        <v>3155</v>
      </c>
      <c r="J3534" s="15">
        <v>4</v>
      </c>
      <c r="K3534" s="15" t="s">
        <v>3155</v>
      </c>
      <c r="L3534" s="15">
        <v>116012003</v>
      </c>
      <c r="M3534" s="15" t="s">
        <v>2530</v>
      </c>
      <c r="N3534" s="15" t="s">
        <v>64</v>
      </c>
      <c r="O3534" s="18" t="s">
        <v>5419</v>
      </c>
      <c r="P3534" s="22" t="s">
        <v>73</v>
      </c>
      <c r="Q3534" s="15" t="s">
        <v>2531</v>
      </c>
      <c r="R3534" s="18" t="s">
        <v>6002</v>
      </c>
      <c r="S3534" s="22" t="b">
        <f t="shared" si="544"/>
        <v>0</v>
      </c>
      <c r="T3534" s="18">
        <v>10</v>
      </c>
      <c r="U3534" s="18" t="s">
        <v>6002</v>
      </c>
      <c r="V3534" s="15"/>
      <c r="W3534" s="18" t="s">
        <v>6534</v>
      </c>
      <c r="X3534" s="18"/>
      <c r="Y3534" s="15" t="s">
        <v>73</v>
      </c>
      <c r="Z3534" s="18" t="s">
        <v>6534</v>
      </c>
      <c r="AA3534" s="18" t="s">
        <v>71</v>
      </c>
      <c r="AB3534" s="18" t="s">
        <v>2532</v>
      </c>
      <c r="AC3534" s="67" t="e">
        <f>+VLOOKUP("*"&amp;L3534&amp;"*",'[2]REGISTROS SANITARIOS'!$D$2663:$E$2973,2,FALSE)</f>
        <v>#N/A</v>
      </c>
      <c r="AD3534" s="22" t="s">
        <v>44</v>
      </c>
      <c r="AE3534" s="16">
        <v>44374</v>
      </c>
      <c r="AF3534" s="34" t="s">
        <v>73</v>
      </c>
      <c r="AG3534" s="24">
        <v>20043426</v>
      </c>
      <c r="AH3534" s="18">
        <v>2</v>
      </c>
      <c r="AI3534" s="18"/>
      <c r="AJ3534" s="17">
        <v>121</v>
      </c>
      <c r="AK3534" s="25">
        <v>121</v>
      </c>
      <c r="AL3534" s="25">
        <v>6810</v>
      </c>
      <c r="AM3534" s="35">
        <v>0</v>
      </c>
      <c r="AN3534" s="19">
        <v>824010</v>
      </c>
      <c r="AO3534" s="18"/>
      <c r="AP3534" s="15"/>
      <c r="AQ3534" s="43" t="str">
        <f t="shared" si="542"/>
        <v>SI</v>
      </c>
      <c r="AR3534" s="44">
        <f t="shared" si="536"/>
        <v>824010</v>
      </c>
      <c r="AS3534" s="44">
        <f t="shared" si="537"/>
        <v>824010</v>
      </c>
      <c r="AT3534" s="44">
        <f t="shared" si="538"/>
        <v>824010</v>
      </c>
      <c r="AU3534" s="44">
        <f t="shared" si="539"/>
        <v>824010</v>
      </c>
      <c r="AV3534" s="45" t="b">
        <f t="shared" si="540"/>
        <v>1</v>
      </c>
      <c r="AW3534" s="45" t="b">
        <f t="shared" si="543"/>
        <v>1</v>
      </c>
      <c r="AX3534" s="45"/>
    </row>
    <row r="3535" spans="1:50" s="36" customFormat="1" ht="27.75" customHeight="1" x14ac:dyDescent="0.15">
      <c r="A3535" s="36" t="str">
        <f t="shared" si="541"/>
        <v>RONELLY S.A.S116020103</v>
      </c>
      <c r="B3535" s="36" t="b">
        <f>+A3535='[1]Anexo 9'!A3535</f>
        <v>1</v>
      </c>
      <c r="C3535" s="18">
        <v>890929073</v>
      </c>
      <c r="D3535" s="18" t="s">
        <v>3869</v>
      </c>
      <c r="E3535" s="15" t="s">
        <v>61</v>
      </c>
      <c r="F3535" s="15" t="s">
        <v>62</v>
      </c>
      <c r="G3535" s="15" t="s">
        <v>3155</v>
      </c>
      <c r="H3535" s="15" t="s">
        <v>3155</v>
      </c>
      <c r="I3535" s="15" t="s">
        <v>3155</v>
      </c>
      <c r="J3535" s="15">
        <v>6</v>
      </c>
      <c r="K3535" s="15" t="s">
        <v>3155</v>
      </c>
      <c r="L3535" s="15">
        <v>116020103</v>
      </c>
      <c r="M3535" s="15" t="s">
        <v>88</v>
      </c>
      <c r="N3535" s="15" t="s">
        <v>80</v>
      </c>
      <c r="O3535" s="18" t="s">
        <v>5420</v>
      </c>
      <c r="P3535" s="22" t="s">
        <v>73</v>
      </c>
      <c r="Q3535" s="15" t="s">
        <v>89</v>
      </c>
      <c r="R3535" s="18" t="s">
        <v>6002</v>
      </c>
      <c r="S3535" s="22" t="b">
        <f t="shared" si="544"/>
        <v>0</v>
      </c>
      <c r="T3535" s="18">
        <v>10</v>
      </c>
      <c r="U3535" s="18" t="s">
        <v>6002</v>
      </c>
      <c r="V3535" s="15"/>
      <c r="W3535" s="18" t="s">
        <v>6567</v>
      </c>
      <c r="X3535" s="18"/>
      <c r="Y3535" s="15" t="s">
        <v>73</v>
      </c>
      <c r="Z3535" s="18" t="s">
        <v>6567</v>
      </c>
      <c r="AA3535" s="18" t="s">
        <v>208</v>
      </c>
      <c r="AB3535" s="18" t="s">
        <v>7698</v>
      </c>
      <c r="AC3535" s="67" t="str">
        <f>+VLOOKUP("*"&amp;L3535&amp;"*",'[2]REGISTROS SANITARIOS'!$D$2663:$E$2973,2,FALSE)</f>
        <v>SI</v>
      </c>
      <c r="AD3535" s="22" t="s">
        <v>1025</v>
      </c>
      <c r="AE3535" s="16">
        <v>44371</v>
      </c>
      <c r="AF3535" s="34" t="s">
        <v>73</v>
      </c>
      <c r="AG3535" s="24">
        <v>19942878</v>
      </c>
      <c r="AH3535" s="18">
        <v>1</v>
      </c>
      <c r="AI3535" s="18"/>
      <c r="AJ3535" s="17">
        <v>385</v>
      </c>
      <c r="AK3535" s="25">
        <v>385</v>
      </c>
      <c r="AL3535" s="25">
        <v>24900</v>
      </c>
      <c r="AM3535" s="35">
        <v>0</v>
      </c>
      <c r="AN3535" s="19">
        <v>9586500</v>
      </c>
      <c r="AO3535" s="18"/>
      <c r="AP3535" s="15"/>
      <c r="AQ3535" s="43" t="str">
        <f t="shared" si="542"/>
        <v>SI</v>
      </c>
      <c r="AR3535" s="44">
        <f t="shared" si="536"/>
        <v>9586500</v>
      </c>
      <c r="AS3535" s="44">
        <f t="shared" si="537"/>
        <v>9586500</v>
      </c>
      <c r="AT3535" s="44">
        <f t="shared" si="538"/>
        <v>9586500</v>
      </c>
      <c r="AU3535" s="44">
        <f t="shared" si="539"/>
        <v>9586500</v>
      </c>
      <c r="AV3535" s="45" t="b">
        <f t="shared" si="540"/>
        <v>1</v>
      </c>
      <c r="AW3535" s="45" t="b">
        <f t="shared" si="543"/>
        <v>1</v>
      </c>
      <c r="AX3535" s="45"/>
    </row>
    <row r="3536" spans="1:50" s="36" customFormat="1" ht="27.75" customHeight="1" x14ac:dyDescent="0.15">
      <c r="A3536" s="36" t="str">
        <f t="shared" si="541"/>
        <v>RONELLY S.A.S116020209</v>
      </c>
      <c r="B3536" s="36" t="b">
        <f>+A3536='[1]Anexo 9'!A3536</f>
        <v>1</v>
      </c>
      <c r="C3536" s="18">
        <v>890929073</v>
      </c>
      <c r="D3536" s="18" t="s">
        <v>3869</v>
      </c>
      <c r="E3536" s="15" t="s">
        <v>61</v>
      </c>
      <c r="F3536" s="15" t="s">
        <v>62</v>
      </c>
      <c r="G3536" s="15" t="s">
        <v>3155</v>
      </c>
      <c r="H3536" s="15" t="s">
        <v>3155</v>
      </c>
      <c r="I3536" s="15" t="s">
        <v>3155</v>
      </c>
      <c r="J3536" s="15">
        <v>5</v>
      </c>
      <c r="K3536" s="15" t="s">
        <v>3155</v>
      </c>
      <c r="L3536" s="15">
        <v>116020209</v>
      </c>
      <c r="M3536" s="15" t="s">
        <v>2535</v>
      </c>
      <c r="N3536" s="15" t="s">
        <v>1436</v>
      </c>
      <c r="O3536" s="18" t="s">
        <v>5421</v>
      </c>
      <c r="P3536" s="22" t="s">
        <v>3841</v>
      </c>
      <c r="Q3536" s="15" t="s">
        <v>1438</v>
      </c>
      <c r="R3536" s="18" t="s">
        <v>6027</v>
      </c>
      <c r="S3536" s="22" t="b">
        <f t="shared" si="544"/>
        <v>0</v>
      </c>
      <c r="T3536" s="18">
        <v>150</v>
      </c>
      <c r="U3536" s="18" t="s">
        <v>6027</v>
      </c>
      <c r="V3536" s="15"/>
      <c r="W3536" s="18" t="s">
        <v>6530</v>
      </c>
      <c r="X3536" s="18" t="s">
        <v>8765</v>
      </c>
      <c r="Y3536" s="15" t="s">
        <v>73</v>
      </c>
      <c r="Z3536" s="18" t="s">
        <v>6530</v>
      </c>
      <c r="AA3536" s="18" t="s">
        <v>71</v>
      </c>
      <c r="AB3536" s="18" t="s">
        <v>2983</v>
      </c>
      <c r="AC3536" s="67" t="str">
        <f>+VLOOKUP("*"&amp;L3536&amp;"*",'[2]REGISTROS SANITARIOS'!$D$2663:$E$2973,2,FALSE)</f>
        <v>SI</v>
      </c>
      <c r="AD3536" s="22" t="s">
        <v>1025</v>
      </c>
      <c r="AE3536" s="16" t="s">
        <v>8811</v>
      </c>
      <c r="AF3536" s="34" t="s">
        <v>8814</v>
      </c>
      <c r="AG3536" s="24">
        <v>200320933</v>
      </c>
      <c r="AH3536" s="18">
        <v>13</v>
      </c>
      <c r="AI3536" s="18"/>
      <c r="AJ3536" s="17">
        <v>165000</v>
      </c>
      <c r="AK3536" s="25">
        <v>165000</v>
      </c>
      <c r="AL3536" s="25">
        <v>188</v>
      </c>
      <c r="AM3536" s="35">
        <v>0</v>
      </c>
      <c r="AN3536" s="19">
        <v>31020000</v>
      </c>
      <c r="AO3536" s="18"/>
      <c r="AP3536" s="15"/>
      <c r="AQ3536" s="43" t="str">
        <f t="shared" si="542"/>
        <v>SI</v>
      </c>
      <c r="AR3536" s="44">
        <f t="shared" si="536"/>
        <v>31020000</v>
      </c>
      <c r="AS3536" s="44">
        <f t="shared" si="537"/>
        <v>31020000</v>
      </c>
      <c r="AT3536" s="44">
        <f t="shared" si="538"/>
        <v>31020000</v>
      </c>
      <c r="AU3536" s="44">
        <f t="shared" si="539"/>
        <v>31020000</v>
      </c>
      <c r="AV3536" s="45" t="b">
        <f t="shared" si="540"/>
        <v>1</v>
      </c>
      <c r="AW3536" s="45" t="b">
        <f t="shared" si="543"/>
        <v>1</v>
      </c>
      <c r="AX3536" s="45"/>
    </row>
    <row r="3537" spans="1:50" s="36" customFormat="1" ht="27.75" customHeight="1" x14ac:dyDescent="0.15">
      <c r="A3537" s="36" t="str">
        <f t="shared" si="541"/>
        <v>RONELLY S.A.S116020440</v>
      </c>
      <c r="B3537" s="36" t="b">
        <f>+A3537='[1]Anexo 9'!A3537</f>
        <v>1</v>
      </c>
      <c r="C3537" s="18">
        <v>890929073</v>
      </c>
      <c r="D3537" s="18" t="s">
        <v>3869</v>
      </c>
      <c r="E3537" s="15" t="s">
        <v>61</v>
      </c>
      <c r="F3537" s="15" t="s">
        <v>1788</v>
      </c>
      <c r="G3537" s="15">
        <f>+VLOOKUP(F3537,[3]Sheet1!$E$3:$G$74,3,FALSE)</f>
        <v>2</v>
      </c>
      <c r="H3537" s="15">
        <f>+VLOOKUP(D3537&amp;F3537,'TD para paquetes'!$E$3:$I$441,5,FALSE)</f>
        <v>2</v>
      </c>
      <c r="I3537" s="15" t="s">
        <v>1025</v>
      </c>
      <c r="J3537" s="15">
        <v>6</v>
      </c>
      <c r="K3537" s="15">
        <v>6</v>
      </c>
      <c r="L3537" s="15">
        <v>116020440</v>
      </c>
      <c r="M3537" s="15" t="s">
        <v>1789</v>
      </c>
      <c r="N3537" s="15" t="s">
        <v>1790</v>
      </c>
      <c r="O3537" s="18" t="s">
        <v>5422</v>
      </c>
      <c r="P3537" s="22" t="s">
        <v>3841</v>
      </c>
      <c r="Q3537" s="15" t="s">
        <v>1791</v>
      </c>
      <c r="R3537" s="18" t="s">
        <v>6002</v>
      </c>
      <c r="S3537" s="22" t="b">
        <f t="shared" si="544"/>
        <v>0</v>
      </c>
      <c r="T3537" s="18">
        <v>10</v>
      </c>
      <c r="U3537" s="18" t="s">
        <v>6002</v>
      </c>
      <c r="V3537" s="15"/>
      <c r="W3537" s="18" t="s">
        <v>6543</v>
      </c>
      <c r="X3537" s="18"/>
      <c r="Y3537" s="15" t="s">
        <v>73</v>
      </c>
      <c r="Z3537" s="18" t="s">
        <v>6543</v>
      </c>
      <c r="AA3537" s="18" t="s">
        <v>387</v>
      </c>
      <c r="AB3537" s="18" t="s">
        <v>7699</v>
      </c>
      <c r="AC3537" s="67" t="e">
        <f>+VLOOKUP("*"&amp;L3537&amp;"*",'[2]REGISTROS SANITARIOS'!$D$2663:$E$2973,2,FALSE)</f>
        <v>#N/A</v>
      </c>
      <c r="AD3537" s="22" t="s">
        <v>44</v>
      </c>
      <c r="AE3537" s="16" t="s">
        <v>8811</v>
      </c>
      <c r="AF3537" s="34" t="s">
        <v>8814</v>
      </c>
      <c r="AG3537" s="24">
        <v>36241</v>
      </c>
      <c r="AH3537" s="18">
        <v>3</v>
      </c>
      <c r="AI3537" s="18"/>
      <c r="AJ3537" s="17">
        <v>22000</v>
      </c>
      <c r="AK3537" s="25">
        <v>22000</v>
      </c>
      <c r="AL3537" s="25">
        <v>12660.199999999999</v>
      </c>
      <c r="AM3537" s="35">
        <v>0</v>
      </c>
      <c r="AN3537" s="19">
        <v>278524400</v>
      </c>
      <c r="AO3537" s="18"/>
      <c r="AP3537" s="15"/>
      <c r="AQ3537" s="43" t="str">
        <f t="shared" si="542"/>
        <v>SI</v>
      </c>
      <c r="AR3537" s="44">
        <f t="shared" si="536"/>
        <v>278524400</v>
      </c>
      <c r="AS3537" s="44">
        <f t="shared" si="537"/>
        <v>278524400</v>
      </c>
      <c r="AT3537" s="44">
        <f t="shared" si="538"/>
        <v>278524400</v>
      </c>
      <c r="AU3537" s="44">
        <f t="shared" si="539"/>
        <v>278524400</v>
      </c>
      <c r="AV3537" s="45" t="b">
        <f t="shared" si="540"/>
        <v>1</v>
      </c>
      <c r="AW3537" s="45" t="b">
        <f t="shared" si="543"/>
        <v>1</v>
      </c>
      <c r="AX3537" s="45"/>
    </row>
    <row r="3538" spans="1:50" s="36" customFormat="1" ht="27.75" customHeight="1" x14ac:dyDescent="0.15">
      <c r="A3538" s="36" t="str">
        <f t="shared" si="541"/>
        <v>RONELLY S.A.S116020460</v>
      </c>
      <c r="B3538" s="36" t="b">
        <f>+A3538='[1]Anexo 9'!A3538</f>
        <v>1</v>
      </c>
      <c r="C3538" s="18">
        <v>890929073</v>
      </c>
      <c r="D3538" s="18" t="s">
        <v>3869</v>
      </c>
      <c r="E3538" s="15" t="s">
        <v>61</v>
      </c>
      <c r="F3538" s="15" t="s">
        <v>1788</v>
      </c>
      <c r="G3538" s="15">
        <f>+VLOOKUP(F3538,[3]Sheet1!$E$3:$G$74,3,FALSE)</f>
        <v>2</v>
      </c>
      <c r="H3538" s="15">
        <f>+VLOOKUP(D3538&amp;F3538,'TD para paquetes'!$E$3:$I$441,5,FALSE)</f>
        <v>2</v>
      </c>
      <c r="I3538" s="15" t="s">
        <v>1025</v>
      </c>
      <c r="J3538" s="15">
        <v>6</v>
      </c>
      <c r="K3538" s="15">
        <v>6</v>
      </c>
      <c r="L3538" s="15">
        <v>116020460</v>
      </c>
      <c r="M3538" s="15" t="s">
        <v>1794</v>
      </c>
      <c r="N3538" s="15" t="s">
        <v>1790</v>
      </c>
      <c r="O3538" s="18" t="s">
        <v>5423</v>
      </c>
      <c r="P3538" s="22" t="s">
        <v>3841</v>
      </c>
      <c r="Q3538" s="15" t="s">
        <v>1791</v>
      </c>
      <c r="R3538" s="18" t="s">
        <v>6002</v>
      </c>
      <c r="S3538" s="22" t="b">
        <f t="shared" si="544"/>
        <v>0</v>
      </c>
      <c r="T3538" s="18">
        <v>10</v>
      </c>
      <c r="U3538" s="18" t="s">
        <v>6002</v>
      </c>
      <c r="V3538" s="15"/>
      <c r="W3538" s="18" t="s">
        <v>6543</v>
      </c>
      <c r="X3538" s="18"/>
      <c r="Y3538" s="15" t="s">
        <v>73</v>
      </c>
      <c r="Z3538" s="18" t="s">
        <v>6543</v>
      </c>
      <c r="AA3538" s="18" t="s">
        <v>387</v>
      </c>
      <c r="AB3538" s="18" t="s">
        <v>7700</v>
      </c>
      <c r="AC3538" s="67" t="e">
        <f>+VLOOKUP("*"&amp;L3538&amp;"*",'[2]REGISTROS SANITARIOS'!$D$2663:$E$2973,2,FALSE)</f>
        <v>#N/A</v>
      </c>
      <c r="AD3538" s="22" t="s">
        <v>44</v>
      </c>
      <c r="AE3538" s="16" t="s">
        <v>8811</v>
      </c>
      <c r="AF3538" s="34" t="s">
        <v>8814</v>
      </c>
      <c r="AG3538" s="24" t="s">
        <v>8308</v>
      </c>
      <c r="AH3538" s="18">
        <v>0</v>
      </c>
      <c r="AI3538" s="18"/>
      <c r="AJ3538" s="17">
        <v>6600</v>
      </c>
      <c r="AK3538" s="25">
        <v>6600</v>
      </c>
      <c r="AL3538" s="25">
        <v>15862</v>
      </c>
      <c r="AM3538" s="35">
        <v>0</v>
      </c>
      <c r="AN3538" s="19">
        <v>104689200</v>
      </c>
      <c r="AO3538" s="18"/>
      <c r="AP3538" s="15"/>
      <c r="AQ3538" s="43" t="str">
        <f t="shared" si="542"/>
        <v>SI</v>
      </c>
      <c r="AR3538" s="44">
        <f t="shared" si="536"/>
        <v>104689200</v>
      </c>
      <c r="AS3538" s="44">
        <f t="shared" si="537"/>
        <v>104689200</v>
      </c>
      <c r="AT3538" s="44">
        <f t="shared" si="538"/>
        <v>104689200</v>
      </c>
      <c r="AU3538" s="44">
        <f t="shared" si="539"/>
        <v>104689200</v>
      </c>
      <c r="AV3538" s="45" t="b">
        <f t="shared" si="540"/>
        <v>1</v>
      </c>
      <c r="AW3538" s="45" t="b">
        <f t="shared" si="543"/>
        <v>1</v>
      </c>
      <c r="AX3538" s="45"/>
    </row>
    <row r="3539" spans="1:50" s="36" customFormat="1" ht="27.75" customHeight="1" x14ac:dyDescent="0.15">
      <c r="A3539" s="36" t="str">
        <f t="shared" si="541"/>
        <v>RONELLY S.A.S116020809</v>
      </c>
      <c r="B3539" s="36" t="b">
        <f>+A3539='[1]Anexo 9'!A3539</f>
        <v>1</v>
      </c>
      <c r="C3539" s="18">
        <v>890929073</v>
      </c>
      <c r="D3539" s="18" t="s">
        <v>3869</v>
      </c>
      <c r="E3539" s="15" t="s">
        <v>61</v>
      </c>
      <c r="F3539" s="15" t="s">
        <v>62</v>
      </c>
      <c r="G3539" s="15" t="s">
        <v>3155</v>
      </c>
      <c r="H3539" s="15" t="s">
        <v>3155</v>
      </c>
      <c r="I3539" s="15" t="s">
        <v>3155</v>
      </c>
      <c r="J3539" s="15">
        <v>6</v>
      </c>
      <c r="K3539" s="15" t="s">
        <v>3155</v>
      </c>
      <c r="L3539" s="15">
        <v>116020809</v>
      </c>
      <c r="M3539" s="15" t="s">
        <v>2537</v>
      </c>
      <c r="N3539" s="15" t="s">
        <v>1426</v>
      </c>
      <c r="O3539" s="18" t="s">
        <v>5424</v>
      </c>
      <c r="P3539" s="22" t="s">
        <v>3841</v>
      </c>
      <c r="Q3539" s="15" t="s">
        <v>2538</v>
      </c>
      <c r="R3539" s="18" t="s">
        <v>6013</v>
      </c>
      <c r="S3539" s="22" t="b">
        <f t="shared" si="544"/>
        <v>0</v>
      </c>
      <c r="T3539" s="18">
        <v>30</v>
      </c>
      <c r="U3539" s="18" t="s">
        <v>6013</v>
      </c>
      <c r="V3539" s="15"/>
      <c r="W3539" s="18" t="s">
        <v>6588</v>
      </c>
      <c r="X3539" s="18"/>
      <c r="Y3539" s="15" t="s">
        <v>73</v>
      </c>
      <c r="Z3539" s="18" t="s">
        <v>6588</v>
      </c>
      <c r="AA3539" s="18" t="s">
        <v>208</v>
      </c>
      <c r="AB3539" s="18" t="s">
        <v>3735</v>
      </c>
      <c r="AC3539" s="67" t="str">
        <f>+VLOOKUP("*"&amp;L3539&amp;"*",'[2]REGISTROS SANITARIOS'!$D$2663:$E$2973,2,FALSE)</f>
        <v>SI</v>
      </c>
      <c r="AD3539" s="22" t="s">
        <v>1025</v>
      </c>
      <c r="AE3539" s="16">
        <v>45266</v>
      </c>
      <c r="AF3539" s="34" t="s">
        <v>73</v>
      </c>
      <c r="AG3539" s="24">
        <v>20056052</v>
      </c>
      <c r="AH3539" s="18">
        <v>4</v>
      </c>
      <c r="AI3539" s="18"/>
      <c r="AJ3539" s="17">
        <v>115500</v>
      </c>
      <c r="AK3539" s="25">
        <v>115500</v>
      </c>
      <c r="AL3539" s="25">
        <v>205</v>
      </c>
      <c r="AM3539" s="35">
        <v>0</v>
      </c>
      <c r="AN3539" s="19">
        <v>23677500</v>
      </c>
      <c r="AO3539" s="18">
        <v>1327</v>
      </c>
      <c r="AP3539" s="15"/>
      <c r="AQ3539" s="43" t="str">
        <f t="shared" si="542"/>
        <v>SI</v>
      </c>
      <c r="AR3539" s="44">
        <f t="shared" si="536"/>
        <v>23677500</v>
      </c>
      <c r="AS3539" s="44">
        <f t="shared" si="537"/>
        <v>23677500</v>
      </c>
      <c r="AT3539" s="44">
        <f t="shared" si="538"/>
        <v>23677500</v>
      </c>
      <c r="AU3539" s="44">
        <f t="shared" si="539"/>
        <v>23677500</v>
      </c>
      <c r="AV3539" s="45" t="b">
        <f t="shared" si="540"/>
        <v>1</v>
      </c>
      <c r="AW3539" s="45" t="b">
        <f t="shared" si="543"/>
        <v>1</v>
      </c>
      <c r="AX3539" s="45"/>
    </row>
    <row r="3540" spans="1:50" s="36" customFormat="1" ht="27.75" customHeight="1" x14ac:dyDescent="0.15">
      <c r="A3540" s="36" t="str">
        <f t="shared" si="541"/>
        <v>RONELLY S.A.S116030803</v>
      </c>
      <c r="B3540" s="36" t="b">
        <f>+A3540='[1]Anexo 9'!A3540</f>
        <v>1</v>
      </c>
      <c r="C3540" s="18">
        <v>890929073</v>
      </c>
      <c r="D3540" s="18" t="s">
        <v>3869</v>
      </c>
      <c r="E3540" s="15" t="s">
        <v>61</v>
      </c>
      <c r="F3540" s="15" t="s">
        <v>62</v>
      </c>
      <c r="G3540" s="15" t="s">
        <v>3155</v>
      </c>
      <c r="H3540" s="15" t="s">
        <v>3155</v>
      </c>
      <c r="I3540" s="15" t="s">
        <v>3155</v>
      </c>
      <c r="J3540" s="15">
        <v>5</v>
      </c>
      <c r="K3540" s="15" t="s">
        <v>3155</v>
      </c>
      <c r="L3540" s="15">
        <v>116030803</v>
      </c>
      <c r="M3540" s="15" t="s">
        <v>2543</v>
      </c>
      <c r="N3540" s="15" t="s">
        <v>64</v>
      </c>
      <c r="O3540" s="18" t="s">
        <v>5425</v>
      </c>
      <c r="P3540" s="22" t="s">
        <v>3841</v>
      </c>
      <c r="Q3540" s="15" t="s">
        <v>1211</v>
      </c>
      <c r="R3540" s="18" t="s">
        <v>6008</v>
      </c>
      <c r="S3540" s="22" t="b">
        <f t="shared" si="544"/>
        <v>0</v>
      </c>
      <c r="T3540" s="18">
        <v>5</v>
      </c>
      <c r="U3540" s="18" t="s">
        <v>6008</v>
      </c>
      <c r="V3540" s="15"/>
      <c r="W3540" s="18" t="s">
        <v>6510</v>
      </c>
      <c r="X3540" s="18"/>
      <c r="Y3540" s="15" t="s">
        <v>73</v>
      </c>
      <c r="Z3540" s="18" t="s">
        <v>6510</v>
      </c>
      <c r="AA3540" s="18" t="s">
        <v>71</v>
      </c>
      <c r="AB3540" s="18" t="s">
        <v>7595</v>
      </c>
      <c r="AC3540" s="67" t="str">
        <f>+VLOOKUP("*"&amp;L3540&amp;"*",'[2]REGISTROS SANITARIOS'!$D$2663:$E$2973,2,FALSE)</f>
        <v>SI</v>
      </c>
      <c r="AD3540" s="22" t="s">
        <v>1025</v>
      </c>
      <c r="AE3540" s="16">
        <v>44936</v>
      </c>
      <c r="AF3540" s="34" t="s">
        <v>73</v>
      </c>
      <c r="AG3540" s="24">
        <v>20119728</v>
      </c>
      <c r="AH3540" s="18">
        <v>1</v>
      </c>
      <c r="AI3540" s="18"/>
      <c r="AJ3540" s="17">
        <v>605</v>
      </c>
      <c r="AK3540" s="25">
        <v>605</v>
      </c>
      <c r="AL3540" s="25">
        <v>4127</v>
      </c>
      <c r="AM3540" s="35">
        <v>0</v>
      </c>
      <c r="AN3540" s="19">
        <v>2496835</v>
      </c>
      <c r="AO3540" s="18"/>
      <c r="AP3540" s="15"/>
      <c r="AQ3540" s="43" t="str">
        <f t="shared" si="542"/>
        <v>SI</v>
      </c>
      <c r="AR3540" s="44">
        <f t="shared" ref="AR3540:AR3603" si="545">+AJ3540*(AL3540*(1+AM3540))</f>
        <v>2496835</v>
      </c>
      <c r="AS3540" s="44">
        <f t="shared" ref="AS3540:AS3603" si="546">+AJ3540*AL3540</f>
        <v>2496835</v>
      </c>
      <c r="AT3540" s="44">
        <f t="shared" ref="AT3540:AT3603" si="547">+AL3540*AK3540</f>
        <v>2496835</v>
      </c>
      <c r="AU3540" s="44">
        <f t="shared" ref="AU3540:AU3603" si="548">+AK3540*(AL3540*(1+AM3540))</f>
        <v>2496835</v>
      </c>
      <c r="AV3540" s="45" t="b">
        <f t="shared" ref="AV3540:AV3603" si="549">+IFERROR(AU3540=AN3540,"FALSO")</f>
        <v>1</v>
      </c>
      <c r="AW3540" s="45" t="b">
        <f t="shared" si="543"/>
        <v>1</v>
      </c>
      <c r="AX3540" s="45"/>
    </row>
    <row r="3541" spans="1:50" s="36" customFormat="1" ht="27.75" customHeight="1" x14ac:dyDescent="0.15">
      <c r="A3541" s="36" t="str">
        <f t="shared" si="541"/>
        <v>RONELLY S.A.S116050103</v>
      </c>
      <c r="B3541" s="36" t="b">
        <f>+A3541='[1]Anexo 9'!A3541</f>
        <v>1</v>
      </c>
      <c r="C3541" s="18">
        <v>890929073</v>
      </c>
      <c r="D3541" s="18" t="s">
        <v>3869</v>
      </c>
      <c r="E3541" s="15" t="s">
        <v>61</v>
      </c>
      <c r="F3541" s="15" t="s">
        <v>62</v>
      </c>
      <c r="G3541" s="15" t="s">
        <v>3155</v>
      </c>
      <c r="H3541" s="15" t="s">
        <v>3155</v>
      </c>
      <c r="I3541" s="15" t="s">
        <v>3155</v>
      </c>
      <c r="J3541" s="15">
        <v>7</v>
      </c>
      <c r="K3541" s="15" t="s">
        <v>3155</v>
      </c>
      <c r="L3541" s="15">
        <v>116050103</v>
      </c>
      <c r="M3541" s="15" t="s">
        <v>1476</v>
      </c>
      <c r="N3541" s="15" t="s">
        <v>499</v>
      </c>
      <c r="O3541" s="18" t="s">
        <v>5426</v>
      </c>
      <c r="P3541" s="22" t="s">
        <v>73</v>
      </c>
      <c r="Q3541" s="15" t="s">
        <v>1478</v>
      </c>
      <c r="R3541" s="18" t="s">
        <v>6028</v>
      </c>
      <c r="S3541" s="22" t="b">
        <f t="shared" si="544"/>
        <v>0</v>
      </c>
      <c r="T3541" s="18">
        <v>1</v>
      </c>
      <c r="U3541" s="18" t="s">
        <v>6028</v>
      </c>
      <c r="V3541" s="15"/>
      <c r="W3541" s="18" t="s">
        <v>6589</v>
      </c>
      <c r="X3541" s="18"/>
      <c r="Y3541" s="15" t="s">
        <v>73</v>
      </c>
      <c r="Z3541" s="18" t="s">
        <v>7701</v>
      </c>
      <c r="AA3541" s="18" t="s">
        <v>1724</v>
      </c>
      <c r="AB3541" s="18" t="s">
        <v>2547</v>
      </c>
      <c r="AC3541" s="67" t="str">
        <f>+VLOOKUP("*"&amp;L3541&amp;"*",'[2]REGISTROS SANITARIOS'!$D$2663:$E$2973,2,FALSE)</f>
        <v>SI</v>
      </c>
      <c r="AD3541" s="22" t="s">
        <v>1025</v>
      </c>
      <c r="AE3541" s="16">
        <v>44411</v>
      </c>
      <c r="AF3541" s="34" t="s">
        <v>73</v>
      </c>
      <c r="AG3541" s="24">
        <v>19965761</v>
      </c>
      <c r="AH3541" s="18">
        <v>1</v>
      </c>
      <c r="AI3541" s="18"/>
      <c r="AJ3541" s="17">
        <v>192.5</v>
      </c>
      <c r="AK3541" s="25">
        <v>192.5</v>
      </c>
      <c r="AL3541" s="25">
        <v>126600</v>
      </c>
      <c r="AM3541" s="35">
        <v>0</v>
      </c>
      <c r="AN3541" s="19">
        <v>24370500</v>
      </c>
      <c r="AO3541" s="18"/>
      <c r="AP3541" s="15"/>
      <c r="AQ3541" s="43" t="str">
        <f t="shared" si="542"/>
        <v>SI</v>
      </c>
      <c r="AR3541" s="44">
        <f t="shared" si="545"/>
        <v>24370500</v>
      </c>
      <c r="AS3541" s="44">
        <f t="shared" si="546"/>
        <v>24370500</v>
      </c>
      <c r="AT3541" s="44">
        <f t="shared" si="547"/>
        <v>24370500</v>
      </c>
      <c r="AU3541" s="44">
        <f t="shared" si="548"/>
        <v>24370500</v>
      </c>
      <c r="AV3541" s="45" t="b">
        <f t="shared" si="549"/>
        <v>1</v>
      </c>
      <c r="AW3541" s="45" t="b">
        <f t="shared" si="543"/>
        <v>1</v>
      </c>
      <c r="AX3541" s="45"/>
    </row>
    <row r="3542" spans="1:50" s="36" customFormat="1" ht="27.75" customHeight="1" x14ac:dyDescent="0.15">
      <c r="A3542" s="36" t="str">
        <f t="shared" si="541"/>
        <v>RONELLY S.A.S117000409</v>
      </c>
      <c r="B3542" s="36" t="b">
        <f>+A3542='[1]Anexo 9'!A3542</f>
        <v>1</v>
      </c>
      <c r="C3542" s="18">
        <v>890929073</v>
      </c>
      <c r="D3542" s="18" t="s">
        <v>3869</v>
      </c>
      <c r="E3542" s="15" t="s">
        <v>61</v>
      </c>
      <c r="F3542" s="15" t="s">
        <v>62</v>
      </c>
      <c r="G3542" s="15" t="s">
        <v>3155</v>
      </c>
      <c r="H3542" s="15" t="s">
        <v>3155</v>
      </c>
      <c r="I3542" s="15" t="s">
        <v>3155</v>
      </c>
      <c r="J3542" s="15">
        <v>6</v>
      </c>
      <c r="K3542" s="15" t="s">
        <v>3155</v>
      </c>
      <c r="L3542" s="15">
        <v>117000409</v>
      </c>
      <c r="M3542" s="15" t="s">
        <v>2548</v>
      </c>
      <c r="N3542" s="15" t="s">
        <v>1436</v>
      </c>
      <c r="O3542" s="18" t="s">
        <v>5427</v>
      </c>
      <c r="P3542" s="22" t="s">
        <v>73</v>
      </c>
      <c r="Q3542" s="15" t="s">
        <v>1977</v>
      </c>
      <c r="R3542" s="18" t="s">
        <v>6023</v>
      </c>
      <c r="S3542" s="22" t="b">
        <f t="shared" si="544"/>
        <v>0</v>
      </c>
      <c r="T3542" s="18">
        <v>250</v>
      </c>
      <c r="U3542" s="18" t="s">
        <v>6023</v>
      </c>
      <c r="V3542" s="15"/>
      <c r="W3542" s="18" t="s">
        <v>6527</v>
      </c>
      <c r="X3542" s="18"/>
      <c r="Y3542" s="15" t="s">
        <v>73</v>
      </c>
      <c r="Z3542" s="18" t="s">
        <v>6527</v>
      </c>
      <c r="AA3542" s="18" t="s">
        <v>71</v>
      </c>
      <c r="AB3542" s="18" t="s">
        <v>7597</v>
      </c>
      <c r="AC3542" s="67" t="str">
        <f>+VLOOKUP("*"&amp;L3542&amp;"*",'[2]REGISTROS SANITARIOS'!$D$2663:$E$2973,2,FALSE)</f>
        <v>SI</v>
      </c>
      <c r="AD3542" s="22" t="s">
        <v>1025</v>
      </c>
      <c r="AE3542" s="16">
        <v>44377</v>
      </c>
      <c r="AF3542" s="34" t="s">
        <v>73</v>
      </c>
      <c r="AG3542" s="24">
        <v>54932</v>
      </c>
      <c r="AH3542" s="18">
        <v>1</v>
      </c>
      <c r="AI3542" s="18"/>
      <c r="AJ3542" s="17">
        <v>96250</v>
      </c>
      <c r="AK3542" s="25">
        <v>96250</v>
      </c>
      <c r="AL3542" s="25">
        <v>125</v>
      </c>
      <c r="AM3542" s="35">
        <v>0</v>
      </c>
      <c r="AN3542" s="19">
        <v>12031250</v>
      </c>
      <c r="AO3542" s="18"/>
      <c r="AP3542" s="15"/>
      <c r="AQ3542" s="43" t="str">
        <f t="shared" si="542"/>
        <v>SI</v>
      </c>
      <c r="AR3542" s="44">
        <f t="shared" si="545"/>
        <v>12031250</v>
      </c>
      <c r="AS3542" s="44">
        <f t="shared" si="546"/>
        <v>12031250</v>
      </c>
      <c r="AT3542" s="44">
        <f t="shared" si="547"/>
        <v>12031250</v>
      </c>
      <c r="AU3542" s="44">
        <f t="shared" si="548"/>
        <v>12031250</v>
      </c>
      <c r="AV3542" s="45" t="b">
        <f t="shared" si="549"/>
        <v>1</v>
      </c>
      <c r="AW3542" s="45" t="b">
        <f t="shared" si="543"/>
        <v>1</v>
      </c>
      <c r="AX3542" s="45"/>
    </row>
    <row r="3543" spans="1:50" s="36" customFormat="1" ht="27.75" customHeight="1" x14ac:dyDescent="0.15">
      <c r="A3543" s="36" t="str">
        <f t="shared" si="541"/>
        <v>RONELLY S.A.S117000503</v>
      </c>
      <c r="B3543" s="36" t="b">
        <f>+A3543='[1]Anexo 9'!A3543</f>
        <v>1</v>
      </c>
      <c r="C3543" s="18">
        <v>890929073</v>
      </c>
      <c r="D3543" s="18" t="s">
        <v>3869</v>
      </c>
      <c r="E3543" s="15" t="s">
        <v>61</v>
      </c>
      <c r="F3543" s="15" t="s">
        <v>62</v>
      </c>
      <c r="G3543" s="15" t="s">
        <v>3155</v>
      </c>
      <c r="H3543" s="15" t="s">
        <v>3155</v>
      </c>
      <c r="I3543" s="15" t="s">
        <v>3155</v>
      </c>
      <c r="J3543" s="15">
        <v>5</v>
      </c>
      <c r="K3543" s="15" t="s">
        <v>3155</v>
      </c>
      <c r="L3543" s="15">
        <v>117000503</v>
      </c>
      <c r="M3543" s="15" t="s">
        <v>2551</v>
      </c>
      <c r="N3543" s="15" t="s">
        <v>80</v>
      </c>
      <c r="O3543" s="18" t="s">
        <v>5428</v>
      </c>
      <c r="P3543" s="22" t="s">
        <v>73</v>
      </c>
      <c r="Q3543" s="15" t="s">
        <v>2553</v>
      </c>
      <c r="R3543" s="18" t="s">
        <v>3144</v>
      </c>
      <c r="S3543" s="22" t="b">
        <f t="shared" si="544"/>
        <v>0</v>
      </c>
      <c r="T3543" s="18">
        <v>1</v>
      </c>
      <c r="U3543" s="18" t="s">
        <v>3144</v>
      </c>
      <c r="V3543" s="15"/>
      <c r="W3543" s="18" t="s">
        <v>6527</v>
      </c>
      <c r="X3543" s="18"/>
      <c r="Y3543" s="15" t="s">
        <v>73</v>
      </c>
      <c r="Z3543" s="18" t="s">
        <v>6527</v>
      </c>
      <c r="AA3543" s="18" t="s">
        <v>71</v>
      </c>
      <c r="AB3543" s="18" t="s">
        <v>2554</v>
      </c>
      <c r="AC3543" s="67" t="str">
        <f>+VLOOKUP("*"&amp;L3543&amp;"*",'[2]REGISTROS SANITARIOS'!$D$2663:$E$2973,2,FALSE)</f>
        <v>SI</v>
      </c>
      <c r="AD3543" s="22" t="s">
        <v>1025</v>
      </c>
      <c r="AE3543" s="16">
        <v>44350</v>
      </c>
      <c r="AF3543" s="34" t="s">
        <v>73</v>
      </c>
      <c r="AG3543" s="24">
        <v>38332</v>
      </c>
      <c r="AH3543" s="18">
        <v>2</v>
      </c>
      <c r="AI3543" s="18"/>
      <c r="AJ3543" s="17">
        <v>825</v>
      </c>
      <c r="AK3543" s="25">
        <v>825</v>
      </c>
      <c r="AL3543" s="25">
        <v>6114</v>
      </c>
      <c r="AM3543" s="35">
        <v>0</v>
      </c>
      <c r="AN3543" s="19">
        <v>5044050</v>
      </c>
      <c r="AO3543" s="18"/>
      <c r="AP3543" s="15"/>
      <c r="AQ3543" s="43" t="str">
        <f t="shared" si="542"/>
        <v>SI</v>
      </c>
      <c r="AR3543" s="44">
        <f t="shared" si="545"/>
        <v>5044050</v>
      </c>
      <c r="AS3543" s="44">
        <f t="shared" si="546"/>
        <v>5044050</v>
      </c>
      <c r="AT3543" s="44">
        <f t="shared" si="547"/>
        <v>5044050</v>
      </c>
      <c r="AU3543" s="44">
        <f t="shared" si="548"/>
        <v>5044050</v>
      </c>
      <c r="AV3543" s="45" t="b">
        <f t="shared" si="549"/>
        <v>1</v>
      </c>
      <c r="AW3543" s="45" t="b">
        <f t="shared" si="543"/>
        <v>1</v>
      </c>
      <c r="AX3543" s="45"/>
    </row>
    <row r="3544" spans="1:50" s="36" customFormat="1" ht="27.75" customHeight="1" x14ac:dyDescent="0.15">
      <c r="A3544" s="36" t="str">
        <f t="shared" si="541"/>
        <v>RONELLY S.A.S117000809</v>
      </c>
      <c r="B3544" s="36" t="b">
        <f>+A3544='[1]Anexo 9'!A3544</f>
        <v>1</v>
      </c>
      <c r="C3544" s="18">
        <v>890929073</v>
      </c>
      <c r="D3544" s="18" t="s">
        <v>3869</v>
      </c>
      <c r="E3544" s="15" t="s">
        <v>61</v>
      </c>
      <c r="F3544" s="15" t="s">
        <v>62</v>
      </c>
      <c r="G3544" s="15" t="s">
        <v>3155</v>
      </c>
      <c r="H3544" s="15" t="s">
        <v>3155</v>
      </c>
      <c r="I3544" s="15" t="s">
        <v>3155</v>
      </c>
      <c r="J3544" s="15">
        <v>6</v>
      </c>
      <c r="K3544" s="15" t="s">
        <v>3155</v>
      </c>
      <c r="L3544" s="15">
        <v>117000809</v>
      </c>
      <c r="M3544" s="15" t="s">
        <v>2555</v>
      </c>
      <c r="N3544" s="15" t="s">
        <v>1436</v>
      </c>
      <c r="O3544" s="18" t="s">
        <v>5429</v>
      </c>
      <c r="P3544" s="22" t="s">
        <v>73</v>
      </c>
      <c r="Q3544" s="15" t="s">
        <v>1977</v>
      </c>
      <c r="R3544" s="18" t="s">
        <v>6029</v>
      </c>
      <c r="S3544" s="22" t="b">
        <f t="shared" si="544"/>
        <v>0</v>
      </c>
      <c r="T3544" s="18">
        <v>500</v>
      </c>
      <c r="U3544" s="18" t="s">
        <v>6029</v>
      </c>
      <c r="V3544" s="15"/>
      <c r="W3544" s="18" t="s">
        <v>6527</v>
      </c>
      <c r="X3544" s="18"/>
      <c r="Y3544" s="15" t="s">
        <v>73</v>
      </c>
      <c r="Z3544" s="18" t="s">
        <v>6527</v>
      </c>
      <c r="AA3544" s="18" t="s">
        <v>7702</v>
      </c>
      <c r="AB3544" s="18" t="s">
        <v>3745</v>
      </c>
      <c r="AC3544" s="67" t="str">
        <f>+VLOOKUP("*"&amp;L3544&amp;"*",'[2]REGISTROS SANITARIOS'!$D$2663:$E$2973,2,FALSE)</f>
        <v>SI</v>
      </c>
      <c r="AD3544" s="22" t="s">
        <v>1025</v>
      </c>
      <c r="AE3544" s="16">
        <v>44286</v>
      </c>
      <c r="AF3544" s="34" t="s">
        <v>73</v>
      </c>
      <c r="AG3544" s="24">
        <v>23440</v>
      </c>
      <c r="AH3544" s="18">
        <v>10</v>
      </c>
      <c r="AI3544" s="18"/>
      <c r="AJ3544" s="17">
        <v>247500</v>
      </c>
      <c r="AK3544" s="25">
        <v>247500</v>
      </c>
      <c r="AL3544" s="25">
        <v>183</v>
      </c>
      <c r="AM3544" s="35">
        <v>0</v>
      </c>
      <c r="AN3544" s="19">
        <v>45292500</v>
      </c>
      <c r="AO3544" s="18"/>
      <c r="AP3544" s="15"/>
      <c r="AQ3544" s="43" t="str">
        <f t="shared" si="542"/>
        <v>SI</v>
      </c>
      <c r="AR3544" s="44">
        <f t="shared" si="545"/>
        <v>45292500</v>
      </c>
      <c r="AS3544" s="44">
        <f t="shared" si="546"/>
        <v>45292500</v>
      </c>
      <c r="AT3544" s="44">
        <f t="shared" si="547"/>
        <v>45292500</v>
      </c>
      <c r="AU3544" s="44">
        <f t="shared" si="548"/>
        <v>45292500</v>
      </c>
      <c r="AV3544" s="45" t="b">
        <f t="shared" si="549"/>
        <v>1</v>
      </c>
      <c r="AW3544" s="45" t="b">
        <f t="shared" si="543"/>
        <v>1</v>
      </c>
      <c r="AX3544" s="45"/>
    </row>
    <row r="3545" spans="1:50" s="36" customFormat="1" ht="27.75" customHeight="1" x14ac:dyDescent="0.15">
      <c r="A3545" s="36" t="str">
        <f t="shared" si="541"/>
        <v>RONELLY S.A.S117001109</v>
      </c>
      <c r="B3545" s="36" t="b">
        <f>+A3545='[1]Anexo 9'!A3545</f>
        <v>1</v>
      </c>
      <c r="C3545" s="18">
        <v>890929073</v>
      </c>
      <c r="D3545" s="18" t="s">
        <v>3869</v>
      </c>
      <c r="E3545" s="15" t="s">
        <v>61</v>
      </c>
      <c r="F3545" s="15" t="s">
        <v>62</v>
      </c>
      <c r="G3545" s="15" t="s">
        <v>3155</v>
      </c>
      <c r="H3545" s="15" t="s">
        <v>3155</v>
      </c>
      <c r="I3545" s="15" t="s">
        <v>3155</v>
      </c>
      <c r="J3545" s="15">
        <v>5</v>
      </c>
      <c r="K3545" s="15" t="s">
        <v>3155</v>
      </c>
      <c r="L3545" s="15">
        <v>117001109</v>
      </c>
      <c r="M3545" s="15" t="s">
        <v>2561</v>
      </c>
      <c r="N3545" s="15" t="s">
        <v>1411</v>
      </c>
      <c r="O3545" s="18" t="s">
        <v>5430</v>
      </c>
      <c r="P3545" s="22" t="s">
        <v>3841</v>
      </c>
      <c r="Q3545" s="15" t="s">
        <v>1841</v>
      </c>
      <c r="R3545" s="18" t="s">
        <v>6013</v>
      </c>
      <c r="S3545" s="22" t="b">
        <f t="shared" si="544"/>
        <v>0</v>
      </c>
      <c r="T3545" s="18">
        <v>30</v>
      </c>
      <c r="U3545" s="18" t="s">
        <v>6013</v>
      </c>
      <c r="V3545" s="15"/>
      <c r="W3545" s="18" t="s">
        <v>6578</v>
      </c>
      <c r="X3545" s="18"/>
      <c r="Y3545" s="15" t="s">
        <v>73</v>
      </c>
      <c r="Z3545" s="18" t="s">
        <v>6578</v>
      </c>
      <c r="AA3545" s="18" t="s">
        <v>43</v>
      </c>
      <c r="AB3545" s="18" t="s">
        <v>7600</v>
      </c>
      <c r="AC3545" s="67" t="str">
        <f>+VLOOKUP("*"&amp;L3545&amp;"*",'[2]REGISTROS SANITARIOS'!$D$2663:$E$2973,2,FALSE)</f>
        <v>SI</v>
      </c>
      <c r="AD3545" s="22" t="s">
        <v>1025</v>
      </c>
      <c r="AE3545" s="16">
        <v>44377</v>
      </c>
      <c r="AF3545" s="34" t="s">
        <v>73</v>
      </c>
      <c r="AG3545" s="24">
        <v>20095530</v>
      </c>
      <c r="AH3545" s="18">
        <v>2</v>
      </c>
      <c r="AI3545" s="18"/>
      <c r="AJ3545" s="17">
        <v>4400</v>
      </c>
      <c r="AK3545" s="25">
        <v>4400</v>
      </c>
      <c r="AL3545" s="25">
        <v>79</v>
      </c>
      <c r="AM3545" s="35">
        <v>0</v>
      </c>
      <c r="AN3545" s="19">
        <v>347600</v>
      </c>
      <c r="AO3545" s="18"/>
      <c r="AP3545" s="15"/>
      <c r="AQ3545" s="43" t="str">
        <f t="shared" si="542"/>
        <v>SI</v>
      </c>
      <c r="AR3545" s="44">
        <f t="shared" si="545"/>
        <v>347600</v>
      </c>
      <c r="AS3545" s="44">
        <f t="shared" si="546"/>
        <v>347600</v>
      </c>
      <c r="AT3545" s="44">
        <f t="shared" si="547"/>
        <v>347600</v>
      </c>
      <c r="AU3545" s="44">
        <f t="shared" si="548"/>
        <v>347600</v>
      </c>
      <c r="AV3545" s="45" t="b">
        <f t="shared" si="549"/>
        <v>1</v>
      </c>
      <c r="AW3545" s="45" t="b">
        <f t="shared" si="543"/>
        <v>1</v>
      </c>
      <c r="AX3545" s="45"/>
    </row>
    <row r="3546" spans="1:50" s="36" customFormat="1" ht="27.75" customHeight="1" x14ac:dyDescent="0.15">
      <c r="A3546" s="36" t="str">
        <f t="shared" si="541"/>
        <v>RONELLY S.A.S119012404</v>
      </c>
      <c r="B3546" s="36" t="b">
        <f>+A3546='[1]Anexo 9'!A3546</f>
        <v>1</v>
      </c>
      <c r="C3546" s="18">
        <v>890929073</v>
      </c>
      <c r="D3546" s="18" t="s">
        <v>3869</v>
      </c>
      <c r="E3546" s="15" t="s">
        <v>61</v>
      </c>
      <c r="F3546" s="15" t="s">
        <v>62</v>
      </c>
      <c r="G3546" s="15" t="s">
        <v>3155</v>
      </c>
      <c r="H3546" s="15" t="s">
        <v>3155</v>
      </c>
      <c r="I3546" s="15" t="s">
        <v>3155</v>
      </c>
      <c r="J3546" s="15">
        <v>3</v>
      </c>
      <c r="K3546" s="15" t="s">
        <v>3155</v>
      </c>
      <c r="L3546" s="15">
        <v>119012404</v>
      </c>
      <c r="M3546" s="15" t="s">
        <v>2581</v>
      </c>
      <c r="N3546" s="15" t="s">
        <v>91</v>
      </c>
      <c r="O3546" s="18" t="s">
        <v>5431</v>
      </c>
      <c r="P3546" s="22" t="s">
        <v>3841</v>
      </c>
      <c r="Q3546" s="15" t="s">
        <v>93</v>
      </c>
      <c r="R3546" s="18" t="s">
        <v>6030</v>
      </c>
      <c r="S3546" s="22" t="b">
        <f t="shared" si="544"/>
        <v>0</v>
      </c>
      <c r="T3546" s="18">
        <v>1</v>
      </c>
      <c r="U3546" s="18" t="s">
        <v>6030</v>
      </c>
      <c r="V3546" s="15"/>
      <c r="W3546" s="18" t="s">
        <v>6590</v>
      </c>
      <c r="X3546" s="18"/>
      <c r="Y3546" s="15" t="s">
        <v>73</v>
      </c>
      <c r="Z3546" s="18" t="s">
        <v>6590</v>
      </c>
      <c r="AA3546" s="18" t="s">
        <v>86</v>
      </c>
      <c r="AB3546" s="18" t="s">
        <v>7703</v>
      </c>
      <c r="AC3546" s="67" t="str">
        <f>+VLOOKUP("*"&amp;L3546&amp;"*",'[2]REGISTROS SANITARIOS'!$D$2663:$E$2973,2,FALSE)</f>
        <v>SI</v>
      </c>
      <c r="AD3546" s="22" t="s">
        <v>1025</v>
      </c>
      <c r="AE3546" s="16">
        <v>44309</v>
      </c>
      <c r="AF3546" s="34" t="s">
        <v>73</v>
      </c>
      <c r="AG3546" s="24">
        <v>33711</v>
      </c>
      <c r="AH3546" s="18">
        <v>3</v>
      </c>
      <c r="AI3546" s="18"/>
      <c r="AJ3546" s="17">
        <v>33</v>
      </c>
      <c r="AK3546" s="25">
        <v>33</v>
      </c>
      <c r="AL3546" s="25">
        <v>70065</v>
      </c>
      <c r="AM3546" s="35">
        <v>0</v>
      </c>
      <c r="AN3546" s="19">
        <v>2312145</v>
      </c>
      <c r="AO3546" s="18"/>
      <c r="AP3546" s="15"/>
      <c r="AQ3546" s="43" t="str">
        <f t="shared" si="542"/>
        <v>SI</v>
      </c>
      <c r="AR3546" s="44">
        <f t="shared" si="545"/>
        <v>2312145</v>
      </c>
      <c r="AS3546" s="44">
        <f t="shared" si="546"/>
        <v>2312145</v>
      </c>
      <c r="AT3546" s="44">
        <f t="shared" si="547"/>
        <v>2312145</v>
      </c>
      <c r="AU3546" s="44">
        <f t="shared" si="548"/>
        <v>2312145</v>
      </c>
      <c r="AV3546" s="45" t="b">
        <f t="shared" si="549"/>
        <v>1</v>
      </c>
      <c r="AW3546" s="45" t="b">
        <f t="shared" si="543"/>
        <v>1</v>
      </c>
      <c r="AX3546" s="45"/>
    </row>
    <row r="3547" spans="1:50" s="36" customFormat="1" ht="27.75" customHeight="1" x14ac:dyDescent="0.15">
      <c r="A3547" s="36" t="str">
        <f t="shared" si="541"/>
        <v>RONELLY S.A.S119031506</v>
      </c>
      <c r="B3547" s="36" t="b">
        <f>+A3547='[1]Anexo 9'!A3547</f>
        <v>1</v>
      </c>
      <c r="C3547" s="18">
        <v>890929073</v>
      </c>
      <c r="D3547" s="18" t="s">
        <v>3869</v>
      </c>
      <c r="E3547" s="15" t="s">
        <v>61</v>
      </c>
      <c r="F3547" s="15" t="s">
        <v>62</v>
      </c>
      <c r="G3547" s="15" t="s">
        <v>3155</v>
      </c>
      <c r="H3547" s="15" t="s">
        <v>3155</v>
      </c>
      <c r="I3547" s="15" t="s">
        <v>3155</v>
      </c>
      <c r="J3547" s="15">
        <v>3</v>
      </c>
      <c r="K3547" s="15" t="s">
        <v>3155</v>
      </c>
      <c r="L3547" s="15">
        <v>119031506</v>
      </c>
      <c r="M3547" s="15" t="s">
        <v>2586</v>
      </c>
      <c r="N3547" s="15" t="s">
        <v>91</v>
      </c>
      <c r="O3547" s="18" t="s">
        <v>5432</v>
      </c>
      <c r="P3547" s="22" t="s">
        <v>3841</v>
      </c>
      <c r="Q3547" s="15" t="s">
        <v>1211</v>
      </c>
      <c r="R3547" s="18" t="s">
        <v>5996</v>
      </c>
      <c r="S3547" s="22" t="b">
        <f t="shared" si="544"/>
        <v>0</v>
      </c>
      <c r="T3547" s="18">
        <v>1</v>
      </c>
      <c r="U3547" s="18" t="s">
        <v>5996</v>
      </c>
      <c r="V3547" s="15"/>
      <c r="W3547" s="18" t="s">
        <v>6571</v>
      </c>
      <c r="X3547" s="18"/>
      <c r="Y3547" s="15" t="s">
        <v>73</v>
      </c>
      <c r="Z3547" s="18" t="s">
        <v>6571</v>
      </c>
      <c r="AA3547" s="18" t="s">
        <v>71</v>
      </c>
      <c r="AB3547" s="18" t="s">
        <v>7704</v>
      </c>
      <c r="AC3547" s="67" t="str">
        <f>+VLOOKUP("*"&amp;L3547&amp;"*",'[2]REGISTROS SANITARIOS'!$D$2663:$E$2973,2,FALSE)</f>
        <v>SI</v>
      </c>
      <c r="AD3547" s="22" t="s">
        <v>1025</v>
      </c>
      <c r="AE3547" s="16">
        <v>44285</v>
      </c>
      <c r="AF3547" s="34" t="s">
        <v>73</v>
      </c>
      <c r="AG3547" s="24">
        <v>28014</v>
      </c>
      <c r="AH3547" s="18">
        <v>1</v>
      </c>
      <c r="AI3547" s="18"/>
      <c r="AJ3547" s="17">
        <v>137.5</v>
      </c>
      <c r="AK3547" s="25">
        <v>137.5</v>
      </c>
      <c r="AL3547" s="25">
        <v>7949</v>
      </c>
      <c r="AM3547" s="35">
        <v>0</v>
      </c>
      <c r="AN3547" s="19">
        <v>1092987.5</v>
      </c>
      <c r="AO3547" s="18"/>
      <c r="AP3547" s="15"/>
      <c r="AQ3547" s="43" t="str">
        <f t="shared" si="542"/>
        <v>SI</v>
      </c>
      <c r="AR3547" s="44">
        <f t="shared" si="545"/>
        <v>1092987.5</v>
      </c>
      <c r="AS3547" s="44">
        <f t="shared" si="546"/>
        <v>1092987.5</v>
      </c>
      <c r="AT3547" s="44">
        <f t="shared" si="547"/>
        <v>1092987.5</v>
      </c>
      <c r="AU3547" s="44">
        <f t="shared" si="548"/>
        <v>1092987.5</v>
      </c>
      <c r="AV3547" s="45" t="b">
        <f t="shared" si="549"/>
        <v>1</v>
      </c>
      <c r="AW3547" s="45" t="b">
        <f t="shared" si="543"/>
        <v>1</v>
      </c>
      <c r="AX3547" s="45"/>
    </row>
    <row r="3548" spans="1:50" s="36" customFormat="1" ht="27.75" customHeight="1" x14ac:dyDescent="0.15">
      <c r="A3548" s="36" t="str">
        <f t="shared" si="541"/>
        <v>RONELLY S.A.S119041110</v>
      </c>
      <c r="B3548" s="36" t="b">
        <f>+A3548='[1]Anexo 9'!A3548</f>
        <v>1</v>
      </c>
      <c r="C3548" s="18">
        <v>890929073</v>
      </c>
      <c r="D3548" s="18" t="s">
        <v>3869</v>
      </c>
      <c r="E3548" s="15" t="s">
        <v>61</v>
      </c>
      <c r="F3548" s="15" t="s">
        <v>62</v>
      </c>
      <c r="G3548" s="15" t="s">
        <v>3155</v>
      </c>
      <c r="H3548" s="15" t="s">
        <v>3155</v>
      </c>
      <c r="I3548" s="15" t="s">
        <v>3155</v>
      </c>
      <c r="J3548" s="15">
        <v>6</v>
      </c>
      <c r="K3548" s="15" t="s">
        <v>3155</v>
      </c>
      <c r="L3548" s="15">
        <v>119041110</v>
      </c>
      <c r="M3548" s="15" t="s">
        <v>2594</v>
      </c>
      <c r="N3548" s="15" t="s">
        <v>1192</v>
      </c>
      <c r="O3548" s="18" t="s">
        <v>5433</v>
      </c>
      <c r="P3548" s="22" t="s">
        <v>3841</v>
      </c>
      <c r="Q3548" s="15" t="s">
        <v>2595</v>
      </c>
      <c r="R3548" s="18" t="s">
        <v>6013</v>
      </c>
      <c r="S3548" s="22" t="b">
        <f t="shared" si="544"/>
        <v>0</v>
      </c>
      <c r="T3548" s="18">
        <v>30</v>
      </c>
      <c r="U3548" s="18" t="s">
        <v>6013</v>
      </c>
      <c r="V3548" s="15"/>
      <c r="W3548" s="18" t="s">
        <v>6538</v>
      </c>
      <c r="X3548" s="18"/>
      <c r="Y3548" s="15" t="s">
        <v>73</v>
      </c>
      <c r="Z3548" s="18" t="s">
        <v>6538</v>
      </c>
      <c r="AA3548" s="18" t="s">
        <v>71</v>
      </c>
      <c r="AB3548" s="18" t="s">
        <v>6840</v>
      </c>
      <c r="AC3548" s="67" t="str">
        <f>+VLOOKUP("*"&amp;L3548&amp;"*",'[2]REGISTROS SANITARIOS'!$D$2663:$E$2973,2,FALSE)</f>
        <v>SI</v>
      </c>
      <c r="AD3548" s="22" t="s">
        <v>1025</v>
      </c>
      <c r="AE3548" s="16">
        <v>44541</v>
      </c>
      <c r="AF3548" s="34" t="s">
        <v>73</v>
      </c>
      <c r="AG3548" s="24">
        <v>19976587</v>
      </c>
      <c r="AH3548" s="18">
        <v>1</v>
      </c>
      <c r="AI3548" s="18"/>
      <c r="AJ3548" s="17">
        <v>34815</v>
      </c>
      <c r="AK3548" s="25">
        <v>34815</v>
      </c>
      <c r="AL3548" s="25">
        <v>642</v>
      </c>
      <c r="AM3548" s="35">
        <v>0</v>
      </c>
      <c r="AN3548" s="19">
        <v>22351230</v>
      </c>
      <c r="AO3548" s="18"/>
      <c r="AP3548" s="15"/>
      <c r="AQ3548" s="43" t="str">
        <f t="shared" si="542"/>
        <v>SI</v>
      </c>
      <c r="AR3548" s="44">
        <f t="shared" si="545"/>
        <v>22351230</v>
      </c>
      <c r="AS3548" s="44">
        <f t="shared" si="546"/>
        <v>22351230</v>
      </c>
      <c r="AT3548" s="44">
        <f t="shared" si="547"/>
        <v>22351230</v>
      </c>
      <c r="AU3548" s="44">
        <f t="shared" si="548"/>
        <v>22351230</v>
      </c>
      <c r="AV3548" s="45" t="b">
        <f t="shared" si="549"/>
        <v>1</v>
      </c>
      <c r="AW3548" s="45" t="b">
        <f t="shared" si="543"/>
        <v>1</v>
      </c>
      <c r="AX3548" s="45"/>
    </row>
    <row r="3549" spans="1:50" s="36" customFormat="1" ht="27.75" customHeight="1" x14ac:dyDescent="0.15">
      <c r="A3549" s="36" t="str">
        <f t="shared" si="541"/>
        <v>RONELLY S.A.S119041160</v>
      </c>
      <c r="B3549" s="36" t="b">
        <f>+A3549='[1]Anexo 9'!A3549</f>
        <v>1</v>
      </c>
      <c r="C3549" s="18">
        <v>890929073</v>
      </c>
      <c r="D3549" s="18" t="s">
        <v>3869</v>
      </c>
      <c r="E3549" s="15" t="s">
        <v>61</v>
      </c>
      <c r="F3549" s="15" t="s">
        <v>62</v>
      </c>
      <c r="G3549" s="15" t="s">
        <v>3155</v>
      </c>
      <c r="H3549" s="15" t="s">
        <v>3155</v>
      </c>
      <c r="I3549" s="15" t="s">
        <v>3155</v>
      </c>
      <c r="J3549" s="15">
        <v>3</v>
      </c>
      <c r="K3549" s="15" t="s">
        <v>3155</v>
      </c>
      <c r="L3549" s="15">
        <v>119041160</v>
      </c>
      <c r="M3549" s="15" t="s">
        <v>2598</v>
      </c>
      <c r="N3549" s="15" t="s">
        <v>91</v>
      </c>
      <c r="O3549" s="18" t="s">
        <v>5434</v>
      </c>
      <c r="P3549" s="22" t="s">
        <v>73</v>
      </c>
      <c r="Q3549" s="15" t="s">
        <v>1865</v>
      </c>
      <c r="R3549" s="18" t="s">
        <v>6031</v>
      </c>
      <c r="S3549" s="22" t="b">
        <f t="shared" si="544"/>
        <v>0</v>
      </c>
      <c r="T3549" s="18">
        <v>1</v>
      </c>
      <c r="U3549" s="18" t="s">
        <v>6031</v>
      </c>
      <c r="V3549" s="15"/>
      <c r="W3549" s="18" t="s">
        <v>6193</v>
      </c>
      <c r="X3549" s="18"/>
      <c r="Y3549" s="15" t="s">
        <v>73</v>
      </c>
      <c r="Z3549" s="18" t="s">
        <v>6193</v>
      </c>
      <c r="AA3549" s="18" t="s">
        <v>71</v>
      </c>
      <c r="AB3549" s="18" t="s">
        <v>2602</v>
      </c>
      <c r="AC3549" s="67" t="str">
        <f>+VLOOKUP("*"&amp;L3549&amp;"*",'[2]REGISTROS SANITARIOS'!$D$2663:$E$2973,2,FALSE)</f>
        <v>SI</v>
      </c>
      <c r="AD3549" s="22" t="s">
        <v>1025</v>
      </c>
      <c r="AE3549" s="16">
        <v>44285</v>
      </c>
      <c r="AF3549" s="34" t="s">
        <v>73</v>
      </c>
      <c r="AG3549" s="24">
        <v>20066123</v>
      </c>
      <c r="AH3549" s="18">
        <v>1</v>
      </c>
      <c r="AI3549" s="18"/>
      <c r="AJ3549" s="17">
        <v>137.5</v>
      </c>
      <c r="AK3549" s="25">
        <v>137.5</v>
      </c>
      <c r="AL3549" s="25">
        <v>5503</v>
      </c>
      <c r="AM3549" s="35">
        <v>0</v>
      </c>
      <c r="AN3549" s="19">
        <v>756662.5</v>
      </c>
      <c r="AO3549" s="18"/>
      <c r="AP3549" s="15"/>
      <c r="AQ3549" s="43" t="str">
        <f t="shared" si="542"/>
        <v>SI</v>
      </c>
      <c r="AR3549" s="44">
        <f t="shared" si="545"/>
        <v>756662.5</v>
      </c>
      <c r="AS3549" s="44">
        <f t="shared" si="546"/>
        <v>756662.5</v>
      </c>
      <c r="AT3549" s="44">
        <f t="shared" si="547"/>
        <v>756662.5</v>
      </c>
      <c r="AU3549" s="44">
        <f t="shared" si="548"/>
        <v>756662.5</v>
      </c>
      <c r="AV3549" s="45" t="b">
        <f t="shared" si="549"/>
        <v>1</v>
      </c>
      <c r="AW3549" s="45" t="b">
        <f t="shared" si="543"/>
        <v>1</v>
      </c>
      <c r="AX3549" s="45"/>
    </row>
    <row r="3550" spans="1:50" s="36" customFormat="1" ht="27.75" customHeight="1" x14ac:dyDescent="0.15">
      <c r="A3550" s="36" t="str">
        <f t="shared" si="541"/>
        <v>RONELLY S.A.S115051720</v>
      </c>
      <c r="B3550" s="36" t="b">
        <f>+A3550='[1]Anexo 9'!A3550</f>
        <v>1</v>
      </c>
      <c r="C3550" s="18">
        <v>890929073</v>
      </c>
      <c r="D3550" s="18" t="s">
        <v>3869</v>
      </c>
      <c r="E3550" s="15" t="s">
        <v>61</v>
      </c>
      <c r="F3550" s="15" t="s">
        <v>62</v>
      </c>
      <c r="G3550" s="15" t="s">
        <v>3155</v>
      </c>
      <c r="H3550" s="15" t="s">
        <v>3155</v>
      </c>
      <c r="I3550" s="15" t="s">
        <v>3155</v>
      </c>
      <c r="J3550" s="15">
        <v>3</v>
      </c>
      <c r="K3550" s="15" t="s">
        <v>3155</v>
      </c>
      <c r="L3550" s="15">
        <v>115051720</v>
      </c>
      <c r="M3550" s="15" t="s">
        <v>4475</v>
      </c>
      <c r="N3550" s="15" t="s">
        <v>2509</v>
      </c>
      <c r="O3550" s="18" t="s">
        <v>5435</v>
      </c>
      <c r="P3550" s="22" t="s">
        <v>3841</v>
      </c>
      <c r="Q3550" s="15" t="s">
        <v>632</v>
      </c>
      <c r="R3550" s="18" t="s">
        <v>6032</v>
      </c>
      <c r="S3550" s="22" t="b">
        <f t="shared" si="544"/>
        <v>0</v>
      </c>
      <c r="T3550" s="18">
        <v>0</v>
      </c>
      <c r="U3550" s="18">
        <v>0</v>
      </c>
      <c r="V3550" s="15" t="s">
        <v>228</v>
      </c>
      <c r="W3550" s="18" t="s">
        <v>228</v>
      </c>
      <c r="X3550" s="18"/>
      <c r="Y3550" s="15" t="s">
        <v>73</v>
      </c>
      <c r="Z3550" s="18" t="s">
        <v>228</v>
      </c>
      <c r="AA3550" s="18">
        <v>0</v>
      </c>
      <c r="AB3550" s="18" t="s">
        <v>7009</v>
      </c>
      <c r="AC3550" s="67" t="e">
        <f>+VLOOKUP("*"&amp;L3550&amp;"*",'[2]REGISTROS SANITARIOS'!$D$2663:$E$2973,2,FALSE)</f>
        <v>#N/A</v>
      </c>
      <c r="AD3550" s="22" t="s">
        <v>44</v>
      </c>
      <c r="AE3550" s="16">
        <v>44239</v>
      </c>
      <c r="AF3550" s="34" t="s">
        <v>68</v>
      </c>
      <c r="AG3550" s="24">
        <v>0</v>
      </c>
      <c r="AH3550" s="18">
        <v>0</v>
      </c>
      <c r="AI3550" s="18"/>
      <c r="AJ3550" s="17">
        <v>22</v>
      </c>
      <c r="AK3550" s="25">
        <v>22</v>
      </c>
      <c r="AL3550" s="25">
        <v>5646.5753424657532</v>
      </c>
      <c r="AM3550" s="35">
        <v>0</v>
      </c>
      <c r="AN3550" s="19">
        <v>124224.65753424657</v>
      </c>
      <c r="AO3550" s="18"/>
      <c r="AP3550" s="15"/>
      <c r="AQ3550" s="43" t="str">
        <f t="shared" si="542"/>
        <v>SI</v>
      </c>
      <c r="AR3550" s="44">
        <f t="shared" si="545"/>
        <v>124224.65753424657</v>
      </c>
      <c r="AS3550" s="44">
        <f t="shared" si="546"/>
        <v>124224.65753424657</v>
      </c>
      <c r="AT3550" s="44">
        <f t="shared" si="547"/>
        <v>124224.65753424657</v>
      </c>
      <c r="AU3550" s="44">
        <f t="shared" si="548"/>
        <v>124224.65753424657</v>
      </c>
      <c r="AV3550" s="45" t="b">
        <f t="shared" si="549"/>
        <v>1</v>
      </c>
      <c r="AW3550" s="45" t="b">
        <f t="shared" si="543"/>
        <v>1</v>
      </c>
      <c r="AX3550" s="45"/>
    </row>
    <row r="3551" spans="1:50" s="36" customFormat="1" ht="27.75" customHeight="1" x14ac:dyDescent="0.15">
      <c r="A3551" s="36" t="str">
        <f t="shared" si="541"/>
        <v>RONELLY S.A.S115051721</v>
      </c>
      <c r="B3551" s="36" t="b">
        <f>+A3551='[1]Anexo 9'!A3551</f>
        <v>1</v>
      </c>
      <c r="C3551" s="18">
        <v>890929073</v>
      </c>
      <c r="D3551" s="18" t="s">
        <v>3869</v>
      </c>
      <c r="E3551" s="15" t="s">
        <v>61</v>
      </c>
      <c r="F3551" s="15" t="s">
        <v>62</v>
      </c>
      <c r="G3551" s="15" t="s">
        <v>3155</v>
      </c>
      <c r="H3551" s="15" t="s">
        <v>3155</v>
      </c>
      <c r="I3551" s="15" t="s">
        <v>3155</v>
      </c>
      <c r="J3551" s="15">
        <v>2</v>
      </c>
      <c r="K3551" s="15" t="s">
        <v>3155</v>
      </c>
      <c r="L3551" s="15">
        <v>115051721</v>
      </c>
      <c r="M3551" s="15" t="s">
        <v>4594</v>
      </c>
      <c r="N3551" s="15" t="s">
        <v>2509</v>
      </c>
      <c r="O3551" s="18" t="s">
        <v>5436</v>
      </c>
      <c r="P3551" s="22" t="s">
        <v>3841</v>
      </c>
      <c r="Q3551" s="15" t="s">
        <v>5756</v>
      </c>
      <c r="R3551" s="18">
        <v>0</v>
      </c>
      <c r="S3551" s="22" t="b">
        <f t="shared" si="544"/>
        <v>0</v>
      </c>
      <c r="T3551" s="18">
        <v>0</v>
      </c>
      <c r="U3551" s="18">
        <v>0</v>
      </c>
      <c r="V3551" s="15" t="s">
        <v>228</v>
      </c>
      <c r="W3551" s="18">
        <v>0</v>
      </c>
      <c r="X3551" s="18"/>
      <c r="Y3551" s="15" t="s">
        <v>3840</v>
      </c>
      <c r="Z3551" s="18">
        <v>0</v>
      </c>
      <c r="AA3551" s="18">
        <v>0</v>
      </c>
      <c r="AB3551" s="18" t="s">
        <v>7705</v>
      </c>
      <c r="AC3551" s="67" t="e">
        <f>+VLOOKUP("*"&amp;L3551&amp;"*",'[2]REGISTROS SANITARIOS'!$D$2663:$E$2973,2,FALSE)</f>
        <v>#N/A</v>
      </c>
      <c r="AD3551" s="22" t="s">
        <v>44</v>
      </c>
      <c r="AE3551" s="16">
        <v>45691</v>
      </c>
      <c r="AF3551" s="34" t="s">
        <v>73</v>
      </c>
      <c r="AG3551" s="24">
        <v>0</v>
      </c>
      <c r="AH3551" s="18">
        <v>0</v>
      </c>
      <c r="AI3551" s="18"/>
      <c r="AJ3551" s="17">
        <v>22</v>
      </c>
      <c r="AK3551" s="25">
        <v>22</v>
      </c>
      <c r="AL3551" s="25">
        <v>3394.5205479452056</v>
      </c>
      <c r="AM3551" s="35">
        <v>0</v>
      </c>
      <c r="AN3551" s="19">
        <v>74679.452054794529</v>
      </c>
      <c r="AO3551" s="18"/>
      <c r="AP3551" s="15"/>
      <c r="AQ3551" s="43" t="str">
        <f t="shared" si="542"/>
        <v>SI</v>
      </c>
      <c r="AR3551" s="44">
        <f t="shared" si="545"/>
        <v>74679.452054794529</v>
      </c>
      <c r="AS3551" s="44">
        <f t="shared" si="546"/>
        <v>74679.452054794529</v>
      </c>
      <c r="AT3551" s="44">
        <f t="shared" si="547"/>
        <v>74679.452054794529</v>
      </c>
      <c r="AU3551" s="44">
        <f t="shared" si="548"/>
        <v>74679.452054794529</v>
      </c>
      <c r="AV3551" s="45" t="b">
        <f t="shared" si="549"/>
        <v>1</v>
      </c>
      <c r="AW3551" s="45" t="b">
        <f t="shared" si="543"/>
        <v>1</v>
      </c>
      <c r="AX3551" s="45"/>
    </row>
    <row r="3552" spans="1:50" s="36" customFormat="1" ht="27.75" customHeight="1" x14ac:dyDescent="0.15">
      <c r="A3552" s="36" t="str">
        <f t="shared" si="541"/>
        <v>RONELLY S.A.S121000109</v>
      </c>
      <c r="B3552" s="36" t="b">
        <f>+A3552='[1]Anexo 9'!A3552</f>
        <v>1</v>
      </c>
      <c r="C3552" s="18">
        <v>890929073</v>
      </c>
      <c r="D3552" s="18" t="s">
        <v>3869</v>
      </c>
      <c r="E3552" s="15" t="s">
        <v>61</v>
      </c>
      <c r="F3552" s="15" t="s">
        <v>62</v>
      </c>
      <c r="G3552" s="15" t="s">
        <v>3155</v>
      </c>
      <c r="H3552" s="15" t="s">
        <v>3155</v>
      </c>
      <c r="I3552" s="15" t="s">
        <v>3155</v>
      </c>
      <c r="J3552" s="15">
        <v>5</v>
      </c>
      <c r="K3552" s="15" t="s">
        <v>3155</v>
      </c>
      <c r="L3552" s="15">
        <v>121000109</v>
      </c>
      <c r="M3552" s="15" t="s">
        <v>2613</v>
      </c>
      <c r="N3552" s="15" t="s">
        <v>1436</v>
      </c>
      <c r="O3552" s="18" t="s">
        <v>5437</v>
      </c>
      <c r="P3552" s="22" t="s">
        <v>73</v>
      </c>
      <c r="Q3552" s="15" t="s">
        <v>2614</v>
      </c>
      <c r="R3552" s="18" t="s">
        <v>6033</v>
      </c>
      <c r="S3552" s="22" t="b">
        <f t="shared" si="544"/>
        <v>0</v>
      </c>
      <c r="T3552" s="18">
        <v>40</v>
      </c>
      <c r="U3552" s="18" t="s">
        <v>6033</v>
      </c>
      <c r="V3552" s="15"/>
      <c r="W3552" s="18" t="s">
        <v>6531</v>
      </c>
      <c r="X3552" s="18"/>
      <c r="Y3552" s="15" t="s">
        <v>73</v>
      </c>
      <c r="Z3552" s="18" t="s">
        <v>6531</v>
      </c>
      <c r="AA3552" s="18" t="s">
        <v>71</v>
      </c>
      <c r="AB3552" s="18" t="s">
        <v>7706</v>
      </c>
      <c r="AC3552" s="67" t="str">
        <f>+VLOOKUP("*"&amp;L3552&amp;"*",'[2]REGISTROS SANITARIOS'!$D$2663:$E$2973,2,FALSE)</f>
        <v>SI</v>
      </c>
      <c r="AD3552" s="22" t="s">
        <v>1025</v>
      </c>
      <c r="AE3552" s="16">
        <v>44346</v>
      </c>
      <c r="AF3552" s="34" t="s">
        <v>73</v>
      </c>
      <c r="AG3552" s="24">
        <v>209835</v>
      </c>
      <c r="AH3552" s="18">
        <v>6</v>
      </c>
      <c r="AI3552" s="18"/>
      <c r="AJ3552" s="17">
        <v>71500</v>
      </c>
      <c r="AK3552" s="25">
        <v>71500</v>
      </c>
      <c r="AL3552" s="25">
        <v>159</v>
      </c>
      <c r="AM3552" s="35">
        <v>0</v>
      </c>
      <c r="AN3552" s="19">
        <v>11368500</v>
      </c>
      <c r="AO3552" s="18"/>
      <c r="AP3552" s="15"/>
      <c r="AQ3552" s="43" t="str">
        <f t="shared" si="542"/>
        <v>SI</v>
      </c>
      <c r="AR3552" s="44">
        <f t="shared" si="545"/>
        <v>11368500</v>
      </c>
      <c r="AS3552" s="44">
        <f t="shared" si="546"/>
        <v>11368500</v>
      </c>
      <c r="AT3552" s="44">
        <f t="shared" si="547"/>
        <v>11368500</v>
      </c>
      <c r="AU3552" s="44">
        <f t="shared" si="548"/>
        <v>11368500</v>
      </c>
      <c r="AV3552" s="45" t="b">
        <f t="shared" si="549"/>
        <v>1</v>
      </c>
      <c r="AW3552" s="45" t="b">
        <f t="shared" si="543"/>
        <v>1</v>
      </c>
      <c r="AX3552" s="45"/>
    </row>
    <row r="3553" spans="1:50" s="36" customFormat="1" ht="27.75" customHeight="1" x14ac:dyDescent="0.15">
      <c r="A3553" s="36" t="str">
        <f t="shared" si="541"/>
        <v>RONELLY S.A.S121000603</v>
      </c>
      <c r="B3553" s="36" t="b">
        <f>+A3553='[1]Anexo 9'!A3553</f>
        <v>1</v>
      </c>
      <c r="C3553" s="18">
        <v>890929073</v>
      </c>
      <c r="D3553" s="18" t="s">
        <v>3869</v>
      </c>
      <c r="E3553" s="15" t="s">
        <v>61</v>
      </c>
      <c r="F3553" s="15" t="s">
        <v>62</v>
      </c>
      <c r="G3553" s="15" t="s">
        <v>3155</v>
      </c>
      <c r="H3553" s="15" t="s">
        <v>3155</v>
      </c>
      <c r="I3553" s="15" t="s">
        <v>3155</v>
      </c>
      <c r="J3553" s="15">
        <v>5</v>
      </c>
      <c r="K3553" s="15" t="s">
        <v>3155</v>
      </c>
      <c r="L3553" s="15">
        <v>121000603</v>
      </c>
      <c r="M3553" s="15" t="s">
        <v>2616</v>
      </c>
      <c r="N3553" s="15" t="s">
        <v>64</v>
      </c>
      <c r="O3553" s="18" t="s">
        <v>5438</v>
      </c>
      <c r="P3553" s="22" t="s">
        <v>3841</v>
      </c>
      <c r="Q3553" s="15" t="s">
        <v>1744</v>
      </c>
      <c r="R3553" s="18" t="s">
        <v>6008</v>
      </c>
      <c r="S3553" s="22" t="b">
        <f t="shared" si="544"/>
        <v>0</v>
      </c>
      <c r="T3553" s="18">
        <v>5</v>
      </c>
      <c r="U3553" s="18" t="s">
        <v>6008</v>
      </c>
      <c r="V3553" s="15"/>
      <c r="W3553" s="18" t="s">
        <v>6591</v>
      </c>
      <c r="X3553" s="18"/>
      <c r="Y3553" s="15" t="s">
        <v>73</v>
      </c>
      <c r="Z3553" s="18" t="s">
        <v>6591</v>
      </c>
      <c r="AA3553" s="18" t="s">
        <v>1402</v>
      </c>
      <c r="AB3553" s="18" t="s">
        <v>7707</v>
      </c>
      <c r="AC3553" s="67" t="e">
        <f>+VLOOKUP("*"&amp;L3553&amp;"*",'[2]REGISTROS SANITARIOS'!$D$2663:$E$2973,2,FALSE)</f>
        <v>#N/A</v>
      </c>
      <c r="AD3553" s="22" t="s">
        <v>44</v>
      </c>
      <c r="AE3553" s="16">
        <v>43869</v>
      </c>
      <c r="AF3553" s="34" t="s">
        <v>68</v>
      </c>
      <c r="AG3553" s="24">
        <v>20064603</v>
      </c>
      <c r="AH3553" s="18">
        <v>1</v>
      </c>
      <c r="AI3553" s="18"/>
      <c r="AJ3553" s="17">
        <v>104.5</v>
      </c>
      <c r="AK3553" s="25">
        <v>104.5</v>
      </c>
      <c r="AL3553" s="25">
        <v>5000</v>
      </c>
      <c r="AM3553" s="35">
        <v>0</v>
      </c>
      <c r="AN3553" s="19">
        <v>522500</v>
      </c>
      <c r="AO3553" s="18">
        <v>67500</v>
      </c>
      <c r="AP3553" s="15"/>
      <c r="AQ3553" s="43" t="str">
        <f t="shared" si="542"/>
        <v>SI</v>
      </c>
      <c r="AR3553" s="44">
        <f t="shared" si="545"/>
        <v>522500</v>
      </c>
      <c r="AS3553" s="44">
        <f t="shared" si="546"/>
        <v>522500</v>
      </c>
      <c r="AT3553" s="44">
        <f t="shared" si="547"/>
        <v>522500</v>
      </c>
      <c r="AU3553" s="44">
        <f t="shared" si="548"/>
        <v>522500</v>
      </c>
      <c r="AV3553" s="45" t="b">
        <f t="shared" si="549"/>
        <v>1</v>
      </c>
      <c r="AW3553" s="45" t="b">
        <f t="shared" si="543"/>
        <v>1</v>
      </c>
      <c r="AX3553" s="45"/>
    </row>
    <row r="3554" spans="1:50" s="36" customFormat="1" ht="27.75" customHeight="1" x14ac:dyDescent="0.15">
      <c r="A3554" s="36" t="str">
        <f t="shared" si="541"/>
        <v>RONELLY S.A.S121001108</v>
      </c>
      <c r="B3554" s="36" t="b">
        <f>+A3554='[1]Anexo 9'!A3554</f>
        <v>1</v>
      </c>
      <c r="C3554" s="18">
        <v>890929073</v>
      </c>
      <c r="D3554" s="18" t="s">
        <v>3869</v>
      </c>
      <c r="E3554" s="15" t="s">
        <v>61</v>
      </c>
      <c r="F3554" s="15" t="s">
        <v>62</v>
      </c>
      <c r="G3554" s="15" t="s">
        <v>3155</v>
      </c>
      <c r="H3554" s="15" t="s">
        <v>3155</v>
      </c>
      <c r="I3554" s="15" t="s">
        <v>3155</v>
      </c>
      <c r="J3554" s="15">
        <v>4</v>
      </c>
      <c r="K3554" s="15" t="s">
        <v>3155</v>
      </c>
      <c r="L3554" s="15">
        <v>121001108</v>
      </c>
      <c r="M3554" s="15" t="s">
        <v>2620</v>
      </c>
      <c r="N3554" s="15" t="s">
        <v>91</v>
      </c>
      <c r="O3554" s="18" t="s">
        <v>5439</v>
      </c>
      <c r="P3554" s="22" t="s">
        <v>3841</v>
      </c>
      <c r="Q3554" s="15" t="s">
        <v>2622</v>
      </c>
      <c r="R3554" s="18" t="s">
        <v>6034</v>
      </c>
      <c r="S3554" s="22" t="b">
        <f t="shared" si="544"/>
        <v>0</v>
      </c>
      <c r="T3554" s="18">
        <v>1</v>
      </c>
      <c r="U3554" s="18" t="s">
        <v>6034</v>
      </c>
      <c r="V3554" s="15"/>
      <c r="W3554" s="18" t="s">
        <v>6193</v>
      </c>
      <c r="X3554" s="18"/>
      <c r="Y3554" s="15" t="s">
        <v>73</v>
      </c>
      <c r="Z3554" s="18" t="s">
        <v>6193</v>
      </c>
      <c r="AA3554" s="18">
        <v>0</v>
      </c>
      <c r="AB3554" s="18" t="s">
        <v>2984</v>
      </c>
      <c r="AC3554" s="67" t="str">
        <f>+VLOOKUP("*"&amp;L3554&amp;"*",'[2]REGISTROS SANITARIOS'!$D$2663:$E$2973,2,FALSE)</f>
        <v>SI</v>
      </c>
      <c r="AD3554" s="22" t="s">
        <v>1025</v>
      </c>
      <c r="AE3554" s="16">
        <v>44315</v>
      </c>
      <c r="AF3554" s="34" t="s">
        <v>73</v>
      </c>
      <c r="AG3554" s="24">
        <v>19975104</v>
      </c>
      <c r="AH3554" s="18">
        <v>3</v>
      </c>
      <c r="AI3554" s="18"/>
      <c r="AJ3554" s="17">
        <v>16.5</v>
      </c>
      <c r="AK3554" s="25">
        <v>16.5</v>
      </c>
      <c r="AL3554" s="25">
        <v>17731</v>
      </c>
      <c r="AM3554" s="35">
        <v>0</v>
      </c>
      <c r="AN3554" s="19">
        <v>292561.5</v>
      </c>
      <c r="AO3554" s="18"/>
      <c r="AP3554" s="15"/>
      <c r="AQ3554" s="43" t="str">
        <f t="shared" si="542"/>
        <v>SI</v>
      </c>
      <c r="AR3554" s="44">
        <f t="shared" si="545"/>
        <v>292561.5</v>
      </c>
      <c r="AS3554" s="44">
        <f t="shared" si="546"/>
        <v>292561.5</v>
      </c>
      <c r="AT3554" s="44">
        <f t="shared" si="547"/>
        <v>292561.5</v>
      </c>
      <c r="AU3554" s="44">
        <f t="shared" si="548"/>
        <v>292561.5</v>
      </c>
      <c r="AV3554" s="45" t="b">
        <f t="shared" si="549"/>
        <v>1</v>
      </c>
      <c r="AW3554" s="45" t="b">
        <f t="shared" si="543"/>
        <v>1</v>
      </c>
      <c r="AX3554" s="45"/>
    </row>
    <row r="3555" spans="1:50" s="36" customFormat="1" ht="27.75" customHeight="1" x14ac:dyDescent="0.15">
      <c r="A3555" s="36" t="str">
        <f t="shared" si="541"/>
        <v>RONELLY S.A.S121002104</v>
      </c>
      <c r="B3555" s="36" t="b">
        <f>+A3555='[1]Anexo 9'!A3555</f>
        <v>1</v>
      </c>
      <c r="C3555" s="18">
        <v>890929073</v>
      </c>
      <c r="D3555" s="18" t="s">
        <v>3869</v>
      </c>
      <c r="E3555" s="15" t="s">
        <v>61</v>
      </c>
      <c r="F3555" s="15" t="s">
        <v>62</v>
      </c>
      <c r="G3555" s="15" t="s">
        <v>3155</v>
      </c>
      <c r="H3555" s="15" t="s">
        <v>3155</v>
      </c>
      <c r="I3555" s="15" t="s">
        <v>3155</v>
      </c>
      <c r="J3555" s="15">
        <v>4</v>
      </c>
      <c r="K3555" s="15" t="s">
        <v>3155</v>
      </c>
      <c r="L3555" s="15">
        <v>121002104</v>
      </c>
      <c r="M3555" s="15" t="s">
        <v>2625</v>
      </c>
      <c r="N3555" s="15" t="s">
        <v>91</v>
      </c>
      <c r="O3555" s="18" t="s">
        <v>5440</v>
      </c>
      <c r="P3555" s="22" t="s">
        <v>3841</v>
      </c>
      <c r="Q3555" s="15" t="s">
        <v>2622</v>
      </c>
      <c r="R3555" s="18" t="s">
        <v>6034</v>
      </c>
      <c r="S3555" s="22" t="b">
        <f t="shared" si="544"/>
        <v>0</v>
      </c>
      <c r="T3555" s="18">
        <v>1</v>
      </c>
      <c r="U3555" s="18" t="s">
        <v>6034</v>
      </c>
      <c r="V3555" s="15"/>
      <c r="W3555" s="18" t="s">
        <v>6193</v>
      </c>
      <c r="X3555" s="18"/>
      <c r="Y3555" s="15" t="s">
        <v>73</v>
      </c>
      <c r="Z3555" s="18" t="s">
        <v>6193</v>
      </c>
      <c r="AA3555" s="18">
        <v>0</v>
      </c>
      <c r="AB3555" s="18" t="s">
        <v>2985</v>
      </c>
      <c r="AC3555" s="67" t="str">
        <f>+VLOOKUP("*"&amp;L3555&amp;"*",'[2]REGISTROS SANITARIOS'!$D$2663:$E$2973,2,FALSE)</f>
        <v>SI</v>
      </c>
      <c r="AD3555" s="22" t="s">
        <v>1025</v>
      </c>
      <c r="AE3555" s="16">
        <v>44185</v>
      </c>
      <c r="AF3555" s="34" t="s">
        <v>68</v>
      </c>
      <c r="AG3555" s="24">
        <v>19974944</v>
      </c>
      <c r="AH3555" s="18">
        <v>3</v>
      </c>
      <c r="AI3555" s="18"/>
      <c r="AJ3555" s="17">
        <v>27.5</v>
      </c>
      <c r="AK3555" s="25">
        <v>27.5</v>
      </c>
      <c r="AL3555" s="25">
        <v>17426</v>
      </c>
      <c r="AM3555" s="35">
        <v>0</v>
      </c>
      <c r="AN3555" s="19">
        <v>479215</v>
      </c>
      <c r="AO3555" s="18"/>
      <c r="AP3555" s="15"/>
      <c r="AQ3555" s="43" t="str">
        <f t="shared" si="542"/>
        <v>SI</v>
      </c>
      <c r="AR3555" s="44">
        <f t="shared" si="545"/>
        <v>479215</v>
      </c>
      <c r="AS3555" s="44">
        <f t="shared" si="546"/>
        <v>479215</v>
      </c>
      <c r="AT3555" s="44">
        <f t="shared" si="547"/>
        <v>479215</v>
      </c>
      <c r="AU3555" s="44">
        <f t="shared" si="548"/>
        <v>479215</v>
      </c>
      <c r="AV3555" s="45" t="b">
        <f t="shared" si="549"/>
        <v>1</v>
      </c>
      <c r="AW3555" s="45" t="b">
        <f t="shared" si="543"/>
        <v>1</v>
      </c>
      <c r="AX3555" s="45"/>
    </row>
    <row r="3556" spans="1:50" s="36" customFormat="1" ht="27.75" customHeight="1" x14ac:dyDescent="0.15">
      <c r="A3556" s="36" t="str">
        <f t="shared" si="541"/>
        <v>RONELLY S.A.S121002603</v>
      </c>
      <c r="B3556" s="36" t="b">
        <f>+A3556='[1]Anexo 9'!A3556</f>
        <v>1</v>
      </c>
      <c r="C3556" s="18">
        <v>890929073</v>
      </c>
      <c r="D3556" s="18" t="s">
        <v>3869</v>
      </c>
      <c r="E3556" s="15" t="s">
        <v>61</v>
      </c>
      <c r="F3556" s="15" t="s">
        <v>62</v>
      </c>
      <c r="G3556" s="15" t="s">
        <v>3155</v>
      </c>
      <c r="H3556" s="15" t="s">
        <v>3155</v>
      </c>
      <c r="I3556" s="15" t="s">
        <v>3155</v>
      </c>
      <c r="J3556" s="15">
        <v>4</v>
      </c>
      <c r="K3556" s="15" t="s">
        <v>3155</v>
      </c>
      <c r="L3556" s="15">
        <v>121002603</v>
      </c>
      <c r="M3556" s="15" t="s">
        <v>2628</v>
      </c>
      <c r="N3556" s="15" t="s">
        <v>64</v>
      </c>
      <c r="O3556" s="18" t="s">
        <v>5441</v>
      </c>
      <c r="P3556" s="22" t="s">
        <v>3841</v>
      </c>
      <c r="Q3556" s="15" t="s">
        <v>2531</v>
      </c>
      <c r="R3556" s="18" t="s">
        <v>6008</v>
      </c>
      <c r="S3556" s="22" t="b">
        <f t="shared" si="544"/>
        <v>0</v>
      </c>
      <c r="T3556" s="18">
        <v>5</v>
      </c>
      <c r="U3556" s="18" t="s">
        <v>6008</v>
      </c>
      <c r="V3556" s="15"/>
      <c r="W3556" s="18" t="s">
        <v>6592</v>
      </c>
      <c r="X3556" s="18"/>
      <c r="Y3556" s="15" t="s">
        <v>73</v>
      </c>
      <c r="Z3556" s="18" t="s">
        <v>6592</v>
      </c>
      <c r="AA3556" s="18" t="s">
        <v>3759</v>
      </c>
      <c r="AB3556" s="18" t="s">
        <v>2632</v>
      </c>
      <c r="AC3556" s="67" t="str">
        <f>+VLOOKUP("*"&amp;L3556&amp;"*",'[2]REGISTROS SANITARIOS'!$D$2663:$E$2973,2,FALSE)</f>
        <v>SI</v>
      </c>
      <c r="AD3556" s="22" t="s">
        <v>1025</v>
      </c>
      <c r="AE3556" s="16">
        <v>44759</v>
      </c>
      <c r="AF3556" s="34" t="s">
        <v>73</v>
      </c>
      <c r="AG3556" s="24">
        <v>19237</v>
      </c>
      <c r="AH3556" s="18">
        <v>2</v>
      </c>
      <c r="AI3556" s="18"/>
      <c r="AJ3556" s="17">
        <v>11</v>
      </c>
      <c r="AK3556" s="25">
        <v>11</v>
      </c>
      <c r="AL3556" s="25">
        <v>90086</v>
      </c>
      <c r="AM3556" s="35">
        <v>0</v>
      </c>
      <c r="AN3556" s="19">
        <v>990946</v>
      </c>
      <c r="AO3556" s="18"/>
      <c r="AP3556" s="15"/>
      <c r="AQ3556" s="43" t="str">
        <f t="shared" si="542"/>
        <v>SI</v>
      </c>
      <c r="AR3556" s="44">
        <f t="shared" si="545"/>
        <v>990946</v>
      </c>
      <c r="AS3556" s="44">
        <f t="shared" si="546"/>
        <v>990946</v>
      </c>
      <c r="AT3556" s="44">
        <f t="shared" si="547"/>
        <v>990946</v>
      </c>
      <c r="AU3556" s="44">
        <f t="shared" si="548"/>
        <v>990946</v>
      </c>
      <c r="AV3556" s="45" t="b">
        <f t="shared" si="549"/>
        <v>1</v>
      </c>
      <c r="AW3556" s="45" t="b">
        <f t="shared" si="543"/>
        <v>1</v>
      </c>
      <c r="AX3556" s="45"/>
    </row>
    <row r="3557" spans="1:50" s="36" customFormat="1" ht="27.75" customHeight="1" x14ac:dyDescent="0.15">
      <c r="A3557" s="36" t="str">
        <f t="shared" si="541"/>
        <v>RONELLY S.A.S121002980</v>
      </c>
      <c r="B3557" s="36" t="b">
        <f>+A3557='[1]Anexo 9'!A3557</f>
        <v>1</v>
      </c>
      <c r="C3557" s="18">
        <v>890929073</v>
      </c>
      <c r="D3557" s="18" t="s">
        <v>3869</v>
      </c>
      <c r="E3557" s="15" t="s">
        <v>61</v>
      </c>
      <c r="F3557" s="15" t="s">
        <v>62</v>
      </c>
      <c r="G3557" s="15" t="s">
        <v>3155</v>
      </c>
      <c r="H3557" s="15" t="s">
        <v>3155</v>
      </c>
      <c r="I3557" s="15" t="s">
        <v>3155</v>
      </c>
      <c r="J3557" s="15">
        <v>4</v>
      </c>
      <c r="K3557" s="15" t="s">
        <v>3155</v>
      </c>
      <c r="L3557" s="15">
        <v>121002980</v>
      </c>
      <c r="M3557" s="15" t="s">
        <v>2633</v>
      </c>
      <c r="N3557" s="15" t="s">
        <v>91</v>
      </c>
      <c r="O3557" s="18" t="s">
        <v>5442</v>
      </c>
      <c r="P3557" s="22" t="s">
        <v>3841</v>
      </c>
      <c r="Q3557" s="15" t="s">
        <v>2635</v>
      </c>
      <c r="R3557" s="18" t="s">
        <v>6035</v>
      </c>
      <c r="S3557" s="22" t="b">
        <f t="shared" si="544"/>
        <v>0</v>
      </c>
      <c r="T3557" s="18">
        <v>1</v>
      </c>
      <c r="U3557" s="18" t="s">
        <v>6035</v>
      </c>
      <c r="V3557" s="15"/>
      <c r="W3557" s="18" t="s">
        <v>6593</v>
      </c>
      <c r="X3557" s="18"/>
      <c r="Y3557" s="15" t="s">
        <v>73</v>
      </c>
      <c r="Z3557" s="18" t="s">
        <v>6593</v>
      </c>
      <c r="AA3557" s="18" t="s">
        <v>1409</v>
      </c>
      <c r="AB3557" s="18" t="s">
        <v>2638</v>
      </c>
      <c r="AC3557" s="67" t="str">
        <f>+VLOOKUP("*"&amp;L3557&amp;"*",'[2]REGISTROS SANITARIOS'!$D$2663:$E$2973,2,FALSE)</f>
        <v>SI</v>
      </c>
      <c r="AD3557" s="22" t="s">
        <v>1025</v>
      </c>
      <c r="AE3557" s="16">
        <v>44438</v>
      </c>
      <c r="AF3557" s="34" t="s">
        <v>73</v>
      </c>
      <c r="AG3557" s="24">
        <v>19911481</v>
      </c>
      <c r="AH3557" s="18">
        <v>1</v>
      </c>
      <c r="AI3557" s="18"/>
      <c r="AJ3557" s="17">
        <v>16.5</v>
      </c>
      <c r="AK3557" s="25">
        <v>16.5</v>
      </c>
      <c r="AL3557" s="25">
        <v>59916</v>
      </c>
      <c r="AM3557" s="35">
        <v>0</v>
      </c>
      <c r="AN3557" s="19">
        <v>988614</v>
      </c>
      <c r="AO3557" s="18">
        <v>59916</v>
      </c>
      <c r="AP3557" s="15"/>
      <c r="AQ3557" s="43" t="str">
        <f t="shared" si="542"/>
        <v>SI</v>
      </c>
      <c r="AR3557" s="44">
        <f t="shared" si="545"/>
        <v>988614</v>
      </c>
      <c r="AS3557" s="44">
        <f t="shared" si="546"/>
        <v>988614</v>
      </c>
      <c r="AT3557" s="44">
        <f t="shared" si="547"/>
        <v>988614</v>
      </c>
      <c r="AU3557" s="44">
        <f t="shared" si="548"/>
        <v>988614</v>
      </c>
      <c r="AV3557" s="45" t="b">
        <f t="shared" si="549"/>
        <v>1</v>
      </c>
      <c r="AW3557" s="45" t="b">
        <f t="shared" si="543"/>
        <v>1</v>
      </c>
      <c r="AX3557" s="45"/>
    </row>
    <row r="3558" spans="1:50" s="36" customFormat="1" ht="27.75" customHeight="1" x14ac:dyDescent="0.15">
      <c r="A3558" s="36" t="str">
        <f t="shared" si="541"/>
        <v>RONELLY S.A.S121002982</v>
      </c>
      <c r="B3558" s="36" t="b">
        <f>+A3558='[1]Anexo 9'!A3558</f>
        <v>1</v>
      </c>
      <c r="C3558" s="18">
        <v>890929073</v>
      </c>
      <c r="D3558" s="18" t="s">
        <v>3869</v>
      </c>
      <c r="E3558" s="15" t="s">
        <v>61</v>
      </c>
      <c r="F3558" s="15" t="s">
        <v>62</v>
      </c>
      <c r="G3558" s="15" t="s">
        <v>3155</v>
      </c>
      <c r="H3558" s="15" t="s">
        <v>3155</v>
      </c>
      <c r="I3558" s="15" t="s">
        <v>3155</v>
      </c>
      <c r="J3558" s="15">
        <v>3</v>
      </c>
      <c r="K3558" s="15" t="s">
        <v>3155</v>
      </c>
      <c r="L3558" s="15">
        <v>121002982</v>
      </c>
      <c r="M3558" s="15" t="s">
        <v>2639</v>
      </c>
      <c r="N3558" s="15" t="s">
        <v>1436</v>
      </c>
      <c r="O3558" s="18" t="s">
        <v>5443</v>
      </c>
      <c r="P3558" s="22" t="s">
        <v>73</v>
      </c>
      <c r="Q3558" s="15" t="s">
        <v>1761</v>
      </c>
      <c r="R3558" s="18" t="s">
        <v>6013</v>
      </c>
      <c r="S3558" s="22" t="b">
        <f t="shared" si="544"/>
        <v>0</v>
      </c>
      <c r="T3558" s="18">
        <v>30</v>
      </c>
      <c r="U3558" s="18" t="s">
        <v>6013</v>
      </c>
      <c r="V3558" s="15"/>
      <c r="W3558" s="18" t="s">
        <v>6578</v>
      </c>
      <c r="X3558" s="18"/>
      <c r="Y3558" s="15" t="s">
        <v>73</v>
      </c>
      <c r="Z3558" s="18" t="s">
        <v>6578</v>
      </c>
      <c r="AA3558" s="18" t="s">
        <v>71</v>
      </c>
      <c r="AB3558" s="18" t="s">
        <v>7708</v>
      </c>
      <c r="AC3558" s="67" t="str">
        <f>+VLOOKUP("*"&amp;L3558&amp;"*",'[2]REGISTROS SANITARIOS'!$D$2663:$E$2973,2,FALSE)</f>
        <v>SI</v>
      </c>
      <c r="AD3558" s="22" t="s">
        <v>1025</v>
      </c>
      <c r="AE3558" s="16">
        <v>44224</v>
      </c>
      <c r="AF3558" s="34" t="s">
        <v>68</v>
      </c>
      <c r="AG3558" s="24">
        <v>20094560</v>
      </c>
      <c r="AH3558" s="18">
        <v>1</v>
      </c>
      <c r="AI3558" s="18"/>
      <c r="AJ3558" s="17">
        <v>2805</v>
      </c>
      <c r="AK3558" s="25">
        <v>2805</v>
      </c>
      <c r="AL3558" s="25">
        <v>1029</v>
      </c>
      <c r="AM3558" s="35">
        <v>0</v>
      </c>
      <c r="AN3558" s="19">
        <v>2886345</v>
      </c>
      <c r="AO3558" s="18">
        <v>1959</v>
      </c>
      <c r="AP3558" s="15"/>
      <c r="AQ3558" s="43" t="str">
        <f t="shared" si="542"/>
        <v>SI</v>
      </c>
      <c r="AR3558" s="44">
        <f t="shared" si="545"/>
        <v>2886345</v>
      </c>
      <c r="AS3558" s="44">
        <f t="shared" si="546"/>
        <v>2886345</v>
      </c>
      <c r="AT3558" s="44">
        <f t="shared" si="547"/>
        <v>2886345</v>
      </c>
      <c r="AU3558" s="44">
        <f t="shared" si="548"/>
        <v>2886345</v>
      </c>
      <c r="AV3558" s="45" t="b">
        <f t="shared" si="549"/>
        <v>1</v>
      </c>
      <c r="AW3558" s="45" t="b">
        <f t="shared" si="543"/>
        <v>1</v>
      </c>
      <c r="AX3558" s="45"/>
    </row>
    <row r="3559" spans="1:50" s="36" customFormat="1" ht="27.75" customHeight="1" x14ac:dyDescent="0.15">
      <c r="A3559" s="36" t="str">
        <f t="shared" si="541"/>
        <v>RONELLY S.A.S121003009</v>
      </c>
      <c r="B3559" s="36" t="b">
        <f>+A3559='[1]Anexo 9'!A3559</f>
        <v>1</v>
      </c>
      <c r="C3559" s="18">
        <v>890929073</v>
      </c>
      <c r="D3559" s="18" t="s">
        <v>3869</v>
      </c>
      <c r="E3559" s="15" t="s">
        <v>61</v>
      </c>
      <c r="F3559" s="15" t="s">
        <v>62</v>
      </c>
      <c r="G3559" s="15" t="s">
        <v>3155</v>
      </c>
      <c r="H3559" s="15" t="s">
        <v>3155</v>
      </c>
      <c r="I3559" s="15" t="s">
        <v>3155</v>
      </c>
      <c r="J3559" s="15">
        <v>4</v>
      </c>
      <c r="K3559" s="15" t="s">
        <v>3155</v>
      </c>
      <c r="L3559" s="15">
        <v>121003009</v>
      </c>
      <c r="M3559" s="15" t="s">
        <v>2644</v>
      </c>
      <c r="N3559" s="15" t="s">
        <v>1436</v>
      </c>
      <c r="O3559" s="18" t="s">
        <v>5444</v>
      </c>
      <c r="P3559" s="22" t="s">
        <v>3841</v>
      </c>
      <c r="Q3559" s="15" t="s">
        <v>1761</v>
      </c>
      <c r="R3559" s="18" t="s">
        <v>6036</v>
      </c>
      <c r="S3559" s="22" t="b">
        <f t="shared" si="544"/>
        <v>0</v>
      </c>
      <c r="T3559" s="18">
        <v>30</v>
      </c>
      <c r="U3559" s="18" t="s">
        <v>6036</v>
      </c>
      <c r="V3559" s="15"/>
      <c r="W3559" s="18" t="s">
        <v>6193</v>
      </c>
      <c r="X3559" s="18"/>
      <c r="Y3559" s="15" t="s">
        <v>73</v>
      </c>
      <c r="Z3559" s="18" t="s">
        <v>6193</v>
      </c>
      <c r="AA3559" s="18" t="s">
        <v>71</v>
      </c>
      <c r="AB3559" s="18" t="s">
        <v>2646</v>
      </c>
      <c r="AC3559" s="67" t="e">
        <f>+VLOOKUP("*"&amp;L3559&amp;"*",'[2]REGISTROS SANITARIOS'!$D$2663:$E$2973,2,FALSE)</f>
        <v>#N/A</v>
      </c>
      <c r="AD3559" s="22" t="s">
        <v>44</v>
      </c>
      <c r="AE3559" s="16">
        <v>44337</v>
      </c>
      <c r="AF3559" s="34" t="s">
        <v>73</v>
      </c>
      <c r="AG3559" s="24">
        <v>20092764</v>
      </c>
      <c r="AH3559" s="18">
        <v>2</v>
      </c>
      <c r="AI3559" s="18"/>
      <c r="AJ3559" s="17">
        <v>2750</v>
      </c>
      <c r="AK3559" s="25">
        <v>2750</v>
      </c>
      <c r="AL3559" s="25">
        <v>1429</v>
      </c>
      <c r="AM3559" s="35">
        <v>0</v>
      </c>
      <c r="AN3559" s="19">
        <v>3929750</v>
      </c>
      <c r="AO3559" s="18">
        <v>30440</v>
      </c>
      <c r="AP3559" s="15"/>
      <c r="AQ3559" s="43" t="str">
        <f t="shared" si="542"/>
        <v>SI</v>
      </c>
      <c r="AR3559" s="44">
        <f t="shared" si="545"/>
        <v>3929750</v>
      </c>
      <c r="AS3559" s="44">
        <f t="shared" si="546"/>
        <v>3929750</v>
      </c>
      <c r="AT3559" s="44">
        <f t="shared" si="547"/>
        <v>3929750</v>
      </c>
      <c r="AU3559" s="44">
        <f t="shared" si="548"/>
        <v>3929750</v>
      </c>
      <c r="AV3559" s="45" t="b">
        <f t="shared" si="549"/>
        <v>1</v>
      </c>
      <c r="AW3559" s="45" t="b">
        <f t="shared" si="543"/>
        <v>1</v>
      </c>
      <c r="AX3559" s="45"/>
    </row>
    <row r="3560" spans="1:50" s="36" customFormat="1" ht="27.75" customHeight="1" x14ac:dyDescent="0.15">
      <c r="A3560" s="36" t="str">
        <f t="shared" si="541"/>
        <v>RONELLY S.A.S121003112</v>
      </c>
      <c r="B3560" s="36" t="b">
        <f>+A3560='[1]Anexo 9'!A3560</f>
        <v>1</v>
      </c>
      <c r="C3560" s="18">
        <v>890929073</v>
      </c>
      <c r="D3560" s="18" t="s">
        <v>3869</v>
      </c>
      <c r="E3560" s="15" t="s">
        <v>61</v>
      </c>
      <c r="F3560" s="15" t="s">
        <v>62</v>
      </c>
      <c r="G3560" s="15" t="s">
        <v>3155</v>
      </c>
      <c r="H3560" s="15" t="s">
        <v>3155</v>
      </c>
      <c r="I3560" s="15" t="s">
        <v>3155</v>
      </c>
      <c r="J3560" s="15">
        <v>3</v>
      </c>
      <c r="K3560" s="15" t="s">
        <v>3155</v>
      </c>
      <c r="L3560" s="15">
        <v>121003112</v>
      </c>
      <c r="M3560" s="15" t="s">
        <v>2647</v>
      </c>
      <c r="N3560" s="15" t="s">
        <v>1436</v>
      </c>
      <c r="O3560" s="18" t="s">
        <v>5445</v>
      </c>
      <c r="P3560" s="22" t="s">
        <v>3841</v>
      </c>
      <c r="Q3560" s="15" t="s">
        <v>1761</v>
      </c>
      <c r="R3560" s="18" t="s">
        <v>6013</v>
      </c>
      <c r="S3560" s="22" t="b">
        <f t="shared" si="544"/>
        <v>0</v>
      </c>
      <c r="T3560" s="18">
        <v>30</v>
      </c>
      <c r="U3560" s="18" t="s">
        <v>6013</v>
      </c>
      <c r="V3560" s="15"/>
      <c r="W3560" s="18" t="s">
        <v>6193</v>
      </c>
      <c r="X3560" s="18"/>
      <c r="Y3560" s="15" t="s">
        <v>73</v>
      </c>
      <c r="Z3560" s="18" t="s">
        <v>6193</v>
      </c>
      <c r="AA3560" s="18" t="s">
        <v>43</v>
      </c>
      <c r="AB3560" s="18" t="s">
        <v>2648</v>
      </c>
      <c r="AC3560" s="67" t="str">
        <f>+VLOOKUP("*"&amp;L3560&amp;"*",'[2]REGISTROS SANITARIOS'!$D$2663:$E$2973,2,FALSE)</f>
        <v>SI</v>
      </c>
      <c r="AD3560" s="22" t="s">
        <v>1025</v>
      </c>
      <c r="AE3560" s="16">
        <v>44195</v>
      </c>
      <c r="AF3560" s="34" t="s">
        <v>68</v>
      </c>
      <c r="AG3560" s="24">
        <v>20023907</v>
      </c>
      <c r="AH3560" s="18">
        <v>1</v>
      </c>
      <c r="AI3560" s="18"/>
      <c r="AJ3560" s="17">
        <v>2750</v>
      </c>
      <c r="AK3560" s="25">
        <v>2750</v>
      </c>
      <c r="AL3560" s="25">
        <v>2214</v>
      </c>
      <c r="AM3560" s="35">
        <v>0</v>
      </c>
      <c r="AN3560" s="19">
        <v>6088500</v>
      </c>
      <c r="AO3560" s="18">
        <v>27927</v>
      </c>
      <c r="AP3560" s="15"/>
      <c r="AQ3560" s="43" t="str">
        <f t="shared" si="542"/>
        <v>SI</v>
      </c>
      <c r="AR3560" s="44">
        <f t="shared" si="545"/>
        <v>6088500</v>
      </c>
      <c r="AS3560" s="44">
        <f t="shared" si="546"/>
        <v>6088500</v>
      </c>
      <c r="AT3560" s="44">
        <f t="shared" si="547"/>
        <v>6088500</v>
      </c>
      <c r="AU3560" s="44">
        <f t="shared" si="548"/>
        <v>6088500</v>
      </c>
      <c r="AV3560" s="45" t="b">
        <f t="shared" si="549"/>
        <v>1</v>
      </c>
      <c r="AW3560" s="45" t="b">
        <f t="shared" si="543"/>
        <v>1</v>
      </c>
      <c r="AX3560" s="45"/>
    </row>
    <row r="3561" spans="1:50" s="36" customFormat="1" ht="27.75" customHeight="1" x14ac:dyDescent="0.15">
      <c r="A3561" s="36" t="str">
        <f t="shared" si="541"/>
        <v>RONELLY S.A.S121003350</v>
      </c>
      <c r="B3561" s="36" t="b">
        <f>+A3561='[1]Anexo 9'!A3561</f>
        <v>1</v>
      </c>
      <c r="C3561" s="18">
        <v>890929073</v>
      </c>
      <c r="D3561" s="18" t="s">
        <v>3869</v>
      </c>
      <c r="E3561" s="15" t="s">
        <v>61</v>
      </c>
      <c r="F3561" s="15" t="s">
        <v>62</v>
      </c>
      <c r="G3561" s="15" t="s">
        <v>3155</v>
      </c>
      <c r="H3561" s="15" t="s">
        <v>3155</v>
      </c>
      <c r="I3561" s="15" t="s">
        <v>3155</v>
      </c>
      <c r="J3561" s="15">
        <v>3</v>
      </c>
      <c r="K3561" s="15" t="s">
        <v>3155</v>
      </c>
      <c r="L3561" s="15">
        <v>121003350</v>
      </c>
      <c r="M3561" s="15" t="s">
        <v>2649</v>
      </c>
      <c r="N3561" s="15" t="s">
        <v>91</v>
      </c>
      <c r="O3561" s="18" t="s">
        <v>5446</v>
      </c>
      <c r="P3561" s="22" t="s">
        <v>3841</v>
      </c>
      <c r="Q3561" s="15" t="s">
        <v>91</v>
      </c>
      <c r="R3561" s="18" t="s">
        <v>6034</v>
      </c>
      <c r="S3561" s="22" t="b">
        <f t="shared" si="544"/>
        <v>0</v>
      </c>
      <c r="T3561" s="18">
        <v>1</v>
      </c>
      <c r="U3561" s="18" t="s">
        <v>6034</v>
      </c>
      <c r="V3561" s="15"/>
      <c r="W3561" s="18" t="s">
        <v>6594</v>
      </c>
      <c r="X3561" s="18"/>
      <c r="Y3561" s="15" t="s">
        <v>73</v>
      </c>
      <c r="Z3561" s="18" t="s">
        <v>6594</v>
      </c>
      <c r="AA3561" s="18" t="s">
        <v>208</v>
      </c>
      <c r="AB3561" s="18" t="s">
        <v>3771</v>
      </c>
      <c r="AC3561" s="67" t="str">
        <f>+VLOOKUP("*"&amp;L3561&amp;"*",'[2]REGISTROS SANITARIOS'!$D$2663:$E$2973,2,FALSE)</f>
        <v>SI</v>
      </c>
      <c r="AD3561" s="22" t="s">
        <v>1025</v>
      </c>
      <c r="AE3561" s="16" t="s">
        <v>8811</v>
      </c>
      <c r="AF3561" s="34" t="s">
        <v>8814</v>
      </c>
      <c r="AG3561" s="24">
        <v>19984522</v>
      </c>
      <c r="AH3561" s="18">
        <v>3</v>
      </c>
      <c r="AI3561" s="18"/>
      <c r="AJ3561" s="17">
        <v>5.5</v>
      </c>
      <c r="AK3561" s="25">
        <v>5.5</v>
      </c>
      <c r="AL3561" s="25">
        <v>45000</v>
      </c>
      <c r="AM3561" s="35">
        <v>0</v>
      </c>
      <c r="AN3561" s="19">
        <v>247500</v>
      </c>
      <c r="AO3561" s="18"/>
      <c r="AP3561" s="15"/>
      <c r="AQ3561" s="43" t="str">
        <f t="shared" si="542"/>
        <v>SI</v>
      </c>
      <c r="AR3561" s="44">
        <f t="shared" si="545"/>
        <v>247500</v>
      </c>
      <c r="AS3561" s="44">
        <f t="shared" si="546"/>
        <v>247500</v>
      </c>
      <c r="AT3561" s="44">
        <f t="shared" si="547"/>
        <v>247500</v>
      </c>
      <c r="AU3561" s="44">
        <f t="shared" si="548"/>
        <v>247500</v>
      </c>
      <c r="AV3561" s="45" t="b">
        <f t="shared" si="549"/>
        <v>1</v>
      </c>
      <c r="AW3561" s="45" t="b">
        <f t="shared" si="543"/>
        <v>1</v>
      </c>
      <c r="AX3561" s="45"/>
    </row>
    <row r="3562" spans="1:50" s="36" customFormat="1" ht="27.75" customHeight="1" x14ac:dyDescent="0.15">
      <c r="A3562" s="36" t="str">
        <f t="shared" si="541"/>
        <v>RONELLY S.A.S122000410</v>
      </c>
      <c r="B3562" s="36" t="b">
        <f>+A3562='[1]Anexo 9'!A3562</f>
        <v>1</v>
      </c>
      <c r="C3562" s="18">
        <v>890929073</v>
      </c>
      <c r="D3562" s="18" t="s">
        <v>3869</v>
      </c>
      <c r="E3562" s="15" t="s">
        <v>61</v>
      </c>
      <c r="F3562" s="15" t="s">
        <v>3424</v>
      </c>
      <c r="G3562" s="15" t="s">
        <v>3155</v>
      </c>
      <c r="H3562" s="15" t="s">
        <v>3155</v>
      </c>
      <c r="I3562" s="15" t="s">
        <v>3155</v>
      </c>
      <c r="J3562" s="15">
        <v>5</v>
      </c>
      <c r="K3562" s="15" t="s">
        <v>3155</v>
      </c>
      <c r="L3562" s="15">
        <v>122000410</v>
      </c>
      <c r="M3562" s="15" t="s">
        <v>4012</v>
      </c>
      <c r="N3562" s="15" t="s">
        <v>2509</v>
      </c>
      <c r="O3562" s="18" t="s">
        <v>5447</v>
      </c>
      <c r="P3562" s="22" t="s">
        <v>3841</v>
      </c>
      <c r="Q3562" s="15" t="s">
        <v>5600</v>
      </c>
      <c r="R3562" s="18" t="s">
        <v>6037</v>
      </c>
      <c r="S3562" s="22" t="b">
        <f t="shared" si="544"/>
        <v>0</v>
      </c>
      <c r="T3562" s="18">
        <v>1</v>
      </c>
      <c r="U3562" s="18" t="s">
        <v>6037</v>
      </c>
      <c r="V3562" s="15"/>
      <c r="W3562" s="18" t="s">
        <v>6530</v>
      </c>
      <c r="X3562" s="18"/>
      <c r="Y3562" s="15" t="s">
        <v>73</v>
      </c>
      <c r="Z3562" s="18" t="s">
        <v>6530</v>
      </c>
      <c r="AA3562" s="18" t="s">
        <v>71</v>
      </c>
      <c r="AB3562" s="18" t="s">
        <v>7016</v>
      </c>
      <c r="AC3562" s="67" t="str">
        <f>+VLOOKUP("*"&amp;L3562&amp;"*",'[2]REGISTROS SANITARIOS'!$D$2663:$E$2973,2,FALSE)</f>
        <v>SI</v>
      </c>
      <c r="AD3562" s="22" t="s">
        <v>1025</v>
      </c>
      <c r="AE3562" s="16">
        <v>45887</v>
      </c>
      <c r="AF3562" s="34" t="s">
        <v>73</v>
      </c>
      <c r="AG3562" s="24">
        <v>32609</v>
      </c>
      <c r="AH3562" s="18">
        <v>1</v>
      </c>
      <c r="AI3562" s="18"/>
      <c r="AJ3562" s="17">
        <v>660</v>
      </c>
      <c r="AK3562" s="25">
        <v>660</v>
      </c>
      <c r="AL3562" s="25">
        <v>7802</v>
      </c>
      <c r="AM3562" s="35">
        <v>0</v>
      </c>
      <c r="AN3562" s="19">
        <v>5149320</v>
      </c>
      <c r="AO3562" s="18"/>
      <c r="AP3562" s="15"/>
      <c r="AQ3562" s="43" t="str">
        <f t="shared" si="542"/>
        <v>SI</v>
      </c>
      <c r="AR3562" s="44">
        <f t="shared" si="545"/>
        <v>5149320</v>
      </c>
      <c r="AS3562" s="44">
        <f t="shared" si="546"/>
        <v>5149320</v>
      </c>
      <c r="AT3562" s="44">
        <f t="shared" si="547"/>
        <v>5149320</v>
      </c>
      <c r="AU3562" s="44">
        <f t="shared" si="548"/>
        <v>5149320</v>
      </c>
      <c r="AV3562" s="45" t="b">
        <f t="shared" si="549"/>
        <v>1</v>
      </c>
      <c r="AW3562" s="45" t="b">
        <f t="shared" si="543"/>
        <v>1</v>
      </c>
      <c r="AX3562" s="45"/>
    </row>
    <row r="3563" spans="1:50" s="36" customFormat="1" ht="27.75" customHeight="1" x14ac:dyDescent="0.15">
      <c r="A3563" s="36" t="str">
        <f t="shared" si="541"/>
        <v>RONELLY S.A.S122000750</v>
      </c>
      <c r="B3563" s="36" t="b">
        <f>+A3563='[1]Anexo 9'!A3563</f>
        <v>1</v>
      </c>
      <c r="C3563" s="18">
        <v>890929073</v>
      </c>
      <c r="D3563" s="18" t="s">
        <v>3869</v>
      </c>
      <c r="E3563" s="15" t="s">
        <v>61</v>
      </c>
      <c r="F3563" s="15" t="s">
        <v>62</v>
      </c>
      <c r="G3563" s="15" t="s">
        <v>3155</v>
      </c>
      <c r="H3563" s="15" t="s">
        <v>3155</v>
      </c>
      <c r="I3563" s="15" t="s">
        <v>3155</v>
      </c>
      <c r="J3563" s="15">
        <v>4</v>
      </c>
      <c r="K3563" s="15" t="s">
        <v>3155</v>
      </c>
      <c r="L3563" s="15">
        <v>122000750</v>
      </c>
      <c r="M3563" s="15" t="s">
        <v>2656</v>
      </c>
      <c r="N3563" s="15" t="s">
        <v>1436</v>
      </c>
      <c r="O3563" s="18" t="s">
        <v>5448</v>
      </c>
      <c r="P3563" s="22" t="s">
        <v>73</v>
      </c>
      <c r="Q3563" s="15" t="s">
        <v>1438</v>
      </c>
      <c r="R3563" s="18" t="s">
        <v>6010</v>
      </c>
      <c r="S3563" s="22" t="b">
        <f t="shared" si="544"/>
        <v>0</v>
      </c>
      <c r="T3563" s="18">
        <v>100</v>
      </c>
      <c r="U3563" s="18" t="s">
        <v>6010</v>
      </c>
      <c r="V3563" s="15"/>
      <c r="W3563" s="18" t="s">
        <v>6595</v>
      </c>
      <c r="X3563" s="18"/>
      <c r="Y3563" s="15" t="s">
        <v>73</v>
      </c>
      <c r="Z3563" s="18" t="s">
        <v>6595</v>
      </c>
      <c r="AA3563" s="18" t="s">
        <v>7709</v>
      </c>
      <c r="AB3563" s="18" t="s">
        <v>2660</v>
      </c>
      <c r="AC3563" s="67" t="str">
        <f>+VLOOKUP("*"&amp;L3563&amp;"*",'[2]REGISTROS SANITARIOS'!$D$2663:$E$2973,2,FALSE)</f>
        <v>SI</v>
      </c>
      <c r="AD3563" s="22" t="s">
        <v>1025</v>
      </c>
      <c r="AE3563" s="16">
        <v>44201</v>
      </c>
      <c r="AF3563" s="34" t="s">
        <v>68</v>
      </c>
      <c r="AG3563" s="24">
        <v>20023909</v>
      </c>
      <c r="AH3563" s="18">
        <v>1</v>
      </c>
      <c r="AI3563" s="18"/>
      <c r="AJ3563" s="17">
        <v>16500</v>
      </c>
      <c r="AK3563" s="25">
        <v>16500</v>
      </c>
      <c r="AL3563" s="25">
        <v>764</v>
      </c>
      <c r="AM3563" s="35">
        <v>0</v>
      </c>
      <c r="AN3563" s="19">
        <v>12606000</v>
      </c>
      <c r="AO3563" s="18"/>
      <c r="AP3563" s="15"/>
      <c r="AQ3563" s="43" t="str">
        <f t="shared" si="542"/>
        <v>SI</v>
      </c>
      <c r="AR3563" s="44">
        <f t="shared" si="545"/>
        <v>12606000</v>
      </c>
      <c r="AS3563" s="44">
        <f t="shared" si="546"/>
        <v>12606000</v>
      </c>
      <c r="AT3563" s="44">
        <f t="shared" si="547"/>
        <v>12606000</v>
      </c>
      <c r="AU3563" s="44">
        <f t="shared" si="548"/>
        <v>12606000</v>
      </c>
      <c r="AV3563" s="45" t="b">
        <f t="shared" si="549"/>
        <v>1</v>
      </c>
      <c r="AW3563" s="45" t="b">
        <f t="shared" si="543"/>
        <v>1</v>
      </c>
      <c r="AX3563" s="45"/>
    </row>
    <row r="3564" spans="1:50" s="36" customFormat="1" ht="27.75" customHeight="1" x14ac:dyDescent="0.15">
      <c r="A3564" s="36" t="str">
        <f t="shared" si="541"/>
        <v>RONELLY S.A.S201010110</v>
      </c>
      <c r="B3564" s="36" t="b">
        <f>+A3564='[1]Anexo 9'!A3564</f>
        <v>1</v>
      </c>
      <c r="C3564" s="18">
        <v>890929073</v>
      </c>
      <c r="D3564" s="18" t="s">
        <v>3869</v>
      </c>
      <c r="E3564" s="15" t="s">
        <v>98</v>
      </c>
      <c r="F3564" s="15" t="s">
        <v>111</v>
      </c>
      <c r="G3564" s="15">
        <f>+VLOOKUP(F3564,[3]Sheet1!$E$3:$G$74,3,FALSE)</f>
        <v>6</v>
      </c>
      <c r="H3564" s="15">
        <f>+VLOOKUP(D3564&amp;F3564,'TD para paquetes'!$E$3:$I$441,5,FALSE)</f>
        <v>6</v>
      </c>
      <c r="I3564" s="15" t="s">
        <v>1025</v>
      </c>
      <c r="J3564" s="15">
        <v>9</v>
      </c>
      <c r="K3564" s="15">
        <v>9</v>
      </c>
      <c r="L3564" s="15">
        <v>201010110</v>
      </c>
      <c r="M3564" s="15" t="s">
        <v>112</v>
      </c>
      <c r="N3564" s="15" t="s">
        <v>101</v>
      </c>
      <c r="O3564" s="18" t="s">
        <v>5449</v>
      </c>
      <c r="P3564" s="22" t="s">
        <v>73</v>
      </c>
      <c r="Q3564" s="15" t="s">
        <v>114</v>
      </c>
      <c r="R3564" s="18" t="s">
        <v>6038</v>
      </c>
      <c r="S3564" s="22" t="b">
        <f t="shared" si="544"/>
        <v>0</v>
      </c>
      <c r="T3564" s="18"/>
      <c r="U3564" s="18" t="s">
        <v>6038</v>
      </c>
      <c r="V3564" s="15" t="s">
        <v>116</v>
      </c>
      <c r="W3564" s="18" t="s">
        <v>3809</v>
      </c>
      <c r="X3564" s="18"/>
      <c r="Y3564" s="15" t="s">
        <v>73</v>
      </c>
      <c r="Z3564" s="18" t="s">
        <v>3809</v>
      </c>
      <c r="AA3564" s="18" t="s">
        <v>71</v>
      </c>
      <c r="AB3564" s="18" t="s">
        <v>120</v>
      </c>
      <c r="AC3564" s="67" t="str">
        <f>+VLOOKUP("*"&amp;L3564&amp;"*",'[2]REGISTROS SANITARIOS'!$D$2663:$E$2973,2,FALSE)</f>
        <v>SI</v>
      </c>
      <c r="AD3564" s="22" t="s">
        <v>1025</v>
      </c>
      <c r="AE3564" s="16">
        <v>45291</v>
      </c>
      <c r="AF3564" s="34" t="s">
        <v>73</v>
      </c>
      <c r="AG3564" s="24"/>
      <c r="AH3564" s="18"/>
      <c r="AI3564" s="18" t="s">
        <v>3812</v>
      </c>
      <c r="AJ3564" s="17">
        <v>24200</v>
      </c>
      <c r="AK3564" s="25">
        <v>24200</v>
      </c>
      <c r="AL3564" s="25">
        <v>64.285714285714292</v>
      </c>
      <c r="AM3564" s="35">
        <v>0.19</v>
      </c>
      <c r="AN3564" s="19">
        <v>1851300.0000000002</v>
      </c>
      <c r="AO3564" s="18"/>
      <c r="AP3564" s="15"/>
      <c r="AQ3564" s="43" t="str">
        <f t="shared" si="542"/>
        <v>SI</v>
      </c>
      <c r="AR3564" s="44">
        <f t="shared" si="545"/>
        <v>1851300</v>
      </c>
      <c r="AS3564" s="44">
        <f t="shared" si="546"/>
        <v>1555714.2857142859</v>
      </c>
      <c r="AT3564" s="44">
        <f t="shared" si="547"/>
        <v>1555714.2857142859</v>
      </c>
      <c r="AU3564" s="44">
        <f t="shared" si="548"/>
        <v>1851300</v>
      </c>
      <c r="AV3564" s="45" t="b">
        <f t="shared" si="549"/>
        <v>1</v>
      </c>
      <c r="AW3564" s="45" t="b">
        <f t="shared" si="543"/>
        <v>0</v>
      </c>
      <c r="AX3564" s="45"/>
    </row>
    <row r="3565" spans="1:50" s="36" customFormat="1" ht="27.75" customHeight="1" x14ac:dyDescent="0.15">
      <c r="A3565" s="36" t="str">
        <f t="shared" si="541"/>
        <v>RONELLY S.A.S201010210</v>
      </c>
      <c r="B3565" s="36" t="b">
        <f>+A3565='[1]Anexo 9'!A3565</f>
        <v>1</v>
      </c>
      <c r="C3565" s="18">
        <v>890929073</v>
      </c>
      <c r="D3565" s="18" t="s">
        <v>3869</v>
      </c>
      <c r="E3565" s="15" t="s">
        <v>98</v>
      </c>
      <c r="F3565" s="15" t="s">
        <v>111</v>
      </c>
      <c r="G3565" s="15">
        <f>+VLOOKUP(F3565,[3]Sheet1!$E$3:$G$74,3,FALSE)</f>
        <v>6</v>
      </c>
      <c r="H3565" s="15">
        <f>+VLOOKUP(D3565&amp;F3565,'TD para paquetes'!$E$3:$I$441,5,FALSE)</f>
        <v>6</v>
      </c>
      <c r="I3565" s="15" t="s">
        <v>1025</v>
      </c>
      <c r="J3565" s="15">
        <v>9</v>
      </c>
      <c r="K3565" s="15">
        <v>9</v>
      </c>
      <c r="L3565" s="15">
        <v>201010210</v>
      </c>
      <c r="M3565" s="15" t="s">
        <v>121</v>
      </c>
      <c r="N3565" s="15" t="s">
        <v>101</v>
      </c>
      <c r="O3565" s="18" t="s">
        <v>5450</v>
      </c>
      <c r="P3565" s="22" t="s">
        <v>73</v>
      </c>
      <c r="Q3565" s="15" t="s">
        <v>114</v>
      </c>
      <c r="R3565" s="18" t="s">
        <v>6038</v>
      </c>
      <c r="S3565" s="22" t="b">
        <f t="shared" si="544"/>
        <v>0</v>
      </c>
      <c r="T3565" s="18"/>
      <c r="U3565" s="18" t="s">
        <v>6038</v>
      </c>
      <c r="V3565" s="15" t="s">
        <v>116</v>
      </c>
      <c r="W3565" s="18" t="s">
        <v>3809</v>
      </c>
      <c r="X3565" s="18"/>
      <c r="Y3565" s="15" t="s">
        <v>73</v>
      </c>
      <c r="Z3565" s="18" t="s">
        <v>3809</v>
      </c>
      <c r="AA3565" s="18" t="s">
        <v>71</v>
      </c>
      <c r="AB3565" s="18" t="s">
        <v>120</v>
      </c>
      <c r="AC3565" s="67" t="str">
        <f>+VLOOKUP("*"&amp;L3565&amp;"*",'[2]REGISTROS SANITARIOS'!$D$2663:$E$2973,2,FALSE)</f>
        <v>SI</v>
      </c>
      <c r="AD3565" s="22" t="s">
        <v>1025</v>
      </c>
      <c r="AE3565" s="16">
        <v>45291</v>
      </c>
      <c r="AF3565" s="34" t="s">
        <v>73</v>
      </c>
      <c r="AG3565" s="24"/>
      <c r="AH3565" s="18"/>
      <c r="AI3565" s="18" t="s">
        <v>3812</v>
      </c>
      <c r="AJ3565" s="17">
        <v>184250</v>
      </c>
      <c r="AK3565" s="25">
        <v>184250</v>
      </c>
      <c r="AL3565" s="25">
        <v>57.142857142857146</v>
      </c>
      <c r="AM3565" s="35">
        <v>0.19</v>
      </c>
      <c r="AN3565" s="19">
        <v>12529000</v>
      </c>
      <c r="AO3565" s="18"/>
      <c r="AP3565" s="15"/>
      <c r="AQ3565" s="43" t="str">
        <f t="shared" si="542"/>
        <v>SI</v>
      </c>
      <c r="AR3565" s="44">
        <f t="shared" si="545"/>
        <v>12529000</v>
      </c>
      <c r="AS3565" s="44">
        <f t="shared" si="546"/>
        <v>10528571.428571429</v>
      </c>
      <c r="AT3565" s="44">
        <f t="shared" si="547"/>
        <v>10528571.428571429</v>
      </c>
      <c r="AU3565" s="44">
        <f t="shared" si="548"/>
        <v>12529000</v>
      </c>
      <c r="AV3565" s="45" t="b">
        <f t="shared" si="549"/>
        <v>1</v>
      </c>
      <c r="AW3565" s="45" t="b">
        <f t="shared" si="543"/>
        <v>0</v>
      </c>
      <c r="AX3565" s="45"/>
    </row>
    <row r="3566" spans="1:50" s="36" customFormat="1" ht="27.75" customHeight="1" x14ac:dyDescent="0.15">
      <c r="A3566" s="36" t="str">
        <f t="shared" si="541"/>
        <v>RONELLY S.A.S201010310</v>
      </c>
      <c r="B3566" s="36" t="b">
        <f>+A3566='[1]Anexo 9'!A3566</f>
        <v>1</v>
      </c>
      <c r="C3566" s="18">
        <v>890929073</v>
      </c>
      <c r="D3566" s="18" t="s">
        <v>3869</v>
      </c>
      <c r="E3566" s="15" t="s">
        <v>98</v>
      </c>
      <c r="F3566" s="15" t="s">
        <v>111</v>
      </c>
      <c r="G3566" s="15">
        <f>+VLOOKUP(F3566,[3]Sheet1!$E$3:$G$74,3,FALSE)</f>
        <v>6</v>
      </c>
      <c r="H3566" s="15">
        <f>+VLOOKUP(D3566&amp;F3566,'TD para paquetes'!$E$3:$I$441,5,FALSE)</f>
        <v>6</v>
      </c>
      <c r="I3566" s="15" t="s">
        <v>1025</v>
      </c>
      <c r="J3566" s="15">
        <v>9</v>
      </c>
      <c r="K3566" s="15">
        <v>9</v>
      </c>
      <c r="L3566" s="15">
        <v>201010310</v>
      </c>
      <c r="M3566" s="15" t="s">
        <v>123</v>
      </c>
      <c r="N3566" s="15" t="s">
        <v>101</v>
      </c>
      <c r="O3566" s="18" t="s">
        <v>5451</v>
      </c>
      <c r="P3566" s="22" t="s">
        <v>73</v>
      </c>
      <c r="Q3566" s="15" t="s">
        <v>114</v>
      </c>
      <c r="R3566" s="18" t="s">
        <v>6038</v>
      </c>
      <c r="S3566" s="22" t="b">
        <f t="shared" si="544"/>
        <v>0</v>
      </c>
      <c r="T3566" s="18"/>
      <c r="U3566" s="18" t="s">
        <v>6038</v>
      </c>
      <c r="V3566" s="15" t="s">
        <v>116</v>
      </c>
      <c r="W3566" s="18" t="s">
        <v>3809</v>
      </c>
      <c r="X3566" s="18"/>
      <c r="Y3566" s="15" t="s">
        <v>73</v>
      </c>
      <c r="Z3566" s="18" t="s">
        <v>3809</v>
      </c>
      <c r="AA3566" s="18" t="s">
        <v>71</v>
      </c>
      <c r="AB3566" s="18" t="s">
        <v>120</v>
      </c>
      <c r="AC3566" s="67" t="str">
        <f>+VLOOKUP("*"&amp;L3566&amp;"*",'[2]REGISTROS SANITARIOS'!$D$2663:$E$2973,2,FALSE)</f>
        <v>SI</v>
      </c>
      <c r="AD3566" s="22" t="s">
        <v>1025</v>
      </c>
      <c r="AE3566" s="16">
        <v>45291</v>
      </c>
      <c r="AF3566" s="34" t="s">
        <v>73</v>
      </c>
      <c r="AG3566" s="24"/>
      <c r="AH3566" s="18"/>
      <c r="AI3566" s="18" t="s">
        <v>3812</v>
      </c>
      <c r="AJ3566" s="17">
        <v>5500</v>
      </c>
      <c r="AK3566" s="25">
        <v>5500</v>
      </c>
      <c r="AL3566" s="25">
        <v>57.142857142857146</v>
      </c>
      <c r="AM3566" s="35">
        <v>0.19</v>
      </c>
      <c r="AN3566" s="19">
        <v>374000</v>
      </c>
      <c r="AO3566" s="18"/>
      <c r="AP3566" s="15"/>
      <c r="AQ3566" s="43" t="str">
        <f t="shared" si="542"/>
        <v>SI</v>
      </c>
      <c r="AR3566" s="44">
        <f t="shared" si="545"/>
        <v>374000</v>
      </c>
      <c r="AS3566" s="44">
        <f t="shared" si="546"/>
        <v>314285.71428571432</v>
      </c>
      <c r="AT3566" s="44">
        <f t="shared" si="547"/>
        <v>314285.71428571432</v>
      </c>
      <c r="AU3566" s="44">
        <f t="shared" si="548"/>
        <v>374000</v>
      </c>
      <c r="AV3566" s="45" t="b">
        <f t="shared" si="549"/>
        <v>1</v>
      </c>
      <c r="AW3566" s="45" t="b">
        <f t="shared" si="543"/>
        <v>0</v>
      </c>
      <c r="AX3566" s="45"/>
    </row>
    <row r="3567" spans="1:50" s="36" customFormat="1" ht="27.75" customHeight="1" x14ac:dyDescent="0.15">
      <c r="A3567" s="36" t="str">
        <f t="shared" si="541"/>
        <v>RONELLY S.A.S201010410</v>
      </c>
      <c r="B3567" s="36" t="b">
        <f>+A3567='[1]Anexo 9'!A3567</f>
        <v>1</v>
      </c>
      <c r="C3567" s="18">
        <v>890929073</v>
      </c>
      <c r="D3567" s="18" t="s">
        <v>3869</v>
      </c>
      <c r="E3567" s="15" t="s">
        <v>98</v>
      </c>
      <c r="F3567" s="15" t="s">
        <v>111</v>
      </c>
      <c r="G3567" s="15">
        <f>+VLOOKUP(F3567,[3]Sheet1!$E$3:$G$74,3,FALSE)</f>
        <v>6</v>
      </c>
      <c r="H3567" s="15">
        <f>+VLOOKUP(D3567&amp;F3567,'TD para paquetes'!$E$3:$I$441,5,FALSE)</f>
        <v>6</v>
      </c>
      <c r="I3567" s="15" t="s">
        <v>1025</v>
      </c>
      <c r="J3567" s="15">
        <v>9</v>
      </c>
      <c r="K3567" s="15">
        <v>9</v>
      </c>
      <c r="L3567" s="15">
        <v>201010410</v>
      </c>
      <c r="M3567" s="15" t="s">
        <v>125</v>
      </c>
      <c r="N3567" s="15" t="s">
        <v>101</v>
      </c>
      <c r="O3567" s="18" t="s">
        <v>5452</v>
      </c>
      <c r="P3567" s="22" t="s">
        <v>73</v>
      </c>
      <c r="Q3567" s="15" t="s">
        <v>114</v>
      </c>
      <c r="R3567" s="18" t="s">
        <v>6038</v>
      </c>
      <c r="S3567" s="22" t="b">
        <f t="shared" si="544"/>
        <v>0</v>
      </c>
      <c r="T3567" s="18"/>
      <c r="U3567" s="18" t="s">
        <v>6038</v>
      </c>
      <c r="V3567" s="15" t="s">
        <v>116</v>
      </c>
      <c r="W3567" s="18" t="s">
        <v>3809</v>
      </c>
      <c r="X3567" s="18"/>
      <c r="Y3567" s="15" t="s">
        <v>73</v>
      </c>
      <c r="Z3567" s="18" t="s">
        <v>3809</v>
      </c>
      <c r="AA3567" s="18" t="s">
        <v>71</v>
      </c>
      <c r="AB3567" s="18" t="s">
        <v>120</v>
      </c>
      <c r="AC3567" s="67" t="str">
        <f>+VLOOKUP("*"&amp;L3567&amp;"*",'[2]REGISTROS SANITARIOS'!$D$2663:$E$2973,2,FALSE)</f>
        <v>SI</v>
      </c>
      <c r="AD3567" s="22" t="s">
        <v>1025</v>
      </c>
      <c r="AE3567" s="16">
        <v>45291</v>
      </c>
      <c r="AF3567" s="34" t="s">
        <v>73</v>
      </c>
      <c r="AG3567" s="24"/>
      <c r="AH3567" s="18"/>
      <c r="AI3567" s="18" t="s">
        <v>3812</v>
      </c>
      <c r="AJ3567" s="17">
        <v>15125</v>
      </c>
      <c r="AK3567" s="25">
        <v>15125</v>
      </c>
      <c r="AL3567" s="25">
        <v>57.142857142857146</v>
      </c>
      <c r="AM3567" s="35">
        <v>0.19</v>
      </c>
      <c r="AN3567" s="19">
        <v>1028500</v>
      </c>
      <c r="AO3567" s="18"/>
      <c r="AP3567" s="15"/>
      <c r="AQ3567" s="43" t="str">
        <f t="shared" si="542"/>
        <v>SI</v>
      </c>
      <c r="AR3567" s="44">
        <f t="shared" si="545"/>
        <v>1028500</v>
      </c>
      <c r="AS3567" s="44">
        <f t="shared" si="546"/>
        <v>864285.71428571432</v>
      </c>
      <c r="AT3567" s="44">
        <f t="shared" si="547"/>
        <v>864285.71428571432</v>
      </c>
      <c r="AU3567" s="44">
        <f t="shared" si="548"/>
        <v>1028500</v>
      </c>
      <c r="AV3567" s="45" t="b">
        <f t="shared" si="549"/>
        <v>1</v>
      </c>
      <c r="AW3567" s="45" t="b">
        <f t="shared" si="543"/>
        <v>0</v>
      </c>
      <c r="AX3567" s="45"/>
    </row>
    <row r="3568" spans="1:50" s="36" customFormat="1" ht="27.75" customHeight="1" x14ac:dyDescent="0.15">
      <c r="A3568" s="36" t="str">
        <f t="shared" si="541"/>
        <v>RONELLY S.A.S201010510</v>
      </c>
      <c r="B3568" s="36" t="b">
        <f>+A3568='[1]Anexo 9'!A3568</f>
        <v>1</v>
      </c>
      <c r="C3568" s="18">
        <v>890929073</v>
      </c>
      <c r="D3568" s="18" t="s">
        <v>3869</v>
      </c>
      <c r="E3568" s="15" t="s">
        <v>98</v>
      </c>
      <c r="F3568" s="15" t="s">
        <v>111</v>
      </c>
      <c r="G3568" s="15">
        <f>+VLOOKUP(F3568,[3]Sheet1!$E$3:$G$74,3,FALSE)</f>
        <v>6</v>
      </c>
      <c r="H3568" s="15">
        <f>+VLOOKUP(D3568&amp;F3568,'TD para paquetes'!$E$3:$I$441,5,FALSE)</f>
        <v>6</v>
      </c>
      <c r="I3568" s="15" t="s">
        <v>1025</v>
      </c>
      <c r="J3568" s="15">
        <v>9</v>
      </c>
      <c r="K3568" s="15">
        <v>9</v>
      </c>
      <c r="L3568" s="15">
        <v>201010510</v>
      </c>
      <c r="M3568" s="15" t="s">
        <v>127</v>
      </c>
      <c r="N3568" s="15" t="s">
        <v>101</v>
      </c>
      <c r="O3568" s="18" t="s">
        <v>5453</v>
      </c>
      <c r="P3568" s="22" t="s">
        <v>73</v>
      </c>
      <c r="Q3568" s="15" t="s">
        <v>114</v>
      </c>
      <c r="R3568" s="18" t="s">
        <v>6038</v>
      </c>
      <c r="S3568" s="22" t="b">
        <f t="shared" si="544"/>
        <v>0</v>
      </c>
      <c r="T3568" s="18"/>
      <c r="U3568" s="18" t="s">
        <v>6038</v>
      </c>
      <c r="V3568" s="15" t="s">
        <v>116</v>
      </c>
      <c r="W3568" s="18" t="s">
        <v>3809</v>
      </c>
      <c r="X3568" s="18"/>
      <c r="Y3568" s="15" t="s">
        <v>73</v>
      </c>
      <c r="Z3568" s="18" t="s">
        <v>3809</v>
      </c>
      <c r="AA3568" s="18" t="s">
        <v>71</v>
      </c>
      <c r="AB3568" s="18" t="s">
        <v>120</v>
      </c>
      <c r="AC3568" s="67" t="str">
        <f>+VLOOKUP("*"&amp;L3568&amp;"*",'[2]REGISTROS SANITARIOS'!$D$2663:$E$2973,2,FALSE)</f>
        <v>SI</v>
      </c>
      <c r="AD3568" s="22" t="s">
        <v>1025</v>
      </c>
      <c r="AE3568" s="16">
        <v>45291</v>
      </c>
      <c r="AF3568" s="34" t="s">
        <v>73</v>
      </c>
      <c r="AG3568" s="24"/>
      <c r="AH3568" s="18"/>
      <c r="AI3568" s="18" t="s">
        <v>3812</v>
      </c>
      <c r="AJ3568" s="17">
        <v>2750</v>
      </c>
      <c r="AK3568" s="25">
        <v>2750</v>
      </c>
      <c r="AL3568" s="25">
        <v>57.142857142857146</v>
      </c>
      <c r="AM3568" s="35">
        <v>0.19</v>
      </c>
      <c r="AN3568" s="19">
        <v>187000</v>
      </c>
      <c r="AO3568" s="18"/>
      <c r="AP3568" s="15"/>
      <c r="AQ3568" s="43" t="str">
        <f t="shared" si="542"/>
        <v>SI</v>
      </c>
      <c r="AR3568" s="44">
        <f t="shared" si="545"/>
        <v>187000</v>
      </c>
      <c r="AS3568" s="44">
        <f t="shared" si="546"/>
        <v>157142.85714285716</v>
      </c>
      <c r="AT3568" s="44">
        <f t="shared" si="547"/>
        <v>157142.85714285716</v>
      </c>
      <c r="AU3568" s="44">
        <f t="shared" si="548"/>
        <v>187000</v>
      </c>
      <c r="AV3568" s="45" t="b">
        <f t="shared" si="549"/>
        <v>1</v>
      </c>
      <c r="AW3568" s="45" t="b">
        <f t="shared" si="543"/>
        <v>0</v>
      </c>
      <c r="AX3568" s="45"/>
    </row>
    <row r="3569" spans="1:50" s="36" customFormat="1" ht="27.75" customHeight="1" x14ac:dyDescent="0.15">
      <c r="A3569" s="36" t="str">
        <f t="shared" si="541"/>
        <v>RONELLY S.A.S201010610</v>
      </c>
      <c r="B3569" s="36" t="b">
        <f>+A3569='[1]Anexo 9'!A3569</f>
        <v>1</v>
      </c>
      <c r="C3569" s="18">
        <v>890929073</v>
      </c>
      <c r="D3569" s="18" t="s">
        <v>3869</v>
      </c>
      <c r="E3569" s="15" t="s">
        <v>98</v>
      </c>
      <c r="F3569" s="15" t="s">
        <v>111</v>
      </c>
      <c r="G3569" s="15">
        <f>+VLOOKUP(F3569,[3]Sheet1!$E$3:$G$74,3,FALSE)</f>
        <v>6</v>
      </c>
      <c r="H3569" s="15">
        <f>+VLOOKUP(D3569&amp;F3569,'TD para paquetes'!$E$3:$I$441,5,FALSE)</f>
        <v>6</v>
      </c>
      <c r="I3569" s="15" t="s">
        <v>1025</v>
      </c>
      <c r="J3569" s="15">
        <v>9</v>
      </c>
      <c r="K3569" s="15">
        <v>9</v>
      </c>
      <c r="L3569" s="15">
        <v>201010610</v>
      </c>
      <c r="M3569" s="15" t="s">
        <v>129</v>
      </c>
      <c r="N3569" s="15" t="s">
        <v>101</v>
      </c>
      <c r="O3569" s="18" t="s">
        <v>5454</v>
      </c>
      <c r="P3569" s="22" t="s">
        <v>3841</v>
      </c>
      <c r="Q3569" s="15" t="s">
        <v>114</v>
      </c>
      <c r="R3569" s="18" t="s">
        <v>6038</v>
      </c>
      <c r="S3569" s="22" t="b">
        <f t="shared" si="544"/>
        <v>0</v>
      </c>
      <c r="T3569" s="18"/>
      <c r="U3569" s="18" t="s">
        <v>6038</v>
      </c>
      <c r="V3569" s="15" t="s">
        <v>116</v>
      </c>
      <c r="W3569" s="18" t="s">
        <v>3809</v>
      </c>
      <c r="X3569" s="18"/>
      <c r="Y3569" s="15" t="s">
        <v>73</v>
      </c>
      <c r="Z3569" s="18" t="s">
        <v>3809</v>
      </c>
      <c r="AA3569" s="18" t="s">
        <v>71</v>
      </c>
      <c r="AB3569" s="18" t="s">
        <v>120</v>
      </c>
      <c r="AC3569" s="67" t="str">
        <f>+VLOOKUP("*"&amp;L3569&amp;"*",'[2]REGISTROS SANITARIOS'!$D$2663:$E$2973,2,FALSE)</f>
        <v>SI</v>
      </c>
      <c r="AD3569" s="22" t="s">
        <v>1025</v>
      </c>
      <c r="AE3569" s="16">
        <v>45291</v>
      </c>
      <c r="AF3569" s="34" t="s">
        <v>73</v>
      </c>
      <c r="AG3569" s="24"/>
      <c r="AH3569" s="18"/>
      <c r="AI3569" s="18" t="s">
        <v>3812</v>
      </c>
      <c r="AJ3569" s="17">
        <v>2200</v>
      </c>
      <c r="AK3569" s="25">
        <v>2200</v>
      </c>
      <c r="AL3569" s="25">
        <v>64.285714285714292</v>
      </c>
      <c r="AM3569" s="35">
        <v>0.19</v>
      </c>
      <c r="AN3569" s="19">
        <v>168300.00000000003</v>
      </c>
      <c r="AO3569" s="18"/>
      <c r="AP3569" s="15"/>
      <c r="AQ3569" s="43" t="str">
        <f t="shared" si="542"/>
        <v>SI</v>
      </c>
      <c r="AR3569" s="44">
        <f t="shared" si="545"/>
        <v>168300</v>
      </c>
      <c r="AS3569" s="44">
        <f t="shared" si="546"/>
        <v>141428.57142857145</v>
      </c>
      <c r="AT3569" s="44">
        <f t="shared" si="547"/>
        <v>141428.57142857145</v>
      </c>
      <c r="AU3569" s="44">
        <f t="shared" si="548"/>
        <v>168300</v>
      </c>
      <c r="AV3569" s="45" t="b">
        <f t="shared" si="549"/>
        <v>1</v>
      </c>
      <c r="AW3569" s="45" t="b">
        <f t="shared" si="543"/>
        <v>0</v>
      </c>
      <c r="AX3569" s="45"/>
    </row>
    <row r="3570" spans="1:50" s="36" customFormat="1" ht="27.75" customHeight="1" x14ac:dyDescent="0.15">
      <c r="A3570" s="36" t="str">
        <f t="shared" si="541"/>
        <v>RONELLY S.A.S201020410</v>
      </c>
      <c r="B3570" s="36" t="b">
        <f>+A3570='[1]Anexo 9'!A3570</f>
        <v>1</v>
      </c>
      <c r="C3570" s="18">
        <v>890929073</v>
      </c>
      <c r="D3570" s="18" t="s">
        <v>3869</v>
      </c>
      <c r="E3570" s="15" t="s">
        <v>98</v>
      </c>
      <c r="F3570" s="15" t="s">
        <v>762</v>
      </c>
      <c r="G3570" s="15">
        <f>+VLOOKUP(F3570,[3]Sheet1!$E$3:$G$74,3,FALSE)</f>
        <v>2</v>
      </c>
      <c r="H3570" s="15">
        <f>+VLOOKUP(D3570&amp;F3570,'TD para paquetes'!$E$3:$I$441,5,FALSE)</f>
        <v>2</v>
      </c>
      <c r="I3570" s="15" t="s">
        <v>1025</v>
      </c>
      <c r="J3570" s="15">
        <v>5</v>
      </c>
      <c r="K3570" s="15">
        <v>5</v>
      </c>
      <c r="L3570" s="15">
        <v>201020410</v>
      </c>
      <c r="M3570" s="15" t="s">
        <v>763</v>
      </c>
      <c r="N3570" s="15" t="s">
        <v>101</v>
      </c>
      <c r="O3570" s="18" t="s">
        <v>5455</v>
      </c>
      <c r="P3570" s="22" t="s">
        <v>3841</v>
      </c>
      <c r="Q3570" s="15" t="s">
        <v>101</v>
      </c>
      <c r="R3570" s="18" t="s">
        <v>134</v>
      </c>
      <c r="S3570" s="22" t="b">
        <f t="shared" si="544"/>
        <v>0</v>
      </c>
      <c r="T3570" s="18"/>
      <c r="U3570" s="18" t="s">
        <v>6596</v>
      </c>
      <c r="V3570" s="15" t="s">
        <v>765</v>
      </c>
      <c r="W3570" s="18" t="s">
        <v>6597</v>
      </c>
      <c r="X3570" s="18"/>
      <c r="Y3570" s="15" t="s">
        <v>68</v>
      </c>
      <c r="Z3570" s="18" t="s">
        <v>137</v>
      </c>
      <c r="AA3570" s="18" t="s">
        <v>71</v>
      </c>
      <c r="AB3570" s="18" t="s">
        <v>7710</v>
      </c>
      <c r="AC3570" s="67" t="str">
        <f>+VLOOKUP("*"&amp;L3570&amp;"*",'[2]REGISTROS SANITARIOS'!$D$2663:$E$2973,2,FALSE)</f>
        <v>SI</v>
      </c>
      <c r="AD3570" s="22" t="s">
        <v>1025</v>
      </c>
      <c r="AE3570" s="16">
        <v>45026</v>
      </c>
      <c r="AF3570" s="34" t="s">
        <v>73</v>
      </c>
      <c r="AG3570" s="24"/>
      <c r="AH3570" s="18"/>
      <c r="AI3570" s="18" t="s">
        <v>3806</v>
      </c>
      <c r="AJ3570" s="17">
        <v>22</v>
      </c>
      <c r="AK3570" s="25">
        <v>22</v>
      </c>
      <c r="AL3570" s="25">
        <v>42857.142857142862</v>
      </c>
      <c r="AM3570" s="35">
        <v>0.19</v>
      </c>
      <c r="AN3570" s="19">
        <v>1122000.0000000002</v>
      </c>
      <c r="AO3570" s="18"/>
      <c r="AP3570" s="15"/>
      <c r="AQ3570" s="43" t="str">
        <f t="shared" si="542"/>
        <v>SI</v>
      </c>
      <c r="AR3570" s="44">
        <f t="shared" si="545"/>
        <v>1122000.0000000002</v>
      </c>
      <c r="AS3570" s="44">
        <f t="shared" si="546"/>
        <v>942857.14285714296</v>
      </c>
      <c r="AT3570" s="44">
        <f t="shared" si="547"/>
        <v>942857.14285714296</v>
      </c>
      <c r="AU3570" s="44">
        <f t="shared" si="548"/>
        <v>1122000.0000000002</v>
      </c>
      <c r="AV3570" s="45" t="b">
        <f t="shared" si="549"/>
        <v>1</v>
      </c>
      <c r="AW3570" s="45" t="b">
        <f t="shared" si="543"/>
        <v>0</v>
      </c>
      <c r="AX3570" s="45"/>
    </row>
    <row r="3571" spans="1:50" s="36" customFormat="1" ht="27.75" customHeight="1" x14ac:dyDescent="0.15">
      <c r="A3571" s="36" t="str">
        <f t="shared" si="541"/>
        <v>RONELLY S.A.S201020510</v>
      </c>
      <c r="B3571" s="36" t="b">
        <f>+A3571='[1]Anexo 9'!A3571</f>
        <v>1</v>
      </c>
      <c r="C3571" s="18">
        <v>890929073</v>
      </c>
      <c r="D3571" s="18" t="s">
        <v>3869</v>
      </c>
      <c r="E3571" s="15" t="s">
        <v>98</v>
      </c>
      <c r="F3571" s="15" t="s">
        <v>762</v>
      </c>
      <c r="G3571" s="15">
        <f>+VLOOKUP(F3571,[3]Sheet1!$E$3:$G$74,3,FALSE)</f>
        <v>2</v>
      </c>
      <c r="H3571" s="15">
        <f>+VLOOKUP(D3571&amp;F3571,'TD para paquetes'!$E$3:$I$441,5,FALSE)</f>
        <v>2</v>
      </c>
      <c r="I3571" s="15" t="s">
        <v>1025</v>
      </c>
      <c r="J3571" s="15">
        <v>5</v>
      </c>
      <c r="K3571" s="15">
        <v>5</v>
      </c>
      <c r="L3571" s="15">
        <v>201020510</v>
      </c>
      <c r="M3571" s="15" t="s">
        <v>767</v>
      </c>
      <c r="N3571" s="15" t="s">
        <v>101</v>
      </c>
      <c r="O3571" s="18" t="s">
        <v>5456</v>
      </c>
      <c r="P3571" s="22" t="s">
        <v>3841</v>
      </c>
      <c r="Q3571" s="15" t="s">
        <v>101</v>
      </c>
      <c r="R3571" s="18" t="s">
        <v>134</v>
      </c>
      <c r="S3571" s="22" t="b">
        <f t="shared" si="544"/>
        <v>0</v>
      </c>
      <c r="T3571" s="18"/>
      <c r="U3571" s="18" t="s">
        <v>6596</v>
      </c>
      <c r="V3571" s="15" t="s">
        <v>765</v>
      </c>
      <c r="W3571" s="18" t="s">
        <v>6597</v>
      </c>
      <c r="X3571" s="18"/>
      <c r="Y3571" s="15" t="s">
        <v>68</v>
      </c>
      <c r="Z3571" s="18" t="s">
        <v>137</v>
      </c>
      <c r="AA3571" s="18" t="s">
        <v>71</v>
      </c>
      <c r="AB3571" s="18" t="s">
        <v>7710</v>
      </c>
      <c r="AC3571" s="67" t="str">
        <f>+VLOOKUP("*"&amp;L3571&amp;"*",'[2]REGISTROS SANITARIOS'!$D$2663:$E$2973,2,FALSE)</f>
        <v>SI</v>
      </c>
      <c r="AD3571" s="22" t="s">
        <v>1025</v>
      </c>
      <c r="AE3571" s="16">
        <v>45026</v>
      </c>
      <c r="AF3571" s="34" t="s">
        <v>73</v>
      </c>
      <c r="AG3571" s="24"/>
      <c r="AH3571" s="18"/>
      <c r="AI3571" s="18" t="s">
        <v>3806</v>
      </c>
      <c r="AJ3571" s="17">
        <v>8.25</v>
      </c>
      <c r="AK3571" s="25">
        <v>8</v>
      </c>
      <c r="AL3571" s="25">
        <v>42857.142857142862</v>
      </c>
      <c r="AM3571" s="35">
        <v>0.19</v>
      </c>
      <c r="AN3571" s="19">
        <v>408000.00000000006</v>
      </c>
      <c r="AO3571" s="18"/>
      <c r="AP3571" s="15"/>
      <c r="AQ3571" s="43" t="str">
        <f t="shared" si="542"/>
        <v>MENOR</v>
      </c>
      <c r="AR3571" s="44">
        <f t="shared" si="545"/>
        <v>420750.00000000006</v>
      </c>
      <c r="AS3571" s="44">
        <f t="shared" si="546"/>
        <v>353571.42857142864</v>
      </c>
      <c r="AT3571" s="44">
        <f t="shared" si="547"/>
        <v>342857.1428571429</v>
      </c>
      <c r="AU3571" s="44">
        <f t="shared" si="548"/>
        <v>408000.00000000006</v>
      </c>
      <c r="AV3571" s="45" t="b">
        <f t="shared" si="549"/>
        <v>1</v>
      </c>
      <c r="AW3571" s="45" t="b">
        <f t="shared" si="543"/>
        <v>0</v>
      </c>
      <c r="AX3571" s="45"/>
    </row>
    <row r="3572" spans="1:50" s="36" customFormat="1" ht="27.75" customHeight="1" x14ac:dyDescent="0.15">
      <c r="A3572" s="36" t="str">
        <f t="shared" si="541"/>
        <v>RONELLY S.A.S201020710</v>
      </c>
      <c r="B3572" s="36" t="b">
        <f>+A3572='[1]Anexo 9'!A3572</f>
        <v>1</v>
      </c>
      <c r="C3572" s="18">
        <v>890929073</v>
      </c>
      <c r="D3572" s="18" t="s">
        <v>3869</v>
      </c>
      <c r="E3572" s="15" t="s">
        <v>98</v>
      </c>
      <c r="F3572" s="15" t="s">
        <v>62</v>
      </c>
      <c r="G3572" s="15" t="s">
        <v>3155</v>
      </c>
      <c r="H3572" s="15" t="s">
        <v>3155</v>
      </c>
      <c r="I3572" s="15" t="s">
        <v>3155</v>
      </c>
      <c r="J3572" s="15">
        <v>5</v>
      </c>
      <c r="K3572" s="15" t="s">
        <v>3155</v>
      </c>
      <c r="L3572" s="15">
        <v>201020710</v>
      </c>
      <c r="M3572" s="15" t="s">
        <v>2754</v>
      </c>
      <c r="N3572" s="15" t="s">
        <v>101</v>
      </c>
      <c r="O3572" s="18" t="s">
        <v>5457</v>
      </c>
      <c r="P3572" s="22" t="s">
        <v>3841</v>
      </c>
      <c r="Q3572" s="15" t="s">
        <v>101</v>
      </c>
      <c r="R3572" s="18" t="s">
        <v>134</v>
      </c>
      <c r="S3572" s="22" t="b">
        <f t="shared" si="544"/>
        <v>0</v>
      </c>
      <c r="T3572" s="18"/>
      <c r="U3572" s="18" t="s">
        <v>6598</v>
      </c>
      <c r="V3572" s="15" t="s">
        <v>2756</v>
      </c>
      <c r="W3572" s="18" t="s">
        <v>2758</v>
      </c>
      <c r="X3572" s="18"/>
      <c r="Y3572" s="15" t="s">
        <v>73</v>
      </c>
      <c r="Z3572" s="18" t="s">
        <v>137</v>
      </c>
      <c r="AA3572" s="18" t="s">
        <v>71</v>
      </c>
      <c r="AB3572" s="18" t="s">
        <v>2759</v>
      </c>
      <c r="AC3572" s="67" t="str">
        <f>+VLOOKUP("*"&amp;L3572&amp;"*",'[2]REGISTROS SANITARIOS'!$D$2663:$E$2973,2,FALSE)</f>
        <v>SI</v>
      </c>
      <c r="AD3572" s="22" t="s">
        <v>1025</v>
      </c>
      <c r="AE3572" s="16">
        <v>46581</v>
      </c>
      <c r="AF3572" s="34" t="s">
        <v>73</v>
      </c>
      <c r="AG3572" s="24"/>
      <c r="AH3572" s="18"/>
      <c r="AI3572" s="18" t="s">
        <v>3807</v>
      </c>
      <c r="AJ3572" s="17">
        <v>110</v>
      </c>
      <c r="AK3572" s="25">
        <v>110</v>
      </c>
      <c r="AL3572" s="25">
        <v>16867.174285714289</v>
      </c>
      <c r="AM3572" s="35">
        <v>0.19</v>
      </c>
      <c r="AN3572" s="19">
        <v>2207913.1140000005</v>
      </c>
      <c r="AO3572" s="18"/>
      <c r="AP3572" s="15"/>
      <c r="AQ3572" s="43" t="str">
        <f t="shared" si="542"/>
        <v>SI</v>
      </c>
      <c r="AR3572" s="44">
        <f t="shared" si="545"/>
        <v>2207913.1140000001</v>
      </c>
      <c r="AS3572" s="44">
        <f t="shared" si="546"/>
        <v>1855389.1714285717</v>
      </c>
      <c r="AT3572" s="44">
        <f t="shared" si="547"/>
        <v>1855389.1714285717</v>
      </c>
      <c r="AU3572" s="44">
        <f t="shared" si="548"/>
        <v>2207913.1140000001</v>
      </c>
      <c r="AV3572" s="45" t="b">
        <f t="shared" si="549"/>
        <v>1</v>
      </c>
      <c r="AW3572" s="45" t="b">
        <f t="shared" si="543"/>
        <v>0</v>
      </c>
      <c r="AX3572" s="45"/>
    </row>
    <row r="3573" spans="1:50" s="36" customFormat="1" ht="27.75" customHeight="1" x14ac:dyDescent="0.15">
      <c r="A3573" s="36" t="str">
        <f t="shared" si="541"/>
        <v>RONELLY S.A.S201030110</v>
      </c>
      <c r="B3573" s="36" t="b">
        <f>+A3573='[1]Anexo 9'!A3573</f>
        <v>1</v>
      </c>
      <c r="C3573" s="18">
        <v>890929073</v>
      </c>
      <c r="D3573" s="18" t="s">
        <v>3869</v>
      </c>
      <c r="E3573" s="15" t="s">
        <v>98</v>
      </c>
      <c r="F3573" s="15" t="s">
        <v>131</v>
      </c>
      <c r="G3573" s="15">
        <f>+VLOOKUP(F3573,[3]Sheet1!$E$3:$G$74,3,FALSE)</f>
        <v>6</v>
      </c>
      <c r="H3573" s="15">
        <f>+VLOOKUP(D3573&amp;F3573,'TD para paquetes'!$E$3:$I$441,5,FALSE)</f>
        <v>6</v>
      </c>
      <c r="I3573" s="15" t="s">
        <v>1025</v>
      </c>
      <c r="J3573" s="15">
        <v>9</v>
      </c>
      <c r="K3573" s="15">
        <v>9</v>
      </c>
      <c r="L3573" s="15">
        <v>201030110</v>
      </c>
      <c r="M3573" s="15" t="s">
        <v>132</v>
      </c>
      <c r="N3573" s="15" t="s">
        <v>101</v>
      </c>
      <c r="O3573" s="18" t="s">
        <v>5458</v>
      </c>
      <c r="P3573" s="22" t="s">
        <v>73</v>
      </c>
      <c r="Q3573" s="15" t="s">
        <v>101</v>
      </c>
      <c r="R3573" s="18" t="s">
        <v>134</v>
      </c>
      <c r="S3573" s="22" t="b">
        <f t="shared" si="544"/>
        <v>0</v>
      </c>
      <c r="T3573" s="18"/>
      <c r="U3573" s="18" t="s">
        <v>6599</v>
      </c>
      <c r="V3573" s="15" t="s">
        <v>6059</v>
      </c>
      <c r="W3573" s="18" t="s">
        <v>137</v>
      </c>
      <c r="X3573" s="18"/>
      <c r="Y3573" s="15" t="s">
        <v>68</v>
      </c>
      <c r="Z3573" s="18" t="s">
        <v>6601</v>
      </c>
      <c r="AA3573" s="18" t="s">
        <v>71</v>
      </c>
      <c r="AB3573" s="18" t="s">
        <v>138</v>
      </c>
      <c r="AC3573" s="67" t="str">
        <f>+VLOOKUP("*"&amp;L3573&amp;"*",'[2]REGISTROS SANITARIOS'!$D$2663:$E$2973,2,FALSE)</f>
        <v>SI</v>
      </c>
      <c r="AD3573" s="22" t="s">
        <v>1025</v>
      </c>
      <c r="AE3573" s="16">
        <v>44691</v>
      </c>
      <c r="AF3573" s="34" t="s">
        <v>73</v>
      </c>
      <c r="AG3573" s="24"/>
      <c r="AH3573" s="18"/>
      <c r="AI3573" s="18" t="s">
        <v>3806</v>
      </c>
      <c r="AJ3573" s="17">
        <v>5.5</v>
      </c>
      <c r="AK3573" s="25">
        <v>6</v>
      </c>
      <c r="AL3573" s="25">
        <v>750</v>
      </c>
      <c r="AM3573" s="35">
        <v>0.19</v>
      </c>
      <c r="AN3573" s="19">
        <v>5355</v>
      </c>
      <c r="AO3573" s="18"/>
      <c r="AP3573" s="15"/>
      <c r="AQ3573" s="43" t="str">
        <f t="shared" si="542"/>
        <v>MAYOR</v>
      </c>
      <c r="AR3573" s="44">
        <f t="shared" si="545"/>
        <v>4908.75</v>
      </c>
      <c r="AS3573" s="44">
        <f t="shared" si="546"/>
        <v>4125</v>
      </c>
      <c r="AT3573" s="44">
        <f t="shared" si="547"/>
        <v>4500</v>
      </c>
      <c r="AU3573" s="44">
        <f t="shared" si="548"/>
        <v>5355</v>
      </c>
      <c r="AV3573" s="45" t="b">
        <f t="shared" si="549"/>
        <v>1</v>
      </c>
      <c r="AW3573" s="45" t="b">
        <f t="shared" si="543"/>
        <v>0</v>
      </c>
      <c r="AX3573" s="45"/>
    </row>
    <row r="3574" spans="1:50" s="36" customFormat="1" ht="27.75" customHeight="1" x14ac:dyDescent="0.15">
      <c r="A3574" s="36" t="str">
        <f t="shared" si="541"/>
        <v>RONELLY S.A.S201030410</v>
      </c>
      <c r="B3574" s="36" t="b">
        <f>+A3574='[1]Anexo 9'!A3574</f>
        <v>1</v>
      </c>
      <c r="C3574" s="18">
        <v>890929073</v>
      </c>
      <c r="D3574" s="18" t="s">
        <v>3869</v>
      </c>
      <c r="E3574" s="15" t="s">
        <v>98</v>
      </c>
      <c r="F3574" s="15" t="s">
        <v>131</v>
      </c>
      <c r="G3574" s="15">
        <f>+VLOOKUP(F3574,[3]Sheet1!$E$3:$G$74,3,FALSE)</f>
        <v>6</v>
      </c>
      <c r="H3574" s="15">
        <f>+VLOOKUP(D3574&amp;F3574,'TD para paquetes'!$E$3:$I$441,5,FALSE)</f>
        <v>6</v>
      </c>
      <c r="I3574" s="15" t="s">
        <v>1025</v>
      </c>
      <c r="J3574" s="15">
        <v>9</v>
      </c>
      <c r="K3574" s="15">
        <v>9</v>
      </c>
      <c r="L3574" s="15">
        <v>201030410</v>
      </c>
      <c r="M3574" s="15" t="s">
        <v>139</v>
      </c>
      <c r="N3574" s="15" t="s">
        <v>101</v>
      </c>
      <c r="O3574" s="18" t="s">
        <v>5459</v>
      </c>
      <c r="P3574" s="22" t="s">
        <v>73</v>
      </c>
      <c r="Q3574" s="15" t="s">
        <v>101</v>
      </c>
      <c r="R3574" s="18" t="s">
        <v>134</v>
      </c>
      <c r="S3574" s="22" t="b">
        <f t="shared" si="544"/>
        <v>0</v>
      </c>
      <c r="T3574" s="18"/>
      <c r="U3574" s="18" t="s">
        <v>6599</v>
      </c>
      <c r="V3574" s="15" t="s">
        <v>6059</v>
      </c>
      <c r="W3574" s="18" t="s">
        <v>137</v>
      </c>
      <c r="X3574" s="18"/>
      <c r="Y3574" s="15" t="s">
        <v>68</v>
      </c>
      <c r="Z3574" s="18" t="s">
        <v>137</v>
      </c>
      <c r="AA3574" s="18" t="s">
        <v>71</v>
      </c>
      <c r="AB3574" s="18" t="s">
        <v>138</v>
      </c>
      <c r="AC3574" s="67" t="str">
        <f>+VLOOKUP("*"&amp;L3574&amp;"*",'[2]REGISTROS SANITARIOS'!$D$2663:$E$2973,2,FALSE)</f>
        <v>SI</v>
      </c>
      <c r="AD3574" s="22" t="s">
        <v>1025</v>
      </c>
      <c r="AE3574" s="16">
        <v>44691</v>
      </c>
      <c r="AF3574" s="34" t="s">
        <v>73</v>
      </c>
      <c r="AG3574" s="24"/>
      <c r="AH3574" s="18"/>
      <c r="AI3574" s="18" t="s">
        <v>3806</v>
      </c>
      <c r="AJ3574" s="17">
        <v>5.5</v>
      </c>
      <c r="AK3574" s="25">
        <v>6</v>
      </c>
      <c r="AL3574" s="25">
        <v>1337.1428571428573</v>
      </c>
      <c r="AM3574" s="35">
        <v>0.19</v>
      </c>
      <c r="AN3574" s="19">
        <v>9547.2000000000007</v>
      </c>
      <c r="AO3574" s="18"/>
      <c r="AP3574" s="15"/>
      <c r="AQ3574" s="43" t="str">
        <f t="shared" si="542"/>
        <v>MAYOR</v>
      </c>
      <c r="AR3574" s="44">
        <f t="shared" si="545"/>
        <v>8751.6000000000022</v>
      </c>
      <c r="AS3574" s="44">
        <f t="shared" si="546"/>
        <v>7354.2857142857156</v>
      </c>
      <c r="AT3574" s="44">
        <f t="shared" si="547"/>
        <v>8022.857142857144</v>
      </c>
      <c r="AU3574" s="44">
        <f t="shared" si="548"/>
        <v>9547.2000000000007</v>
      </c>
      <c r="AV3574" s="45" t="b">
        <f t="shared" si="549"/>
        <v>1</v>
      </c>
      <c r="AW3574" s="45" t="b">
        <f t="shared" si="543"/>
        <v>0</v>
      </c>
      <c r="AX3574" s="45"/>
    </row>
    <row r="3575" spans="1:50" s="36" customFormat="1" ht="27.75" customHeight="1" x14ac:dyDescent="0.15">
      <c r="A3575" s="36" t="str">
        <f t="shared" si="541"/>
        <v>RONELLY S.A.S201030510</v>
      </c>
      <c r="B3575" s="36" t="b">
        <f>+A3575='[1]Anexo 9'!A3575</f>
        <v>1</v>
      </c>
      <c r="C3575" s="18">
        <v>890929073</v>
      </c>
      <c r="D3575" s="18" t="s">
        <v>3869</v>
      </c>
      <c r="E3575" s="15" t="s">
        <v>98</v>
      </c>
      <c r="F3575" s="15" t="s">
        <v>131</v>
      </c>
      <c r="G3575" s="15">
        <f>+VLOOKUP(F3575,[3]Sheet1!$E$3:$G$74,3,FALSE)</f>
        <v>6</v>
      </c>
      <c r="H3575" s="15">
        <f>+VLOOKUP(D3575&amp;F3575,'TD para paquetes'!$E$3:$I$441,5,FALSE)</f>
        <v>6</v>
      </c>
      <c r="I3575" s="15" t="s">
        <v>1025</v>
      </c>
      <c r="J3575" s="15">
        <v>9</v>
      </c>
      <c r="K3575" s="15">
        <v>9</v>
      </c>
      <c r="L3575" s="15">
        <v>201030510</v>
      </c>
      <c r="M3575" s="15" t="s">
        <v>142</v>
      </c>
      <c r="N3575" s="15" t="s">
        <v>101</v>
      </c>
      <c r="O3575" s="18" t="s">
        <v>5460</v>
      </c>
      <c r="P3575" s="22" t="s">
        <v>73</v>
      </c>
      <c r="Q3575" s="15" t="s">
        <v>101</v>
      </c>
      <c r="R3575" s="18" t="s">
        <v>134</v>
      </c>
      <c r="S3575" s="22" t="b">
        <f t="shared" si="544"/>
        <v>0</v>
      </c>
      <c r="T3575" s="18"/>
      <c r="U3575" s="18" t="s">
        <v>6599</v>
      </c>
      <c r="V3575" s="15" t="s">
        <v>6059</v>
      </c>
      <c r="W3575" s="18" t="s">
        <v>137</v>
      </c>
      <c r="X3575" s="18"/>
      <c r="Y3575" s="15" t="s">
        <v>68</v>
      </c>
      <c r="Z3575" s="18" t="s">
        <v>2854</v>
      </c>
      <c r="AA3575" s="18" t="s">
        <v>71</v>
      </c>
      <c r="AB3575" s="18" t="s">
        <v>138</v>
      </c>
      <c r="AC3575" s="67" t="str">
        <f>+VLOOKUP("*"&amp;L3575&amp;"*",'[2]REGISTROS SANITARIOS'!$D$2663:$E$2973,2,FALSE)</f>
        <v>SI</v>
      </c>
      <c r="AD3575" s="22" t="s">
        <v>1025</v>
      </c>
      <c r="AE3575" s="16">
        <v>44691</v>
      </c>
      <c r="AF3575" s="34" t="s">
        <v>73</v>
      </c>
      <c r="AG3575" s="24"/>
      <c r="AH3575" s="18"/>
      <c r="AI3575" s="18" t="s">
        <v>3806</v>
      </c>
      <c r="AJ3575" s="17">
        <v>27.5</v>
      </c>
      <c r="AK3575" s="25">
        <v>28</v>
      </c>
      <c r="AL3575" s="25">
        <v>1337.1428571428573</v>
      </c>
      <c r="AM3575" s="35">
        <v>0.19</v>
      </c>
      <c r="AN3575" s="19">
        <v>44553.600000000006</v>
      </c>
      <c r="AO3575" s="18"/>
      <c r="AP3575" s="15"/>
      <c r="AQ3575" s="43" t="str">
        <f t="shared" si="542"/>
        <v>MAYOR</v>
      </c>
      <c r="AR3575" s="44">
        <f t="shared" si="545"/>
        <v>43758.000000000007</v>
      </c>
      <c r="AS3575" s="44">
        <f t="shared" si="546"/>
        <v>36771.42857142858</v>
      </c>
      <c r="AT3575" s="44">
        <f t="shared" si="547"/>
        <v>37440.000000000007</v>
      </c>
      <c r="AU3575" s="44">
        <f t="shared" si="548"/>
        <v>44553.600000000006</v>
      </c>
      <c r="AV3575" s="45" t="b">
        <f t="shared" si="549"/>
        <v>1</v>
      </c>
      <c r="AW3575" s="45" t="b">
        <f t="shared" si="543"/>
        <v>0</v>
      </c>
      <c r="AX3575" s="45"/>
    </row>
    <row r="3576" spans="1:50" s="36" customFormat="1" ht="27.75" customHeight="1" x14ac:dyDescent="0.15">
      <c r="A3576" s="36" t="str">
        <f t="shared" si="541"/>
        <v>RONELLY S.A.S201030610</v>
      </c>
      <c r="B3576" s="36" t="b">
        <f>+A3576='[1]Anexo 9'!A3576</f>
        <v>1</v>
      </c>
      <c r="C3576" s="18">
        <v>890929073</v>
      </c>
      <c r="D3576" s="18" t="s">
        <v>3869</v>
      </c>
      <c r="E3576" s="15" t="s">
        <v>98</v>
      </c>
      <c r="F3576" s="15" t="s">
        <v>131</v>
      </c>
      <c r="G3576" s="15">
        <f>+VLOOKUP(F3576,[3]Sheet1!$E$3:$G$74,3,FALSE)</f>
        <v>6</v>
      </c>
      <c r="H3576" s="15">
        <f>+VLOOKUP(D3576&amp;F3576,'TD para paquetes'!$E$3:$I$441,5,FALSE)</f>
        <v>6</v>
      </c>
      <c r="I3576" s="15" t="s">
        <v>1025</v>
      </c>
      <c r="J3576" s="15">
        <v>9</v>
      </c>
      <c r="K3576" s="15">
        <v>9</v>
      </c>
      <c r="L3576" s="15">
        <v>201030610</v>
      </c>
      <c r="M3576" s="15" t="s">
        <v>144</v>
      </c>
      <c r="N3576" s="15" t="s">
        <v>101</v>
      </c>
      <c r="O3576" s="18" t="s">
        <v>5461</v>
      </c>
      <c r="P3576" s="22" t="s">
        <v>73</v>
      </c>
      <c r="Q3576" s="15" t="s">
        <v>101</v>
      </c>
      <c r="R3576" s="18" t="s">
        <v>134</v>
      </c>
      <c r="S3576" s="22" t="b">
        <f t="shared" si="544"/>
        <v>0</v>
      </c>
      <c r="T3576" s="18"/>
      <c r="U3576" s="18" t="s">
        <v>6599</v>
      </c>
      <c r="V3576" s="15" t="s">
        <v>6059</v>
      </c>
      <c r="W3576" s="18" t="s">
        <v>137</v>
      </c>
      <c r="X3576" s="18"/>
      <c r="Y3576" s="15" t="s">
        <v>68</v>
      </c>
      <c r="Z3576" s="18" t="s">
        <v>2854</v>
      </c>
      <c r="AA3576" s="18" t="s">
        <v>71</v>
      </c>
      <c r="AB3576" s="18" t="s">
        <v>138</v>
      </c>
      <c r="AC3576" s="67" t="str">
        <f>+VLOOKUP("*"&amp;L3576&amp;"*",'[2]REGISTROS SANITARIOS'!$D$2663:$E$2973,2,FALSE)</f>
        <v>SI</v>
      </c>
      <c r="AD3576" s="22" t="s">
        <v>1025</v>
      </c>
      <c r="AE3576" s="16">
        <v>44691</v>
      </c>
      <c r="AF3576" s="34" t="s">
        <v>73</v>
      </c>
      <c r="AG3576" s="24"/>
      <c r="AH3576" s="18"/>
      <c r="AI3576" s="18" t="s">
        <v>3806</v>
      </c>
      <c r="AJ3576" s="17">
        <v>60.5</v>
      </c>
      <c r="AK3576" s="25">
        <v>61</v>
      </c>
      <c r="AL3576" s="25">
        <v>1828.5714285714287</v>
      </c>
      <c r="AM3576" s="35">
        <v>0.19</v>
      </c>
      <c r="AN3576" s="19">
        <v>132736</v>
      </c>
      <c r="AO3576" s="18"/>
      <c r="AP3576" s="15"/>
      <c r="AQ3576" s="43" t="str">
        <f t="shared" si="542"/>
        <v>MAYOR</v>
      </c>
      <c r="AR3576" s="44">
        <f t="shared" si="545"/>
        <v>131648</v>
      </c>
      <c r="AS3576" s="44">
        <f t="shared" si="546"/>
        <v>110628.57142857143</v>
      </c>
      <c r="AT3576" s="44">
        <f t="shared" si="547"/>
        <v>111542.85714285714</v>
      </c>
      <c r="AU3576" s="44">
        <f t="shared" si="548"/>
        <v>132736</v>
      </c>
      <c r="AV3576" s="45" t="b">
        <f t="shared" si="549"/>
        <v>1</v>
      </c>
      <c r="AW3576" s="45" t="b">
        <f t="shared" si="543"/>
        <v>0</v>
      </c>
      <c r="AX3576" s="45"/>
    </row>
    <row r="3577" spans="1:50" s="36" customFormat="1" ht="27.75" customHeight="1" x14ac:dyDescent="0.15">
      <c r="A3577" s="36" t="str">
        <f t="shared" si="541"/>
        <v>RONELLY S.A.S201030710</v>
      </c>
      <c r="B3577" s="36" t="b">
        <f>+A3577='[1]Anexo 9'!A3577</f>
        <v>1</v>
      </c>
      <c r="C3577" s="18">
        <v>890929073</v>
      </c>
      <c r="D3577" s="18" t="s">
        <v>3869</v>
      </c>
      <c r="E3577" s="15" t="s">
        <v>98</v>
      </c>
      <c r="F3577" s="15" t="s">
        <v>131</v>
      </c>
      <c r="G3577" s="15">
        <f>+VLOOKUP(F3577,[3]Sheet1!$E$3:$G$74,3,FALSE)</f>
        <v>6</v>
      </c>
      <c r="H3577" s="15">
        <f>+VLOOKUP(D3577&amp;F3577,'TD para paquetes'!$E$3:$I$441,5,FALSE)</f>
        <v>6</v>
      </c>
      <c r="I3577" s="15" t="s">
        <v>1025</v>
      </c>
      <c r="J3577" s="15">
        <v>9</v>
      </c>
      <c r="K3577" s="15">
        <v>9</v>
      </c>
      <c r="L3577" s="15">
        <v>201030710</v>
      </c>
      <c r="M3577" s="15" t="s">
        <v>146</v>
      </c>
      <c r="N3577" s="15" t="s">
        <v>101</v>
      </c>
      <c r="O3577" s="18" t="s">
        <v>5462</v>
      </c>
      <c r="P3577" s="22" t="s">
        <v>73</v>
      </c>
      <c r="Q3577" s="15" t="s">
        <v>101</v>
      </c>
      <c r="R3577" s="18" t="s">
        <v>134</v>
      </c>
      <c r="S3577" s="22" t="b">
        <f t="shared" si="544"/>
        <v>0</v>
      </c>
      <c r="T3577" s="18"/>
      <c r="U3577" s="18" t="s">
        <v>6599</v>
      </c>
      <c r="V3577" s="15" t="s">
        <v>6059</v>
      </c>
      <c r="W3577" s="18" t="s">
        <v>137</v>
      </c>
      <c r="X3577" s="18"/>
      <c r="Y3577" s="15" t="s">
        <v>68</v>
      </c>
      <c r="Z3577" s="18" t="s">
        <v>2854</v>
      </c>
      <c r="AA3577" s="18" t="s">
        <v>71</v>
      </c>
      <c r="AB3577" s="18" t="s">
        <v>138</v>
      </c>
      <c r="AC3577" s="67" t="str">
        <f>+VLOOKUP("*"&amp;L3577&amp;"*",'[2]REGISTROS SANITARIOS'!$D$2663:$E$2973,2,FALSE)</f>
        <v>SI</v>
      </c>
      <c r="AD3577" s="22" t="s">
        <v>1025</v>
      </c>
      <c r="AE3577" s="16">
        <v>44691</v>
      </c>
      <c r="AF3577" s="34" t="s">
        <v>73</v>
      </c>
      <c r="AG3577" s="24"/>
      <c r="AH3577" s="18"/>
      <c r="AI3577" s="18" t="s">
        <v>3806</v>
      </c>
      <c r="AJ3577" s="17">
        <v>825</v>
      </c>
      <c r="AK3577" s="25">
        <v>825</v>
      </c>
      <c r="AL3577" s="25">
        <v>1828.5714285714287</v>
      </c>
      <c r="AM3577" s="35">
        <v>0.19</v>
      </c>
      <c r="AN3577" s="19">
        <v>1795200</v>
      </c>
      <c r="AO3577" s="18"/>
      <c r="AP3577" s="15"/>
      <c r="AQ3577" s="43" t="str">
        <f t="shared" si="542"/>
        <v>SI</v>
      </c>
      <c r="AR3577" s="44">
        <f t="shared" si="545"/>
        <v>1795200</v>
      </c>
      <c r="AS3577" s="44">
        <f t="shared" si="546"/>
        <v>1508571.4285714286</v>
      </c>
      <c r="AT3577" s="44">
        <f t="shared" si="547"/>
        <v>1508571.4285714286</v>
      </c>
      <c r="AU3577" s="44">
        <f t="shared" si="548"/>
        <v>1795200</v>
      </c>
      <c r="AV3577" s="45" t="b">
        <f t="shared" si="549"/>
        <v>1</v>
      </c>
      <c r="AW3577" s="45" t="b">
        <f t="shared" si="543"/>
        <v>0</v>
      </c>
      <c r="AX3577" s="45"/>
    </row>
    <row r="3578" spans="1:50" s="36" customFormat="1" ht="27.75" customHeight="1" x14ac:dyDescent="0.15">
      <c r="A3578" s="36" t="str">
        <f t="shared" si="541"/>
        <v>RONELLY S.A.S201030810</v>
      </c>
      <c r="B3578" s="36" t="b">
        <f>+A3578='[1]Anexo 9'!A3578</f>
        <v>1</v>
      </c>
      <c r="C3578" s="18">
        <v>890929073</v>
      </c>
      <c r="D3578" s="18" t="s">
        <v>3869</v>
      </c>
      <c r="E3578" s="15" t="s">
        <v>98</v>
      </c>
      <c r="F3578" s="15" t="s">
        <v>131</v>
      </c>
      <c r="G3578" s="15">
        <f>+VLOOKUP(F3578,[3]Sheet1!$E$3:$G$74,3,FALSE)</f>
        <v>6</v>
      </c>
      <c r="H3578" s="15">
        <f>+VLOOKUP(D3578&amp;F3578,'TD para paquetes'!$E$3:$I$441,5,FALSE)</f>
        <v>6</v>
      </c>
      <c r="I3578" s="15" t="s">
        <v>1025</v>
      </c>
      <c r="J3578" s="15">
        <v>9</v>
      </c>
      <c r="K3578" s="15">
        <v>9</v>
      </c>
      <c r="L3578" s="15">
        <v>201030810</v>
      </c>
      <c r="M3578" s="15" t="s">
        <v>148</v>
      </c>
      <c r="N3578" s="15" t="s">
        <v>101</v>
      </c>
      <c r="O3578" s="18" t="s">
        <v>5463</v>
      </c>
      <c r="P3578" s="22" t="s">
        <v>73</v>
      </c>
      <c r="Q3578" s="15" t="s">
        <v>101</v>
      </c>
      <c r="R3578" s="18" t="s">
        <v>134</v>
      </c>
      <c r="S3578" s="22" t="b">
        <f t="shared" si="544"/>
        <v>0</v>
      </c>
      <c r="T3578" s="18"/>
      <c r="U3578" s="18" t="s">
        <v>6599</v>
      </c>
      <c r="V3578" s="15" t="s">
        <v>6059</v>
      </c>
      <c r="W3578" s="18" t="s">
        <v>137</v>
      </c>
      <c r="X3578" s="18"/>
      <c r="Y3578" s="15" t="s">
        <v>68</v>
      </c>
      <c r="Z3578" s="18" t="s">
        <v>2854</v>
      </c>
      <c r="AA3578" s="18" t="s">
        <v>71</v>
      </c>
      <c r="AB3578" s="18" t="s">
        <v>138</v>
      </c>
      <c r="AC3578" s="67" t="str">
        <f>+VLOOKUP("*"&amp;L3578&amp;"*",'[2]REGISTROS SANITARIOS'!$D$2663:$E$2973,2,FALSE)</f>
        <v>SI</v>
      </c>
      <c r="AD3578" s="22" t="s">
        <v>1025</v>
      </c>
      <c r="AE3578" s="16">
        <v>44691</v>
      </c>
      <c r="AF3578" s="34" t="s">
        <v>73</v>
      </c>
      <c r="AG3578" s="24"/>
      <c r="AH3578" s="18"/>
      <c r="AI3578" s="18" t="s">
        <v>3806</v>
      </c>
      <c r="AJ3578" s="17">
        <v>990</v>
      </c>
      <c r="AK3578" s="25">
        <v>990</v>
      </c>
      <c r="AL3578" s="25">
        <v>1828.5714285714287</v>
      </c>
      <c r="AM3578" s="35">
        <v>0.19</v>
      </c>
      <c r="AN3578" s="19">
        <v>2154240</v>
      </c>
      <c r="AO3578" s="18"/>
      <c r="AP3578" s="15"/>
      <c r="AQ3578" s="43" t="str">
        <f t="shared" si="542"/>
        <v>SI</v>
      </c>
      <c r="AR3578" s="44">
        <f t="shared" si="545"/>
        <v>2154240</v>
      </c>
      <c r="AS3578" s="44">
        <f t="shared" si="546"/>
        <v>1810285.7142857143</v>
      </c>
      <c r="AT3578" s="44">
        <f t="shared" si="547"/>
        <v>1810285.7142857143</v>
      </c>
      <c r="AU3578" s="44">
        <f t="shared" si="548"/>
        <v>2154240</v>
      </c>
      <c r="AV3578" s="45" t="b">
        <f t="shared" si="549"/>
        <v>1</v>
      </c>
      <c r="AW3578" s="45" t="b">
        <f t="shared" si="543"/>
        <v>0</v>
      </c>
      <c r="AX3578" s="45"/>
    </row>
    <row r="3579" spans="1:50" s="36" customFormat="1" ht="27.75" customHeight="1" x14ac:dyDescent="0.15">
      <c r="A3579" s="36" t="str">
        <f t="shared" si="541"/>
        <v>RONELLY S.A.S201035102</v>
      </c>
      <c r="B3579" s="36" t="b">
        <f>+A3579='[1]Anexo 9'!A3579</f>
        <v>1</v>
      </c>
      <c r="C3579" s="18">
        <v>890929073</v>
      </c>
      <c r="D3579" s="18" t="s">
        <v>3869</v>
      </c>
      <c r="E3579" s="15" t="s">
        <v>98</v>
      </c>
      <c r="F3579" s="15" t="s">
        <v>62</v>
      </c>
      <c r="G3579" s="15" t="s">
        <v>3155</v>
      </c>
      <c r="H3579" s="15" t="s">
        <v>3155</v>
      </c>
      <c r="I3579" s="15" t="s">
        <v>3155</v>
      </c>
      <c r="J3579" s="15">
        <v>6</v>
      </c>
      <c r="K3579" s="15" t="s">
        <v>3155</v>
      </c>
      <c r="L3579" s="15">
        <v>201035102</v>
      </c>
      <c r="M3579" s="15" t="s">
        <v>2761</v>
      </c>
      <c r="N3579" s="15" t="s">
        <v>101</v>
      </c>
      <c r="O3579" s="18" t="s">
        <v>5464</v>
      </c>
      <c r="P3579" s="22" t="s">
        <v>3841</v>
      </c>
      <c r="Q3579" s="15" t="s">
        <v>101</v>
      </c>
      <c r="R3579" s="18" t="s">
        <v>134</v>
      </c>
      <c r="S3579" s="22" t="b">
        <f t="shared" si="544"/>
        <v>0</v>
      </c>
      <c r="T3579" s="18"/>
      <c r="U3579" s="18" t="s">
        <v>6600</v>
      </c>
      <c r="V3579" s="15" t="s">
        <v>2762</v>
      </c>
      <c r="W3579" s="18" t="s">
        <v>137</v>
      </c>
      <c r="X3579" s="18"/>
      <c r="Y3579" s="15" t="s">
        <v>68</v>
      </c>
      <c r="Z3579" s="18" t="s">
        <v>2854</v>
      </c>
      <c r="AA3579" s="18" t="s">
        <v>71</v>
      </c>
      <c r="AB3579" s="18" t="s">
        <v>3810</v>
      </c>
      <c r="AC3579" s="67" t="str">
        <f>+VLOOKUP("*"&amp;L3579&amp;"*",'[2]REGISTROS SANITARIOS'!$D$2663:$E$2973,2,FALSE)</f>
        <v>SI</v>
      </c>
      <c r="AD3579" s="22" t="s">
        <v>1025</v>
      </c>
      <c r="AE3579" s="16">
        <v>44766</v>
      </c>
      <c r="AF3579" s="34" t="s">
        <v>73</v>
      </c>
      <c r="AG3579" s="24"/>
      <c r="AH3579" s="18"/>
      <c r="AI3579" s="18" t="s">
        <v>3806</v>
      </c>
      <c r="AJ3579" s="17">
        <v>82.5</v>
      </c>
      <c r="AK3579" s="25">
        <v>83</v>
      </c>
      <c r="AL3579" s="25">
        <v>2332.8571428571431</v>
      </c>
      <c r="AM3579" s="35">
        <v>0.19</v>
      </c>
      <c r="AN3579" s="19">
        <v>230416.30000000002</v>
      </c>
      <c r="AO3579" s="18"/>
      <c r="AP3579" s="15"/>
      <c r="AQ3579" s="43" t="str">
        <f t="shared" si="542"/>
        <v>MAYOR</v>
      </c>
      <c r="AR3579" s="44">
        <f t="shared" si="545"/>
        <v>229028.25000000003</v>
      </c>
      <c r="AS3579" s="44">
        <f t="shared" si="546"/>
        <v>192460.71428571432</v>
      </c>
      <c r="AT3579" s="44">
        <f t="shared" si="547"/>
        <v>193627.14285714287</v>
      </c>
      <c r="AU3579" s="44">
        <f t="shared" si="548"/>
        <v>230416.30000000002</v>
      </c>
      <c r="AV3579" s="45" t="b">
        <f t="shared" si="549"/>
        <v>1</v>
      </c>
      <c r="AW3579" s="45" t="b">
        <f t="shared" si="543"/>
        <v>0</v>
      </c>
      <c r="AX3579" s="45"/>
    </row>
    <row r="3580" spans="1:50" s="36" customFormat="1" ht="27.75" customHeight="1" x14ac:dyDescent="0.15">
      <c r="A3580" s="36" t="str">
        <f t="shared" si="541"/>
        <v>RONELLY S.A.S201044019</v>
      </c>
      <c r="B3580" s="36" t="b">
        <f>+A3580='[1]Anexo 9'!A3580</f>
        <v>1</v>
      </c>
      <c r="C3580" s="18">
        <v>890929073</v>
      </c>
      <c r="D3580" s="18" t="s">
        <v>3869</v>
      </c>
      <c r="E3580" s="15" t="s">
        <v>98</v>
      </c>
      <c r="F3580" s="15" t="s">
        <v>62</v>
      </c>
      <c r="G3580" s="15" t="s">
        <v>3155</v>
      </c>
      <c r="H3580" s="15" t="s">
        <v>3155</v>
      </c>
      <c r="I3580" s="15" t="s">
        <v>3155</v>
      </c>
      <c r="J3580" s="15">
        <v>6</v>
      </c>
      <c r="K3580" s="15" t="s">
        <v>3155</v>
      </c>
      <c r="L3580" s="15">
        <v>201044019</v>
      </c>
      <c r="M3580" s="15" t="s">
        <v>380</v>
      </c>
      <c r="N3580" s="15" t="s">
        <v>101</v>
      </c>
      <c r="O3580" s="18" t="s">
        <v>5465</v>
      </c>
      <c r="P3580" s="22" t="s">
        <v>3841</v>
      </c>
      <c r="Q3580" s="15" t="s">
        <v>382</v>
      </c>
      <c r="R3580" s="18" t="s">
        <v>134</v>
      </c>
      <c r="S3580" s="22" t="b">
        <f t="shared" si="544"/>
        <v>0</v>
      </c>
      <c r="T3580" s="18"/>
      <c r="U3580" s="18" t="s">
        <v>6040</v>
      </c>
      <c r="V3580" s="15" t="s">
        <v>6062</v>
      </c>
      <c r="W3580" s="18" t="s">
        <v>6601</v>
      </c>
      <c r="X3580" s="18"/>
      <c r="Y3580" s="15" t="s">
        <v>68</v>
      </c>
      <c r="Z3580" s="18" t="s">
        <v>2819</v>
      </c>
      <c r="AA3580" s="18" t="s">
        <v>71</v>
      </c>
      <c r="AB3580" s="18" t="s">
        <v>6646</v>
      </c>
      <c r="AC3580" s="67" t="str">
        <f>+VLOOKUP("*"&amp;L3580&amp;"*",'[2]REGISTROS SANITARIOS'!$D$2663:$E$2973,2,FALSE)</f>
        <v>SI</v>
      </c>
      <c r="AD3580" s="22" t="s">
        <v>1025</v>
      </c>
      <c r="AE3580" s="16">
        <v>47471</v>
      </c>
      <c r="AF3580" s="34" t="s">
        <v>73</v>
      </c>
      <c r="AG3580" s="24"/>
      <c r="AH3580" s="18"/>
      <c r="AI3580" s="18" t="s">
        <v>3823</v>
      </c>
      <c r="AJ3580" s="17">
        <v>247.5</v>
      </c>
      <c r="AK3580" s="25">
        <v>248</v>
      </c>
      <c r="AL3580" s="25">
        <v>39142.857142857145</v>
      </c>
      <c r="AM3580" s="35">
        <v>0</v>
      </c>
      <c r="AN3580" s="19">
        <v>9707428.5714285728</v>
      </c>
      <c r="AO3580" s="18"/>
      <c r="AP3580" s="15"/>
      <c r="AQ3580" s="43" t="str">
        <f t="shared" si="542"/>
        <v>MAYOR</v>
      </c>
      <c r="AR3580" s="44">
        <f t="shared" si="545"/>
        <v>9687857.1428571437</v>
      </c>
      <c r="AS3580" s="44">
        <f t="shared" si="546"/>
        <v>9687857.1428571437</v>
      </c>
      <c r="AT3580" s="44">
        <f t="shared" si="547"/>
        <v>9707428.5714285728</v>
      </c>
      <c r="AU3580" s="44">
        <f t="shared" si="548"/>
        <v>9707428.5714285728</v>
      </c>
      <c r="AV3580" s="45" t="b">
        <f t="shared" si="549"/>
        <v>1</v>
      </c>
      <c r="AW3580" s="45" t="b">
        <f t="shared" si="543"/>
        <v>0</v>
      </c>
      <c r="AX3580" s="45"/>
    </row>
    <row r="3581" spans="1:50" s="36" customFormat="1" ht="27.75" customHeight="1" x14ac:dyDescent="0.15">
      <c r="A3581" s="36" t="str">
        <f t="shared" si="541"/>
        <v>RONELLY S.A.S201050910</v>
      </c>
      <c r="B3581" s="36" t="b">
        <f>+A3581='[1]Anexo 9'!A3581</f>
        <v>1</v>
      </c>
      <c r="C3581" s="18">
        <v>890929073</v>
      </c>
      <c r="D3581" s="18" t="s">
        <v>3869</v>
      </c>
      <c r="E3581" s="15" t="s">
        <v>98</v>
      </c>
      <c r="F3581" s="15" t="s">
        <v>395</v>
      </c>
      <c r="G3581" s="15">
        <f>+VLOOKUP(F3581,[3]Sheet1!$E$3:$G$74,3,FALSE)</f>
        <v>2</v>
      </c>
      <c r="H3581" s="15">
        <f>+VLOOKUP(D3581&amp;F3581,'TD para paquetes'!$E$3:$I$441,5,FALSE)</f>
        <v>2</v>
      </c>
      <c r="I3581" s="15" t="s">
        <v>1025</v>
      </c>
      <c r="J3581" s="15">
        <v>5</v>
      </c>
      <c r="K3581" s="15">
        <v>5</v>
      </c>
      <c r="L3581" s="15">
        <v>201050910</v>
      </c>
      <c r="M3581" s="15" t="s">
        <v>3889</v>
      </c>
      <c r="N3581" s="15" t="s">
        <v>101</v>
      </c>
      <c r="O3581" s="18" t="s">
        <v>5466</v>
      </c>
      <c r="P3581" s="22" t="s">
        <v>3841</v>
      </c>
      <c r="Q3581" s="15" t="s">
        <v>101</v>
      </c>
      <c r="R3581" s="18" t="s">
        <v>134</v>
      </c>
      <c r="S3581" s="22" t="b">
        <f t="shared" si="544"/>
        <v>0</v>
      </c>
      <c r="T3581" s="18"/>
      <c r="U3581" s="18" t="s">
        <v>6602</v>
      </c>
      <c r="V3581" s="15"/>
      <c r="W3581" s="18" t="s">
        <v>3024</v>
      </c>
      <c r="X3581" s="18" t="s">
        <v>8770</v>
      </c>
      <c r="Y3581" s="15" t="s">
        <v>68</v>
      </c>
      <c r="Z3581" s="18" t="s">
        <v>2819</v>
      </c>
      <c r="AA3581" s="18" t="s">
        <v>71</v>
      </c>
      <c r="AB3581" s="18" t="s">
        <v>7113</v>
      </c>
      <c r="AC3581" s="67" t="str">
        <f>+VLOOKUP("*"&amp;L3581&amp;"*",'[2]REGISTROS SANITARIOS'!$D$2663:$E$2973,2,FALSE)</f>
        <v>SI</v>
      </c>
      <c r="AD3581" s="22" t="s">
        <v>1025</v>
      </c>
      <c r="AE3581" s="16">
        <v>45698</v>
      </c>
      <c r="AF3581" s="34" t="s">
        <v>73</v>
      </c>
      <c r="AG3581" s="24"/>
      <c r="AH3581" s="18"/>
      <c r="AI3581" s="18" t="s">
        <v>3806</v>
      </c>
      <c r="AJ3581" s="17">
        <v>84150</v>
      </c>
      <c r="AK3581" s="25">
        <v>84150</v>
      </c>
      <c r="AL3581" s="25">
        <v>1013.3333333333334</v>
      </c>
      <c r="AM3581" s="35">
        <v>0</v>
      </c>
      <c r="AN3581" s="19">
        <v>85272000</v>
      </c>
      <c r="AO3581" s="18"/>
      <c r="AP3581" s="15"/>
      <c r="AQ3581" s="43" t="str">
        <f t="shared" si="542"/>
        <v>SI</v>
      </c>
      <c r="AR3581" s="44">
        <f t="shared" si="545"/>
        <v>85272000</v>
      </c>
      <c r="AS3581" s="44">
        <f t="shared" si="546"/>
        <v>85272000</v>
      </c>
      <c r="AT3581" s="44">
        <f t="shared" si="547"/>
        <v>85272000</v>
      </c>
      <c r="AU3581" s="44">
        <f t="shared" si="548"/>
        <v>85272000</v>
      </c>
      <c r="AV3581" s="45" t="b">
        <f t="shared" si="549"/>
        <v>1</v>
      </c>
      <c r="AW3581" s="45" t="b">
        <f t="shared" si="543"/>
        <v>1</v>
      </c>
      <c r="AX3581" s="45"/>
    </row>
    <row r="3582" spans="1:50" s="36" customFormat="1" ht="27.75" customHeight="1" x14ac:dyDescent="0.15">
      <c r="A3582" s="36" t="str">
        <f t="shared" si="541"/>
        <v>RONELLY S.A.S201051010</v>
      </c>
      <c r="B3582" s="36" t="b">
        <f>+A3582='[1]Anexo 9'!A3582</f>
        <v>1</v>
      </c>
      <c r="C3582" s="18">
        <v>890929073</v>
      </c>
      <c r="D3582" s="18" t="s">
        <v>3869</v>
      </c>
      <c r="E3582" s="15" t="s">
        <v>98</v>
      </c>
      <c r="F3582" s="15" t="s">
        <v>395</v>
      </c>
      <c r="G3582" s="15">
        <f>+VLOOKUP(F3582,[3]Sheet1!$E$3:$G$74,3,FALSE)</f>
        <v>2</v>
      </c>
      <c r="H3582" s="15">
        <f>+VLOOKUP(D3582&amp;F3582,'TD para paquetes'!$E$3:$I$441,5,FALSE)</f>
        <v>2</v>
      </c>
      <c r="I3582" s="15" t="s">
        <v>1025</v>
      </c>
      <c r="J3582" s="15">
        <v>5</v>
      </c>
      <c r="K3582" s="15">
        <v>5</v>
      </c>
      <c r="L3582" s="15">
        <v>201051010</v>
      </c>
      <c r="M3582" s="15" t="s">
        <v>3890</v>
      </c>
      <c r="N3582" s="15" t="s">
        <v>101</v>
      </c>
      <c r="O3582" s="18" t="s">
        <v>5467</v>
      </c>
      <c r="P3582" s="22" t="s">
        <v>3841</v>
      </c>
      <c r="Q3582" s="15" t="s">
        <v>101</v>
      </c>
      <c r="R3582" s="18" t="s">
        <v>134</v>
      </c>
      <c r="S3582" s="22" t="b">
        <f t="shared" si="544"/>
        <v>0</v>
      </c>
      <c r="T3582" s="18"/>
      <c r="U3582" s="18" t="s">
        <v>134</v>
      </c>
      <c r="V3582" s="15"/>
      <c r="W3582" s="18" t="s">
        <v>6603</v>
      </c>
      <c r="X3582" s="18" t="s">
        <v>8770</v>
      </c>
      <c r="Y3582" s="15" t="s">
        <v>68</v>
      </c>
      <c r="Z3582" s="18" t="s">
        <v>6603</v>
      </c>
      <c r="AA3582" s="18" t="s">
        <v>71</v>
      </c>
      <c r="AB3582" s="18" t="s">
        <v>397</v>
      </c>
      <c r="AC3582" s="67" t="str">
        <f>+VLOOKUP("*"&amp;L3582&amp;"*",'[2]REGISTROS SANITARIOS'!$D$2663:$E$2973,2,FALSE)</f>
        <v>SI</v>
      </c>
      <c r="AD3582" s="22" t="s">
        <v>1025</v>
      </c>
      <c r="AE3582" s="16">
        <v>46306</v>
      </c>
      <c r="AF3582" s="34" t="s">
        <v>73</v>
      </c>
      <c r="AG3582" s="24"/>
      <c r="AH3582" s="18"/>
      <c r="AI3582" s="18" t="s">
        <v>3808</v>
      </c>
      <c r="AJ3582" s="17">
        <v>522.5</v>
      </c>
      <c r="AK3582" s="25">
        <v>523</v>
      </c>
      <c r="AL3582" s="25">
        <v>1442.5628571428572</v>
      </c>
      <c r="AM3582" s="35">
        <v>0</v>
      </c>
      <c r="AN3582" s="19">
        <v>754460.37428571435</v>
      </c>
      <c r="AO3582" s="18"/>
      <c r="AP3582" s="15"/>
      <c r="AQ3582" s="43" t="str">
        <f t="shared" si="542"/>
        <v>MAYOR</v>
      </c>
      <c r="AR3582" s="44">
        <f t="shared" si="545"/>
        <v>753739.09285714291</v>
      </c>
      <c r="AS3582" s="44">
        <f t="shared" si="546"/>
        <v>753739.09285714291</v>
      </c>
      <c r="AT3582" s="44">
        <f t="shared" si="547"/>
        <v>754460.37428571435</v>
      </c>
      <c r="AU3582" s="44">
        <f t="shared" si="548"/>
        <v>754460.37428571435</v>
      </c>
      <c r="AV3582" s="45" t="b">
        <f t="shared" si="549"/>
        <v>1</v>
      </c>
      <c r="AW3582" s="45" t="b">
        <f t="shared" si="543"/>
        <v>0</v>
      </c>
      <c r="AX3582" s="45"/>
    </row>
    <row r="3583" spans="1:50" s="36" customFormat="1" ht="27.75" customHeight="1" x14ac:dyDescent="0.15">
      <c r="A3583" s="36" t="str">
        <f t="shared" si="541"/>
        <v>RONELLY S.A.S201080110</v>
      </c>
      <c r="B3583" s="36" t="b">
        <f>+A3583='[1]Anexo 9'!A3583</f>
        <v>1</v>
      </c>
      <c r="C3583" s="18">
        <v>890929073</v>
      </c>
      <c r="D3583" s="18" t="s">
        <v>3869</v>
      </c>
      <c r="E3583" s="15" t="s">
        <v>98</v>
      </c>
      <c r="F3583" s="15" t="s">
        <v>202</v>
      </c>
      <c r="G3583" s="15">
        <f>+VLOOKUP(F3583,[3]Sheet1!$E$3:$G$74,3,FALSE)</f>
        <v>6</v>
      </c>
      <c r="H3583" s="15">
        <f>+VLOOKUP(D3583&amp;F3583,'TD para paquetes'!$E$3:$I$441,5,FALSE)</f>
        <v>6</v>
      </c>
      <c r="I3583" s="15" t="s">
        <v>1025</v>
      </c>
      <c r="J3583" s="15">
        <v>7</v>
      </c>
      <c r="K3583" s="15">
        <v>7</v>
      </c>
      <c r="L3583" s="15">
        <v>201080110</v>
      </c>
      <c r="M3583" s="15" t="s">
        <v>203</v>
      </c>
      <c r="N3583" s="15" t="s">
        <v>101</v>
      </c>
      <c r="O3583" s="18" t="s">
        <v>5468</v>
      </c>
      <c r="P3583" s="22" t="s">
        <v>73</v>
      </c>
      <c r="Q3583" s="15" t="s">
        <v>114</v>
      </c>
      <c r="R3583" s="18" t="s">
        <v>6038</v>
      </c>
      <c r="S3583" s="22" t="b">
        <f t="shared" si="544"/>
        <v>0</v>
      </c>
      <c r="T3583" s="18"/>
      <c r="U3583" s="18" t="s">
        <v>6038</v>
      </c>
      <c r="V3583" s="15" t="s">
        <v>205</v>
      </c>
      <c r="W3583" s="18" t="s">
        <v>2854</v>
      </c>
      <c r="X3583" s="18"/>
      <c r="Y3583" s="15" t="s">
        <v>68</v>
      </c>
      <c r="Z3583" s="18" t="s">
        <v>137</v>
      </c>
      <c r="AA3583" s="18" t="s">
        <v>71</v>
      </c>
      <c r="AB3583" s="18" t="s">
        <v>209</v>
      </c>
      <c r="AC3583" s="67" t="str">
        <f>+VLOOKUP("*"&amp;L3583&amp;"*",'[2]REGISTROS SANITARIOS'!$D$2663:$E$2973,2,FALSE)</f>
        <v>SI</v>
      </c>
      <c r="AD3583" s="22" t="s">
        <v>1025</v>
      </c>
      <c r="AE3583" s="16">
        <v>46586</v>
      </c>
      <c r="AF3583" s="34" t="s">
        <v>73</v>
      </c>
      <c r="AG3583" s="24"/>
      <c r="AH3583" s="18"/>
      <c r="AI3583" s="18" t="s">
        <v>3806</v>
      </c>
      <c r="AJ3583" s="17">
        <v>1650</v>
      </c>
      <c r="AK3583" s="25">
        <v>1650</v>
      </c>
      <c r="AL3583" s="25">
        <v>257.14285714285717</v>
      </c>
      <c r="AM3583" s="35">
        <v>0.19</v>
      </c>
      <c r="AN3583" s="19">
        <v>504900.00000000006</v>
      </c>
      <c r="AO3583" s="18"/>
      <c r="AP3583" s="15"/>
      <c r="AQ3583" s="43" t="str">
        <f t="shared" si="542"/>
        <v>SI</v>
      </c>
      <c r="AR3583" s="44">
        <f t="shared" si="545"/>
        <v>504900</v>
      </c>
      <c r="AS3583" s="44">
        <f t="shared" si="546"/>
        <v>424285.71428571432</v>
      </c>
      <c r="AT3583" s="44">
        <f t="shared" si="547"/>
        <v>424285.71428571432</v>
      </c>
      <c r="AU3583" s="44">
        <f t="shared" si="548"/>
        <v>504900</v>
      </c>
      <c r="AV3583" s="45" t="b">
        <f t="shared" si="549"/>
        <v>1</v>
      </c>
      <c r="AW3583" s="45" t="b">
        <f t="shared" si="543"/>
        <v>0</v>
      </c>
      <c r="AX3583" s="45"/>
    </row>
    <row r="3584" spans="1:50" s="36" customFormat="1" ht="27.75" customHeight="1" x14ac:dyDescent="0.15">
      <c r="A3584" s="36" t="str">
        <f t="shared" si="541"/>
        <v>RONELLY S.A.S201080210</v>
      </c>
      <c r="B3584" s="36" t="b">
        <f>+A3584='[1]Anexo 9'!A3584</f>
        <v>1</v>
      </c>
      <c r="C3584" s="18">
        <v>890929073</v>
      </c>
      <c r="D3584" s="18" t="s">
        <v>3869</v>
      </c>
      <c r="E3584" s="15" t="s">
        <v>98</v>
      </c>
      <c r="F3584" s="15" t="s">
        <v>202</v>
      </c>
      <c r="G3584" s="15">
        <f>+VLOOKUP(F3584,[3]Sheet1!$E$3:$G$74,3,FALSE)</f>
        <v>6</v>
      </c>
      <c r="H3584" s="15">
        <f>+VLOOKUP(D3584&amp;F3584,'TD para paquetes'!$E$3:$I$441,5,FALSE)</f>
        <v>6</v>
      </c>
      <c r="I3584" s="15" t="s">
        <v>1025</v>
      </c>
      <c r="J3584" s="15">
        <v>7</v>
      </c>
      <c r="K3584" s="15">
        <v>7</v>
      </c>
      <c r="L3584" s="15">
        <v>201080210</v>
      </c>
      <c r="M3584" s="15" t="s">
        <v>210</v>
      </c>
      <c r="N3584" s="15" t="s">
        <v>101</v>
      </c>
      <c r="O3584" s="18" t="s">
        <v>5469</v>
      </c>
      <c r="P3584" s="22" t="s">
        <v>73</v>
      </c>
      <c r="Q3584" s="15" t="s">
        <v>114</v>
      </c>
      <c r="R3584" s="18" t="s">
        <v>6038</v>
      </c>
      <c r="S3584" s="22" t="b">
        <f t="shared" si="544"/>
        <v>0</v>
      </c>
      <c r="T3584" s="18"/>
      <c r="U3584" s="18" t="s">
        <v>6038</v>
      </c>
      <c r="V3584" s="15" t="s">
        <v>205</v>
      </c>
      <c r="W3584" s="18" t="s">
        <v>2854</v>
      </c>
      <c r="X3584" s="18"/>
      <c r="Y3584" s="15" t="s">
        <v>68</v>
      </c>
      <c r="Z3584" s="18" t="s">
        <v>137</v>
      </c>
      <c r="AA3584" s="18" t="s">
        <v>71</v>
      </c>
      <c r="AB3584" s="18" t="s">
        <v>209</v>
      </c>
      <c r="AC3584" s="67" t="str">
        <f>+VLOOKUP("*"&amp;L3584&amp;"*",'[2]REGISTROS SANITARIOS'!$D$2663:$E$2973,2,FALSE)</f>
        <v>SI</v>
      </c>
      <c r="AD3584" s="22" t="s">
        <v>1025</v>
      </c>
      <c r="AE3584" s="16">
        <v>46586</v>
      </c>
      <c r="AF3584" s="34" t="s">
        <v>73</v>
      </c>
      <c r="AG3584" s="24"/>
      <c r="AH3584" s="18"/>
      <c r="AI3584" s="18" t="s">
        <v>3806</v>
      </c>
      <c r="AJ3584" s="17">
        <v>5500</v>
      </c>
      <c r="AK3584" s="25">
        <v>5500</v>
      </c>
      <c r="AL3584" s="25">
        <v>257.14285714285717</v>
      </c>
      <c r="AM3584" s="35">
        <v>0.19</v>
      </c>
      <c r="AN3584" s="19">
        <v>1683000.0000000002</v>
      </c>
      <c r="AO3584" s="18"/>
      <c r="AP3584" s="15"/>
      <c r="AQ3584" s="43" t="str">
        <f t="shared" si="542"/>
        <v>SI</v>
      </c>
      <c r="AR3584" s="44">
        <f t="shared" si="545"/>
        <v>1683000</v>
      </c>
      <c r="AS3584" s="44">
        <f t="shared" si="546"/>
        <v>1414285.7142857143</v>
      </c>
      <c r="AT3584" s="44">
        <f t="shared" si="547"/>
        <v>1414285.7142857143</v>
      </c>
      <c r="AU3584" s="44">
        <f t="shared" si="548"/>
        <v>1683000</v>
      </c>
      <c r="AV3584" s="45" t="b">
        <f t="shared" si="549"/>
        <v>1</v>
      </c>
      <c r="AW3584" s="45" t="b">
        <f t="shared" si="543"/>
        <v>0</v>
      </c>
      <c r="AX3584" s="45"/>
    </row>
    <row r="3585" spans="1:50" s="36" customFormat="1" ht="27.75" customHeight="1" x14ac:dyDescent="0.15">
      <c r="A3585" s="36" t="str">
        <f t="shared" si="541"/>
        <v>RONELLY S.A.S201080310</v>
      </c>
      <c r="B3585" s="36" t="b">
        <f>+A3585='[1]Anexo 9'!A3585</f>
        <v>1</v>
      </c>
      <c r="C3585" s="18">
        <v>890929073</v>
      </c>
      <c r="D3585" s="18" t="s">
        <v>3869</v>
      </c>
      <c r="E3585" s="15" t="s">
        <v>98</v>
      </c>
      <c r="F3585" s="15" t="s">
        <v>202</v>
      </c>
      <c r="G3585" s="15">
        <f>+VLOOKUP(F3585,[3]Sheet1!$E$3:$G$74,3,FALSE)</f>
        <v>6</v>
      </c>
      <c r="H3585" s="15">
        <f>+VLOOKUP(D3585&amp;F3585,'TD para paquetes'!$E$3:$I$441,5,FALSE)</f>
        <v>6</v>
      </c>
      <c r="I3585" s="15" t="s">
        <v>1025</v>
      </c>
      <c r="J3585" s="15">
        <v>7</v>
      </c>
      <c r="K3585" s="15">
        <v>7</v>
      </c>
      <c r="L3585" s="15">
        <v>201080310</v>
      </c>
      <c r="M3585" s="15" t="s">
        <v>212</v>
      </c>
      <c r="N3585" s="15" t="s">
        <v>101</v>
      </c>
      <c r="O3585" s="18" t="s">
        <v>5470</v>
      </c>
      <c r="P3585" s="22" t="s">
        <v>73</v>
      </c>
      <c r="Q3585" s="15" t="s">
        <v>114</v>
      </c>
      <c r="R3585" s="18" t="s">
        <v>6038</v>
      </c>
      <c r="S3585" s="22" t="b">
        <f t="shared" si="544"/>
        <v>0</v>
      </c>
      <c r="T3585" s="18"/>
      <c r="U3585" s="18" t="s">
        <v>6038</v>
      </c>
      <c r="V3585" s="15" t="s">
        <v>205</v>
      </c>
      <c r="W3585" s="18" t="s">
        <v>2854</v>
      </c>
      <c r="X3585" s="18"/>
      <c r="Y3585" s="15" t="s">
        <v>68</v>
      </c>
      <c r="Z3585" s="18" t="s">
        <v>137</v>
      </c>
      <c r="AA3585" s="18" t="s">
        <v>71</v>
      </c>
      <c r="AB3585" s="18" t="s">
        <v>209</v>
      </c>
      <c r="AC3585" s="67" t="str">
        <f>+VLOOKUP("*"&amp;L3585&amp;"*",'[2]REGISTROS SANITARIOS'!$D$2663:$E$2973,2,FALSE)</f>
        <v>SI</v>
      </c>
      <c r="AD3585" s="22" t="s">
        <v>1025</v>
      </c>
      <c r="AE3585" s="16">
        <v>46586</v>
      </c>
      <c r="AF3585" s="34" t="s">
        <v>73</v>
      </c>
      <c r="AG3585" s="24"/>
      <c r="AH3585" s="18"/>
      <c r="AI3585" s="18" t="s">
        <v>3806</v>
      </c>
      <c r="AJ3585" s="17">
        <v>550</v>
      </c>
      <c r="AK3585" s="25">
        <v>550</v>
      </c>
      <c r="AL3585" s="25">
        <v>257.14285714285717</v>
      </c>
      <c r="AM3585" s="35">
        <v>0.19</v>
      </c>
      <c r="AN3585" s="19">
        <v>168300.00000000003</v>
      </c>
      <c r="AO3585" s="18"/>
      <c r="AP3585" s="15"/>
      <c r="AQ3585" s="43" t="str">
        <f t="shared" si="542"/>
        <v>SI</v>
      </c>
      <c r="AR3585" s="44">
        <f t="shared" si="545"/>
        <v>168300</v>
      </c>
      <c r="AS3585" s="44">
        <f t="shared" si="546"/>
        <v>141428.57142857145</v>
      </c>
      <c r="AT3585" s="44">
        <f t="shared" si="547"/>
        <v>141428.57142857145</v>
      </c>
      <c r="AU3585" s="44">
        <f t="shared" si="548"/>
        <v>168300</v>
      </c>
      <c r="AV3585" s="45" t="b">
        <f t="shared" si="549"/>
        <v>1</v>
      </c>
      <c r="AW3585" s="45" t="b">
        <f t="shared" si="543"/>
        <v>0</v>
      </c>
      <c r="AX3585" s="45"/>
    </row>
    <row r="3586" spans="1:50" s="36" customFormat="1" ht="27.75" customHeight="1" x14ac:dyDescent="0.15">
      <c r="A3586" s="36" t="str">
        <f t="shared" si="541"/>
        <v>RONELLY S.A.S201080410</v>
      </c>
      <c r="B3586" s="36" t="b">
        <f>+A3586='[1]Anexo 9'!A3586</f>
        <v>1</v>
      </c>
      <c r="C3586" s="18">
        <v>890929073</v>
      </c>
      <c r="D3586" s="18" t="s">
        <v>3869</v>
      </c>
      <c r="E3586" s="15" t="s">
        <v>98</v>
      </c>
      <c r="F3586" s="15" t="s">
        <v>202</v>
      </c>
      <c r="G3586" s="15">
        <f>+VLOOKUP(F3586,[3]Sheet1!$E$3:$G$74,3,FALSE)</f>
        <v>6</v>
      </c>
      <c r="H3586" s="15">
        <f>+VLOOKUP(D3586&amp;F3586,'TD para paquetes'!$E$3:$I$441,5,FALSE)</f>
        <v>6</v>
      </c>
      <c r="I3586" s="15" t="s">
        <v>1025</v>
      </c>
      <c r="J3586" s="15">
        <v>7</v>
      </c>
      <c r="K3586" s="15">
        <v>7</v>
      </c>
      <c r="L3586" s="15">
        <v>201080410</v>
      </c>
      <c r="M3586" s="15" t="s">
        <v>214</v>
      </c>
      <c r="N3586" s="15" t="s">
        <v>101</v>
      </c>
      <c r="O3586" s="18" t="s">
        <v>5471</v>
      </c>
      <c r="P3586" s="22" t="s">
        <v>73</v>
      </c>
      <c r="Q3586" s="15" t="s">
        <v>114</v>
      </c>
      <c r="R3586" s="18" t="s">
        <v>6038</v>
      </c>
      <c r="S3586" s="22" t="b">
        <f t="shared" si="544"/>
        <v>0</v>
      </c>
      <c r="T3586" s="18"/>
      <c r="U3586" s="18" t="s">
        <v>6038</v>
      </c>
      <c r="V3586" s="15" t="s">
        <v>205</v>
      </c>
      <c r="W3586" s="18" t="s">
        <v>2854</v>
      </c>
      <c r="X3586" s="18"/>
      <c r="Y3586" s="15" t="s">
        <v>68</v>
      </c>
      <c r="Z3586" s="18" t="s">
        <v>137</v>
      </c>
      <c r="AA3586" s="18" t="s">
        <v>71</v>
      </c>
      <c r="AB3586" s="18" t="s">
        <v>209</v>
      </c>
      <c r="AC3586" s="67" t="str">
        <f>+VLOOKUP("*"&amp;L3586&amp;"*",'[2]REGISTROS SANITARIOS'!$D$2663:$E$2973,2,FALSE)</f>
        <v>SI</v>
      </c>
      <c r="AD3586" s="22" t="s">
        <v>1025</v>
      </c>
      <c r="AE3586" s="16">
        <v>46586</v>
      </c>
      <c r="AF3586" s="34" t="s">
        <v>73</v>
      </c>
      <c r="AG3586" s="24"/>
      <c r="AH3586" s="18"/>
      <c r="AI3586" s="18" t="s">
        <v>3806</v>
      </c>
      <c r="AJ3586" s="17">
        <v>4400</v>
      </c>
      <c r="AK3586" s="25">
        <v>4400</v>
      </c>
      <c r="AL3586" s="25">
        <v>257.14285714285717</v>
      </c>
      <c r="AM3586" s="35">
        <v>0.19</v>
      </c>
      <c r="AN3586" s="19">
        <v>1346400.0000000002</v>
      </c>
      <c r="AO3586" s="18"/>
      <c r="AP3586" s="15"/>
      <c r="AQ3586" s="43" t="str">
        <f t="shared" si="542"/>
        <v>SI</v>
      </c>
      <c r="AR3586" s="44">
        <f t="shared" si="545"/>
        <v>1346400</v>
      </c>
      <c r="AS3586" s="44">
        <f t="shared" si="546"/>
        <v>1131428.5714285716</v>
      </c>
      <c r="AT3586" s="44">
        <f t="shared" si="547"/>
        <v>1131428.5714285716</v>
      </c>
      <c r="AU3586" s="44">
        <f t="shared" si="548"/>
        <v>1346400</v>
      </c>
      <c r="AV3586" s="45" t="b">
        <f t="shared" si="549"/>
        <v>1</v>
      </c>
      <c r="AW3586" s="45" t="b">
        <f t="shared" si="543"/>
        <v>0</v>
      </c>
      <c r="AX3586" s="45"/>
    </row>
    <row r="3587" spans="1:50" s="36" customFormat="1" ht="27.75" customHeight="1" x14ac:dyDescent="0.15">
      <c r="A3587" s="36" t="str">
        <f t="shared" si="541"/>
        <v>RONELLY S.A.S201080510</v>
      </c>
      <c r="B3587" s="36" t="b">
        <f>+A3587='[1]Anexo 9'!A3587</f>
        <v>1</v>
      </c>
      <c r="C3587" s="18">
        <v>890929073</v>
      </c>
      <c r="D3587" s="18" t="s">
        <v>3869</v>
      </c>
      <c r="E3587" s="15" t="s">
        <v>98</v>
      </c>
      <c r="F3587" s="15" t="s">
        <v>202</v>
      </c>
      <c r="G3587" s="15">
        <f>+VLOOKUP(F3587,[3]Sheet1!$E$3:$G$74,3,FALSE)</f>
        <v>6</v>
      </c>
      <c r="H3587" s="15">
        <f>+VLOOKUP(D3587&amp;F3587,'TD para paquetes'!$E$3:$I$441,5,FALSE)</f>
        <v>6</v>
      </c>
      <c r="I3587" s="15" t="s">
        <v>1025</v>
      </c>
      <c r="J3587" s="15">
        <v>7</v>
      </c>
      <c r="K3587" s="15">
        <v>7</v>
      </c>
      <c r="L3587" s="15">
        <v>201080510</v>
      </c>
      <c r="M3587" s="15" t="s">
        <v>216</v>
      </c>
      <c r="N3587" s="15" t="s">
        <v>101</v>
      </c>
      <c r="O3587" s="18" t="s">
        <v>5472</v>
      </c>
      <c r="P3587" s="22" t="s">
        <v>3841</v>
      </c>
      <c r="Q3587" s="15" t="s">
        <v>114</v>
      </c>
      <c r="R3587" s="18" t="s">
        <v>6038</v>
      </c>
      <c r="S3587" s="22" t="b">
        <f t="shared" si="544"/>
        <v>0</v>
      </c>
      <c r="T3587" s="18"/>
      <c r="U3587" s="18" t="s">
        <v>6038</v>
      </c>
      <c r="V3587" s="15" t="s">
        <v>205</v>
      </c>
      <c r="W3587" s="18" t="s">
        <v>2854</v>
      </c>
      <c r="X3587" s="18"/>
      <c r="Y3587" s="15" t="s">
        <v>68</v>
      </c>
      <c r="Z3587" s="18" t="s">
        <v>137</v>
      </c>
      <c r="AA3587" s="18" t="s">
        <v>71</v>
      </c>
      <c r="AB3587" s="18" t="s">
        <v>209</v>
      </c>
      <c r="AC3587" s="67" t="str">
        <f>+VLOOKUP("*"&amp;L3587&amp;"*",'[2]REGISTROS SANITARIOS'!$D$2663:$E$2973,2,FALSE)</f>
        <v>SI</v>
      </c>
      <c r="AD3587" s="22" t="s">
        <v>1025</v>
      </c>
      <c r="AE3587" s="16">
        <v>46586</v>
      </c>
      <c r="AF3587" s="34" t="s">
        <v>73</v>
      </c>
      <c r="AG3587" s="24"/>
      <c r="AH3587" s="18"/>
      <c r="AI3587" s="18" t="s">
        <v>3806</v>
      </c>
      <c r="AJ3587" s="17">
        <v>2750</v>
      </c>
      <c r="AK3587" s="25">
        <v>2750</v>
      </c>
      <c r="AL3587" s="25">
        <v>257.14285714285717</v>
      </c>
      <c r="AM3587" s="35">
        <v>0.19</v>
      </c>
      <c r="AN3587" s="19">
        <v>841500.00000000012</v>
      </c>
      <c r="AO3587" s="18"/>
      <c r="AP3587" s="15"/>
      <c r="AQ3587" s="43" t="str">
        <f t="shared" si="542"/>
        <v>SI</v>
      </c>
      <c r="AR3587" s="44">
        <f t="shared" si="545"/>
        <v>841500</v>
      </c>
      <c r="AS3587" s="44">
        <f t="shared" si="546"/>
        <v>707142.85714285716</v>
      </c>
      <c r="AT3587" s="44">
        <f t="shared" si="547"/>
        <v>707142.85714285716</v>
      </c>
      <c r="AU3587" s="44">
        <f t="shared" si="548"/>
        <v>841500</v>
      </c>
      <c r="AV3587" s="45" t="b">
        <f t="shared" si="549"/>
        <v>1</v>
      </c>
      <c r="AW3587" s="45" t="b">
        <f t="shared" si="543"/>
        <v>0</v>
      </c>
      <c r="AX3587" s="45"/>
    </row>
    <row r="3588" spans="1:50" s="36" customFormat="1" ht="27.75" customHeight="1" x14ac:dyDescent="0.15">
      <c r="A3588" s="36" t="str">
        <f t="shared" ref="A3588:A3651" si="550">+D3588&amp;L3588</f>
        <v>RONELLY S.A.S201080610</v>
      </c>
      <c r="B3588" s="36" t="b">
        <f>+A3588='[1]Anexo 9'!A3588</f>
        <v>1</v>
      </c>
      <c r="C3588" s="18">
        <v>890929073</v>
      </c>
      <c r="D3588" s="18" t="s">
        <v>3869</v>
      </c>
      <c r="E3588" s="15" t="s">
        <v>98</v>
      </c>
      <c r="F3588" s="15" t="s">
        <v>202</v>
      </c>
      <c r="G3588" s="15">
        <f>+VLOOKUP(F3588,[3]Sheet1!$E$3:$G$74,3,FALSE)</f>
        <v>6</v>
      </c>
      <c r="H3588" s="15">
        <f>+VLOOKUP(D3588&amp;F3588,'TD para paquetes'!$E$3:$I$441,5,FALSE)</f>
        <v>6</v>
      </c>
      <c r="I3588" s="15" t="s">
        <v>1025</v>
      </c>
      <c r="J3588" s="15">
        <v>7</v>
      </c>
      <c r="K3588" s="15">
        <v>7</v>
      </c>
      <c r="L3588" s="15">
        <v>201080610</v>
      </c>
      <c r="M3588" s="15" t="s">
        <v>218</v>
      </c>
      <c r="N3588" s="15" t="s">
        <v>101</v>
      </c>
      <c r="O3588" s="18" t="s">
        <v>5473</v>
      </c>
      <c r="P3588" s="22" t="s">
        <v>73</v>
      </c>
      <c r="Q3588" s="15" t="s">
        <v>114</v>
      </c>
      <c r="R3588" s="18" t="s">
        <v>6038</v>
      </c>
      <c r="S3588" s="22" t="b">
        <f t="shared" si="544"/>
        <v>0</v>
      </c>
      <c r="T3588" s="18"/>
      <c r="U3588" s="18" t="s">
        <v>6038</v>
      </c>
      <c r="V3588" s="15" t="s">
        <v>205</v>
      </c>
      <c r="W3588" s="18" t="s">
        <v>2854</v>
      </c>
      <c r="X3588" s="18"/>
      <c r="Y3588" s="15" t="s">
        <v>68</v>
      </c>
      <c r="Z3588" s="18" t="s">
        <v>137</v>
      </c>
      <c r="AA3588" s="18" t="s">
        <v>71</v>
      </c>
      <c r="AB3588" s="18" t="s">
        <v>209</v>
      </c>
      <c r="AC3588" s="67" t="str">
        <f>+VLOOKUP("*"&amp;L3588&amp;"*",'[2]REGISTROS SANITARIOS'!$D$2663:$E$2973,2,FALSE)</f>
        <v>SI</v>
      </c>
      <c r="AD3588" s="22" t="s">
        <v>1025</v>
      </c>
      <c r="AE3588" s="16">
        <v>46586</v>
      </c>
      <c r="AF3588" s="34" t="s">
        <v>73</v>
      </c>
      <c r="AG3588" s="24"/>
      <c r="AH3588" s="18"/>
      <c r="AI3588" s="18" t="s">
        <v>3806</v>
      </c>
      <c r="AJ3588" s="17">
        <v>550</v>
      </c>
      <c r="AK3588" s="25">
        <v>550</v>
      </c>
      <c r="AL3588" s="25">
        <v>257.14285714285717</v>
      </c>
      <c r="AM3588" s="35">
        <v>0</v>
      </c>
      <c r="AN3588" s="19">
        <v>141428.57142857145</v>
      </c>
      <c r="AO3588" s="18"/>
      <c r="AP3588" s="15"/>
      <c r="AQ3588" s="43" t="str">
        <f t="shared" ref="AQ3588:AQ3651" si="551">+IF(AK3588="","NO INDICA",IF(AJ3588=AK3588,"SI",IF(AK3588&gt;AJ3588,"MAYOR",IF(AK3588&lt;AJ3588,"MENOR"))))</f>
        <v>SI</v>
      </c>
      <c r="AR3588" s="44">
        <f t="shared" si="545"/>
        <v>141428.57142857145</v>
      </c>
      <c r="AS3588" s="44">
        <f t="shared" si="546"/>
        <v>141428.57142857145</v>
      </c>
      <c r="AT3588" s="44">
        <f t="shared" si="547"/>
        <v>141428.57142857145</v>
      </c>
      <c r="AU3588" s="44">
        <f t="shared" si="548"/>
        <v>141428.57142857145</v>
      </c>
      <c r="AV3588" s="45" t="b">
        <f t="shared" si="549"/>
        <v>1</v>
      </c>
      <c r="AW3588" s="45" t="b">
        <f t="shared" ref="AW3588:AW3651" si="552">+AS3588=AN3588</f>
        <v>1</v>
      </c>
      <c r="AX3588" s="45"/>
    </row>
    <row r="3589" spans="1:50" s="36" customFormat="1" ht="27.75" customHeight="1" x14ac:dyDescent="0.15">
      <c r="A3589" s="36" t="str">
        <f t="shared" si="550"/>
        <v>RONELLY S.A.S201090111</v>
      </c>
      <c r="B3589" s="36" t="b">
        <f>+A3589='[1]Anexo 9'!A3589</f>
        <v>1</v>
      </c>
      <c r="C3589" s="18">
        <v>890929073</v>
      </c>
      <c r="D3589" s="18" t="s">
        <v>3869</v>
      </c>
      <c r="E3589" s="15" t="s">
        <v>98</v>
      </c>
      <c r="F3589" s="15" t="s">
        <v>303</v>
      </c>
      <c r="G3589" s="15">
        <f>+VLOOKUP(F3589,[3]Sheet1!$E$3:$G$74,3,FALSE)</f>
        <v>4</v>
      </c>
      <c r="H3589" s="15">
        <f>+VLOOKUP(D3589&amp;F3589,'TD para paquetes'!$E$3:$I$441,5,FALSE)</f>
        <v>4</v>
      </c>
      <c r="I3589" s="15" t="s">
        <v>1025</v>
      </c>
      <c r="J3589" s="15">
        <v>5</v>
      </c>
      <c r="K3589" s="15">
        <v>5</v>
      </c>
      <c r="L3589" s="15">
        <v>201090111</v>
      </c>
      <c r="M3589" s="15" t="s">
        <v>304</v>
      </c>
      <c r="N3589" s="15" t="s">
        <v>101</v>
      </c>
      <c r="O3589" s="18" t="s">
        <v>5474</v>
      </c>
      <c r="P3589" s="22" t="s">
        <v>3841</v>
      </c>
      <c r="Q3589" s="15" t="s">
        <v>114</v>
      </c>
      <c r="R3589" s="18" t="s">
        <v>6038</v>
      </c>
      <c r="S3589" s="22" t="b">
        <f t="shared" si="544"/>
        <v>0</v>
      </c>
      <c r="T3589" s="18"/>
      <c r="U3589" s="18" t="s">
        <v>6604</v>
      </c>
      <c r="V3589" s="15"/>
      <c r="W3589" s="18" t="s">
        <v>3048</v>
      </c>
      <c r="X3589" s="18"/>
      <c r="Y3589" s="15" t="s">
        <v>73</v>
      </c>
      <c r="Z3589" s="18" t="s">
        <v>137</v>
      </c>
      <c r="AA3589" s="18" t="s">
        <v>71</v>
      </c>
      <c r="AB3589" s="18" t="s">
        <v>307</v>
      </c>
      <c r="AC3589" s="67" t="str">
        <f>+VLOOKUP("*"&amp;L3589&amp;"*",'[2]REGISTROS SANITARIOS'!$D$2663:$E$2973,2,FALSE)</f>
        <v>SI</v>
      </c>
      <c r="AD3589" s="22" t="s">
        <v>1025</v>
      </c>
      <c r="AE3589" s="16">
        <v>45018</v>
      </c>
      <c r="AF3589" s="34" t="s">
        <v>73</v>
      </c>
      <c r="AG3589" s="24"/>
      <c r="AH3589" s="18"/>
      <c r="AI3589" s="18" t="e">
        <v>#N/A</v>
      </c>
      <c r="AJ3589" s="17">
        <v>154000</v>
      </c>
      <c r="AK3589" s="25">
        <v>154000</v>
      </c>
      <c r="AL3589" s="25">
        <v>164.28571428571431</v>
      </c>
      <c r="AM3589" s="35">
        <v>0.19</v>
      </c>
      <c r="AN3589" s="19">
        <v>30107000.000000004</v>
      </c>
      <c r="AO3589" s="18"/>
      <c r="AP3589" s="15"/>
      <c r="AQ3589" s="43" t="str">
        <f t="shared" si="551"/>
        <v>SI</v>
      </c>
      <c r="AR3589" s="44">
        <f t="shared" si="545"/>
        <v>30107000.000000004</v>
      </c>
      <c r="AS3589" s="44">
        <f t="shared" si="546"/>
        <v>25300000.000000004</v>
      </c>
      <c r="AT3589" s="44">
        <f t="shared" si="547"/>
        <v>25300000.000000004</v>
      </c>
      <c r="AU3589" s="44">
        <f t="shared" si="548"/>
        <v>30107000.000000004</v>
      </c>
      <c r="AV3589" s="45" t="b">
        <f t="shared" si="549"/>
        <v>1</v>
      </c>
      <c r="AW3589" s="45" t="b">
        <f t="shared" si="552"/>
        <v>0</v>
      </c>
      <c r="AX3589" s="45"/>
    </row>
    <row r="3590" spans="1:50" s="36" customFormat="1" ht="27.75" customHeight="1" x14ac:dyDescent="0.15">
      <c r="A3590" s="36" t="str">
        <f t="shared" si="550"/>
        <v>RONELLY S.A.S201090511</v>
      </c>
      <c r="B3590" s="36" t="b">
        <f>+A3590='[1]Anexo 9'!A3590</f>
        <v>1</v>
      </c>
      <c r="C3590" s="18">
        <v>890929073</v>
      </c>
      <c r="D3590" s="18" t="s">
        <v>3869</v>
      </c>
      <c r="E3590" s="15" t="s">
        <v>98</v>
      </c>
      <c r="F3590" s="15" t="s">
        <v>303</v>
      </c>
      <c r="G3590" s="15">
        <f>+VLOOKUP(F3590,[3]Sheet1!$E$3:$G$74,3,FALSE)</f>
        <v>4</v>
      </c>
      <c r="H3590" s="15">
        <f>+VLOOKUP(D3590&amp;F3590,'TD para paquetes'!$E$3:$I$441,5,FALSE)</f>
        <v>4</v>
      </c>
      <c r="I3590" s="15" t="s">
        <v>1025</v>
      </c>
      <c r="J3590" s="15">
        <v>5</v>
      </c>
      <c r="K3590" s="15">
        <v>5</v>
      </c>
      <c r="L3590" s="15">
        <v>201090511</v>
      </c>
      <c r="M3590" s="15" t="s">
        <v>308</v>
      </c>
      <c r="N3590" s="15" t="s">
        <v>101</v>
      </c>
      <c r="O3590" s="18" t="s">
        <v>5475</v>
      </c>
      <c r="P3590" s="22" t="s">
        <v>3841</v>
      </c>
      <c r="Q3590" s="15" t="s">
        <v>114</v>
      </c>
      <c r="R3590" s="18" t="s">
        <v>6038</v>
      </c>
      <c r="S3590" s="22" t="b">
        <f t="shared" si="544"/>
        <v>0</v>
      </c>
      <c r="T3590" s="18"/>
      <c r="U3590" s="18" t="s">
        <v>6605</v>
      </c>
      <c r="V3590" s="15"/>
      <c r="W3590" s="18" t="s">
        <v>3048</v>
      </c>
      <c r="X3590" s="18"/>
      <c r="Y3590" s="15" t="s">
        <v>73</v>
      </c>
      <c r="Z3590" s="18" t="s">
        <v>1036</v>
      </c>
      <c r="AA3590" s="18" t="s">
        <v>71</v>
      </c>
      <c r="AB3590" s="18" t="s">
        <v>307</v>
      </c>
      <c r="AC3590" s="67" t="str">
        <f>+VLOOKUP("*"&amp;L3590&amp;"*",'[2]REGISTROS SANITARIOS'!$D$2663:$E$2973,2,FALSE)</f>
        <v>SI</v>
      </c>
      <c r="AD3590" s="22" t="s">
        <v>1025</v>
      </c>
      <c r="AE3590" s="16">
        <v>45018</v>
      </c>
      <c r="AF3590" s="34" t="s">
        <v>73</v>
      </c>
      <c r="AG3590" s="24"/>
      <c r="AH3590" s="18"/>
      <c r="AI3590" s="18" t="s">
        <v>3808</v>
      </c>
      <c r="AJ3590" s="17">
        <v>302500</v>
      </c>
      <c r="AK3590" s="25">
        <v>302500</v>
      </c>
      <c r="AL3590" s="25">
        <v>168</v>
      </c>
      <c r="AM3590" s="35">
        <v>0.19</v>
      </c>
      <c r="AN3590" s="19">
        <v>60475800</v>
      </c>
      <c r="AO3590" s="18"/>
      <c r="AP3590" s="15"/>
      <c r="AQ3590" s="43" t="str">
        <f t="shared" si="551"/>
        <v>SI</v>
      </c>
      <c r="AR3590" s="44">
        <f t="shared" si="545"/>
        <v>60475799.999999993</v>
      </c>
      <c r="AS3590" s="44">
        <f t="shared" si="546"/>
        <v>50820000</v>
      </c>
      <c r="AT3590" s="44">
        <f t="shared" si="547"/>
        <v>50820000</v>
      </c>
      <c r="AU3590" s="44">
        <f t="shared" si="548"/>
        <v>60475799.999999993</v>
      </c>
      <c r="AV3590" s="45" t="b">
        <f t="shared" si="549"/>
        <v>1</v>
      </c>
      <c r="AW3590" s="45" t="b">
        <f t="shared" si="552"/>
        <v>0</v>
      </c>
      <c r="AX3590" s="45"/>
    </row>
    <row r="3591" spans="1:50" s="36" customFormat="1" ht="27.75" customHeight="1" x14ac:dyDescent="0.15">
      <c r="A3591" s="36" t="str">
        <f t="shared" si="550"/>
        <v>RONELLY S.A.S201090610</v>
      </c>
      <c r="B3591" s="36" t="b">
        <f>+A3591='[1]Anexo 9'!A3591</f>
        <v>1</v>
      </c>
      <c r="C3591" s="18">
        <v>890929073</v>
      </c>
      <c r="D3591" s="18" t="s">
        <v>3869</v>
      </c>
      <c r="E3591" s="15" t="s">
        <v>98</v>
      </c>
      <c r="F3591" s="15" t="s">
        <v>303</v>
      </c>
      <c r="G3591" s="15">
        <f>+VLOOKUP(F3591,[3]Sheet1!$E$3:$G$74,3,FALSE)</f>
        <v>4</v>
      </c>
      <c r="H3591" s="15">
        <f>+VLOOKUP(D3591&amp;F3591,'TD para paquetes'!$E$3:$I$441,5,FALSE)</f>
        <v>4</v>
      </c>
      <c r="I3591" s="15" t="s">
        <v>1025</v>
      </c>
      <c r="J3591" s="15">
        <v>7</v>
      </c>
      <c r="K3591" s="15">
        <v>5</v>
      </c>
      <c r="L3591" s="15">
        <v>201090610</v>
      </c>
      <c r="M3591" s="15" t="s">
        <v>309</v>
      </c>
      <c r="N3591" s="15" t="s">
        <v>101</v>
      </c>
      <c r="O3591" s="18" t="s">
        <v>5476</v>
      </c>
      <c r="P3591" s="22" t="s">
        <v>3841</v>
      </c>
      <c r="Q3591" s="15" t="s">
        <v>114</v>
      </c>
      <c r="R3591" s="18" t="s">
        <v>6038</v>
      </c>
      <c r="S3591" s="22" t="b">
        <f t="shared" si="544"/>
        <v>0</v>
      </c>
      <c r="T3591" s="18"/>
      <c r="U3591" s="18" t="s">
        <v>6606</v>
      </c>
      <c r="V3591" s="15" t="s">
        <v>311</v>
      </c>
      <c r="W3591" s="18" t="s">
        <v>3048</v>
      </c>
      <c r="X3591" s="18"/>
      <c r="Y3591" s="15" t="s">
        <v>73</v>
      </c>
      <c r="Z3591" s="18" t="s">
        <v>1036</v>
      </c>
      <c r="AA3591" s="18" t="s">
        <v>71</v>
      </c>
      <c r="AB3591" s="18" t="s">
        <v>307</v>
      </c>
      <c r="AC3591" s="67" t="str">
        <f>+VLOOKUP("*"&amp;L3591&amp;"*",'[2]REGISTROS SANITARIOS'!$D$2663:$E$2973,2,FALSE)</f>
        <v>SI</v>
      </c>
      <c r="AD3591" s="22" t="s">
        <v>1025</v>
      </c>
      <c r="AE3591" s="16">
        <v>45018</v>
      </c>
      <c r="AF3591" s="34" t="s">
        <v>73</v>
      </c>
      <c r="AG3591" s="24"/>
      <c r="AH3591" s="18"/>
      <c r="AI3591" s="18" t="s">
        <v>3808</v>
      </c>
      <c r="AJ3591" s="17">
        <v>154000</v>
      </c>
      <c r="AK3591" s="25">
        <v>154000</v>
      </c>
      <c r="AL3591" s="25">
        <v>236</v>
      </c>
      <c r="AM3591" s="35">
        <v>0.19</v>
      </c>
      <c r="AN3591" s="19">
        <v>43249360</v>
      </c>
      <c r="AO3591" s="18"/>
      <c r="AP3591" s="15"/>
      <c r="AQ3591" s="43" t="str">
        <f t="shared" si="551"/>
        <v>SI</v>
      </c>
      <c r="AR3591" s="44">
        <f t="shared" si="545"/>
        <v>43249359.999999993</v>
      </c>
      <c r="AS3591" s="44">
        <f t="shared" si="546"/>
        <v>36344000</v>
      </c>
      <c r="AT3591" s="44">
        <f t="shared" si="547"/>
        <v>36344000</v>
      </c>
      <c r="AU3591" s="44">
        <f t="shared" si="548"/>
        <v>43249359.999999993</v>
      </c>
      <c r="AV3591" s="45" t="b">
        <f t="shared" si="549"/>
        <v>1</v>
      </c>
      <c r="AW3591" s="45" t="b">
        <f t="shared" si="552"/>
        <v>0</v>
      </c>
      <c r="AX3591" s="45"/>
    </row>
    <row r="3592" spans="1:50" s="36" customFormat="1" ht="27.75" customHeight="1" x14ac:dyDescent="0.15">
      <c r="A3592" s="36" t="str">
        <f t="shared" si="550"/>
        <v>RONELLY S.A.S201090710</v>
      </c>
      <c r="B3592" s="36" t="b">
        <f>+A3592='[1]Anexo 9'!A3592</f>
        <v>1</v>
      </c>
      <c r="C3592" s="18">
        <v>890929073</v>
      </c>
      <c r="D3592" s="18" t="s">
        <v>3869</v>
      </c>
      <c r="E3592" s="15" t="s">
        <v>98</v>
      </c>
      <c r="F3592" s="15" t="s">
        <v>303</v>
      </c>
      <c r="G3592" s="15">
        <f>+VLOOKUP(F3592,[3]Sheet1!$E$3:$G$74,3,FALSE)</f>
        <v>4</v>
      </c>
      <c r="H3592" s="15">
        <f>+VLOOKUP(D3592&amp;F3592,'TD para paquetes'!$E$3:$I$441,5,FALSE)</f>
        <v>4</v>
      </c>
      <c r="I3592" s="15" t="s">
        <v>1025</v>
      </c>
      <c r="J3592" s="15">
        <v>5</v>
      </c>
      <c r="K3592" s="15">
        <v>5</v>
      </c>
      <c r="L3592" s="15">
        <v>201090710</v>
      </c>
      <c r="M3592" s="15" t="s">
        <v>314</v>
      </c>
      <c r="N3592" s="15" t="s">
        <v>101</v>
      </c>
      <c r="O3592" s="18" t="s">
        <v>5477</v>
      </c>
      <c r="P3592" s="22" t="s">
        <v>3841</v>
      </c>
      <c r="Q3592" s="15" t="s">
        <v>248</v>
      </c>
      <c r="R3592" s="18" t="s">
        <v>6039</v>
      </c>
      <c r="S3592" s="22" t="b">
        <f t="shared" ref="S3592:S3652" si="553">+R3592=Q3592</f>
        <v>0</v>
      </c>
      <c r="T3592" s="18"/>
      <c r="U3592" s="18" t="s">
        <v>6607</v>
      </c>
      <c r="V3592" s="15" t="s">
        <v>311</v>
      </c>
      <c r="W3592" s="18" t="s">
        <v>3048</v>
      </c>
      <c r="X3592" s="18"/>
      <c r="Y3592" s="15" t="s">
        <v>73</v>
      </c>
      <c r="Z3592" s="18" t="s">
        <v>1036</v>
      </c>
      <c r="AA3592" s="18" t="s">
        <v>71</v>
      </c>
      <c r="AB3592" s="18" t="s">
        <v>307</v>
      </c>
      <c r="AC3592" s="67" t="str">
        <f>+VLOOKUP("*"&amp;L3592&amp;"*",'[2]REGISTROS SANITARIOS'!$D$2663:$E$2973,2,FALSE)</f>
        <v>SI</v>
      </c>
      <c r="AD3592" s="22" t="s">
        <v>1025</v>
      </c>
      <c r="AE3592" s="16">
        <v>45018</v>
      </c>
      <c r="AF3592" s="34" t="s">
        <v>73</v>
      </c>
      <c r="AG3592" s="24"/>
      <c r="AH3592" s="18"/>
      <c r="AI3592" s="18" t="s">
        <v>3808</v>
      </c>
      <c r="AJ3592" s="17">
        <v>29150</v>
      </c>
      <c r="AK3592" s="25">
        <v>29150</v>
      </c>
      <c r="AL3592" s="25">
        <v>412.85714285714289</v>
      </c>
      <c r="AM3592" s="35">
        <v>0.19</v>
      </c>
      <c r="AN3592" s="19">
        <v>14321395.000000002</v>
      </c>
      <c r="AO3592" s="18"/>
      <c r="AP3592" s="15"/>
      <c r="AQ3592" s="43" t="str">
        <f t="shared" si="551"/>
        <v>SI</v>
      </c>
      <c r="AR3592" s="44">
        <f t="shared" si="545"/>
        <v>14321395</v>
      </c>
      <c r="AS3592" s="44">
        <f t="shared" si="546"/>
        <v>12034785.714285715</v>
      </c>
      <c r="AT3592" s="44">
        <f t="shared" si="547"/>
        <v>12034785.714285715</v>
      </c>
      <c r="AU3592" s="44">
        <f t="shared" si="548"/>
        <v>14321395</v>
      </c>
      <c r="AV3592" s="45" t="b">
        <f t="shared" si="549"/>
        <v>1</v>
      </c>
      <c r="AW3592" s="45" t="b">
        <f t="shared" si="552"/>
        <v>0</v>
      </c>
      <c r="AX3592" s="45"/>
    </row>
    <row r="3593" spans="1:50" s="36" customFormat="1" ht="27.75" customHeight="1" x14ac:dyDescent="0.15">
      <c r="A3593" s="36" t="str">
        <f t="shared" si="550"/>
        <v>RONELLY S.A.S201090810</v>
      </c>
      <c r="B3593" s="36" t="b">
        <f>+A3593='[1]Anexo 9'!A3593</f>
        <v>1</v>
      </c>
      <c r="C3593" s="18">
        <v>890929073</v>
      </c>
      <c r="D3593" s="18" t="s">
        <v>3869</v>
      </c>
      <c r="E3593" s="15" t="s">
        <v>98</v>
      </c>
      <c r="F3593" s="15" t="s">
        <v>62</v>
      </c>
      <c r="G3593" s="15" t="s">
        <v>3155</v>
      </c>
      <c r="H3593" s="15" t="s">
        <v>3155</v>
      </c>
      <c r="I3593" s="15" t="s">
        <v>3155</v>
      </c>
      <c r="J3593" s="15">
        <v>8</v>
      </c>
      <c r="K3593" s="15" t="s">
        <v>3155</v>
      </c>
      <c r="L3593" s="15">
        <v>201090810</v>
      </c>
      <c r="M3593" s="15" t="s">
        <v>415</v>
      </c>
      <c r="N3593" s="15" t="s">
        <v>101</v>
      </c>
      <c r="O3593" s="18" t="s">
        <v>5478</v>
      </c>
      <c r="P3593" s="22" t="s">
        <v>3841</v>
      </c>
      <c r="Q3593" s="15" t="s">
        <v>114</v>
      </c>
      <c r="R3593" s="18" t="s">
        <v>6038</v>
      </c>
      <c r="S3593" s="22" t="b">
        <f t="shared" si="553"/>
        <v>0</v>
      </c>
      <c r="T3593" s="18"/>
      <c r="U3593" s="18" t="s">
        <v>6607</v>
      </c>
      <c r="V3593" s="15" t="s">
        <v>311</v>
      </c>
      <c r="W3593" s="18" t="s">
        <v>1028</v>
      </c>
      <c r="X3593" s="18"/>
      <c r="Y3593" s="15" t="s">
        <v>68</v>
      </c>
      <c r="Z3593" s="18" t="s">
        <v>1036</v>
      </c>
      <c r="AA3593" s="18" t="s">
        <v>71</v>
      </c>
      <c r="AB3593" s="18" t="s">
        <v>7711</v>
      </c>
      <c r="AC3593" s="67" t="str">
        <f>+VLOOKUP("*"&amp;L3593&amp;"*",'[2]REGISTROS SANITARIOS'!$D$2663:$E$2973,2,FALSE)</f>
        <v>SI</v>
      </c>
      <c r="AD3593" s="22" t="s">
        <v>1025</v>
      </c>
      <c r="AE3593" s="16">
        <v>46587</v>
      </c>
      <c r="AF3593" s="34" t="s">
        <v>73</v>
      </c>
      <c r="AG3593" s="24"/>
      <c r="AH3593" s="18"/>
      <c r="AI3593" s="18" t="s">
        <v>3806</v>
      </c>
      <c r="AJ3593" s="17">
        <v>19250</v>
      </c>
      <c r="AK3593" s="25">
        <v>19250</v>
      </c>
      <c r="AL3593" s="25">
        <v>785.71428571428578</v>
      </c>
      <c r="AM3593" s="35">
        <v>0.19</v>
      </c>
      <c r="AN3593" s="19">
        <v>17998750</v>
      </c>
      <c r="AO3593" s="18"/>
      <c r="AP3593" s="15"/>
      <c r="AQ3593" s="43" t="str">
        <f t="shared" si="551"/>
        <v>SI</v>
      </c>
      <c r="AR3593" s="44">
        <f t="shared" si="545"/>
        <v>17998750</v>
      </c>
      <c r="AS3593" s="44">
        <f t="shared" si="546"/>
        <v>15125000.000000002</v>
      </c>
      <c r="AT3593" s="44">
        <f t="shared" si="547"/>
        <v>15125000.000000002</v>
      </c>
      <c r="AU3593" s="44">
        <f t="shared" si="548"/>
        <v>17998750</v>
      </c>
      <c r="AV3593" s="45" t="b">
        <f t="shared" si="549"/>
        <v>1</v>
      </c>
      <c r="AW3593" s="45" t="b">
        <f t="shared" si="552"/>
        <v>0</v>
      </c>
      <c r="AX3593" s="45"/>
    </row>
    <row r="3594" spans="1:50" s="36" customFormat="1" ht="27.75" customHeight="1" x14ac:dyDescent="0.15">
      <c r="A3594" s="36" t="str">
        <f t="shared" si="550"/>
        <v>RONELLY S.A.S201094010</v>
      </c>
      <c r="B3594" s="36" t="b">
        <f>+A3594='[1]Anexo 9'!A3594</f>
        <v>1</v>
      </c>
      <c r="C3594" s="18">
        <v>890929073</v>
      </c>
      <c r="D3594" s="18" t="s">
        <v>3869</v>
      </c>
      <c r="E3594" s="15" t="s">
        <v>98</v>
      </c>
      <c r="F3594" s="15" t="s">
        <v>62</v>
      </c>
      <c r="G3594" s="15" t="s">
        <v>3155</v>
      </c>
      <c r="H3594" s="15" t="s">
        <v>3155</v>
      </c>
      <c r="I3594" s="15" t="s">
        <v>3155</v>
      </c>
      <c r="J3594" s="15">
        <v>8</v>
      </c>
      <c r="K3594" s="15" t="s">
        <v>3155</v>
      </c>
      <c r="L3594" s="15">
        <v>201094010</v>
      </c>
      <c r="M3594" s="15" t="s">
        <v>416</v>
      </c>
      <c r="N3594" s="15" t="s">
        <v>101</v>
      </c>
      <c r="O3594" s="18" t="s">
        <v>5479</v>
      </c>
      <c r="P3594" s="22" t="s">
        <v>3841</v>
      </c>
      <c r="Q3594" s="15" t="s">
        <v>101</v>
      </c>
      <c r="R3594" s="18" t="s">
        <v>134</v>
      </c>
      <c r="S3594" s="22" t="b">
        <f t="shared" si="553"/>
        <v>0</v>
      </c>
      <c r="T3594" s="18"/>
      <c r="U3594" s="18" t="s">
        <v>6607</v>
      </c>
      <c r="V3594" s="15" t="s">
        <v>6064</v>
      </c>
      <c r="W3594" s="18" t="s">
        <v>3024</v>
      </c>
      <c r="X3594" s="18"/>
      <c r="Y3594" s="15" t="s">
        <v>8789</v>
      </c>
      <c r="Z3594" s="18" t="s">
        <v>1036</v>
      </c>
      <c r="AA3594" s="18" t="s">
        <v>71</v>
      </c>
      <c r="AB3594" s="18" t="s">
        <v>3051</v>
      </c>
      <c r="AC3594" s="67" t="str">
        <f>+VLOOKUP("*"&amp;L3594&amp;"*",'[2]REGISTROS SANITARIOS'!$D$2663:$E$2973,2,FALSE)</f>
        <v>SI</v>
      </c>
      <c r="AD3594" s="22" t="s">
        <v>1025</v>
      </c>
      <c r="AE3594" s="16">
        <v>46789</v>
      </c>
      <c r="AF3594" s="34" t="s">
        <v>73</v>
      </c>
      <c r="AG3594" s="24"/>
      <c r="AH3594" s="18"/>
      <c r="AI3594" s="18" t="s">
        <v>3812</v>
      </c>
      <c r="AJ3594" s="17">
        <v>132</v>
      </c>
      <c r="AK3594" s="25">
        <v>132</v>
      </c>
      <c r="AL3594" s="25">
        <v>1214.2857142857144</v>
      </c>
      <c r="AM3594" s="35">
        <v>0.19</v>
      </c>
      <c r="AN3594" s="19">
        <v>190740</v>
      </c>
      <c r="AO3594" s="18"/>
      <c r="AP3594" s="15"/>
      <c r="AQ3594" s="43" t="str">
        <f t="shared" si="551"/>
        <v>SI</v>
      </c>
      <c r="AR3594" s="44">
        <f t="shared" si="545"/>
        <v>190740.00000000003</v>
      </c>
      <c r="AS3594" s="44">
        <f t="shared" si="546"/>
        <v>160285.71428571432</v>
      </c>
      <c r="AT3594" s="44">
        <f t="shared" si="547"/>
        <v>160285.71428571432</v>
      </c>
      <c r="AU3594" s="44">
        <f t="shared" si="548"/>
        <v>190740.00000000003</v>
      </c>
      <c r="AV3594" s="45" t="b">
        <f t="shared" si="549"/>
        <v>1</v>
      </c>
      <c r="AW3594" s="45" t="b">
        <f t="shared" si="552"/>
        <v>0</v>
      </c>
      <c r="AX3594" s="45"/>
    </row>
    <row r="3595" spans="1:50" s="36" customFormat="1" ht="27.75" customHeight="1" x14ac:dyDescent="0.15">
      <c r="A3595" s="36" t="str">
        <f t="shared" si="550"/>
        <v>RONELLY S.A.S201100202</v>
      </c>
      <c r="B3595" s="36" t="b">
        <f>+A3595='[1]Anexo 9'!A3595</f>
        <v>1</v>
      </c>
      <c r="C3595" s="18">
        <v>890929073</v>
      </c>
      <c r="D3595" s="18" t="s">
        <v>3869</v>
      </c>
      <c r="E3595" s="15" t="s">
        <v>98</v>
      </c>
      <c r="F3595" s="15" t="s">
        <v>163</v>
      </c>
      <c r="G3595" s="15">
        <f>+VLOOKUP(F3595,[3]Sheet1!$E$3:$G$74,3,FALSE)</f>
        <v>3</v>
      </c>
      <c r="H3595" s="15">
        <f>+VLOOKUP(D3595&amp;F3595,'TD para paquetes'!$E$3:$I$441,5,FALSE)</f>
        <v>3</v>
      </c>
      <c r="I3595" s="15" t="s">
        <v>1025</v>
      </c>
      <c r="J3595" s="15">
        <v>11</v>
      </c>
      <c r="K3595" s="15">
        <v>11</v>
      </c>
      <c r="L3595" s="15">
        <v>201100202</v>
      </c>
      <c r="M3595" s="15" t="s">
        <v>164</v>
      </c>
      <c r="N3595" s="15" t="s">
        <v>165</v>
      </c>
      <c r="O3595" s="18" t="s">
        <v>5480</v>
      </c>
      <c r="P3595" s="22" t="s">
        <v>3841</v>
      </c>
      <c r="Q3595" s="15" t="s">
        <v>167</v>
      </c>
      <c r="R3595" s="18" t="s">
        <v>3822</v>
      </c>
      <c r="S3595" s="22" t="b">
        <f t="shared" si="553"/>
        <v>0</v>
      </c>
      <c r="T3595" s="18"/>
      <c r="U3595" s="18" t="s">
        <v>6608</v>
      </c>
      <c r="V3595" s="15" t="s">
        <v>169</v>
      </c>
      <c r="W3595" s="18" t="s">
        <v>2819</v>
      </c>
      <c r="X3595" s="18"/>
      <c r="Y3595" s="15" t="s">
        <v>73</v>
      </c>
      <c r="Z3595" s="18" t="s">
        <v>6609</v>
      </c>
      <c r="AA3595" s="18" t="s">
        <v>71</v>
      </c>
      <c r="AB3595" s="18" t="s">
        <v>173</v>
      </c>
      <c r="AC3595" s="67" t="str">
        <f>+VLOOKUP("*"&amp;L3595&amp;"*",'[2]REGISTROS SANITARIOS'!$D$2663:$E$2973,2,FALSE)</f>
        <v>SI</v>
      </c>
      <c r="AD3595" s="22" t="s">
        <v>1025</v>
      </c>
      <c r="AE3595" s="16">
        <v>46615</v>
      </c>
      <c r="AF3595" s="34" t="s">
        <v>73</v>
      </c>
      <c r="AG3595" s="24"/>
      <c r="AH3595" s="18"/>
      <c r="AI3595" s="18" t="s">
        <v>3807</v>
      </c>
      <c r="AJ3595" s="17">
        <v>55</v>
      </c>
      <c r="AK3595" s="25">
        <v>55</v>
      </c>
      <c r="AL3595" s="25">
        <v>956.90476190476204</v>
      </c>
      <c r="AM3595" s="35">
        <v>0</v>
      </c>
      <c r="AN3595" s="19">
        <v>52629.761904761916</v>
      </c>
      <c r="AO3595" s="18"/>
      <c r="AP3595" s="15"/>
      <c r="AQ3595" s="43" t="str">
        <f t="shared" si="551"/>
        <v>SI</v>
      </c>
      <c r="AR3595" s="44">
        <f t="shared" si="545"/>
        <v>52629.761904761916</v>
      </c>
      <c r="AS3595" s="44">
        <f t="shared" si="546"/>
        <v>52629.761904761916</v>
      </c>
      <c r="AT3595" s="44">
        <f t="shared" si="547"/>
        <v>52629.761904761916</v>
      </c>
      <c r="AU3595" s="44">
        <f t="shared" si="548"/>
        <v>52629.761904761916</v>
      </c>
      <c r="AV3595" s="45" t="b">
        <f t="shared" si="549"/>
        <v>1</v>
      </c>
      <c r="AW3595" s="45" t="b">
        <f t="shared" si="552"/>
        <v>1</v>
      </c>
      <c r="AX3595" s="45"/>
    </row>
    <row r="3596" spans="1:50" s="36" customFormat="1" ht="27.75" customHeight="1" x14ac:dyDescent="0.15">
      <c r="A3596" s="36" t="str">
        <f t="shared" si="550"/>
        <v>RONELLY S.A.S201100203</v>
      </c>
      <c r="B3596" s="36" t="b">
        <f>+A3596='[1]Anexo 9'!A3596</f>
        <v>1</v>
      </c>
      <c r="C3596" s="18">
        <v>890929073</v>
      </c>
      <c r="D3596" s="18" t="s">
        <v>3869</v>
      </c>
      <c r="E3596" s="15" t="s">
        <v>98</v>
      </c>
      <c r="F3596" s="15" t="s">
        <v>163</v>
      </c>
      <c r="G3596" s="15">
        <f>+VLOOKUP(F3596,[3]Sheet1!$E$3:$G$74,3,FALSE)</f>
        <v>3</v>
      </c>
      <c r="H3596" s="15">
        <f>+VLOOKUP(D3596&amp;F3596,'TD para paquetes'!$E$3:$I$441,5,FALSE)</f>
        <v>3</v>
      </c>
      <c r="I3596" s="15" t="s">
        <v>1025</v>
      </c>
      <c r="J3596" s="15">
        <v>11</v>
      </c>
      <c r="K3596" s="15">
        <v>11</v>
      </c>
      <c r="L3596" s="15">
        <v>201100203</v>
      </c>
      <c r="M3596" s="15" t="s">
        <v>174</v>
      </c>
      <c r="N3596" s="15" t="s">
        <v>165</v>
      </c>
      <c r="O3596" s="18" t="s">
        <v>5481</v>
      </c>
      <c r="P3596" s="22" t="s">
        <v>3841</v>
      </c>
      <c r="Q3596" s="15" t="s">
        <v>176</v>
      </c>
      <c r="R3596" s="18" t="s">
        <v>6040</v>
      </c>
      <c r="S3596" s="22" t="b">
        <f t="shared" si="553"/>
        <v>0</v>
      </c>
      <c r="T3596" s="18"/>
      <c r="U3596" s="18" t="s">
        <v>6608</v>
      </c>
      <c r="V3596" s="15" t="s">
        <v>169</v>
      </c>
      <c r="W3596" s="18" t="s">
        <v>2819</v>
      </c>
      <c r="X3596" s="18"/>
      <c r="Y3596" s="15" t="s">
        <v>73</v>
      </c>
      <c r="Z3596" s="18" t="s">
        <v>1036</v>
      </c>
      <c r="AA3596" s="18" t="s">
        <v>71</v>
      </c>
      <c r="AB3596" s="18" t="s">
        <v>173</v>
      </c>
      <c r="AC3596" s="67" t="str">
        <f>+VLOOKUP("*"&amp;L3596&amp;"*",'[2]REGISTROS SANITARIOS'!$D$2663:$E$2973,2,FALSE)</f>
        <v>SI</v>
      </c>
      <c r="AD3596" s="22" t="s">
        <v>1025</v>
      </c>
      <c r="AE3596" s="16">
        <v>46615</v>
      </c>
      <c r="AF3596" s="34" t="s">
        <v>73</v>
      </c>
      <c r="AG3596" s="24"/>
      <c r="AH3596" s="18"/>
      <c r="AI3596" s="18" t="s">
        <v>3807</v>
      </c>
      <c r="AJ3596" s="17">
        <v>6325</v>
      </c>
      <c r="AK3596" s="25">
        <v>6325</v>
      </c>
      <c r="AL3596" s="25">
        <v>1785.7142857142858</v>
      </c>
      <c r="AM3596" s="35">
        <v>0</v>
      </c>
      <c r="AN3596" s="19">
        <v>11294642.857142858</v>
      </c>
      <c r="AO3596" s="18"/>
      <c r="AP3596" s="15"/>
      <c r="AQ3596" s="43" t="str">
        <f t="shared" si="551"/>
        <v>SI</v>
      </c>
      <c r="AR3596" s="44">
        <f t="shared" si="545"/>
        <v>11294642.857142858</v>
      </c>
      <c r="AS3596" s="44">
        <f t="shared" si="546"/>
        <v>11294642.857142858</v>
      </c>
      <c r="AT3596" s="44">
        <f t="shared" si="547"/>
        <v>11294642.857142858</v>
      </c>
      <c r="AU3596" s="44">
        <f t="shared" si="548"/>
        <v>11294642.857142858</v>
      </c>
      <c r="AV3596" s="45" t="b">
        <f t="shared" si="549"/>
        <v>1</v>
      </c>
      <c r="AW3596" s="45" t="b">
        <f t="shared" si="552"/>
        <v>1</v>
      </c>
      <c r="AX3596" s="45"/>
    </row>
    <row r="3597" spans="1:50" s="36" customFormat="1" ht="27.75" customHeight="1" x14ac:dyDescent="0.15">
      <c r="A3597" s="36" t="str">
        <f t="shared" si="550"/>
        <v>RONELLY S.A.S201100303</v>
      </c>
      <c r="B3597" s="36" t="b">
        <f>+A3597='[1]Anexo 9'!A3597</f>
        <v>1</v>
      </c>
      <c r="C3597" s="18">
        <v>890929073</v>
      </c>
      <c r="D3597" s="18" t="s">
        <v>3869</v>
      </c>
      <c r="E3597" s="15" t="s">
        <v>98</v>
      </c>
      <c r="F3597" s="15" t="s">
        <v>163</v>
      </c>
      <c r="G3597" s="15">
        <f>+VLOOKUP(F3597,[3]Sheet1!$E$3:$G$74,3,FALSE)</f>
        <v>3</v>
      </c>
      <c r="H3597" s="15">
        <f>+VLOOKUP(D3597&amp;F3597,'TD para paquetes'!$E$3:$I$441,5,FALSE)</f>
        <v>3</v>
      </c>
      <c r="I3597" s="15" t="s">
        <v>1025</v>
      </c>
      <c r="J3597" s="15">
        <v>11</v>
      </c>
      <c r="K3597" s="15">
        <v>11</v>
      </c>
      <c r="L3597" s="15">
        <v>201100303</v>
      </c>
      <c r="M3597" s="15" t="s">
        <v>178</v>
      </c>
      <c r="N3597" s="15" t="s">
        <v>165</v>
      </c>
      <c r="O3597" s="18" t="s">
        <v>5482</v>
      </c>
      <c r="P3597" s="22" t="s">
        <v>3841</v>
      </c>
      <c r="Q3597" s="15" t="s">
        <v>180</v>
      </c>
      <c r="R3597" s="18" t="s">
        <v>6041</v>
      </c>
      <c r="S3597" s="22" t="b">
        <f t="shared" si="553"/>
        <v>0</v>
      </c>
      <c r="T3597" s="18"/>
      <c r="U3597" s="18" t="s">
        <v>6608</v>
      </c>
      <c r="V3597" s="15" t="s">
        <v>169</v>
      </c>
      <c r="W3597" s="18" t="s">
        <v>2819</v>
      </c>
      <c r="X3597" s="18"/>
      <c r="Y3597" s="15" t="s">
        <v>73</v>
      </c>
      <c r="Z3597" s="18" t="s">
        <v>1036</v>
      </c>
      <c r="AA3597" s="18" t="s">
        <v>71</v>
      </c>
      <c r="AB3597" s="18" t="s">
        <v>173</v>
      </c>
      <c r="AC3597" s="67" t="str">
        <f>+VLOOKUP("*"&amp;L3597&amp;"*",'[2]REGISTROS SANITARIOS'!$D$2663:$E$2973,2,FALSE)</f>
        <v>SI</v>
      </c>
      <c r="AD3597" s="22" t="s">
        <v>1025</v>
      </c>
      <c r="AE3597" s="16">
        <v>46615</v>
      </c>
      <c r="AF3597" s="34" t="s">
        <v>73</v>
      </c>
      <c r="AG3597" s="24"/>
      <c r="AH3597" s="18"/>
      <c r="AI3597" s="18" t="s">
        <v>3807</v>
      </c>
      <c r="AJ3597" s="17">
        <v>6600</v>
      </c>
      <c r="AK3597" s="25">
        <v>6600</v>
      </c>
      <c r="AL3597" s="25">
        <v>3571.4285714285716</v>
      </c>
      <c r="AM3597" s="35">
        <v>0</v>
      </c>
      <c r="AN3597" s="19">
        <v>23571428.571428571</v>
      </c>
      <c r="AO3597" s="18"/>
      <c r="AP3597" s="15"/>
      <c r="AQ3597" s="43" t="str">
        <f t="shared" si="551"/>
        <v>SI</v>
      </c>
      <c r="AR3597" s="44">
        <f t="shared" si="545"/>
        <v>23571428.571428571</v>
      </c>
      <c r="AS3597" s="44">
        <f t="shared" si="546"/>
        <v>23571428.571428571</v>
      </c>
      <c r="AT3597" s="44">
        <f t="shared" si="547"/>
        <v>23571428.571428571</v>
      </c>
      <c r="AU3597" s="44">
        <f t="shared" si="548"/>
        <v>23571428.571428571</v>
      </c>
      <c r="AV3597" s="45" t="b">
        <f t="shared" si="549"/>
        <v>1</v>
      </c>
      <c r="AW3597" s="45" t="b">
        <f t="shared" si="552"/>
        <v>1</v>
      </c>
      <c r="AX3597" s="45"/>
    </row>
    <row r="3598" spans="1:50" s="36" customFormat="1" ht="27.75" customHeight="1" x14ac:dyDescent="0.15">
      <c r="A3598" s="36" t="str">
        <f t="shared" si="550"/>
        <v>RONELLY S.A.S201100350</v>
      </c>
      <c r="B3598" s="36" t="b">
        <f>+A3598='[1]Anexo 9'!A3598</f>
        <v>1</v>
      </c>
      <c r="C3598" s="18">
        <v>890929073</v>
      </c>
      <c r="D3598" s="18" t="s">
        <v>3869</v>
      </c>
      <c r="E3598" s="15" t="s">
        <v>98</v>
      </c>
      <c r="F3598" s="15" t="s">
        <v>62</v>
      </c>
      <c r="G3598" s="15" t="s">
        <v>3155</v>
      </c>
      <c r="H3598" s="15" t="s">
        <v>3155</v>
      </c>
      <c r="I3598" s="15" t="s">
        <v>3155</v>
      </c>
      <c r="J3598" s="15">
        <v>6</v>
      </c>
      <c r="K3598" s="15" t="s">
        <v>3155</v>
      </c>
      <c r="L3598" s="15">
        <v>201100350</v>
      </c>
      <c r="M3598" s="15" t="s">
        <v>417</v>
      </c>
      <c r="N3598" s="15" t="s">
        <v>101</v>
      </c>
      <c r="O3598" s="18" t="s">
        <v>5483</v>
      </c>
      <c r="P3598" s="22" t="s">
        <v>3841</v>
      </c>
      <c r="Q3598" s="15" t="s">
        <v>101</v>
      </c>
      <c r="R3598" s="18" t="s">
        <v>6038</v>
      </c>
      <c r="S3598" s="22" t="b">
        <f t="shared" si="553"/>
        <v>0</v>
      </c>
      <c r="T3598" s="18"/>
      <c r="U3598" s="18" t="s">
        <v>6038</v>
      </c>
      <c r="V3598" s="15"/>
      <c r="W3598" s="18" t="s">
        <v>6603</v>
      </c>
      <c r="X3598" s="18" t="s">
        <v>1020</v>
      </c>
      <c r="Y3598" s="15" t="s">
        <v>68</v>
      </c>
      <c r="Z3598" s="18" t="s">
        <v>6609</v>
      </c>
      <c r="AA3598" s="18" t="s">
        <v>71</v>
      </c>
      <c r="AB3598" s="18" t="s">
        <v>3813</v>
      </c>
      <c r="AC3598" s="67" t="str">
        <f>+VLOOKUP("*"&amp;L3598&amp;"*",'[2]REGISTROS SANITARIOS'!$D$2663:$E$2973,2,FALSE)</f>
        <v>SI</v>
      </c>
      <c r="AD3598" s="22" t="s">
        <v>1025</v>
      </c>
      <c r="AE3598" s="16">
        <v>45593</v>
      </c>
      <c r="AF3598" s="34" t="s">
        <v>73</v>
      </c>
      <c r="AG3598" s="24"/>
      <c r="AH3598" s="18"/>
      <c r="AI3598" s="18" t="s">
        <v>3814</v>
      </c>
      <c r="AJ3598" s="17">
        <v>8800</v>
      </c>
      <c r="AK3598" s="25">
        <v>8800</v>
      </c>
      <c r="AL3598" s="25">
        <v>1531.5428571428572</v>
      </c>
      <c r="AM3598" s="35">
        <v>0</v>
      </c>
      <c r="AN3598" s="19">
        <v>13477577.142857144</v>
      </c>
      <c r="AO3598" s="18"/>
      <c r="AP3598" s="15"/>
      <c r="AQ3598" s="43" t="str">
        <f t="shared" si="551"/>
        <v>SI</v>
      </c>
      <c r="AR3598" s="44">
        <f t="shared" si="545"/>
        <v>13477577.142857144</v>
      </c>
      <c r="AS3598" s="44">
        <f t="shared" si="546"/>
        <v>13477577.142857144</v>
      </c>
      <c r="AT3598" s="44">
        <f t="shared" si="547"/>
        <v>13477577.142857144</v>
      </c>
      <c r="AU3598" s="44">
        <f t="shared" si="548"/>
        <v>13477577.142857144</v>
      </c>
      <c r="AV3598" s="45" t="b">
        <f t="shared" si="549"/>
        <v>1</v>
      </c>
      <c r="AW3598" s="45" t="b">
        <f t="shared" si="552"/>
        <v>1</v>
      </c>
      <c r="AX3598" s="45"/>
    </row>
    <row r="3599" spans="1:50" s="36" customFormat="1" ht="27.75" customHeight="1" x14ac:dyDescent="0.15">
      <c r="A3599" s="36" t="str">
        <f t="shared" si="550"/>
        <v>RONELLY S.A.S201100802</v>
      </c>
      <c r="B3599" s="36" t="b">
        <f>+A3599='[1]Anexo 9'!A3599</f>
        <v>1</v>
      </c>
      <c r="C3599" s="18">
        <v>890929073</v>
      </c>
      <c r="D3599" s="18" t="s">
        <v>3869</v>
      </c>
      <c r="E3599" s="15" t="s">
        <v>98</v>
      </c>
      <c r="F3599" s="15" t="s">
        <v>62</v>
      </c>
      <c r="G3599" s="15" t="s">
        <v>3155</v>
      </c>
      <c r="H3599" s="15" t="s">
        <v>3155</v>
      </c>
      <c r="I3599" s="15" t="s">
        <v>3155</v>
      </c>
      <c r="J3599" s="15">
        <v>5</v>
      </c>
      <c r="K3599" s="15" t="s">
        <v>3155</v>
      </c>
      <c r="L3599" s="15">
        <v>201100802</v>
      </c>
      <c r="M3599" s="15" t="s">
        <v>421</v>
      </c>
      <c r="N3599" s="15" t="s">
        <v>422</v>
      </c>
      <c r="O3599" s="18" t="s">
        <v>5484</v>
      </c>
      <c r="P3599" s="22" t="s">
        <v>3841</v>
      </c>
      <c r="Q3599" s="15" t="s">
        <v>424</v>
      </c>
      <c r="R3599" s="18" t="s">
        <v>6041</v>
      </c>
      <c r="S3599" s="22" t="b">
        <f t="shared" si="553"/>
        <v>0</v>
      </c>
      <c r="T3599" s="18"/>
      <c r="U3599" s="18" t="s">
        <v>3822</v>
      </c>
      <c r="V3599" s="15" t="s">
        <v>425</v>
      </c>
      <c r="W3599" s="18" t="s">
        <v>2780</v>
      </c>
      <c r="X3599" s="18"/>
      <c r="Y3599" s="15" t="s">
        <v>68</v>
      </c>
      <c r="Z3599" s="18" t="s">
        <v>6609</v>
      </c>
      <c r="AA3599" s="18" t="s">
        <v>71</v>
      </c>
      <c r="AB3599" s="18" t="s">
        <v>7712</v>
      </c>
      <c r="AC3599" s="67" t="str">
        <f>+VLOOKUP("*"&amp;L3599&amp;"*",'[2]REGISTROS SANITARIOS'!$D$2663:$E$2973,2,FALSE)</f>
        <v>SI</v>
      </c>
      <c r="AD3599" s="22" t="s">
        <v>1025</v>
      </c>
      <c r="AE3599" s="16">
        <v>47884</v>
      </c>
      <c r="AF3599" s="34" t="s">
        <v>73</v>
      </c>
      <c r="AG3599" s="24"/>
      <c r="AH3599" s="18"/>
      <c r="AI3599" s="18" t="s">
        <v>3807</v>
      </c>
      <c r="AJ3599" s="17">
        <v>66</v>
      </c>
      <c r="AK3599" s="25">
        <v>66</v>
      </c>
      <c r="AL3599" s="25">
        <v>48200</v>
      </c>
      <c r="AM3599" s="35">
        <v>0</v>
      </c>
      <c r="AN3599" s="19">
        <v>3181200</v>
      </c>
      <c r="AO3599" s="18"/>
      <c r="AP3599" s="15"/>
      <c r="AQ3599" s="43" t="str">
        <f t="shared" si="551"/>
        <v>SI</v>
      </c>
      <c r="AR3599" s="44">
        <f t="shared" si="545"/>
        <v>3181200</v>
      </c>
      <c r="AS3599" s="44">
        <f t="shared" si="546"/>
        <v>3181200</v>
      </c>
      <c r="AT3599" s="44">
        <f t="shared" si="547"/>
        <v>3181200</v>
      </c>
      <c r="AU3599" s="44">
        <f t="shared" si="548"/>
        <v>3181200</v>
      </c>
      <c r="AV3599" s="45" t="b">
        <f t="shared" si="549"/>
        <v>1</v>
      </c>
      <c r="AW3599" s="45" t="b">
        <f t="shared" si="552"/>
        <v>1</v>
      </c>
      <c r="AX3599" s="45"/>
    </row>
    <row r="3600" spans="1:50" s="36" customFormat="1" ht="27.75" customHeight="1" x14ac:dyDescent="0.15">
      <c r="A3600" s="36" t="str">
        <f t="shared" si="550"/>
        <v>RONELLY S.A.S201102110</v>
      </c>
      <c r="B3600" s="36" t="b">
        <f>+A3600='[1]Anexo 9'!A3600</f>
        <v>1</v>
      </c>
      <c r="C3600" s="18">
        <v>890929073</v>
      </c>
      <c r="D3600" s="18" t="s">
        <v>3869</v>
      </c>
      <c r="E3600" s="15" t="s">
        <v>98</v>
      </c>
      <c r="F3600" s="15" t="s">
        <v>62</v>
      </c>
      <c r="G3600" s="15" t="s">
        <v>3155</v>
      </c>
      <c r="H3600" s="15" t="s">
        <v>3155</v>
      </c>
      <c r="I3600" s="15" t="s">
        <v>3155</v>
      </c>
      <c r="J3600" s="15">
        <v>9</v>
      </c>
      <c r="K3600" s="15" t="s">
        <v>3155</v>
      </c>
      <c r="L3600" s="15">
        <v>201102110</v>
      </c>
      <c r="M3600" s="15" t="s">
        <v>428</v>
      </c>
      <c r="N3600" s="15" t="s">
        <v>101</v>
      </c>
      <c r="O3600" s="18" t="s">
        <v>5485</v>
      </c>
      <c r="P3600" s="22" t="s">
        <v>73</v>
      </c>
      <c r="Q3600" s="15" t="s">
        <v>114</v>
      </c>
      <c r="R3600" s="18" t="s">
        <v>6038</v>
      </c>
      <c r="S3600" s="22" t="b">
        <f t="shared" si="553"/>
        <v>0</v>
      </c>
      <c r="T3600" s="18"/>
      <c r="U3600" s="18" t="s">
        <v>6040</v>
      </c>
      <c r="V3600" s="15" t="s">
        <v>430</v>
      </c>
      <c r="W3600" s="18" t="s">
        <v>2780</v>
      </c>
      <c r="X3600" s="18"/>
      <c r="Y3600" s="15" t="s">
        <v>68</v>
      </c>
      <c r="Z3600" s="18" t="s">
        <v>6609</v>
      </c>
      <c r="AA3600" s="18" t="s">
        <v>71</v>
      </c>
      <c r="AB3600" s="18" t="s">
        <v>2785</v>
      </c>
      <c r="AC3600" s="67" t="str">
        <f>+VLOOKUP("*"&amp;L3600&amp;"*",'[2]REGISTROS SANITARIOS'!$D$2663:$E$2973,2,FALSE)</f>
        <v>SI</v>
      </c>
      <c r="AD3600" s="22" t="s">
        <v>1025</v>
      </c>
      <c r="AE3600" s="16">
        <v>46263</v>
      </c>
      <c r="AF3600" s="34" t="s">
        <v>73</v>
      </c>
      <c r="AG3600" s="24"/>
      <c r="AH3600" s="18"/>
      <c r="AI3600" s="18" t="s">
        <v>3807</v>
      </c>
      <c r="AJ3600" s="17">
        <v>85250</v>
      </c>
      <c r="AK3600" s="25">
        <v>85250</v>
      </c>
      <c r="AL3600" s="25">
        <v>48</v>
      </c>
      <c r="AM3600" s="35">
        <v>0</v>
      </c>
      <c r="AN3600" s="19">
        <v>4092000</v>
      </c>
      <c r="AO3600" s="18"/>
      <c r="AP3600" s="15"/>
      <c r="AQ3600" s="43" t="str">
        <f t="shared" si="551"/>
        <v>SI</v>
      </c>
      <c r="AR3600" s="44">
        <f t="shared" si="545"/>
        <v>4092000</v>
      </c>
      <c r="AS3600" s="44">
        <f t="shared" si="546"/>
        <v>4092000</v>
      </c>
      <c r="AT3600" s="44">
        <f t="shared" si="547"/>
        <v>4092000</v>
      </c>
      <c r="AU3600" s="44">
        <f t="shared" si="548"/>
        <v>4092000</v>
      </c>
      <c r="AV3600" s="45" t="b">
        <f t="shared" si="549"/>
        <v>1</v>
      </c>
      <c r="AW3600" s="45" t="b">
        <f t="shared" si="552"/>
        <v>1</v>
      </c>
      <c r="AX3600" s="45"/>
    </row>
    <row r="3601" spans="1:50" s="36" customFormat="1" ht="27.75" customHeight="1" x14ac:dyDescent="0.15">
      <c r="A3601" s="36" t="str">
        <f t="shared" si="550"/>
        <v>RONELLY S.A.S201110710</v>
      </c>
      <c r="B3601" s="36" t="b">
        <f>+A3601='[1]Anexo 9'!A3601</f>
        <v>1</v>
      </c>
      <c r="C3601" s="18">
        <v>890929073</v>
      </c>
      <c r="D3601" s="18" t="s">
        <v>3869</v>
      </c>
      <c r="E3601" s="15" t="s">
        <v>98</v>
      </c>
      <c r="F3601" s="15" t="s">
        <v>709</v>
      </c>
      <c r="G3601" s="15">
        <f>+VLOOKUP(F3601,[3]Sheet1!$E$3:$G$74,3,FALSE)</f>
        <v>3</v>
      </c>
      <c r="H3601" s="15">
        <f>+VLOOKUP(D3601&amp;F3601,'TD para paquetes'!$E$3:$I$441,5,FALSE)</f>
        <v>3</v>
      </c>
      <c r="I3601" s="15" t="s">
        <v>1025</v>
      </c>
      <c r="J3601" s="15">
        <v>7</v>
      </c>
      <c r="K3601" s="15">
        <v>7</v>
      </c>
      <c r="L3601" s="15">
        <v>201110710</v>
      </c>
      <c r="M3601" s="15" t="s">
        <v>710</v>
      </c>
      <c r="N3601" s="15" t="s">
        <v>101</v>
      </c>
      <c r="O3601" s="18" t="s">
        <v>5486</v>
      </c>
      <c r="P3601" s="22" t="s">
        <v>73</v>
      </c>
      <c r="Q3601" s="15" t="s">
        <v>101</v>
      </c>
      <c r="R3601" s="18" t="s">
        <v>134</v>
      </c>
      <c r="S3601" s="22" t="b">
        <f t="shared" si="553"/>
        <v>0</v>
      </c>
      <c r="T3601" s="18"/>
      <c r="U3601" s="18" t="s">
        <v>6600</v>
      </c>
      <c r="V3601" s="15" t="s">
        <v>712</v>
      </c>
      <c r="W3601" s="18" t="s">
        <v>137</v>
      </c>
      <c r="X3601" s="18"/>
      <c r="Y3601" s="15" t="s">
        <v>73</v>
      </c>
      <c r="Z3601" s="18" t="s">
        <v>6609</v>
      </c>
      <c r="AA3601" s="18" t="s">
        <v>71</v>
      </c>
      <c r="AB3601" s="18" t="s">
        <v>713</v>
      </c>
      <c r="AC3601" s="67" t="str">
        <f>+VLOOKUP("*"&amp;L3601&amp;"*",'[2]REGISTROS SANITARIOS'!$D$2663:$E$2973,2,FALSE)</f>
        <v>SI</v>
      </c>
      <c r="AD3601" s="22" t="s">
        <v>1025</v>
      </c>
      <c r="AE3601" s="16">
        <v>46804</v>
      </c>
      <c r="AF3601" s="34" t="s">
        <v>73</v>
      </c>
      <c r="AG3601" s="24"/>
      <c r="AH3601" s="18"/>
      <c r="AI3601" s="18" t="s">
        <v>3806</v>
      </c>
      <c r="AJ3601" s="17">
        <v>5.5</v>
      </c>
      <c r="AK3601" s="25">
        <v>6</v>
      </c>
      <c r="AL3601" s="25">
        <v>1942.8571428571429</v>
      </c>
      <c r="AM3601" s="35">
        <v>0</v>
      </c>
      <c r="AN3601" s="19">
        <v>11657.142857142857</v>
      </c>
      <c r="AO3601" s="18"/>
      <c r="AP3601" s="15"/>
      <c r="AQ3601" s="43" t="str">
        <f t="shared" si="551"/>
        <v>MAYOR</v>
      </c>
      <c r="AR3601" s="44">
        <f t="shared" si="545"/>
        <v>10685.714285714286</v>
      </c>
      <c r="AS3601" s="44">
        <f t="shared" si="546"/>
        <v>10685.714285714286</v>
      </c>
      <c r="AT3601" s="44">
        <f t="shared" si="547"/>
        <v>11657.142857142857</v>
      </c>
      <c r="AU3601" s="44">
        <f t="shared" si="548"/>
        <v>11657.142857142857</v>
      </c>
      <c r="AV3601" s="45" t="b">
        <f t="shared" si="549"/>
        <v>1</v>
      </c>
      <c r="AW3601" s="45" t="b">
        <f t="shared" si="552"/>
        <v>0</v>
      </c>
      <c r="AX3601" s="45"/>
    </row>
    <row r="3602" spans="1:50" s="36" customFormat="1" ht="27.75" customHeight="1" x14ac:dyDescent="0.15">
      <c r="A3602" s="36" t="str">
        <f t="shared" si="550"/>
        <v>RONELLY S.A.S201110910</v>
      </c>
      <c r="B3602" s="36" t="b">
        <f>+A3602='[1]Anexo 9'!A3602</f>
        <v>1</v>
      </c>
      <c r="C3602" s="18">
        <v>890929073</v>
      </c>
      <c r="D3602" s="18" t="s">
        <v>3869</v>
      </c>
      <c r="E3602" s="15" t="s">
        <v>98</v>
      </c>
      <c r="F3602" s="15" t="s">
        <v>709</v>
      </c>
      <c r="G3602" s="15">
        <f>+VLOOKUP(F3602,[3]Sheet1!$E$3:$G$74,3,FALSE)</f>
        <v>3</v>
      </c>
      <c r="H3602" s="15">
        <f>+VLOOKUP(D3602&amp;F3602,'TD para paquetes'!$E$3:$I$441,5,FALSE)</f>
        <v>3</v>
      </c>
      <c r="I3602" s="15" t="s">
        <v>1025</v>
      </c>
      <c r="J3602" s="15">
        <v>7</v>
      </c>
      <c r="K3602" s="15">
        <v>7</v>
      </c>
      <c r="L3602" s="15">
        <v>201110910</v>
      </c>
      <c r="M3602" s="15" t="s">
        <v>714</v>
      </c>
      <c r="N3602" s="15" t="s">
        <v>101</v>
      </c>
      <c r="O3602" s="18" t="s">
        <v>5487</v>
      </c>
      <c r="P3602" s="22" t="s">
        <v>73</v>
      </c>
      <c r="Q3602" s="15" t="s">
        <v>101</v>
      </c>
      <c r="R3602" s="18" t="s">
        <v>134</v>
      </c>
      <c r="S3602" s="22" t="b">
        <f t="shared" si="553"/>
        <v>0</v>
      </c>
      <c r="T3602" s="18"/>
      <c r="U3602" s="18" t="s">
        <v>6600</v>
      </c>
      <c r="V3602" s="15" t="s">
        <v>712</v>
      </c>
      <c r="W3602" s="18" t="s">
        <v>137</v>
      </c>
      <c r="X3602" s="18"/>
      <c r="Y3602" s="15" t="s">
        <v>73</v>
      </c>
      <c r="Z3602" s="18" t="s">
        <v>1036</v>
      </c>
      <c r="AA3602" s="18" t="s">
        <v>71</v>
      </c>
      <c r="AB3602" s="18" t="s">
        <v>713</v>
      </c>
      <c r="AC3602" s="67" t="str">
        <f>+VLOOKUP("*"&amp;L3602&amp;"*",'[2]REGISTROS SANITARIOS'!$D$2663:$E$2973,2,FALSE)</f>
        <v>SI</v>
      </c>
      <c r="AD3602" s="22" t="s">
        <v>1025</v>
      </c>
      <c r="AE3602" s="16">
        <v>46804</v>
      </c>
      <c r="AF3602" s="34" t="s">
        <v>73</v>
      </c>
      <c r="AG3602" s="24"/>
      <c r="AH3602" s="18"/>
      <c r="AI3602" s="18" t="s">
        <v>3806</v>
      </c>
      <c r="AJ3602" s="17">
        <v>27.5</v>
      </c>
      <c r="AK3602" s="25">
        <v>28</v>
      </c>
      <c r="AL3602" s="25">
        <v>2102.8571428571431</v>
      </c>
      <c r="AM3602" s="35">
        <v>0</v>
      </c>
      <c r="AN3602" s="19">
        <v>58880.000000000007</v>
      </c>
      <c r="AO3602" s="18"/>
      <c r="AP3602" s="15"/>
      <c r="AQ3602" s="43" t="str">
        <f t="shared" si="551"/>
        <v>MAYOR</v>
      </c>
      <c r="AR3602" s="44">
        <f t="shared" si="545"/>
        <v>57828.571428571435</v>
      </c>
      <c r="AS3602" s="44">
        <f t="shared" si="546"/>
        <v>57828.571428571435</v>
      </c>
      <c r="AT3602" s="44">
        <f t="shared" si="547"/>
        <v>58880.000000000007</v>
      </c>
      <c r="AU3602" s="44">
        <f t="shared" si="548"/>
        <v>58880.000000000007</v>
      </c>
      <c r="AV3602" s="45" t="b">
        <f t="shared" si="549"/>
        <v>1</v>
      </c>
      <c r="AW3602" s="45" t="b">
        <f t="shared" si="552"/>
        <v>0</v>
      </c>
      <c r="AX3602" s="45"/>
    </row>
    <row r="3603" spans="1:50" s="36" customFormat="1" ht="27.75" customHeight="1" x14ac:dyDescent="0.15">
      <c r="A3603" s="36" t="str">
        <f t="shared" si="550"/>
        <v>RONELLY S.A.S201111010</v>
      </c>
      <c r="B3603" s="36" t="b">
        <f>+A3603='[1]Anexo 9'!A3603</f>
        <v>1</v>
      </c>
      <c r="C3603" s="18">
        <v>890929073</v>
      </c>
      <c r="D3603" s="18" t="s">
        <v>3869</v>
      </c>
      <c r="E3603" s="15" t="s">
        <v>98</v>
      </c>
      <c r="F3603" s="15" t="s">
        <v>709</v>
      </c>
      <c r="G3603" s="15">
        <f>+VLOOKUP(F3603,[3]Sheet1!$E$3:$G$74,3,FALSE)</f>
        <v>3</v>
      </c>
      <c r="H3603" s="15">
        <f>+VLOOKUP(D3603&amp;F3603,'TD para paquetes'!$E$3:$I$441,5,FALSE)</f>
        <v>3</v>
      </c>
      <c r="I3603" s="15" t="s">
        <v>1025</v>
      </c>
      <c r="J3603" s="15">
        <v>7</v>
      </c>
      <c r="K3603" s="15">
        <v>7</v>
      </c>
      <c r="L3603" s="15">
        <v>201111010</v>
      </c>
      <c r="M3603" s="15" t="s">
        <v>716</v>
      </c>
      <c r="N3603" s="15" t="s">
        <v>101</v>
      </c>
      <c r="O3603" s="18" t="s">
        <v>5488</v>
      </c>
      <c r="P3603" s="22" t="s">
        <v>73</v>
      </c>
      <c r="Q3603" s="15" t="s">
        <v>101</v>
      </c>
      <c r="R3603" s="18" t="s">
        <v>134</v>
      </c>
      <c r="S3603" s="22" t="b">
        <f t="shared" si="553"/>
        <v>0</v>
      </c>
      <c r="T3603" s="18"/>
      <c r="U3603" s="18" t="s">
        <v>6600</v>
      </c>
      <c r="V3603" s="15" t="s">
        <v>712</v>
      </c>
      <c r="W3603" s="18" t="s">
        <v>137</v>
      </c>
      <c r="X3603" s="18"/>
      <c r="Y3603" s="15" t="s">
        <v>73</v>
      </c>
      <c r="Z3603" s="18" t="s">
        <v>1036</v>
      </c>
      <c r="AA3603" s="18" t="s">
        <v>71</v>
      </c>
      <c r="AB3603" s="18" t="s">
        <v>713</v>
      </c>
      <c r="AC3603" s="67" t="str">
        <f>+VLOOKUP("*"&amp;L3603&amp;"*",'[2]REGISTROS SANITARIOS'!$D$2663:$E$2973,2,FALSE)</f>
        <v>SI</v>
      </c>
      <c r="AD3603" s="22" t="s">
        <v>1025</v>
      </c>
      <c r="AE3603" s="16">
        <v>46804</v>
      </c>
      <c r="AF3603" s="34" t="s">
        <v>73</v>
      </c>
      <c r="AG3603" s="24"/>
      <c r="AH3603" s="18"/>
      <c r="AI3603" s="18" t="s">
        <v>3806</v>
      </c>
      <c r="AJ3603" s="17">
        <v>5.5</v>
      </c>
      <c r="AK3603" s="25">
        <v>6</v>
      </c>
      <c r="AL3603" s="25">
        <v>2588.5714285714289</v>
      </c>
      <c r="AM3603" s="35">
        <v>0</v>
      </c>
      <c r="AN3603" s="19">
        <v>15531.428571428572</v>
      </c>
      <c r="AO3603" s="18"/>
      <c r="AP3603" s="15"/>
      <c r="AQ3603" s="43" t="str">
        <f t="shared" si="551"/>
        <v>MAYOR</v>
      </c>
      <c r="AR3603" s="44">
        <f t="shared" si="545"/>
        <v>14237.142857142859</v>
      </c>
      <c r="AS3603" s="44">
        <f t="shared" si="546"/>
        <v>14237.142857142859</v>
      </c>
      <c r="AT3603" s="44">
        <f t="shared" si="547"/>
        <v>15531.428571428572</v>
      </c>
      <c r="AU3603" s="44">
        <f t="shared" si="548"/>
        <v>15531.428571428572</v>
      </c>
      <c r="AV3603" s="45" t="b">
        <f t="shared" si="549"/>
        <v>1</v>
      </c>
      <c r="AW3603" s="45" t="b">
        <f t="shared" si="552"/>
        <v>0</v>
      </c>
      <c r="AX3603" s="45"/>
    </row>
    <row r="3604" spans="1:50" s="36" customFormat="1" ht="27.75" customHeight="1" x14ac:dyDescent="0.15">
      <c r="A3604" s="36" t="str">
        <f t="shared" si="550"/>
        <v>RONELLY S.A.S201111510</v>
      </c>
      <c r="B3604" s="36" t="b">
        <f>+A3604='[1]Anexo 9'!A3604</f>
        <v>1</v>
      </c>
      <c r="C3604" s="18">
        <v>890929073</v>
      </c>
      <c r="D3604" s="18" t="s">
        <v>3869</v>
      </c>
      <c r="E3604" s="15" t="s">
        <v>98</v>
      </c>
      <c r="F3604" s="15" t="s">
        <v>649</v>
      </c>
      <c r="G3604" s="15">
        <f>+VLOOKUP(F3604,[3]Sheet1!$E$3:$G$74,3,FALSE)</f>
        <v>9</v>
      </c>
      <c r="H3604" s="15">
        <f>+VLOOKUP(D3604&amp;F3604,'TD para paquetes'!$E$3:$I$441,5,FALSE)</f>
        <v>8</v>
      </c>
      <c r="I3604" s="15" t="s">
        <v>44</v>
      </c>
      <c r="J3604" s="15">
        <v>9</v>
      </c>
      <c r="K3604" s="15">
        <v>4</v>
      </c>
      <c r="L3604" s="15">
        <v>201111510</v>
      </c>
      <c r="M3604" s="15" t="s">
        <v>652</v>
      </c>
      <c r="N3604" s="15" t="s">
        <v>101</v>
      </c>
      <c r="O3604" s="18" t="s">
        <v>5489</v>
      </c>
      <c r="P3604" s="22" t="s">
        <v>3841</v>
      </c>
      <c r="Q3604" s="15" t="s">
        <v>101</v>
      </c>
      <c r="R3604" s="18" t="s">
        <v>134</v>
      </c>
      <c r="S3604" s="22" t="b">
        <f t="shared" si="553"/>
        <v>0</v>
      </c>
      <c r="T3604" s="18"/>
      <c r="U3604" s="18" t="s">
        <v>6608</v>
      </c>
      <c r="V3604" s="15" t="s">
        <v>6065</v>
      </c>
      <c r="W3604" s="18" t="s">
        <v>3809</v>
      </c>
      <c r="X3604" s="18"/>
      <c r="Y3604" s="15" t="s">
        <v>73</v>
      </c>
      <c r="Z3604" s="18" t="s">
        <v>3811</v>
      </c>
      <c r="AA3604" s="18" t="s">
        <v>71</v>
      </c>
      <c r="AB3604" s="18" t="s">
        <v>655</v>
      </c>
      <c r="AC3604" s="67" t="str">
        <f>+VLOOKUP("*"&amp;L3604&amp;"*",'[2]REGISTROS SANITARIOS'!$D$2663:$E$2973,2,FALSE)</f>
        <v>SI</v>
      </c>
      <c r="AD3604" s="22" t="s">
        <v>1025</v>
      </c>
      <c r="AE3604" s="16">
        <v>45641</v>
      </c>
      <c r="AF3604" s="34" t="s">
        <v>73</v>
      </c>
      <c r="AG3604" s="24"/>
      <c r="AH3604" s="18"/>
      <c r="AI3604" s="18" t="s">
        <v>3808</v>
      </c>
      <c r="AJ3604" s="17">
        <v>27.5</v>
      </c>
      <c r="AK3604" s="25">
        <v>28</v>
      </c>
      <c r="AL3604" s="25">
        <v>2857.1428571428573</v>
      </c>
      <c r="AM3604" s="35">
        <v>0</v>
      </c>
      <c r="AN3604" s="19">
        <v>80000</v>
      </c>
      <c r="AO3604" s="18"/>
      <c r="AP3604" s="15"/>
      <c r="AQ3604" s="43" t="str">
        <f t="shared" si="551"/>
        <v>MAYOR</v>
      </c>
      <c r="AR3604" s="44">
        <f t="shared" ref="AR3604:AR3667" si="554">+AJ3604*(AL3604*(1+AM3604))</f>
        <v>78571.42857142858</v>
      </c>
      <c r="AS3604" s="44">
        <f t="shared" ref="AS3604:AS3667" si="555">+AJ3604*AL3604</f>
        <v>78571.42857142858</v>
      </c>
      <c r="AT3604" s="44">
        <f t="shared" ref="AT3604:AT3667" si="556">+AL3604*AK3604</f>
        <v>80000</v>
      </c>
      <c r="AU3604" s="44">
        <f t="shared" ref="AU3604:AU3667" si="557">+AK3604*(AL3604*(1+AM3604))</f>
        <v>80000</v>
      </c>
      <c r="AV3604" s="45" t="b">
        <f t="shared" ref="AV3604:AV3667" si="558">+IFERROR(AU3604=AN3604,"FALSO")</f>
        <v>1</v>
      </c>
      <c r="AW3604" s="45" t="b">
        <f t="shared" si="552"/>
        <v>0</v>
      </c>
      <c r="AX3604" s="45"/>
    </row>
    <row r="3605" spans="1:50" s="36" customFormat="1" ht="27.75" customHeight="1" x14ac:dyDescent="0.15">
      <c r="A3605" s="36" t="str">
        <f t="shared" si="550"/>
        <v>RONELLY S.A.S201111610</v>
      </c>
      <c r="B3605" s="36" t="b">
        <f>+A3605='[1]Anexo 9'!A3605</f>
        <v>1</v>
      </c>
      <c r="C3605" s="18">
        <v>890929073</v>
      </c>
      <c r="D3605" s="18" t="s">
        <v>3869</v>
      </c>
      <c r="E3605" s="15" t="s">
        <v>98</v>
      </c>
      <c r="F3605" s="15" t="s">
        <v>649</v>
      </c>
      <c r="G3605" s="15">
        <f>+VLOOKUP(F3605,[3]Sheet1!$E$3:$G$74,3,FALSE)</f>
        <v>9</v>
      </c>
      <c r="H3605" s="15">
        <f>+VLOOKUP(D3605&amp;F3605,'TD para paquetes'!$E$3:$I$441,5,FALSE)</f>
        <v>8</v>
      </c>
      <c r="I3605" s="15" t="s">
        <v>44</v>
      </c>
      <c r="J3605" s="15">
        <v>9</v>
      </c>
      <c r="K3605" s="15">
        <v>4</v>
      </c>
      <c r="L3605" s="15">
        <v>201111610</v>
      </c>
      <c r="M3605" s="15" t="s">
        <v>656</v>
      </c>
      <c r="N3605" s="15" t="s">
        <v>101</v>
      </c>
      <c r="O3605" s="18" t="s">
        <v>5490</v>
      </c>
      <c r="P3605" s="22" t="s">
        <v>3841</v>
      </c>
      <c r="Q3605" s="15" t="s">
        <v>101</v>
      </c>
      <c r="R3605" s="18" t="s">
        <v>134</v>
      </c>
      <c r="S3605" s="22" t="b">
        <f t="shared" si="553"/>
        <v>0</v>
      </c>
      <c r="T3605" s="18"/>
      <c r="U3605" s="18" t="s">
        <v>6608</v>
      </c>
      <c r="V3605" s="15" t="s">
        <v>6065</v>
      </c>
      <c r="W3605" s="18" t="s">
        <v>3809</v>
      </c>
      <c r="X3605" s="18"/>
      <c r="Y3605" s="15" t="s">
        <v>73</v>
      </c>
      <c r="Z3605" s="18" t="s">
        <v>3811</v>
      </c>
      <c r="AA3605" s="18" t="s">
        <v>71</v>
      </c>
      <c r="AB3605" s="18" t="s">
        <v>655</v>
      </c>
      <c r="AC3605" s="67" t="str">
        <f>+VLOOKUP("*"&amp;L3605&amp;"*",'[2]REGISTROS SANITARIOS'!$D$2663:$E$2973,2,FALSE)</f>
        <v>SI</v>
      </c>
      <c r="AD3605" s="22" t="s">
        <v>1025</v>
      </c>
      <c r="AE3605" s="16">
        <v>45641</v>
      </c>
      <c r="AF3605" s="34" t="s">
        <v>73</v>
      </c>
      <c r="AG3605" s="24"/>
      <c r="AH3605" s="18"/>
      <c r="AI3605" s="18" t="s">
        <v>3806</v>
      </c>
      <c r="AJ3605" s="17">
        <v>66</v>
      </c>
      <c r="AK3605" s="25">
        <v>66</v>
      </c>
      <c r="AL3605" s="25">
        <v>2500</v>
      </c>
      <c r="AM3605" s="35">
        <v>0</v>
      </c>
      <c r="AN3605" s="19">
        <v>165000</v>
      </c>
      <c r="AO3605" s="18"/>
      <c r="AP3605" s="15"/>
      <c r="AQ3605" s="43" t="str">
        <f t="shared" si="551"/>
        <v>SI</v>
      </c>
      <c r="AR3605" s="44">
        <f t="shared" si="554"/>
        <v>165000</v>
      </c>
      <c r="AS3605" s="44">
        <f t="shared" si="555"/>
        <v>165000</v>
      </c>
      <c r="AT3605" s="44">
        <f t="shared" si="556"/>
        <v>165000</v>
      </c>
      <c r="AU3605" s="44">
        <f t="shared" si="557"/>
        <v>165000</v>
      </c>
      <c r="AV3605" s="45" t="b">
        <f t="shared" si="558"/>
        <v>1</v>
      </c>
      <c r="AW3605" s="45" t="b">
        <f t="shared" si="552"/>
        <v>1</v>
      </c>
      <c r="AX3605" s="45"/>
    </row>
    <row r="3606" spans="1:50" s="36" customFormat="1" ht="27.75" customHeight="1" x14ac:dyDescent="0.15">
      <c r="A3606" s="36" t="str">
        <f t="shared" si="550"/>
        <v>RONELLY S.A.S201111710</v>
      </c>
      <c r="B3606" s="36" t="b">
        <f>+A3606='[1]Anexo 9'!A3606</f>
        <v>1</v>
      </c>
      <c r="C3606" s="18">
        <v>890929073</v>
      </c>
      <c r="D3606" s="18" t="s">
        <v>3869</v>
      </c>
      <c r="E3606" s="15" t="s">
        <v>98</v>
      </c>
      <c r="F3606" s="15" t="s">
        <v>649</v>
      </c>
      <c r="G3606" s="15">
        <f>+VLOOKUP(F3606,[3]Sheet1!$E$3:$G$74,3,FALSE)</f>
        <v>9</v>
      </c>
      <c r="H3606" s="15">
        <f>+VLOOKUP(D3606&amp;F3606,'TD para paquetes'!$E$3:$I$441,5,FALSE)</f>
        <v>8</v>
      </c>
      <c r="I3606" s="15" t="s">
        <v>44</v>
      </c>
      <c r="J3606" s="15">
        <v>9</v>
      </c>
      <c r="K3606" s="15">
        <v>4</v>
      </c>
      <c r="L3606" s="15">
        <v>201111710</v>
      </c>
      <c r="M3606" s="15" t="s">
        <v>658</v>
      </c>
      <c r="N3606" s="15" t="s">
        <v>101</v>
      </c>
      <c r="O3606" s="18" t="s">
        <v>5491</v>
      </c>
      <c r="P3606" s="22" t="s">
        <v>3841</v>
      </c>
      <c r="Q3606" s="15" t="s">
        <v>101</v>
      </c>
      <c r="R3606" s="18" t="s">
        <v>134</v>
      </c>
      <c r="S3606" s="22" t="b">
        <f t="shared" si="553"/>
        <v>0</v>
      </c>
      <c r="T3606" s="18"/>
      <c r="U3606" s="18" t="s">
        <v>6608</v>
      </c>
      <c r="V3606" s="15" t="s">
        <v>6065</v>
      </c>
      <c r="W3606" s="18" t="s">
        <v>3809</v>
      </c>
      <c r="X3606" s="18"/>
      <c r="Y3606" s="15" t="s">
        <v>73</v>
      </c>
      <c r="Z3606" s="18" t="s">
        <v>3811</v>
      </c>
      <c r="AA3606" s="18" t="s">
        <v>71</v>
      </c>
      <c r="AB3606" s="18" t="s">
        <v>655</v>
      </c>
      <c r="AC3606" s="67" t="str">
        <f>+VLOOKUP("*"&amp;L3606&amp;"*",'[2]REGISTROS SANITARIOS'!$D$2663:$E$2973,2,FALSE)</f>
        <v>SI</v>
      </c>
      <c r="AD3606" s="22" t="s">
        <v>1025</v>
      </c>
      <c r="AE3606" s="16">
        <v>45641</v>
      </c>
      <c r="AF3606" s="34" t="s">
        <v>73</v>
      </c>
      <c r="AG3606" s="24"/>
      <c r="AH3606" s="18"/>
      <c r="AI3606" s="18" t="s">
        <v>3806</v>
      </c>
      <c r="AJ3606" s="17">
        <v>1540</v>
      </c>
      <c r="AK3606" s="25">
        <v>1540</v>
      </c>
      <c r="AL3606" s="25">
        <v>2500</v>
      </c>
      <c r="AM3606" s="35">
        <v>0</v>
      </c>
      <c r="AN3606" s="19">
        <v>3850000</v>
      </c>
      <c r="AO3606" s="18"/>
      <c r="AP3606" s="15"/>
      <c r="AQ3606" s="43" t="str">
        <f t="shared" si="551"/>
        <v>SI</v>
      </c>
      <c r="AR3606" s="44">
        <f t="shared" si="554"/>
        <v>3850000</v>
      </c>
      <c r="AS3606" s="44">
        <f t="shared" si="555"/>
        <v>3850000</v>
      </c>
      <c r="AT3606" s="44">
        <f t="shared" si="556"/>
        <v>3850000</v>
      </c>
      <c r="AU3606" s="44">
        <f t="shared" si="557"/>
        <v>3850000</v>
      </c>
      <c r="AV3606" s="45" t="b">
        <f t="shared" si="558"/>
        <v>1</v>
      </c>
      <c r="AW3606" s="45" t="b">
        <f t="shared" si="552"/>
        <v>1</v>
      </c>
      <c r="AX3606" s="45"/>
    </row>
    <row r="3607" spans="1:50" s="36" customFormat="1" ht="27.75" customHeight="1" x14ac:dyDescent="0.15">
      <c r="A3607" s="36" t="str">
        <f t="shared" si="550"/>
        <v>RONELLY S.A.S201111810</v>
      </c>
      <c r="B3607" s="36" t="b">
        <f>+A3607='[1]Anexo 9'!A3607</f>
        <v>1</v>
      </c>
      <c r="C3607" s="18">
        <v>890929073</v>
      </c>
      <c r="D3607" s="18" t="s">
        <v>3869</v>
      </c>
      <c r="E3607" s="15" t="s">
        <v>98</v>
      </c>
      <c r="F3607" s="15" t="s">
        <v>649</v>
      </c>
      <c r="G3607" s="15">
        <f>+VLOOKUP(F3607,[3]Sheet1!$E$3:$G$74,3,FALSE)</f>
        <v>9</v>
      </c>
      <c r="H3607" s="15">
        <f>+VLOOKUP(D3607&amp;F3607,'TD para paquetes'!$E$3:$I$441,5,FALSE)</f>
        <v>8</v>
      </c>
      <c r="I3607" s="15" t="s">
        <v>44</v>
      </c>
      <c r="J3607" s="15">
        <v>9</v>
      </c>
      <c r="K3607" s="15">
        <v>4</v>
      </c>
      <c r="L3607" s="15">
        <v>201111810</v>
      </c>
      <c r="M3607" s="15" t="s">
        <v>660</v>
      </c>
      <c r="N3607" s="15" t="s">
        <v>101</v>
      </c>
      <c r="O3607" s="18" t="s">
        <v>5492</v>
      </c>
      <c r="P3607" s="22" t="s">
        <v>3841</v>
      </c>
      <c r="Q3607" s="15" t="s">
        <v>101</v>
      </c>
      <c r="R3607" s="18" t="s">
        <v>134</v>
      </c>
      <c r="S3607" s="22" t="b">
        <f t="shared" si="553"/>
        <v>0</v>
      </c>
      <c r="T3607" s="18"/>
      <c r="U3607" s="18" t="s">
        <v>6608</v>
      </c>
      <c r="V3607" s="15" t="s">
        <v>6065</v>
      </c>
      <c r="W3607" s="18" t="s">
        <v>3809</v>
      </c>
      <c r="X3607" s="18"/>
      <c r="Y3607" s="15" t="s">
        <v>73</v>
      </c>
      <c r="Z3607" s="18" t="s">
        <v>3811</v>
      </c>
      <c r="AA3607" s="18" t="s">
        <v>71</v>
      </c>
      <c r="AB3607" s="18" t="s">
        <v>655</v>
      </c>
      <c r="AC3607" s="67" t="str">
        <f>+VLOOKUP("*"&amp;L3607&amp;"*",'[2]REGISTROS SANITARIOS'!$D$2663:$E$2973,2,FALSE)</f>
        <v>SI</v>
      </c>
      <c r="AD3607" s="22" t="s">
        <v>1025</v>
      </c>
      <c r="AE3607" s="16">
        <v>45641</v>
      </c>
      <c r="AF3607" s="34" t="s">
        <v>73</v>
      </c>
      <c r="AG3607" s="24"/>
      <c r="AH3607" s="18"/>
      <c r="AI3607" s="18" t="s">
        <v>3808</v>
      </c>
      <c r="AJ3607" s="17">
        <v>1485</v>
      </c>
      <c r="AK3607" s="25">
        <v>1485</v>
      </c>
      <c r="AL3607" s="25">
        <v>2500</v>
      </c>
      <c r="AM3607" s="35">
        <v>0</v>
      </c>
      <c r="AN3607" s="19">
        <v>3712500</v>
      </c>
      <c r="AO3607" s="18"/>
      <c r="AP3607" s="15"/>
      <c r="AQ3607" s="43" t="str">
        <f t="shared" si="551"/>
        <v>SI</v>
      </c>
      <c r="AR3607" s="44">
        <f t="shared" si="554"/>
        <v>3712500</v>
      </c>
      <c r="AS3607" s="44">
        <f t="shared" si="555"/>
        <v>3712500</v>
      </c>
      <c r="AT3607" s="44">
        <f t="shared" si="556"/>
        <v>3712500</v>
      </c>
      <c r="AU3607" s="44">
        <f t="shared" si="557"/>
        <v>3712500</v>
      </c>
      <c r="AV3607" s="45" t="b">
        <f t="shared" si="558"/>
        <v>1</v>
      </c>
      <c r="AW3607" s="45" t="b">
        <f t="shared" si="552"/>
        <v>1</v>
      </c>
      <c r="AX3607" s="45"/>
    </row>
    <row r="3608" spans="1:50" s="36" customFormat="1" ht="27.75" customHeight="1" x14ac:dyDescent="0.15">
      <c r="A3608" s="36" t="str">
        <f t="shared" si="550"/>
        <v>RONELLY S.A.S201111910</v>
      </c>
      <c r="B3608" s="36" t="b">
        <f>+A3608='[1]Anexo 9'!A3608</f>
        <v>1</v>
      </c>
      <c r="C3608" s="18">
        <v>890929073</v>
      </c>
      <c r="D3608" s="18" t="s">
        <v>3869</v>
      </c>
      <c r="E3608" s="15" t="s">
        <v>98</v>
      </c>
      <c r="F3608" s="15" t="s">
        <v>649</v>
      </c>
      <c r="G3608" s="15">
        <f>+VLOOKUP(F3608,[3]Sheet1!$E$3:$G$74,3,FALSE)</f>
        <v>9</v>
      </c>
      <c r="H3608" s="15">
        <f>+VLOOKUP(D3608&amp;F3608,'TD para paquetes'!$E$3:$I$441,5,FALSE)</f>
        <v>8</v>
      </c>
      <c r="I3608" s="15" t="s">
        <v>44</v>
      </c>
      <c r="J3608" s="15">
        <v>9</v>
      </c>
      <c r="K3608" s="15">
        <v>4</v>
      </c>
      <c r="L3608" s="15">
        <v>201111910</v>
      </c>
      <c r="M3608" s="15" t="s">
        <v>662</v>
      </c>
      <c r="N3608" s="15" t="s">
        <v>101</v>
      </c>
      <c r="O3608" s="18" t="s">
        <v>5493</v>
      </c>
      <c r="P3608" s="22" t="s">
        <v>3841</v>
      </c>
      <c r="Q3608" s="15" t="s">
        <v>101</v>
      </c>
      <c r="R3608" s="18" t="s">
        <v>134</v>
      </c>
      <c r="S3608" s="22" t="b">
        <f t="shared" si="553"/>
        <v>0</v>
      </c>
      <c r="T3608" s="18"/>
      <c r="U3608" s="18" t="s">
        <v>6608</v>
      </c>
      <c r="V3608" s="15" t="s">
        <v>6065</v>
      </c>
      <c r="W3608" s="18" t="s">
        <v>3809</v>
      </c>
      <c r="X3608" s="18"/>
      <c r="Y3608" s="15" t="s">
        <v>73</v>
      </c>
      <c r="Z3608" s="18" t="s">
        <v>3811</v>
      </c>
      <c r="AA3608" s="18" t="s">
        <v>71</v>
      </c>
      <c r="AB3608" s="18" t="s">
        <v>655</v>
      </c>
      <c r="AC3608" s="67" t="str">
        <f>+VLOOKUP("*"&amp;L3608&amp;"*",'[2]REGISTROS SANITARIOS'!$D$2663:$E$2973,2,FALSE)</f>
        <v>SI</v>
      </c>
      <c r="AD3608" s="22" t="s">
        <v>1025</v>
      </c>
      <c r="AE3608" s="16">
        <v>45641</v>
      </c>
      <c r="AF3608" s="34" t="s">
        <v>73</v>
      </c>
      <c r="AG3608" s="24"/>
      <c r="AH3608" s="18"/>
      <c r="AI3608" s="18" t="s">
        <v>3808</v>
      </c>
      <c r="AJ3608" s="17">
        <v>2475</v>
      </c>
      <c r="AK3608" s="25">
        <v>2475</v>
      </c>
      <c r="AL3608" s="25">
        <v>2500</v>
      </c>
      <c r="AM3608" s="35">
        <v>0</v>
      </c>
      <c r="AN3608" s="19">
        <v>6187500</v>
      </c>
      <c r="AO3608" s="18"/>
      <c r="AP3608" s="15"/>
      <c r="AQ3608" s="43" t="str">
        <f t="shared" si="551"/>
        <v>SI</v>
      </c>
      <c r="AR3608" s="44">
        <f t="shared" si="554"/>
        <v>6187500</v>
      </c>
      <c r="AS3608" s="44">
        <f t="shared" si="555"/>
        <v>6187500</v>
      </c>
      <c r="AT3608" s="44">
        <f t="shared" si="556"/>
        <v>6187500</v>
      </c>
      <c r="AU3608" s="44">
        <f t="shared" si="557"/>
        <v>6187500</v>
      </c>
      <c r="AV3608" s="45" t="b">
        <f t="shared" si="558"/>
        <v>1</v>
      </c>
      <c r="AW3608" s="45" t="b">
        <f t="shared" si="552"/>
        <v>1</v>
      </c>
      <c r="AX3608" s="45"/>
    </row>
    <row r="3609" spans="1:50" s="36" customFormat="1" ht="27.75" customHeight="1" x14ac:dyDescent="0.15">
      <c r="A3609" s="36" t="str">
        <f t="shared" si="550"/>
        <v>RONELLY S.A.S201111914</v>
      </c>
      <c r="B3609" s="36" t="b">
        <f>+A3609='[1]Anexo 9'!A3609</f>
        <v>1</v>
      </c>
      <c r="C3609" s="18">
        <v>890929073</v>
      </c>
      <c r="D3609" s="18" t="s">
        <v>3869</v>
      </c>
      <c r="E3609" s="15" t="s">
        <v>98</v>
      </c>
      <c r="F3609" s="15" t="s">
        <v>649</v>
      </c>
      <c r="G3609" s="15">
        <f>+VLOOKUP(F3609,[3]Sheet1!$E$3:$G$74,3,FALSE)</f>
        <v>9</v>
      </c>
      <c r="H3609" s="15">
        <f>+VLOOKUP(D3609&amp;F3609,'TD para paquetes'!$E$3:$I$441,5,FALSE)</f>
        <v>8</v>
      </c>
      <c r="I3609" s="15" t="s">
        <v>44</v>
      </c>
      <c r="J3609" s="15">
        <v>5</v>
      </c>
      <c r="K3609" s="15">
        <v>4</v>
      </c>
      <c r="L3609" s="15">
        <v>201111914</v>
      </c>
      <c r="M3609" s="15" t="s">
        <v>3896</v>
      </c>
      <c r="N3609" s="15" t="s">
        <v>101</v>
      </c>
      <c r="O3609" s="18" t="s">
        <v>5494</v>
      </c>
      <c r="P3609" s="22" t="s">
        <v>3841</v>
      </c>
      <c r="Q3609" s="15" t="s">
        <v>101</v>
      </c>
      <c r="R3609" s="18" t="s">
        <v>134</v>
      </c>
      <c r="S3609" s="22" t="b">
        <f t="shared" si="553"/>
        <v>0</v>
      </c>
      <c r="T3609" s="18"/>
      <c r="U3609" s="18" t="s">
        <v>6608</v>
      </c>
      <c r="V3609" s="15"/>
      <c r="W3609" s="18" t="s">
        <v>3809</v>
      </c>
      <c r="X3609" s="18" t="s">
        <v>117</v>
      </c>
      <c r="Y3609" s="15" t="s">
        <v>73</v>
      </c>
      <c r="Z3609" s="18" t="s">
        <v>2780</v>
      </c>
      <c r="AA3609" s="18" t="s">
        <v>71</v>
      </c>
      <c r="AB3609" s="18" t="s">
        <v>655</v>
      </c>
      <c r="AC3609" s="67" t="str">
        <f>+VLOOKUP("*"&amp;L3609&amp;"*",'[2]REGISTROS SANITARIOS'!$D$2663:$E$2973,2,FALSE)</f>
        <v>SI</v>
      </c>
      <c r="AD3609" s="22" t="s">
        <v>1025</v>
      </c>
      <c r="AE3609" s="16">
        <v>45641</v>
      </c>
      <c r="AF3609" s="34" t="s">
        <v>73</v>
      </c>
      <c r="AG3609" s="24"/>
      <c r="AH3609" s="18"/>
      <c r="AI3609" s="18" t="s">
        <v>8309</v>
      </c>
      <c r="AJ3609" s="17">
        <v>82.5</v>
      </c>
      <c r="AK3609" s="25">
        <v>83</v>
      </c>
      <c r="AL3609" s="25">
        <v>2857.1428571428573</v>
      </c>
      <c r="AM3609" s="35">
        <v>0</v>
      </c>
      <c r="AN3609" s="19">
        <v>237142.85714285716</v>
      </c>
      <c r="AO3609" s="18"/>
      <c r="AP3609" s="15"/>
      <c r="AQ3609" s="43" t="str">
        <f t="shared" si="551"/>
        <v>MAYOR</v>
      </c>
      <c r="AR3609" s="44">
        <f t="shared" si="554"/>
        <v>235714.28571428574</v>
      </c>
      <c r="AS3609" s="44">
        <f t="shared" si="555"/>
        <v>235714.28571428574</v>
      </c>
      <c r="AT3609" s="44">
        <f t="shared" si="556"/>
        <v>237142.85714285716</v>
      </c>
      <c r="AU3609" s="44">
        <f t="shared" si="557"/>
        <v>237142.85714285716</v>
      </c>
      <c r="AV3609" s="45" t="b">
        <f t="shared" si="558"/>
        <v>1</v>
      </c>
      <c r="AW3609" s="45" t="b">
        <f t="shared" si="552"/>
        <v>0</v>
      </c>
      <c r="AX3609" s="45"/>
    </row>
    <row r="3610" spans="1:50" s="36" customFormat="1" ht="27.75" customHeight="1" x14ac:dyDescent="0.15">
      <c r="A3610" s="36" t="str">
        <f t="shared" si="550"/>
        <v>RONELLY S.A.S201112010</v>
      </c>
      <c r="B3610" s="36" t="b">
        <f>+A3610='[1]Anexo 9'!A3610</f>
        <v>1</v>
      </c>
      <c r="C3610" s="18">
        <v>890929073</v>
      </c>
      <c r="D3610" s="18" t="s">
        <v>3869</v>
      </c>
      <c r="E3610" s="15" t="s">
        <v>98</v>
      </c>
      <c r="F3610" s="15" t="s">
        <v>649</v>
      </c>
      <c r="G3610" s="15">
        <f>+VLOOKUP(F3610,[3]Sheet1!$E$3:$G$74,3,FALSE)</f>
        <v>9</v>
      </c>
      <c r="H3610" s="15">
        <f>+VLOOKUP(D3610&amp;F3610,'TD para paquetes'!$E$3:$I$441,5,FALSE)</f>
        <v>8</v>
      </c>
      <c r="I3610" s="15" t="s">
        <v>44</v>
      </c>
      <c r="J3610" s="15">
        <v>9</v>
      </c>
      <c r="K3610" s="15">
        <v>4</v>
      </c>
      <c r="L3610" s="15">
        <v>201112010</v>
      </c>
      <c r="M3610" s="15" t="s">
        <v>664</v>
      </c>
      <c r="N3610" s="15" t="s">
        <v>101</v>
      </c>
      <c r="O3610" s="18" t="s">
        <v>5495</v>
      </c>
      <c r="P3610" s="22" t="s">
        <v>3841</v>
      </c>
      <c r="Q3610" s="15" t="s">
        <v>101</v>
      </c>
      <c r="R3610" s="18" t="s">
        <v>134</v>
      </c>
      <c r="S3610" s="22" t="b">
        <f t="shared" si="553"/>
        <v>0</v>
      </c>
      <c r="T3610" s="18"/>
      <c r="U3610" s="18" t="s">
        <v>6608</v>
      </c>
      <c r="V3610" s="15" t="s">
        <v>6065</v>
      </c>
      <c r="W3610" s="18" t="s">
        <v>3809</v>
      </c>
      <c r="X3610" s="18"/>
      <c r="Y3610" s="15" t="s">
        <v>73</v>
      </c>
      <c r="Z3610" s="18" t="s">
        <v>2780</v>
      </c>
      <c r="AA3610" s="18" t="s">
        <v>71</v>
      </c>
      <c r="AB3610" s="18" t="s">
        <v>655</v>
      </c>
      <c r="AC3610" s="67" t="str">
        <f>+VLOOKUP("*"&amp;L3610&amp;"*",'[2]REGISTROS SANITARIOS'!$D$2663:$E$2973,2,FALSE)</f>
        <v>SI</v>
      </c>
      <c r="AD3610" s="22" t="s">
        <v>1025</v>
      </c>
      <c r="AE3610" s="16">
        <v>45641</v>
      </c>
      <c r="AF3610" s="34" t="s">
        <v>73</v>
      </c>
      <c r="AG3610" s="24"/>
      <c r="AH3610" s="18"/>
      <c r="AI3610" s="18" t="s">
        <v>3806</v>
      </c>
      <c r="AJ3610" s="17">
        <v>1375</v>
      </c>
      <c r="AK3610" s="25">
        <v>1375</v>
      </c>
      <c r="AL3610" s="25">
        <v>2500</v>
      </c>
      <c r="AM3610" s="35">
        <v>0</v>
      </c>
      <c r="AN3610" s="19">
        <v>3437500</v>
      </c>
      <c r="AO3610" s="18"/>
      <c r="AP3610" s="15"/>
      <c r="AQ3610" s="43" t="str">
        <f t="shared" si="551"/>
        <v>SI</v>
      </c>
      <c r="AR3610" s="44">
        <f t="shared" si="554"/>
        <v>3437500</v>
      </c>
      <c r="AS3610" s="44">
        <f t="shared" si="555"/>
        <v>3437500</v>
      </c>
      <c r="AT3610" s="44">
        <f t="shared" si="556"/>
        <v>3437500</v>
      </c>
      <c r="AU3610" s="44">
        <f t="shared" si="557"/>
        <v>3437500</v>
      </c>
      <c r="AV3610" s="45" t="b">
        <f t="shared" si="558"/>
        <v>1</v>
      </c>
      <c r="AW3610" s="45" t="b">
        <f t="shared" si="552"/>
        <v>1</v>
      </c>
      <c r="AX3610" s="45"/>
    </row>
    <row r="3611" spans="1:50" s="36" customFormat="1" ht="27.75" customHeight="1" x14ac:dyDescent="0.15">
      <c r="A3611" s="36" t="str">
        <f t="shared" si="550"/>
        <v>RONELLY S.A.S201112022</v>
      </c>
      <c r="B3611" s="36" t="b">
        <f>+A3611='[1]Anexo 9'!A3611</f>
        <v>1</v>
      </c>
      <c r="C3611" s="18">
        <v>890929073</v>
      </c>
      <c r="D3611" s="18" t="s">
        <v>3869</v>
      </c>
      <c r="E3611" s="15" t="s">
        <v>98</v>
      </c>
      <c r="F3611" s="15" t="s">
        <v>649</v>
      </c>
      <c r="G3611" s="15">
        <f>+VLOOKUP(F3611,[3]Sheet1!$E$3:$G$74,3,FALSE)</f>
        <v>9</v>
      </c>
      <c r="H3611" s="15">
        <f>+VLOOKUP(D3611&amp;F3611,'TD para paquetes'!$E$3:$I$441,5,FALSE)</f>
        <v>8</v>
      </c>
      <c r="I3611" s="15" t="s">
        <v>44</v>
      </c>
      <c r="J3611" s="15">
        <v>8</v>
      </c>
      <c r="K3611" s="15">
        <v>4</v>
      </c>
      <c r="L3611" s="15">
        <v>201112022</v>
      </c>
      <c r="M3611" s="15" t="s">
        <v>3898</v>
      </c>
      <c r="N3611" s="15" t="s">
        <v>101</v>
      </c>
      <c r="O3611" s="18" t="s">
        <v>5496</v>
      </c>
      <c r="P3611" s="22" t="s">
        <v>3841</v>
      </c>
      <c r="Q3611" s="15" t="s">
        <v>101</v>
      </c>
      <c r="R3611" s="18" t="s">
        <v>134</v>
      </c>
      <c r="S3611" s="22" t="b">
        <f t="shared" si="553"/>
        <v>0</v>
      </c>
      <c r="T3611" s="18"/>
      <c r="U3611" s="18" t="s">
        <v>6608</v>
      </c>
      <c r="V3611" s="15" t="s">
        <v>6065</v>
      </c>
      <c r="W3611" s="18" t="s">
        <v>3809</v>
      </c>
      <c r="X3611" s="18"/>
      <c r="Y3611" s="15" t="s">
        <v>73</v>
      </c>
      <c r="Z3611" s="18" t="s">
        <v>3809</v>
      </c>
      <c r="AA3611" s="18" t="s">
        <v>71</v>
      </c>
      <c r="AB3611" s="18" t="s">
        <v>655</v>
      </c>
      <c r="AC3611" s="67" t="str">
        <f>+VLOOKUP("*"&amp;L3611&amp;"*",'[2]REGISTROS SANITARIOS'!$D$2663:$E$2973,2,FALSE)</f>
        <v>SI</v>
      </c>
      <c r="AD3611" s="22" t="s">
        <v>1025</v>
      </c>
      <c r="AE3611" s="16">
        <v>45641</v>
      </c>
      <c r="AF3611" s="34" t="s">
        <v>73</v>
      </c>
      <c r="AG3611" s="24"/>
      <c r="AH3611" s="18"/>
      <c r="AI3611" s="18" t="s">
        <v>3808</v>
      </c>
      <c r="AJ3611" s="17">
        <v>27.5</v>
      </c>
      <c r="AK3611" s="25">
        <v>28</v>
      </c>
      <c r="AL3611" s="25">
        <v>2500</v>
      </c>
      <c r="AM3611" s="35">
        <v>0</v>
      </c>
      <c r="AN3611" s="19">
        <v>70000</v>
      </c>
      <c r="AO3611" s="18"/>
      <c r="AP3611" s="15"/>
      <c r="AQ3611" s="43" t="str">
        <f t="shared" si="551"/>
        <v>MAYOR</v>
      </c>
      <c r="AR3611" s="44">
        <f t="shared" si="554"/>
        <v>68750</v>
      </c>
      <c r="AS3611" s="44">
        <f t="shared" si="555"/>
        <v>68750</v>
      </c>
      <c r="AT3611" s="44">
        <f t="shared" si="556"/>
        <v>70000</v>
      </c>
      <c r="AU3611" s="44">
        <f t="shared" si="557"/>
        <v>70000</v>
      </c>
      <c r="AV3611" s="45" t="b">
        <f t="shared" si="558"/>
        <v>1</v>
      </c>
      <c r="AW3611" s="45" t="b">
        <f t="shared" si="552"/>
        <v>0</v>
      </c>
      <c r="AX3611" s="45"/>
    </row>
    <row r="3612" spans="1:50" s="36" customFormat="1" ht="27.75" customHeight="1" x14ac:dyDescent="0.15">
      <c r="A3612" s="36" t="str">
        <f t="shared" si="550"/>
        <v>RONELLY S.A.S201112510</v>
      </c>
      <c r="B3612" s="36" t="b">
        <f>+A3612='[1]Anexo 9'!A3612</f>
        <v>1</v>
      </c>
      <c r="C3612" s="18">
        <v>890929073</v>
      </c>
      <c r="D3612" s="18" t="s">
        <v>3869</v>
      </c>
      <c r="E3612" s="15" t="s">
        <v>98</v>
      </c>
      <c r="F3612" s="15" t="s">
        <v>666</v>
      </c>
      <c r="G3612" s="15">
        <f>+VLOOKUP(F3612,[3]Sheet1!$E$3:$G$74,3,FALSE)</f>
        <v>7</v>
      </c>
      <c r="H3612" s="15">
        <f>+VLOOKUP(D3612&amp;F3612,'TD para paquetes'!$E$3:$I$441,5,FALSE)</f>
        <v>7</v>
      </c>
      <c r="I3612" s="15" t="s">
        <v>1025</v>
      </c>
      <c r="J3612" s="15">
        <v>8</v>
      </c>
      <c r="K3612" s="15">
        <v>8</v>
      </c>
      <c r="L3612" s="15">
        <v>201112510</v>
      </c>
      <c r="M3612" s="15" t="s">
        <v>667</v>
      </c>
      <c r="N3612" s="15" t="s">
        <v>101</v>
      </c>
      <c r="O3612" s="18" t="s">
        <v>5497</v>
      </c>
      <c r="P3612" s="22" t="s">
        <v>3841</v>
      </c>
      <c r="Q3612" s="15" t="s">
        <v>101</v>
      </c>
      <c r="R3612" s="18" t="s">
        <v>134</v>
      </c>
      <c r="S3612" s="22" t="b">
        <f t="shared" si="553"/>
        <v>0</v>
      </c>
      <c r="T3612" s="18"/>
      <c r="U3612" s="18" t="s">
        <v>6600</v>
      </c>
      <c r="V3612" s="15" t="s">
        <v>6066</v>
      </c>
      <c r="W3612" s="18" t="s">
        <v>137</v>
      </c>
      <c r="X3612" s="18"/>
      <c r="Y3612" s="15" t="s">
        <v>73</v>
      </c>
      <c r="Z3612" s="18" t="s">
        <v>3809</v>
      </c>
      <c r="AA3612" s="18" t="s">
        <v>71</v>
      </c>
      <c r="AB3612" s="18" t="s">
        <v>670</v>
      </c>
      <c r="AC3612" s="67" t="str">
        <f>+VLOOKUP("*"&amp;L3612&amp;"*",'[2]REGISTROS SANITARIOS'!$D$2663:$E$2973,2,FALSE)</f>
        <v>SI</v>
      </c>
      <c r="AD3612" s="22" t="s">
        <v>1025</v>
      </c>
      <c r="AE3612" s="16">
        <v>46767</v>
      </c>
      <c r="AF3612" s="34" t="s">
        <v>73</v>
      </c>
      <c r="AG3612" s="24"/>
      <c r="AH3612" s="18"/>
      <c r="AI3612" s="18" t="s">
        <v>3806</v>
      </c>
      <c r="AJ3612" s="17">
        <v>38.5</v>
      </c>
      <c r="AK3612" s="25">
        <v>39</v>
      </c>
      <c r="AL3612" s="25">
        <v>680</v>
      </c>
      <c r="AM3612" s="35">
        <v>0</v>
      </c>
      <c r="AN3612" s="19">
        <v>26520</v>
      </c>
      <c r="AO3612" s="18"/>
      <c r="AP3612" s="15"/>
      <c r="AQ3612" s="43" t="str">
        <f t="shared" si="551"/>
        <v>MAYOR</v>
      </c>
      <c r="AR3612" s="44">
        <f t="shared" si="554"/>
        <v>26180</v>
      </c>
      <c r="AS3612" s="44">
        <f t="shared" si="555"/>
        <v>26180</v>
      </c>
      <c r="AT3612" s="44">
        <f t="shared" si="556"/>
        <v>26520</v>
      </c>
      <c r="AU3612" s="44">
        <f t="shared" si="557"/>
        <v>26520</v>
      </c>
      <c r="AV3612" s="45" t="b">
        <f t="shared" si="558"/>
        <v>1</v>
      </c>
      <c r="AW3612" s="45" t="b">
        <f t="shared" si="552"/>
        <v>0</v>
      </c>
      <c r="AX3612" s="45"/>
    </row>
    <row r="3613" spans="1:50" s="36" customFormat="1" ht="27.75" customHeight="1" x14ac:dyDescent="0.15">
      <c r="A3613" s="36" t="str">
        <f t="shared" si="550"/>
        <v>RONELLY S.A.S201112610</v>
      </c>
      <c r="B3613" s="36" t="b">
        <f>+A3613='[1]Anexo 9'!A3613</f>
        <v>1</v>
      </c>
      <c r="C3613" s="18">
        <v>890929073</v>
      </c>
      <c r="D3613" s="18" t="s">
        <v>3869</v>
      </c>
      <c r="E3613" s="15" t="s">
        <v>98</v>
      </c>
      <c r="F3613" s="15" t="s">
        <v>666</v>
      </c>
      <c r="G3613" s="15">
        <f>+VLOOKUP(F3613,[3]Sheet1!$E$3:$G$74,3,FALSE)</f>
        <v>7</v>
      </c>
      <c r="H3613" s="15">
        <f>+VLOOKUP(D3613&amp;F3613,'TD para paquetes'!$E$3:$I$441,5,FALSE)</f>
        <v>7</v>
      </c>
      <c r="I3613" s="15" t="s">
        <v>1025</v>
      </c>
      <c r="J3613" s="15">
        <v>8</v>
      </c>
      <c r="K3613" s="15">
        <v>8</v>
      </c>
      <c r="L3613" s="15">
        <v>201112610</v>
      </c>
      <c r="M3613" s="15" t="s">
        <v>671</v>
      </c>
      <c r="N3613" s="15" t="s">
        <v>101</v>
      </c>
      <c r="O3613" s="18" t="s">
        <v>5498</v>
      </c>
      <c r="P3613" s="22" t="s">
        <v>3841</v>
      </c>
      <c r="Q3613" s="15" t="s">
        <v>101</v>
      </c>
      <c r="R3613" s="18" t="s">
        <v>134</v>
      </c>
      <c r="S3613" s="22" t="b">
        <f t="shared" si="553"/>
        <v>0</v>
      </c>
      <c r="T3613" s="18"/>
      <c r="U3613" s="18" t="s">
        <v>6600</v>
      </c>
      <c r="V3613" s="15" t="s">
        <v>6066</v>
      </c>
      <c r="W3613" s="18" t="s">
        <v>137</v>
      </c>
      <c r="X3613" s="18"/>
      <c r="Y3613" s="15" t="s">
        <v>73</v>
      </c>
      <c r="Z3613" s="18" t="s">
        <v>6616</v>
      </c>
      <c r="AA3613" s="18" t="s">
        <v>71</v>
      </c>
      <c r="AB3613" s="18" t="s">
        <v>670</v>
      </c>
      <c r="AC3613" s="67" t="str">
        <f>+VLOOKUP("*"&amp;L3613&amp;"*",'[2]REGISTROS SANITARIOS'!$D$2663:$E$2973,2,FALSE)</f>
        <v>SI</v>
      </c>
      <c r="AD3613" s="22" t="s">
        <v>1025</v>
      </c>
      <c r="AE3613" s="16">
        <v>46767</v>
      </c>
      <c r="AF3613" s="34" t="s">
        <v>73</v>
      </c>
      <c r="AG3613" s="24"/>
      <c r="AH3613" s="18"/>
      <c r="AI3613" s="18" t="s">
        <v>3806</v>
      </c>
      <c r="AJ3613" s="17">
        <v>55</v>
      </c>
      <c r="AK3613" s="25">
        <v>55</v>
      </c>
      <c r="AL3613" s="25">
        <v>680</v>
      </c>
      <c r="AM3613" s="35">
        <v>0</v>
      </c>
      <c r="AN3613" s="19">
        <v>37400</v>
      </c>
      <c r="AO3613" s="18"/>
      <c r="AP3613" s="15"/>
      <c r="AQ3613" s="43" t="str">
        <f t="shared" si="551"/>
        <v>SI</v>
      </c>
      <c r="AR3613" s="44">
        <f t="shared" si="554"/>
        <v>37400</v>
      </c>
      <c r="AS3613" s="44">
        <f t="shared" si="555"/>
        <v>37400</v>
      </c>
      <c r="AT3613" s="44">
        <f t="shared" si="556"/>
        <v>37400</v>
      </c>
      <c r="AU3613" s="44">
        <f t="shared" si="557"/>
        <v>37400</v>
      </c>
      <c r="AV3613" s="45" t="b">
        <f t="shared" si="558"/>
        <v>1</v>
      </c>
      <c r="AW3613" s="45" t="b">
        <f t="shared" si="552"/>
        <v>1</v>
      </c>
      <c r="AX3613" s="45"/>
    </row>
    <row r="3614" spans="1:50" s="36" customFormat="1" ht="27.75" customHeight="1" x14ac:dyDescent="0.15">
      <c r="A3614" s="36" t="str">
        <f t="shared" si="550"/>
        <v>RONELLY S.A.S201112710</v>
      </c>
      <c r="B3614" s="36" t="b">
        <f>+A3614='[1]Anexo 9'!A3614</f>
        <v>1</v>
      </c>
      <c r="C3614" s="18">
        <v>890929073</v>
      </c>
      <c r="D3614" s="18" t="s">
        <v>3869</v>
      </c>
      <c r="E3614" s="15" t="s">
        <v>98</v>
      </c>
      <c r="F3614" s="15" t="s">
        <v>666</v>
      </c>
      <c r="G3614" s="15">
        <f>+VLOOKUP(F3614,[3]Sheet1!$E$3:$G$74,3,FALSE)</f>
        <v>7</v>
      </c>
      <c r="H3614" s="15">
        <f>+VLOOKUP(D3614&amp;F3614,'TD para paquetes'!$E$3:$I$441,5,FALSE)</f>
        <v>7</v>
      </c>
      <c r="I3614" s="15" t="s">
        <v>1025</v>
      </c>
      <c r="J3614" s="15">
        <v>8</v>
      </c>
      <c r="K3614" s="15">
        <v>8</v>
      </c>
      <c r="L3614" s="15">
        <v>201112710</v>
      </c>
      <c r="M3614" s="15" t="s">
        <v>673</v>
      </c>
      <c r="N3614" s="15" t="s">
        <v>101</v>
      </c>
      <c r="O3614" s="18" t="s">
        <v>5499</v>
      </c>
      <c r="P3614" s="22" t="s">
        <v>3841</v>
      </c>
      <c r="Q3614" s="15" t="s">
        <v>101</v>
      </c>
      <c r="R3614" s="18" t="s">
        <v>134</v>
      </c>
      <c r="S3614" s="22" t="b">
        <f t="shared" si="553"/>
        <v>0</v>
      </c>
      <c r="T3614" s="18"/>
      <c r="U3614" s="18" t="s">
        <v>6600</v>
      </c>
      <c r="V3614" s="15" t="s">
        <v>6066</v>
      </c>
      <c r="W3614" s="18" t="s">
        <v>137</v>
      </c>
      <c r="X3614" s="18"/>
      <c r="Y3614" s="15" t="s">
        <v>73</v>
      </c>
      <c r="Z3614" s="18" t="s">
        <v>137</v>
      </c>
      <c r="AA3614" s="18" t="s">
        <v>71</v>
      </c>
      <c r="AB3614" s="18" t="s">
        <v>670</v>
      </c>
      <c r="AC3614" s="67" t="str">
        <f>+VLOOKUP("*"&amp;L3614&amp;"*",'[2]REGISTROS SANITARIOS'!$D$2663:$E$2973,2,FALSE)</f>
        <v>SI</v>
      </c>
      <c r="AD3614" s="22" t="s">
        <v>1025</v>
      </c>
      <c r="AE3614" s="16">
        <v>46767</v>
      </c>
      <c r="AF3614" s="34" t="s">
        <v>73</v>
      </c>
      <c r="AG3614" s="24"/>
      <c r="AH3614" s="18"/>
      <c r="AI3614" s="18" t="s">
        <v>3806</v>
      </c>
      <c r="AJ3614" s="17">
        <v>33</v>
      </c>
      <c r="AK3614" s="25">
        <v>33</v>
      </c>
      <c r="AL3614" s="25">
        <v>727.14285714285722</v>
      </c>
      <c r="AM3614" s="35">
        <v>0</v>
      </c>
      <c r="AN3614" s="19">
        <v>23995.71428571429</v>
      </c>
      <c r="AO3614" s="18"/>
      <c r="AP3614" s="15"/>
      <c r="AQ3614" s="43" t="str">
        <f t="shared" si="551"/>
        <v>SI</v>
      </c>
      <c r="AR3614" s="44">
        <f t="shared" si="554"/>
        <v>23995.71428571429</v>
      </c>
      <c r="AS3614" s="44">
        <f t="shared" si="555"/>
        <v>23995.71428571429</v>
      </c>
      <c r="AT3614" s="44">
        <f t="shared" si="556"/>
        <v>23995.71428571429</v>
      </c>
      <c r="AU3614" s="44">
        <f t="shared" si="557"/>
        <v>23995.71428571429</v>
      </c>
      <c r="AV3614" s="45" t="b">
        <f t="shared" si="558"/>
        <v>1</v>
      </c>
      <c r="AW3614" s="45" t="b">
        <f t="shared" si="552"/>
        <v>1</v>
      </c>
      <c r="AX3614" s="45"/>
    </row>
    <row r="3615" spans="1:50" s="36" customFormat="1" ht="27.75" customHeight="1" x14ac:dyDescent="0.15">
      <c r="A3615" s="36" t="str">
        <f t="shared" si="550"/>
        <v>RONELLY S.A.S201112810</v>
      </c>
      <c r="B3615" s="36" t="b">
        <f>+A3615='[1]Anexo 9'!A3615</f>
        <v>1</v>
      </c>
      <c r="C3615" s="18">
        <v>890929073</v>
      </c>
      <c r="D3615" s="18" t="s">
        <v>3869</v>
      </c>
      <c r="E3615" s="15" t="s">
        <v>98</v>
      </c>
      <c r="F3615" s="15" t="s">
        <v>666</v>
      </c>
      <c r="G3615" s="15">
        <f>+VLOOKUP(F3615,[3]Sheet1!$E$3:$G$74,3,FALSE)</f>
        <v>7</v>
      </c>
      <c r="H3615" s="15">
        <f>+VLOOKUP(D3615&amp;F3615,'TD para paquetes'!$E$3:$I$441,5,FALSE)</f>
        <v>7</v>
      </c>
      <c r="I3615" s="15" t="s">
        <v>1025</v>
      </c>
      <c r="J3615" s="15">
        <v>8</v>
      </c>
      <c r="K3615" s="15">
        <v>8</v>
      </c>
      <c r="L3615" s="15">
        <v>201112810</v>
      </c>
      <c r="M3615" s="15" t="s">
        <v>675</v>
      </c>
      <c r="N3615" s="15" t="s">
        <v>101</v>
      </c>
      <c r="O3615" s="18" t="s">
        <v>5500</v>
      </c>
      <c r="P3615" s="22" t="s">
        <v>3841</v>
      </c>
      <c r="Q3615" s="15" t="s">
        <v>101</v>
      </c>
      <c r="R3615" s="18" t="s">
        <v>134</v>
      </c>
      <c r="S3615" s="22" t="b">
        <f t="shared" si="553"/>
        <v>0</v>
      </c>
      <c r="T3615" s="18"/>
      <c r="U3615" s="18" t="s">
        <v>6600</v>
      </c>
      <c r="V3615" s="15" t="s">
        <v>6066</v>
      </c>
      <c r="W3615" s="18" t="s">
        <v>137</v>
      </c>
      <c r="X3615" s="18"/>
      <c r="Y3615" s="15" t="s">
        <v>73</v>
      </c>
      <c r="Z3615" s="18" t="s">
        <v>137</v>
      </c>
      <c r="AA3615" s="18" t="s">
        <v>71</v>
      </c>
      <c r="AB3615" s="18" t="s">
        <v>670</v>
      </c>
      <c r="AC3615" s="67" t="str">
        <f>+VLOOKUP("*"&amp;L3615&amp;"*",'[2]REGISTROS SANITARIOS'!$D$2663:$E$2973,2,FALSE)</f>
        <v>SI</v>
      </c>
      <c r="AD3615" s="22" t="s">
        <v>1025</v>
      </c>
      <c r="AE3615" s="16">
        <v>46767</v>
      </c>
      <c r="AF3615" s="34" t="s">
        <v>73</v>
      </c>
      <c r="AG3615" s="24"/>
      <c r="AH3615" s="18"/>
      <c r="AI3615" s="18" t="s">
        <v>3806</v>
      </c>
      <c r="AJ3615" s="17">
        <v>11</v>
      </c>
      <c r="AK3615" s="25">
        <v>11</v>
      </c>
      <c r="AL3615" s="25">
        <v>727.14285714285722</v>
      </c>
      <c r="AM3615" s="35">
        <v>0</v>
      </c>
      <c r="AN3615" s="19">
        <v>7998.5714285714294</v>
      </c>
      <c r="AO3615" s="18"/>
      <c r="AP3615" s="15"/>
      <c r="AQ3615" s="43" t="str">
        <f t="shared" si="551"/>
        <v>SI</v>
      </c>
      <c r="AR3615" s="44">
        <f t="shared" si="554"/>
        <v>7998.5714285714294</v>
      </c>
      <c r="AS3615" s="44">
        <f t="shared" si="555"/>
        <v>7998.5714285714294</v>
      </c>
      <c r="AT3615" s="44">
        <f t="shared" si="556"/>
        <v>7998.5714285714294</v>
      </c>
      <c r="AU3615" s="44">
        <f t="shared" si="557"/>
        <v>7998.5714285714294</v>
      </c>
      <c r="AV3615" s="45" t="b">
        <f t="shared" si="558"/>
        <v>1</v>
      </c>
      <c r="AW3615" s="45" t="b">
        <f t="shared" si="552"/>
        <v>1</v>
      </c>
      <c r="AX3615" s="45"/>
    </row>
    <row r="3616" spans="1:50" s="36" customFormat="1" ht="27.75" customHeight="1" x14ac:dyDescent="0.15">
      <c r="A3616" s="36" t="str">
        <f t="shared" si="550"/>
        <v>RONELLY S.A.S201112910</v>
      </c>
      <c r="B3616" s="36" t="b">
        <f>+A3616='[1]Anexo 9'!A3616</f>
        <v>1</v>
      </c>
      <c r="C3616" s="18">
        <v>890929073</v>
      </c>
      <c r="D3616" s="18" t="s">
        <v>3869</v>
      </c>
      <c r="E3616" s="15" t="s">
        <v>98</v>
      </c>
      <c r="F3616" s="15" t="s">
        <v>666</v>
      </c>
      <c r="G3616" s="15">
        <f>+VLOOKUP(F3616,[3]Sheet1!$E$3:$G$74,3,FALSE)</f>
        <v>7</v>
      </c>
      <c r="H3616" s="15">
        <f>+VLOOKUP(D3616&amp;F3616,'TD para paquetes'!$E$3:$I$441,5,FALSE)</f>
        <v>7</v>
      </c>
      <c r="I3616" s="15" t="s">
        <v>1025</v>
      </c>
      <c r="J3616" s="15">
        <v>8</v>
      </c>
      <c r="K3616" s="15">
        <v>8</v>
      </c>
      <c r="L3616" s="15">
        <v>201112910</v>
      </c>
      <c r="M3616" s="15" t="s">
        <v>677</v>
      </c>
      <c r="N3616" s="15" t="s">
        <v>101</v>
      </c>
      <c r="O3616" s="18" t="s">
        <v>5501</v>
      </c>
      <c r="P3616" s="22" t="s">
        <v>3841</v>
      </c>
      <c r="Q3616" s="15" t="s">
        <v>101</v>
      </c>
      <c r="R3616" s="18" t="s">
        <v>134</v>
      </c>
      <c r="S3616" s="22" t="b">
        <f t="shared" si="553"/>
        <v>0</v>
      </c>
      <c r="T3616" s="18"/>
      <c r="U3616" s="18" t="s">
        <v>6600</v>
      </c>
      <c r="V3616" s="15" t="s">
        <v>6066</v>
      </c>
      <c r="W3616" s="18" t="s">
        <v>137</v>
      </c>
      <c r="X3616" s="18"/>
      <c r="Y3616" s="15" t="s">
        <v>73</v>
      </c>
      <c r="Z3616" s="18" t="s">
        <v>1028</v>
      </c>
      <c r="AA3616" s="18" t="s">
        <v>71</v>
      </c>
      <c r="AB3616" s="18" t="s">
        <v>670</v>
      </c>
      <c r="AC3616" s="67" t="str">
        <f>+VLOOKUP("*"&amp;L3616&amp;"*",'[2]REGISTROS SANITARIOS'!$D$2663:$E$2973,2,FALSE)</f>
        <v>SI</v>
      </c>
      <c r="AD3616" s="22" t="s">
        <v>1025</v>
      </c>
      <c r="AE3616" s="16">
        <v>46767</v>
      </c>
      <c r="AF3616" s="34" t="s">
        <v>73</v>
      </c>
      <c r="AG3616" s="24"/>
      <c r="AH3616" s="18"/>
      <c r="AI3616" s="18" t="s">
        <v>3806</v>
      </c>
      <c r="AJ3616" s="17">
        <v>60.5</v>
      </c>
      <c r="AK3616" s="25">
        <v>61</v>
      </c>
      <c r="AL3616" s="25">
        <v>727.14285714285722</v>
      </c>
      <c r="AM3616" s="35">
        <v>0</v>
      </c>
      <c r="AN3616" s="19">
        <v>44355.71428571429</v>
      </c>
      <c r="AO3616" s="18"/>
      <c r="AP3616" s="15"/>
      <c r="AQ3616" s="43" t="str">
        <f t="shared" si="551"/>
        <v>MAYOR</v>
      </c>
      <c r="AR3616" s="44">
        <f t="shared" si="554"/>
        <v>43992.142857142862</v>
      </c>
      <c r="AS3616" s="44">
        <f t="shared" si="555"/>
        <v>43992.142857142862</v>
      </c>
      <c r="AT3616" s="44">
        <f t="shared" si="556"/>
        <v>44355.71428571429</v>
      </c>
      <c r="AU3616" s="44">
        <f t="shared" si="557"/>
        <v>44355.71428571429</v>
      </c>
      <c r="AV3616" s="45" t="b">
        <f t="shared" si="558"/>
        <v>1</v>
      </c>
      <c r="AW3616" s="45" t="b">
        <f t="shared" si="552"/>
        <v>0</v>
      </c>
      <c r="AX3616" s="45"/>
    </row>
    <row r="3617" spans="1:50" s="36" customFormat="1" ht="27.75" customHeight="1" x14ac:dyDescent="0.15">
      <c r="A3617" s="36" t="str">
        <f t="shared" si="550"/>
        <v>RONELLY S.A.S201113010</v>
      </c>
      <c r="B3617" s="36" t="b">
        <f>+A3617='[1]Anexo 9'!A3617</f>
        <v>1</v>
      </c>
      <c r="C3617" s="18">
        <v>890929073</v>
      </c>
      <c r="D3617" s="18" t="s">
        <v>3869</v>
      </c>
      <c r="E3617" s="15" t="s">
        <v>98</v>
      </c>
      <c r="F3617" s="15" t="s">
        <v>666</v>
      </c>
      <c r="G3617" s="15">
        <f>+VLOOKUP(F3617,[3]Sheet1!$E$3:$G$74,3,FALSE)</f>
        <v>7</v>
      </c>
      <c r="H3617" s="15">
        <f>+VLOOKUP(D3617&amp;F3617,'TD para paquetes'!$E$3:$I$441,5,FALSE)</f>
        <v>7</v>
      </c>
      <c r="I3617" s="15" t="s">
        <v>1025</v>
      </c>
      <c r="J3617" s="15">
        <v>8</v>
      </c>
      <c r="K3617" s="15">
        <v>8</v>
      </c>
      <c r="L3617" s="15">
        <v>201113010</v>
      </c>
      <c r="M3617" s="15" t="s">
        <v>679</v>
      </c>
      <c r="N3617" s="15" t="s">
        <v>101</v>
      </c>
      <c r="O3617" s="18" t="s">
        <v>5502</v>
      </c>
      <c r="P3617" s="22" t="s">
        <v>3841</v>
      </c>
      <c r="Q3617" s="15" t="s">
        <v>101</v>
      </c>
      <c r="R3617" s="18" t="s">
        <v>134</v>
      </c>
      <c r="S3617" s="22" t="b">
        <f t="shared" si="553"/>
        <v>0</v>
      </c>
      <c r="T3617" s="18"/>
      <c r="U3617" s="18" t="s">
        <v>6600</v>
      </c>
      <c r="V3617" s="15" t="s">
        <v>6066</v>
      </c>
      <c r="W3617" s="18" t="s">
        <v>137</v>
      </c>
      <c r="X3617" s="18"/>
      <c r="Y3617" s="15" t="s">
        <v>73</v>
      </c>
      <c r="Z3617" s="18" t="s">
        <v>2819</v>
      </c>
      <c r="AA3617" s="18" t="s">
        <v>71</v>
      </c>
      <c r="AB3617" s="18" t="s">
        <v>670</v>
      </c>
      <c r="AC3617" s="67" t="str">
        <f>+VLOOKUP("*"&amp;L3617&amp;"*",'[2]REGISTROS SANITARIOS'!$D$2663:$E$2973,2,FALSE)</f>
        <v>SI</v>
      </c>
      <c r="AD3617" s="22" t="s">
        <v>1025</v>
      </c>
      <c r="AE3617" s="16">
        <v>46767</v>
      </c>
      <c r="AF3617" s="34" t="s">
        <v>73</v>
      </c>
      <c r="AG3617" s="24"/>
      <c r="AH3617" s="18"/>
      <c r="AI3617" s="18" t="s">
        <v>3806</v>
      </c>
      <c r="AJ3617" s="17">
        <v>192.5</v>
      </c>
      <c r="AK3617" s="25">
        <v>193</v>
      </c>
      <c r="AL3617" s="25">
        <v>808.57142857142867</v>
      </c>
      <c r="AM3617" s="35">
        <v>0</v>
      </c>
      <c r="AN3617" s="19">
        <v>156054.28571428574</v>
      </c>
      <c r="AO3617" s="18"/>
      <c r="AP3617" s="15"/>
      <c r="AQ3617" s="43" t="str">
        <f t="shared" si="551"/>
        <v>MAYOR</v>
      </c>
      <c r="AR3617" s="44">
        <f t="shared" si="554"/>
        <v>155650.00000000003</v>
      </c>
      <c r="AS3617" s="44">
        <f t="shared" si="555"/>
        <v>155650.00000000003</v>
      </c>
      <c r="AT3617" s="44">
        <f t="shared" si="556"/>
        <v>156054.28571428574</v>
      </c>
      <c r="AU3617" s="44">
        <f t="shared" si="557"/>
        <v>156054.28571428574</v>
      </c>
      <c r="AV3617" s="45" t="b">
        <f t="shared" si="558"/>
        <v>1</v>
      </c>
      <c r="AW3617" s="45" t="b">
        <f t="shared" si="552"/>
        <v>0</v>
      </c>
      <c r="AX3617" s="45"/>
    </row>
    <row r="3618" spans="1:50" s="36" customFormat="1" ht="27.75" customHeight="1" x14ac:dyDescent="0.15">
      <c r="A3618" s="36" t="str">
        <f t="shared" si="550"/>
        <v>RONELLY S.A.S201113110</v>
      </c>
      <c r="B3618" s="36" t="b">
        <f>+A3618='[1]Anexo 9'!A3618</f>
        <v>1</v>
      </c>
      <c r="C3618" s="18">
        <v>890929073</v>
      </c>
      <c r="D3618" s="18" t="s">
        <v>3869</v>
      </c>
      <c r="E3618" s="15" t="s">
        <v>98</v>
      </c>
      <c r="F3618" s="15" t="s">
        <v>666</v>
      </c>
      <c r="G3618" s="15">
        <f>+VLOOKUP(F3618,[3]Sheet1!$E$3:$G$74,3,FALSE)</f>
        <v>7</v>
      </c>
      <c r="H3618" s="15">
        <f>+VLOOKUP(D3618&amp;F3618,'TD para paquetes'!$E$3:$I$441,5,FALSE)</f>
        <v>7</v>
      </c>
      <c r="I3618" s="15" t="s">
        <v>1025</v>
      </c>
      <c r="J3618" s="15">
        <v>8</v>
      </c>
      <c r="K3618" s="15">
        <v>8</v>
      </c>
      <c r="L3618" s="15">
        <v>201113110</v>
      </c>
      <c r="M3618" s="15" t="s">
        <v>681</v>
      </c>
      <c r="N3618" s="15" t="s">
        <v>101</v>
      </c>
      <c r="O3618" s="18" t="s">
        <v>5503</v>
      </c>
      <c r="P3618" s="22" t="s">
        <v>3841</v>
      </c>
      <c r="Q3618" s="15" t="s">
        <v>101</v>
      </c>
      <c r="R3618" s="18" t="s">
        <v>134</v>
      </c>
      <c r="S3618" s="22" t="b">
        <f t="shared" si="553"/>
        <v>0</v>
      </c>
      <c r="T3618" s="18"/>
      <c r="U3618" s="18" t="s">
        <v>6600</v>
      </c>
      <c r="V3618" s="15" t="s">
        <v>6066</v>
      </c>
      <c r="W3618" s="18" t="s">
        <v>137</v>
      </c>
      <c r="X3618" s="18"/>
      <c r="Y3618" s="15" t="s">
        <v>73</v>
      </c>
      <c r="Z3618" s="18" t="s">
        <v>3809</v>
      </c>
      <c r="AA3618" s="18" t="s">
        <v>71</v>
      </c>
      <c r="AB3618" s="18" t="s">
        <v>670</v>
      </c>
      <c r="AC3618" s="67" t="str">
        <f>+VLOOKUP("*"&amp;L3618&amp;"*",'[2]REGISTROS SANITARIOS'!$D$2663:$E$2973,2,FALSE)</f>
        <v>SI</v>
      </c>
      <c r="AD3618" s="22" t="s">
        <v>1025</v>
      </c>
      <c r="AE3618" s="16">
        <v>46767</v>
      </c>
      <c r="AF3618" s="34" t="s">
        <v>73</v>
      </c>
      <c r="AG3618" s="24"/>
      <c r="AH3618" s="18"/>
      <c r="AI3618" s="18" t="s">
        <v>3806</v>
      </c>
      <c r="AJ3618" s="17">
        <v>275</v>
      </c>
      <c r="AK3618" s="25">
        <v>275</v>
      </c>
      <c r="AL3618" s="25">
        <v>840</v>
      </c>
      <c r="AM3618" s="35">
        <v>0</v>
      </c>
      <c r="AN3618" s="19">
        <v>231000</v>
      </c>
      <c r="AO3618" s="18"/>
      <c r="AP3618" s="15"/>
      <c r="AQ3618" s="43" t="str">
        <f t="shared" si="551"/>
        <v>SI</v>
      </c>
      <c r="AR3618" s="44">
        <f t="shared" si="554"/>
        <v>231000</v>
      </c>
      <c r="AS3618" s="44">
        <f t="shared" si="555"/>
        <v>231000</v>
      </c>
      <c r="AT3618" s="44">
        <f t="shared" si="556"/>
        <v>231000</v>
      </c>
      <c r="AU3618" s="44">
        <f t="shared" si="557"/>
        <v>231000</v>
      </c>
      <c r="AV3618" s="45" t="b">
        <f t="shared" si="558"/>
        <v>1</v>
      </c>
      <c r="AW3618" s="45" t="b">
        <f t="shared" si="552"/>
        <v>1</v>
      </c>
      <c r="AX3618" s="45"/>
    </row>
    <row r="3619" spans="1:50" s="36" customFormat="1" ht="27.75" customHeight="1" x14ac:dyDescent="0.15">
      <c r="A3619" s="36" t="str">
        <f t="shared" si="550"/>
        <v>RONELLY S.A.S201113310</v>
      </c>
      <c r="B3619" s="36" t="b">
        <f>+A3619='[1]Anexo 9'!A3619</f>
        <v>1</v>
      </c>
      <c r="C3619" s="18">
        <v>890929073</v>
      </c>
      <c r="D3619" s="18" t="s">
        <v>3869</v>
      </c>
      <c r="E3619" s="15" t="s">
        <v>98</v>
      </c>
      <c r="F3619" s="15" t="s">
        <v>683</v>
      </c>
      <c r="G3619" s="15">
        <f>+VLOOKUP(F3619,[3]Sheet1!$E$3:$G$74,3,FALSE)</f>
        <v>7</v>
      </c>
      <c r="H3619" s="15">
        <f>+VLOOKUP(D3619&amp;F3619,'TD para paquetes'!$E$3:$I$441,5,FALSE)</f>
        <v>7</v>
      </c>
      <c r="I3619" s="15" t="s">
        <v>1025</v>
      </c>
      <c r="J3619" s="15">
        <v>10</v>
      </c>
      <c r="K3619" s="15">
        <v>10</v>
      </c>
      <c r="L3619" s="15">
        <v>201113310</v>
      </c>
      <c r="M3619" s="15" t="s">
        <v>684</v>
      </c>
      <c r="N3619" s="15" t="s">
        <v>101</v>
      </c>
      <c r="O3619" s="18" t="s">
        <v>5504</v>
      </c>
      <c r="P3619" s="22" t="s">
        <v>3841</v>
      </c>
      <c r="Q3619" s="15" t="s">
        <v>101</v>
      </c>
      <c r="R3619" s="18" t="s">
        <v>134</v>
      </c>
      <c r="S3619" s="22" t="b">
        <f t="shared" si="553"/>
        <v>0</v>
      </c>
      <c r="T3619" s="18"/>
      <c r="U3619" s="18" t="s">
        <v>6600</v>
      </c>
      <c r="V3619" s="15" t="s">
        <v>686</v>
      </c>
      <c r="W3619" s="18" t="s">
        <v>137</v>
      </c>
      <c r="X3619" s="18"/>
      <c r="Y3619" s="15" t="s">
        <v>68</v>
      </c>
      <c r="Z3619" s="18" t="s">
        <v>3809</v>
      </c>
      <c r="AA3619" s="18" t="s">
        <v>71</v>
      </c>
      <c r="AB3619" s="18" t="s">
        <v>3821</v>
      </c>
      <c r="AC3619" s="67" t="str">
        <f>+VLOOKUP("*"&amp;L3619&amp;"*",'[2]REGISTROS SANITARIOS'!$D$2663:$E$2973,2,FALSE)</f>
        <v>SI</v>
      </c>
      <c r="AD3619" s="22" t="s">
        <v>1025</v>
      </c>
      <c r="AE3619" s="16">
        <v>46763</v>
      </c>
      <c r="AF3619" s="34" t="s">
        <v>73</v>
      </c>
      <c r="AG3619" s="24"/>
      <c r="AH3619" s="18"/>
      <c r="AI3619" s="18" t="s">
        <v>3806</v>
      </c>
      <c r="AJ3619" s="17">
        <v>605</v>
      </c>
      <c r="AK3619" s="25">
        <v>605</v>
      </c>
      <c r="AL3619" s="25">
        <v>591.42857142857144</v>
      </c>
      <c r="AM3619" s="35">
        <v>0</v>
      </c>
      <c r="AN3619" s="19">
        <v>357814.28571428574</v>
      </c>
      <c r="AO3619" s="18"/>
      <c r="AP3619" s="15"/>
      <c r="AQ3619" s="43" t="str">
        <f t="shared" si="551"/>
        <v>SI</v>
      </c>
      <c r="AR3619" s="44">
        <f t="shared" si="554"/>
        <v>357814.28571428574</v>
      </c>
      <c r="AS3619" s="44">
        <f t="shared" si="555"/>
        <v>357814.28571428574</v>
      </c>
      <c r="AT3619" s="44">
        <f t="shared" si="556"/>
        <v>357814.28571428574</v>
      </c>
      <c r="AU3619" s="44">
        <f t="shared" si="557"/>
        <v>357814.28571428574</v>
      </c>
      <c r="AV3619" s="45" t="b">
        <f t="shared" si="558"/>
        <v>1</v>
      </c>
      <c r="AW3619" s="45" t="b">
        <f t="shared" si="552"/>
        <v>1</v>
      </c>
      <c r="AX3619" s="45"/>
    </row>
    <row r="3620" spans="1:50" s="36" customFormat="1" ht="27.75" customHeight="1" x14ac:dyDescent="0.15">
      <c r="A3620" s="36" t="str">
        <f t="shared" si="550"/>
        <v>RONELLY S.A.S201113410</v>
      </c>
      <c r="B3620" s="36" t="b">
        <f>+A3620='[1]Anexo 9'!A3620</f>
        <v>1</v>
      </c>
      <c r="C3620" s="18">
        <v>890929073</v>
      </c>
      <c r="D3620" s="18" t="s">
        <v>3869</v>
      </c>
      <c r="E3620" s="15" t="s">
        <v>98</v>
      </c>
      <c r="F3620" s="15" t="s">
        <v>683</v>
      </c>
      <c r="G3620" s="15">
        <f>+VLOOKUP(F3620,[3]Sheet1!$E$3:$G$74,3,FALSE)</f>
        <v>7</v>
      </c>
      <c r="H3620" s="15">
        <f>+VLOOKUP(D3620&amp;F3620,'TD para paquetes'!$E$3:$I$441,5,FALSE)</f>
        <v>7</v>
      </c>
      <c r="I3620" s="15" t="s">
        <v>1025</v>
      </c>
      <c r="J3620" s="15">
        <v>10</v>
      </c>
      <c r="K3620" s="15">
        <v>10</v>
      </c>
      <c r="L3620" s="15">
        <v>201113410</v>
      </c>
      <c r="M3620" s="15" t="s">
        <v>688</v>
      </c>
      <c r="N3620" s="15" t="s">
        <v>101</v>
      </c>
      <c r="O3620" s="18" t="s">
        <v>5505</v>
      </c>
      <c r="P3620" s="22" t="s">
        <v>3841</v>
      </c>
      <c r="Q3620" s="15" t="s">
        <v>101</v>
      </c>
      <c r="R3620" s="18" t="s">
        <v>134</v>
      </c>
      <c r="S3620" s="22" t="b">
        <f t="shared" si="553"/>
        <v>0</v>
      </c>
      <c r="T3620" s="18"/>
      <c r="U3620" s="18" t="s">
        <v>6600</v>
      </c>
      <c r="V3620" s="15" t="s">
        <v>686</v>
      </c>
      <c r="W3620" s="18" t="s">
        <v>137</v>
      </c>
      <c r="X3620" s="18"/>
      <c r="Y3620" s="15" t="s">
        <v>68</v>
      </c>
      <c r="Z3620" s="18" t="s">
        <v>1036</v>
      </c>
      <c r="AA3620" s="18" t="s">
        <v>71</v>
      </c>
      <c r="AB3620" s="18" t="s">
        <v>3821</v>
      </c>
      <c r="AC3620" s="67" t="str">
        <f>+VLOOKUP("*"&amp;L3620&amp;"*",'[2]REGISTROS SANITARIOS'!$D$2663:$E$2973,2,FALSE)</f>
        <v>SI</v>
      </c>
      <c r="AD3620" s="22" t="s">
        <v>1025</v>
      </c>
      <c r="AE3620" s="16">
        <v>46763</v>
      </c>
      <c r="AF3620" s="34" t="s">
        <v>73</v>
      </c>
      <c r="AG3620" s="24"/>
      <c r="AH3620" s="18"/>
      <c r="AI3620" s="18" t="s">
        <v>3806</v>
      </c>
      <c r="AJ3620" s="17">
        <v>1650</v>
      </c>
      <c r="AK3620" s="25">
        <v>1650</v>
      </c>
      <c r="AL3620" s="25">
        <v>591.42857142857144</v>
      </c>
      <c r="AM3620" s="35">
        <v>0</v>
      </c>
      <c r="AN3620" s="19">
        <v>975857.14285714284</v>
      </c>
      <c r="AO3620" s="18"/>
      <c r="AP3620" s="15"/>
      <c r="AQ3620" s="43" t="str">
        <f t="shared" si="551"/>
        <v>SI</v>
      </c>
      <c r="AR3620" s="44">
        <f t="shared" si="554"/>
        <v>975857.14285714284</v>
      </c>
      <c r="AS3620" s="44">
        <f t="shared" si="555"/>
        <v>975857.14285714284</v>
      </c>
      <c r="AT3620" s="44">
        <f t="shared" si="556"/>
        <v>975857.14285714284</v>
      </c>
      <c r="AU3620" s="44">
        <f t="shared" si="557"/>
        <v>975857.14285714284</v>
      </c>
      <c r="AV3620" s="45" t="b">
        <f t="shared" si="558"/>
        <v>1</v>
      </c>
      <c r="AW3620" s="45" t="b">
        <f t="shared" si="552"/>
        <v>1</v>
      </c>
      <c r="AX3620" s="45"/>
    </row>
    <row r="3621" spans="1:50" s="36" customFormat="1" ht="27.75" customHeight="1" x14ac:dyDescent="0.15">
      <c r="A3621" s="36" t="str">
        <f t="shared" si="550"/>
        <v>RONELLY S.A.S201113510</v>
      </c>
      <c r="B3621" s="36" t="b">
        <f>+A3621='[1]Anexo 9'!A3621</f>
        <v>1</v>
      </c>
      <c r="C3621" s="18">
        <v>890929073</v>
      </c>
      <c r="D3621" s="18" t="s">
        <v>3869</v>
      </c>
      <c r="E3621" s="15" t="s">
        <v>98</v>
      </c>
      <c r="F3621" s="15" t="s">
        <v>683</v>
      </c>
      <c r="G3621" s="15">
        <f>+VLOOKUP(F3621,[3]Sheet1!$E$3:$G$74,3,FALSE)</f>
        <v>7</v>
      </c>
      <c r="H3621" s="15">
        <f>+VLOOKUP(D3621&amp;F3621,'TD para paquetes'!$E$3:$I$441,5,FALSE)</f>
        <v>7</v>
      </c>
      <c r="I3621" s="15" t="s">
        <v>1025</v>
      </c>
      <c r="J3621" s="15">
        <v>10</v>
      </c>
      <c r="K3621" s="15">
        <v>10</v>
      </c>
      <c r="L3621" s="15">
        <v>201113510</v>
      </c>
      <c r="M3621" s="15" t="s">
        <v>690</v>
      </c>
      <c r="N3621" s="15" t="s">
        <v>101</v>
      </c>
      <c r="O3621" s="18" t="s">
        <v>5506</v>
      </c>
      <c r="P3621" s="22" t="s">
        <v>3841</v>
      </c>
      <c r="Q3621" s="15" t="s">
        <v>101</v>
      </c>
      <c r="R3621" s="18" t="s">
        <v>134</v>
      </c>
      <c r="S3621" s="22" t="b">
        <f t="shared" si="553"/>
        <v>0</v>
      </c>
      <c r="T3621" s="18"/>
      <c r="U3621" s="18" t="s">
        <v>6600</v>
      </c>
      <c r="V3621" s="15" t="s">
        <v>686</v>
      </c>
      <c r="W3621" s="18" t="s">
        <v>137</v>
      </c>
      <c r="X3621" s="18"/>
      <c r="Y3621" s="15" t="s">
        <v>68</v>
      </c>
      <c r="Z3621" s="18" t="s">
        <v>1028</v>
      </c>
      <c r="AA3621" s="18" t="s">
        <v>71</v>
      </c>
      <c r="AB3621" s="18" t="s">
        <v>3821</v>
      </c>
      <c r="AC3621" s="67" t="str">
        <f>+VLOOKUP("*"&amp;L3621&amp;"*",'[2]REGISTROS SANITARIOS'!$D$2663:$E$2973,2,FALSE)</f>
        <v>SI</v>
      </c>
      <c r="AD3621" s="22" t="s">
        <v>1025</v>
      </c>
      <c r="AE3621" s="16">
        <v>46763</v>
      </c>
      <c r="AF3621" s="34" t="s">
        <v>73</v>
      </c>
      <c r="AG3621" s="24"/>
      <c r="AH3621" s="18"/>
      <c r="AI3621" s="18" t="s">
        <v>3806</v>
      </c>
      <c r="AJ3621" s="17">
        <v>1171.5</v>
      </c>
      <c r="AK3621" s="25">
        <v>1172</v>
      </c>
      <c r="AL3621" s="25">
        <v>591.42857142857144</v>
      </c>
      <c r="AM3621" s="35">
        <v>0</v>
      </c>
      <c r="AN3621" s="19">
        <v>693154.28571428568</v>
      </c>
      <c r="AO3621" s="18"/>
      <c r="AP3621" s="15"/>
      <c r="AQ3621" s="43" t="str">
        <f t="shared" si="551"/>
        <v>MAYOR</v>
      </c>
      <c r="AR3621" s="44">
        <f t="shared" si="554"/>
        <v>692858.57142857148</v>
      </c>
      <c r="AS3621" s="44">
        <f t="shared" si="555"/>
        <v>692858.57142857148</v>
      </c>
      <c r="AT3621" s="44">
        <f t="shared" si="556"/>
        <v>693154.28571428568</v>
      </c>
      <c r="AU3621" s="44">
        <f t="shared" si="557"/>
        <v>693154.28571428568</v>
      </c>
      <c r="AV3621" s="45" t="b">
        <f t="shared" si="558"/>
        <v>1</v>
      </c>
      <c r="AW3621" s="45" t="b">
        <f t="shared" si="552"/>
        <v>0</v>
      </c>
      <c r="AX3621" s="45"/>
    </row>
    <row r="3622" spans="1:50" s="36" customFormat="1" ht="27.75" customHeight="1" x14ac:dyDescent="0.15">
      <c r="A3622" s="36" t="str">
        <f t="shared" si="550"/>
        <v>RONELLY S.A.S201113610</v>
      </c>
      <c r="B3622" s="36" t="b">
        <f>+A3622='[1]Anexo 9'!A3622</f>
        <v>1</v>
      </c>
      <c r="C3622" s="18">
        <v>890929073</v>
      </c>
      <c r="D3622" s="18" t="s">
        <v>3869</v>
      </c>
      <c r="E3622" s="15" t="s">
        <v>98</v>
      </c>
      <c r="F3622" s="15" t="s">
        <v>683</v>
      </c>
      <c r="G3622" s="15">
        <f>+VLOOKUP(F3622,[3]Sheet1!$E$3:$G$74,3,FALSE)</f>
        <v>7</v>
      </c>
      <c r="H3622" s="15">
        <f>+VLOOKUP(D3622&amp;F3622,'TD para paquetes'!$E$3:$I$441,5,FALSE)</f>
        <v>7</v>
      </c>
      <c r="I3622" s="15" t="s">
        <v>1025</v>
      </c>
      <c r="J3622" s="15">
        <v>10</v>
      </c>
      <c r="K3622" s="15">
        <v>10</v>
      </c>
      <c r="L3622" s="15">
        <v>201113610</v>
      </c>
      <c r="M3622" s="15" t="s">
        <v>692</v>
      </c>
      <c r="N3622" s="15" t="s">
        <v>101</v>
      </c>
      <c r="O3622" s="18" t="s">
        <v>5507</v>
      </c>
      <c r="P3622" s="22" t="s">
        <v>3841</v>
      </c>
      <c r="Q3622" s="15" t="s">
        <v>101</v>
      </c>
      <c r="R3622" s="18" t="s">
        <v>134</v>
      </c>
      <c r="S3622" s="22" t="b">
        <f t="shared" si="553"/>
        <v>0</v>
      </c>
      <c r="T3622" s="18"/>
      <c r="U3622" s="18" t="s">
        <v>6600</v>
      </c>
      <c r="V3622" s="15" t="s">
        <v>686</v>
      </c>
      <c r="W3622" s="18" t="s">
        <v>137</v>
      </c>
      <c r="X3622" s="18"/>
      <c r="Y3622" s="15" t="s">
        <v>68</v>
      </c>
      <c r="Z3622" s="18" t="s">
        <v>137</v>
      </c>
      <c r="AA3622" s="18" t="s">
        <v>71</v>
      </c>
      <c r="AB3622" s="18" t="s">
        <v>3821</v>
      </c>
      <c r="AC3622" s="67" t="str">
        <f>+VLOOKUP("*"&amp;L3622&amp;"*",'[2]REGISTROS SANITARIOS'!$D$2663:$E$2973,2,FALSE)</f>
        <v>SI</v>
      </c>
      <c r="AD3622" s="22" t="s">
        <v>1025</v>
      </c>
      <c r="AE3622" s="16">
        <v>46763</v>
      </c>
      <c r="AF3622" s="34" t="s">
        <v>73</v>
      </c>
      <c r="AG3622" s="24"/>
      <c r="AH3622" s="18"/>
      <c r="AI3622" s="18" t="s">
        <v>3806</v>
      </c>
      <c r="AJ3622" s="17">
        <v>605</v>
      </c>
      <c r="AK3622" s="25">
        <v>605</v>
      </c>
      <c r="AL3622" s="25">
        <v>647.14285714285722</v>
      </c>
      <c r="AM3622" s="35">
        <v>0</v>
      </c>
      <c r="AN3622" s="19">
        <v>391521.42857142864</v>
      </c>
      <c r="AO3622" s="18"/>
      <c r="AP3622" s="15"/>
      <c r="AQ3622" s="43" t="str">
        <f t="shared" si="551"/>
        <v>SI</v>
      </c>
      <c r="AR3622" s="44">
        <f t="shared" si="554"/>
        <v>391521.42857142864</v>
      </c>
      <c r="AS3622" s="44">
        <f t="shared" si="555"/>
        <v>391521.42857142864</v>
      </c>
      <c r="AT3622" s="44">
        <f t="shared" si="556"/>
        <v>391521.42857142864</v>
      </c>
      <c r="AU3622" s="44">
        <f t="shared" si="557"/>
        <v>391521.42857142864</v>
      </c>
      <c r="AV3622" s="45" t="b">
        <f t="shared" si="558"/>
        <v>1</v>
      </c>
      <c r="AW3622" s="45" t="b">
        <f t="shared" si="552"/>
        <v>1</v>
      </c>
      <c r="AX3622" s="45"/>
    </row>
    <row r="3623" spans="1:50" s="36" customFormat="1" ht="27.75" customHeight="1" x14ac:dyDescent="0.15">
      <c r="A3623" s="36" t="str">
        <f t="shared" si="550"/>
        <v>RONELLY S.A.S201113710</v>
      </c>
      <c r="B3623" s="36" t="b">
        <f>+A3623='[1]Anexo 9'!A3623</f>
        <v>1</v>
      </c>
      <c r="C3623" s="18">
        <v>890929073</v>
      </c>
      <c r="D3623" s="18" t="s">
        <v>3869</v>
      </c>
      <c r="E3623" s="15" t="s">
        <v>98</v>
      </c>
      <c r="F3623" s="15" t="s">
        <v>683</v>
      </c>
      <c r="G3623" s="15">
        <f>+VLOOKUP(F3623,[3]Sheet1!$E$3:$G$74,3,FALSE)</f>
        <v>7</v>
      </c>
      <c r="H3623" s="15">
        <f>+VLOOKUP(D3623&amp;F3623,'TD para paquetes'!$E$3:$I$441,5,FALSE)</f>
        <v>7</v>
      </c>
      <c r="I3623" s="15" t="s">
        <v>1025</v>
      </c>
      <c r="J3623" s="15">
        <v>10</v>
      </c>
      <c r="K3623" s="15">
        <v>10</v>
      </c>
      <c r="L3623" s="15">
        <v>201113710</v>
      </c>
      <c r="M3623" s="15" t="s">
        <v>694</v>
      </c>
      <c r="N3623" s="15" t="s">
        <v>101</v>
      </c>
      <c r="O3623" s="18" t="s">
        <v>5508</v>
      </c>
      <c r="P3623" s="22" t="s">
        <v>3841</v>
      </c>
      <c r="Q3623" s="15" t="s">
        <v>101</v>
      </c>
      <c r="R3623" s="18" t="s">
        <v>134</v>
      </c>
      <c r="S3623" s="22" t="b">
        <f t="shared" si="553"/>
        <v>0</v>
      </c>
      <c r="T3623" s="18"/>
      <c r="U3623" s="18" t="s">
        <v>6600</v>
      </c>
      <c r="V3623" s="15" t="s">
        <v>686</v>
      </c>
      <c r="W3623" s="18" t="s">
        <v>137</v>
      </c>
      <c r="X3623" s="18"/>
      <c r="Y3623" s="15" t="s">
        <v>68</v>
      </c>
      <c r="Z3623" s="18" t="s">
        <v>137</v>
      </c>
      <c r="AA3623" s="18" t="s">
        <v>71</v>
      </c>
      <c r="AB3623" s="18" t="s">
        <v>3821</v>
      </c>
      <c r="AC3623" s="67" t="str">
        <f>+VLOOKUP("*"&amp;L3623&amp;"*",'[2]REGISTROS SANITARIOS'!$D$2663:$E$2973,2,FALSE)</f>
        <v>SI</v>
      </c>
      <c r="AD3623" s="22" t="s">
        <v>1025</v>
      </c>
      <c r="AE3623" s="16">
        <v>46763</v>
      </c>
      <c r="AF3623" s="34" t="s">
        <v>73</v>
      </c>
      <c r="AG3623" s="24"/>
      <c r="AH3623" s="18"/>
      <c r="AI3623" s="18" t="s">
        <v>3806</v>
      </c>
      <c r="AJ3623" s="17">
        <v>550</v>
      </c>
      <c r="AK3623" s="25">
        <v>550</v>
      </c>
      <c r="AL3623" s="25">
        <v>647.14285714285722</v>
      </c>
      <c r="AM3623" s="35">
        <v>0</v>
      </c>
      <c r="AN3623" s="19">
        <v>355928.57142857148</v>
      </c>
      <c r="AO3623" s="18"/>
      <c r="AP3623" s="15"/>
      <c r="AQ3623" s="43" t="str">
        <f t="shared" si="551"/>
        <v>SI</v>
      </c>
      <c r="AR3623" s="44">
        <f t="shared" si="554"/>
        <v>355928.57142857148</v>
      </c>
      <c r="AS3623" s="44">
        <f t="shared" si="555"/>
        <v>355928.57142857148</v>
      </c>
      <c r="AT3623" s="44">
        <f t="shared" si="556"/>
        <v>355928.57142857148</v>
      </c>
      <c r="AU3623" s="44">
        <f t="shared" si="557"/>
        <v>355928.57142857148</v>
      </c>
      <c r="AV3623" s="45" t="b">
        <f t="shared" si="558"/>
        <v>1</v>
      </c>
      <c r="AW3623" s="45" t="b">
        <f t="shared" si="552"/>
        <v>1</v>
      </c>
      <c r="AX3623" s="45"/>
    </row>
    <row r="3624" spans="1:50" s="36" customFormat="1" ht="27.75" customHeight="1" x14ac:dyDescent="0.15">
      <c r="A3624" s="36" t="str">
        <f t="shared" si="550"/>
        <v>RONELLY S.A.S201113810</v>
      </c>
      <c r="B3624" s="36" t="b">
        <f>+A3624='[1]Anexo 9'!A3624</f>
        <v>1</v>
      </c>
      <c r="C3624" s="18">
        <v>890929073</v>
      </c>
      <c r="D3624" s="18" t="s">
        <v>3869</v>
      </c>
      <c r="E3624" s="15" t="s">
        <v>98</v>
      </c>
      <c r="F3624" s="15" t="s">
        <v>683</v>
      </c>
      <c r="G3624" s="15">
        <f>+VLOOKUP(F3624,[3]Sheet1!$E$3:$G$74,3,FALSE)</f>
        <v>7</v>
      </c>
      <c r="H3624" s="15">
        <f>+VLOOKUP(D3624&amp;F3624,'TD para paquetes'!$E$3:$I$441,5,FALSE)</f>
        <v>7</v>
      </c>
      <c r="I3624" s="15" t="s">
        <v>1025</v>
      </c>
      <c r="J3624" s="15">
        <v>10</v>
      </c>
      <c r="K3624" s="15">
        <v>10</v>
      </c>
      <c r="L3624" s="15">
        <v>201113810</v>
      </c>
      <c r="M3624" s="15" t="s">
        <v>696</v>
      </c>
      <c r="N3624" s="15" t="s">
        <v>101</v>
      </c>
      <c r="O3624" s="18" t="s">
        <v>5509</v>
      </c>
      <c r="P3624" s="22" t="s">
        <v>3841</v>
      </c>
      <c r="Q3624" s="15" t="s">
        <v>101</v>
      </c>
      <c r="R3624" s="18" t="s">
        <v>134</v>
      </c>
      <c r="S3624" s="22" t="b">
        <f t="shared" si="553"/>
        <v>0</v>
      </c>
      <c r="T3624" s="18"/>
      <c r="U3624" s="18" t="s">
        <v>6600</v>
      </c>
      <c r="V3624" s="15" t="s">
        <v>686</v>
      </c>
      <c r="W3624" s="18" t="s">
        <v>137</v>
      </c>
      <c r="X3624" s="18"/>
      <c r="Y3624" s="15" t="s">
        <v>68</v>
      </c>
      <c r="Z3624" s="18" t="s">
        <v>137</v>
      </c>
      <c r="AA3624" s="18" t="s">
        <v>71</v>
      </c>
      <c r="AB3624" s="18" t="s">
        <v>3821</v>
      </c>
      <c r="AC3624" s="67" t="str">
        <f>+VLOOKUP("*"&amp;L3624&amp;"*",'[2]REGISTROS SANITARIOS'!$D$2663:$E$2973,2,FALSE)</f>
        <v>SI</v>
      </c>
      <c r="AD3624" s="22" t="s">
        <v>1025</v>
      </c>
      <c r="AE3624" s="16">
        <v>46763</v>
      </c>
      <c r="AF3624" s="34" t="s">
        <v>73</v>
      </c>
      <c r="AG3624" s="24"/>
      <c r="AH3624" s="18"/>
      <c r="AI3624" s="18" t="s">
        <v>3806</v>
      </c>
      <c r="AJ3624" s="17">
        <v>550</v>
      </c>
      <c r="AK3624" s="25">
        <v>550</v>
      </c>
      <c r="AL3624" s="25">
        <v>680</v>
      </c>
      <c r="AM3624" s="35">
        <v>0</v>
      </c>
      <c r="AN3624" s="19">
        <v>374000</v>
      </c>
      <c r="AO3624" s="18"/>
      <c r="AP3624" s="15"/>
      <c r="AQ3624" s="43" t="str">
        <f t="shared" si="551"/>
        <v>SI</v>
      </c>
      <c r="AR3624" s="44">
        <f t="shared" si="554"/>
        <v>374000</v>
      </c>
      <c r="AS3624" s="44">
        <f t="shared" si="555"/>
        <v>374000</v>
      </c>
      <c r="AT3624" s="44">
        <f t="shared" si="556"/>
        <v>374000</v>
      </c>
      <c r="AU3624" s="44">
        <f t="shared" si="557"/>
        <v>374000</v>
      </c>
      <c r="AV3624" s="45" t="b">
        <f t="shared" si="558"/>
        <v>1</v>
      </c>
      <c r="AW3624" s="45" t="b">
        <f t="shared" si="552"/>
        <v>1</v>
      </c>
      <c r="AX3624" s="45"/>
    </row>
    <row r="3625" spans="1:50" s="36" customFormat="1" ht="27.75" customHeight="1" x14ac:dyDescent="0.15">
      <c r="A3625" s="36" t="str">
        <f t="shared" si="550"/>
        <v>RONELLY S.A.S201113910</v>
      </c>
      <c r="B3625" s="36" t="b">
        <f>+A3625='[1]Anexo 9'!A3625</f>
        <v>1</v>
      </c>
      <c r="C3625" s="18">
        <v>890929073</v>
      </c>
      <c r="D3625" s="18" t="s">
        <v>3869</v>
      </c>
      <c r="E3625" s="15" t="s">
        <v>98</v>
      </c>
      <c r="F3625" s="15" t="s">
        <v>683</v>
      </c>
      <c r="G3625" s="15">
        <f>+VLOOKUP(F3625,[3]Sheet1!$E$3:$G$74,3,FALSE)</f>
        <v>7</v>
      </c>
      <c r="H3625" s="15">
        <f>+VLOOKUP(D3625&amp;F3625,'TD para paquetes'!$E$3:$I$441,5,FALSE)</f>
        <v>7</v>
      </c>
      <c r="I3625" s="15" t="s">
        <v>1025</v>
      </c>
      <c r="J3625" s="15">
        <v>10</v>
      </c>
      <c r="K3625" s="15">
        <v>10</v>
      </c>
      <c r="L3625" s="15">
        <v>201113910</v>
      </c>
      <c r="M3625" s="15" t="s">
        <v>698</v>
      </c>
      <c r="N3625" s="15" t="s">
        <v>101</v>
      </c>
      <c r="O3625" s="18" t="s">
        <v>5510</v>
      </c>
      <c r="P3625" s="22" t="s">
        <v>3841</v>
      </c>
      <c r="Q3625" s="15" t="s">
        <v>101</v>
      </c>
      <c r="R3625" s="18" t="s">
        <v>134</v>
      </c>
      <c r="S3625" s="22" t="b">
        <f t="shared" si="553"/>
        <v>0</v>
      </c>
      <c r="T3625" s="18"/>
      <c r="U3625" s="18" t="s">
        <v>6600</v>
      </c>
      <c r="V3625" s="15" t="s">
        <v>686</v>
      </c>
      <c r="W3625" s="18" t="s">
        <v>137</v>
      </c>
      <c r="X3625" s="18"/>
      <c r="Y3625" s="15" t="s">
        <v>68</v>
      </c>
      <c r="Z3625" s="18" t="s">
        <v>137</v>
      </c>
      <c r="AA3625" s="18" t="s">
        <v>71</v>
      </c>
      <c r="AB3625" s="18" t="s">
        <v>3821</v>
      </c>
      <c r="AC3625" s="67" t="str">
        <f>+VLOOKUP("*"&amp;L3625&amp;"*",'[2]REGISTROS SANITARIOS'!$D$2663:$E$2973,2,FALSE)</f>
        <v>SI</v>
      </c>
      <c r="AD3625" s="22" t="s">
        <v>1025</v>
      </c>
      <c r="AE3625" s="16">
        <v>46763</v>
      </c>
      <c r="AF3625" s="34" t="s">
        <v>73</v>
      </c>
      <c r="AG3625" s="24"/>
      <c r="AH3625" s="18"/>
      <c r="AI3625" s="18" t="s">
        <v>3806</v>
      </c>
      <c r="AJ3625" s="17">
        <v>275</v>
      </c>
      <c r="AK3625" s="25">
        <v>275</v>
      </c>
      <c r="AL3625" s="25">
        <v>727.14285714285722</v>
      </c>
      <c r="AM3625" s="35">
        <v>0</v>
      </c>
      <c r="AN3625" s="19">
        <v>199964.28571428574</v>
      </c>
      <c r="AO3625" s="18"/>
      <c r="AP3625" s="15"/>
      <c r="AQ3625" s="43" t="str">
        <f t="shared" si="551"/>
        <v>SI</v>
      </c>
      <c r="AR3625" s="44">
        <f t="shared" si="554"/>
        <v>199964.28571428574</v>
      </c>
      <c r="AS3625" s="44">
        <f t="shared" si="555"/>
        <v>199964.28571428574</v>
      </c>
      <c r="AT3625" s="44">
        <f t="shared" si="556"/>
        <v>199964.28571428574</v>
      </c>
      <c r="AU3625" s="44">
        <f t="shared" si="557"/>
        <v>199964.28571428574</v>
      </c>
      <c r="AV3625" s="45" t="b">
        <f t="shared" si="558"/>
        <v>1</v>
      </c>
      <c r="AW3625" s="45" t="b">
        <f t="shared" si="552"/>
        <v>1</v>
      </c>
      <c r="AX3625" s="45"/>
    </row>
    <row r="3626" spans="1:50" s="36" customFormat="1" ht="27.75" customHeight="1" x14ac:dyDescent="0.15">
      <c r="A3626" s="36" t="str">
        <f t="shared" si="550"/>
        <v>RONELLY S.A.S201132010</v>
      </c>
      <c r="B3626" s="36" t="b">
        <f>+A3626='[1]Anexo 9'!A3626</f>
        <v>1</v>
      </c>
      <c r="C3626" s="18">
        <v>890929073</v>
      </c>
      <c r="D3626" s="18" t="s">
        <v>3869</v>
      </c>
      <c r="E3626" s="15" t="s">
        <v>98</v>
      </c>
      <c r="F3626" s="15" t="s">
        <v>337</v>
      </c>
      <c r="G3626" s="15">
        <f>+VLOOKUP(F3626,[3]Sheet1!$E$3:$G$74,3,FALSE)</f>
        <v>5</v>
      </c>
      <c r="H3626" s="15">
        <f>+VLOOKUP(D3626&amp;F3626,'TD para paquetes'!$E$3:$I$441,5,FALSE)</f>
        <v>5</v>
      </c>
      <c r="I3626" s="15" t="s">
        <v>1025</v>
      </c>
      <c r="J3626" s="15">
        <v>10</v>
      </c>
      <c r="K3626" s="15">
        <v>9</v>
      </c>
      <c r="L3626" s="15">
        <v>201132010</v>
      </c>
      <c r="M3626" s="15" t="s">
        <v>338</v>
      </c>
      <c r="N3626" s="15" t="s">
        <v>101</v>
      </c>
      <c r="O3626" s="18" t="s">
        <v>5511</v>
      </c>
      <c r="P3626" s="22" t="s">
        <v>3841</v>
      </c>
      <c r="Q3626" s="15" t="s">
        <v>101</v>
      </c>
      <c r="R3626" s="18" t="s">
        <v>134</v>
      </c>
      <c r="S3626" s="22" t="b">
        <f t="shared" si="553"/>
        <v>0</v>
      </c>
      <c r="T3626" s="18"/>
      <c r="U3626" s="18" t="s">
        <v>134</v>
      </c>
      <c r="V3626" s="15" t="s">
        <v>340</v>
      </c>
      <c r="W3626" s="18" t="s">
        <v>1036</v>
      </c>
      <c r="X3626" s="18"/>
      <c r="Y3626" s="15" t="s">
        <v>73</v>
      </c>
      <c r="Z3626" s="18" t="s">
        <v>1036</v>
      </c>
      <c r="AA3626" s="18" t="s">
        <v>71</v>
      </c>
      <c r="AB3626" s="18" t="s">
        <v>3247</v>
      </c>
      <c r="AC3626" s="67" t="str">
        <f>+VLOOKUP("*"&amp;L3626&amp;"*",'[2]REGISTROS SANITARIOS'!$D$2663:$E$2973,2,FALSE)</f>
        <v>SI</v>
      </c>
      <c r="AD3626" s="22" t="s">
        <v>1025</v>
      </c>
      <c r="AE3626" s="16">
        <v>45062</v>
      </c>
      <c r="AF3626" s="34" t="s">
        <v>73</v>
      </c>
      <c r="AG3626" s="24"/>
      <c r="AH3626" s="18"/>
      <c r="AI3626" s="18" t="s">
        <v>3808</v>
      </c>
      <c r="AJ3626" s="17">
        <v>5.5</v>
      </c>
      <c r="AK3626" s="25">
        <v>6</v>
      </c>
      <c r="AL3626" s="25">
        <v>82857.14285714287</v>
      </c>
      <c r="AM3626" s="35">
        <v>0.19</v>
      </c>
      <c r="AN3626" s="19">
        <v>591600.00000000012</v>
      </c>
      <c r="AO3626" s="18"/>
      <c r="AP3626" s="15"/>
      <c r="AQ3626" s="43" t="str">
        <f t="shared" si="551"/>
        <v>MAYOR</v>
      </c>
      <c r="AR3626" s="44">
        <f t="shared" si="554"/>
        <v>542300.00000000012</v>
      </c>
      <c r="AS3626" s="44">
        <f t="shared" si="555"/>
        <v>455714.2857142858</v>
      </c>
      <c r="AT3626" s="44">
        <f t="shared" si="556"/>
        <v>497142.85714285722</v>
      </c>
      <c r="AU3626" s="44">
        <f t="shared" si="557"/>
        <v>591600.00000000012</v>
      </c>
      <c r="AV3626" s="45" t="b">
        <f t="shared" si="558"/>
        <v>1</v>
      </c>
      <c r="AW3626" s="45" t="b">
        <f t="shared" si="552"/>
        <v>0</v>
      </c>
      <c r="AX3626" s="45"/>
    </row>
    <row r="3627" spans="1:50" s="36" customFormat="1" ht="27.75" customHeight="1" x14ac:dyDescent="0.15">
      <c r="A3627" s="36" t="str">
        <f t="shared" si="550"/>
        <v>RONELLY S.A.S201132210</v>
      </c>
      <c r="B3627" s="36" t="b">
        <f>+A3627='[1]Anexo 9'!A3627</f>
        <v>1</v>
      </c>
      <c r="C3627" s="18">
        <v>890929073</v>
      </c>
      <c r="D3627" s="18" t="s">
        <v>3869</v>
      </c>
      <c r="E3627" s="15" t="s">
        <v>98</v>
      </c>
      <c r="F3627" s="15" t="s">
        <v>337</v>
      </c>
      <c r="G3627" s="15">
        <f>+VLOOKUP(F3627,[3]Sheet1!$E$3:$G$74,3,FALSE)</f>
        <v>5</v>
      </c>
      <c r="H3627" s="15">
        <f>+VLOOKUP(D3627&amp;F3627,'TD para paquetes'!$E$3:$I$441,5,FALSE)</f>
        <v>5</v>
      </c>
      <c r="I3627" s="15" t="s">
        <v>1025</v>
      </c>
      <c r="J3627" s="15">
        <v>10</v>
      </c>
      <c r="K3627" s="15">
        <v>9</v>
      </c>
      <c r="L3627" s="15">
        <v>201132210</v>
      </c>
      <c r="M3627" s="15" t="s">
        <v>342</v>
      </c>
      <c r="N3627" s="15" t="s">
        <v>101</v>
      </c>
      <c r="O3627" s="18" t="s">
        <v>5512</v>
      </c>
      <c r="P3627" s="22" t="s">
        <v>3841</v>
      </c>
      <c r="Q3627" s="15" t="s">
        <v>101</v>
      </c>
      <c r="R3627" s="18" t="s">
        <v>134</v>
      </c>
      <c r="S3627" s="22" t="b">
        <f t="shared" si="553"/>
        <v>0</v>
      </c>
      <c r="T3627" s="18"/>
      <c r="U3627" s="18" t="s">
        <v>134</v>
      </c>
      <c r="V3627" s="15" t="s">
        <v>340</v>
      </c>
      <c r="W3627" s="18" t="s">
        <v>1036</v>
      </c>
      <c r="X3627" s="18"/>
      <c r="Y3627" s="15" t="s">
        <v>73</v>
      </c>
      <c r="Z3627" s="18" t="s">
        <v>1036</v>
      </c>
      <c r="AA3627" s="18" t="s">
        <v>71</v>
      </c>
      <c r="AB3627" s="18" t="s">
        <v>3247</v>
      </c>
      <c r="AC3627" s="67" t="str">
        <f>+VLOOKUP("*"&amp;L3627&amp;"*",'[2]REGISTROS SANITARIOS'!$D$2663:$E$2973,2,FALSE)</f>
        <v>SI</v>
      </c>
      <c r="AD3627" s="22" t="s">
        <v>1025</v>
      </c>
      <c r="AE3627" s="16">
        <v>45062</v>
      </c>
      <c r="AF3627" s="34" t="s">
        <v>73</v>
      </c>
      <c r="AG3627" s="24"/>
      <c r="AH3627" s="18"/>
      <c r="AI3627" s="18" t="s">
        <v>3808</v>
      </c>
      <c r="AJ3627" s="17">
        <v>2.75</v>
      </c>
      <c r="AK3627" s="25">
        <v>3</v>
      </c>
      <c r="AL3627" s="25">
        <v>82857.14285714287</v>
      </c>
      <c r="AM3627" s="35">
        <v>0.19</v>
      </c>
      <c r="AN3627" s="19">
        <v>295800.00000000006</v>
      </c>
      <c r="AO3627" s="18"/>
      <c r="AP3627" s="15"/>
      <c r="AQ3627" s="43" t="str">
        <f t="shared" si="551"/>
        <v>MAYOR</v>
      </c>
      <c r="AR3627" s="44">
        <f t="shared" si="554"/>
        <v>271150.00000000006</v>
      </c>
      <c r="AS3627" s="44">
        <f t="shared" si="555"/>
        <v>227857.1428571429</v>
      </c>
      <c r="AT3627" s="44">
        <f t="shared" si="556"/>
        <v>248571.42857142861</v>
      </c>
      <c r="AU3627" s="44">
        <f t="shared" si="557"/>
        <v>295800.00000000006</v>
      </c>
      <c r="AV3627" s="45" t="b">
        <f t="shared" si="558"/>
        <v>1</v>
      </c>
      <c r="AW3627" s="45" t="b">
        <f t="shared" si="552"/>
        <v>0</v>
      </c>
      <c r="AX3627" s="45"/>
    </row>
    <row r="3628" spans="1:50" s="36" customFormat="1" ht="27.75" customHeight="1" x14ac:dyDescent="0.15">
      <c r="A3628" s="36" t="str">
        <f t="shared" si="550"/>
        <v>RONELLY S.A.S201132320</v>
      </c>
      <c r="B3628" s="36" t="b">
        <f>+A3628='[1]Anexo 9'!A3628</f>
        <v>1</v>
      </c>
      <c r="C3628" s="18">
        <v>890929073</v>
      </c>
      <c r="D3628" s="18" t="s">
        <v>3869</v>
      </c>
      <c r="E3628" s="15" t="s">
        <v>98</v>
      </c>
      <c r="F3628" s="15" t="s">
        <v>326</v>
      </c>
      <c r="G3628" s="15">
        <f>+VLOOKUP(F3628,[3]Sheet1!$E$3:$G$74,3,FALSE)</f>
        <v>4</v>
      </c>
      <c r="H3628" s="15">
        <f>+VLOOKUP(D3628&amp;F3628,'TD para paquetes'!$E$3:$I$441,5,FALSE)</f>
        <v>4</v>
      </c>
      <c r="I3628" s="15" t="s">
        <v>1025</v>
      </c>
      <c r="J3628" s="15">
        <v>10</v>
      </c>
      <c r="K3628" s="15">
        <v>10</v>
      </c>
      <c r="L3628" s="15">
        <v>201132320</v>
      </c>
      <c r="M3628" s="15" t="s">
        <v>327</v>
      </c>
      <c r="N3628" s="15" t="s">
        <v>101</v>
      </c>
      <c r="O3628" s="18" t="s">
        <v>5513</v>
      </c>
      <c r="P3628" s="22" t="s">
        <v>73</v>
      </c>
      <c r="Q3628" s="15" t="s">
        <v>101</v>
      </c>
      <c r="R3628" s="18" t="s">
        <v>134</v>
      </c>
      <c r="S3628" s="22" t="b">
        <f t="shared" si="553"/>
        <v>0</v>
      </c>
      <c r="T3628" s="18"/>
      <c r="U3628" s="18" t="s">
        <v>134</v>
      </c>
      <c r="V3628" s="15"/>
      <c r="W3628" s="18" t="s">
        <v>1036</v>
      </c>
      <c r="X3628" s="18"/>
      <c r="Y3628" s="15" t="s">
        <v>73</v>
      </c>
      <c r="Z3628" s="18" t="s">
        <v>1036</v>
      </c>
      <c r="AA3628" s="18" t="s">
        <v>71</v>
      </c>
      <c r="AB3628" s="18" t="s">
        <v>3247</v>
      </c>
      <c r="AC3628" s="67" t="str">
        <f>+VLOOKUP("*"&amp;L3628&amp;"*",'[2]REGISTROS SANITARIOS'!$D$2663:$E$2973,2,FALSE)</f>
        <v>SI</v>
      </c>
      <c r="AD3628" s="22" t="s">
        <v>1025</v>
      </c>
      <c r="AE3628" s="16">
        <v>45062</v>
      </c>
      <c r="AF3628" s="34" t="s">
        <v>73</v>
      </c>
      <c r="AG3628" s="24"/>
      <c r="AH3628" s="18"/>
      <c r="AI3628" s="18" t="s">
        <v>3808</v>
      </c>
      <c r="AJ3628" s="17">
        <v>5.5</v>
      </c>
      <c r="AK3628" s="25">
        <v>6</v>
      </c>
      <c r="AL3628" s="25">
        <v>23785.714285714286</v>
      </c>
      <c r="AM3628" s="35">
        <v>0.19</v>
      </c>
      <c r="AN3628" s="19">
        <v>169830</v>
      </c>
      <c r="AO3628" s="18"/>
      <c r="AP3628" s="15"/>
      <c r="AQ3628" s="43" t="str">
        <f t="shared" si="551"/>
        <v>MAYOR</v>
      </c>
      <c r="AR3628" s="44">
        <f t="shared" si="554"/>
        <v>155677.5</v>
      </c>
      <c r="AS3628" s="44">
        <f t="shared" si="555"/>
        <v>130821.42857142858</v>
      </c>
      <c r="AT3628" s="44">
        <f t="shared" si="556"/>
        <v>142714.28571428571</v>
      </c>
      <c r="AU3628" s="44">
        <f t="shared" si="557"/>
        <v>169830</v>
      </c>
      <c r="AV3628" s="45" t="b">
        <f t="shared" si="558"/>
        <v>1</v>
      </c>
      <c r="AW3628" s="45" t="b">
        <f t="shared" si="552"/>
        <v>0</v>
      </c>
      <c r="AX3628" s="45"/>
    </row>
    <row r="3629" spans="1:50" s="36" customFormat="1" ht="27.75" customHeight="1" x14ac:dyDescent="0.15">
      <c r="A3629" s="36" t="str">
        <f t="shared" si="550"/>
        <v>RONELLY S.A.S201132330</v>
      </c>
      <c r="B3629" s="36" t="b">
        <f>+A3629='[1]Anexo 9'!A3629</f>
        <v>1</v>
      </c>
      <c r="C3629" s="18">
        <v>890929073</v>
      </c>
      <c r="D3629" s="18" t="s">
        <v>3869</v>
      </c>
      <c r="E3629" s="15" t="s">
        <v>98</v>
      </c>
      <c r="F3629" s="15" t="s">
        <v>326</v>
      </c>
      <c r="G3629" s="15">
        <f>+VLOOKUP(F3629,[3]Sheet1!$E$3:$G$74,3,FALSE)</f>
        <v>4</v>
      </c>
      <c r="H3629" s="15">
        <f>+VLOOKUP(D3629&amp;F3629,'TD para paquetes'!$E$3:$I$441,5,FALSE)</f>
        <v>4</v>
      </c>
      <c r="I3629" s="15" t="s">
        <v>1025</v>
      </c>
      <c r="J3629" s="15">
        <v>10</v>
      </c>
      <c r="K3629" s="15">
        <v>10</v>
      </c>
      <c r="L3629" s="15">
        <v>201132330</v>
      </c>
      <c r="M3629" s="15" t="s">
        <v>331</v>
      </c>
      <c r="N3629" s="15" t="s">
        <v>101</v>
      </c>
      <c r="O3629" s="18" t="s">
        <v>5514</v>
      </c>
      <c r="P3629" s="22" t="s">
        <v>73</v>
      </c>
      <c r="Q3629" s="15" t="s">
        <v>101</v>
      </c>
      <c r="R3629" s="18" t="s">
        <v>134</v>
      </c>
      <c r="S3629" s="22" t="b">
        <f t="shared" si="553"/>
        <v>0</v>
      </c>
      <c r="T3629" s="18"/>
      <c r="U3629" s="18" t="s">
        <v>134</v>
      </c>
      <c r="V3629" s="15"/>
      <c r="W3629" s="18" t="s">
        <v>1036</v>
      </c>
      <c r="X3629" s="18"/>
      <c r="Y3629" s="15" t="s">
        <v>73</v>
      </c>
      <c r="Z3629" s="18" t="s">
        <v>1036</v>
      </c>
      <c r="AA3629" s="18" t="s">
        <v>71</v>
      </c>
      <c r="AB3629" s="18" t="s">
        <v>3247</v>
      </c>
      <c r="AC3629" s="67" t="str">
        <f>+VLOOKUP("*"&amp;L3629&amp;"*",'[2]REGISTROS SANITARIOS'!$D$2663:$E$2973,2,FALSE)</f>
        <v>SI</v>
      </c>
      <c r="AD3629" s="22" t="s">
        <v>1025</v>
      </c>
      <c r="AE3629" s="16">
        <v>45062</v>
      </c>
      <c r="AF3629" s="34" t="s">
        <v>73</v>
      </c>
      <c r="AG3629" s="24"/>
      <c r="AH3629" s="18"/>
      <c r="AI3629" s="18" t="s">
        <v>3808</v>
      </c>
      <c r="AJ3629" s="17">
        <v>11</v>
      </c>
      <c r="AK3629" s="25">
        <v>11</v>
      </c>
      <c r="AL3629" s="25">
        <v>23785.714285714286</v>
      </c>
      <c r="AM3629" s="35">
        <v>0.19</v>
      </c>
      <c r="AN3629" s="19">
        <v>311355</v>
      </c>
      <c r="AO3629" s="18"/>
      <c r="AP3629" s="15"/>
      <c r="AQ3629" s="43" t="str">
        <f t="shared" si="551"/>
        <v>SI</v>
      </c>
      <c r="AR3629" s="44">
        <f t="shared" si="554"/>
        <v>311355</v>
      </c>
      <c r="AS3629" s="44">
        <f t="shared" si="555"/>
        <v>261642.85714285716</v>
      </c>
      <c r="AT3629" s="44">
        <f t="shared" si="556"/>
        <v>261642.85714285716</v>
      </c>
      <c r="AU3629" s="44">
        <f t="shared" si="557"/>
        <v>311355</v>
      </c>
      <c r="AV3629" s="45" t="b">
        <f t="shared" si="558"/>
        <v>1</v>
      </c>
      <c r="AW3629" s="45" t="b">
        <f t="shared" si="552"/>
        <v>0</v>
      </c>
      <c r="AX3629" s="45"/>
    </row>
    <row r="3630" spans="1:50" s="36" customFormat="1" ht="27.75" customHeight="1" x14ac:dyDescent="0.15">
      <c r="A3630" s="36" t="str">
        <f t="shared" si="550"/>
        <v>RONELLY S.A.S201132340</v>
      </c>
      <c r="B3630" s="36" t="b">
        <f>+A3630='[1]Anexo 9'!A3630</f>
        <v>1</v>
      </c>
      <c r="C3630" s="18">
        <v>890929073</v>
      </c>
      <c r="D3630" s="18" t="s">
        <v>3869</v>
      </c>
      <c r="E3630" s="15" t="s">
        <v>98</v>
      </c>
      <c r="F3630" s="15" t="s">
        <v>326</v>
      </c>
      <c r="G3630" s="15">
        <f>+VLOOKUP(F3630,[3]Sheet1!$E$3:$G$74,3,FALSE)</f>
        <v>4</v>
      </c>
      <c r="H3630" s="15">
        <f>+VLOOKUP(D3630&amp;F3630,'TD para paquetes'!$E$3:$I$441,5,FALSE)</f>
        <v>4</v>
      </c>
      <c r="I3630" s="15" t="s">
        <v>1025</v>
      </c>
      <c r="J3630" s="15">
        <v>10</v>
      </c>
      <c r="K3630" s="15">
        <v>10</v>
      </c>
      <c r="L3630" s="15">
        <v>201132340</v>
      </c>
      <c r="M3630" s="15" t="s">
        <v>333</v>
      </c>
      <c r="N3630" s="15" t="s">
        <v>101</v>
      </c>
      <c r="O3630" s="18" t="s">
        <v>5515</v>
      </c>
      <c r="P3630" s="22" t="s">
        <v>73</v>
      </c>
      <c r="Q3630" s="15" t="s">
        <v>101</v>
      </c>
      <c r="R3630" s="18" t="s">
        <v>134</v>
      </c>
      <c r="S3630" s="22" t="b">
        <f t="shared" si="553"/>
        <v>0</v>
      </c>
      <c r="T3630" s="18"/>
      <c r="U3630" s="18" t="s">
        <v>134</v>
      </c>
      <c r="V3630" s="15"/>
      <c r="W3630" s="18" t="s">
        <v>1036</v>
      </c>
      <c r="X3630" s="18"/>
      <c r="Y3630" s="15" t="s">
        <v>73</v>
      </c>
      <c r="Z3630" s="18" t="s">
        <v>1036</v>
      </c>
      <c r="AA3630" s="18" t="s">
        <v>71</v>
      </c>
      <c r="AB3630" s="18" t="s">
        <v>3247</v>
      </c>
      <c r="AC3630" s="67" t="str">
        <f>+VLOOKUP("*"&amp;L3630&amp;"*",'[2]REGISTROS SANITARIOS'!$D$2663:$E$2973,2,FALSE)</f>
        <v>SI</v>
      </c>
      <c r="AD3630" s="22" t="s">
        <v>1025</v>
      </c>
      <c r="AE3630" s="16">
        <v>45062</v>
      </c>
      <c r="AF3630" s="34" t="s">
        <v>73</v>
      </c>
      <c r="AG3630" s="24"/>
      <c r="AH3630" s="18"/>
      <c r="AI3630" s="18" t="s">
        <v>3808</v>
      </c>
      <c r="AJ3630" s="17">
        <v>11</v>
      </c>
      <c r="AK3630" s="25">
        <v>11</v>
      </c>
      <c r="AL3630" s="25">
        <v>23785.714285714286</v>
      </c>
      <c r="AM3630" s="35">
        <v>0.19</v>
      </c>
      <c r="AN3630" s="19">
        <v>311355</v>
      </c>
      <c r="AO3630" s="18"/>
      <c r="AP3630" s="15"/>
      <c r="AQ3630" s="43" t="str">
        <f t="shared" si="551"/>
        <v>SI</v>
      </c>
      <c r="AR3630" s="44">
        <f t="shared" si="554"/>
        <v>311355</v>
      </c>
      <c r="AS3630" s="44">
        <f t="shared" si="555"/>
        <v>261642.85714285716</v>
      </c>
      <c r="AT3630" s="44">
        <f t="shared" si="556"/>
        <v>261642.85714285716</v>
      </c>
      <c r="AU3630" s="44">
        <f t="shared" si="557"/>
        <v>311355</v>
      </c>
      <c r="AV3630" s="45" t="b">
        <f t="shared" si="558"/>
        <v>1</v>
      </c>
      <c r="AW3630" s="45" t="b">
        <f t="shared" si="552"/>
        <v>0</v>
      </c>
      <c r="AX3630" s="45"/>
    </row>
    <row r="3631" spans="1:50" s="36" customFormat="1" ht="27.75" customHeight="1" x14ac:dyDescent="0.15">
      <c r="A3631" s="36" t="str">
        <f t="shared" si="550"/>
        <v>RONELLY S.A.S201132350</v>
      </c>
      <c r="B3631" s="36" t="b">
        <f>+A3631='[1]Anexo 9'!A3631</f>
        <v>1</v>
      </c>
      <c r="C3631" s="18">
        <v>890929073</v>
      </c>
      <c r="D3631" s="18" t="s">
        <v>3869</v>
      </c>
      <c r="E3631" s="15" t="s">
        <v>98</v>
      </c>
      <c r="F3631" s="15" t="s">
        <v>326</v>
      </c>
      <c r="G3631" s="15">
        <f>+VLOOKUP(F3631,[3]Sheet1!$E$3:$G$74,3,FALSE)</f>
        <v>4</v>
      </c>
      <c r="H3631" s="15">
        <f>+VLOOKUP(D3631&amp;F3631,'TD para paquetes'!$E$3:$I$441,5,FALSE)</f>
        <v>4</v>
      </c>
      <c r="I3631" s="15" t="s">
        <v>1025</v>
      </c>
      <c r="J3631" s="15">
        <v>10</v>
      </c>
      <c r="K3631" s="15">
        <v>10</v>
      </c>
      <c r="L3631" s="15">
        <v>201132350</v>
      </c>
      <c r="M3631" s="15" t="s">
        <v>335</v>
      </c>
      <c r="N3631" s="15" t="s">
        <v>101</v>
      </c>
      <c r="O3631" s="18" t="s">
        <v>5516</v>
      </c>
      <c r="P3631" s="22" t="s">
        <v>73</v>
      </c>
      <c r="Q3631" s="15" t="s">
        <v>101</v>
      </c>
      <c r="R3631" s="18" t="s">
        <v>134</v>
      </c>
      <c r="S3631" s="22" t="b">
        <f t="shared" si="553"/>
        <v>0</v>
      </c>
      <c r="T3631" s="18"/>
      <c r="U3631" s="18" t="s">
        <v>134</v>
      </c>
      <c r="V3631" s="15"/>
      <c r="W3631" s="18" t="s">
        <v>1036</v>
      </c>
      <c r="X3631" s="18"/>
      <c r="Y3631" s="15" t="s">
        <v>73</v>
      </c>
      <c r="Z3631" s="18" t="s">
        <v>1036</v>
      </c>
      <c r="AA3631" s="18" t="s">
        <v>71</v>
      </c>
      <c r="AB3631" s="18" t="s">
        <v>3247</v>
      </c>
      <c r="AC3631" s="67" t="str">
        <f>+VLOOKUP("*"&amp;L3631&amp;"*",'[2]REGISTROS SANITARIOS'!$D$2663:$E$2973,2,FALSE)</f>
        <v>SI</v>
      </c>
      <c r="AD3631" s="22" t="s">
        <v>1025</v>
      </c>
      <c r="AE3631" s="16">
        <v>45062</v>
      </c>
      <c r="AF3631" s="34" t="s">
        <v>73</v>
      </c>
      <c r="AG3631" s="24"/>
      <c r="AH3631" s="18"/>
      <c r="AI3631" s="18" t="s">
        <v>3808</v>
      </c>
      <c r="AJ3631" s="17">
        <v>5.5</v>
      </c>
      <c r="AK3631" s="25">
        <v>6</v>
      </c>
      <c r="AL3631" s="25">
        <v>23785.714285714286</v>
      </c>
      <c r="AM3631" s="35">
        <v>0.19</v>
      </c>
      <c r="AN3631" s="19">
        <v>169830</v>
      </c>
      <c r="AO3631" s="18"/>
      <c r="AP3631" s="15"/>
      <c r="AQ3631" s="43" t="str">
        <f t="shared" si="551"/>
        <v>MAYOR</v>
      </c>
      <c r="AR3631" s="44">
        <f t="shared" si="554"/>
        <v>155677.5</v>
      </c>
      <c r="AS3631" s="44">
        <f t="shared" si="555"/>
        <v>130821.42857142858</v>
      </c>
      <c r="AT3631" s="44">
        <f t="shared" si="556"/>
        <v>142714.28571428571</v>
      </c>
      <c r="AU3631" s="44">
        <f t="shared" si="557"/>
        <v>169830</v>
      </c>
      <c r="AV3631" s="45" t="b">
        <f t="shared" si="558"/>
        <v>1</v>
      </c>
      <c r="AW3631" s="45" t="b">
        <f t="shared" si="552"/>
        <v>0</v>
      </c>
      <c r="AX3631" s="45"/>
    </row>
    <row r="3632" spans="1:50" s="36" customFormat="1" ht="27.75" customHeight="1" x14ac:dyDescent="0.15">
      <c r="A3632" s="36" t="str">
        <f t="shared" si="550"/>
        <v>RONELLY S.A.S201132410</v>
      </c>
      <c r="B3632" s="36" t="b">
        <f>+A3632='[1]Anexo 9'!A3632</f>
        <v>1</v>
      </c>
      <c r="C3632" s="18">
        <v>890929073</v>
      </c>
      <c r="D3632" s="18" t="s">
        <v>3869</v>
      </c>
      <c r="E3632" s="15" t="s">
        <v>98</v>
      </c>
      <c r="F3632" s="15" t="s">
        <v>337</v>
      </c>
      <c r="G3632" s="15">
        <f>+VLOOKUP(F3632,[3]Sheet1!$E$3:$G$74,3,FALSE)</f>
        <v>5</v>
      </c>
      <c r="H3632" s="15">
        <f>+VLOOKUP(D3632&amp;F3632,'TD para paquetes'!$E$3:$I$441,5,FALSE)</f>
        <v>5</v>
      </c>
      <c r="I3632" s="15" t="s">
        <v>1025</v>
      </c>
      <c r="J3632" s="15">
        <v>10</v>
      </c>
      <c r="K3632" s="15">
        <v>9</v>
      </c>
      <c r="L3632" s="15">
        <v>201132410</v>
      </c>
      <c r="M3632" s="15" t="s">
        <v>344</v>
      </c>
      <c r="N3632" s="15" t="s">
        <v>101</v>
      </c>
      <c r="O3632" s="18" t="s">
        <v>5517</v>
      </c>
      <c r="P3632" s="22" t="s">
        <v>3841</v>
      </c>
      <c r="Q3632" s="15" t="s">
        <v>101</v>
      </c>
      <c r="R3632" s="18" t="s">
        <v>134</v>
      </c>
      <c r="S3632" s="22" t="b">
        <f t="shared" si="553"/>
        <v>0</v>
      </c>
      <c r="T3632" s="18"/>
      <c r="U3632" s="18" t="s">
        <v>134</v>
      </c>
      <c r="V3632" s="15" t="s">
        <v>340</v>
      </c>
      <c r="W3632" s="18" t="s">
        <v>6609</v>
      </c>
      <c r="X3632" s="18"/>
      <c r="Y3632" s="15" t="s">
        <v>73</v>
      </c>
      <c r="Z3632" s="18" t="s">
        <v>6609</v>
      </c>
      <c r="AA3632" s="18" t="s">
        <v>71</v>
      </c>
      <c r="AB3632" s="18" t="s">
        <v>3792</v>
      </c>
      <c r="AC3632" s="67" t="str">
        <f>+VLOOKUP("*"&amp;L3632&amp;"*",'[2]REGISTROS SANITARIOS'!$D$2663:$E$2973,2,FALSE)</f>
        <v>SI</v>
      </c>
      <c r="AD3632" s="22" t="s">
        <v>1025</v>
      </c>
      <c r="AE3632" s="16">
        <v>45082</v>
      </c>
      <c r="AF3632" s="34" t="s">
        <v>73</v>
      </c>
      <c r="AG3632" s="24"/>
      <c r="AH3632" s="18"/>
      <c r="AI3632" s="18" t="s">
        <v>3806</v>
      </c>
      <c r="AJ3632" s="17">
        <v>11</v>
      </c>
      <c r="AK3632" s="25">
        <v>11</v>
      </c>
      <c r="AL3632" s="25">
        <v>75714.285714285725</v>
      </c>
      <c r="AM3632" s="35">
        <v>0.19</v>
      </c>
      <c r="AN3632" s="19">
        <v>991100.00000000012</v>
      </c>
      <c r="AO3632" s="18"/>
      <c r="AP3632" s="15"/>
      <c r="AQ3632" s="43" t="str">
        <f t="shared" si="551"/>
        <v>SI</v>
      </c>
      <c r="AR3632" s="44">
        <f t="shared" si="554"/>
        <v>991100.00000000012</v>
      </c>
      <c r="AS3632" s="44">
        <f t="shared" si="555"/>
        <v>832857.14285714296</v>
      </c>
      <c r="AT3632" s="44">
        <f t="shared" si="556"/>
        <v>832857.14285714296</v>
      </c>
      <c r="AU3632" s="44">
        <f t="shared" si="557"/>
        <v>991100.00000000012</v>
      </c>
      <c r="AV3632" s="45" t="b">
        <f t="shared" si="558"/>
        <v>1</v>
      </c>
      <c r="AW3632" s="45" t="b">
        <f t="shared" si="552"/>
        <v>0</v>
      </c>
      <c r="AX3632" s="45"/>
    </row>
    <row r="3633" spans="1:50" s="36" customFormat="1" ht="27.75" customHeight="1" x14ac:dyDescent="0.15">
      <c r="A3633" s="36" t="str">
        <f t="shared" si="550"/>
        <v>RONELLY S.A.S201132510</v>
      </c>
      <c r="B3633" s="36" t="b">
        <f>+A3633='[1]Anexo 9'!A3633</f>
        <v>1</v>
      </c>
      <c r="C3633" s="18">
        <v>890929073</v>
      </c>
      <c r="D3633" s="18" t="s">
        <v>3869</v>
      </c>
      <c r="E3633" s="15" t="s">
        <v>98</v>
      </c>
      <c r="F3633" s="15" t="s">
        <v>337</v>
      </c>
      <c r="G3633" s="15">
        <f>+VLOOKUP(F3633,[3]Sheet1!$E$3:$G$74,3,FALSE)</f>
        <v>5</v>
      </c>
      <c r="H3633" s="15">
        <f>+VLOOKUP(D3633&amp;F3633,'TD para paquetes'!$E$3:$I$441,5,FALSE)</f>
        <v>5</v>
      </c>
      <c r="I3633" s="15" t="s">
        <v>1025</v>
      </c>
      <c r="J3633" s="15">
        <v>10</v>
      </c>
      <c r="K3633" s="15">
        <v>9</v>
      </c>
      <c r="L3633" s="15">
        <v>201132510</v>
      </c>
      <c r="M3633" s="15" t="s">
        <v>346</v>
      </c>
      <c r="N3633" s="15" t="s">
        <v>101</v>
      </c>
      <c r="O3633" s="18" t="s">
        <v>5518</v>
      </c>
      <c r="P3633" s="22" t="s">
        <v>3841</v>
      </c>
      <c r="Q3633" s="15" t="s">
        <v>101</v>
      </c>
      <c r="R3633" s="18" t="s">
        <v>134</v>
      </c>
      <c r="S3633" s="22" t="b">
        <f t="shared" si="553"/>
        <v>0</v>
      </c>
      <c r="T3633" s="18"/>
      <c r="U3633" s="18" t="s">
        <v>134</v>
      </c>
      <c r="V3633" s="15" t="s">
        <v>340</v>
      </c>
      <c r="W3633" s="18" t="s">
        <v>1036</v>
      </c>
      <c r="X3633" s="18"/>
      <c r="Y3633" s="15" t="s">
        <v>73</v>
      </c>
      <c r="Z3633" s="18" t="s">
        <v>1036</v>
      </c>
      <c r="AA3633" s="18" t="s">
        <v>71</v>
      </c>
      <c r="AB3633" s="18" t="s">
        <v>3247</v>
      </c>
      <c r="AC3633" s="67" t="str">
        <f>+VLOOKUP("*"&amp;L3633&amp;"*",'[2]REGISTROS SANITARIOS'!$D$2663:$E$2973,2,FALSE)</f>
        <v>SI</v>
      </c>
      <c r="AD3633" s="22" t="s">
        <v>1025</v>
      </c>
      <c r="AE3633" s="16">
        <v>45062</v>
      </c>
      <c r="AF3633" s="34" t="s">
        <v>73</v>
      </c>
      <c r="AG3633" s="24"/>
      <c r="AH3633" s="18"/>
      <c r="AI3633" s="18" t="s">
        <v>3808</v>
      </c>
      <c r="AJ3633" s="17">
        <v>11</v>
      </c>
      <c r="AK3633" s="25">
        <v>11</v>
      </c>
      <c r="AL3633" s="25">
        <v>82857.14285714287</v>
      </c>
      <c r="AM3633" s="35">
        <v>0.19</v>
      </c>
      <c r="AN3633" s="19">
        <v>1084600.0000000002</v>
      </c>
      <c r="AO3633" s="18"/>
      <c r="AP3633" s="15"/>
      <c r="AQ3633" s="43" t="str">
        <f t="shared" si="551"/>
        <v>SI</v>
      </c>
      <c r="AR3633" s="44">
        <f t="shared" si="554"/>
        <v>1084600.0000000002</v>
      </c>
      <c r="AS3633" s="44">
        <f t="shared" si="555"/>
        <v>911428.57142857159</v>
      </c>
      <c r="AT3633" s="44">
        <f t="shared" si="556"/>
        <v>911428.57142857159</v>
      </c>
      <c r="AU3633" s="44">
        <f t="shared" si="557"/>
        <v>1084600.0000000002</v>
      </c>
      <c r="AV3633" s="45" t="b">
        <f t="shared" si="558"/>
        <v>1</v>
      </c>
      <c r="AW3633" s="45" t="b">
        <f t="shared" si="552"/>
        <v>0</v>
      </c>
      <c r="AX3633" s="45"/>
    </row>
    <row r="3634" spans="1:50" s="36" customFormat="1" ht="27.75" customHeight="1" x14ac:dyDescent="0.15">
      <c r="A3634" s="36" t="str">
        <f t="shared" si="550"/>
        <v>RONELLY S.A.S201132610</v>
      </c>
      <c r="B3634" s="36" t="b">
        <f>+A3634='[1]Anexo 9'!A3634</f>
        <v>1</v>
      </c>
      <c r="C3634" s="18">
        <v>890929073</v>
      </c>
      <c r="D3634" s="18" t="s">
        <v>3869</v>
      </c>
      <c r="E3634" s="15" t="s">
        <v>98</v>
      </c>
      <c r="F3634" s="15" t="s">
        <v>337</v>
      </c>
      <c r="G3634" s="15">
        <f>+VLOOKUP(F3634,[3]Sheet1!$E$3:$G$74,3,FALSE)</f>
        <v>5</v>
      </c>
      <c r="H3634" s="15">
        <f>+VLOOKUP(D3634&amp;F3634,'TD para paquetes'!$E$3:$I$441,5,FALSE)</f>
        <v>5</v>
      </c>
      <c r="I3634" s="15" t="s">
        <v>1025</v>
      </c>
      <c r="J3634" s="15">
        <v>9</v>
      </c>
      <c r="K3634" s="15">
        <v>9</v>
      </c>
      <c r="L3634" s="15">
        <v>201132610</v>
      </c>
      <c r="M3634" s="15" t="s">
        <v>348</v>
      </c>
      <c r="N3634" s="15" t="s">
        <v>101</v>
      </c>
      <c r="O3634" s="18" t="s">
        <v>5519</v>
      </c>
      <c r="P3634" s="22" t="s">
        <v>3841</v>
      </c>
      <c r="Q3634" s="15" t="s">
        <v>101</v>
      </c>
      <c r="R3634" s="18" t="s">
        <v>134</v>
      </c>
      <c r="S3634" s="22" t="b">
        <f t="shared" si="553"/>
        <v>0</v>
      </c>
      <c r="T3634" s="18"/>
      <c r="U3634" s="18" t="s">
        <v>134</v>
      </c>
      <c r="V3634" s="15" t="s">
        <v>340</v>
      </c>
      <c r="W3634" s="18" t="s">
        <v>1036</v>
      </c>
      <c r="X3634" s="18"/>
      <c r="Y3634" s="15" t="s">
        <v>73</v>
      </c>
      <c r="Z3634" s="18" t="s">
        <v>1036</v>
      </c>
      <c r="AA3634" s="18" t="s">
        <v>71</v>
      </c>
      <c r="AB3634" s="18" t="s">
        <v>3247</v>
      </c>
      <c r="AC3634" s="67" t="str">
        <f>+VLOOKUP("*"&amp;L3634&amp;"*",'[2]REGISTROS SANITARIOS'!$D$2663:$E$2973,2,FALSE)</f>
        <v>SI</v>
      </c>
      <c r="AD3634" s="22" t="s">
        <v>1025</v>
      </c>
      <c r="AE3634" s="16">
        <v>45062</v>
      </c>
      <c r="AF3634" s="34" t="s">
        <v>73</v>
      </c>
      <c r="AG3634" s="24"/>
      <c r="AH3634" s="18"/>
      <c r="AI3634" s="18" t="s">
        <v>3808</v>
      </c>
      <c r="AJ3634" s="17">
        <v>11</v>
      </c>
      <c r="AK3634" s="25">
        <v>11</v>
      </c>
      <c r="AL3634" s="25">
        <v>82857.14285714287</v>
      </c>
      <c r="AM3634" s="35">
        <v>0.19</v>
      </c>
      <c r="AN3634" s="19">
        <v>1084600.0000000002</v>
      </c>
      <c r="AO3634" s="18"/>
      <c r="AP3634" s="15"/>
      <c r="AQ3634" s="43" t="str">
        <f t="shared" si="551"/>
        <v>SI</v>
      </c>
      <c r="AR3634" s="44">
        <f t="shared" si="554"/>
        <v>1084600.0000000002</v>
      </c>
      <c r="AS3634" s="44">
        <f t="shared" si="555"/>
        <v>911428.57142857159</v>
      </c>
      <c r="AT3634" s="44">
        <f t="shared" si="556"/>
        <v>911428.57142857159</v>
      </c>
      <c r="AU3634" s="44">
        <f t="shared" si="557"/>
        <v>1084600.0000000002</v>
      </c>
      <c r="AV3634" s="45" t="b">
        <f t="shared" si="558"/>
        <v>1</v>
      </c>
      <c r="AW3634" s="45" t="b">
        <f t="shared" si="552"/>
        <v>0</v>
      </c>
      <c r="AX3634" s="45"/>
    </row>
    <row r="3635" spans="1:50" s="36" customFormat="1" ht="27.75" customHeight="1" x14ac:dyDescent="0.15">
      <c r="A3635" s="36" t="str">
        <f t="shared" si="550"/>
        <v>RONELLY S.A.S201133407</v>
      </c>
      <c r="B3635" s="36" t="b">
        <f>+A3635='[1]Anexo 9'!A3635</f>
        <v>1</v>
      </c>
      <c r="C3635" s="18">
        <v>890929073</v>
      </c>
      <c r="D3635" s="18" t="s">
        <v>3869</v>
      </c>
      <c r="E3635" s="15" t="s">
        <v>98</v>
      </c>
      <c r="F3635" s="15" t="s">
        <v>796</v>
      </c>
      <c r="G3635" s="15">
        <f>+VLOOKUP(F3635,[3]Sheet1!$E$3:$G$74,3,FALSE)</f>
        <v>2</v>
      </c>
      <c r="H3635" s="15">
        <f>+VLOOKUP(D3635&amp;F3635,'TD para paquetes'!$E$3:$I$441,5,FALSE)</f>
        <v>2</v>
      </c>
      <c r="I3635" s="15" t="s">
        <v>1025</v>
      </c>
      <c r="J3635" s="15">
        <v>10</v>
      </c>
      <c r="K3635" s="15">
        <v>10</v>
      </c>
      <c r="L3635" s="15">
        <v>201133407</v>
      </c>
      <c r="M3635" s="15" t="s">
        <v>797</v>
      </c>
      <c r="N3635" s="15" t="s">
        <v>101</v>
      </c>
      <c r="O3635" s="18" t="s">
        <v>5520</v>
      </c>
      <c r="P3635" s="22" t="s">
        <v>3841</v>
      </c>
      <c r="Q3635" s="15" t="s">
        <v>101</v>
      </c>
      <c r="R3635" s="18" t="s">
        <v>134</v>
      </c>
      <c r="S3635" s="22" t="b">
        <f t="shared" si="553"/>
        <v>0</v>
      </c>
      <c r="T3635" s="18"/>
      <c r="U3635" s="18" t="s">
        <v>6039</v>
      </c>
      <c r="V3635" s="15" t="s">
        <v>6072</v>
      </c>
      <c r="W3635" s="18" t="s">
        <v>6609</v>
      </c>
      <c r="X3635" s="18"/>
      <c r="Y3635" s="15" t="s">
        <v>73</v>
      </c>
      <c r="Z3635" s="18" t="s">
        <v>6609</v>
      </c>
      <c r="AA3635" s="18" t="s">
        <v>71</v>
      </c>
      <c r="AB3635" s="18" t="s">
        <v>3027</v>
      </c>
      <c r="AC3635" s="67" t="str">
        <f>+VLOOKUP("*"&amp;L3635&amp;"*",'[2]REGISTROS SANITARIOS'!$D$2663:$E$2973,2,FALSE)</f>
        <v>SI</v>
      </c>
      <c r="AD3635" s="22" t="s">
        <v>1025</v>
      </c>
      <c r="AE3635" s="16">
        <v>46648</v>
      </c>
      <c r="AF3635" s="34" t="s">
        <v>73</v>
      </c>
      <c r="AG3635" s="24"/>
      <c r="AH3635" s="18"/>
      <c r="AI3635" s="18" t="s">
        <v>3806</v>
      </c>
      <c r="AJ3635" s="17">
        <v>2255</v>
      </c>
      <c r="AK3635" s="25">
        <v>2255</v>
      </c>
      <c r="AL3635" s="25">
        <v>4428.5714285714284</v>
      </c>
      <c r="AM3635" s="35">
        <v>0.19</v>
      </c>
      <c r="AN3635" s="19">
        <v>11883849.999999998</v>
      </c>
      <c r="AO3635" s="18"/>
      <c r="AP3635" s="15"/>
      <c r="AQ3635" s="43" t="str">
        <f t="shared" si="551"/>
        <v>SI</v>
      </c>
      <c r="AR3635" s="44">
        <f t="shared" si="554"/>
        <v>11883850</v>
      </c>
      <c r="AS3635" s="44">
        <f t="shared" si="555"/>
        <v>9986428.5714285709</v>
      </c>
      <c r="AT3635" s="44">
        <f t="shared" si="556"/>
        <v>9986428.5714285709</v>
      </c>
      <c r="AU3635" s="44">
        <f t="shared" si="557"/>
        <v>11883850</v>
      </c>
      <c r="AV3635" s="45" t="b">
        <f t="shared" si="558"/>
        <v>1</v>
      </c>
      <c r="AW3635" s="45" t="b">
        <f t="shared" si="552"/>
        <v>0</v>
      </c>
      <c r="AX3635" s="45"/>
    </row>
    <row r="3636" spans="1:50" s="36" customFormat="1" ht="27.75" customHeight="1" x14ac:dyDescent="0.15">
      <c r="A3636" s="36" t="str">
        <f t="shared" si="550"/>
        <v>RONELLY S.A.S201133507</v>
      </c>
      <c r="B3636" s="36" t="b">
        <f>+A3636='[1]Anexo 9'!A3636</f>
        <v>1</v>
      </c>
      <c r="C3636" s="18">
        <v>890929073</v>
      </c>
      <c r="D3636" s="18" t="s">
        <v>3869</v>
      </c>
      <c r="E3636" s="15" t="s">
        <v>98</v>
      </c>
      <c r="F3636" s="15" t="s">
        <v>796</v>
      </c>
      <c r="G3636" s="15">
        <f>+VLOOKUP(F3636,[3]Sheet1!$E$3:$G$74,3,FALSE)</f>
        <v>2</v>
      </c>
      <c r="H3636" s="15">
        <f>+VLOOKUP(D3636&amp;F3636,'TD para paquetes'!$E$3:$I$441,5,FALSE)</f>
        <v>2</v>
      </c>
      <c r="I3636" s="15" t="s">
        <v>1025</v>
      </c>
      <c r="J3636" s="15">
        <v>10</v>
      </c>
      <c r="K3636" s="15">
        <v>10</v>
      </c>
      <c r="L3636" s="15">
        <v>201133507</v>
      </c>
      <c r="M3636" s="15" t="s">
        <v>799</v>
      </c>
      <c r="N3636" s="15" t="s">
        <v>101</v>
      </c>
      <c r="O3636" s="18" t="s">
        <v>5521</v>
      </c>
      <c r="P3636" s="22" t="s">
        <v>3841</v>
      </c>
      <c r="Q3636" s="15" t="s">
        <v>101</v>
      </c>
      <c r="R3636" s="18" t="s">
        <v>134</v>
      </c>
      <c r="S3636" s="22" t="b">
        <f t="shared" si="553"/>
        <v>0</v>
      </c>
      <c r="T3636" s="18"/>
      <c r="U3636" s="18" t="s">
        <v>6039</v>
      </c>
      <c r="V3636" s="15" t="s">
        <v>6072</v>
      </c>
      <c r="W3636" s="18" t="s">
        <v>6609</v>
      </c>
      <c r="X3636" s="18"/>
      <c r="Y3636" s="15" t="s">
        <v>73</v>
      </c>
      <c r="Z3636" s="18" t="s">
        <v>6609</v>
      </c>
      <c r="AA3636" s="18" t="s">
        <v>71</v>
      </c>
      <c r="AB3636" s="18" t="s">
        <v>3027</v>
      </c>
      <c r="AC3636" s="67" t="str">
        <f>+VLOOKUP("*"&amp;L3636&amp;"*",'[2]REGISTROS SANITARIOS'!$D$2663:$E$2973,2,FALSE)</f>
        <v>SI</v>
      </c>
      <c r="AD3636" s="22" t="s">
        <v>1025</v>
      </c>
      <c r="AE3636" s="16">
        <v>46648</v>
      </c>
      <c r="AF3636" s="34" t="s">
        <v>73</v>
      </c>
      <c r="AG3636" s="24"/>
      <c r="AH3636" s="18"/>
      <c r="AI3636" s="18" t="s">
        <v>3806</v>
      </c>
      <c r="AJ3636" s="17">
        <v>66</v>
      </c>
      <c r="AK3636" s="25">
        <v>66</v>
      </c>
      <c r="AL3636" s="25">
        <v>4428.5714285714284</v>
      </c>
      <c r="AM3636" s="35">
        <v>0.19</v>
      </c>
      <c r="AN3636" s="19">
        <v>347819.99999999994</v>
      </c>
      <c r="AO3636" s="18"/>
      <c r="AP3636" s="15"/>
      <c r="AQ3636" s="43" t="str">
        <f t="shared" si="551"/>
        <v>SI</v>
      </c>
      <c r="AR3636" s="44">
        <f t="shared" si="554"/>
        <v>347820</v>
      </c>
      <c r="AS3636" s="44">
        <f t="shared" si="555"/>
        <v>292285.71428571426</v>
      </c>
      <c r="AT3636" s="44">
        <f t="shared" si="556"/>
        <v>292285.71428571426</v>
      </c>
      <c r="AU3636" s="44">
        <f t="shared" si="557"/>
        <v>347820</v>
      </c>
      <c r="AV3636" s="45" t="b">
        <f t="shared" si="558"/>
        <v>1</v>
      </c>
      <c r="AW3636" s="45" t="b">
        <f t="shared" si="552"/>
        <v>0</v>
      </c>
      <c r="AX3636" s="45"/>
    </row>
    <row r="3637" spans="1:50" s="36" customFormat="1" ht="27.75" customHeight="1" x14ac:dyDescent="0.15">
      <c r="A3637" s="36" t="str">
        <f t="shared" si="550"/>
        <v>RONELLY S.A.S201134810</v>
      </c>
      <c r="B3637" s="36" t="b">
        <f>+A3637='[1]Anexo 9'!A3637</f>
        <v>1</v>
      </c>
      <c r="C3637" s="18">
        <v>890929073</v>
      </c>
      <c r="D3637" s="18" t="s">
        <v>3869</v>
      </c>
      <c r="E3637" s="15" t="s">
        <v>98</v>
      </c>
      <c r="F3637" s="15" t="s">
        <v>350</v>
      </c>
      <c r="G3637" s="15">
        <f>+VLOOKUP(F3637,[3]Sheet1!$E$3:$G$74,3,FALSE)</f>
        <v>2</v>
      </c>
      <c r="H3637" s="15">
        <f>+VLOOKUP(D3637&amp;F3637,'TD para paquetes'!$E$3:$I$441,5,FALSE)</f>
        <v>2</v>
      </c>
      <c r="I3637" s="15" t="s">
        <v>1025</v>
      </c>
      <c r="J3637" s="15">
        <v>10</v>
      </c>
      <c r="K3637" s="15">
        <v>10</v>
      </c>
      <c r="L3637" s="15">
        <v>201134810</v>
      </c>
      <c r="M3637" s="15" t="s">
        <v>351</v>
      </c>
      <c r="N3637" s="15" t="s">
        <v>101</v>
      </c>
      <c r="O3637" s="18" t="s">
        <v>5522</v>
      </c>
      <c r="P3637" s="22" t="s">
        <v>73</v>
      </c>
      <c r="Q3637" s="15" t="s">
        <v>101</v>
      </c>
      <c r="R3637" s="18" t="s">
        <v>134</v>
      </c>
      <c r="S3637" s="22" t="b">
        <f t="shared" si="553"/>
        <v>0</v>
      </c>
      <c r="T3637" s="18"/>
      <c r="U3637" s="18" t="s">
        <v>6039</v>
      </c>
      <c r="V3637" s="15" t="s">
        <v>6073</v>
      </c>
      <c r="W3637" s="18" t="s">
        <v>6609</v>
      </c>
      <c r="X3637" s="18"/>
      <c r="Y3637" s="15" t="s">
        <v>73</v>
      </c>
      <c r="Z3637" s="18" t="s">
        <v>6609</v>
      </c>
      <c r="AA3637" s="18" t="s">
        <v>71</v>
      </c>
      <c r="AB3637" s="18" t="s">
        <v>3027</v>
      </c>
      <c r="AC3637" s="67" t="str">
        <f>+VLOOKUP("*"&amp;L3637&amp;"*",'[2]REGISTROS SANITARIOS'!$D$2663:$E$2973,2,FALSE)</f>
        <v>SI</v>
      </c>
      <c r="AD3637" s="22" t="s">
        <v>1025</v>
      </c>
      <c r="AE3637" s="16">
        <v>46648</v>
      </c>
      <c r="AF3637" s="34" t="s">
        <v>73</v>
      </c>
      <c r="AG3637" s="24"/>
      <c r="AH3637" s="18"/>
      <c r="AI3637" s="18" t="s">
        <v>3806</v>
      </c>
      <c r="AJ3637" s="17">
        <v>55</v>
      </c>
      <c r="AK3637" s="25">
        <v>55</v>
      </c>
      <c r="AL3637" s="25">
        <v>4142.8571428571431</v>
      </c>
      <c r="AM3637" s="35">
        <v>0.19</v>
      </c>
      <c r="AN3637" s="19">
        <v>271150</v>
      </c>
      <c r="AO3637" s="18"/>
      <c r="AP3637" s="15"/>
      <c r="AQ3637" s="43" t="str">
        <f t="shared" si="551"/>
        <v>SI</v>
      </c>
      <c r="AR3637" s="44">
        <f t="shared" si="554"/>
        <v>271150</v>
      </c>
      <c r="AS3637" s="44">
        <f t="shared" si="555"/>
        <v>227857.14285714287</v>
      </c>
      <c r="AT3637" s="44">
        <f t="shared" si="556"/>
        <v>227857.14285714287</v>
      </c>
      <c r="AU3637" s="44">
        <f t="shared" si="557"/>
        <v>271150</v>
      </c>
      <c r="AV3637" s="45" t="b">
        <f t="shared" si="558"/>
        <v>1</v>
      </c>
      <c r="AW3637" s="45" t="b">
        <f t="shared" si="552"/>
        <v>0</v>
      </c>
      <c r="AX3637" s="45"/>
    </row>
    <row r="3638" spans="1:50" s="36" customFormat="1" ht="27.75" customHeight="1" x14ac:dyDescent="0.15">
      <c r="A3638" s="36" t="str">
        <f t="shared" si="550"/>
        <v>RONELLY S.A.S201134910</v>
      </c>
      <c r="B3638" s="36" t="b">
        <f>+A3638='[1]Anexo 9'!A3638</f>
        <v>1</v>
      </c>
      <c r="C3638" s="18">
        <v>890929073</v>
      </c>
      <c r="D3638" s="18" t="s">
        <v>3869</v>
      </c>
      <c r="E3638" s="15" t="s">
        <v>98</v>
      </c>
      <c r="F3638" s="15" t="s">
        <v>350</v>
      </c>
      <c r="G3638" s="15">
        <f>+VLOOKUP(F3638,[3]Sheet1!$E$3:$G$74,3,FALSE)</f>
        <v>2</v>
      </c>
      <c r="H3638" s="15">
        <f>+VLOOKUP(D3638&amp;F3638,'TD para paquetes'!$E$3:$I$441,5,FALSE)</f>
        <v>2</v>
      </c>
      <c r="I3638" s="15" t="s">
        <v>1025</v>
      </c>
      <c r="J3638" s="15">
        <v>10</v>
      </c>
      <c r="K3638" s="15">
        <v>10</v>
      </c>
      <c r="L3638" s="15">
        <v>201134910</v>
      </c>
      <c r="M3638" s="15" t="s">
        <v>354</v>
      </c>
      <c r="N3638" s="15" t="s">
        <v>101</v>
      </c>
      <c r="O3638" s="18" t="s">
        <v>5523</v>
      </c>
      <c r="P3638" s="22" t="s">
        <v>73</v>
      </c>
      <c r="Q3638" s="15" t="s">
        <v>101</v>
      </c>
      <c r="R3638" s="18" t="s">
        <v>134</v>
      </c>
      <c r="S3638" s="22" t="b">
        <f t="shared" si="553"/>
        <v>0</v>
      </c>
      <c r="T3638" s="18"/>
      <c r="U3638" s="18" t="s">
        <v>6039</v>
      </c>
      <c r="V3638" s="15" t="s">
        <v>6073</v>
      </c>
      <c r="W3638" s="18" t="s">
        <v>6609</v>
      </c>
      <c r="X3638" s="18"/>
      <c r="Y3638" s="15" t="s">
        <v>73</v>
      </c>
      <c r="Z3638" s="18" t="s">
        <v>6609</v>
      </c>
      <c r="AA3638" s="18" t="s">
        <v>71</v>
      </c>
      <c r="AB3638" s="18" t="s">
        <v>3027</v>
      </c>
      <c r="AC3638" s="67" t="str">
        <f>+VLOOKUP("*"&amp;L3638&amp;"*",'[2]REGISTROS SANITARIOS'!$D$2663:$E$2973,2,FALSE)</f>
        <v>SI</v>
      </c>
      <c r="AD3638" s="22" t="s">
        <v>1025</v>
      </c>
      <c r="AE3638" s="16">
        <v>46648</v>
      </c>
      <c r="AF3638" s="34" t="s">
        <v>73</v>
      </c>
      <c r="AG3638" s="24"/>
      <c r="AH3638" s="18"/>
      <c r="AI3638" s="18" t="s">
        <v>3806</v>
      </c>
      <c r="AJ3638" s="17">
        <v>880</v>
      </c>
      <c r="AK3638" s="25">
        <v>880</v>
      </c>
      <c r="AL3638" s="25">
        <v>4142.8571428571431</v>
      </c>
      <c r="AM3638" s="35">
        <v>0.19</v>
      </c>
      <c r="AN3638" s="19">
        <v>4338400</v>
      </c>
      <c r="AO3638" s="18"/>
      <c r="AP3638" s="15"/>
      <c r="AQ3638" s="43" t="str">
        <f t="shared" si="551"/>
        <v>SI</v>
      </c>
      <c r="AR3638" s="44">
        <f t="shared" si="554"/>
        <v>4338400</v>
      </c>
      <c r="AS3638" s="44">
        <f t="shared" si="555"/>
        <v>3645714.2857142859</v>
      </c>
      <c r="AT3638" s="44">
        <f t="shared" si="556"/>
        <v>3645714.2857142859</v>
      </c>
      <c r="AU3638" s="44">
        <f t="shared" si="557"/>
        <v>4338400</v>
      </c>
      <c r="AV3638" s="45" t="b">
        <f t="shared" si="558"/>
        <v>1</v>
      </c>
      <c r="AW3638" s="45" t="b">
        <f t="shared" si="552"/>
        <v>0</v>
      </c>
      <c r="AX3638" s="45"/>
    </row>
    <row r="3639" spans="1:50" s="36" customFormat="1" ht="27.75" customHeight="1" x14ac:dyDescent="0.15">
      <c r="A3639" s="36" t="str">
        <f t="shared" si="550"/>
        <v>RONELLY S.A.S201136610</v>
      </c>
      <c r="B3639" s="36" t="b">
        <f>+A3639='[1]Anexo 9'!A3639</f>
        <v>1</v>
      </c>
      <c r="C3639" s="18">
        <v>890929073</v>
      </c>
      <c r="D3639" s="18" t="s">
        <v>3869</v>
      </c>
      <c r="E3639" s="15" t="s">
        <v>98</v>
      </c>
      <c r="F3639" s="15" t="s">
        <v>2684</v>
      </c>
      <c r="G3639" s="15">
        <f>+VLOOKUP(F3639,[3]Sheet1!$E$3:$G$74,3,FALSE)</f>
        <v>2</v>
      </c>
      <c r="H3639" s="15">
        <f>+VLOOKUP(D3639&amp;F3639,'TD para paquetes'!$E$3:$I$441,5,FALSE)</f>
        <v>2</v>
      </c>
      <c r="I3639" s="15" t="s">
        <v>1025</v>
      </c>
      <c r="J3639" s="15">
        <v>3</v>
      </c>
      <c r="K3639" s="15">
        <v>3</v>
      </c>
      <c r="L3639" s="15">
        <v>201136610</v>
      </c>
      <c r="M3639" s="15" t="s">
        <v>1003</v>
      </c>
      <c r="N3639" s="15" t="s">
        <v>101</v>
      </c>
      <c r="O3639" s="18" t="s">
        <v>5524</v>
      </c>
      <c r="P3639" s="22" t="s">
        <v>3841</v>
      </c>
      <c r="Q3639" s="15" t="s">
        <v>101</v>
      </c>
      <c r="R3639" s="18" t="s">
        <v>134</v>
      </c>
      <c r="S3639" s="22" t="b">
        <f t="shared" si="553"/>
        <v>0</v>
      </c>
      <c r="T3639" s="18"/>
      <c r="U3639" s="18" t="s">
        <v>134</v>
      </c>
      <c r="V3639" s="15" t="s">
        <v>6075</v>
      </c>
      <c r="W3639" s="18" t="s">
        <v>1036</v>
      </c>
      <c r="X3639" s="18"/>
      <c r="Y3639" s="15" t="s">
        <v>73</v>
      </c>
      <c r="Z3639" s="18" t="s">
        <v>1036</v>
      </c>
      <c r="AA3639" s="18" t="s">
        <v>71</v>
      </c>
      <c r="AB3639" s="18" t="s">
        <v>3246</v>
      </c>
      <c r="AC3639" s="67" t="str">
        <f>+VLOOKUP("*"&amp;L3639&amp;"*",'[2]REGISTROS SANITARIOS'!$D$2663:$E$2973,2,FALSE)</f>
        <v>SI</v>
      </c>
      <c r="AD3639" s="22" t="s">
        <v>1025</v>
      </c>
      <c r="AE3639" s="16">
        <v>47192</v>
      </c>
      <c r="AF3639" s="34" t="s">
        <v>73</v>
      </c>
      <c r="AG3639" s="24"/>
      <c r="AH3639" s="18"/>
      <c r="AI3639" s="18" t="s">
        <v>3808</v>
      </c>
      <c r="AJ3639" s="17">
        <v>82.5</v>
      </c>
      <c r="AK3639" s="25">
        <v>83</v>
      </c>
      <c r="AL3639" s="25">
        <v>42500</v>
      </c>
      <c r="AM3639" s="35">
        <v>0.19</v>
      </c>
      <c r="AN3639" s="19">
        <v>4197725</v>
      </c>
      <c r="AO3639" s="18"/>
      <c r="AP3639" s="15"/>
      <c r="AQ3639" s="43" t="str">
        <f t="shared" si="551"/>
        <v>MAYOR</v>
      </c>
      <c r="AR3639" s="44">
        <f t="shared" si="554"/>
        <v>4172437.5</v>
      </c>
      <c r="AS3639" s="44">
        <f t="shared" si="555"/>
        <v>3506250</v>
      </c>
      <c r="AT3639" s="44">
        <f t="shared" si="556"/>
        <v>3527500</v>
      </c>
      <c r="AU3639" s="44">
        <f t="shared" si="557"/>
        <v>4197725</v>
      </c>
      <c r="AV3639" s="45" t="b">
        <f t="shared" si="558"/>
        <v>1</v>
      </c>
      <c r="AW3639" s="45" t="b">
        <f t="shared" si="552"/>
        <v>0</v>
      </c>
      <c r="AX3639" s="45"/>
    </row>
    <row r="3640" spans="1:50" s="36" customFormat="1" ht="27.75" customHeight="1" x14ac:dyDescent="0.15">
      <c r="A3640" s="36" t="str">
        <f t="shared" si="550"/>
        <v>RONELLY S.A.S201136710</v>
      </c>
      <c r="B3640" s="36" t="b">
        <f>+A3640='[1]Anexo 9'!A3640</f>
        <v>1</v>
      </c>
      <c r="C3640" s="18">
        <v>890929073</v>
      </c>
      <c r="D3640" s="18" t="s">
        <v>3869</v>
      </c>
      <c r="E3640" s="15" t="s">
        <v>98</v>
      </c>
      <c r="F3640" s="15" t="s">
        <v>2684</v>
      </c>
      <c r="G3640" s="15">
        <f>+VLOOKUP(F3640,[3]Sheet1!$E$3:$G$74,3,FALSE)</f>
        <v>2</v>
      </c>
      <c r="H3640" s="15">
        <f>+VLOOKUP(D3640&amp;F3640,'TD para paquetes'!$E$3:$I$441,5,FALSE)</f>
        <v>2</v>
      </c>
      <c r="I3640" s="15" t="s">
        <v>1025</v>
      </c>
      <c r="J3640" s="15">
        <v>3</v>
      </c>
      <c r="K3640" s="15">
        <v>3</v>
      </c>
      <c r="L3640" s="15">
        <v>201136710</v>
      </c>
      <c r="M3640" s="15" t="s">
        <v>1012</v>
      </c>
      <c r="N3640" s="15" t="s">
        <v>101</v>
      </c>
      <c r="O3640" s="18" t="s">
        <v>5525</v>
      </c>
      <c r="P3640" s="22" t="s">
        <v>3841</v>
      </c>
      <c r="Q3640" s="15" t="s">
        <v>101</v>
      </c>
      <c r="R3640" s="18" t="s">
        <v>134</v>
      </c>
      <c r="S3640" s="22" t="b">
        <f t="shared" si="553"/>
        <v>0</v>
      </c>
      <c r="T3640" s="18"/>
      <c r="U3640" s="18" t="s">
        <v>134</v>
      </c>
      <c r="V3640" s="15" t="s">
        <v>6075</v>
      </c>
      <c r="W3640" s="18" t="s">
        <v>1036</v>
      </c>
      <c r="X3640" s="18"/>
      <c r="Y3640" s="15" t="s">
        <v>73</v>
      </c>
      <c r="Z3640" s="18" t="s">
        <v>1036</v>
      </c>
      <c r="AA3640" s="18" t="s">
        <v>71</v>
      </c>
      <c r="AB3640" s="18" t="s">
        <v>3246</v>
      </c>
      <c r="AC3640" s="67" t="str">
        <f>+VLOOKUP("*"&amp;L3640&amp;"*",'[2]REGISTROS SANITARIOS'!$D$2663:$E$2973,2,FALSE)</f>
        <v>SI</v>
      </c>
      <c r="AD3640" s="22" t="s">
        <v>1025</v>
      </c>
      <c r="AE3640" s="16">
        <v>47192</v>
      </c>
      <c r="AF3640" s="34" t="s">
        <v>73</v>
      </c>
      <c r="AG3640" s="24"/>
      <c r="AH3640" s="18"/>
      <c r="AI3640" s="18" t="s">
        <v>3808</v>
      </c>
      <c r="AJ3640" s="17">
        <v>16.5</v>
      </c>
      <c r="AK3640" s="25">
        <v>17</v>
      </c>
      <c r="AL3640" s="25">
        <v>42500</v>
      </c>
      <c r="AM3640" s="35">
        <v>0</v>
      </c>
      <c r="AN3640" s="19">
        <v>722500</v>
      </c>
      <c r="AO3640" s="18"/>
      <c r="AP3640" s="15"/>
      <c r="AQ3640" s="43" t="str">
        <f t="shared" si="551"/>
        <v>MAYOR</v>
      </c>
      <c r="AR3640" s="44">
        <f t="shared" si="554"/>
        <v>701250</v>
      </c>
      <c r="AS3640" s="44">
        <f t="shared" si="555"/>
        <v>701250</v>
      </c>
      <c r="AT3640" s="44">
        <f t="shared" si="556"/>
        <v>722500</v>
      </c>
      <c r="AU3640" s="44">
        <f t="shared" si="557"/>
        <v>722500</v>
      </c>
      <c r="AV3640" s="45" t="b">
        <f t="shared" si="558"/>
        <v>1</v>
      </c>
      <c r="AW3640" s="45" t="b">
        <f t="shared" si="552"/>
        <v>0</v>
      </c>
      <c r="AX3640" s="45"/>
    </row>
    <row r="3641" spans="1:50" s="36" customFormat="1" ht="27.75" customHeight="1" x14ac:dyDescent="0.15">
      <c r="A3641" s="36" t="str">
        <f t="shared" si="550"/>
        <v>RONELLY S.A.S201140209</v>
      </c>
      <c r="B3641" s="36" t="b">
        <f>+A3641='[1]Anexo 9'!A3641</f>
        <v>1</v>
      </c>
      <c r="C3641" s="18">
        <v>890929073</v>
      </c>
      <c r="D3641" s="18" t="s">
        <v>3869</v>
      </c>
      <c r="E3641" s="15" t="s">
        <v>98</v>
      </c>
      <c r="F3641" s="15" t="s">
        <v>769</v>
      </c>
      <c r="G3641" s="15">
        <f>+VLOOKUP(F3641,[3]Sheet1!$E$3:$G$74,3,FALSE)</f>
        <v>2</v>
      </c>
      <c r="H3641" s="15">
        <f>+VLOOKUP(D3641&amp;F3641,'TD para paquetes'!$E$3:$I$441,5,FALSE)</f>
        <v>2</v>
      </c>
      <c r="I3641" s="15" t="s">
        <v>1025</v>
      </c>
      <c r="J3641" s="15">
        <v>7</v>
      </c>
      <c r="K3641" s="15">
        <v>7</v>
      </c>
      <c r="L3641" s="15">
        <v>201140209</v>
      </c>
      <c r="M3641" s="15" t="s">
        <v>770</v>
      </c>
      <c r="N3641" s="15" t="s">
        <v>452</v>
      </c>
      <c r="O3641" s="18" t="s">
        <v>5526</v>
      </c>
      <c r="P3641" s="22" t="s">
        <v>73</v>
      </c>
      <c r="Q3641" s="15" t="s">
        <v>101</v>
      </c>
      <c r="R3641" s="18" t="s">
        <v>134</v>
      </c>
      <c r="S3641" s="22" t="b">
        <f t="shared" si="553"/>
        <v>0</v>
      </c>
      <c r="T3641" s="18"/>
      <c r="U3641" s="18" t="s">
        <v>6610</v>
      </c>
      <c r="V3641" s="15" t="s">
        <v>773</v>
      </c>
      <c r="W3641" s="18" t="s">
        <v>3811</v>
      </c>
      <c r="X3641" s="18"/>
      <c r="Y3641" s="15" t="s">
        <v>68</v>
      </c>
      <c r="Z3641" s="18" t="s">
        <v>3811</v>
      </c>
      <c r="AA3641" s="18" t="s">
        <v>71</v>
      </c>
      <c r="AB3641" s="18" t="s">
        <v>776</v>
      </c>
      <c r="AC3641" s="67" t="str">
        <f>+VLOOKUP("*"&amp;L3641&amp;"*",'[2]REGISTROS SANITARIOS'!$D$2663:$E$2973,2,FALSE)</f>
        <v>SI</v>
      </c>
      <c r="AD3641" s="22" t="s">
        <v>1025</v>
      </c>
      <c r="AE3641" s="16">
        <v>47308</v>
      </c>
      <c r="AF3641" s="34" t="s">
        <v>73</v>
      </c>
      <c r="AG3641" s="24"/>
      <c r="AH3641" s="18"/>
      <c r="AI3641" s="18" t="s">
        <v>3807</v>
      </c>
      <c r="AJ3641" s="17">
        <v>3960</v>
      </c>
      <c r="AK3641" s="25">
        <v>3960</v>
      </c>
      <c r="AL3641" s="25">
        <v>1140</v>
      </c>
      <c r="AM3641" s="35">
        <v>0</v>
      </c>
      <c r="AN3641" s="19">
        <v>4514400</v>
      </c>
      <c r="AO3641" s="18"/>
      <c r="AP3641" s="15"/>
      <c r="AQ3641" s="43" t="str">
        <f t="shared" si="551"/>
        <v>SI</v>
      </c>
      <c r="AR3641" s="44">
        <f t="shared" si="554"/>
        <v>4514400</v>
      </c>
      <c r="AS3641" s="44">
        <f t="shared" si="555"/>
        <v>4514400</v>
      </c>
      <c r="AT3641" s="44">
        <f t="shared" si="556"/>
        <v>4514400</v>
      </c>
      <c r="AU3641" s="44">
        <f t="shared" si="557"/>
        <v>4514400</v>
      </c>
      <c r="AV3641" s="45" t="b">
        <f t="shared" si="558"/>
        <v>1</v>
      </c>
      <c r="AW3641" s="45" t="b">
        <f t="shared" si="552"/>
        <v>1</v>
      </c>
      <c r="AX3641" s="45"/>
    </row>
    <row r="3642" spans="1:50" s="36" customFormat="1" ht="27.75" customHeight="1" x14ac:dyDescent="0.15">
      <c r="A3642" s="36" t="str">
        <f t="shared" si="550"/>
        <v>RONELLY S.A.S201140409</v>
      </c>
      <c r="B3642" s="36" t="b">
        <f>+A3642='[1]Anexo 9'!A3642</f>
        <v>1</v>
      </c>
      <c r="C3642" s="18">
        <v>890929073</v>
      </c>
      <c r="D3642" s="18" t="s">
        <v>3869</v>
      </c>
      <c r="E3642" s="15" t="s">
        <v>98</v>
      </c>
      <c r="F3642" s="15" t="s">
        <v>769</v>
      </c>
      <c r="G3642" s="15">
        <f>+VLOOKUP(F3642,[3]Sheet1!$E$3:$G$74,3,FALSE)</f>
        <v>2</v>
      </c>
      <c r="H3642" s="15">
        <f>+VLOOKUP(D3642&amp;F3642,'TD para paquetes'!$E$3:$I$441,5,FALSE)</f>
        <v>2</v>
      </c>
      <c r="I3642" s="15" t="s">
        <v>1025</v>
      </c>
      <c r="J3642" s="15">
        <v>7</v>
      </c>
      <c r="K3642" s="15">
        <v>7</v>
      </c>
      <c r="L3642" s="15">
        <v>201140409</v>
      </c>
      <c r="M3642" s="15" t="s">
        <v>777</v>
      </c>
      <c r="N3642" s="15" t="s">
        <v>452</v>
      </c>
      <c r="O3642" s="18" t="s">
        <v>5527</v>
      </c>
      <c r="P3642" s="22" t="s">
        <v>73</v>
      </c>
      <c r="Q3642" s="15" t="s">
        <v>101</v>
      </c>
      <c r="R3642" s="18" t="s">
        <v>134</v>
      </c>
      <c r="S3642" s="22" t="b">
        <f t="shared" si="553"/>
        <v>0</v>
      </c>
      <c r="T3642" s="18"/>
      <c r="U3642" s="18" t="s">
        <v>6611</v>
      </c>
      <c r="V3642" s="15" t="s">
        <v>773</v>
      </c>
      <c r="W3642" s="18" t="s">
        <v>3811</v>
      </c>
      <c r="X3642" s="18"/>
      <c r="Y3642" s="15" t="s">
        <v>68</v>
      </c>
      <c r="Z3642" s="18" t="s">
        <v>3811</v>
      </c>
      <c r="AA3642" s="18" t="s">
        <v>71</v>
      </c>
      <c r="AB3642" s="18" t="s">
        <v>776</v>
      </c>
      <c r="AC3642" s="67" t="str">
        <f>+VLOOKUP("*"&amp;L3642&amp;"*",'[2]REGISTROS SANITARIOS'!$D$2663:$E$2973,2,FALSE)</f>
        <v>SI</v>
      </c>
      <c r="AD3642" s="22" t="s">
        <v>1025</v>
      </c>
      <c r="AE3642" s="16">
        <v>47308</v>
      </c>
      <c r="AF3642" s="34" t="s">
        <v>73</v>
      </c>
      <c r="AG3642" s="24"/>
      <c r="AH3642" s="18"/>
      <c r="AI3642" s="18" t="s">
        <v>3807</v>
      </c>
      <c r="AJ3642" s="17">
        <v>2090</v>
      </c>
      <c r="AK3642" s="25">
        <v>2090</v>
      </c>
      <c r="AL3642" s="25">
        <v>1710</v>
      </c>
      <c r="AM3642" s="35">
        <v>0</v>
      </c>
      <c r="AN3642" s="19">
        <v>3573900</v>
      </c>
      <c r="AO3642" s="18"/>
      <c r="AP3642" s="15"/>
      <c r="AQ3642" s="43" t="str">
        <f t="shared" si="551"/>
        <v>SI</v>
      </c>
      <c r="AR3642" s="44">
        <f t="shared" si="554"/>
        <v>3573900</v>
      </c>
      <c r="AS3642" s="44">
        <f t="shared" si="555"/>
        <v>3573900</v>
      </c>
      <c r="AT3642" s="44">
        <f t="shared" si="556"/>
        <v>3573900</v>
      </c>
      <c r="AU3642" s="44">
        <f t="shared" si="557"/>
        <v>3573900</v>
      </c>
      <c r="AV3642" s="45" t="b">
        <f t="shared" si="558"/>
        <v>1</v>
      </c>
      <c r="AW3642" s="45" t="b">
        <f t="shared" si="552"/>
        <v>1</v>
      </c>
      <c r="AX3642" s="45"/>
    </row>
    <row r="3643" spans="1:50" s="36" customFormat="1" ht="27.75" customHeight="1" x14ac:dyDescent="0.15">
      <c r="A3643" s="36" t="str">
        <f t="shared" si="550"/>
        <v>RONELLY S.A.S201140509</v>
      </c>
      <c r="B3643" s="36" t="b">
        <f>+A3643='[1]Anexo 9'!A3643</f>
        <v>1</v>
      </c>
      <c r="C3643" s="18">
        <v>890929073</v>
      </c>
      <c r="D3643" s="18" t="s">
        <v>3869</v>
      </c>
      <c r="E3643" s="15" t="s">
        <v>98</v>
      </c>
      <c r="F3643" s="15" t="s">
        <v>780</v>
      </c>
      <c r="G3643" s="15">
        <f>+VLOOKUP(F3643,[3]Sheet1!$E$3:$G$74,3,FALSE)</f>
        <v>2</v>
      </c>
      <c r="H3643" s="15">
        <f>+VLOOKUP(D3643&amp;F3643,'TD para paquetes'!$E$3:$I$441,5,FALSE)</f>
        <v>2</v>
      </c>
      <c r="I3643" s="15" t="s">
        <v>1025</v>
      </c>
      <c r="J3643" s="15">
        <v>10</v>
      </c>
      <c r="K3643" s="15">
        <v>10</v>
      </c>
      <c r="L3643" s="15">
        <v>201140509</v>
      </c>
      <c r="M3643" s="15" t="s">
        <v>781</v>
      </c>
      <c r="N3643" s="15" t="s">
        <v>452</v>
      </c>
      <c r="O3643" s="18" t="s">
        <v>5528</v>
      </c>
      <c r="P3643" s="22" t="s">
        <v>73</v>
      </c>
      <c r="Q3643" s="15" t="s">
        <v>101</v>
      </c>
      <c r="R3643" s="18" t="s">
        <v>134</v>
      </c>
      <c r="S3643" s="22" t="b">
        <f t="shared" si="553"/>
        <v>0</v>
      </c>
      <c r="T3643" s="18"/>
      <c r="U3643" s="18" t="s">
        <v>6610</v>
      </c>
      <c r="V3643" s="15" t="s">
        <v>783</v>
      </c>
      <c r="W3643" s="18" t="s">
        <v>3811</v>
      </c>
      <c r="X3643" s="18"/>
      <c r="Y3643" s="15" t="s">
        <v>68</v>
      </c>
      <c r="Z3643" s="18" t="s">
        <v>3811</v>
      </c>
      <c r="AA3643" s="18" t="s">
        <v>71</v>
      </c>
      <c r="AB3643" s="18" t="s">
        <v>785</v>
      </c>
      <c r="AC3643" s="67" t="str">
        <f>+VLOOKUP("*"&amp;L3643&amp;"*",'[2]REGISTROS SANITARIOS'!$D$2663:$E$2973,2,FALSE)</f>
        <v>SI</v>
      </c>
      <c r="AD3643" s="22" t="s">
        <v>1025</v>
      </c>
      <c r="AE3643" s="16">
        <v>46468</v>
      </c>
      <c r="AF3643" s="34" t="s">
        <v>73</v>
      </c>
      <c r="AG3643" s="24"/>
      <c r="AH3643" s="18"/>
      <c r="AI3643" s="18" t="s">
        <v>3807</v>
      </c>
      <c r="AJ3643" s="17">
        <v>550</v>
      </c>
      <c r="AK3643" s="25">
        <v>550</v>
      </c>
      <c r="AL3643" s="25">
        <v>1847.1428571428573</v>
      </c>
      <c r="AM3643" s="35">
        <v>0</v>
      </c>
      <c r="AN3643" s="19">
        <v>1015928.5714285715</v>
      </c>
      <c r="AO3643" s="18"/>
      <c r="AP3643" s="15"/>
      <c r="AQ3643" s="43" t="str">
        <f t="shared" si="551"/>
        <v>SI</v>
      </c>
      <c r="AR3643" s="44">
        <f t="shared" si="554"/>
        <v>1015928.5714285715</v>
      </c>
      <c r="AS3643" s="44">
        <f t="shared" si="555"/>
        <v>1015928.5714285715</v>
      </c>
      <c r="AT3643" s="44">
        <f t="shared" si="556"/>
        <v>1015928.5714285715</v>
      </c>
      <c r="AU3643" s="44">
        <f t="shared" si="557"/>
        <v>1015928.5714285715</v>
      </c>
      <c r="AV3643" s="45" t="b">
        <f t="shared" si="558"/>
        <v>1</v>
      </c>
      <c r="AW3643" s="45" t="b">
        <f t="shared" si="552"/>
        <v>1</v>
      </c>
      <c r="AX3643" s="45"/>
    </row>
    <row r="3644" spans="1:50" s="36" customFormat="1" ht="27.75" customHeight="1" x14ac:dyDescent="0.15">
      <c r="A3644" s="36" t="str">
        <f t="shared" si="550"/>
        <v>RONELLY S.A.S201140609</v>
      </c>
      <c r="B3644" s="36" t="b">
        <f>+A3644='[1]Anexo 9'!A3644</f>
        <v>1</v>
      </c>
      <c r="C3644" s="18">
        <v>890929073</v>
      </c>
      <c r="D3644" s="18" t="s">
        <v>3869</v>
      </c>
      <c r="E3644" s="15" t="s">
        <v>98</v>
      </c>
      <c r="F3644" s="15" t="s">
        <v>780</v>
      </c>
      <c r="G3644" s="15">
        <f>+VLOOKUP(F3644,[3]Sheet1!$E$3:$G$74,3,FALSE)</f>
        <v>2</v>
      </c>
      <c r="H3644" s="15">
        <f>+VLOOKUP(D3644&amp;F3644,'TD para paquetes'!$E$3:$I$441,5,FALSE)</f>
        <v>2</v>
      </c>
      <c r="I3644" s="15" t="s">
        <v>1025</v>
      </c>
      <c r="J3644" s="15">
        <v>10</v>
      </c>
      <c r="K3644" s="15">
        <v>10</v>
      </c>
      <c r="L3644" s="15">
        <v>201140609</v>
      </c>
      <c r="M3644" s="15" t="s">
        <v>786</v>
      </c>
      <c r="N3644" s="15" t="s">
        <v>452</v>
      </c>
      <c r="O3644" s="18" t="s">
        <v>5529</v>
      </c>
      <c r="P3644" s="22" t="s">
        <v>73</v>
      </c>
      <c r="Q3644" s="15" t="s">
        <v>101</v>
      </c>
      <c r="R3644" s="18" t="s">
        <v>134</v>
      </c>
      <c r="S3644" s="22" t="b">
        <f t="shared" si="553"/>
        <v>0</v>
      </c>
      <c r="T3644" s="18"/>
      <c r="U3644" s="18" t="s">
        <v>6610</v>
      </c>
      <c r="V3644" s="15" t="s">
        <v>783</v>
      </c>
      <c r="W3644" s="18" t="s">
        <v>3811</v>
      </c>
      <c r="X3644" s="18"/>
      <c r="Y3644" s="15" t="s">
        <v>68</v>
      </c>
      <c r="Z3644" s="18" t="s">
        <v>3811</v>
      </c>
      <c r="AA3644" s="18" t="s">
        <v>71</v>
      </c>
      <c r="AB3644" s="18" t="s">
        <v>785</v>
      </c>
      <c r="AC3644" s="67" t="str">
        <f>+VLOOKUP("*"&amp;L3644&amp;"*",'[2]REGISTROS SANITARIOS'!$D$2663:$E$2973,2,FALSE)</f>
        <v>SI</v>
      </c>
      <c r="AD3644" s="22" t="s">
        <v>1025</v>
      </c>
      <c r="AE3644" s="16">
        <v>46468</v>
      </c>
      <c r="AF3644" s="34" t="s">
        <v>73</v>
      </c>
      <c r="AG3644" s="24"/>
      <c r="AH3644" s="18"/>
      <c r="AI3644" s="18" t="s">
        <v>3807</v>
      </c>
      <c r="AJ3644" s="17">
        <v>1100</v>
      </c>
      <c r="AK3644" s="25">
        <v>1100</v>
      </c>
      <c r="AL3644" s="25">
        <v>2215.7142857142858</v>
      </c>
      <c r="AM3644" s="35">
        <v>0</v>
      </c>
      <c r="AN3644" s="19">
        <v>2437285.7142857146</v>
      </c>
      <c r="AO3644" s="18"/>
      <c r="AP3644" s="15"/>
      <c r="AQ3644" s="43" t="str">
        <f t="shared" si="551"/>
        <v>SI</v>
      </c>
      <c r="AR3644" s="44">
        <f t="shared" si="554"/>
        <v>2437285.7142857146</v>
      </c>
      <c r="AS3644" s="44">
        <f t="shared" si="555"/>
        <v>2437285.7142857146</v>
      </c>
      <c r="AT3644" s="44">
        <f t="shared" si="556"/>
        <v>2437285.7142857146</v>
      </c>
      <c r="AU3644" s="44">
        <f t="shared" si="557"/>
        <v>2437285.7142857146</v>
      </c>
      <c r="AV3644" s="45" t="b">
        <f t="shared" si="558"/>
        <v>1</v>
      </c>
      <c r="AW3644" s="45" t="b">
        <f t="shared" si="552"/>
        <v>1</v>
      </c>
      <c r="AX3644" s="45"/>
    </row>
    <row r="3645" spans="1:50" s="36" customFormat="1" ht="27.75" customHeight="1" x14ac:dyDescent="0.15">
      <c r="A3645" s="36" t="str">
        <f t="shared" si="550"/>
        <v>RONELLY S.A.S201140809</v>
      </c>
      <c r="B3645" s="36" t="b">
        <f>+A3645='[1]Anexo 9'!A3645</f>
        <v>1</v>
      </c>
      <c r="C3645" s="18">
        <v>890929073</v>
      </c>
      <c r="D3645" s="18" t="s">
        <v>3869</v>
      </c>
      <c r="E3645" s="15" t="s">
        <v>98</v>
      </c>
      <c r="F3645" s="15" t="s">
        <v>788</v>
      </c>
      <c r="G3645" s="15">
        <f>+VLOOKUP(F3645,[3]Sheet1!$E$3:$G$74,3,FALSE)</f>
        <v>2</v>
      </c>
      <c r="H3645" s="15">
        <f>+VLOOKUP(D3645&amp;F3645,'TD para paquetes'!$E$3:$I$441,5,FALSE)</f>
        <v>2</v>
      </c>
      <c r="I3645" s="15" t="s">
        <v>1025</v>
      </c>
      <c r="J3645" s="15">
        <v>8</v>
      </c>
      <c r="K3645" s="15">
        <v>8</v>
      </c>
      <c r="L3645" s="15">
        <v>201140809</v>
      </c>
      <c r="M3645" s="15" t="s">
        <v>789</v>
      </c>
      <c r="N3645" s="15" t="s">
        <v>452</v>
      </c>
      <c r="O3645" s="18" t="s">
        <v>5530</v>
      </c>
      <c r="P3645" s="22" t="s">
        <v>73</v>
      </c>
      <c r="Q3645" s="15" t="s">
        <v>101</v>
      </c>
      <c r="R3645" s="18" t="s">
        <v>134</v>
      </c>
      <c r="S3645" s="22" t="b">
        <f t="shared" si="553"/>
        <v>0</v>
      </c>
      <c r="T3645" s="18"/>
      <c r="U3645" s="18" t="s">
        <v>6612</v>
      </c>
      <c r="V3645" s="15" t="s">
        <v>6076</v>
      </c>
      <c r="W3645" s="18" t="s">
        <v>3811</v>
      </c>
      <c r="X3645" s="18"/>
      <c r="Y3645" s="15" t="s">
        <v>73</v>
      </c>
      <c r="Z3645" s="18" t="s">
        <v>3811</v>
      </c>
      <c r="AA3645" s="18" t="s">
        <v>71</v>
      </c>
      <c r="AB3645" s="18" t="s">
        <v>785</v>
      </c>
      <c r="AC3645" s="67" t="str">
        <f>+VLOOKUP("*"&amp;L3645&amp;"*",'[2]REGISTROS SANITARIOS'!$D$2663:$E$2973,2,FALSE)</f>
        <v>SI</v>
      </c>
      <c r="AD3645" s="22" t="s">
        <v>1025</v>
      </c>
      <c r="AE3645" s="16">
        <v>46468</v>
      </c>
      <c r="AF3645" s="34" t="s">
        <v>73</v>
      </c>
      <c r="AG3645" s="24"/>
      <c r="AH3645" s="18"/>
      <c r="AI3645" s="18" t="s">
        <v>3808</v>
      </c>
      <c r="AJ3645" s="17">
        <v>12100</v>
      </c>
      <c r="AK3645" s="25">
        <v>12100</v>
      </c>
      <c r="AL3645" s="25">
        <v>2074.2857142857142</v>
      </c>
      <c r="AM3645" s="35">
        <v>0</v>
      </c>
      <c r="AN3645" s="19">
        <v>25098857.142857142</v>
      </c>
      <c r="AO3645" s="18"/>
      <c r="AP3645" s="15"/>
      <c r="AQ3645" s="43" t="str">
        <f t="shared" si="551"/>
        <v>SI</v>
      </c>
      <c r="AR3645" s="44">
        <f t="shared" si="554"/>
        <v>25098857.142857142</v>
      </c>
      <c r="AS3645" s="44">
        <f t="shared" si="555"/>
        <v>25098857.142857142</v>
      </c>
      <c r="AT3645" s="44">
        <f t="shared" si="556"/>
        <v>25098857.142857142</v>
      </c>
      <c r="AU3645" s="44">
        <f t="shared" si="557"/>
        <v>25098857.142857142</v>
      </c>
      <c r="AV3645" s="45" t="b">
        <f t="shared" si="558"/>
        <v>1</v>
      </c>
      <c r="AW3645" s="45" t="b">
        <f t="shared" si="552"/>
        <v>1</v>
      </c>
      <c r="AX3645" s="45"/>
    </row>
    <row r="3646" spans="1:50" s="36" customFormat="1" ht="27.75" customHeight="1" x14ac:dyDescent="0.15">
      <c r="A3646" s="36" t="str">
        <f t="shared" si="550"/>
        <v>RONELLY S.A.S201141009</v>
      </c>
      <c r="B3646" s="36" t="b">
        <f>+A3646='[1]Anexo 9'!A3646</f>
        <v>1</v>
      </c>
      <c r="C3646" s="18">
        <v>890929073</v>
      </c>
      <c r="D3646" s="18" t="s">
        <v>3869</v>
      </c>
      <c r="E3646" s="15" t="s">
        <v>98</v>
      </c>
      <c r="F3646" s="15" t="s">
        <v>788</v>
      </c>
      <c r="G3646" s="15">
        <f>+VLOOKUP(F3646,[3]Sheet1!$E$3:$G$74,3,FALSE)</f>
        <v>2</v>
      </c>
      <c r="H3646" s="15">
        <f>+VLOOKUP(D3646&amp;F3646,'TD para paquetes'!$E$3:$I$441,5,FALSE)</f>
        <v>2</v>
      </c>
      <c r="I3646" s="15" t="s">
        <v>1025</v>
      </c>
      <c r="J3646" s="15">
        <v>8</v>
      </c>
      <c r="K3646" s="15">
        <v>8</v>
      </c>
      <c r="L3646" s="15">
        <v>201141009</v>
      </c>
      <c r="M3646" s="15" t="s">
        <v>794</v>
      </c>
      <c r="N3646" s="15" t="s">
        <v>452</v>
      </c>
      <c r="O3646" s="18" t="s">
        <v>5531</v>
      </c>
      <c r="P3646" s="22" t="s">
        <v>73</v>
      </c>
      <c r="Q3646" s="15" t="s">
        <v>101</v>
      </c>
      <c r="R3646" s="18" t="s">
        <v>134</v>
      </c>
      <c r="S3646" s="22" t="b">
        <f t="shared" si="553"/>
        <v>0</v>
      </c>
      <c r="T3646" s="18"/>
      <c r="U3646" s="18" t="s">
        <v>6612</v>
      </c>
      <c r="V3646" s="15" t="s">
        <v>6076</v>
      </c>
      <c r="W3646" s="18" t="s">
        <v>3811</v>
      </c>
      <c r="X3646" s="18"/>
      <c r="Y3646" s="15" t="s">
        <v>73</v>
      </c>
      <c r="Z3646" s="18" t="s">
        <v>3811</v>
      </c>
      <c r="AA3646" s="18" t="s">
        <v>71</v>
      </c>
      <c r="AB3646" s="18" t="s">
        <v>785</v>
      </c>
      <c r="AC3646" s="67" t="str">
        <f>+VLOOKUP("*"&amp;L3646&amp;"*",'[2]REGISTROS SANITARIOS'!$D$2663:$E$2973,2,FALSE)</f>
        <v>SI</v>
      </c>
      <c r="AD3646" s="22" t="s">
        <v>1025</v>
      </c>
      <c r="AE3646" s="16">
        <v>46468</v>
      </c>
      <c r="AF3646" s="34" t="s">
        <v>73</v>
      </c>
      <c r="AG3646" s="24"/>
      <c r="AH3646" s="18"/>
      <c r="AI3646" s="18" t="s">
        <v>3808</v>
      </c>
      <c r="AJ3646" s="17">
        <v>4400</v>
      </c>
      <c r="AK3646" s="25">
        <v>4400</v>
      </c>
      <c r="AL3646" s="25">
        <v>3111.4285714285716</v>
      </c>
      <c r="AM3646" s="35">
        <v>0</v>
      </c>
      <c r="AN3646" s="19">
        <v>13690285.714285715</v>
      </c>
      <c r="AO3646" s="18"/>
      <c r="AP3646" s="15"/>
      <c r="AQ3646" s="43" t="str">
        <f t="shared" si="551"/>
        <v>SI</v>
      </c>
      <c r="AR3646" s="44">
        <f t="shared" si="554"/>
        <v>13690285.714285715</v>
      </c>
      <c r="AS3646" s="44">
        <f t="shared" si="555"/>
        <v>13690285.714285715</v>
      </c>
      <c r="AT3646" s="44">
        <f t="shared" si="556"/>
        <v>13690285.714285715</v>
      </c>
      <c r="AU3646" s="44">
        <f t="shared" si="557"/>
        <v>13690285.714285715</v>
      </c>
      <c r="AV3646" s="45" t="b">
        <f t="shared" si="558"/>
        <v>1</v>
      </c>
      <c r="AW3646" s="45" t="b">
        <f t="shared" si="552"/>
        <v>1</v>
      </c>
      <c r="AX3646" s="45"/>
    </row>
    <row r="3647" spans="1:50" s="36" customFormat="1" ht="27.75" customHeight="1" x14ac:dyDescent="0.15">
      <c r="A3647" s="36" t="str">
        <f t="shared" si="550"/>
        <v>RONELLY S.A.S201141109</v>
      </c>
      <c r="B3647" s="36" t="b">
        <f>+A3647='[1]Anexo 9'!A3647</f>
        <v>1</v>
      </c>
      <c r="C3647" s="18">
        <v>890929073</v>
      </c>
      <c r="D3647" s="18" t="s">
        <v>3869</v>
      </c>
      <c r="E3647" s="15" t="s">
        <v>98</v>
      </c>
      <c r="F3647" s="15" t="s">
        <v>1545</v>
      </c>
      <c r="G3647" s="15">
        <f>+VLOOKUP(F3647,[3]Sheet1!$E$3:$G$74,3,FALSE)</f>
        <v>2</v>
      </c>
      <c r="H3647" s="15">
        <f>+VLOOKUP(D3647&amp;F3647,'TD para paquetes'!$E$3:$I$441,5,FALSE)</f>
        <v>2</v>
      </c>
      <c r="I3647" s="15" t="s">
        <v>1025</v>
      </c>
      <c r="J3647" s="15">
        <v>8</v>
      </c>
      <c r="K3647" s="15">
        <v>8</v>
      </c>
      <c r="L3647" s="15">
        <v>201141109</v>
      </c>
      <c r="M3647" s="15" t="s">
        <v>1546</v>
      </c>
      <c r="N3647" s="15" t="s">
        <v>452</v>
      </c>
      <c r="O3647" s="18" t="s">
        <v>5532</v>
      </c>
      <c r="P3647" s="22" t="s">
        <v>73</v>
      </c>
      <c r="Q3647" s="15" t="s">
        <v>101</v>
      </c>
      <c r="R3647" s="18" t="s">
        <v>134</v>
      </c>
      <c r="S3647" s="22" t="b">
        <f t="shared" si="553"/>
        <v>0</v>
      </c>
      <c r="T3647" s="18"/>
      <c r="U3647" s="18" t="s">
        <v>6613</v>
      </c>
      <c r="V3647" s="15"/>
      <c r="W3647" s="18" t="s">
        <v>2780</v>
      </c>
      <c r="X3647" s="18" t="s">
        <v>8771</v>
      </c>
      <c r="Y3647" s="15" t="s">
        <v>68</v>
      </c>
      <c r="Z3647" s="18" t="s">
        <v>2780</v>
      </c>
      <c r="AA3647" s="18" t="s">
        <v>71</v>
      </c>
      <c r="AB3647" s="18" t="s">
        <v>3101</v>
      </c>
      <c r="AC3647" s="67" t="str">
        <f>+VLOOKUP("*"&amp;L3647&amp;"*",'[2]REGISTROS SANITARIOS'!$D$2663:$E$2973,2,FALSE)</f>
        <v>SI</v>
      </c>
      <c r="AD3647" s="22" t="s">
        <v>1025</v>
      </c>
      <c r="AE3647" s="16">
        <v>47071</v>
      </c>
      <c r="AF3647" s="34" t="s">
        <v>73</v>
      </c>
      <c r="AG3647" s="24"/>
      <c r="AH3647" s="18"/>
      <c r="AI3647" s="18" t="s">
        <v>3807</v>
      </c>
      <c r="AJ3647" s="17">
        <v>2750</v>
      </c>
      <c r="AK3647" s="25">
        <v>2750</v>
      </c>
      <c r="AL3647" s="25">
        <v>6592.8571428571431</v>
      </c>
      <c r="AM3647" s="35">
        <v>0</v>
      </c>
      <c r="AN3647" s="19">
        <v>18130357.142857142</v>
      </c>
      <c r="AO3647" s="18"/>
      <c r="AP3647" s="15"/>
      <c r="AQ3647" s="43" t="str">
        <f t="shared" si="551"/>
        <v>SI</v>
      </c>
      <c r="AR3647" s="44">
        <f t="shared" si="554"/>
        <v>18130357.142857142</v>
      </c>
      <c r="AS3647" s="44">
        <f t="shared" si="555"/>
        <v>18130357.142857142</v>
      </c>
      <c r="AT3647" s="44">
        <f t="shared" si="556"/>
        <v>18130357.142857142</v>
      </c>
      <c r="AU3647" s="44">
        <f t="shared" si="557"/>
        <v>18130357.142857142</v>
      </c>
      <c r="AV3647" s="45" t="b">
        <f t="shared" si="558"/>
        <v>1</v>
      </c>
      <c r="AW3647" s="45" t="b">
        <f t="shared" si="552"/>
        <v>1</v>
      </c>
      <c r="AX3647" s="45"/>
    </row>
    <row r="3648" spans="1:50" s="36" customFormat="1" ht="27.75" customHeight="1" x14ac:dyDescent="0.15">
      <c r="A3648" s="36" t="str">
        <f t="shared" si="550"/>
        <v>RONELLY S.A.S201141209</v>
      </c>
      <c r="B3648" s="36" t="b">
        <f>+A3648='[1]Anexo 9'!A3648</f>
        <v>1</v>
      </c>
      <c r="C3648" s="18">
        <v>890929073</v>
      </c>
      <c r="D3648" s="18" t="s">
        <v>3869</v>
      </c>
      <c r="E3648" s="15" t="s">
        <v>98</v>
      </c>
      <c r="F3648" s="15" t="s">
        <v>1545</v>
      </c>
      <c r="G3648" s="15">
        <f>+VLOOKUP(F3648,[3]Sheet1!$E$3:$G$74,3,FALSE)</f>
        <v>2</v>
      </c>
      <c r="H3648" s="15">
        <f>+VLOOKUP(D3648&amp;F3648,'TD para paquetes'!$E$3:$I$441,5,FALSE)</f>
        <v>2</v>
      </c>
      <c r="I3648" s="15" t="s">
        <v>1025</v>
      </c>
      <c r="J3648" s="15">
        <v>8</v>
      </c>
      <c r="K3648" s="15">
        <v>8</v>
      </c>
      <c r="L3648" s="15">
        <v>201141209</v>
      </c>
      <c r="M3648" s="15" t="s">
        <v>1547</v>
      </c>
      <c r="N3648" s="15" t="s">
        <v>452</v>
      </c>
      <c r="O3648" s="18" t="s">
        <v>5533</v>
      </c>
      <c r="P3648" s="22" t="s">
        <v>73</v>
      </c>
      <c r="Q3648" s="15" t="s">
        <v>101</v>
      </c>
      <c r="R3648" s="18" t="s">
        <v>134</v>
      </c>
      <c r="S3648" s="22" t="b">
        <f t="shared" si="553"/>
        <v>0</v>
      </c>
      <c r="T3648" s="18"/>
      <c r="U3648" s="18" t="s">
        <v>6614</v>
      </c>
      <c r="V3648" s="15"/>
      <c r="W3648" s="18" t="s">
        <v>2780</v>
      </c>
      <c r="X3648" s="18" t="s">
        <v>8771</v>
      </c>
      <c r="Y3648" s="15" t="s">
        <v>68</v>
      </c>
      <c r="Z3648" s="18" t="s">
        <v>2780</v>
      </c>
      <c r="AA3648" s="18" t="s">
        <v>71</v>
      </c>
      <c r="AB3648" s="18" t="s">
        <v>3101</v>
      </c>
      <c r="AC3648" s="67" t="str">
        <f>+VLOOKUP("*"&amp;L3648&amp;"*",'[2]REGISTROS SANITARIOS'!$D$2663:$E$2973,2,FALSE)</f>
        <v>SI</v>
      </c>
      <c r="AD3648" s="22" t="s">
        <v>1025</v>
      </c>
      <c r="AE3648" s="16">
        <v>47071</v>
      </c>
      <c r="AF3648" s="34" t="s">
        <v>73</v>
      </c>
      <c r="AG3648" s="24"/>
      <c r="AH3648" s="18"/>
      <c r="AI3648" s="18" t="s">
        <v>3807</v>
      </c>
      <c r="AJ3648" s="17">
        <v>2585</v>
      </c>
      <c r="AK3648" s="25">
        <v>2585</v>
      </c>
      <c r="AL3648" s="25">
        <v>9200</v>
      </c>
      <c r="AM3648" s="35">
        <v>0</v>
      </c>
      <c r="AN3648" s="19">
        <v>23782000</v>
      </c>
      <c r="AO3648" s="18"/>
      <c r="AP3648" s="15"/>
      <c r="AQ3648" s="43" t="str">
        <f t="shared" si="551"/>
        <v>SI</v>
      </c>
      <c r="AR3648" s="44">
        <f t="shared" si="554"/>
        <v>23782000</v>
      </c>
      <c r="AS3648" s="44">
        <f t="shared" si="555"/>
        <v>23782000</v>
      </c>
      <c r="AT3648" s="44">
        <f t="shared" si="556"/>
        <v>23782000</v>
      </c>
      <c r="AU3648" s="44">
        <f t="shared" si="557"/>
        <v>23782000</v>
      </c>
      <c r="AV3648" s="45" t="b">
        <f t="shared" si="558"/>
        <v>1</v>
      </c>
      <c r="AW3648" s="45" t="b">
        <f t="shared" si="552"/>
        <v>1</v>
      </c>
      <c r="AX3648" s="45"/>
    </row>
    <row r="3649" spans="1:51" s="36" customFormat="1" ht="27.75" customHeight="1" x14ac:dyDescent="0.15">
      <c r="A3649" s="36" t="str">
        <f t="shared" si="550"/>
        <v>RONELLY S.A.S201150610</v>
      </c>
      <c r="B3649" s="36" t="b">
        <f>+A3649='[1]Anexo 9'!A3649</f>
        <v>1</v>
      </c>
      <c r="C3649" s="18">
        <v>890929073</v>
      </c>
      <c r="D3649" s="18" t="s">
        <v>3869</v>
      </c>
      <c r="E3649" s="15" t="s">
        <v>98</v>
      </c>
      <c r="F3649" s="15" t="s">
        <v>62</v>
      </c>
      <c r="G3649" s="15" t="s">
        <v>3155</v>
      </c>
      <c r="H3649" s="15" t="s">
        <v>3155</v>
      </c>
      <c r="I3649" s="15" t="s">
        <v>3155</v>
      </c>
      <c r="J3649" s="15">
        <v>9</v>
      </c>
      <c r="K3649" s="15" t="s">
        <v>3155</v>
      </c>
      <c r="L3649" s="15">
        <v>201150610</v>
      </c>
      <c r="M3649" s="15" t="s">
        <v>442</v>
      </c>
      <c r="N3649" s="15" t="s">
        <v>101</v>
      </c>
      <c r="O3649" s="18" t="s">
        <v>5534</v>
      </c>
      <c r="P3649" s="22" t="s">
        <v>3841</v>
      </c>
      <c r="Q3649" s="15" t="s">
        <v>444</v>
      </c>
      <c r="R3649" s="18" t="s">
        <v>134</v>
      </c>
      <c r="S3649" s="22" t="b">
        <f t="shared" si="553"/>
        <v>0</v>
      </c>
      <c r="T3649" s="18"/>
      <c r="U3649" s="18"/>
      <c r="V3649" s="15" t="s">
        <v>6079</v>
      </c>
      <c r="W3649" s="18" t="s">
        <v>2757</v>
      </c>
      <c r="X3649" s="18"/>
      <c r="Y3649" s="15" t="s">
        <v>73</v>
      </c>
      <c r="Z3649" s="18" t="s">
        <v>2757</v>
      </c>
      <c r="AA3649" s="18" t="s">
        <v>71</v>
      </c>
      <c r="AB3649" s="18" t="s">
        <v>7713</v>
      </c>
      <c r="AC3649" s="67" t="e">
        <f>+VLOOKUP("*"&amp;L3649&amp;"*",'[2]REGISTROS SANITARIOS'!$D$2663:$E$2973,2,FALSE)</f>
        <v>#N/A</v>
      </c>
      <c r="AD3649" s="22" t="s">
        <v>44</v>
      </c>
      <c r="AE3649" s="16">
        <v>45928</v>
      </c>
      <c r="AF3649" s="34" t="s">
        <v>73</v>
      </c>
      <c r="AG3649" s="24"/>
      <c r="AH3649" s="18"/>
      <c r="AI3649" s="18" t="s">
        <v>53</v>
      </c>
      <c r="AJ3649" s="17">
        <v>16500</v>
      </c>
      <c r="AK3649" s="25">
        <v>16500</v>
      </c>
      <c r="AL3649" s="25">
        <v>5749</v>
      </c>
      <c r="AM3649" s="35">
        <v>0.19</v>
      </c>
      <c r="AN3649" s="19">
        <v>112881615</v>
      </c>
      <c r="AO3649" s="18"/>
      <c r="AP3649" s="15"/>
      <c r="AQ3649" s="43" t="str">
        <f t="shared" si="551"/>
        <v>SI</v>
      </c>
      <c r="AR3649" s="44">
        <f t="shared" si="554"/>
        <v>112881614.99999999</v>
      </c>
      <c r="AS3649" s="44">
        <f t="shared" si="555"/>
        <v>94858500</v>
      </c>
      <c r="AT3649" s="44">
        <f t="shared" si="556"/>
        <v>94858500</v>
      </c>
      <c r="AU3649" s="44">
        <f t="shared" si="557"/>
        <v>112881614.99999999</v>
      </c>
      <c r="AV3649" s="45" t="b">
        <f t="shared" si="558"/>
        <v>1</v>
      </c>
      <c r="AW3649" s="45" t="b">
        <f t="shared" si="552"/>
        <v>0</v>
      </c>
      <c r="AX3649" s="45"/>
    </row>
    <row r="3650" spans="1:51" s="36" customFormat="1" ht="27.75" customHeight="1" x14ac:dyDescent="0.15">
      <c r="A3650" s="36" t="str">
        <f t="shared" si="550"/>
        <v>RONELLY S.A.S201150809</v>
      </c>
      <c r="B3650" s="36" t="b">
        <f>+A3650='[1]Anexo 9'!A3650</f>
        <v>1</v>
      </c>
      <c r="C3650" s="18">
        <v>890929073</v>
      </c>
      <c r="D3650" s="18" t="s">
        <v>3869</v>
      </c>
      <c r="E3650" s="15" t="s">
        <v>98</v>
      </c>
      <c r="F3650" s="15" t="s">
        <v>62</v>
      </c>
      <c r="G3650" s="15" t="s">
        <v>3155</v>
      </c>
      <c r="H3650" s="15" t="s">
        <v>3155</v>
      </c>
      <c r="I3650" s="15" t="s">
        <v>3155</v>
      </c>
      <c r="J3650" s="15">
        <v>7</v>
      </c>
      <c r="K3650" s="15" t="s">
        <v>3155</v>
      </c>
      <c r="L3650" s="15">
        <v>201150809</v>
      </c>
      <c r="M3650" s="15" t="s">
        <v>451</v>
      </c>
      <c r="N3650" s="15" t="s">
        <v>452</v>
      </c>
      <c r="O3650" s="18" t="s">
        <v>5535</v>
      </c>
      <c r="P3650" s="22" t="s">
        <v>3841</v>
      </c>
      <c r="Q3650" s="15" t="s">
        <v>101</v>
      </c>
      <c r="R3650" s="18" t="s">
        <v>134</v>
      </c>
      <c r="S3650" s="22" t="b">
        <f t="shared" si="553"/>
        <v>0</v>
      </c>
      <c r="T3650" s="18"/>
      <c r="U3650" s="18" t="s">
        <v>6596</v>
      </c>
      <c r="V3650" s="15" t="s">
        <v>456</v>
      </c>
      <c r="W3650" s="18" t="s">
        <v>170</v>
      </c>
      <c r="X3650" s="18"/>
      <c r="Y3650" s="15" t="s">
        <v>73</v>
      </c>
      <c r="Z3650" s="18" t="s">
        <v>2819</v>
      </c>
      <c r="AA3650" s="18" t="s">
        <v>71</v>
      </c>
      <c r="AB3650" s="18" t="s">
        <v>459</v>
      </c>
      <c r="AC3650" s="67" t="str">
        <f>+VLOOKUP("*"&amp;L3650&amp;"*",'[2]REGISTROS SANITARIOS'!$D$2663:$E$2973,2,FALSE)</f>
        <v>SI</v>
      </c>
      <c r="AD3650" s="22" t="s">
        <v>1025</v>
      </c>
      <c r="AE3650" s="16">
        <v>46698</v>
      </c>
      <c r="AF3650" s="34" t="s">
        <v>73</v>
      </c>
      <c r="AG3650" s="24"/>
      <c r="AH3650" s="18"/>
      <c r="AI3650" s="18"/>
      <c r="AJ3650" s="17">
        <v>66</v>
      </c>
      <c r="AK3650" s="25">
        <v>66</v>
      </c>
      <c r="AL3650" s="25">
        <v>20845.205479452055</v>
      </c>
      <c r="AM3650" s="35">
        <v>0.19</v>
      </c>
      <c r="AN3650" s="19">
        <v>1637182.4383561644</v>
      </c>
      <c r="AO3650" s="18"/>
      <c r="AP3650" s="15"/>
      <c r="AQ3650" s="43" t="str">
        <f t="shared" si="551"/>
        <v>SI</v>
      </c>
      <c r="AR3650" s="44">
        <f t="shared" si="554"/>
        <v>1637182.4383561644</v>
      </c>
      <c r="AS3650" s="44">
        <f t="shared" si="555"/>
        <v>1375783.5616438356</v>
      </c>
      <c r="AT3650" s="44">
        <f t="shared" si="556"/>
        <v>1375783.5616438356</v>
      </c>
      <c r="AU3650" s="44">
        <f t="shared" si="557"/>
        <v>1637182.4383561644</v>
      </c>
      <c r="AV3650" s="45" t="b">
        <f t="shared" si="558"/>
        <v>1</v>
      </c>
      <c r="AW3650" s="45" t="b">
        <f t="shared" si="552"/>
        <v>0</v>
      </c>
      <c r="AX3650" s="45"/>
    </row>
    <row r="3651" spans="1:51" s="36" customFormat="1" ht="27.75" customHeight="1" x14ac:dyDescent="0.15">
      <c r="A3651" s="36" t="str">
        <f t="shared" si="550"/>
        <v>RONELLY S.A.S201151306</v>
      </c>
      <c r="B3651" s="36" t="b">
        <f>+A3651='[1]Anexo 9'!A3653</f>
        <v>1</v>
      </c>
      <c r="C3651" s="18">
        <v>890929073</v>
      </c>
      <c r="D3651" s="18" t="s">
        <v>3869</v>
      </c>
      <c r="E3651" s="15" t="s">
        <v>98</v>
      </c>
      <c r="F3651" s="15" t="s">
        <v>62</v>
      </c>
      <c r="G3651" s="15" t="s">
        <v>3155</v>
      </c>
      <c r="H3651" s="15" t="s">
        <v>3155</v>
      </c>
      <c r="I3651" s="15" t="s">
        <v>3155</v>
      </c>
      <c r="J3651" s="15">
        <v>5</v>
      </c>
      <c r="K3651" s="15" t="s">
        <v>3155</v>
      </c>
      <c r="L3651" s="15">
        <v>201151306</v>
      </c>
      <c r="M3651" s="15" t="s">
        <v>3911</v>
      </c>
      <c r="N3651" s="15" t="s">
        <v>222</v>
      </c>
      <c r="O3651" s="18" t="s">
        <v>5537</v>
      </c>
      <c r="P3651" s="22" t="s">
        <v>3841</v>
      </c>
      <c r="Q3651" s="15" t="s">
        <v>5572</v>
      </c>
      <c r="R3651" s="18" t="s">
        <v>6043</v>
      </c>
      <c r="S3651" s="22" t="b">
        <f t="shared" si="553"/>
        <v>0</v>
      </c>
      <c r="T3651" s="18"/>
      <c r="U3651" s="18" t="s">
        <v>6615</v>
      </c>
      <c r="V3651" s="15"/>
      <c r="W3651" s="18" t="s">
        <v>3825</v>
      </c>
      <c r="X3651" s="18"/>
      <c r="Y3651" s="15" t="s">
        <v>73</v>
      </c>
      <c r="Z3651" s="18" t="s">
        <v>3825</v>
      </c>
      <c r="AA3651" s="18" t="s">
        <v>71</v>
      </c>
      <c r="AB3651" s="18" t="s">
        <v>7714</v>
      </c>
      <c r="AC3651" s="67" t="str">
        <f>+VLOOKUP("*"&amp;L3651&amp;"*",'[2]REGISTROS SANITARIOS'!$D$2663:$E$2973,2,FALSE)</f>
        <v>SI</v>
      </c>
      <c r="AD3651" s="22" t="s">
        <v>1025</v>
      </c>
      <c r="AE3651" s="16">
        <v>43915</v>
      </c>
      <c r="AF3651" s="34" t="s">
        <v>68</v>
      </c>
      <c r="AG3651" s="24"/>
      <c r="AH3651" s="18"/>
      <c r="AI3651" s="18" t="s">
        <v>8310</v>
      </c>
      <c r="AJ3651" s="17">
        <v>2.75</v>
      </c>
      <c r="AK3651" s="25">
        <v>3</v>
      </c>
      <c r="AL3651" s="25">
        <v>40547.945205479453</v>
      </c>
      <c r="AM3651" s="35">
        <v>0</v>
      </c>
      <c r="AN3651" s="19">
        <v>121643.83561643836</v>
      </c>
      <c r="AO3651" s="18"/>
      <c r="AP3651" s="15"/>
      <c r="AQ3651" s="43" t="str">
        <f t="shared" si="551"/>
        <v>MAYOR</v>
      </c>
      <c r="AR3651" s="44">
        <f t="shared" si="554"/>
        <v>111506.8493150685</v>
      </c>
      <c r="AS3651" s="44">
        <f t="shared" si="555"/>
        <v>111506.8493150685</v>
      </c>
      <c r="AT3651" s="44">
        <f t="shared" si="556"/>
        <v>121643.83561643836</v>
      </c>
      <c r="AU3651" s="44">
        <f t="shared" si="557"/>
        <v>121643.83561643836</v>
      </c>
      <c r="AV3651" s="45" t="b">
        <f t="shared" si="558"/>
        <v>1</v>
      </c>
      <c r="AW3651" s="45" t="b">
        <f t="shared" si="552"/>
        <v>0</v>
      </c>
      <c r="AX3651" s="45"/>
      <c r="AY3651" s="36" t="s">
        <v>8743</v>
      </c>
    </row>
    <row r="3652" spans="1:51" s="36" customFormat="1" ht="27.75" customHeight="1" x14ac:dyDescent="0.15">
      <c r="A3652" s="36" t="str">
        <f t="shared" ref="A3652:A3674" si="559">+D3652&amp;L3652</f>
        <v>RONELLY S.A.S201151508</v>
      </c>
      <c r="B3652" s="36" t="b">
        <f>+A3652='[1]Anexo 9'!A3654</f>
        <v>1</v>
      </c>
      <c r="C3652" s="18">
        <v>890929073</v>
      </c>
      <c r="D3652" s="18" t="s">
        <v>3869</v>
      </c>
      <c r="E3652" s="15" t="s">
        <v>98</v>
      </c>
      <c r="F3652" s="15" t="s">
        <v>628</v>
      </c>
      <c r="G3652" s="15">
        <f>+VLOOKUP(F3652,[3]Sheet1!$E$3:$G$74,3,FALSE)</f>
        <v>2</v>
      </c>
      <c r="H3652" s="15">
        <f>+VLOOKUP(D3652&amp;F3652,'TD para paquetes'!$E$3:$I$441,5,FALSE)</f>
        <v>2</v>
      </c>
      <c r="I3652" s="15" t="s">
        <v>1025</v>
      </c>
      <c r="J3652" s="15">
        <v>4</v>
      </c>
      <c r="K3652" s="15">
        <v>4</v>
      </c>
      <c r="L3652" s="15">
        <v>201151508</v>
      </c>
      <c r="M3652" s="15" t="s">
        <v>629</v>
      </c>
      <c r="N3652" s="15" t="s">
        <v>630</v>
      </c>
      <c r="O3652" s="18" t="s">
        <v>3817</v>
      </c>
      <c r="P3652" s="22" t="s">
        <v>3841</v>
      </c>
      <c r="Q3652" s="15" t="s">
        <v>632</v>
      </c>
      <c r="R3652" s="18" t="s">
        <v>3819</v>
      </c>
      <c r="S3652" s="22" t="b">
        <f t="shared" si="553"/>
        <v>0</v>
      </c>
      <c r="T3652" s="18"/>
      <c r="U3652" s="18" t="s">
        <v>6039</v>
      </c>
      <c r="V3652" s="15"/>
      <c r="W3652" s="18" t="s">
        <v>228</v>
      </c>
      <c r="X3652" s="18" t="s">
        <v>8773</v>
      </c>
      <c r="Y3652" s="15" t="s">
        <v>73</v>
      </c>
      <c r="Z3652" s="18" t="s">
        <v>228</v>
      </c>
      <c r="AA3652" s="18" t="s">
        <v>71</v>
      </c>
      <c r="AB3652" s="18" t="s">
        <v>633</v>
      </c>
      <c r="AC3652" s="67" t="str">
        <f>+VLOOKUP("*"&amp;L3652&amp;"*",'[2]REGISTROS SANITARIOS'!$D$2663:$E$2973,2,FALSE)</f>
        <v>SI</v>
      </c>
      <c r="AD3652" s="22" t="s">
        <v>1025</v>
      </c>
      <c r="AE3652" s="16">
        <v>44318</v>
      </c>
      <c r="AF3652" s="34" t="s">
        <v>73</v>
      </c>
      <c r="AG3652" s="24"/>
      <c r="AH3652" s="18"/>
      <c r="AI3652" s="18"/>
      <c r="AJ3652" s="17">
        <v>7425</v>
      </c>
      <c r="AK3652" s="25">
        <v>7425</v>
      </c>
      <c r="AL3652" s="25">
        <v>6089.0410958904113</v>
      </c>
      <c r="AM3652" s="35">
        <v>0</v>
      </c>
      <c r="AN3652" s="19">
        <v>45211130.1369863</v>
      </c>
      <c r="AO3652" s="18"/>
      <c r="AP3652" s="15"/>
      <c r="AQ3652" s="43" t="str">
        <f t="shared" ref="AQ3652:AQ3674" si="560">+IF(AK3652="","NO INDICA",IF(AJ3652=AK3652,"SI",IF(AK3652&gt;AJ3652,"MAYOR",IF(AK3652&lt;AJ3652,"MENOR"))))</f>
        <v>SI</v>
      </c>
      <c r="AR3652" s="44">
        <f t="shared" si="554"/>
        <v>45211130.1369863</v>
      </c>
      <c r="AS3652" s="44">
        <f t="shared" si="555"/>
        <v>45211130.1369863</v>
      </c>
      <c r="AT3652" s="44">
        <f t="shared" si="556"/>
        <v>45211130.1369863</v>
      </c>
      <c r="AU3652" s="44">
        <f t="shared" si="557"/>
        <v>45211130.1369863</v>
      </c>
      <c r="AV3652" s="45" t="b">
        <f t="shared" si="558"/>
        <v>1</v>
      </c>
      <c r="AW3652" s="45" t="b">
        <f t="shared" ref="AW3652:AW3674" si="561">+AS3652=AN3652</f>
        <v>1</v>
      </c>
      <c r="AX3652" s="45"/>
      <c r="AY3652" s="36" t="s">
        <v>8741</v>
      </c>
    </row>
    <row r="3653" spans="1:51" s="36" customFormat="1" ht="27.75" customHeight="1" x14ac:dyDescent="0.15">
      <c r="A3653" s="36" t="str">
        <f t="shared" si="559"/>
        <v>RONELLY S.A.S201151509</v>
      </c>
      <c r="B3653" s="36" t="b">
        <f>+A3653='[1]Anexo 9'!A3655</f>
        <v>1</v>
      </c>
      <c r="C3653" s="18">
        <v>890929073</v>
      </c>
      <c r="D3653" s="18" t="s">
        <v>3869</v>
      </c>
      <c r="E3653" s="15" t="s">
        <v>98</v>
      </c>
      <c r="F3653" s="15" t="s">
        <v>628</v>
      </c>
      <c r="G3653" s="15">
        <f>+VLOOKUP(F3653,[3]Sheet1!$E$3:$G$74,3,FALSE)</f>
        <v>2</v>
      </c>
      <c r="H3653" s="15">
        <f>+VLOOKUP(D3653&amp;F3653,'TD para paquetes'!$E$3:$I$441,5,FALSE)</f>
        <v>2</v>
      </c>
      <c r="I3653" s="15" t="s">
        <v>1025</v>
      </c>
      <c r="J3653" s="15">
        <v>4</v>
      </c>
      <c r="K3653" s="15">
        <v>4</v>
      </c>
      <c r="L3653" s="15">
        <v>201151509</v>
      </c>
      <c r="M3653" s="15" t="s">
        <v>634</v>
      </c>
      <c r="N3653" s="15" t="s">
        <v>630</v>
      </c>
      <c r="O3653" s="18" t="s">
        <v>3818</v>
      </c>
      <c r="P3653" s="22" t="s">
        <v>3841</v>
      </c>
      <c r="Q3653" s="15" t="s">
        <v>636</v>
      </c>
      <c r="R3653" s="18" t="s">
        <v>3819</v>
      </c>
      <c r="S3653" s="22" t="s">
        <v>73</v>
      </c>
      <c r="T3653" s="18"/>
      <c r="U3653" s="18" t="s">
        <v>6040</v>
      </c>
      <c r="V3653" s="15"/>
      <c r="W3653" s="18" t="s">
        <v>228</v>
      </c>
      <c r="X3653" s="18" t="s">
        <v>8773</v>
      </c>
      <c r="Y3653" s="15" t="s">
        <v>73</v>
      </c>
      <c r="Z3653" s="18" t="s">
        <v>228</v>
      </c>
      <c r="AA3653" s="18" t="s">
        <v>71</v>
      </c>
      <c r="AB3653" s="18" t="s">
        <v>633</v>
      </c>
      <c r="AC3653" s="67" t="str">
        <f>+VLOOKUP("*"&amp;L3653&amp;"*",'[2]REGISTROS SANITARIOS'!$D$2663:$E$2973,2,FALSE)</f>
        <v>SI</v>
      </c>
      <c r="AD3653" s="22" t="s">
        <v>1025</v>
      </c>
      <c r="AE3653" s="16">
        <v>44318</v>
      </c>
      <c r="AF3653" s="34" t="s">
        <v>73</v>
      </c>
      <c r="AG3653" s="24"/>
      <c r="AH3653" s="18"/>
      <c r="AI3653" s="18"/>
      <c r="AJ3653" s="17">
        <v>209</v>
      </c>
      <c r="AK3653" s="25">
        <v>209</v>
      </c>
      <c r="AL3653" s="25">
        <v>29338.356164383564</v>
      </c>
      <c r="AM3653" s="35">
        <v>0</v>
      </c>
      <c r="AN3653" s="19">
        <v>6131716.4383561648</v>
      </c>
      <c r="AO3653" s="18"/>
      <c r="AP3653" s="15"/>
      <c r="AQ3653" s="43" t="str">
        <f t="shared" si="560"/>
        <v>SI</v>
      </c>
      <c r="AR3653" s="44">
        <f t="shared" si="554"/>
        <v>6131716.4383561648</v>
      </c>
      <c r="AS3653" s="44">
        <f t="shared" si="555"/>
        <v>6131716.4383561648</v>
      </c>
      <c r="AT3653" s="44">
        <f t="shared" si="556"/>
        <v>6131716.4383561648</v>
      </c>
      <c r="AU3653" s="44">
        <f t="shared" si="557"/>
        <v>6131716.4383561648</v>
      </c>
      <c r="AV3653" s="45" t="b">
        <f t="shared" si="558"/>
        <v>1</v>
      </c>
      <c r="AW3653" s="45" t="b">
        <f t="shared" si="561"/>
        <v>1</v>
      </c>
      <c r="AX3653" s="45" t="s">
        <v>8739</v>
      </c>
    </row>
    <row r="3654" spans="1:51" s="36" customFormat="1" ht="27.75" customHeight="1" x14ac:dyDescent="0.15">
      <c r="A3654" s="36" t="str">
        <f t="shared" si="559"/>
        <v>RONELLY S.A.S201151550</v>
      </c>
      <c r="B3654" s="36" t="b">
        <f>+A3654='[1]Anexo 9'!A3656</f>
        <v>1</v>
      </c>
      <c r="C3654" s="18">
        <v>890929073</v>
      </c>
      <c r="D3654" s="18" t="s">
        <v>3869</v>
      </c>
      <c r="E3654" s="15" t="s">
        <v>98</v>
      </c>
      <c r="F3654" s="15" t="s">
        <v>62</v>
      </c>
      <c r="G3654" s="15" t="s">
        <v>3155</v>
      </c>
      <c r="H3654" s="15" t="s">
        <v>3155</v>
      </c>
      <c r="I3654" s="15" t="s">
        <v>3155</v>
      </c>
      <c r="J3654" s="15">
        <v>4</v>
      </c>
      <c r="K3654" s="15" t="s">
        <v>3155</v>
      </c>
      <c r="L3654" s="15">
        <v>201151550</v>
      </c>
      <c r="M3654" s="15" t="s">
        <v>473</v>
      </c>
      <c r="N3654" s="15" t="s">
        <v>91</v>
      </c>
      <c r="O3654" s="18" t="s">
        <v>5536</v>
      </c>
      <c r="P3654" s="22" t="s">
        <v>3841</v>
      </c>
      <c r="Q3654" s="15" t="s">
        <v>475</v>
      </c>
      <c r="R3654" s="18" t="s">
        <v>3815</v>
      </c>
      <c r="S3654" s="22" t="b">
        <f t="shared" ref="S3654:S3668" si="562">+R3654=Q3654</f>
        <v>0</v>
      </c>
      <c r="T3654" s="18"/>
      <c r="U3654" s="18" t="s">
        <v>6039</v>
      </c>
      <c r="V3654" s="15" t="s">
        <v>478</v>
      </c>
      <c r="W3654" s="18" t="s">
        <v>228</v>
      </c>
      <c r="X3654" s="18"/>
      <c r="Y3654" s="15" t="s">
        <v>73</v>
      </c>
      <c r="Z3654" s="18" t="s">
        <v>228</v>
      </c>
      <c r="AA3654" s="18" t="s">
        <v>71</v>
      </c>
      <c r="AB3654" s="18" t="s">
        <v>480</v>
      </c>
      <c r="AC3654" s="67" t="str">
        <f>+VLOOKUP("*"&amp;L3654&amp;"*",'[2]REGISTROS SANITARIOS'!$D$2663:$E$2973,2,FALSE)</f>
        <v>SI</v>
      </c>
      <c r="AD3654" s="22" t="s">
        <v>1025</v>
      </c>
      <c r="AE3654" s="16">
        <v>45541</v>
      </c>
      <c r="AF3654" s="34" t="s">
        <v>73</v>
      </c>
      <c r="AG3654" s="24"/>
      <c r="AH3654" s="18"/>
      <c r="AI3654" s="18"/>
      <c r="AJ3654" s="17">
        <v>825</v>
      </c>
      <c r="AK3654" s="25">
        <v>825</v>
      </c>
      <c r="AL3654" s="25">
        <v>4884.9315068493197</v>
      </c>
      <c r="AM3654" s="35">
        <v>0</v>
      </c>
      <c r="AN3654" s="19">
        <v>4030068.493150685</v>
      </c>
      <c r="AO3654" s="18"/>
      <c r="AP3654" s="15"/>
      <c r="AQ3654" s="43" t="str">
        <f t="shared" si="560"/>
        <v>SI</v>
      </c>
      <c r="AR3654" s="44">
        <f t="shared" si="554"/>
        <v>4030068.4931506887</v>
      </c>
      <c r="AS3654" s="44">
        <f t="shared" si="555"/>
        <v>4030068.4931506887</v>
      </c>
      <c r="AT3654" s="44">
        <f t="shared" si="556"/>
        <v>4030068.4931506887</v>
      </c>
      <c r="AU3654" s="44">
        <f t="shared" si="557"/>
        <v>4030068.4931506887</v>
      </c>
      <c r="AV3654" s="45" t="b">
        <f t="shared" si="558"/>
        <v>0</v>
      </c>
      <c r="AW3654" s="45" t="b">
        <f t="shared" si="561"/>
        <v>0</v>
      </c>
      <c r="AX3654" s="45" t="s">
        <v>8739</v>
      </c>
    </row>
    <row r="3655" spans="1:51" s="36" customFormat="1" ht="27.75" customHeight="1" x14ac:dyDescent="0.15">
      <c r="A3655" s="36" t="str">
        <f t="shared" si="559"/>
        <v>RONELLY S.A.S201151810</v>
      </c>
      <c r="B3655" s="36" t="b">
        <f>+A3655='[1]Anexo 9'!A3657</f>
        <v>1</v>
      </c>
      <c r="C3655" s="18">
        <v>890929073</v>
      </c>
      <c r="D3655" s="18" t="s">
        <v>3869</v>
      </c>
      <c r="E3655" s="15" t="s">
        <v>98</v>
      </c>
      <c r="F3655" s="15" t="s">
        <v>355</v>
      </c>
      <c r="G3655" s="15">
        <f>+VLOOKUP(F3655,[3]Sheet1!$E$3:$G$74,3,FALSE)</f>
        <v>2</v>
      </c>
      <c r="H3655" s="15">
        <f>+VLOOKUP(D3655&amp;F3655,'TD para paquetes'!$E$3:$I$441,5,FALSE)</f>
        <v>2</v>
      </c>
      <c r="I3655" s="15" t="s">
        <v>1025</v>
      </c>
      <c r="J3655" s="15">
        <v>12</v>
      </c>
      <c r="K3655" s="15">
        <v>12</v>
      </c>
      <c r="L3655" s="15">
        <v>201151810</v>
      </c>
      <c r="M3655" s="15" t="s">
        <v>356</v>
      </c>
      <c r="N3655" s="15" t="s">
        <v>101</v>
      </c>
      <c r="O3655" s="18" t="s">
        <v>5538</v>
      </c>
      <c r="P3655" s="22" t="s">
        <v>3841</v>
      </c>
      <c r="Q3655" s="15" t="s">
        <v>101</v>
      </c>
      <c r="R3655" s="18" t="s">
        <v>134</v>
      </c>
      <c r="S3655" s="22" t="b">
        <f t="shared" si="562"/>
        <v>0</v>
      </c>
      <c r="T3655" s="18"/>
      <c r="U3655" s="18" t="s">
        <v>6038</v>
      </c>
      <c r="V3655" s="15" t="s">
        <v>6083</v>
      </c>
      <c r="W3655" s="18" t="s">
        <v>3809</v>
      </c>
      <c r="X3655" s="18"/>
      <c r="Y3655" s="15" t="s">
        <v>73</v>
      </c>
      <c r="Z3655" s="18" t="s">
        <v>3809</v>
      </c>
      <c r="AA3655" s="18" t="s">
        <v>71</v>
      </c>
      <c r="AB3655" s="18" t="s">
        <v>359</v>
      </c>
      <c r="AC3655" s="67" t="str">
        <f>+VLOOKUP("*"&amp;L3655&amp;"*",'[2]REGISTROS SANITARIOS'!$D$2663:$E$2973,2,FALSE)</f>
        <v>SI</v>
      </c>
      <c r="AD3655" s="22" t="s">
        <v>1025</v>
      </c>
      <c r="AE3655" s="16">
        <v>45623</v>
      </c>
      <c r="AF3655" s="34" t="s">
        <v>73</v>
      </c>
      <c r="AG3655" s="24"/>
      <c r="AH3655" s="18"/>
      <c r="AI3655" s="18" t="s">
        <v>54</v>
      </c>
      <c r="AJ3655" s="17">
        <v>7150</v>
      </c>
      <c r="AK3655" s="25">
        <v>7150</v>
      </c>
      <c r="AL3655" s="25">
        <v>2857.1428571428573</v>
      </c>
      <c r="AM3655" s="35">
        <v>0.19</v>
      </c>
      <c r="AN3655" s="19">
        <v>24310000</v>
      </c>
      <c r="AO3655" s="18"/>
      <c r="AP3655" s="15"/>
      <c r="AQ3655" s="43" t="str">
        <f t="shared" si="560"/>
        <v>SI</v>
      </c>
      <c r="AR3655" s="44">
        <f t="shared" si="554"/>
        <v>24310000</v>
      </c>
      <c r="AS3655" s="44">
        <f t="shared" si="555"/>
        <v>20428571.428571429</v>
      </c>
      <c r="AT3655" s="44">
        <f t="shared" si="556"/>
        <v>20428571.428571429</v>
      </c>
      <c r="AU3655" s="44">
        <f t="shared" si="557"/>
        <v>24310000</v>
      </c>
      <c r="AV3655" s="45" t="b">
        <f t="shared" si="558"/>
        <v>1</v>
      </c>
      <c r="AW3655" s="45" t="b">
        <f t="shared" si="561"/>
        <v>0</v>
      </c>
      <c r="AX3655" s="45"/>
    </row>
    <row r="3656" spans="1:51" s="36" customFormat="1" ht="27.75" customHeight="1" x14ac:dyDescent="0.15">
      <c r="A3656" s="36" t="str">
        <f t="shared" si="559"/>
        <v>RONELLY S.A.S201151910</v>
      </c>
      <c r="B3656" s="36" t="b">
        <f>+A3656='[1]Anexo 9'!A3658</f>
        <v>1</v>
      </c>
      <c r="C3656" s="18">
        <v>890929073</v>
      </c>
      <c r="D3656" s="18" t="s">
        <v>3869</v>
      </c>
      <c r="E3656" s="15" t="s">
        <v>98</v>
      </c>
      <c r="F3656" s="15" t="s">
        <v>355</v>
      </c>
      <c r="G3656" s="15">
        <f>+VLOOKUP(F3656,[3]Sheet1!$E$3:$G$74,3,FALSE)</f>
        <v>2</v>
      </c>
      <c r="H3656" s="15">
        <f>+VLOOKUP(D3656&amp;F3656,'TD para paquetes'!$E$3:$I$441,5,FALSE)</f>
        <v>2</v>
      </c>
      <c r="I3656" s="15" t="s">
        <v>1025</v>
      </c>
      <c r="J3656" s="15">
        <v>12</v>
      </c>
      <c r="K3656" s="15">
        <v>12</v>
      </c>
      <c r="L3656" s="15">
        <v>201151910</v>
      </c>
      <c r="M3656" s="15" t="s">
        <v>360</v>
      </c>
      <c r="N3656" s="15" t="s">
        <v>101</v>
      </c>
      <c r="O3656" s="18" t="s">
        <v>5539</v>
      </c>
      <c r="P3656" s="22" t="s">
        <v>3841</v>
      </c>
      <c r="Q3656" s="15" t="s">
        <v>101</v>
      </c>
      <c r="R3656" s="18" t="s">
        <v>134</v>
      </c>
      <c r="S3656" s="22" t="b">
        <f t="shared" si="562"/>
        <v>0</v>
      </c>
      <c r="T3656" s="18"/>
      <c r="U3656" s="18" t="s">
        <v>6038</v>
      </c>
      <c r="V3656" s="15" t="s">
        <v>6083</v>
      </c>
      <c r="W3656" s="18" t="s">
        <v>3809</v>
      </c>
      <c r="X3656" s="18"/>
      <c r="Y3656" s="15" t="s">
        <v>73</v>
      </c>
      <c r="Z3656" s="18" t="s">
        <v>3809</v>
      </c>
      <c r="AA3656" s="18" t="s">
        <v>71</v>
      </c>
      <c r="AB3656" s="18" t="s">
        <v>359</v>
      </c>
      <c r="AC3656" s="67" t="str">
        <f>+VLOOKUP("*"&amp;L3656&amp;"*",'[2]REGISTROS SANITARIOS'!$D$2663:$E$2973,2,FALSE)</f>
        <v>SI</v>
      </c>
      <c r="AD3656" s="22" t="s">
        <v>1025</v>
      </c>
      <c r="AE3656" s="16">
        <v>45623</v>
      </c>
      <c r="AF3656" s="34" t="s">
        <v>73</v>
      </c>
      <c r="AG3656" s="24"/>
      <c r="AH3656" s="18"/>
      <c r="AI3656" s="18"/>
      <c r="AJ3656" s="17">
        <v>1375</v>
      </c>
      <c r="AK3656" s="25">
        <v>1375</v>
      </c>
      <c r="AL3656" s="25">
        <v>2857.1428571428573</v>
      </c>
      <c r="AM3656" s="35">
        <v>0.19</v>
      </c>
      <c r="AN3656" s="19">
        <v>4675000</v>
      </c>
      <c r="AO3656" s="18"/>
      <c r="AP3656" s="15"/>
      <c r="AQ3656" s="43" t="str">
        <f t="shared" si="560"/>
        <v>SI</v>
      </c>
      <c r="AR3656" s="44">
        <f t="shared" si="554"/>
        <v>4675000</v>
      </c>
      <c r="AS3656" s="44">
        <f t="shared" si="555"/>
        <v>3928571.4285714286</v>
      </c>
      <c r="AT3656" s="44">
        <f t="shared" si="556"/>
        <v>3928571.4285714286</v>
      </c>
      <c r="AU3656" s="44">
        <f t="shared" si="557"/>
        <v>4675000</v>
      </c>
      <c r="AV3656" s="45" t="b">
        <f t="shared" si="558"/>
        <v>1</v>
      </c>
      <c r="AW3656" s="45" t="b">
        <f t="shared" si="561"/>
        <v>0</v>
      </c>
      <c r="AX3656" s="45"/>
    </row>
    <row r="3657" spans="1:51" s="36" customFormat="1" ht="27.75" customHeight="1" x14ac:dyDescent="0.15">
      <c r="A3657" s="36" t="str">
        <f t="shared" si="559"/>
        <v>RONELLY S.A.S201152310</v>
      </c>
      <c r="B3657" s="36" t="b">
        <f>+A3657='[1]Anexo 9'!A3659</f>
        <v>1</v>
      </c>
      <c r="C3657" s="18">
        <v>890929073</v>
      </c>
      <c r="D3657" s="18" t="s">
        <v>3869</v>
      </c>
      <c r="E3657" s="15" t="s">
        <v>98</v>
      </c>
      <c r="F3657" s="15" t="s">
        <v>62</v>
      </c>
      <c r="G3657" s="15" t="s">
        <v>3155</v>
      </c>
      <c r="H3657" s="15" t="s">
        <v>3155</v>
      </c>
      <c r="I3657" s="15" t="s">
        <v>3155</v>
      </c>
      <c r="J3657" s="15">
        <v>5</v>
      </c>
      <c r="K3657" s="15" t="s">
        <v>3155</v>
      </c>
      <c r="L3657" s="15">
        <v>201152310</v>
      </c>
      <c r="M3657" s="15" t="s">
        <v>488</v>
      </c>
      <c r="N3657" s="15" t="s">
        <v>101</v>
      </c>
      <c r="O3657" s="18" t="s">
        <v>5540</v>
      </c>
      <c r="P3657" s="22" t="s">
        <v>3841</v>
      </c>
      <c r="Q3657" s="15" t="s">
        <v>490</v>
      </c>
      <c r="R3657" s="18" t="s">
        <v>134</v>
      </c>
      <c r="S3657" s="22" t="b">
        <f t="shared" si="562"/>
        <v>0</v>
      </c>
      <c r="T3657" s="18"/>
      <c r="U3657" s="18" t="s">
        <v>6608</v>
      </c>
      <c r="V3657" s="15" t="s">
        <v>492</v>
      </c>
      <c r="W3657" s="18" t="s">
        <v>6616</v>
      </c>
      <c r="X3657" s="18"/>
      <c r="Y3657" s="15" t="s">
        <v>68</v>
      </c>
      <c r="Z3657" s="18" t="s">
        <v>6616</v>
      </c>
      <c r="AA3657" s="18" t="s">
        <v>71</v>
      </c>
      <c r="AB3657" s="18" t="s">
        <v>3060</v>
      </c>
      <c r="AC3657" s="67" t="str">
        <f>+VLOOKUP("*"&amp;L3657&amp;"*",'[2]REGISTROS SANITARIOS'!$D$2663:$E$2973,2,FALSE)</f>
        <v>SI</v>
      </c>
      <c r="AD3657" s="22" t="s">
        <v>1025</v>
      </c>
      <c r="AE3657" s="16">
        <v>46634</v>
      </c>
      <c r="AF3657" s="34" t="s">
        <v>73</v>
      </c>
      <c r="AG3657" s="24"/>
      <c r="AH3657" s="18"/>
      <c r="AI3657" s="18" t="s">
        <v>3808</v>
      </c>
      <c r="AJ3657" s="17">
        <v>1980</v>
      </c>
      <c r="AK3657" s="25">
        <v>1980</v>
      </c>
      <c r="AL3657" s="25">
        <v>10000</v>
      </c>
      <c r="AM3657" s="35">
        <v>0</v>
      </c>
      <c r="AN3657" s="19">
        <v>19800000</v>
      </c>
      <c r="AO3657" s="18"/>
      <c r="AP3657" s="15"/>
      <c r="AQ3657" s="43" t="str">
        <f t="shared" si="560"/>
        <v>SI</v>
      </c>
      <c r="AR3657" s="44">
        <f t="shared" si="554"/>
        <v>19800000</v>
      </c>
      <c r="AS3657" s="44">
        <f t="shared" si="555"/>
        <v>19800000</v>
      </c>
      <c r="AT3657" s="44">
        <f t="shared" si="556"/>
        <v>19800000</v>
      </c>
      <c r="AU3657" s="44">
        <f t="shared" si="557"/>
        <v>19800000</v>
      </c>
      <c r="AV3657" s="45" t="b">
        <f t="shared" si="558"/>
        <v>1</v>
      </c>
      <c r="AW3657" s="45" t="b">
        <f t="shared" si="561"/>
        <v>1</v>
      </c>
      <c r="AX3657" s="45"/>
    </row>
    <row r="3658" spans="1:51" s="36" customFormat="1" ht="27.75" customHeight="1" x14ac:dyDescent="0.15">
      <c r="A3658" s="36" t="str">
        <f t="shared" si="559"/>
        <v>RONELLY S.A.S201152501</v>
      </c>
      <c r="B3658" s="36" t="b">
        <f>+A3658='[1]Anexo 9'!A3660</f>
        <v>1</v>
      </c>
      <c r="C3658" s="18">
        <v>890929073</v>
      </c>
      <c r="D3658" s="18" t="s">
        <v>3869</v>
      </c>
      <c r="E3658" s="15" t="s">
        <v>98</v>
      </c>
      <c r="F3658" s="15" t="s">
        <v>62</v>
      </c>
      <c r="G3658" s="15" t="s">
        <v>3155</v>
      </c>
      <c r="H3658" s="15" t="s">
        <v>3155</v>
      </c>
      <c r="I3658" s="15" t="s">
        <v>3155</v>
      </c>
      <c r="J3658" s="15">
        <v>9</v>
      </c>
      <c r="K3658" s="15" t="s">
        <v>3155</v>
      </c>
      <c r="L3658" s="15">
        <v>201152501</v>
      </c>
      <c r="M3658" s="15" t="s">
        <v>2796</v>
      </c>
      <c r="N3658" s="15" t="s">
        <v>2797</v>
      </c>
      <c r="O3658" s="18" t="s">
        <v>5541</v>
      </c>
      <c r="P3658" s="22" t="s">
        <v>3841</v>
      </c>
      <c r="Q3658" s="15" t="s">
        <v>2799</v>
      </c>
      <c r="R3658" s="18" t="s">
        <v>6044</v>
      </c>
      <c r="S3658" s="22" t="b">
        <f t="shared" si="562"/>
        <v>0</v>
      </c>
      <c r="T3658" s="18"/>
      <c r="U3658" s="18" t="s">
        <v>6041</v>
      </c>
      <c r="V3658" s="15" t="s">
        <v>2800</v>
      </c>
      <c r="W3658" s="18" t="e">
        <v>#N/A</v>
      </c>
      <c r="X3658" s="18"/>
      <c r="Y3658" s="15" t="s">
        <v>3840</v>
      </c>
      <c r="Z3658" s="18" t="e">
        <v>#N/A</v>
      </c>
      <c r="AA3658" s="18" t="s">
        <v>71</v>
      </c>
      <c r="AB3658" s="18" t="s">
        <v>7715</v>
      </c>
      <c r="AC3658" s="67" t="str">
        <f>+VLOOKUP("*"&amp;L3658&amp;"*",'[2]REGISTROS SANITARIOS'!$D$2663:$E$2973,2,FALSE)</f>
        <v>SI</v>
      </c>
      <c r="AD3658" s="22" t="s">
        <v>1025</v>
      </c>
      <c r="AE3658" s="16" t="s">
        <v>7999</v>
      </c>
      <c r="AF3658" s="34" t="s">
        <v>8814</v>
      </c>
      <c r="AG3658" s="24"/>
      <c r="AH3658" s="18"/>
      <c r="AI3658" s="18"/>
      <c r="AJ3658" s="17">
        <v>8250</v>
      </c>
      <c r="AK3658" s="25">
        <v>8250</v>
      </c>
      <c r="AL3658" s="25">
        <v>3985.7142857142858</v>
      </c>
      <c r="AM3658" s="35">
        <v>0</v>
      </c>
      <c r="AN3658" s="19">
        <v>32882142.857142858</v>
      </c>
      <c r="AO3658" s="18"/>
      <c r="AP3658" s="15"/>
      <c r="AQ3658" s="43" t="str">
        <f t="shared" si="560"/>
        <v>SI</v>
      </c>
      <c r="AR3658" s="44">
        <f t="shared" si="554"/>
        <v>32882142.857142858</v>
      </c>
      <c r="AS3658" s="44">
        <f t="shared" si="555"/>
        <v>32882142.857142858</v>
      </c>
      <c r="AT3658" s="44">
        <f t="shared" si="556"/>
        <v>32882142.857142858</v>
      </c>
      <c r="AU3658" s="44">
        <f t="shared" si="557"/>
        <v>32882142.857142858</v>
      </c>
      <c r="AV3658" s="45" t="b">
        <f t="shared" si="558"/>
        <v>1</v>
      </c>
      <c r="AW3658" s="45" t="b">
        <f t="shared" si="561"/>
        <v>1</v>
      </c>
      <c r="AX3658" s="45"/>
    </row>
    <row r="3659" spans="1:51" s="36" customFormat="1" ht="27.75" customHeight="1" x14ac:dyDescent="0.15">
      <c r="A3659" s="36" t="str">
        <f t="shared" si="559"/>
        <v>RONELLY S.A.S201153404</v>
      </c>
      <c r="B3659" s="36" t="b">
        <f>+A3659='[1]Anexo 9'!A3661</f>
        <v>1</v>
      </c>
      <c r="C3659" s="18">
        <v>890929073</v>
      </c>
      <c r="D3659" s="18" t="s">
        <v>3869</v>
      </c>
      <c r="E3659" s="15" t="s">
        <v>98</v>
      </c>
      <c r="F3659" s="15" t="s">
        <v>62</v>
      </c>
      <c r="G3659" s="15" t="s">
        <v>3155</v>
      </c>
      <c r="H3659" s="15" t="s">
        <v>3155</v>
      </c>
      <c r="I3659" s="15" t="s">
        <v>3155</v>
      </c>
      <c r="J3659" s="15">
        <v>2</v>
      </c>
      <c r="K3659" s="15" t="s">
        <v>3155</v>
      </c>
      <c r="L3659" s="15">
        <v>201153404</v>
      </c>
      <c r="M3659" s="15" t="s">
        <v>2807</v>
      </c>
      <c r="N3659" s="15" t="s">
        <v>101</v>
      </c>
      <c r="O3659" s="18" t="s">
        <v>5542</v>
      </c>
      <c r="P3659" s="22" t="s">
        <v>3841</v>
      </c>
      <c r="Q3659" s="15" t="s">
        <v>101</v>
      </c>
      <c r="R3659" s="18" t="s">
        <v>134</v>
      </c>
      <c r="S3659" s="22" t="b">
        <f t="shared" si="562"/>
        <v>0</v>
      </c>
      <c r="T3659" s="18"/>
      <c r="U3659" s="18" t="s">
        <v>134</v>
      </c>
      <c r="V3659" s="15" t="s">
        <v>2809</v>
      </c>
      <c r="W3659" s="18" t="e">
        <v>#N/A</v>
      </c>
      <c r="X3659" s="18"/>
      <c r="Y3659" s="15" t="s">
        <v>3840</v>
      </c>
      <c r="Z3659" s="18" t="e">
        <v>#N/A</v>
      </c>
      <c r="AA3659" s="18" t="s">
        <v>71</v>
      </c>
      <c r="AB3659" s="18" t="s">
        <v>7716</v>
      </c>
      <c r="AC3659" s="67" t="str">
        <f>+VLOOKUP("*"&amp;L3659&amp;"*",'[2]REGISTROS SANITARIOS'!$D$2663:$E$2973,2,FALSE)</f>
        <v>SI</v>
      </c>
      <c r="AD3659" s="22" t="s">
        <v>1025</v>
      </c>
      <c r="AE3659" s="16">
        <v>47818</v>
      </c>
      <c r="AF3659" s="34" t="s">
        <v>73</v>
      </c>
      <c r="AG3659" s="24"/>
      <c r="AH3659" s="18"/>
      <c r="AI3659" s="18" t="s">
        <v>3806</v>
      </c>
      <c r="AJ3659" s="17">
        <v>27.5</v>
      </c>
      <c r="AK3659" s="25">
        <v>28</v>
      </c>
      <c r="AL3659" s="25">
        <v>1195714.2857142857</v>
      </c>
      <c r="AM3659" s="35">
        <v>0</v>
      </c>
      <c r="AN3659" s="19">
        <v>33480000</v>
      </c>
      <c r="AO3659" s="18"/>
      <c r="AP3659" s="15"/>
      <c r="AQ3659" s="43" t="str">
        <f t="shared" si="560"/>
        <v>MAYOR</v>
      </c>
      <c r="AR3659" s="44">
        <f t="shared" si="554"/>
        <v>32882142.857142854</v>
      </c>
      <c r="AS3659" s="44">
        <f t="shared" si="555"/>
        <v>32882142.857142854</v>
      </c>
      <c r="AT3659" s="44">
        <f t="shared" si="556"/>
        <v>33480000</v>
      </c>
      <c r="AU3659" s="44">
        <f t="shared" si="557"/>
        <v>33480000</v>
      </c>
      <c r="AV3659" s="45" t="b">
        <f t="shared" si="558"/>
        <v>1</v>
      </c>
      <c r="AW3659" s="45" t="b">
        <f t="shared" si="561"/>
        <v>0</v>
      </c>
      <c r="AX3659" s="45"/>
    </row>
    <row r="3660" spans="1:51" s="36" customFormat="1" ht="27.75" customHeight="1" x14ac:dyDescent="0.15">
      <c r="A3660" s="36" t="str">
        <f t="shared" si="559"/>
        <v>RONELLY S.A.S201154211</v>
      </c>
      <c r="B3660" s="36" t="b">
        <f>+A3660='[1]Anexo 9'!A3662</f>
        <v>1</v>
      </c>
      <c r="C3660" s="18">
        <v>890929073</v>
      </c>
      <c r="D3660" s="18" t="s">
        <v>3869</v>
      </c>
      <c r="E3660" s="15" t="s">
        <v>98</v>
      </c>
      <c r="F3660" s="15" t="s">
        <v>62</v>
      </c>
      <c r="G3660" s="15" t="s">
        <v>3155</v>
      </c>
      <c r="H3660" s="15" t="s">
        <v>3155</v>
      </c>
      <c r="I3660" s="15" t="s">
        <v>3155</v>
      </c>
      <c r="J3660" s="15">
        <v>10</v>
      </c>
      <c r="K3660" s="15" t="s">
        <v>3155</v>
      </c>
      <c r="L3660" s="15">
        <v>201154211</v>
      </c>
      <c r="M3660" s="15" t="s">
        <v>524</v>
      </c>
      <c r="N3660" s="15" t="s">
        <v>525</v>
      </c>
      <c r="O3660" s="18" t="s">
        <v>5543</v>
      </c>
      <c r="P3660" s="22" t="s">
        <v>3841</v>
      </c>
      <c r="Q3660" s="15" t="s">
        <v>114</v>
      </c>
      <c r="R3660" s="18" t="s">
        <v>6039</v>
      </c>
      <c r="S3660" s="22" t="b">
        <f t="shared" si="562"/>
        <v>0</v>
      </c>
      <c r="T3660" s="18"/>
      <c r="U3660" s="18" t="s">
        <v>6039</v>
      </c>
      <c r="V3660" s="15"/>
      <c r="W3660" s="18" t="s">
        <v>1028</v>
      </c>
      <c r="X3660" s="18" t="s">
        <v>8774</v>
      </c>
      <c r="Y3660" s="15" t="s">
        <v>68</v>
      </c>
      <c r="Z3660" s="18" t="s">
        <v>1028</v>
      </c>
      <c r="AA3660" s="18" t="s">
        <v>71</v>
      </c>
      <c r="AB3660" s="18" t="s">
        <v>2814</v>
      </c>
      <c r="AC3660" s="67" t="str">
        <f>+VLOOKUP("*"&amp;L3660&amp;"*",'[2]REGISTROS SANITARIOS'!$D$2663:$E$2973,2,FALSE)</f>
        <v>SI</v>
      </c>
      <c r="AD3660" s="22" t="s">
        <v>1025</v>
      </c>
      <c r="AE3660" s="16">
        <v>46277</v>
      </c>
      <c r="AF3660" s="34" t="s">
        <v>73</v>
      </c>
      <c r="AG3660" s="24"/>
      <c r="AH3660" s="18"/>
      <c r="AI3660" s="18" t="s">
        <v>3805</v>
      </c>
      <c r="AJ3660" s="17">
        <v>34650</v>
      </c>
      <c r="AK3660" s="25">
        <v>34650</v>
      </c>
      <c r="AL3660" s="25">
        <v>3040</v>
      </c>
      <c r="AM3660" s="35">
        <v>0.19</v>
      </c>
      <c r="AN3660" s="19">
        <v>125349840</v>
      </c>
      <c r="AO3660" s="18"/>
      <c r="AP3660" s="15"/>
      <c r="AQ3660" s="43" t="str">
        <f t="shared" si="560"/>
        <v>SI</v>
      </c>
      <c r="AR3660" s="44">
        <f t="shared" si="554"/>
        <v>125349840</v>
      </c>
      <c r="AS3660" s="44">
        <f t="shared" si="555"/>
        <v>105336000</v>
      </c>
      <c r="AT3660" s="44">
        <f t="shared" si="556"/>
        <v>105336000</v>
      </c>
      <c r="AU3660" s="44">
        <f t="shared" si="557"/>
        <v>125349840</v>
      </c>
      <c r="AV3660" s="45" t="b">
        <f t="shared" si="558"/>
        <v>1</v>
      </c>
      <c r="AW3660" s="45" t="b">
        <f t="shared" si="561"/>
        <v>0</v>
      </c>
      <c r="AX3660" s="45"/>
    </row>
    <row r="3661" spans="1:51" s="36" customFormat="1" ht="27.75" customHeight="1" x14ac:dyDescent="0.15">
      <c r="A3661" s="36" t="str">
        <f t="shared" si="559"/>
        <v>RONELLY S.A.S201155110</v>
      </c>
      <c r="B3661" s="36" t="b">
        <f>+A3661='[1]Anexo 9'!A3664</f>
        <v>1</v>
      </c>
      <c r="C3661" s="18">
        <v>890929073</v>
      </c>
      <c r="D3661" s="18" t="s">
        <v>3869</v>
      </c>
      <c r="E3661" s="15" t="s">
        <v>98</v>
      </c>
      <c r="F3661" s="15" t="s">
        <v>62</v>
      </c>
      <c r="G3661" s="15" t="s">
        <v>3155</v>
      </c>
      <c r="H3661" s="15" t="s">
        <v>3155</v>
      </c>
      <c r="I3661" s="15" t="s">
        <v>3155</v>
      </c>
      <c r="J3661" s="15">
        <v>8</v>
      </c>
      <c r="K3661" s="15" t="s">
        <v>3155</v>
      </c>
      <c r="L3661" s="15">
        <v>201155110</v>
      </c>
      <c r="M3661" s="15" t="s">
        <v>535</v>
      </c>
      <c r="N3661" s="15" t="s">
        <v>101</v>
      </c>
      <c r="O3661" s="18" t="s">
        <v>5545</v>
      </c>
      <c r="P3661" s="22" t="s">
        <v>3841</v>
      </c>
      <c r="Q3661" s="15" t="s">
        <v>536</v>
      </c>
      <c r="R3661" s="18" t="s">
        <v>6039</v>
      </c>
      <c r="S3661" s="22" t="b">
        <f t="shared" si="562"/>
        <v>0</v>
      </c>
      <c r="T3661" s="18"/>
      <c r="U3661" s="18" t="s">
        <v>134</v>
      </c>
      <c r="V3661" s="15" t="s">
        <v>538</v>
      </c>
      <c r="W3661" s="18" t="s">
        <v>2819</v>
      </c>
      <c r="X3661" s="18"/>
      <c r="Y3661" s="15" t="s">
        <v>73</v>
      </c>
      <c r="Z3661" s="18" t="s">
        <v>2819</v>
      </c>
      <c r="AA3661" s="18" t="s">
        <v>71</v>
      </c>
      <c r="AB3661" s="18" t="s">
        <v>540</v>
      </c>
      <c r="AC3661" s="67" t="str">
        <f>+VLOOKUP("*"&amp;L3661&amp;"*",'[2]REGISTROS SANITARIOS'!$D$2663:$E$2973,2,FALSE)</f>
        <v>SI</v>
      </c>
      <c r="AD3661" s="22" t="s">
        <v>1025</v>
      </c>
      <c r="AE3661" s="16">
        <v>46309</v>
      </c>
      <c r="AF3661" s="34" t="s">
        <v>73</v>
      </c>
      <c r="AG3661" s="24"/>
      <c r="AH3661" s="18"/>
      <c r="AI3661" s="18" t="s">
        <v>3806</v>
      </c>
      <c r="AJ3661" s="17">
        <v>11550</v>
      </c>
      <c r="AK3661" s="25">
        <v>11550</v>
      </c>
      <c r="AL3661" s="25">
        <v>231.42857142857144</v>
      </c>
      <c r="AM3661" s="35">
        <v>0.19</v>
      </c>
      <c r="AN3661" s="19">
        <v>3180870</v>
      </c>
      <c r="AO3661" s="18"/>
      <c r="AP3661" s="15"/>
      <c r="AQ3661" s="43" t="str">
        <f t="shared" si="560"/>
        <v>SI</v>
      </c>
      <c r="AR3661" s="44">
        <f t="shared" si="554"/>
        <v>3180870.0000000005</v>
      </c>
      <c r="AS3661" s="44">
        <f t="shared" si="555"/>
        <v>2673000</v>
      </c>
      <c r="AT3661" s="44">
        <f t="shared" si="556"/>
        <v>2673000</v>
      </c>
      <c r="AU3661" s="44">
        <f t="shared" si="557"/>
        <v>3180870.0000000005</v>
      </c>
      <c r="AV3661" s="45" t="b">
        <f t="shared" si="558"/>
        <v>1</v>
      </c>
      <c r="AW3661" s="45" t="b">
        <f t="shared" si="561"/>
        <v>0</v>
      </c>
      <c r="AX3661" s="45"/>
    </row>
    <row r="3662" spans="1:51" s="36" customFormat="1" ht="27.75" customHeight="1" x14ac:dyDescent="0.15">
      <c r="A3662" s="36" t="str">
        <f t="shared" si="559"/>
        <v>RONELLY S.A.S201155506</v>
      </c>
      <c r="B3662" s="36" t="b">
        <f>+A3662='[1]Anexo 9'!A3665</f>
        <v>1</v>
      </c>
      <c r="C3662" s="18">
        <v>890929073</v>
      </c>
      <c r="D3662" s="18" t="s">
        <v>3869</v>
      </c>
      <c r="E3662" s="15" t="s">
        <v>98</v>
      </c>
      <c r="F3662" s="15" t="s">
        <v>220</v>
      </c>
      <c r="G3662" s="15">
        <f>+VLOOKUP(F3662,[3]Sheet1!$E$3:$G$74,3,FALSE)</f>
        <v>2</v>
      </c>
      <c r="H3662" s="15">
        <f>+VLOOKUP(D3662&amp;F3662,'TD para paquetes'!$E$3:$I$441,5,FALSE)</f>
        <v>1</v>
      </c>
      <c r="I3662" s="15" t="s">
        <v>44</v>
      </c>
      <c r="J3662" s="15">
        <v>6</v>
      </c>
      <c r="K3662" s="15">
        <v>4</v>
      </c>
      <c r="L3662" s="15">
        <v>201155506</v>
      </c>
      <c r="M3662" s="15" t="s">
        <v>221</v>
      </c>
      <c r="N3662" s="15" t="s">
        <v>222</v>
      </c>
      <c r="O3662" s="18" t="s">
        <v>5544</v>
      </c>
      <c r="P3662" s="22" t="s">
        <v>3841</v>
      </c>
      <c r="Q3662" s="15" t="s">
        <v>224</v>
      </c>
      <c r="R3662" s="18" t="s">
        <v>3816</v>
      </c>
      <c r="S3662" s="22" t="b">
        <f t="shared" si="562"/>
        <v>0</v>
      </c>
      <c r="T3662" s="18"/>
      <c r="U3662" s="18" t="s">
        <v>6041</v>
      </c>
      <c r="V3662" s="15" t="s">
        <v>6093</v>
      </c>
      <c r="W3662" s="18" t="s">
        <v>228</v>
      </c>
      <c r="X3662" s="18"/>
      <c r="Y3662" s="15" t="s">
        <v>73</v>
      </c>
      <c r="Z3662" s="18" t="s">
        <v>228</v>
      </c>
      <c r="AA3662" s="18" t="s">
        <v>71</v>
      </c>
      <c r="AB3662" s="18" t="s">
        <v>1049</v>
      </c>
      <c r="AC3662" s="67" t="str">
        <f>+VLOOKUP("*"&amp;L3662&amp;"*",'[2]REGISTROS SANITARIOS'!$D$2663:$E$2973,2,FALSE)</f>
        <v>SI</v>
      </c>
      <c r="AD3662" s="22" t="s">
        <v>1025</v>
      </c>
      <c r="AE3662" s="16" t="s">
        <v>1049</v>
      </c>
      <c r="AF3662" s="34" t="s">
        <v>8814</v>
      </c>
      <c r="AG3662" s="24"/>
      <c r="AH3662" s="18"/>
      <c r="AI3662" s="18"/>
      <c r="AJ3662" s="17">
        <v>165</v>
      </c>
      <c r="AK3662" s="25">
        <v>165</v>
      </c>
      <c r="AL3662" s="25">
        <v>144930</v>
      </c>
      <c r="AM3662" s="35">
        <v>0.19</v>
      </c>
      <c r="AN3662" s="19">
        <v>23913450</v>
      </c>
      <c r="AO3662" s="18"/>
      <c r="AP3662" s="15"/>
      <c r="AQ3662" s="43" t="str">
        <f t="shared" si="560"/>
        <v>SI</v>
      </c>
      <c r="AR3662" s="44">
        <f t="shared" si="554"/>
        <v>28457005.499999996</v>
      </c>
      <c r="AS3662" s="44">
        <f t="shared" si="555"/>
        <v>23913450</v>
      </c>
      <c r="AT3662" s="44">
        <f t="shared" si="556"/>
        <v>23913450</v>
      </c>
      <c r="AU3662" s="44">
        <f t="shared" si="557"/>
        <v>28457005.499999996</v>
      </c>
      <c r="AV3662" s="45" t="b">
        <f t="shared" si="558"/>
        <v>0</v>
      </c>
      <c r="AW3662" s="45" t="b">
        <f t="shared" si="561"/>
        <v>1</v>
      </c>
      <c r="AX3662" s="45" t="s">
        <v>8740</v>
      </c>
      <c r="AY3662" s="36" t="s">
        <v>8743</v>
      </c>
    </row>
    <row r="3663" spans="1:51" s="36" customFormat="1" ht="27.75" customHeight="1" x14ac:dyDescent="0.15">
      <c r="A3663" s="36" t="str">
        <f t="shared" si="559"/>
        <v>RONELLY S.A.S201157410</v>
      </c>
      <c r="B3663" s="36" t="b">
        <f>+A3663='[1]Anexo 9'!A3666</f>
        <v>1</v>
      </c>
      <c r="C3663" s="18">
        <v>890929073</v>
      </c>
      <c r="D3663" s="18" t="s">
        <v>3869</v>
      </c>
      <c r="E3663" s="15" t="s">
        <v>98</v>
      </c>
      <c r="F3663" s="15" t="s">
        <v>62</v>
      </c>
      <c r="G3663" s="15" t="s">
        <v>3155</v>
      </c>
      <c r="H3663" s="15" t="s">
        <v>3155</v>
      </c>
      <c r="I3663" s="15" t="s">
        <v>3155</v>
      </c>
      <c r="J3663" s="15">
        <v>9</v>
      </c>
      <c r="K3663" s="15" t="s">
        <v>3155</v>
      </c>
      <c r="L3663" s="15">
        <v>201157410</v>
      </c>
      <c r="M3663" s="15" t="s">
        <v>564</v>
      </c>
      <c r="N3663" s="15" t="s">
        <v>101</v>
      </c>
      <c r="O3663" s="18" t="s">
        <v>5546</v>
      </c>
      <c r="P3663" s="22" t="s">
        <v>3841</v>
      </c>
      <c r="Q3663" s="15" t="s">
        <v>101</v>
      </c>
      <c r="R3663" s="18" t="s">
        <v>134</v>
      </c>
      <c r="S3663" s="22" t="b">
        <f t="shared" si="562"/>
        <v>0</v>
      </c>
      <c r="T3663" s="18"/>
      <c r="U3663" s="18" t="s">
        <v>6617</v>
      </c>
      <c r="V3663" s="15" t="s">
        <v>6094</v>
      </c>
      <c r="W3663" s="18" t="s">
        <v>3809</v>
      </c>
      <c r="X3663" s="18"/>
      <c r="Y3663" s="15" t="s">
        <v>73</v>
      </c>
      <c r="Z3663" s="18" t="s">
        <v>3809</v>
      </c>
      <c r="AA3663" s="18" t="s">
        <v>71</v>
      </c>
      <c r="AB3663" s="18" t="s">
        <v>3070</v>
      </c>
      <c r="AC3663" s="67" t="str">
        <f>+VLOOKUP("*"&amp;L3663&amp;"*",'[2]REGISTROS SANITARIOS'!$D$2663:$E$2973,2,FALSE)</f>
        <v>SI</v>
      </c>
      <c r="AD3663" s="22" t="s">
        <v>1025</v>
      </c>
      <c r="AE3663" s="16">
        <v>45074</v>
      </c>
      <c r="AF3663" s="34" t="s">
        <v>73</v>
      </c>
      <c r="AG3663" s="24"/>
      <c r="AH3663" s="18"/>
      <c r="AI3663" s="18" t="s">
        <v>3808</v>
      </c>
      <c r="AJ3663" s="17">
        <v>2750</v>
      </c>
      <c r="AK3663" s="25">
        <v>2750</v>
      </c>
      <c r="AL3663" s="25">
        <v>5733.333333333333</v>
      </c>
      <c r="AM3663" s="35">
        <v>0.19</v>
      </c>
      <c r="AN3663" s="19">
        <v>18762333.333333332</v>
      </c>
      <c r="AO3663" s="18"/>
      <c r="AP3663" s="15"/>
      <c r="AQ3663" s="43" t="str">
        <f t="shared" si="560"/>
        <v>SI</v>
      </c>
      <c r="AR3663" s="44">
        <f t="shared" si="554"/>
        <v>18762333.333333332</v>
      </c>
      <c r="AS3663" s="44">
        <f t="shared" si="555"/>
        <v>15766666.666666666</v>
      </c>
      <c r="AT3663" s="44">
        <f t="shared" si="556"/>
        <v>15766666.666666666</v>
      </c>
      <c r="AU3663" s="44">
        <f t="shared" si="557"/>
        <v>18762333.333333332</v>
      </c>
      <c r="AV3663" s="45" t="b">
        <f t="shared" si="558"/>
        <v>1</v>
      </c>
      <c r="AW3663" s="45" t="b">
        <f t="shared" si="561"/>
        <v>0</v>
      </c>
      <c r="AX3663" s="45"/>
    </row>
    <row r="3664" spans="1:51" s="36" customFormat="1" ht="27.75" customHeight="1" x14ac:dyDescent="0.15">
      <c r="A3664" s="36" t="str">
        <f t="shared" si="559"/>
        <v>RONELLY S.A.S201157910</v>
      </c>
      <c r="B3664" s="36" t="b">
        <f>+A3664='[1]Anexo 9'!A3667</f>
        <v>1</v>
      </c>
      <c r="C3664" s="18">
        <v>890929073</v>
      </c>
      <c r="D3664" s="18" t="s">
        <v>3869</v>
      </c>
      <c r="E3664" s="15" t="s">
        <v>98</v>
      </c>
      <c r="F3664" s="15" t="s">
        <v>62</v>
      </c>
      <c r="G3664" s="15" t="s">
        <v>3155</v>
      </c>
      <c r="H3664" s="15" t="s">
        <v>3155</v>
      </c>
      <c r="I3664" s="15" t="s">
        <v>3155</v>
      </c>
      <c r="J3664" s="15">
        <v>5</v>
      </c>
      <c r="K3664" s="15" t="s">
        <v>3155</v>
      </c>
      <c r="L3664" s="15">
        <v>201157910</v>
      </c>
      <c r="M3664" s="15" t="s">
        <v>573</v>
      </c>
      <c r="N3664" s="15" t="s">
        <v>101</v>
      </c>
      <c r="O3664" s="18" t="s">
        <v>5547</v>
      </c>
      <c r="P3664" s="22" t="s">
        <v>3841</v>
      </c>
      <c r="Q3664" s="15" t="s">
        <v>101</v>
      </c>
      <c r="R3664" s="18" t="s">
        <v>134</v>
      </c>
      <c r="S3664" s="22" t="b">
        <f t="shared" si="562"/>
        <v>0</v>
      </c>
      <c r="T3664" s="18"/>
      <c r="U3664" s="18" t="s">
        <v>6598</v>
      </c>
      <c r="V3664" s="15" t="s">
        <v>6095</v>
      </c>
      <c r="W3664" s="18" t="s">
        <v>3809</v>
      </c>
      <c r="X3664" s="18"/>
      <c r="Y3664" s="15" t="s">
        <v>68</v>
      </c>
      <c r="Z3664" s="18" t="s">
        <v>3809</v>
      </c>
      <c r="AA3664" s="18" t="s">
        <v>71</v>
      </c>
      <c r="AB3664" s="18" t="s">
        <v>3070</v>
      </c>
      <c r="AC3664" s="67" t="str">
        <f>+VLOOKUP("*"&amp;L3664&amp;"*",'[2]REGISTROS SANITARIOS'!$D$2663:$E$2973,2,FALSE)</f>
        <v>SI</v>
      </c>
      <c r="AD3664" s="22" t="s">
        <v>1025</v>
      </c>
      <c r="AE3664" s="16">
        <v>45074</v>
      </c>
      <c r="AF3664" s="34" t="s">
        <v>73</v>
      </c>
      <c r="AG3664" s="24"/>
      <c r="AH3664" s="18"/>
      <c r="AI3664" s="18" t="s">
        <v>3805</v>
      </c>
      <c r="AJ3664" s="17">
        <v>935</v>
      </c>
      <c r="AK3664" s="25">
        <v>935</v>
      </c>
      <c r="AL3664" s="25">
        <v>9733.3333333333339</v>
      </c>
      <c r="AM3664" s="35">
        <v>0.19</v>
      </c>
      <c r="AN3664" s="19">
        <v>10829793.333333332</v>
      </c>
      <c r="AO3664" s="18"/>
      <c r="AP3664" s="15"/>
      <c r="AQ3664" s="43" t="str">
        <f t="shared" si="560"/>
        <v>SI</v>
      </c>
      <c r="AR3664" s="44">
        <f t="shared" si="554"/>
        <v>10829793.333333332</v>
      </c>
      <c r="AS3664" s="44">
        <f t="shared" si="555"/>
        <v>9100666.6666666679</v>
      </c>
      <c r="AT3664" s="44">
        <f t="shared" si="556"/>
        <v>9100666.6666666679</v>
      </c>
      <c r="AU3664" s="44">
        <f t="shared" si="557"/>
        <v>10829793.333333332</v>
      </c>
      <c r="AV3664" s="45" t="b">
        <f t="shared" si="558"/>
        <v>1</v>
      </c>
      <c r="AW3664" s="45" t="b">
        <f t="shared" si="561"/>
        <v>0</v>
      </c>
      <c r="AX3664" s="45"/>
    </row>
    <row r="3665" spans="1:50" s="36" customFormat="1" ht="27.75" customHeight="1" x14ac:dyDescent="0.15">
      <c r="A3665" s="36" t="str">
        <f t="shared" si="559"/>
        <v>RONELLY S.A.S201158202</v>
      </c>
      <c r="B3665" s="36" t="b">
        <f>+A3665='[1]Anexo 9'!A3668</f>
        <v>1</v>
      </c>
      <c r="C3665" s="18">
        <v>890929073</v>
      </c>
      <c r="D3665" s="18" t="s">
        <v>3869</v>
      </c>
      <c r="E3665" s="15" t="s">
        <v>98</v>
      </c>
      <c r="F3665" s="15" t="s">
        <v>62</v>
      </c>
      <c r="G3665" s="15" t="s">
        <v>3155</v>
      </c>
      <c r="H3665" s="15" t="s">
        <v>3155</v>
      </c>
      <c r="I3665" s="15" t="s">
        <v>3155</v>
      </c>
      <c r="J3665" s="15">
        <v>4</v>
      </c>
      <c r="K3665" s="15" t="s">
        <v>3155</v>
      </c>
      <c r="L3665" s="15">
        <v>201158202</v>
      </c>
      <c r="M3665" s="15" t="s">
        <v>577</v>
      </c>
      <c r="N3665" s="15" t="s">
        <v>247</v>
      </c>
      <c r="O3665" s="18" t="s">
        <v>5548</v>
      </c>
      <c r="P3665" s="22" t="s">
        <v>3841</v>
      </c>
      <c r="Q3665" s="15" t="s">
        <v>579</v>
      </c>
      <c r="R3665" s="18" t="s">
        <v>6045</v>
      </c>
      <c r="S3665" s="22" t="b">
        <f t="shared" si="562"/>
        <v>0</v>
      </c>
      <c r="T3665" s="18"/>
      <c r="U3665" s="18" t="s">
        <v>6618</v>
      </c>
      <c r="V3665" s="15" t="s">
        <v>581</v>
      </c>
      <c r="W3665" s="18" t="s">
        <v>6619</v>
      </c>
      <c r="X3665" s="18"/>
      <c r="Y3665" s="15" t="s">
        <v>73</v>
      </c>
      <c r="Z3665" s="18" t="s">
        <v>170</v>
      </c>
      <c r="AA3665" s="18" t="s">
        <v>71</v>
      </c>
      <c r="AB3665" s="18" t="s">
        <v>583</v>
      </c>
      <c r="AC3665" s="67" t="str">
        <f>+VLOOKUP("*"&amp;L3665&amp;"*",'[2]REGISTROS SANITARIOS'!$D$2663:$E$2973,2,FALSE)</f>
        <v>SI</v>
      </c>
      <c r="AD3665" s="22" t="s">
        <v>1025</v>
      </c>
      <c r="AE3665" s="16">
        <v>46417</v>
      </c>
      <c r="AF3665" s="34" t="s">
        <v>73</v>
      </c>
      <c r="AG3665" s="24"/>
      <c r="AH3665" s="18"/>
      <c r="AI3665" s="18" t="s">
        <v>3807</v>
      </c>
      <c r="AJ3665" s="17">
        <v>82.5</v>
      </c>
      <c r="AK3665" s="25">
        <v>83</v>
      </c>
      <c r="AL3665" s="25">
        <v>829.3721461187215</v>
      </c>
      <c r="AM3665" s="35">
        <v>0.19</v>
      </c>
      <c r="AN3665" s="19">
        <v>81917.086872146116</v>
      </c>
      <c r="AO3665" s="18"/>
      <c r="AP3665" s="15"/>
      <c r="AQ3665" s="43" t="str">
        <f t="shared" si="560"/>
        <v>MAYOR</v>
      </c>
      <c r="AR3665" s="44">
        <f t="shared" si="554"/>
        <v>81423.610445205486</v>
      </c>
      <c r="AS3665" s="44">
        <f t="shared" si="555"/>
        <v>68423.202054794529</v>
      </c>
      <c r="AT3665" s="44">
        <f t="shared" si="556"/>
        <v>68837.88812785389</v>
      </c>
      <c r="AU3665" s="44">
        <f t="shared" si="557"/>
        <v>81917.086872146116</v>
      </c>
      <c r="AV3665" s="45" t="b">
        <f t="shared" si="558"/>
        <v>1</v>
      </c>
      <c r="AW3665" s="45" t="b">
        <f t="shared" si="561"/>
        <v>0</v>
      </c>
      <c r="AX3665" s="45"/>
    </row>
    <row r="3666" spans="1:50" s="36" customFormat="1" ht="27.75" customHeight="1" x14ac:dyDescent="0.15">
      <c r="A3666" s="36" t="str">
        <f t="shared" si="559"/>
        <v>RONELLY S.A.S201161901</v>
      </c>
      <c r="B3666" s="36" t="b">
        <f>+A3666='[1]Anexo 9'!A3669</f>
        <v>1</v>
      </c>
      <c r="C3666" s="18">
        <v>890929073</v>
      </c>
      <c r="D3666" s="18" t="s">
        <v>3869</v>
      </c>
      <c r="E3666" s="15" t="s">
        <v>98</v>
      </c>
      <c r="F3666" s="15" t="s">
        <v>62</v>
      </c>
      <c r="G3666" s="15" t="s">
        <v>3155</v>
      </c>
      <c r="H3666" s="15" t="s">
        <v>3155</v>
      </c>
      <c r="I3666" s="15" t="s">
        <v>3155</v>
      </c>
      <c r="J3666" s="15">
        <v>5</v>
      </c>
      <c r="K3666" s="15" t="s">
        <v>3155</v>
      </c>
      <c r="L3666" s="15">
        <v>201161901</v>
      </c>
      <c r="M3666" s="15" t="s">
        <v>598</v>
      </c>
      <c r="N3666" s="15" t="s">
        <v>101</v>
      </c>
      <c r="O3666" s="18" t="s">
        <v>5549</v>
      </c>
      <c r="P3666" s="22" t="s">
        <v>3841</v>
      </c>
      <c r="Q3666" s="15" t="s">
        <v>600</v>
      </c>
      <c r="R3666" s="18" t="s">
        <v>6046</v>
      </c>
      <c r="S3666" s="22" t="b">
        <f t="shared" si="562"/>
        <v>0</v>
      </c>
      <c r="T3666" s="18" t="s">
        <v>6046</v>
      </c>
      <c r="U3666" s="18" t="s">
        <v>6620</v>
      </c>
      <c r="V3666" s="15" t="s">
        <v>6101</v>
      </c>
      <c r="W3666" s="18" t="s">
        <v>170</v>
      </c>
      <c r="X3666" s="18"/>
      <c r="Y3666" s="15" t="s">
        <v>73</v>
      </c>
      <c r="Z3666" s="18" t="s">
        <v>170</v>
      </c>
      <c r="AA3666" s="18" t="s">
        <v>71</v>
      </c>
      <c r="AB3666" s="18" t="s">
        <v>1049</v>
      </c>
      <c r="AC3666" s="67" t="str">
        <f>+VLOOKUP("*"&amp;L3666&amp;"*",'[2]REGISTROS SANITARIOS'!$D$2663:$E$2973,2,FALSE)</f>
        <v>SI</v>
      </c>
      <c r="AD3666" s="22" t="s">
        <v>1025</v>
      </c>
      <c r="AE3666" s="16" t="s">
        <v>1049</v>
      </c>
      <c r="AF3666" s="34" t="s">
        <v>8814</v>
      </c>
      <c r="AG3666" s="24"/>
      <c r="AH3666" s="18"/>
      <c r="AI3666" s="18"/>
      <c r="AJ3666" s="17">
        <v>495</v>
      </c>
      <c r="AK3666" s="25">
        <v>495</v>
      </c>
      <c r="AL3666" s="25">
        <v>8803.1232876712329</v>
      </c>
      <c r="AM3666" s="35">
        <v>0.19</v>
      </c>
      <c r="AN3666" s="19">
        <v>5185479.7726027397</v>
      </c>
      <c r="AO3666" s="18"/>
      <c r="AP3666" s="15"/>
      <c r="AQ3666" s="43" t="str">
        <f t="shared" si="560"/>
        <v>SI</v>
      </c>
      <c r="AR3666" s="44">
        <f t="shared" si="554"/>
        <v>5185479.7726027397</v>
      </c>
      <c r="AS3666" s="44">
        <f t="shared" si="555"/>
        <v>4357546.0273972601</v>
      </c>
      <c r="AT3666" s="44">
        <f t="shared" si="556"/>
        <v>4357546.0273972601</v>
      </c>
      <c r="AU3666" s="44">
        <f t="shared" si="557"/>
        <v>5185479.7726027397</v>
      </c>
      <c r="AV3666" s="45" t="b">
        <f t="shared" si="558"/>
        <v>1</v>
      </c>
      <c r="AW3666" s="45" t="b">
        <f t="shared" si="561"/>
        <v>0</v>
      </c>
      <c r="AX3666" s="45"/>
    </row>
    <row r="3667" spans="1:50" s="36" customFormat="1" ht="27.75" customHeight="1" x14ac:dyDescent="0.15">
      <c r="A3667" s="36" t="str">
        <f t="shared" si="559"/>
        <v>RONELLY S.A.S206040925</v>
      </c>
      <c r="B3667" s="36" t="b">
        <f>+A3667='[1]Anexo 9'!A3670</f>
        <v>1</v>
      </c>
      <c r="C3667" s="18">
        <v>890929073</v>
      </c>
      <c r="D3667" s="18" t="s">
        <v>3869</v>
      </c>
      <c r="E3667" s="15" t="s">
        <v>98</v>
      </c>
      <c r="F3667" s="15" t="s">
        <v>639</v>
      </c>
      <c r="G3667" s="15">
        <f>+VLOOKUP(F3667,[3]Sheet1!$E$3:$G$74,3,FALSE)</f>
        <v>3</v>
      </c>
      <c r="H3667" s="15">
        <f>+VLOOKUP(D3667&amp;F3667,'TD para paquetes'!$E$3:$I$441,5,FALSE)</f>
        <v>1</v>
      </c>
      <c r="I3667" s="15" t="s">
        <v>44</v>
      </c>
      <c r="J3667" s="15">
        <v>4</v>
      </c>
      <c r="K3667" s="15">
        <v>3</v>
      </c>
      <c r="L3667" s="15">
        <v>206040925</v>
      </c>
      <c r="M3667" s="15" t="s">
        <v>645</v>
      </c>
      <c r="N3667" s="15" t="s">
        <v>101</v>
      </c>
      <c r="O3667" s="18" t="s">
        <v>5550</v>
      </c>
      <c r="P3667" s="22" t="s">
        <v>3841</v>
      </c>
      <c r="Q3667" s="15" t="s">
        <v>101</v>
      </c>
      <c r="R3667" s="18" t="s">
        <v>134</v>
      </c>
      <c r="S3667" s="22" t="b">
        <f t="shared" si="562"/>
        <v>0</v>
      </c>
      <c r="T3667" s="18"/>
      <c r="U3667" s="18" t="s">
        <v>134</v>
      </c>
      <c r="V3667" s="15"/>
      <c r="W3667" s="18" t="s">
        <v>1036</v>
      </c>
      <c r="X3667" s="18" t="s">
        <v>8777</v>
      </c>
      <c r="Y3667" s="15" t="s">
        <v>68</v>
      </c>
      <c r="Z3667" s="18" t="s">
        <v>1036</v>
      </c>
      <c r="AA3667" s="18" t="s">
        <v>71</v>
      </c>
      <c r="AB3667" s="18" t="s">
        <v>3248</v>
      </c>
      <c r="AC3667" s="67" t="str">
        <f>+VLOOKUP("*"&amp;L3667&amp;"*",'[2]REGISTROS SANITARIOS'!$D$2663:$E$2973,2,FALSE)</f>
        <v>SI</v>
      </c>
      <c r="AD3667" s="22" t="s">
        <v>1025</v>
      </c>
      <c r="AE3667" s="16">
        <v>47297</v>
      </c>
      <c r="AF3667" s="34" t="s">
        <v>73</v>
      </c>
      <c r="AG3667" s="24"/>
      <c r="AH3667" s="18"/>
      <c r="AI3667" s="18" t="s">
        <v>3808</v>
      </c>
      <c r="AJ3667" s="17">
        <v>11</v>
      </c>
      <c r="AK3667" s="25">
        <v>11</v>
      </c>
      <c r="AL3667" s="25">
        <v>85714.285714285725</v>
      </c>
      <c r="AM3667" s="35">
        <v>0.19</v>
      </c>
      <c r="AN3667" s="19">
        <v>1122000.0000000002</v>
      </c>
      <c r="AO3667" s="18"/>
      <c r="AP3667" s="15"/>
      <c r="AQ3667" s="43" t="str">
        <f t="shared" si="560"/>
        <v>SI</v>
      </c>
      <c r="AR3667" s="44">
        <f t="shared" si="554"/>
        <v>1122000.0000000002</v>
      </c>
      <c r="AS3667" s="44">
        <f t="shared" si="555"/>
        <v>942857.14285714296</v>
      </c>
      <c r="AT3667" s="44">
        <f t="shared" si="556"/>
        <v>942857.14285714296</v>
      </c>
      <c r="AU3667" s="44">
        <f t="shared" si="557"/>
        <v>1122000.0000000002</v>
      </c>
      <c r="AV3667" s="45" t="b">
        <f t="shared" si="558"/>
        <v>1</v>
      </c>
      <c r="AW3667" s="45" t="b">
        <f t="shared" si="561"/>
        <v>0</v>
      </c>
      <c r="AX3667" s="45"/>
    </row>
    <row r="3668" spans="1:50" s="36" customFormat="1" ht="27.75" customHeight="1" x14ac:dyDescent="0.15">
      <c r="A3668" s="36" t="str">
        <f t="shared" si="559"/>
        <v>RONELLY S.A.S304013200</v>
      </c>
      <c r="B3668" s="36" t="b">
        <f>+A3668='[1]Anexo 9'!A3671</f>
        <v>1</v>
      </c>
      <c r="C3668" s="18">
        <v>890929073</v>
      </c>
      <c r="D3668" s="18" t="s">
        <v>3869</v>
      </c>
      <c r="E3668" s="15" t="s">
        <v>800</v>
      </c>
      <c r="F3668" s="15" t="s">
        <v>62</v>
      </c>
      <c r="G3668" s="15" t="s">
        <v>3155</v>
      </c>
      <c r="H3668" s="15" t="s">
        <v>3155</v>
      </c>
      <c r="I3668" s="15" t="s">
        <v>3155</v>
      </c>
      <c r="J3668" s="15">
        <v>4</v>
      </c>
      <c r="K3668" s="15" t="s">
        <v>3155</v>
      </c>
      <c r="L3668" s="15">
        <v>304013200</v>
      </c>
      <c r="M3668" s="15" t="s">
        <v>1354</v>
      </c>
      <c r="N3668" s="15" t="s">
        <v>91</v>
      </c>
      <c r="O3668" s="18" t="s">
        <v>5551</v>
      </c>
      <c r="P3668" s="22" t="s">
        <v>3841</v>
      </c>
      <c r="Q3668" s="15" t="s">
        <v>462</v>
      </c>
      <c r="R3668" s="18" t="s">
        <v>6047</v>
      </c>
      <c r="S3668" s="22" t="b">
        <f t="shared" si="562"/>
        <v>0</v>
      </c>
      <c r="T3668" s="18" t="e">
        <v>#N/A</v>
      </c>
      <c r="U3668" s="18" t="s">
        <v>6047</v>
      </c>
      <c r="V3668" s="15" t="s">
        <v>1357</v>
      </c>
      <c r="W3668" s="18" t="s">
        <v>6621</v>
      </c>
      <c r="X3668" s="18"/>
      <c r="Y3668" s="15" t="s">
        <v>68</v>
      </c>
      <c r="Z3668" s="18" t="s">
        <v>6621</v>
      </c>
      <c r="AA3668" s="18" t="e">
        <v>#N/A</v>
      </c>
      <c r="AB3668" s="18" t="e">
        <v>#N/A</v>
      </c>
      <c r="AC3668" s="67" t="e">
        <f>+VLOOKUP("*"&amp;L3668&amp;"*",'[2]REGISTROS SANITARIOS'!$D$2663:$E$2973,2,FALSE)</f>
        <v>#N/A</v>
      </c>
      <c r="AD3668" s="22" t="s">
        <v>44</v>
      </c>
      <c r="AE3668" s="16" t="e">
        <v>#N/A</v>
      </c>
      <c r="AF3668" s="34" t="s">
        <v>3840</v>
      </c>
      <c r="AG3668" s="24" t="e">
        <v>#N/A</v>
      </c>
      <c r="AH3668" s="18" t="e">
        <v>#N/A</v>
      </c>
      <c r="AI3668" s="18"/>
      <c r="AJ3668" s="17">
        <v>192.5</v>
      </c>
      <c r="AK3668" s="25">
        <v>193</v>
      </c>
      <c r="AL3668" s="25">
        <v>16873.972602739726</v>
      </c>
      <c r="AM3668" s="35">
        <v>0.19</v>
      </c>
      <c r="AN3668" s="19">
        <v>3875445.2876712326</v>
      </c>
      <c r="AO3668" s="18"/>
      <c r="AP3668" s="15"/>
      <c r="AQ3668" s="43" t="str">
        <f t="shared" si="560"/>
        <v>MAYOR</v>
      </c>
      <c r="AR3668" s="44">
        <f t="shared" ref="AR3668:AR3674" si="563">+AJ3668*(AL3668*(1+AM3668))</f>
        <v>3865405.2739726026</v>
      </c>
      <c r="AS3668" s="44">
        <f t="shared" ref="AS3668:AS3674" si="564">+AJ3668*AL3668</f>
        <v>3248239.7260273974</v>
      </c>
      <c r="AT3668" s="44">
        <f t="shared" ref="AT3668:AT3674" si="565">+AL3668*AK3668</f>
        <v>3256676.7123287674</v>
      </c>
      <c r="AU3668" s="44">
        <f t="shared" ref="AU3668:AU3674" si="566">+AK3668*(AL3668*(1+AM3668))</f>
        <v>3875445.2876712326</v>
      </c>
      <c r="AV3668" s="45" t="b">
        <f t="shared" ref="AV3668:AV3674" si="567">+IFERROR(AU3668=AN3668,"FALSO")</f>
        <v>1</v>
      </c>
      <c r="AW3668" s="45" t="b">
        <f t="shared" si="561"/>
        <v>0</v>
      </c>
      <c r="AX3668" s="45"/>
    </row>
    <row r="3669" spans="1:50" s="36" customFormat="1" ht="27.75" customHeight="1" x14ac:dyDescent="0.15">
      <c r="A3669" s="36" t="str">
        <f t="shared" si="559"/>
        <v>RONELLY S.A.S410002516</v>
      </c>
      <c r="B3669" s="36" t="b">
        <f>+A3669='[1]Anexo 9'!A3672</f>
        <v>1</v>
      </c>
      <c r="C3669" s="18">
        <v>890929073</v>
      </c>
      <c r="D3669" s="18" t="s">
        <v>3869</v>
      </c>
      <c r="E3669" s="15" t="s">
        <v>810</v>
      </c>
      <c r="F3669" s="15" t="s">
        <v>62</v>
      </c>
      <c r="G3669" s="15" t="s">
        <v>3155</v>
      </c>
      <c r="H3669" s="15" t="s">
        <v>3155</v>
      </c>
      <c r="I3669" s="15" t="s">
        <v>3155</v>
      </c>
      <c r="J3669" s="15">
        <v>6</v>
      </c>
      <c r="K3669" s="15" t="s">
        <v>3155</v>
      </c>
      <c r="L3669" s="15">
        <v>410002516</v>
      </c>
      <c r="M3669" s="15" t="s">
        <v>846</v>
      </c>
      <c r="N3669" s="15" t="s">
        <v>101</v>
      </c>
      <c r="O3669" s="18" t="s">
        <v>5552</v>
      </c>
      <c r="P3669" s="22" t="s">
        <v>3841</v>
      </c>
      <c r="Q3669" s="15" t="s">
        <v>101</v>
      </c>
      <c r="R3669" s="18" t="e">
        <v>#N/A</v>
      </c>
      <c r="S3669" s="22" t="s">
        <v>3840</v>
      </c>
      <c r="T3669" s="18" t="e">
        <v>#N/A</v>
      </c>
      <c r="U3669" s="18" t="e">
        <v>#N/A</v>
      </c>
      <c r="V3669" s="15" t="s">
        <v>1017</v>
      </c>
      <c r="W3669" s="18" t="s">
        <v>1028</v>
      </c>
      <c r="X3669" s="18"/>
      <c r="Y3669" s="15" t="s">
        <v>73</v>
      </c>
      <c r="Z3669" s="18" t="e">
        <v>#N/A</v>
      </c>
      <c r="AA3669" s="18" t="e">
        <v>#N/A</v>
      </c>
      <c r="AB3669" s="18" t="e">
        <v>#N/A</v>
      </c>
      <c r="AC3669" s="67" t="e">
        <f>+VLOOKUP("*"&amp;L3669&amp;"*",'[2]REGISTROS SANITARIOS'!$D$2663:$E$2973,2,FALSE)</f>
        <v>#N/A</v>
      </c>
      <c r="AD3669" s="22" t="s">
        <v>44</v>
      </c>
      <c r="AE3669" s="16" t="e">
        <v>#N/A</v>
      </c>
      <c r="AF3669" s="34" t="s">
        <v>3840</v>
      </c>
      <c r="AG3669" s="24" t="e">
        <v>#N/A</v>
      </c>
      <c r="AH3669" s="18" t="e">
        <v>#N/A</v>
      </c>
      <c r="AI3669" s="18"/>
      <c r="AJ3669" s="17">
        <v>6050</v>
      </c>
      <c r="AK3669" s="25">
        <v>6050</v>
      </c>
      <c r="AL3669" s="25">
        <v>3375</v>
      </c>
      <c r="AM3669" s="35">
        <v>0.19</v>
      </c>
      <c r="AN3669" s="19">
        <v>24298312.5</v>
      </c>
      <c r="AO3669" s="18"/>
      <c r="AP3669" s="15"/>
      <c r="AQ3669" s="43" t="str">
        <f t="shared" si="560"/>
        <v>SI</v>
      </c>
      <c r="AR3669" s="44">
        <f t="shared" si="563"/>
        <v>24298312.5</v>
      </c>
      <c r="AS3669" s="44">
        <f t="shared" si="564"/>
        <v>20418750</v>
      </c>
      <c r="AT3669" s="44">
        <f t="shared" si="565"/>
        <v>20418750</v>
      </c>
      <c r="AU3669" s="44">
        <f t="shared" si="566"/>
        <v>24298312.5</v>
      </c>
      <c r="AV3669" s="45" t="b">
        <f t="shared" si="567"/>
        <v>1</v>
      </c>
      <c r="AW3669" s="45" t="b">
        <f t="shared" si="561"/>
        <v>0</v>
      </c>
      <c r="AX3669" s="45"/>
    </row>
    <row r="3670" spans="1:50" s="36" customFormat="1" ht="27.75" customHeight="1" x14ac:dyDescent="0.15">
      <c r="A3670" s="36" t="str">
        <f t="shared" si="559"/>
        <v>RP MEDICAS S.A201151735</v>
      </c>
      <c r="B3670" s="36" t="b">
        <f>+A3670='[1]Anexo 9'!A3673</f>
        <v>1</v>
      </c>
      <c r="C3670" s="18">
        <v>811019499</v>
      </c>
      <c r="D3670" s="18" t="s">
        <v>1042</v>
      </c>
      <c r="E3670" s="15" t="s">
        <v>98</v>
      </c>
      <c r="F3670" s="15" t="s">
        <v>315</v>
      </c>
      <c r="G3670" s="15">
        <f>+VLOOKUP(F3670,[3]Sheet1!$E$3:$G$74,3,FALSE)</f>
        <v>3</v>
      </c>
      <c r="H3670" s="15">
        <f>+VLOOKUP(D3670&amp;F3670,'TD para paquetes'!$E$3:$I$441,5,FALSE)</f>
        <v>1</v>
      </c>
      <c r="I3670" s="15" t="s">
        <v>44</v>
      </c>
      <c r="J3670" s="15">
        <v>1</v>
      </c>
      <c r="K3670" s="15">
        <v>0</v>
      </c>
      <c r="L3670" s="15">
        <v>201151735</v>
      </c>
      <c r="M3670" s="15" t="s">
        <v>5553</v>
      </c>
      <c r="N3670" s="15" t="s">
        <v>101</v>
      </c>
      <c r="O3670" s="18" t="s">
        <v>5554</v>
      </c>
      <c r="P3670" s="22" t="s">
        <v>3841</v>
      </c>
      <c r="Q3670" s="15" t="s">
        <v>101</v>
      </c>
      <c r="R3670" s="18" t="s">
        <v>1407</v>
      </c>
      <c r="S3670" s="22" t="s">
        <v>73</v>
      </c>
      <c r="T3670" s="18" t="s">
        <v>1049</v>
      </c>
      <c r="U3670" s="18" t="s">
        <v>1407</v>
      </c>
      <c r="V3670" s="15" t="s">
        <v>6622</v>
      </c>
      <c r="W3670" s="18" t="s">
        <v>6623</v>
      </c>
      <c r="X3670" s="18"/>
      <c r="Y3670" s="15" t="s">
        <v>68</v>
      </c>
      <c r="Z3670" s="18" t="s">
        <v>6623</v>
      </c>
      <c r="AA3670" s="18" t="s">
        <v>899</v>
      </c>
      <c r="AB3670" s="18" t="s">
        <v>7717</v>
      </c>
      <c r="AC3670" s="67" t="str">
        <f>+VLOOKUP("*"&amp;L3670&amp;"*",'[2]REGISTROS SANITARIOS'!$D$2974:$E$2976,2,FALSE)</f>
        <v>SI</v>
      </c>
      <c r="AD3670" s="22" t="s">
        <v>1025</v>
      </c>
      <c r="AE3670" s="16">
        <v>47580</v>
      </c>
      <c r="AF3670" s="34" t="s">
        <v>73</v>
      </c>
      <c r="AG3670" s="24" t="s">
        <v>1049</v>
      </c>
      <c r="AH3670" s="18" t="s">
        <v>1049</v>
      </c>
      <c r="AI3670" s="18" t="s">
        <v>57</v>
      </c>
      <c r="AJ3670" s="17">
        <v>27.5</v>
      </c>
      <c r="AK3670" s="25">
        <v>28</v>
      </c>
      <c r="AL3670" s="25">
        <v>850000</v>
      </c>
      <c r="AM3670" s="35">
        <v>0</v>
      </c>
      <c r="AN3670" s="19">
        <v>23800000</v>
      </c>
      <c r="AO3670" s="18" t="s">
        <v>3155</v>
      </c>
      <c r="AP3670" s="15" t="s">
        <v>1049</v>
      </c>
      <c r="AQ3670" s="43" t="str">
        <f t="shared" si="560"/>
        <v>MAYOR</v>
      </c>
      <c r="AR3670" s="44">
        <f t="shared" si="563"/>
        <v>23375000</v>
      </c>
      <c r="AS3670" s="44">
        <f t="shared" si="564"/>
        <v>23375000</v>
      </c>
      <c r="AT3670" s="44">
        <f t="shared" si="565"/>
        <v>23800000</v>
      </c>
      <c r="AU3670" s="44">
        <f t="shared" si="566"/>
        <v>23800000</v>
      </c>
      <c r="AV3670" s="45" t="b">
        <f t="shared" si="567"/>
        <v>1</v>
      </c>
      <c r="AW3670" s="45" t="b">
        <f t="shared" si="561"/>
        <v>0</v>
      </c>
      <c r="AX3670" s="45"/>
    </row>
    <row r="3671" spans="1:50" s="36" customFormat="1" ht="27.75" customHeight="1" x14ac:dyDescent="0.15">
      <c r="A3671" s="36" t="str">
        <f t="shared" si="559"/>
        <v>RP MEDICAS S.A202121010</v>
      </c>
      <c r="B3671" s="36" t="b">
        <f>+A3671='[1]Anexo 9'!A3674</f>
        <v>1</v>
      </c>
      <c r="C3671" s="18">
        <v>811019499</v>
      </c>
      <c r="D3671" s="18" t="s">
        <v>1042</v>
      </c>
      <c r="E3671" s="15" t="s">
        <v>3849</v>
      </c>
      <c r="F3671" s="15" t="s">
        <v>62</v>
      </c>
      <c r="G3671" s="15" t="s">
        <v>3155</v>
      </c>
      <c r="H3671" s="15" t="s">
        <v>3155</v>
      </c>
      <c r="I3671" s="15" t="s">
        <v>3155</v>
      </c>
      <c r="J3671" s="15">
        <v>3</v>
      </c>
      <c r="K3671" s="15" t="s">
        <v>3155</v>
      </c>
      <c r="L3671" s="15">
        <v>202121010</v>
      </c>
      <c r="M3671" s="15" t="s">
        <v>617</v>
      </c>
      <c r="N3671" s="15" t="s">
        <v>3933</v>
      </c>
      <c r="O3671" s="18" t="s">
        <v>5555</v>
      </c>
      <c r="P3671" s="22" t="s">
        <v>3841</v>
      </c>
      <c r="Q3671" s="15" t="s">
        <v>101</v>
      </c>
      <c r="R3671" s="18" t="s">
        <v>1407</v>
      </c>
      <c r="S3671" s="22" t="s">
        <v>73</v>
      </c>
      <c r="T3671" s="18" t="s">
        <v>1049</v>
      </c>
      <c r="U3671" s="18" t="s">
        <v>1407</v>
      </c>
      <c r="V3671" s="15"/>
      <c r="W3671" s="18" t="s">
        <v>3834</v>
      </c>
      <c r="X3671" s="18" t="s">
        <v>8776</v>
      </c>
      <c r="Y3671" s="15" t="s">
        <v>68</v>
      </c>
      <c r="Z3671" s="18" t="s">
        <v>7718</v>
      </c>
      <c r="AA3671" s="18" t="s">
        <v>387</v>
      </c>
      <c r="AB3671" s="18" t="s">
        <v>3835</v>
      </c>
      <c r="AC3671" s="67" t="str">
        <f>+VLOOKUP("*"&amp;L3671&amp;"*",'[2]REGISTROS SANITARIOS'!$D$2974:$E$2976,2,FALSE)</f>
        <v>SI</v>
      </c>
      <c r="AD3671" s="22" t="s">
        <v>1025</v>
      </c>
      <c r="AE3671" s="16">
        <v>45645</v>
      </c>
      <c r="AF3671" s="34" t="s">
        <v>73</v>
      </c>
      <c r="AG3671" s="24" t="s">
        <v>1049</v>
      </c>
      <c r="AH3671" s="18" t="s">
        <v>1049</v>
      </c>
      <c r="AI3671" s="18" t="s">
        <v>57</v>
      </c>
      <c r="AJ3671" s="17">
        <v>165</v>
      </c>
      <c r="AK3671" s="25">
        <v>165</v>
      </c>
      <c r="AL3671" s="25">
        <v>25000</v>
      </c>
      <c r="AM3671" s="35">
        <v>0</v>
      </c>
      <c r="AN3671" s="19">
        <v>4125000</v>
      </c>
      <c r="AO3671" s="18" t="s">
        <v>1049</v>
      </c>
      <c r="AP3671" s="15" t="s">
        <v>1049</v>
      </c>
      <c r="AQ3671" s="43" t="str">
        <f t="shared" si="560"/>
        <v>SI</v>
      </c>
      <c r="AR3671" s="44">
        <f t="shared" si="563"/>
        <v>4125000</v>
      </c>
      <c r="AS3671" s="44">
        <f t="shared" si="564"/>
        <v>4125000</v>
      </c>
      <c r="AT3671" s="44">
        <f t="shared" si="565"/>
        <v>4125000</v>
      </c>
      <c r="AU3671" s="44">
        <f t="shared" si="566"/>
        <v>4125000</v>
      </c>
      <c r="AV3671" s="45" t="b">
        <f t="shared" si="567"/>
        <v>1</v>
      </c>
      <c r="AW3671" s="45" t="b">
        <f t="shared" si="561"/>
        <v>1</v>
      </c>
      <c r="AX3671" s="45"/>
    </row>
    <row r="3672" spans="1:50" s="36" customFormat="1" ht="27.75" customHeight="1" x14ac:dyDescent="0.15">
      <c r="A3672" s="36" t="str">
        <f t="shared" si="559"/>
        <v>RP MEDICAS S.A410002516</v>
      </c>
      <c r="B3672" s="36" t="b">
        <f>+A3672='[1]Anexo 9'!A3675</f>
        <v>1</v>
      </c>
      <c r="C3672" s="18">
        <v>811019499</v>
      </c>
      <c r="D3672" s="18" t="s">
        <v>1042</v>
      </c>
      <c r="E3672" s="15" t="s">
        <v>810</v>
      </c>
      <c r="F3672" s="15" t="s">
        <v>62</v>
      </c>
      <c r="G3672" s="15" t="s">
        <v>3155</v>
      </c>
      <c r="H3672" s="15" t="s">
        <v>3155</v>
      </c>
      <c r="I3672" s="15" t="s">
        <v>3155</v>
      </c>
      <c r="J3672" s="15">
        <v>6</v>
      </c>
      <c r="K3672" s="15" t="s">
        <v>3155</v>
      </c>
      <c r="L3672" s="15">
        <v>410002516</v>
      </c>
      <c r="M3672" s="15" t="s">
        <v>846</v>
      </c>
      <c r="N3672" s="15" t="s">
        <v>101</v>
      </c>
      <c r="O3672" s="18" t="s">
        <v>5556</v>
      </c>
      <c r="P3672" s="22" t="s">
        <v>3841</v>
      </c>
      <c r="Q3672" s="15" t="s">
        <v>101</v>
      </c>
      <c r="R3672" s="18" t="s">
        <v>1407</v>
      </c>
      <c r="S3672" s="22" t="s">
        <v>73</v>
      </c>
      <c r="T3672" s="18" t="s">
        <v>1049</v>
      </c>
      <c r="U3672" s="18" t="s">
        <v>1407</v>
      </c>
      <c r="V3672" s="15" t="s">
        <v>1017</v>
      </c>
      <c r="W3672" s="18" t="s">
        <v>6624</v>
      </c>
      <c r="X3672" s="18"/>
      <c r="Y3672" s="15" t="s">
        <v>68</v>
      </c>
      <c r="Z3672" s="18" t="s">
        <v>6624</v>
      </c>
      <c r="AA3672" s="18" t="s">
        <v>1409</v>
      </c>
      <c r="AB3672" s="18" t="s">
        <v>3836</v>
      </c>
      <c r="AC3672" s="67" t="str">
        <f>+VLOOKUP("*"&amp;L3672&amp;"*",'[2]REGISTROS SANITARIOS'!$D$2974:$E$2976,2,FALSE)</f>
        <v>SI</v>
      </c>
      <c r="AD3672" s="22" t="s">
        <v>1025</v>
      </c>
      <c r="AE3672" s="16">
        <v>46230</v>
      </c>
      <c r="AF3672" s="34" t="s">
        <v>73</v>
      </c>
      <c r="AG3672" s="24" t="s">
        <v>1049</v>
      </c>
      <c r="AH3672" s="18" t="s">
        <v>1049</v>
      </c>
      <c r="AI3672" s="18" t="s">
        <v>53</v>
      </c>
      <c r="AJ3672" s="17">
        <v>6050</v>
      </c>
      <c r="AK3672" s="25">
        <v>6050</v>
      </c>
      <c r="AL3672" s="25">
        <v>2700</v>
      </c>
      <c r="AM3672" s="35">
        <v>19</v>
      </c>
      <c r="AN3672" s="19">
        <v>326700000</v>
      </c>
      <c r="AO3672" s="18" t="s">
        <v>1049</v>
      </c>
      <c r="AP3672" s="15" t="s">
        <v>1049</v>
      </c>
      <c r="AQ3672" s="43" t="str">
        <f t="shared" si="560"/>
        <v>SI</v>
      </c>
      <c r="AR3672" s="44">
        <f t="shared" si="563"/>
        <v>326700000</v>
      </c>
      <c r="AS3672" s="44">
        <f t="shared" si="564"/>
        <v>16335000</v>
      </c>
      <c r="AT3672" s="44">
        <f t="shared" si="565"/>
        <v>16335000</v>
      </c>
      <c r="AU3672" s="44">
        <f t="shared" si="566"/>
        <v>326700000</v>
      </c>
      <c r="AV3672" s="45" t="b">
        <f t="shared" si="567"/>
        <v>1</v>
      </c>
      <c r="AW3672" s="45" t="b">
        <f t="shared" si="561"/>
        <v>0</v>
      </c>
      <c r="AX3672" s="45"/>
    </row>
    <row r="3673" spans="1:50" s="36" customFormat="1" ht="27.75" customHeight="1" x14ac:dyDescent="0.15">
      <c r="A3673" s="36" t="str">
        <f t="shared" si="559"/>
        <v>TWITY S.A.S201151720</v>
      </c>
      <c r="B3673" s="36" t="b">
        <f>+A3673='[1]Anexo 9'!A3676</f>
        <v>1</v>
      </c>
      <c r="C3673" s="18">
        <v>800197239</v>
      </c>
      <c r="D3673" s="18" t="s">
        <v>3870</v>
      </c>
      <c r="E3673" s="15" t="s">
        <v>98</v>
      </c>
      <c r="F3673" s="15" t="s">
        <v>315</v>
      </c>
      <c r="G3673" s="15">
        <f>+VLOOKUP(F3673,[3]Sheet1!$E$3:$G$74,3,FALSE)</f>
        <v>3</v>
      </c>
      <c r="H3673" s="15">
        <f>+VLOOKUP(D3673&amp;F3673,'TD para paquetes'!$E$3:$I$441,5,FALSE)</f>
        <v>2</v>
      </c>
      <c r="I3673" s="15" t="s">
        <v>44</v>
      </c>
      <c r="J3673" s="15">
        <v>4</v>
      </c>
      <c r="K3673" s="15">
        <v>0</v>
      </c>
      <c r="L3673" s="15">
        <v>201151720</v>
      </c>
      <c r="M3673" s="15" t="s">
        <v>5557</v>
      </c>
      <c r="N3673" s="15" t="s">
        <v>101</v>
      </c>
      <c r="O3673" s="18" t="s">
        <v>5558</v>
      </c>
      <c r="P3673" s="22" t="s">
        <v>3841</v>
      </c>
      <c r="Q3673" s="15" t="s">
        <v>316</v>
      </c>
      <c r="R3673" s="18" t="s">
        <v>3837</v>
      </c>
      <c r="S3673" s="22" t="b">
        <f>+R3673=Q3673</f>
        <v>0</v>
      </c>
      <c r="T3673" s="18" t="s">
        <v>1049</v>
      </c>
      <c r="U3673" s="18" t="s">
        <v>1186</v>
      </c>
      <c r="V3673" s="15" t="s">
        <v>6081</v>
      </c>
      <c r="W3673" s="18" t="s">
        <v>6625</v>
      </c>
      <c r="X3673" s="18"/>
      <c r="Y3673" s="15" t="s">
        <v>8789</v>
      </c>
      <c r="Z3673" s="18" t="s">
        <v>3838</v>
      </c>
      <c r="AA3673" s="18" t="s">
        <v>71</v>
      </c>
      <c r="AB3673" s="18" t="s">
        <v>3839</v>
      </c>
      <c r="AC3673" s="67" t="str">
        <f>+VLOOKUP("*"&amp;L3673&amp;"*",'[2]REGISTROS SANITARIOS'!$D$2977:$E$2978,2,FALSE)</f>
        <v>SI</v>
      </c>
      <c r="AD3673" s="22" t="s">
        <v>1025</v>
      </c>
      <c r="AE3673" s="16">
        <v>44479</v>
      </c>
      <c r="AF3673" s="34" t="s">
        <v>73</v>
      </c>
      <c r="AG3673" s="24" t="s">
        <v>1049</v>
      </c>
      <c r="AH3673" s="18" t="s">
        <v>1049</v>
      </c>
      <c r="AI3673" s="18" t="s">
        <v>52</v>
      </c>
      <c r="AJ3673" s="17">
        <v>192.5</v>
      </c>
      <c r="AK3673" s="25">
        <v>193</v>
      </c>
      <c r="AL3673" s="25">
        <v>99000</v>
      </c>
      <c r="AM3673" s="35"/>
      <c r="AN3673" s="19">
        <v>19107000</v>
      </c>
      <c r="AO3673" s="18" t="s">
        <v>44</v>
      </c>
      <c r="AP3673" s="15" t="s">
        <v>1049</v>
      </c>
      <c r="AQ3673" s="43" t="str">
        <f t="shared" si="560"/>
        <v>MAYOR</v>
      </c>
      <c r="AR3673" s="44">
        <f t="shared" si="563"/>
        <v>19057500</v>
      </c>
      <c r="AS3673" s="44">
        <f t="shared" si="564"/>
        <v>19057500</v>
      </c>
      <c r="AT3673" s="44">
        <f t="shared" si="565"/>
        <v>19107000</v>
      </c>
      <c r="AU3673" s="44">
        <f t="shared" si="566"/>
        <v>19107000</v>
      </c>
      <c r="AV3673" s="45" t="b">
        <f t="shared" si="567"/>
        <v>1</v>
      </c>
      <c r="AW3673" s="45" t="b">
        <f t="shared" si="561"/>
        <v>0</v>
      </c>
      <c r="AX3673" s="45"/>
    </row>
    <row r="3674" spans="1:50" s="36" customFormat="1" ht="27.75" customHeight="1" x14ac:dyDescent="0.15">
      <c r="A3674" s="36" t="str">
        <f t="shared" si="559"/>
        <v>TWITY S.A.S201151730</v>
      </c>
      <c r="B3674" s="36" t="b">
        <f>+A3674='[1]Anexo 9'!A3677</f>
        <v>1</v>
      </c>
      <c r="C3674" s="18">
        <v>800197239</v>
      </c>
      <c r="D3674" s="18" t="s">
        <v>3870</v>
      </c>
      <c r="E3674" s="15" t="s">
        <v>98</v>
      </c>
      <c r="F3674" s="15" t="s">
        <v>315</v>
      </c>
      <c r="G3674" s="15">
        <f>+VLOOKUP(F3674,[3]Sheet1!$E$3:$G$74,3,FALSE)</f>
        <v>3</v>
      </c>
      <c r="H3674" s="15">
        <f>+VLOOKUP(D3674&amp;F3674,'TD para paquetes'!$E$3:$I$441,5,FALSE)</f>
        <v>2</v>
      </c>
      <c r="I3674" s="15" t="s">
        <v>44</v>
      </c>
      <c r="J3674" s="15">
        <v>4</v>
      </c>
      <c r="K3674" s="15">
        <v>0</v>
      </c>
      <c r="L3674" s="15">
        <v>201151730</v>
      </c>
      <c r="M3674" s="15" t="s">
        <v>3915</v>
      </c>
      <c r="N3674" s="15" t="s">
        <v>101</v>
      </c>
      <c r="O3674" s="18" t="s">
        <v>5559</v>
      </c>
      <c r="P3674" s="22" t="s">
        <v>3841</v>
      </c>
      <c r="Q3674" s="15" t="s">
        <v>317</v>
      </c>
      <c r="R3674" s="18" t="s">
        <v>3837</v>
      </c>
      <c r="S3674" s="22" t="b">
        <f>+R3674=Q3674</f>
        <v>0</v>
      </c>
      <c r="T3674" s="18" t="s">
        <v>1049</v>
      </c>
      <c r="U3674" s="18" t="s">
        <v>1186</v>
      </c>
      <c r="V3674" s="15" t="s">
        <v>318</v>
      </c>
      <c r="W3674" s="18" t="s">
        <v>6625</v>
      </c>
      <c r="X3674" s="18"/>
      <c r="Y3674" s="15" t="s">
        <v>8789</v>
      </c>
      <c r="Z3674" s="18" t="s">
        <v>3838</v>
      </c>
      <c r="AA3674" s="18" t="s">
        <v>71</v>
      </c>
      <c r="AB3674" s="18" t="s">
        <v>3839</v>
      </c>
      <c r="AC3674" s="67" t="str">
        <f>+VLOOKUP("*"&amp;L3674&amp;"*",'[2]REGISTROS SANITARIOS'!$D$2977:$E$2978,2,FALSE)</f>
        <v>SI</v>
      </c>
      <c r="AD3674" s="22" t="s">
        <v>1025</v>
      </c>
      <c r="AE3674" s="16">
        <v>44479</v>
      </c>
      <c r="AF3674" s="34" t="s">
        <v>73</v>
      </c>
      <c r="AG3674" s="24" t="s">
        <v>1049</v>
      </c>
      <c r="AH3674" s="18" t="s">
        <v>1049</v>
      </c>
      <c r="AI3674" s="18" t="s">
        <v>52</v>
      </c>
      <c r="AJ3674" s="17">
        <v>27.5</v>
      </c>
      <c r="AK3674" s="25">
        <v>28</v>
      </c>
      <c r="AL3674" s="25">
        <v>180000</v>
      </c>
      <c r="AM3674" s="35"/>
      <c r="AN3674" s="19">
        <v>5040000</v>
      </c>
      <c r="AO3674" s="18" t="s">
        <v>8311</v>
      </c>
      <c r="AP3674" s="15" t="s">
        <v>1049</v>
      </c>
      <c r="AQ3674" s="43" t="str">
        <f t="shared" si="560"/>
        <v>MAYOR</v>
      </c>
      <c r="AR3674" s="44">
        <f t="shared" si="563"/>
        <v>4950000</v>
      </c>
      <c r="AS3674" s="44">
        <f t="shared" si="564"/>
        <v>4950000</v>
      </c>
      <c r="AT3674" s="44">
        <f t="shared" si="565"/>
        <v>5040000</v>
      </c>
      <c r="AU3674" s="44">
        <f t="shared" si="566"/>
        <v>5040000</v>
      </c>
      <c r="AV3674" s="45" t="b">
        <f t="shared" si="567"/>
        <v>1</v>
      </c>
      <c r="AW3674" s="45" t="b">
        <f t="shared" si="561"/>
        <v>0</v>
      </c>
      <c r="AX3674" s="45"/>
    </row>
    <row r="1047678" spans="16:16" x14ac:dyDescent="0.2">
      <c r="P1047678" s="1"/>
    </row>
  </sheetData>
  <autoFilter ref="A3:AY3674"/>
  <mergeCells count="1">
    <mergeCell ref="AQ2:AX2"/>
  </mergeCells>
  <conditionalFormatting sqref="A1:A1048576">
    <cfRule type="duplicateValues" dxfId="9" priority="1"/>
  </conditionalFormatting>
  <dataValidations count="1">
    <dataValidation type="decimal" allowBlank="1" showInputMessage="1" showErrorMessage="1" errorTitle="IVA" error="Recuerde que este campo sólo recibe valores entre 0 y 1" prompt="Exprese el IVA en decimales._x000a_Si el producto está exento de IVA coloque el número 0 (cero)." sqref="AM4:AM2667">
      <formula1>0</formula1>
      <formula2>1</formula2>
    </dataValidation>
  </dataValidation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5:L15"/>
  <sheetViews>
    <sheetView showGridLines="0" workbookViewId="0">
      <selection activeCell="K24" sqref="K24"/>
    </sheetView>
  </sheetViews>
  <sheetFormatPr baseColWidth="10" defaultColWidth="9.140625" defaultRowHeight="12.75" x14ac:dyDescent="0.2"/>
  <cols>
    <col min="1" max="1" width="54.5703125" customWidth="1"/>
  </cols>
  <sheetData>
    <row r="5" spans="1:12" s="71" customFormat="1" ht="20.25" customHeight="1" x14ac:dyDescent="0.2">
      <c r="A5" s="86" t="s">
        <v>3844</v>
      </c>
      <c r="B5" s="86"/>
      <c r="C5" s="86"/>
      <c r="D5" s="86"/>
      <c r="E5" s="86"/>
      <c r="F5" s="86"/>
      <c r="G5" s="86"/>
      <c r="H5" s="86"/>
    </row>
    <row r="6" spans="1:12" ht="81.75" customHeight="1" x14ac:dyDescent="0.2">
      <c r="A6" s="30" t="s">
        <v>3869</v>
      </c>
      <c r="B6" s="85" t="s">
        <v>8805</v>
      </c>
      <c r="C6" s="85"/>
      <c r="D6" s="85"/>
      <c r="E6" s="85"/>
      <c r="F6" s="85"/>
      <c r="G6" s="85"/>
      <c r="H6" s="85"/>
      <c r="I6" s="33"/>
      <c r="J6" s="33"/>
      <c r="K6" s="33"/>
      <c r="L6" s="33"/>
    </row>
    <row r="7" spans="1:12" ht="23.25" customHeight="1" x14ac:dyDescent="0.2">
      <c r="A7" s="30" t="s">
        <v>8315</v>
      </c>
      <c r="B7" s="85" t="s">
        <v>8807</v>
      </c>
      <c r="C7" s="85"/>
      <c r="D7" s="85"/>
      <c r="E7" s="85"/>
      <c r="F7" s="85"/>
      <c r="G7" s="85"/>
      <c r="H7" s="85"/>
    </row>
    <row r="10" spans="1:12" ht="22.5" customHeight="1" x14ac:dyDescent="0.2">
      <c r="A10" s="86" t="s">
        <v>8838</v>
      </c>
      <c r="B10" s="86"/>
      <c r="C10" s="86"/>
      <c r="D10" s="86"/>
      <c r="E10" s="86"/>
      <c r="F10" s="86"/>
      <c r="G10" s="86"/>
      <c r="H10" s="86"/>
    </row>
    <row r="11" spans="1:12" ht="27.75" customHeight="1" x14ac:dyDescent="0.2">
      <c r="A11" s="30" t="s">
        <v>8828</v>
      </c>
      <c r="B11" s="82" t="s">
        <v>8833</v>
      </c>
      <c r="C11" s="83"/>
      <c r="D11" s="83"/>
      <c r="E11" s="83"/>
      <c r="F11" s="83"/>
      <c r="G11" s="83"/>
      <c r="H11" s="84"/>
    </row>
    <row r="12" spans="1:12" ht="33.75" customHeight="1" x14ac:dyDescent="0.2">
      <c r="A12" s="30" t="s">
        <v>8829</v>
      </c>
      <c r="B12" s="82" t="s">
        <v>8834</v>
      </c>
      <c r="C12" s="83"/>
      <c r="D12" s="83"/>
      <c r="E12" s="83"/>
      <c r="F12" s="83"/>
      <c r="G12" s="83"/>
      <c r="H12" s="84"/>
    </row>
    <row r="13" spans="1:12" ht="30" customHeight="1" x14ac:dyDescent="0.2">
      <c r="A13" s="30" t="s">
        <v>8830</v>
      </c>
      <c r="B13" s="82" t="s">
        <v>8835</v>
      </c>
      <c r="C13" s="83"/>
      <c r="D13" s="83"/>
      <c r="E13" s="83"/>
      <c r="F13" s="83"/>
      <c r="G13" s="83"/>
      <c r="H13" s="84"/>
    </row>
    <row r="14" spans="1:12" ht="27.75" customHeight="1" x14ac:dyDescent="0.2">
      <c r="A14" s="30" t="s">
        <v>8831</v>
      </c>
      <c r="B14" s="82" t="s">
        <v>8836</v>
      </c>
      <c r="C14" s="83"/>
      <c r="D14" s="83"/>
      <c r="E14" s="83"/>
      <c r="F14" s="83"/>
      <c r="G14" s="83"/>
      <c r="H14" s="84"/>
    </row>
    <row r="15" spans="1:12" ht="28.5" customHeight="1" x14ac:dyDescent="0.2">
      <c r="A15" s="30" t="s">
        <v>8832</v>
      </c>
      <c r="B15" s="82" t="s">
        <v>8837</v>
      </c>
      <c r="C15" s="83"/>
      <c r="D15" s="83"/>
      <c r="E15" s="83"/>
      <c r="F15" s="83"/>
      <c r="G15" s="83"/>
      <c r="H15" s="84"/>
    </row>
  </sheetData>
  <mergeCells count="9">
    <mergeCell ref="B14:H14"/>
    <mergeCell ref="B15:H15"/>
    <mergeCell ref="B6:H6"/>
    <mergeCell ref="B7:H7"/>
    <mergeCell ref="A5:H5"/>
    <mergeCell ref="A10:H10"/>
    <mergeCell ref="B11:H11"/>
    <mergeCell ref="B12:H12"/>
    <mergeCell ref="B13:H1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12"/>
  <sheetViews>
    <sheetView showGridLines="0" workbookViewId="0">
      <selection activeCell="L5" sqref="L5:L8"/>
    </sheetView>
  </sheetViews>
  <sheetFormatPr baseColWidth="10" defaultColWidth="9.140625" defaultRowHeight="12.75" x14ac:dyDescent="0.2"/>
  <cols>
    <col min="1" max="1" width="13.42578125" customWidth="1"/>
    <col min="2" max="2" width="17.5703125" customWidth="1"/>
    <col min="3" max="3" width="14.140625" customWidth="1"/>
    <col min="6" max="6" width="17.28515625" customWidth="1"/>
    <col min="7" max="7" width="19.42578125" customWidth="1"/>
    <col min="8" max="9" width="12.5703125" customWidth="1"/>
    <col min="10" max="10" width="12.5703125" style="20" customWidth="1"/>
    <col min="11" max="13" width="9.140625" customWidth="1"/>
    <col min="14" max="14" width="14.42578125" customWidth="1"/>
    <col min="15" max="15" width="33.85546875" style="52" customWidth="1"/>
    <col min="16" max="16" width="11.5703125" customWidth="1"/>
    <col min="17" max="17" width="14.140625" customWidth="1"/>
    <col min="18" max="18" width="27.140625" customWidth="1"/>
    <col min="19" max="21" width="9.140625" customWidth="1"/>
    <col min="23" max="23" width="19.42578125" style="20" customWidth="1"/>
    <col min="24" max="24" width="29.140625" customWidth="1"/>
    <col min="25" max="25" width="18.42578125" customWidth="1"/>
    <col min="26" max="26" width="9.140625" customWidth="1"/>
    <col min="27" max="27" width="14.7109375" customWidth="1"/>
    <col min="28" max="28" width="24.7109375" customWidth="1"/>
    <col min="29" max="29" width="17.28515625" customWidth="1"/>
    <col min="30" max="30" width="27" customWidth="1"/>
    <col min="34" max="34" width="13.5703125" customWidth="1"/>
    <col min="36" max="36" width="15" customWidth="1"/>
    <col min="38" max="38" width="17" customWidth="1"/>
    <col min="41" max="41" width="41" customWidth="1"/>
    <col min="42" max="42" width="28" style="20" customWidth="1"/>
  </cols>
  <sheetData>
    <row r="1" spans="1:42" s="20" customFormat="1" x14ac:dyDescent="0.2">
      <c r="O1" s="52"/>
    </row>
    <row r="2" spans="1:42" s="20" customFormat="1" ht="20.25" customHeight="1" x14ac:dyDescent="0.25">
      <c r="A2" s="97" t="s">
        <v>8839</v>
      </c>
      <c r="B2" s="97"/>
      <c r="C2" s="97"/>
      <c r="D2" s="97"/>
      <c r="E2" s="97"/>
      <c r="F2" s="97"/>
      <c r="G2" s="97"/>
      <c r="H2" s="97"/>
      <c r="I2" s="97"/>
      <c r="J2" s="97"/>
      <c r="O2" s="52"/>
    </row>
    <row r="3" spans="1:42" x14ac:dyDescent="0.2">
      <c r="A3" s="20"/>
    </row>
    <row r="4" spans="1:42" ht="114" customHeight="1" x14ac:dyDescent="0.2">
      <c r="A4" s="66" t="s">
        <v>8806</v>
      </c>
      <c r="B4" s="5" t="s">
        <v>0</v>
      </c>
      <c r="C4" s="5" t="s">
        <v>1</v>
      </c>
      <c r="D4" s="5" t="s">
        <v>2</v>
      </c>
      <c r="E4" s="5" t="s">
        <v>3</v>
      </c>
      <c r="F4" s="2" t="s">
        <v>8803</v>
      </c>
      <c r="G4" s="2" t="s">
        <v>5</v>
      </c>
      <c r="H4" s="2" t="s">
        <v>8818</v>
      </c>
      <c r="I4" s="2" t="s">
        <v>7</v>
      </c>
      <c r="J4" s="2" t="s">
        <v>3843</v>
      </c>
      <c r="K4" s="5" t="s">
        <v>8</v>
      </c>
      <c r="L4" s="5" t="s">
        <v>9</v>
      </c>
      <c r="M4" s="5" t="s">
        <v>10</v>
      </c>
      <c r="N4" s="6" t="s">
        <v>11</v>
      </c>
      <c r="O4" s="7" t="s">
        <v>12</v>
      </c>
      <c r="P4" s="5" t="s">
        <v>13</v>
      </c>
      <c r="Q4" s="6" t="s">
        <v>14</v>
      </c>
      <c r="R4" s="7" t="s">
        <v>15</v>
      </c>
      <c r="S4" s="6" t="s">
        <v>16</v>
      </c>
      <c r="T4" s="6" t="s">
        <v>17</v>
      </c>
      <c r="U4" s="5" t="s">
        <v>18</v>
      </c>
      <c r="V4" s="6" t="s">
        <v>19</v>
      </c>
      <c r="W4" s="7" t="s">
        <v>8804</v>
      </c>
      <c r="X4" s="7" t="s">
        <v>20</v>
      </c>
      <c r="Y4" s="6" t="s">
        <v>21</v>
      </c>
      <c r="Z4" s="6" t="s">
        <v>22</v>
      </c>
      <c r="AA4" s="6" t="s">
        <v>23</v>
      </c>
      <c r="AB4" s="7" t="s">
        <v>8808</v>
      </c>
      <c r="AC4" s="6" t="s">
        <v>25</v>
      </c>
      <c r="AD4" s="7" t="s">
        <v>26</v>
      </c>
      <c r="AE4" s="12" t="s">
        <v>27</v>
      </c>
      <c r="AF4" s="12" t="s">
        <v>28</v>
      </c>
      <c r="AG4" s="12" t="s">
        <v>29</v>
      </c>
      <c r="AH4" s="13" t="s">
        <v>30</v>
      </c>
      <c r="AI4" s="12" t="s">
        <v>31</v>
      </c>
      <c r="AJ4" s="12" t="s">
        <v>32</v>
      </c>
      <c r="AK4" s="32" t="s">
        <v>33</v>
      </c>
      <c r="AL4" s="13" t="s">
        <v>34</v>
      </c>
      <c r="AM4" s="12" t="s">
        <v>35</v>
      </c>
      <c r="AN4" s="12" t="s">
        <v>36</v>
      </c>
      <c r="AO4" s="47" t="s">
        <v>8747</v>
      </c>
      <c r="AP4" s="47" t="s">
        <v>8727</v>
      </c>
    </row>
    <row r="5" spans="1:42" ht="38.25" x14ac:dyDescent="0.2">
      <c r="A5" s="89" t="s">
        <v>37</v>
      </c>
      <c r="B5" s="87"/>
      <c r="C5" s="87"/>
      <c r="D5" s="87"/>
      <c r="E5" s="87"/>
      <c r="F5" s="88" t="s">
        <v>38</v>
      </c>
      <c r="G5" s="88" t="s">
        <v>39</v>
      </c>
      <c r="H5" s="88" t="s">
        <v>40</v>
      </c>
      <c r="I5" s="88" t="s">
        <v>8823</v>
      </c>
      <c r="J5" s="88" t="s">
        <v>3846</v>
      </c>
      <c r="K5" s="87"/>
      <c r="L5" s="87"/>
      <c r="M5" s="87"/>
      <c r="N5" s="87"/>
      <c r="O5" s="53" t="s">
        <v>41</v>
      </c>
      <c r="P5" s="87"/>
      <c r="Q5" s="87"/>
      <c r="R5" s="8" t="s">
        <v>41</v>
      </c>
      <c r="S5" s="87"/>
      <c r="T5" s="87"/>
      <c r="U5" s="87"/>
      <c r="V5" s="87"/>
      <c r="W5" s="100" t="s">
        <v>8824</v>
      </c>
      <c r="X5" s="8" t="s">
        <v>41</v>
      </c>
      <c r="Y5" s="87"/>
      <c r="Z5" s="87"/>
      <c r="AA5" s="87"/>
      <c r="AB5" s="92" t="s">
        <v>8751</v>
      </c>
      <c r="AC5" s="87"/>
      <c r="AD5" s="8" t="s">
        <v>8821</v>
      </c>
      <c r="AE5" s="87"/>
      <c r="AF5" s="87"/>
      <c r="AG5" s="87"/>
      <c r="AH5" s="87"/>
      <c r="AI5" s="87"/>
      <c r="AJ5" s="87"/>
      <c r="AK5" s="87"/>
      <c r="AL5" s="98" t="s">
        <v>8825</v>
      </c>
      <c r="AM5" s="87"/>
      <c r="AN5" s="87"/>
      <c r="AO5" s="94" t="s">
        <v>8826</v>
      </c>
      <c r="AP5" s="94" t="s">
        <v>8827</v>
      </c>
    </row>
    <row r="6" spans="1:42" ht="63.75" x14ac:dyDescent="0.2">
      <c r="A6" s="90"/>
      <c r="B6" s="87"/>
      <c r="C6" s="87"/>
      <c r="D6" s="87"/>
      <c r="E6" s="87"/>
      <c r="F6" s="88"/>
      <c r="G6" s="88"/>
      <c r="H6" s="88"/>
      <c r="I6" s="88"/>
      <c r="J6" s="88"/>
      <c r="K6" s="87"/>
      <c r="L6" s="87"/>
      <c r="M6" s="87"/>
      <c r="N6" s="87"/>
      <c r="O6" s="53" t="s">
        <v>46</v>
      </c>
      <c r="P6" s="87"/>
      <c r="Q6" s="87"/>
      <c r="R6" s="8" t="s">
        <v>47</v>
      </c>
      <c r="S6" s="87"/>
      <c r="T6" s="87"/>
      <c r="U6" s="87"/>
      <c r="V6" s="87"/>
      <c r="W6" s="101"/>
      <c r="X6" s="8" t="s">
        <v>8312</v>
      </c>
      <c r="Y6" s="87"/>
      <c r="Z6" s="87"/>
      <c r="AA6" s="87"/>
      <c r="AB6" s="93"/>
      <c r="AC6" s="87"/>
      <c r="AD6" s="9" t="s">
        <v>8822</v>
      </c>
      <c r="AE6" s="87"/>
      <c r="AF6" s="87"/>
      <c r="AG6" s="87"/>
      <c r="AH6" s="87"/>
      <c r="AI6" s="87"/>
      <c r="AJ6" s="87"/>
      <c r="AK6" s="87"/>
      <c r="AL6" s="99"/>
      <c r="AM6" s="87"/>
      <c r="AN6" s="87"/>
      <c r="AO6" s="95"/>
      <c r="AP6" s="95"/>
    </row>
    <row r="7" spans="1:42" ht="63.75" customHeight="1" x14ac:dyDescent="0.2">
      <c r="A7" s="90"/>
      <c r="B7" s="87"/>
      <c r="C7" s="87"/>
      <c r="D7" s="87"/>
      <c r="E7" s="87"/>
      <c r="F7" s="88"/>
      <c r="G7" s="88"/>
      <c r="H7" s="88"/>
      <c r="I7" s="88"/>
      <c r="J7" s="88"/>
      <c r="K7" s="87"/>
      <c r="L7" s="87"/>
      <c r="M7" s="87"/>
      <c r="N7" s="87"/>
      <c r="O7" s="26" t="s">
        <v>8819</v>
      </c>
      <c r="P7" s="87"/>
      <c r="Q7" s="87"/>
      <c r="R7" s="8" t="s">
        <v>8750</v>
      </c>
      <c r="S7" s="87"/>
      <c r="T7" s="87"/>
      <c r="U7" s="87"/>
      <c r="V7" s="87"/>
      <c r="W7" s="101"/>
      <c r="X7" s="8" t="s">
        <v>49</v>
      </c>
      <c r="Y7" s="87"/>
      <c r="Z7" s="87"/>
      <c r="AA7" s="87"/>
      <c r="AB7" s="92" t="s">
        <v>8752</v>
      </c>
      <c r="AC7" s="87"/>
      <c r="AD7" s="9" t="s">
        <v>48</v>
      </c>
      <c r="AE7" s="87"/>
      <c r="AF7" s="87"/>
      <c r="AG7" s="87"/>
      <c r="AH7" s="87"/>
      <c r="AI7" s="87"/>
      <c r="AJ7" s="87"/>
      <c r="AK7" s="87"/>
      <c r="AL7" s="99"/>
      <c r="AM7" s="87"/>
      <c r="AN7" s="87"/>
      <c r="AO7" s="95"/>
      <c r="AP7" s="95"/>
    </row>
    <row r="8" spans="1:42" ht="63.75" x14ac:dyDescent="0.2">
      <c r="A8" s="91"/>
      <c r="B8" s="87"/>
      <c r="C8" s="87"/>
      <c r="D8" s="87"/>
      <c r="E8" s="87"/>
      <c r="F8" s="88"/>
      <c r="G8" s="88"/>
      <c r="H8" s="88"/>
      <c r="I8" s="88"/>
      <c r="J8" s="88"/>
      <c r="K8" s="87"/>
      <c r="L8" s="87"/>
      <c r="M8" s="87"/>
      <c r="N8" s="87"/>
      <c r="O8" s="27"/>
      <c r="P8" s="87"/>
      <c r="Q8" s="87"/>
      <c r="R8" s="8" t="s">
        <v>8820</v>
      </c>
      <c r="S8" s="87"/>
      <c r="T8" s="87"/>
      <c r="U8" s="87"/>
      <c r="V8" s="87"/>
      <c r="W8" s="102"/>
      <c r="X8" s="8" t="s">
        <v>8820</v>
      </c>
      <c r="Y8" s="87"/>
      <c r="Z8" s="87"/>
      <c r="AA8" s="87"/>
      <c r="AB8" s="93"/>
      <c r="AC8" s="87"/>
      <c r="AD8" s="9" t="s">
        <v>8812</v>
      </c>
      <c r="AE8" s="87"/>
      <c r="AF8" s="87"/>
      <c r="AG8" s="87"/>
      <c r="AH8" s="87"/>
      <c r="AI8" s="87"/>
      <c r="AJ8" s="87"/>
      <c r="AK8" s="87"/>
      <c r="AL8" s="99"/>
      <c r="AM8" s="87"/>
      <c r="AN8" s="87"/>
      <c r="AO8" s="96"/>
      <c r="AP8" s="96"/>
    </row>
    <row r="9" spans="1:42" x14ac:dyDescent="0.2">
      <c r="N9" s="52"/>
      <c r="AD9" s="20"/>
    </row>
    <row r="12" spans="1:42" x14ac:dyDescent="0.2">
      <c r="O12" s="10"/>
    </row>
  </sheetData>
  <mergeCells count="40">
    <mergeCell ref="AM5:AM8"/>
    <mergeCell ref="AN5:AN8"/>
    <mergeCell ref="AO5:AO8"/>
    <mergeCell ref="AP5:AP8"/>
    <mergeCell ref="A2:J2"/>
    <mergeCell ref="AH5:AH8"/>
    <mergeCell ref="AI5:AI8"/>
    <mergeCell ref="AJ5:AJ8"/>
    <mergeCell ref="AK5:AK8"/>
    <mergeCell ref="AL5:AL8"/>
    <mergeCell ref="W5:W8"/>
    <mergeCell ref="AB5:AB6"/>
    <mergeCell ref="AE5:AE8"/>
    <mergeCell ref="AF5:AF8"/>
    <mergeCell ref="AG5:AG8"/>
    <mergeCell ref="Y5:Y8"/>
    <mergeCell ref="Z5:Z8"/>
    <mergeCell ref="AA5:AA8"/>
    <mergeCell ref="AC5:AC8"/>
    <mergeCell ref="AB7:AB8"/>
    <mergeCell ref="Q5:Q8"/>
    <mergeCell ref="S5:S8"/>
    <mergeCell ref="T5:T8"/>
    <mergeCell ref="U5:U8"/>
    <mergeCell ref="V5:V8"/>
    <mergeCell ref="A5:A8"/>
    <mergeCell ref="B5:B8"/>
    <mergeCell ref="C5:C8"/>
    <mergeCell ref="D5:D8"/>
    <mergeCell ref="E5:E8"/>
    <mergeCell ref="L5:L8"/>
    <mergeCell ref="M5:M8"/>
    <mergeCell ref="N5:N8"/>
    <mergeCell ref="P5:P8"/>
    <mergeCell ref="F5:F8"/>
    <mergeCell ref="G5:G8"/>
    <mergeCell ref="H5:H8"/>
    <mergeCell ref="I5:I8"/>
    <mergeCell ref="K5:K8"/>
    <mergeCell ref="J5:J8"/>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sheetPr>
  <dimension ref="A1:M441"/>
  <sheetViews>
    <sheetView topLeftCell="A50" workbookViewId="0">
      <selection activeCell="B95" sqref="B4:B440"/>
      <pivotSelection pane="bottomRight" showHeader="1" axis="axisRow" dimension="1" activeRow="94" activeCol="1" previousRow="94" previousCol="1" click="1" r:id="rId1">
        <pivotArea dataOnly="0" labelOnly="1" fieldPosition="0">
          <references count="1">
            <reference field="0" count="0"/>
          </references>
        </pivotArea>
      </pivotSelection>
    </sheetView>
  </sheetViews>
  <sheetFormatPr baseColWidth="10" defaultColWidth="9.140625" defaultRowHeight="12.75" x14ac:dyDescent="0.2"/>
  <cols>
    <col min="1" max="1" width="31.5703125" customWidth="1"/>
    <col min="2" max="2" width="41.5703125" bestFit="1" customWidth="1"/>
    <col min="3" max="3" width="15.5703125" bestFit="1" customWidth="1"/>
    <col min="4" max="4" width="17.85546875" bestFit="1" customWidth="1"/>
    <col min="5" max="9" width="17.85546875" style="20" customWidth="1"/>
    <col min="10" max="10" width="35" bestFit="1" customWidth="1"/>
    <col min="11" max="11" width="17.140625" customWidth="1"/>
    <col min="12" max="12" width="17" bestFit="1" customWidth="1"/>
    <col min="13" max="13" width="23" bestFit="1" customWidth="1"/>
    <col min="14" max="14" width="21.140625" bestFit="1" customWidth="1"/>
    <col min="15" max="15" width="9.42578125" bestFit="1" customWidth="1"/>
    <col min="16" max="16" width="21.7109375" bestFit="1" customWidth="1"/>
    <col min="17" max="17" width="21.140625" bestFit="1" customWidth="1"/>
    <col min="18" max="18" width="18.7109375" bestFit="1" customWidth="1"/>
    <col min="19" max="19" width="23" bestFit="1" customWidth="1"/>
    <col min="20" max="20" width="26.140625" bestFit="1" customWidth="1"/>
    <col min="21" max="21" width="16" bestFit="1" customWidth="1"/>
    <col min="22" max="22" width="42.140625" bestFit="1" customWidth="1"/>
    <col min="23" max="23" width="20" bestFit="1" customWidth="1"/>
    <col min="24" max="24" width="23" bestFit="1" customWidth="1"/>
    <col min="25" max="25" width="25.5703125" bestFit="1" customWidth="1"/>
    <col min="26" max="26" width="21.7109375" bestFit="1" customWidth="1"/>
    <col min="27" max="27" width="20.28515625" bestFit="1" customWidth="1"/>
    <col min="28" max="28" width="15.7109375" bestFit="1" customWidth="1"/>
    <col min="29" max="29" width="12.28515625" bestFit="1" customWidth="1"/>
    <col min="30" max="30" width="23" bestFit="1" customWidth="1"/>
    <col min="31" max="31" width="14.140625" bestFit="1" customWidth="1"/>
    <col min="32" max="32" width="18.42578125" bestFit="1" customWidth="1"/>
    <col min="33" max="33" width="18.85546875" bestFit="1" customWidth="1"/>
    <col min="34" max="35" width="15.42578125" bestFit="1" customWidth="1"/>
    <col min="36" max="36" width="16.28515625" bestFit="1" customWidth="1"/>
    <col min="37" max="37" width="7.5703125" bestFit="1" customWidth="1"/>
    <col min="38" max="38" width="30.28515625" bestFit="1" customWidth="1"/>
    <col min="39" max="39" width="21.85546875" bestFit="1" customWidth="1"/>
    <col min="40" max="40" width="20" bestFit="1" customWidth="1"/>
    <col min="41" max="41" width="20.85546875" bestFit="1" customWidth="1"/>
    <col min="42" max="42" width="22.85546875" bestFit="1" customWidth="1"/>
    <col min="43" max="43" width="25.140625" bestFit="1" customWidth="1"/>
    <col min="44" max="44" width="14.42578125" bestFit="1" customWidth="1"/>
    <col min="45" max="45" width="11" bestFit="1" customWidth="1"/>
    <col min="46" max="46" width="12.42578125" bestFit="1" customWidth="1"/>
    <col min="47" max="47" width="10.28515625" bestFit="1" customWidth="1"/>
    <col min="48" max="48" width="13.42578125" bestFit="1" customWidth="1"/>
    <col min="49" max="49" width="8.7109375" bestFit="1" customWidth="1"/>
    <col min="50" max="50" width="29.85546875" bestFit="1" customWidth="1"/>
    <col min="51" max="51" width="38" bestFit="1" customWidth="1"/>
    <col min="52" max="52" width="38.7109375" bestFit="1" customWidth="1"/>
    <col min="53" max="53" width="30" bestFit="1" customWidth="1"/>
    <col min="54" max="54" width="25.85546875" bestFit="1" customWidth="1"/>
    <col min="55" max="55" width="23" bestFit="1" customWidth="1"/>
    <col min="56" max="56" width="9.42578125" bestFit="1" customWidth="1"/>
    <col min="57" max="57" width="9.5703125" bestFit="1" customWidth="1"/>
    <col min="58" max="58" width="26.42578125" bestFit="1" customWidth="1"/>
    <col min="59" max="59" width="18" bestFit="1" customWidth="1"/>
    <col min="60" max="60" width="10.85546875" bestFit="1" customWidth="1"/>
    <col min="61" max="61" width="28.140625" bestFit="1" customWidth="1"/>
    <col min="62" max="62" width="14.28515625" bestFit="1" customWidth="1"/>
    <col min="63" max="63" width="23.42578125" bestFit="1" customWidth="1"/>
    <col min="64" max="64" width="17" bestFit="1" customWidth="1"/>
    <col min="65" max="65" width="16.85546875" bestFit="1" customWidth="1"/>
    <col min="66" max="66" width="16" bestFit="1" customWidth="1"/>
    <col min="67" max="67" width="11.140625" bestFit="1" customWidth="1"/>
    <col min="68" max="68" width="26.5703125" bestFit="1" customWidth="1"/>
    <col min="69" max="69" width="38.140625" bestFit="1" customWidth="1"/>
    <col min="70" max="70" width="37.140625" bestFit="1" customWidth="1"/>
    <col min="71" max="71" width="20.28515625" bestFit="1" customWidth="1"/>
    <col min="72" max="72" width="19.28515625" bestFit="1" customWidth="1"/>
    <col min="73" max="73" width="20.42578125" bestFit="1" customWidth="1"/>
    <col min="74" max="74" width="17.42578125" bestFit="1" customWidth="1"/>
    <col min="75" max="75" width="14" bestFit="1" customWidth="1"/>
    <col min="76" max="76" width="9.5703125" bestFit="1" customWidth="1"/>
    <col min="77" max="77" width="11.7109375" bestFit="1" customWidth="1"/>
  </cols>
  <sheetData>
    <row r="1" spans="1:13" x14ac:dyDescent="0.2">
      <c r="A1" s="39" t="s">
        <v>8816</v>
      </c>
    </row>
    <row r="3" spans="1:13" x14ac:dyDescent="0.2">
      <c r="A3" s="62" t="s">
        <v>8794</v>
      </c>
      <c r="B3" s="62" t="s">
        <v>3</v>
      </c>
      <c r="C3" s="20" t="s">
        <v>8796</v>
      </c>
      <c r="D3" s="20" t="s">
        <v>8797</v>
      </c>
      <c r="E3" s="20" t="s">
        <v>8802</v>
      </c>
      <c r="F3" s="65" t="s">
        <v>8794</v>
      </c>
      <c r="G3" s="65" t="s">
        <v>3</v>
      </c>
      <c r="H3" s="65" t="s">
        <v>8796</v>
      </c>
      <c r="I3" s="65" t="s">
        <v>8797</v>
      </c>
      <c r="J3" s="65" t="s">
        <v>8798</v>
      </c>
      <c r="K3" s="65" t="s">
        <v>8799</v>
      </c>
      <c r="L3" s="65" t="s">
        <v>8800</v>
      </c>
      <c r="M3" s="65" t="s">
        <v>8801</v>
      </c>
    </row>
    <row r="4" spans="1:13" hidden="1" x14ac:dyDescent="0.2">
      <c r="A4" s="63" t="s">
        <v>3848</v>
      </c>
      <c r="B4" s="63" t="s">
        <v>8792</v>
      </c>
      <c r="C4" s="64">
        <v>402022420</v>
      </c>
      <c r="D4" s="64">
        <v>2</v>
      </c>
      <c r="E4" s="64" t="str">
        <f>+F4&amp;G4</f>
        <v xml:space="preserve">ABA CIENTIFICA S.A.SAGUJAS CIRUGIA </v>
      </c>
      <c r="F4" s="64" t="s">
        <v>3848</v>
      </c>
      <c r="G4" s="64" t="s">
        <v>99</v>
      </c>
      <c r="H4" s="64">
        <v>402022420</v>
      </c>
      <c r="I4" s="64">
        <v>2</v>
      </c>
      <c r="J4">
        <v>402022420</v>
      </c>
      <c r="K4">
        <v>2</v>
      </c>
      <c r="L4" t="b">
        <f>+J4=H4</f>
        <v>1</v>
      </c>
      <c r="M4" t="b">
        <f>+K4=I4</f>
        <v>1</v>
      </c>
    </row>
    <row r="5" spans="1:13" hidden="1" x14ac:dyDescent="0.2">
      <c r="A5" s="63" t="s">
        <v>3848</v>
      </c>
      <c r="B5" s="63" t="s">
        <v>111</v>
      </c>
      <c r="C5" s="64">
        <v>1206062160</v>
      </c>
      <c r="D5" s="64">
        <v>6</v>
      </c>
      <c r="E5" s="64" t="str">
        <f t="shared" ref="E5:E68" si="0">+F5&amp;G5</f>
        <v>ABA CIENTIFICA S.A.SAGUJAS HIPODERMICAS</v>
      </c>
      <c r="F5" s="64" t="s">
        <v>3848</v>
      </c>
      <c r="G5" s="64" t="s">
        <v>111</v>
      </c>
      <c r="H5" s="64">
        <v>1206062160</v>
      </c>
      <c r="I5" s="64">
        <v>6</v>
      </c>
      <c r="J5" s="20">
        <v>1206062160</v>
      </c>
      <c r="K5" s="20">
        <v>6</v>
      </c>
      <c r="L5" s="20" t="b">
        <f t="shared" ref="L5:L68" si="1">+J5=H5</f>
        <v>1</v>
      </c>
      <c r="M5" s="20" t="b">
        <f t="shared" ref="M5:M68" si="2">+K5=I5</f>
        <v>1</v>
      </c>
    </row>
    <row r="6" spans="1:13" hidden="1" x14ac:dyDescent="0.2">
      <c r="A6" s="63" t="s">
        <v>3848</v>
      </c>
      <c r="B6" s="63" t="s">
        <v>811</v>
      </c>
      <c r="C6" s="64">
        <v>816000332</v>
      </c>
      <c r="D6" s="64">
        <v>2</v>
      </c>
      <c r="E6" s="64" t="str">
        <f t="shared" si="0"/>
        <v>ABA CIENTIFICA S.A.SAGUJAS PARA TOMA DE MUESTRAS</v>
      </c>
      <c r="F6" s="64" t="s">
        <v>3848</v>
      </c>
      <c r="G6" s="64" t="s">
        <v>811</v>
      </c>
      <c r="H6" s="64">
        <v>816000332</v>
      </c>
      <c r="I6" s="64">
        <v>2</v>
      </c>
      <c r="J6" s="20">
        <v>816000332</v>
      </c>
      <c r="K6" s="20">
        <v>2</v>
      </c>
      <c r="L6" s="20" t="b">
        <f t="shared" si="1"/>
        <v>1</v>
      </c>
      <c r="M6" s="20" t="b">
        <f t="shared" si="2"/>
        <v>1</v>
      </c>
    </row>
    <row r="7" spans="1:13" hidden="1" x14ac:dyDescent="0.2">
      <c r="A7" s="63" t="s">
        <v>3848</v>
      </c>
      <c r="B7" s="63" t="s">
        <v>2684</v>
      </c>
      <c r="C7" s="64">
        <v>402273320</v>
      </c>
      <c r="D7" s="64">
        <v>2</v>
      </c>
      <c r="E7" s="64" t="str">
        <f t="shared" si="0"/>
        <v>ABA CIENTIFICA S.A.SAIRE REES</v>
      </c>
      <c r="F7" s="64" t="s">
        <v>3848</v>
      </c>
      <c r="G7" s="64" t="s">
        <v>2684</v>
      </c>
      <c r="H7" s="64">
        <v>402273320</v>
      </c>
      <c r="I7" s="64">
        <v>2</v>
      </c>
      <c r="J7" s="20">
        <v>402273320</v>
      </c>
      <c r="K7" s="20">
        <v>2</v>
      </c>
      <c r="L7" s="20" t="b">
        <f t="shared" si="1"/>
        <v>1</v>
      </c>
      <c r="M7" s="20" t="b">
        <f t="shared" si="2"/>
        <v>1</v>
      </c>
    </row>
    <row r="8" spans="1:13" hidden="1" x14ac:dyDescent="0.2">
      <c r="A8" s="63" t="s">
        <v>3848</v>
      </c>
      <c r="B8" s="63" t="s">
        <v>131</v>
      </c>
      <c r="C8" s="64">
        <v>1206183160</v>
      </c>
      <c r="D8" s="64">
        <v>6</v>
      </c>
      <c r="E8" s="64" t="str">
        <f t="shared" si="0"/>
        <v>ABA CIENTIFICA S.A.SCANULAS DE GUEDEL</v>
      </c>
      <c r="F8" s="64" t="s">
        <v>3848</v>
      </c>
      <c r="G8" s="64" t="s">
        <v>131</v>
      </c>
      <c r="H8" s="64">
        <v>1206183160</v>
      </c>
      <c r="I8" s="64">
        <v>6</v>
      </c>
      <c r="J8" s="20">
        <v>1206183160</v>
      </c>
      <c r="K8" s="20">
        <v>6</v>
      </c>
      <c r="L8" s="20" t="b">
        <f t="shared" si="1"/>
        <v>1</v>
      </c>
      <c r="M8" s="20" t="b">
        <f t="shared" si="2"/>
        <v>1</v>
      </c>
    </row>
    <row r="9" spans="1:13" hidden="1" x14ac:dyDescent="0.2">
      <c r="A9" s="63" t="s">
        <v>3848</v>
      </c>
      <c r="B9" s="63" t="s">
        <v>150</v>
      </c>
      <c r="C9" s="64">
        <v>804163640</v>
      </c>
      <c r="D9" s="64">
        <v>4</v>
      </c>
      <c r="E9" s="64" t="str">
        <f t="shared" si="0"/>
        <v>ABA CIENTIFICA S.A.SCATETER</v>
      </c>
      <c r="F9" s="64" t="s">
        <v>3848</v>
      </c>
      <c r="G9" s="64" t="s">
        <v>150</v>
      </c>
      <c r="H9" s="64">
        <v>804163640</v>
      </c>
      <c r="I9" s="64">
        <v>4</v>
      </c>
      <c r="J9" s="20">
        <v>804163640</v>
      </c>
      <c r="K9" s="20">
        <v>4</v>
      </c>
      <c r="L9" s="20" t="b">
        <f t="shared" si="1"/>
        <v>1</v>
      </c>
      <c r="M9" s="20" t="b">
        <f t="shared" si="2"/>
        <v>1</v>
      </c>
    </row>
    <row r="10" spans="1:13" hidden="1" x14ac:dyDescent="0.2">
      <c r="A10" s="63" t="s">
        <v>3848</v>
      </c>
      <c r="B10" s="63" t="s">
        <v>163</v>
      </c>
      <c r="C10" s="64">
        <v>603300708</v>
      </c>
      <c r="D10" s="64">
        <v>3</v>
      </c>
      <c r="E10" s="64" t="str">
        <f t="shared" si="0"/>
        <v>ABA CIENTIFICA S.A.SCINTA MICROPOROSA</v>
      </c>
      <c r="F10" s="64" t="s">
        <v>3848</v>
      </c>
      <c r="G10" s="64" t="s">
        <v>163</v>
      </c>
      <c r="H10" s="64">
        <v>603300708</v>
      </c>
      <c r="I10" s="64">
        <v>3</v>
      </c>
      <c r="J10" s="20">
        <v>603300708</v>
      </c>
      <c r="K10" s="20">
        <v>3</v>
      </c>
      <c r="L10" s="20" t="b">
        <f t="shared" si="1"/>
        <v>1</v>
      </c>
      <c r="M10" s="20" t="b">
        <f t="shared" si="2"/>
        <v>1</v>
      </c>
    </row>
    <row r="11" spans="1:13" x14ac:dyDescent="0.2">
      <c r="A11" s="63" t="s">
        <v>3848</v>
      </c>
      <c r="B11" s="63" t="s">
        <v>182</v>
      </c>
      <c r="C11" s="64">
        <v>402270520</v>
      </c>
      <c r="D11" s="64">
        <v>2</v>
      </c>
      <c r="E11" s="64" t="str">
        <f t="shared" si="0"/>
        <v>ABA CIENTIFICA S.A.SCIRCUITO ANESTESIA</v>
      </c>
      <c r="F11" s="64" t="s">
        <v>3848</v>
      </c>
      <c r="G11" s="64" t="s">
        <v>182</v>
      </c>
      <c r="H11" s="64">
        <v>402270520</v>
      </c>
      <c r="I11" s="64">
        <v>2</v>
      </c>
      <c r="J11" s="20">
        <v>402270520</v>
      </c>
      <c r="K11" s="20">
        <v>2</v>
      </c>
      <c r="L11" s="20" t="b">
        <f t="shared" si="1"/>
        <v>1</v>
      </c>
      <c r="M11" s="20" t="b">
        <f t="shared" si="2"/>
        <v>1</v>
      </c>
    </row>
    <row r="12" spans="1:13" hidden="1" x14ac:dyDescent="0.2">
      <c r="A12" s="63" t="s">
        <v>3848</v>
      </c>
      <c r="B12" s="63" t="s">
        <v>191</v>
      </c>
      <c r="C12" s="64">
        <v>603427230</v>
      </c>
      <c r="D12" s="64">
        <v>3</v>
      </c>
      <c r="E12" s="64" t="str">
        <f t="shared" si="0"/>
        <v>ABA CIENTIFICA S.A.SCOLLAR CERVICAL</v>
      </c>
      <c r="F12" s="64" t="s">
        <v>3848</v>
      </c>
      <c r="G12" s="64" t="s">
        <v>191</v>
      </c>
      <c r="H12" s="64">
        <v>603427230</v>
      </c>
      <c r="I12" s="64">
        <v>3</v>
      </c>
      <c r="J12" s="20">
        <v>603427230</v>
      </c>
      <c r="K12" s="20">
        <v>3</v>
      </c>
      <c r="L12" s="20" t="b">
        <f t="shared" si="1"/>
        <v>1</v>
      </c>
      <c r="M12" s="20" t="b">
        <f t="shared" si="2"/>
        <v>1</v>
      </c>
    </row>
    <row r="13" spans="1:13" x14ac:dyDescent="0.2">
      <c r="A13" s="63" t="s">
        <v>3848</v>
      </c>
      <c r="B13" s="63" t="s">
        <v>1726</v>
      </c>
      <c r="C13" s="64">
        <v>456202824</v>
      </c>
      <c r="D13" s="64">
        <v>4</v>
      </c>
      <c r="E13" s="64" t="str">
        <f t="shared" si="0"/>
        <v>ABA CIENTIFICA S.A.SCONTROL ESPECIAL</v>
      </c>
      <c r="F13" s="64" t="s">
        <v>3848</v>
      </c>
      <c r="G13" s="64" t="s">
        <v>1726</v>
      </c>
      <c r="H13" s="64">
        <v>456202824</v>
      </c>
      <c r="I13" s="64">
        <v>4</v>
      </c>
      <c r="J13" s="20">
        <v>2037131719</v>
      </c>
      <c r="K13" s="20">
        <v>18</v>
      </c>
      <c r="L13" s="20" t="b">
        <f t="shared" si="1"/>
        <v>0</v>
      </c>
      <c r="M13" s="20" t="b">
        <f t="shared" si="2"/>
        <v>0</v>
      </c>
    </row>
    <row r="14" spans="1:13" hidden="1" x14ac:dyDescent="0.2">
      <c r="A14" s="63" t="s">
        <v>3848</v>
      </c>
      <c r="B14" s="63" t="s">
        <v>202</v>
      </c>
      <c r="C14" s="64">
        <v>1206482160</v>
      </c>
      <c r="D14" s="64">
        <v>6</v>
      </c>
      <c r="E14" s="64" t="str">
        <f t="shared" si="0"/>
        <v>ABA CIENTIFICA S.A.SCUCHILLAS DE BISTURI</v>
      </c>
      <c r="F14" s="64" t="s">
        <v>3848</v>
      </c>
      <c r="G14" s="64" t="s">
        <v>202</v>
      </c>
      <c r="H14" s="64">
        <v>1206482160</v>
      </c>
      <c r="I14" s="64">
        <v>6</v>
      </c>
      <c r="J14" s="20">
        <v>1206482160</v>
      </c>
      <c r="K14" s="20">
        <v>6</v>
      </c>
      <c r="L14" s="20" t="b">
        <f t="shared" si="1"/>
        <v>1</v>
      </c>
      <c r="M14" s="20" t="b">
        <f t="shared" si="2"/>
        <v>1</v>
      </c>
    </row>
    <row r="15" spans="1:13" x14ac:dyDescent="0.2">
      <c r="A15" s="63" t="s">
        <v>3848</v>
      </c>
      <c r="B15" s="63" t="s">
        <v>220</v>
      </c>
      <c r="C15" s="64">
        <v>402313211</v>
      </c>
      <c r="D15" s="64">
        <v>2</v>
      </c>
      <c r="E15" s="64" t="str">
        <f t="shared" si="0"/>
        <v>ABA CIENTIFICA S.A.SDETERGENTE ENZIMATICO</v>
      </c>
      <c r="F15" s="64" t="s">
        <v>3848</v>
      </c>
      <c r="G15" s="64" t="s">
        <v>220</v>
      </c>
      <c r="H15" s="64">
        <v>402313211</v>
      </c>
      <c r="I15" s="64">
        <v>2</v>
      </c>
      <c r="J15" s="20">
        <v>402313211</v>
      </c>
      <c r="K15" s="20">
        <v>2</v>
      </c>
      <c r="L15" s="20" t="b">
        <f t="shared" si="1"/>
        <v>1</v>
      </c>
      <c r="M15" s="20" t="b">
        <f t="shared" si="2"/>
        <v>1</v>
      </c>
    </row>
    <row r="16" spans="1:13" hidden="1" x14ac:dyDescent="0.2">
      <c r="A16" s="63" t="s">
        <v>3848</v>
      </c>
      <c r="B16" s="63" t="s">
        <v>395</v>
      </c>
      <c r="C16" s="64">
        <v>402101920</v>
      </c>
      <c r="D16" s="64">
        <v>2</v>
      </c>
      <c r="E16" s="64" t="str">
        <f t="shared" si="0"/>
        <v>ABA CIENTIFICA S.A.SEQUIPO VENOCLISIS</v>
      </c>
      <c r="F16" s="64" t="s">
        <v>3848</v>
      </c>
      <c r="G16" s="64" t="s">
        <v>395</v>
      </c>
      <c r="H16" s="64">
        <v>402101920</v>
      </c>
      <c r="I16" s="64">
        <v>2</v>
      </c>
      <c r="J16" s="20">
        <v>402101920</v>
      </c>
      <c r="K16" s="20">
        <v>2</v>
      </c>
      <c r="L16" s="20" t="b">
        <f t="shared" si="1"/>
        <v>1</v>
      </c>
      <c r="M16" s="20" t="b">
        <f t="shared" si="2"/>
        <v>1</v>
      </c>
    </row>
    <row r="17" spans="1:13" hidden="1" x14ac:dyDescent="0.2">
      <c r="A17" s="63" t="s">
        <v>3848</v>
      </c>
      <c r="B17" s="63" t="s">
        <v>236</v>
      </c>
      <c r="C17" s="64">
        <v>402309221</v>
      </c>
      <c r="D17" s="64">
        <v>2</v>
      </c>
      <c r="E17" s="64" t="str">
        <f t="shared" si="0"/>
        <v>ABA CIENTIFICA S.A.SESPECULOS</v>
      </c>
      <c r="F17" s="64" t="s">
        <v>3848</v>
      </c>
      <c r="G17" s="64" t="s">
        <v>236</v>
      </c>
      <c r="H17" s="64">
        <v>402309221</v>
      </c>
      <c r="I17" s="64">
        <v>2</v>
      </c>
      <c r="J17" s="20">
        <v>402309221</v>
      </c>
      <c r="K17" s="20">
        <v>2</v>
      </c>
      <c r="L17" s="20" t="b">
        <f t="shared" si="1"/>
        <v>1</v>
      </c>
      <c r="M17" s="20" t="b">
        <f t="shared" si="2"/>
        <v>1</v>
      </c>
    </row>
    <row r="18" spans="1:13" hidden="1" x14ac:dyDescent="0.2">
      <c r="A18" s="63" t="s">
        <v>3848</v>
      </c>
      <c r="B18" s="63" t="s">
        <v>252</v>
      </c>
      <c r="C18" s="64">
        <v>804284032</v>
      </c>
      <c r="D18" s="64">
        <v>4</v>
      </c>
      <c r="E18" s="64" t="str">
        <f t="shared" si="0"/>
        <v>ABA CIENTIFICA S.A.SGUANTE DESECHABLE</v>
      </c>
      <c r="F18" s="64" t="s">
        <v>3848</v>
      </c>
      <c r="G18" s="64" t="s">
        <v>252</v>
      </c>
      <c r="H18" s="64">
        <v>804284032</v>
      </c>
      <c r="I18" s="64">
        <v>4</v>
      </c>
      <c r="J18" s="20">
        <v>804284032</v>
      </c>
      <c r="K18" s="20">
        <v>4</v>
      </c>
      <c r="L18" s="20" t="b">
        <f t="shared" si="1"/>
        <v>1</v>
      </c>
      <c r="M18" s="20" t="b">
        <f t="shared" si="2"/>
        <v>1</v>
      </c>
    </row>
    <row r="19" spans="1:13" hidden="1" x14ac:dyDescent="0.2">
      <c r="A19" s="63" t="s">
        <v>3848</v>
      </c>
      <c r="B19" s="63" t="s">
        <v>268</v>
      </c>
      <c r="C19" s="64">
        <v>603211914</v>
      </c>
      <c r="D19" s="64">
        <v>3</v>
      </c>
      <c r="E19" s="64" t="str">
        <f t="shared" si="0"/>
        <v>ABA CIENTIFICA S.A.SGUANTES DE VINILO</v>
      </c>
      <c r="F19" s="64" t="s">
        <v>3848</v>
      </c>
      <c r="G19" s="64" t="s">
        <v>268</v>
      </c>
      <c r="H19" s="64">
        <v>603211914</v>
      </c>
      <c r="I19" s="64">
        <v>3</v>
      </c>
      <c r="J19" s="20">
        <v>603211914</v>
      </c>
      <c r="K19" s="20">
        <v>3</v>
      </c>
      <c r="L19" s="20" t="b">
        <f t="shared" si="1"/>
        <v>1</v>
      </c>
      <c r="M19" s="20" t="b">
        <f t="shared" si="2"/>
        <v>1</v>
      </c>
    </row>
    <row r="20" spans="1:13" hidden="1" x14ac:dyDescent="0.2">
      <c r="A20" s="63" t="s">
        <v>3848</v>
      </c>
      <c r="B20" s="63" t="s">
        <v>277</v>
      </c>
      <c r="C20" s="64">
        <v>804285032</v>
      </c>
      <c r="D20" s="64">
        <v>4</v>
      </c>
      <c r="E20" s="64" t="str">
        <f t="shared" si="0"/>
        <v>ABA CIENTIFICA S.A.SGUANTES ESTERILES</v>
      </c>
      <c r="F20" s="64" t="s">
        <v>3848</v>
      </c>
      <c r="G20" s="64" t="s">
        <v>277</v>
      </c>
      <c r="H20" s="64">
        <v>804285032</v>
      </c>
      <c r="I20" s="64">
        <v>4</v>
      </c>
      <c r="J20" s="20">
        <v>804285032</v>
      </c>
      <c r="K20" s="20">
        <v>4</v>
      </c>
      <c r="L20" s="20" t="b">
        <f t="shared" si="1"/>
        <v>1</v>
      </c>
      <c r="M20" s="20" t="b">
        <f t="shared" si="2"/>
        <v>1</v>
      </c>
    </row>
    <row r="21" spans="1:13" x14ac:dyDescent="0.2">
      <c r="A21" s="63" t="s">
        <v>3848</v>
      </c>
      <c r="B21" s="63" t="s">
        <v>292</v>
      </c>
      <c r="C21" s="64">
        <v>412021720</v>
      </c>
      <c r="D21" s="64">
        <v>2</v>
      </c>
      <c r="E21" s="64" t="str">
        <f t="shared" si="0"/>
        <v>ABA CIENTIFICA S.A.SGUIAS DE ENTUBACION</v>
      </c>
      <c r="F21" s="64" t="s">
        <v>3848</v>
      </c>
      <c r="G21" s="64" t="s">
        <v>292</v>
      </c>
      <c r="H21" s="64">
        <v>412021720</v>
      </c>
      <c r="I21" s="64">
        <v>2</v>
      </c>
      <c r="J21" s="20">
        <v>412021720</v>
      </c>
      <c r="K21" s="20">
        <v>2</v>
      </c>
      <c r="L21" s="20" t="b">
        <f t="shared" si="1"/>
        <v>1</v>
      </c>
      <c r="M21" s="20" t="b">
        <f t="shared" si="2"/>
        <v>1</v>
      </c>
    </row>
    <row r="22" spans="1:13" hidden="1" x14ac:dyDescent="0.2">
      <c r="A22" s="63" t="s">
        <v>3848</v>
      </c>
      <c r="B22" s="63" t="s">
        <v>818</v>
      </c>
      <c r="C22" s="64">
        <v>1242271227</v>
      </c>
      <c r="D22" s="64">
        <v>3</v>
      </c>
      <c r="E22" s="64" t="str">
        <f t="shared" si="0"/>
        <v>ABA CIENTIFICA S.A.SINMUNOLOGIA</v>
      </c>
      <c r="F22" s="64" t="s">
        <v>3848</v>
      </c>
      <c r="G22" s="64" t="s">
        <v>818</v>
      </c>
      <c r="H22" s="64">
        <v>1242271227</v>
      </c>
      <c r="I22" s="64">
        <v>3</v>
      </c>
      <c r="J22" s="20">
        <v>1242271227</v>
      </c>
      <c r="K22" s="20">
        <v>3</v>
      </c>
      <c r="L22" s="20" t="b">
        <f t="shared" si="1"/>
        <v>1</v>
      </c>
      <c r="M22" s="20" t="b">
        <f t="shared" si="2"/>
        <v>1</v>
      </c>
    </row>
    <row r="23" spans="1:13" x14ac:dyDescent="0.2">
      <c r="A23" s="63" t="s">
        <v>3848</v>
      </c>
      <c r="B23" s="63" t="s">
        <v>303</v>
      </c>
      <c r="C23" s="64">
        <v>804361942</v>
      </c>
      <c r="D23" s="64">
        <v>4</v>
      </c>
      <c r="E23" s="64" t="str">
        <f t="shared" si="0"/>
        <v>ABA CIENTIFICA S.A.SJERINGAS</v>
      </c>
      <c r="F23" s="64" t="s">
        <v>3848</v>
      </c>
      <c r="G23" s="64" t="s">
        <v>303</v>
      </c>
      <c r="H23" s="64">
        <v>804361942</v>
      </c>
      <c r="I23" s="64">
        <v>4</v>
      </c>
      <c r="J23" s="20">
        <v>804361942</v>
      </c>
      <c r="K23" s="20">
        <v>4</v>
      </c>
      <c r="L23" s="20" t="b">
        <f t="shared" si="1"/>
        <v>1</v>
      </c>
      <c r="M23" s="20" t="b">
        <f t="shared" si="2"/>
        <v>1</v>
      </c>
    </row>
    <row r="24" spans="1:13" x14ac:dyDescent="0.2">
      <c r="A24" s="63" t="s">
        <v>3848</v>
      </c>
      <c r="B24" s="63" t="s">
        <v>315</v>
      </c>
      <c r="C24" s="64">
        <v>402303450</v>
      </c>
      <c r="D24" s="64">
        <v>2</v>
      </c>
      <c r="E24" s="64" t="str">
        <f t="shared" si="0"/>
        <v>ABA CIENTIFICA S.A.SMALLAS</v>
      </c>
      <c r="F24" s="64" t="s">
        <v>3848</v>
      </c>
      <c r="G24" s="64" t="s">
        <v>315</v>
      </c>
      <c r="H24" s="64">
        <v>402303450</v>
      </c>
      <c r="I24" s="64">
        <v>2</v>
      </c>
      <c r="J24" s="20">
        <v>603455185</v>
      </c>
      <c r="K24" s="20">
        <v>3</v>
      </c>
      <c r="L24" s="20" t="b">
        <f t="shared" si="1"/>
        <v>0</v>
      </c>
      <c r="M24" s="20" t="b">
        <f t="shared" si="2"/>
        <v>0</v>
      </c>
    </row>
    <row r="25" spans="1:13" hidden="1" x14ac:dyDescent="0.2">
      <c r="A25" s="63" t="s">
        <v>3848</v>
      </c>
      <c r="B25" s="63" t="s">
        <v>320</v>
      </c>
      <c r="C25" s="64">
        <v>804531540</v>
      </c>
      <c r="D25" s="64">
        <v>4</v>
      </c>
      <c r="E25" s="64" t="str">
        <f t="shared" si="0"/>
        <v>ABA CIENTIFICA S.A.SMASCARAS COLCHON DE AIRE</v>
      </c>
      <c r="F25" s="64" t="s">
        <v>3848</v>
      </c>
      <c r="G25" s="64" t="s">
        <v>320</v>
      </c>
      <c r="H25" s="64">
        <v>804531540</v>
      </c>
      <c r="I25" s="64">
        <v>4</v>
      </c>
      <c r="J25" s="20">
        <v>804531540</v>
      </c>
      <c r="K25" s="20">
        <v>4</v>
      </c>
      <c r="L25" s="20" t="b">
        <f t="shared" si="1"/>
        <v>1</v>
      </c>
      <c r="M25" s="20" t="b">
        <f t="shared" si="2"/>
        <v>1</v>
      </c>
    </row>
    <row r="26" spans="1:13" hidden="1" x14ac:dyDescent="0.2">
      <c r="A26" s="63" t="s">
        <v>3848</v>
      </c>
      <c r="B26" s="63" t="s">
        <v>326</v>
      </c>
      <c r="C26" s="64">
        <v>804529340</v>
      </c>
      <c r="D26" s="64">
        <v>4</v>
      </c>
      <c r="E26" s="64" t="str">
        <f t="shared" si="0"/>
        <v>ABA CIENTIFICA S.A.SMASCARAS LARINGEAS DESECHABLES</v>
      </c>
      <c r="F26" s="64" t="s">
        <v>3848</v>
      </c>
      <c r="G26" s="64" t="s">
        <v>326</v>
      </c>
      <c r="H26" s="64">
        <v>804529340</v>
      </c>
      <c r="I26" s="64">
        <v>4</v>
      </c>
      <c r="J26" s="20">
        <v>804529340</v>
      </c>
      <c r="K26" s="20">
        <v>4</v>
      </c>
      <c r="L26" s="20" t="b">
        <f t="shared" si="1"/>
        <v>1</v>
      </c>
      <c r="M26" s="20" t="b">
        <f t="shared" si="2"/>
        <v>1</v>
      </c>
    </row>
    <row r="27" spans="1:13" x14ac:dyDescent="0.2">
      <c r="A27" s="63" t="s">
        <v>3848</v>
      </c>
      <c r="B27" s="63" t="s">
        <v>337</v>
      </c>
      <c r="C27" s="64">
        <v>1005661750</v>
      </c>
      <c r="D27" s="64">
        <v>5</v>
      </c>
      <c r="E27" s="64" t="str">
        <f t="shared" si="0"/>
        <v>ABA CIENTIFICA S.A.SMASCARAS LARINGEAS REUTILIZABLES</v>
      </c>
      <c r="F27" s="64" t="s">
        <v>3848</v>
      </c>
      <c r="G27" s="64" t="s">
        <v>337</v>
      </c>
      <c r="H27" s="64">
        <v>1005661750</v>
      </c>
      <c r="I27" s="64">
        <v>5</v>
      </c>
      <c r="J27" s="20">
        <v>1005661750</v>
      </c>
      <c r="K27" s="20">
        <v>5</v>
      </c>
      <c r="L27" s="20" t="b">
        <f t="shared" si="1"/>
        <v>1</v>
      </c>
      <c r="M27" s="20" t="b">
        <f t="shared" si="2"/>
        <v>1</v>
      </c>
    </row>
    <row r="28" spans="1:13" hidden="1" x14ac:dyDescent="0.2">
      <c r="A28" s="63" t="s">
        <v>3848</v>
      </c>
      <c r="B28" s="63" t="s">
        <v>350</v>
      </c>
      <c r="C28" s="64">
        <v>402269720</v>
      </c>
      <c r="D28" s="64">
        <v>2</v>
      </c>
      <c r="E28" s="64" t="str">
        <f t="shared" si="0"/>
        <v>ABA CIENTIFICA S.A.SMASCARAS NO REINHALACION</v>
      </c>
      <c r="F28" s="64" t="s">
        <v>3848</v>
      </c>
      <c r="G28" s="64" t="s">
        <v>350</v>
      </c>
      <c r="H28" s="64">
        <v>402269720</v>
      </c>
      <c r="I28" s="64">
        <v>2</v>
      </c>
      <c r="J28" s="20">
        <v>402269720</v>
      </c>
      <c r="K28" s="20">
        <v>2</v>
      </c>
      <c r="L28" s="20" t="b">
        <f t="shared" si="1"/>
        <v>1</v>
      </c>
      <c r="M28" s="20" t="b">
        <f t="shared" si="2"/>
        <v>1</v>
      </c>
    </row>
    <row r="29" spans="1:13" hidden="1" x14ac:dyDescent="0.2">
      <c r="A29" s="63" t="s">
        <v>3848</v>
      </c>
      <c r="B29" s="63" t="s">
        <v>355</v>
      </c>
      <c r="C29" s="64">
        <v>402303720</v>
      </c>
      <c r="D29" s="64">
        <v>2</v>
      </c>
      <c r="E29" s="64" t="str">
        <f t="shared" si="0"/>
        <v>ABA CIENTIFICA S.A.SMICRONEBULIZADORES</v>
      </c>
      <c r="F29" s="64" t="s">
        <v>3848</v>
      </c>
      <c r="G29" s="64" t="s">
        <v>355</v>
      </c>
      <c r="H29" s="64">
        <v>402303720</v>
      </c>
      <c r="I29" s="64">
        <v>2</v>
      </c>
      <c r="J29" s="20">
        <v>402303720</v>
      </c>
      <c r="K29" s="20">
        <v>2</v>
      </c>
      <c r="L29" s="20" t="b">
        <f t="shared" si="1"/>
        <v>1</v>
      </c>
      <c r="M29" s="20" t="b">
        <f t="shared" si="2"/>
        <v>1</v>
      </c>
    </row>
    <row r="30" spans="1:13" ht="20.25" hidden="1" customHeight="1" x14ac:dyDescent="0.2">
      <c r="A30" s="63" t="s">
        <v>3848</v>
      </c>
      <c r="B30" s="63" t="s">
        <v>3424</v>
      </c>
      <c r="C30" s="64">
        <v>319074609</v>
      </c>
      <c r="D30" s="64">
        <v>3</v>
      </c>
      <c r="E30" s="64" t="str">
        <f t="shared" si="0"/>
        <v>ABA CIENTIFICA S.A.SNINGUNA</v>
      </c>
      <c r="F30" s="64" t="s">
        <v>3848</v>
      </c>
      <c r="G30" s="64" t="s">
        <v>3424</v>
      </c>
      <c r="H30" s="64">
        <v>319074609</v>
      </c>
      <c r="I30" s="64">
        <v>3</v>
      </c>
      <c r="J30" s="20">
        <v>980260933</v>
      </c>
      <c r="K30" s="20">
        <v>9</v>
      </c>
      <c r="L30" s="20" t="b">
        <f t="shared" si="1"/>
        <v>0</v>
      </c>
      <c r="M30" s="20" t="b">
        <f t="shared" si="2"/>
        <v>0</v>
      </c>
    </row>
    <row r="31" spans="1:13" ht="18.75" hidden="1" customHeight="1" x14ac:dyDescent="0.2">
      <c r="A31" s="63" t="s">
        <v>3848</v>
      </c>
      <c r="B31" s="63" t="s">
        <v>62</v>
      </c>
      <c r="C31" s="64">
        <v>26246963805</v>
      </c>
      <c r="D31" s="64">
        <v>101</v>
      </c>
      <c r="E31" s="64" t="str">
        <f t="shared" si="0"/>
        <v>ABA CIENTIFICA S.A.SNINGUNO</v>
      </c>
      <c r="F31" s="64" t="s">
        <v>3848</v>
      </c>
      <c r="G31" s="64" t="s">
        <v>62</v>
      </c>
      <c r="H31" s="64">
        <v>26246963805</v>
      </c>
      <c r="I31" s="64">
        <v>101</v>
      </c>
      <c r="J31" s="20">
        <v>81718857125</v>
      </c>
      <c r="K31" s="20">
        <v>460</v>
      </c>
      <c r="L31" s="20" t="b">
        <f t="shared" si="1"/>
        <v>0</v>
      </c>
      <c r="M31" s="20" t="b">
        <f t="shared" si="2"/>
        <v>0</v>
      </c>
    </row>
    <row r="32" spans="1:13" hidden="1" x14ac:dyDescent="0.2">
      <c r="A32" s="63" t="s">
        <v>3848</v>
      </c>
      <c r="B32" s="63" t="s">
        <v>628</v>
      </c>
      <c r="C32" s="64">
        <v>402303017</v>
      </c>
      <c r="D32" s="64">
        <v>2</v>
      </c>
      <c r="E32" s="64" t="str">
        <f t="shared" si="0"/>
        <v>ABA CIENTIFICA S.A.SPOVIDONA</v>
      </c>
      <c r="F32" s="64" t="s">
        <v>3848</v>
      </c>
      <c r="G32" s="64" t="s">
        <v>628</v>
      </c>
      <c r="H32" s="64">
        <v>402303017</v>
      </c>
      <c r="I32" s="64">
        <v>2</v>
      </c>
      <c r="J32" s="20">
        <v>402303017</v>
      </c>
      <c r="K32" s="20">
        <v>2</v>
      </c>
      <c r="L32" s="20" t="b">
        <f t="shared" si="1"/>
        <v>1</v>
      </c>
      <c r="M32" s="20" t="b">
        <f t="shared" si="2"/>
        <v>1</v>
      </c>
    </row>
    <row r="33" spans="1:13" x14ac:dyDescent="0.2">
      <c r="A33" s="63" t="s">
        <v>3848</v>
      </c>
      <c r="B33" s="63" t="s">
        <v>639</v>
      </c>
      <c r="C33" s="64">
        <v>618094695</v>
      </c>
      <c r="D33" s="64">
        <v>3</v>
      </c>
      <c r="E33" s="64" t="str">
        <f t="shared" si="0"/>
        <v>ABA CIENTIFICA S.A.SRESUCITADORES MANUALES</v>
      </c>
      <c r="F33" s="64" t="s">
        <v>3848</v>
      </c>
      <c r="G33" s="64" t="s">
        <v>639</v>
      </c>
      <c r="H33" s="64">
        <v>618094695</v>
      </c>
      <c r="I33" s="64">
        <v>3</v>
      </c>
      <c r="J33" s="20">
        <v>618094695</v>
      </c>
      <c r="K33" s="20">
        <v>3</v>
      </c>
      <c r="L33" s="20" t="b">
        <f t="shared" si="1"/>
        <v>1</v>
      </c>
      <c r="M33" s="20" t="b">
        <f t="shared" si="2"/>
        <v>1</v>
      </c>
    </row>
    <row r="34" spans="1:13" x14ac:dyDescent="0.2">
      <c r="A34" s="63" t="s">
        <v>3848</v>
      </c>
      <c r="B34" s="63" t="s">
        <v>649</v>
      </c>
      <c r="C34" s="64">
        <v>1810005806</v>
      </c>
      <c r="D34" s="64">
        <v>9</v>
      </c>
      <c r="E34" s="64" t="str">
        <f t="shared" si="0"/>
        <v>ABA CIENTIFICA S.A.SSONDA FOLEY</v>
      </c>
      <c r="F34" s="64" t="s">
        <v>3848</v>
      </c>
      <c r="G34" s="64" t="s">
        <v>649</v>
      </c>
      <c r="H34" s="64">
        <v>1810005806</v>
      </c>
      <c r="I34" s="64">
        <v>9</v>
      </c>
      <c r="J34" s="20">
        <v>1810005806</v>
      </c>
      <c r="K34" s="20">
        <v>9</v>
      </c>
      <c r="L34" s="20" t="b">
        <f t="shared" si="1"/>
        <v>1</v>
      </c>
      <c r="M34" s="20" t="b">
        <f t="shared" si="2"/>
        <v>1</v>
      </c>
    </row>
    <row r="35" spans="1:13" hidden="1" x14ac:dyDescent="0.2">
      <c r="A35" s="63" t="s">
        <v>3848</v>
      </c>
      <c r="B35" s="63" t="s">
        <v>666</v>
      </c>
      <c r="C35" s="64">
        <v>1407789670</v>
      </c>
      <c r="D35" s="64">
        <v>7</v>
      </c>
      <c r="E35" s="64" t="str">
        <f t="shared" si="0"/>
        <v>ABA CIENTIFICA S.A.SSONDA NASOGASTRICA</v>
      </c>
      <c r="F35" s="64" t="s">
        <v>3848</v>
      </c>
      <c r="G35" s="64" t="s">
        <v>666</v>
      </c>
      <c r="H35" s="64">
        <v>1407789670</v>
      </c>
      <c r="I35" s="64">
        <v>7</v>
      </c>
      <c r="J35" s="20">
        <v>1407789670</v>
      </c>
      <c r="K35" s="20">
        <v>7</v>
      </c>
      <c r="L35" s="20" t="b">
        <f t="shared" si="1"/>
        <v>1</v>
      </c>
      <c r="M35" s="20" t="b">
        <f t="shared" si="2"/>
        <v>1</v>
      </c>
    </row>
    <row r="36" spans="1:13" hidden="1" x14ac:dyDescent="0.2">
      <c r="A36" s="63" t="s">
        <v>3848</v>
      </c>
      <c r="B36" s="63" t="s">
        <v>683</v>
      </c>
      <c r="C36" s="64">
        <v>1407795270</v>
      </c>
      <c r="D36" s="64">
        <v>7</v>
      </c>
      <c r="E36" s="64" t="str">
        <f t="shared" si="0"/>
        <v>ABA CIENTIFICA S.A.SSONDA NELATON</v>
      </c>
      <c r="F36" s="64" t="s">
        <v>3848</v>
      </c>
      <c r="G36" s="64" t="s">
        <v>683</v>
      </c>
      <c r="H36" s="64">
        <v>1407795270</v>
      </c>
      <c r="I36" s="64">
        <v>7</v>
      </c>
      <c r="J36" s="20">
        <v>1407795270</v>
      </c>
      <c r="K36" s="20">
        <v>7</v>
      </c>
      <c r="L36" s="20" t="b">
        <f t="shared" si="1"/>
        <v>1</v>
      </c>
      <c r="M36" s="20" t="b">
        <f t="shared" si="2"/>
        <v>1</v>
      </c>
    </row>
    <row r="37" spans="1:13" x14ac:dyDescent="0.2">
      <c r="A37" s="63" t="s">
        <v>3848</v>
      </c>
      <c r="B37" s="63" t="s">
        <v>700</v>
      </c>
      <c r="C37" s="64">
        <v>603342830</v>
      </c>
      <c r="D37" s="64">
        <v>3</v>
      </c>
      <c r="E37" s="64" t="str">
        <f t="shared" si="0"/>
        <v>ABA CIENTIFICA S.A.SSONDA OXIGENO</v>
      </c>
      <c r="F37" s="64" t="s">
        <v>3848</v>
      </c>
      <c r="G37" s="64" t="s">
        <v>700</v>
      </c>
      <c r="H37" s="64">
        <v>603342830</v>
      </c>
      <c r="I37" s="64">
        <v>3</v>
      </c>
      <c r="J37" s="20">
        <v>603342830</v>
      </c>
      <c r="K37" s="20">
        <v>3</v>
      </c>
      <c r="L37" s="20" t="b">
        <f t="shared" si="1"/>
        <v>1</v>
      </c>
      <c r="M37" s="20" t="b">
        <f t="shared" si="2"/>
        <v>1</v>
      </c>
    </row>
    <row r="38" spans="1:13" hidden="1" x14ac:dyDescent="0.2">
      <c r="A38" s="63" t="s">
        <v>3848</v>
      </c>
      <c r="B38" s="63" t="s">
        <v>709</v>
      </c>
      <c r="C38" s="64">
        <v>603332630</v>
      </c>
      <c r="D38" s="64">
        <v>3</v>
      </c>
      <c r="E38" s="64" t="str">
        <f t="shared" si="0"/>
        <v>ABA CIENTIFICA S.A.SSONDAS TORAX</v>
      </c>
      <c r="F38" s="64" t="s">
        <v>3848</v>
      </c>
      <c r="G38" s="64" t="s">
        <v>709</v>
      </c>
      <c r="H38" s="64">
        <v>603332630</v>
      </c>
      <c r="I38" s="64">
        <v>3</v>
      </c>
      <c r="J38" s="20">
        <v>603332630</v>
      </c>
      <c r="K38" s="20">
        <v>3</v>
      </c>
      <c r="L38" s="20" t="b">
        <f t="shared" si="1"/>
        <v>1</v>
      </c>
      <c r="M38" s="20" t="b">
        <f t="shared" si="2"/>
        <v>1</v>
      </c>
    </row>
    <row r="39" spans="1:13" x14ac:dyDescent="0.2">
      <c r="A39" s="63" t="s">
        <v>3848</v>
      </c>
      <c r="B39" s="63" t="s">
        <v>951</v>
      </c>
      <c r="C39" s="64">
        <v>2856010408</v>
      </c>
      <c r="D39" s="64">
        <v>7</v>
      </c>
      <c r="E39" s="64" t="str">
        <f t="shared" si="0"/>
        <v>ABA CIENTIFICA S.A.STUBO TOMA DE MUESTRAS</v>
      </c>
      <c r="F39" s="64" t="s">
        <v>3848</v>
      </c>
      <c r="G39" s="64" t="s">
        <v>951</v>
      </c>
      <c r="H39" s="64">
        <v>2856010408</v>
      </c>
      <c r="I39" s="64">
        <v>7</v>
      </c>
      <c r="J39" s="20">
        <v>2856010408</v>
      </c>
      <c r="K39" s="20">
        <v>7</v>
      </c>
      <c r="L39" s="20" t="b">
        <f t="shared" si="1"/>
        <v>1</v>
      </c>
      <c r="M39" s="20" t="b">
        <f t="shared" si="2"/>
        <v>1</v>
      </c>
    </row>
    <row r="40" spans="1:13" x14ac:dyDescent="0.2">
      <c r="A40" s="63" t="s">
        <v>3848</v>
      </c>
      <c r="B40" s="63" t="s">
        <v>719</v>
      </c>
      <c r="C40" s="64">
        <v>2614701660</v>
      </c>
      <c r="D40" s="64">
        <v>13</v>
      </c>
      <c r="E40" s="64" t="str">
        <f t="shared" si="0"/>
        <v>ABA CIENTIFICA S.A.STUBOS ENDOTRAQUEALES CON BALÓN</v>
      </c>
      <c r="F40" s="64" t="s">
        <v>3848</v>
      </c>
      <c r="G40" s="64" t="s">
        <v>719</v>
      </c>
      <c r="H40" s="64">
        <v>2614701660</v>
      </c>
      <c r="I40" s="64">
        <v>13</v>
      </c>
      <c r="J40" s="20">
        <v>2614701660</v>
      </c>
      <c r="K40" s="20">
        <v>13</v>
      </c>
      <c r="L40" s="20" t="b">
        <f t="shared" si="1"/>
        <v>1</v>
      </c>
      <c r="M40" s="20" t="b">
        <f t="shared" si="2"/>
        <v>1</v>
      </c>
    </row>
    <row r="41" spans="1:13" x14ac:dyDescent="0.2">
      <c r="A41" s="63" t="s">
        <v>3848</v>
      </c>
      <c r="B41" s="63" t="s">
        <v>749</v>
      </c>
      <c r="C41" s="64">
        <v>1206783360</v>
      </c>
      <c r="D41" s="64">
        <v>6</v>
      </c>
      <c r="E41" s="64" t="str">
        <f t="shared" si="0"/>
        <v>ABA CIENTIFICA S.A.STUBOS ENDOTRAQUEALES SIN BALÓN</v>
      </c>
      <c r="F41" s="64" t="s">
        <v>3848</v>
      </c>
      <c r="G41" s="64" t="s">
        <v>749</v>
      </c>
      <c r="H41" s="64">
        <v>1206783360</v>
      </c>
      <c r="I41" s="64">
        <v>6</v>
      </c>
      <c r="J41" s="20">
        <v>1206783360</v>
      </c>
      <c r="K41" s="20">
        <v>6</v>
      </c>
      <c r="L41" s="20" t="b">
        <f t="shared" si="1"/>
        <v>1</v>
      </c>
      <c r="M41" s="20" t="b">
        <f t="shared" si="2"/>
        <v>1</v>
      </c>
    </row>
    <row r="42" spans="1:13" hidden="1" x14ac:dyDescent="0.2">
      <c r="A42" s="63" t="s">
        <v>3848</v>
      </c>
      <c r="B42" s="63" t="s">
        <v>762</v>
      </c>
      <c r="C42" s="64">
        <v>402040920</v>
      </c>
      <c r="D42" s="64">
        <v>2</v>
      </c>
      <c r="E42" s="64" t="str">
        <f t="shared" si="0"/>
        <v>ABA CIENTIFICA S.A.SUNIDAD DE SUCCION</v>
      </c>
      <c r="F42" s="64" t="s">
        <v>3848</v>
      </c>
      <c r="G42" s="64" t="s">
        <v>762</v>
      </c>
      <c r="H42" s="64">
        <v>402040920</v>
      </c>
      <c r="I42" s="64">
        <v>2</v>
      </c>
      <c r="J42" s="20">
        <v>402040920</v>
      </c>
      <c r="K42" s="20">
        <v>2</v>
      </c>
      <c r="L42" s="20" t="b">
        <f t="shared" si="1"/>
        <v>1</v>
      </c>
      <c r="M42" s="20" t="b">
        <f t="shared" si="2"/>
        <v>1</v>
      </c>
    </row>
    <row r="43" spans="1:13" hidden="1" x14ac:dyDescent="0.2">
      <c r="A43" s="63" t="s">
        <v>3848</v>
      </c>
      <c r="B43" s="63" t="s">
        <v>769</v>
      </c>
      <c r="C43" s="64">
        <v>402280618</v>
      </c>
      <c r="D43" s="64">
        <v>2</v>
      </c>
      <c r="E43" s="64" t="str">
        <f t="shared" si="0"/>
        <v>ABA CIENTIFICA S.A.SVENDAS  ALGODÓN</v>
      </c>
      <c r="F43" s="64" t="s">
        <v>3848</v>
      </c>
      <c r="G43" s="64" t="s">
        <v>769</v>
      </c>
      <c r="H43" s="64">
        <v>402280618</v>
      </c>
      <c r="I43" s="64">
        <v>2</v>
      </c>
      <c r="J43" s="20">
        <v>402280618</v>
      </c>
      <c r="K43" s="20">
        <v>2</v>
      </c>
      <c r="L43" s="20" t="b">
        <f t="shared" si="1"/>
        <v>1</v>
      </c>
      <c r="M43" s="20" t="b">
        <f t="shared" si="2"/>
        <v>1</v>
      </c>
    </row>
    <row r="44" spans="1:13" hidden="1" x14ac:dyDescent="0.2">
      <c r="A44" s="63" t="s">
        <v>3848</v>
      </c>
      <c r="B44" s="63" t="s">
        <v>780</v>
      </c>
      <c r="C44" s="64">
        <v>402281118</v>
      </c>
      <c r="D44" s="64">
        <v>2</v>
      </c>
      <c r="E44" s="64" t="str">
        <f t="shared" si="0"/>
        <v>ABA CIENTIFICA S.A.SVENDAS  ELASTICAS</v>
      </c>
      <c r="F44" s="64" t="s">
        <v>3848</v>
      </c>
      <c r="G44" s="64" t="s">
        <v>780</v>
      </c>
      <c r="H44" s="64">
        <v>402281118</v>
      </c>
      <c r="I44" s="64">
        <v>2</v>
      </c>
      <c r="J44" s="20">
        <v>402281118</v>
      </c>
      <c r="K44" s="20">
        <v>2</v>
      </c>
      <c r="L44" s="20" t="b">
        <f t="shared" si="1"/>
        <v>1</v>
      </c>
      <c r="M44" s="20" t="b">
        <f t="shared" si="2"/>
        <v>1</v>
      </c>
    </row>
    <row r="45" spans="1:13" hidden="1" x14ac:dyDescent="0.2">
      <c r="A45" s="63" t="s">
        <v>3848</v>
      </c>
      <c r="B45" s="63" t="s">
        <v>788</v>
      </c>
      <c r="C45" s="64">
        <v>402281818</v>
      </c>
      <c r="D45" s="64">
        <v>2</v>
      </c>
      <c r="E45" s="64" t="str">
        <f t="shared" si="0"/>
        <v>ABA CIENTIFICA S.A.SVENDAS TELA</v>
      </c>
      <c r="F45" s="64" t="s">
        <v>3848</v>
      </c>
      <c r="G45" s="64" t="s">
        <v>788</v>
      </c>
      <c r="H45" s="64">
        <v>402281818</v>
      </c>
      <c r="I45" s="64">
        <v>2</v>
      </c>
      <c r="J45" s="20">
        <v>402281818</v>
      </c>
      <c r="K45" s="20">
        <v>2</v>
      </c>
      <c r="L45" s="20" t="b">
        <f t="shared" si="1"/>
        <v>1</v>
      </c>
      <c r="M45" s="20" t="b">
        <f t="shared" si="2"/>
        <v>1</v>
      </c>
    </row>
    <row r="46" spans="1:13" hidden="1" x14ac:dyDescent="0.2">
      <c r="A46" s="63" t="s">
        <v>3848</v>
      </c>
      <c r="B46" s="63" t="s">
        <v>796</v>
      </c>
      <c r="C46" s="64">
        <v>402266914</v>
      </c>
      <c r="D46" s="64">
        <v>2</v>
      </c>
      <c r="E46" s="64" t="str">
        <f t="shared" si="0"/>
        <v>ABA CIENTIFICA S.A.SVENTURY</v>
      </c>
      <c r="F46" s="64" t="s">
        <v>3848</v>
      </c>
      <c r="G46" s="64" t="s">
        <v>796</v>
      </c>
      <c r="H46" s="64">
        <v>402266914</v>
      </c>
      <c r="I46" s="64">
        <v>2</v>
      </c>
      <c r="J46" s="20">
        <v>402266914</v>
      </c>
      <c r="K46" s="20">
        <v>2</v>
      </c>
      <c r="L46" s="20" t="b">
        <f t="shared" si="1"/>
        <v>1</v>
      </c>
      <c r="M46" s="20" t="b">
        <f t="shared" si="2"/>
        <v>1</v>
      </c>
    </row>
    <row r="47" spans="1:13" hidden="1" x14ac:dyDescent="0.2">
      <c r="A47" s="63" t="s">
        <v>3850</v>
      </c>
      <c r="B47" s="63" t="s">
        <v>1044</v>
      </c>
      <c r="C47" s="64">
        <v>602020316</v>
      </c>
      <c r="D47" s="64">
        <v>2</v>
      </c>
      <c r="E47" s="64" t="str">
        <f t="shared" si="0"/>
        <v>ALDENTAL S.A.AGUJAS CARPULE</v>
      </c>
      <c r="F47" s="64" t="s">
        <v>3850</v>
      </c>
      <c r="G47" s="64" t="s">
        <v>1044</v>
      </c>
      <c r="H47" s="64">
        <v>602020316</v>
      </c>
      <c r="I47" s="64">
        <v>2</v>
      </c>
      <c r="J47" s="20">
        <v>602020316</v>
      </c>
      <c r="K47" s="20">
        <v>2</v>
      </c>
      <c r="L47" s="20" t="b">
        <f t="shared" si="1"/>
        <v>1</v>
      </c>
      <c r="M47" s="20" t="b">
        <f t="shared" si="2"/>
        <v>1</v>
      </c>
    </row>
    <row r="48" spans="1:13" hidden="1" x14ac:dyDescent="0.2">
      <c r="A48" s="63" t="s">
        <v>3850</v>
      </c>
      <c r="B48" s="63" t="s">
        <v>1052</v>
      </c>
      <c r="C48" s="64">
        <v>602040316</v>
      </c>
      <c r="D48" s="64">
        <v>2</v>
      </c>
      <c r="E48" s="64" t="str">
        <f t="shared" si="0"/>
        <v>ALDENTAL S.A.BANDAS PORTAMATRIZ</v>
      </c>
      <c r="F48" s="64" t="s">
        <v>3850</v>
      </c>
      <c r="G48" s="64" t="s">
        <v>1052</v>
      </c>
      <c r="H48" s="64">
        <v>602040316</v>
      </c>
      <c r="I48" s="64">
        <v>2</v>
      </c>
      <c r="J48" s="20">
        <v>602040316</v>
      </c>
      <c r="K48" s="20">
        <v>2</v>
      </c>
      <c r="L48" s="20" t="b">
        <f t="shared" si="1"/>
        <v>1</v>
      </c>
      <c r="M48" s="20" t="b">
        <f t="shared" si="2"/>
        <v>1</v>
      </c>
    </row>
    <row r="49" spans="1:13" hidden="1" x14ac:dyDescent="0.2">
      <c r="A49" s="63" t="s">
        <v>3850</v>
      </c>
      <c r="B49" s="63" t="s">
        <v>1056</v>
      </c>
      <c r="C49" s="64">
        <v>6924258969</v>
      </c>
      <c r="D49" s="64">
        <v>23</v>
      </c>
      <c r="E49" s="64" t="str">
        <f t="shared" si="0"/>
        <v>ALDENTAL S.A.CONOS Y LIMAS</v>
      </c>
      <c r="F49" s="64" t="s">
        <v>3850</v>
      </c>
      <c r="G49" s="64" t="s">
        <v>1056</v>
      </c>
      <c r="H49" s="64">
        <v>6924258969</v>
      </c>
      <c r="I49" s="64">
        <v>23</v>
      </c>
      <c r="J49" s="20">
        <v>6924258969</v>
      </c>
      <c r="K49" s="20">
        <v>23</v>
      </c>
      <c r="L49" s="20" t="b">
        <f t="shared" si="1"/>
        <v>1</v>
      </c>
      <c r="M49" s="20" t="b">
        <f t="shared" si="2"/>
        <v>1</v>
      </c>
    </row>
    <row r="50" spans="1:13" x14ac:dyDescent="0.2">
      <c r="A50" s="63" t="s">
        <v>3850</v>
      </c>
      <c r="B50" s="63" t="s">
        <v>3851</v>
      </c>
      <c r="C50" s="64">
        <v>3922625012</v>
      </c>
      <c r="D50" s="64">
        <v>13</v>
      </c>
      <c r="E50" s="64" t="str">
        <f t="shared" si="0"/>
        <v>ALDENTAL S.A.CONOS, LIMAS   Y  PAPEL PROTAPER NEXT</v>
      </c>
      <c r="F50" s="64" t="s">
        <v>3850</v>
      </c>
      <c r="G50" s="64" t="s">
        <v>3851</v>
      </c>
      <c r="H50" s="64">
        <v>3922625012</v>
      </c>
      <c r="I50" s="64">
        <v>13</v>
      </c>
      <c r="J50" s="20">
        <v>3922625012</v>
      </c>
      <c r="K50" s="20">
        <v>13</v>
      </c>
      <c r="L50" s="20" t="b">
        <f t="shared" si="1"/>
        <v>1</v>
      </c>
      <c r="M50" s="20" t="b">
        <f t="shared" si="2"/>
        <v>1</v>
      </c>
    </row>
    <row r="51" spans="1:13" hidden="1" x14ac:dyDescent="0.2">
      <c r="A51" s="63" t="s">
        <v>3850</v>
      </c>
      <c r="B51" s="63" t="s">
        <v>1117</v>
      </c>
      <c r="C51" s="64">
        <v>903150780</v>
      </c>
      <c r="D51" s="64">
        <v>3</v>
      </c>
      <c r="E51" s="64" t="str">
        <f t="shared" si="0"/>
        <v>ALDENTAL S.A.DISCOS PARA RESINA</v>
      </c>
      <c r="F51" s="64" t="s">
        <v>3850</v>
      </c>
      <c r="G51" s="64" t="s">
        <v>1117</v>
      </c>
      <c r="H51" s="64">
        <v>903150780</v>
      </c>
      <c r="I51" s="64">
        <v>3</v>
      </c>
      <c r="J51" s="20">
        <v>903150780</v>
      </c>
      <c r="K51" s="20">
        <v>3</v>
      </c>
      <c r="L51" s="20" t="b">
        <f t="shared" si="1"/>
        <v>1</v>
      </c>
      <c r="M51" s="20" t="b">
        <f t="shared" si="2"/>
        <v>1</v>
      </c>
    </row>
    <row r="52" spans="1:13" hidden="1" x14ac:dyDescent="0.2">
      <c r="A52" s="63" t="s">
        <v>3850</v>
      </c>
      <c r="B52" s="63" t="s">
        <v>1126</v>
      </c>
      <c r="C52" s="64">
        <v>912006975</v>
      </c>
      <c r="D52" s="64">
        <v>3</v>
      </c>
      <c r="E52" s="64" t="str">
        <f t="shared" si="0"/>
        <v>ALDENTAL S.A.ESPACIADORES</v>
      </c>
      <c r="F52" s="64" t="s">
        <v>3850</v>
      </c>
      <c r="G52" s="64" t="s">
        <v>1126</v>
      </c>
      <c r="H52" s="64">
        <v>912006975</v>
      </c>
      <c r="I52" s="64">
        <v>3</v>
      </c>
      <c r="J52" s="20">
        <v>912006975</v>
      </c>
      <c r="K52" s="20">
        <v>3</v>
      </c>
      <c r="L52" s="20" t="b">
        <f t="shared" si="1"/>
        <v>1</v>
      </c>
      <c r="M52" s="20" t="b">
        <f t="shared" si="2"/>
        <v>1</v>
      </c>
    </row>
    <row r="53" spans="1:13" hidden="1" x14ac:dyDescent="0.2">
      <c r="A53" s="63" t="s">
        <v>3850</v>
      </c>
      <c r="B53" s="63" t="s">
        <v>1134</v>
      </c>
      <c r="C53" s="64">
        <v>606006308</v>
      </c>
      <c r="D53" s="64">
        <v>2</v>
      </c>
      <c r="E53" s="64" t="str">
        <f t="shared" si="0"/>
        <v>ALDENTAL S.A.FIJADOR Y REVELADOR</v>
      </c>
      <c r="F53" s="64" t="s">
        <v>3850</v>
      </c>
      <c r="G53" s="64" t="s">
        <v>1134</v>
      </c>
      <c r="H53" s="64">
        <v>606006308</v>
      </c>
      <c r="I53" s="64">
        <v>2</v>
      </c>
      <c r="J53" s="20">
        <v>606006308</v>
      </c>
      <c r="K53" s="20">
        <v>2</v>
      </c>
      <c r="L53" s="20" t="b">
        <f t="shared" si="1"/>
        <v>1</v>
      </c>
      <c r="M53" s="20" t="b">
        <f t="shared" si="2"/>
        <v>1</v>
      </c>
    </row>
    <row r="54" spans="1:13" hidden="1" x14ac:dyDescent="0.2">
      <c r="A54" s="63" t="s">
        <v>3850</v>
      </c>
      <c r="B54" s="63" t="s">
        <v>1141</v>
      </c>
      <c r="C54" s="64">
        <v>1812191648</v>
      </c>
      <c r="D54" s="64">
        <v>6</v>
      </c>
      <c r="E54" s="64" t="str">
        <f t="shared" si="0"/>
        <v>ALDENTAL S.A.FOTOCURADO</v>
      </c>
      <c r="F54" s="64" t="s">
        <v>3850</v>
      </c>
      <c r="G54" s="64" t="s">
        <v>1141</v>
      </c>
      <c r="H54" s="64">
        <v>1812191648</v>
      </c>
      <c r="I54" s="64">
        <v>6</v>
      </c>
      <c r="J54" s="20">
        <v>1812191648</v>
      </c>
      <c r="K54" s="20">
        <v>6</v>
      </c>
      <c r="L54" s="20" t="b">
        <f t="shared" si="1"/>
        <v>1</v>
      </c>
      <c r="M54" s="20" t="b">
        <f t="shared" si="2"/>
        <v>1</v>
      </c>
    </row>
    <row r="55" spans="1:13" hidden="1" x14ac:dyDescent="0.2">
      <c r="A55" s="63" t="s">
        <v>3850</v>
      </c>
      <c r="B55" s="63" t="s">
        <v>1152</v>
      </c>
      <c r="C55" s="64">
        <v>1505304340</v>
      </c>
      <c r="D55" s="64">
        <v>5</v>
      </c>
      <c r="E55" s="64" t="str">
        <f t="shared" si="0"/>
        <v>ALDENTAL S.A.FRESAS CARBURO</v>
      </c>
      <c r="F55" s="64" t="s">
        <v>3850</v>
      </c>
      <c r="G55" s="64" t="s">
        <v>1152</v>
      </c>
      <c r="H55" s="64">
        <v>1505304340</v>
      </c>
      <c r="I55" s="64">
        <v>5</v>
      </c>
      <c r="J55" s="20">
        <v>1505304340</v>
      </c>
      <c r="K55" s="20">
        <v>5</v>
      </c>
      <c r="L55" s="20" t="b">
        <f t="shared" si="1"/>
        <v>1</v>
      </c>
      <c r="M55" s="20" t="b">
        <f t="shared" si="2"/>
        <v>1</v>
      </c>
    </row>
    <row r="56" spans="1:13" hidden="1" x14ac:dyDescent="0.2">
      <c r="A56" s="63" t="s">
        <v>3850</v>
      </c>
      <c r="B56" s="63" t="s">
        <v>1162</v>
      </c>
      <c r="C56" s="64">
        <v>3612751496</v>
      </c>
      <c r="D56" s="64">
        <v>12</v>
      </c>
      <c r="E56" s="64" t="str">
        <f t="shared" si="0"/>
        <v>ALDENTAL S.A.FRESAS DIAMANTE</v>
      </c>
      <c r="F56" s="64" t="s">
        <v>3850</v>
      </c>
      <c r="G56" s="64" t="s">
        <v>1162</v>
      </c>
      <c r="H56" s="64">
        <v>3612751496</v>
      </c>
      <c r="I56" s="64">
        <v>12</v>
      </c>
      <c r="J56" s="20">
        <v>3612751496</v>
      </c>
      <c r="K56" s="20">
        <v>12</v>
      </c>
      <c r="L56" s="20" t="b">
        <f t="shared" si="1"/>
        <v>1</v>
      </c>
      <c r="M56" s="20" t="b">
        <f t="shared" si="2"/>
        <v>1</v>
      </c>
    </row>
    <row r="57" spans="1:13" hidden="1" x14ac:dyDescent="0.2">
      <c r="A57" s="63" t="s">
        <v>3850</v>
      </c>
      <c r="B57" s="63" t="s">
        <v>3852</v>
      </c>
      <c r="C57" s="64">
        <v>903190835</v>
      </c>
      <c r="D57" s="64">
        <v>3</v>
      </c>
      <c r="E57" s="64" t="str">
        <f t="shared" si="0"/>
        <v>ALDENTAL S.A.FRESAS GATES</v>
      </c>
      <c r="F57" s="64" t="s">
        <v>3850</v>
      </c>
      <c r="G57" s="64" t="s">
        <v>3852</v>
      </c>
      <c r="H57" s="64">
        <v>903190835</v>
      </c>
      <c r="I57" s="64">
        <v>3</v>
      </c>
      <c r="J57" s="20">
        <v>903190835</v>
      </c>
      <c r="K57" s="20">
        <v>3</v>
      </c>
      <c r="L57" s="20" t="b">
        <f t="shared" si="1"/>
        <v>1</v>
      </c>
      <c r="M57" s="20" t="b">
        <f t="shared" si="2"/>
        <v>1</v>
      </c>
    </row>
    <row r="58" spans="1:13" hidden="1" x14ac:dyDescent="0.2">
      <c r="A58" s="63" t="s">
        <v>3850</v>
      </c>
      <c r="B58" s="63" t="s">
        <v>3853</v>
      </c>
      <c r="C58" s="64">
        <v>903191135</v>
      </c>
      <c r="D58" s="64">
        <v>3</v>
      </c>
      <c r="E58" s="64" t="str">
        <f t="shared" si="0"/>
        <v>ALDENTAL S.A.FRESAS PEESO</v>
      </c>
      <c r="F58" s="64" t="s">
        <v>3850</v>
      </c>
      <c r="G58" s="64" t="s">
        <v>3853</v>
      </c>
      <c r="H58" s="64">
        <v>903191135</v>
      </c>
      <c r="I58" s="64">
        <v>3</v>
      </c>
      <c r="J58" s="20">
        <v>903191135</v>
      </c>
      <c r="K58" s="20">
        <v>3</v>
      </c>
      <c r="L58" s="20" t="b">
        <f t="shared" si="1"/>
        <v>1</v>
      </c>
      <c r="M58" s="20" t="b">
        <f t="shared" si="2"/>
        <v>1</v>
      </c>
    </row>
    <row r="59" spans="1:13" hidden="1" x14ac:dyDescent="0.2">
      <c r="A59" s="63" t="s">
        <v>3850</v>
      </c>
      <c r="B59" s="63" t="s">
        <v>1178</v>
      </c>
      <c r="C59" s="64">
        <v>602126216</v>
      </c>
      <c r="D59" s="64">
        <v>2</v>
      </c>
      <c r="E59" s="64" t="str">
        <f t="shared" si="0"/>
        <v>ALDENTAL S.A.FRESAS ZECRYA</v>
      </c>
      <c r="F59" s="64" t="s">
        <v>3850</v>
      </c>
      <c r="G59" s="64" t="s">
        <v>1178</v>
      </c>
      <c r="H59" s="64">
        <v>602126216</v>
      </c>
      <c r="I59" s="64">
        <v>2</v>
      </c>
      <c r="J59" s="20">
        <v>602126216</v>
      </c>
      <c r="K59" s="20">
        <v>2</v>
      </c>
      <c r="L59" s="20" t="b">
        <f t="shared" si="1"/>
        <v>1</v>
      </c>
      <c r="M59" s="20" t="b">
        <f t="shared" si="2"/>
        <v>1</v>
      </c>
    </row>
    <row r="60" spans="1:13" hidden="1" x14ac:dyDescent="0.2">
      <c r="A60" s="63" t="s">
        <v>3850</v>
      </c>
      <c r="B60" s="63" t="s">
        <v>1183</v>
      </c>
      <c r="C60" s="64">
        <v>608009436</v>
      </c>
      <c r="D60" s="64">
        <v>2</v>
      </c>
      <c r="E60" s="64" t="str">
        <f t="shared" si="0"/>
        <v>ALDENTAL S.A.IONOMEROS</v>
      </c>
      <c r="F60" s="64" t="s">
        <v>3850</v>
      </c>
      <c r="G60" s="64" t="s">
        <v>1183</v>
      </c>
      <c r="H60" s="64">
        <v>608009436</v>
      </c>
      <c r="I60" s="64">
        <v>2</v>
      </c>
      <c r="J60" s="20">
        <v>608009436</v>
      </c>
      <c r="K60" s="20">
        <v>2</v>
      </c>
      <c r="L60" s="20" t="b">
        <f t="shared" si="1"/>
        <v>1</v>
      </c>
      <c r="M60" s="20" t="b">
        <f t="shared" si="2"/>
        <v>1</v>
      </c>
    </row>
    <row r="61" spans="1:13" hidden="1" x14ac:dyDescent="0.2">
      <c r="A61" s="63" t="s">
        <v>3850</v>
      </c>
      <c r="B61" s="63" t="s">
        <v>3854</v>
      </c>
      <c r="C61" s="64">
        <v>1505409536</v>
      </c>
      <c r="D61" s="64">
        <v>5</v>
      </c>
      <c r="E61" s="64" t="str">
        <f t="shared" si="0"/>
        <v>ALDENTAL S.A.LIMAS K-FILE</v>
      </c>
      <c r="F61" s="64" t="s">
        <v>3850</v>
      </c>
      <c r="G61" s="64" t="s">
        <v>3854</v>
      </c>
      <c r="H61" s="64">
        <v>1505409536</v>
      </c>
      <c r="I61" s="64">
        <v>5</v>
      </c>
      <c r="J61" s="20">
        <v>1505409536</v>
      </c>
      <c r="K61" s="20">
        <v>5</v>
      </c>
      <c r="L61" s="20" t="b">
        <f t="shared" si="1"/>
        <v>1</v>
      </c>
      <c r="M61" s="20" t="b">
        <f t="shared" si="2"/>
        <v>1</v>
      </c>
    </row>
    <row r="62" spans="1:13" hidden="1" x14ac:dyDescent="0.2">
      <c r="A62" s="63" t="s">
        <v>3850</v>
      </c>
      <c r="B62" s="63" t="s">
        <v>62</v>
      </c>
      <c r="C62" s="64">
        <v>11822387848</v>
      </c>
      <c r="D62" s="64">
        <v>39</v>
      </c>
      <c r="E62" s="64" t="str">
        <f t="shared" si="0"/>
        <v>ALDENTAL S.A.NINGUNO</v>
      </c>
      <c r="F62" s="64" t="s">
        <v>3850</v>
      </c>
      <c r="G62" s="64" t="s">
        <v>62</v>
      </c>
      <c r="H62" s="64">
        <v>11822387848</v>
      </c>
      <c r="I62" s="64">
        <v>39</v>
      </c>
      <c r="J62" s="20">
        <v>81718857125</v>
      </c>
      <c r="K62" s="20">
        <v>460</v>
      </c>
      <c r="L62" s="20" t="b">
        <f t="shared" si="1"/>
        <v>0</v>
      </c>
      <c r="M62" s="20" t="b">
        <f t="shared" si="2"/>
        <v>0</v>
      </c>
    </row>
    <row r="63" spans="1:13" hidden="1" x14ac:dyDescent="0.2">
      <c r="A63" s="63" t="s">
        <v>3850</v>
      </c>
      <c r="B63" s="63" t="s">
        <v>1360</v>
      </c>
      <c r="C63" s="64">
        <v>608006402</v>
      </c>
      <c r="D63" s="64">
        <v>2</v>
      </c>
      <c r="E63" s="64" t="str">
        <f t="shared" si="0"/>
        <v>ALDENTAL S.A.PELICULAS ODONTOLOGIA</v>
      </c>
      <c r="F63" s="64" t="s">
        <v>3850</v>
      </c>
      <c r="G63" s="64" t="s">
        <v>1360</v>
      </c>
      <c r="H63" s="64">
        <v>608006402</v>
      </c>
      <c r="I63" s="64">
        <v>2</v>
      </c>
      <c r="J63" s="20">
        <v>608006402</v>
      </c>
      <c r="K63" s="20">
        <v>2</v>
      </c>
      <c r="L63" s="20" t="b">
        <f t="shared" si="1"/>
        <v>1</v>
      </c>
      <c r="M63" s="20" t="b">
        <f t="shared" si="2"/>
        <v>1</v>
      </c>
    </row>
    <row r="64" spans="1:13" hidden="1" x14ac:dyDescent="0.2">
      <c r="A64" s="63" t="s">
        <v>3850</v>
      </c>
      <c r="B64" s="63" t="s">
        <v>1369</v>
      </c>
      <c r="C64" s="64">
        <v>903301024</v>
      </c>
      <c r="D64" s="64">
        <v>3</v>
      </c>
      <c r="E64" s="64" t="str">
        <f t="shared" si="0"/>
        <v>ALDENTAL S.A.PIEDRA MONTADA</v>
      </c>
      <c r="F64" s="64" t="s">
        <v>3850</v>
      </c>
      <c r="G64" s="64" t="s">
        <v>1369</v>
      </c>
      <c r="H64" s="64">
        <v>903301024</v>
      </c>
      <c r="I64" s="64">
        <v>3</v>
      </c>
      <c r="J64" s="20">
        <v>903301024</v>
      </c>
      <c r="K64" s="20">
        <v>3</v>
      </c>
      <c r="L64" s="20" t="b">
        <f t="shared" si="1"/>
        <v>1</v>
      </c>
      <c r="M64" s="20" t="b">
        <f t="shared" si="2"/>
        <v>1</v>
      </c>
    </row>
    <row r="65" spans="1:13" hidden="1" x14ac:dyDescent="0.2">
      <c r="A65" s="63" t="s">
        <v>3855</v>
      </c>
      <c r="B65" s="63" t="s">
        <v>62</v>
      </c>
      <c r="C65" s="64">
        <v>2071651958</v>
      </c>
      <c r="D65" s="64">
        <v>5</v>
      </c>
      <c r="E65" s="64" t="str">
        <f t="shared" si="0"/>
        <v>ALERE COLOMBIA SANINGUNO</v>
      </c>
      <c r="F65" s="64" t="s">
        <v>3855</v>
      </c>
      <c r="G65" s="64" t="s">
        <v>62</v>
      </c>
      <c r="H65" s="64">
        <v>2071651958</v>
      </c>
      <c r="I65" s="64">
        <v>5</v>
      </c>
      <c r="J65" s="20">
        <v>81718857125</v>
      </c>
      <c r="K65" s="20">
        <v>460</v>
      </c>
      <c r="L65" s="20" t="b">
        <f t="shared" si="1"/>
        <v>0</v>
      </c>
      <c r="M65" s="20" t="b">
        <f t="shared" si="2"/>
        <v>0</v>
      </c>
    </row>
    <row r="66" spans="1:13" hidden="1" x14ac:dyDescent="0.2">
      <c r="A66" s="63" t="s">
        <v>3856</v>
      </c>
      <c r="B66" s="63" t="s">
        <v>150</v>
      </c>
      <c r="C66" s="64">
        <v>804163640</v>
      </c>
      <c r="D66" s="64">
        <v>4</v>
      </c>
      <c r="E66" s="64" t="str">
        <f t="shared" si="0"/>
        <v>ALFA TRADING SASCATETER</v>
      </c>
      <c r="F66" s="64" t="s">
        <v>3856</v>
      </c>
      <c r="G66" s="64" t="s">
        <v>150</v>
      </c>
      <c r="H66" s="64">
        <v>804163640</v>
      </c>
      <c r="I66" s="64">
        <v>4</v>
      </c>
      <c r="J66" s="20">
        <v>804163640</v>
      </c>
      <c r="K66" s="20">
        <v>4</v>
      </c>
      <c r="L66" s="20" t="b">
        <f t="shared" si="1"/>
        <v>1</v>
      </c>
      <c r="M66" s="20" t="b">
        <f t="shared" si="2"/>
        <v>1</v>
      </c>
    </row>
    <row r="67" spans="1:13" hidden="1" x14ac:dyDescent="0.2">
      <c r="A67" s="63" t="s">
        <v>3856</v>
      </c>
      <c r="B67" s="63" t="s">
        <v>163</v>
      </c>
      <c r="C67" s="64">
        <v>603300708</v>
      </c>
      <c r="D67" s="64">
        <v>3</v>
      </c>
      <c r="E67" s="64" t="str">
        <f t="shared" si="0"/>
        <v>ALFA TRADING SASCINTA MICROPOROSA</v>
      </c>
      <c r="F67" s="64" t="s">
        <v>3856</v>
      </c>
      <c r="G67" s="64" t="s">
        <v>163</v>
      </c>
      <c r="H67" s="64">
        <v>603300708</v>
      </c>
      <c r="I67" s="64">
        <v>3</v>
      </c>
      <c r="J67" s="20">
        <v>603300708</v>
      </c>
      <c r="K67" s="20">
        <v>3</v>
      </c>
      <c r="L67" s="20" t="b">
        <f t="shared" si="1"/>
        <v>1</v>
      </c>
      <c r="M67" s="20" t="b">
        <f t="shared" si="2"/>
        <v>1</v>
      </c>
    </row>
    <row r="68" spans="1:13" x14ac:dyDescent="0.2">
      <c r="A68" s="63" t="s">
        <v>3856</v>
      </c>
      <c r="B68" s="63" t="s">
        <v>303</v>
      </c>
      <c r="C68" s="64">
        <v>804361942</v>
      </c>
      <c r="D68" s="64">
        <v>4</v>
      </c>
      <c r="E68" s="64" t="str">
        <f t="shared" si="0"/>
        <v>ALFA TRADING SASJERINGAS</v>
      </c>
      <c r="F68" s="64" t="s">
        <v>3856</v>
      </c>
      <c r="G68" s="64" t="s">
        <v>303</v>
      </c>
      <c r="H68" s="64">
        <v>804361942</v>
      </c>
      <c r="I68" s="64">
        <v>4</v>
      </c>
      <c r="J68" s="20">
        <v>804361942</v>
      </c>
      <c r="K68" s="20">
        <v>4</v>
      </c>
      <c r="L68" s="20" t="b">
        <f t="shared" si="1"/>
        <v>1</v>
      </c>
      <c r="M68" s="20" t="b">
        <f t="shared" si="2"/>
        <v>1</v>
      </c>
    </row>
    <row r="69" spans="1:13" hidden="1" x14ac:dyDescent="0.2">
      <c r="A69" s="63" t="s">
        <v>3856</v>
      </c>
      <c r="B69" s="63" t="s">
        <v>62</v>
      </c>
      <c r="C69" s="64">
        <v>2011095893</v>
      </c>
      <c r="D69" s="64">
        <v>10</v>
      </c>
      <c r="E69" s="64" t="str">
        <f t="shared" ref="E69:E132" si="3">+F69&amp;G69</f>
        <v>ALFA TRADING SASNINGUNO</v>
      </c>
      <c r="F69" s="64" t="s">
        <v>3856</v>
      </c>
      <c r="G69" s="64" t="s">
        <v>62</v>
      </c>
      <c r="H69" s="64">
        <v>2011095893</v>
      </c>
      <c r="I69" s="64">
        <v>10</v>
      </c>
      <c r="J69" s="20">
        <v>81718857125</v>
      </c>
      <c r="K69" s="20">
        <v>460</v>
      </c>
      <c r="L69" s="20" t="b">
        <f t="shared" ref="L69:L132" si="4">+J69=H69</f>
        <v>0</v>
      </c>
      <c r="M69" s="20" t="b">
        <f t="shared" ref="M69:M132" si="5">+K69=I69</f>
        <v>0</v>
      </c>
    </row>
    <row r="70" spans="1:13" hidden="1" x14ac:dyDescent="0.2">
      <c r="A70" s="63" t="s">
        <v>3856</v>
      </c>
      <c r="B70" s="63" t="s">
        <v>780</v>
      </c>
      <c r="C70" s="64">
        <v>402281118</v>
      </c>
      <c r="D70" s="64">
        <v>2</v>
      </c>
      <c r="E70" s="64" t="str">
        <f t="shared" si="3"/>
        <v>ALFA TRADING SASVENDAS  ELASTICAS</v>
      </c>
      <c r="F70" s="64" t="s">
        <v>3856</v>
      </c>
      <c r="G70" s="64" t="s">
        <v>780</v>
      </c>
      <c r="H70" s="64">
        <v>402281118</v>
      </c>
      <c r="I70" s="64">
        <v>2</v>
      </c>
      <c r="J70" s="20">
        <v>402281118</v>
      </c>
      <c r="K70" s="20">
        <v>2</v>
      </c>
      <c r="L70" s="20" t="b">
        <f t="shared" si="4"/>
        <v>1</v>
      </c>
      <c r="M70" s="20" t="b">
        <f t="shared" si="5"/>
        <v>1</v>
      </c>
    </row>
    <row r="71" spans="1:13" hidden="1" x14ac:dyDescent="0.2">
      <c r="A71" s="63" t="s">
        <v>3856</v>
      </c>
      <c r="B71" s="63" t="s">
        <v>1545</v>
      </c>
      <c r="C71" s="64">
        <v>402282318</v>
      </c>
      <c r="D71" s="64">
        <v>2</v>
      </c>
      <c r="E71" s="64" t="str">
        <f t="shared" si="3"/>
        <v>ALFA TRADING SASVENDAS DE YESO</v>
      </c>
      <c r="F71" s="64" t="s">
        <v>3856</v>
      </c>
      <c r="G71" s="64" t="s">
        <v>1545</v>
      </c>
      <c r="H71" s="64">
        <v>402282318</v>
      </c>
      <c r="I71" s="64">
        <v>2</v>
      </c>
      <c r="J71" s="20">
        <v>402282318</v>
      </c>
      <c r="K71" s="20">
        <v>2</v>
      </c>
      <c r="L71" s="20" t="b">
        <f t="shared" si="4"/>
        <v>1</v>
      </c>
      <c r="M71" s="20" t="b">
        <f t="shared" si="5"/>
        <v>1</v>
      </c>
    </row>
    <row r="72" spans="1:13" hidden="1" x14ac:dyDescent="0.2">
      <c r="A72" s="63" t="s">
        <v>1026</v>
      </c>
      <c r="B72" s="63" t="s">
        <v>236</v>
      </c>
      <c r="C72" s="64">
        <v>402309221</v>
      </c>
      <c r="D72" s="64">
        <v>2</v>
      </c>
      <c r="E72" s="64" t="str">
        <f t="shared" si="3"/>
        <v>ASOCIACIÓN PROFAMILIAESPECULOS</v>
      </c>
      <c r="F72" s="64" t="s">
        <v>1026</v>
      </c>
      <c r="G72" s="64" t="s">
        <v>236</v>
      </c>
      <c r="H72" s="64">
        <v>402309221</v>
      </c>
      <c r="I72" s="64">
        <v>2</v>
      </c>
      <c r="J72" s="20">
        <v>402309221</v>
      </c>
      <c r="K72" s="20">
        <v>2</v>
      </c>
      <c r="L72" s="20" t="b">
        <f t="shared" si="4"/>
        <v>1</v>
      </c>
      <c r="M72" s="20" t="b">
        <f t="shared" si="5"/>
        <v>1</v>
      </c>
    </row>
    <row r="73" spans="1:13" hidden="1" x14ac:dyDescent="0.2">
      <c r="A73" s="63" t="s">
        <v>1026</v>
      </c>
      <c r="B73" s="63" t="s">
        <v>62</v>
      </c>
      <c r="C73" s="64">
        <v>1658857774</v>
      </c>
      <c r="D73" s="64">
        <v>8</v>
      </c>
      <c r="E73" s="64" t="str">
        <f t="shared" si="3"/>
        <v>ASOCIACIÓN PROFAMILIANINGUNO</v>
      </c>
      <c r="F73" s="64" t="s">
        <v>1026</v>
      </c>
      <c r="G73" s="64" t="s">
        <v>62</v>
      </c>
      <c r="H73" s="64">
        <v>1658857774</v>
      </c>
      <c r="I73" s="64">
        <v>8</v>
      </c>
      <c r="J73" s="20">
        <v>81718857125</v>
      </c>
      <c r="K73" s="20">
        <v>460</v>
      </c>
      <c r="L73" s="20" t="b">
        <f t="shared" si="4"/>
        <v>0</v>
      </c>
      <c r="M73" s="20" t="b">
        <f t="shared" si="5"/>
        <v>0</v>
      </c>
    </row>
    <row r="74" spans="1:13" hidden="1" x14ac:dyDescent="0.2">
      <c r="A74" s="63" t="s">
        <v>1027</v>
      </c>
      <c r="B74" s="63" t="s">
        <v>3424</v>
      </c>
      <c r="C74" s="64">
        <v>122000410</v>
      </c>
      <c r="D74" s="64">
        <v>1</v>
      </c>
      <c r="E74" s="64" t="str">
        <f t="shared" si="3"/>
        <v>BCN Medical SANINGUNA</v>
      </c>
      <c r="F74" s="64" t="s">
        <v>1027</v>
      </c>
      <c r="G74" s="64" t="s">
        <v>3424</v>
      </c>
      <c r="H74" s="64">
        <v>122000410</v>
      </c>
      <c r="I74" s="64">
        <v>1</v>
      </c>
      <c r="J74" s="20">
        <v>980260933</v>
      </c>
      <c r="K74" s="20">
        <v>9</v>
      </c>
      <c r="L74" s="20" t="b">
        <f t="shared" si="4"/>
        <v>0</v>
      </c>
      <c r="M74" s="20" t="b">
        <f t="shared" si="5"/>
        <v>0</v>
      </c>
    </row>
    <row r="75" spans="1:13" hidden="1" x14ac:dyDescent="0.2">
      <c r="A75" s="63" t="s">
        <v>1027</v>
      </c>
      <c r="B75" s="63" t="s">
        <v>62</v>
      </c>
      <c r="C75" s="64">
        <v>1220241351</v>
      </c>
      <c r="D75" s="64">
        <v>11</v>
      </c>
      <c r="E75" s="64" t="str">
        <f t="shared" si="3"/>
        <v>BCN Medical SANINGUNO</v>
      </c>
      <c r="F75" s="64" t="s">
        <v>1027</v>
      </c>
      <c r="G75" s="64" t="s">
        <v>62</v>
      </c>
      <c r="H75" s="64">
        <v>1220241351</v>
      </c>
      <c r="I75" s="64">
        <v>11</v>
      </c>
      <c r="J75" s="20">
        <v>81718857125</v>
      </c>
      <c r="K75" s="20">
        <v>460</v>
      </c>
      <c r="L75" s="20" t="b">
        <f t="shared" si="4"/>
        <v>0</v>
      </c>
      <c r="M75" s="20" t="b">
        <f t="shared" si="5"/>
        <v>0</v>
      </c>
    </row>
    <row r="76" spans="1:13" hidden="1" x14ac:dyDescent="0.2">
      <c r="A76" s="63" t="s">
        <v>3857</v>
      </c>
      <c r="B76" s="63" t="s">
        <v>8792</v>
      </c>
      <c r="C76" s="64">
        <v>402022420</v>
      </c>
      <c r="D76" s="64">
        <v>2</v>
      </c>
      <c r="E76" s="64" t="str">
        <f t="shared" si="3"/>
        <v xml:space="preserve">BECTON DICKINSON DE COLOMBIA LTDA.AGUJAS CIRUGIA </v>
      </c>
      <c r="F76" s="64" t="s">
        <v>3857</v>
      </c>
      <c r="G76" s="64" t="s">
        <v>99</v>
      </c>
      <c r="H76" s="64">
        <v>402022420</v>
      </c>
      <c r="I76" s="64">
        <v>2</v>
      </c>
      <c r="J76" s="20">
        <v>402022420</v>
      </c>
      <c r="K76" s="20">
        <v>2</v>
      </c>
      <c r="L76" s="20" t="b">
        <f t="shared" si="4"/>
        <v>1</v>
      </c>
      <c r="M76" s="20" t="b">
        <f t="shared" si="5"/>
        <v>1</v>
      </c>
    </row>
    <row r="77" spans="1:13" hidden="1" x14ac:dyDescent="0.2">
      <c r="A77" s="63" t="s">
        <v>3857</v>
      </c>
      <c r="B77" s="63" t="s">
        <v>150</v>
      </c>
      <c r="C77" s="64">
        <v>804163640</v>
      </c>
      <c r="D77" s="64">
        <v>4</v>
      </c>
      <c r="E77" s="64" t="str">
        <f t="shared" si="3"/>
        <v>BECTON DICKINSON DE COLOMBIA LTDA.CATETER</v>
      </c>
      <c r="F77" s="64" t="s">
        <v>3857</v>
      </c>
      <c r="G77" s="64" t="s">
        <v>150</v>
      </c>
      <c r="H77" s="64">
        <v>804163640</v>
      </c>
      <c r="I77" s="64">
        <v>4</v>
      </c>
      <c r="J77" s="20">
        <v>804163640</v>
      </c>
      <c r="K77" s="20">
        <v>4</v>
      </c>
      <c r="L77" s="20" t="b">
        <f t="shared" si="4"/>
        <v>1</v>
      </c>
      <c r="M77" s="20" t="b">
        <f t="shared" si="5"/>
        <v>1</v>
      </c>
    </row>
    <row r="78" spans="1:13" hidden="1" x14ac:dyDescent="0.2">
      <c r="A78" s="63" t="s">
        <v>3857</v>
      </c>
      <c r="B78" s="63" t="s">
        <v>62</v>
      </c>
      <c r="C78" s="64">
        <v>603289040</v>
      </c>
      <c r="D78" s="64">
        <v>3</v>
      </c>
      <c r="E78" s="64" t="str">
        <f t="shared" si="3"/>
        <v>BECTON DICKINSON DE COLOMBIA LTDA.NINGUNO</v>
      </c>
      <c r="F78" s="64" t="s">
        <v>3857</v>
      </c>
      <c r="G78" s="64" t="s">
        <v>62</v>
      </c>
      <c r="H78" s="64">
        <v>603289040</v>
      </c>
      <c r="I78" s="64">
        <v>3</v>
      </c>
      <c r="J78" s="20">
        <v>81718857125</v>
      </c>
      <c r="K78" s="20">
        <v>460</v>
      </c>
      <c r="L78" s="20" t="b">
        <f t="shared" si="4"/>
        <v>0</v>
      </c>
      <c r="M78" s="20" t="b">
        <f t="shared" si="5"/>
        <v>0</v>
      </c>
    </row>
    <row r="79" spans="1:13" hidden="1" x14ac:dyDescent="0.2">
      <c r="A79" s="63" t="s">
        <v>1029</v>
      </c>
      <c r="B79" s="63" t="s">
        <v>131</v>
      </c>
      <c r="C79" s="64">
        <v>1206183160</v>
      </c>
      <c r="D79" s="64">
        <v>6</v>
      </c>
      <c r="E79" s="64" t="str">
        <f t="shared" si="3"/>
        <v>BIOPLAST S.A.CANULAS DE GUEDEL</v>
      </c>
      <c r="F79" s="64" t="s">
        <v>1029</v>
      </c>
      <c r="G79" s="64" t="s">
        <v>131</v>
      </c>
      <c r="H79" s="64">
        <v>1206183160</v>
      </c>
      <c r="I79" s="64">
        <v>6</v>
      </c>
      <c r="J79" s="20">
        <v>1206183160</v>
      </c>
      <c r="K79" s="20">
        <v>6</v>
      </c>
      <c r="L79" s="20" t="b">
        <f t="shared" si="4"/>
        <v>1</v>
      </c>
      <c r="M79" s="20" t="b">
        <f t="shared" si="5"/>
        <v>1</v>
      </c>
    </row>
    <row r="80" spans="1:13" hidden="1" x14ac:dyDescent="0.2">
      <c r="A80" s="63" t="s">
        <v>1029</v>
      </c>
      <c r="B80" s="63" t="s">
        <v>150</v>
      </c>
      <c r="C80" s="64">
        <v>804163640</v>
      </c>
      <c r="D80" s="64">
        <v>4</v>
      </c>
      <c r="E80" s="64" t="str">
        <f t="shared" si="3"/>
        <v>BIOPLAST S.A.CATETER</v>
      </c>
      <c r="F80" s="64" t="s">
        <v>1029</v>
      </c>
      <c r="G80" s="64" t="s">
        <v>150</v>
      </c>
      <c r="H80" s="64">
        <v>804163640</v>
      </c>
      <c r="I80" s="64">
        <v>4</v>
      </c>
      <c r="J80" s="20">
        <v>804163640</v>
      </c>
      <c r="K80" s="20">
        <v>4</v>
      </c>
      <c r="L80" s="20" t="b">
        <f t="shared" si="4"/>
        <v>1</v>
      </c>
      <c r="M80" s="20" t="b">
        <f t="shared" si="5"/>
        <v>1</v>
      </c>
    </row>
    <row r="81" spans="1:13" hidden="1" x14ac:dyDescent="0.2">
      <c r="A81" s="63" t="s">
        <v>1029</v>
      </c>
      <c r="B81" s="63" t="s">
        <v>163</v>
      </c>
      <c r="C81" s="64">
        <v>603300708</v>
      </c>
      <c r="D81" s="64">
        <v>3</v>
      </c>
      <c r="E81" s="64" t="str">
        <f t="shared" si="3"/>
        <v>BIOPLAST S.A.CINTA MICROPOROSA</v>
      </c>
      <c r="F81" s="64" t="s">
        <v>1029</v>
      </c>
      <c r="G81" s="64" t="s">
        <v>163</v>
      </c>
      <c r="H81" s="64">
        <v>603300708</v>
      </c>
      <c r="I81" s="64">
        <v>3</v>
      </c>
      <c r="J81" s="20">
        <v>603300708</v>
      </c>
      <c r="K81" s="20">
        <v>3</v>
      </c>
      <c r="L81" s="20" t="b">
        <f t="shared" si="4"/>
        <v>1</v>
      </c>
      <c r="M81" s="20" t="b">
        <f t="shared" si="5"/>
        <v>1</v>
      </c>
    </row>
    <row r="82" spans="1:13" x14ac:dyDescent="0.2">
      <c r="A82" s="63" t="s">
        <v>1029</v>
      </c>
      <c r="B82" s="63" t="s">
        <v>182</v>
      </c>
      <c r="C82" s="64">
        <v>402270520</v>
      </c>
      <c r="D82" s="64">
        <v>2</v>
      </c>
      <c r="E82" s="64" t="str">
        <f t="shared" si="3"/>
        <v>BIOPLAST S.A.CIRCUITO ANESTESIA</v>
      </c>
      <c r="F82" s="64" t="s">
        <v>1029</v>
      </c>
      <c r="G82" s="64" t="s">
        <v>182</v>
      </c>
      <c r="H82" s="64">
        <v>402270520</v>
      </c>
      <c r="I82" s="64">
        <v>2</v>
      </c>
      <c r="J82" s="20">
        <v>402270520</v>
      </c>
      <c r="K82" s="20">
        <v>2</v>
      </c>
      <c r="L82" s="20" t="b">
        <f t="shared" si="4"/>
        <v>1</v>
      </c>
      <c r="M82" s="20" t="b">
        <f t="shared" si="5"/>
        <v>1</v>
      </c>
    </row>
    <row r="83" spans="1:13" hidden="1" x14ac:dyDescent="0.2">
      <c r="A83" s="63" t="s">
        <v>1029</v>
      </c>
      <c r="B83" s="63" t="s">
        <v>191</v>
      </c>
      <c r="C83" s="64">
        <v>603427230</v>
      </c>
      <c r="D83" s="64">
        <v>3</v>
      </c>
      <c r="E83" s="64" t="str">
        <f t="shared" si="3"/>
        <v>BIOPLAST S.A.COLLAR CERVICAL</v>
      </c>
      <c r="F83" s="64" t="s">
        <v>1029</v>
      </c>
      <c r="G83" s="64" t="s">
        <v>191</v>
      </c>
      <c r="H83" s="64">
        <v>603427230</v>
      </c>
      <c r="I83" s="64">
        <v>3</v>
      </c>
      <c r="J83" s="20">
        <v>603427230</v>
      </c>
      <c r="K83" s="20">
        <v>3</v>
      </c>
      <c r="L83" s="20" t="b">
        <f t="shared" si="4"/>
        <v>1</v>
      </c>
      <c r="M83" s="20" t="b">
        <f t="shared" si="5"/>
        <v>1</v>
      </c>
    </row>
    <row r="84" spans="1:13" hidden="1" x14ac:dyDescent="0.2">
      <c r="A84" s="63" t="s">
        <v>1029</v>
      </c>
      <c r="B84" s="63" t="s">
        <v>236</v>
      </c>
      <c r="C84" s="64">
        <v>402309221</v>
      </c>
      <c r="D84" s="64">
        <v>2</v>
      </c>
      <c r="E84" s="64" t="str">
        <f t="shared" si="3"/>
        <v>BIOPLAST S.A.ESPECULOS</v>
      </c>
      <c r="F84" s="64" t="s">
        <v>1029</v>
      </c>
      <c r="G84" s="64" t="s">
        <v>236</v>
      </c>
      <c r="H84" s="64">
        <v>402309221</v>
      </c>
      <c r="I84" s="64">
        <v>2</v>
      </c>
      <c r="J84" s="20">
        <v>402309221</v>
      </c>
      <c r="K84" s="20">
        <v>2</v>
      </c>
      <c r="L84" s="20" t="b">
        <f t="shared" si="4"/>
        <v>1</v>
      </c>
      <c r="M84" s="20" t="b">
        <f t="shared" si="5"/>
        <v>1</v>
      </c>
    </row>
    <row r="85" spans="1:13" hidden="1" x14ac:dyDescent="0.2">
      <c r="A85" s="63" t="s">
        <v>1029</v>
      </c>
      <c r="B85" s="63" t="s">
        <v>350</v>
      </c>
      <c r="C85" s="64">
        <v>402269720</v>
      </c>
      <c r="D85" s="64">
        <v>2</v>
      </c>
      <c r="E85" s="64" t="str">
        <f t="shared" si="3"/>
        <v>BIOPLAST S.A.MASCARAS NO REINHALACION</v>
      </c>
      <c r="F85" s="64" t="s">
        <v>1029</v>
      </c>
      <c r="G85" s="64" t="s">
        <v>350</v>
      </c>
      <c r="H85" s="64">
        <v>402269720</v>
      </c>
      <c r="I85" s="64">
        <v>2</v>
      </c>
      <c r="J85" s="20">
        <v>402269720</v>
      </c>
      <c r="K85" s="20">
        <v>2</v>
      </c>
      <c r="L85" s="20" t="b">
        <f t="shared" si="4"/>
        <v>1</v>
      </c>
      <c r="M85" s="20" t="b">
        <f t="shared" si="5"/>
        <v>1</v>
      </c>
    </row>
    <row r="86" spans="1:13" hidden="1" x14ac:dyDescent="0.2">
      <c r="A86" s="63" t="s">
        <v>1029</v>
      </c>
      <c r="B86" s="63" t="s">
        <v>355</v>
      </c>
      <c r="C86" s="64">
        <v>402303720</v>
      </c>
      <c r="D86" s="64">
        <v>2</v>
      </c>
      <c r="E86" s="64" t="str">
        <f t="shared" si="3"/>
        <v>BIOPLAST S.A.MICRONEBULIZADORES</v>
      </c>
      <c r="F86" s="64" t="s">
        <v>1029</v>
      </c>
      <c r="G86" s="64" t="s">
        <v>355</v>
      </c>
      <c r="H86" s="64">
        <v>402303720</v>
      </c>
      <c r="I86" s="64">
        <v>2</v>
      </c>
      <c r="J86" s="20">
        <v>402303720</v>
      </c>
      <c r="K86" s="20">
        <v>2</v>
      </c>
      <c r="L86" s="20" t="b">
        <f t="shared" si="4"/>
        <v>1</v>
      </c>
      <c r="M86" s="20" t="b">
        <f t="shared" si="5"/>
        <v>1</v>
      </c>
    </row>
    <row r="87" spans="1:13" hidden="1" x14ac:dyDescent="0.2">
      <c r="A87" s="63" t="s">
        <v>1029</v>
      </c>
      <c r="B87" s="63" t="s">
        <v>62</v>
      </c>
      <c r="C87" s="64">
        <v>12064346996</v>
      </c>
      <c r="D87" s="64">
        <v>46</v>
      </c>
      <c r="E87" s="64" t="str">
        <f t="shared" si="3"/>
        <v>BIOPLAST S.A.NINGUNO</v>
      </c>
      <c r="F87" s="64" t="s">
        <v>1029</v>
      </c>
      <c r="G87" s="64" t="s">
        <v>62</v>
      </c>
      <c r="H87" s="64">
        <v>12064346996</v>
      </c>
      <c r="I87" s="64">
        <v>46</v>
      </c>
      <c r="J87" s="20">
        <v>81718857125</v>
      </c>
      <c r="K87" s="20">
        <v>460</v>
      </c>
      <c r="L87" s="20" t="b">
        <f t="shared" si="4"/>
        <v>0</v>
      </c>
      <c r="M87" s="20" t="b">
        <f t="shared" si="5"/>
        <v>0</v>
      </c>
    </row>
    <row r="88" spans="1:13" x14ac:dyDescent="0.2">
      <c r="A88" s="63" t="s">
        <v>1029</v>
      </c>
      <c r="B88" s="63" t="s">
        <v>700</v>
      </c>
      <c r="C88" s="64">
        <v>603342830</v>
      </c>
      <c r="D88" s="64">
        <v>3</v>
      </c>
      <c r="E88" s="64" t="str">
        <f t="shared" si="3"/>
        <v>BIOPLAST S.A.SONDA OXIGENO</v>
      </c>
      <c r="F88" s="64" t="s">
        <v>1029</v>
      </c>
      <c r="G88" s="64" t="s">
        <v>700</v>
      </c>
      <c r="H88" s="64">
        <v>603342830</v>
      </c>
      <c r="I88" s="64">
        <v>3</v>
      </c>
      <c r="J88" s="20">
        <v>603342830</v>
      </c>
      <c r="K88" s="20">
        <v>3</v>
      </c>
      <c r="L88" s="20" t="b">
        <f t="shared" si="4"/>
        <v>1</v>
      </c>
      <c r="M88" s="20" t="b">
        <f t="shared" si="5"/>
        <v>1</v>
      </c>
    </row>
    <row r="89" spans="1:13" hidden="1" x14ac:dyDescent="0.2">
      <c r="A89" s="63" t="s">
        <v>1029</v>
      </c>
      <c r="B89" s="63" t="s">
        <v>769</v>
      </c>
      <c r="C89" s="64">
        <v>402280618</v>
      </c>
      <c r="D89" s="64">
        <v>2</v>
      </c>
      <c r="E89" s="64" t="str">
        <f t="shared" si="3"/>
        <v>BIOPLAST S.A.VENDAS  ALGODÓN</v>
      </c>
      <c r="F89" s="64" t="s">
        <v>1029</v>
      </c>
      <c r="G89" s="64" t="s">
        <v>769</v>
      </c>
      <c r="H89" s="64">
        <v>402280618</v>
      </c>
      <c r="I89" s="64">
        <v>2</v>
      </c>
      <c r="J89" s="20">
        <v>402280618</v>
      </c>
      <c r="K89" s="20">
        <v>2</v>
      </c>
      <c r="L89" s="20" t="b">
        <f t="shared" si="4"/>
        <v>1</v>
      </c>
      <c r="M89" s="20" t="b">
        <f t="shared" si="5"/>
        <v>1</v>
      </c>
    </row>
    <row r="90" spans="1:13" hidden="1" x14ac:dyDescent="0.2">
      <c r="A90" s="63" t="s">
        <v>1029</v>
      </c>
      <c r="B90" s="63" t="s">
        <v>780</v>
      </c>
      <c r="C90" s="64">
        <v>402281118</v>
      </c>
      <c r="D90" s="64">
        <v>2</v>
      </c>
      <c r="E90" s="64" t="str">
        <f t="shared" si="3"/>
        <v>BIOPLAST S.A.VENDAS  ELASTICAS</v>
      </c>
      <c r="F90" s="64" t="s">
        <v>1029</v>
      </c>
      <c r="G90" s="64" t="s">
        <v>780</v>
      </c>
      <c r="H90" s="64">
        <v>402281118</v>
      </c>
      <c r="I90" s="64">
        <v>2</v>
      </c>
      <c r="J90" s="20">
        <v>402281118</v>
      </c>
      <c r="K90" s="20">
        <v>2</v>
      </c>
      <c r="L90" s="20" t="b">
        <f t="shared" si="4"/>
        <v>1</v>
      </c>
      <c r="M90" s="20" t="b">
        <f t="shared" si="5"/>
        <v>1</v>
      </c>
    </row>
    <row r="91" spans="1:13" hidden="1" x14ac:dyDescent="0.2">
      <c r="A91" s="63" t="s">
        <v>1029</v>
      </c>
      <c r="B91" s="63" t="s">
        <v>1545</v>
      </c>
      <c r="C91" s="64">
        <v>402282318</v>
      </c>
      <c r="D91" s="64">
        <v>2</v>
      </c>
      <c r="E91" s="64" t="str">
        <f t="shared" si="3"/>
        <v>BIOPLAST S.A.VENDAS DE YESO</v>
      </c>
      <c r="F91" s="64" t="s">
        <v>1029</v>
      </c>
      <c r="G91" s="64" t="s">
        <v>1545</v>
      </c>
      <c r="H91" s="64">
        <v>402282318</v>
      </c>
      <c r="I91" s="64">
        <v>2</v>
      </c>
      <c r="J91" s="20">
        <v>402282318</v>
      </c>
      <c r="K91" s="20">
        <v>2</v>
      </c>
      <c r="L91" s="20" t="b">
        <f t="shared" si="4"/>
        <v>1</v>
      </c>
      <c r="M91" s="20" t="b">
        <f t="shared" si="5"/>
        <v>1</v>
      </c>
    </row>
    <row r="92" spans="1:13" hidden="1" x14ac:dyDescent="0.2">
      <c r="A92" s="63" t="s">
        <v>1029</v>
      </c>
      <c r="B92" s="63" t="s">
        <v>796</v>
      </c>
      <c r="C92" s="64">
        <v>402266914</v>
      </c>
      <c r="D92" s="64">
        <v>2</v>
      </c>
      <c r="E92" s="64" t="str">
        <f t="shared" si="3"/>
        <v>BIOPLAST S.A.VENTURY</v>
      </c>
      <c r="F92" s="64" t="s">
        <v>1029</v>
      </c>
      <c r="G92" s="64" t="s">
        <v>796</v>
      </c>
      <c r="H92" s="64">
        <v>402266914</v>
      </c>
      <c r="I92" s="64">
        <v>2</v>
      </c>
      <c r="J92" s="20">
        <v>402266914</v>
      </c>
      <c r="K92" s="20">
        <v>2</v>
      </c>
      <c r="L92" s="20" t="b">
        <f t="shared" si="4"/>
        <v>1</v>
      </c>
      <c r="M92" s="20" t="b">
        <f t="shared" si="5"/>
        <v>1</v>
      </c>
    </row>
    <row r="93" spans="1:13" hidden="1" x14ac:dyDescent="0.2">
      <c r="A93" s="63" t="s">
        <v>3858</v>
      </c>
      <c r="B93" s="63" t="s">
        <v>811</v>
      </c>
      <c r="C93" s="64">
        <v>816000332</v>
      </c>
      <c r="D93" s="64">
        <v>2</v>
      </c>
      <c r="E93" s="64" t="str">
        <f t="shared" si="3"/>
        <v>Biosystems SASAGUJAS PARA TOMA DE MUESTRAS</v>
      </c>
      <c r="F93" s="64" t="s">
        <v>3858</v>
      </c>
      <c r="G93" s="64" t="s">
        <v>811</v>
      </c>
      <c r="H93" s="64">
        <v>816000332</v>
      </c>
      <c r="I93" s="64">
        <v>2</v>
      </c>
      <c r="J93" s="20">
        <v>816000332</v>
      </c>
      <c r="K93" s="20">
        <v>2</v>
      </c>
      <c r="L93" s="20" t="b">
        <f t="shared" si="4"/>
        <v>1</v>
      </c>
      <c r="M93" s="20" t="b">
        <f t="shared" si="5"/>
        <v>1</v>
      </c>
    </row>
    <row r="94" spans="1:13" hidden="1" x14ac:dyDescent="0.2">
      <c r="A94" s="63" t="s">
        <v>3858</v>
      </c>
      <c r="B94" s="63" t="s">
        <v>62</v>
      </c>
      <c r="C94" s="64">
        <v>3288487796</v>
      </c>
      <c r="D94" s="64">
        <v>8</v>
      </c>
      <c r="E94" s="64" t="str">
        <f t="shared" si="3"/>
        <v>Biosystems SASNINGUNO</v>
      </c>
      <c r="F94" s="64" t="s">
        <v>3858</v>
      </c>
      <c r="G94" s="64" t="s">
        <v>62</v>
      </c>
      <c r="H94" s="64">
        <v>3288487796</v>
      </c>
      <c r="I94" s="64">
        <v>8</v>
      </c>
      <c r="J94" s="20">
        <v>81718857125</v>
      </c>
      <c r="K94" s="20">
        <v>460</v>
      </c>
      <c r="L94" s="20" t="b">
        <f t="shared" si="4"/>
        <v>0</v>
      </c>
      <c r="M94" s="20" t="b">
        <f t="shared" si="5"/>
        <v>0</v>
      </c>
    </row>
    <row r="95" spans="1:13" x14ac:dyDescent="0.2">
      <c r="A95" s="63" t="s">
        <v>3858</v>
      </c>
      <c r="B95" s="63" t="s">
        <v>951</v>
      </c>
      <c r="C95" s="64">
        <v>2856010408</v>
      </c>
      <c r="D95" s="64">
        <v>7</v>
      </c>
      <c r="E95" s="64" t="str">
        <f t="shared" si="3"/>
        <v>Biosystems SASTUBO TOMA DE MUESTRAS</v>
      </c>
      <c r="F95" s="64" t="s">
        <v>3858</v>
      </c>
      <c r="G95" s="64" t="s">
        <v>951</v>
      </c>
      <c r="H95" s="64">
        <v>2856010408</v>
      </c>
      <c r="I95" s="64">
        <v>7</v>
      </c>
      <c r="J95" s="20">
        <v>2856010408</v>
      </c>
      <c r="K95" s="20">
        <v>7</v>
      </c>
      <c r="L95" s="20" t="b">
        <f t="shared" si="4"/>
        <v>1</v>
      </c>
      <c r="M95" s="20" t="b">
        <f t="shared" si="5"/>
        <v>1</v>
      </c>
    </row>
    <row r="96" spans="1:13" hidden="1" x14ac:dyDescent="0.2">
      <c r="A96" s="63" t="s">
        <v>1030</v>
      </c>
      <c r="B96" s="63" t="s">
        <v>62</v>
      </c>
      <c r="C96" s="64">
        <v>977194461</v>
      </c>
      <c r="D96" s="64">
        <v>9</v>
      </c>
      <c r="E96" s="64" t="str">
        <f t="shared" si="3"/>
        <v>BLAU FARMACEUTICA COLOMBIA S.A.SNINGUNO</v>
      </c>
      <c r="F96" s="64" t="s">
        <v>1030</v>
      </c>
      <c r="G96" s="64" t="s">
        <v>62</v>
      </c>
      <c r="H96" s="64">
        <v>977194461</v>
      </c>
      <c r="I96" s="64">
        <v>9</v>
      </c>
      <c r="J96" s="20">
        <v>81718857125</v>
      </c>
      <c r="K96" s="20">
        <v>460</v>
      </c>
      <c r="L96" s="20" t="b">
        <f t="shared" si="4"/>
        <v>0</v>
      </c>
      <c r="M96" s="20" t="b">
        <f t="shared" si="5"/>
        <v>0</v>
      </c>
    </row>
    <row r="97" spans="1:13" x14ac:dyDescent="0.2">
      <c r="A97" s="63" t="s">
        <v>3859</v>
      </c>
      <c r="B97" s="63" t="s">
        <v>1652</v>
      </c>
      <c r="C97" s="64">
        <v>1825434019</v>
      </c>
      <c r="D97" s="64">
        <v>16</v>
      </c>
      <c r="E97" s="64" t="str">
        <f t="shared" si="3"/>
        <v>CARMEN DEL PILAR ESCOBAR BUSTOSANTIPSICÓTICOS</v>
      </c>
      <c r="F97" s="64" t="s">
        <v>3859</v>
      </c>
      <c r="G97" s="64" t="s">
        <v>1652</v>
      </c>
      <c r="H97" s="64">
        <v>1825434019</v>
      </c>
      <c r="I97" s="64">
        <v>16</v>
      </c>
      <c r="J97" s="20">
        <v>2167700601</v>
      </c>
      <c r="K97" s="20">
        <v>19</v>
      </c>
      <c r="L97" s="20" t="b">
        <f t="shared" si="4"/>
        <v>0</v>
      </c>
      <c r="M97" s="20" t="b">
        <f t="shared" si="5"/>
        <v>0</v>
      </c>
    </row>
    <row r="98" spans="1:13" x14ac:dyDescent="0.2">
      <c r="A98" s="63" t="s">
        <v>3859</v>
      </c>
      <c r="B98" s="63" t="s">
        <v>1726</v>
      </c>
      <c r="C98" s="64">
        <v>216050312</v>
      </c>
      <c r="D98" s="64">
        <v>2</v>
      </c>
      <c r="E98" s="64" t="str">
        <f t="shared" si="3"/>
        <v>CARMEN DEL PILAR ESCOBAR BUSTOSCONTROL ESPECIAL</v>
      </c>
      <c r="F98" s="64" t="s">
        <v>3859</v>
      </c>
      <c r="G98" s="64" t="s">
        <v>1726</v>
      </c>
      <c r="H98" s="64">
        <v>216050312</v>
      </c>
      <c r="I98" s="64">
        <v>2</v>
      </c>
      <c r="J98" s="20">
        <v>2037131719</v>
      </c>
      <c r="K98" s="20">
        <v>18</v>
      </c>
      <c r="L98" s="20" t="b">
        <f t="shared" si="4"/>
        <v>0</v>
      </c>
      <c r="M98" s="20" t="b">
        <f t="shared" si="5"/>
        <v>0</v>
      </c>
    </row>
    <row r="99" spans="1:13" hidden="1" x14ac:dyDescent="0.2">
      <c r="A99" s="63" t="s">
        <v>3859</v>
      </c>
      <c r="B99" s="63" t="s">
        <v>1788</v>
      </c>
      <c r="C99" s="64">
        <v>232040900</v>
      </c>
      <c r="D99" s="64">
        <v>2</v>
      </c>
      <c r="E99" s="64" t="str">
        <f t="shared" si="3"/>
        <v>CARMEN DEL PILAR ESCOBAR BUSTOSHEPARINA DE BAJO PESO</v>
      </c>
      <c r="F99" s="64" t="s">
        <v>3859</v>
      </c>
      <c r="G99" s="64" t="s">
        <v>1788</v>
      </c>
      <c r="H99" s="64">
        <v>232040900</v>
      </c>
      <c r="I99" s="64">
        <v>2</v>
      </c>
      <c r="J99" s="20">
        <v>232040900</v>
      </c>
      <c r="K99" s="20">
        <v>2</v>
      </c>
      <c r="L99" s="20" t="b">
        <f t="shared" si="4"/>
        <v>1</v>
      </c>
      <c r="M99" s="20" t="b">
        <f t="shared" si="5"/>
        <v>1</v>
      </c>
    </row>
    <row r="100" spans="1:13" x14ac:dyDescent="0.2">
      <c r="A100" s="63" t="s">
        <v>3859</v>
      </c>
      <c r="B100" s="63" t="s">
        <v>1795</v>
      </c>
      <c r="C100" s="64">
        <v>424281712</v>
      </c>
      <c r="D100" s="64">
        <v>4</v>
      </c>
      <c r="E100" s="64" t="str">
        <f t="shared" si="3"/>
        <v>CARMEN DEL PILAR ESCOBAR BUSTOSINSULINAS</v>
      </c>
      <c r="F100" s="64" t="s">
        <v>3859</v>
      </c>
      <c r="G100" s="64" t="s">
        <v>1795</v>
      </c>
      <c r="H100" s="64">
        <v>424281712</v>
      </c>
      <c r="I100" s="64">
        <v>4</v>
      </c>
      <c r="J100" s="20">
        <v>424281712</v>
      </c>
      <c r="K100" s="20">
        <v>4</v>
      </c>
      <c r="L100" s="20" t="b">
        <f t="shared" si="4"/>
        <v>1</v>
      </c>
      <c r="M100" s="20" t="b">
        <f t="shared" si="5"/>
        <v>1</v>
      </c>
    </row>
    <row r="101" spans="1:13" hidden="1" x14ac:dyDescent="0.2">
      <c r="A101" s="63" t="s">
        <v>3859</v>
      </c>
      <c r="B101" s="63" t="s">
        <v>3424</v>
      </c>
      <c r="C101" s="64">
        <v>655109524</v>
      </c>
      <c r="D101" s="64">
        <v>6</v>
      </c>
      <c r="E101" s="64" t="str">
        <f t="shared" si="3"/>
        <v>CARMEN DEL PILAR ESCOBAR BUSTOSNINGUNA</v>
      </c>
      <c r="F101" s="64" t="s">
        <v>3859</v>
      </c>
      <c r="G101" s="64" t="s">
        <v>3424</v>
      </c>
      <c r="H101" s="64">
        <v>655109524</v>
      </c>
      <c r="I101" s="64">
        <v>6</v>
      </c>
      <c r="J101" s="20">
        <v>980260933</v>
      </c>
      <c r="K101" s="20">
        <v>9</v>
      </c>
      <c r="L101" s="20" t="b">
        <f t="shared" si="4"/>
        <v>0</v>
      </c>
      <c r="M101" s="20" t="b">
        <f t="shared" si="5"/>
        <v>0</v>
      </c>
    </row>
    <row r="102" spans="1:13" hidden="1" x14ac:dyDescent="0.2">
      <c r="A102" s="63" t="s">
        <v>3859</v>
      </c>
      <c r="B102" s="63" t="s">
        <v>62</v>
      </c>
      <c r="C102" s="64">
        <v>24388203391</v>
      </c>
      <c r="D102" s="64">
        <v>223</v>
      </c>
      <c r="E102" s="64" t="str">
        <f t="shared" si="3"/>
        <v>CARMEN DEL PILAR ESCOBAR BUSTOSNINGUNO</v>
      </c>
      <c r="F102" s="64" t="s">
        <v>3859</v>
      </c>
      <c r="G102" s="64" t="s">
        <v>62</v>
      </c>
      <c r="H102" s="64">
        <v>24388203391</v>
      </c>
      <c r="I102" s="64">
        <v>223</v>
      </c>
      <c r="J102" s="20">
        <v>81718857125</v>
      </c>
      <c r="K102" s="20">
        <v>460</v>
      </c>
      <c r="L102" s="20" t="b">
        <f t="shared" si="4"/>
        <v>0</v>
      </c>
      <c r="M102" s="20" t="b">
        <f t="shared" si="5"/>
        <v>0</v>
      </c>
    </row>
    <row r="103" spans="1:13" hidden="1" x14ac:dyDescent="0.2">
      <c r="A103" s="63" t="s">
        <v>3859</v>
      </c>
      <c r="B103" s="63" t="s">
        <v>2661</v>
      </c>
      <c r="C103" s="64">
        <v>214060518</v>
      </c>
      <c r="D103" s="64">
        <v>2</v>
      </c>
      <c r="E103" s="64" t="str">
        <f t="shared" si="3"/>
        <v>CARMEN DEL PILAR ESCOBAR BUSTOSTIROXINAS</v>
      </c>
      <c r="F103" s="64" t="s">
        <v>3859</v>
      </c>
      <c r="G103" s="64" t="s">
        <v>2661</v>
      </c>
      <c r="H103" s="64">
        <v>214060518</v>
      </c>
      <c r="I103" s="64">
        <v>2</v>
      </c>
      <c r="J103" s="20">
        <v>214060518</v>
      </c>
      <c r="K103" s="20">
        <v>2</v>
      </c>
      <c r="L103" s="20" t="b">
        <f t="shared" si="4"/>
        <v>1</v>
      </c>
      <c r="M103" s="20" t="b">
        <f t="shared" si="5"/>
        <v>1</v>
      </c>
    </row>
    <row r="104" spans="1:13" hidden="1" x14ac:dyDescent="0.2">
      <c r="A104" s="63" t="s">
        <v>3860</v>
      </c>
      <c r="B104" s="63" t="s">
        <v>8792</v>
      </c>
      <c r="C104" s="64">
        <v>402022420</v>
      </c>
      <c r="D104" s="64">
        <v>2</v>
      </c>
      <c r="E104" s="64" t="str">
        <f t="shared" si="3"/>
        <v xml:space="preserve">COMÉDICA S.A.SAGUJAS CIRUGIA </v>
      </c>
      <c r="F104" s="64" t="s">
        <v>3860</v>
      </c>
      <c r="G104" s="64" t="s">
        <v>99</v>
      </c>
      <c r="H104" s="64">
        <v>402022420</v>
      </c>
      <c r="I104" s="64">
        <v>2</v>
      </c>
      <c r="J104" s="20">
        <v>402022420</v>
      </c>
      <c r="K104" s="20">
        <v>2</v>
      </c>
      <c r="L104" s="20" t="b">
        <f t="shared" si="4"/>
        <v>1</v>
      </c>
      <c r="M104" s="20" t="b">
        <f t="shared" si="5"/>
        <v>1</v>
      </c>
    </row>
    <row r="105" spans="1:13" hidden="1" x14ac:dyDescent="0.2">
      <c r="A105" s="63" t="s">
        <v>3860</v>
      </c>
      <c r="B105" s="63" t="s">
        <v>150</v>
      </c>
      <c r="C105" s="64">
        <v>804163640</v>
      </c>
      <c r="D105" s="64">
        <v>4</v>
      </c>
      <c r="E105" s="64" t="str">
        <f t="shared" si="3"/>
        <v>COMÉDICA S.A.SCATETER</v>
      </c>
      <c r="F105" s="64" t="s">
        <v>3860</v>
      </c>
      <c r="G105" s="64" t="s">
        <v>150</v>
      </c>
      <c r="H105" s="64">
        <v>804163640</v>
      </c>
      <c r="I105" s="64">
        <v>4</v>
      </c>
      <c r="J105" s="20">
        <v>804163640</v>
      </c>
      <c r="K105" s="20">
        <v>4</v>
      </c>
      <c r="L105" s="20" t="b">
        <f t="shared" si="4"/>
        <v>1</v>
      </c>
      <c r="M105" s="20" t="b">
        <f t="shared" si="5"/>
        <v>1</v>
      </c>
    </row>
    <row r="106" spans="1:13" x14ac:dyDescent="0.2">
      <c r="A106" s="63" t="s">
        <v>3860</v>
      </c>
      <c r="B106" s="63" t="s">
        <v>182</v>
      </c>
      <c r="C106" s="64">
        <v>201135310</v>
      </c>
      <c r="D106" s="64">
        <v>1</v>
      </c>
      <c r="E106" s="64" t="str">
        <f t="shared" si="3"/>
        <v>COMÉDICA S.A.SCIRCUITO ANESTESIA</v>
      </c>
      <c r="F106" s="64" t="s">
        <v>3860</v>
      </c>
      <c r="G106" s="64" t="s">
        <v>182</v>
      </c>
      <c r="H106" s="64">
        <v>201135310</v>
      </c>
      <c r="I106" s="64">
        <v>1</v>
      </c>
      <c r="J106" s="20">
        <v>402270520</v>
      </c>
      <c r="K106" s="20">
        <v>2</v>
      </c>
      <c r="L106" s="20" t="b">
        <f t="shared" si="4"/>
        <v>0</v>
      </c>
      <c r="M106" s="20" t="b">
        <f t="shared" si="5"/>
        <v>0</v>
      </c>
    </row>
    <row r="107" spans="1:13" x14ac:dyDescent="0.2">
      <c r="A107" s="63" t="s">
        <v>3860</v>
      </c>
      <c r="B107" s="63" t="s">
        <v>315</v>
      </c>
      <c r="C107" s="64">
        <v>402303450</v>
      </c>
      <c r="D107" s="64">
        <v>2</v>
      </c>
      <c r="E107" s="64" t="str">
        <f t="shared" si="3"/>
        <v>COMÉDICA S.A.SMALLAS</v>
      </c>
      <c r="F107" s="64" t="s">
        <v>3860</v>
      </c>
      <c r="G107" s="64" t="s">
        <v>315</v>
      </c>
      <c r="H107" s="64">
        <v>402303450</v>
      </c>
      <c r="I107" s="64">
        <v>2</v>
      </c>
      <c r="J107" s="20">
        <v>603455185</v>
      </c>
      <c r="K107" s="20">
        <v>3</v>
      </c>
      <c r="L107" s="20" t="b">
        <f t="shared" si="4"/>
        <v>0</v>
      </c>
      <c r="M107" s="20" t="b">
        <f t="shared" si="5"/>
        <v>0</v>
      </c>
    </row>
    <row r="108" spans="1:13" hidden="1" x14ac:dyDescent="0.2">
      <c r="A108" s="63" t="s">
        <v>3860</v>
      </c>
      <c r="B108" s="63" t="s">
        <v>62</v>
      </c>
      <c r="C108" s="64">
        <v>1211378754</v>
      </c>
      <c r="D108" s="64">
        <v>6</v>
      </c>
      <c r="E108" s="64" t="str">
        <f t="shared" si="3"/>
        <v>COMÉDICA S.A.SNINGUNO</v>
      </c>
      <c r="F108" s="64" t="s">
        <v>3860</v>
      </c>
      <c r="G108" s="64" t="s">
        <v>62</v>
      </c>
      <c r="H108" s="64">
        <v>1211378754</v>
      </c>
      <c r="I108" s="64">
        <v>6</v>
      </c>
      <c r="J108" s="20">
        <v>81718857125</v>
      </c>
      <c r="K108" s="20">
        <v>460</v>
      </c>
      <c r="L108" s="20" t="b">
        <f t="shared" si="4"/>
        <v>0</v>
      </c>
      <c r="M108" s="20" t="b">
        <f t="shared" si="5"/>
        <v>0</v>
      </c>
    </row>
    <row r="109" spans="1:13" hidden="1" x14ac:dyDescent="0.2">
      <c r="A109" s="63" t="s">
        <v>1031</v>
      </c>
      <c r="B109" s="63" t="s">
        <v>8792</v>
      </c>
      <c r="C109" s="64">
        <v>402022420</v>
      </c>
      <c r="D109" s="64">
        <v>2</v>
      </c>
      <c r="E109" s="64" t="str">
        <f t="shared" si="3"/>
        <v xml:space="preserve">Cooperativa de Hospitales de Antioquia - COHANAGUJAS CIRUGIA </v>
      </c>
      <c r="F109" s="64" t="s">
        <v>1031</v>
      </c>
      <c r="G109" s="64" t="s">
        <v>99</v>
      </c>
      <c r="H109" s="64">
        <v>402022420</v>
      </c>
      <c r="I109" s="64">
        <v>2</v>
      </c>
      <c r="J109" s="20">
        <v>402022420</v>
      </c>
      <c r="K109" s="20">
        <v>2</v>
      </c>
      <c r="L109" s="20" t="b">
        <f t="shared" si="4"/>
        <v>1</v>
      </c>
      <c r="M109" s="20" t="b">
        <f t="shared" si="5"/>
        <v>1</v>
      </c>
    </row>
    <row r="110" spans="1:13" hidden="1" x14ac:dyDescent="0.2">
      <c r="A110" s="63" t="s">
        <v>1031</v>
      </c>
      <c r="B110" s="63" t="s">
        <v>111</v>
      </c>
      <c r="C110" s="64">
        <v>1206062160</v>
      </c>
      <c r="D110" s="64">
        <v>6</v>
      </c>
      <c r="E110" s="64" t="str">
        <f t="shared" si="3"/>
        <v>Cooperativa de Hospitales de Antioquia - COHANAGUJAS HIPODERMICAS</v>
      </c>
      <c r="F110" s="64" t="s">
        <v>1031</v>
      </c>
      <c r="G110" s="64" t="s">
        <v>111</v>
      </c>
      <c r="H110" s="64">
        <v>1206062160</v>
      </c>
      <c r="I110" s="64">
        <v>6</v>
      </c>
      <c r="J110" s="20">
        <v>1206062160</v>
      </c>
      <c r="K110" s="20">
        <v>6</v>
      </c>
      <c r="L110" s="20" t="b">
        <f t="shared" si="4"/>
        <v>1</v>
      </c>
      <c r="M110" s="20" t="b">
        <f t="shared" si="5"/>
        <v>1</v>
      </c>
    </row>
    <row r="111" spans="1:13" x14ac:dyDescent="0.2">
      <c r="A111" s="63" t="s">
        <v>1031</v>
      </c>
      <c r="B111" s="63" t="s">
        <v>1652</v>
      </c>
      <c r="C111" s="64">
        <v>2167700601</v>
      </c>
      <c r="D111" s="64">
        <v>19</v>
      </c>
      <c r="E111" s="64" t="str">
        <f t="shared" si="3"/>
        <v>Cooperativa de Hospitales de Antioquia - COHANANTIPSICÓTICOS</v>
      </c>
      <c r="F111" s="64" t="s">
        <v>1031</v>
      </c>
      <c r="G111" s="64" t="s">
        <v>1652</v>
      </c>
      <c r="H111" s="64">
        <v>2167700601</v>
      </c>
      <c r="I111" s="64">
        <v>19</v>
      </c>
      <c r="J111" s="20">
        <v>2167700601</v>
      </c>
      <c r="K111" s="20">
        <v>19</v>
      </c>
      <c r="L111" s="20" t="b">
        <f t="shared" si="4"/>
        <v>1</v>
      </c>
      <c r="M111" s="20" t="b">
        <f t="shared" si="5"/>
        <v>1</v>
      </c>
    </row>
    <row r="112" spans="1:13" hidden="1" x14ac:dyDescent="0.2">
      <c r="A112" s="63" t="s">
        <v>1031</v>
      </c>
      <c r="B112" s="63" t="s">
        <v>131</v>
      </c>
      <c r="C112" s="64">
        <v>1206183160</v>
      </c>
      <c r="D112" s="64">
        <v>6</v>
      </c>
      <c r="E112" s="64" t="str">
        <f t="shared" si="3"/>
        <v>Cooperativa de Hospitales de Antioquia - COHANCANULAS DE GUEDEL</v>
      </c>
      <c r="F112" s="64" t="s">
        <v>1031</v>
      </c>
      <c r="G112" s="64" t="s">
        <v>131</v>
      </c>
      <c r="H112" s="64">
        <v>1206183160</v>
      </c>
      <c r="I112" s="64">
        <v>6</v>
      </c>
      <c r="J112" s="20">
        <v>1206183160</v>
      </c>
      <c r="K112" s="20">
        <v>6</v>
      </c>
      <c r="L112" s="20" t="b">
        <f t="shared" si="4"/>
        <v>1</v>
      </c>
      <c r="M112" s="20" t="b">
        <f t="shared" si="5"/>
        <v>1</v>
      </c>
    </row>
    <row r="113" spans="1:13" hidden="1" x14ac:dyDescent="0.2">
      <c r="A113" s="63" t="s">
        <v>1031</v>
      </c>
      <c r="B113" s="63" t="s">
        <v>150</v>
      </c>
      <c r="C113" s="64">
        <v>804163640</v>
      </c>
      <c r="D113" s="64">
        <v>4</v>
      </c>
      <c r="E113" s="64" t="str">
        <f t="shared" si="3"/>
        <v>Cooperativa de Hospitales de Antioquia - COHANCATETER</v>
      </c>
      <c r="F113" s="64" t="s">
        <v>1031</v>
      </c>
      <c r="G113" s="64" t="s">
        <v>150</v>
      </c>
      <c r="H113" s="64">
        <v>804163640</v>
      </c>
      <c r="I113" s="64">
        <v>4</v>
      </c>
      <c r="J113" s="20">
        <v>804163640</v>
      </c>
      <c r="K113" s="20">
        <v>4</v>
      </c>
      <c r="L113" s="20" t="b">
        <f t="shared" si="4"/>
        <v>1</v>
      </c>
      <c r="M113" s="20" t="b">
        <f t="shared" si="5"/>
        <v>1</v>
      </c>
    </row>
    <row r="114" spans="1:13" hidden="1" x14ac:dyDescent="0.2">
      <c r="A114" s="63" t="s">
        <v>1031</v>
      </c>
      <c r="B114" s="63" t="s">
        <v>163</v>
      </c>
      <c r="C114" s="64">
        <v>603300708</v>
      </c>
      <c r="D114" s="64">
        <v>3</v>
      </c>
      <c r="E114" s="64" t="str">
        <f t="shared" si="3"/>
        <v>Cooperativa de Hospitales de Antioquia - COHANCINTA MICROPOROSA</v>
      </c>
      <c r="F114" s="64" t="s">
        <v>1031</v>
      </c>
      <c r="G114" s="64" t="s">
        <v>163</v>
      </c>
      <c r="H114" s="64">
        <v>603300708</v>
      </c>
      <c r="I114" s="64">
        <v>3</v>
      </c>
      <c r="J114" s="20">
        <v>603300708</v>
      </c>
      <c r="K114" s="20">
        <v>3</v>
      </c>
      <c r="L114" s="20" t="b">
        <f t="shared" si="4"/>
        <v>1</v>
      </c>
      <c r="M114" s="20" t="b">
        <f t="shared" si="5"/>
        <v>1</v>
      </c>
    </row>
    <row r="115" spans="1:13" x14ac:dyDescent="0.2">
      <c r="A115" s="63" t="s">
        <v>1031</v>
      </c>
      <c r="B115" s="63" t="s">
        <v>182</v>
      </c>
      <c r="C115" s="64">
        <v>402270520</v>
      </c>
      <c r="D115" s="64">
        <v>2</v>
      </c>
      <c r="E115" s="64" t="str">
        <f t="shared" si="3"/>
        <v>Cooperativa de Hospitales de Antioquia - COHANCIRCUITO ANESTESIA</v>
      </c>
      <c r="F115" s="64" t="s">
        <v>1031</v>
      </c>
      <c r="G115" s="64" t="s">
        <v>182</v>
      </c>
      <c r="H115" s="64">
        <v>402270520</v>
      </c>
      <c r="I115" s="64">
        <v>2</v>
      </c>
      <c r="J115" s="20">
        <v>402270520</v>
      </c>
      <c r="K115" s="20">
        <v>2</v>
      </c>
      <c r="L115" s="20" t="b">
        <f t="shared" si="4"/>
        <v>1</v>
      </c>
      <c r="M115" s="20" t="b">
        <f t="shared" si="5"/>
        <v>1</v>
      </c>
    </row>
    <row r="116" spans="1:13" hidden="1" x14ac:dyDescent="0.2">
      <c r="A116" s="63" t="s">
        <v>1031</v>
      </c>
      <c r="B116" s="63" t="s">
        <v>191</v>
      </c>
      <c r="C116" s="64">
        <v>603427230</v>
      </c>
      <c r="D116" s="64">
        <v>3</v>
      </c>
      <c r="E116" s="64" t="str">
        <f t="shared" si="3"/>
        <v>Cooperativa de Hospitales de Antioquia - COHANCOLLAR CERVICAL</v>
      </c>
      <c r="F116" s="64" t="s">
        <v>1031</v>
      </c>
      <c r="G116" s="64" t="s">
        <v>191</v>
      </c>
      <c r="H116" s="64">
        <v>603427230</v>
      </c>
      <c r="I116" s="64">
        <v>3</v>
      </c>
      <c r="J116" s="20">
        <v>603427230</v>
      </c>
      <c r="K116" s="20">
        <v>3</v>
      </c>
      <c r="L116" s="20" t="b">
        <f t="shared" si="4"/>
        <v>1</v>
      </c>
      <c r="M116" s="20" t="b">
        <f t="shared" si="5"/>
        <v>1</v>
      </c>
    </row>
    <row r="117" spans="1:13" x14ac:dyDescent="0.2">
      <c r="A117" s="63" t="s">
        <v>1031</v>
      </c>
      <c r="B117" s="63" t="s">
        <v>1726</v>
      </c>
      <c r="C117" s="64">
        <v>2037131719</v>
      </c>
      <c r="D117" s="64">
        <v>18</v>
      </c>
      <c r="E117" s="64" t="str">
        <f t="shared" si="3"/>
        <v>Cooperativa de Hospitales de Antioquia - COHANCONTROL ESPECIAL</v>
      </c>
      <c r="F117" s="64" t="s">
        <v>1031</v>
      </c>
      <c r="G117" s="64" t="s">
        <v>1726</v>
      </c>
      <c r="H117" s="64">
        <v>2037131719</v>
      </c>
      <c r="I117" s="64">
        <v>18</v>
      </c>
      <c r="J117" s="20">
        <v>2037131719</v>
      </c>
      <c r="K117" s="20">
        <v>18</v>
      </c>
      <c r="L117" s="20" t="b">
        <f t="shared" si="4"/>
        <v>1</v>
      </c>
      <c r="M117" s="20" t="b">
        <f t="shared" si="5"/>
        <v>1</v>
      </c>
    </row>
    <row r="118" spans="1:13" hidden="1" x14ac:dyDescent="0.2">
      <c r="A118" s="63" t="s">
        <v>1031</v>
      </c>
      <c r="B118" s="63" t="s">
        <v>202</v>
      </c>
      <c r="C118" s="64">
        <v>1206482160</v>
      </c>
      <c r="D118" s="64">
        <v>6</v>
      </c>
      <c r="E118" s="64" t="str">
        <f t="shared" si="3"/>
        <v>Cooperativa de Hospitales de Antioquia - COHANCUCHILLAS DE BISTURI</v>
      </c>
      <c r="F118" s="64" t="s">
        <v>1031</v>
      </c>
      <c r="G118" s="64" t="s">
        <v>202</v>
      </c>
      <c r="H118" s="64">
        <v>1206482160</v>
      </c>
      <c r="I118" s="64">
        <v>6</v>
      </c>
      <c r="J118" s="20">
        <v>1206482160</v>
      </c>
      <c r="K118" s="20">
        <v>6</v>
      </c>
      <c r="L118" s="20" t="b">
        <f t="shared" si="4"/>
        <v>1</v>
      </c>
      <c r="M118" s="20" t="b">
        <f t="shared" si="5"/>
        <v>1</v>
      </c>
    </row>
    <row r="119" spans="1:13" hidden="1" x14ac:dyDescent="0.2">
      <c r="A119" s="63" t="s">
        <v>1031</v>
      </c>
      <c r="B119" s="63" t="s">
        <v>236</v>
      </c>
      <c r="C119" s="64">
        <v>402309221</v>
      </c>
      <c r="D119" s="64">
        <v>2</v>
      </c>
      <c r="E119" s="64" t="str">
        <f t="shared" si="3"/>
        <v>Cooperativa de Hospitales de Antioquia - COHANESPECULOS</v>
      </c>
      <c r="F119" s="64" t="s">
        <v>1031</v>
      </c>
      <c r="G119" s="64" t="s">
        <v>236</v>
      </c>
      <c r="H119" s="64">
        <v>402309221</v>
      </c>
      <c r="I119" s="64">
        <v>2</v>
      </c>
      <c r="J119" s="20">
        <v>402309221</v>
      </c>
      <c r="K119" s="20">
        <v>2</v>
      </c>
      <c r="L119" s="20" t="b">
        <f t="shared" si="4"/>
        <v>1</v>
      </c>
      <c r="M119" s="20" t="b">
        <f t="shared" si="5"/>
        <v>1</v>
      </c>
    </row>
    <row r="120" spans="1:13" x14ac:dyDescent="0.2">
      <c r="A120" s="63" t="s">
        <v>1031</v>
      </c>
      <c r="B120" s="63" t="s">
        <v>245</v>
      </c>
      <c r="C120" s="64">
        <v>603252218</v>
      </c>
      <c r="D120" s="64">
        <v>3</v>
      </c>
      <c r="E120" s="64" t="str">
        <f t="shared" si="3"/>
        <v>Cooperativa de Hospitales de Antioquia - COHANGLUCOMETRIA USUARIO FINAL</v>
      </c>
      <c r="F120" s="64" t="s">
        <v>1031</v>
      </c>
      <c r="G120" s="64" t="s">
        <v>245</v>
      </c>
      <c r="H120" s="64">
        <v>603252218</v>
      </c>
      <c r="I120" s="64">
        <v>3</v>
      </c>
      <c r="J120" s="20">
        <v>603252218</v>
      </c>
      <c r="K120" s="20">
        <v>3</v>
      </c>
      <c r="L120" s="20" t="b">
        <f t="shared" si="4"/>
        <v>1</v>
      </c>
      <c r="M120" s="20" t="b">
        <f t="shared" si="5"/>
        <v>1</v>
      </c>
    </row>
    <row r="121" spans="1:13" x14ac:dyDescent="0.2">
      <c r="A121" s="63" t="s">
        <v>1031</v>
      </c>
      <c r="B121" s="63" t="s">
        <v>292</v>
      </c>
      <c r="C121" s="64">
        <v>412021720</v>
      </c>
      <c r="D121" s="64">
        <v>2</v>
      </c>
      <c r="E121" s="64" t="str">
        <f t="shared" si="3"/>
        <v>Cooperativa de Hospitales de Antioquia - COHANGUIAS DE ENTUBACION</v>
      </c>
      <c r="F121" s="64" t="s">
        <v>1031</v>
      </c>
      <c r="G121" s="64" t="s">
        <v>292</v>
      </c>
      <c r="H121" s="64">
        <v>412021720</v>
      </c>
      <c r="I121" s="64">
        <v>2</v>
      </c>
      <c r="J121" s="20">
        <v>412021720</v>
      </c>
      <c r="K121" s="20">
        <v>2</v>
      </c>
      <c r="L121" s="20" t="b">
        <f t="shared" si="4"/>
        <v>1</v>
      </c>
      <c r="M121" s="20" t="b">
        <f t="shared" si="5"/>
        <v>1</v>
      </c>
    </row>
    <row r="122" spans="1:13" hidden="1" x14ac:dyDescent="0.2">
      <c r="A122" s="63" t="s">
        <v>1031</v>
      </c>
      <c r="B122" s="63" t="s">
        <v>1788</v>
      </c>
      <c r="C122" s="64">
        <v>232040900</v>
      </c>
      <c r="D122" s="64">
        <v>2</v>
      </c>
      <c r="E122" s="64" t="str">
        <f t="shared" si="3"/>
        <v>Cooperativa de Hospitales de Antioquia - COHANHEPARINA DE BAJO PESO</v>
      </c>
      <c r="F122" s="64" t="s">
        <v>1031</v>
      </c>
      <c r="G122" s="64" t="s">
        <v>1788</v>
      </c>
      <c r="H122" s="64">
        <v>232040900</v>
      </c>
      <c r="I122" s="64">
        <v>2</v>
      </c>
      <c r="J122" s="20">
        <v>232040900</v>
      </c>
      <c r="K122" s="20">
        <v>2</v>
      </c>
      <c r="L122" s="20" t="b">
        <f t="shared" si="4"/>
        <v>1</v>
      </c>
      <c r="M122" s="20" t="b">
        <f t="shared" si="5"/>
        <v>1</v>
      </c>
    </row>
    <row r="123" spans="1:13" x14ac:dyDescent="0.2">
      <c r="A123" s="63" t="s">
        <v>1031</v>
      </c>
      <c r="B123" s="63" t="s">
        <v>1795</v>
      </c>
      <c r="C123" s="64">
        <v>424281712</v>
      </c>
      <c r="D123" s="64">
        <v>4</v>
      </c>
      <c r="E123" s="64" t="str">
        <f t="shared" si="3"/>
        <v>Cooperativa de Hospitales de Antioquia - COHANINSULINAS</v>
      </c>
      <c r="F123" s="64" t="s">
        <v>1031</v>
      </c>
      <c r="G123" s="64" t="s">
        <v>1795</v>
      </c>
      <c r="H123" s="64">
        <v>424281712</v>
      </c>
      <c r="I123" s="64">
        <v>4</v>
      </c>
      <c r="J123" s="20">
        <v>424281712</v>
      </c>
      <c r="K123" s="20">
        <v>4</v>
      </c>
      <c r="L123" s="20" t="b">
        <f t="shared" si="4"/>
        <v>1</v>
      </c>
      <c r="M123" s="20" t="b">
        <f t="shared" si="5"/>
        <v>1</v>
      </c>
    </row>
    <row r="124" spans="1:13" hidden="1" x14ac:dyDescent="0.2">
      <c r="A124" s="63" t="s">
        <v>1031</v>
      </c>
      <c r="B124" s="63" t="s">
        <v>320</v>
      </c>
      <c r="C124" s="64">
        <v>804531540</v>
      </c>
      <c r="D124" s="64">
        <v>4</v>
      </c>
      <c r="E124" s="64" t="str">
        <f t="shared" si="3"/>
        <v>Cooperativa de Hospitales de Antioquia - COHANMASCARAS COLCHON DE AIRE</v>
      </c>
      <c r="F124" s="64" t="s">
        <v>1031</v>
      </c>
      <c r="G124" s="64" t="s">
        <v>320</v>
      </c>
      <c r="H124" s="64">
        <v>804531540</v>
      </c>
      <c r="I124" s="64">
        <v>4</v>
      </c>
      <c r="J124" s="20">
        <v>804531540</v>
      </c>
      <c r="K124" s="20">
        <v>4</v>
      </c>
      <c r="L124" s="20" t="b">
        <f t="shared" si="4"/>
        <v>1</v>
      </c>
      <c r="M124" s="20" t="b">
        <f t="shared" si="5"/>
        <v>1</v>
      </c>
    </row>
    <row r="125" spans="1:13" hidden="1" x14ac:dyDescent="0.2">
      <c r="A125" s="63" t="s">
        <v>1031</v>
      </c>
      <c r="B125" s="63" t="s">
        <v>326</v>
      </c>
      <c r="C125" s="64">
        <v>804529340</v>
      </c>
      <c r="D125" s="64">
        <v>4</v>
      </c>
      <c r="E125" s="64" t="str">
        <f t="shared" si="3"/>
        <v>Cooperativa de Hospitales de Antioquia - COHANMASCARAS LARINGEAS DESECHABLES</v>
      </c>
      <c r="F125" s="64" t="s">
        <v>1031</v>
      </c>
      <c r="G125" s="64" t="s">
        <v>326</v>
      </c>
      <c r="H125" s="64">
        <v>804529340</v>
      </c>
      <c r="I125" s="64">
        <v>4</v>
      </c>
      <c r="J125" s="20">
        <v>804529340</v>
      </c>
      <c r="K125" s="20">
        <v>4</v>
      </c>
      <c r="L125" s="20" t="b">
        <f t="shared" si="4"/>
        <v>1</v>
      </c>
      <c r="M125" s="20" t="b">
        <f t="shared" si="5"/>
        <v>1</v>
      </c>
    </row>
    <row r="126" spans="1:13" hidden="1" x14ac:dyDescent="0.2">
      <c r="A126" s="63" t="s">
        <v>1031</v>
      </c>
      <c r="B126" s="63" t="s">
        <v>350</v>
      </c>
      <c r="C126" s="64">
        <v>402269720</v>
      </c>
      <c r="D126" s="64">
        <v>2</v>
      </c>
      <c r="E126" s="64" t="str">
        <f t="shared" si="3"/>
        <v>Cooperativa de Hospitales de Antioquia - COHANMASCARAS NO REINHALACION</v>
      </c>
      <c r="F126" s="64" t="s">
        <v>1031</v>
      </c>
      <c r="G126" s="64" t="s">
        <v>350</v>
      </c>
      <c r="H126" s="64">
        <v>402269720</v>
      </c>
      <c r="I126" s="64">
        <v>2</v>
      </c>
      <c r="J126" s="20">
        <v>402269720</v>
      </c>
      <c r="K126" s="20">
        <v>2</v>
      </c>
      <c r="L126" s="20" t="b">
        <f t="shared" si="4"/>
        <v>1</v>
      </c>
      <c r="M126" s="20" t="b">
        <f t="shared" si="5"/>
        <v>1</v>
      </c>
    </row>
    <row r="127" spans="1:13" hidden="1" x14ac:dyDescent="0.2">
      <c r="A127" s="63" t="s">
        <v>1031</v>
      </c>
      <c r="B127" s="63" t="s">
        <v>355</v>
      </c>
      <c r="C127" s="64">
        <v>402303720</v>
      </c>
      <c r="D127" s="64">
        <v>2</v>
      </c>
      <c r="E127" s="64" t="str">
        <f t="shared" si="3"/>
        <v>Cooperativa de Hospitales de Antioquia - COHANMICRONEBULIZADORES</v>
      </c>
      <c r="F127" s="64" t="s">
        <v>1031</v>
      </c>
      <c r="G127" s="64" t="s">
        <v>355</v>
      </c>
      <c r="H127" s="64">
        <v>402303720</v>
      </c>
      <c r="I127" s="64">
        <v>2</v>
      </c>
      <c r="J127" s="20">
        <v>402303720</v>
      </c>
      <c r="K127" s="20">
        <v>2</v>
      </c>
      <c r="L127" s="20" t="b">
        <f t="shared" si="4"/>
        <v>1</v>
      </c>
      <c r="M127" s="20" t="b">
        <f t="shared" si="5"/>
        <v>1</v>
      </c>
    </row>
    <row r="128" spans="1:13" hidden="1" x14ac:dyDescent="0.2">
      <c r="A128" s="63" t="s">
        <v>1031</v>
      </c>
      <c r="B128" s="63" t="s">
        <v>3424</v>
      </c>
      <c r="C128" s="64">
        <v>980260933</v>
      </c>
      <c r="D128" s="64">
        <v>9</v>
      </c>
      <c r="E128" s="64" t="str">
        <f t="shared" si="3"/>
        <v>Cooperativa de Hospitales de Antioquia - COHANNINGUNA</v>
      </c>
      <c r="F128" s="64" t="s">
        <v>1031</v>
      </c>
      <c r="G128" s="64" t="s">
        <v>3424</v>
      </c>
      <c r="H128" s="64">
        <v>980260933</v>
      </c>
      <c r="I128" s="64">
        <v>9</v>
      </c>
      <c r="J128" s="20">
        <v>980260933</v>
      </c>
      <c r="K128" s="20">
        <v>9</v>
      </c>
      <c r="L128" s="20" t="b">
        <f t="shared" si="4"/>
        <v>1</v>
      </c>
      <c r="M128" s="20" t="b">
        <f t="shared" si="5"/>
        <v>1</v>
      </c>
    </row>
    <row r="129" spans="1:13" hidden="1" x14ac:dyDescent="0.2">
      <c r="A129" s="63" t="s">
        <v>1031</v>
      </c>
      <c r="B129" s="63" t="s">
        <v>62</v>
      </c>
      <c r="C129" s="64">
        <v>39150754085</v>
      </c>
      <c r="D129" s="64">
        <v>315</v>
      </c>
      <c r="E129" s="64" t="str">
        <f t="shared" si="3"/>
        <v>Cooperativa de Hospitales de Antioquia - COHANNINGUNO</v>
      </c>
      <c r="F129" s="64" t="s">
        <v>1031</v>
      </c>
      <c r="G129" s="64" t="s">
        <v>62</v>
      </c>
      <c r="H129" s="64">
        <v>39150754085</v>
      </c>
      <c r="I129" s="64">
        <v>315</v>
      </c>
      <c r="J129" s="20">
        <v>81718857125</v>
      </c>
      <c r="K129" s="20">
        <v>460</v>
      </c>
      <c r="L129" s="20" t="b">
        <f t="shared" si="4"/>
        <v>0</v>
      </c>
      <c r="M129" s="20" t="b">
        <f t="shared" si="5"/>
        <v>0</v>
      </c>
    </row>
    <row r="130" spans="1:13" hidden="1" x14ac:dyDescent="0.2">
      <c r="A130" s="63" t="s">
        <v>1031</v>
      </c>
      <c r="B130" s="63" t="s">
        <v>628</v>
      </c>
      <c r="C130" s="64">
        <v>402303017</v>
      </c>
      <c r="D130" s="64">
        <v>2</v>
      </c>
      <c r="E130" s="64" t="str">
        <f t="shared" si="3"/>
        <v>Cooperativa de Hospitales de Antioquia - COHANPOVIDONA</v>
      </c>
      <c r="F130" s="64" t="s">
        <v>1031</v>
      </c>
      <c r="G130" s="64" t="s">
        <v>628</v>
      </c>
      <c r="H130" s="64">
        <v>402303017</v>
      </c>
      <c r="I130" s="64">
        <v>2</v>
      </c>
      <c r="J130" s="20">
        <v>402303017</v>
      </c>
      <c r="K130" s="20">
        <v>2</v>
      </c>
      <c r="L130" s="20" t="b">
        <f t="shared" si="4"/>
        <v>1</v>
      </c>
      <c r="M130" s="20" t="b">
        <f t="shared" si="5"/>
        <v>1</v>
      </c>
    </row>
    <row r="131" spans="1:13" x14ac:dyDescent="0.2">
      <c r="A131" s="63" t="s">
        <v>1031</v>
      </c>
      <c r="B131" s="63" t="s">
        <v>649</v>
      </c>
      <c r="C131" s="64">
        <v>1608893892</v>
      </c>
      <c r="D131" s="64">
        <v>8</v>
      </c>
      <c r="E131" s="64" t="str">
        <f t="shared" si="3"/>
        <v>Cooperativa de Hospitales de Antioquia - COHANSONDA FOLEY</v>
      </c>
      <c r="F131" s="64" t="s">
        <v>1031</v>
      </c>
      <c r="G131" s="64" t="s">
        <v>649</v>
      </c>
      <c r="H131" s="64">
        <v>1608893892</v>
      </c>
      <c r="I131" s="64">
        <v>8</v>
      </c>
      <c r="J131" s="20">
        <v>1810005806</v>
      </c>
      <c r="K131" s="20">
        <v>9</v>
      </c>
      <c r="L131" s="20" t="b">
        <f t="shared" si="4"/>
        <v>0</v>
      </c>
      <c r="M131" s="20" t="b">
        <f t="shared" si="5"/>
        <v>0</v>
      </c>
    </row>
    <row r="132" spans="1:13" hidden="1" x14ac:dyDescent="0.2">
      <c r="A132" s="63" t="s">
        <v>1031</v>
      </c>
      <c r="B132" s="63" t="s">
        <v>666</v>
      </c>
      <c r="C132" s="64">
        <v>1407789670</v>
      </c>
      <c r="D132" s="64">
        <v>7</v>
      </c>
      <c r="E132" s="64" t="str">
        <f t="shared" si="3"/>
        <v>Cooperativa de Hospitales de Antioquia - COHANSONDA NASOGASTRICA</v>
      </c>
      <c r="F132" s="64" t="s">
        <v>1031</v>
      </c>
      <c r="G132" s="64" t="s">
        <v>666</v>
      </c>
      <c r="H132" s="64">
        <v>1407789670</v>
      </c>
      <c r="I132" s="64">
        <v>7</v>
      </c>
      <c r="J132" s="20">
        <v>1407789670</v>
      </c>
      <c r="K132" s="20">
        <v>7</v>
      </c>
      <c r="L132" s="20" t="b">
        <f t="shared" si="4"/>
        <v>1</v>
      </c>
      <c r="M132" s="20" t="b">
        <f t="shared" si="5"/>
        <v>1</v>
      </c>
    </row>
    <row r="133" spans="1:13" hidden="1" x14ac:dyDescent="0.2">
      <c r="A133" s="63" t="s">
        <v>1031</v>
      </c>
      <c r="B133" s="63" t="s">
        <v>683</v>
      </c>
      <c r="C133" s="64">
        <v>1407795270</v>
      </c>
      <c r="D133" s="64">
        <v>7</v>
      </c>
      <c r="E133" s="64" t="str">
        <f t="shared" ref="E133:E196" si="6">+F133&amp;G133</f>
        <v>Cooperativa de Hospitales de Antioquia - COHANSONDA NELATON</v>
      </c>
      <c r="F133" s="64" t="s">
        <v>1031</v>
      </c>
      <c r="G133" s="64" t="s">
        <v>683</v>
      </c>
      <c r="H133" s="64">
        <v>1407795270</v>
      </c>
      <c r="I133" s="64">
        <v>7</v>
      </c>
      <c r="J133" s="20">
        <v>1407795270</v>
      </c>
      <c r="K133" s="20">
        <v>7</v>
      </c>
      <c r="L133" s="20" t="b">
        <f t="shared" ref="L133:L196" si="7">+J133=H133</f>
        <v>1</v>
      </c>
      <c r="M133" s="20" t="b">
        <f t="shared" ref="M133:M196" si="8">+K133=I133</f>
        <v>1</v>
      </c>
    </row>
    <row r="134" spans="1:13" x14ac:dyDescent="0.2">
      <c r="A134" s="63" t="s">
        <v>1031</v>
      </c>
      <c r="B134" s="63" t="s">
        <v>700</v>
      </c>
      <c r="C134" s="64">
        <v>603342830</v>
      </c>
      <c r="D134" s="64">
        <v>3</v>
      </c>
      <c r="E134" s="64" t="str">
        <f t="shared" si="6"/>
        <v>Cooperativa de Hospitales de Antioquia - COHANSONDA OXIGENO</v>
      </c>
      <c r="F134" s="64" t="s">
        <v>1031</v>
      </c>
      <c r="G134" s="64" t="s">
        <v>700</v>
      </c>
      <c r="H134" s="64">
        <v>603342830</v>
      </c>
      <c r="I134" s="64">
        <v>3</v>
      </c>
      <c r="J134" s="20">
        <v>603342830</v>
      </c>
      <c r="K134" s="20">
        <v>3</v>
      </c>
      <c r="L134" s="20" t="b">
        <f t="shared" si="7"/>
        <v>1</v>
      </c>
      <c r="M134" s="20" t="b">
        <f t="shared" si="8"/>
        <v>1</v>
      </c>
    </row>
    <row r="135" spans="1:13" hidden="1" x14ac:dyDescent="0.2">
      <c r="A135" s="63" t="s">
        <v>1031</v>
      </c>
      <c r="B135" s="63" t="s">
        <v>709</v>
      </c>
      <c r="C135" s="64">
        <v>603332630</v>
      </c>
      <c r="D135" s="64">
        <v>3</v>
      </c>
      <c r="E135" s="64" t="str">
        <f t="shared" si="6"/>
        <v>Cooperativa de Hospitales de Antioquia - COHANSONDAS TORAX</v>
      </c>
      <c r="F135" s="64" t="s">
        <v>1031</v>
      </c>
      <c r="G135" s="64" t="s">
        <v>709</v>
      </c>
      <c r="H135" s="64">
        <v>603332630</v>
      </c>
      <c r="I135" s="64">
        <v>3</v>
      </c>
      <c r="J135" s="20">
        <v>603332630</v>
      </c>
      <c r="K135" s="20">
        <v>3</v>
      </c>
      <c r="L135" s="20" t="b">
        <f t="shared" si="7"/>
        <v>1</v>
      </c>
      <c r="M135" s="20" t="b">
        <f t="shared" si="8"/>
        <v>1</v>
      </c>
    </row>
    <row r="136" spans="1:13" hidden="1" x14ac:dyDescent="0.2">
      <c r="A136" s="63" t="s">
        <v>1031</v>
      </c>
      <c r="B136" s="63" t="s">
        <v>2661</v>
      </c>
      <c r="C136" s="64">
        <v>214060518</v>
      </c>
      <c r="D136" s="64">
        <v>2</v>
      </c>
      <c r="E136" s="64" t="str">
        <f t="shared" si="6"/>
        <v>Cooperativa de Hospitales de Antioquia - COHANTIROXINAS</v>
      </c>
      <c r="F136" s="64" t="s">
        <v>1031</v>
      </c>
      <c r="G136" s="64" t="s">
        <v>2661</v>
      </c>
      <c r="H136" s="64">
        <v>214060518</v>
      </c>
      <c r="I136" s="64">
        <v>2</v>
      </c>
      <c r="J136" s="20">
        <v>214060518</v>
      </c>
      <c r="K136" s="20">
        <v>2</v>
      </c>
      <c r="L136" s="20" t="b">
        <f t="shared" si="7"/>
        <v>1</v>
      </c>
      <c r="M136" s="20" t="b">
        <f t="shared" si="8"/>
        <v>1</v>
      </c>
    </row>
    <row r="137" spans="1:13" x14ac:dyDescent="0.2">
      <c r="A137" s="63" t="s">
        <v>1031</v>
      </c>
      <c r="B137" s="63" t="s">
        <v>719</v>
      </c>
      <c r="C137" s="64">
        <v>2413570450</v>
      </c>
      <c r="D137" s="64">
        <v>12</v>
      </c>
      <c r="E137" s="64" t="str">
        <f t="shared" si="6"/>
        <v>Cooperativa de Hospitales de Antioquia - COHANTUBOS ENDOTRAQUEALES CON BALÓN</v>
      </c>
      <c r="F137" s="64" t="s">
        <v>1031</v>
      </c>
      <c r="G137" s="64" t="s">
        <v>719</v>
      </c>
      <c r="H137" s="64">
        <v>2413570450</v>
      </c>
      <c r="I137" s="64">
        <v>12</v>
      </c>
      <c r="J137" s="20">
        <v>2614701660</v>
      </c>
      <c r="K137" s="20">
        <v>13</v>
      </c>
      <c r="L137" s="20" t="b">
        <f t="shared" si="7"/>
        <v>0</v>
      </c>
      <c r="M137" s="20" t="b">
        <f t="shared" si="8"/>
        <v>0</v>
      </c>
    </row>
    <row r="138" spans="1:13" x14ac:dyDescent="0.2">
      <c r="A138" s="63" t="s">
        <v>1031</v>
      </c>
      <c r="B138" s="63" t="s">
        <v>749</v>
      </c>
      <c r="C138" s="64">
        <v>1206783360</v>
      </c>
      <c r="D138" s="64">
        <v>6</v>
      </c>
      <c r="E138" s="64" t="str">
        <f t="shared" si="6"/>
        <v>Cooperativa de Hospitales de Antioquia - COHANTUBOS ENDOTRAQUEALES SIN BALÓN</v>
      </c>
      <c r="F138" s="64" t="s">
        <v>1031</v>
      </c>
      <c r="G138" s="64" t="s">
        <v>749</v>
      </c>
      <c r="H138" s="64">
        <v>1206783360</v>
      </c>
      <c r="I138" s="64">
        <v>6</v>
      </c>
      <c r="J138" s="20">
        <v>1206783360</v>
      </c>
      <c r="K138" s="20">
        <v>6</v>
      </c>
      <c r="L138" s="20" t="b">
        <f t="shared" si="7"/>
        <v>1</v>
      </c>
      <c r="M138" s="20" t="b">
        <f t="shared" si="8"/>
        <v>1</v>
      </c>
    </row>
    <row r="139" spans="1:13" hidden="1" x14ac:dyDescent="0.2">
      <c r="A139" s="63" t="s">
        <v>1031</v>
      </c>
      <c r="B139" s="63" t="s">
        <v>769</v>
      </c>
      <c r="C139" s="64">
        <v>402280618</v>
      </c>
      <c r="D139" s="64">
        <v>2</v>
      </c>
      <c r="E139" s="64" t="str">
        <f t="shared" si="6"/>
        <v>Cooperativa de Hospitales de Antioquia - COHANVENDAS  ALGODÓN</v>
      </c>
      <c r="F139" s="64" t="s">
        <v>1031</v>
      </c>
      <c r="G139" s="64" t="s">
        <v>769</v>
      </c>
      <c r="H139" s="64">
        <v>402280618</v>
      </c>
      <c r="I139" s="64">
        <v>2</v>
      </c>
      <c r="J139" s="20">
        <v>402280618</v>
      </c>
      <c r="K139" s="20">
        <v>2</v>
      </c>
      <c r="L139" s="20" t="b">
        <f t="shared" si="7"/>
        <v>1</v>
      </c>
      <c r="M139" s="20" t="b">
        <f t="shared" si="8"/>
        <v>1</v>
      </c>
    </row>
    <row r="140" spans="1:13" hidden="1" x14ac:dyDescent="0.2">
      <c r="A140" s="63" t="s">
        <v>1031</v>
      </c>
      <c r="B140" s="63" t="s">
        <v>780</v>
      </c>
      <c r="C140" s="64">
        <v>402281118</v>
      </c>
      <c r="D140" s="64">
        <v>2</v>
      </c>
      <c r="E140" s="64" t="str">
        <f t="shared" si="6"/>
        <v>Cooperativa de Hospitales de Antioquia - COHANVENDAS  ELASTICAS</v>
      </c>
      <c r="F140" s="64" t="s">
        <v>1031</v>
      </c>
      <c r="G140" s="64" t="s">
        <v>780</v>
      </c>
      <c r="H140" s="64">
        <v>402281118</v>
      </c>
      <c r="I140" s="64">
        <v>2</v>
      </c>
      <c r="J140" s="20">
        <v>402281118</v>
      </c>
      <c r="K140" s="20">
        <v>2</v>
      </c>
      <c r="L140" s="20" t="b">
        <f t="shared" si="7"/>
        <v>1</v>
      </c>
      <c r="M140" s="20" t="b">
        <f t="shared" si="8"/>
        <v>1</v>
      </c>
    </row>
    <row r="141" spans="1:13" hidden="1" x14ac:dyDescent="0.2">
      <c r="A141" s="63" t="s">
        <v>1031</v>
      </c>
      <c r="B141" s="63" t="s">
        <v>1545</v>
      </c>
      <c r="C141" s="64">
        <v>402282318</v>
      </c>
      <c r="D141" s="64">
        <v>2</v>
      </c>
      <c r="E141" s="64" t="str">
        <f t="shared" si="6"/>
        <v>Cooperativa de Hospitales de Antioquia - COHANVENDAS DE YESO</v>
      </c>
      <c r="F141" s="64" t="s">
        <v>1031</v>
      </c>
      <c r="G141" s="64" t="s">
        <v>1545</v>
      </c>
      <c r="H141" s="64">
        <v>402282318</v>
      </c>
      <c r="I141" s="64">
        <v>2</v>
      </c>
      <c r="J141" s="20">
        <v>402282318</v>
      </c>
      <c r="K141" s="20">
        <v>2</v>
      </c>
      <c r="L141" s="20" t="b">
        <f t="shared" si="7"/>
        <v>1</v>
      </c>
      <c r="M141" s="20" t="b">
        <f t="shared" si="8"/>
        <v>1</v>
      </c>
    </row>
    <row r="142" spans="1:13" hidden="1" x14ac:dyDescent="0.2">
      <c r="A142" s="63" t="s">
        <v>1031</v>
      </c>
      <c r="B142" s="63" t="s">
        <v>788</v>
      </c>
      <c r="C142" s="64">
        <v>402281818</v>
      </c>
      <c r="D142" s="64">
        <v>2</v>
      </c>
      <c r="E142" s="64" t="str">
        <f t="shared" si="6"/>
        <v>Cooperativa de Hospitales de Antioquia - COHANVENDAS TELA</v>
      </c>
      <c r="F142" s="64" t="s">
        <v>1031</v>
      </c>
      <c r="G142" s="64" t="s">
        <v>788</v>
      </c>
      <c r="H142" s="64">
        <v>402281818</v>
      </c>
      <c r="I142" s="64">
        <v>2</v>
      </c>
      <c r="J142" s="20">
        <v>402281818</v>
      </c>
      <c r="K142" s="20">
        <v>2</v>
      </c>
      <c r="L142" s="20" t="b">
        <f t="shared" si="7"/>
        <v>1</v>
      </c>
      <c r="M142" s="20" t="b">
        <f t="shared" si="8"/>
        <v>1</v>
      </c>
    </row>
    <row r="143" spans="1:13" hidden="1" x14ac:dyDescent="0.2">
      <c r="A143" s="63" t="s">
        <v>1031</v>
      </c>
      <c r="B143" s="63" t="s">
        <v>796</v>
      </c>
      <c r="C143" s="64">
        <v>402266914</v>
      </c>
      <c r="D143" s="64">
        <v>2</v>
      </c>
      <c r="E143" s="64" t="str">
        <f t="shared" si="6"/>
        <v>Cooperativa de Hospitales de Antioquia - COHANVENTURY</v>
      </c>
      <c r="F143" s="64" t="s">
        <v>1031</v>
      </c>
      <c r="G143" s="64" t="s">
        <v>796</v>
      </c>
      <c r="H143" s="64">
        <v>402266914</v>
      </c>
      <c r="I143" s="64">
        <v>2</v>
      </c>
      <c r="J143" s="20">
        <v>402266914</v>
      </c>
      <c r="K143" s="20">
        <v>2</v>
      </c>
      <c r="L143" s="20" t="b">
        <f t="shared" si="7"/>
        <v>1</v>
      </c>
      <c r="M143" s="20" t="b">
        <f t="shared" si="8"/>
        <v>1</v>
      </c>
    </row>
    <row r="144" spans="1:13" hidden="1" x14ac:dyDescent="0.2">
      <c r="A144" s="63" t="s">
        <v>1033</v>
      </c>
      <c r="B144" s="63" t="s">
        <v>1044</v>
      </c>
      <c r="C144" s="64">
        <v>602020316</v>
      </c>
      <c r="D144" s="64">
        <v>2</v>
      </c>
      <c r="E144" s="64" t="str">
        <f t="shared" si="6"/>
        <v>DENTAL NADER S.A.S.AGUJAS CARPULE</v>
      </c>
      <c r="F144" s="64" t="s">
        <v>1033</v>
      </c>
      <c r="G144" s="64" t="s">
        <v>1044</v>
      </c>
      <c r="H144" s="64">
        <v>602020316</v>
      </c>
      <c r="I144" s="64">
        <v>2</v>
      </c>
      <c r="J144" s="20">
        <v>602020316</v>
      </c>
      <c r="K144" s="20">
        <v>2</v>
      </c>
      <c r="L144" s="20" t="b">
        <f t="shared" si="7"/>
        <v>1</v>
      </c>
      <c r="M144" s="20" t="b">
        <f t="shared" si="8"/>
        <v>1</v>
      </c>
    </row>
    <row r="145" spans="1:13" hidden="1" x14ac:dyDescent="0.2">
      <c r="A145" s="63" t="s">
        <v>1033</v>
      </c>
      <c r="B145" s="63" t="s">
        <v>1052</v>
      </c>
      <c r="C145" s="64">
        <v>602040316</v>
      </c>
      <c r="D145" s="64">
        <v>2</v>
      </c>
      <c r="E145" s="64" t="str">
        <f t="shared" si="6"/>
        <v>DENTAL NADER S.A.S.BANDAS PORTAMATRIZ</v>
      </c>
      <c r="F145" s="64" t="s">
        <v>1033</v>
      </c>
      <c r="G145" s="64" t="s">
        <v>1052</v>
      </c>
      <c r="H145" s="64">
        <v>602040316</v>
      </c>
      <c r="I145" s="64">
        <v>2</v>
      </c>
      <c r="J145" s="20">
        <v>602040316</v>
      </c>
      <c r="K145" s="20">
        <v>2</v>
      </c>
      <c r="L145" s="20" t="b">
        <f t="shared" si="7"/>
        <v>1</v>
      </c>
      <c r="M145" s="20" t="b">
        <f t="shared" si="8"/>
        <v>1</v>
      </c>
    </row>
    <row r="146" spans="1:13" hidden="1" x14ac:dyDescent="0.2">
      <c r="A146" s="63" t="s">
        <v>1033</v>
      </c>
      <c r="B146" s="63" t="s">
        <v>1056</v>
      </c>
      <c r="C146" s="64">
        <v>6924258969</v>
      </c>
      <c r="D146" s="64">
        <v>23</v>
      </c>
      <c r="E146" s="64" t="str">
        <f t="shared" si="6"/>
        <v>DENTAL NADER S.A.S.CONOS Y LIMAS</v>
      </c>
      <c r="F146" s="64" t="s">
        <v>1033</v>
      </c>
      <c r="G146" s="64" t="s">
        <v>1056</v>
      </c>
      <c r="H146" s="64">
        <v>6924258969</v>
      </c>
      <c r="I146" s="64">
        <v>23</v>
      </c>
      <c r="J146" s="20">
        <v>6924258969</v>
      </c>
      <c r="K146" s="20">
        <v>23</v>
      </c>
      <c r="L146" s="20" t="b">
        <f t="shared" si="7"/>
        <v>1</v>
      </c>
      <c r="M146" s="20" t="b">
        <f t="shared" si="8"/>
        <v>1</v>
      </c>
    </row>
    <row r="147" spans="1:13" x14ac:dyDescent="0.2">
      <c r="A147" s="63" t="s">
        <v>1033</v>
      </c>
      <c r="B147" s="63" t="s">
        <v>3851</v>
      </c>
      <c r="C147" s="64">
        <v>3922625012</v>
      </c>
      <c r="D147" s="64">
        <v>13</v>
      </c>
      <c r="E147" s="64" t="str">
        <f t="shared" si="6"/>
        <v>DENTAL NADER S.A.S.CONOS, LIMAS   Y  PAPEL PROTAPER NEXT</v>
      </c>
      <c r="F147" s="64" t="s">
        <v>1033</v>
      </c>
      <c r="G147" s="64" t="s">
        <v>3851</v>
      </c>
      <c r="H147" s="64">
        <v>3922625012</v>
      </c>
      <c r="I147" s="64">
        <v>13</v>
      </c>
      <c r="J147" s="20">
        <v>3922625012</v>
      </c>
      <c r="K147" s="20">
        <v>13</v>
      </c>
      <c r="L147" s="20" t="b">
        <f t="shared" si="7"/>
        <v>1</v>
      </c>
      <c r="M147" s="20" t="b">
        <f t="shared" si="8"/>
        <v>1</v>
      </c>
    </row>
    <row r="148" spans="1:13" hidden="1" x14ac:dyDescent="0.2">
      <c r="A148" s="63" t="s">
        <v>1033</v>
      </c>
      <c r="B148" s="63" t="s">
        <v>1117</v>
      </c>
      <c r="C148" s="64">
        <v>903150780</v>
      </c>
      <c r="D148" s="64">
        <v>3</v>
      </c>
      <c r="E148" s="64" t="str">
        <f t="shared" si="6"/>
        <v>DENTAL NADER S.A.S.DISCOS PARA RESINA</v>
      </c>
      <c r="F148" s="64" t="s">
        <v>1033</v>
      </c>
      <c r="G148" s="64" t="s">
        <v>1117</v>
      </c>
      <c r="H148" s="64">
        <v>903150780</v>
      </c>
      <c r="I148" s="64">
        <v>3</v>
      </c>
      <c r="J148" s="20">
        <v>903150780</v>
      </c>
      <c r="K148" s="20">
        <v>3</v>
      </c>
      <c r="L148" s="20" t="b">
        <f t="shared" si="7"/>
        <v>1</v>
      </c>
      <c r="M148" s="20" t="b">
        <f t="shared" si="8"/>
        <v>1</v>
      </c>
    </row>
    <row r="149" spans="1:13" hidden="1" x14ac:dyDescent="0.2">
      <c r="A149" s="63" t="s">
        <v>1033</v>
      </c>
      <c r="B149" s="63" t="s">
        <v>1126</v>
      </c>
      <c r="C149" s="64">
        <v>912006975</v>
      </c>
      <c r="D149" s="64">
        <v>3</v>
      </c>
      <c r="E149" s="64" t="str">
        <f t="shared" si="6"/>
        <v>DENTAL NADER S.A.S.ESPACIADORES</v>
      </c>
      <c r="F149" s="64" t="s">
        <v>1033</v>
      </c>
      <c r="G149" s="64" t="s">
        <v>1126</v>
      </c>
      <c r="H149" s="64">
        <v>912006975</v>
      </c>
      <c r="I149" s="64">
        <v>3</v>
      </c>
      <c r="J149" s="20">
        <v>912006975</v>
      </c>
      <c r="K149" s="20">
        <v>3</v>
      </c>
      <c r="L149" s="20" t="b">
        <f t="shared" si="7"/>
        <v>1</v>
      </c>
      <c r="M149" s="20" t="b">
        <f t="shared" si="8"/>
        <v>1</v>
      </c>
    </row>
    <row r="150" spans="1:13" hidden="1" x14ac:dyDescent="0.2">
      <c r="A150" s="63" t="s">
        <v>1033</v>
      </c>
      <c r="B150" s="63" t="s">
        <v>1134</v>
      </c>
      <c r="C150" s="64">
        <v>606006308</v>
      </c>
      <c r="D150" s="64">
        <v>2</v>
      </c>
      <c r="E150" s="64" t="str">
        <f t="shared" si="6"/>
        <v>DENTAL NADER S.A.S.FIJADOR Y REVELADOR</v>
      </c>
      <c r="F150" s="64" t="s">
        <v>1033</v>
      </c>
      <c r="G150" s="64" t="s">
        <v>1134</v>
      </c>
      <c r="H150" s="64">
        <v>606006308</v>
      </c>
      <c r="I150" s="64">
        <v>2</v>
      </c>
      <c r="J150" s="20">
        <v>606006308</v>
      </c>
      <c r="K150" s="20">
        <v>2</v>
      </c>
      <c r="L150" s="20" t="b">
        <f t="shared" si="7"/>
        <v>1</v>
      </c>
      <c r="M150" s="20" t="b">
        <f t="shared" si="8"/>
        <v>1</v>
      </c>
    </row>
    <row r="151" spans="1:13" hidden="1" x14ac:dyDescent="0.2">
      <c r="A151" s="63" t="s">
        <v>1033</v>
      </c>
      <c r="B151" s="63" t="s">
        <v>1141</v>
      </c>
      <c r="C151" s="64">
        <v>1812191648</v>
      </c>
      <c r="D151" s="64">
        <v>6</v>
      </c>
      <c r="E151" s="64" t="str">
        <f t="shared" si="6"/>
        <v>DENTAL NADER S.A.S.FOTOCURADO</v>
      </c>
      <c r="F151" s="64" t="s">
        <v>1033</v>
      </c>
      <c r="G151" s="64" t="s">
        <v>1141</v>
      </c>
      <c r="H151" s="64">
        <v>1812191648</v>
      </c>
      <c r="I151" s="64">
        <v>6</v>
      </c>
      <c r="J151" s="20">
        <v>1812191648</v>
      </c>
      <c r="K151" s="20">
        <v>6</v>
      </c>
      <c r="L151" s="20" t="b">
        <f t="shared" si="7"/>
        <v>1</v>
      </c>
      <c r="M151" s="20" t="b">
        <f t="shared" si="8"/>
        <v>1</v>
      </c>
    </row>
    <row r="152" spans="1:13" hidden="1" x14ac:dyDescent="0.2">
      <c r="A152" s="63" t="s">
        <v>1033</v>
      </c>
      <c r="B152" s="63" t="s">
        <v>1152</v>
      </c>
      <c r="C152" s="64">
        <v>1505304340</v>
      </c>
      <c r="D152" s="64">
        <v>5</v>
      </c>
      <c r="E152" s="64" t="str">
        <f t="shared" si="6"/>
        <v>DENTAL NADER S.A.S.FRESAS CARBURO</v>
      </c>
      <c r="F152" s="64" t="s">
        <v>1033</v>
      </c>
      <c r="G152" s="64" t="s">
        <v>1152</v>
      </c>
      <c r="H152" s="64">
        <v>1505304340</v>
      </c>
      <c r="I152" s="64">
        <v>5</v>
      </c>
      <c r="J152" s="20">
        <v>1505304340</v>
      </c>
      <c r="K152" s="20">
        <v>5</v>
      </c>
      <c r="L152" s="20" t="b">
        <f t="shared" si="7"/>
        <v>1</v>
      </c>
      <c r="M152" s="20" t="b">
        <f t="shared" si="8"/>
        <v>1</v>
      </c>
    </row>
    <row r="153" spans="1:13" hidden="1" x14ac:dyDescent="0.2">
      <c r="A153" s="63" t="s">
        <v>1033</v>
      </c>
      <c r="B153" s="63" t="s">
        <v>3852</v>
      </c>
      <c r="C153" s="64">
        <v>903190835</v>
      </c>
      <c r="D153" s="64">
        <v>3</v>
      </c>
      <c r="E153" s="64" t="str">
        <f t="shared" si="6"/>
        <v>DENTAL NADER S.A.S.FRESAS GATES</v>
      </c>
      <c r="F153" s="64" t="s">
        <v>1033</v>
      </c>
      <c r="G153" s="64" t="s">
        <v>3852</v>
      </c>
      <c r="H153" s="64">
        <v>903190835</v>
      </c>
      <c r="I153" s="64">
        <v>3</v>
      </c>
      <c r="J153" s="20">
        <v>903190835</v>
      </c>
      <c r="K153" s="20">
        <v>3</v>
      </c>
      <c r="L153" s="20" t="b">
        <f t="shared" si="7"/>
        <v>1</v>
      </c>
      <c r="M153" s="20" t="b">
        <f t="shared" si="8"/>
        <v>1</v>
      </c>
    </row>
    <row r="154" spans="1:13" hidden="1" x14ac:dyDescent="0.2">
      <c r="A154" s="63" t="s">
        <v>1033</v>
      </c>
      <c r="B154" s="63" t="s">
        <v>3853</v>
      </c>
      <c r="C154" s="64">
        <v>903191135</v>
      </c>
      <c r="D154" s="64">
        <v>3</v>
      </c>
      <c r="E154" s="64" t="str">
        <f t="shared" si="6"/>
        <v>DENTAL NADER S.A.S.FRESAS PEESO</v>
      </c>
      <c r="F154" s="64" t="s">
        <v>1033</v>
      </c>
      <c r="G154" s="64" t="s">
        <v>3853</v>
      </c>
      <c r="H154" s="64">
        <v>903191135</v>
      </c>
      <c r="I154" s="64">
        <v>3</v>
      </c>
      <c r="J154" s="20">
        <v>903191135</v>
      </c>
      <c r="K154" s="20">
        <v>3</v>
      </c>
      <c r="L154" s="20" t="b">
        <f t="shared" si="7"/>
        <v>1</v>
      </c>
      <c r="M154" s="20" t="b">
        <f t="shared" si="8"/>
        <v>1</v>
      </c>
    </row>
    <row r="155" spans="1:13" hidden="1" x14ac:dyDescent="0.2">
      <c r="A155" s="63" t="s">
        <v>1033</v>
      </c>
      <c r="B155" s="63" t="s">
        <v>1178</v>
      </c>
      <c r="C155" s="64">
        <v>602126216</v>
      </c>
      <c r="D155" s="64">
        <v>2</v>
      </c>
      <c r="E155" s="64" t="str">
        <f t="shared" si="6"/>
        <v>DENTAL NADER S.A.S.FRESAS ZECRYA</v>
      </c>
      <c r="F155" s="64" t="s">
        <v>1033</v>
      </c>
      <c r="G155" s="64" t="s">
        <v>1178</v>
      </c>
      <c r="H155" s="64">
        <v>602126216</v>
      </c>
      <c r="I155" s="64">
        <v>2</v>
      </c>
      <c r="J155" s="20">
        <v>602126216</v>
      </c>
      <c r="K155" s="20">
        <v>2</v>
      </c>
      <c r="L155" s="20" t="b">
        <f t="shared" si="7"/>
        <v>1</v>
      </c>
      <c r="M155" s="20" t="b">
        <f t="shared" si="8"/>
        <v>1</v>
      </c>
    </row>
    <row r="156" spans="1:13" hidden="1" x14ac:dyDescent="0.2">
      <c r="A156" s="63" t="s">
        <v>1033</v>
      </c>
      <c r="B156" s="63" t="s">
        <v>1183</v>
      </c>
      <c r="C156" s="64">
        <v>608009436</v>
      </c>
      <c r="D156" s="64">
        <v>2</v>
      </c>
      <c r="E156" s="64" t="str">
        <f t="shared" si="6"/>
        <v>DENTAL NADER S.A.S.IONOMEROS</v>
      </c>
      <c r="F156" s="64" t="s">
        <v>1033</v>
      </c>
      <c r="G156" s="64" t="s">
        <v>1183</v>
      </c>
      <c r="H156" s="64">
        <v>608009436</v>
      </c>
      <c r="I156" s="64">
        <v>2</v>
      </c>
      <c r="J156" s="20">
        <v>608009436</v>
      </c>
      <c r="K156" s="20">
        <v>2</v>
      </c>
      <c r="L156" s="20" t="b">
        <f t="shared" si="7"/>
        <v>1</v>
      </c>
      <c r="M156" s="20" t="b">
        <f t="shared" si="8"/>
        <v>1</v>
      </c>
    </row>
    <row r="157" spans="1:13" hidden="1" x14ac:dyDescent="0.2">
      <c r="A157" s="63" t="s">
        <v>1033</v>
      </c>
      <c r="B157" s="63" t="s">
        <v>3854</v>
      </c>
      <c r="C157" s="64">
        <v>1505409536</v>
      </c>
      <c r="D157" s="64">
        <v>5</v>
      </c>
      <c r="E157" s="64" t="str">
        <f t="shared" si="6"/>
        <v>DENTAL NADER S.A.S.LIMAS K-FILE</v>
      </c>
      <c r="F157" s="64" t="s">
        <v>1033</v>
      </c>
      <c r="G157" s="64" t="s">
        <v>3854</v>
      </c>
      <c r="H157" s="64">
        <v>1505409536</v>
      </c>
      <c r="I157" s="64">
        <v>5</v>
      </c>
      <c r="J157" s="20">
        <v>1505409536</v>
      </c>
      <c r="K157" s="20">
        <v>5</v>
      </c>
      <c r="L157" s="20" t="b">
        <f t="shared" si="7"/>
        <v>1</v>
      </c>
      <c r="M157" s="20" t="b">
        <f t="shared" si="8"/>
        <v>1</v>
      </c>
    </row>
    <row r="158" spans="1:13" hidden="1" x14ac:dyDescent="0.2">
      <c r="A158" s="63" t="s">
        <v>1033</v>
      </c>
      <c r="B158" s="63" t="s">
        <v>62</v>
      </c>
      <c r="C158" s="64">
        <v>12731461758</v>
      </c>
      <c r="D158" s="64">
        <v>42</v>
      </c>
      <c r="E158" s="64" t="str">
        <f t="shared" si="6"/>
        <v>DENTAL NADER S.A.S.NINGUNO</v>
      </c>
      <c r="F158" s="64" t="s">
        <v>1033</v>
      </c>
      <c r="G158" s="64" t="s">
        <v>62</v>
      </c>
      <c r="H158" s="64">
        <v>12731461758</v>
      </c>
      <c r="I158" s="64">
        <v>42</v>
      </c>
      <c r="J158" s="20">
        <v>81718857125</v>
      </c>
      <c r="K158" s="20">
        <v>460</v>
      </c>
      <c r="L158" s="20" t="b">
        <f t="shared" si="7"/>
        <v>0</v>
      </c>
      <c r="M158" s="20" t="b">
        <f t="shared" si="8"/>
        <v>0</v>
      </c>
    </row>
    <row r="159" spans="1:13" hidden="1" x14ac:dyDescent="0.2">
      <c r="A159" s="63" t="s">
        <v>1033</v>
      </c>
      <c r="B159" s="63" t="s">
        <v>1360</v>
      </c>
      <c r="C159" s="64">
        <v>608006402</v>
      </c>
      <c r="D159" s="64">
        <v>2</v>
      </c>
      <c r="E159" s="64" t="str">
        <f t="shared" si="6"/>
        <v>DENTAL NADER S.A.S.PELICULAS ODONTOLOGIA</v>
      </c>
      <c r="F159" s="64" t="s">
        <v>1033</v>
      </c>
      <c r="G159" s="64" t="s">
        <v>1360</v>
      </c>
      <c r="H159" s="64">
        <v>608006402</v>
      </c>
      <c r="I159" s="64">
        <v>2</v>
      </c>
      <c r="J159" s="20">
        <v>608006402</v>
      </c>
      <c r="K159" s="20">
        <v>2</v>
      </c>
      <c r="L159" s="20" t="b">
        <f t="shared" si="7"/>
        <v>1</v>
      </c>
      <c r="M159" s="20" t="b">
        <f t="shared" si="8"/>
        <v>1</v>
      </c>
    </row>
    <row r="160" spans="1:13" hidden="1" x14ac:dyDescent="0.2">
      <c r="A160" s="63" t="s">
        <v>1033</v>
      </c>
      <c r="B160" s="63" t="s">
        <v>1369</v>
      </c>
      <c r="C160" s="64">
        <v>903301024</v>
      </c>
      <c r="D160" s="64">
        <v>3</v>
      </c>
      <c r="E160" s="64" t="str">
        <f t="shared" si="6"/>
        <v>DENTAL NADER S.A.S.PIEDRA MONTADA</v>
      </c>
      <c r="F160" s="64" t="s">
        <v>1033</v>
      </c>
      <c r="G160" s="64" t="s">
        <v>1369</v>
      </c>
      <c r="H160" s="64">
        <v>903301024</v>
      </c>
      <c r="I160" s="64">
        <v>3</v>
      </c>
      <c r="J160" s="20">
        <v>903301024</v>
      </c>
      <c r="K160" s="20">
        <v>3</v>
      </c>
      <c r="L160" s="20" t="b">
        <f t="shared" si="7"/>
        <v>1</v>
      </c>
      <c r="M160" s="20" t="b">
        <f t="shared" si="8"/>
        <v>1</v>
      </c>
    </row>
    <row r="161" spans="1:13" hidden="1" x14ac:dyDescent="0.2">
      <c r="A161" s="63" t="s">
        <v>8795</v>
      </c>
      <c r="B161" s="63" t="s">
        <v>8792</v>
      </c>
      <c r="C161" s="64">
        <v>402022420</v>
      </c>
      <c r="D161" s="64">
        <v>2</v>
      </c>
      <c r="E161" s="64" t="str">
        <f t="shared" si="6"/>
        <v xml:space="preserve">DISTRIMEDICAL SASAGUJAS CIRUGIA </v>
      </c>
      <c r="F161" s="64" t="s">
        <v>8795</v>
      </c>
      <c r="G161" s="64" t="s">
        <v>99</v>
      </c>
      <c r="H161" s="64">
        <v>402022420</v>
      </c>
      <c r="I161" s="64">
        <v>2</v>
      </c>
      <c r="J161" s="20">
        <v>402022420</v>
      </c>
      <c r="K161" s="20">
        <v>2</v>
      </c>
      <c r="L161" s="20" t="b">
        <f t="shared" si="7"/>
        <v>1</v>
      </c>
      <c r="M161" s="20" t="b">
        <f t="shared" si="8"/>
        <v>1</v>
      </c>
    </row>
    <row r="162" spans="1:13" hidden="1" x14ac:dyDescent="0.2">
      <c r="A162" s="63" t="s">
        <v>8795</v>
      </c>
      <c r="B162" s="63" t="s">
        <v>111</v>
      </c>
      <c r="C162" s="64">
        <v>1206062160</v>
      </c>
      <c r="D162" s="64">
        <v>6</v>
      </c>
      <c r="E162" s="64" t="str">
        <f t="shared" si="6"/>
        <v>DISTRIMEDICAL SASAGUJAS HIPODERMICAS</v>
      </c>
      <c r="F162" s="64" t="s">
        <v>8795</v>
      </c>
      <c r="G162" s="64" t="s">
        <v>111</v>
      </c>
      <c r="H162" s="64">
        <v>1206062160</v>
      </c>
      <c r="I162" s="64">
        <v>6</v>
      </c>
      <c r="J162" s="20">
        <v>1206062160</v>
      </c>
      <c r="K162" s="20">
        <v>6</v>
      </c>
      <c r="L162" s="20" t="b">
        <f t="shared" si="7"/>
        <v>1</v>
      </c>
      <c r="M162" s="20" t="b">
        <f t="shared" si="8"/>
        <v>1</v>
      </c>
    </row>
    <row r="163" spans="1:13" hidden="1" x14ac:dyDescent="0.2">
      <c r="A163" s="63" t="s">
        <v>8795</v>
      </c>
      <c r="B163" s="63" t="s">
        <v>2684</v>
      </c>
      <c r="C163" s="64">
        <v>402273320</v>
      </c>
      <c r="D163" s="64">
        <v>2</v>
      </c>
      <c r="E163" s="64" t="str">
        <f t="shared" si="6"/>
        <v>DISTRIMEDICAL SASAIRE REES</v>
      </c>
      <c r="F163" s="64" t="s">
        <v>8795</v>
      </c>
      <c r="G163" s="64" t="s">
        <v>2684</v>
      </c>
      <c r="H163" s="64">
        <v>402273320</v>
      </c>
      <c r="I163" s="64">
        <v>2</v>
      </c>
      <c r="J163" s="20">
        <v>402273320</v>
      </c>
      <c r="K163" s="20">
        <v>2</v>
      </c>
      <c r="L163" s="20" t="b">
        <f t="shared" si="7"/>
        <v>1</v>
      </c>
      <c r="M163" s="20" t="b">
        <f t="shared" si="8"/>
        <v>1</v>
      </c>
    </row>
    <row r="164" spans="1:13" hidden="1" x14ac:dyDescent="0.2">
      <c r="A164" s="63" t="s">
        <v>8795</v>
      </c>
      <c r="B164" s="63" t="s">
        <v>150</v>
      </c>
      <c r="C164" s="64">
        <v>804163640</v>
      </c>
      <c r="D164" s="64">
        <v>4</v>
      </c>
      <c r="E164" s="64" t="str">
        <f t="shared" si="6"/>
        <v>DISTRIMEDICAL SASCATETER</v>
      </c>
      <c r="F164" s="64" t="s">
        <v>8795</v>
      </c>
      <c r="G164" s="64" t="s">
        <v>150</v>
      </c>
      <c r="H164" s="64">
        <v>804163640</v>
      </c>
      <c r="I164" s="64">
        <v>4</v>
      </c>
      <c r="J164" s="20">
        <v>804163640</v>
      </c>
      <c r="K164" s="20">
        <v>4</v>
      </c>
      <c r="L164" s="20" t="b">
        <f t="shared" si="7"/>
        <v>1</v>
      </c>
      <c r="M164" s="20" t="b">
        <f t="shared" si="8"/>
        <v>1</v>
      </c>
    </row>
    <row r="165" spans="1:13" hidden="1" x14ac:dyDescent="0.2">
      <c r="A165" s="63" t="s">
        <v>8795</v>
      </c>
      <c r="B165" s="63" t="s">
        <v>163</v>
      </c>
      <c r="C165" s="64">
        <v>603300708</v>
      </c>
      <c r="D165" s="64">
        <v>3</v>
      </c>
      <c r="E165" s="64" t="str">
        <f t="shared" si="6"/>
        <v>DISTRIMEDICAL SASCINTA MICROPOROSA</v>
      </c>
      <c r="F165" s="64" t="s">
        <v>8795</v>
      </c>
      <c r="G165" s="64" t="s">
        <v>163</v>
      </c>
      <c r="H165" s="64">
        <v>603300708</v>
      </c>
      <c r="I165" s="64">
        <v>3</v>
      </c>
      <c r="J165" s="20">
        <v>603300708</v>
      </c>
      <c r="K165" s="20">
        <v>3</v>
      </c>
      <c r="L165" s="20" t="b">
        <f t="shared" si="7"/>
        <v>1</v>
      </c>
      <c r="M165" s="20" t="b">
        <f t="shared" si="8"/>
        <v>1</v>
      </c>
    </row>
    <row r="166" spans="1:13" x14ac:dyDescent="0.2">
      <c r="A166" s="63" t="s">
        <v>8795</v>
      </c>
      <c r="B166" s="63" t="s">
        <v>182</v>
      </c>
      <c r="C166" s="64">
        <v>402270520</v>
      </c>
      <c r="D166" s="64">
        <v>2</v>
      </c>
      <c r="E166" s="64" t="str">
        <f t="shared" si="6"/>
        <v>DISTRIMEDICAL SASCIRCUITO ANESTESIA</v>
      </c>
      <c r="F166" s="64" t="s">
        <v>8795</v>
      </c>
      <c r="G166" s="64" t="s">
        <v>182</v>
      </c>
      <c r="H166" s="64">
        <v>402270520</v>
      </c>
      <c r="I166" s="64">
        <v>2</v>
      </c>
      <c r="J166" s="20">
        <v>402270520</v>
      </c>
      <c r="K166" s="20">
        <v>2</v>
      </c>
      <c r="L166" s="20" t="b">
        <f t="shared" si="7"/>
        <v>1</v>
      </c>
      <c r="M166" s="20" t="b">
        <f t="shared" si="8"/>
        <v>1</v>
      </c>
    </row>
    <row r="167" spans="1:13" x14ac:dyDescent="0.2">
      <c r="A167" s="63" t="s">
        <v>8795</v>
      </c>
      <c r="B167" s="63" t="s">
        <v>220</v>
      </c>
      <c r="C167" s="64">
        <v>402313211</v>
      </c>
      <c r="D167" s="64">
        <v>2</v>
      </c>
      <c r="E167" s="64" t="str">
        <f t="shared" si="6"/>
        <v>DISTRIMEDICAL SASDETERGENTE ENZIMATICO</v>
      </c>
      <c r="F167" s="64" t="s">
        <v>8795</v>
      </c>
      <c r="G167" s="64" t="s">
        <v>220</v>
      </c>
      <c r="H167" s="64">
        <v>402313211</v>
      </c>
      <c r="I167" s="64">
        <v>2</v>
      </c>
      <c r="J167" s="20">
        <v>402313211</v>
      </c>
      <c r="K167" s="20">
        <v>2</v>
      </c>
      <c r="L167" s="20" t="b">
        <f t="shared" si="7"/>
        <v>1</v>
      </c>
      <c r="M167" s="20" t="b">
        <f t="shared" si="8"/>
        <v>1</v>
      </c>
    </row>
    <row r="168" spans="1:13" hidden="1" x14ac:dyDescent="0.2">
      <c r="A168" s="63" t="s">
        <v>8795</v>
      </c>
      <c r="B168" s="63" t="s">
        <v>395</v>
      </c>
      <c r="C168" s="64">
        <v>402101920</v>
      </c>
      <c r="D168" s="64">
        <v>2</v>
      </c>
      <c r="E168" s="64" t="str">
        <f t="shared" si="6"/>
        <v>DISTRIMEDICAL SASEQUIPO VENOCLISIS</v>
      </c>
      <c r="F168" s="64" t="s">
        <v>8795</v>
      </c>
      <c r="G168" s="64" t="s">
        <v>395</v>
      </c>
      <c r="H168" s="64">
        <v>402101920</v>
      </c>
      <c r="I168" s="64">
        <v>2</v>
      </c>
      <c r="J168" s="20">
        <v>402101920</v>
      </c>
      <c r="K168" s="20">
        <v>2</v>
      </c>
      <c r="L168" s="20" t="b">
        <f t="shared" si="7"/>
        <v>1</v>
      </c>
      <c r="M168" s="20" t="b">
        <f t="shared" si="8"/>
        <v>1</v>
      </c>
    </row>
    <row r="169" spans="1:13" hidden="1" x14ac:dyDescent="0.2">
      <c r="A169" s="63" t="s">
        <v>8795</v>
      </c>
      <c r="B169" s="63" t="s">
        <v>277</v>
      </c>
      <c r="C169" s="64">
        <v>804285032</v>
      </c>
      <c r="D169" s="64">
        <v>4</v>
      </c>
      <c r="E169" s="64" t="str">
        <f t="shared" si="6"/>
        <v>DISTRIMEDICAL SASGUANTES ESTERILES</v>
      </c>
      <c r="F169" s="64" t="s">
        <v>8795</v>
      </c>
      <c r="G169" s="64" t="s">
        <v>277</v>
      </c>
      <c r="H169" s="64">
        <v>804285032</v>
      </c>
      <c r="I169" s="64">
        <v>4</v>
      </c>
      <c r="J169" s="20">
        <v>804285032</v>
      </c>
      <c r="K169" s="20">
        <v>4</v>
      </c>
      <c r="L169" s="20" t="b">
        <f t="shared" si="7"/>
        <v>1</v>
      </c>
      <c r="M169" s="20" t="b">
        <f t="shared" si="8"/>
        <v>1</v>
      </c>
    </row>
    <row r="170" spans="1:13" hidden="1" x14ac:dyDescent="0.2">
      <c r="A170" s="63" t="s">
        <v>8795</v>
      </c>
      <c r="B170" s="63" t="s">
        <v>326</v>
      </c>
      <c r="C170" s="64">
        <v>804529340</v>
      </c>
      <c r="D170" s="64">
        <v>4</v>
      </c>
      <c r="E170" s="64" t="str">
        <f t="shared" si="6"/>
        <v>DISTRIMEDICAL SASMASCARAS LARINGEAS DESECHABLES</v>
      </c>
      <c r="F170" s="64" t="s">
        <v>8795</v>
      </c>
      <c r="G170" s="64" t="s">
        <v>326</v>
      </c>
      <c r="H170" s="64">
        <v>804529340</v>
      </c>
      <c r="I170" s="64">
        <v>4</v>
      </c>
      <c r="J170" s="20">
        <v>804529340</v>
      </c>
      <c r="K170" s="20">
        <v>4</v>
      </c>
      <c r="L170" s="20" t="b">
        <f t="shared" si="7"/>
        <v>1</v>
      </c>
      <c r="M170" s="20" t="b">
        <f t="shared" si="8"/>
        <v>1</v>
      </c>
    </row>
    <row r="171" spans="1:13" x14ac:dyDescent="0.2">
      <c r="A171" s="63" t="s">
        <v>8795</v>
      </c>
      <c r="B171" s="63" t="s">
        <v>337</v>
      </c>
      <c r="C171" s="64">
        <v>1005661750</v>
      </c>
      <c r="D171" s="64">
        <v>5</v>
      </c>
      <c r="E171" s="64" t="str">
        <f t="shared" si="6"/>
        <v>DISTRIMEDICAL SASMASCARAS LARINGEAS REUTILIZABLES</v>
      </c>
      <c r="F171" s="64" t="s">
        <v>8795</v>
      </c>
      <c r="G171" s="64" t="s">
        <v>337</v>
      </c>
      <c r="H171" s="64">
        <v>1005661750</v>
      </c>
      <c r="I171" s="64">
        <v>5</v>
      </c>
      <c r="J171" s="20">
        <v>1005661750</v>
      </c>
      <c r="K171" s="20">
        <v>5</v>
      </c>
      <c r="L171" s="20" t="b">
        <f t="shared" si="7"/>
        <v>1</v>
      </c>
      <c r="M171" s="20" t="b">
        <f t="shared" si="8"/>
        <v>1</v>
      </c>
    </row>
    <row r="172" spans="1:13" hidden="1" x14ac:dyDescent="0.2">
      <c r="A172" s="63" t="s">
        <v>8795</v>
      </c>
      <c r="B172" s="63" t="s">
        <v>350</v>
      </c>
      <c r="C172" s="64">
        <v>402269720</v>
      </c>
      <c r="D172" s="64">
        <v>2</v>
      </c>
      <c r="E172" s="64" t="str">
        <f t="shared" si="6"/>
        <v>DISTRIMEDICAL SASMASCARAS NO REINHALACION</v>
      </c>
      <c r="F172" s="64" t="s">
        <v>8795</v>
      </c>
      <c r="G172" s="64" t="s">
        <v>350</v>
      </c>
      <c r="H172" s="64">
        <v>402269720</v>
      </c>
      <c r="I172" s="64">
        <v>2</v>
      </c>
      <c r="J172" s="20">
        <v>402269720</v>
      </c>
      <c r="K172" s="20">
        <v>2</v>
      </c>
      <c r="L172" s="20" t="b">
        <f t="shared" si="7"/>
        <v>1</v>
      </c>
      <c r="M172" s="20" t="b">
        <f t="shared" si="8"/>
        <v>1</v>
      </c>
    </row>
    <row r="173" spans="1:13" hidden="1" x14ac:dyDescent="0.2">
      <c r="A173" s="63" t="s">
        <v>8795</v>
      </c>
      <c r="B173" s="63" t="s">
        <v>355</v>
      </c>
      <c r="C173" s="64">
        <v>402303720</v>
      </c>
      <c r="D173" s="64">
        <v>2</v>
      </c>
      <c r="E173" s="64" t="str">
        <f t="shared" si="6"/>
        <v>DISTRIMEDICAL SASMICRONEBULIZADORES</v>
      </c>
      <c r="F173" s="64" t="s">
        <v>8795</v>
      </c>
      <c r="G173" s="64" t="s">
        <v>355</v>
      </c>
      <c r="H173" s="64">
        <v>402303720</v>
      </c>
      <c r="I173" s="64">
        <v>2</v>
      </c>
      <c r="J173" s="20">
        <v>402303720</v>
      </c>
      <c r="K173" s="20">
        <v>2</v>
      </c>
      <c r="L173" s="20" t="b">
        <f t="shared" si="7"/>
        <v>1</v>
      </c>
      <c r="M173" s="20" t="b">
        <f t="shared" si="8"/>
        <v>1</v>
      </c>
    </row>
    <row r="174" spans="1:13" hidden="1" x14ac:dyDescent="0.2">
      <c r="A174" s="63" t="s">
        <v>8795</v>
      </c>
      <c r="B174" s="63" t="s">
        <v>62</v>
      </c>
      <c r="C174" s="64">
        <v>6568866488</v>
      </c>
      <c r="D174" s="64">
        <v>38</v>
      </c>
      <c r="E174" s="64" t="str">
        <f t="shared" si="6"/>
        <v>DISTRIMEDICAL SASNINGUNO</v>
      </c>
      <c r="F174" s="64" t="s">
        <v>8795</v>
      </c>
      <c r="G174" s="64" t="s">
        <v>62</v>
      </c>
      <c r="H174" s="64">
        <v>6568866488</v>
      </c>
      <c r="I174" s="64">
        <v>38</v>
      </c>
      <c r="J174" s="20">
        <v>81718857125</v>
      </c>
      <c r="K174" s="20">
        <v>460</v>
      </c>
      <c r="L174" s="20" t="b">
        <f t="shared" si="7"/>
        <v>0</v>
      </c>
      <c r="M174" s="20" t="b">
        <f t="shared" si="8"/>
        <v>0</v>
      </c>
    </row>
    <row r="175" spans="1:13" hidden="1" x14ac:dyDescent="0.2">
      <c r="A175" s="63" t="s">
        <v>8795</v>
      </c>
      <c r="B175" s="63" t="s">
        <v>628</v>
      </c>
      <c r="C175" s="64">
        <v>402303017</v>
      </c>
      <c r="D175" s="64">
        <v>2</v>
      </c>
      <c r="E175" s="64" t="str">
        <f t="shared" si="6"/>
        <v>DISTRIMEDICAL SASPOVIDONA</v>
      </c>
      <c r="F175" s="64" t="s">
        <v>8795</v>
      </c>
      <c r="G175" s="64" t="s">
        <v>628</v>
      </c>
      <c r="H175" s="64">
        <v>402303017</v>
      </c>
      <c r="I175" s="64">
        <v>2</v>
      </c>
      <c r="J175" s="20">
        <v>402303017</v>
      </c>
      <c r="K175" s="20">
        <v>2</v>
      </c>
      <c r="L175" s="20" t="b">
        <f t="shared" si="7"/>
        <v>1</v>
      </c>
      <c r="M175" s="20" t="b">
        <f t="shared" si="8"/>
        <v>1</v>
      </c>
    </row>
    <row r="176" spans="1:13" hidden="1" x14ac:dyDescent="0.2">
      <c r="A176" s="63" t="s">
        <v>8795</v>
      </c>
      <c r="B176" s="63" t="s">
        <v>666</v>
      </c>
      <c r="C176" s="64">
        <v>1407789670</v>
      </c>
      <c r="D176" s="64">
        <v>7</v>
      </c>
      <c r="E176" s="64" t="str">
        <f t="shared" si="6"/>
        <v>DISTRIMEDICAL SASSONDA NASOGASTRICA</v>
      </c>
      <c r="F176" s="64" t="s">
        <v>8795</v>
      </c>
      <c r="G176" s="64" t="s">
        <v>666</v>
      </c>
      <c r="H176" s="64">
        <v>1407789670</v>
      </c>
      <c r="I176" s="64">
        <v>7</v>
      </c>
      <c r="J176" s="20">
        <v>1407789670</v>
      </c>
      <c r="K176" s="20">
        <v>7</v>
      </c>
      <c r="L176" s="20" t="b">
        <f t="shared" si="7"/>
        <v>1</v>
      </c>
      <c r="M176" s="20" t="b">
        <f t="shared" si="8"/>
        <v>1</v>
      </c>
    </row>
    <row r="177" spans="1:13" hidden="1" x14ac:dyDescent="0.2">
      <c r="A177" s="63" t="s">
        <v>8795</v>
      </c>
      <c r="B177" s="63" t="s">
        <v>683</v>
      </c>
      <c r="C177" s="64">
        <v>1407795270</v>
      </c>
      <c r="D177" s="64">
        <v>7</v>
      </c>
      <c r="E177" s="64" t="str">
        <f t="shared" si="6"/>
        <v>DISTRIMEDICAL SASSONDA NELATON</v>
      </c>
      <c r="F177" s="64" t="s">
        <v>8795</v>
      </c>
      <c r="G177" s="64" t="s">
        <v>683</v>
      </c>
      <c r="H177" s="64">
        <v>1407795270</v>
      </c>
      <c r="I177" s="64">
        <v>7</v>
      </c>
      <c r="J177" s="20">
        <v>1407795270</v>
      </c>
      <c r="K177" s="20">
        <v>7</v>
      </c>
      <c r="L177" s="20" t="b">
        <f t="shared" si="7"/>
        <v>1</v>
      </c>
      <c r="M177" s="20" t="b">
        <f t="shared" si="8"/>
        <v>1</v>
      </c>
    </row>
    <row r="178" spans="1:13" x14ac:dyDescent="0.2">
      <c r="A178" s="63" t="s">
        <v>8795</v>
      </c>
      <c r="B178" s="63" t="s">
        <v>700</v>
      </c>
      <c r="C178" s="64">
        <v>603342830</v>
      </c>
      <c r="D178" s="64">
        <v>3</v>
      </c>
      <c r="E178" s="64" t="str">
        <f t="shared" si="6"/>
        <v>DISTRIMEDICAL SASSONDA OXIGENO</v>
      </c>
      <c r="F178" s="64" t="s">
        <v>8795</v>
      </c>
      <c r="G178" s="64" t="s">
        <v>700</v>
      </c>
      <c r="H178" s="64">
        <v>603342830</v>
      </c>
      <c r="I178" s="64">
        <v>3</v>
      </c>
      <c r="J178" s="20">
        <v>603342830</v>
      </c>
      <c r="K178" s="20">
        <v>3</v>
      </c>
      <c r="L178" s="20" t="b">
        <f t="shared" si="7"/>
        <v>1</v>
      </c>
      <c r="M178" s="20" t="b">
        <f t="shared" si="8"/>
        <v>1</v>
      </c>
    </row>
    <row r="179" spans="1:13" hidden="1" x14ac:dyDescent="0.2">
      <c r="A179" s="63" t="s">
        <v>8795</v>
      </c>
      <c r="B179" s="63" t="s">
        <v>709</v>
      </c>
      <c r="C179" s="64">
        <v>603332630</v>
      </c>
      <c r="D179" s="64">
        <v>3</v>
      </c>
      <c r="E179" s="64" t="str">
        <f t="shared" si="6"/>
        <v>DISTRIMEDICAL SASSONDAS TORAX</v>
      </c>
      <c r="F179" s="64" t="s">
        <v>8795</v>
      </c>
      <c r="G179" s="64" t="s">
        <v>709</v>
      </c>
      <c r="H179" s="64">
        <v>603332630</v>
      </c>
      <c r="I179" s="64">
        <v>3</v>
      </c>
      <c r="J179" s="20">
        <v>603332630</v>
      </c>
      <c r="K179" s="20">
        <v>3</v>
      </c>
      <c r="L179" s="20" t="b">
        <f t="shared" si="7"/>
        <v>1</v>
      </c>
      <c r="M179" s="20" t="b">
        <f t="shared" si="8"/>
        <v>1</v>
      </c>
    </row>
    <row r="180" spans="1:13" hidden="1" x14ac:dyDescent="0.2">
      <c r="A180" s="63" t="s">
        <v>8795</v>
      </c>
      <c r="B180" s="63" t="s">
        <v>780</v>
      </c>
      <c r="C180" s="64">
        <v>402281118</v>
      </c>
      <c r="D180" s="64">
        <v>2</v>
      </c>
      <c r="E180" s="64" t="str">
        <f t="shared" si="6"/>
        <v>DISTRIMEDICAL SASVENDAS  ELASTICAS</v>
      </c>
      <c r="F180" s="64" t="s">
        <v>8795</v>
      </c>
      <c r="G180" s="64" t="s">
        <v>780</v>
      </c>
      <c r="H180" s="64">
        <v>402281118</v>
      </c>
      <c r="I180" s="64">
        <v>2</v>
      </c>
      <c r="J180" s="20">
        <v>402281118</v>
      </c>
      <c r="K180" s="20">
        <v>2</v>
      </c>
      <c r="L180" s="20" t="b">
        <f t="shared" si="7"/>
        <v>1</v>
      </c>
      <c r="M180" s="20" t="b">
        <f t="shared" si="8"/>
        <v>1</v>
      </c>
    </row>
    <row r="181" spans="1:13" hidden="1" x14ac:dyDescent="0.2">
      <c r="A181" s="63" t="s">
        <v>8795</v>
      </c>
      <c r="B181" s="63" t="s">
        <v>1545</v>
      </c>
      <c r="C181" s="64">
        <v>402282318</v>
      </c>
      <c r="D181" s="64">
        <v>2</v>
      </c>
      <c r="E181" s="64" t="str">
        <f t="shared" si="6"/>
        <v>DISTRIMEDICAL SASVENDAS DE YESO</v>
      </c>
      <c r="F181" s="64" t="s">
        <v>8795</v>
      </c>
      <c r="G181" s="64" t="s">
        <v>1545</v>
      </c>
      <c r="H181" s="64">
        <v>402282318</v>
      </c>
      <c r="I181" s="64">
        <v>2</v>
      </c>
      <c r="J181" s="20">
        <v>402282318</v>
      </c>
      <c r="K181" s="20">
        <v>2</v>
      </c>
      <c r="L181" s="20" t="b">
        <f t="shared" si="7"/>
        <v>1</v>
      </c>
      <c r="M181" s="20" t="b">
        <f t="shared" si="8"/>
        <v>1</v>
      </c>
    </row>
    <row r="182" spans="1:13" hidden="1" x14ac:dyDescent="0.2">
      <c r="A182" s="63" t="s">
        <v>8795</v>
      </c>
      <c r="B182" s="63" t="s">
        <v>788</v>
      </c>
      <c r="C182" s="64">
        <v>402281818</v>
      </c>
      <c r="D182" s="64">
        <v>2</v>
      </c>
      <c r="E182" s="64" t="str">
        <f t="shared" si="6"/>
        <v>DISTRIMEDICAL SASVENDAS TELA</v>
      </c>
      <c r="F182" s="64" t="s">
        <v>8795</v>
      </c>
      <c r="G182" s="64" t="s">
        <v>788</v>
      </c>
      <c r="H182" s="64">
        <v>402281818</v>
      </c>
      <c r="I182" s="64">
        <v>2</v>
      </c>
      <c r="J182" s="20">
        <v>402281818</v>
      </c>
      <c r="K182" s="20">
        <v>2</v>
      </c>
      <c r="L182" s="20" t="b">
        <f t="shared" si="7"/>
        <v>1</v>
      </c>
      <c r="M182" s="20" t="b">
        <f t="shared" si="8"/>
        <v>1</v>
      </c>
    </row>
    <row r="183" spans="1:13" hidden="1" x14ac:dyDescent="0.2">
      <c r="A183" s="63" t="s">
        <v>8795</v>
      </c>
      <c r="B183" s="63" t="s">
        <v>796</v>
      </c>
      <c r="C183" s="64">
        <v>402266914</v>
      </c>
      <c r="D183" s="64">
        <v>2</v>
      </c>
      <c r="E183" s="64" t="str">
        <f t="shared" si="6"/>
        <v>DISTRIMEDICAL SASVENTURY</v>
      </c>
      <c r="F183" s="64" t="s">
        <v>8795</v>
      </c>
      <c r="G183" s="64" t="s">
        <v>796</v>
      </c>
      <c r="H183" s="64">
        <v>402266914</v>
      </c>
      <c r="I183" s="64">
        <v>2</v>
      </c>
      <c r="J183" s="20">
        <v>402266914</v>
      </c>
      <c r="K183" s="20">
        <v>2</v>
      </c>
      <c r="L183" s="20" t="b">
        <f t="shared" si="7"/>
        <v>1</v>
      </c>
      <c r="M183" s="20" t="b">
        <f t="shared" si="8"/>
        <v>1</v>
      </c>
    </row>
    <row r="184" spans="1:13" x14ac:dyDescent="0.2">
      <c r="A184" s="63" t="s">
        <v>3861</v>
      </c>
      <c r="B184" s="63" t="s">
        <v>1652</v>
      </c>
      <c r="C184" s="64">
        <v>798586134</v>
      </c>
      <c r="D184" s="64">
        <v>7</v>
      </c>
      <c r="E184" s="64" t="str">
        <f t="shared" si="6"/>
        <v>DISWIFARMAANTIPSICÓTICOS</v>
      </c>
      <c r="F184" s="64" t="s">
        <v>3861</v>
      </c>
      <c r="G184" s="64" t="s">
        <v>1652</v>
      </c>
      <c r="H184" s="64">
        <v>798586134</v>
      </c>
      <c r="I184" s="64">
        <v>7</v>
      </c>
      <c r="J184" s="20">
        <v>2167700601</v>
      </c>
      <c r="K184" s="20">
        <v>19</v>
      </c>
      <c r="L184" s="20" t="b">
        <f t="shared" si="7"/>
        <v>0</v>
      </c>
      <c r="M184" s="20" t="b">
        <f t="shared" si="8"/>
        <v>0</v>
      </c>
    </row>
    <row r="185" spans="1:13" hidden="1" x14ac:dyDescent="0.2">
      <c r="A185" s="63" t="s">
        <v>3861</v>
      </c>
      <c r="B185" s="63" t="s">
        <v>1788</v>
      </c>
      <c r="C185" s="64">
        <v>232040900</v>
      </c>
      <c r="D185" s="64">
        <v>2</v>
      </c>
      <c r="E185" s="64" t="str">
        <f t="shared" si="6"/>
        <v>DISWIFARMAHEPARINA DE BAJO PESO</v>
      </c>
      <c r="F185" s="64" t="s">
        <v>3861</v>
      </c>
      <c r="G185" s="64" t="s">
        <v>1788</v>
      </c>
      <c r="H185" s="64">
        <v>232040900</v>
      </c>
      <c r="I185" s="64">
        <v>2</v>
      </c>
      <c r="J185" s="20">
        <v>232040900</v>
      </c>
      <c r="K185" s="20">
        <v>2</v>
      </c>
      <c r="L185" s="20" t="b">
        <f t="shared" si="7"/>
        <v>1</v>
      </c>
      <c r="M185" s="20" t="b">
        <f t="shared" si="8"/>
        <v>1</v>
      </c>
    </row>
    <row r="186" spans="1:13" x14ac:dyDescent="0.2">
      <c r="A186" s="63" t="s">
        <v>3861</v>
      </c>
      <c r="B186" s="63" t="s">
        <v>1795</v>
      </c>
      <c r="C186" s="64">
        <v>212141406</v>
      </c>
      <c r="D186" s="64">
        <v>2</v>
      </c>
      <c r="E186" s="64" t="str">
        <f t="shared" si="6"/>
        <v>DISWIFARMAINSULINAS</v>
      </c>
      <c r="F186" s="64" t="s">
        <v>3861</v>
      </c>
      <c r="G186" s="64" t="s">
        <v>1795</v>
      </c>
      <c r="H186" s="64">
        <v>212141406</v>
      </c>
      <c r="I186" s="64">
        <v>2</v>
      </c>
      <c r="J186" s="20">
        <v>424281712</v>
      </c>
      <c r="K186" s="20">
        <v>4</v>
      </c>
      <c r="L186" s="20" t="b">
        <f t="shared" si="7"/>
        <v>0</v>
      </c>
      <c r="M186" s="20" t="b">
        <f t="shared" si="8"/>
        <v>0</v>
      </c>
    </row>
    <row r="187" spans="1:13" hidden="1" x14ac:dyDescent="0.2">
      <c r="A187" s="63" t="s">
        <v>3861</v>
      </c>
      <c r="B187" s="63" t="s">
        <v>62</v>
      </c>
      <c r="C187" s="64">
        <v>3065369997</v>
      </c>
      <c r="D187" s="64">
        <v>28</v>
      </c>
      <c r="E187" s="64" t="str">
        <f t="shared" si="6"/>
        <v>DISWIFARMANINGUNO</v>
      </c>
      <c r="F187" s="64" t="s">
        <v>3861</v>
      </c>
      <c r="G187" s="64" t="s">
        <v>62</v>
      </c>
      <c r="H187" s="64">
        <v>3065369997</v>
      </c>
      <c r="I187" s="64">
        <v>28</v>
      </c>
      <c r="J187" s="20">
        <v>81718857125</v>
      </c>
      <c r="K187" s="20">
        <v>460</v>
      </c>
      <c r="L187" s="20" t="b">
        <f t="shared" si="7"/>
        <v>0</v>
      </c>
      <c r="M187" s="20" t="b">
        <f t="shared" si="8"/>
        <v>0</v>
      </c>
    </row>
    <row r="188" spans="1:13" hidden="1" x14ac:dyDescent="0.2">
      <c r="A188" s="63" t="s">
        <v>1034</v>
      </c>
      <c r="B188" s="63" t="s">
        <v>163</v>
      </c>
      <c r="C188" s="64">
        <v>603300708</v>
      </c>
      <c r="D188" s="64">
        <v>3</v>
      </c>
      <c r="E188" s="64" t="str">
        <f t="shared" si="6"/>
        <v>FARMACERES S ACINTA MICROPOROSA</v>
      </c>
      <c r="F188" s="64" t="s">
        <v>1034</v>
      </c>
      <c r="G188" s="64" t="s">
        <v>163</v>
      </c>
      <c r="H188" s="64">
        <v>603300708</v>
      </c>
      <c r="I188" s="64">
        <v>3</v>
      </c>
      <c r="J188" s="20">
        <v>603300708</v>
      </c>
      <c r="K188" s="20">
        <v>3</v>
      </c>
      <c r="L188" s="20" t="b">
        <f t="shared" si="7"/>
        <v>1</v>
      </c>
      <c r="M188" s="20" t="b">
        <f t="shared" si="8"/>
        <v>1</v>
      </c>
    </row>
    <row r="189" spans="1:13" x14ac:dyDescent="0.2">
      <c r="A189" s="63" t="s">
        <v>1034</v>
      </c>
      <c r="B189" s="63" t="s">
        <v>337</v>
      </c>
      <c r="C189" s="64">
        <v>804529140</v>
      </c>
      <c r="D189" s="64">
        <v>4</v>
      </c>
      <c r="E189" s="64" t="str">
        <f t="shared" si="6"/>
        <v>FARMACERES S AMASCARAS LARINGEAS REUTILIZABLES</v>
      </c>
      <c r="F189" s="64" t="s">
        <v>1034</v>
      </c>
      <c r="G189" s="64" t="s">
        <v>337</v>
      </c>
      <c r="H189" s="64">
        <v>804529140</v>
      </c>
      <c r="I189" s="64">
        <v>4</v>
      </c>
      <c r="J189" s="20">
        <v>1005661750</v>
      </c>
      <c r="K189" s="20">
        <v>5</v>
      </c>
      <c r="L189" s="20" t="b">
        <f t="shared" si="7"/>
        <v>0</v>
      </c>
      <c r="M189" s="20" t="b">
        <f t="shared" si="8"/>
        <v>0</v>
      </c>
    </row>
    <row r="190" spans="1:13" hidden="1" x14ac:dyDescent="0.2">
      <c r="A190" s="63" t="s">
        <v>1034</v>
      </c>
      <c r="B190" s="63" t="s">
        <v>350</v>
      </c>
      <c r="C190" s="64">
        <v>402269720</v>
      </c>
      <c r="D190" s="64">
        <v>2</v>
      </c>
      <c r="E190" s="64" t="str">
        <f t="shared" si="6"/>
        <v>FARMACERES S AMASCARAS NO REINHALACION</v>
      </c>
      <c r="F190" s="64" t="s">
        <v>1034</v>
      </c>
      <c r="G190" s="64" t="s">
        <v>350</v>
      </c>
      <c r="H190" s="64">
        <v>402269720</v>
      </c>
      <c r="I190" s="64">
        <v>2</v>
      </c>
      <c r="J190" s="20">
        <v>402269720</v>
      </c>
      <c r="K190" s="20">
        <v>2</v>
      </c>
      <c r="L190" s="20" t="b">
        <f t="shared" si="7"/>
        <v>1</v>
      </c>
      <c r="M190" s="20" t="b">
        <f t="shared" si="8"/>
        <v>1</v>
      </c>
    </row>
    <row r="191" spans="1:13" hidden="1" x14ac:dyDescent="0.2">
      <c r="A191" s="63" t="s">
        <v>1034</v>
      </c>
      <c r="B191" s="63" t="s">
        <v>355</v>
      </c>
      <c r="C191" s="64">
        <v>402303720</v>
      </c>
      <c r="D191" s="64">
        <v>2</v>
      </c>
      <c r="E191" s="64" t="str">
        <f t="shared" si="6"/>
        <v>FARMACERES S AMICRONEBULIZADORES</v>
      </c>
      <c r="F191" s="64" t="s">
        <v>1034</v>
      </c>
      <c r="G191" s="64" t="s">
        <v>355</v>
      </c>
      <c r="H191" s="64">
        <v>402303720</v>
      </c>
      <c r="I191" s="64">
        <v>2</v>
      </c>
      <c r="J191" s="20">
        <v>402303720</v>
      </c>
      <c r="K191" s="20">
        <v>2</v>
      </c>
      <c r="L191" s="20" t="b">
        <f t="shared" si="7"/>
        <v>1</v>
      </c>
      <c r="M191" s="20" t="b">
        <f t="shared" si="8"/>
        <v>1</v>
      </c>
    </row>
    <row r="192" spans="1:13" hidden="1" x14ac:dyDescent="0.2">
      <c r="A192" s="63" t="s">
        <v>1034</v>
      </c>
      <c r="B192" s="63" t="s">
        <v>3424</v>
      </c>
      <c r="C192" s="64">
        <v>206028106</v>
      </c>
      <c r="D192" s="64">
        <v>2</v>
      </c>
      <c r="E192" s="64" t="str">
        <f t="shared" si="6"/>
        <v>FARMACERES S ANINGUNA</v>
      </c>
      <c r="F192" s="64" t="s">
        <v>1034</v>
      </c>
      <c r="G192" s="64" t="s">
        <v>3424</v>
      </c>
      <c r="H192" s="64">
        <v>206028106</v>
      </c>
      <c r="I192" s="64">
        <v>2</v>
      </c>
      <c r="J192" s="20">
        <v>980260933</v>
      </c>
      <c r="K192" s="20">
        <v>9</v>
      </c>
      <c r="L192" s="20" t="b">
        <f t="shared" si="7"/>
        <v>0</v>
      </c>
      <c r="M192" s="20" t="b">
        <f t="shared" si="8"/>
        <v>0</v>
      </c>
    </row>
    <row r="193" spans="1:13" hidden="1" x14ac:dyDescent="0.2">
      <c r="A193" s="63" t="s">
        <v>1034</v>
      </c>
      <c r="B193" s="63" t="s">
        <v>62</v>
      </c>
      <c r="C193" s="64">
        <v>1798283158</v>
      </c>
      <c r="D193" s="64">
        <v>17</v>
      </c>
      <c r="E193" s="64" t="str">
        <f t="shared" si="6"/>
        <v>FARMACERES S ANINGUNO</v>
      </c>
      <c r="F193" s="64" t="s">
        <v>1034</v>
      </c>
      <c r="G193" s="64" t="s">
        <v>62</v>
      </c>
      <c r="H193" s="64">
        <v>1798283158</v>
      </c>
      <c r="I193" s="64">
        <v>17</v>
      </c>
      <c r="J193" s="20">
        <v>81718857125</v>
      </c>
      <c r="K193" s="20">
        <v>460</v>
      </c>
      <c r="L193" s="20" t="b">
        <f t="shared" si="7"/>
        <v>0</v>
      </c>
      <c r="M193" s="20" t="b">
        <f t="shared" si="8"/>
        <v>0</v>
      </c>
    </row>
    <row r="194" spans="1:13" hidden="1" x14ac:dyDescent="0.2">
      <c r="A194" s="63" t="s">
        <v>1034</v>
      </c>
      <c r="B194" s="63" t="s">
        <v>683</v>
      </c>
      <c r="C194" s="64">
        <v>1407795270</v>
      </c>
      <c r="D194" s="64">
        <v>7</v>
      </c>
      <c r="E194" s="64" t="str">
        <f t="shared" si="6"/>
        <v>FARMACERES S ASONDA NELATON</v>
      </c>
      <c r="F194" s="64" t="s">
        <v>1034</v>
      </c>
      <c r="G194" s="64" t="s">
        <v>683</v>
      </c>
      <c r="H194" s="64">
        <v>1407795270</v>
      </c>
      <c r="I194" s="64">
        <v>7</v>
      </c>
      <c r="J194" s="20">
        <v>1407795270</v>
      </c>
      <c r="K194" s="20">
        <v>7</v>
      </c>
      <c r="L194" s="20" t="b">
        <f t="shared" si="7"/>
        <v>1</v>
      </c>
      <c r="M194" s="20" t="b">
        <f t="shared" si="8"/>
        <v>1</v>
      </c>
    </row>
    <row r="195" spans="1:13" hidden="1" x14ac:dyDescent="0.2">
      <c r="A195" s="63" t="s">
        <v>1034</v>
      </c>
      <c r="B195" s="63" t="s">
        <v>2661</v>
      </c>
      <c r="C195" s="64">
        <v>214060518</v>
      </c>
      <c r="D195" s="64">
        <v>2</v>
      </c>
      <c r="E195" s="64" t="str">
        <f t="shared" si="6"/>
        <v>FARMACERES S ATIROXINAS</v>
      </c>
      <c r="F195" s="64" t="s">
        <v>1034</v>
      </c>
      <c r="G195" s="64" t="s">
        <v>2661</v>
      </c>
      <c r="H195" s="64">
        <v>214060518</v>
      </c>
      <c r="I195" s="64">
        <v>2</v>
      </c>
      <c r="J195" s="20">
        <v>214060518</v>
      </c>
      <c r="K195" s="20">
        <v>2</v>
      </c>
      <c r="L195" s="20" t="b">
        <f t="shared" si="7"/>
        <v>1</v>
      </c>
      <c r="M195" s="20" t="b">
        <f t="shared" si="8"/>
        <v>1</v>
      </c>
    </row>
    <row r="196" spans="1:13" hidden="1" x14ac:dyDescent="0.2">
      <c r="A196" s="63" t="s">
        <v>1034</v>
      </c>
      <c r="B196" s="63" t="s">
        <v>796</v>
      </c>
      <c r="C196" s="64">
        <v>402266914</v>
      </c>
      <c r="D196" s="64">
        <v>2</v>
      </c>
      <c r="E196" s="64" t="str">
        <f t="shared" si="6"/>
        <v>FARMACERES S AVENTURY</v>
      </c>
      <c r="F196" s="64" t="s">
        <v>1034</v>
      </c>
      <c r="G196" s="64" t="s">
        <v>796</v>
      </c>
      <c r="H196" s="64">
        <v>402266914</v>
      </c>
      <c r="I196" s="64">
        <v>2</v>
      </c>
      <c r="J196" s="20">
        <v>402266914</v>
      </c>
      <c r="K196" s="20">
        <v>2</v>
      </c>
      <c r="L196" s="20" t="b">
        <f t="shared" si="7"/>
        <v>1</v>
      </c>
      <c r="M196" s="20" t="b">
        <f t="shared" si="8"/>
        <v>1</v>
      </c>
    </row>
    <row r="197" spans="1:13" hidden="1" x14ac:dyDescent="0.2">
      <c r="A197" s="63" t="s">
        <v>3862</v>
      </c>
      <c r="B197" s="63" t="s">
        <v>252</v>
      </c>
      <c r="C197" s="64">
        <v>804284032</v>
      </c>
      <c r="D197" s="64">
        <v>4</v>
      </c>
      <c r="E197" s="64" t="str">
        <f t="shared" ref="E197:E260" si="9">+F197&amp;G197</f>
        <v>GEOMETRIAS PLASTICASGUANTE DESECHABLE</v>
      </c>
      <c r="F197" s="64" t="s">
        <v>3862</v>
      </c>
      <c r="G197" s="64" t="s">
        <v>252</v>
      </c>
      <c r="H197" s="64">
        <v>804284032</v>
      </c>
      <c r="I197" s="64">
        <v>4</v>
      </c>
      <c r="J197" s="20">
        <v>804284032</v>
      </c>
      <c r="K197" s="20">
        <v>4</v>
      </c>
      <c r="L197" s="20" t="b">
        <f t="shared" ref="L197:L260" si="10">+J197=H197</f>
        <v>1</v>
      </c>
      <c r="M197" s="20" t="b">
        <f t="shared" ref="M197:M260" si="11">+K197=I197</f>
        <v>1</v>
      </c>
    </row>
    <row r="198" spans="1:13" x14ac:dyDescent="0.2">
      <c r="A198" s="63" t="s">
        <v>8313</v>
      </c>
      <c r="B198" s="63" t="s">
        <v>182</v>
      </c>
      <c r="C198" s="64">
        <v>402270520</v>
      </c>
      <c r="D198" s="64">
        <v>2</v>
      </c>
      <c r="E198" s="64" t="str">
        <f t="shared" si="9"/>
        <v>HOSPITECNICA SASCIRCUITO ANESTESIA</v>
      </c>
      <c r="F198" s="64" t="s">
        <v>8313</v>
      </c>
      <c r="G198" s="64" t="s">
        <v>182</v>
      </c>
      <c r="H198" s="64">
        <v>402270520</v>
      </c>
      <c r="I198" s="64">
        <v>2</v>
      </c>
      <c r="J198" s="20">
        <v>402270520</v>
      </c>
      <c r="K198" s="20">
        <v>2</v>
      </c>
      <c r="L198" s="20" t="b">
        <f t="shared" si="10"/>
        <v>1</v>
      </c>
      <c r="M198" s="20" t="b">
        <f t="shared" si="11"/>
        <v>1</v>
      </c>
    </row>
    <row r="199" spans="1:13" hidden="1" x14ac:dyDescent="0.2">
      <c r="A199" s="63" t="s">
        <v>8313</v>
      </c>
      <c r="B199" s="63" t="s">
        <v>320</v>
      </c>
      <c r="C199" s="64">
        <v>804531540</v>
      </c>
      <c r="D199" s="64">
        <v>4</v>
      </c>
      <c r="E199" s="64" t="str">
        <f t="shared" si="9"/>
        <v>HOSPITECNICA SASMASCARAS COLCHON DE AIRE</v>
      </c>
      <c r="F199" s="64" t="s">
        <v>8313</v>
      </c>
      <c r="G199" s="64" t="s">
        <v>320</v>
      </c>
      <c r="H199" s="64">
        <v>804531540</v>
      </c>
      <c r="I199" s="64">
        <v>4</v>
      </c>
      <c r="J199" s="20">
        <v>804531540</v>
      </c>
      <c r="K199" s="20">
        <v>4</v>
      </c>
      <c r="L199" s="20" t="b">
        <f t="shared" si="10"/>
        <v>1</v>
      </c>
      <c r="M199" s="20" t="b">
        <f t="shared" si="11"/>
        <v>1</v>
      </c>
    </row>
    <row r="200" spans="1:13" hidden="1" x14ac:dyDescent="0.2">
      <c r="A200" s="63" t="s">
        <v>8313</v>
      </c>
      <c r="B200" s="63" t="s">
        <v>326</v>
      </c>
      <c r="C200" s="64">
        <v>804529340</v>
      </c>
      <c r="D200" s="64">
        <v>4</v>
      </c>
      <c r="E200" s="64" t="str">
        <f t="shared" si="9"/>
        <v>HOSPITECNICA SASMASCARAS LARINGEAS DESECHABLES</v>
      </c>
      <c r="F200" s="64" t="s">
        <v>8313</v>
      </c>
      <c r="G200" s="64" t="s">
        <v>326</v>
      </c>
      <c r="H200" s="64">
        <v>804529340</v>
      </c>
      <c r="I200" s="64">
        <v>4</v>
      </c>
      <c r="J200" s="20">
        <v>804529340</v>
      </c>
      <c r="K200" s="20">
        <v>4</v>
      </c>
      <c r="L200" s="20" t="b">
        <f t="shared" si="10"/>
        <v>1</v>
      </c>
      <c r="M200" s="20" t="b">
        <f t="shared" si="11"/>
        <v>1</v>
      </c>
    </row>
    <row r="201" spans="1:13" x14ac:dyDescent="0.2">
      <c r="A201" s="63" t="s">
        <v>8313</v>
      </c>
      <c r="B201" s="63" t="s">
        <v>337</v>
      </c>
      <c r="C201" s="64">
        <v>1005661750</v>
      </c>
      <c r="D201" s="64">
        <v>5</v>
      </c>
      <c r="E201" s="64" t="str">
        <f t="shared" si="9"/>
        <v>HOSPITECNICA SASMASCARAS LARINGEAS REUTILIZABLES</v>
      </c>
      <c r="F201" s="64" t="s">
        <v>8313</v>
      </c>
      <c r="G201" s="64" t="s">
        <v>337</v>
      </c>
      <c r="H201" s="64">
        <v>1005661750</v>
      </c>
      <c r="I201" s="64">
        <v>5</v>
      </c>
      <c r="J201" s="20">
        <v>1005661750</v>
      </c>
      <c r="K201" s="20">
        <v>5</v>
      </c>
      <c r="L201" s="20" t="b">
        <f t="shared" si="10"/>
        <v>1</v>
      </c>
      <c r="M201" s="20" t="b">
        <f t="shared" si="11"/>
        <v>1</v>
      </c>
    </row>
    <row r="202" spans="1:13" hidden="1" x14ac:dyDescent="0.2">
      <c r="A202" s="63" t="s">
        <v>8313</v>
      </c>
      <c r="B202" s="63" t="s">
        <v>62</v>
      </c>
      <c r="C202" s="64">
        <v>3826941634</v>
      </c>
      <c r="D202" s="64">
        <v>19</v>
      </c>
      <c r="E202" s="64" t="str">
        <f t="shared" si="9"/>
        <v>HOSPITECNICA SASNINGUNO</v>
      </c>
      <c r="F202" s="64" t="s">
        <v>8313</v>
      </c>
      <c r="G202" s="64" t="s">
        <v>62</v>
      </c>
      <c r="H202" s="64">
        <v>3826941634</v>
      </c>
      <c r="I202" s="64">
        <v>19</v>
      </c>
      <c r="J202" s="20">
        <v>81718857125</v>
      </c>
      <c r="K202" s="20">
        <v>460</v>
      </c>
      <c r="L202" s="20" t="b">
        <f t="shared" si="10"/>
        <v>0</v>
      </c>
      <c r="M202" s="20" t="b">
        <f t="shared" si="11"/>
        <v>0</v>
      </c>
    </row>
    <row r="203" spans="1:13" x14ac:dyDescent="0.2">
      <c r="A203" s="63" t="s">
        <v>8313</v>
      </c>
      <c r="B203" s="63" t="s">
        <v>639</v>
      </c>
      <c r="C203" s="64">
        <v>618094695</v>
      </c>
      <c r="D203" s="64">
        <v>3</v>
      </c>
      <c r="E203" s="64" t="str">
        <f t="shared" si="9"/>
        <v>HOSPITECNICA SASRESUCITADORES MANUALES</v>
      </c>
      <c r="F203" s="64" t="s">
        <v>8313</v>
      </c>
      <c r="G203" s="64" t="s">
        <v>639</v>
      </c>
      <c r="H203" s="64">
        <v>618094695</v>
      </c>
      <c r="I203" s="64">
        <v>3</v>
      </c>
      <c r="J203" s="20">
        <v>618094695</v>
      </c>
      <c r="K203" s="20">
        <v>3</v>
      </c>
      <c r="L203" s="20" t="b">
        <f t="shared" si="10"/>
        <v>1</v>
      </c>
      <c r="M203" s="20" t="b">
        <f t="shared" si="11"/>
        <v>1</v>
      </c>
    </row>
    <row r="204" spans="1:13" hidden="1" x14ac:dyDescent="0.2">
      <c r="A204" s="63" t="s">
        <v>1035</v>
      </c>
      <c r="B204" s="63" t="s">
        <v>811</v>
      </c>
      <c r="C204" s="64">
        <v>816000332</v>
      </c>
      <c r="D204" s="64">
        <v>2</v>
      </c>
      <c r="E204" s="64" t="str">
        <f t="shared" si="9"/>
        <v>HUMMALAB SASAGUJAS PARA TOMA DE MUESTRAS</v>
      </c>
      <c r="F204" s="64" t="s">
        <v>1035</v>
      </c>
      <c r="G204" s="64" t="s">
        <v>811</v>
      </c>
      <c r="H204" s="64">
        <v>816000332</v>
      </c>
      <c r="I204" s="64">
        <v>2</v>
      </c>
      <c r="J204" s="20">
        <v>816000332</v>
      </c>
      <c r="K204" s="20">
        <v>2</v>
      </c>
      <c r="L204" s="20" t="b">
        <f t="shared" si="10"/>
        <v>1</v>
      </c>
      <c r="M204" s="20" t="b">
        <f t="shared" si="11"/>
        <v>1</v>
      </c>
    </row>
    <row r="205" spans="1:13" hidden="1" x14ac:dyDescent="0.2">
      <c r="A205" s="63" t="s">
        <v>1035</v>
      </c>
      <c r="B205" s="63" t="s">
        <v>3167</v>
      </c>
      <c r="C205" s="64">
        <v>1251120927</v>
      </c>
      <c r="D205" s="64">
        <v>3</v>
      </c>
      <c r="E205" s="64" t="str">
        <f t="shared" si="9"/>
        <v>HUMMALAB SASCOLORANTES PARA BK</v>
      </c>
      <c r="F205" s="64" t="s">
        <v>1035</v>
      </c>
      <c r="G205" s="64" t="s">
        <v>3167</v>
      </c>
      <c r="H205" s="64">
        <v>1251120927</v>
      </c>
      <c r="I205" s="64">
        <v>3</v>
      </c>
      <c r="J205" s="20">
        <v>1251120927</v>
      </c>
      <c r="K205" s="20">
        <v>3</v>
      </c>
      <c r="L205" s="20" t="b">
        <f t="shared" si="10"/>
        <v>1</v>
      </c>
      <c r="M205" s="20" t="b">
        <f t="shared" si="11"/>
        <v>1</v>
      </c>
    </row>
    <row r="206" spans="1:13" hidden="1" x14ac:dyDescent="0.2">
      <c r="A206" s="63" t="s">
        <v>1035</v>
      </c>
      <c r="B206" s="63" t="s">
        <v>3178</v>
      </c>
      <c r="C206" s="64">
        <v>1668082336</v>
      </c>
      <c r="D206" s="64">
        <v>4</v>
      </c>
      <c r="E206" s="64" t="str">
        <f t="shared" si="9"/>
        <v>HUMMALAB SASCOLORANTES PARA GRAM</v>
      </c>
      <c r="F206" s="64" t="s">
        <v>1035</v>
      </c>
      <c r="G206" s="64" t="s">
        <v>3178</v>
      </c>
      <c r="H206" s="64">
        <v>1668082336</v>
      </c>
      <c r="I206" s="64">
        <v>4</v>
      </c>
      <c r="J206" s="20">
        <v>1668082336</v>
      </c>
      <c r="K206" s="20">
        <v>4</v>
      </c>
      <c r="L206" s="20" t="b">
        <f t="shared" si="10"/>
        <v>1</v>
      </c>
      <c r="M206" s="20" t="b">
        <f t="shared" si="11"/>
        <v>1</v>
      </c>
    </row>
    <row r="207" spans="1:13" hidden="1" x14ac:dyDescent="0.2">
      <c r="A207" s="63" t="s">
        <v>1035</v>
      </c>
      <c r="B207" s="63" t="s">
        <v>818</v>
      </c>
      <c r="C207" s="64">
        <v>1242271227</v>
      </c>
      <c r="D207" s="64">
        <v>3</v>
      </c>
      <c r="E207" s="64" t="str">
        <f t="shared" si="9"/>
        <v>HUMMALAB SASINMUNOLOGIA</v>
      </c>
      <c r="F207" s="64" t="s">
        <v>1035</v>
      </c>
      <c r="G207" s="64" t="s">
        <v>818</v>
      </c>
      <c r="H207" s="64">
        <v>1242271227</v>
      </c>
      <c r="I207" s="64">
        <v>3</v>
      </c>
      <c r="J207" s="20">
        <v>1242271227</v>
      </c>
      <c r="K207" s="20">
        <v>3</v>
      </c>
      <c r="L207" s="20" t="b">
        <f t="shared" si="10"/>
        <v>1</v>
      </c>
      <c r="M207" s="20" t="b">
        <f t="shared" si="11"/>
        <v>1</v>
      </c>
    </row>
    <row r="208" spans="1:13" hidden="1" x14ac:dyDescent="0.2">
      <c r="A208" s="63" t="s">
        <v>1035</v>
      </c>
      <c r="B208" s="63" t="s">
        <v>62</v>
      </c>
      <c r="C208" s="64">
        <v>16912675408</v>
      </c>
      <c r="D208" s="64">
        <v>41</v>
      </c>
      <c r="E208" s="64" t="str">
        <f t="shared" si="9"/>
        <v>HUMMALAB SASNINGUNO</v>
      </c>
      <c r="F208" s="64" t="s">
        <v>1035</v>
      </c>
      <c r="G208" s="64" t="s">
        <v>62</v>
      </c>
      <c r="H208" s="64">
        <v>16912675408</v>
      </c>
      <c r="I208" s="64">
        <v>41</v>
      </c>
      <c r="J208" s="20">
        <v>81718857125</v>
      </c>
      <c r="K208" s="20">
        <v>460</v>
      </c>
      <c r="L208" s="20" t="b">
        <f t="shared" si="10"/>
        <v>0</v>
      </c>
      <c r="M208" s="20" t="b">
        <f t="shared" si="11"/>
        <v>0</v>
      </c>
    </row>
    <row r="209" spans="1:13" x14ac:dyDescent="0.2">
      <c r="A209" s="63" t="s">
        <v>1035</v>
      </c>
      <c r="B209" s="63" t="s">
        <v>951</v>
      </c>
      <c r="C209" s="64">
        <v>2856010408</v>
      </c>
      <c r="D209" s="64">
        <v>7</v>
      </c>
      <c r="E209" s="64" t="str">
        <f t="shared" si="9"/>
        <v>HUMMALAB SASTUBO TOMA DE MUESTRAS</v>
      </c>
      <c r="F209" s="64" t="s">
        <v>1035</v>
      </c>
      <c r="G209" s="64" t="s">
        <v>951</v>
      </c>
      <c r="H209" s="64">
        <v>2856010408</v>
      </c>
      <c r="I209" s="64">
        <v>7</v>
      </c>
      <c r="J209" s="20">
        <v>2856010408</v>
      </c>
      <c r="K209" s="20">
        <v>7</v>
      </c>
      <c r="L209" s="20" t="b">
        <f t="shared" si="10"/>
        <v>1</v>
      </c>
      <c r="M209" s="20" t="b">
        <f t="shared" si="11"/>
        <v>1</v>
      </c>
    </row>
    <row r="210" spans="1:13" hidden="1" x14ac:dyDescent="0.2">
      <c r="A210" s="63" t="s">
        <v>2854</v>
      </c>
      <c r="B210" s="63" t="s">
        <v>131</v>
      </c>
      <c r="C210" s="64">
        <v>1206183160</v>
      </c>
      <c r="D210" s="64">
        <v>6</v>
      </c>
      <c r="E210" s="64" t="str">
        <f t="shared" si="9"/>
        <v>IMCOLMEDICA S.A.CANULAS DE GUEDEL</v>
      </c>
      <c r="F210" s="64" t="s">
        <v>2854</v>
      </c>
      <c r="G210" s="64" t="s">
        <v>131</v>
      </c>
      <c r="H210" s="64">
        <v>1206183160</v>
      </c>
      <c r="I210" s="64">
        <v>6</v>
      </c>
      <c r="J210" s="20">
        <v>1206183160</v>
      </c>
      <c r="K210" s="20">
        <v>6</v>
      </c>
      <c r="L210" s="20" t="b">
        <f t="shared" si="10"/>
        <v>1</v>
      </c>
      <c r="M210" s="20" t="b">
        <f t="shared" si="11"/>
        <v>1</v>
      </c>
    </row>
    <row r="211" spans="1:13" hidden="1" x14ac:dyDescent="0.2">
      <c r="A211" s="63" t="s">
        <v>2854</v>
      </c>
      <c r="B211" s="63" t="s">
        <v>163</v>
      </c>
      <c r="C211" s="64">
        <v>603300708</v>
      </c>
      <c r="D211" s="64">
        <v>3</v>
      </c>
      <c r="E211" s="64" t="str">
        <f t="shared" si="9"/>
        <v>IMCOLMEDICA S.A.CINTA MICROPOROSA</v>
      </c>
      <c r="F211" s="64" t="s">
        <v>2854</v>
      </c>
      <c r="G211" s="64" t="s">
        <v>163</v>
      </c>
      <c r="H211" s="64">
        <v>603300708</v>
      </c>
      <c r="I211" s="64">
        <v>3</v>
      </c>
      <c r="J211" s="20">
        <v>603300708</v>
      </c>
      <c r="K211" s="20">
        <v>3</v>
      </c>
      <c r="L211" s="20" t="b">
        <f t="shared" si="10"/>
        <v>1</v>
      </c>
      <c r="M211" s="20" t="b">
        <f t="shared" si="11"/>
        <v>1</v>
      </c>
    </row>
    <row r="212" spans="1:13" x14ac:dyDescent="0.2">
      <c r="A212" s="63" t="s">
        <v>2854</v>
      </c>
      <c r="B212" s="63" t="s">
        <v>182</v>
      </c>
      <c r="C212" s="64">
        <v>402270520</v>
      </c>
      <c r="D212" s="64">
        <v>2</v>
      </c>
      <c r="E212" s="64" t="str">
        <f t="shared" si="9"/>
        <v>IMCOLMEDICA S.A.CIRCUITO ANESTESIA</v>
      </c>
      <c r="F212" s="64" t="s">
        <v>2854</v>
      </c>
      <c r="G212" s="64" t="s">
        <v>182</v>
      </c>
      <c r="H212" s="64">
        <v>402270520</v>
      </c>
      <c r="I212" s="64">
        <v>2</v>
      </c>
      <c r="J212" s="20">
        <v>402270520</v>
      </c>
      <c r="K212" s="20">
        <v>2</v>
      </c>
      <c r="L212" s="20" t="b">
        <f t="shared" si="10"/>
        <v>1</v>
      </c>
      <c r="M212" s="20" t="b">
        <f t="shared" si="11"/>
        <v>1</v>
      </c>
    </row>
    <row r="213" spans="1:13" hidden="1" x14ac:dyDescent="0.2">
      <c r="A213" s="63" t="s">
        <v>2854</v>
      </c>
      <c r="B213" s="63" t="s">
        <v>202</v>
      </c>
      <c r="C213" s="64">
        <v>1206482160</v>
      </c>
      <c r="D213" s="64">
        <v>6</v>
      </c>
      <c r="E213" s="64" t="str">
        <f t="shared" si="9"/>
        <v>IMCOLMEDICA S.A.CUCHILLAS DE BISTURI</v>
      </c>
      <c r="F213" s="64" t="s">
        <v>2854</v>
      </c>
      <c r="G213" s="64" t="s">
        <v>202</v>
      </c>
      <c r="H213" s="64">
        <v>1206482160</v>
      </c>
      <c r="I213" s="64">
        <v>6</v>
      </c>
      <c r="J213" s="20">
        <v>1206482160</v>
      </c>
      <c r="K213" s="20">
        <v>6</v>
      </c>
      <c r="L213" s="20" t="b">
        <f t="shared" si="10"/>
        <v>1</v>
      </c>
      <c r="M213" s="20" t="b">
        <f t="shared" si="11"/>
        <v>1</v>
      </c>
    </row>
    <row r="214" spans="1:13" x14ac:dyDescent="0.2">
      <c r="A214" s="63" t="s">
        <v>2854</v>
      </c>
      <c r="B214" s="63" t="s">
        <v>220</v>
      </c>
      <c r="C214" s="64">
        <v>201155506</v>
      </c>
      <c r="D214" s="64">
        <v>1</v>
      </c>
      <c r="E214" s="64" t="str">
        <f t="shared" si="9"/>
        <v>IMCOLMEDICA S.A.DETERGENTE ENZIMATICO</v>
      </c>
      <c r="F214" s="64" t="s">
        <v>2854</v>
      </c>
      <c r="G214" s="64" t="s">
        <v>220</v>
      </c>
      <c r="H214" s="64">
        <v>201155506</v>
      </c>
      <c r="I214" s="64">
        <v>1</v>
      </c>
      <c r="J214" s="20">
        <v>402313211</v>
      </c>
      <c r="K214" s="20">
        <v>2</v>
      </c>
      <c r="L214" s="20" t="b">
        <f t="shared" si="10"/>
        <v>0</v>
      </c>
      <c r="M214" s="20" t="b">
        <f t="shared" si="11"/>
        <v>0</v>
      </c>
    </row>
    <row r="215" spans="1:13" x14ac:dyDescent="0.2">
      <c r="A215" s="63" t="s">
        <v>2854</v>
      </c>
      <c r="B215" s="63" t="s">
        <v>245</v>
      </c>
      <c r="C215" s="64">
        <v>402241108</v>
      </c>
      <c r="D215" s="64">
        <v>2</v>
      </c>
      <c r="E215" s="64" t="str">
        <f t="shared" si="9"/>
        <v>IMCOLMEDICA S.A.GLUCOMETRIA USUARIO FINAL</v>
      </c>
      <c r="F215" s="64" t="s">
        <v>2854</v>
      </c>
      <c r="G215" s="64" t="s">
        <v>245</v>
      </c>
      <c r="H215" s="64">
        <v>402241108</v>
      </c>
      <c r="I215" s="64">
        <v>2</v>
      </c>
      <c r="J215" s="20">
        <v>603252218</v>
      </c>
      <c r="K215" s="20">
        <v>3</v>
      </c>
      <c r="L215" s="20" t="b">
        <f t="shared" si="10"/>
        <v>0</v>
      </c>
      <c r="M215" s="20" t="b">
        <f t="shared" si="11"/>
        <v>0</v>
      </c>
    </row>
    <row r="216" spans="1:13" x14ac:dyDescent="0.2">
      <c r="A216" s="63" t="s">
        <v>2854</v>
      </c>
      <c r="B216" s="63" t="s">
        <v>292</v>
      </c>
      <c r="C216" s="64">
        <v>206010910</v>
      </c>
      <c r="D216" s="64">
        <v>1</v>
      </c>
      <c r="E216" s="64" t="str">
        <f t="shared" si="9"/>
        <v>IMCOLMEDICA S.A.GUIAS DE ENTUBACION</v>
      </c>
      <c r="F216" s="64" t="s">
        <v>2854</v>
      </c>
      <c r="G216" s="64" t="s">
        <v>292</v>
      </c>
      <c r="H216" s="64">
        <v>206010910</v>
      </c>
      <c r="I216" s="64">
        <v>1</v>
      </c>
      <c r="J216" s="20">
        <v>412021720</v>
      </c>
      <c r="K216" s="20">
        <v>2</v>
      </c>
      <c r="L216" s="20" t="b">
        <f t="shared" si="10"/>
        <v>0</v>
      </c>
      <c r="M216" s="20" t="b">
        <f t="shared" si="11"/>
        <v>0</v>
      </c>
    </row>
    <row r="217" spans="1:13" hidden="1" x14ac:dyDescent="0.2">
      <c r="A217" s="63" t="s">
        <v>2854</v>
      </c>
      <c r="B217" s="63" t="s">
        <v>326</v>
      </c>
      <c r="C217" s="64">
        <v>804529340</v>
      </c>
      <c r="D217" s="64">
        <v>4</v>
      </c>
      <c r="E217" s="64" t="str">
        <f t="shared" si="9"/>
        <v>IMCOLMEDICA S.A.MASCARAS LARINGEAS DESECHABLES</v>
      </c>
      <c r="F217" s="64" t="s">
        <v>2854</v>
      </c>
      <c r="G217" s="64" t="s">
        <v>326</v>
      </c>
      <c r="H217" s="64">
        <v>804529340</v>
      </c>
      <c r="I217" s="64">
        <v>4</v>
      </c>
      <c r="J217" s="20">
        <v>804529340</v>
      </c>
      <c r="K217" s="20">
        <v>4</v>
      </c>
      <c r="L217" s="20" t="b">
        <f t="shared" si="10"/>
        <v>1</v>
      </c>
      <c r="M217" s="20" t="b">
        <f t="shared" si="11"/>
        <v>1</v>
      </c>
    </row>
    <row r="218" spans="1:13" x14ac:dyDescent="0.2">
      <c r="A218" s="63" t="s">
        <v>2854</v>
      </c>
      <c r="B218" s="63" t="s">
        <v>337</v>
      </c>
      <c r="C218" s="64">
        <v>1005661750</v>
      </c>
      <c r="D218" s="64">
        <v>5</v>
      </c>
      <c r="E218" s="64" t="str">
        <f t="shared" si="9"/>
        <v>IMCOLMEDICA S.A.MASCARAS LARINGEAS REUTILIZABLES</v>
      </c>
      <c r="F218" s="64" t="s">
        <v>2854</v>
      </c>
      <c r="G218" s="64" t="s">
        <v>337</v>
      </c>
      <c r="H218" s="64">
        <v>1005661750</v>
      </c>
      <c r="I218" s="64">
        <v>5</v>
      </c>
      <c r="J218" s="20">
        <v>1005661750</v>
      </c>
      <c r="K218" s="20">
        <v>5</v>
      </c>
      <c r="L218" s="20" t="b">
        <f t="shared" si="10"/>
        <v>1</v>
      </c>
      <c r="M218" s="20" t="b">
        <f t="shared" si="11"/>
        <v>1</v>
      </c>
    </row>
    <row r="219" spans="1:13" hidden="1" x14ac:dyDescent="0.2">
      <c r="A219" s="63" t="s">
        <v>2854</v>
      </c>
      <c r="B219" s="63" t="s">
        <v>350</v>
      </c>
      <c r="C219" s="64">
        <v>402269720</v>
      </c>
      <c r="D219" s="64">
        <v>2</v>
      </c>
      <c r="E219" s="64" t="str">
        <f t="shared" si="9"/>
        <v>IMCOLMEDICA S.A.MASCARAS NO REINHALACION</v>
      </c>
      <c r="F219" s="64" t="s">
        <v>2854</v>
      </c>
      <c r="G219" s="64" t="s">
        <v>350</v>
      </c>
      <c r="H219" s="64">
        <v>402269720</v>
      </c>
      <c r="I219" s="64">
        <v>2</v>
      </c>
      <c r="J219" s="20">
        <v>402269720</v>
      </c>
      <c r="K219" s="20">
        <v>2</v>
      </c>
      <c r="L219" s="20" t="b">
        <f t="shared" si="10"/>
        <v>1</v>
      </c>
      <c r="M219" s="20" t="b">
        <f t="shared" si="11"/>
        <v>1</v>
      </c>
    </row>
    <row r="220" spans="1:13" hidden="1" x14ac:dyDescent="0.2">
      <c r="A220" s="63" t="s">
        <v>2854</v>
      </c>
      <c r="B220" s="63" t="s">
        <v>355</v>
      </c>
      <c r="C220" s="64">
        <v>402303720</v>
      </c>
      <c r="D220" s="64">
        <v>2</v>
      </c>
      <c r="E220" s="64" t="str">
        <f t="shared" si="9"/>
        <v>IMCOLMEDICA S.A.MICRONEBULIZADORES</v>
      </c>
      <c r="F220" s="64" t="s">
        <v>2854</v>
      </c>
      <c r="G220" s="64" t="s">
        <v>355</v>
      </c>
      <c r="H220" s="64">
        <v>402303720</v>
      </c>
      <c r="I220" s="64">
        <v>2</v>
      </c>
      <c r="J220" s="20">
        <v>402303720</v>
      </c>
      <c r="K220" s="20">
        <v>2</v>
      </c>
      <c r="L220" s="20" t="b">
        <f t="shared" si="10"/>
        <v>1</v>
      </c>
      <c r="M220" s="20" t="b">
        <f t="shared" si="11"/>
        <v>1</v>
      </c>
    </row>
    <row r="221" spans="1:13" hidden="1" x14ac:dyDescent="0.2">
      <c r="A221" s="63" t="s">
        <v>2854</v>
      </c>
      <c r="B221" s="63" t="s">
        <v>62</v>
      </c>
      <c r="C221" s="64">
        <v>2217549378</v>
      </c>
      <c r="D221" s="64">
        <v>11</v>
      </c>
      <c r="E221" s="64" t="str">
        <f t="shared" si="9"/>
        <v>IMCOLMEDICA S.A.NINGUNO</v>
      </c>
      <c r="F221" s="64" t="s">
        <v>2854</v>
      </c>
      <c r="G221" s="64" t="s">
        <v>62</v>
      </c>
      <c r="H221" s="64">
        <v>2217549378</v>
      </c>
      <c r="I221" s="64">
        <v>11</v>
      </c>
      <c r="J221" s="20">
        <v>81718857125</v>
      </c>
      <c r="K221" s="20">
        <v>460</v>
      </c>
      <c r="L221" s="20" t="b">
        <f t="shared" si="10"/>
        <v>0</v>
      </c>
      <c r="M221" s="20" t="b">
        <f t="shared" si="11"/>
        <v>0</v>
      </c>
    </row>
    <row r="222" spans="1:13" x14ac:dyDescent="0.2">
      <c r="A222" s="63" t="s">
        <v>2854</v>
      </c>
      <c r="B222" s="63" t="s">
        <v>639</v>
      </c>
      <c r="C222" s="64">
        <v>618094695</v>
      </c>
      <c r="D222" s="64">
        <v>3</v>
      </c>
      <c r="E222" s="64" t="str">
        <f t="shared" si="9"/>
        <v>IMCOLMEDICA S.A.RESUCITADORES MANUALES</v>
      </c>
      <c r="F222" s="64" t="s">
        <v>2854</v>
      </c>
      <c r="G222" s="64" t="s">
        <v>639</v>
      </c>
      <c r="H222" s="64">
        <v>618094695</v>
      </c>
      <c r="I222" s="64">
        <v>3</v>
      </c>
      <c r="J222" s="20">
        <v>618094695</v>
      </c>
      <c r="K222" s="20">
        <v>3</v>
      </c>
      <c r="L222" s="20" t="b">
        <f t="shared" si="10"/>
        <v>1</v>
      </c>
      <c r="M222" s="20" t="b">
        <f t="shared" si="11"/>
        <v>1</v>
      </c>
    </row>
    <row r="223" spans="1:13" x14ac:dyDescent="0.2">
      <c r="A223" s="63" t="s">
        <v>2854</v>
      </c>
      <c r="B223" s="63" t="s">
        <v>649</v>
      </c>
      <c r="C223" s="64">
        <v>1407782582</v>
      </c>
      <c r="D223" s="64">
        <v>7</v>
      </c>
      <c r="E223" s="64" t="str">
        <f t="shared" si="9"/>
        <v>IMCOLMEDICA S.A.SONDA FOLEY</v>
      </c>
      <c r="F223" s="64" t="s">
        <v>2854</v>
      </c>
      <c r="G223" s="64" t="s">
        <v>649</v>
      </c>
      <c r="H223" s="64">
        <v>1407782582</v>
      </c>
      <c r="I223" s="64">
        <v>7</v>
      </c>
      <c r="J223" s="20">
        <v>1810005806</v>
      </c>
      <c r="K223" s="20">
        <v>9</v>
      </c>
      <c r="L223" s="20" t="b">
        <f t="shared" si="10"/>
        <v>0</v>
      </c>
      <c r="M223" s="20" t="b">
        <f t="shared" si="11"/>
        <v>0</v>
      </c>
    </row>
    <row r="224" spans="1:13" hidden="1" x14ac:dyDescent="0.2">
      <c r="A224" s="63" t="s">
        <v>2854</v>
      </c>
      <c r="B224" s="63" t="s">
        <v>666</v>
      </c>
      <c r="C224" s="64">
        <v>1407789670</v>
      </c>
      <c r="D224" s="64">
        <v>7</v>
      </c>
      <c r="E224" s="64" t="str">
        <f t="shared" si="9"/>
        <v>IMCOLMEDICA S.A.SONDA NASOGASTRICA</v>
      </c>
      <c r="F224" s="64" t="s">
        <v>2854</v>
      </c>
      <c r="G224" s="64" t="s">
        <v>666</v>
      </c>
      <c r="H224" s="64">
        <v>1407789670</v>
      </c>
      <c r="I224" s="64">
        <v>7</v>
      </c>
      <c r="J224" s="20">
        <v>1407789670</v>
      </c>
      <c r="K224" s="20">
        <v>7</v>
      </c>
      <c r="L224" s="20" t="b">
        <f t="shared" si="10"/>
        <v>1</v>
      </c>
      <c r="M224" s="20" t="b">
        <f t="shared" si="11"/>
        <v>1</v>
      </c>
    </row>
    <row r="225" spans="1:13" hidden="1" x14ac:dyDescent="0.2">
      <c r="A225" s="63" t="s">
        <v>2854</v>
      </c>
      <c r="B225" s="63" t="s">
        <v>683</v>
      </c>
      <c r="C225" s="64">
        <v>1407795270</v>
      </c>
      <c r="D225" s="64">
        <v>7</v>
      </c>
      <c r="E225" s="64" t="str">
        <f t="shared" si="9"/>
        <v>IMCOLMEDICA S.A.SONDA NELATON</v>
      </c>
      <c r="F225" s="64" t="s">
        <v>2854</v>
      </c>
      <c r="G225" s="64" t="s">
        <v>683</v>
      </c>
      <c r="H225" s="64">
        <v>1407795270</v>
      </c>
      <c r="I225" s="64">
        <v>7</v>
      </c>
      <c r="J225" s="20">
        <v>1407795270</v>
      </c>
      <c r="K225" s="20">
        <v>7</v>
      </c>
      <c r="L225" s="20" t="b">
        <f t="shared" si="10"/>
        <v>1</v>
      </c>
      <c r="M225" s="20" t="b">
        <f t="shared" si="11"/>
        <v>1</v>
      </c>
    </row>
    <row r="226" spans="1:13" hidden="1" x14ac:dyDescent="0.2">
      <c r="A226" s="63" t="s">
        <v>2854</v>
      </c>
      <c r="B226" s="63" t="s">
        <v>709</v>
      </c>
      <c r="C226" s="64">
        <v>603332630</v>
      </c>
      <c r="D226" s="64">
        <v>3</v>
      </c>
      <c r="E226" s="64" t="str">
        <f t="shared" si="9"/>
        <v>IMCOLMEDICA S.A.SONDAS TORAX</v>
      </c>
      <c r="F226" s="64" t="s">
        <v>2854</v>
      </c>
      <c r="G226" s="64" t="s">
        <v>709</v>
      </c>
      <c r="H226" s="64">
        <v>603332630</v>
      </c>
      <c r="I226" s="64">
        <v>3</v>
      </c>
      <c r="J226" s="20">
        <v>603332630</v>
      </c>
      <c r="K226" s="20">
        <v>3</v>
      </c>
      <c r="L226" s="20" t="b">
        <f t="shared" si="10"/>
        <v>1</v>
      </c>
      <c r="M226" s="20" t="b">
        <f t="shared" si="11"/>
        <v>1</v>
      </c>
    </row>
    <row r="227" spans="1:13" x14ac:dyDescent="0.2">
      <c r="A227" s="63" t="s">
        <v>2854</v>
      </c>
      <c r="B227" s="63" t="s">
        <v>719</v>
      </c>
      <c r="C227" s="64">
        <v>2011309740</v>
      </c>
      <c r="D227" s="64">
        <v>10</v>
      </c>
      <c r="E227" s="64" t="str">
        <f t="shared" si="9"/>
        <v>IMCOLMEDICA S.A.TUBOS ENDOTRAQUEALES CON BALÓN</v>
      </c>
      <c r="F227" s="64" t="s">
        <v>2854</v>
      </c>
      <c r="G227" s="64" t="s">
        <v>719</v>
      </c>
      <c r="H227" s="64">
        <v>2011309740</v>
      </c>
      <c r="I227" s="64">
        <v>10</v>
      </c>
      <c r="J227" s="20">
        <v>2614701660</v>
      </c>
      <c r="K227" s="20">
        <v>13</v>
      </c>
      <c r="L227" s="20" t="b">
        <f t="shared" si="10"/>
        <v>0</v>
      </c>
      <c r="M227" s="20" t="b">
        <f t="shared" si="11"/>
        <v>0</v>
      </c>
    </row>
    <row r="228" spans="1:13" x14ac:dyDescent="0.2">
      <c r="A228" s="63" t="s">
        <v>2854</v>
      </c>
      <c r="B228" s="63" t="s">
        <v>749</v>
      </c>
      <c r="C228" s="64">
        <v>603391230</v>
      </c>
      <c r="D228" s="64">
        <v>3</v>
      </c>
      <c r="E228" s="64" t="str">
        <f t="shared" si="9"/>
        <v>IMCOLMEDICA S.A.TUBOS ENDOTRAQUEALES SIN BALÓN</v>
      </c>
      <c r="F228" s="64" t="s">
        <v>2854</v>
      </c>
      <c r="G228" s="64" t="s">
        <v>749</v>
      </c>
      <c r="H228" s="64">
        <v>603391230</v>
      </c>
      <c r="I228" s="64">
        <v>3</v>
      </c>
      <c r="J228" s="20">
        <v>1206783360</v>
      </c>
      <c r="K228" s="20">
        <v>6</v>
      </c>
      <c r="L228" s="20" t="b">
        <f t="shared" si="10"/>
        <v>0</v>
      </c>
      <c r="M228" s="20" t="b">
        <f t="shared" si="11"/>
        <v>0</v>
      </c>
    </row>
    <row r="229" spans="1:13" hidden="1" x14ac:dyDescent="0.2">
      <c r="A229" s="63" t="s">
        <v>2854</v>
      </c>
      <c r="B229" s="63" t="s">
        <v>780</v>
      </c>
      <c r="C229" s="64">
        <v>402281118</v>
      </c>
      <c r="D229" s="64">
        <v>2</v>
      </c>
      <c r="E229" s="64" t="str">
        <f t="shared" si="9"/>
        <v>IMCOLMEDICA S.A.VENDAS  ELASTICAS</v>
      </c>
      <c r="F229" s="64" t="s">
        <v>2854</v>
      </c>
      <c r="G229" s="64" t="s">
        <v>780</v>
      </c>
      <c r="H229" s="64">
        <v>402281118</v>
      </c>
      <c r="I229" s="64">
        <v>2</v>
      </c>
      <c r="J229" s="20">
        <v>402281118</v>
      </c>
      <c r="K229" s="20">
        <v>2</v>
      </c>
      <c r="L229" s="20" t="b">
        <f t="shared" si="10"/>
        <v>1</v>
      </c>
      <c r="M229" s="20" t="b">
        <f t="shared" si="11"/>
        <v>1</v>
      </c>
    </row>
    <row r="230" spans="1:13" hidden="1" x14ac:dyDescent="0.2">
      <c r="A230" s="63" t="s">
        <v>2854</v>
      </c>
      <c r="B230" s="63" t="s">
        <v>1545</v>
      </c>
      <c r="C230" s="64">
        <v>402282318</v>
      </c>
      <c r="D230" s="64">
        <v>2</v>
      </c>
      <c r="E230" s="64" t="str">
        <f t="shared" si="9"/>
        <v>IMCOLMEDICA S.A.VENDAS DE YESO</v>
      </c>
      <c r="F230" s="64" t="s">
        <v>2854</v>
      </c>
      <c r="G230" s="64" t="s">
        <v>1545</v>
      </c>
      <c r="H230" s="64">
        <v>402282318</v>
      </c>
      <c r="I230" s="64">
        <v>2</v>
      </c>
      <c r="J230" s="20">
        <v>402282318</v>
      </c>
      <c r="K230" s="20">
        <v>2</v>
      </c>
      <c r="L230" s="20" t="b">
        <f t="shared" si="10"/>
        <v>1</v>
      </c>
      <c r="M230" s="20" t="b">
        <f t="shared" si="11"/>
        <v>1</v>
      </c>
    </row>
    <row r="231" spans="1:13" x14ac:dyDescent="0.2">
      <c r="A231" s="63" t="s">
        <v>446</v>
      </c>
      <c r="B231" s="63" t="s">
        <v>182</v>
      </c>
      <c r="C231" s="64">
        <v>402270520</v>
      </c>
      <c r="D231" s="64">
        <v>2</v>
      </c>
      <c r="E231" s="64" t="str">
        <f t="shared" si="9"/>
        <v>LABORATORIOS GOTHAPLAST LTDACIRCUITO ANESTESIA</v>
      </c>
      <c r="F231" s="64" t="s">
        <v>446</v>
      </c>
      <c r="G231" s="64" t="s">
        <v>182</v>
      </c>
      <c r="H231" s="64">
        <v>402270520</v>
      </c>
      <c r="I231" s="64">
        <v>2</v>
      </c>
      <c r="J231" s="20">
        <v>402270520</v>
      </c>
      <c r="K231" s="20">
        <v>2</v>
      </c>
      <c r="L231" s="20" t="b">
        <f t="shared" si="10"/>
        <v>1</v>
      </c>
      <c r="M231" s="20" t="b">
        <f t="shared" si="11"/>
        <v>1</v>
      </c>
    </row>
    <row r="232" spans="1:13" x14ac:dyDescent="0.2">
      <c r="A232" s="63" t="s">
        <v>446</v>
      </c>
      <c r="B232" s="63" t="s">
        <v>220</v>
      </c>
      <c r="C232" s="64">
        <v>402313211</v>
      </c>
      <c r="D232" s="64">
        <v>2</v>
      </c>
      <c r="E232" s="64" t="str">
        <f t="shared" si="9"/>
        <v>LABORATORIOS GOTHAPLAST LTDADETERGENTE ENZIMATICO</v>
      </c>
      <c r="F232" s="64" t="s">
        <v>446</v>
      </c>
      <c r="G232" s="64" t="s">
        <v>220</v>
      </c>
      <c r="H232" s="64">
        <v>402313211</v>
      </c>
      <c r="I232" s="64">
        <v>2</v>
      </c>
      <c r="J232" s="20">
        <v>402313211</v>
      </c>
      <c r="K232" s="20">
        <v>2</v>
      </c>
      <c r="L232" s="20" t="b">
        <f t="shared" si="10"/>
        <v>1</v>
      </c>
      <c r="M232" s="20" t="b">
        <f t="shared" si="11"/>
        <v>1</v>
      </c>
    </row>
    <row r="233" spans="1:13" hidden="1" x14ac:dyDescent="0.2">
      <c r="A233" s="63" t="s">
        <v>446</v>
      </c>
      <c r="B233" s="63" t="s">
        <v>320</v>
      </c>
      <c r="C233" s="64">
        <v>804531540</v>
      </c>
      <c r="D233" s="64">
        <v>4</v>
      </c>
      <c r="E233" s="64" t="str">
        <f t="shared" si="9"/>
        <v>LABORATORIOS GOTHAPLAST LTDAMASCARAS COLCHON DE AIRE</v>
      </c>
      <c r="F233" s="64" t="s">
        <v>446</v>
      </c>
      <c r="G233" s="64" t="s">
        <v>320</v>
      </c>
      <c r="H233" s="64">
        <v>804531540</v>
      </c>
      <c r="I233" s="64">
        <v>4</v>
      </c>
      <c r="J233" s="20">
        <v>804531540</v>
      </c>
      <c r="K233" s="20">
        <v>4</v>
      </c>
      <c r="L233" s="20" t="b">
        <f t="shared" si="10"/>
        <v>1</v>
      </c>
      <c r="M233" s="20" t="b">
        <f t="shared" si="11"/>
        <v>1</v>
      </c>
    </row>
    <row r="234" spans="1:13" hidden="1" x14ac:dyDescent="0.2">
      <c r="A234" s="63" t="s">
        <v>446</v>
      </c>
      <c r="B234" s="63" t="s">
        <v>355</v>
      </c>
      <c r="C234" s="64">
        <v>402303720</v>
      </c>
      <c r="D234" s="64">
        <v>2</v>
      </c>
      <c r="E234" s="64" t="str">
        <f t="shared" si="9"/>
        <v>LABORATORIOS GOTHAPLAST LTDAMICRONEBULIZADORES</v>
      </c>
      <c r="F234" s="64" t="s">
        <v>446</v>
      </c>
      <c r="G234" s="64" t="s">
        <v>355</v>
      </c>
      <c r="H234" s="64">
        <v>402303720</v>
      </c>
      <c r="I234" s="64">
        <v>2</v>
      </c>
      <c r="J234" s="20">
        <v>402303720</v>
      </c>
      <c r="K234" s="20">
        <v>2</v>
      </c>
      <c r="L234" s="20" t="b">
        <f t="shared" si="10"/>
        <v>1</v>
      </c>
      <c r="M234" s="20" t="b">
        <f t="shared" si="11"/>
        <v>1</v>
      </c>
    </row>
    <row r="235" spans="1:13" hidden="1" x14ac:dyDescent="0.2">
      <c r="A235" s="63" t="s">
        <v>446</v>
      </c>
      <c r="B235" s="63" t="s">
        <v>62</v>
      </c>
      <c r="C235" s="64">
        <v>3438812206</v>
      </c>
      <c r="D235" s="64">
        <v>16</v>
      </c>
      <c r="E235" s="64" t="str">
        <f t="shared" si="9"/>
        <v>LABORATORIOS GOTHAPLAST LTDANINGUNO</v>
      </c>
      <c r="F235" s="64" t="s">
        <v>446</v>
      </c>
      <c r="G235" s="64" t="s">
        <v>62</v>
      </c>
      <c r="H235" s="64">
        <v>3438812206</v>
      </c>
      <c r="I235" s="64">
        <v>16</v>
      </c>
      <c r="J235" s="20">
        <v>81718857125</v>
      </c>
      <c r="K235" s="20">
        <v>460</v>
      </c>
      <c r="L235" s="20" t="b">
        <f t="shared" si="10"/>
        <v>0</v>
      </c>
      <c r="M235" s="20" t="b">
        <f t="shared" si="11"/>
        <v>0</v>
      </c>
    </row>
    <row r="236" spans="1:13" hidden="1" x14ac:dyDescent="0.2">
      <c r="A236" s="63" t="s">
        <v>446</v>
      </c>
      <c r="B236" s="63" t="s">
        <v>788</v>
      </c>
      <c r="C236" s="64">
        <v>402281818</v>
      </c>
      <c r="D236" s="64">
        <v>2</v>
      </c>
      <c r="E236" s="64" t="str">
        <f t="shared" si="9"/>
        <v>LABORATORIOS GOTHAPLAST LTDAVENDAS TELA</v>
      </c>
      <c r="F236" s="64" t="s">
        <v>446</v>
      </c>
      <c r="G236" s="64" t="s">
        <v>788</v>
      </c>
      <c r="H236" s="64">
        <v>402281818</v>
      </c>
      <c r="I236" s="64">
        <v>2</v>
      </c>
      <c r="J236" s="20">
        <v>402281818</v>
      </c>
      <c r="K236" s="20">
        <v>2</v>
      </c>
      <c r="L236" s="20" t="b">
        <f t="shared" si="10"/>
        <v>1</v>
      </c>
      <c r="M236" s="20" t="b">
        <f t="shared" si="11"/>
        <v>1</v>
      </c>
    </row>
    <row r="237" spans="1:13" hidden="1" x14ac:dyDescent="0.2">
      <c r="A237" s="63" t="s">
        <v>446</v>
      </c>
      <c r="B237" s="63" t="s">
        <v>796</v>
      </c>
      <c r="C237" s="64">
        <v>402266914</v>
      </c>
      <c r="D237" s="64">
        <v>2</v>
      </c>
      <c r="E237" s="64" t="str">
        <f t="shared" si="9"/>
        <v>LABORATORIOS GOTHAPLAST LTDAVENTURY</v>
      </c>
      <c r="F237" s="64" t="s">
        <v>446</v>
      </c>
      <c r="G237" s="64" t="s">
        <v>796</v>
      </c>
      <c r="H237" s="64">
        <v>402266914</v>
      </c>
      <c r="I237" s="64">
        <v>2</v>
      </c>
      <c r="J237" s="20">
        <v>402266914</v>
      </c>
      <c r="K237" s="20">
        <v>2</v>
      </c>
      <c r="L237" s="20" t="b">
        <f t="shared" si="10"/>
        <v>1</v>
      </c>
      <c r="M237" s="20" t="b">
        <f t="shared" si="11"/>
        <v>1</v>
      </c>
    </row>
    <row r="238" spans="1:13" hidden="1" x14ac:dyDescent="0.2">
      <c r="A238" s="63" t="s">
        <v>8315</v>
      </c>
      <c r="B238" s="63" t="s">
        <v>111</v>
      </c>
      <c r="C238" s="64">
        <v>1206062160</v>
      </c>
      <c r="D238" s="64">
        <v>6</v>
      </c>
      <c r="E238" s="64" t="str">
        <f t="shared" si="9"/>
        <v>LABORATORIOS OSSALUD SASAGUJAS HIPODERMICAS</v>
      </c>
      <c r="F238" s="64" t="s">
        <v>8315</v>
      </c>
      <c r="G238" s="64" t="s">
        <v>111</v>
      </c>
      <c r="H238" s="64">
        <v>1206062160</v>
      </c>
      <c r="I238" s="64">
        <v>6</v>
      </c>
      <c r="J238" s="20">
        <v>1206062160</v>
      </c>
      <c r="K238" s="20">
        <v>6</v>
      </c>
      <c r="L238" s="20" t="b">
        <f t="shared" si="10"/>
        <v>1</v>
      </c>
      <c r="M238" s="20" t="b">
        <f t="shared" si="11"/>
        <v>1</v>
      </c>
    </row>
    <row r="239" spans="1:13" hidden="1" x14ac:dyDescent="0.2">
      <c r="A239" s="63" t="s">
        <v>8315</v>
      </c>
      <c r="B239" s="63" t="s">
        <v>811</v>
      </c>
      <c r="C239" s="64">
        <v>816000332</v>
      </c>
      <c r="D239" s="64">
        <v>2</v>
      </c>
      <c r="E239" s="64" t="str">
        <f t="shared" si="9"/>
        <v>LABORATORIOS OSSALUD SASAGUJAS PARA TOMA DE MUESTRAS</v>
      </c>
      <c r="F239" s="64" t="s">
        <v>8315</v>
      </c>
      <c r="G239" s="64" t="s">
        <v>811</v>
      </c>
      <c r="H239" s="64">
        <v>816000332</v>
      </c>
      <c r="I239" s="64">
        <v>2</v>
      </c>
      <c r="J239" s="20">
        <v>816000332</v>
      </c>
      <c r="K239" s="20">
        <v>2</v>
      </c>
      <c r="L239" s="20" t="b">
        <f t="shared" si="10"/>
        <v>1</v>
      </c>
      <c r="M239" s="20" t="b">
        <f t="shared" si="11"/>
        <v>1</v>
      </c>
    </row>
    <row r="240" spans="1:13" hidden="1" x14ac:dyDescent="0.2">
      <c r="A240" s="63" t="s">
        <v>8315</v>
      </c>
      <c r="B240" s="63" t="s">
        <v>131</v>
      </c>
      <c r="C240" s="64">
        <v>1206183160</v>
      </c>
      <c r="D240" s="64">
        <v>6</v>
      </c>
      <c r="E240" s="64" t="str">
        <f t="shared" si="9"/>
        <v>LABORATORIOS OSSALUD SASCANULAS DE GUEDEL</v>
      </c>
      <c r="F240" s="64" t="s">
        <v>8315</v>
      </c>
      <c r="G240" s="64" t="s">
        <v>131</v>
      </c>
      <c r="H240" s="64">
        <v>1206183160</v>
      </c>
      <c r="I240" s="64">
        <v>6</v>
      </c>
      <c r="J240" s="20">
        <v>1206183160</v>
      </c>
      <c r="K240" s="20">
        <v>6</v>
      </c>
      <c r="L240" s="20" t="b">
        <f t="shared" si="10"/>
        <v>1</v>
      </c>
      <c r="M240" s="20" t="b">
        <f t="shared" si="11"/>
        <v>1</v>
      </c>
    </row>
    <row r="241" spans="1:13" hidden="1" x14ac:dyDescent="0.2">
      <c r="A241" s="63" t="s">
        <v>8315</v>
      </c>
      <c r="B241" s="63" t="s">
        <v>163</v>
      </c>
      <c r="C241" s="64">
        <v>603300708</v>
      </c>
      <c r="D241" s="64">
        <v>3</v>
      </c>
      <c r="E241" s="64" t="str">
        <f t="shared" si="9"/>
        <v>LABORATORIOS OSSALUD SASCINTA MICROPOROSA</v>
      </c>
      <c r="F241" s="64" t="s">
        <v>8315</v>
      </c>
      <c r="G241" s="64" t="s">
        <v>163</v>
      </c>
      <c r="H241" s="64">
        <v>603300708</v>
      </c>
      <c r="I241" s="64">
        <v>3</v>
      </c>
      <c r="J241" s="20">
        <v>603300708</v>
      </c>
      <c r="K241" s="20">
        <v>3</v>
      </c>
      <c r="L241" s="20" t="b">
        <f t="shared" si="10"/>
        <v>1</v>
      </c>
      <c r="M241" s="20" t="b">
        <f t="shared" si="11"/>
        <v>1</v>
      </c>
    </row>
    <row r="242" spans="1:13" x14ac:dyDescent="0.2">
      <c r="A242" s="63" t="s">
        <v>8315</v>
      </c>
      <c r="B242" s="63" t="s">
        <v>182</v>
      </c>
      <c r="C242" s="64">
        <v>402270520</v>
      </c>
      <c r="D242" s="64">
        <v>2</v>
      </c>
      <c r="E242" s="64" t="str">
        <f t="shared" si="9"/>
        <v>LABORATORIOS OSSALUD SASCIRCUITO ANESTESIA</v>
      </c>
      <c r="F242" s="64" t="s">
        <v>8315</v>
      </c>
      <c r="G242" s="64" t="s">
        <v>182</v>
      </c>
      <c r="H242" s="64">
        <v>402270520</v>
      </c>
      <c r="I242" s="64">
        <v>2</v>
      </c>
      <c r="J242" s="20">
        <v>402270520</v>
      </c>
      <c r="K242" s="20">
        <v>2</v>
      </c>
      <c r="L242" s="20" t="b">
        <f t="shared" si="10"/>
        <v>1</v>
      </c>
      <c r="M242" s="20" t="b">
        <f t="shared" si="11"/>
        <v>1</v>
      </c>
    </row>
    <row r="243" spans="1:13" hidden="1" x14ac:dyDescent="0.2">
      <c r="A243" s="63" t="s">
        <v>8315</v>
      </c>
      <c r="B243" s="63" t="s">
        <v>191</v>
      </c>
      <c r="C243" s="64">
        <v>603427230</v>
      </c>
      <c r="D243" s="64">
        <v>3</v>
      </c>
      <c r="E243" s="64" t="str">
        <f t="shared" si="9"/>
        <v>LABORATORIOS OSSALUD SASCOLLAR CERVICAL</v>
      </c>
      <c r="F243" s="64" t="s">
        <v>8315</v>
      </c>
      <c r="G243" s="64" t="s">
        <v>191</v>
      </c>
      <c r="H243" s="64">
        <v>603427230</v>
      </c>
      <c r="I243" s="64">
        <v>3</v>
      </c>
      <c r="J243" s="20">
        <v>603427230</v>
      </c>
      <c r="K243" s="20">
        <v>3</v>
      </c>
      <c r="L243" s="20" t="b">
        <f t="shared" si="10"/>
        <v>1</v>
      </c>
      <c r="M243" s="20" t="b">
        <f t="shared" si="11"/>
        <v>1</v>
      </c>
    </row>
    <row r="244" spans="1:13" hidden="1" x14ac:dyDescent="0.2">
      <c r="A244" s="63" t="s">
        <v>8315</v>
      </c>
      <c r="B244" s="63" t="s">
        <v>3167</v>
      </c>
      <c r="C244" s="64">
        <v>1251120927</v>
      </c>
      <c r="D244" s="64">
        <v>3</v>
      </c>
      <c r="E244" s="64" t="str">
        <f t="shared" si="9"/>
        <v>LABORATORIOS OSSALUD SASCOLORANTES PARA BK</v>
      </c>
      <c r="F244" s="64" t="s">
        <v>8315</v>
      </c>
      <c r="G244" s="64" t="s">
        <v>3167</v>
      </c>
      <c r="H244" s="64">
        <v>1251120927</v>
      </c>
      <c r="I244" s="64">
        <v>3</v>
      </c>
      <c r="J244" s="20">
        <v>1251120927</v>
      </c>
      <c r="K244" s="20">
        <v>3</v>
      </c>
      <c r="L244" s="20" t="b">
        <f t="shared" si="10"/>
        <v>1</v>
      </c>
      <c r="M244" s="20" t="b">
        <f t="shared" si="11"/>
        <v>1</v>
      </c>
    </row>
    <row r="245" spans="1:13" hidden="1" x14ac:dyDescent="0.2">
      <c r="A245" s="63" t="s">
        <v>8315</v>
      </c>
      <c r="B245" s="63" t="s">
        <v>3178</v>
      </c>
      <c r="C245" s="64">
        <v>1668082336</v>
      </c>
      <c r="D245" s="64">
        <v>4</v>
      </c>
      <c r="E245" s="64" t="str">
        <f t="shared" si="9"/>
        <v>LABORATORIOS OSSALUD SASCOLORANTES PARA GRAM</v>
      </c>
      <c r="F245" s="64" t="s">
        <v>8315</v>
      </c>
      <c r="G245" s="64" t="s">
        <v>3178</v>
      </c>
      <c r="H245" s="64">
        <v>1668082336</v>
      </c>
      <c r="I245" s="64">
        <v>4</v>
      </c>
      <c r="J245" s="20">
        <v>1668082336</v>
      </c>
      <c r="K245" s="20">
        <v>4</v>
      </c>
      <c r="L245" s="20" t="b">
        <f t="shared" si="10"/>
        <v>1</v>
      </c>
      <c r="M245" s="20" t="b">
        <f t="shared" si="11"/>
        <v>1</v>
      </c>
    </row>
    <row r="246" spans="1:13" hidden="1" x14ac:dyDescent="0.2">
      <c r="A246" s="63" t="s">
        <v>8315</v>
      </c>
      <c r="B246" s="63" t="s">
        <v>202</v>
      </c>
      <c r="C246" s="64">
        <v>1206482160</v>
      </c>
      <c r="D246" s="64">
        <v>6</v>
      </c>
      <c r="E246" s="64" t="str">
        <f t="shared" si="9"/>
        <v>LABORATORIOS OSSALUD SASCUCHILLAS DE BISTURI</v>
      </c>
      <c r="F246" s="64" t="s">
        <v>8315</v>
      </c>
      <c r="G246" s="64" t="s">
        <v>202</v>
      </c>
      <c r="H246" s="64">
        <v>1206482160</v>
      </c>
      <c r="I246" s="64">
        <v>6</v>
      </c>
      <c r="J246" s="20">
        <v>1206482160</v>
      </c>
      <c r="K246" s="20">
        <v>6</v>
      </c>
      <c r="L246" s="20" t="b">
        <f t="shared" si="10"/>
        <v>1</v>
      </c>
      <c r="M246" s="20" t="b">
        <f t="shared" si="11"/>
        <v>1</v>
      </c>
    </row>
    <row r="247" spans="1:13" hidden="1" x14ac:dyDescent="0.2">
      <c r="A247" s="63" t="s">
        <v>8315</v>
      </c>
      <c r="B247" s="63" t="s">
        <v>236</v>
      </c>
      <c r="C247" s="64">
        <v>402309221</v>
      </c>
      <c r="D247" s="64">
        <v>2</v>
      </c>
      <c r="E247" s="64" t="str">
        <f t="shared" si="9"/>
        <v>LABORATORIOS OSSALUD SASESPECULOS</v>
      </c>
      <c r="F247" s="64" t="s">
        <v>8315</v>
      </c>
      <c r="G247" s="64" t="s">
        <v>236</v>
      </c>
      <c r="H247" s="64">
        <v>402309221</v>
      </c>
      <c r="I247" s="64">
        <v>2</v>
      </c>
      <c r="J247" s="20">
        <v>402309221</v>
      </c>
      <c r="K247" s="20">
        <v>2</v>
      </c>
      <c r="L247" s="20" t="b">
        <f t="shared" si="10"/>
        <v>1</v>
      </c>
      <c r="M247" s="20" t="b">
        <f t="shared" si="11"/>
        <v>1</v>
      </c>
    </row>
    <row r="248" spans="1:13" x14ac:dyDescent="0.2">
      <c r="A248" s="63" t="s">
        <v>8315</v>
      </c>
      <c r="B248" s="63" t="s">
        <v>245</v>
      </c>
      <c r="C248" s="64">
        <v>603252218</v>
      </c>
      <c r="D248" s="64">
        <v>3</v>
      </c>
      <c r="E248" s="64" t="str">
        <f t="shared" si="9"/>
        <v>LABORATORIOS OSSALUD SASGLUCOMETRIA USUARIO FINAL</v>
      </c>
      <c r="F248" s="64" t="s">
        <v>8315</v>
      </c>
      <c r="G248" s="64" t="s">
        <v>245</v>
      </c>
      <c r="H248" s="64">
        <v>603252218</v>
      </c>
      <c r="I248" s="64">
        <v>3</v>
      </c>
      <c r="J248" s="20">
        <v>603252218</v>
      </c>
      <c r="K248" s="20">
        <v>3</v>
      </c>
      <c r="L248" s="20" t="b">
        <f t="shared" si="10"/>
        <v>1</v>
      </c>
      <c r="M248" s="20" t="b">
        <f t="shared" si="11"/>
        <v>1</v>
      </c>
    </row>
    <row r="249" spans="1:13" x14ac:dyDescent="0.2">
      <c r="A249" s="63" t="s">
        <v>8315</v>
      </c>
      <c r="B249" s="63" t="s">
        <v>292</v>
      </c>
      <c r="C249" s="64">
        <v>412021720</v>
      </c>
      <c r="D249" s="64">
        <v>2</v>
      </c>
      <c r="E249" s="64" t="str">
        <f t="shared" si="9"/>
        <v>LABORATORIOS OSSALUD SASGUIAS DE ENTUBACION</v>
      </c>
      <c r="F249" s="64" t="s">
        <v>8315</v>
      </c>
      <c r="G249" s="64" t="s">
        <v>292</v>
      </c>
      <c r="H249" s="64">
        <v>412021720</v>
      </c>
      <c r="I249" s="64">
        <v>2</v>
      </c>
      <c r="J249" s="20">
        <v>412021720</v>
      </c>
      <c r="K249" s="20">
        <v>2</v>
      </c>
      <c r="L249" s="20" t="b">
        <f t="shared" si="10"/>
        <v>1</v>
      </c>
      <c r="M249" s="20" t="b">
        <f t="shared" si="11"/>
        <v>1</v>
      </c>
    </row>
    <row r="250" spans="1:13" x14ac:dyDescent="0.2">
      <c r="A250" s="63" t="s">
        <v>8315</v>
      </c>
      <c r="B250" s="63" t="s">
        <v>303</v>
      </c>
      <c r="C250" s="64">
        <v>804361942</v>
      </c>
      <c r="D250" s="64">
        <v>4</v>
      </c>
      <c r="E250" s="64" t="str">
        <f t="shared" si="9"/>
        <v>LABORATORIOS OSSALUD SASJERINGAS</v>
      </c>
      <c r="F250" s="64" t="s">
        <v>8315</v>
      </c>
      <c r="G250" s="64" t="s">
        <v>303</v>
      </c>
      <c r="H250" s="64">
        <v>804361942</v>
      </c>
      <c r="I250" s="64">
        <v>4</v>
      </c>
      <c r="J250" s="20">
        <v>804361942</v>
      </c>
      <c r="K250" s="20">
        <v>4</v>
      </c>
      <c r="L250" s="20" t="b">
        <f t="shared" si="10"/>
        <v>1</v>
      </c>
      <c r="M250" s="20" t="b">
        <f t="shared" si="11"/>
        <v>1</v>
      </c>
    </row>
    <row r="251" spans="1:13" hidden="1" x14ac:dyDescent="0.2">
      <c r="A251" s="63" t="s">
        <v>8315</v>
      </c>
      <c r="B251" s="63" t="s">
        <v>320</v>
      </c>
      <c r="C251" s="64">
        <v>804531540</v>
      </c>
      <c r="D251" s="64">
        <v>4</v>
      </c>
      <c r="E251" s="64" t="str">
        <f t="shared" si="9"/>
        <v>LABORATORIOS OSSALUD SASMASCARAS COLCHON DE AIRE</v>
      </c>
      <c r="F251" s="64" t="s">
        <v>8315</v>
      </c>
      <c r="G251" s="64" t="s">
        <v>320</v>
      </c>
      <c r="H251" s="64">
        <v>804531540</v>
      </c>
      <c r="I251" s="64">
        <v>4</v>
      </c>
      <c r="J251" s="20">
        <v>804531540</v>
      </c>
      <c r="K251" s="20">
        <v>4</v>
      </c>
      <c r="L251" s="20" t="b">
        <f t="shared" si="10"/>
        <v>1</v>
      </c>
      <c r="M251" s="20" t="b">
        <f t="shared" si="11"/>
        <v>1</v>
      </c>
    </row>
    <row r="252" spans="1:13" hidden="1" x14ac:dyDescent="0.2">
      <c r="A252" s="63" t="s">
        <v>8315</v>
      </c>
      <c r="B252" s="63" t="s">
        <v>326</v>
      </c>
      <c r="C252" s="64">
        <v>804529340</v>
      </c>
      <c r="D252" s="64">
        <v>4</v>
      </c>
      <c r="E252" s="64" t="str">
        <f t="shared" si="9"/>
        <v>LABORATORIOS OSSALUD SASMASCARAS LARINGEAS DESECHABLES</v>
      </c>
      <c r="F252" s="64" t="s">
        <v>8315</v>
      </c>
      <c r="G252" s="64" t="s">
        <v>326</v>
      </c>
      <c r="H252" s="64">
        <v>804529340</v>
      </c>
      <c r="I252" s="64">
        <v>4</v>
      </c>
      <c r="J252" s="20">
        <v>804529340</v>
      </c>
      <c r="K252" s="20">
        <v>4</v>
      </c>
      <c r="L252" s="20" t="b">
        <f t="shared" si="10"/>
        <v>1</v>
      </c>
      <c r="M252" s="20" t="b">
        <f t="shared" si="11"/>
        <v>1</v>
      </c>
    </row>
    <row r="253" spans="1:13" x14ac:dyDescent="0.2">
      <c r="A253" s="63" t="s">
        <v>8315</v>
      </c>
      <c r="B253" s="63" t="s">
        <v>337</v>
      </c>
      <c r="C253" s="64">
        <v>1005661750</v>
      </c>
      <c r="D253" s="64">
        <v>5</v>
      </c>
      <c r="E253" s="64" t="str">
        <f t="shared" si="9"/>
        <v>LABORATORIOS OSSALUD SASMASCARAS LARINGEAS REUTILIZABLES</v>
      </c>
      <c r="F253" s="64" t="s">
        <v>8315</v>
      </c>
      <c r="G253" s="64" t="s">
        <v>337</v>
      </c>
      <c r="H253" s="64">
        <v>1005661750</v>
      </c>
      <c r="I253" s="64">
        <v>5</v>
      </c>
      <c r="J253" s="20">
        <v>1005661750</v>
      </c>
      <c r="K253" s="20">
        <v>5</v>
      </c>
      <c r="L253" s="20" t="b">
        <f t="shared" si="10"/>
        <v>1</v>
      </c>
      <c r="M253" s="20" t="b">
        <f t="shared" si="11"/>
        <v>1</v>
      </c>
    </row>
    <row r="254" spans="1:13" hidden="1" x14ac:dyDescent="0.2">
      <c r="A254" s="63" t="s">
        <v>8315</v>
      </c>
      <c r="B254" s="63" t="s">
        <v>350</v>
      </c>
      <c r="C254" s="64">
        <v>402269720</v>
      </c>
      <c r="D254" s="64">
        <v>2</v>
      </c>
      <c r="E254" s="64" t="str">
        <f t="shared" si="9"/>
        <v>LABORATORIOS OSSALUD SASMASCARAS NO REINHALACION</v>
      </c>
      <c r="F254" s="64" t="s">
        <v>8315</v>
      </c>
      <c r="G254" s="64" t="s">
        <v>350</v>
      </c>
      <c r="H254" s="64">
        <v>402269720</v>
      </c>
      <c r="I254" s="64">
        <v>2</v>
      </c>
      <c r="J254" s="20">
        <v>402269720</v>
      </c>
      <c r="K254" s="20">
        <v>2</v>
      </c>
      <c r="L254" s="20" t="b">
        <f t="shared" si="10"/>
        <v>1</v>
      </c>
      <c r="M254" s="20" t="b">
        <f t="shared" si="11"/>
        <v>1</v>
      </c>
    </row>
    <row r="255" spans="1:13" hidden="1" x14ac:dyDescent="0.2">
      <c r="A255" s="63" t="s">
        <v>8315</v>
      </c>
      <c r="B255" s="63" t="s">
        <v>355</v>
      </c>
      <c r="C255" s="64">
        <v>402303720</v>
      </c>
      <c r="D255" s="64">
        <v>2</v>
      </c>
      <c r="E255" s="64" t="str">
        <f t="shared" si="9"/>
        <v>LABORATORIOS OSSALUD SASMICRONEBULIZADORES</v>
      </c>
      <c r="F255" s="64" t="s">
        <v>8315</v>
      </c>
      <c r="G255" s="64" t="s">
        <v>355</v>
      </c>
      <c r="H255" s="64">
        <v>402303720</v>
      </c>
      <c r="I255" s="64">
        <v>2</v>
      </c>
      <c r="J255" s="20">
        <v>402303720</v>
      </c>
      <c r="K255" s="20">
        <v>2</v>
      </c>
      <c r="L255" s="20" t="b">
        <f t="shared" si="10"/>
        <v>1</v>
      </c>
      <c r="M255" s="20" t="b">
        <f t="shared" si="11"/>
        <v>1</v>
      </c>
    </row>
    <row r="256" spans="1:13" hidden="1" x14ac:dyDescent="0.2">
      <c r="A256" s="63" t="s">
        <v>8315</v>
      </c>
      <c r="B256" s="63" t="s">
        <v>62</v>
      </c>
      <c r="C256" s="64">
        <v>26227208438</v>
      </c>
      <c r="D256" s="64">
        <v>89</v>
      </c>
      <c r="E256" s="64" t="str">
        <f t="shared" si="9"/>
        <v>LABORATORIOS OSSALUD SASNINGUNO</v>
      </c>
      <c r="F256" s="64" t="s">
        <v>8315</v>
      </c>
      <c r="G256" s="64" t="s">
        <v>62</v>
      </c>
      <c r="H256" s="64">
        <v>26227208438</v>
      </c>
      <c r="I256" s="64">
        <v>89</v>
      </c>
      <c r="J256" s="20">
        <v>81718857125</v>
      </c>
      <c r="K256" s="20">
        <v>460</v>
      </c>
      <c r="L256" s="20" t="b">
        <f t="shared" si="10"/>
        <v>0</v>
      </c>
      <c r="M256" s="20" t="b">
        <f t="shared" si="11"/>
        <v>0</v>
      </c>
    </row>
    <row r="257" spans="1:13" x14ac:dyDescent="0.2">
      <c r="A257" s="63" t="s">
        <v>8315</v>
      </c>
      <c r="B257" s="63" t="s">
        <v>649</v>
      </c>
      <c r="C257" s="64">
        <v>1810005806</v>
      </c>
      <c r="D257" s="64">
        <v>9</v>
      </c>
      <c r="E257" s="64" t="str">
        <f t="shared" si="9"/>
        <v>LABORATORIOS OSSALUD SASSONDA FOLEY</v>
      </c>
      <c r="F257" s="64" t="s">
        <v>8315</v>
      </c>
      <c r="G257" s="64" t="s">
        <v>649</v>
      </c>
      <c r="H257" s="64">
        <v>1810005806</v>
      </c>
      <c r="I257" s="64">
        <v>9</v>
      </c>
      <c r="J257" s="20">
        <v>1810005806</v>
      </c>
      <c r="K257" s="20">
        <v>9</v>
      </c>
      <c r="L257" s="20" t="b">
        <f t="shared" si="10"/>
        <v>1</v>
      </c>
      <c r="M257" s="20" t="b">
        <f t="shared" si="11"/>
        <v>1</v>
      </c>
    </row>
    <row r="258" spans="1:13" hidden="1" x14ac:dyDescent="0.2">
      <c r="A258" s="63" t="s">
        <v>8315</v>
      </c>
      <c r="B258" s="63" t="s">
        <v>666</v>
      </c>
      <c r="C258" s="64">
        <v>1407789670</v>
      </c>
      <c r="D258" s="64">
        <v>7</v>
      </c>
      <c r="E258" s="64" t="str">
        <f t="shared" si="9"/>
        <v>LABORATORIOS OSSALUD SASSONDA NASOGASTRICA</v>
      </c>
      <c r="F258" s="64" t="s">
        <v>8315</v>
      </c>
      <c r="G258" s="64" t="s">
        <v>666</v>
      </c>
      <c r="H258" s="64">
        <v>1407789670</v>
      </c>
      <c r="I258" s="64">
        <v>7</v>
      </c>
      <c r="J258" s="20">
        <v>1407789670</v>
      </c>
      <c r="K258" s="20">
        <v>7</v>
      </c>
      <c r="L258" s="20" t="b">
        <f t="shared" si="10"/>
        <v>1</v>
      </c>
      <c r="M258" s="20" t="b">
        <f t="shared" si="11"/>
        <v>1</v>
      </c>
    </row>
    <row r="259" spans="1:13" hidden="1" x14ac:dyDescent="0.2">
      <c r="A259" s="63" t="s">
        <v>8315</v>
      </c>
      <c r="B259" s="63" t="s">
        <v>683</v>
      </c>
      <c r="C259" s="64">
        <v>1407795270</v>
      </c>
      <c r="D259" s="64">
        <v>7</v>
      </c>
      <c r="E259" s="64" t="str">
        <f t="shared" si="9"/>
        <v>LABORATORIOS OSSALUD SASSONDA NELATON</v>
      </c>
      <c r="F259" s="64" t="s">
        <v>8315</v>
      </c>
      <c r="G259" s="64" t="s">
        <v>683</v>
      </c>
      <c r="H259" s="64">
        <v>1407795270</v>
      </c>
      <c r="I259" s="64">
        <v>7</v>
      </c>
      <c r="J259" s="20">
        <v>1407795270</v>
      </c>
      <c r="K259" s="20">
        <v>7</v>
      </c>
      <c r="L259" s="20" t="b">
        <f t="shared" si="10"/>
        <v>1</v>
      </c>
      <c r="M259" s="20" t="b">
        <f t="shared" si="11"/>
        <v>1</v>
      </c>
    </row>
    <row r="260" spans="1:13" x14ac:dyDescent="0.2">
      <c r="A260" s="63" t="s">
        <v>8315</v>
      </c>
      <c r="B260" s="63" t="s">
        <v>700</v>
      </c>
      <c r="C260" s="64">
        <v>603342830</v>
      </c>
      <c r="D260" s="64">
        <v>3</v>
      </c>
      <c r="E260" s="64" t="str">
        <f t="shared" si="9"/>
        <v>LABORATORIOS OSSALUD SASSONDA OXIGENO</v>
      </c>
      <c r="F260" s="64" t="s">
        <v>8315</v>
      </c>
      <c r="G260" s="64" t="s">
        <v>700</v>
      </c>
      <c r="H260" s="64">
        <v>603342830</v>
      </c>
      <c r="I260" s="64">
        <v>3</v>
      </c>
      <c r="J260" s="20">
        <v>603342830</v>
      </c>
      <c r="K260" s="20">
        <v>3</v>
      </c>
      <c r="L260" s="20" t="b">
        <f t="shared" si="10"/>
        <v>1</v>
      </c>
      <c r="M260" s="20" t="b">
        <f t="shared" si="11"/>
        <v>1</v>
      </c>
    </row>
    <row r="261" spans="1:13" x14ac:dyDescent="0.2">
      <c r="A261" s="63" t="s">
        <v>8315</v>
      </c>
      <c r="B261" s="63" t="s">
        <v>951</v>
      </c>
      <c r="C261" s="64">
        <v>2448007292</v>
      </c>
      <c r="D261" s="64">
        <v>6</v>
      </c>
      <c r="E261" s="64" t="str">
        <f t="shared" ref="E261:E324" si="12">+F261&amp;G261</f>
        <v>LABORATORIOS OSSALUD SASTUBO TOMA DE MUESTRAS</v>
      </c>
      <c r="F261" s="64" t="s">
        <v>8315</v>
      </c>
      <c r="G261" s="64" t="s">
        <v>951</v>
      </c>
      <c r="H261" s="64">
        <v>2448007292</v>
      </c>
      <c r="I261" s="64">
        <v>6</v>
      </c>
      <c r="J261" s="20">
        <v>2856010408</v>
      </c>
      <c r="K261" s="20">
        <v>7</v>
      </c>
      <c r="L261" s="20" t="b">
        <f t="shared" ref="L261:L324" si="13">+J261=H261</f>
        <v>0</v>
      </c>
      <c r="M261" s="20" t="b">
        <f t="shared" ref="M261:M324" si="14">+K261=I261</f>
        <v>0</v>
      </c>
    </row>
    <row r="262" spans="1:13" x14ac:dyDescent="0.2">
      <c r="A262" s="63" t="s">
        <v>8315</v>
      </c>
      <c r="B262" s="63" t="s">
        <v>719</v>
      </c>
      <c r="C262" s="64">
        <v>2614701660</v>
      </c>
      <c r="D262" s="64">
        <v>13</v>
      </c>
      <c r="E262" s="64" t="str">
        <f t="shared" si="12"/>
        <v>LABORATORIOS OSSALUD SASTUBOS ENDOTRAQUEALES CON BALÓN</v>
      </c>
      <c r="F262" s="64" t="s">
        <v>8315</v>
      </c>
      <c r="G262" s="64" t="s">
        <v>719</v>
      </c>
      <c r="H262" s="64">
        <v>2614701660</v>
      </c>
      <c r="I262" s="64">
        <v>13</v>
      </c>
      <c r="J262" s="20">
        <v>2614701660</v>
      </c>
      <c r="K262" s="20">
        <v>13</v>
      </c>
      <c r="L262" s="20" t="b">
        <f t="shared" si="13"/>
        <v>1</v>
      </c>
      <c r="M262" s="20" t="b">
        <f t="shared" si="14"/>
        <v>1</v>
      </c>
    </row>
    <row r="263" spans="1:13" x14ac:dyDescent="0.2">
      <c r="A263" s="63" t="s">
        <v>8315</v>
      </c>
      <c r="B263" s="63" t="s">
        <v>749</v>
      </c>
      <c r="C263" s="64">
        <v>1206783360</v>
      </c>
      <c r="D263" s="64">
        <v>6</v>
      </c>
      <c r="E263" s="64" t="str">
        <f t="shared" si="12"/>
        <v>LABORATORIOS OSSALUD SASTUBOS ENDOTRAQUEALES SIN BALÓN</v>
      </c>
      <c r="F263" s="64" t="s">
        <v>8315</v>
      </c>
      <c r="G263" s="64" t="s">
        <v>749</v>
      </c>
      <c r="H263" s="64">
        <v>1206783360</v>
      </c>
      <c r="I263" s="64">
        <v>6</v>
      </c>
      <c r="J263" s="20">
        <v>1206783360</v>
      </c>
      <c r="K263" s="20">
        <v>6</v>
      </c>
      <c r="L263" s="20" t="b">
        <f t="shared" si="13"/>
        <v>1</v>
      </c>
      <c r="M263" s="20" t="b">
        <f t="shared" si="14"/>
        <v>1</v>
      </c>
    </row>
    <row r="264" spans="1:13" hidden="1" x14ac:dyDescent="0.2">
      <c r="A264" s="63" t="s">
        <v>8315</v>
      </c>
      <c r="B264" s="63" t="s">
        <v>769</v>
      </c>
      <c r="C264" s="64">
        <v>402280618</v>
      </c>
      <c r="D264" s="64">
        <v>2</v>
      </c>
      <c r="E264" s="64" t="str">
        <f t="shared" si="12"/>
        <v>LABORATORIOS OSSALUD SASVENDAS  ALGODÓN</v>
      </c>
      <c r="F264" s="64" t="s">
        <v>8315</v>
      </c>
      <c r="G264" s="64" t="s">
        <v>769</v>
      </c>
      <c r="H264" s="64">
        <v>402280618</v>
      </c>
      <c r="I264" s="64">
        <v>2</v>
      </c>
      <c r="J264" s="20">
        <v>402280618</v>
      </c>
      <c r="K264" s="20">
        <v>2</v>
      </c>
      <c r="L264" s="20" t="b">
        <f t="shared" si="13"/>
        <v>1</v>
      </c>
      <c r="M264" s="20" t="b">
        <f t="shared" si="14"/>
        <v>1</v>
      </c>
    </row>
    <row r="265" spans="1:13" hidden="1" x14ac:dyDescent="0.2">
      <c r="A265" s="63" t="s">
        <v>8315</v>
      </c>
      <c r="B265" s="63" t="s">
        <v>780</v>
      </c>
      <c r="C265" s="64">
        <v>402281118</v>
      </c>
      <c r="D265" s="64">
        <v>2</v>
      </c>
      <c r="E265" s="64" t="str">
        <f t="shared" si="12"/>
        <v>LABORATORIOS OSSALUD SASVENDAS  ELASTICAS</v>
      </c>
      <c r="F265" s="64" t="s">
        <v>8315</v>
      </c>
      <c r="G265" s="64" t="s">
        <v>780</v>
      </c>
      <c r="H265" s="64">
        <v>402281118</v>
      </c>
      <c r="I265" s="64">
        <v>2</v>
      </c>
      <c r="J265" s="20">
        <v>402281118</v>
      </c>
      <c r="K265" s="20">
        <v>2</v>
      </c>
      <c r="L265" s="20" t="b">
        <f t="shared" si="13"/>
        <v>1</v>
      </c>
      <c r="M265" s="20" t="b">
        <f t="shared" si="14"/>
        <v>1</v>
      </c>
    </row>
    <row r="266" spans="1:13" hidden="1" x14ac:dyDescent="0.2">
      <c r="A266" s="63" t="s">
        <v>8315</v>
      </c>
      <c r="B266" s="63" t="s">
        <v>1545</v>
      </c>
      <c r="C266" s="64">
        <v>402282318</v>
      </c>
      <c r="D266" s="64">
        <v>2</v>
      </c>
      <c r="E266" s="64" t="str">
        <f t="shared" si="12"/>
        <v>LABORATORIOS OSSALUD SASVENDAS DE YESO</v>
      </c>
      <c r="F266" s="64" t="s">
        <v>8315</v>
      </c>
      <c r="G266" s="64" t="s">
        <v>1545</v>
      </c>
      <c r="H266" s="64">
        <v>402282318</v>
      </c>
      <c r="I266" s="64">
        <v>2</v>
      </c>
      <c r="J266" s="20">
        <v>402282318</v>
      </c>
      <c r="K266" s="20">
        <v>2</v>
      </c>
      <c r="L266" s="20" t="b">
        <f t="shared" si="13"/>
        <v>1</v>
      </c>
      <c r="M266" s="20" t="b">
        <f t="shared" si="14"/>
        <v>1</v>
      </c>
    </row>
    <row r="267" spans="1:13" hidden="1" x14ac:dyDescent="0.2">
      <c r="A267" s="63" t="s">
        <v>8315</v>
      </c>
      <c r="B267" s="63" t="s">
        <v>788</v>
      </c>
      <c r="C267" s="64">
        <v>402281818</v>
      </c>
      <c r="D267" s="64">
        <v>2</v>
      </c>
      <c r="E267" s="64" t="str">
        <f t="shared" si="12"/>
        <v>LABORATORIOS OSSALUD SASVENDAS TELA</v>
      </c>
      <c r="F267" s="64" t="s">
        <v>8315</v>
      </c>
      <c r="G267" s="64" t="s">
        <v>788</v>
      </c>
      <c r="H267" s="64">
        <v>402281818</v>
      </c>
      <c r="I267" s="64">
        <v>2</v>
      </c>
      <c r="J267" s="20">
        <v>402281818</v>
      </c>
      <c r="K267" s="20">
        <v>2</v>
      </c>
      <c r="L267" s="20" t="b">
        <f t="shared" si="13"/>
        <v>1</v>
      </c>
      <c r="M267" s="20" t="b">
        <f t="shared" si="14"/>
        <v>1</v>
      </c>
    </row>
    <row r="268" spans="1:13" hidden="1" x14ac:dyDescent="0.2">
      <c r="A268" s="63" t="s">
        <v>8315</v>
      </c>
      <c r="B268" s="63" t="s">
        <v>796</v>
      </c>
      <c r="C268" s="64">
        <v>402266914</v>
      </c>
      <c r="D268" s="64">
        <v>2</v>
      </c>
      <c r="E268" s="64" t="str">
        <f t="shared" si="12"/>
        <v>LABORATORIOS OSSALUD SASVENTURY</v>
      </c>
      <c r="F268" s="64" t="s">
        <v>8315</v>
      </c>
      <c r="G268" s="64" t="s">
        <v>796</v>
      </c>
      <c r="H268" s="64">
        <v>402266914</v>
      </c>
      <c r="I268" s="64">
        <v>2</v>
      </c>
      <c r="J268" s="20">
        <v>402266914</v>
      </c>
      <c r="K268" s="20">
        <v>2</v>
      </c>
      <c r="L268" s="20" t="b">
        <f t="shared" si="13"/>
        <v>1</v>
      </c>
      <c r="M268" s="20" t="b">
        <f t="shared" si="14"/>
        <v>1</v>
      </c>
    </row>
    <row r="269" spans="1:13" hidden="1" x14ac:dyDescent="0.2">
      <c r="A269" s="63" t="s">
        <v>8316</v>
      </c>
      <c r="B269" s="63" t="s">
        <v>8792</v>
      </c>
      <c r="C269" s="64">
        <v>402022420</v>
      </c>
      <c r="D269" s="64">
        <v>2</v>
      </c>
      <c r="E269" s="64" t="str">
        <f t="shared" si="12"/>
        <v xml:space="preserve">LEXA Proveedora Hospitalaria S.A.S.AGUJAS CIRUGIA </v>
      </c>
      <c r="F269" s="64" t="s">
        <v>8316</v>
      </c>
      <c r="G269" s="64" t="s">
        <v>99</v>
      </c>
      <c r="H269" s="64">
        <v>402022420</v>
      </c>
      <c r="I269" s="64">
        <v>2</v>
      </c>
      <c r="J269" s="20">
        <v>402022420</v>
      </c>
      <c r="K269" s="20">
        <v>2</v>
      </c>
      <c r="L269" s="20" t="b">
        <f t="shared" si="13"/>
        <v>1</v>
      </c>
      <c r="M269" s="20" t="b">
        <f t="shared" si="14"/>
        <v>1</v>
      </c>
    </row>
    <row r="270" spans="1:13" hidden="1" x14ac:dyDescent="0.2">
      <c r="A270" s="63" t="s">
        <v>8316</v>
      </c>
      <c r="B270" s="63" t="s">
        <v>111</v>
      </c>
      <c r="C270" s="64">
        <v>1206062160</v>
      </c>
      <c r="D270" s="64">
        <v>6</v>
      </c>
      <c r="E270" s="64" t="str">
        <f t="shared" si="12"/>
        <v>LEXA Proveedora Hospitalaria S.A.S.AGUJAS HIPODERMICAS</v>
      </c>
      <c r="F270" s="64" t="s">
        <v>8316</v>
      </c>
      <c r="G270" s="64" t="s">
        <v>111</v>
      </c>
      <c r="H270" s="64">
        <v>1206062160</v>
      </c>
      <c r="I270" s="64">
        <v>6</v>
      </c>
      <c r="J270" s="20">
        <v>1206062160</v>
      </c>
      <c r="K270" s="20">
        <v>6</v>
      </c>
      <c r="L270" s="20" t="b">
        <f t="shared" si="13"/>
        <v>1</v>
      </c>
      <c r="M270" s="20" t="b">
        <f t="shared" si="14"/>
        <v>1</v>
      </c>
    </row>
    <row r="271" spans="1:13" hidden="1" x14ac:dyDescent="0.2">
      <c r="A271" s="63" t="s">
        <v>8316</v>
      </c>
      <c r="B271" s="63" t="s">
        <v>131</v>
      </c>
      <c r="C271" s="64">
        <v>1206183160</v>
      </c>
      <c r="D271" s="64">
        <v>6</v>
      </c>
      <c r="E271" s="64" t="str">
        <f t="shared" si="12"/>
        <v>LEXA Proveedora Hospitalaria S.A.S.CANULAS DE GUEDEL</v>
      </c>
      <c r="F271" s="64" t="s">
        <v>8316</v>
      </c>
      <c r="G271" s="64" t="s">
        <v>131</v>
      </c>
      <c r="H271" s="64">
        <v>1206183160</v>
      </c>
      <c r="I271" s="64">
        <v>6</v>
      </c>
      <c r="J271" s="20">
        <v>1206183160</v>
      </c>
      <c r="K271" s="20">
        <v>6</v>
      </c>
      <c r="L271" s="20" t="b">
        <f t="shared" si="13"/>
        <v>1</v>
      </c>
      <c r="M271" s="20" t="b">
        <f t="shared" si="14"/>
        <v>1</v>
      </c>
    </row>
    <row r="272" spans="1:13" hidden="1" x14ac:dyDescent="0.2">
      <c r="A272" s="63" t="s">
        <v>8316</v>
      </c>
      <c r="B272" s="63" t="s">
        <v>150</v>
      </c>
      <c r="C272" s="64">
        <v>804163640</v>
      </c>
      <c r="D272" s="64">
        <v>4</v>
      </c>
      <c r="E272" s="64" t="str">
        <f t="shared" si="12"/>
        <v>LEXA Proveedora Hospitalaria S.A.S.CATETER</v>
      </c>
      <c r="F272" s="64" t="s">
        <v>8316</v>
      </c>
      <c r="G272" s="64" t="s">
        <v>150</v>
      </c>
      <c r="H272" s="64">
        <v>804163640</v>
      </c>
      <c r="I272" s="64">
        <v>4</v>
      </c>
      <c r="J272" s="20">
        <v>804163640</v>
      </c>
      <c r="K272" s="20">
        <v>4</v>
      </c>
      <c r="L272" s="20" t="b">
        <f t="shared" si="13"/>
        <v>1</v>
      </c>
      <c r="M272" s="20" t="b">
        <f t="shared" si="14"/>
        <v>1</v>
      </c>
    </row>
    <row r="273" spans="1:13" hidden="1" x14ac:dyDescent="0.2">
      <c r="A273" s="63" t="s">
        <v>8316</v>
      </c>
      <c r="B273" s="63" t="s">
        <v>163</v>
      </c>
      <c r="C273" s="64">
        <v>603300708</v>
      </c>
      <c r="D273" s="64">
        <v>3</v>
      </c>
      <c r="E273" s="64" t="str">
        <f t="shared" si="12"/>
        <v>LEXA Proveedora Hospitalaria S.A.S.CINTA MICROPOROSA</v>
      </c>
      <c r="F273" s="64" t="s">
        <v>8316</v>
      </c>
      <c r="G273" s="64" t="s">
        <v>163</v>
      </c>
      <c r="H273" s="64">
        <v>603300708</v>
      </c>
      <c r="I273" s="64">
        <v>3</v>
      </c>
      <c r="J273" s="20">
        <v>603300708</v>
      </c>
      <c r="K273" s="20">
        <v>3</v>
      </c>
      <c r="L273" s="20" t="b">
        <f t="shared" si="13"/>
        <v>1</v>
      </c>
      <c r="M273" s="20" t="b">
        <f t="shared" si="14"/>
        <v>1</v>
      </c>
    </row>
    <row r="274" spans="1:13" x14ac:dyDescent="0.2">
      <c r="A274" s="63" t="s">
        <v>8316</v>
      </c>
      <c r="B274" s="63" t="s">
        <v>182</v>
      </c>
      <c r="C274" s="64">
        <v>402270520</v>
      </c>
      <c r="D274" s="64">
        <v>2</v>
      </c>
      <c r="E274" s="64" t="str">
        <f t="shared" si="12"/>
        <v>LEXA Proveedora Hospitalaria S.A.S.CIRCUITO ANESTESIA</v>
      </c>
      <c r="F274" s="64" t="s">
        <v>8316</v>
      </c>
      <c r="G274" s="64" t="s">
        <v>182</v>
      </c>
      <c r="H274" s="64">
        <v>402270520</v>
      </c>
      <c r="I274" s="64">
        <v>2</v>
      </c>
      <c r="J274" s="20">
        <v>402270520</v>
      </c>
      <c r="K274" s="20">
        <v>2</v>
      </c>
      <c r="L274" s="20" t="b">
        <f t="shared" si="13"/>
        <v>1</v>
      </c>
      <c r="M274" s="20" t="b">
        <f t="shared" si="14"/>
        <v>1</v>
      </c>
    </row>
    <row r="275" spans="1:13" hidden="1" x14ac:dyDescent="0.2">
      <c r="A275" s="63" t="s">
        <v>8316</v>
      </c>
      <c r="B275" s="63" t="s">
        <v>191</v>
      </c>
      <c r="C275" s="64">
        <v>603427230</v>
      </c>
      <c r="D275" s="64">
        <v>3</v>
      </c>
      <c r="E275" s="64" t="str">
        <f t="shared" si="12"/>
        <v>LEXA Proveedora Hospitalaria S.A.S.COLLAR CERVICAL</v>
      </c>
      <c r="F275" s="64" t="s">
        <v>8316</v>
      </c>
      <c r="G275" s="64" t="s">
        <v>191</v>
      </c>
      <c r="H275" s="64">
        <v>603427230</v>
      </c>
      <c r="I275" s="64">
        <v>3</v>
      </c>
      <c r="J275" s="20">
        <v>603427230</v>
      </c>
      <c r="K275" s="20">
        <v>3</v>
      </c>
      <c r="L275" s="20" t="b">
        <f t="shared" si="13"/>
        <v>1</v>
      </c>
      <c r="M275" s="20" t="b">
        <f t="shared" si="14"/>
        <v>1</v>
      </c>
    </row>
    <row r="276" spans="1:13" x14ac:dyDescent="0.2">
      <c r="A276" s="63" t="s">
        <v>8316</v>
      </c>
      <c r="B276" s="63" t="s">
        <v>1726</v>
      </c>
      <c r="C276" s="64">
        <v>224090612</v>
      </c>
      <c r="D276" s="64">
        <v>2</v>
      </c>
      <c r="E276" s="64" t="str">
        <f t="shared" si="12"/>
        <v>LEXA Proveedora Hospitalaria S.A.S.CONTROL ESPECIAL</v>
      </c>
      <c r="F276" s="64" t="s">
        <v>8316</v>
      </c>
      <c r="G276" s="64" t="s">
        <v>1726</v>
      </c>
      <c r="H276" s="64">
        <v>224090612</v>
      </c>
      <c r="I276" s="64">
        <v>2</v>
      </c>
      <c r="J276" s="20">
        <v>2037131719</v>
      </c>
      <c r="K276" s="20">
        <v>18</v>
      </c>
      <c r="L276" s="20" t="b">
        <f t="shared" si="13"/>
        <v>0</v>
      </c>
      <c r="M276" s="20" t="b">
        <f t="shared" si="14"/>
        <v>0</v>
      </c>
    </row>
    <row r="277" spans="1:13" hidden="1" x14ac:dyDescent="0.2">
      <c r="A277" s="63" t="s">
        <v>8316</v>
      </c>
      <c r="B277" s="63" t="s">
        <v>395</v>
      </c>
      <c r="C277" s="64">
        <v>402101920</v>
      </c>
      <c r="D277" s="64">
        <v>2</v>
      </c>
      <c r="E277" s="64" t="str">
        <f t="shared" si="12"/>
        <v>LEXA Proveedora Hospitalaria S.A.S.EQUIPO VENOCLISIS</v>
      </c>
      <c r="F277" s="64" t="s">
        <v>8316</v>
      </c>
      <c r="G277" s="64" t="s">
        <v>395</v>
      </c>
      <c r="H277" s="64">
        <v>402101920</v>
      </c>
      <c r="I277" s="64">
        <v>2</v>
      </c>
      <c r="J277" s="20">
        <v>402101920</v>
      </c>
      <c r="K277" s="20">
        <v>2</v>
      </c>
      <c r="L277" s="20" t="b">
        <f t="shared" si="13"/>
        <v>1</v>
      </c>
      <c r="M277" s="20" t="b">
        <f t="shared" si="14"/>
        <v>1</v>
      </c>
    </row>
    <row r="278" spans="1:13" hidden="1" x14ac:dyDescent="0.2">
      <c r="A278" s="63" t="s">
        <v>8316</v>
      </c>
      <c r="B278" s="63" t="s">
        <v>236</v>
      </c>
      <c r="C278" s="64">
        <v>402309221</v>
      </c>
      <c r="D278" s="64">
        <v>2</v>
      </c>
      <c r="E278" s="64" t="str">
        <f t="shared" si="12"/>
        <v>LEXA Proveedora Hospitalaria S.A.S.ESPECULOS</v>
      </c>
      <c r="F278" s="64" t="s">
        <v>8316</v>
      </c>
      <c r="G278" s="64" t="s">
        <v>236</v>
      </c>
      <c r="H278" s="64">
        <v>402309221</v>
      </c>
      <c r="I278" s="64">
        <v>2</v>
      </c>
      <c r="J278" s="20">
        <v>402309221</v>
      </c>
      <c r="K278" s="20">
        <v>2</v>
      </c>
      <c r="L278" s="20" t="b">
        <f t="shared" si="13"/>
        <v>1</v>
      </c>
      <c r="M278" s="20" t="b">
        <f t="shared" si="14"/>
        <v>1</v>
      </c>
    </row>
    <row r="279" spans="1:13" x14ac:dyDescent="0.2">
      <c r="A279" s="63" t="s">
        <v>8316</v>
      </c>
      <c r="B279" s="63" t="s">
        <v>292</v>
      </c>
      <c r="C279" s="64">
        <v>412021720</v>
      </c>
      <c r="D279" s="64">
        <v>2</v>
      </c>
      <c r="E279" s="64" t="str">
        <f t="shared" si="12"/>
        <v>LEXA Proveedora Hospitalaria S.A.S.GUIAS DE ENTUBACION</v>
      </c>
      <c r="F279" s="64" t="s">
        <v>8316</v>
      </c>
      <c r="G279" s="64" t="s">
        <v>292</v>
      </c>
      <c r="H279" s="64">
        <v>412021720</v>
      </c>
      <c r="I279" s="64">
        <v>2</v>
      </c>
      <c r="J279" s="20">
        <v>412021720</v>
      </c>
      <c r="K279" s="20">
        <v>2</v>
      </c>
      <c r="L279" s="20" t="b">
        <f t="shared" si="13"/>
        <v>1</v>
      </c>
      <c r="M279" s="20" t="b">
        <f t="shared" si="14"/>
        <v>1</v>
      </c>
    </row>
    <row r="280" spans="1:13" x14ac:dyDescent="0.2">
      <c r="A280" s="63" t="s">
        <v>8316</v>
      </c>
      <c r="B280" s="63" t="s">
        <v>303</v>
      </c>
      <c r="C280" s="64">
        <v>201090610</v>
      </c>
      <c r="D280" s="64">
        <v>1</v>
      </c>
      <c r="E280" s="64" t="str">
        <f t="shared" si="12"/>
        <v>LEXA Proveedora Hospitalaria S.A.S.JERINGAS</v>
      </c>
      <c r="F280" s="64" t="s">
        <v>8316</v>
      </c>
      <c r="G280" s="64" t="s">
        <v>303</v>
      </c>
      <c r="H280" s="64">
        <v>201090610</v>
      </c>
      <c r="I280" s="64">
        <v>1</v>
      </c>
      <c r="J280" s="20">
        <v>804361942</v>
      </c>
      <c r="K280" s="20">
        <v>4</v>
      </c>
      <c r="L280" s="20" t="b">
        <f t="shared" si="13"/>
        <v>0</v>
      </c>
      <c r="M280" s="20" t="b">
        <f t="shared" si="14"/>
        <v>0</v>
      </c>
    </row>
    <row r="281" spans="1:13" hidden="1" x14ac:dyDescent="0.2">
      <c r="A281" s="63" t="s">
        <v>8316</v>
      </c>
      <c r="B281" s="63" t="s">
        <v>320</v>
      </c>
      <c r="C281" s="64">
        <v>804531540</v>
      </c>
      <c r="D281" s="64">
        <v>4</v>
      </c>
      <c r="E281" s="64" t="str">
        <f t="shared" si="12"/>
        <v>LEXA Proveedora Hospitalaria S.A.S.MASCARAS COLCHON DE AIRE</v>
      </c>
      <c r="F281" s="64" t="s">
        <v>8316</v>
      </c>
      <c r="G281" s="64" t="s">
        <v>320</v>
      </c>
      <c r="H281" s="64">
        <v>804531540</v>
      </c>
      <c r="I281" s="64">
        <v>4</v>
      </c>
      <c r="J281" s="20">
        <v>804531540</v>
      </c>
      <c r="K281" s="20">
        <v>4</v>
      </c>
      <c r="L281" s="20" t="b">
        <f t="shared" si="13"/>
        <v>1</v>
      </c>
      <c r="M281" s="20" t="b">
        <f t="shared" si="14"/>
        <v>1</v>
      </c>
    </row>
    <row r="282" spans="1:13" hidden="1" x14ac:dyDescent="0.2">
      <c r="A282" s="63" t="s">
        <v>8316</v>
      </c>
      <c r="B282" s="63" t="s">
        <v>326</v>
      </c>
      <c r="C282" s="64">
        <v>804529340</v>
      </c>
      <c r="D282" s="64">
        <v>4</v>
      </c>
      <c r="E282" s="64" t="str">
        <f t="shared" si="12"/>
        <v>LEXA Proveedora Hospitalaria S.A.S.MASCARAS LARINGEAS DESECHABLES</v>
      </c>
      <c r="F282" s="64" t="s">
        <v>8316</v>
      </c>
      <c r="G282" s="64" t="s">
        <v>326</v>
      </c>
      <c r="H282" s="64">
        <v>804529340</v>
      </c>
      <c r="I282" s="64">
        <v>4</v>
      </c>
      <c r="J282" s="20">
        <v>804529340</v>
      </c>
      <c r="K282" s="20">
        <v>4</v>
      </c>
      <c r="L282" s="20" t="b">
        <f t="shared" si="13"/>
        <v>1</v>
      </c>
      <c r="M282" s="20" t="b">
        <f t="shared" si="14"/>
        <v>1</v>
      </c>
    </row>
    <row r="283" spans="1:13" x14ac:dyDescent="0.2">
      <c r="A283" s="63" t="s">
        <v>8316</v>
      </c>
      <c r="B283" s="63" t="s">
        <v>337</v>
      </c>
      <c r="C283" s="64">
        <v>1005661750</v>
      </c>
      <c r="D283" s="64">
        <v>5</v>
      </c>
      <c r="E283" s="64" t="str">
        <f t="shared" si="12"/>
        <v>LEXA Proveedora Hospitalaria S.A.S.MASCARAS LARINGEAS REUTILIZABLES</v>
      </c>
      <c r="F283" s="64" t="s">
        <v>8316</v>
      </c>
      <c r="G283" s="64" t="s">
        <v>337</v>
      </c>
      <c r="H283" s="64">
        <v>1005661750</v>
      </c>
      <c r="I283" s="64">
        <v>5</v>
      </c>
      <c r="J283" s="20">
        <v>1005661750</v>
      </c>
      <c r="K283" s="20">
        <v>5</v>
      </c>
      <c r="L283" s="20" t="b">
        <f t="shared" si="13"/>
        <v>1</v>
      </c>
      <c r="M283" s="20" t="b">
        <f t="shared" si="14"/>
        <v>1</v>
      </c>
    </row>
    <row r="284" spans="1:13" hidden="1" x14ac:dyDescent="0.2">
      <c r="A284" s="63" t="s">
        <v>8316</v>
      </c>
      <c r="B284" s="63" t="s">
        <v>350</v>
      </c>
      <c r="C284" s="64">
        <v>402269720</v>
      </c>
      <c r="D284" s="64">
        <v>2</v>
      </c>
      <c r="E284" s="64" t="str">
        <f t="shared" si="12"/>
        <v>LEXA Proveedora Hospitalaria S.A.S.MASCARAS NO REINHALACION</v>
      </c>
      <c r="F284" s="64" t="s">
        <v>8316</v>
      </c>
      <c r="G284" s="64" t="s">
        <v>350</v>
      </c>
      <c r="H284" s="64">
        <v>402269720</v>
      </c>
      <c r="I284" s="64">
        <v>2</v>
      </c>
      <c r="J284" s="20">
        <v>402269720</v>
      </c>
      <c r="K284" s="20">
        <v>2</v>
      </c>
      <c r="L284" s="20" t="b">
        <f t="shared" si="13"/>
        <v>1</v>
      </c>
      <c r="M284" s="20" t="b">
        <f t="shared" si="14"/>
        <v>1</v>
      </c>
    </row>
    <row r="285" spans="1:13" hidden="1" x14ac:dyDescent="0.2">
      <c r="A285" s="63" t="s">
        <v>8316</v>
      </c>
      <c r="B285" s="63" t="s">
        <v>8317</v>
      </c>
      <c r="C285" s="64">
        <v>1421125122</v>
      </c>
      <c r="D285" s="64">
        <v>7</v>
      </c>
      <c r="E285" s="64" t="str">
        <f t="shared" si="12"/>
        <v>LEXA Proveedora Hospitalaria S.A.S.MATERIAL RADIOGRAFICO</v>
      </c>
      <c r="F285" s="64" t="s">
        <v>8316</v>
      </c>
      <c r="G285" s="64" t="s">
        <v>8317</v>
      </c>
      <c r="H285" s="64">
        <v>1421125122</v>
      </c>
      <c r="I285" s="64">
        <v>7</v>
      </c>
      <c r="J285" s="20">
        <v>1421125122</v>
      </c>
      <c r="K285" s="20">
        <v>7</v>
      </c>
      <c r="L285" s="20" t="b">
        <f t="shared" si="13"/>
        <v>1</v>
      </c>
      <c r="M285" s="20" t="b">
        <f t="shared" si="14"/>
        <v>1</v>
      </c>
    </row>
    <row r="286" spans="1:13" hidden="1" x14ac:dyDescent="0.2">
      <c r="A286" s="63" t="s">
        <v>8316</v>
      </c>
      <c r="B286" s="63" t="s">
        <v>355</v>
      </c>
      <c r="C286" s="64">
        <v>402303720</v>
      </c>
      <c r="D286" s="64">
        <v>2</v>
      </c>
      <c r="E286" s="64" t="str">
        <f t="shared" si="12"/>
        <v>LEXA Proveedora Hospitalaria S.A.S.MICRONEBULIZADORES</v>
      </c>
      <c r="F286" s="64" t="s">
        <v>8316</v>
      </c>
      <c r="G286" s="64" t="s">
        <v>355</v>
      </c>
      <c r="H286" s="64">
        <v>402303720</v>
      </c>
      <c r="I286" s="64">
        <v>2</v>
      </c>
      <c r="J286" s="20">
        <v>402303720</v>
      </c>
      <c r="K286" s="20">
        <v>2</v>
      </c>
      <c r="L286" s="20" t="b">
        <f t="shared" si="13"/>
        <v>1</v>
      </c>
      <c r="M286" s="20" t="b">
        <f t="shared" si="14"/>
        <v>1</v>
      </c>
    </row>
    <row r="287" spans="1:13" hidden="1" x14ac:dyDescent="0.2">
      <c r="A287" s="63" t="s">
        <v>8316</v>
      </c>
      <c r="B287" s="63" t="s">
        <v>3424</v>
      </c>
      <c r="C287" s="64">
        <v>747240221</v>
      </c>
      <c r="D287" s="64">
        <v>7</v>
      </c>
      <c r="E287" s="64" t="str">
        <f t="shared" si="12"/>
        <v>LEXA Proveedora Hospitalaria S.A.S.NINGUNA</v>
      </c>
      <c r="F287" s="64" t="s">
        <v>8316</v>
      </c>
      <c r="G287" s="64" t="s">
        <v>3424</v>
      </c>
      <c r="H287" s="64">
        <v>747240221</v>
      </c>
      <c r="I287" s="64">
        <v>7</v>
      </c>
      <c r="J287" s="20">
        <v>980260933</v>
      </c>
      <c r="K287" s="20">
        <v>9</v>
      </c>
      <c r="L287" s="20" t="b">
        <f t="shared" si="13"/>
        <v>0</v>
      </c>
      <c r="M287" s="20" t="b">
        <f t="shared" si="14"/>
        <v>0</v>
      </c>
    </row>
    <row r="288" spans="1:13" hidden="1" x14ac:dyDescent="0.2">
      <c r="A288" s="63" t="s">
        <v>8316</v>
      </c>
      <c r="B288" s="63" t="s">
        <v>62</v>
      </c>
      <c r="C288" s="64">
        <v>18210145597</v>
      </c>
      <c r="D288" s="64">
        <v>142</v>
      </c>
      <c r="E288" s="64" t="str">
        <f t="shared" si="12"/>
        <v>LEXA Proveedora Hospitalaria S.A.S.NINGUNO</v>
      </c>
      <c r="F288" s="64" t="s">
        <v>8316</v>
      </c>
      <c r="G288" s="64" t="s">
        <v>62</v>
      </c>
      <c r="H288" s="64">
        <v>18210145597</v>
      </c>
      <c r="I288" s="64">
        <v>142</v>
      </c>
      <c r="J288" s="20">
        <v>81718857125</v>
      </c>
      <c r="K288" s="20">
        <v>460</v>
      </c>
      <c r="L288" s="20" t="b">
        <f t="shared" si="13"/>
        <v>0</v>
      </c>
      <c r="M288" s="20" t="b">
        <f t="shared" si="14"/>
        <v>0</v>
      </c>
    </row>
    <row r="289" spans="1:13" x14ac:dyDescent="0.2">
      <c r="A289" s="63" t="s">
        <v>8316</v>
      </c>
      <c r="B289" s="63" t="s">
        <v>649</v>
      </c>
      <c r="C289" s="64">
        <v>1810005806</v>
      </c>
      <c r="D289" s="64">
        <v>9</v>
      </c>
      <c r="E289" s="64" t="str">
        <f t="shared" si="12"/>
        <v>LEXA Proveedora Hospitalaria S.A.S.SONDA FOLEY</v>
      </c>
      <c r="F289" s="64" t="s">
        <v>8316</v>
      </c>
      <c r="G289" s="64" t="s">
        <v>649</v>
      </c>
      <c r="H289" s="64">
        <v>1810005806</v>
      </c>
      <c r="I289" s="64">
        <v>9</v>
      </c>
      <c r="J289" s="20">
        <v>1810005806</v>
      </c>
      <c r="K289" s="20">
        <v>9</v>
      </c>
      <c r="L289" s="20" t="b">
        <f t="shared" si="13"/>
        <v>1</v>
      </c>
      <c r="M289" s="20" t="b">
        <f t="shared" si="14"/>
        <v>1</v>
      </c>
    </row>
    <row r="290" spans="1:13" hidden="1" x14ac:dyDescent="0.2">
      <c r="A290" s="63" t="s">
        <v>8316</v>
      </c>
      <c r="B290" s="63" t="s">
        <v>666</v>
      </c>
      <c r="C290" s="64">
        <v>1407789670</v>
      </c>
      <c r="D290" s="64">
        <v>7</v>
      </c>
      <c r="E290" s="64" t="str">
        <f t="shared" si="12"/>
        <v>LEXA Proveedora Hospitalaria S.A.S.SONDA NASOGASTRICA</v>
      </c>
      <c r="F290" s="64" t="s">
        <v>8316</v>
      </c>
      <c r="G290" s="64" t="s">
        <v>666</v>
      </c>
      <c r="H290" s="64">
        <v>1407789670</v>
      </c>
      <c r="I290" s="64">
        <v>7</v>
      </c>
      <c r="J290" s="20">
        <v>1407789670</v>
      </c>
      <c r="K290" s="20">
        <v>7</v>
      </c>
      <c r="L290" s="20" t="b">
        <f t="shared" si="13"/>
        <v>1</v>
      </c>
      <c r="M290" s="20" t="b">
        <f t="shared" si="14"/>
        <v>1</v>
      </c>
    </row>
    <row r="291" spans="1:13" hidden="1" x14ac:dyDescent="0.2">
      <c r="A291" s="63" t="s">
        <v>8316</v>
      </c>
      <c r="B291" s="63" t="s">
        <v>683</v>
      </c>
      <c r="C291" s="64">
        <v>1407795270</v>
      </c>
      <c r="D291" s="64">
        <v>7</v>
      </c>
      <c r="E291" s="64" t="str">
        <f t="shared" si="12"/>
        <v>LEXA Proveedora Hospitalaria S.A.S.SONDA NELATON</v>
      </c>
      <c r="F291" s="64" t="s">
        <v>8316</v>
      </c>
      <c r="G291" s="64" t="s">
        <v>683</v>
      </c>
      <c r="H291" s="64">
        <v>1407795270</v>
      </c>
      <c r="I291" s="64">
        <v>7</v>
      </c>
      <c r="J291" s="20">
        <v>1407795270</v>
      </c>
      <c r="K291" s="20">
        <v>7</v>
      </c>
      <c r="L291" s="20" t="b">
        <f t="shared" si="13"/>
        <v>1</v>
      </c>
      <c r="M291" s="20" t="b">
        <f t="shared" si="14"/>
        <v>1</v>
      </c>
    </row>
    <row r="292" spans="1:13" x14ac:dyDescent="0.2">
      <c r="A292" s="63" t="s">
        <v>8316</v>
      </c>
      <c r="B292" s="63" t="s">
        <v>700</v>
      </c>
      <c r="C292" s="64">
        <v>603342830</v>
      </c>
      <c r="D292" s="64">
        <v>3</v>
      </c>
      <c r="E292" s="64" t="str">
        <f t="shared" si="12"/>
        <v>LEXA Proveedora Hospitalaria S.A.S.SONDA OXIGENO</v>
      </c>
      <c r="F292" s="64" t="s">
        <v>8316</v>
      </c>
      <c r="G292" s="64" t="s">
        <v>700</v>
      </c>
      <c r="H292" s="64">
        <v>603342830</v>
      </c>
      <c r="I292" s="64">
        <v>3</v>
      </c>
      <c r="J292" s="20">
        <v>603342830</v>
      </c>
      <c r="K292" s="20">
        <v>3</v>
      </c>
      <c r="L292" s="20" t="b">
        <f t="shared" si="13"/>
        <v>1</v>
      </c>
      <c r="M292" s="20" t="b">
        <f t="shared" si="14"/>
        <v>1</v>
      </c>
    </row>
    <row r="293" spans="1:13" hidden="1" x14ac:dyDescent="0.2">
      <c r="A293" s="63" t="s">
        <v>8316</v>
      </c>
      <c r="B293" s="63" t="s">
        <v>709</v>
      </c>
      <c r="C293" s="64">
        <v>603332630</v>
      </c>
      <c r="D293" s="64">
        <v>3</v>
      </c>
      <c r="E293" s="64" t="str">
        <f t="shared" si="12"/>
        <v>LEXA Proveedora Hospitalaria S.A.S.SONDAS TORAX</v>
      </c>
      <c r="F293" s="64" t="s">
        <v>8316</v>
      </c>
      <c r="G293" s="64" t="s">
        <v>709</v>
      </c>
      <c r="H293" s="64">
        <v>603332630</v>
      </c>
      <c r="I293" s="64">
        <v>3</v>
      </c>
      <c r="J293" s="20">
        <v>603332630</v>
      </c>
      <c r="K293" s="20">
        <v>3</v>
      </c>
      <c r="L293" s="20" t="b">
        <f t="shared" si="13"/>
        <v>1</v>
      </c>
      <c r="M293" s="20" t="b">
        <f t="shared" si="14"/>
        <v>1</v>
      </c>
    </row>
    <row r="294" spans="1:13" x14ac:dyDescent="0.2">
      <c r="A294" s="63" t="s">
        <v>8316</v>
      </c>
      <c r="B294" s="63" t="s">
        <v>719</v>
      </c>
      <c r="C294" s="64">
        <v>2614701660</v>
      </c>
      <c r="D294" s="64">
        <v>13</v>
      </c>
      <c r="E294" s="64" t="str">
        <f t="shared" si="12"/>
        <v>LEXA Proveedora Hospitalaria S.A.S.TUBOS ENDOTRAQUEALES CON BALÓN</v>
      </c>
      <c r="F294" s="64" t="s">
        <v>8316</v>
      </c>
      <c r="G294" s="64" t="s">
        <v>719</v>
      </c>
      <c r="H294" s="64">
        <v>2614701660</v>
      </c>
      <c r="I294" s="64">
        <v>13</v>
      </c>
      <c r="J294" s="20">
        <v>2614701660</v>
      </c>
      <c r="K294" s="20">
        <v>13</v>
      </c>
      <c r="L294" s="20" t="b">
        <f t="shared" si="13"/>
        <v>1</v>
      </c>
      <c r="M294" s="20" t="b">
        <f t="shared" si="14"/>
        <v>1</v>
      </c>
    </row>
    <row r="295" spans="1:13" x14ac:dyDescent="0.2">
      <c r="A295" s="63" t="s">
        <v>8316</v>
      </c>
      <c r="B295" s="63" t="s">
        <v>749</v>
      </c>
      <c r="C295" s="64">
        <v>1206783360</v>
      </c>
      <c r="D295" s="64">
        <v>6</v>
      </c>
      <c r="E295" s="64" t="str">
        <f t="shared" si="12"/>
        <v>LEXA Proveedora Hospitalaria S.A.S.TUBOS ENDOTRAQUEALES SIN BALÓN</v>
      </c>
      <c r="F295" s="64" t="s">
        <v>8316</v>
      </c>
      <c r="G295" s="64" t="s">
        <v>749</v>
      </c>
      <c r="H295" s="64">
        <v>1206783360</v>
      </c>
      <c r="I295" s="64">
        <v>6</v>
      </c>
      <c r="J295" s="20">
        <v>1206783360</v>
      </c>
      <c r="K295" s="20">
        <v>6</v>
      </c>
      <c r="L295" s="20" t="b">
        <f t="shared" si="13"/>
        <v>1</v>
      </c>
      <c r="M295" s="20" t="b">
        <f t="shared" si="14"/>
        <v>1</v>
      </c>
    </row>
    <row r="296" spans="1:13" hidden="1" x14ac:dyDescent="0.2">
      <c r="A296" s="63" t="s">
        <v>8316</v>
      </c>
      <c r="B296" s="63" t="s">
        <v>762</v>
      </c>
      <c r="C296" s="64">
        <v>402040920</v>
      </c>
      <c r="D296" s="64">
        <v>2</v>
      </c>
      <c r="E296" s="64" t="str">
        <f t="shared" si="12"/>
        <v>LEXA Proveedora Hospitalaria S.A.S.UNIDAD DE SUCCION</v>
      </c>
      <c r="F296" s="64" t="s">
        <v>8316</v>
      </c>
      <c r="G296" s="64" t="s">
        <v>762</v>
      </c>
      <c r="H296" s="64">
        <v>402040920</v>
      </c>
      <c r="I296" s="64">
        <v>2</v>
      </c>
      <c r="J296" s="20">
        <v>402040920</v>
      </c>
      <c r="K296" s="20">
        <v>2</v>
      </c>
      <c r="L296" s="20" t="b">
        <f t="shared" si="13"/>
        <v>1</v>
      </c>
      <c r="M296" s="20" t="b">
        <f t="shared" si="14"/>
        <v>1</v>
      </c>
    </row>
    <row r="297" spans="1:13" hidden="1" x14ac:dyDescent="0.2">
      <c r="A297" s="63" t="s">
        <v>8316</v>
      </c>
      <c r="B297" s="63" t="s">
        <v>769</v>
      </c>
      <c r="C297" s="64">
        <v>402280618</v>
      </c>
      <c r="D297" s="64">
        <v>2</v>
      </c>
      <c r="E297" s="64" t="str">
        <f t="shared" si="12"/>
        <v>LEXA Proveedora Hospitalaria S.A.S.VENDAS  ALGODÓN</v>
      </c>
      <c r="F297" s="64" t="s">
        <v>8316</v>
      </c>
      <c r="G297" s="64" t="s">
        <v>769</v>
      </c>
      <c r="H297" s="64">
        <v>402280618</v>
      </c>
      <c r="I297" s="64">
        <v>2</v>
      </c>
      <c r="J297" s="20">
        <v>402280618</v>
      </c>
      <c r="K297" s="20">
        <v>2</v>
      </c>
      <c r="L297" s="20" t="b">
        <f t="shared" si="13"/>
        <v>1</v>
      </c>
      <c r="M297" s="20" t="b">
        <f t="shared" si="14"/>
        <v>1</v>
      </c>
    </row>
    <row r="298" spans="1:13" hidden="1" x14ac:dyDescent="0.2">
      <c r="A298" s="63" t="s">
        <v>8316</v>
      </c>
      <c r="B298" s="63" t="s">
        <v>780</v>
      </c>
      <c r="C298" s="64">
        <v>402281118</v>
      </c>
      <c r="D298" s="64">
        <v>2</v>
      </c>
      <c r="E298" s="64" t="str">
        <f t="shared" si="12"/>
        <v>LEXA Proveedora Hospitalaria S.A.S.VENDAS  ELASTICAS</v>
      </c>
      <c r="F298" s="64" t="s">
        <v>8316</v>
      </c>
      <c r="G298" s="64" t="s">
        <v>780</v>
      </c>
      <c r="H298" s="64">
        <v>402281118</v>
      </c>
      <c r="I298" s="64">
        <v>2</v>
      </c>
      <c r="J298" s="20">
        <v>402281118</v>
      </c>
      <c r="K298" s="20">
        <v>2</v>
      </c>
      <c r="L298" s="20" t="b">
        <f t="shared" si="13"/>
        <v>1</v>
      </c>
      <c r="M298" s="20" t="b">
        <f t="shared" si="14"/>
        <v>1</v>
      </c>
    </row>
    <row r="299" spans="1:13" hidden="1" x14ac:dyDescent="0.2">
      <c r="A299" s="63" t="s">
        <v>8316</v>
      </c>
      <c r="B299" s="63" t="s">
        <v>788</v>
      </c>
      <c r="C299" s="64">
        <v>402281818</v>
      </c>
      <c r="D299" s="64">
        <v>2</v>
      </c>
      <c r="E299" s="64" t="str">
        <f t="shared" si="12"/>
        <v>LEXA Proveedora Hospitalaria S.A.S.VENDAS TELA</v>
      </c>
      <c r="F299" s="64" t="s">
        <v>8316</v>
      </c>
      <c r="G299" s="64" t="s">
        <v>788</v>
      </c>
      <c r="H299" s="64">
        <v>402281818</v>
      </c>
      <c r="I299" s="64">
        <v>2</v>
      </c>
      <c r="J299" s="20">
        <v>402281818</v>
      </c>
      <c r="K299" s="20">
        <v>2</v>
      </c>
      <c r="L299" s="20" t="b">
        <f t="shared" si="13"/>
        <v>1</v>
      </c>
      <c r="M299" s="20" t="b">
        <f t="shared" si="14"/>
        <v>1</v>
      </c>
    </row>
    <row r="300" spans="1:13" hidden="1" x14ac:dyDescent="0.2">
      <c r="A300" s="63" t="s">
        <v>8316</v>
      </c>
      <c r="B300" s="63" t="s">
        <v>796</v>
      </c>
      <c r="C300" s="64">
        <v>402266914</v>
      </c>
      <c r="D300" s="64">
        <v>2</v>
      </c>
      <c r="E300" s="64" t="str">
        <f t="shared" si="12"/>
        <v>LEXA Proveedora Hospitalaria S.A.S.VENTURY</v>
      </c>
      <c r="F300" s="64" t="s">
        <v>8316</v>
      </c>
      <c r="G300" s="64" t="s">
        <v>796</v>
      </c>
      <c r="H300" s="64">
        <v>402266914</v>
      </c>
      <c r="I300" s="64">
        <v>2</v>
      </c>
      <c r="J300" s="20">
        <v>402266914</v>
      </c>
      <c r="K300" s="20">
        <v>2</v>
      </c>
      <c r="L300" s="20" t="b">
        <f t="shared" si="13"/>
        <v>1</v>
      </c>
      <c r="M300" s="20" t="b">
        <f t="shared" si="14"/>
        <v>1</v>
      </c>
    </row>
    <row r="301" spans="1:13" hidden="1" x14ac:dyDescent="0.2">
      <c r="A301" s="63" t="s">
        <v>1037</v>
      </c>
      <c r="B301" s="63" t="s">
        <v>811</v>
      </c>
      <c r="C301" s="64">
        <v>816000332</v>
      </c>
      <c r="D301" s="64">
        <v>2</v>
      </c>
      <c r="E301" s="64" t="str">
        <f t="shared" si="12"/>
        <v>M&amp;M DIAGNOSTICS SASAGUJAS PARA TOMA DE MUESTRAS</v>
      </c>
      <c r="F301" s="64" t="s">
        <v>1037</v>
      </c>
      <c r="G301" s="64" t="s">
        <v>811</v>
      </c>
      <c r="H301" s="64">
        <v>816000332</v>
      </c>
      <c r="I301" s="64">
        <v>2</v>
      </c>
      <c r="J301" s="20">
        <v>816000332</v>
      </c>
      <c r="K301" s="20">
        <v>2</v>
      </c>
      <c r="L301" s="20" t="b">
        <f t="shared" si="13"/>
        <v>1</v>
      </c>
      <c r="M301" s="20" t="b">
        <f t="shared" si="14"/>
        <v>1</v>
      </c>
    </row>
    <row r="302" spans="1:13" hidden="1" x14ac:dyDescent="0.2">
      <c r="A302" s="63" t="s">
        <v>1037</v>
      </c>
      <c r="B302" s="63" t="s">
        <v>3167</v>
      </c>
      <c r="C302" s="64">
        <v>1251120927</v>
      </c>
      <c r="D302" s="64">
        <v>3</v>
      </c>
      <c r="E302" s="64" t="str">
        <f t="shared" si="12"/>
        <v>M&amp;M DIAGNOSTICS SASCOLORANTES PARA BK</v>
      </c>
      <c r="F302" s="64" t="s">
        <v>1037</v>
      </c>
      <c r="G302" s="64" t="s">
        <v>3167</v>
      </c>
      <c r="H302" s="64">
        <v>1251120927</v>
      </c>
      <c r="I302" s="64">
        <v>3</v>
      </c>
      <c r="J302" s="20">
        <v>1251120927</v>
      </c>
      <c r="K302" s="20">
        <v>3</v>
      </c>
      <c r="L302" s="20" t="b">
        <f t="shared" si="13"/>
        <v>1</v>
      </c>
      <c r="M302" s="20" t="b">
        <f t="shared" si="14"/>
        <v>1</v>
      </c>
    </row>
    <row r="303" spans="1:13" hidden="1" x14ac:dyDescent="0.2">
      <c r="A303" s="63" t="s">
        <v>1037</v>
      </c>
      <c r="B303" s="63" t="s">
        <v>3178</v>
      </c>
      <c r="C303" s="64">
        <v>1668082336</v>
      </c>
      <c r="D303" s="64">
        <v>4</v>
      </c>
      <c r="E303" s="64" t="str">
        <f t="shared" si="12"/>
        <v>M&amp;M DIAGNOSTICS SASCOLORANTES PARA GRAM</v>
      </c>
      <c r="F303" s="64" t="s">
        <v>1037</v>
      </c>
      <c r="G303" s="64" t="s">
        <v>3178</v>
      </c>
      <c r="H303" s="64">
        <v>1668082336</v>
      </c>
      <c r="I303" s="64">
        <v>4</v>
      </c>
      <c r="J303" s="20">
        <v>1668082336</v>
      </c>
      <c r="K303" s="20">
        <v>4</v>
      </c>
      <c r="L303" s="20" t="b">
        <f t="shared" si="13"/>
        <v>1</v>
      </c>
      <c r="M303" s="20" t="b">
        <f t="shared" si="14"/>
        <v>1</v>
      </c>
    </row>
    <row r="304" spans="1:13" hidden="1" x14ac:dyDescent="0.2">
      <c r="A304" s="63" t="s">
        <v>1037</v>
      </c>
      <c r="B304" s="63" t="s">
        <v>236</v>
      </c>
      <c r="C304" s="64">
        <v>402309221</v>
      </c>
      <c r="D304" s="64">
        <v>2</v>
      </c>
      <c r="E304" s="64" t="str">
        <f t="shared" si="12"/>
        <v>M&amp;M DIAGNOSTICS SASESPECULOS</v>
      </c>
      <c r="F304" s="64" t="s">
        <v>1037</v>
      </c>
      <c r="G304" s="64" t="s">
        <v>236</v>
      </c>
      <c r="H304" s="64">
        <v>402309221</v>
      </c>
      <c r="I304" s="64">
        <v>2</v>
      </c>
      <c r="J304" s="20">
        <v>402309221</v>
      </c>
      <c r="K304" s="20">
        <v>2</v>
      </c>
      <c r="L304" s="20" t="b">
        <f t="shared" si="13"/>
        <v>1</v>
      </c>
      <c r="M304" s="20" t="b">
        <f t="shared" si="14"/>
        <v>1</v>
      </c>
    </row>
    <row r="305" spans="1:13" hidden="1" x14ac:dyDescent="0.2">
      <c r="A305" s="63" t="s">
        <v>1037</v>
      </c>
      <c r="B305" s="63" t="s">
        <v>62</v>
      </c>
      <c r="C305" s="64">
        <v>13098558225</v>
      </c>
      <c r="D305" s="64">
        <v>37</v>
      </c>
      <c r="E305" s="64" t="str">
        <f t="shared" si="12"/>
        <v>M&amp;M DIAGNOSTICS SASNINGUNO</v>
      </c>
      <c r="F305" s="64" t="s">
        <v>1037</v>
      </c>
      <c r="G305" s="64" t="s">
        <v>62</v>
      </c>
      <c r="H305" s="64">
        <v>13098558225</v>
      </c>
      <c r="I305" s="64">
        <v>37</v>
      </c>
      <c r="J305" s="20">
        <v>81718857125</v>
      </c>
      <c r="K305" s="20">
        <v>460</v>
      </c>
      <c r="L305" s="20" t="b">
        <f t="shared" si="13"/>
        <v>0</v>
      </c>
      <c r="M305" s="20" t="b">
        <f t="shared" si="14"/>
        <v>0</v>
      </c>
    </row>
    <row r="306" spans="1:13" x14ac:dyDescent="0.2">
      <c r="A306" s="63" t="s">
        <v>1037</v>
      </c>
      <c r="B306" s="63" t="s">
        <v>951</v>
      </c>
      <c r="C306" s="64">
        <v>2856010408</v>
      </c>
      <c r="D306" s="64">
        <v>7</v>
      </c>
      <c r="E306" s="64" t="str">
        <f t="shared" si="12"/>
        <v>M&amp;M DIAGNOSTICS SASTUBO TOMA DE MUESTRAS</v>
      </c>
      <c r="F306" s="64" t="s">
        <v>1037</v>
      </c>
      <c r="G306" s="64" t="s">
        <v>951</v>
      </c>
      <c r="H306" s="64">
        <v>2856010408</v>
      </c>
      <c r="I306" s="64">
        <v>7</v>
      </c>
      <c r="J306" s="20">
        <v>2856010408</v>
      </c>
      <c r="K306" s="20">
        <v>7</v>
      </c>
      <c r="L306" s="20" t="b">
        <f t="shared" si="13"/>
        <v>1</v>
      </c>
      <c r="M306" s="20" t="b">
        <f t="shared" si="14"/>
        <v>1</v>
      </c>
    </row>
    <row r="307" spans="1:13" hidden="1" x14ac:dyDescent="0.2">
      <c r="A307" s="63" t="s">
        <v>1038</v>
      </c>
      <c r="B307" s="63" t="s">
        <v>1044</v>
      </c>
      <c r="C307" s="64">
        <v>602020316</v>
      </c>
      <c r="D307" s="64">
        <v>2</v>
      </c>
      <c r="E307" s="64" t="str">
        <f t="shared" si="12"/>
        <v>New Stetic S.AAGUJAS CARPULE</v>
      </c>
      <c r="F307" s="64" t="s">
        <v>1038</v>
      </c>
      <c r="G307" s="64" t="s">
        <v>1044</v>
      </c>
      <c r="H307" s="64">
        <v>602020316</v>
      </c>
      <c r="I307" s="64">
        <v>2</v>
      </c>
      <c r="J307" s="20">
        <v>602020316</v>
      </c>
      <c r="K307" s="20">
        <v>2</v>
      </c>
      <c r="L307" s="20" t="b">
        <f t="shared" si="13"/>
        <v>1</v>
      </c>
      <c r="M307" s="20" t="b">
        <f t="shared" si="14"/>
        <v>1</v>
      </c>
    </row>
    <row r="308" spans="1:13" hidden="1" x14ac:dyDescent="0.2">
      <c r="A308" s="63" t="s">
        <v>1038</v>
      </c>
      <c r="B308" s="63" t="s">
        <v>1052</v>
      </c>
      <c r="C308" s="64">
        <v>602040316</v>
      </c>
      <c r="D308" s="64">
        <v>2</v>
      </c>
      <c r="E308" s="64" t="str">
        <f t="shared" si="12"/>
        <v>New Stetic S.ABANDAS PORTAMATRIZ</v>
      </c>
      <c r="F308" s="64" t="s">
        <v>1038</v>
      </c>
      <c r="G308" s="64" t="s">
        <v>1052</v>
      </c>
      <c r="H308" s="64">
        <v>602040316</v>
      </c>
      <c r="I308" s="64">
        <v>2</v>
      </c>
      <c r="J308" s="20">
        <v>602040316</v>
      </c>
      <c r="K308" s="20">
        <v>2</v>
      </c>
      <c r="L308" s="20" t="b">
        <f t="shared" si="13"/>
        <v>1</v>
      </c>
      <c r="M308" s="20" t="b">
        <f t="shared" si="14"/>
        <v>1</v>
      </c>
    </row>
    <row r="309" spans="1:13" hidden="1" x14ac:dyDescent="0.2">
      <c r="A309" s="63" t="s">
        <v>1038</v>
      </c>
      <c r="B309" s="63" t="s">
        <v>1056</v>
      </c>
      <c r="C309" s="64">
        <v>6924258969</v>
      </c>
      <c r="D309" s="64">
        <v>23</v>
      </c>
      <c r="E309" s="64" t="str">
        <f t="shared" si="12"/>
        <v>New Stetic S.ACONOS Y LIMAS</v>
      </c>
      <c r="F309" s="64" t="s">
        <v>1038</v>
      </c>
      <c r="G309" s="64" t="s">
        <v>1056</v>
      </c>
      <c r="H309" s="64">
        <v>6924258969</v>
      </c>
      <c r="I309" s="64">
        <v>23</v>
      </c>
      <c r="J309" s="20">
        <v>6924258969</v>
      </c>
      <c r="K309" s="20">
        <v>23</v>
      </c>
      <c r="L309" s="20" t="b">
        <f t="shared" si="13"/>
        <v>1</v>
      </c>
      <c r="M309" s="20" t="b">
        <f t="shared" si="14"/>
        <v>1</v>
      </c>
    </row>
    <row r="310" spans="1:13" x14ac:dyDescent="0.2">
      <c r="A310" s="63" t="s">
        <v>1038</v>
      </c>
      <c r="B310" s="63" t="s">
        <v>3851</v>
      </c>
      <c r="C310" s="64">
        <v>3922625012</v>
      </c>
      <c r="D310" s="64">
        <v>13</v>
      </c>
      <c r="E310" s="64" t="str">
        <f t="shared" si="12"/>
        <v>New Stetic S.ACONOS, LIMAS   Y  PAPEL PROTAPER NEXT</v>
      </c>
      <c r="F310" s="64" t="s">
        <v>1038</v>
      </c>
      <c r="G310" s="64" t="s">
        <v>3851</v>
      </c>
      <c r="H310" s="64">
        <v>3922625012</v>
      </c>
      <c r="I310" s="64">
        <v>13</v>
      </c>
      <c r="J310" s="20">
        <v>3922625012</v>
      </c>
      <c r="K310" s="20">
        <v>13</v>
      </c>
      <c r="L310" s="20" t="b">
        <f t="shared" si="13"/>
        <v>1</v>
      </c>
      <c r="M310" s="20" t="b">
        <f t="shared" si="14"/>
        <v>1</v>
      </c>
    </row>
    <row r="311" spans="1:13" hidden="1" x14ac:dyDescent="0.2">
      <c r="A311" s="63" t="s">
        <v>1038</v>
      </c>
      <c r="B311" s="63" t="s">
        <v>202</v>
      </c>
      <c r="C311" s="64">
        <v>1206482160</v>
      </c>
      <c r="D311" s="64">
        <v>6</v>
      </c>
      <c r="E311" s="64" t="str">
        <f t="shared" si="12"/>
        <v>New Stetic S.ACUCHILLAS DE BISTURI</v>
      </c>
      <c r="F311" s="64" t="s">
        <v>1038</v>
      </c>
      <c r="G311" s="64" t="s">
        <v>202</v>
      </c>
      <c r="H311" s="64">
        <v>1206482160</v>
      </c>
      <c r="I311" s="64">
        <v>6</v>
      </c>
      <c r="J311" s="20">
        <v>1206482160</v>
      </c>
      <c r="K311" s="20">
        <v>6</v>
      </c>
      <c r="L311" s="20" t="b">
        <f t="shared" si="13"/>
        <v>1</v>
      </c>
      <c r="M311" s="20" t="b">
        <f t="shared" si="14"/>
        <v>1</v>
      </c>
    </row>
    <row r="312" spans="1:13" x14ac:dyDescent="0.2">
      <c r="A312" s="63" t="s">
        <v>1038</v>
      </c>
      <c r="B312" s="63" t="s">
        <v>220</v>
      </c>
      <c r="C312" s="64">
        <v>402313211</v>
      </c>
      <c r="D312" s="64">
        <v>2</v>
      </c>
      <c r="E312" s="64" t="str">
        <f t="shared" si="12"/>
        <v>New Stetic S.ADETERGENTE ENZIMATICO</v>
      </c>
      <c r="F312" s="64" t="s">
        <v>1038</v>
      </c>
      <c r="G312" s="64" t="s">
        <v>220</v>
      </c>
      <c r="H312" s="64">
        <v>402313211</v>
      </c>
      <c r="I312" s="64">
        <v>2</v>
      </c>
      <c r="J312" s="20">
        <v>402313211</v>
      </c>
      <c r="K312" s="20">
        <v>2</v>
      </c>
      <c r="L312" s="20" t="b">
        <f t="shared" si="13"/>
        <v>1</v>
      </c>
      <c r="M312" s="20" t="b">
        <f t="shared" si="14"/>
        <v>1</v>
      </c>
    </row>
    <row r="313" spans="1:13" hidden="1" x14ac:dyDescent="0.2">
      <c r="A313" s="63" t="s">
        <v>1038</v>
      </c>
      <c r="B313" s="63" t="s">
        <v>1126</v>
      </c>
      <c r="C313" s="64">
        <v>912006975</v>
      </c>
      <c r="D313" s="64">
        <v>3</v>
      </c>
      <c r="E313" s="64" t="str">
        <f t="shared" si="12"/>
        <v>New Stetic S.AESPACIADORES</v>
      </c>
      <c r="F313" s="64" t="s">
        <v>1038</v>
      </c>
      <c r="G313" s="64" t="s">
        <v>1126</v>
      </c>
      <c r="H313" s="64">
        <v>912006975</v>
      </c>
      <c r="I313" s="64">
        <v>3</v>
      </c>
      <c r="J313" s="20">
        <v>912006975</v>
      </c>
      <c r="K313" s="20">
        <v>3</v>
      </c>
      <c r="L313" s="20" t="b">
        <f t="shared" si="13"/>
        <v>1</v>
      </c>
      <c r="M313" s="20" t="b">
        <f t="shared" si="14"/>
        <v>1</v>
      </c>
    </row>
    <row r="314" spans="1:13" hidden="1" x14ac:dyDescent="0.2">
      <c r="A314" s="63" t="s">
        <v>1038</v>
      </c>
      <c r="B314" s="63" t="s">
        <v>1134</v>
      </c>
      <c r="C314" s="64">
        <v>606006308</v>
      </c>
      <c r="D314" s="64">
        <v>2</v>
      </c>
      <c r="E314" s="64" t="str">
        <f t="shared" si="12"/>
        <v>New Stetic S.AFIJADOR Y REVELADOR</v>
      </c>
      <c r="F314" s="64" t="s">
        <v>1038</v>
      </c>
      <c r="G314" s="64" t="s">
        <v>1134</v>
      </c>
      <c r="H314" s="64">
        <v>606006308</v>
      </c>
      <c r="I314" s="64">
        <v>2</v>
      </c>
      <c r="J314" s="20">
        <v>606006308</v>
      </c>
      <c r="K314" s="20">
        <v>2</v>
      </c>
      <c r="L314" s="20" t="b">
        <f t="shared" si="13"/>
        <v>1</v>
      </c>
      <c r="M314" s="20" t="b">
        <f t="shared" si="14"/>
        <v>1</v>
      </c>
    </row>
    <row r="315" spans="1:13" hidden="1" x14ac:dyDescent="0.2">
      <c r="A315" s="63" t="s">
        <v>1038</v>
      </c>
      <c r="B315" s="63" t="s">
        <v>1141</v>
      </c>
      <c r="C315" s="64">
        <v>1812191648</v>
      </c>
      <c r="D315" s="64">
        <v>6</v>
      </c>
      <c r="E315" s="64" t="str">
        <f t="shared" si="12"/>
        <v>New Stetic S.AFOTOCURADO</v>
      </c>
      <c r="F315" s="64" t="s">
        <v>1038</v>
      </c>
      <c r="G315" s="64" t="s">
        <v>1141</v>
      </c>
      <c r="H315" s="64">
        <v>1812191648</v>
      </c>
      <c r="I315" s="64">
        <v>6</v>
      </c>
      <c r="J315" s="20">
        <v>1812191648</v>
      </c>
      <c r="K315" s="20">
        <v>6</v>
      </c>
      <c r="L315" s="20" t="b">
        <f t="shared" si="13"/>
        <v>1</v>
      </c>
      <c r="M315" s="20" t="b">
        <f t="shared" si="14"/>
        <v>1</v>
      </c>
    </row>
    <row r="316" spans="1:13" hidden="1" x14ac:dyDescent="0.2">
      <c r="A316" s="63" t="s">
        <v>1038</v>
      </c>
      <c r="B316" s="63" t="s">
        <v>1162</v>
      </c>
      <c r="C316" s="64">
        <v>3612751496</v>
      </c>
      <c r="D316" s="64">
        <v>12</v>
      </c>
      <c r="E316" s="64" t="str">
        <f t="shared" si="12"/>
        <v>New Stetic S.AFRESAS DIAMANTE</v>
      </c>
      <c r="F316" s="64" t="s">
        <v>1038</v>
      </c>
      <c r="G316" s="64" t="s">
        <v>1162</v>
      </c>
      <c r="H316" s="64">
        <v>3612751496</v>
      </c>
      <c r="I316" s="64">
        <v>12</v>
      </c>
      <c r="J316" s="20">
        <v>3612751496</v>
      </c>
      <c r="K316" s="20">
        <v>12</v>
      </c>
      <c r="L316" s="20" t="b">
        <f t="shared" si="13"/>
        <v>1</v>
      </c>
      <c r="M316" s="20" t="b">
        <f t="shared" si="14"/>
        <v>1</v>
      </c>
    </row>
    <row r="317" spans="1:13" hidden="1" x14ac:dyDescent="0.2">
      <c r="A317" s="63" t="s">
        <v>1038</v>
      </c>
      <c r="B317" s="63" t="s">
        <v>3852</v>
      </c>
      <c r="C317" s="64">
        <v>903190835</v>
      </c>
      <c r="D317" s="64">
        <v>3</v>
      </c>
      <c r="E317" s="64" t="str">
        <f t="shared" si="12"/>
        <v>New Stetic S.AFRESAS GATES</v>
      </c>
      <c r="F317" s="64" t="s">
        <v>1038</v>
      </c>
      <c r="G317" s="64" t="s">
        <v>3852</v>
      </c>
      <c r="H317" s="64">
        <v>903190835</v>
      </c>
      <c r="I317" s="64">
        <v>3</v>
      </c>
      <c r="J317" s="20">
        <v>903190835</v>
      </c>
      <c r="K317" s="20">
        <v>3</v>
      </c>
      <c r="L317" s="20" t="b">
        <f t="shared" si="13"/>
        <v>1</v>
      </c>
      <c r="M317" s="20" t="b">
        <f t="shared" si="14"/>
        <v>1</v>
      </c>
    </row>
    <row r="318" spans="1:13" hidden="1" x14ac:dyDescent="0.2">
      <c r="A318" s="63" t="s">
        <v>1038</v>
      </c>
      <c r="B318" s="63" t="s">
        <v>3853</v>
      </c>
      <c r="C318" s="64">
        <v>903191135</v>
      </c>
      <c r="D318" s="64">
        <v>3</v>
      </c>
      <c r="E318" s="64" t="str">
        <f t="shared" si="12"/>
        <v>New Stetic S.AFRESAS PEESO</v>
      </c>
      <c r="F318" s="64" t="s">
        <v>1038</v>
      </c>
      <c r="G318" s="64" t="s">
        <v>3853</v>
      </c>
      <c r="H318" s="64">
        <v>903191135</v>
      </c>
      <c r="I318" s="64">
        <v>3</v>
      </c>
      <c r="J318" s="20">
        <v>903191135</v>
      </c>
      <c r="K318" s="20">
        <v>3</v>
      </c>
      <c r="L318" s="20" t="b">
        <f t="shared" si="13"/>
        <v>1</v>
      </c>
      <c r="M318" s="20" t="b">
        <f t="shared" si="14"/>
        <v>1</v>
      </c>
    </row>
    <row r="319" spans="1:13" hidden="1" x14ac:dyDescent="0.2">
      <c r="A319" s="63" t="s">
        <v>1038</v>
      </c>
      <c r="B319" s="63" t="s">
        <v>1178</v>
      </c>
      <c r="C319" s="64">
        <v>602126216</v>
      </c>
      <c r="D319" s="64">
        <v>2</v>
      </c>
      <c r="E319" s="64" t="str">
        <f t="shared" si="12"/>
        <v>New Stetic S.AFRESAS ZECRYA</v>
      </c>
      <c r="F319" s="64" t="s">
        <v>1038</v>
      </c>
      <c r="G319" s="64" t="s">
        <v>1178</v>
      </c>
      <c r="H319" s="64">
        <v>602126216</v>
      </c>
      <c r="I319" s="64">
        <v>2</v>
      </c>
      <c r="J319" s="20">
        <v>602126216</v>
      </c>
      <c r="K319" s="20">
        <v>2</v>
      </c>
      <c r="L319" s="20" t="b">
        <f t="shared" si="13"/>
        <v>1</v>
      </c>
      <c r="M319" s="20" t="b">
        <f t="shared" si="14"/>
        <v>1</v>
      </c>
    </row>
    <row r="320" spans="1:13" hidden="1" x14ac:dyDescent="0.2">
      <c r="A320" s="63" t="s">
        <v>1038</v>
      </c>
      <c r="B320" s="63" t="s">
        <v>3854</v>
      </c>
      <c r="C320" s="64">
        <v>1505409536</v>
      </c>
      <c r="D320" s="64">
        <v>5</v>
      </c>
      <c r="E320" s="64" t="str">
        <f t="shared" si="12"/>
        <v>New Stetic S.ALIMAS K-FILE</v>
      </c>
      <c r="F320" s="64" t="s">
        <v>1038</v>
      </c>
      <c r="G320" s="64" t="s">
        <v>3854</v>
      </c>
      <c r="H320" s="64">
        <v>1505409536</v>
      </c>
      <c r="I320" s="64">
        <v>5</v>
      </c>
      <c r="J320" s="20">
        <v>1505409536</v>
      </c>
      <c r="K320" s="20">
        <v>5</v>
      </c>
      <c r="L320" s="20" t="b">
        <f t="shared" si="13"/>
        <v>1</v>
      </c>
      <c r="M320" s="20" t="b">
        <f t="shared" si="14"/>
        <v>1</v>
      </c>
    </row>
    <row r="321" spans="1:13" hidden="1" x14ac:dyDescent="0.2">
      <c r="A321" s="63" t="s">
        <v>1038</v>
      </c>
      <c r="B321" s="63" t="s">
        <v>62</v>
      </c>
      <c r="C321" s="64">
        <v>10402712528</v>
      </c>
      <c r="D321" s="64">
        <v>35</v>
      </c>
      <c r="E321" s="64" t="str">
        <f t="shared" si="12"/>
        <v>New Stetic S.ANINGUNO</v>
      </c>
      <c r="F321" s="64" t="s">
        <v>1038</v>
      </c>
      <c r="G321" s="64" t="s">
        <v>62</v>
      </c>
      <c r="H321" s="64">
        <v>10402712528</v>
      </c>
      <c r="I321" s="64">
        <v>35</v>
      </c>
      <c r="J321" s="20">
        <v>81718857125</v>
      </c>
      <c r="K321" s="20">
        <v>460</v>
      </c>
      <c r="L321" s="20" t="b">
        <f t="shared" si="13"/>
        <v>0</v>
      </c>
      <c r="M321" s="20" t="b">
        <f t="shared" si="14"/>
        <v>0</v>
      </c>
    </row>
    <row r="322" spans="1:13" hidden="1" x14ac:dyDescent="0.2">
      <c r="A322" s="63" t="s">
        <v>1038</v>
      </c>
      <c r="B322" s="63" t="s">
        <v>1360</v>
      </c>
      <c r="C322" s="64">
        <v>608006402</v>
      </c>
      <c r="D322" s="64">
        <v>2</v>
      </c>
      <c r="E322" s="64" t="str">
        <f t="shared" si="12"/>
        <v>New Stetic S.APELICULAS ODONTOLOGIA</v>
      </c>
      <c r="F322" s="64" t="s">
        <v>1038</v>
      </c>
      <c r="G322" s="64" t="s">
        <v>1360</v>
      </c>
      <c r="H322" s="64">
        <v>608006402</v>
      </c>
      <c r="I322" s="64">
        <v>2</v>
      </c>
      <c r="J322" s="20">
        <v>608006402</v>
      </c>
      <c r="K322" s="20">
        <v>2</v>
      </c>
      <c r="L322" s="20" t="b">
        <f t="shared" si="13"/>
        <v>1</v>
      </c>
      <c r="M322" s="20" t="b">
        <f t="shared" si="14"/>
        <v>1</v>
      </c>
    </row>
    <row r="323" spans="1:13" hidden="1" x14ac:dyDescent="0.2">
      <c r="A323" s="63" t="s">
        <v>3863</v>
      </c>
      <c r="B323" s="63" t="s">
        <v>111</v>
      </c>
      <c r="C323" s="64">
        <v>1206062160</v>
      </c>
      <c r="D323" s="64">
        <v>6</v>
      </c>
      <c r="E323" s="64" t="str">
        <f t="shared" si="12"/>
        <v>NIPRO MEDICAL COPORATIONAGUJAS HIPODERMICAS</v>
      </c>
      <c r="F323" s="64" t="s">
        <v>3863</v>
      </c>
      <c r="G323" s="64" t="s">
        <v>111</v>
      </c>
      <c r="H323" s="64">
        <v>1206062160</v>
      </c>
      <c r="I323" s="64">
        <v>6</v>
      </c>
      <c r="J323" s="20">
        <v>1206062160</v>
      </c>
      <c r="K323" s="20">
        <v>6</v>
      </c>
      <c r="L323" s="20" t="b">
        <f t="shared" si="13"/>
        <v>1</v>
      </c>
      <c r="M323" s="20" t="b">
        <f t="shared" si="14"/>
        <v>1</v>
      </c>
    </row>
    <row r="324" spans="1:13" hidden="1" x14ac:dyDescent="0.2">
      <c r="A324" s="63" t="s">
        <v>3863</v>
      </c>
      <c r="B324" s="63" t="s">
        <v>811</v>
      </c>
      <c r="C324" s="64">
        <v>816000332</v>
      </c>
      <c r="D324" s="64">
        <v>2</v>
      </c>
      <c r="E324" s="64" t="str">
        <f t="shared" si="12"/>
        <v>NIPRO MEDICAL COPORATIONAGUJAS PARA TOMA DE MUESTRAS</v>
      </c>
      <c r="F324" s="64" t="s">
        <v>3863</v>
      </c>
      <c r="G324" s="64" t="s">
        <v>811</v>
      </c>
      <c r="H324" s="64">
        <v>816000332</v>
      </c>
      <c r="I324" s="64">
        <v>2</v>
      </c>
      <c r="J324" s="20">
        <v>816000332</v>
      </c>
      <c r="K324" s="20">
        <v>2</v>
      </c>
      <c r="L324" s="20" t="b">
        <f t="shared" si="13"/>
        <v>1</v>
      </c>
      <c r="M324" s="20" t="b">
        <f t="shared" si="14"/>
        <v>1</v>
      </c>
    </row>
    <row r="325" spans="1:13" x14ac:dyDescent="0.2">
      <c r="A325" s="63" t="s">
        <v>3863</v>
      </c>
      <c r="B325" s="63" t="s">
        <v>245</v>
      </c>
      <c r="C325" s="64">
        <v>603252218</v>
      </c>
      <c r="D325" s="64">
        <v>3</v>
      </c>
      <c r="E325" s="64" t="str">
        <f t="shared" ref="E325:E388" si="15">+F325&amp;G325</f>
        <v>NIPRO MEDICAL COPORATIONGLUCOMETRIA USUARIO FINAL</v>
      </c>
      <c r="F325" s="64" t="s">
        <v>3863</v>
      </c>
      <c r="G325" s="64" t="s">
        <v>245</v>
      </c>
      <c r="H325" s="64">
        <v>603252218</v>
      </c>
      <c r="I325" s="64">
        <v>3</v>
      </c>
      <c r="J325" s="20">
        <v>603252218</v>
      </c>
      <c r="K325" s="20">
        <v>3</v>
      </c>
      <c r="L325" s="20" t="b">
        <f t="shared" ref="L325:L388" si="16">+J325=H325</f>
        <v>1</v>
      </c>
      <c r="M325" s="20" t="b">
        <f t="shared" ref="M325:M388" si="17">+K325=I325</f>
        <v>1</v>
      </c>
    </row>
    <row r="326" spans="1:13" hidden="1" x14ac:dyDescent="0.2">
      <c r="A326" s="63" t="s">
        <v>3863</v>
      </c>
      <c r="B326" s="63" t="s">
        <v>252</v>
      </c>
      <c r="C326" s="64">
        <v>804284032</v>
      </c>
      <c r="D326" s="64">
        <v>4</v>
      </c>
      <c r="E326" s="64" t="str">
        <f t="shared" si="15"/>
        <v>NIPRO MEDICAL COPORATIONGUANTE DESECHABLE</v>
      </c>
      <c r="F326" s="64" t="s">
        <v>3863</v>
      </c>
      <c r="G326" s="64" t="s">
        <v>252</v>
      </c>
      <c r="H326" s="64">
        <v>804284032</v>
      </c>
      <c r="I326" s="64">
        <v>4</v>
      </c>
      <c r="J326" s="20">
        <v>804284032</v>
      </c>
      <c r="K326" s="20">
        <v>4</v>
      </c>
      <c r="L326" s="20" t="b">
        <f t="shared" si="16"/>
        <v>1</v>
      </c>
      <c r="M326" s="20" t="b">
        <f t="shared" si="17"/>
        <v>1</v>
      </c>
    </row>
    <row r="327" spans="1:13" hidden="1" x14ac:dyDescent="0.2">
      <c r="A327" s="63" t="s">
        <v>3863</v>
      </c>
      <c r="B327" s="63" t="s">
        <v>277</v>
      </c>
      <c r="C327" s="64">
        <v>804285032</v>
      </c>
      <c r="D327" s="64">
        <v>4</v>
      </c>
      <c r="E327" s="64" t="str">
        <f t="shared" si="15"/>
        <v>NIPRO MEDICAL COPORATIONGUANTES ESTERILES</v>
      </c>
      <c r="F327" s="64" t="s">
        <v>3863</v>
      </c>
      <c r="G327" s="64" t="s">
        <v>277</v>
      </c>
      <c r="H327" s="64">
        <v>804285032</v>
      </c>
      <c r="I327" s="64">
        <v>4</v>
      </c>
      <c r="J327" s="20">
        <v>804285032</v>
      </c>
      <c r="K327" s="20">
        <v>4</v>
      </c>
      <c r="L327" s="20" t="b">
        <f t="shared" si="16"/>
        <v>1</v>
      </c>
      <c r="M327" s="20" t="b">
        <f t="shared" si="17"/>
        <v>1</v>
      </c>
    </row>
    <row r="328" spans="1:13" x14ac:dyDescent="0.2">
      <c r="A328" s="63" t="s">
        <v>3863</v>
      </c>
      <c r="B328" s="63" t="s">
        <v>303</v>
      </c>
      <c r="C328" s="64">
        <v>804361942</v>
      </c>
      <c r="D328" s="64">
        <v>4</v>
      </c>
      <c r="E328" s="64" t="str">
        <f t="shared" si="15"/>
        <v>NIPRO MEDICAL COPORATIONJERINGAS</v>
      </c>
      <c r="F328" s="64" t="s">
        <v>3863</v>
      </c>
      <c r="G328" s="64" t="s">
        <v>303</v>
      </c>
      <c r="H328" s="64">
        <v>804361942</v>
      </c>
      <c r="I328" s="64">
        <v>4</v>
      </c>
      <c r="J328" s="20">
        <v>804361942</v>
      </c>
      <c r="K328" s="20">
        <v>4</v>
      </c>
      <c r="L328" s="20" t="b">
        <f t="shared" si="16"/>
        <v>1</v>
      </c>
      <c r="M328" s="20" t="b">
        <f t="shared" si="17"/>
        <v>1</v>
      </c>
    </row>
    <row r="329" spans="1:13" hidden="1" x14ac:dyDescent="0.2">
      <c r="A329" s="63" t="s">
        <v>3863</v>
      </c>
      <c r="B329" s="63" t="s">
        <v>62</v>
      </c>
      <c r="C329" s="64">
        <v>2653293510</v>
      </c>
      <c r="D329" s="64">
        <v>8</v>
      </c>
      <c r="E329" s="64" t="str">
        <f t="shared" si="15"/>
        <v>NIPRO MEDICAL COPORATIONNINGUNO</v>
      </c>
      <c r="F329" s="64" t="s">
        <v>3863</v>
      </c>
      <c r="G329" s="64" t="s">
        <v>62</v>
      </c>
      <c r="H329" s="64">
        <v>2653293510</v>
      </c>
      <c r="I329" s="64">
        <v>8</v>
      </c>
      <c r="J329" s="20">
        <v>81718857125</v>
      </c>
      <c r="K329" s="20">
        <v>460</v>
      </c>
      <c r="L329" s="20" t="b">
        <f t="shared" si="16"/>
        <v>0</v>
      </c>
      <c r="M329" s="20" t="b">
        <f t="shared" si="17"/>
        <v>0</v>
      </c>
    </row>
    <row r="330" spans="1:13" x14ac:dyDescent="0.2">
      <c r="A330" s="63" t="s">
        <v>3863</v>
      </c>
      <c r="B330" s="63" t="s">
        <v>951</v>
      </c>
      <c r="C330" s="64">
        <v>2448007292</v>
      </c>
      <c r="D330" s="64">
        <v>6</v>
      </c>
      <c r="E330" s="64" t="str">
        <f t="shared" si="15"/>
        <v>NIPRO MEDICAL COPORATIONTUBO TOMA DE MUESTRAS</v>
      </c>
      <c r="F330" s="64" t="s">
        <v>3863</v>
      </c>
      <c r="G330" s="64" t="s">
        <v>951</v>
      </c>
      <c r="H330" s="64">
        <v>2448007292</v>
      </c>
      <c r="I330" s="64">
        <v>6</v>
      </c>
      <c r="J330" s="20">
        <v>2856010408</v>
      </c>
      <c r="K330" s="20">
        <v>7</v>
      </c>
      <c r="L330" s="20" t="b">
        <f t="shared" si="16"/>
        <v>0</v>
      </c>
      <c r="M330" s="20" t="b">
        <f t="shared" si="17"/>
        <v>0</v>
      </c>
    </row>
    <row r="331" spans="1:13" hidden="1" x14ac:dyDescent="0.2">
      <c r="A331" s="63" t="s">
        <v>3864</v>
      </c>
      <c r="B331" s="63" t="s">
        <v>1044</v>
      </c>
      <c r="C331" s="64">
        <v>602020316</v>
      </c>
      <c r="D331" s="64">
        <v>2</v>
      </c>
      <c r="E331" s="64" t="str">
        <f t="shared" si="15"/>
        <v>ORBIDENTAL S.A.SAGUJAS CARPULE</v>
      </c>
      <c r="F331" s="64" t="s">
        <v>3864</v>
      </c>
      <c r="G331" s="64" t="s">
        <v>1044</v>
      </c>
      <c r="H331" s="64">
        <v>602020316</v>
      </c>
      <c r="I331" s="64">
        <v>2</v>
      </c>
      <c r="J331" s="20">
        <v>602020316</v>
      </c>
      <c r="K331" s="20">
        <v>2</v>
      </c>
      <c r="L331" s="20" t="b">
        <f t="shared" si="16"/>
        <v>1</v>
      </c>
      <c r="M331" s="20" t="b">
        <f t="shared" si="17"/>
        <v>1</v>
      </c>
    </row>
    <row r="332" spans="1:13" hidden="1" x14ac:dyDescent="0.2">
      <c r="A332" s="63" t="s">
        <v>3864</v>
      </c>
      <c r="B332" s="63" t="s">
        <v>1052</v>
      </c>
      <c r="C332" s="64">
        <v>602040316</v>
      </c>
      <c r="D332" s="64">
        <v>2</v>
      </c>
      <c r="E332" s="64" t="str">
        <f t="shared" si="15"/>
        <v>ORBIDENTAL S.A.SBANDAS PORTAMATRIZ</v>
      </c>
      <c r="F332" s="64" t="s">
        <v>3864</v>
      </c>
      <c r="G332" s="64" t="s">
        <v>1052</v>
      </c>
      <c r="H332" s="64">
        <v>602040316</v>
      </c>
      <c r="I332" s="64">
        <v>2</v>
      </c>
      <c r="J332" s="20">
        <v>602040316</v>
      </c>
      <c r="K332" s="20">
        <v>2</v>
      </c>
      <c r="L332" s="20" t="b">
        <f t="shared" si="16"/>
        <v>1</v>
      </c>
      <c r="M332" s="20" t="b">
        <f t="shared" si="17"/>
        <v>1</v>
      </c>
    </row>
    <row r="333" spans="1:13" hidden="1" x14ac:dyDescent="0.2">
      <c r="A333" s="63" t="s">
        <v>3864</v>
      </c>
      <c r="B333" s="63" t="s">
        <v>1056</v>
      </c>
      <c r="C333" s="64">
        <v>6924258969</v>
      </c>
      <c r="D333" s="64">
        <v>23</v>
      </c>
      <c r="E333" s="64" t="str">
        <f t="shared" si="15"/>
        <v>ORBIDENTAL S.A.SCONOS Y LIMAS</v>
      </c>
      <c r="F333" s="64" t="s">
        <v>3864</v>
      </c>
      <c r="G333" s="64" t="s">
        <v>1056</v>
      </c>
      <c r="H333" s="64">
        <v>6924258969</v>
      </c>
      <c r="I333" s="64">
        <v>23</v>
      </c>
      <c r="J333" s="20">
        <v>6924258969</v>
      </c>
      <c r="K333" s="20">
        <v>23</v>
      </c>
      <c r="L333" s="20" t="b">
        <f t="shared" si="16"/>
        <v>1</v>
      </c>
      <c r="M333" s="20" t="b">
        <f t="shared" si="17"/>
        <v>1</v>
      </c>
    </row>
    <row r="334" spans="1:13" x14ac:dyDescent="0.2">
      <c r="A334" s="63" t="s">
        <v>3864</v>
      </c>
      <c r="B334" s="63" t="s">
        <v>3851</v>
      </c>
      <c r="C334" s="64">
        <v>3618623087</v>
      </c>
      <c r="D334" s="64">
        <v>12</v>
      </c>
      <c r="E334" s="64" t="str">
        <f t="shared" si="15"/>
        <v>ORBIDENTAL S.A.SCONOS, LIMAS   Y  PAPEL PROTAPER NEXT</v>
      </c>
      <c r="F334" s="64" t="s">
        <v>3864</v>
      </c>
      <c r="G334" s="64" t="s">
        <v>3851</v>
      </c>
      <c r="H334" s="64">
        <v>3618623087</v>
      </c>
      <c r="I334" s="64">
        <v>12</v>
      </c>
      <c r="J334" s="20">
        <v>3922625012</v>
      </c>
      <c r="K334" s="20">
        <v>13</v>
      </c>
      <c r="L334" s="20" t="b">
        <f t="shared" si="16"/>
        <v>0</v>
      </c>
      <c r="M334" s="20" t="b">
        <f t="shared" si="17"/>
        <v>0</v>
      </c>
    </row>
    <row r="335" spans="1:13" hidden="1" x14ac:dyDescent="0.2">
      <c r="A335" s="63" t="s">
        <v>3864</v>
      </c>
      <c r="B335" s="63" t="s">
        <v>1117</v>
      </c>
      <c r="C335" s="64">
        <v>903150780</v>
      </c>
      <c r="D335" s="64">
        <v>3</v>
      </c>
      <c r="E335" s="64" t="str">
        <f t="shared" si="15"/>
        <v>ORBIDENTAL S.A.SDISCOS PARA RESINA</v>
      </c>
      <c r="F335" s="64" t="s">
        <v>3864</v>
      </c>
      <c r="G335" s="64" t="s">
        <v>1117</v>
      </c>
      <c r="H335" s="64">
        <v>903150780</v>
      </c>
      <c r="I335" s="64">
        <v>3</v>
      </c>
      <c r="J335" s="20">
        <v>903150780</v>
      </c>
      <c r="K335" s="20">
        <v>3</v>
      </c>
      <c r="L335" s="20" t="b">
        <f t="shared" si="16"/>
        <v>1</v>
      </c>
      <c r="M335" s="20" t="b">
        <f t="shared" si="17"/>
        <v>1</v>
      </c>
    </row>
    <row r="336" spans="1:13" hidden="1" x14ac:dyDescent="0.2">
      <c r="A336" s="63" t="s">
        <v>3864</v>
      </c>
      <c r="B336" s="63" t="s">
        <v>1126</v>
      </c>
      <c r="C336" s="64">
        <v>912006975</v>
      </c>
      <c r="D336" s="64">
        <v>3</v>
      </c>
      <c r="E336" s="64" t="str">
        <f t="shared" si="15"/>
        <v>ORBIDENTAL S.A.SESPACIADORES</v>
      </c>
      <c r="F336" s="64" t="s">
        <v>3864</v>
      </c>
      <c r="G336" s="64" t="s">
        <v>1126</v>
      </c>
      <c r="H336" s="64">
        <v>912006975</v>
      </c>
      <c r="I336" s="64">
        <v>3</v>
      </c>
      <c r="J336" s="20">
        <v>912006975</v>
      </c>
      <c r="K336" s="20">
        <v>3</v>
      </c>
      <c r="L336" s="20" t="b">
        <f t="shared" si="16"/>
        <v>1</v>
      </c>
      <c r="M336" s="20" t="b">
        <f t="shared" si="17"/>
        <v>1</v>
      </c>
    </row>
    <row r="337" spans="1:13" hidden="1" x14ac:dyDescent="0.2">
      <c r="A337" s="63" t="s">
        <v>3864</v>
      </c>
      <c r="B337" s="63" t="s">
        <v>1141</v>
      </c>
      <c r="C337" s="64">
        <v>1812191648</v>
      </c>
      <c r="D337" s="64">
        <v>6</v>
      </c>
      <c r="E337" s="64" t="str">
        <f t="shared" si="15"/>
        <v>ORBIDENTAL S.A.SFOTOCURADO</v>
      </c>
      <c r="F337" s="64" t="s">
        <v>3864</v>
      </c>
      <c r="G337" s="64" t="s">
        <v>1141</v>
      </c>
      <c r="H337" s="64">
        <v>1812191648</v>
      </c>
      <c r="I337" s="64">
        <v>6</v>
      </c>
      <c r="J337" s="20">
        <v>1812191648</v>
      </c>
      <c r="K337" s="20">
        <v>6</v>
      </c>
      <c r="L337" s="20" t="b">
        <f t="shared" si="16"/>
        <v>1</v>
      </c>
      <c r="M337" s="20" t="b">
        <f t="shared" si="17"/>
        <v>1</v>
      </c>
    </row>
    <row r="338" spans="1:13" hidden="1" x14ac:dyDescent="0.2">
      <c r="A338" s="63" t="s">
        <v>3864</v>
      </c>
      <c r="B338" s="63" t="s">
        <v>1152</v>
      </c>
      <c r="C338" s="64">
        <v>1505304340</v>
      </c>
      <c r="D338" s="64">
        <v>5</v>
      </c>
      <c r="E338" s="64" t="str">
        <f t="shared" si="15"/>
        <v>ORBIDENTAL S.A.SFRESAS CARBURO</v>
      </c>
      <c r="F338" s="64" t="s">
        <v>3864</v>
      </c>
      <c r="G338" s="64" t="s">
        <v>1152</v>
      </c>
      <c r="H338" s="64">
        <v>1505304340</v>
      </c>
      <c r="I338" s="64">
        <v>5</v>
      </c>
      <c r="J338" s="20">
        <v>1505304340</v>
      </c>
      <c r="K338" s="20">
        <v>5</v>
      </c>
      <c r="L338" s="20" t="b">
        <f t="shared" si="16"/>
        <v>1</v>
      </c>
      <c r="M338" s="20" t="b">
        <f t="shared" si="17"/>
        <v>1</v>
      </c>
    </row>
    <row r="339" spans="1:13" hidden="1" x14ac:dyDescent="0.2">
      <c r="A339" s="63" t="s">
        <v>3864</v>
      </c>
      <c r="B339" s="63" t="s">
        <v>1162</v>
      </c>
      <c r="C339" s="64">
        <v>3612751496</v>
      </c>
      <c r="D339" s="64">
        <v>12</v>
      </c>
      <c r="E339" s="64" t="str">
        <f t="shared" si="15"/>
        <v>ORBIDENTAL S.A.SFRESAS DIAMANTE</v>
      </c>
      <c r="F339" s="64" t="s">
        <v>3864</v>
      </c>
      <c r="G339" s="64" t="s">
        <v>1162</v>
      </c>
      <c r="H339" s="64">
        <v>3612751496</v>
      </c>
      <c r="I339" s="64">
        <v>12</v>
      </c>
      <c r="J339" s="20">
        <v>3612751496</v>
      </c>
      <c r="K339" s="20">
        <v>12</v>
      </c>
      <c r="L339" s="20" t="b">
        <f t="shared" si="16"/>
        <v>1</v>
      </c>
      <c r="M339" s="20" t="b">
        <f t="shared" si="17"/>
        <v>1</v>
      </c>
    </row>
    <row r="340" spans="1:13" hidden="1" x14ac:dyDescent="0.2">
      <c r="A340" s="63" t="s">
        <v>3864</v>
      </c>
      <c r="B340" s="63" t="s">
        <v>3852</v>
      </c>
      <c r="C340" s="64">
        <v>903190835</v>
      </c>
      <c r="D340" s="64">
        <v>3</v>
      </c>
      <c r="E340" s="64" t="str">
        <f t="shared" si="15"/>
        <v>ORBIDENTAL S.A.SFRESAS GATES</v>
      </c>
      <c r="F340" s="64" t="s">
        <v>3864</v>
      </c>
      <c r="G340" s="64" t="s">
        <v>3852</v>
      </c>
      <c r="H340" s="64">
        <v>903190835</v>
      </c>
      <c r="I340" s="64">
        <v>3</v>
      </c>
      <c r="J340" s="20">
        <v>903190835</v>
      </c>
      <c r="K340" s="20">
        <v>3</v>
      </c>
      <c r="L340" s="20" t="b">
        <f t="shared" si="16"/>
        <v>1</v>
      </c>
      <c r="M340" s="20" t="b">
        <f t="shared" si="17"/>
        <v>1</v>
      </c>
    </row>
    <row r="341" spans="1:13" hidden="1" x14ac:dyDescent="0.2">
      <c r="A341" s="63" t="s">
        <v>3864</v>
      </c>
      <c r="B341" s="63" t="s">
        <v>3853</v>
      </c>
      <c r="C341" s="64">
        <v>903191135</v>
      </c>
      <c r="D341" s="64">
        <v>3</v>
      </c>
      <c r="E341" s="64" t="str">
        <f t="shared" si="15"/>
        <v>ORBIDENTAL S.A.SFRESAS PEESO</v>
      </c>
      <c r="F341" s="64" t="s">
        <v>3864</v>
      </c>
      <c r="G341" s="64" t="s">
        <v>3853</v>
      </c>
      <c r="H341" s="64">
        <v>903191135</v>
      </c>
      <c r="I341" s="64">
        <v>3</v>
      </c>
      <c r="J341" s="20">
        <v>903191135</v>
      </c>
      <c r="K341" s="20">
        <v>3</v>
      </c>
      <c r="L341" s="20" t="b">
        <f t="shared" si="16"/>
        <v>1</v>
      </c>
      <c r="M341" s="20" t="b">
        <f t="shared" si="17"/>
        <v>1</v>
      </c>
    </row>
    <row r="342" spans="1:13" hidden="1" x14ac:dyDescent="0.2">
      <c r="A342" s="63" t="s">
        <v>3864</v>
      </c>
      <c r="B342" s="63" t="s">
        <v>1178</v>
      </c>
      <c r="C342" s="64">
        <v>602126216</v>
      </c>
      <c r="D342" s="64">
        <v>2</v>
      </c>
      <c r="E342" s="64" t="str">
        <f t="shared" si="15"/>
        <v>ORBIDENTAL S.A.SFRESAS ZECRYA</v>
      </c>
      <c r="F342" s="64" t="s">
        <v>3864</v>
      </c>
      <c r="G342" s="64" t="s">
        <v>1178</v>
      </c>
      <c r="H342" s="64">
        <v>602126216</v>
      </c>
      <c r="I342" s="64">
        <v>2</v>
      </c>
      <c r="J342" s="20">
        <v>602126216</v>
      </c>
      <c r="K342" s="20">
        <v>2</v>
      </c>
      <c r="L342" s="20" t="b">
        <f t="shared" si="16"/>
        <v>1</v>
      </c>
      <c r="M342" s="20" t="b">
        <f t="shared" si="17"/>
        <v>1</v>
      </c>
    </row>
    <row r="343" spans="1:13" hidden="1" x14ac:dyDescent="0.2">
      <c r="A343" s="63" t="s">
        <v>3864</v>
      </c>
      <c r="B343" s="63" t="s">
        <v>1183</v>
      </c>
      <c r="C343" s="64">
        <v>608009436</v>
      </c>
      <c r="D343" s="64">
        <v>2</v>
      </c>
      <c r="E343" s="64" t="str">
        <f t="shared" si="15"/>
        <v>ORBIDENTAL S.A.SIONOMEROS</v>
      </c>
      <c r="F343" s="64" t="s">
        <v>3864</v>
      </c>
      <c r="G343" s="64" t="s">
        <v>1183</v>
      </c>
      <c r="H343" s="64">
        <v>608009436</v>
      </c>
      <c r="I343" s="64">
        <v>2</v>
      </c>
      <c r="J343" s="20">
        <v>608009436</v>
      </c>
      <c r="K343" s="20">
        <v>2</v>
      </c>
      <c r="L343" s="20" t="b">
        <f t="shared" si="16"/>
        <v>1</v>
      </c>
      <c r="M343" s="20" t="b">
        <f t="shared" si="17"/>
        <v>1</v>
      </c>
    </row>
    <row r="344" spans="1:13" hidden="1" x14ac:dyDescent="0.2">
      <c r="A344" s="63" t="s">
        <v>3864</v>
      </c>
      <c r="B344" s="63" t="s">
        <v>3854</v>
      </c>
      <c r="C344" s="64">
        <v>1505409536</v>
      </c>
      <c r="D344" s="64">
        <v>5</v>
      </c>
      <c r="E344" s="64" t="str">
        <f t="shared" si="15"/>
        <v>ORBIDENTAL S.A.SLIMAS K-FILE</v>
      </c>
      <c r="F344" s="64" t="s">
        <v>3864</v>
      </c>
      <c r="G344" s="64" t="s">
        <v>3854</v>
      </c>
      <c r="H344" s="64">
        <v>1505409536</v>
      </c>
      <c r="I344" s="64">
        <v>5</v>
      </c>
      <c r="J344" s="20">
        <v>1505409536</v>
      </c>
      <c r="K344" s="20">
        <v>5</v>
      </c>
      <c r="L344" s="20" t="b">
        <f t="shared" si="16"/>
        <v>1</v>
      </c>
      <c r="M344" s="20" t="b">
        <f t="shared" si="17"/>
        <v>1</v>
      </c>
    </row>
    <row r="345" spans="1:13" hidden="1" x14ac:dyDescent="0.2">
      <c r="A345" s="63" t="s">
        <v>3864</v>
      </c>
      <c r="B345" s="63" t="s">
        <v>62</v>
      </c>
      <c r="C345" s="64">
        <v>12124454742</v>
      </c>
      <c r="D345" s="64">
        <v>40</v>
      </c>
      <c r="E345" s="64" t="str">
        <f t="shared" si="15"/>
        <v>ORBIDENTAL S.A.SNINGUNO</v>
      </c>
      <c r="F345" s="64" t="s">
        <v>3864</v>
      </c>
      <c r="G345" s="64" t="s">
        <v>62</v>
      </c>
      <c r="H345" s="64">
        <v>12124454742</v>
      </c>
      <c r="I345" s="64">
        <v>40</v>
      </c>
      <c r="J345" s="20">
        <v>81718857125</v>
      </c>
      <c r="K345" s="20">
        <v>460</v>
      </c>
      <c r="L345" s="20" t="b">
        <f t="shared" si="16"/>
        <v>0</v>
      </c>
      <c r="M345" s="20" t="b">
        <f t="shared" si="17"/>
        <v>0</v>
      </c>
    </row>
    <row r="346" spans="1:13" hidden="1" x14ac:dyDescent="0.2">
      <c r="A346" s="63" t="s">
        <v>3864</v>
      </c>
      <c r="B346" s="63" t="s">
        <v>1360</v>
      </c>
      <c r="C346" s="64">
        <v>608006402</v>
      </c>
      <c r="D346" s="64">
        <v>2</v>
      </c>
      <c r="E346" s="64" t="str">
        <f t="shared" si="15"/>
        <v>ORBIDENTAL S.A.SPELICULAS ODONTOLOGIA</v>
      </c>
      <c r="F346" s="64" t="s">
        <v>3864</v>
      </c>
      <c r="G346" s="64" t="s">
        <v>1360</v>
      </c>
      <c r="H346" s="64">
        <v>608006402</v>
      </c>
      <c r="I346" s="64">
        <v>2</v>
      </c>
      <c r="J346" s="20">
        <v>608006402</v>
      </c>
      <c r="K346" s="20">
        <v>2</v>
      </c>
      <c r="L346" s="20" t="b">
        <f t="shared" si="16"/>
        <v>1</v>
      </c>
      <c r="M346" s="20" t="b">
        <f t="shared" si="17"/>
        <v>1</v>
      </c>
    </row>
    <row r="347" spans="1:13" hidden="1" x14ac:dyDescent="0.2">
      <c r="A347" s="63" t="s">
        <v>3864</v>
      </c>
      <c r="B347" s="63" t="s">
        <v>1369</v>
      </c>
      <c r="C347" s="64">
        <v>903301024</v>
      </c>
      <c r="D347" s="64">
        <v>3</v>
      </c>
      <c r="E347" s="64" t="str">
        <f t="shared" si="15"/>
        <v>ORBIDENTAL S.A.SPIEDRA MONTADA</v>
      </c>
      <c r="F347" s="64" t="s">
        <v>3864</v>
      </c>
      <c r="G347" s="64" t="s">
        <v>1369</v>
      </c>
      <c r="H347" s="64">
        <v>903301024</v>
      </c>
      <c r="I347" s="64">
        <v>3</v>
      </c>
      <c r="J347" s="20">
        <v>903301024</v>
      </c>
      <c r="K347" s="20">
        <v>3</v>
      </c>
      <c r="L347" s="20" t="b">
        <f t="shared" si="16"/>
        <v>1</v>
      </c>
      <c r="M347" s="20" t="b">
        <f t="shared" si="17"/>
        <v>1</v>
      </c>
    </row>
    <row r="348" spans="1:13" hidden="1" x14ac:dyDescent="0.2">
      <c r="A348" s="63" t="s">
        <v>3865</v>
      </c>
      <c r="B348" s="63" t="s">
        <v>111</v>
      </c>
      <c r="C348" s="64">
        <v>1206062160</v>
      </c>
      <c r="D348" s="64">
        <v>6</v>
      </c>
      <c r="E348" s="64" t="str">
        <f t="shared" si="15"/>
        <v>PRODUCTOS HOSPITALARIOS S.A. PRO-H S.A.AGUJAS HIPODERMICAS</v>
      </c>
      <c r="F348" s="64" t="s">
        <v>3865</v>
      </c>
      <c r="G348" s="64" t="s">
        <v>111</v>
      </c>
      <c r="H348" s="64">
        <v>1206062160</v>
      </c>
      <c r="I348" s="64">
        <v>6</v>
      </c>
      <c r="J348" s="20">
        <v>1206062160</v>
      </c>
      <c r="K348" s="20">
        <v>6</v>
      </c>
      <c r="L348" s="20" t="b">
        <f t="shared" si="16"/>
        <v>1</v>
      </c>
      <c r="M348" s="20" t="b">
        <f t="shared" si="17"/>
        <v>1</v>
      </c>
    </row>
    <row r="349" spans="1:13" x14ac:dyDescent="0.2">
      <c r="A349" s="63" t="s">
        <v>3865</v>
      </c>
      <c r="B349" s="63" t="s">
        <v>1652</v>
      </c>
      <c r="C349" s="64">
        <v>2167700601</v>
      </c>
      <c r="D349" s="64">
        <v>19</v>
      </c>
      <c r="E349" s="64" t="str">
        <f t="shared" si="15"/>
        <v>PRODUCTOS HOSPITALARIOS S.A. PRO-H S.A.ANTIPSICÓTICOS</v>
      </c>
      <c r="F349" s="64" t="s">
        <v>3865</v>
      </c>
      <c r="G349" s="64" t="s">
        <v>1652</v>
      </c>
      <c r="H349" s="64">
        <v>2167700601</v>
      </c>
      <c r="I349" s="64">
        <v>19</v>
      </c>
      <c r="J349" s="20">
        <v>2167700601</v>
      </c>
      <c r="K349" s="20">
        <v>19</v>
      </c>
      <c r="L349" s="20" t="b">
        <f t="shared" si="16"/>
        <v>1</v>
      </c>
      <c r="M349" s="20" t="b">
        <f t="shared" si="17"/>
        <v>1</v>
      </c>
    </row>
    <row r="350" spans="1:13" x14ac:dyDescent="0.2">
      <c r="A350" s="63" t="s">
        <v>3865</v>
      </c>
      <c r="B350" s="63" t="s">
        <v>1726</v>
      </c>
      <c r="C350" s="64">
        <v>1923041204</v>
      </c>
      <c r="D350" s="64">
        <v>17</v>
      </c>
      <c r="E350" s="64" t="str">
        <f t="shared" si="15"/>
        <v>PRODUCTOS HOSPITALARIOS S.A. PRO-H S.A.CONTROL ESPECIAL</v>
      </c>
      <c r="F350" s="64" t="s">
        <v>3865</v>
      </c>
      <c r="G350" s="64" t="s">
        <v>1726</v>
      </c>
      <c r="H350" s="64">
        <v>1923041204</v>
      </c>
      <c r="I350" s="64">
        <v>17</v>
      </c>
      <c r="J350" s="20">
        <v>2037131719</v>
      </c>
      <c r="K350" s="20">
        <v>18</v>
      </c>
      <c r="L350" s="20" t="b">
        <f t="shared" si="16"/>
        <v>0</v>
      </c>
      <c r="M350" s="20" t="b">
        <f t="shared" si="17"/>
        <v>0</v>
      </c>
    </row>
    <row r="351" spans="1:13" hidden="1" x14ac:dyDescent="0.2">
      <c r="A351" s="63" t="s">
        <v>3865</v>
      </c>
      <c r="B351" s="63" t="s">
        <v>395</v>
      </c>
      <c r="C351" s="64">
        <v>402101920</v>
      </c>
      <c r="D351" s="64">
        <v>2</v>
      </c>
      <c r="E351" s="64" t="str">
        <f t="shared" si="15"/>
        <v>PRODUCTOS HOSPITALARIOS S.A. PRO-H S.A.EQUIPO VENOCLISIS</v>
      </c>
      <c r="F351" s="64" t="s">
        <v>3865</v>
      </c>
      <c r="G351" s="64" t="s">
        <v>395</v>
      </c>
      <c r="H351" s="64">
        <v>402101920</v>
      </c>
      <c r="I351" s="64">
        <v>2</v>
      </c>
      <c r="J351" s="20">
        <v>402101920</v>
      </c>
      <c r="K351" s="20">
        <v>2</v>
      </c>
      <c r="L351" s="20" t="b">
        <f t="shared" si="16"/>
        <v>1</v>
      </c>
      <c r="M351" s="20" t="b">
        <f t="shared" si="17"/>
        <v>1</v>
      </c>
    </row>
    <row r="352" spans="1:13" hidden="1" x14ac:dyDescent="0.2">
      <c r="A352" s="63" t="s">
        <v>3865</v>
      </c>
      <c r="B352" s="63" t="s">
        <v>1788</v>
      </c>
      <c r="C352" s="64">
        <v>232040900</v>
      </c>
      <c r="D352" s="64">
        <v>2</v>
      </c>
      <c r="E352" s="64" t="str">
        <f t="shared" si="15"/>
        <v>PRODUCTOS HOSPITALARIOS S.A. PRO-H S.A.HEPARINA DE BAJO PESO</v>
      </c>
      <c r="F352" s="64" t="s">
        <v>3865</v>
      </c>
      <c r="G352" s="64" t="s">
        <v>1788</v>
      </c>
      <c r="H352" s="64">
        <v>232040900</v>
      </c>
      <c r="I352" s="64">
        <v>2</v>
      </c>
      <c r="J352" s="20">
        <v>232040900</v>
      </c>
      <c r="K352" s="20">
        <v>2</v>
      </c>
      <c r="L352" s="20" t="b">
        <f t="shared" si="16"/>
        <v>1</v>
      </c>
      <c r="M352" s="20" t="b">
        <f t="shared" si="17"/>
        <v>1</v>
      </c>
    </row>
    <row r="353" spans="1:13" x14ac:dyDescent="0.2">
      <c r="A353" s="63" t="s">
        <v>3865</v>
      </c>
      <c r="B353" s="63" t="s">
        <v>1795</v>
      </c>
      <c r="C353" s="64">
        <v>318211609</v>
      </c>
      <c r="D353" s="64">
        <v>3</v>
      </c>
      <c r="E353" s="64" t="str">
        <f t="shared" si="15"/>
        <v>PRODUCTOS HOSPITALARIOS S.A. PRO-H S.A.INSULINAS</v>
      </c>
      <c r="F353" s="64" t="s">
        <v>3865</v>
      </c>
      <c r="G353" s="64" t="s">
        <v>1795</v>
      </c>
      <c r="H353" s="64">
        <v>318211609</v>
      </c>
      <c r="I353" s="64">
        <v>3</v>
      </c>
      <c r="J353" s="20">
        <v>424281712</v>
      </c>
      <c r="K353" s="20">
        <v>4</v>
      </c>
      <c r="L353" s="20" t="b">
        <f t="shared" si="16"/>
        <v>0</v>
      </c>
      <c r="M353" s="20" t="b">
        <f t="shared" si="17"/>
        <v>0</v>
      </c>
    </row>
    <row r="354" spans="1:13" x14ac:dyDescent="0.2">
      <c r="A354" s="63" t="s">
        <v>3865</v>
      </c>
      <c r="B354" s="63" t="s">
        <v>303</v>
      </c>
      <c r="C354" s="64">
        <v>201090610</v>
      </c>
      <c r="D354" s="64">
        <v>1</v>
      </c>
      <c r="E354" s="64" t="str">
        <f t="shared" si="15"/>
        <v>PRODUCTOS HOSPITALARIOS S.A. PRO-H S.A.JERINGAS</v>
      </c>
      <c r="F354" s="64" t="s">
        <v>3865</v>
      </c>
      <c r="G354" s="64" t="s">
        <v>303</v>
      </c>
      <c r="H354" s="64">
        <v>201090610</v>
      </c>
      <c r="I354" s="64">
        <v>1</v>
      </c>
      <c r="J354" s="20">
        <v>804361942</v>
      </c>
      <c r="K354" s="20">
        <v>4</v>
      </c>
      <c r="L354" s="20" t="b">
        <f t="shared" si="16"/>
        <v>0</v>
      </c>
      <c r="M354" s="20" t="b">
        <f t="shared" si="17"/>
        <v>0</v>
      </c>
    </row>
    <row r="355" spans="1:13" hidden="1" x14ac:dyDescent="0.2">
      <c r="A355" s="63" t="s">
        <v>3865</v>
      </c>
      <c r="B355" s="63" t="s">
        <v>355</v>
      </c>
      <c r="C355" s="64">
        <v>402303720</v>
      </c>
      <c r="D355" s="64">
        <v>2</v>
      </c>
      <c r="E355" s="64" t="str">
        <f t="shared" si="15"/>
        <v>PRODUCTOS HOSPITALARIOS S.A. PRO-H S.A.MICRONEBULIZADORES</v>
      </c>
      <c r="F355" s="64" t="s">
        <v>3865</v>
      </c>
      <c r="G355" s="64" t="s">
        <v>355</v>
      </c>
      <c r="H355" s="64">
        <v>402303720</v>
      </c>
      <c r="I355" s="64">
        <v>2</v>
      </c>
      <c r="J355" s="20">
        <v>402303720</v>
      </c>
      <c r="K355" s="20">
        <v>2</v>
      </c>
      <c r="L355" s="20" t="b">
        <f t="shared" si="16"/>
        <v>1</v>
      </c>
      <c r="M355" s="20" t="b">
        <f t="shared" si="17"/>
        <v>1</v>
      </c>
    </row>
    <row r="356" spans="1:13" hidden="1" x14ac:dyDescent="0.2">
      <c r="A356" s="63" t="s">
        <v>3865</v>
      </c>
      <c r="B356" s="63" t="s">
        <v>3424</v>
      </c>
      <c r="C356" s="64">
        <v>206028106</v>
      </c>
      <c r="D356" s="64">
        <v>2</v>
      </c>
      <c r="E356" s="64" t="str">
        <f t="shared" si="15"/>
        <v>PRODUCTOS HOSPITALARIOS S.A. PRO-H S.A.NINGUNA</v>
      </c>
      <c r="F356" s="64" t="s">
        <v>3865</v>
      </c>
      <c r="G356" s="64" t="s">
        <v>3424</v>
      </c>
      <c r="H356" s="64">
        <v>206028106</v>
      </c>
      <c r="I356" s="64">
        <v>2</v>
      </c>
      <c r="J356" s="20">
        <v>980260933</v>
      </c>
      <c r="K356" s="20">
        <v>9</v>
      </c>
      <c r="L356" s="20" t="b">
        <f t="shared" si="16"/>
        <v>0</v>
      </c>
      <c r="M356" s="20" t="b">
        <f t="shared" si="17"/>
        <v>0</v>
      </c>
    </row>
    <row r="357" spans="1:13" hidden="1" x14ac:dyDescent="0.2">
      <c r="A357" s="63" t="s">
        <v>3865</v>
      </c>
      <c r="B357" s="63" t="s">
        <v>62</v>
      </c>
      <c r="C357" s="64">
        <v>14543712416</v>
      </c>
      <c r="D357" s="64">
        <v>129</v>
      </c>
      <c r="E357" s="64" t="str">
        <f t="shared" si="15"/>
        <v>PRODUCTOS HOSPITALARIOS S.A. PRO-H S.A.NINGUNO</v>
      </c>
      <c r="F357" s="64" t="s">
        <v>3865</v>
      </c>
      <c r="G357" s="64" t="s">
        <v>62</v>
      </c>
      <c r="H357" s="64">
        <v>14543712416</v>
      </c>
      <c r="I357" s="64">
        <v>129</v>
      </c>
      <c r="J357" s="20">
        <v>81718857125</v>
      </c>
      <c r="K357" s="20">
        <v>460</v>
      </c>
      <c r="L357" s="20" t="b">
        <f t="shared" si="16"/>
        <v>0</v>
      </c>
      <c r="M357" s="20" t="b">
        <f t="shared" si="17"/>
        <v>0</v>
      </c>
    </row>
    <row r="358" spans="1:13" x14ac:dyDescent="0.2">
      <c r="A358" s="63" t="s">
        <v>3865</v>
      </c>
      <c r="B358" s="63" t="s">
        <v>649</v>
      </c>
      <c r="C358" s="64">
        <v>1407781870</v>
      </c>
      <c r="D358" s="64">
        <v>7</v>
      </c>
      <c r="E358" s="64" t="str">
        <f t="shared" si="15"/>
        <v>PRODUCTOS HOSPITALARIOS S.A. PRO-H S.A.SONDA FOLEY</v>
      </c>
      <c r="F358" s="64" t="s">
        <v>3865</v>
      </c>
      <c r="G358" s="64" t="s">
        <v>649</v>
      </c>
      <c r="H358" s="64">
        <v>1407781870</v>
      </c>
      <c r="I358" s="64">
        <v>7</v>
      </c>
      <c r="J358" s="20">
        <v>1810005806</v>
      </c>
      <c r="K358" s="20">
        <v>9</v>
      </c>
      <c r="L358" s="20" t="b">
        <f t="shared" si="16"/>
        <v>0</v>
      </c>
      <c r="M358" s="20" t="b">
        <f t="shared" si="17"/>
        <v>0</v>
      </c>
    </row>
    <row r="359" spans="1:13" hidden="1" x14ac:dyDescent="0.2">
      <c r="A359" s="63" t="s">
        <v>3865</v>
      </c>
      <c r="B359" s="63" t="s">
        <v>683</v>
      </c>
      <c r="C359" s="64">
        <v>1407795270</v>
      </c>
      <c r="D359" s="64">
        <v>7</v>
      </c>
      <c r="E359" s="64" t="str">
        <f t="shared" si="15"/>
        <v>PRODUCTOS HOSPITALARIOS S.A. PRO-H S.A.SONDA NELATON</v>
      </c>
      <c r="F359" s="64" t="s">
        <v>3865</v>
      </c>
      <c r="G359" s="64" t="s">
        <v>683</v>
      </c>
      <c r="H359" s="64">
        <v>1407795270</v>
      </c>
      <c r="I359" s="64">
        <v>7</v>
      </c>
      <c r="J359" s="20">
        <v>1407795270</v>
      </c>
      <c r="K359" s="20">
        <v>7</v>
      </c>
      <c r="L359" s="20" t="b">
        <f t="shared" si="16"/>
        <v>1</v>
      </c>
      <c r="M359" s="20" t="b">
        <f t="shared" si="17"/>
        <v>1</v>
      </c>
    </row>
    <row r="360" spans="1:13" x14ac:dyDescent="0.2">
      <c r="A360" s="63" t="s">
        <v>3865</v>
      </c>
      <c r="B360" s="63" t="s">
        <v>700</v>
      </c>
      <c r="C360" s="64">
        <v>402228420</v>
      </c>
      <c r="D360" s="64">
        <v>2</v>
      </c>
      <c r="E360" s="64" t="str">
        <f t="shared" si="15"/>
        <v>PRODUCTOS HOSPITALARIOS S.A. PRO-H S.A.SONDA OXIGENO</v>
      </c>
      <c r="F360" s="64" t="s">
        <v>3865</v>
      </c>
      <c r="G360" s="64" t="s">
        <v>700</v>
      </c>
      <c r="H360" s="64">
        <v>402228420</v>
      </c>
      <c r="I360" s="64">
        <v>2</v>
      </c>
      <c r="J360" s="20">
        <v>603342830</v>
      </c>
      <c r="K360" s="20">
        <v>3</v>
      </c>
      <c r="L360" s="20" t="b">
        <f t="shared" si="16"/>
        <v>0</v>
      </c>
      <c r="M360" s="20" t="b">
        <f t="shared" si="17"/>
        <v>0</v>
      </c>
    </row>
    <row r="361" spans="1:13" hidden="1" x14ac:dyDescent="0.2">
      <c r="A361" s="63" t="s">
        <v>3865</v>
      </c>
      <c r="B361" s="63" t="s">
        <v>2661</v>
      </c>
      <c r="C361" s="64">
        <v>214060518</v>
      </c>
      <c r="D361" s="64">
        <v>2</v>
      </c>
      <c r="E361" s="64" t="str">
        <f t="shared" si="15"/>
        <v>PRODUCTOS HOSPITALARIOS S.A. PRO-H S.A.TIROXINAS</v>
      </c>
      <c r="F361" s="64" t="s">
        <v>3865</v>
      </c>
      <c r="G361" s="64" t="s">
        <v>2661</v>
      </c>
      <c r="H361" s="64">
        <v>214060518</v>
      </c>
      <c r="I361" s="64">
        <v>2</v>
      </c>
      <c r="J361" s="20">
        <v>214060518</v>
      </c>
      <c r="K361" s="20">
        <v>2</v>
      </c>
      <c r="L361" s="20" t="b">
        <f t="shared" si="16"/>
        <v>1</v>
      </c>
      <c r="M361" s="20" t="b">
        <f t="shared" si="17"/>
        <v>1</v>
      </c>
    </row>
    <row r="362" spans="1:13" x14ac:dyDescent="0.2">
      <c r="A362" s="63" t="s">
        <v>3865</v>
      </c>
      <c r="B362" s="63" t="s">
        <v>719</v>
      </c>
      <c r="C362" s="64">
        <v>1609047020</v>
      </c>
      <c r="D362" s="64">
        <v>8</v>
      </c>
      <c r="E362" s="64" t="str">
        <f t="shared" si="15"/>
        <v>PRODUCTOS HOSPITALARIOS S.A. PRO-H S.A.TUBOS ENDOTRAQUEALES CON BALÓN</v>
      </c>
      <c r="F362" s="64" t="s">
        <v>3865</v>
      </c>
      <c r="G362" s="64" t="s">
        <v>719</v>
      </c>
      <c r="H362" s="64">
        <v>1609047020</v>
      </c>
      <c r="I362" s="64">
        <v>8</v>
      </c>
      <c r="J362" s="20">
        <v>2614701660</v>
      </c>
      <c r="K362" s="20">
        <v>13</v>
      </c>
      <c r="L362" s="20" t="b">
        <f t="shared" si="16"/>
        <v>0</v>
      </c>
      <c r="M362" s="20" t="b">
        <f t="shared" si="17"/>
        <v>0</v>
      </c>
    </row>
    <row r="363" spans="1:13" hidden="1" x14ac:dyDescent="0.2">
      <c r="A363" s="63" t="s">
        <v>3865</v>
      </c>
      <c r="B363" s="63" t="s">
        <v>788</v>
      </c>
      <c r="C363" s="64">
        <v>402281818</v>
      </c>
      <c r="D363" s="64">
        <v>2</v>
      </c>
      <c r="E363" s="64" t="str">
        <f t="shared" si="15"/>
        <v>PRODUCTOS HOSPITALARIOS S.A. PRO-H S.A.VENDAS TELA</v>
      </c>
      <c r="F363" s="64" t="s">
        <v>3865</v>
      </c>
      <c r="G363" s="64" t="s">
        <v>788</v>
      </c>
      <c r="H363" s="64">
        <v>402281818</v>
      </c>
      <c r="I363" s="64">
        <v>2</v>
      </c>
      <c r="J363" s="20">
        <v>402281818</v>
      </c>
      <c r="K363" s="20">
        <v>2</v>
      </c>
      <c r="L363" s="20" t="b">
        <f t="shared" si="16"/>
        <v>1</v>
      </c>
      <c r="M363" s="20" t="b">
        <f t="shared" si="17"/>
        <v>1</v>
      </c>
    </row>
    <row r="364" spans="1:13" hidden="1" x14ac:dyDescent="0.2">
      <c r="A364" s="63" t="s">
        <v>3866</v>
      </c>
      <c r="B364" s="63" t="s">
        <v>1375</v>
      </c>
      <c r="C364" s="64">
        <v>1407426452</v>
      </c>
      <c r="D364" s="64">
        <v>7</v>
      </c>
      <c r="E364" s="64" t="str">
        <f t="shared" si="15"/>
        <v>PROVIGASA MEDICAL S.A.S.GASAS</v>
      </c>
      <c r="F364" s="64" t="s">
        <v>3866</v>
      </c>
      <c r="G364" s="64" t="s">
        <v>1375</v>
      </c>
      <c r="H364" s="64">
        <v>1407426452</v>
      </c>
      <c r="I364" s="64">
        <v>7</v>
      </c>
      <c r="J364" s="20">
        <v>1407426452</v>
      </c>
      <c r="K364" s="20">
        <v>7</v>
      </c>
      <c r="L364" s="20" t="b">
        <f t="shared" si="16"/>
        <v>1</v>
      </c>
      <c r="M364" s="20" t="b">
        <f t="shared" si="17"/>
        <v>1</v>
      </c>
    </row>
    <row r="365" spans="1:13" hidden="1" x14ac:dyDescent="0.2">
      <c r="A365" s="63" t="s">
        <v>3866</v>
      </c>
      <c r="B365" s="63" t="s">
        <v>62</v>
      </c>
      <c r="C365" s="64">
        <v>201063507</v>
      </c>
      <c r="D365" s="64">
        <v>1</v>
      </c>
      <c r="E365" s="64" t="str">
        <f t="shared" si="15"/>
        <v>PROVIGASA MEDICAL S.A.S.NINGUNO</v>
      </c>
      <c r="F365" s="64" t="s">
        <v>3866</v>
      </c>
      <c r="G365" s="64" t="s">
        <v>62</v>
      </c>
      <c r="H365" s="64">
        <v>201063507</v>
      </c>
      <c r="I365" s="64">
        <v>1</v>
      </c>
      <c r="J365" s="20">
        <v>81718857125</v>
      </c>
      <c r="K365" s="20">
        <v>460</v>
      </c>
      <c r="L365" s="20" t="b">
        <f t="shared" si="16"/>
        <v>0</v>
      </c>
      <c r="M365" s="20" t="b">
        <f t="shared" si="17"/>
        <v>0</v>
      </c>
    </row>
    <row r="366" spans="1:13" hidden="1" x14ac:dyDescent="0.2">
      <c r="A366" s="63" t="s">
        <v>3867</v>
      </c>
      <c r="B366" s="63" t="s">
        <v>131</v>
      </c>
      <c r="C366" s="64">
        <v>1206183160</v>
      </c>
      <c r="D366" s="64">
        <v>6</v>
      </c>
      <c r="E366" s="64" t="str">
        <f t="shared" si="15"/>
        <v>QUIRURGICOS LTDACANULAS DE GUEDEL</v>
      </c>
      <c r="F366" s="64" t="s">
        <v>3867</v>
      </c>
      <c r="G366" s="64" t="s">
        <v>131</v>
      </c>
      <c r="H366" s="64">
        <v>1206183160</v>
      </c>
      <c r="I366" s="64">
        <v>6</v>
      </c>
      <c r="J366" s="20">
        <v>1206183160</v>
      </c>
      <c r="K366" s="20">
        <v>6</v>
      </c>
      <c r="L366" s="20" t="b">
        <f t="shared" si="16"/>
        <v>1</v>
      </c>
      <c r="M366" s="20" t="b">
        <f t="shared" si="17"/>
        <v>1</v>
      </c>
    </row>
    <row r="367" spans="1:13" x14ac:dyDescent="0.2">
      <c r="A367" s="63" t="s">
        <v>3867</v>
      </c>
      <c r="B367" s="63" t="s">
        <v>182</v>
      </c>
      <c r="C367" s="64">
        <v>402270520</v>
      </c>
      <c r="D367" s="64">
        <v>2</v>
      </c>
      <c r="E367" s="64" t="str">
        <f t="shared" si="15"/>
        <v>QUIRURGICOS LTDACIRCUITO ANESTESIA</v>
      </c>
      <c r="F367" s="64" t="s">
        <v>3867</v>
      </c>
      <c r="G367" s="64" t="s">
        <v>182</v>
      </c>
      <c r="H367" s="64">
        <v>402270520</v>
      </c>
      <c r="I367" s="64">
        <v>2</v>
      </c>
      <c r="J367" s="20">
        <v>402270520</v>
      </c>
      <c r="K367" s="20">
        <v>2</v>
      </c>
      <c r="L367" s="20" t="b">
        <f t="shared" si="16"/>
        <v>1</v>
      </c>
      <c r="M367" s="20" t="b">
        <f t="shared" si="17"/>
        <v>1</v>
      </c>
    </row>
    <row r="368" spans="1:13" x14ac:dyDescent="0.2">
      <c r="A368" s="63" t="s">
        <v>3867</v>
      </c>
      <c r="B368" s="63" t="s">
        <v>292</v>
      </c>
      <c r="C368" s="64">
        <v>412021720</v>
      </c>
      <c r="D368" s="64">
        <v>2</v>
      </c>
      <c r="E368" s="64" t="str">
        <f t="shared" si="15"/>
        <v>QUIRURGICOS LTDAGUIAS DE ENTUBACION</v>
      </c>
      <c r="F368" s="64" t="s">
        <v>3867</v>
      </c>
      <c r="G368" s="64" t="s">
        <v>292</v>
      </c>
      <c r="H368" s="64">
        <v>412021720</v>
      </c>
      <c r="I368" s="64">
        <v>2</v>
      </c>
      <c r="J368" s="20">
        <v>412021720</v>
      </c>
      <c r="K368" s="20">
        <v>2</v>
      </c>
      <c r="L368" s="20" t="b">
        <f t="shared" si="16"/>
        <v>1</v>
      </c>
      <c r="M368" s="20" t="b">
        <f t="shared" si="17"/>
        <v>1</v>
      </c>
    </row>
    <row r="369" spans="1:13" x14ac:dyDescent="0.2">
      <c r="A369" s="63" t="s">
        <v>3867</v>
      </c>
      <c r="B369" s="63" t="s">
        <v>315</v>
      </c>
      <c r="C369" s="64">
        <v>402303450</v>
      </c>
      <c r="D369" s="64">
        <v>2</v>
      </c>
      <c r="E369" s="64" t="str">
        <f t="shared" si="15"/>
        <v>QUIRURGICOS LTDAMALLAS</v>
      </c>
      <c r="F369" s="64" t="s">
        <v>3867</v>
      </c>
      <c r="G369" s="64" t="s">
        <v>315</v>
      </c>
      <c r="H369" s="64">
        <v>402303450</v>
      </c>
      <c r="I369" s="64">
        <v>2</v>
      </c>
      <c r="J369" s="20">
        <v>603455185</v>
      </c>
      <c r="K369" s="20">
        <v>3</v>
      </c>
      <c r="L369" s="20" t="b">
        <f t="shared" si="16"/>
        <v>0</v>
      </c>
      <c r="M369" s="20" t="b">
        <f t="shared" si="17"/>
        <v>0</v>
      </c>
    </row>
    <row r="370" spans="1:13" hidden="1" x14ac:dyDescent="0.2">
      <c r="A370" s="63" t="s">
        <v>3867</v>
      </c>
      <c r="B370" s="63" t="s">
        <v>320</v>
      </c>
      <c r="C370" s="64">
        <v>804531540</v>
      </c>
      <c r="D370" s="64">
        <v>4</v>
      </c>
      <c r="E370" s="64" t="str">
        <f t="shared" si="15"/>
        <v>QUIRURGICOS LTDAMASCARAS COLCHON DE AIRE</v>
      </c>
      <c r="F370" s="64" t="s">
        <v>3867</v>
      </c>
      <c r="G370" s="64" t="s">
        <v>320</v>
      </c>
      <c r="H370" s="64">
        <v>804531540</v>
      </c>
      <c r="I370" s="64">
        <v>4</v>
      </c>
      <c r="J370" s="20">
        <v>804531540</v>
      </c>
      <c r="K370" s="20">
        <v>4</v>
      </c>
      <c r="L370" s="20" t="b">
        <f t="shared" si="16"/>
        <v>1</v>
      </c>
      <c r="M370" s="20" t="b">
        <f t="shared" si="17"/>
        <v>1</v>
      </c>
    </row>
    <row r="371" spans="1:13" hidden="1" x14ac:dyDescent="0.2">
      <c r="A371" s="63" t="s">
        <v>3867</v>
      </c>
      <c r="B371" s="63" t="s">
        <v>326</v>
      </c>
      <c r="C371" s="64">
        <v>804529340</v>
      </c>
      <c r="D371" s="64">
        <v>4</v>
      </c>
      <c r="E371" s="64" t="str">
        <f t="shared" si="15"/>
        <v>QUIRURGICOS LTDAMASCARAS LARINGEAS DESECHABLES</v>
      </c>
      <c r="F371" s="64" t="s">
        <v>3867</v>
      </c>
      <c r="G371" s="64" t="s">
        <v>326</v>
      </c>
      <c r="H371" s="64">
        <v>804529340</v>
      </c>
      <c r="I371" s="64">
        <v>4</v>
      </c>
      <c r="J371" s="20">
        <v>804529340</v>
      </c>
      <c r="K371" s="20">
        <v>4</v>
      </c>
      <c r="L371" s="20" t="b">
        <f t="shared" si="16"/>
        <v>1</v>
      </c>
      <c r="M371" s="20" t="b">
        <f t="shared" si="17"/>
        <v>1</v>
      </c>
    </row>
    <row r="372" spans="1:13" x14ac:dyDescent="0.2">
      <c r="A372" s="63" t="s">
        <v>3867</v>
      </c>
      <c r="B372" s="63" t="s">
        <v>337</v>
      </c>
      <c r="C372" s="64">
        <v>1005661750</v>
      </c>
      <c r="D372" s="64">
        <v>5</v>
      </c>
      <c r="E372" s="64" t="str">
        <f t="shared" si="15"/>
        <v>QUIRURGICOS LTDAMASCARAS LARINGEAS REUTILIZABLES</v>
      </c>
      <c r="F372" s="64" t="s">
        <v>3867</v>
      </c>
      <c r="G372" s="64" t="s">
        <v>337</v>
      </c>
      <c r="H372" s="64">
        <v>1005661750</v>
      </c>
      <c r="I372" s="64">
        <v>5</v>
      </c>
      <c r="J372" s="20">
        <v>1005661750</v>
      </c>
      <c r="K372" s="20">
        <v>5</v>
      </c>
      <c r="L372" s="20" t="b">
        <f t="shared" si="16"/>
        <v>1</v>
      </c>
      <c r="M372" s="20" t="b">
        <f t="shared" si="17"/>
        <v>1</v>
      </c>
    </row>
    <row r="373" spans="1:13" hidden="1" x14ac:dyDescent="0.2">
      <c r="A373" s="63" t="s">
        <v>3867</v>
      </c>
      <c r="B373" s="63" t="s">
        <v>62</v>
      </c>
      <c r="C373" s="64">
        <v>1407690367</v>
      </c>
      <c r="D373" s="64">
        <v>7</v>
      </c>
      <c r="E373" s="64" t="str">
        <f t="shared" si="15"/>
        <v>QUIRURGICOS LTDANINGUNO</v>
      </c>
      <c r="F373" s="64" t="s">
        <v>3867</v>
      </c>
      <c r="G373" s="64" t="s">
        <v>62</v>
      </c>
      <c r="H373" s="64">
        <v>1407690367</v>
      </c>
      <c r="I373" s="64">
        <v>7</v>
      </c>
      <c r="J373" s="20">
        <v>81718857125</v>
      </c>
      <c r="K373" s="20">
        <v>460</v>
      </c>
      <c r="L373" s="20" t="b">
        <f t="shared" si="16"/>
        <v>0</v>
      </c>
      <c r="M373" s="20" t="b">
        <f t="shared" si="17"/>
        <v>0</v>
      </c>
    </row>
    <row r="374" spans="1:13" x14ac:dyDescent="0.2">
      <c r="A374" s="63" t="s">
        <v>3867</v>
      </c>
      <c r="B374" s="63" t="s">
        <v>649</v>
      </c>
      <c r="C374" s="64">
        <v>1608893892</v>
      </c>
      <c r="D374" s="64">
        <v>8</v>
      </c>
      <c r="E374" s="64" t="str">
        <f t="shared" si="15"/>
        <v>QUIRURGICOS LTDASONDA FOLEY</v>
      </c>
      <c r="F374" s="64" t="s">
        <v>3867</v>
      </c>
      <c r="G374" s="64" t="s">
        <v>649</v>
      </c>
      <c r="H374" s="64">
        <v>1608893892</v>
      </c>
      <c r="I374" s="64">
        <v>8</v>
      </c>
      <c r="J374" s="20">
        <v>1810005806</v>
      </c>
      <c r="K374" s="20">
        <v>9</v>
      </c>
      <c r="L374" s="20" t="b">
        <f t="shared" si="16"/>
        <v>0</v>
      </c>
      <c r="M374" s="20" t="b">
        <f t="shared" si="17"/>
        <v>0</v>
      </c>
    </row>
    <row r="375" spans="1:13" x14ac:dyDescent="0.2">
      <c r="A375" s="63" t="s">
        <v>3867</v>
      </c>
      <c r="B375" s="63" t="s">
        <v>719</v>
      </c>
      <c r="C375" s="64">
        <v>2614701660</v>
      </c>
      <c r="D375" s="64">
        <v>13</v>
      </c>
      <c r="E375" s="64" t="str">
        <f t="shared" si="15"/>
        <v>QUIRURGICOS LTDATUBOS ENDOTRAQUEALES CON BALÓN</v>
      </c>
      <c r="F375" s="64" t="s">
        <v>3867</v>
      </c>
      <c r="G375" s="64" t="s">
        <v>719</v>
      </c>
      <c r="H375" s="64">
        <v>2614701660</v>
      </c>
      <c r="I375" s="64">
        <v>13</v>
      </c>
      <c r="J375" s="20">
        <v>2614701660</v>
      </c>
      <c r="K375" s="20">
        <v>13</v>
      </c>
      <c r="L375" s="20" t="b">
        <f t="shared" si="16"/>
        <v>1</v>
      </c>
      <c r="M375" s="20" t="b">
        <f t="shared" si="17"/>
        <v>1</v>
      </c>
    </row>
    <row r="376" spans="1:13" x14ac:dyDescent="0.2">
      <c r="A376" s="63" t="s">
        <v>3867</v>
      </c>
      <c r="B376" s="63" t="s">
        <v>749</v>
      </c>
      <c r="C376" s="64">
        <v>1206783360</v>
      </c>
      <c r="D376" s="64">
        <v>6</v>
      </c>
      <c r="E376" s="64" t="str">
        <f t="shared" si="15"/>
        <v>QUIRURGICOS LTDATUBOS ENDOTRAQUEALES SIN BALÓN</v>
      </c>
      <c r="F376" s="64" t="s">
        <v>3867</v>
      </c>
      <c r="G376" s="64" t="s">
        <v>749</v>
      </c>
      <c r="H376" s="64">
        <v>1206783360</v>
      </c>
      <c r="I376" s="64">
        <v>6</v>
      </c>
      <c r="J376" s="20">
        <v>1206783360</v>
      </c>
      <c r="K376" s="20">
        <v>6</v>
      </c>
      <c r="L376" s="20" t="b">
        <f t="shared" si="16"/>
        <v>1</v>
      </c>
      <c r="M376" s="20" t="b">
        <f t="shared" si="17"/>
        <v>1</v>
      </c>
    </row>
    <row r="377" spans="1:13" hidden="1" x14ac:dyDescent="0.2">
      <c r="A377" s="63" t="s">
        <v>3867</v>
      </c>
      <c r="B377" s="63" t="s">
        <v>762</v>
      </c>
      <c r="C377" s="64">
        <v>402040920</v>
      </c>
      <c r="D377" s="64">
        <v>2</v>
      </c>
      <c r="E377" s="64" t="str">
        <f t="shared" si="15"/>
        <v>QUIRURGICOS LTDAUNIDAD DE SUCCION</v>
      </c>
      <c r="F377" s="64" t="s">
        <v>3867</v>
      </c>
      <c r="G377" s="64" t="s">
        <v>762</v>
      </c>
      <c r="H377" s="64">
        <v>402040920</v>
      </c>
      <c r="I377" s="64">
        <v>2</v>
      </c>
      <c r="J377" s="20">
        <v>402040920</v>
      </c>
      <c r="K377" s="20">
        <v>2</v>
      </c>
      <c r="L377" s="20" t="b">
        <f t="shared" si="16"/>
        <v>1</v>
      </c>
      <c r="M377" s="20" t="b">
        <f t="shared" si="17"/>
        <v>1</v>
      </c>
    </row>
    <row r="378" spans="1:13" hidden="1" x14ac:dyDescent="0.2">
      <c r="A378" s="63" t="s">
        <v>1041</v>
      </c>
      <c r="B378" s="63" t="s">
        <v>8792</v>
      </c>
      <c r="C378" s="64">
        <v>402022420</v>
      </c>
      <c r="D378" s="64">
        <v>2</v>
      </c>
      <c r="E378" s="64" t="str">
        <f t="shared" si="15"/>
        <v xml:space="preserve">RAFAEL ANTONIO SALAMANCA / DEPOSITO DE DROGAS BOYACAAGUJAS CIRUGIA </v>
      </c>
      <c r="F378" s="64" t="s">
        <v>1041</v>
      </c>
      <c r="G378" s="64" t="s">
        <v>99</v>
      </c>
      <c r="H378" s="64">
        <v>402022420</v>
      </c>
      <c r="I378" s="64">
        <v>2</v>
      </c>
      <c r="J378" s="20">
        <v>402022420</v>
      </c>
      <c r="K378" s="20">
        <v>2</v>
      </c>
      <c r="L378" s="20" t="b">
        <f t="shared" si="16"/>
        <v>1</v>
      </c>
      <c r="M378" s="20" t="b">
        <f t="shared" si="17"/>
        <v>1</v>
      </c>
    </row>
    <row r="379" spans="1:13" hidden="1" x14ac:dyDescent="0.2">
      <c r="A379" s="63" t="s">
        <v>1041</v>
      </c>
      <c r="B379" s="63" t="s">
        <v>111</v>
      </c>
      <c r="C379" s="64">
        <v>1206062160</v>
      </c>
      <c r="D379" s="64">
        <v>6</v>
      </c>
      <c r="E379" s="64" t="str">
        <f t="shared" si="15"/>
        <v>RAFAEL ANTONIO SALAMANCA / DEPOSITO DE DROGAS BOYACAAGUJAS HIPODERMICAS</v>
      </c>
      <c r="F379" s="64" t="s">
        <v>1041</v>
      </c>
      <c r="G379" s="64" t="s">
        <v>111</v>
      </c>
      <c r="H379" s="64">
        <v>1206062160</v>
      </c>
      <c r="I379" s="64">
        <v>6</v>
      </c>
      <c r="J379" s="20">
        <v>1206062160</v>
      </c>
      <c r="K379" s="20">
        <v>6</v>
      </c>
      <c r="L379" s="20" t="b">
        <f t="shared" si="16"/>
        <v>1</v>
      </c>
      <c r="M379" s="20" t="b">
        <f t="shared" si="17"/>
        <v>1</v>
      </c>
    </row>
    <row r="380" spans="1:13" x14ac:dyDescent="0.2">
      <c r="A380" s="63" t="s">
        <v>1041</v>
      </c>
      <c r="B380" s="63" t="s">
        <v>1652</v>
      </c>
      <c r="C380" s="64">
        <v>1711350942</v>
      </c>
      <c r="D380" s="64">
        <v>15</v>
      </c>
      <c r="E380" s="64" t="str">
        <f t="shared" si="15"/>
        <v>RAFAEL ANTONIO SALAMANCA / DEPOSITO DE DROGAS BOYACAANTIPSICÓTICOS</v>
      </c>
      <c r="F380" s="64" t="s">
        <v>1041</v>
      </c>
      <c r="G380" s="64" t="s">
        <v>1652</v>
      </c>
      <c r="H380" s="64">
        <v>1711350942</v>
      </c>
      <c r="I380" s="64">
        <v>15</v>
      </c>
      <c r="J380" s="20">
        <v>2167700601</v>
      </c>
      <c r="K380" s="20">
        <v>19</v>
      </c>
      <c r="L380" s="20" t="b">
        <f t="shared" si="16"/>
        <v>0</v>
      </c>
      <c r="M380" s="20" t="b">
        <f t="shared" si="17"/>
        <v>0</v>
      </c>
    </row>
    <row r="381" spans="1:13" hidden="1" x14ac:dyDescent="0.2">
      <c r="A381" s="63" t="s">
        <v>1041</v>
      </c>
      <c r="B381" s="63" t="s">
        <v>131</v>
      </c>
      <c r="C381" s="64">
        <v>1206183160</v>
      </c>
      <c r="D381" s="64">
        <v>6</v>
      </c>
      <c r="E381" s="64" t="str">
        <f t="shared" si="15"/>
        <v>RAFAEL ANTONIO SALAMANCA / DEPOSITO DE DROGAS BOYACACANULAS DE GUEDEL</v>
      </c>
      <c r="F381" s="64" t="s">
        <v>1041</v>
      </c>
      <c r="G381" s="64" t="s">
        <v>131</v>
      </c>
      <c r="H381" s="64">
        <v>1206183160</v>
      </c>
      <c r="I381" s="64">
        <v>6</v>
      </c>
      <c r="J381" s="20">
        <v>1206183160</v>
      </c>
      <c r="K381" s="20">
        <v>6</v>
      </c>
      <c r="L381" s="20" t="b">
        <f t="shared" si="16"/>
        <v>1</v>
      </c>
      <c r="M381" s="20" t="b">
        <f t="shared" si="17"/>
        <v>1</v>
      </c>
    </row>
    <row r="382" spans="1:13" hidden="1" x14ac:dyDescent="0.2">
      <c r="A382" s="63" t="s">
        <v>1041</v>
      </c>
      <c r="B382" s="63" t="s">
        <v>150</v>
      </c>
      <c r="C382" s="64">
        <v>804163640</v>
      </c>
      <c r="D382" s="64">
        <v>4</v>
      </c>
      <c r="E382" s="64" t="str">
        <f t="shared" si="15"/>
        <v>RAFAEL ANTONIO SALAMANCA / DEPOSITO DE DROGAS BOYACACATETER</v>
      </c>
      <c r="F382" s="64" t="s">
        <v>1041</v>
      </c>
      <c r="G382" s="64" t="s">
        <v>150</v>
      </c>
      <c r="H382" s="64">
        <v>804163640</v>
      </c>
      <c r="I382" s="64">
        <v>4</v>
      </c>
      <c r="J382" s="20">
        <v>804163640</v>
      </c>
      <c r="K382" s="20">
        <v>4</v>
      </c>
      <c r="L382" s="20" t="b">
        <f t="shared" si="16"/>
        <v>1</v>
      </c>
      <c r="M382" s="20" t="b">
        <f t="shared" si="17"/>
        <v>1</v>
      </c>
    </row>
    <row r="383" spans="1:13" hidden="1" x14ac:dyDescent="0.2">
      <c r="A383" s="63" t="s">
        <v>1041</v>
      </c>
      <c r="B383" s="63" t="s">
        <v>163</v>
      </c>
      <c r="C383" s="64">
        <v>603300708</v>
      </c>
      <c r="D383" s="64">
        <v>3</v>
      </c>
      <c r="E383" s="64" t="str">
        <f t="shared" si="15"/>
        <v>RAFAEL ANTONIO SALAMANCA / DEPOSITO DE DROGAS BOYACACINTA MICROPOROSA</v>
      </c>
      <c r="F383" s="64" t="s">
        <v>1041</v>
      </c>
      <c r="G383" s="64" t="s">
        <v>163</v>
      </c>
      <c r="H383" s="64">
        <v>603300708</v>
      </c>
      <c r="I383" s="64">
        <v>3</v>
      </c>
      <c r="J383" s="20">
        <v>603300708</v>
      </c>
      <c r="K383" s="20">
        <v>3</v>
      </c>
      <c r="L383" s="20" t="b">
        <f t="shared" si="16"/>
        <v>1</v>
      </c>
      <c r="M383" s="20" t="b">
        <f t="shared" si="17"/>
        <v>1</v>
      </c>
    </row>
    <row r="384" spans="1:13" hidden="1" x14ac:dyDescent="0.2">
      <c r="A384" s="63" t="s">
        <v>1041</v>
      </c>
      <c r="B384" s="63" t="s">
        <v>191</v>
      </c>
      <c r="C384" s="64">
        <v>603427230</v>
      </c>
      <c r="D384" s="64">
        <v>3</v>
      </c>
      <c r="E384" s="64" t="str">
        <f t="shared" si="15"/>
        <v>RAFAEL ANTONIO SALAMANCA / DEPOSITO DE DROGAS BOYACACOLLAR CERVICAL</v>
      </c>
      <c r="F384" s="64" t="s">
        <v>1041</v>
      </c>
      <c r="G384" s="64" t="s">
        <v>191</v>
      </c>
      <c r="H384" s="64">
        <v>603427230</v>
      </c>
      <c r="I384" s="64">
        <v>3</v>
      </c>
      <c r="J384" s="20">
        <v>603427230</v>
      </c>
      <c r="K384" s="20">
        <v>3</v>
      </c>
      <c r="L384" s="20" t="b">
        <f t="shared" si="16"/>
        <v>1</v>
      </c>
      <c r="M384" s="20" t="b">
        <f t="shared" si="17"/>
        <v>1</v>
      </c>
    </row>
    <row r="385" spans="1:13" hidden="1" x14ac:dyDescent="0.2">
      <c r="A385" s="63" t="s">
        <v>1041</v>
      </c>
      <c r="B385" s="63" t="s">
        <v>202</v>
      </c>
      <c r="C385" s="64">
        <v>1206482160</v>
      </c>
      <c r="D385" s="64">
        <v>6</v>
      </c>
      <c r="E385" s="64" t="str">
        <f t="shared" si="15"/>
        <v>RAFAEL ANTONIO SALAMANCA / DEPOSITO DE DROGAS BOYACACUCHILLAS DE BISTURI</v>
      </c>
      <c r="F385" s="64" t="s">
        <v>1041</v>
      </c>
      <c r="G385" s="64" t="s">
        <v>202</v>
      </c>
      <c r="H385" s="64">
        <v>1206482160</v>
      </c>
      <c r="I385" s="64">
        <v>6</v>
      </c>
      <c r="J385" s="20">
        <v>1206482160</v>
      </c>
      <c r="K385" s="20">
        <v>6</v>
      </c>
      <c r="L385" s="20" t="b">
        <f t="shared" si="16"/>
        <v>1</v>
      </c>
      <c r="M385" s="20" t="b">
        <f t="shared" si="17"/>
        <v>1</v>
      </c>
    </row>
    <row r="386" spans="1:13" hidden="1" x14ac:dyDescent="0.2">
      <c r="A386" s="63" t="s">
        <v>1041</v>
      </c>
      <c r="B386" s="63" t="s">
        <v>236</v>
      </c>
      <c r="C386" s="64">
        <v>402309221</v>
      </c>
      <c r="D386" s="64">
        <v>2</v>
      </c>
      <c r="E386" s="64" t="str">
        <f t="shared" si="15"/>
        <v>RAFAEL ANTONIO SALAMANCA / DEPOSITO DE DROGAS BOYACAESPECULOS</v>
      </c>
      <c r="F386" s="64" t="s">
        <v>1041</v>
      </c>
      <c r="G386" s="64" t="s">
        <v>236</v>
      </c>
      <c r="H386" s="64">
        <v>402309221</v>
      </c>
      <c r="I386" s="64">
        <v>2</v>
      </c>
      <c r="J386" s="20">
        <v>402309221</v>
      </c>
      <c r="K386" s="20">
        <v>2</v>
      </c>
      <c r="L386" s="20" t="b">
        <f t="shared" si="16"/>
        <v>1</v>
      </c>
      <c r="M386" s="20" t="b">
        <f t="shared" si="17"/>
        <v>1</v>
      </c>
    </row>
    <row r="387" spans="1:13" hidden="1" x14ac:dyDescent="0.2">
      <c r="A387" s="63" t="s">
        <v>1041</v>
      </c>
      <c r="B387" s="63" t="s">
        <v>1788</v>
      </c>
      <c r="C387" s="64">
        <v>232040900</v>
      </c>
      <c r="D387" s="64">
        <v>2</v>
      </c>
      <c r="E387" s="64" t="str">
        <f t="shared" si="15"/>
        <v>RAFAEL ANTONIO SALAMANCA / DEPOSITO DE DROGAS BOYACAHEPARINA DE BAJO PESO</v>
      </c>
      <c r="F387" s="64" t="s">
        <v>1041</v>
      </c>
      <c r="G387" s="64" t="s">
        <v>1788</v>
      </c>
      <c r="H387" s="64">
        <v>232040900</v>
      </c>
      <c r="I387" s="64">
        <v>2</v>
      </c>
      <c r="J387" s="20">
        <v>232040900</v>
      </c>
      <c r="K387" s="20">
        <v>2</v>
      </c>
      <c r="L387" s="20" t="b">
        <f t="shared" si="16"/>
        <v>1</v>
      </c>
      <c r="M387" s="20" t="b">
        <f t="shared" si="17"/>
        <v>1</v>
      </c>
    </row>
    <row r="388" spans="1:13" x14ac:dyDescent="0.2">
      <c r="A388" s="63" t="s">
        <v>1041</v>
      </c>
      <c r="B388" s="63" t="s">
        <v>1795</v>
      </c>
      <c r="C388" s="64">
        <v>424281712</v>
      </c>
      <c r="D388" s="64">
        <v>4</v>
      </c>
      <c r="E388" s="64" t="str">
        <f t="shared" si="15"/>
        <v>RAFAEL ANTONIO SALAMANCA / DEPOSITO DE DROGAS BOYACAINSULINAS</v>
      </c>
      <c r="F388" s="64" t="s">
        <v>1041</v>
      </c>
      <c r="G388" s="64" t="s">
        <v>1795</v>
      </c>
      <c r="H388" s="64">
        <v>424281712</v>
      </c>
      <c r="I388" s="64">
        <v>4</v>
      </c>
      <c r="J388" s="20">
        <v>424281712</v>
      </c>
      <c r="K388" s="20">
        <v>4</v>
      </c>
      <c r="L388" s="20" t="b">
        <f t="shared" si="16"/>
        <v>1</v>
      </c>
      <c r="M388" s="20" t="b">
        <f t="shared" si="17"/>
        <v>1</v>
      </c>
    </row>
    <row r="389" spans="1:13" hidden="1" x14ac:dyDescent="0.2">
      <c r="A389" s="63" t="s">
        <v>1041</v>
      </c>
      <c r="B389" s="63" t="s">
        <v>320</v>
      </c>
      <c r="C389" s="64">
        <v>804531540</v>
      </c>
      <c r="D389" s="64">
        <v>4</v>
      </c>
      <c r="E389" s="64" t="str">
        <f t="shared" ref="E389:E441" si="18">+F389&amp;G389</f>
        <v>RAFAEL ANTONIO SALAMANCA / DEPOSITO DE DROGAS BOYACAMASCARAS COLCHON DE AIRE</v>
      </c>
      <c r="F389" s="64" t="s">
        <v>1041</v>
      </c>
      <c r="G389" s="64" t="s">
        <v>320</v>
      </c>
      <c r="H389" s="64">
        <v>804531540</v>
      </c>
      <c r="I389" s="64">
        <v>4</v>
      </c>
      <c r="J389" s="20">
        <v>804531540</v>
      </c>
      <c r="K389" s="20">
        <v>4</v>
      </c>
      <c r="L389" s="20" t="b">
        <f t="shared" ref="L389:L441" si="19">+J389=H389</f>
        <v>1</v>
      </c>
      <c r="M389" s="20" t="b">
        <f t="shared" ref="M389:M441" si="20">+K389=I389</f>
        <v>1</v>
      </c>
    </row>
    <row r="390" spans="1:13" hidden="1" x14ac:dyDescent="0.2">
      <c r="A390" s="63" t="s">
        <v>1041</v>
      </c>
      <c r="B390" s="63" t="s">
        <v>326</v>
      </c>
      <c r="C390" s="64">
        <v>804529340</v>
      </c>
      <c r="D390" s="64">
        <v>4</v>
      </c>
      <c r="E390" s="64" t="str">
        <f t="shared" si="18"/>
        <v>RAFAEL ANTONIO SALAMANCA / DEPOSITO DE DROGAS BOYACAMASCARAS LARINGEAS DESECHABLES</v>
      </c>
      <c r="F390" s="64" t="s">
        <v>1041</v>
      </c>
      <c r="G390" s="64" t="s">
        <v>326</v>
      </c>
      <c r="H390" s="64">
        <v>804529340</v>
      </c>
      <c r="I390" s="64">
        <v>4</v>
      </c>
      <c r="J390" s="20">
        <v>804529340</v>
      </c>
      <c r="K390" s="20">
        <v>4</v>
      </c>
      <c r="L390" s="20" t="b">
        <f t="shared" si="19"/>
        <v>1</v>
      </c>
      <c r="M390" s="20" t="b">
        <f t="shared" si="20"/>
        <v>1</v>
      </c>
    </row>
    <row r="391" spans="1:13" x14ac:dyDescent="0.2">
      <c r="A391" s="63" t="s">
        <v>1041</v>
      </c>
      <c r="B391" s="63" t="s">
        <v>337</v>
      </c>
      <c r="C391" s="64">
        <v>1005661750</v>
      </c>
      <c r="D391" s="64">
        <v>5</v>
      </c>
      <c r="E391" s="64" t="str">
        <f t="shared" si="18"/>
        <v>RAFAEL ANTONIO SALAMANCA / DEPOSITO DE DROGAS BOYACAMASCARAS LARINGEAS REUTILIZABLES</v>
      </c>
      <c r="F391" s="64" t="s">
        <v>1041</v>
      </c>
      <c r="G391" s="64" t="s">
        <v>337</v>
      </c>
      <c r="H391" s="64">
        <v>1005661750</v>
      </c>
      <c r="I391" s="64">
        <v>5</v>
      </c>
      <c r="J391" s="20">
        <v>1005661750</v>
      </c>
      <c r="K391" s="20">
        <v>5</v>
      </c>
      <c r="L391" s="20" t="b">
        <f t="shared" si="19"/>
        <v>1</v>
      </c>
      <c r="M391" s="20" t="b">
        <f t="shared" si="20"/>
        <v>1</v>
      </c>
    </row>
    <row r="392" spans="1:13" hidden="1" x14ac:dyDescent="0.2">
      <c r="A392" s="63" t="s">
        <v>1041</v>
      </c>
      <c r="B392" s="63" t="s">
        <v>350</v>
      </c>
      <c r="C392" s="64">
        <v>402269720</v>
      </c>
      <c r="D392" s="64">
        <v>2</v>
      </c>
      <c r="E392" s="64" t="str">
        <f t="shared" si="18"/>
        <v>RAFAEL ANTONIO SALAMANCA / DEPOSITO DE DROGAS BOYACAMASCARAS NO REINHALACION</v>
      </c>
      <c r="F392" s="64" t="s">
        <v>1041</v>
      </c>
      <c r="G392" s="64" t="s">
        <v>350</v>
      </c>
      <c r="H392" s="64">
        <v>402269720</v>
      </c>
      <c r="I392" s="64">
        <v>2</v>
      </c>
      <c r="J392" s="20">
        <v>402269720</v>
      </c>
      <c r="K392" s="20">
        <v>2</v>
      </c>
      <c r="L392" s="20" t="b">
        <f t="shared" si="19"/>
        <v>1</v>
      </c>
      <c r="M392" s="20" t="b">
        <f t="shared" si="20"/>
        <v>1</v>
      </c>
    </row>
    <row r="393" spans="1:13" hidden="1" x14ac:dyDescent="0.2">
      <c r="A393" s="63" t="s">
        <v>1041</v>
      </c>
      <c r="B393" s="63" t="s">
        <v>355</v>
      </c>
      <c r="C393" s="64">
        <v>402303720</v>
      </c>
      <c r="D393" s="64">
        <v>2</v>
      </c>
      <c r="E393" s="64" t="str">
        <f t="shared" si="18"/>
        <v>RAFAEL ANTONIO SALAMANCA / DEPOSITO DE DROGAS BOYACAMICRONEBULIZADORES</v>
      </c>
      <c r="F393" s="64" t="s">
        <v>1041</v>
      </c>
      <c r="G393" s="64" t="s">
        <v>355</v>
      </c>
      <c r="H393" s="64">
        <v>402303720</v>
      </c>
      <c r="I393" s="64">
        <v>2</v>
      </c>
      <c r="J393" s="20">
        <v>402303720</v>
      </c>
      <c r="K393" s="20">
        <v>2</v>
      </c>
      <c r="L393" s="20" t="b">
        <f t="shared" si="19"/>
        <v>1</v>
      </c>
      <c r="M393" s="20" t="b">
        <f t="shared" si="20"/>
        <v>1</v>
      </c>
    </row>
    <row r="394" spans="1:13" hidden="1" x14ac:dyDescent="0.2">
      <c r="A394" s="63" t="s">
        <v>1041</v>
      </c>
      <c r="B394" s="63" t="s">
        <v>3424</v>
      </c>
      <c r="C394" s="64">
        <v>980260933</v>
      </c>
      <c r="D394" s="64">
        <v>9</v>
      </c>
      <c r="E394" s="64" t="str">
        <f t="shared" si="18"/>
        <v>RAFAEL ANTONIO SALAMANCA / DEPOSITO DE DROGAS BOYACANINGUNA</v>
      </c>
      <c r="F394" s="64" t="s">
        <v>1041</v>
      </c>
      <c r="G394" s="64" t="s">
        <v>3424</v>
      </c>
      <c r="H394" s="64">
        <v>980260933</v>
      </c>
      <c r="I394" s="64">
        <v>9</v>
      </c>
      <c r="J394" s="20">
        <v>980260933</v>
      </c>
      <c r="K394" s="20">
        <v>9</v>
      </c>
      <c r="L394" s="20" t="b">
        <f t="shared" si="19"/>
        <v>1</v>
      </c>
      <c r="M394" s="20" t="b">
        <f t="shared" si="20"/>
        <v>1</v>
      </c>
    </row>
    <row r="395" spans="1:13" hidden="1" x14ac:dyDescent="0.2">
      <c r="A395" s="63" t="s">
        <v>1041</v>
      </c>
      <c r="B395" s="63" t="s">
        <v>62</v>
      </c>
      <c r="C395" s="64">
        <v>30788809767</v>
      </c>
      <c r="D395" s="64">
        <v>264</v>
      </c>
      <c r="E395" s="64" t="str">
        <f t="shared" si="18"/>
        <v>RAFAEL ANTONIO SALAMANCA / DEPOSITO DE DROGAS BOYACANINGUNO</v>
      </c>
      <c r="F395" s="64" t="s">
        <v>1041</v>
      </c>
      <c r="G395" s="64" t="s">
        <v>62</v>
      </c>
      <c r="H395" s="64">
        <v>30788809767</v>
      </c>
      <c r="I395" s="64">
        <v>264</v>
      </c>
      <c r="J395" s="20">
        <v>81718857125</v>
      </c>
      <c r="K395" s="20">
        <v>460</v>
      </c>
      <c r="L395" s="20" t="b">
        <f t="shared" si="19"/>
        <v>0</v>
      </c>
      <c r="M395" s="20" t="b">
        <f t="shared" si="20"/>
        <v>0</v>
      </c>
    </row>
    <row r="396" spans="1:13" x14ac:dyDescent="0.2">
      <c r="A396" s="63" t="s">
        <v>1041</v>
      </c>
      <c r="B396" s="63" t="s">
        <v>649</v>
      </c>
      <c r="C396" s="64">
        <v>1810005806</v>
      </c>
      <c r="D396" s="64">
        <v>9</v>
      </c>
      <c r="E396" s="64" t="str">
        <f t="shared" si="18"/>
        <v>RAFAEL ANTONIO SALAMANCA / DEPOSITO DE DROGAS BOYACASONDA FOLEY</v>
      </c>
      <c r="F396" s="64" t="s">
        <v>1041</v>
      </c>
      <c r="G396" s="64" t="s">
        <v>649</v>
      </c>
      <c r="H396" s="64">
        <v>1810005806</v>
      </c>
      <c r="I396" s="64">
        <v>9</v>
      </c>
      <c r="J396" s="20">
        <v>1810005806</v>
      </c>
      <c r="K396" s="20">
        <v>9</v>
      </c>
      <c r="L396" s="20" t="b">
        <f t="shared" si="19"/>
        <v>1</v>
      </c>
      <c r="M396" s="20" t="b">
        <f t="shared" si="20"/>
        <v>1</v>
      </c>
    </row>
    <row r="397" spans="1:13" hidden="1" x14ac:dyDescent="0.2">
      <c r="A397" s="63" t="s">
        <v>1041</v>
      </c>
      <c r="B397" s="63" t="s">
        <v>666</v>
      </c>
      <c r="C397" s="64">
        <v>1407789670</v>
      </c>
      <c r="D397" s="64">
        <v>7</v>
      </c>
      <c r="E397" s="64" t="str">
        <f t="shared" si="18"/>
        <v>RAFAEL ANTONIO SALAMANCA / DEPOSITO DE DROGAS BOYACASONDA NASOGASTRICA</v>
      </c>
      <c r="F397" s="64" t="s">
        <v>1041</v>
      </c>
      <c r="G397" s="64" t="s">
        <v>666</v>
      </c>
      <c r="H397" s="64">
        <v>1407789670</v>
      </c>
      <c r="I397" s="64">
        <v>7</v>
      </c>
      <c r="J397" s="20">
        <v>1407789670</v>
      </c>
      <c r="K397" s="20">
        <v>7</v>
      </c>
      <c r="L397" s="20" t="b">
        <f t="shared" si="19"/>
        <v>1</v>
      </c>
      <c r="M397" s="20" t="b">
        <f t="shared" si="20"/>
        <v>1</v>
      </c>
    </row>
    <row r="398" spans="1:13" hidden="1" x14ac:dyDescent="0.2">
      <c r="A398" s="63" t="s">
        <v>1041</v>
      </c>
      <c r="B398" s="63" t="s">
        <v>683</v>
      </c>
      <c r="C398" s="64">
        <v>1407795270</v>
      </c>
      <c r="D398" s="64">
        <v>7</v>
      </c>
      <c r="E398" s="64" t="str">
        <f t="shared" si="18"/>
        <v>RAFAEL ANTONIO SALAMANCA / DEPOSITO DE DROGAS BOYACASONDA NELATON</v>
      </c>
      <c r="F398" s="64" t="s">
        <v>1041</v>
      </c>
      <c r="G398" s="64" t="s">
        <v>683</v>
      </c>
      <c r="H398" s="64">
        <v>1407795270</v>
      </c>
      <c r="I398" s="64">
        <v>7</v>
      </c>
      <c r="J398" s="20">
        <v>1407795270</v>
      </c>
      <c r="K398" s="20">
        <v>7</v>
      </c>
      <c r="L398" s="20" t="b">
        <f t="shared" si="19"/>
        <v>1</v>
      </c>
      <c r="M398" s="20" t="b">
        <f t="shared" si="20"/>
        <v>1</v>
      </c>
    </row>
    <row r="399" spans="1:13" hidden="1" x14ac:dyDescent="0.2">
      <c r="A399" s="63" t="s">
        <v>1041</v>
      </c>
      <c r="B399" s="63" t="s">
        <v>709</v>
      </c>
      <c r="C399" s="64">
        <v>603332630</v>
      </c>
      <c r="D399" s="64">
        <v>3</v>
      </c>
      <c r="E399" s="64" t="str">
        <f t="shared" si="18"/>
        <v>RAFAEL ANTONIO SALAMANCA / DEPOSITO DE DROGAS BOYACASONDAS TORAX</v>
      </c>
      <c r="F399" s="64" t="s">
        <v>1041</v>
      </c>
      <c r="G399" s="64" t="s">
        <v>709</v>
      </c>
      <c r="H399" s="64">
        <v>603332630</v>
      </c>
      <c r="I399" s="64">
        <v>3</v>
      </c>
      <c r="J399" s="20">
        <v>603332630</v>
      </c>
      <c r="K399" s="20">
        <v>3</v>
      </c>
      <c r="L399" s="20" t="b">
        <f t="shared" si="19"/>
        <v>1</v>
      </c>
      <c r="M399" s="20" t="b">
        <f t="shared" si="20"/>
        <v>1</v>
      </c>
    </row>
    <row r="400" spans="1:13" hidden="1" x14ac:dyDescent="0.2">
      <c r="A400" s="63" t="s">
        <v>1041</v>
      </c>
      <c r="B400" s="63" t="s">
        <v>2661</v>
      </c>
      <c r="C400" s="64">
        <v>214060518</v>
      </c>
      <c r="D400" s="64">
        <v>2</v>
      </c>
      <c r="E400" s="64" t="str">
        <f t="shared" si="18"/>
        <v>RAFAEL ANTONIO SALAMANCA / DEPOSITO DE DROGAS BOYACATIROXINAS</v>
      </c>
      <c r="F400" s="64" t="s">
        <v>1041</v>
      </c>
      <c r="G400" s="64" t="s">
        <v>2661</v>
      </c>
      <c r="H400" s="64">
        <v>214060518</v>
      </c>
      <c r="I400" s="64">
        <v>2</v>
      </c>
      <c r="J400" s="20">
        <v>214060518</v>
      </c>
      <c r="K400" s="20">
        <v>2</v>
      </c>
      <c r="L400" s="20" t="b">
        <f t="shared" si="19"/>
        <v>1</v>
      </c>
      <c r="M400" s="20" t="b">
        <f t="shared" si="20"/>
        <v>1</v>
      </c>
    </row>
    <row r="401" spans="1:13" x14ac:dyDescent="0.2">
      <c r="A401" s="63" t="s">
        <v>1041</v>
      </c>
      <c r="B401" s="63" t="s">
        <v>719</v>
      </c>
      <c r="C401" s="64">
        <v>2614701660</v>
      </c>
      <c r="D401" s="64">
        <v>13</v>
      </c>
      <c r="E401" s="64" t="str">
        <f t="shared" si="18"/>
        <v>RAFAEL ANTONIO SALAMANCA / DEPOSITO DE DROGAS BOYACATUBOS ENDOTRAQUEALES CON BALÓN</v>
      </c>
      <c r="F401" s="64" t="s">
        <v>1041</v>
      </c>
      <c r="G401" s="64" t="s">
        <v>719</v>
      </c>
      <c r="H401" s="64">
        <v>2614701660</v>
      </c>
      <c r="I401" s="64">
        <v>13</v>
      </c>
      <c r="J401" s="20">
        <v>2614701660</v>
      </c>
      <c r="K401" s="20">
        <v>13</v>
      </c>
      <c r="L401" s="20" t="b">
        <f t="shared" si="19"/>
        <v>1</v>
      </c>
      <c r="M401" s="20" t="b">
        <f t="shared" si="20"/>
        <v>1</v>
      </c>
    </row>
    <row r="402" spans="1:13" x14ac:dyDescent="0.2">
      <c r="A402" s="63" t="s">
        <v>1041</v>
      </c>
      <c r="B402" s="63" t="s">
        <v>749</v>
      </c>
      <c r="C402" s="64">
        <v>1206783360</v>
      </c>
      <c r="D402" s="64">
        <v>6</v>
      </c>
      <c r="E402" s="64" t="str">
        <f t="shared" si="18"/>
        <v>RAFAEL ANTONIO SALAMANCA / DEPOSITO DE DROGAS BOYACATUBOS ENDOTRAQUEALES SIN BALÓN</v>
      </c>
      <c r="F402" s="64" t="s">
        <v>1041</v>
      </c>
      <c r="G402" s="64" t="s">
        <v>749</v>
      </c>
      <c r="H402" s="64">
        <v>1206783360</v>
      </c>
      <c r="I402" s="64">
        <v>6</v>
      </c>
      <c r="J402" s="20">
        <v>1206783360</v>
      </c>
      <c r="K402" s="20">
        <v>6</v>
      </c>
      <c r="L402" s="20" t="b">
        <f t="shared" si="19"/>
        <v>1</v>
      </c>
      <c r="M402" s="20" t="b">
        <f t="shared" si="20"/>
        <v>1</v>
      </c>
    </row>
    <row r="403" spans="1:13" hidden="1" x14ac:dyDescent="0.2">
      <c r="A403" s="63" t="s">
        <v>1041</v>
      </c>
      <c r="B403" s="63" t="s">
        <v>762</v>
      </c>
      <c r="C403" s="64">
        <v>402040920</v>
      </c>
      <c r="D403" s="64">
        <v>2</v>
      </c>
      <c r="E403" s="64" t="str">
        <f t="shared" si="18"/>
        <v>RAFAEL ANTONIO SALAMANCA / DEPOSITO DE DROGAS BOYACAUNIDAD DE SUCCION</v>
      </c>
      <c r="F403" s="64" t="s">
        <v>1041</v>
      </c>
      <c r="G403" s="64" t="s">
        <v>762</v>
      </c>
      <c r="H403" s="64">
        <v>402040920</v>
      </c>
      <c r="I403" s="64">
        <v>2</v>
      </c>
      <c r="J403" s="20">
        <v>402040920</v>
      </c>
      <c r="K403" s="20">
        <v>2</v>
      </c>
      <c r="L403" s="20" t="b">
        <f t="shared" si="19"/>
        <v>1</v>
      </c>
      <c r="M403" s="20" t="b">
        <f t="shared" si="20"/>
        <v>1</v>
      </c>
    </row>
    <row r="404" spans="1:13" hidden="1" x14ac:dyDescent="0.2">
      <c r="A404" s="63" t="s">
        <v>1041</v>
      </c>
      <c r="B404" s="63" t="s">
        <v>769</v>
      </c>
      <c r="C404" s="64">
        <v>402280618</v>
      </c>
      <c r="D404" s="64">
        <v>2</v>
      </c>
      <c r="E404" s="64" t="str">
        <f t="shared" si="18"/>
        <v>RAFAEL ANTONIO SALAMANCA / DEPOSITO DE DROGAS BOYACAVENDAS  ALGODÓN</v>
      </c>
      <c r="F404" s="64" t="s">
        <v>1041</v>
      </c>
      <c r="G404" s="64" t="s">
        <v>769</v>
      </c>
      <c r="H404" s="64">
        <v>402280618</v>
      </c>
      <c r="I404" s="64">
        <v>2</v>
      </c>
      <c r="J404" s="20">
        <v>402280618</v>
      </c>
      <c r="K404" s="20">
        <v>2</v>
      </c>
      <c r="L404" s="20" t="b">
        <f t="shared" si="19"/>
        <v>1</v>
      </c>
      <c r="M404" s="20" t="b">
        <f t="shared" si="20"/>
        <v>1</v>
      </c>
    </row>
    <row r="405" spans="1:13" hidden="1" x14ac:dyDescent="0.2">
      <c r="A405" s="63" t="s">
        <v>1041</v>
      </c>
      <c r="B405" s="63" t="s">
        <v>780</v>
      </c>
      <c r="C405" s="64">
        <v>402281118</v>
      </c>
      <c r="D405" s="64">
        <v>2</v>
      </c>
      <c r="E405" s="64" t="str">
        <f t="shared" si="18"/>
        <v>RAFAEL ANTONIO SALAMANCA / DEPOSITO DE DROGAS BOYACAVENDAS  ELASTICAS</v>
      </c>
      <c r="F405" s="64" t="s">
        <v>1041</v>
      </c>
      <c r="G405" s="64" t="s">
        <v>780</v>
      </c>
      <c r="H405" s="64">
        <v>402281118</v>
      </c>
      <c r="I405" s="64">
        <v>2</v>
      </c>
      <c r="J405" s="20">
        <v>402281118</v>
      </c>
      <c r="K405" s="20">
        <v>2</v>
      </c>
      <c r="L405" s="20" t="b">
        <f t="shared" si="19"/>
        <v>1</v>
      </c>
      <c r="M405" s="20" t="b">
        <f t="shared" si="20"/>
        <v>1</v>
      </c>
    </row>
    <row r="406" spans="1:13" hidden="1" x14ac:dyDescent="0.2">
      <c r="A406" s="63" t="s">
        <v>1041</v>
      </c>
      <c r="B406" s="63" t="s">
        <v>1545</v>
      </c>
      <c r="C406" s="64">
        <v>402282318</v>
      </c>
      <c r="D406" s="64">
        <v>2</v>
      </c>
      <c r="E406" s="64" t="str">
        <f t="shared" si="18"/>
        <v>RAFAEL ANTONIO SALAMANCA / DEPOSITO DE DROGAS BOYACAVENDAS DE YESO</v>
      </c>
      <c r="F406" s="64" t="s">
        <v>1041</v>
      </c>
      <c r="G406" s="64" t="s">
        <v>1545</v>
      </c>
      <c r="H406" s="64">
        <v>402282318</v>
      </c>
      <c r="I406" s="64">
        <v>2</v>
      </c>
      <c r="J406" s="20">
        <v>402282318</v>
      </c>
      <c r="K406" s="20">
        <v>2</v>
      </c>
      <c r="L406" s="20" t="b">
        <f t="shared" si="19"/>
        <v>1</v>
      </c>
      <c r="M406" s="20" t="b">
        <f t="shared" si="20"/>
        <v>1</v>
      </c>
    </row>
    <row r="407" spans="1:13" hidden="1" x14ac:dyDescent="0.2">
      <c r="A407" s="63" t="s">
        <v>1041</v>
      </c>
      <c r="B407" s="63" t="s">
        <v>796</v>
      </c>
      <c r="C407" s="64">
        <v>402266914</v>
      </c>
      <c r="D407" s="64">
        <v>2</v>
      </c>
      <c r="E407" s="64" t="str">
        <f t="shared" si="18"/>
        <v>RAFAEL ANTONIO SALAMANCA / DEPOSITO DE DROGAS BOYACAVENTURY</v>
      </c>
      <c r="F407" s="64" t="s">
        <v>1041</v>
      </c>
      <c r="G407" s="64" t="s">
        <v>796</v>
      </c>
      <c r="H407" s="64">
        <v>402266914</v>
      </c>
      <c r="I407" s="64">
        <v>2</v>
      </c>
      <c r="J407" s="20">
        <v>402266914</v>
      </c>
      <c r="K407" s="20">
        <v>2</v>
      </c>
      <c r="L407" s="20" t="b">
        <f t="shared" si="19"/>
        <v>1</v>
      </c>
      <c r="M407" s="20" t="b">
        <f t="shared" si="20"/>
        <v>1</v>
      </c>
    </row>
    <row r="408" spans="1:13" hidden="1" x14ac:dyDescent="0.2">
      <c r="A408" s="63" t="s">
        <v>3869</v>
      </c>
      <c r="B408" s="63" t="s">
        <v>111</v>
      </c>
      <c r="C408" s="64">
        <v>1206062160</v>
      </c>
      <c r="D408" s="64">
        <v>6</v>
      </c>
      <c r="E408" s="64" t="str">
        <f t="shared" si="18"/>
        <v>RONELLY S.A.SAGUJAS HIPODERMICAS</v>
      </c>
      <c r="F408" s="64" t="s">
        <v>3869</v>
      </c>
      <c r="G408" s="64" t="s">
        <v>111</v>
      </c>
      <c r="H408" s="64">
        <v>1206062160</v>
      </c>
      <c r="I408" s="64">
        <v>6</v>
      </c>
      <c r="J408" s="20">
        <v>1206062160</v>
      </c>
      <c r="K408" s="20">
        <v>6</v>
      </c>
      <c r="L408" s="20" t="b">
        <f t="shared" si="19"/>
        <v>1</v>
      </c>
      <c r="M408" s="20" t="b">
        <f t="shared" si="20"/>
        <v>1</v>
      </c>
    </row>
    <row r="409" spans="1:13" hidden="1" x14ac:dyDescent="0.2">
      <c r="A409" s="63" t="s">
        <v>3869</v>
      </c>
      <c r="B409" s="63" t="s">
        <v>2684</v>
      </c>
      <c r="C409" s="64">
        <v>402273320</v>
      </c>
      <c r="D409" s="64">
        <v>2</v>
      </c>
      <c r="E409" s="64" t="str">
        <f t="shared" si="18"/>
        <v>RONELLY S.A.SAIRE REES</v>
      </c>
      <c r="F409" s="64" t="s">
        <v>3869</v>
      </c>
      <c r="G409" s="64" t="s">
        <v>2684</v>
      </c>
      <c r="H409" s="64">
        <v>402273320</v>
      </c>
      <c r="I409" s="64">
        <v>2</v>
      </c>
      <c r="J409" s="20">
        <v>402273320</v>
      </c>
      <c r="K409" s="20">
        <v>2</v>
      </c>
      <c r="L409" s="20" t="b">
        <f t="shared" si="19"/>
        <v>1</v>
      </c>
      <c r="M409" s="20" t="b">
        <f t="shared" si="20"/>
        <v>1</v>
      </c>
    </row>
    <row r="410" spans="1:13" x14ac:dyDescent="0.2">
      <c r="A410" s="63" t="s">
        <v>3869</v>
      </c>
      <c r="B410" s="63" t="s">
        <v>1652</v>
      </c>
      <c r="C410" s="64">
        <v>1825443457</v>
      </c>
      <c r="D410" s="64">
        <v>16</v>
      </c>
      <c r="E410" s="64" t="str">
        <f t="shared" si="18"/>
        <v>RONELLY S.A.SANTIPSICÓTICOS</v>
      </c>
      <c r="F410" s="64" t="s">
        <v>3869</v>
      </c>
      <c r="G410" s="64" t="s">
        <v>1652</v>
      </c>
      <c r="H410" s="64">
        <v>1825443457</v>
      </c>
      <c r="I410" s="64">
        <v>16</v>
      </c>
      <c r="J410" s="20">
        <v>2167700601</v>
      </c>
      <c r="K410" s="20">
        <v>19</v>
      </c>
      <c r="L410" s="20" t="b">
        <f t="shared" si="19"/>
        <v>0</v>
      </c>
      <c r="M410" s="20" t="b">
        <f t="shared" si="20"/>
        <v>0</v>
      </c>
    </row>
    <row r="411" spans="1:13" hidden="1" x14ac:dyDescent="0.2">
      <c r="A411" s="63" t="s">
        <v>3869</v>
      </c>
      <c r="B411" s="63" t="s">
        <v>131</v>
      </c>
      <c r="C411" s="64">
        <v>1206183160</v>
      </c>
      <c r="D411" s="64">
        <v>6</v>
      </c>
      <c r="E411" s="64" t="str">
        <f t="shared" si="18"/>
        <v>RONELLY S.A.SCANULAS DE GUEDEL</v>
      </c>
      <c r="F411" s="64" t="s">
        <v>3869</v>
      </c>
      <c r="G411" s="64" t="s">
        <v>131</v>
      </c>
      <c r="H411" s="64">
        <v>1206183160</v>
      </c>
      <c r="I411" s="64">
        <v>6</v>
      </c>
      <c r="J411" s="20">
        <v>1206183160</v>
      </c>
      <c r="K411" s="20">
        <v>6</v>
      </c>
      <c r="L411" s="20" t="b">
        <f t="shared" si="19"/>
        <v>1</v>
      </c>
      <c r="M411" s="20" t="b">
        <f t="shared" si="20"/>
        <v>1</v>
      </c>
    </row>
    <row r="412" spans="1:13" hidden="1" x14ac:dyDescent="0.2">
      <c r="A412" s="63" t="s">
        <v>3869</v>
      </c>
      <c r="B412" s="63" t="s">
        <v>163</v>
      </c>
      <c r="C412" s="64">
        <v>603300708</v>
      </c>
      <c r="D412" s="64">
        <v>3</v>
      </c>
      <c r="E412" s="64" t="str">
        <f t="shared" si="18"/>
        <v>RONELLY S.A.SCINTA MICROPOROSA</v>
      </c>
      <c r="F412" s="64" t="s">
        <v>3869</v>
      </c>
      <c r="G412" s="64" t="s">
        <v>163</v>
      </c>
      <c r="H412" s="64">
        <v>603300708</v>
      </c>
      <c r="I412" s="64">
        <v>3</v>
      </c>
      <c r="J412" s="20">
        <v>603300708</v>
      </c>
      <c r="K412" s="20">
        <v>3</v>
      </c>
      <c r="L412" s="20" t="b">
        <f t="shared" si="19"/>
        <v>1</v>
      </c>
      <c r="M412" s="20" t="b">
        <f t="shared" si="20"/>
        <v>1</v>
      </c>
    </row>
    <row r="413" spans="1:13" hidden="1" x14ac:dyDescent="0.2">
      <c r="A413" s="63" t="s">
        <v>3869</v>
      </c>
      <c r="B413" s="63" t="s">
        <v>202</v>
      </c>
      <c r="C413" s="64">
        <v>1206482160</v>
      </c>
      <c r="D413" s="64">
        <v>6</v>
      </c>
      <c r="E413" s="64" t="str">
        <f t="shared" si="18"/>
        <v>RONELLY S.A.SCUCHILLAS DE BISTURI</v>
      </c>
      <c r="F413" s="64" t="s">
        <v>3869</v>
      </c>
      <c r="G413" s="64" t="s">
        <v>202</v>
      </c>
      <c r="H413" s="64">
        <v>1206482160</v>
      </c>
      <c r="I413" s="64">
        <v>6</v>
      </c>
      <c r="J413" s="20">
        <v>1206482160</v>
      </c>
      <c r="K413" s="20">
        <v>6</v>
      </c>
      <c r="L413" s="20" t="b">
        <f t="shared" si="19"/>
        <v>1</v>
      </c>
      <c r="M413" s="20" t="b">
        <f t="shared" si="20"/>
        <v>1</v>
      </c>
    </row>
    <row r="414" spans="1:13" x14ac:dyDescent="0.2">
      <c r="A414" s="63" t="s">
        <v>3869</v>
      </c>
      <c r="B414" s="63" t="s">
        <v>220</v>
      </c>
      <c r="C414" s="64">
        <v>201155506</v>
      </c>
      <c r="D414" s="64">
        <v>1</v>
      </c>
      <c r="E414" s="64" t="str">
        <f t="shared" si="18"/>
        <v>RONELLY S.A.SDETERGENTE ENZIMATICO</v>
      </c>
      <c r="F414" s="64" t="s">
        <v>3869</v>
      </c>
      <c r="G414" s="64" t="s">
        <v>220</v>
      </c>
      <c r="H414" s="64">
        <v>201155506</v>
      </c>
      <c r="I414" s="64">
        <v>1</v>
      </c>
      <c r="J414" s="20">
        <v>402313211</v>
      </c>
      <c r="K414" s="20">
        <v>2</v>
      </c>
      <c r="L414" s="20" t="b">
        <f t="shared" si="19"/>
        <v>0</v>
      </c>
      <c r="M414" s="20" t="b">
        <f t="shared" si="20"/>
        <v>0</v>
      </c>
    </row>
    <row r="415" spans="1:13" hidden="1" x14ac:dyDescent="0.2">
      <c r="A415" s="63" t="s">
        <v>3869</v>
      </c>
      <c r="B415" s="63" t="s">
        <v>395</v>
      </c>
      <c r="C415" s="64">
        <v>402101920</v>
      </c>
      <c r="D415" s="64">
        <v>2</v>
      </c>
      <c r="E415" s="64" t="str">
        <f t="shared" si="18"/>
        <v>RONELLY S.A.SEQUIPO VENOCLISIS</v>
      </c>
      <c r="F415" s="64" t="s">
        <v>3869</v>
      </c>
      <c r="G415" s="64" t="s">
        <v>395</v>
      </c>
      <c r="H415" s="64">
        <v>402101920</v>
      </c>
      <c r="I415" s="64">
        <v>2</v>
      </c>
      <c r="J415" s="20">
        <v>402101920</v>
      </c>
      <c r="K415" s="20">
        <v>2</v>
      </c>
      <c r="L415" s="20" t="b">
        <f t="shared" si="19"/>
        <v>1</v>
      </c>
      <c r="M415" s="20" t="b">
        <f t="shared" si="20"/>
        <v>1</v>
      </c>
    </row>
    <row r="416" spans="1:13" hidden="1" x14ac:dyDescent="0.2">
      <c r="A416" s="63" t="s">
        <v>3869</v>
      </c>
      <c r="B416" s="63" t="s">
        <v>1788</v>
      </c>
      <c r="C416" s="64">
        <v>232040900</v>
      </c>
      <c r="D416" s="64">
        <v>2</v>
      </c>
      <c r="E416" s="64" t="str">
        <f t="shared" si="18"/>
        <v>RONELLY S.A.SHEPARINA DE BAJO PESO</v>
      </c>
      <c r="F416" s="64" t="s">
        <v>3869</v>
      </c>
      <c r="G416" s="64" t="s">
        <v>1788</v>
      </c>
      <c r="H416" s="64">
        <v>232040900</v>
      </c>
      <c r="I416" s="64">
        <v>2</v>
      </c>
      <c r="J416" s="20">
        <v>232040900</v>
      </c>
      <c r="K416" s="20">
        <v>2</v>
      </c>
      <c r="L416" s="20" t="b">
        <f t="shared" si="19"/>
        <v>1</v>
      </c>
      <c r="M416" s="20" t="b">
        <f t="shared" si="20"/>
        <v>1</v>
      </c>
    </row>
    <row r="417" spans="1:13" x14ac:dyDescent="0.2">
      <c r="A417" s="63" t="s">
        <v>3869</v>
      </c>
      <c r="B417" s="63" t="s">
        <v>1795</v>
      </c>
      <c r="C417" s="64">
        <v>424281712</v>
      </c>
      <c r="D417" s="64">
        <v>4</v>
      </c>
      <c r="E417" s="64" t="str">
        <f t="shared" si="18"/>
        <v>RONELLY S.A.SINSULINAS</v>
      </c>
      <c r="F417" s="64" t="s">
        <v>3869</v>
      </c>
      <c r="G417" s="64" t="s">
        <v>1795</v>
      </c>
      <c r="H417" s="64">
        <v>424281712</v>
      </c>
      <c r="I417" s="64">
        <v>4</v>
      </c>
      <c r="J417" s="20">
        <v>424281712</v>
      </c>
      <c r="K417" s="20">
        <v>4</v>
      </c>
      <c r="L417" s="20" t="b">
        <f t="shared" si="19"/>
        <v>1</v>
      </c>
      <c r="M417" s="20" t="b">
        <f t="shared" si="20"/>
        <v>1</v>
      </c>
    </row>
    <row r="418" spans="1:13" x14ac:dyDescent="0.2">
      <c r="A418" s="63" t="s">
        <v>3869</v>
      </c>
      <c r="B418" s="63" t="s">
        <v>303</v>
      </c>
      <c r="C418" s="64">
        <v>804361942</v>
      </c>
      <c r="D418" s="64">
        <v>4</v>
      </c>
      <c r="E418" s="64" t="str">
        <f t="shared" si="18"/>
        <v>RONELLY S.A.SJERINGAS</v>
      </c>
      <c r="F418" s="64" t="s">
        <v>3869</v>
      </c>
      <c r="G418" s="64" t="s">
        <v>303</v>
      </c>
      <c r="H418" s="64">
        <v>804361942</v>
      </c>
      <c r="I418" s="64">
        <v>4</v>
      </c>
      <c r="J418" s="20">
        <v>804361942</v>
      </c>
      <c r="K418" s="20">
        <v>4</v>
      </c>
      <c r="L418" s="20" t="b">
        <f t="shared" si="19"/>
        <v>1</v>
      </c>
      <c r="M418" s="20" t="b">
        <f t="shared" si="20"/>
        <v>1</v>
      </c>
    </row>
    <row r="419" spans="1:13" hidden="1" x14ac:dyDescent="0.2">
      <c r="A419" s="63" t="s">
        <v>3869</v>
      </c>
      <c r="B419" s="63" t="s">
        <v>326</v>
      </c>
      <c r="C419" s="64">
        <v>804529340</v>
      </c>
      <c r="D419" s="64">
        <v>4</v>
      </c>
      <c r="E419" s="64" t="str">
        <f t="shared" si="18"/>
        <v>RONELLY S.A.SMASCARAS LARINGEAS DESECHABLES</v>
      </c>
      <c r="F419" s="64" t="s">
        <v>3869</v>
      </c>
      <c r="G419" s="64" t="s">
        <v>326</v>
      </c>
      <c r="H419" s="64">
        <v>804529340</v>
      </c>
      <c r="I419" s="64">
        <v>4</v>
      </c>
      <c r="J419" s="20">
        <v>804529340</v>
      </c>
      <c r="K419" s="20">
        <v>4</v>
      </c>
      <c r="L419" s="20" t="b">
        <f t="shared" si="19"/>
        <v>1</v>
      </c>
      <c r="M419" s="20" t="b">
        <f t="shared" si="20"/>
        <v>1</v>
      </c>
    </row>
    <row r="420" spans="1:13" x14ac:dyDescent="0.2">
      <c r="A420" s="63" t="s">
        <v>3869</v>
      </c>
      <c r="B420" s="63" t="s">
        <v>337</v>
      </c>
      <c r="C420" s="64">
        <v>1005661750</v>
      </c>
      <c r="D420" s="64">
        <v>5</v>
      </c>
      <c r="E420" s="64" t="str">
        <f t="shared" si="18"/>
        <v>RONELLY S.A.SMASCARAS LARINGEAS REUTILIZABLES</v>
      </c>
      <c r="F420" s="64" t="s">
        <v>3869</v>
      </c>
      <c r="G420" s="64" t="s">
        <v>337</v>
      </c>
      <c r="H420" s="64">
        <v>1005661750</v>
      </c>
      <c r="I420" s="64">
        <v>5</v>
      </c>
      <c r="J420" s="20">
        <v>1005661750</v>
      </c>
      <c r="K420" s="20">
        <v>5</v>
      </c>
      <c r="L420" s="20" t="b">
        <f t="shared" si="19"/>
        <v>1</v>
      </c>
      <c r="M420" s="20" t="b">
        <f t="shared" si="20"/>
        <v>1</v>
      </c>
    </row>
    <row r="421" spans="1:13" hidden="1" x14ac:dyDescent="0.2">
      <c r="A421" s="63" t="s">
        <v>3869</v>
      </c>
      <c r="B421" s="63" t="s">
        <v>350</v>
      </c>
      <c r="C421" s="64">
        <v>402269720</v>
      </c>
      <c r="D421" s="64">
        <v>2</v>
      </c>
      <c r="E421" s="64" t="str">
        <f t="shared" si="18"/>
        <v>RONELLY S.A.SMASCARAS NO REINHALACION</v>
      </c>
      <c r="F421" s="64" t="s">
        <v>3869</v>
      </c>
      <c r="G421" s="64" t="s">
        <v>350</v>
      </c>
      <c r="H421" s="64">
        <v>402269720</v>
      </c>
      <c r="I421" s="64">
        <v>2</v>
      </c>
      <c r="J421" s="20">
        <v>402269720</v>
      </c>
      <c r="K421" s="20">
        <v>2</v>
      </c>
      <c r="L421" s="20" t="b">
        <f t="shared" si="19"/>
        <v>1</v>
      </c>
      <c r="M421" s="20" t="b">
        <f t="shared" si="20"/>
        <v>1</v>
      </c>
    </row>
    <row r="422" spans="1:13" hidden="1" x14ac:dyDescent="0.2">
      <c r="A422" s="63" t="s">
        <v>3869</v>
      </c>
      <c r="B422" s="63" t="s">
        <v>355</v>
      </c>
      <c r="C422" s="64">
        <v>402303720</v>
      </c>
      <c r="D422" s="64">
        <v>2</v>
      </c>
      <c r="E422" s="64" t="str">
        <f t="shared" si="18"/>
        <v>RONELLY S.A.SMICRONEBULIZADORES</v>
      </c>
      <c r="F422" s="64" t="s">
        <v>3869</v>
      </c>
      <c r="G422" s="64" t="s">
        <v>355</v>
      </c>
      <c r="H422" s="64">
        <v>402303720</v>
      </c>
      <c r="I422" s="64">
        <v>2</v>
      </c>
      <c r="J422" s="20">
        <v>402303720</v>
      </c>
      <c r="K422" s="20">
        <v>2</v>
      </c>
      <c r="L422" s="20" t="b">
        <f t="shared" si="19"/>
        <v>1</v>
      </c>
      <c r="M422" s="20" t="b">
        <f t="shared" si="20"/>
        <v>1</v>
      </c>
    </row>
    <row r="423" spans="1:13" hidden="1" x14ac:dyDescent="0.2">
      <c r="A423" s="63" t="s">
        <v>3869</v>
      </c>
      <c r="B423" s="63" t="s">
        <v>3424</v>
      </c>
      <c r="C423" s="64">
        <v>755189828</v>
      </c>
      <c r="D423" s="64">
        <v>7</v>
      </c>
      <c r="E423" s="64" t="str">
        <f t="shared" si="18"/>
        <v>RONELLY S.A.SNINGUNA</v>
      </c>
      <c r="F423" s="64" t="s">
        <v>3869</v>
      </c>
      <c r="G423" s="64" t="s">
        <v>3424</v>
      </c>
      <c r="H423" s="64">
        <v>755189828</v>
      </c>
      <c r="I423" s="64">
        <v>7</v>
      </c>
      <c r="J423" s="20">
        <v>980260933</v>
      </c>
      <c r="K423" s="20">
        <v>9</v>
      </c>
      <c r="L423" s="20" t="b">
        <f t="shared" si="19"/>
        <v>0</v>
      </c>
      <c r="M423" s="20" t="b">
        <f t="shared" si="20"/>
        <v>0</v>
      </c>
    </row>
    <row r="424" spans="1:13" hidden="1" x14ac:dyDescent="0.2">
      <c r="A424" s="63" t="s">
        <v>3869</v>
      </c>
      <c r="B424" s="63" t="s">
        <v>62</v>
      </c>
      <c r="C424" s="64">
        <v>26276789477</v>
      </c>
      <c r="D424" s="64">
        <v>218</v>
      </c>
      <c r="E424" s="64" t="str">
        <f t="shared" si="18"/>
        <v>RONELLY S.A.SNINGUNO</v>
      </c>
      <c r="F424" s="64" t="s">
        <v>3869</v>
      </c>
      <c r="G424" s="64" t="s">
        <v>62</v>
      </c>
      <c r="H424" s="64">
        <v>26276789477</v>
      </c>
      <c r="I424" s="64">
        <v>218</v>
      </c>
      <c r="J424" s="20">
        <v>81718857125</v>
      </c>
      <c r="K424" s="20">
        <v>460</v>
      </c>
      <c r="L424" s="20" t="b">
        <f t="shared" si="19"/>
        <v>0</v>
      </c>
      <c r="M424" s="20" t="b">
        <f t="shared" si="20"/>
        <v>0</v>
      </c>
    </row>
    <row r="425" spans="1:13" hidden="1" x14ac:dyDescent="0.2">
      <c r="A425" s="63" t="s">
        <v>3869</v>
      </c>
      <c r="B425" s="63" t="s">
        <v>628</v>
      </c>
      <c r="C425" s="64">
        <v>402303017</v>
      </c>
      <c r="D425" s="64">
        <v>2</v>
      </c>
      <c r="E425" s="64" t="str">
        <f t="shared" si="18"/>
        <v>RONELLY S.A.SPOVIDONA</v>
      </c>
      <c r="F425" s="64" t="s">
        <v>3869</v>
      </c>
      <c r="G425" s="64" t="s">
        <v>628</v>
      </c>
      <c r="H425" s="64">
        <v>402303017</v>
      </c>
      <c r="I425" s="64">
        <v>2</v>
      </c>
      <c r="J425" s="20">
        <v>402303017</v>
      </c>
      <c r="K425" s="20">
        <v>2</v>
      </c>
      <c r="L425" s="20" t="b">
        <f t="shared" si="19"/>
        <v>1</v>
      </c>
      <c r="M425" s="20" t="b">
        <f t="shared" si="20"/>
        <v>1</v>
      </c>
    </row>
    <row r="426" spans="1:13" x14ac:dyDescent="0.2">
      <c r="A426" s="63" t="s">
        <v>3869</v>
      </c>
      <c r="B426" s="63" t="s">
        <v>639</v>
      </c>
      <c r="C426" s="64">
        <v>206040925</v>
      </c>
      <c r="D426" s="64">
        <v>1</v>
      </c>
      <c r="E426" s="64" t="str">
        <f t="shared" si="18"/>
        <v>RONELLY S.A.SRESUCITADORES MANUALES</v>
      </c>
      <c r="F426" s="64" t="s">
        <v>3869</v>
      </c>
      <c r="G426" s="64" t="s">
        <v>639</v>
      </c>
      <c r="H426" s="64">
        <v>206040925</v>
      </c>
      <c r="I426" s="64">
        <v>1</v>
      </c>
      <c r="J426" s="20">
        <v>618094695</v>
      </c>
      <c r="K426" s="20">
        <v>3</v>
      </c>
      <c r="L426" s="20" t="b">
        <f t="shared" si="19"/>
        <v>0</v>
      </c>
      <c r="M426" s="20" t="b">
        <f t="shared" si="20"/>
        <v>0</v>
      </c>
    </row>
    <row r="427" spans="1:13" x14ac:dyDescent="0.2">
      <c r="A427" s="63" t="s">
        <v>3869</v>
      </c>
      <c r="B427" s="63" t="s">
        <v>649</v>
      </c>
      <c r="C427" s="64">
        <v>1608894496</v>
      </c>
      <c r="D427" s="64">
        <v>8</v>
      </c>
      <c r="E427" s="64" t="str">
        <f t="shared" si="18"/>
        <v>RONELLY S.A.SSONDA FOLEY</v>
      </c>
      <c r="F427" s="64" t="s">
        <v>3869</v>
      </c>
      <c r="G427" s="64" t="s">
        <v>649</v>
      </c>
      <c r="H427" s="64">
        <v>1608894496</v>
      </c>
      <c r="I427" s="64">
        <v>8</v>
      </c>
      <c r="J427" s="20">
        <v>1810005806</v>
      </c>
      <c r="K427" s="20">
        <v>9</v>
      </c>
      <c r="L427" s="20" t="b">
        <f t="shared" si="19"/>
        <v>0</v>
      </c>
      <c r="M427" s="20" t="b">
        <f t="shared" si="20"/>
        <v>0</v>
      </c>
    </row>
    <row r="428" spans="1:13" hidden="1" x14ac:dyDescent="0.2">
      <c r="A428" s="63" t="s">
        <v>3869</v>
      </c>
      <c r="B428" s="63" t="s">
        <v>666</v>
      </c>
      <c r="C428" s="64">
        <v>1407789670</v>
      </c>
      <c r="D428" s="64">
        <v>7</v>
      </c>
      <c r="E428" s="64" t="str">
        <f t="shared" si="18"/>
        <v>RONELLY S.A.SSONDA NASOGASTRICA</v>
      </c>
      <c r="F428" s="64" t="s">
        <v>3869</v>
      </c>
      <c r="G428" s="64" t="s">
        <v>666</v>
      </c>
      <c r="H428" s="64">
        <v>1407789670</v>
      </c>
      <c r="I428" s="64">
        <v>7</v>
      </c>
      <c r="J428" s="20">
        <v>1407789670</v>
      </c>
      <c r="K428" s="20">
        <v>7</v>
      </c>
      <c r="L428" s="20" t="b">
        <f t="shared" si="19"/>
        <v>1</v>
      </c>
      <c r="M428" s="20" t="b">
        <f t="shared" si="20"/>
        <v>1</v>
      </c>
    </row>
    <row r="429" spans="1:13" hidden="1" x14ac:dyDescent="0.2">
      <c r="A429" s="63" t="s">
        <v>3869</v>
      </c>
      <c r="B429" s="63" t="s">
        <v>683</v>
      </c>
      <c r="C429" s="64">
        <v>1407795270</v>
      </c>
      <c r="D429" s="64">
        <v>7</v>
      </c>
      <c r="E429" s="64" t="str">
        <f t="shared" si="18"/>
        <v>RONELLY S.A.SSONDA NELATON</v>
      </c>
      <c r="F429" s="64" t="s">
        <v>3869</v>
      </c>
      <c r="G429" s="64" t="s">
        <v>683</v>
      </c>
      <c r="H429" s="64">
        <v>1407795270</v>
      </c>
      <c r="I429" s="64">
        <v>7</v>
      </c>
      <c r="J429" s="20">
        <v>1407795270</v>
      </c>
      <c r="K429" s="20">
        <v>7</v>
      </c>
      <c r="L429" s="20" t="b">
        <f t="shared" si="19"/>
        <v>1</v>
      </c>
      <c r="M429" s="20" t="b">
        <f t="shared" si="20"/>
        <v>1</v>
      </c>
    </row>
    <row r="430" spans="1:13" hidden="1" x14ac:dyDescent="0.2">
      <c r="A430" s="63" t="s">
        <v>3869</v>
      </c>
      <c r="B430" s="63" t="s">
        <v>709</v>
      </c>
      <c r="C430" s="64">
        <v>603332630</v>
      </c>
      <c r="D430" s="64">
        <v>3</v>
      </c>
      <c r="E430" s="64" t="str">
        <f t="shared" si="18"/>
        <v>RONELLY S.A.SSONDAS TORAX</v>
      </c>
      <c r="F430" s="64" t="s">
        <v>3869</v>
      </c>
      <c r="G430" s="64" t="s">
        <v>709</v>
      </c>
      <c r="H430" s="64">
        <v>603332630</v>
      </c>
      <c r="I430" s="64">
        <v>3</v>
      </c>
      <c r="J430" s="20">
        <v>603332630</v>
      </c>
      <c r="K430" s="20">
        <v>3</v>
      </c>
      <c r="L430" s="20" t="b">
        <f t="shared" si="19"/>
        <v>1</v>
      </c>
      <c r="M430" s="20" t="b">
        <f t="shared" si="20"/>
        <v>1</v>
      </c>
    </row>
    <row r="431" spans="1:13" hidden="1" x14ac:dyDescent="0.2">
      <c r="A431" s="63" t="s">
        <v>3869</v>
      </c>
      <c r="B431" s="63" t="s">
        <v>2661</v>
      </c>
      <c r="C431" s="64">
        <v>214060518</v>
      </c>
      <c r="D431" s="64">
        <v>2</v>
      </c>
      <c r="E431" s="64" t="str">
        <f t="shared" si="18"/>
        <v>RONELLY S.A.STIROXINAS</v>
      </c>
      <c r="F431" s="64" t="s">
        <v>3869</v>
      </c>
      <c r="G431" s="64" t="s">
        <v>2661</v>
      </c>
      <c r="H431" s="64">
        <v>214060518</v>
      </c>
      <c r="I431" s="64">
        <v>2</v>
      </c>
      <c r="J431" s="20">
        <v>214060518</v>
      </c>
      <c r="K431" s="20">
        <v>2</v>
      </c>
      <c r="L431" s="20" t="b">
        <f t="shared" si="19"/>
        <v>1</v>
      </c>
      <c r="M431" s="20" t="b">
        <f t="shared" si="20"/>
        <v>1</v>
      </c>
    </row>
    <row r="432" spans="1:13" hidden="1" x14ac:dyDescent="0.2">
      <c r="A432" s="63" t="s">
        <v>3869</v>
      </c>
      <c r="B432" s="63" t="s">
        <v>762</v>
      </c>
      <c r="C432" s="64">
        <v>402040920</v>
      </c>
      <c r="D432" s="64">
        <v>2</v>
      </c>
      <c r="E432" s="64" t="str">
        <f t="shared" si="18"/>
        <v>RONELLY S.A.SUNIDAD DE SUCCION</v>
      </c>
      <c r="F432" s="64" t="s">
        <v>3869</v>
      </c>
      <c r="G432" s="64" t="s">
        <v>762</v>
      </c>
      <c r="H432" s="64">
        <v>402040920</v>
      </c>
      <c r="I432" s="64">
        <v>2</v>
      </c>
      <c r="J432" s="20">
        <v>402040920</v>
      </c>
      <c r="K432" s="20">
        <v>2</v>
      </c>
      <c r="L432" s="20" t="b">
        <f t="shared" si="19"/>
        <v>1</v>
      </c>
      <c r="M432" s="20" t="b">
        <f t="shared" si="20"/>
        <v>1</v>
      </c>
    </row>
    <row r="433" spans="1:13" hidden="1" x14ac:dyDescent="0.2">
      <c r="A433" s="63" t="s">
        <v>3869</v>
      </c>
      <c r="B433" s="63" t="s">
        <v>769</v>
      </c>
      <c r="C433" s="64">
        <v>402280618</v>
      </c>
      <c r="D433" s="64">
        <v>2</v>
      </c>
      <c r="E433" s="64" t="str">
        <f t="shared" si="18"/>
        <v>RONELLY S.A.SVENDAS  ALGODÓN</v>
      </c>
      <c r="F433" s="64" t="s">
        <v>3869</v>
      </c>
      <c r="G433" s="64" t="s">
        <v>769</v>
      </c>
      <c r="H433" s="64">
        <v>402280618</v>
      </c>
      <c r="I433" s="64">
        <v>2</v>
      </c>
      <c r="J433" s="20">
        <v>402280618</v>
      </c>
      <c r="K433" s="20">
        <v>2</v>
      </c>
      <c r="L433" s="20" t="b">
        <f t="shared" si="19"/>
        <v>1</v>
      </c>
      <c r="M433" s="20" t="b">
        <f t="shared" si="20"/>
        <v>1</v>
      </c>
    </row>
    <row r="434" spans="1:13" hidden="1" x14ac:dyDescent="0.2">
      <c r="A434" s="63" t="s">
        <v>3869</v>
      </c>
      <c r="B434" s="63" t="s">
        <v>780</v>
      </c>
      <c r="C434" s="64">
        <v>402281118</v>
      </c>
      <c r="D434" s="64">
        <v>2</v>
      </c>
      <c r="E434" s="64" t="str">
        <f t="shared" si="18"/>
        <v>RONELLY S.A.SVENDAS  ELASTICAS</v>
      </c>
      <c r="F434" s="64" t="s">
        <v>3869</v>
      </c>
      <c r="G434" s="64" t="s">
        <v>780</v>
      </c>
      <c r="H434" s="64">
        <v>402281118</v>
      </c>
      <c r="I434" s="64">
        <v>2</v>
      </c>
      <c r="J434" s="20">
        <v>402281118</v>
      </c>
      <c r="K434" s="20">
        <v>2</v>
      </c>
      <c r="L434" s="20" t="b">
        <f t="shared" si="19"/>
        <v>1</v>
      </c>
      <c r="M434" s="20" t="b">
        <f t="shared" si="20"/>
        <v>1</v>
      </c>
    </row>
    <row r="435" spans="1:13" hidden="1" x14ac:dyDescent="0.2">
      <c r="A435" s="63" t="s">
        <v>3869</v>
      </c>
      <c r="B435" s="63" t="s">
        <v>1545</v>
      </c>
      <c r="C435" s="64">
        <v>402282318</v>
      </c>
      <c r="D435" s="64">
        <v>2</v>
      </c>
      <c r="E435" s="64" t="str">
        <f t="shared" si="18"/>
        <v>RONELLY S.A.SVENDAS DE YESO</v>
      </c>
      <c r="F435" s="64" t="s">
        <v>3869</v>
      </c>
      <c r="G435" s="64" t="s">
        <v>1545</v>
      </c>
      <c r="H435" s="64">
        <v>402282318</v>
      </c>
      <c r="I435" s="64">
        <v>2</v>
      </c>
      <c r="J435" s="20">
        <v>402282318</v>
      </c>
      <c r="K435" s="20">
        <v>2</v>
      </c>
      <c r="L435" s="20" t="b">
        <f t="shared" si="19"/>
        <v>1</v>
      </c>
      <c r="M435" s="20" t="b">
        <f t="shared" si="20"/>
        <v>1</v>
      </c>
    </row>
    <row r="436" spans="1:13" hidden="1" x14ac:dyDescent="0.2">
      <c r="A436" s="63" t="s">
        <v>3869</v>
      </c>
      <c r="B436" s="63" t="s">
        <v>788</v>
      </c>
      <c r="C436" s="64">
        <v>402281818</v>
      </c>
      <c r="D436" s="64">
        <v>2</v>
      </c>
      <c r="E436" s="64" t="str">
        <f t="shared" si="18"/>
        <v>RONELLY S.A.SVENDAS TELA</v>
      </c>
      <c r="F436" s="64" t="s">
        <v>3869</v>
      </c>
      <c r="G436" s="64" t="s">
        <v>788</v>
      </c>
      <c r="H436" s="64">
        <v>402281818</v>
      </c>
      <c r="I436" s="64">
        <v>2</v>
      </c>
      <c r="J436" s="20">
        <v>402281818</v>
      </c>
      <c r="K436" s="20">
        <v>2</v>
      </c>
      <c r="L436" s="20" t="b">
        <f t="shared" si="19"/>
        <v>1</v>
      </c>
      <c r="M436" s="20" t="b">
        <f t="shared" si="20"/>
        <v>1</v>
      </c>
    </row>
    <row r="437" spans="1:13" hidden="1" x14ac:dyDescent="0.2">
      <c r="A437" s="63" t="s">
        <v>3869</v>
      </c>
      <c r="B437" s="63" t="s">
        <v>796</v>
      </c>
      <c r="C437" s="64">
        <v>402266914</v>
      </c>
      <c r="D437" s="64">
        <v>2</v>
      </c>
      <c r="E437" s="64" t="str">
        <f t="shared" si="18"/>
        <v>RONELLY S.A.SVENTURY</v>
      </c>
      <c r="F437" s="64" t="s">
        <v>3869</v>
      </c>
      <c r="G437" s="64" t="s">
        <v>796</v>
      </c>
      <c r="H437" s="64">
        <v>402266914</v>
      </c>
      <c r="I437" s="64">
        <v>2</v>
      </c>
      <c r="J437" s="20">
        <v>402266914</v>
      </c>
      <c r="K437" s="20">
        <v>2</v>
      </c>
      <c r="L437" s="20" t="b">
        <f t="shared" si="19"/>
        <v>1</v>
      </c>
      <c r="M437" s="20" t="b">
        <f t="shared" si="20"/>
        <v>1</v>
      </c>
    </row>
    <row r="438" spans="1:13" x14ac:dyDescent="0.2">
      <c r="A438" s="63" t="s">
        <v>1042</v>
      </c>
      <c r="B438" s="63" t="s">
        <v>315</v>
      </c>
      <c r="C438" s="64">
        <v>201151735</v>
      </c>
      <c r="D438" s="64">
        <v>1</v>
      </c>
      <c r="E438" s="64" t="str">
        <f t="shared" si="18"/>
        <v>RP MEDICAS S.AMALLAS</v>
      </c>
      <c r="F438" s="64" t="s">
        <v>1042</v>
      </c>
      <c r="G438" s="64" t="s">
        <v>315</v>
      </c>
      <c r="H438" s="64">
        <v>201151735</v>
      </c>
      <c r="I438" s="64">
        <v>1</v>
      </c>
      <c r="J438" s="20">
        <v>603455185</v>
      </c>
      <c r="K438" s="20">
        <v>3</v>
      </c>
      <c r="L438" s="20" t="b">
        <f t="shared" si="19"/>
        <v>0</v>
      </c>
      <c r="M438" s="20" t="b">
        <f t="shared" si="20"/>
        <v>0</v>
      </c>
    </row>
    <row r="439" spans="1:13" hidden="1" x14ac:dyDescent="0.2">
      <c r="A439" s="63" t="s">
        <v>1042</v>
      </c>
      <c r="B439" s="63" t="s">
        <v>62</v>
      </c>
      <c r="C439" s="64">
        <v>612123526</v>
      </c>
      <c r="D439" s="64">
        <v>2</v>
      </c>
      <c r="E439" s="64" t="str">
        <f t="shared" si="18"/>
        <v>RP MEDICAS S.ANINGUNO</v>
      </c>
      <c r="F439" s="64" t="s">
        <v>1042</v>
      </c>
      <c r="G439" s="64" t="s">
        <v>62</v>
      </c>
      <c r="H439" s="64">
        <v>612123526</v>
      </c>
      <c r="I439" s="64">
        <v>2</v>
      </c>
      <c r="J439" s="20">
        <v>81718857125</v>
      </c>
      <c r="K439" s="20">
        <v>460</v>
      </c>
      <c r="L439" s="20" t="b">
        <f t="shared" si="19"/>
        <v>0</v>
      </c>
      <c r="M439" s="20" t="b">
        <f t="shared" si="20"/>
        <v>0</v>
      </c>
    </row>
    <row r="440" spans="1:13" x14ac:dyDescent="0.2">
      <c r="A440" s="63" t="s">
        <v>3870</v>
      </c>
      <c r="B440" s="63" t="s">
        <v>315</v>
      </c>
      <c r="C440" s="64">
        <v>402303450</v>
      </c>
      <c r="D440" s="64">
        <v>2</v>
      </c>
      <c r="E440" s="64" t="str">
        <f t="shared" si="18"/>
        <v>TWITY S.A.SMALLAS</v>
      </c>
      <c r="F440" s="64" t="s">
        <v>3870</v>
      </c>
      <c r="G440" s="64" t="s">
        <v>315</v>
      </c>
      <c r="H440" s="64">
        <v>402303450</v>
      </c>
      <c r="I440" s="64">
        <v>2</v>
      </c>
      <c r="J440" s="20">
        <v>603455185</v>
      </c>
      <c r="K440" s="20">
        <v>3</v>
      </c>
      <c r="L440" s="20" t="b">
        <f t="shared" si="19"/>
        <v>0</v>
      </c>
      <c r="M440" s="20" t="b">
        <f t="shared" si="20"/>
        <v>0</v>
      </c>
    </row>
    <row r="441" spans="1:13" hidden="1" x14ac:dyDescent="0.2">
      <c r="A441" s="63" t="s">
        <v>8793</v>
      </c>
      <c r="C441" s="64">
        <v>706497425430</v>
      </c>
      <c r="D441" s="64">
        <v>3671</v>
      </c>
      <c r="E441" s="64" t="str">
        <f t="shared" si="18"/>
        <v>Grand Total</v>
      </c>
      <c r="F441" s="64" t="s">
        <v>8793</v>
      </c>
      <c r="G441" s="64"/>
      <c r="H441" s="64">
        <v>706497425430</v>
      </c>
      <c r="I441" s="64">
        <v>3671</v>
      </c>
      <c r="J441" s="20" t="e">
        <v>#N/A</v>
      </c>
      <c r="K441" s="20" t="e">
        <v>#N/A</v>
      </c>
      <c r="L441" s="20" t="e">
        <f t="shared" si="19"/>
        <v>#N/A</v>
      </c>
      <c r="M441" s="20" t="e">
        <f t="shared" si="20"/>
        <v>#N/A</v>
      </c>
    </row>
  </sheetData>
  <autoFilter ref="F3:M441">
    <filterColumn colId="1">
      <filters>
        <filter val="ANTIPSICÓTICOS"/>
        <filter val="CIRCUITO ANESTESIA"/>
        <filter val="CONOS, LIMAS   Y  PAPEL PROTAPER NEXT"/>
        <filter val="CONTROL ESPECIAL"/>
        <filter val="DETERGENTE ENZIMATICO"/>
        <filter val="GLUCOMETRIA USUARIO FINAL"/>
        <filter val="GUIAS DE ENTUBACION"/>
        <filter val="INSULINAS"/>
        <filter val="JERINGAS"/>
        <filter val="MALLAS"/>
        <filter val="MASCARAS LARINGEAS REUTILIZABLES"/>
        <filter val="RESUCITADORES MANUALES"/>
        <filter val="SONDA FOLEY"/>
        <filter val="SONDA OXIGENO"/>
        <filter val="TUBO TOMA DE MUESTRAS"/>
        <filter val="TUBOS ENDOTRAQUEALES CON BALÓN"/>
        <filter val="TUBOS ENDOTRAQUEALES SIN BALÓN"/>
      </filters>
    </filterColumn>
  </autoFilter>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853"/>
  <sheetViews>
    <sheetView tabSelected="1" workbookViewId="0">
      <pane ySplit="7" topLeftCell="A116" activePane="bottomLeft" state="frozen"/>
      <selection activeCell="L1" sqref="L1"/>
      <selection pane="bottomLeft" activeCell="I6" sqref="I6:V6"/>
    </sheetView>
  </sheetViews>
  <sheetFormatPr baseColWidth="10" defaultRowHeight="12.75" x14ac:dyDescent="0.2"/>
  <cols>
    <col min="1" max="2" width="11.42578125" style="20"/>
    <col min="3" max="3" width="11.42578125" style="20" customWidth="1"/>
    <col min="4" max="4" width="11.42578125" style="20"/>
    <col min="5" max="9" width="11.42578125" style="20" customWidth="1"/>
    <col min="10" max="10" width="11.42578125" style="20"/>
    <col min="11" max="11" width="22.7109375" style="20" customWidth="1"/>
    <col min="12" max="12" width="11.42578125" style="20"/>
    <col min="13" max="13" width="26.28515625" style="20" customWidth="1"/>
    <col min="14" max="14" width="21.42578125" style="20" customWidth="1"/>
    <col min="15" max="16" width="11.42578125" style="20" customWidth="1"/>
    <col min="17" max="17" width="17.5703125" style="20" customWidth="1"/>
    <col min="18" max="18" width="9.140625" style="20" customWidth="1"/>
    <col min="19" max="19" width="11.42578125" style="20" customWidth="1"/>
    <col min="20" max="20" width="12.5703125" style="20" customWidth="1"/>
    <col min="21" max="21" width="11.42578125" style="20" customWidth="1"/>
    <col min="22" max="22" width="14.7109375" style="20" customWidth="1"/>
    <col min="23" max="25" width="11.42578125" style="20" customWidth="1"/>
    <col min="26" max="26" width="16" style="20" customWidth="1"/>
    <col min="27" max="30" width="11.42578125" style="20" customWidth="1"/>
    <col min="31" max="31" width="14.7109375" style="50" customWidth="1"/>
    <col min="32" max="32" width="22.85546875" style="50" customWidth="1"/>
    <col min="33" max="33" width="11.42578125" style="50"/>
    <col min="34" max="16384" width="11.42578125" style="20"/>
  </cols>
  <sheetData>
    <row r="1" spans="1:33" x14ac:dyDescent="0.2">
      <c r="I1" s="105" t="s">
        <v>8893</v>
      </c>
      <c r="J1" s="105"/>
      <c r="K1" s="105"/>
      <c r="L1" s="105"/>
      <c r="M1" s="105"/>
      <c r="N1" s="105"/>
      <c r="O1" s="105"/>
      <c r="P1" s="105"/>
      <c r="Q1" s="105"/>
      <c r="R1" s="105"/>
      <c r="S1" s="105"/>
      <c r="T1" s="105"/>
      <c r="U1" s="105"/>
      <c r="V1" s="105"/>
    </row>
    <row r="2" spans="1:33" x14ac:dyDescent="0.2">
      <c r="I2" s="104"/>
      <c r="J2" s="104"/>
      <c r="K2" s="104"/>
      <c r="L2" s="104"/>
      <c r="M2" s="104"/>
      <c r="N2" s="104"/>
      <c r="O2" s="104"/>
      <c r="P2" s="104"/>
      <c r="Q2" s="104"/>
      <c r="R2" s="104"/>
      <c r="S2" s="104"/>
      <c r="T2" s="104"/>
      <c r="U2" s="104"/>
      <c r="V2" s="104"/>
    </row>
    <row r="3" spans="1:33" x14ac:dyDescent="0.2">
      <c r="I3" s="105" t="s">
        <v>8892</v>
      </c>
      <c r="J3" s="105"/>
      <c r="K3" s="105"/>
      <c r="L3" s="105"/>
      <c r="M3" s="105"/>
      <c r="N3" s="105"/>
      <c r="O3" s="105"/>
      <c r="P3" s="105"/>
      <c r="Q3" s="105"/>
      <c r="R3" s="105"/>
      <c r="S3" s="105"/>
      <c r="T3" s="105"/>
      <c r="U3" s="105"/>
      <c r="V3" s="105"/>
    </row>
    <row r="4" spans="1:33" x14ac:dyDescent="0.2">
      <c r="I4" s="104"/>
      <c r="J4" s="104"/>
      <c r="K4" s="104"/>
      <c r="L4" s="104"/>
      <c r="M4" s="104"/>
      <c r="N4" s="104"/>
      <c r="O4" s="104"/>
      <c r="P4" s="104"/>
      <c r="Q4" s="104"/>
      <c r="R4" s="104"/>
      <c r="S4" s="104"/>
      <c r="T4" s="104"/>
      <c r="U4" s="104"/>
      <c r="V4" s="104"/>
    </row>
    <row r="5" spans="1:33" x14ac:dyDescent="0.2">
      <c r="I5" s="105" t="s">
        <v>8891</v>
      </c>
      <c r="J5" s="105"/>
      <c r="K5" s="105"/>
      <c r="L5" s="105"/>
      <c r="M5" s="105"/>
      <c r="N5" s="105"/>
      <c r="O5" s="105"/>
      <c r="P5" s="105"/>
      <c r="Q5" s="105"/>
      <c r="R5" s="105"/>
      <c r="S5" s="105"/>
      <c r="T5" s="105"/>
      <c r="U5" s="105"/>
      <c r="V5" s="105"/>
    </row>
    <row r="6" spans="1:33" x14ac:dyDescent="0.2">
      <c r="I6" s="104"/>
      <c r="J6" s="104"/>
      <c r="K6" s="104"/>
      <c r="L6" s="104"/>
      <c r="M6" s="104"/>
      <c r="N6" s="104"/>
      <c r="O6" s="104"/>
      <c r="P6" s="104"/>
      <c r="Q6" s="104"/>
      <c r="R6" s="104"/>
      <c r="S6" s="104"/>
      <c r="T6" s="104"/>
      <c r="U6" s="104"/>
      <c r="V6" s="104"/>
    </row>
    <row r="7" spans="1:33" ht="65.25" customHeight="1" x14ac:dyDescent="0.2">
      <c r="A7" s="12" t="s">
        <v>0</v>
      </c>
      <c r="B7" s="12" t="s">
        <v>1</v>
      </c>
      <c r="C7" s="13" t="s">
        <v>2</v>
      </c>
      <c r="D7" s="13" t="s">
        <v>3</v>
      </c>
      <c r="E7" s="30" t="s">
        <v>8803</v>
      </c>
      <c r="F7" s="2" t="s">
        <v>5</v>
      </c>
      <c r="G7" s="2" t="s">
        <v>8818</v>
      </c>
      <c r="H7" s="2" t="s">
        <v>7</v>
      </c>
      <c r="I7" s="2" t="s">
        <v>3843</v>
      </c>
      <c r="J7" s="13" t="s">
        <v>8</v>
      </c>
      <c r="K7" s="13" t="s">
        <v>9</v>
      </c>
      <c r="L7" s="13" t="s">
        <v>10</v>
      </c>
      <c r="M7" s="12" t="s">
        <v>11</v>
      </c>
      <c r="N7" s="75" t="s">
        <v>8840</v>
      </c>
      <c r="O7" s="13" t="s">
        <v>60</v>
      </c>
      <c r="P7" s="12" t="s">
        <v>14</v>
      </c>
      <c r="Q7" s="75" t="s">
        <v>8841</v>
      </c>
      <c r="R7" s="12" t="s">
        <v>16</v>
      </c>
      <c r="S7" s="12" t="s">
        <v>17</v>
      </c>
      <c r="T7" s="13" t="s">
        <v>18</v>
      </c>
      <c r="U7" s="12" t="s">
        <v>19</v>
      </c>
      <c r="V7" s="75" t="s">
        <v>8842</v>
      </c>
      <c r="W7" s="12" t="s">
        <v>21</v>
      </c>
      <c r="X7" s="12" t="s">
        <v>22</v>
      </c>
      <c r="Y7" s="12" t="s">
        <v>23</v>
      </c>
      <c r="Z7" s="75" t="s">
        <v>8843</v>
      </c>
      <c r="AA7" s="14" t="s">
        <v>25</v>
      </c>
      <c r="AB7" s="76" t="s">
        <v>8844</v>
      </c>
      <c r="AC7" s="76" t="s">
        <v>8845</v>
      </c>
      <c r="AD7" s="76" t="s">
        <v>8846</v>
      </c>
      <c r="AE7" s="76" t="s">
        <v>8847</v>
      </c>
      <c r="AF7" s="76" t="s">
        <v>8848</v>
      </c>
      <c r="AG7" s="76" t="s">
        <v>8849</v>
      </c>
    </row>
    <row r="8" spans="1:33" s="36" customFormat="1" ht="27.75" customHeight="1" x14ac:dyDescent="0.15">
      <c r="A8" s="18">
        <v>800158193</v>
      </c>
      <c r="B8" s="18" t="s">
        <v>3848</v>
      </c>
      <c r="C8" s="15" t="s">
        <v>61</v>
      </c>
      <c r="D8" s="15" t="s">
        <v>1726</v>
      </c>
      <c r="E8" s="15">
        <v>18</v>
      </c>
      <c r="F8" s="15">
        <v>4</v>
      </c>
      <c r="G8" s="15" t="s">
        <v>44</v>
      </c>
      <c r="H8" s="15">
        <v>3</v>
      </c>
      <c r="I8" s="15">
        <v>1</v>
      </c>
      <c r="J8" s="15">
        <v>114010203</v>
      </c>
      <c r="K8" s="15" t="s">
        <v>3877</v>
      </c>
      <c r="L8" s="15" t="s">
        <v>80</v>
      </c>
      <c r="M8" s="18" t="s">
        <v>3878</v>
      </c>
      <c r="N8" s="22"/>
      <c r="O8" s="15" t="s">
        <v>5564</v>
      </c>
      <c r="P8" s="18" t="s">
        <v>83</v>
      </c>
      <c r="Q8" s="22"/>
      <c r="R8" s="18" t="s">
        <v>1207</v>
      </c>
      <c r="S8" s="18" t="s">
        <v>83</v>
      </c>
      <c r="T8" s="15"/>
      <c r="U8" s="18" t="s">
        <v>84</v>
      </c>
      <c r="V8" s="15"/>
      <c r="W8" s="18" t="s">
        <v>3663</v>
      </c>
      <c r="X8" s="18" t="s">
        <v>6630</v>
      </c>
      <c r="Y8" s="18" t="s">
        <v>6631</v>
      </c>
      <c r="Z8" s="22"/>
      <c r="AA8" s="16">
        <v>46026</v>
      </c>
      <c r="AB8" s="34"/>
      <c r="AC8" s="18"/>
      <c r="AD8" s="34"/>
      <c r="AE8" s="22" t="s">
        <v>8850</v>
      </c>
      <c r="AF8" s="22" t="s">
        <v>8857</v>
      </c>
      <c r="AG8" s="22" t="s">
        <v>8855</v>
      </c>
    </row>
    <row r="9" spans="1:33" s="36" customFormat="1" ht="43.5" customHeight="1" x14ac:dyDescent="0.15">
      <c r="A9" s="18">
        <v>800158193</v>
      </c>
      <c r="B9" s="18" t="s">
        <v>3848</v>
      </c>
      <c r="C9" s="15" t="s">
        <v>61</v>
      </c>
      <c r="D9" s="15" t="s">
        <v>1726</v>
      </c>
      <c r="E9" s="15">
        <v>18</v>
      </c>
      <c r="F9" s="15">
        <v>4</v>
      </c>
      <c r="G9" s="15" t="s">
        <v>44</v>
      </c>
      <c r="H9" s="15">
        <v>3</v>
      </c>
      <c r="I9" s="15">
        <v>1</v>
      </c>
      <c r="J9" s="15">
        <v>114011603</v>
      </c>
      <c r="K9" s="15" t="s">
        <v>1740</v>
      </c>
      <c r="L9" s="15" t="s">
        <v>80</v>
      </c>
      <c r="M9" s="18" t="s">
        <v>3879</v>
      </c>
      <c r="N9" s="22"/>
      <c r="O9" s="15" t="s">
        <v>82</v>
      </c>
      <c r="P9" s="18" t="s">
        <v>5566</v>
      </c>
      <c r="Q9" s="22"/>
      <c r="R9" s="18" t="s">
        <v>6051</v>
      </c>
      <c r="S9" s="18" t="s">
        <v>6052</v>
      </c>
      <c r="T9" s="15"/>
      <c r="U9" s="18" t="s">
        <v>84</v>
      </c>
      <c r="V9" s="15"/>
      <c r="W9" s="18" t="s">
        <v>6632</v>
      </c>
      <c r="X9" s="18" t="s">
        <v>6633</v>
      </c>
      <c r="Y9" s="18" t="s">
        <v>6634</v>
      </c>
      <c r="Z9" s="22"/>
      <c r="AA9" s="16">
        <v>44404</v>
      </c>
      <c r="AB9" s="34"/>
      <c r="AC9" s="18"/>
      <c r="AD9" s="34"/>
      <c r="AE9" s="22" t="s">
        <v>8850</v>
      </c>
      <c r="AF9" s="22" t="s">
        <v>8857</v>
      </c>
      <c r="AG9" s="22" t="s">
        <v>8855</v>
      </c>
    </row>
    <row r="10" spans="1:33" s="36" customFormat="1" ht="27.75" customHeight="1" x14ac:dyDescent="0.15">
      <c r="A10" s="18">
        <v>800158193</v>
      </c>
      <c r="B10" s="18" t="s">
        <v>3848</v>
      </c>
      <c r="C10" s="15" t="s">
        <v>61</v>
      </c>
      <c r="D10" s="15" t="s">
        <v>1726</v>
      </c>
      <c r="E10" s="15">
        <v>18</v>
      </c>
      <c r="F10" s="15">
        <v>4</v>
      </c>
      <c r="G10" s="15" t="s">
        <v>44</v>
      </c>
      <c r="H10" s="15">
        <v>3</v>
      </c>
      <c r="I10" s="15">
        <v>1</v>
      </c>
      <c r="J10" s="15">
        <v>114090503</v>
      </c>
      <c r="K10" s="15" t="s">
        <v>3880</v>
      </c>
      <c r="L10" s="15" t="s">
        <v>64</v>
      </c>
      <c r="M10" s="18" t="s">
        <v>3881</v>
      </c>
      <c r="N10" s="22"/>
      <c r="O10" s="15" t="s">
        <v>1750</v>
      </c>
      <c r="P10" s="18" t="s">
        <v>5568</v>
      </c>
      <c r="Q10" s="22"/>
      <c r="R10" s="18" t="s">
        <v>1219</v>
      </c>
      <c r="S10" s="18" t="s">
        <v>6054</v>
      </c>
      <c r="T10" s="15"/>
      <c r="U10" s="18" t="s">
        <v>84</v>
      </c>
      <c r="V10" s="15"/>
      <c r="W10" s="18" t="s">
        <v>6635</v>
      </c>
      <c r="X10" s="18" t="s">
        <v>86</v>
      </c>
      <c r="Y10" s="18" t="s">
        <v>6636</v>
      </c>
      <c r="Z10" s="22"/>
      <c r="AA10" s="16" t="s">
        <v>7721</v>
      </c>
      <c r="AB10" s="34"/>
      <c r="AC10" s="18"/>
      <c r="AD10" s="34"/>
      <c r="AE10" s="22" t="s">
        <v>8850</v>
      </c>
      <c r="AF10" s="22" t="s">
        <v>8857</v>
      </c>
      <c r="AG10" s="22" t="s">
        <v>8855</v>
      </c>
    </row>
    <row r="11" spans="1:33" s="36" customFormat="1" ht="27.75" customHeight="1" x14ac:dyDescent="0.15">
      <c r="A11" s="18">
        <v>800158193</v>
      </c>
      <c r="B11" s="18" t="s">
        <v>3848</v>
      </c>
      <c r="C11" s="15" t="s">
        <v>61</v>
      </c>
      <c r="D11" s="15" t="s">
        <v>1726</v>
      </c>
      <c r="E11" s="15">
        <v>18</v>
      </c>
      <c r="F11" s="15">
        <v>4</v>
      </c>
      <c r="G11" s="15" t="s">
        <v>44</v>
      </c>
      <c r="H11" s="15">
        <v>2</v>
      </c>
      <c r="I11" s="15">
        <v>1</v>
      </c>
      <c r="J11" s="15">
        <v>114090515</v>
      </c>
      <c r="K11" s="15" t="s">
        <v>3882</v>
      </c>
      <c r="L11" s="15" t="s">
        <v>64</v>
      </c>
      <c r="M11" s="18" t="s">
        <v>3883</v>
      </c>
      <c r="N11" s="22"/>
      <c r="O11" s="15" t="s">
        <v>1750</v>
      </c>
      <c r="P11" s="18" t="s">
        <v>5569</v>
      </c>
      <c r="Q11" s="22"/>
      <c r="R11" s="18" t="s">
        <v>6055</v>
      </c>
      <c r="S11" s="18" t="s">
        <v>83</v>
      </c>
      <c r="T11" s="15"/>
      <c r="U11" s="18" t="s">
        <v>84</v>
      </c>
      <c r="V11" s="15"/>
      <c r="W11" s="18" t="s">
        <v>6637</v>
      </c>
      <c r="X11" s="18" t="s">
        <v>86</v>
      </c>
      <c r="Y11" s="18" t="s">
        <v>6638</v>
      </c>
      <c r="Z11" s="22"/>
      <c r="AA11" s="16">
        <v>45110</v>
      </c>
      <c r="AB11" s="34"/>
      <c r="AC11" s="18"/>
      <c r="AD11" s="34"/>
      <c r="AE11" s="22" t="s">
        <v>8850</v>
      </c>
      <c r="AF11" s="22" t="s">
        <v>8857</v>
      </c>
      <c r="AG11" s="22" t="s">
        <v>8855</v>
      </c>
    </row>
    <row r="12" spans="1:33" s="36" customFormat="1" ht="27.75" customHeight="1" x14ac:dyDescent="0.15">
      <c r="A12" s="18">
        <v>800158193</v>
      </c>
      <c r="B12" s="18" t="s">
        <v>3848</v>
      </c>
      <c r="C12" s="15" t="s">
        <v>98</v>
      </c>
      <c r="D12" s="15" t="s">
        <v>131</v>
      </c>
      <c r="E12" s="15">
        <v>6</v>
      </c>
      <c r="F12" s="15">
        <v>6</v>
      </c>
      <c r="G12" s="15" t="s">
        <v>1025</v>
      </c>
      <c r="H12" s="15">
        <v>9</v>
      </c>
      <c r="I12" s="15">
        <v>9</v>
      </c>
      <c r="J12" s="15">
        <v>201030110</v>
      </c>
      <c r="K12" s="15" t="s">
        <v>132</v>
      </c>
      <c r="L12" s="15" t="s">
        <v>101</v>
      </c>
      <c r="M12" s="18" t="s">
        <v>133</v>
      </c>
      <c r="N12" s="22" t="s">
        <v>68</v>
      </c>
      <c r="O12" s="15" t="s">
        <v>101</v>
      </c>
      <c r="P12" s="18" t="s">
        <v>134</v>
      </c>
      <c r="Q12" s="22" t="s">
        <v>73</v>
      </c>
      <c r="R12" s="18"/>
      <c r="S12" s="18" t="s">
        <v>134</v>
      </c>
      <c r="T12" s="15" t="s">
        <v>6059</v>
      </c>
      <c r="U12" s="18" t="s">
        <v>136</v>
      </c>
      <c r="V12" s="15" t="s">
        <v>1049</v>
      </c>
      <c r="W12" s="18" t="s">
        <v>137</v>
      </c>
      <c r="X12" s="18" t="s">
        <v>71</v>
      </c>
      <c r="Y12" s="18" t="s">
        <v>138</v>
      </c>
      <c r="Z12" s="22"/>
      <c r="AA12" s="16">
        <v>44691</v>
      </c>
      <c r="AB12" s="34"/>
      <c r="AC12" s="18"/>
      <c r="AD12" s="34"/>
      <c r="AE12" s="22" t="s">
        <v>8850</v>
      </c>
      <c r="AF12" s="22" t="s">
        <v>8868</v>
      </c>
      <c r="AG12" s="22" t="s">
        <v>8855</v>
      </c>
    </row>
    <row r="13" spans="1:33" s="36" customFormat="1" ht="27.75" customHeight="1" x14ac:dyDescent="0.15">
      <c r="A13" s="18">
        <v>800158193</v>
      </c>
      <c r="B13" s="18" t="s">
        <v>3848</v>
      </c>
      <c r="C13" s="15" t="s">
        <v>98</v>
      </c>
      <c r="D13" s="15" t="s">
        <v>131</v>
      </c>
      <c r="E13" s="15">
        <v>6</v>
      </c>
      <c r="F13" s="15">
        <v>6</v>
      </c>
      <c r="G13" s="15" t="s">
        <v>1025</v>
      </c>
      <c r="H13" s="15">
        <v>9</v>
      </c>
      <c r="I13" s="15">
        <v>9</v>
      </c>
      <c r="J13" s="15">
        <v>201030410</v>
      </c>
      <c r="K13" s="15" t="s">
        <v>139</v>
      </c>
      <c r="L13" s="15" t="s">
        <v>101</v>
      </c>
      <c r="M13" s="18" t="s">
        <v>140</v>
      </c>
      <c r="N13" s="22" t="s">
        <v>68</v>
      </c>
      <c r="O13" s="15" t="s">
        <v>101</v>
      </c>
      <c r="P13" s="18" t="s">
        <v>134</v>
      </c>
      <c r="Q13" s="22" t="s">
        <v>73</v>
      </c>
      <c r="R13" s="18"/>
      <c r="S13" s="18" t="s">
        <v>134</v>
      </c>
      <c r="T13" s="15" t="s">
        <v>6059</v>
      </c>
      <c r="U13" s="18" t="s">
        <v>136</v>
      </c>
      <c r="V13" s="15" t="s">
        <v>1049</v>
      </c>
      <c r="W13" s="18" t="s">
        <v>137</v>
      </c>
      <c r="X13" s="18" t="s">
        <v>71</v>
      </c>
      <c r="Y13" s="18" t="s">
        <v>141</v>
      </c>
      <c r="Z13" s="22"/>
      <c r="AA13" s="16">
        <v>44691</v>
      </c>
      <c r="AB13" s="34"/>
      <c r="AC13" s="18"/>
      <c r="AD13" s="34"/>
      <c r="AE13" s="22" t="s">
        <v>8850</v>
      </c>
      <c r="AF13" s="22" t="s">
        <v>8868</v>
      </c>
      <c r="AG13" s="22" t="s">
        <v>8855</v>
      </c>
    </row>
    <row r="14" spans="1:33" s="36" customFormat="1" ht="27.75" customHeight="1" x14ac:dyDescent="0.15">
      <c r="A14" s="18">
        <v>800158193</v>
      </c>
      <c r="B14" s="18" t="s">
        <v>3848</v>
      </c>
      <c r="C14" s="15" t="s">
        <v>98</v>
      </c>
      <c r="D14" s="15" t="s">
        <v>131</v>
      </c>
      <c r="E14" s="15">
        <v>6</v>
      </c>
      <c r="F14" s="15">
        <v>6</v>
      </c>
      <c r="G14" s="15" t="s">
        <v>1025</v>
      </c>
      <c r="H14" s="15">
        <v>9</v>
      </c>
      <c r="I14" s="15">
        <v>9</v>
      </c>
      <c r="J14" s="15">
        <v>201030510</v>
      </c>
      <c r="K14" s="15" t="s">
        <v>142</v>
      </c>
      <c r="L14" s="15" t="s">
        <v>101</v>
      </c>
      <c r="M14" s="18" t="s">
        <v>143</v>
      </c>
      <c r="N14" s="22" t="s">
        <v>68</v>
      </c>
      <c r="O14" s="15" t="s">
        <v>101</v>
      </c>
      <c r="P14" s="18" t="s">
        <v>134</v>
      </c>
      <c r="Q14" s="22" t="s">
        <v>73</v>
      </c>
      <c r="R14" s="18"/>
      <c r="S14" s="18" t="s">
        <v>134</v>
      </c>
      <c r="T14" s="15" t="s">
        <v>6059</v>
      </c>
      <c r="U14" s="18" t="s">
        <v>136</v>
      </c>
      <c r="V14" s="15" t="s">
        <v>1049</v>
      </c>
      <c r="W14" s="18" t="s">
        <v>137</v>
      </c>
      <c r="X14" s="18" t="s">
        <v>71</v>
      </c>
      <c r="Y14" s="18" t="s">
        <v>141</v>
      </c>
      <c r="Z14" s="22"/>
      <c r="AA14" s="16">
        <v>44691</v>
      </c>
      <c r="AB14" s="34"/>
      <c r="AC14" s="18"/>
      <c r="AD14" s="34"/>
      <c r="AE14" s="22" t="s">
        <v>8850</v>
      </c>
      <c r="AF14" s="22" t="s">
        <v>8868</v>
      </c>
      <c r="AG14" s="22" t="s">
        <v>8855</v>
      </c>
    </row>
    <row r="15" spans="1:33" s="36" customFormat="1" ht="27.75" customHeight="1" x14ac:dyDescent="0.15">
      <c r="A15" s="18">
        <v>800158193</v>
      </c>
      <c r="B15" s="18" t="s">
        <v>3848</v>
      </c>
      <c r="C15" s="15" t="s">
        <v>98</v>
      </c>
      <c r="D15" s="15" t="s">
        <v>131</v>
      </c>
      <c r="E15" s="15">
        <v>6</v>
      </c>
      <c r="F15" s="15">
        <v>6</v>
      </c>
      <c r="G15" s="15" t="s">
        <v>1025</v>
      </c>
      <c r="H15" s="15">
        <v>9</v>
      </c>
      <c r="I15" s="15">
        <v>9</v>
      </c>
      <c r="J15" s="15">
        <v>201030610</v>
      </c>
      <c r="K15" s="15" t="s">
        <v>144</v>
      </c>
      <c r="L15" s="15" t="s">
        <v>101</v>
      </c>
      <c r="M15" s="18" t="s">
        <v>145</v>
      </c>
      <c r="N15" s="22" t="s">
        <v>68</v>
      </c>
      <c r="O15" s="15" t="s">
        <v>101</v>
      </c>
      <c r="P15" s="18" t="s">
        <v>134</v>
      </c>
      <c r="Q15" s="22" t="s">
        <v>73</v>
      </c>
      <c r="R15" s="18"/>
      <c r="S15" s="18" t="s">
        <v>134</v>
      </c>
      <c r="T15" s="15" t="s">
        <v>6059</v>
      </c>
      <c r="U15" s="18" t="s">
        <v>136</v>
      </c>
      <c r="V15" s="15" t="s">
        <v>1049</v>
      </c>
      <c r="W15" s="18" t="s">
        <v>137</v>
      </c>
      <c r="X15" s="18" t="s">
        <v>71</v>
      </c>
      <c r="Y15" s="18" t="s">
        <v>141</v>
      </c>
      <c r="Z15" s="22"/>
      <c r="AA15" s="16">
        <v>44691</v>
      </c>
      <c r="AB15" s="34"/>
      <c r="AC15" s="18"/>
      <c r="AD15" s="34"/>
      <c r="AE15" s="22" t="s">
        <v>8850</v>
      </c>
      <c r="AF15" s="22" t="s">
        <v>8868</v>
      </c>
      <c r="AG15" s="22" t="s">
        <v>8855</v>
      </c>
    </row>
    <row r="16" spans="1:33" s="36" customFormat="1" ht="27.75" customHeight="1" x14ac:dyDescent="0.15">
      <c r="A16" s="18">
        <v>800158193</v>
      </c>
      <c r="B16" s="18" t="s">
        <v>3848</v>
      </c>
      <c r="C16" s="15" t="s">
        <v>98</v>
      </c>
      <c r="D16" s="15" t="s">
        <v>131</v>
      </c>
      <c r="E16" s="15">
        <v>6</v>
      </c>
      <c r="F16" s="15">
        <v>6</v>
      </c>
      <c r="G16" s="15" t="s">
        <v>1025</v>
      </c>
      <c r="H16" s="15">
        <v>9</v>
      </c>
      <c r="I16" s="15">
        <v>9</v>
      </c>
      <c r="J16" s="15">
        <v>201030710</v>
      </c>
      <c r="K16" s="15" t="s">
        <v>146</v>
      </c>
      <c r="L16" s="15" t="s">
        <v>101</v>
      </c>
      <c r="M16" s="18" t="s">
        <v>147</v>
      </c>
      <c r="N16" s="22" t="s">
        <v>68</v>
      </c>
      <c r="O16" s="15" t="s">
        <v>101</v>
      </c>
      <c r="P16" s="18" t="s">
        <v>134</v>
      </c>
      <c r="Q16" s="22" t="s">
        <v>73</v>
      </c>
      <c r="R16" s="18"/>
      <c r="S16" s="18" t="s">
        <v>134</v>
      </c>
      <c r="T16" s="15" t="s">
        <v>6059</v>
      </c>
      <c r="U16" s="18" t="s">
        <v>136</v>
      </c>
      <c r="V16" s="15" t="s">
        <v>1049</v>
      </c>
      <c r="W16" s="18" t="s">
        <v>137</v>
      </c>
      <c r="X16" s="18" t="s">
        <v>71</v>
      </c>
      <c r="Y16" s="18" t="s">
        <v>141</v>
      </c>
      <c r="Z16" s="22"/>
      <c r="AA16" s="16">
        <v>44691</v>
      </c>
      <c r="AB16" s="34"/>
      <c r="AC16" s="18"/>
      <c r="AD16" s="34"/>
      <c r="AE16" s="22" t="s">
        <v>8850</v>
      </c>
      <c r="AF16" s="22" t="s">
        <v>8868</v>
      </c>
      <c r="AG16" s="22" t="s">
        <v>8855</v>
      </c>
    </row>
    <row r="17" spans="1:33" s="36" customFormat="1" ht="27.75" customHeight="1" x14ac:dyDescent="0.15">
      <c r="A17" s="18">
        <v>800158193</v>
      </c>
      <c r="B17" s="18" t="s">
        <v>3848</v>
      </c>
      <c r="C17" s="15" t="s">
        <v>98</v>
      </c>
      <c r="D17" s="15" t="s">
        <v>131</v>
      </c>
      <c r="E17" s="15">
        <v>6</v>
      </c>
      <c r="F17" s="15">
        <v>6</v>
      </c>
      <c r="G17" s="15" t="s">
        <v>1025</v>
      </c>
      <c r="H17" s="15">
        <v>9</v>
      </c>
      <c r="I17" s="15">
        <v>9</v>
      </c>
      <c r="J17" s="15">
        <v>201030810</v>
      </c>
      <c r="K17" s="15" t="s">
        <v>148</v>
      </c>
      <c r="L17" s="15" t="s">
        <v>101</v>
      </c>
      <c r="M17" s="18" t="s">
        <v>149</v>
      </c>
      <c r="N17" s="22" t="s">
        <v>68</v>
      </c>
      <c r="O17" s="15" t="s">
        <v>101</v>
      </c>
      <c r="P17" s="18" t="s">
        <v>134</v>
      </c>
      <c r="Q17" s="22" t="s">
        <v>73</v>
      </c>
      <c r="R17" s="18"/>
      <c r="S17" s="18" t="s">
        <v>134</v>
      </c>
      <c r="T17" s="15" t="s">
        <v>6059</v>
      </c>
      <c r="U17" s="18" t="s">
        <v>136</v>
      </c>
      <c r="V17" s="15" t="s">
        <v>1049</v>
      </c>
      <c r="W17" s="18" t="s">
        <v>137</v>
      </c>
      <c r="X17" s="18" t="s">
        <v>71</v>
      </c>
      <c r="Y17" s="18" t="s">
        <v>141</v>
      </c>
      <c r="Z17" s="22"/>
      <c r="AA17" s="16">
        <v>44691</v>
      </c>
      <c r="AB17" s="34"/>
      <c r="AC17" s="18"/>
      <c r="AD17" s="34"/>
      <c r="AE17" s="22" t="s">
        <v>8850</v>
      </c>
      <c r="AF17" s="22" t="s">
        <v>8868</v>
      </c>
      <c r="AG17" s="22" t="s">
        <v>8855</v>
      </c>
    </row>
    <row r="18" spans="1:33" s="36" customFormat="1" ht="27.75" customHeight="1" x14ac:dyDescent="0.15">
      <c r="A18" s="18">
        <v>800158193</v>
      </c>
      <c r="B18" s="18" t="s">
        <v>3848</v>
      </c>
      <c r="C18" s="15" t="s">
        <v>98</v>
      </c>
      <c r="D18" s="15" t="s">
        <v>649</v>
      </c>
      <c r="E18" s="15">
        <v>9</v>
      </c>
      <c r="F18" s="15">
        <v>9</v>
      </c>
      <c r="G18" s="15" t="s">
        <v>1025</v>
      </c>
      <c r="H18" s="15">
        <v>7</v>
      </c>
      <c r="I18" s="15">
        <v>4</v>
      </c>
      <c r="J18" s="15">
        <v>201111310</v>
      </c>
      <c r="K18" s="15" t="s">
        <v>650</v>
      </c>
      <c r="L18" s="15" t="s">
        <v>101</v>
      </c>
      <c r="M18" s="18" t="s">
        <v>651</v>
      </c>
      <c r="N18" s="22" t="s">
        <v>73</v>
      </c>
      <c r="O18" s="15" t="s">
        <v>101</v>
      </c>
      <c r="P18" s="18" t="s">
        <v>134</v>
      </c>
      <c r="Q18" s="22" t="s">
        <v>73</v>
      </c>
      <c r="R18" s="18"/>
      <c r="S18" s="18" t="s">
        <v>134</v>
      </c>
      <c r="T18" s="15" t="s">
        <v>6065</v>
      </c>
      <c r="U18" s="18" t="s">
        <v>296</v>
      </c>
      <c r="V18" s="15" t="s">
        <v>1049</v>
      </c>
      <c r="W18" s="18" t="s">
        <v>6652</v>
      </c>
      <c r="X18" s="18" t="s">
        <v>6653</v>
      </c>
      <c r="Y18" s="18" t="s">
        <v>6654</v>
      </c>
      <c r="Z18" s="22"/>
      <c r="AA18" s="16">
        <v>47296</v>
      </c>
      <c r="AB18" s="34"/>
      <c r="AC18" s="18"/>
      <c r="AD18" s="34"/>
      <c r="AE18" s="22" t="s">
        <v>8850</v>
      </c>
      <c r="AF18" s="22" t="s">
        <v>8862</v>
      </c>
      <c r="AG18" s="22" t="s">
        <v>8855</v>
      </c>
    </row>
    <row r="19" spans="1:33" s="36" customFormat="1" ht="27.75" customHeight="1" x14ac:dyDescent="0.15">
      <c r="A19" s="18">
        <v>800158193</v>
      </c>
      <c r="B19" s="18" t="s">
        <v>3848</v>
      </c>
      <c r="C19" s="15" t="s">
        <v>98</v>
      </c>
      <c r="D19" s="15" t="s">
        <v>649</v>
      </c>
      <c r="E19" s="15">
        <v>9</v>
      </c>
      <c r="F19" s="15">
        <v>9</v>
      </c>
      <c r="G19" s="15" t="s">
        <v>1025</v>
      </c>
      <c r="H19" s="15">
        <v>9</v>
      </c>
      <c r="I19" s="15">
        <v>4</v>
      </c>
      <c r="J19" s="15">
        <v>201111510</v>
      </c>
      <c r="K19" s="15" t="s">
        <v>652</v>
      </c>
      <c r="L19" s="15" t="s">
        <v>101</v>
      </c>
      <c r="M19" s="18" t="s">
        <v>653</v>
      </c>
      <c r="N19" s="22" t="s">
        <v>73</v>
      </c>
      <c r="O19" s="15" t="s">
        <v>101</v>
      </c>
      <c r="P19" s="18" t="s">
        <v>377</v>
      </c>
      <c r="Q19" s="22" t="s">
        <v>73</v>
      </c>
      <c r="R19" s="18"/>
      <c r="S19" s="18" t="s">
        <v>377</v>
      </c>
      <c r="T19" s="15" t="s">
        <v>6065</v>
      </c>
      <c r="U19" s="18" t="s">
        <v>117</v>
      </c>
      <c r="V19" s="15" t="s">
        <v>1049</v>
      </c>
      <c r="W19" s="18" t="s">
        <v>654</v>
      </c>
      <c r="X19" s="18" t="s">
        <v>119</v>
      </c>
      <c r="Y19" s="18" t="s">
        <v>655</v>
      </c>
      <c r="Z19" s="22"/>
      <c r="AA19" s="16">
        <v>45641</v>
      </c>
      <c r="AB19" s="34"/>
      <c r="AC19" s="18"/>
      <c r="AD19" s="34"/>
      <c r="AE19" s="22" t="s">
        <v>8850</v>
      </c>
      <c r="AF19" s="22" t="s">
        <v>8862</v>
      </c>
      <c r="AG19" s="22" t="s">
        <v>8855</v>
      </c>
    </row>
    <row r="20" spans="1:33" s="36" customFormat="1" ht="27.75" customHeight="1" x14ac:dyDescent="0.15">
      <c r="A20" s="18">
        <v>800158193</v>
      </c>
      <c r="B20" s="18" t="s">
        <v>3848</v>
      </c>
      <c r="C20" s="15" t="s">
        <v>98</v>
      </c>
      <c r="D20" s="15" t="s">
        <v>649</v>
      </c>
      <c r="E20" s="15">
        <v>9</v>
      </c>
      <c r="F20" s="15">
        <v>9</v>
      </c>
      <c r="G20" s="15" t="s">
        <v>1025</v>
      </c>
      <c r="H20" s="15">
        <v>9</v>
      </c>
      <c r="I20" s="15">
        <v>4</v>
      </c>
      <c r="J20" s="15">
        <v>201111610</v>
      </c>
      <c r="K20" s="15" t="s">
        <v>656</v>
      </c>
      <c r="L20" s="15" t="s">
        <v>101</v>
      </c>
      <c r="M20" s="18" t="s">
        <v>657</v>
      </c>
      <c r="N20" s="22" t="s">
        <v>73</v>
      </c>
      <c r="O20" s="15" t="s">
        <v>101</v>
      </c>
      <c r="P20" s="18" t="s">
        <v>377</v>
      </c>
      <c r="Q20" s="22" t="s">
        <v>73</v>
      </c>
      <c r="R20" s="18"/>
      <c r="S20" s="18" t="s">
        <v>377</v>
      </c>
      <c r="T20" s="15" t="s">
        <v>6065</v>
      </c>
      <c r="U20" s="18" t="s">
        <v>117</v>
      </c>
      <c r="V20" s="15" t="s">
        <v>1049</v>
      </c>
      <c r="W20" s="18" t="s">
        <v>654</v>
      </c>
      <c r="X20" s="18" t="s">
        <v>119</v>
      </c>
      <c r="Y20" s="18" t="s">
        <v>655</v>
      </c>
      <c r="Z20" s="22"/>
      <c r="AA20" s="16">
        <v>45641</v>
      </c>
      <c r="AB20" s="34"/>
      <c r="AC20" s="18"/>
      <c r="AD20" s="34"/>
      <c r="AE20" s="22" t="s">
        <v>8850</v>
      </c>
      <c r="AF20" s="22" t="s">
        <v>8862</v>
      </c>
      <c r="AG20" s="22" t="s">
        <v>8855</v>
      </c>
    </row>
    <row r="21" spans="1:33" s="36" customFormat="1" ht="27.75" customHeight="1" x14ac:dyDescent="0.15">
      <c r="A21" s="18">
        <v>800158193</v>
      </c>
      <c r="B21" s="18" t="s">
        <v>3848</v>
      </c>
      <c r="C21" s="15" t="s">
        <v>98</v>
      </c>
      <c r="D21" s="15" t="s">
        <v>649</v>
      </c>
      <c r="E21" s="15">
        <v>9</v>
      </c>
      <c r="F21" s="15">
        <v>9</v>
      </c>
      <c r="G21" s="15" t="s">
        <v>1025</v>
      </c>
      <c r="H21" s="15">
        <v>9</v>
      </c>
      <c r="I21" s="15">
        <v>4</v>
      </c>
      <c r="J21" s="15">
        <v>201111710</v>
      </c>
      <c r="K21" s="15" t="s">
        <v>658</v>
      </c>
      <c r="L21" s="15" t="s">
        <v>101</v>
      </c>
      <c r="M21" s="18" t="s">
        <v>659</v>
      </c>
      <c r="N21" s="22" t="s">
        <v>73</v>
      </c>
      <c r="O21" s="15" t="s">
        <v>101</v>
      </c>
      <c r="P21" s="18" t="s">
        <v>377</v>
      </c>
      <c r="Q21" s="22" t="s">
        <v>73</v>
      </c>
      <c r="R21" s="18"/>
      <c r="S21" s="18" t="s">
        <v>377</v>
      </c>
      <c r="T21" s="15" t="s">
        <v>6065</v>
      </c>
      <c r="U21" s="18" t="s">
        <v>117</v>
      </c>
      <c r="V21" s="15" t="s">
        <v>1049</v>
      </c>
      <c r="W21" s="18" t="s">
        <v>654</v>
      </c>
      <c r="X21" s="18" t="s">
        <v>119</v>
      </c>
      <c r="Y21" s="18" t="s">
        <v>655</v>
      </c>
      <c r="Z21" s="22"/>
      <c r="AA21" s="16">
        <v>45641</v>
      </c>
      <c r="AB21" s="34"/>
      <c r="AC21" s="18"/>
      <c r="AD21" s="34"/>
      <c r="AE21" s="22" t="s">
        <v>8850</v>
      </c>
      <c r="AF21" s="22" t="s">
        <v>8862</v>
      </c>
      <c r="AG21" s="22" t="s">
        <v>8855</v>
      </c>
    </row>
    <row r="22" spans="1:33" s="36" customFormat="1" ht="27.75" customHeight="1" x14ac:dyDescent="0.15">
      <c r="A22" s="18">
        <v>800158193</v>
      </c>
      <c r="B22" s="18" t="s">
        <v>3848</v>
      </c>
      <c r="C22" s="15" t="s">
        <v>98</v>
      </c>
      <c r="D22" s="15" t="s">
        <v>649</v>
      </c>
      <c r="E22" s="15">
        <v>9</v>
      </c>
      <c r="F22" s="15">
        <v>9</v>
      </c>
      <c r="G22" s="15" t="s">
        <v>1025</v>
      </c>
      <c r="H22" s="15">
        <v>9</v>
      </c>
      <c r="I22" s="15">
        <v>4</v>
      </c>
      <c r="J22" s="15">
        <v>201111810</v>
      </c>
      <c r="K22" s="15" t="s">
        <v>660</v>
      </c>
      <c r="L22" s="15" t="s">
        <v>101</v>
      </c>
      <c r="M22" s="18" t="s">
        <v>661</v>
      </c>
      <c r="N22" s="22" t="s">
        <v>73</v>
      </c>
      <c r="O22" s="15" t="s">
        <v>101</v>
      </c>
      <c r="P22" s="18" t="s">
        <v>377</v>
      </c>
      <c r="Q22" s="22" t="s">
        <v>73</v>
      </c>
      <c r="R22" s="18"/>
      <c r="S22" s="18" t="s">
        <v>377</v>
      </c>
      <c r="T22" s="15" t="s">
        <v>6065</v>
      </c>
      <c r="U22" s="18" t="s">
        <v>117</v>
      </c>
      <c r="V22" s="15" t="s">
        <v>1049</v>
      </c>
      <c r="W22" s="18" t="s">
        <v>654</v>
      </c>
      <c r="X22" s="18" t="s">
        <v>119</v>
      </c>
      <c r="Y22" s="18" t="s">
        <v>655</v>
      </c>
      <c r="Z22" s="22"/>
      <c r="AA22" s="16">
        <v>45641</v>
      </c>
      <c r="AB22" s="34"/>
      <c r="AC22" s="18"/>
      <c r="AD22" s="34"/>
      <c r="AE22" s="22" t="s">
        <v>8850</v>
      </c>
      <c r="AF22" s="22" t="s">
        <v>8862</v>
      </c>
      <c r="AG22" s="22" t="s">
        <v>8855</v>
      </c>
    </row>
    <row r="23" spans="1:33" s="36" customFormat="1" ht="27.75" customHeight="1" x14ac:dyDescent="0.15">
      <c r="A23" s="18">
        <v>800158193</v>
      </c>
      <c r="B23" s="18" t="s">
        <v>3848</v>
      </c>
      <c r="C23" s="15" t="s">
        <v>98</v>
      </c>
      <c r="D23" s="15" t="s">
        <v>649</v>
      </c>
      <c r="E23" s="15">
        <v>9</v>
      </c>
      <c r="F23" s="15">
        <v>9</v>
      </c>
      <c r="G23" s="15" t="s">
        <v>1025</v>
      </c>
      <c r="H23" s="15">
        <v>9</v>
      </c>
      <c r="I23" s="15">
        <v>4</v>
      </c>
      <c r="J23" s="15">
        <v>201111910</v>
      </c>
      <c r="K23" s="15" t="s">
        <v>662</v>
      </c>
      <c r="L23" s="15" t="s">
        <v>101</v>
      </c>
      <c r="M23" s="18" t="s">
        <v>663</v>
      </c>
      <c r="N23" s="22" t="s">
        <v>73</v>
      </c>
      <c r="O23" s="15" t="s">
        <v>101</v>
      </c>
      <c r="P23" s="18" t="s">
        <v>377</v>
      </c>
      <c r="Q23" s="22" t="s">
        <v>73</v>
      </c>
      <c r="R23" s="18"/>
      <c r="S23" s="18" t="s">
        <v>377</v>
      </c>
      <c r="T23" s="15" t="s">
        <v>6065</v>
      </c>
      <c r="U23" s="18" t="s">
        <v>117</v>
      </c>
      <c r="V23" s="15" t="s">
        <v>1049</v>
      </c>
      <c r="W23" s="18" t="s">
        <v>654</v>
      </c>
      <c r="X23" s="18" t="s">
        <v>119</v>
      </c>
      <c r="Y23" s="18" t="s">
        <v>655</v>
      </c>
      <c r="Z23" s="22"/>
      <c r="AA23" s="16">
        <v>45641</v>
      </c>
      <c r="AB23" s="34"/>
      <c r="AC23" s="18"/>
      <c r="AD23" s="34"/>
      <c r="AE23" s="22" t="s">
        <v>8850</v>
      </c>
      <c r="AF23" s="22" t="s">
        <v>8862</v>
      </c>
      <c r="AG23" s="22" t="s">
        <v>8855</v>
      </c>
    </row>
    <row r="24" spans="1:33" s="36" customFormat="1" ht="27.75" customHeight="1" x14ac:dyDescent="0.15">
      <c r="A24" s="18">
        <v>800158193</v>
      </c>
      <c r="B24" s="18" t="s">
        <v>3848</v>
      </c>
      <c r="C24" s="15" t="s">
        <v>98</v>
      </c>
      <c r="D24" s="15" t="s">
        <v>649</v>
      </c>
      <c r="E24" s="15">
        <v>9</v>
      </c>
      <c r="F24" s="15">
        <v>9</v>
      </c>
      <c r="G24" s="15" t="s">
        <v>1025</v>
      </c>
      <c r="H24" s="15">
        <v>5</v>
      </c>
      <c r="I24" s="15">
        <v>4</v>
      </c>
      <c r="J24" s="15">
        <v>201111914</v>
      </c>
      <c r="K24" s="15" t="s">
        <v>3896</v>
      </c>
      <c r="L24" s="15" t="s">
        <v>101</v>
      </c>
      <c r="M24" s="18" t="s">
        <v>3897</v>
      </c>
      <c r="N24" s="22" t="s">
        <v>73</v>
      </c>
      <c r="O24" s="15" t="s">
        <v>101</v>
      </c>
      <c r="P24" s="18" t="s">
        <v>377</v>
      </c>
      <c r="Q24" s="22" t="s">
        <v>73</v>
      </c>
      <c r="R24" s="18"/>
      <c r="S24" s="18" t="s">
        <v>377</v>
      </c>
      <c r="T24" s="15"/>
      <c r="U24" s="18" t="s">
        <v>117</v>
      </c>
      <c r="V24" s="15" t="s">
        <v>73</v>
      </c>
      <c r="W24" s="18" t="s">
        <v>654</v>
      </c>
      <c r="X24" s="18" t="s">
        <v>119</v>
      </c>
      <c r="Y24" s="18" t="s">
        <v>655</v>
      </c>
      <c r="Z24" s="22"/>
      <c r="AA24" s="16">
        <v>45641</v>
      </c>
      <c r="AB24" s="34"/>
      <c r="AC24" s="18"/>
      <c r="AD24" s="34"/>
      <c r="AE24" s="22" t="s">
        <v>8850</v>
      </c>
      <c r="AF24" s="22" t="s">
        <v>8862</v>
      </c>
      <c r="AG24" s="22" t="s">
        <v>8855</v>
      </c>
    </row>
    <row r="25" spans="1:33" s="36" customFormat="1" ht="27.75" customHeight="1" x14ac:dyDescent="0.15">
      <c r="A25" s="18">
        <v>800158193</v>
      </c>
      <c r="B25" s="18" t="s">
        <v>3848</v>
      </c>
      <c r="C25" s="15" t="s">
        <v>98</v>
      </c>
      <c r="D25" s="15" t="s">
        <v>649</v>
      </c>
      <c r="E25" s="15">
        <v>9</v>
      </c>
      <c r="F25" s="15">
        <v>9</v>
      </c>
      <c r="G25" s="15" t="s">
        <v>1025</v>
      </c>
      <c r="H25" s="15">
        <v>9</v>
      </c>
      <c r="I25" s="15">
        <v>4</v>
      </c>
      <c r="J25" s="15">
        <v>201112010</v>
      </c>
      <c r="K25" s="15" t="s">
        <v>664</v>
      </c>
      <c r="L25" s="15" t="s">
        <v>101</v>
      </c>
      <c r="M25" s="18" t="s">
        <v>665</v>
      </c>
      <c r="N25" s="22" t="s">
        <v>73</v>
      </c>
      <c r="O25" s="15" t="s">
        <v>101</v>
      </c>
      <c r="P25" s="18" t="s">
        <v>377</v>
      </c>
      <c r="Q25" s="22" t="s">
        <v>73</v>
      </c>
      <c r="R25" s="18"/>
      <c r="S25" s="18" t="s">
        <v>377</v>
      </c>
      <c r="T25" s="15" t="s">
        <v>6065</v>
      </c>
      <c r="U25" s="18" t="s">
        <v>117</v>
      </c>
      <c r="V25" s="15" t="s">
        <v>1049</v>
      </c>
      <c r="W25" s="18" t="s">
        <v>654</v>
      </c>
      <c r="X25" s="18" t="s">
        <v>119</v>
      </c>
      <c r="Y25" s="18" t="s">
        <v>655</v>
      </c>
      <c r="Z25" s="22"/>
      <c r="AA25" s="16">
        <v>45641</v>
      </c>
      <c r="AB25" s="34"/>
      <c r="AC25" s="18"/>
      <c r="AD25" s="34"/>
      <c r="AE25" s="22" t="s">
        <v>8850</v>
      </c>
      <c r="AF25" s="22" t="s">
        <v>8862</v>
      </c>
      <c r="AG25" s="22" t="s">
        <v>8855</v>
      </c>
    </row>
    <row r="26" spans="1:33" s="36" customFormat="1" ht="27.75" customHeight="1" x14ac:dyDescent="0.15">
      <c r="A26" s="18">
        <v>800158193</v>
      </c>
      <c r="B26" s="18" t="s">
        <v>3848</v>
      </c>
      <c r="C26" s="15" t="s">
        <v>98</v>
      </c>
      <c r="D26" s="15" t="s">
        <v>649</v>
      </c>
      <c r="E26" s="15">
        <v>9</v>
      </c>
      <c r="F26" s="15">
        <v>9</v>
      </c>
      <c r="G26" s="15" t="s">
        <v>1025</v>
      </c>
      <c r="H26" s="15">
        <v>8</v>
      </c>
      <c r="I26" s="15">
        <v>4</v>
      </c>
      <c r="J26" s="15">
        <v>201112022</v>
      </c>
      <c r="K26" s="15" t="s">
        <v>3898</v>
      </c>
      <c r="L26" s="15" t="s">
        <v>101</v>
      </c>
      <c r="M26" s="18" t="s">
        <v>3899</v>
      </c>
      <c r="N26" s="22" t="s">
        <v>73</v>
      </c>
      <c r="O26" s="15" t="s">
        <v>101</v>
      </c>
      <c r="P26" s="18" t="s">
        <v>377</v>
      </c>
      <c r="Q26" s="22" t="s">
        <v>73</v>
      </c>
      <c r="R26" s="18"/>
      <c r="S26" s="18" t="s">
        <v>377</v>
      </c>
      <c r="T26" s="15" t="s">
        <v>6065</v>
      </c>
      <c r="U26" s="18" t="s">
        <v>117</v>
      </c>
      <c r="V26" s="15" t="s">
        <v>1049</v>
      </c>
      <c r="W26" s="18" t="s">
        <v>654</v>
      </c>
      <c r="X26" s="18" t="s">
        <v>119</v>
      </c>
      <c r="Y26" s="18" t="s">
        <v>655</v>
      </c>
      <c r="Z26" s="22"/>
      <c r="AA26" s="16">
        <v>45641</v>
      </c>
      <c r="AB26" s="34"/>
      <c r="AC26" s="18"/>
      <c r="AD26" s="34"/>
      <c r="AE26" s="22" t="s">
        <v>8850</v>
      </c>
      <c r="AF26" s="22" t="s">
        <v>8862</v>
      </c>
      <c r="AG26" s="22" t="s">
        <v>8855</v>
      </c>
    </row>
    <row r="27" spans="1:33" s="36" customFormat="1" ht="27.75" customHeight="1" x14ac:dyDescent="0.15">
      <c r="A27" s="18">
        <v>800158193</v>
      </c>
      <c r="B27" s="18" t="s">
        <v>3848</v>
      </c>
      <c r="C27" s="15" t="s">
        <v>98</v>
      </c>
      <c r="D27" s="15" t="s">
        <v>2684</v>
      </c>
      <c r="E27" s="15">
        <v>2</v>
      </c>
      <c r="F27" s="15">
        <v>2</v>
      </c>
      <c r="G27" s="15" t="s">
        <v>1025</v>
      </c>
      <c r="H27" s="15">
        <v>3</v>
      </c>
      <c r="I27" s="15">
        <v>3</v>
      </c>
      <c r="J27" s="15">
        <v>201136610</v>
      </c>
      <c r="K27" s="15" t="s">
        <v>1003</v>
      </c>
      <c r="L27" s="15" t="s">
        <v>101</v>
      </c>
      <c r="M27" s="18" t="s">
        <v>3908</v>
      </c>
      <c r="N27" s="22" t="s">
        <v>73</v>
      </c>
      <c r="O27" s="15" t="s">
        <v>101</v>
      </c>
      <c r="P27" s="18" t="s">
        <v>134</v>
      </c>
      <c r="Q27" s="22" t="s">
        <v>73</v>
      </c>
      <c r="R27" s="18"/>
      <c r="S27" s="18" t="s">
        <v>134</v>
      </c>
      <c r="T27" s="15" t="s">
        <v>6075</v>
      </c>
      <c r="U27" s="18" t="s">
        <v>6060</v>
      </c>
      <c r="V27" s="15" t="s">
        <v>1049</v>
      </c>
      <c r="W27" s="18" t="s">
        <v>6643</v>
      </c>
      <c r="X27" s="18" t="s">
        <v>251</v>
      </c>
      <c r="Y27" s="18" t="s">
        <v>6657</v>
      </c>
      <c r="Z27" s="22" t="s">
        <v>1025</v>
      </c>
      <c r="AA27" s="16">
        <v>46951</v>
      </c>
      <c r="AB27" s="34" t="s">
        <v>73</v>
      </c>
      <c r="AC27" s="18"/>
      <c r="AD27" s="34"/>
      <c r="AE27" s="22" t="s">
        <v>8850</v>
      </c>
      <c r="AF27" s="22" t="s">
        <v>8883</v>
      </c>
      <c r="AG27" s="22" t="s">
        <v>8855</v>
      </c>
    </row>
    <row r="28" spans="1:33" s="36" customFormat="1" ht="27.75" customHeight="1" x14ac:dyDescent="0.15">
      <c r="A28" s="18">
        <v>800158193</v>
      </c>
      <c r="B28" s="18" t="s">
        <v>3848</v>
      </c>
      <c r="C28" s="15" t="s">
        <v>98</v>
      </c>
      <c r="D28" s="15" t="s">
        <v>2684</v>
      </c>
      <c r="E28" s="15">
        <v>2</v>
      </c>
      <c r="F28" s="15">
        <v>2</v>
      </c>
      <c r="G28" s="15" t="s">
        <v>1025</v>
      </c>
      <c r="H28" s="15">
        <v>3</v>
      </c>
      <c r="I28" s="15">
        <v>3</v>
      </c>
      <c r="J28" s="15">
        <v>201136710</v>
      </c>
      <c r="K28" s="15" t="s">
        <v>1012</v>
      </c>
      <c r="L28" s="15" t="s">
        <v>101</v>
      </c>
      <c r="M28" s="18" t="s">
        <v>3909</v>
      </c>
      <c r="N28" s="22" t="s">
        <v>73</v>
      </c>
      <c r="O28" s="15" t="s">
        <v>101</v>
      </c>
      <c r="P28" s="18" t="s">
        <v>134</v>
      </c>
      <c r="Q28" s="22" t="s">
        <v>73</v>
      </c>
      <c r="R28" s="18"/>
      <c r="S28" s="18" t="s">
        <v>134</v>
      </c>
      <c r="T28" s="15" t="s">
        <v>6075</v>
      </c>
      <c r="U28" s="18" t="s">
        <v>6060</v>
      </c>
      <c r="V28" s="15" t="s">
        <v>1049</v>
      </c>
      <c r="W28" s="18" t="s">
        <v>6643</v>
      </c>
      <c r="X28" s="18" t="s">
        <v>251</v>
      </c>
      <c r="Y28" s="18" t="s">
        <v>6657</v>
      </c>
      <c r="Z28" s="22" t="s">
        <v>1025</v>
      </c>
      <c r="AA28" s="16">
        <v>46951</v>
      </c>
      <c r="AB28" s="34" t="s">
        <v>73</v>
      </c>
      <c r="AC28" s="18"/>
      <c r="AD28" s="34"/>
      <c r="AE28" s="22" t="s">
        <v>8850</v>
      </c>
      <c r="AF28" s="22" t="s">
        <v>8883</v>
      </c>
      <c r="AG28" s="22" t="s">
        <v>8855</v>
      </c>
    </row>
    <row r="29" spans="1:33" s="36" customFormat="1" ht="27.75" customHeight="1" x14ac:dyDescent="0.15">
      <c r="A29" s="18">
        <v>800158193</v>
      </c>
      <c r="B29" s="18" t="s">
        <v>3848</v>
      </c>
      <c r="C29" s="15" t="s">
        <v>98</v>
      </c>
      <c r="D29" s="15" t="s">
        <v>639</v>
      </c>
      <c r="E29" s="15">
        <v>3</v>
      </c>
      <c r="F29" s="15">
        <v>3</v>
      </c>
      <c r="G29" s="15" t="s">
        <v>1025</v>
      </c>
      <c r="H29" s="15">
        <v>3</v>
      </c>
      <c r="I29" s="15">
        <v>3</v>
      </c>
      <c r="J29" s="15">
        <v>206012820</v>
      </c>
      <c r="K29" s="15" t="s">
        <v>640</v>
      </c>
      <c r="L29" s="15" t="s">
        <v>101</v>
      </c>
      <c r="M29" s="18" t="s">
        <v>641</v>
      </c>
      <c r="N29" s="22" t="s">
        <v>73</v>
      </c>
      <c r="O29" s="15" t="s">
        <v>101</v>
      </c>
      <c r="P29" s="18" t="s">
        <v>134</v>
      </c>
      <c r="Q29" s="22" t="s">
        <v>73</v>
      </c>
      <c r="R29" s="18"/>
      <c r="S29" s="18" t="s">
        <v>134</v>
      </c>
      <c r="T29" s="15"/>
      <c r="U29" s="18" t="s">
        <v>642</v>
      </c>
      <c r="V29" s="15" t="s">
        <v>73</v>
      </c>
      <c r="W29" s="18" t="s">
        <v>643</v>
      </c>
      <c r="X29" s="18" t="s">
        <v>251</v>
      </c>
      <c r="Y29" s="18" t="s">
        <v>644</v>
      </c>
      <c r="Z29" s="22"/>
      <c r="AA29" s="16">
        <v>47104</v>
      </c>
      <c r="AB29" s="34"/>
      <c r="AC29" s="18"/>
      <c r="AD29" s="34"/>
      <c r="AE29" s="22" t="s">
        <v>8850</v>
      </c>
      <c r="AF29" s="22" t="s">
        <v>8861</v>
      </c>
      <c r="AG29" s="22" t="s">
        <v>8855</v>
      </c>
    </row>
    <row r="30" spans="1:33" s="36" customFormat="1" ht="27.75" customHeight="1" x14ac:dyDescent="0.15">
      <c r="A30" s="18">
        <v>800158193</v>
      </c>
      <c r="B30" s="18" t="s">
        <v>3848</v>
      </c>
      <c r="C30" s="15" t="s">
        <v>98</v>
      </c>
      <c r="D30" s="15" t="s">
        <v>639</v>
      </c>
      <c r="E30" s="15">
        <v>3</v>
      </c>
      <c r="F30" s="15">
        <v>3</v>
      </c>
      <c r="G30" s="15" t="s">
        <v>1025</v>
      </c>
      <c r="H30" s="15">
        <v>4</v>
      </c>
      <c r="I30" s="15">
        <v>3</v>
      </c>
      <c r="J30" s="15">
        <v>206040925</v>
      </c>
      <c r="K30" s="15" t="s">
        <v>645</v>
      </c>
      <c r="L30" s="15" t="s">
        <v>101</v>
      </c>
      <c r="M30" s="18" t="s">
        <v>3934</v>
      </c>
      <c r="N30" s="22" t="s">
        <v>68</v>
      </c>
      <c r="O30" s="15" t="s">
        <v>101</v>
      </c>
      <c r="P30" s="18" t="s">
        <v>134</v>
      </c>
      <c r="Q30" s="22" t="s">
        <v>73</v>
      </c>
      <c r="R30" s="18"/>
      <c r="S30" s="18" t="s">
        <v>134</v>
      </c>
      <c r="T30" s="15"/>
      <c r="U30" s="18" t="s">
        <v>6103</v>
      </c>
      <c r="V30" s="15" t="s">
        <v>68</v>
      </c>
      <c r="W30" s="18" t="s">
        <v>6680</v>
      </c>
      <c r="X30" s="18" t="s">
        <v>3029</v>
      </c>
      <c r="Y30" s="18" t="s">
        <v>6681</v>
      </c>
      <c r="Z30" s="22"/>
      <c r="AA30" s="16">
        <v>47044</v>
      </c>
      <c r="AB30" s="34"/>
      <c r="AC30" s="18"/>
      <c r="AD30" s="34"/>
      <c r="AE30" s="22" t="s">
        <v>8850</v>
      </c>
      <c r="AF30" s="22" t="s">
        <v>8860</v>
      </c>
      <c r="AG30" s="22" t="s">
        <v>8855</v>
      </c>
    </row>
    <row r="31" spans="1:33" s="36" customFormat="1" ht="27.75" customHeight="1" x14ac:dyDescent="0.15">
      <c r="A31" s="18">
        <v>800158193</v>
      </c>
      <c r="B31" s="18" t="s">
        <v>3848</v>
      </c>
      <c r="C31" s="15" t="s">
        <v>98</v>
      </c>
      <c r="D31" s="15" t="s">
        <v>639</v>
      </c>
      <c r="E31" s="15">
        <v>3</v>
      </c>
      <c r="F31" s="15">
        <v>3</v>
      </c>
      <c r="G31" s="15" t="s">
        <v>1025</v>
      </c>
      <c r="H31" s="15">
        <v>3</v>
      </c>
      <c r="I31" s="15">
        <v>3</v>
      </c>
      <c r="J31" s="15">
        <v>206040950</v>
      </c>
      <c r="K31" s="15" t="s">
        <v>647</v>
      </c>
      <c r="L31" s="15" t="s">
        <v>101</v>
      </c>
      <c r="M31" s="18" t="s">
        <v>648</v>
      </c>
      <c r="N31" s="22" t="s">
        <v>73</v>
      </c>
      <c r="O31" s="15" t="s">
        <v>101</v>
      </c>
      <c r="P31" s="18" t="s">
        <v>134</v>
      </c>
      <c r="Q31" s="22" t="s">
        <v>73</v>
      </c>
      <c r="R31" s="18"/>
      <c r="S31" s="18" t="s">
        <v>134</v>
      </c>
      <c r="T31" s="15"/>
      <c r="U31" s="18" t="s">
        <v>642</v>
      </c>
      <c r="V31" s="15" t="s">
        <v>73</v>
      </c>
      <c r="W31" s="18" t="s">
        <v>643</v>
      </c>
      <c r="X31" s="18" t="s">
        <v>251</v>
      </c>
      <c r="Y31" s="18" t="s">
        <v>646</v>
      </c>
      <c r="Z31" s="22"/>
      <c r="AA31" s="16">
        <v>47104</v>
      </c>
      <c r="AB31" s="34"/>
      <c r="AC31" s="18"/>
      <c r="AD31" s="34"/>
      <c r="AE31" s="22" t="s">
        <v>8850</v>
      </c>
      <c r="AF31" s="22" t="s">
        <v>8861</v>
      </c>
      <c r="AG31" s="22" t="s">
        <v>8855</v>
      </c>
    </row>
    <row r="32" spans="1:33" s="36" customFormat="1" ht="67.5" customHeight="1" x14ac:dyDescent="0.15">
      <c r="A32" s="18">
        <v>800158193</v>
      </c>
      <c r="B32" s="18" t="s">
        <v>3848</v>
      </c>
      <c r="C32" s="15" t="s">
        <v>61</v>
      </c>
      <c r="D32" s="15" t="s">
        <v>62</v>
      </c>
      <c r="E32" s="15" t="s">
        <v>3155</v>
      </c>
      <c r="F32" s="15" t="s">
        <v>3155</v>
      </c>
      <c r="G32" s="15" t="s">
        <v>3155</v>
      </c>
      <c r="H32" s="15">
        <v>8</v>
      </c>
      <c r="I32" s="15" t="s">
        <v>3155</v>
      </c>
      <c r="J32" s="15">
        <v>106030103</v>
      </c>
      <c r="K32" s="15" t="s">
        <v>63</v>
      </c>
      <c r="L32" s="15" t="s">
        <v>64</v>
      </c>
      <c r="M32" s="18" t="s">
        <v>65</v>
      </c>
      <c r="N32" s="22" t="s">
        <v>68</v>
      </c>
      <c r="O32" s="15" t="s">
        <v>66</v>
      </c>
      <c r="P32" s="18" t="s">
        <v>5562</v>
      </c>
      <c r="Q32" s="22"/>
      <c r="R32" s="18" t="s">
        <v>6048</v>
      </c>
      <c r="S32" s="18" t="s">
        <v>67</v>
      </c>
      <c r="T32" s="15"/>
      <c r="U32" s="18" t="s">
        <v>69</v>
      </c>
      <c r="V32" s="15"/>
      <c r="W32" s="18" t="s">
        <v>70</v>
      </c>
      <c r="X32" s="18" t="s">
        <v>71</v>
      </c>
      <c r="Y32" s="18" t="s">
        <v>6627</v>
      </c>
      <c r="Z32" s="34"/>
      <c r="AA32" s="16" t="s">
        <v>7719</v>
      </c>
      <c r="AB32" s="34"/>
      <c r="AC32" s="18"/>
      <c r="AD32" s="34"/>
      <c r="AE32" s="22" t="s">
        <v>8850</v>
      </c>
      <c r="AF32" s="22" t="s">
        <v>8873</v>
      </c>
      <c r="AG32" s="22" t="s">
        <v>8853</v>
      </c>
    </row>
    <row r="33" spans="1:33" s="36" customFormat="1" ht="42" customHeight="1" x14ac:dyDescent="0.15">
      <c r="A33" s="18">
        <v>800158193</v>
      </c>
      <c r="B33" s="18" t="s">
        <v>3848</v>
      </c>
      <c r="C33" s="15" t="s">
        <v>98</v>
      </c>
      <c r="D33" s="15" t="s">
        <v>62</v>
      </c>
      <c r="E33" s="15" t="s">
        <v>3155</v>
      </c>
      <c r="F33" s="15" t="s">
        <v>3155</v>
      </c>
      <c r="G33" s="15" t="s">
        <v>3155</v>
      </c>
      <c r="H33" s="15">
        <v>6</v>
      </c>
      <c r="I33" s="15" t="s">
        <v>3155</v>
      </c>
      <c r="J33" s="15">
        <v>201040510</v>
      </c>
      <c r="K33" s="15" t="s">
        <v>373</v>
      </c>
      <c r="L33" s="15" t="s">
        <v>101</v>
      </c>
      <c r="M33" s="18" t="s">
        <v>374</v>
      </c>
      <c r="N33" s="22" t="s">
        <v>73</v>
      </c>
      <c r="O33" s="15" t="s">
        <v>248</v>
      </c>
      <c r="P33" s="18" t="s">
        <v>153</v>
      </c>
      <c r="Q33" s="22" t="s">
        <v>73</v>
      </c>
      <c r="R33" s="18"/>
      <c r="S33" s="18" t="s">
        <v>153</v>
      </c>
      <c r="T33" s="15"/>
      <c r="U33" s="18" t="s">
        <v>84</v>
      </c>
      <c r="V33" s="15" t="s">
        <v>68</v>
      </c>
      <c r="W33" s="18" t="s">
        <v>154</v>
      </c>
      <c r="X33" s="18" t="s">
        <v>155</v>
      </c>
      <c r="Y33" s="18" t="s">
        <v>156</v>
      </c>
      <c r="Z33" s="34"/>
      <c r="AA33" s="16">
        <v>46252</v>
      </c>
      <c r="AB33" s="34"/>
      <c r="AC33" s="18"/>
      <c r="AD33" s="34"/>
      <c r="AE33" s="22" t="s">
        <v>8850</v>
      </c>
      <c r="AF33" s="22" t="s">
        <v>8875</v>
      </c>
      <c r="AG33" s="22" t="s">
        <v>8853</v>
      </c>
    </row>
    <row r="34" spans="1:33" s="36" customFormat="1" ht="27.75" customHeight="1" x14ac:dyDescent="0.15">
      <c r="A34" s="18">
        <v>800158193</v>
      </c>
      <c r="B34" s="18" t="s">
        <v>3848</v>
      </c>
      <c r="C34" s="15" t="s">
        <v>98</v>
      </c>
      <c r="D34" s="15" t="s">
        <v>62</v>
      </c>
      <c r="E34" s="15" t="s">
        <v>3155</v>
      </c>
      <c r="F34" s="15" t="s">
        <v>3155</v>
      </c>
      <c r="G34" s="15" t="s">
        <v>3155</v>
      </c>
      <c r="H34" s="15">
        <v>6</v>
      </c>
      <c r="I34" s="15" t="s">
        <v>3155</v>
      </c>
      <c r="J34" s="15">
        <v>201100350</v>
      </c>
      <c r="K34" s="15" t="s">
        <v>417</v>
      </c>
      <c r="L34" s="15" t="s">
        <v>101</v>
      </c>
      <c r="M34" s="18" t="s">
        <v>418</v>
      </c>
      <c r="N34" s="22" t="s">
        <v>73</v>
      </c>
      <c r="O34" s="15" t="s">
        <v>101</v>
      </c>
      <c r="P34" s="18" t="s">
        <v>115</v>
      </c>
      <c r="Q34" s="22" t="s">
        <v>73</v>
      </c>
      <c r="R34" s="18"/>
      <c r="S34" s="18" t="s">
        <v>115</v>
      </c>
      <c r="T34" s="15"/>
      <c r="U34" s="18" t="s">
        <v>170</v>
      </c>
      <c r="V34" s="15" t="s">
        <v>68</v>
      </c>
      <c r="W34" s="18" t="s">
        <v>419</v>
      </c>
      <c r="X34" s="18" t="s">
        <v>172</v>
      </c>
      <c r="Y34" s="18" t="s">
        <v>420</v>
      </c>
      <c r="Z34" s="34"/>
      <c r="AA34" s="16">
        <v>45831</v>
      </c>
      <c r="AB34" s="34"/>
      <c r="AC34" s="18"/>
      <c r="AD34" s="34"/>
      <c r="AE34" s="22" t="s">
        <v>8850</v>
      </c>
      <c r="AF34" s="22" t="s">
        <v>8875</v>
      </c>
      <c r="AG34" s="22" t="s">
        <v>8853</v>
      </c>
    </row>
    <row r="35" spans="1:33" s="36" customFormat="1" ht="27.75" customHeight="1" x14ac:dyDescent="0.15">
      <c r="A35" s="18">
        <v>800158193</v>
      </c>
      <c r="B35" s="18" t="s">
        <v>3848</v>
      </c>
      <c r="C35" s="15" t="s">
        <v>98</v>
      </c>
      <c r="D35" s="15" t="s">
        <v>62</v>
      </c>
      <c r="E35" s="15" t="s">
        <v>3155</v>
      </c>
      <c r="F35" s="15" t="s">
        <v>3155</v>
      </c>
      <c r="G35" s="15" t="s">
        <v>3155</v>
      </c>
      <c r="H35" s="15">
        <v>7</v>
      </c>
      <c r="I35" s="15" t="s">
        <v>3155</v>
      </c>
      <c r="J35" s="15">
        <v>201152210</v>
      </c>
      <c r="K35" s="15" t="s">
        <v>481</v>
      </c>
      <c r="L35" s="15" t="s">
        <v>101</v>
      </c>
      <c r="M35" s="18" t="s">
        <v>482</v>
      </c>
      <c r="N35" s="22" t="s">
        <v>73</v>
      </c>
      <c r="O35" s="15" t="s">
        <v>483</v>
      </c>
      <c r="P35" s="18" t="s">
        <v>484</v>
      </c>
      <c r="Q35" s="22" t="s">
        <v>73</v>
      </c>
      <c r="R35" s="18"/>
      <c r="S35" s="18" t="s">
        <v>484</v>
      </c>
      <c r="T35" s="15" t="s">
        <v>6084</v>
      </c>
      <c r="U35" s="18" t="s">
        <v>485</v>
      </c>
      <c r="V35" s="15" t="s">
        <v>1049</v>
      </c>
      <c r="W35" s="18" t="s">
        <v>486</v>
      </c>
      <c r="X35" s="18" t="s">
        <v>119</v>
      </c>
      <c r="Y35" s="18" t="s">
        <v>487</v>
      </c>
      <c r="Z35" s="34" t="s">
        <v>1025</v>
      </c>
      <c r="AA35" s="16">
        <v>46770</v>
      </c>
      <c r="AB35" s="34" t="s">
        <v>73</v>
      </c>
      <c r="AC35" s="18"/>
      <c r="AD35" s="34"/>
      <c r="AE35" s="22" t="s">
        <v>8850</v>
      </c>
      <c r="AF35" s="22" t="s">
        <v>8883</v>
      </c>
      <c r="AG35" s="22" t="s">
        <v>8853</v>
      </c>
    </row>
    <row r="36" spans="1:33" s="36" customFormat="1" ht="36.75" customHeight="1" x14ac:dyDescent="0.15">
      <c r="A36" s="18">
        <v>800158193</v>
      </c>
      <c r="B36" s="18" t="s">
        <v>3848</v>
      </c>
      <c r="C36" s="15" t="s">
        <v>98</v>
      </c>
      <c r="D36" s="15" t="s">
        <v>62</v>
      </c>
      <c r="E36" s="15" t="s">
        <v>3155</v>
      </c>
      <c r="F36" s="15" t="s">
        <v>3155</v>
      </c>
      <c r="G36" s="15" t="s">
        <v>3155</v>
      </c>
      <c r="H36" s="15">
        <v>9</v>
      </c>
      <c r="I36" s="15" t="s">
        <v>3155</v>
      </c>
      <c r="J36" s="15">
        <v>201152501</v>
      </c>
      <c r="K36" s="15" t="s">
        <v>2796</v>
      </c>
      <c r="L36" s="15" t="s">
        <v>2797</v>
      </c>
      <c r="M36" s="18" t="s">
        <v>3917</v>
      </c>
      <c r="N36" s="22" t="s">
        <v>68</v>
      </c>
      <c r="O36" s="15" t="s">
        <v>2799</v>
      </c>
      <c r="P36" s="18" t="s">
        <v>234</v>
      </c>
      <c r="Q36" s="22" t="s">
        <v>68</v>
      </c>
      <c r="R36" s="18"/>
      <c r="S36" s="18" t="s">
        <v>235</v>
      </c>
      <c r="T36" s="15" t="s">
        <v>2800</v>
      </c>
      <c r="U36" s="18" t="s">
        <v>6085</v>
      </c>
      <c r="V36" s="15"/>
      <c r="W36" s="18" t="s">
        <v>6665</v>
      </c>
      <c r="X36" s="18" t="s">
        <v>71</v>
      </c>
      <c r="Y36" s="18" t="s">
        <v>6666</v>
      </c>
      <c r="Z36" s="34"/>
      <c r="AA36" s="16">
        <v>44255</v>
      </c>
      <c r="AB36" s="34"/>
      <c r="AC36" s="18"/>
      <c r="AD36" s="34"/>
      <c r="AE36" s="22" t="s">
        <v>8850</v>
      </c>
      <c r="AF36" s="22" t="s">
        <v>8877</v>
      </c>
      <c r="AG36" s="22" t="s">
        <v>8853</v>
      </c>
    </row>
    <row r="37" spans="1:33" s="36" customFormat="1" ht="27.75" customHeight="1" x14ac:dyDescent="0.15">
      <c r="A37" s="18">
        <v>800158193</v>
      </c>
      <c r="B37" s="18" t="s">
        <v>3848</v>
      </c>
      <c r="C37" s="15" t="s">
        <v>98</v>
      </c>
      <c r="D37" s="15" t="s">
        <v>62</v>
      </c>
      <c r="E37" s="15" t="s">
        <v>3155</v>
      </c>
      <c r="F37" s="15" t="s">
        <v>3155</v>
      </c>
      <c r="G37" s="15" t="s">
        <v>3155</v>
      </c>
      <c r="H37" s="15">
        <v>7</v>
      </c>
      <c r="I37" s="15" t="s">
        <v>3155</v>
      </c>
      <c r="J37" s="15">
        <v>201153502</v>
      </c>
      <c r="K37" s="15" t="s">
        <v>508</v>
      </c>
      <c r="L37" s="15" t="s">
        <v>247</v>
      </c>
      <c r="M37" s="18" t="s">
        <v>509</v>
      </c>
      <c r="N37" s="22" t="s">
        <v>73</v>
      </c>
      <c r="O37" s="15" t="s">
        <v>248</v>
      </c>
      <c r="P37" s="18" t="s">
        <v>153</v>
      </c>
      <c r="Q37" s="22" t="s">
        <v>73</v>
      </c>
      <c r="R37" s="18"/>
      <c r="S37" s="18" t="s">
        <v>153</v>
      </c>
      <c r="T37" s="15" t="s">
        <v>510</v>
      </c>
      <c r="U37" s="18" t="s">
        <v>511</v>
      </c>
      <c r="V37" s="15" t="s">
        <v>1049</v>
      </c>
      <c r="W37" s="18" t="s">
        <v>512</v>
      </c>
      <c r="X37" s="18" t="s">
        <v>513</v>
      </c>
      <c r="Y37" s="18" t="s">
        <v>514</v>
      </c>
      <c r="Z37" s="34" t="s">
        <v>1025</v>
      </c>
      <c r="AA37" s="16">
        <v>47067</v>
      </c>
      <c r="AB37" s="34" t="s">
        <v>73</v>
      </c>
      <c r="AC37" s="18"/>
      <c r="AD37" s="34"/>
      <c r="AE37" s="22" t="s">
        <v>8850</v>
      </c>
      <c r="AF37" s="22" t="s">
        <v>8886</v>
      </c>
      <c r="AG37" s="22" t="s">
        <v>8853</v>
      </c>
    </row>
    <row r="38" spans="1:33" s="36" customFormat="1" ht="32.25" customHeight="1" x14ac:dyDescent="0.15">
      <c r="A38" s="18">
        <v>800158193</v>
      </c>
      <c r="B38" s="18" t="s">
        <v>3848</v>
      </c>
      <c r="C38" s="15" t="s">
        <v>98</v>
      </c>
      <c r="D38" s="15" t="s">
        <v>62</v>
      </c>
      <c r="E38" s="15" t="s">
        <v>3155</v>
      </c>
      <c r="F38" s="15" t="s">
        <v>3155</v>
      </c>
      <c r="G38" s="15" t="s">
        <v>3155</v>
      </c>
      <c r="H38" s="15">
        <v>4</v>
      </c>
      <c r="I38" s="15" t="s">
        <v>3155</v>
      </c>
      <c r="J38" s="15">
        <v>201154111</v>
      </c>
      <c r="K38" s="15" t="s">
        <v>520</v>
      </c>
      <c r="L38" s="15" t="s">
        <v>521</v>
      </c>
      <c r="M38" s="18" t="s">
        <v>3919</v>
      </c>
      <c r="N38" s="22" t="s">
        <v>68</v>
      </c>
      <c r="O38" s="15" t="s">
        <v>522</v>
      </c>
      <c r="P38" s="18" t="s">
        <v>5575</v>
      </c>
      <c r="Q38" s="22" t="s">
        <v>68</v>
      </c>
      <c r="R38" s="18"/>
      <c r="S38" s="18" t="s">
        <v>5575</v>
      </c>
      <c r="T38" s="15" t="s">
        <v>6088</v>
      </c>
      <c r="U38" s="18" t="s">
        <v>6060</v>
      </c>
      <c r="V38" s="15" t="s">
        <v>1049</v>
      </c>
      <c r="W38" s="18" t="s">
        <v>6643</v>
      </c>
      <c r="X38" s="18" t="s">
        <v>251</v>
      </c>
      <c r="Y38" s="18" t="s">
        <v>6669</v>
      </c>
      <c r="Z38" s="34" t="s">
        <v>1025</v>
      </c>
      <c r="AA38" s="16">
        <v>47023</v>
      </c>
      <c r="AB38" s="34" t="s">
        <v>73</v>
      </c>
      <c r="AC38" s="18"/>
      <c r="AD38" s="34"/>
      <c r="AE38" s="22" t="s">
        <v>8850</v>
      </c>
      <c r="AF38" s="22" t="s">
        <v>8877</v>
      </c>
      <c r="AG38" s="22" t="s">
        <v>8853</v>
      </c>
    </row>
    <row r="39" spans="1:33" s="36" customFormat="1" ht="27.75" customHeight="1" x14ac:dyDescent="0.15">
      <c r="A39" s="18">
        <v>800158193</v>
      </c>
      <c r="B39" s="18" t="s">
        <v>3848</v>
      </c>
      <c r="C39" s="15" t="s">
        <v>98</v>
      </c>
      <c r="D39" s="15" t="s">
        <v>62</v>
      </c>
      <c r="E39" s="15" t="s">
        <v>3155</v>
      </c>
      <c r="F39" s="15" t="s">
        <v>3155</v>
      </c>
      <c r="G39" s="15" t="s">
        <v>3155</v>
      </c>
      <c r="H39" s="15">
        <v>1</v>
      </c>
      <c r="I39" s="15" t="s">
        <v>3155</v>
      </c>
      <c r="J39" s="15">
        <v>202080110</v>
      </c>
      <c r="K39" s="15" t="s">
        <v>603</v>
      </c>
      <c r="L39" s="15" t="s">
        <v>101</v>
      </c>
      <c r="M39" s="18" t="s">
        <v>604</v>
      </c>
      <c r="N39" s="22" t="s">
        <v>73</v>
      </c>
      <c r="O39" s="15" t="s">
        <v>101</v>
      </c>
      <c r="P39" s="18" t="s">
        <v>605</v>
      </c>
      <c r="Q39" s="22" t="s">
        <v>73</v>
      </c>
      <c r="R39" s="18"/>
      <c r="S39" s="18" t="s">
        <v>605</v>
      </c>
      <c r="T39" s="15"/>
      <c r="U39" s="18" t="s">
        <v>84</v>
      </c>
      <c r="V39" s="15" t="s">
        <v>68</v>
      </c>
      <c r="W39" s="18" t="s">
        <v>606</v>
      </c>
      <c r="X39" s="18" t="s">
        <v>71</v>
      </c>
      <c r="Y39" s="18" t="s">
        <v>607</v>
      </c>
      <c r="Z39" s="34"/>
      <c r="AA39" s="16">
        <v>45004</v>
      </c>
      <c r="AB39" s="34"/>
      <c r="AC39" s="18"/>
      <c r="AD39" s="34"/>
      <c r="AE39" s="22" t="s">
        <v>8850</v>
      </c>
      <c r="AF39" s="22" t="s">
        <v>8875</v>
      </c>
      <c r="AG39" s="22" t="s">
        <v>8853</v>
      </c>
    </row>
    <row r="40" spans="1:33" s="36" customFormat="1" ht="27.75" customHeight="1" x14ac:dyDescent="0.15">
      <c r="A40" s="18">
        <v>800158193</v>
      </c>
      <c r="B40" s="18" t="s">
        <v>3848</v>
      </c>
      <c r="C40" s="15" t="s">
        <v>3849</v>
      </c>
      <c r="D40" s="15" t="s">
        <v>62</v>
      </c>
      <c r="E40" s="15" t="s">
        <v>3155</v>
      </c>
      <c r="F40" s="15" t="s">
        <v>3155</v>
      </c>
      <c r="G40" s="15" t="s">
        <v>3155</v>
      </c>
      <c r="H40" s="15">
        <v>3</v>
      </c>
      <c r="I40" s="15" t="s">
        <v>3155</v>
      </c>
      <c r="J40" s="15">
        <v>202121010</v>
      </c>
      <c r="K40" s="15" t="s">
        <v>617</v>
      </c>
      <c r="L40" s="15" t="s">
        <v>3933</v>
      </c>
      <c r="M40" s="18" t="s">
        <v>618</v>
      </c>
      <c r="N40" s="22" t="s">
        <v>73</v>
      </c>
      <c r="O40" s="15" t="s">
        <v>101</v>
      </c>
      <c r="P40" s="18" t="s">
        <v>5579</v>
      </c>
      <c r="Q40" s="22" t="s">
        <v>73</v>
      </c>
      <c r="R40" s="18"/>
      <c r="S40" s="18" t="s">
        <v>5579</v>
      </c>
      <c r="T40" s="15"/>
      <c r="U40" s="18" t="s">
        <v>84</v>
      </c>
      <c r="V40" s="15" t="s">
        <v>68</v>
      </c>
      <c r="W40" s="18" t="s">
        <v>619</v>
      </c>
      <c r="X40" s="18" t="s">
        <v>620</v>
      </c>
      <c r="Y40" s="18" t="s">
        <v>621</v>
      </c>
      <c r="Z40" s="34"/>
      <c r="AA40" s="16">
        <v>47308</v>
      </c>
      <c r="AB40" s="34"/>
      <c r="AC40" s="18"/>
      <c r="AD40" s="34"/>
      <c r="AE40" s="22" t="s">
        <v>8850</v>
      </c>
      <c r="AF40" s="22" t="s">
        <v>8875</v>
      </c>
      <c r="AG40" s="22" t="s">
        <v>8853</v>
      </c>
    </row>
    <row r="41" spans="1:33" s="36" customFormat="1" ht="27.75" customHeight="1" x14ac:dyDescent="0.15">
      <c r="A41" s="18">
        <v>800158193</v>
      </c>
      <c r="B41" s="18" t="s">
        <v>3848</v>
      </c>
      <c r="C41" s="15" t="s">
        <v>810</v>
      </c>
      <c r="D41" s="15" t="s">
        <v>62</v>
      </c>
      <c r="E41" s="15" t="s">
        <v>3155</v>
      </c>
      <c r="F41" s="15" t="s">
        <v>3155</v>
      </c>
      <c r="G41" s="15" t="s">
        <v>3155</v>
      </c>
      <c r="H41" s="15">
        <v>6</v>
      </c>
      <c r="I41" s="15" t="s">
        <v>3155</v>
      </c>
      <c r="J41" s="15">
        <v>410002516</v>
      </c>
      <c r="K41" s="15" t="s">
        <v>846</v>
      </c>
      <c r="L41" s="15" t="s">
        <v>101</v>
      </c>
      <c r="M41" s="18" t="s">
        <v>847</v>
      </c>
      <c r="N41" s="22" t="s">
        <v>73</v>
      </c>
      <c r="O41" s="15" t="s">
        <v>101</v>
      </c>
      <c r="P41" s="18" t="s">
        <v>134</v>
      </c>
      <c r="Q41" s="22" t="s">
        <v>73</v>
      </c>
      <c r="R41" s="18"/>
      <c r="S41" s="18" t="s">
        <v>115</v>
      </c>
      <c r="T41" s="15" t="s">
        <v>1017</v>
      </c>
      <c r="U41" s="18" t="s">
        <v>185</v>
      </c>
      <c r="V41" s="15" t="s">
        <v>68</v>
      </c>
      <c r="W41" s="18" t="s">
        <v>186</v>
      </c>
      <c r="X41" s="18" t="s">
        <v>1409</v>
      </c>
      <c r="Y41" s="18" t="s">
        <v>849</v>
      </c>
      <c r="Z41" s="22"/>
      <c r="AA41" s="16">
        <v>45209</v>
      </c>
      <c r="AB41" s="34"/>
      <c r="AC41" s="18"/>
      <c r="AD41" s="34"/>
      <c r="AE41" s="22" t="s">
        <v>8850</v>
      </c>
      <c r="AF41" s="22" t="s">
        <v>8875</v>
      </c>
      <c r="AG41" s="22" t="s">
        <v>8851</v>
      </c>
    </row>
    <row r="42" spans="1:33" s="36" customFormat="1" ht="27.75" customHeight="1" x14ac:dyDescent="0.15">
      <c r="A42" s="18">
        <v>800158193</v>
      </c>
      <c r="B42" s="18" t="s">
        <v>3848</v>
      </c>
      <c r="C42" s="15" t="s">
        <v>810</v>
      </c>
      <c r="D42" s="15" t="s">
        <v>62</v>
      </c>
      <c r="E42" s="15" t="s">
        <v>3155</v>
      </c>
      <c r="F42" s="15" t="s">
        <v>3155</v>
      </c>
      <c r="G42" s="15" t="s">
        <v>3155</v>
      </c>
      <c r="H42" s="15">
        <v>6</v>
      </c>
      <c r="I42" s="15" t="s">
        <v>3155</v>
      </c>
      <c r="J42" s="15">
        <v>414330211</v>
      </c>
      <c r="K42" s="15" t="s">
        <v>901</v>
      </c>
      <c r="L42" s="15" t="s">
        <v>885</v>
      </c>
      <c r="M42" s="18" t="s">
        <v>902</v>
      </c>
      <c r="N42" s="22" t="s">
        <v>73</v>
      </c>
      <c r="O42" s="15" t="s">
        <v>903</v>
      </c>
      <c r="P42" s="18" t="s">
        <v>888</v>
      </c>
      <c r="Q42" s="22" t="s">
        <v>73</v>
      </c>
      <c r="R42" s="18"/>
      <c r="S42" s="18" t="s">
        <v>889</v>
      </c>
      <c r="T42" s="15"/>
      <c r="U42" s="18" t="s">
        <v>890</v>
      </c>
      <c r="V42" s="15" t="s">
        <v>68</v>
      </c>
      <c r="W42" s="18" t="s">
        <v>891</v>
      </c>
      <c r="X42" s="18" t="s">
        <v>187</v>
      </c>
      <c r="Y42" s="18" t="s">
        <v>904</v>
      </c>
      <c r="Z42" s="22"/>
      <c r="AA42" s="16">
        <v>46861</v>
      </c>
      <c r="AB42" s="34"/>
      <c r="AC42" s="18"/>
      <c r="AD42" s="34"/>
      <c r="AE42" s="22" t="s">
        <v>8850</v>
      </c>
      <c r="AF42" s="22" t="s">
        <v>8875</v>
      </c>
      <c r="AG42" s="22" t="s">
        <v>8851</v>
      </c>
    </row>
    <row r="43" spans="1:33" s="36" customFormat="1" ht="27.75" customHeight="1" x14ac:dyDescent="0.15">
      <c r="A43" s="18">
        <v>800158193</v>
      </c>
      <c r="B43" s="18" t="s">
        <v>3848</v>
      </c>
      <c r="C43" s="15" t="s">
        <v>810</v>
      </c>
      <c r="D43" s="15" t="s">
        <v>62</v>
      </c>
      <c r="E43" s="15" t="s">
        <v>3155</v>
      </c>
      <c r="F43" s="15" t="s">
        <v>3155</v>
      </c>
      <c r="G43" s="15" t="s">
        <v>3155</v>
      </c>
      <c r="H43" s="15">
        <v>4</v>
      </c>
      <c r="I43" s="15" t="s">
        <v>3155</v>
      </c>
      <c r="J43" s="15">
        <v>414330314</v>
      </c>
      <c r="K43" s="15" t="s">
        <v>3946</v>
      </c>
      <c r="L43" s="15" t="s">
        <v>885</v>
      </c>
      <c r="M43" s="18" t="s">
        <v>3947</v>
      </c>
      <c r="N43" s="22" t="s">
        <v>73</v>
      </c>
      <c r="O43" s="15" t="s">
        <v>3122</v>
      </c>
      <c r="P43" s="18" t="s">
        <v>889</v>
      </c>
      <c r="Q43" s="22" t="s">
        <v>73</v>
      </c>
      <c r="R43" s="18"/>
      <c r="S43" s="18" t="s">
        <v>889</v>
      </c>
      <c r="T43" s="15"/>
      <c r="U43" s="18" t="s">
        <v>890</v>
      </c>
      <c r="V43" s="15" t="s">
        <v>68</v>
      </c>
      <c r="W43" s="18" t="s">
        <v>915</v>
      </c>
      <c r="X43" s="18" t="s">
        <v>1409</v>
      </c>
      <c r="Y43" s="18" t="s">
        <v>6688</v>
      </c>
      <c r="Z43" s="22"/>
      <c r="AA43" s="16">
        <v>46663</v>
      </c>
      <c r="AB43" s="34"/>
      <c r="AC43" s="18"/>
      <c r="AD43" s="34"/>
      <c r="AE43" s="22" t="s">
        <v>8850</v>
      </c>
      <c r="AF43" s="22" t="s">
        <v>8875</v>
      </c>
      <c r="AG43" s="22" t="s">
        <v>8851</v>
      </c>
    </row>
    <row r="44" spans="1:33" s="36" customFormat="1" ht="27.75" customHeight="1" x14ac:dyDescent="0.15">
      <c r="A44" s="18">
        <v>800158193</v>
      </c>
      <c r="B44" s="18" t="s">
        <v>3848</v>
      </c>
      <c r="C44" s="15" t="s">
        <v>810</v>
      </c>
      <c r="D44" s="15" t="s">
        <v>62</v>
      </c>
      <c r="E44" s="15" t="s">
        <v>3155</v>
      </c>
      <c r="F44" s="15" t="s">
        <v>3155</v>
      </c>
      <c r="G44" s="15" t="s">
        <v>3155</v>
      </c>
      <c r="H44" s="15">
        <v>5</v>
      </c>
      <c r="I44" s="15" t="s">
        <v>3155</v>
      </c>
      <c r="J44" s="15">
        <v>414330611</v>
      </c>
      <c r="K44" s="15" t="s">
        <v>917</v>
      </c>
      <c r="L44" s="15" t="s">
        <v>885</v>
      </c>
      <c r="M44" s="18" t="s">
        <v>918</v>
      </c>
      <c r="N44" s="22" t="s">
        <v>73</v>
      </c>
      <c r="O44" s="15" t="s">
        <v>919</v>
      </c>
      <c r="P44" s="18" t="s">
        <v>888</v>
      </c>
      <c r="Q44" s="22" t="s">
        <v>73</v>
      </c>
      <c r="R44" s="18"/>
      <c r="S44" s="18" t="s">
        <v>889</v>
      </c>
      <c r="T44" s="15"/>
      <c r="U44" s="18" t="s">
        <v>890</v>
      </c>
      <c r="V44" s="15" t="s">
        <v>68</v>
      </c>
      <c r="W44" s="18" t="s">
        <v>909</v>
      </c>
      <c r="X44" s="18" t="s">
        <v>187</v>
      </c>
      <c r="Y44" s="18" t="s">
        <v>920</v>
      </c>
      <c r="Z44" s="22"/>
      <c r="AA44" s="16">
        <v>45506</v>
      </c>
      <c r="AB44" s="34"/>
      <c r="AC44" s="18"/>
      <c r="AD44" s="34"/>
      <c r="AE44" s="22" t="s">
        <v>8850</v>
      </c>
      <c r="AF44" s="22" t="s">
        <v>8875</v>
      </c>
      <c r="AG44" s="22" t="s">
        <v>8851</v>
      </c>
    </row>
    <row r="45" spans="1:33" s="36" customFormat="1" ht="27.75" customHeight="1" x14ac:dyDescent="0.15">
      <c r="A45" s="18">
        <v>800158193</v>
      </c>
      <c r="B45" s="18" t="s">
        <v>3848</v>
      </c>
      <c r="C45" s="15" t="s">
        <v>810</v>
      </c>
      <c r="D45" s="15" t="s">
        <v>62</v>
      </c>
      <c r="E45" s="15" t="s">
        <v>3155</v>
      </c>
      <c r="F45" s="15" t="s">
        <v>3155</v>
      </c>
      <c r="G45" s="15" t="s">
        <v>3155</v>
      </c>
      <c r="H45" s="15">
        <v>4</v>
      </c>
      <c r="I45" s="15" t="s">
        <v>3155</v>
      </c>
      <c r="J45" s="15">
        <v>417050202</v>
      </c>
      <c r="K45" s="15" t="s">
        <v>3950</v>
      </c>
      <c r="L45" s="15" t="s">
        <v>940</v>
      </c>
      <c r="M45" s="18" t="s">
        <v>942</v>
      </c>
      <c r="N45" s="22" t="s">
        <v>73</v>
      </c>
      <c r="O45" s="15" t="s">
        <v>943</v>
      </c>
      <c r="P45" s="18" t="s">
        <v>463</v>
      </c>
      <c r="Q45" s="22" t="s">
        <v>73</v>
      </c>
      <c r="R45" s="18"/>
      <c r="S45" s="18" t="s">
        <v>463</v>
      </c>
      <c r="T45" s="15"/>
      <c r="U45" s="18" t="s">
        <v>937</v>
      </c>
      <c r="V45" s="15" t="s">
        <v>68</v>
      </c>
      <c r="W45" s="18" t="s">
        <v>938</v>
      </c>
      <c r="X45" s="18" t="s">
        <v>71</v>
      </c>
      <c r="Y45" s="18" t="s">
        <v>944</v>
      </c>
      <c r="Z45" s="22"/>
      <c r="AA45" s="16">
        <v>46728</v>
      </c>
      <c r="AB45" s="34"/>
      <c r="AC45" s="18"/>
      <c r="AD45" s="34"/>
      <c r="AE45" s="22" t="s">
        <v>8850</v>
      </c>
      <c r="AF45" s="22" t="s">
        <v>8875</v>
      </c>
      <c r="AG45" s="22" t="s">
        <v>8851</v>
      </c>
    </row>
    <row r="46" spans="1:33" s="36" customFormat="1" ht="27.75" customHeight="1" x14ac:dyDescent="0.15">
      <c r="A46" s="18">
        <v>800158193</v>
      </c>
      <c r="B46" s="18" t="s">
        <v>3848</v>
      </c>
      <c r="C46" s="15" t="s">
        <v>810</v>
      </c>
      <c r="D46" s="15" t="s">
        <v>62</v>
      </c>
      <c r="E46" s="15" t="s">
        <v>3155</v>
      </c>
      <c r="F46" s="15" t="s">
        <v>3155</v>
      </c>
      <c r="G46" s="15" t="s">
        <v>3155</v>
      </c>
      <c r="H46" s="15">
        <v>4</v>
      </c>
      <c r="I46" s="15" t="s">
        <v>3155</v>
      </c>
      <c r="J46" s="15">
        <v>416003910</v>
      </c>
      <c r="K46" s="15" t="s">
        <v>3953</v>
      </c>
      <c r="L46" s="15" t="s">
        <v>820</v>
      </c>
      <c r="M46" s="18" t="s">
        <v>935</v>
      </c>
      <c r="N46" s="22" t="s">
        <v>73</v>
      </c>
      <c r="O46" s="15" t="s">
        <v>936</v>
      </c>
      <c r="P46" s="18" t="s">
        <v>463</v>
      </c>
      <c r="Q46" s="22" t="s">
        <v>73</v>
      </c>
      <c r="R46" s="18"/>
      <c r="S46" s="18" t="s">
        <v>463</v>
      </c>
      <c r="T46" s="15"/>
      <c r="U46" s="18" t="s">
        <v>937</v>
      </c>
      <c r="V46" s="15" t="s">
        <v>68</v>
      </c>
      <c r="W46" s="18" t="s">
        <v>938</v>
      </c>
      <c r="X46" s="18" t="s">
        <v>71</v>
      </c>
      <c r="Y46" s="18" t="s">
        <v>939</v>
      </c>
      <c r="Z46" s="22"/>
      <c r="AA46" s="16">
        <v>44679</v>
      </c>
      <c r="AB46" s="34"/>
      <c r="AC46" s="18"/>
      <c r="AD46" s="34"/>
      <c r="AE46" s="22" t="s">
        <v>8850</v>
      </c>
      <c r="AF46" s="22" t="s">
        <v>8875</v>
      </c>
      <c r="AG46" s="22" t="s">
        <v>8851</v>
      </c>
    </row>
    <row r="47" spans="1:33" s="36" customFormat="1" ht="27.75" customHeight="1" x14ac:dyDescent="0.15">
      <c r="A47" s="18">
        <v>805001194</v>
      </c>
      <c r="B47" s="18" t="s">
        <v>3855</v>
      </c>
      <c r="C47" s="15" t="s">
        <v>810</v>
      </c>
      <c r="D47" s="15" t="s">
        <v>62</v>
      </c>
      <c r="E47" s="15" t="s">
        <v>3155</v>
      </c>
      <c r="F47" s="15" t="s">
        <v>3155</v>
      </c>
      <c r="G47" s="15" t="s">
        <v>3155</v>
      </c>
      <c r="H47" s="15">
        <v>6</v>
      </c>
      <c r="I47" s="15" t="s">
        <v>3155</v>
      </c>
      <c r="J47" s="15">
        <v>414330211</v>
      </c>
      <c r="K47" s="15" t="s">
        <v>901</v>
      </c>
      <c r="L47" s="15" t="s">
        <v>885</v>
      </c>
      <c r="M47" s="18" t="s">
        <v>3991</v>
      </c>
      <c r="N47" s="22"/>
      <c r="O47" s="15" t="s">
        <v>903</v>
      </c>
      <c r="P47" s="18" t="s">
        <v>5591</v>
      </c>
      <c r="Q47" s="22"/>
      <c r="R47" s="18" t="s">
        <v>5591</v>
      </c>
      <c r="S47" s="18" t="s">
        <v>5591</v>
      </c>
      <c r="T47" s="15"/>
      <c r="U47" s="18" t="s">
        <v>6121</v>
      </c>
      <c r="V47" s="15"/>
      <c r="W47" s="18" t="s">
        <v>6710</v>
      </c>
      <c r="X47" s="18" t="s">
        <v>3325</v>
      </c>
      <c r="Y47" s="18" t="s">
        <v>6711</v>
      </c>
      <c r="Z47" s="22"/>
      <c r="AA47" s="16">
        <v>45433</v>
      </c>
      <c r="AB47" s="34"/>
      <c r="AC47" s="18"/>
      <c r="AD47" s="34"/>
      <c r="AE47" s="22" t="s">
        <v>8850</v>
      </c>
      <c r="AF47" s="22" t="s">
        <v>8866</v>
      </c>
      <c r="AG47" s="22"/>
    </row>
    <row r="48" spans="1:33" s="36" customFormat="1" ht="27.75" customHeight="1" x14ac:dyDescent="0.15">
      <c r="A48" s="18">
        <v>805001194</v>
      </c>
      <c r="B48" s="18" t="s">
        <v>3855</v>
      </c>
      <c r="C48" s="15" t="s">
        <v>810</v>
      </c>
      <c r="D48" s="15" t="s">
        <v>62</v>
      </c>
      <c r="E48" s="15" t="s">
        <v>3155</v>
      </c>
      <c r="F48" s="15" t="s">
        <v>3155</v>
      </c>
      <c r="G48" s="15" t="s">
        <v>3155</v>
      </c>
      <c r="H48" s="15">
        <v>6</v>
      </c>
      <c r="I48" s="15" t="s">
        <v>3155</v>
      </c>
      <c r="J48" s="15">
        <v>414330311</v>
      </c>
      <c r="K48" s="15" t="s">
        <v>905</v>
      </c>
      <c r="L48" s="15" t="s">
        <v>885</v>
      </c>
      <c r="M48" s="18" t="s">
        <v>3301</v>
      </c>
      <c r="N48" s="22"/>
      <c r="O48" s="15" t="s">
        <v>907</v>
      </c>
      <c r="P48" s="18" t="s">
        <v>5591</v>
      </c>
      <c r="Q48" s="22"/>
      <c r="R48" s="18" t="s">
        <v>5591</v>
      </c>
      <c r="S48" s="18" t="s">
        <v>5591</v>
      </c>
      <c r="T48" s="15" t="s">
        <v>908</v>
      </c>
      <c r="U48" s="18" t="s">
        <v>6121</v>
      </c>
      <c r="V48" s="15"/>
      <c r="W48" s="18" t="s">
        <v>6712</v>
      </c>
      <c r="X48" s="18" t="s">
        <v>3325</v>
      </c>
      <c r="Y48" s="18" t="s">
        <v>6713</v>
      </c>
      <c r="Z48" s="22"/>
      <c r="AA48" s="16">
        <v>45434</v>
      </c>
      <c r="AB48" s="34"/>
      <c r="AC48" s="18"/>
      <c r="AD48" s="34"/>
      <c r="AE48" s="22" t="s">
        <v>8850</v>
      </c>
      <c r="AF48" s="22" t="s">
        <v>8866</v>
      </c>
      <c r="AG48" s="22"/>
    </row>
    <row r="49" spans="1:33" s="36" customFormat="1" ht="27.75" customHeight="1" x14ac:dyDescent="0.15">
      <c r="A49" s="18">
        <v>805001194</v>
      </c>
      <c r="B49" s="18" t="s">
        <v>3855</v>
      </c>
      <c r="C49" s="15" t="s">
        <v>810</v>
      </c>
      <c r="D49" s="15" t="s">
        <v>62</v>
      </c>
      <c r="E49" s="15" t="s">
        <v>3155</v>
      </c>
      <c r="F49" s="15" t="s">
        <v>3155</v>
      </c>
      <c r="G49" s="15" t="s">
        <v>3155</v>
      </c>
      <c r="H49" s="15">
        <v>4</v>
      </c>
      <c r="I49" s="15" t="s">
        <v>3155</v>
      </c>
      <c r="J49" s="15">
        <v>414330314</v>
      </c>
      <c r="K49" s="15" t="s">
        <v>3946</v>
      </c>
      <c r="L49" s="15" t="s">
        <v>885</v>
      </c>
      <c r="M49" s="18" t="s">
        <v>3992</v>
      </c>
      <c r="N49" s="22"/>
      <c r="O49" s="15" t="s">
        <v>3122</v>
      </c>
      <c r="P49" s="18" t="s">
        <v>5592</v>
      </c>
      <c r="Q49" s="22"/>
      <c r="R49" s="18" t="s">
        <v>5592</v>
      </c>
      <c r="S49" s="18" t="s">
        <v>5592</v>
      </c>
      <c r="T49" s="15"/>
      <c r="U49" s="18" t="s">
        <v>6121</v>
      </c>
      <c r="V49" s="15"/>
      <c r="W49" s="18" t="s">
        <v>6710</v>
      </c>
      <c r="X49" s="18" t="s">
        <v>3325</v>
      </c>
      <c r="Y49" s="18" t="s">
        <v>6714</v>
      </c>
      <c r="Z49" s="22"/>
      <c r="AA49" s="16">
        <v>45499</v>
      </c>
      <c r="AB49" s="34"/>
      <c r="AC49" s="18"/>
      <c r="AD49" s="34"/>
      <c r="AE49" s="22" t="s">
        <v>8850</v>
      </c>
      <c r="AF49" s="22" t="s">
        <v>8866</v>
      </c>
      <c r="AG49" s="22"/>
    </row>
    <row r="50" spans="1:33" s="36" customFormat="1" ht="27.75" customHeight="1" x14ac:dyDescent="0.15">
      <c r="A50" s="18">
        <v>805001194</v>
      </c>
      <c r="B50" s="18" t="s">
        <v>3855</v>
      </c>
      <c r="C50" s="15" t="s">
        <v>810</v>
      </c>
      <c r="D50" s="15" t="s">
        <v>62</v>
      </c>
      <c r="E50" s="15" t="s">
        <v>3155</v>
      </c>
      <c r="F50" s="15" t="s">
        <v>3155</v>
      </c>
      <c r="G50" s="15" t="s">
        <v>3155</v>
      </c>
      <c r="H50" s="15">
        <v>5</v>
      </c>
      <c r="I50" s="15" t="s">
        <v>3155</v>
      </c>
      <c r="J50" s="15">
        <v>414330511</v>
      </c>
      <c r="K50" s="15" t="s">
        <v>911</v>
      </c>
      <c r="L50" s="15" t="s">
        <v>885</v>
      </c>
      <c r="M50" s="18" t="s">
        <v>3993</v>
      </c>
      <c r="N50" s="22"/>
      <c r="O50" s="15" t="s">
        <v>913</v>
      </c>
      <c r="P50" s="18" t="s">
        <v>5592</v>
      </c>
      <c r="Q50" s="22"/>
      <c r="R50" s="18" t="s">
        <v>5592</v>
      </c>
      <c r="S50" s="18" t="s">
        <v>5592</v>
      </c>
      <c r="T50" s="15" t="s">
        <v>6109</v>
      </c>
      <c r="U50" s="18" t="s">
        <v>6121</v>
      </c>
      <c r="V50" s="15"/>
      <c r="W50" s="18" t="s">
        <v>6712</v>
      </c>
      <c r="X50" s="18" t="s">
        <v>3325</v>
      </c>
      <c r="Y50" s="18" t="s">
        <v>6715</v>
      </c>
      <c r="Z50" s="22"/>
      <c r="AA50" s="16">
        <v>45433</v>
      </c>
      <c r="AB50" s="34"/>
      <c r="AC50" s="18"/>
      <c r="AD50" s="34"/>
      <c r="AE50" s="22" t="s">
        <v>8850</v>
      </c>
      <c r="AF50" s="22" t="s">
        <v>8866</v>
      </c>
      <c r="AG50" s="22"/>
    </row>
    <row r="51" spans="1:33" s="36" customFormat="1" ht="27.75" customHeight="1" x14ac:dyDescent="0.15">
      <c r="A51" s="18">
        <v>805001194</v>
      </c>
      <c r="B51" s="18" t="s">
        <v>3855</v>
      </c>
      <c r="C51" s="15" t="s">
        <v>810</v>
      </c>
      <c r="D51" s="15" t="s">
        <v>62</v>
      </c>
      <c r="E51" s="15" t="s">
        <v>3155</v>
      </c>
      <c r="F51" s="15" t="s">
        <v>3155</v>
      </c>
      <c r="G51" s="15" t="s">
        <v>3155</v>
      </c>
      <c r="H51" s="15">
        <v>5</v>
      </c>
      <c r="I51" s="15" t="s">
        <v>3155</v>
      </c>
      <c r="J51" s="15">
        <v>414330611</v>
      </c>
      <c r="K51" s="15" t="s">
        <v>917</v>
      </c>
      <c r="L51" s="15" t="s">
        <v>885</v>
      </c>
      <c r="M51" s="18" t="s">
        <v>3994</v>
      </c>
      <c r="N51" s="22"/>
      <c r="O51" s="15" t="s">
        <v>919</v>
      </c>
      <c r="P51" s="18" t="s">
        <v>3303</v>
      </c>
      <c r="Q51" s="22"/>
      <c r="R51" s="18" t="s">
        <v>3303</v>
      </c>
      <c r="S51" s="18" t="s">
        <v>3303</v>
      </c>
      <c r="T51" s="15"/>
      <c r="U51" s="18" t="s">
        <v>3304</v>
      </c>
      <c r="V51" s="15"/>
      <c r="W51" s="18" t="s">
        <v>6716</v>
      </c>
      <c r="X51" s="18" t="s">
        <v>1582</v>
      </c>
      <c r="Y51" s="18" t="s">
        <v>6717</v>
      </c>
      <c r="Z51" s="22"/>
      <c r="AA51" s="16">
        <v>45433</v>
      </c>
      <c r="AB51" s="34"/>
      <c r="AC51" s="18"/>
      <c r="AD51" s="34"/>
      <c r="AE51" s="22" t="s">
        <v>8850</v>
      </c>
      <c r="AF51" s="22" t="s">
        <v>8866</v>
      </c>
      <c r="AG51" s="22"/>
    </row>
    <row r="52" spans="1:33" s="36" customFormat="1" ht="27.75" customHeight="1" x14ac:dyDescent="0.15">
      <c r="A52" s="18">
        <v>830041488</v>
      </c>
      <c r="B52" s="18" t="s">
        <v>3856</v>
      </c>
      <c r="C52" s="15" t="s">
        <v>98</v>
      </c>
      <c r="D52" s="15" t="s">
        <v>150</v>
      </c>
      <c r="E52" s="15">
        <v>4</v>
      </c>
      <c r="F52" s="15">
        <v>4</v>
      </c>
      <c r="G52" s="15" t="s">
        <v>1025</v>
      </c>
      <c r="H52" s="15">
        <v>9</v>
      </c>
      <c r="I52" s="15">
        <v>9</v>
      </c>
      <c r="J52" s="15">
        <v>201040610</v>
      </c>
      <c r="K52" s="15" t="s">
        <v>151</v>
      </c>
      <c r="L52" s="15" t="s">
        <v>101</v>
      </c>
      <c r="M52" s="18" t="s">
        <v>3996</v>
      </c>
      <c r="N52" s="22" t="s">
        <v>68</v>
      </c>
      <c r="O52" s="15" t="s">
        <v>248</v>
      </c>
      <c r="P52" s="18" t="s">
        <v>248</v>
      </c>
      <c r="Q52" s="22" t="s">
        <v>73</v>
      </c>
      <c r="R52" s="18" t="s">
        <v>248</v>
      </c>
      <c r="S52" s="18" t="s">
        <v>248</v>
      </c>
      <c r="T52" s="15"/>
      <c r="U52" s="18" t="s">
        <v>1374</v>
      </c>
      <c r="V52" s="15" t="s">
        <v>68</v>
      </c>
      <c r="W52" s="18" t="s">
        <v>6719</v>
      </c>
      <c r="X52" s="18" t="s">
        <v>71</v>
      </c>
      <c r="Y52" s="18" t="s">
        <v>6720</v>
      </c>
      <c r="Z52" s="22"/>
      <c r="AA52" s="16">
        <v>45888</v>
      </c>
      <c r="AB52" s="34"/>
      <c r="AC52" s="18"/>
      <c r="AD52" s="34"/>
      <c r="AE52" s="22" t="s">
        <v>8850</v>
      </c>
      <c r="AF52" s="22" t="s">
        <v>8860</v>
      </c>
      <c r="AG52" s="22" t="s">
        <v>8855</v>
      </c>
    </row>
    <row r="53" spans="1:33" s="36" customFormat="1" ht="27.75" customHeight="1" x14ac:dyDescent="0.15">
      <c r="A53" s="18">
        <v>830041488</v>
      </c>
      <c r="B53" s="18" t="s">
        <v>3856</v>
      </c>
      <c r="C53" s="15" t="s">
        <v>98</v>
      </c>
      <c r="D53" s="15" t="s">
        <v>150</v>
      </c>
      <c r="E53" s="15">
        <v>4</v>
      </c>
      <c r="F53" s="15">
        <v>4</v>
      </c>
      <c r="G53" s="15" t="s">
        <v>1025</v>
      </c>
      <c r="H53" s="15">
        <v>9</v>
      </c>
      <c r="I53" s="15">
        <v>9</v>
      </c>
      <c r="J53" s="15">
        <v>201040710</v>
      </c>
      <c r="K53" s="15" t="s">
        <v>157</v>
      </c>
      <c r="L53" s="15" t="s">
        <v>101</v>
      </c>
      <c r="M53" s="18" t="s">
        <v>3996</v>
      </c>
      <c r="N53" s="22" t="s">
        <v>68</v>
      </c>
      <c r="O53" s="15" t="s">
        <v>248</v>
      </c>
      <c r="P53" s="18" t="s">
        <v>248</v>
      </c>
      <c r="Q53" s="22" t="s">
        <v>73</v>
      </c>
      <c r="R53" s="18" t="s">
        <v>248</v>
      </c>
      <c r="S53" s="18" t="s">
        <v>248</v>
      </c>
      <c r="T53" s="15"/>
      <c r="U53" s="18" t="s">
        <v>1374</v>
      </c>
      <c r="V53" s="15" t="s">
        <v>68</v>
      </c>
      <c r="W53" s="18" t="s">
        <v>6719</v>
      </c>
      <c r="X53" s="18" t="s">
        <v>71</v>
      </c>
      <c r="Y53" s="18" t="s">
        <v>6720</v>
      </c>
      <c r="Z53" s="22"/>
      <c r="AA53" s="16">
        <v>45888</v>
      </c>
      <c r="AB53" s="34"/>
      <c r="AC53" s="18"/>
      <c r="AD53" s="34"/>
      <c r="AE53" s="22" t="s">
        <v>8850</v>
      </c>
      <c r="AF53" s="22" t="s">
        <v>8860</v>
      </c>
      <c r="AG53" s="22" t="s">
        <v>8855</v>
      </c>
    </row>
    <row r="54" spans="1:33" s="36" customFormat="1" ht="27.75" customHeight="1" x14ac:dyDescent="0.15">
      <c r="A54" s="18">
        <v>830041488</v>
      </c>
      <c r="B54" s="18" t="s">
        <v>3856</v>
      </c>
      <c r="C54" s="15" t="s">
        <v>98</v>
      </c>
      <c r="D54" s="15" t="s">
        <v>150</v>
      </c>
      <c r="E54" s="15">
        <v>4</v>
      </c>
      <c r="F54" s="15">
        <v>4</v>
      </c>
      <c r="G54" s="15" t="s">
        <v>1025</v>
      </c>
      <c r="H54" s="15">
        <v>9</v>
      </c>
      <c r="I54" s="15">
        <v>9</v>
      </c>
      <c r="J54" s="15">
        <v>201040810</v>
      </c>
      <c r="K54" s="15" t="s">
        <v>159</v>
      </c>
      <c r="L54" s="15" t="s">
        <v>101</v>
      </c>
      <c r="M54" s="18" t="s">
        <v>3996</v>
      </c>
      <c r="N54" s="22" t="s">
        <v>68</v>
      </c>
      <c r="O54" s="15" t="s">
        <v>248</v>
      </c>
      <c r="P54" s="18" t="s">
        <v>248</v>
      </c>
      <c r="Q54" s="22" t="s">
        <v>73</v>
      </c>
      <c r="R54" s="18" t="s">
        <v>248</v>
      </c>
      <c r="S54" s="18" t="s">
        <v>248</v>
      </c>
      <c r="T54" s="15"/>
      <c r="U54" s="18" t="s">
        <v>1374</v>
      </c>
      <c r="V54" s="15" t="s">
        <v>68</v>
      </c>
      <c r="W54" s="18" t="s">
        <v>6719</v>
      </c>
      <c r="X54" s="18" t="s">
        <v>71</v>
      </c>
      <c r="Y54" s="18" t="s">
        <v>6720</v>
      </c>
      <c r="Z54" s="22"/>
      <c r="AA54" s="16">
        <v>45888</v>
      </c>
      <c r="AB54" s="34"/>
      <c r="AC54" s="18"/>
      <c r="AD54" s="34"/>
      <c r="AE54" s="22" t="s">
        <v>8850</v>
      </c>
      <c r="AF54" s="22" t="s">
        <v>8860</v>
      </c>
      <c r="AG54" s="22" t="s">
        <v>8855</v>
      </c>
    </row>
    <row r="55" spans="1:33" s="36" customFormat="1" ht="27.75" customHeight="1" x14ac:dyDescent="0.15">
      <c r="A55" s="18">
        <v>830041488</v>
      </c>
      <c r="B55" s="18" t="s">
        <v>3856</v>
      </c>
      <c r="C55" s="15" t="s">
        <v>98</v>
      </c>
      <c r="D55" s="15" t="s">
        <v>150</v>
      </c>
      <c r="E55" s="15">
        <v>4</v>
      </c>
      <c r="F55" s="15">
        <v>4</v>
      </c>
      <c r="G55" s="15" t="s">
        <v>1025</v>
      </c>
      <c r="H55" s="15">
        <v>9</v>
      </c>
      <c r="I55" s="15">
        <v>9</v>
      </c>
      <c r="J55" s="15">
        <v>201041510</v>
      </c>
      <c r="K55" s="15" t="s">
        <v>161</v>
      </c>
      <c r="L55" s="15" t="s">
        <v>101</v>
      </c>
      <c r="M55" s="18" t="s">
        <v>3996</v>
      </c>
      <c r="N55" s="22" t="s">
        <v>68</v>
      </c>
      <c r="O55" s="15" t="s">
        <v>248</v>
      </c>
      <c r="P55" s="18" t="s">
        <v>248</v>
      </c>
      <c r="Q55" s="22" t="s">
        <v>73</v>
      </c>
      <c r="R55" s="18" t="s">
        <v>248</v>
      </c>
      <c r="S55" s="18" t="s">
        <v>248</v>
      </c>
      <c r="T55" s="15"/>
      <c r="U55" s="18" t="s">
        <v>1374</v>
      </c>
      <c r="V55" s="15" t="s">
        <v>68</v>
      </c>
      <c r="W55" s="18" t="s">
        <v>6719</v>
      </c>
      <c r="X55" s="18" t="s">
        <v>71</v>
      </c>
      <c r="Y55" s="18" t="s">
        <v>6720</v>
      </c>
      <c r="Z55" s="22"/>
      <c r="AA55" s="16">
        <v>45888</v>
      </c>
      <c r="AB55" s="34"/>
      <c r="AC55" s="18"/>
      <c r="AD55" s="34"/>
      <c r="AE55" s="22" t="s">
        <v>8850</v>
      </c>
      <c r="AF55" s="22" t="s">
        <v>8860</v>
      </c>
      <c r="AG55" s="22" t="s">
        <v>8855</v>
      </c>
    </row>
    <row r="56" spans="1:33" s="36" customFormat="1" ht="27.75" customHeight="1" x14ac:dyDescent="0.15">
      <c r="A56" s="18">
        <v>830041488</v>
      </c>
      <c r="B56" s="18" t="s">
        <v>3856</v>
      </c>
      <c r="C56" s="15" t="s">
        <v>98</v>
      </c>
      <c r="D56" s="15" t="s">
        <v>163</v>
      </c>
      <c r="E56" s="15">
        <v>3</v>
      </c>
      <c r="F56" s="15">
        <v>3</v>
      </c>
      <c r="G56" s="15" t="s">
        <v>1025</v>
      </c>
      <c r="H56" s="15">
        <v>11</v>
      </c>
      <c r="I56" s="15">
        <v>11</v>
      </c>
      <c r="J56" s="15">
        <v>201100202</v>
      </c>
      <c r="K56" s="15" t="s">
        <v>164</v>
      </c>
      <c r="L56" s="15" t="s">
        <v>165</v>
      </c>
      <c r="M56" s="18" t="s">
        <v>164</v>
      </c>
      <c r="N56" s="22" t="s">
        <v>73</v>
      </c>
      <c r="O56" s="15" t="s">
        <v>167</v>
      </c>
      <c r="P56" s="18" t="s">
        <v>167</v>
      </c>
      <c r="Q56" s="22" t="s">
        <v>73</v>
      </c>
      <c r="R56" s="18" t="s">
        <v>167</v>
      </c>
      <c r="S56" s="18" t="s">
        <v>167</v>
      </c>
      <c r="T56" s="15" t="s">
        <v>169</v>
      </c>
      <c r="U56" s="18" t="s">
        <v>1374</v>
      </c>
      <c r="V56" s="15" t="s">
        <v>1049</v>
      </c>
      <c r="W56" s="18" t="s">
        <v>1374</v>
      </c>
      <c r="X56" s="18" t="s">
        <v>71</v>
      </c>
      <c r="Y56" s="18" t="s">
        <v>6721</v>
      </c>
      <c r="Z56" s="22" t="s">
        <v>1025</v>
      </c>
      <c r="AA56" s="16">
        <v>45818</v>
      </c>
      <c r="AB56" s="34" t="s">
        <v>73</v>
      </c>
      <c r="AC56" s="18"/>
      <c r="AD56" s="34"/>
      <c r="AE56" s="22" t="s">
        <v>8850</v>
      </c>
      <c r="AF56" s="22" t="s">
        <v>8883</v>
      </c>
      <c r="AG56" s="22" t="s">
        <v>8855</v>
      </c>
    </row>
    <row r="57" spans="1:33" s="36" customFormat="1" ht="27.75" customHeight="1" x14ac:dyDescent="0.15">
      <c r="A57" s="18">
        <v>830041488</v>
      </c>
      <c r="B57" s="18" t="s">
        <v>3856</v>
      </c>
      <c r="C57" s="15" t="s">
        <v>98</v>
      </c>
      <c r="D57" s="15" t="s">
        <v>163</v>
      </c>
      <c r="E57" s="15">
        <v>3</v>
      </c>
      <c r="F57" s="15">
        <v>3</v>
      </c>
      <c r="G57" s="15" t="s">
        <v>1025</v>
      </c>
      <c r="H57" s="15">
        <v>11</v>
      </c>
      <c r="I57" s="15">
        <v>11</v>
      </c>
      <c r="J57" s="15">
        <v>201100203</v>
      </c>
      <c r="K57" s="15" t="s">
        <v>174</v>
      </c>
      <c r="L57" s="15" t="s">
        <v>165</v>
      </c>
      <c r="M57" s="18" t="s">
        <v>174</v>
      </c>
      <c r="N57" s="22" t="s">
        <v>73</v>
      </c>
      <c r="O57" s="15" t="s">
        <v>176</v>
      </c>
      <c r="P57" s="18" t="s">
        <v>176</v>
      </c>
      <c r="Q57" s="22" t="s">
        <v>73</v>
      </c>
      <c r="R57" s="18" t="s">
        <v>176</v>
      </c>
      <c r="S57" s="18" t="s">
        <v>176</v>
      </c>
      <c r="T57" s="15" t="s">
        <v>169</v>
      </c>
      <c r="U57" s="18" t="s">
        <v>1374</v>
      </c>
      <c r="V57" s="15" t="s">
        <v>1049</v>
      </c>
      <c r="W57" s="18" t="s">
        <v>1374</v>
      </c>
      <c r="X57" s="18" t="s">
        <v>71</v>
      </c>
      <c r="Y57" s="18" t="s">
        <v>6721</v>
      </c>
      <c r="Z57" s="22" t="s">
        <v>1025</v>
      </c>
      <c r="AA57" s="16">
        <v>45818</v>
      </c>
      <c r="AB57" s="34" t="s">
        <v>73</v>
      </c>
      <c r="AC57" s="18"/>
      <c r="AD57" s="34"/>
      <c r="AE57" s="22" t="s">
        <v>8850</v>
      </c>
      <c r="AF57" s="22" t="s">
        <v>8883</v>
      </c>
      <c r="AG57" s="22" t="s">
        <v>8855</v>
      </c>
    </row>
    <row r="58" spans="1:33" s="36" customFormat="1" ht="27.75" customHeight="1" x14ac:dyDescent="0.15">
      <c r="A58" s="18">
        <v>830041488</v>
      </c>
      <c r="B58" s="18" t="s">
        <v>3856</v>
      </c>
      <c r="C58" s="15" t="s">
        <v>98</v>
      </c>
      <c r="D58" s="15" t="s">
        <v>163</v>
      </c>
      <c r="E58" s="15">
        <v>3</v>
      </c>
      <c r="F58" s="15">
        <v>3</v>
      </c>
      <c r="G58" s="15" t="s">
        <v>1025</v>
      </c>
      <c r="H58" s="15">
        <v>11</v>
      </c>
      <c r="I58" s="15">
        <v>11</v>
      </c>
      <c r="J58" s="15">
        <v>201100303</v>
      </c>
      <c r="K58" s="15" t="s">
        <v>178</v>
      </c>
      <c r="L58" s="15" t="s">
        <v>165</v>
      </c>
      <c r="M58" s="18" t="s">
        <v>178</v>
      </c>
      <c r="N58" s="22" t="s">
        <v>73</v>
      </c>
      <c r="O58" s="15" t="s">
        <v>180</v>
      </c>
      <c r="P58" s="18" t="s">
        <v>180</v>
      </c>
      <c r="Q58" s="22" t="s">
        <v>73</v>
      </c>
      <c r="R58" s="18" t="s">
        <v>180</v>
      </c>
      <c r="S58" s="18" t="s">
        <v>180</v>
      </c>
      <c r="T58" s="15" t="s">
        <v>169</v>
      </c>
      <c r="U58" s="18" t="s">
        <v>1374</v>
      </c>
      <c r="V58" s="15" t="s">
        <v>1049</v>
      </c>
      <c r="W58" s="18" t="s">
        <v>1374</v>
      </c>
      <c r="X58" s="18" t="s">
        <v>71</v>
      </c>
      <c r="Y58" s="18" t="s">
        <v>6721</v>
      </c>
      <c r="Z58" s="22" t="s">
        <v>1025</v>
      </c>
      <c r="AA58" s="16">
        <v>45818</v>
      </c>
      <c r="AB58" s="34" t="s">
        <v>73</v>
      </c>
      <c r="AC58" s="18"/>
      <c r="AD58" s="34"/>
      <c r="AE58" s="22" t="s">
        <v>8850</v>
      </c>
      <c r="AF58" s="22" t="s">
        <v>8883</v>
      </c>
      <c r="AG58" s="22" t="s">
        <v>8855</v>
      </c>
    </row>
    <row r="59" spans="1:33" s="36" customFormat="1" ht="27.75" customHeight="1" x14ac:dyDescent="0.15">
      <c r="A59" s="18">
        <v>830041488</v>
      </c>
      <c r="B59" s="18" t="s">
        <v>3856</v>
      </c>
      <c r="C59" s="15" t="s">
        <v>98</v>
      </c>
      <c r="D59" s="15" t="s">
        <v>1545</v>
      </c>
      <c r="E59" s="15">
        <v>2</v>
      </c>
      <c r="F59" s="15">
        <v>2</v>
      </c>
      <c r="G59" s="15" t="s">
        <v>1025</v>
      </c>
      <c r="H59" s="15">
        <v>8</v>
      </c>
      <c r="I59" s="15">
        <v>8</v>
      </c>
      <c r="J59" s="15">
        <v>201141109</v>
      </c>
      <c r="K59" s="15" t="s">
        <v>1546</v>
      </c>
      <c r="L59" s="15" t="s">
        <v>452</v>
      </c>
      <c r="M59" s="18" t="s">
        <v>3997</v>
      </c>
      <c r="N59" s="22" t="s">
        <v>73</v>
      </c>
      <c r="O59" s="15" t="s">
        <v>101</v>
      </c>
      <c r="P59" s="18" t="s">
        <v>101</v>
      </c>
      <c r="Q59" s="22" t="s">
        <v>73</v>
      </c>
      <c r="R59" s="18" t="s">
        <v>101</v>
      </c>
      <c r="S59" s="18" t="s">
        <v>6128</v>
      </c>
      <c r="T59" s="15"/>
      <c r="U59" s="18" t="s">
        <v>1374</v>
      </c>
      <c r="V59" s="15" t="s">
        <v>68</v>
      </c>
      <c r="W59" s="18" t="s">
        <v>1374</v>
      </c>
      <c r="X59" s="18" t="s">
        <v>71</v>
      </c>
      <c r="Y59" s="18" t="s">
        <v>3824</v>
      </c>
      <c r="Z59" s="22"/>
      <c r="AA59" s="16">
        <v>45818</v>
      </c>
      <c r="AB59" s="34"/>
      <c r="AC59" s="18"/>
      <c r="AD59" s="34"/>
      <c r="AE59" s="22" t="s">
        <v>8850</v>
      </c>
      <c r="AF59" s="22" t="s">
        <v>8859</v>
      </c>
      <c r="AG59" s="22" t="s">
        <v>8855</v>
      </c>
    </row>
    <row r="60" spans="1:33" s="36" customFormat="1" ht="27.75" customHeight="1" x14ac:dyDescent="0.15">
      <c r="A60" s="18">
        <v>830041488</v>
      </c>
      <c r="B60" s="18" t="s">
        <v>3856</v>
      </c>
      <c r="C60" s="15" t="s">
        <v>98</v>
      </c>
      <c r="D60" s="15" t="s">
        <v>1545</v>
      </c>
      <c r="E60" s="15">
        <v>2</v>
      </c>
      <c r="F60" s="15">
        <v>2</v>
      </c>
      <c r="G60" s="15" t="s">
        <v>1025</v>
      </c>
      <c r="H60" s="15">
        <v>8</v>
      </c>
      <c r="I60" s="15">
        <v>8</v>
      </c>
      <c r="J60" s="15">
        <v>201141209</v>
      </c>
      <c r="K60" s="15" t="s">
        <v>1547</v>
      </c>
      <c r="L60" s="15" t="s">
        <v>452</v>
      </c>
      <c r="M60" s="18" t="s">
        <v>3998</v>
      </c>
      <c r="N60" s="22" t="s">
        <v>73</v>
      </c>
      <c r="O60" s="15" t="s">
        <v>101</v>
      </c>
      <c r="P60" s="18" t="s">
        <v>101</v>
      </c>
      <c r="Q60" s="22" t="s">
        <v>73</v>
      </c>
      <c r="R60" s="18" t="s">
        <v>101</v>
      </c>
      <c r="S60" s="18" t="s">
        <v>6128</v>
      </c>
      <c r="T60" s="15"/>
      <c r="U60" s="18" t="s">
        <v>1374</v>
      </c>
      <c r="V60" s="15" t="s">
        <v>68</v>
      </c>
      <c r="W60" s="18" t="s">
        <v>1374</v>
      </c>
      <c r="X60" s="18" t="s">
        <v>71</v>
      </c>
      <c r="Y60" s="18" t="s">
        <v>3824</v>
      </c>
      <c r="Z60" s="22"/>
      <c r="AA60" s="16">
        <v>45818</v>
      </c>
      <c r="AB60" s="34"/>
      <c r="AC60" s="18"/>
      <c r="AD60" s="34"/>
      <c r="AE60" s="22" t="s">
        <v>8850</v>
      </c>
      <c r="AF60" s="22" t="s">
        <v>8859</v>
      </c>
      <c r="AG60" s="22" t="s">
        <v>8855</v>
      </c>
    </row>
    <row r="61" spans="1:33" s="36" customFormat="1" ht="27.75" customHeight="1" x14ac:dyDescent="0.15">
      <c r="A61" s="18">
        <v>830041488</v>
      </c>
      <c r="B61" s="18" t="s">
        <v>3856</v>
      </c>
      <c r="C61" s="15" t="s">
        <v>98</v>
      </c>
      <c r="D61" s="15" t="s">
        <v>62</v>
      </c>
      <c r="E61" s="15" t="s">
        <v>3155</v>
      </c>
      <c r="F61" s="15" t="s">
        <v>3155</v>
      </c>
      <c r="G61" s="15" t="s">
        <v>3155</v>
      </c>
      <c r="H61" s="15">
        <v>6</v>
      </c>
      <c r="I61" s="15" t="s">
        <v>3155</v>
      </c>
      <c r="J61" s="15">
        <v>201040510</v>
      </c>
      <c r="K61" s="15" t="s">
        <v>373</v>
      </c>
      <c r="L61" s="15" t="s">
        <v>101</v>
      </c>
      <c r="M61" s="18" t="s">
        <v>3996</v>
      </c>
      <c r="N61" s="22"/>
      <c r="O61" s="15" t="s">
        <v>248</v>
      </c>
      <c r="P61" s="18" t="s">
        <v>248</v>
      </c>
      <c r="Q61" s="22"/>
      <c r="R61" s="18" t="s">
        <v>248</v>
      </c>
      <c r="S61" s="18" t="s">
        <v>248</v>
      </c>
      <c r="T61" s="15"/>
      <c r="U61" s="18" t="s">
        <v>1374</v>
      </c>
      <c r="V61" s="15"/>
      <c r="W61" s="18" t="s">
        <v>6719</v>
      </c>
      <c r="X61" s="18" t="s">
        <v>71</v>
      </c>
      <c r="Y61" s="18" t="s">
        <v>6720</v>
      </c>
      <c r="Z61" s="34"/>
      <c r="AA61" s="16">
        <v>45888</v>
      </c>
      <c r="AB61" s="34"/>
      <c r="AC61" s="18"/>
      <c r="AD61" s="34"/>
      <c r="AE61" s="22" t="s">
        <v>8850</v>
      </c>
      <c r="AF61" s="22" t="s">
        <v>8875</v>
      </c>
      <c r="AG61" s="22" t="s">
        <v>8853</v>
      </c>
    </row>
    <row r="62" spans="1:33" s="36" customFormat="1" ht="27.75" customHeight="1" x14ac:dyDescent="0.15">
      <c r="A62" s="18">
        <v>830041488</v>
      </c>
      <c r="B62" s="18" t="s">
        <v>3856</v>
      </c>
      <c r="C62" s="15" t="s">
        <v>98</v>
      </c>
      <c r="D62" s="15" t="s">
        <v>62</v>
      </c>
      <c r="E62" s="15" t="s">
        <v>3155</v>
      </c>
      <c r="F62" s="15" t="s">
        <v>3155</v>
      </c>
      <c r="G62" s="15" t="s">
        <v>3155</v>
      </c>
      <c r="H62" s="15">
        <v>10</v>
      </c>
      <c r="I62" s="15" t="s">
        <v>3155</v>
      </c>
      <c r="J62" s="15">
        <v>201154211</v>
      </c>
      <c r="K62" s="15" t="s">
        <v>524</v>
      </c>
      <c r="L62" s="15" t="s">
        <v>525</v>
      </c>
      <c r="M62" s="18" t="s">
        <v>3999</v>
      </c>
      <c r="N62" s="22" t="s">
        <v>73</v>
      </c>
      <c r="O62" s="15" t="s">
        <v>114</v>
      </c>
      <c r="P62" s="18" t="s">
        <v>114</v>
      </c>
      <c r="Q62" s="22" t="s">
        <v>73</v>
      </c>
      <c r="R62" s="18" t="s">
        <v>114</v>
      </c>
      <c r="S62" s="18" t="s">
        <v>114</v>
      </c>
      <c r="T62" s="15"/>
      <c r="U62" s="18" t="s">
        <v>1374</v>
      </c>
      <c r="V62" s="15" t="s">
        <v>68</v>
      </c>
      <c r="W62" s="18" t="s">
        <v>1374</v>
      </c>
      <c r="X62" s="18" t="s">
        <v>71</v>
      </c>
      <c r="Y62" s="18" t="s">
        <v>6723</v>
      </c>
      <c r="Z62" s="34"/>
      <c r="AA62" s="16">
        <v>47083</v>
      </c>
      <c r="AB62" s="34"/>
      <c r="AC62" s="18"/>
      <c r="AD62" s="34"/>
      <c r="AE62" s="22" t="s">
        <v>8850</v>
      </c>
      <c r="AF62" s="22" t="s">
        <v>8859</v>
      </c>
      <c r="AG62" s="22" t="s">
        <v>8853</v>
      </c>
    </row>
    <row r="63" spans="1:33" s="36" customFormat="1" ht="27.75" customHeight="1" x14ac:dyDescent="0.15">
      <c r="A63" s="18">
        <v>860013779</v>
      </c>
      <c r="B63" s="18" t="s">
        <v>1026</v>
      </c>
      <c r="C63" s="15" t="s">
        <v>98</v>
      </c>
      <c r="D63" s="15" t="s">
        <v>236</v>
      </c>
      <c r="E63" s="15">
        <v>2</v>
      </c>
      <c r="F63" s="15">
        <v>2</v>
      </c>
      <c r="G63" s="15" t="s">
        <v>1025</v>
      </c>
      <c r="H63" s="15">
        <v>8</v>
      </c>
      <c r="I63" s="15">
        <v>8</v>
      </c>
      <c r="J63" s="15">
        <v>201154610</v>
      </c>
      <c r="K63" s="15" t="s">
        <v>237</v>
      </c>
      <c r="L63" s="15" t="s">
        <v>101</v>
      </c>
      <c r="M63" s="18" t="s">
        <v>4006</v>
      </c>
      <c r="N63" s="22"/>
      <c r="O63" s="15" t="s">
        <v>239</v>
      </c>
      <c r="P63" s="18" t="s">
        <v>1281</v>
      </c>
      <c r="Q63" s="22"/>
      <c r="R63" s="18" t="s">
        <v>6131</v>
      </c>
      <c r="S63" s="18" t="s">
        <v>6136</v>
      </c>
      <c r="T63" s="15" t="s">
        <v>6091</v>
      </c>
      <c r="U63" s="18" t="s">
        <v>1388</v>
      </c>
      <c r="V63" s="15"/>
      <c r="W63" s="18" t="s">
        <v>6728</v>
      </c>
      <c r="X63" s="18" t="s">
        <v>71</v>
      </c>
      <c r="Y63" s="18" t="s">
        <v>1406</v>
      </c>
      <c r="Z63" s="22"/>
      <c r="AA63" s="16" t="s">
        <v>7725</v>
      </c>
      <c r="AB63" s="34"/>
      <c r="AC63" s="18"/>
      <c r="AD63" s="34"/>
      <c r="AE63" s="22" t="s">
        <v>8850</v>
      </c>
      <c r="AF63" s="22" t="s">
        <v>8865</v>
      </c>
      <c r="AG63" s="22" t="s">
        <v>8855</v>
      </c>
    </row>
    <row r="64" spans="1:33" s="36" customFormat="1" ht="27.75" customHeight="1" x14ac:dyDescent="0.15">
      <c r="A64" s="18">
        <v>860013779</v>
      </c>
      <c r="B64" s="18" t="s">
        <v>1026</v>
      </c>
      <c r="C64" s="15" t="s">
        <v>98</v>
      </c>
      <c r="D64" s="15" t="s">
        <v>236</v>
      </c>
      <c r="E64" s="15">
        <v>2</v>
      </c>
      <c r="F64" s="15">
        <v>2</v>
      </c>
      <c r="G64" s="15" t="s">
        <v>1025</v>
      </c>
      <c r="H64" s="15">
        <v>8</v>
      </c>
      <c r="I64" s="15">
        <v>8</v>
      </c>
      <c r="J64" s="15">
        <v>201154611</v>
      </c>
      <c r="K64" s="15" t="s">
        <v>243</v>
      </c>
      <c r="L64" s="15" t="s">
        <v>101</v>
      </c>
      <c r="M64" s="18" t="s">
        <v>4007</v>
      </c>
      <c r="N64" s="22"/>
      <c r="O64" s="15" t="s">
        <v>239</v>
      </c>
      <c r="P64" s="18" t="s">
        <v>1281</v>
      </c>
      <c r="Q64" s="22"/>
      <c r="R64" s="18" t="s">
        <v>6131</v>
      </c>
      <c r="S64" s="18" t="s">
        <v>3364</v>
      </c>
      <c r="T64" s="15" t="s">
        <v>6092</v>
      </c>
      <c r="U64" s="18" t="s">
        <v>1388</v>
      </c>
      <c r="V64" s="15"/>
      <c r="W64" s="18" t="s">
        <v>6728</v>
      </c>
      <c r="X64" s="18" t="s">
        <v>71</v>
      </c>
      <c r="Y64" s="18" t="s">
        <v>1406</v>
      </c>
      <c r="Z64" s="22"/>
      <c r="AA64" s="16" t="s">
        <v>7725</v>
      </c>
      <c r="AB64" s="34"/>
      <c r="AC64" s="18"/>
      <c r="AD64" s="34"/>
      <c r="AE64" s="22" t="s">
        <v>8850</v>
      </c>
      <c r="AF64" s="22" t="s">
        <v>8865</v>
      </c>
      <c r="AG64" s="22" t="s">
        <v>8855</v>
      </c>
    </row>
    <row r="65" spans="1:33" s="36" customFormat="1" ht="27.75" customHeight="1" x14ac:dyDescent="0.15">
      <c r="A65" s="18">
        <v>860013779</v>
      </c>
      <c r="B65" s="18" t="s">
        <v>1026</v>
      </c>
      <c r="C65" s="15" t="s">
        <v>61</v>
      </c>
      <c r="D65" s="15" t="s">
        <v>62</v>
      </c>
      <c r="E65" s="15" t="s">
        <v>3155</v>
      </c>
      <c r="F65" s="15" t="s">
        <v>3155</v>
      </c>
      <c r="G65" s="15" t="s">
        <v>3155</v>
      </c>
      <c r="H65" s="15">
        <v>3</v>
      </c>
      <c r="I65" s="15" t="s">
        <v>3155</v>
      </c>
      <c r="J65" s="15">
        <v>107020409</v>
      </c>
      <c r="K65" s="15" t="s">
        <v>1384</v>
      </c>
      <c r="L65" s="15" t="s">
        <v>1385</v>
      </c>
      <c r="M65" s="18" t="s">
        <v>4000</v>
      </c>
      <c r="N65" s="22"/>
      <c r="O65" s="15" t="s">
        <v>1387</v>
      </c>
      <c r="P65" s="18" t="s">
        <v>5594</v>
      </c>
      <c r="Q65" s="22"/>
      <c r="R65" s="18">
        <v>21</v>
      </c>
      <c r="S65" s="18" t="s">
        <v>6130</v>
      </c>
      <c r="T65" s="15"/>
      <c r="U65" s="18" t="s">
        <v>1388</v>
      </c>
      <c r="V65" s="15"/>
      <c r="W65" s="18" t="s">
        <v>6724</v>
      </c>
      <c r="X65" s="18" t="s">
        <v>208</v>
      </c>
      <c r="Y65" s="18" t="s">
        <v>6725</v>
      </c>
      <c r="Z65" s="34"/>
      <c r="AA65" s="16">
        <v>45569</v>
      </c>
      <c r="AB65" s="34"/>
      <c r="AC65" s="18"/>
      <c r="AD65" s="34"/>
      <c r="AE65" s="22" t="s">
        <v>8850</v>
      </c>
      <c r="AF65" s="22" t="s">
        <v>8865</v>
      </c>
      <c r="AG65" s="22" t="s">
        <v>8853</v>
      </c>
    </row>
    <row r="66" spans="1:33" s="36" customFormat="1" ht="27.75" customHeight="1" x14ac:dyDescent="0.15">
      <c r="A66" s="18">
        <v>860013779</v>
      </c>
      <c r="B66" s="18" t="s">
        <v>1026</v>
      </c>
      <c r="C66" s="15" t="s">
        <v>61</v>
      </c>
      <c r="D66" s="15" t="s">
        <v>62</v>
      </c>
      <c r="E66" s="15" t="s">
        <v>3155</v>
      </c>
      <c r="F66" s="15" t="s">
        <v>3155</v>
      </c>
      <c r="G66" s="15" t="s">
        <v>3155</v>
      </c>
      <c r="H66" s="15">
        <v>6</v>
      </c>
      <c r="I66" s="15" t="s">
        <v>3155</v>
      </c>
      <c r="J66" s="15">
        <v>107021011</v>
      </c>
      <c r="K66" s="15" t="s">
        <v>4001</v>
      </c>
      <c r="L66" s="15" t="s">
        <v>1389</v>
      </c>
      <c r="M66" s="18" t="s">
        <v>4002</v>
      </c>
      <c r="N66" s="22"/>
      <c r="O66" s="15" t="s">
        <v>1389</v>
      </c>
      <c r="P66" s="18" t="s">
        <v>5595</v>
      </c>
      <c r="Q66" s="22"/>
      <c r="R66" s="18" t="s">
        <v>6131</v>
      </c>
      <c r="S66" s="18" t="s">
        <v>3302</v>
      </c>
      <c r="T66" s="15"/>
      <c r="U66" s="18" t="s">
        <v>6132</v>
      </c>
      <c r="V66" s="15"/>
      <c r="W66" s="18" t="s">
        <v>1390</v>
      </c>
      <c r="X66" s="18" t="s">
        <v>1391</v>
      </c>
      <c r="Y66" s="18" t="s">
        <v>1392</v>
      </c>
      <c r="Z66" s="34"/>
      <c r="AA66" s="16" t="s">
        <v>7722</v>
      </c>
      <c r="AB66" s="34"/>
      <c r="AC66" s="18"/>
      <c r="AD66" s="34"/>
      <c r="AE66" s="22" t="s">
        <v>8850</v>
      </c>
      <c r="AF66" s="22" t="s">
        <v>8865</v>
      </c>
      <c r="AG66" s="22" t="s">
        <v>8853</v>
      </c>
    </row>
    <row r="67" spans="1:33" s="36" customFormat="1" ht="27.75" customHeight="1" x14ac:dyDescent="0.15">
      <c r="A67" s="18">
        <v>860013779</v>
      </c>
      <c r="B67" s="18" t="s">
        <v>1026</v>
      </c>
      <c r="C67" s="15" t="s">
        <v>61</v>
      </c>
      <c r="D67" s="15" t="s">
        <v>62</v>
      </c>
      <c r="E67" s="15" t="s">
        <v>3155</v>
      </c>
      <c r="F67" s="15" t="s">
        <v>3155</v>
      </c>
      <c r="G67" s="15" t="s">
        <v>3155</v>
      </c>
      <c r="H67" s="15">
        <v>5</v>
      </c>
      <c r="I67" s="15" t="s">
        <v>3155</v>
      </c>
      <c r="J67" s="15">
        <v>107021209</v>
      </c>
      <c r="K67" s="15" t="s">
        <v>1393</v>
      </c>
      <c r="L67" s="15" t="s">
        <v>1394</v>
      </c>
      <c r="M67" s="18" t="s">
        <v>4003</v>
      </c>
      <c r="N67" s="22"/>
      <c r="O67" s="15" t="s">
        <v>1395</v>
      </c>
      <c r="P67" s="18" t="s">
        <v>5596</v>
      </c>
      <c r="Q67" s="22"/>
      <c r="R67" s="18">
        <v>2</v>
      </c>
      <c r="S67" s="18" t="s">
        <v>6133</v>
      </c>
      <c r="T67" s="15"/>
      <c r="U67" s="18" t="s">
        <v>1388</v>
      </c>
      <c r="V67" s="15"/>
      <c r="W67" s="18" t="s">
        <v>1396</v>
      </c>
      <c r="X67" s="18" t="s">
        <v>319</v>
      </c>
      <c r="Y67" s="18" t="s">
        <v>1397</v>
      </c>
      <c r="Z67" s="34"/>
      <c r="AA67" s="16" t="s">
        <v>7723</v>
      </c>
      <c r="AB67" s="34"/>
      <c r="AC67" s="18"/>
      <c r="AD67" s="34"/>
      <c r="AE67" s="22" t="s">
        <v>8850</v>
      </c>
      <c r="AF67" s="22" t="s">
        <v>8865</v>
      </c>
      <c r="AG67" s="22" t="s">
        <v>8853</v>
      </c>
    </row>
    <row r="68" spans="1:33" s="36" customFormat="1" ht="27.75" customHeight="1" x14ac:dyDescent="0.15">
      <c r="A68" s="18">
        <v>860013779</v>
      </c>
      <c r="B68" s="18" t="s">
        <v>1026</v>
      </c>
      <c r="C68" s="15" t="s">
        <v>61</v>
      </c>
      <c r="D68" s="15" t="s">
        <v>62</v>
      </c>
      <c r="E68" s="15" t="s">
        <v>3155</v>
      </c>
      <c r="F68" s="15" t="s">
        <v>3155</v>
      </c>
      <c r="G68" s="15" t="s">
        <v>3155</v>
      </c>
      <c r="H68" s="15">
        <v>2</v>
      </c>
      <c r="I68" s="15" t="s">
        <v>3155</v>
      </c>
      <c r="J68" s="15">
        <v>107021303</v>
      </c>
      <c r="K68" s="15" t="s">
        <v>1398</v>
      </c>
      <c r="L68" s="15" t="s">
        <v>64</v>
      </c>
      <c r="M68" s="18" t="s">
        <v>4004</v>
      </c>
      <c r="N68" s="22"/>
      <c r="O68" s="15" t="s">
        <v>1400</v>
      </c>
      <c r="P68" s="18" t="s">
        <v>5597</v>
      </c>
      <c r="Q68" s="22"/>
      <c r="R68" s="18" t="s">
        <v>6131</v>
      </c>
      <c r="S68" s="18" t="s">
        <v>6134</v>
      </c>
      <c r="T68" s="15"/>
      <c r="U68" s="18" t="s">
        <v>1388</v>
      </c>
      <c r="V68" s="15"/>
      <c r="W68" s="18" t="s">
        <v>1401</v>
      </c>
      <c r="X68" s="18" t="s">
        <v>1402</v>
      </c>
      <c r="Y68" s="18" t="s">
        <v>1403</v>
      </c>
      <c r="Z68" s="34"/>
      <c r="AA68" s="16" t="s">
        <v>1404</v>
      </c>
      <c r="AB68" s="34"/>
      <c r="AC68" s="18"/>
      <c r="AD68" s="34"/>
      <c r="AE68" s="22" t="s">
        <v>8850</v>
      </c>
      <c r="AF68" s="22" t="s">
        <v>8865</v>
      </c>
      <c r="AG68" s="22" t="s">
        <v>8853</v>
      </c>
    </row>
    <row r="69" spans="1:33" s="36" customFormat="1" ht="27.75" customHeight="1" x14ac:dyDescent="0.15">
      <c r="A69" s="18">
        <v>860013779</v>
      </c>
      <c r="B69" s="18" t="s">
        <v>1026</v>
      </c>
      <c r="C69" s="15" t="s">
        <v>98</v>
      </c>
      <c r="D69" s="15" t="s">
        <v>62</v>
      </c>
      <c r="E69" s="15" t="s">
        <v>3155</v>
      </c>
      <c r="F69" s="15" t="s">
        <v>3155</v>
      </c>
      <c r="G69" s="15" t="s">
        <v>3155</v>
      </c>
      <c r="H69" s="15">
        <v>6</v>
      </c>
      <c r="I69" s="15" t="s">
        <v>3155</v>
      </c>
      <c r="J69" s="15">
        <v>201150910</v>
      </c>
      <c r="K69" s="15" t="s">
        <v>1008</v>
      </c>
      <c r="L69" s="15" t="s">
        <v>101</v>
      </c>
      <c r="M69" s="18" t="s">
        <v>4005</v>
      </c>
      <c r="N69" s="22"/>
      <c r="O69" s="15" t="s">
        <v>101</v>
      </c>
      <c r="P69" s="18" t="s">
        <v>103</v>
      </c>
      <c r="Q69" s="22"/>
      <c r="R69" s="18" t="s">
        <v>6131</v>
      </c>
      <c r="S69" s="18" t="s">
        <v>6135</v>
      </c>
      <c r="T69" s="15" t="s">
        <v>1009</v>
      </c>
      <c r="U69" s="18" t="s">
        <v>1388</v>
      </c>
      <c r="V69" s="15"/>
      <c r="W69" s="18" t="s">
        <v>6726</v>
      </c>
      <c r="X69" s="18" t="s">
        <v>208</v>
      </c>
      <c r="Y69" s="18" t="s">
        <v>6727</v>
      </c>
      <c r="Z69" s="34"/>
      <c r="AA69" s="16" t="s">
        <v>7724</v>
      </c>
      <c r="AB69" s="34"/>
      <c r="AC69" s="18"/>
      <c r="AD69" s="34"/>
      <c r="AE69" s="22" t="s">
        <v>8850</v>
      </c>
      <c r="AF69" s="22" t="s">
        <v>8865</v>
      </c>
      <c r="AG69" s="22" t="s">
        <v>8853</v>
      </c>
    </row>
    <row r="70" spans="1:33" s="36" customFormat="1" ht="27.75" customHeight="1" x14ac:dyDescent="0.15">
      <c r="A70" s="18">
        <v>860013780</v>
      </c>
      <c r="B70" s="18" t="s">
        <v>1026</v>
      </c>
      <c r="C70" s="15" t="s">
        <v>98</v>
      </c>
      <c r="D70" s="15" t="s">
        <v>62</v>
      </c>
      <c r="E70" s="15" t="s">
        <v>3155</v>
      </c>
      <c r="F70" s="15" t="s">
        <v>3155</v>
      </c>
      <c r="G70" s="15" t="s">
        <v>3155</v>
      </c>
      <c r="H70" s="15">
        <v>7</v>
      </c>
      <c r="I70" s="15" t="s">
        <v>3155</v>
      </c>
      <c r="J70" s="15">
        <v>201152210</v>
      </c>
      <c r="K70" s="15" t="s">
        <v>481</v>
      </c>
      <c r="L70" s="15" t="s">
        <v>101</v>
      </c>
      <c r="M70" s="18" t="s">
        <v>4010</v>
      </c>
      <c r="N70" s="22"/>
      <c r="O70" s="15" t="s">
        <v>483</v>
      </c>
      <c r="P70" s="18" t="s">
        <v>3005</v>
      </c>
      <c r="Q70" s="22"/>
      <c r="R70" s="18" t="s">
        <v>6131</v>
      </c>
      <c r="S70" s="18" t="s">
        <v>3375</v>
      </c>
      <c r="T70" s="15" t="s">
        <v>6084</v>
      </c>
      <c r="U70" s="18" t="s">
        <v>1388</v>
      </c>
      <c r="V70" s="15"/>
      <c r="W70" s="18" t="s">
        <v>6731</v>
      </c>
      <c r="X70" s="18" t="s">
        <v>86</v>
      </c>
      <c r="Y70" s="18" t="s">
        <v>6732</v>
      </c>
      <c r="Z70" s="34"/>
      <c r="AA70" s="16">
        <v>45635</v>
      </c>
      <c r="AB70" s="34"/>
      <c r="AC70" s="18"/>
      <c r="AD70" s="34"/>
      <c r="AE70" s="22" t="s">
        <v>8850</v>
      </c>
      <c r="AF70" s="22" t="s">
        <v>8865</v>
      </c>
      <c r="AG70" s="22" t="s">
        <v>8853</v>
      </c>
    </row>
    <row r="71" spans="1:33" s="36" customFormat="1" ht="27.75" customHeight="1" x14ac:dyDescent="0.15">
      <c r="A71" s="18">
        <v>860013779</v>
      </c>
      <c r="B71" s="18" t="s">
        <v>1026</v>
      </c>
      <c r="C71" s="15" t="s">
        <v>810</v>
      </c>
      <c r="D71" s="15" t="s">
        <v>62</v>
      </c>
      <c r="E71" s="15" t="s">
        <v>3155</v>
      </c>
      <c r="F71" s="15" t="s">
        <v>3155</v>
      </c>
      <c r="G71" s="15" t="s">
        <v>3155</v>
      </c>
      <c r="H71" s="15">
        <v>4</v>
      </c>
      <c r="I71" s="15" t="s">
        <v>3155</v>
      </c>
      <c r="J71" s="15">
        <v>414140411</v>
      </c>
      <c r="K71" s="15" t="s">
        <v>884</v>
      </c>
      <c r="L71" s="15" t="s">
        <v>885</v>
      </c>
      <c r="M71" s="18" t="s">
        <v>4008</v>
      </c>
      <c r="N71" s="22"/>
      <c r="O71" s="15" t="s">
        <v>887</v>
      </c>
      <c r="P71" s="18" t="s">
        <v>5598</v>
      </c>
      <c r="Q71" s="22"/>
      <c r="R71" s="18" t="s">
        <v>6131</v>
      </c>
      <c r="S71" s="18" t="s">
        <v>6137</v>
      </c>
      <c r="T71" s="15" t="s">
        <v>6107</v>
      </c>
      <c r="U71" s="18" t="s">
        <v>1388</v>
      </c>
      <c r="V71" s="15"/>
      <c r="W71" s="18" t="s">
        <v>6729</v>
      </c>
      <c r="X71" s="18" t="s">
        <v>71</v>
      </c>
      <c r="Y71" s="18" t="s">
        <v>892</v>
      </c>
      <c r="Z71" s="22"/>
      <c r="AA71" s="16" t="s">
        <v>7726</v>
      </c>
      <c r="AB71" s="34"/>
      <c r="AC71" s="18"/>
      <c r="AD71" s="34"/>
      <c r="AE71" s="22" t="s">
        <v>8850</v>
      </c>
      <c r="AF71" s="22" t="s">
        <v>8865</v>
      </c>
      <c r="AG71" s="22" t="s">
        <v>8851</v>
      </c>
    </row>
    <row r="72" spans="1:33" s="36" customFormat="1" ht="27.75" customHeight="1" x14ac:dyDescent="0.15">
      <c r="A72" s="18">
        <v>860013779</v>
      </c>
      <c r="B72" s="18" t="s">
        <v>1026</v>
      </c>
      <c r="C72" s="15" t="s">
        <v>810</v>
      </c>
      <c r="D72" s="15" t="s">
        <v>62</v>
      </c>
      <c r="E72" s="15" t="s">
        <v>3155</v>
      </c>
      <c r="F72" s="15" t="s">
        <v>3155</v>
      </c>
      <c r="G72" s="15" t="s">
        <v>3155</v>
      </c>
      <c r="H72" s="15">
        <v>6</v>
      </c>
      <c r="I72" s="15" t="s">
        <v>3155</v>
      </c>
      <c r="J72" s="15">
        <v>414330311</v>
      </c>
      <c r="K72" s="15" t="s">
        <v>905</v>
      </c>
      <c r="L72" s="15" t="s">
        <v>885</v>
      </c>
      <c r="M72" s="18" t="s">
        <v>4009</v>
      </c>
      <c r="N72" s="22"/>
      <c r="O72" s="15" t="s">
        <v>907</v>
      </c>
      <c r="P72" s="18" t="s">
        <v>5598</v>
      </c>
      <c r="Q72" s="22"/>
      <c r="R72" s="18" t="s">
        <v>6131</v>
      </c>
      <c r="S72" s="18" t="s">
        <v>3315</v>
      </c>
      <c r="T72" s="15" t="s">
        <v>908</v>
      </c>
      <c r="U72" s="18" t="s">
        <v>1388</v>
      </c>
      <c r="V72" s="15"/>
      <c r="W72" s="18" t="s">
        <v>909</v>
      </c>
      <c r="X72" s="18" t="s">
        <v>6730</v>
      </c>
      <c r="Y72" s="18" t="s">
        <v>910</v>
      </c>
      <c r="Z72" s="22"/>
      <c r="AA72" s="16" t="s">
        <v>7727</v>
      </c>
      <c r="AB72" s="34"/>
      <c r="AC72" s="18"/>
      <c r="AD72" s="34"/>
      <c r="AE72" s="22" t="s">
        <v>8850</v>
      </c>
      <c r="AF72" s="22" t="s">
        <v>8865</v>
      </c>
      <c r="AG72" s="22" t="s">
        <v>8851</v>
      </c>
    </row>
    <row r="73" spans="1:33" s="36" customFormat="1" ht="27.75" customHeight="1" x14ac:dyDescent="0.15">
      <c r="A73" s="18">
        <v>860020309</v>
      </c>
      <c r="B73" s="18" t="s">
        <v>3857</v>
      </c>
      <c r="C73" s="15" t="s">
        <v>98</v>
      </c>
      <c r="D73" s="15" t="s">
        <v>62</v>
      </c>
      <c r="E73" s="15" t="s">
        <v>3155</v>
      </c>
      <c r="F73" s="15" t="s">
        <v>3155</v>
      </c>
      <c r="G73" s="15" t="s">
        <v>3155</v>
      </c>
      <c r="H73" s="15">
        <v>6</v>
      </c>
      <c r="I73" s="15" t="s">
        <v>3155</v>
      </c>
      <c r="J73" s="15">
        <v>201044019</v>
      </c>
      <c r="K73" s="15" t="s">
        <v>380</v>
      </c>
      <c r="L73" s="15" t="s">
        <v>101</v>
      </c>
      <c r="M73" s="18" t="s">
        <v>4024</v>
      </c>
      <c r="N73" s="22" t="s">
        <v>68</v>
      </c>
      <c r="O73" s="15" t="s">
        <v>382</v>
      </c>
      <c r="P73" s="18" t="s">
        <v>5602</v>
      </c>
      <c r="Q73" s="22" t="s">
        <v>68</v>
      </c>
      <c r="R73" s="18">
        <v>10</v>
      </c>
      <c r="S73" s="18" t="s">
        <v>5602</v>
      </c>
      <c r="T73" s="15" t="s">
        <v>6062</v>
      </c>
      <c r="U73" s="18" t="s">
        <v>926</v>
      </c>
      <c r="V73" s="15"/>
      <c r="W73" s="18" t="s">
        <v>3857</v>
      </c>
      <c r="X73" s="18" t="s">
        <v>1486</v>
      </c>
      <c r="Y73" s="18" t="s">
        <v>1490</v>
      </c>
      <c r="Z73" s="34" t="s">
        <v>1025</v>
      </c>
      <c r="AA73" s="16">
        <v>45875</v>
      </c>
      <c r="AB73" s="34" t="s">
        <v>73</v>
      </c>
      <c r="AC73" s="18"/>
      <c r="AD73" s="34"/>
      <c r="AE73" s="22" t="s">
        <v>8850</v>
      </c>
      <c r="AF73" s="22" t="s">
        <v>8884</v>
      </c>
      <c r="AG73" s="22" t="s">
        <v>8853</v>
      </c>
    </row>
    <row r="74" spans="1:33" s="36" customFormat="1" ht="27.75" customHeight="1" x14ac:dyDescent="0.15">
      <c r="A74" s="18">
        <v>830040574</v>
      </c>
      <c r="B74" s="18" t="s">
        <v>1029</v>
      </c>
      <c r="C74" s="15" t="s">
        <v>98</v>
      </c>
      <c r="D74" s="15" t="s">
        <v>150</v>
      </c>
      <c r="E74" s="15">
        <v>4</v>
      </c>
      <c r="F74" s="15">
        <v>4</v>
      </c>
      <c r="G74" s="15" t="s">
        <v>1025</v>
      </c>
      <c r="H74" s="15">
        <v>9</v>
      </c>
      <c r="I74" s="15">
        <v>9</v>
      </c>
      <c r="J74" s="15">
        <v>201040610</v>
      </c>
      <c r="K74" s="15" t="s">
        <v>151</v>
      </c>
      <c r="L74" s="15" t="s">
        <v>101</v>
      </c>
      <c r="M74" s="18" t="s">
        <v>4067</v>
      </c>
      <c r="N74" s="22" t="s">
        <v>73</v>
      </c>
      <c r="O74" s="15" t="s">
        <v>248</v>
      </c>
      <c r="P74" s="18" t="s">
        <v>5610</v>
      </c>
      <c r="Q74" s="22" t="s">
        <v>73</v>
      </c>
      <c r="R74" s="18" t="s">
        <v>1049</v>
      </c>
      <c r="S74" s="18" t="s">
        <v>6162</v>
      </c>
      <c r="T74" s="15"/>
      <c r="U74" s="18" t="s">
        <v>1493</v>
      </c>
      <c r="V74" s="15" t="s">
        <v>68</v>
      </c>
      <c r="W74" s="18" t="s">
        <v>1494</v>
      </c>
      <c r="X74" s="18" t="s">
        <v>208</v>
      </c>
      <c r="Y74" s="18" t="s">
        <v>1495</v>
      </c>
      <c r="Z74" s="22"/>
      <c r="AA74" s="16">
        <v>45172</v>
      </c>
      <c r="AB74" s="34"/>
      <c r="AC74" s="18"/>
      <c r="AD74" s="34"/>
      <c r="AE74" s="22" t="s">
        <v>8850</v>
      </c>
      <c r="AF74" s="22" t="s">
        <v>8859</v>
      </c>
      <c r="AG74" s="22" t="s">
        <v>8855</v>
      </c>
    </row>
    <row r="75" spans="1:33" s="36" customFormat="1" ht="27.75" customHeight="1" x14ac:dyDescent="0.15">
      <c r="A75" s="18">
        <v>830040574</v>
      </c>
      <c r="B75" s="18" t="s">
        <v>1029</v>
      </c>
      <c r="C75" s="15" t="s">
        <v>98</v>
      </c>
      <c r="D75" s="15" t="s">
        <v>150</v>
      </c>
      <c r="E75" s="15">
        <v>4</v>
      </c>
      <c r="F75" s="15">
        <v>4</v>
      </c>
      <c r="G75" s="15" t="s">
        <v>1025</v>
      </c>
      <c r="H75" s="15">
        <v>9</v>
      </c>
      <c r="I75" s="15">
        <v>9</v>
      </c>
      <c r="J75" s="15">
        <v>201040710</v>
      </c>
      <c r="K75" s="15" t="s">
        <v>157</v>
      </c>
      <c r="L75" s="15" t="s">
        <v>101</v>
      </c>
      <c r="M75" s="18" t="s">
        <v>4068</v>
      </c>
      <c r="N75" s="22" t="s">
        <v>73</v>
      </c>
      <c r="O75" s="15" t="s">
        <v>248</v>
      </c>
      <c r="P75" s="18" t="s">
        <v>5610</v>
      </c>
      <c r="Q75" s="22" t="s">
        <v>73</v>
      </c>
      <c r="R75" s="18" t="s">
        <v>1049</v>
      </c>
      <c r="S75" s="18" t="s">
        <v>6162</v>
      </c>
      <c r="T75" s="15"/>
      <c r="U75" s="18" t="s">
        <v>1493</v>
      </c>
      <c r="V75" s="15" t="s">
        <v>68</v>
      </c>
      <c r="W75" s="18" t="s">
        <v>1494</v>
      </c>
      <c r="X75" s="18" t="s">
        <v>208</v>
      </c>
      <c r="Y75" s="18" t="s">
        <v>1495</v>
      </c>
      <c r="Z75" s="22"/>
      <c r="AA75" s="16">
        <v>45172</v>
      </c>
      <c r="AB75" s="34"/>
      <c r="AC75" s="18"/>
      <c r="AD75" s="34"/>
      <c r="AE75" s="22" t="s">
        <v>8850</v>
      </c>
      <c r="AF75" s="22" t="s">
        <v>8859</v>
      </c>
      <c r="AG75" s="22" t="s">
        <v>8855</v>
      </c>
    </row>
    <row r="76" spans="1:33" s="36" customFormat="1" ht="27.75" customHeight="1" x14ac:dyDescent="0.15">
      <c r="A76" s="18">
        <v>830040574</v>
      </c>
      <c r="B76" s="18" t="s">
        <v>1029</v>
      </c>
      <c r="C76" s="15" t="s">
        <v>98</v>
      </c>
      <c r="D76" s="15" t="s">
        <v>150</v>
      </c>
      <c r="E76" s="15">
        <v>4</v>
      </c>
      <c r="F76" s="15">
        <v>4</v>
      </c>
      <c r="G76" s="15" t="s">
        <v>1025</v>
      </c>
      <c r="H76" s="15">
        <v>9</v>
      </c>
      <c r="I76" s="15">
        <v>9</v>
      </c>
      <c r="J76" s="15">
        <v>201040810</v>
      </c>
      <c r="K76" s="15" t="s">
        <v>159</v>
      </c>
      <c r="L76" s="15" t="s">
        <v>101</v>
      </c>
      <c r="M76" s="18" t="s">
        <v>4069</v>
      </c>
      <c r="N76" s="22" t="s">
        <v>73</v>
      </c>
      <c r="O76" s="15" t="s">
        <v>248</v>
      </c>
      <c r="P76" s="18" t="s">
        <v>5610</v>
      </c>
      <c r="Q76" s="22" t="s">
        <v>73</v>
      </c>
      <c r="R76" s="18" t="s">
        <v>1049</v>
      </c>
      <c r="S76" s="18" t="s">
        <v>6162</v>
      </c>
      <c r="T76" s="15"/>
      <c r="U76" s="18" t="s">
        <v>1493</v>
      </c>
      <c r="V76" s="15" t="s">
        <v>68</v>
      </c>
      <c r="W76" s="18" t="s">
        <v>1494</v>
      </c>
      <c r="X76" s="18" t="s">
        <v>208</v>
      </c>
      <c r="Y76" s="18" t="s">
        <v>1495</v>
      </c>
      <c r="Z76" s="22"/>
      <c r="AA76" s="16">
        <v>45172</v>
      </c>
      <c r="AB76" s="34"/>
      <c r="AC76" s="18"/>
      <c r="AD76" s="34"/>
      <c r="AE76" s="22" t="s">
        <v>8850</v>
      </c>
      <c r="AF76" s="22" t="s">
        <v>8859</v>
      </c>
      <c r="AG76" s="22" t="s">
        <v>8855</v>
      </c>
    </row>
    <row r="77" spans="1:33" s="36" customFormat="1" ht="27.75" customHeight="1" x14ac:dyDescent="0.15">
      <c r="A77" s="18">
        <v>830040574</v>
      </c>
      <c r="B77" s="18" t="s">
        <v>1029</v>
      </c>
      <c r="C77" s="15" t="s">
        <v>98</v>
      </c>
      <c r="D77" s="15" t="s">
        <v>150</v>
      </c>
      <c r="E77" s="15">
        <v>4</v>
      </c>
      <c r="F77" s="15">
        <v>4</v>
      </c>
      <c r="G77" s="15" t="s">
        <v>1025</v>
      </c>
      <c r="H77" s="15">
        <v>9</v>
      </c>
      <c r="I77" s="15">
        <v>9</v>
      </c>
      <c r="J77" s="15">
        <v>201041510</v>
      </c>
      <c r="K77" s="15" t="s">
        <v>161</v>
      </c>
      <c r="L77" s="15" t="s">
        <v>101</v>
      </c>
      <c r="M77" s="18" t="s">
        <v>4070</v>
      </c>
      <c r="N77" s="22" t="s">
        <v>73</v>
      </c>
      <c r="O77" s="15" t="s">
        <v>248</v>
      </c>
      <c r="P77" s="18" t="s">
        <v>5610</v>
      </c>
      <c r="Q77" s="22" t="s">
        <v>73</v>
      </c>
      <c r="R77" s="18" t="s">
        <v>1049</v>
      </c>
      <c r="S77" s="18" t="s">
        <v>6162</v>
      </c>
      <c r="T77" s="15"/>
      <c r="U77" s="18" t="s">
        <v>1493</v>
      </c>
      <c r="V77" s="15" t="s">
        <v>68</v>
      </c>
      <c r="W77" s="18" t="s">
        <v>1494</v>
      </c>
      <c r="X77" s="18" t="s">
        <v>208</v>
      </c>
      <c r="Y77" s="18" t="s">
        <v>1495</v>
      </c>
      <c r="Z77" s="22"/>
      <c r="AA77" s="16">
        <v>45172</v>
      </c>
      <c r="AB77" s="34"/>
      <c r="AC77" s="18"/>
      <c r="AD77" s="34"/>
      <c r="AE77" s="22" t="s">
        <v>8850</v>
      </c>
      <c r="AF77" s="22" t="s">
        <v>8859</v>
      </c>
      <c r="AG77" s="22" t="s">
        <v>8855</v>
      </c>
    </row>
    <row r="78" spans="1:33" s="36" customFormat="1" ht="27.75" customHeight="1" x14ac:dyDescent="0.15">
      <c r="A78" s="18">
        <v>830040574</v>
      </c>
      <c r="B78" s="18" t="s">
        <v>1029</v>
      </c>
      <c r="C78" s="15" t="s">
        <v>98</v>
      </c>
      <c r="D78" s="15" t="s">
        <v>1545</v>
      </c>
      <c r="E78" s="15">
        <v>2</v>
      </c>
      <c r="F78" s="15">
        <v>2</v>
      </c>
      <c r="G78" s="15" t="s">
        <v>1025</v>
      </c>
      <c r="H78" s="15">
        <v>8</v>
      </c>
      <c r="I78" s="15">
        <v>8</v>
      </c>
      <c r="J78" s="15">
        <v>201141109</v>
      </c>
      <c r="K78" s="15" t="s">
        <v>1546</v>
      </c>
      <c r="L78" s="15" t="s">
        <v>452</v>
      </c>
      <c r="M78" s="18" t="s">
        <v>4077</v>
      </c>
      <c r="N78" s="22" t="s">
        <v>73</v>
      </c>
      <c r="O78" s="15" t="s">
        <v>101</v>
      </c>
      <c r="P78" s="18" t="s">
        <v>1407</v>
      </c>
      <c r="Q78" s="22" t="s">
        <v>73</v>
      </c>
      <c r="R78" s="18" t="s">
        <v>1049</v>
      </c>
      <c r="S78" s="18" t="s">
        <v>101</v>
      </c>
      <c r="T78" s="15"/>
      <c r="U78" s="18"/>
      <c r="V78" s="15" t="s">
        <v>68</v>
      </c>
      <c r="W78" s="18"/>
      <c r="X78" s="18"/>
      <c r="Y78" s="18"/>
      <c r="Z78" s="22"/>
      <c r="AA78" s="16"/>
      <c r="AB78" s="34"/>
      <c r="AC78" s="18"/>
      <c r="AD78" s="34"/>
      <c r="AE78" s="22" t="s">
        <v>8850</v>
      </c>
      <c r="AF78" s="22" t="s">
        <v>8859</v>
      </c>
      <c r="AG78" s="22" t="s">
        <v>8855</v>
      </c>
    </row>
    <row r="79" spans="1:33" s="36" customFormat="1" ht="27.75" customHeight="1" x14ac:dyDescent="0.15">
      <c r="A79" s="18">
        <v>830040574</v>
      </c>
      <c r="B79" s="18" t="s">
        <v>1029</v>
      </c>
      <c r="C79" s="15" t="s">
        <v>98</v>
      </c>
      <c r="D79" s="15" t="s">
        <v>1545</v>
      </c>
      <c r="E79" s="15">
        <v>2</v>
      </c>
      <c r="F79" s="15">
        <v>2</v>
      </c>
      <c r="G79" s="15" t="s">
        <v>1025</v>
      </c>
      <c r="H79" s="15">
        <v>8</v>
      </c>
      <c r="I79" s="15">
        <v>8</v>
      </c>
      <c r="J79" s="15">
        <v>201141209</v>
      </c>
      <c r="K79" s="15" t="s">
        <v>1547</v>
      </c>
      <c r="L79" s="15" t="s">
        <v>452</v>
      </c>
      <c r="M79" s="18" t="s">
        <v>4078</v>
      </c>
      <c r="N79" s="22" t="s">
        <v>73</v>
      </c>
      <c r="O79" s="15" t="s">
        <v>101</v>
      </c>
      <c r="P79" s="18" t="s">
        <v>1407</v>
      </c>
      <c r="Q79" s="22" t="s">
        <v>73</v>
      </c>
      <c r="R79" s="18" t="s">
        <v>1049</v>
      </c>
      <c r="S79" s="18" t="s">
        <v>101</v>
      </c>
      <c r="T79" s="15"/>
      <c r="U79" s="18"/>
      <c r="V79" s="15" t="s">
        <v>68</v>
      </c>
      <c r="W79" s="18"/>
      <c r="X79" s="18"/>
      <c r="Y79" s="18"/>
      <c r="Z79" s="22"/>
      <c r="AA79" s="16"/>
      <c r="AB79" s="34"/>
      <c r="AC79" s="18"/>
      <c r="AD79" s="34"/>
      <c r="AE79" s="22" t="s">
        <v>8850</v>
      </c>
      <c r="AF79" s="22" t="s">
        <v>8859</v>
      </c>
      <c r="AG79" s="22" t="s">
        <v>8855</v>
      </c>
    </row>
    <row r="80" spans="1:33" s="36" customFormat="1" ht="27.75" customHeight="1" x14ac:dyDescent="0.15">
      <c r="A80" s="18">
        <v>830040574</v>
      </c>
      <c r="B80" s="18" t="s">
        <v>1029</v>
      </c>
      <c r="C80" s="15" t="s">
        <v>98</v>
      </c>
      <c r="D80" s="15" t="s">
        <v>62</v>
      </c>
      <c r="E80" s="15" t="s">
        <v>3155</v>
      </c>
      <c r="F80" s="15" t="s">
        <v>3155</v>
      </c>
      <c r="G80" s="15" t="s">
        <v>3155</v>
      </c>
      <c r="H80" s="15">
        <v>6</v>
      </c>
      <c r="I80" s="15" t="s">
        <v>3155</v>
      </c>
      <c r="J80" s="15">
        <v>201040510</v>
      </c>
      <c r="K80" s="15" t="s">
        <v>373</v>
      </c>
      <c r="L80" s="15" t="s">
        <v>101</v>
      </c>
      <c r="M80" s="18" t="s">
        <v>4066</v>
      </c>
      <c r="N80" s="22" t="s">
        <v>73</v>
      </c>
      <c r="O80" s="15" t="s">
        <v>248</v>
      </c>
      <c r="P80" s="18" t="s">
        <v>5610</v>
      </c>
      <c r="Q80" s="22" t="s">
        <v>73</v>
      </c>
      <c r="R80" s="18" t="s">
        <v>1049</v>
      </c>
      <c r="S80" s="18" t="s">
        <v>6162</v>
      </c>
      <c r="T80" s="15"/>
      <c r="U80" s="18" t="s">
        <v>1493</v>
      </c>
      <c r="V80" s="15" t="s">
        <v>68</v>
      </c>
      <c r="W80" s="18" t="s">
        <v>1494</v>
      </c>
      <c r="X80" s="18" t="s">
        <v>208</v>
      </c>
      <c r="Y80" s="18" t="s">
        <v>1495</v>
      </c>
      <c r="Z80" s="34"/>
      <c r="AA80" s="16">
        <v>45172</v>
      </c>
      <c r="AB80" s="34"/>
      <c r="AC80" s="18"/>
      <c r="AD80" s="34"/>
      <c r="AE80" s="22" t="s">
        <v>8850</v>
      </c>
      <c r="AF80" s="22" t="s">
        <v>8859</v>
      </c>
      <c r="AG80" s="22" t="s">
        <v>8853</v>
      </c>
    </row>
    <row r="81" spans="1:33" s="36" customFormat="1" ht="27.75" customHeight="1" x14ac:dyDescent="0.15">
      <c r="A81" s="18">
        <v>830040574</v>
      </c>
      <c r="B81" s="18" t="s">
        <v>1029</v>
      </c>
      <c r="C81" s="15" t="s">
        <v>98</v>
      </c>
      <c r="D81" s="15" t="s">
        <v>62</v>
      </c>
      <c r="E81" s="15" t="s">
        <v>3155</v>
      </c>
      <c r="F81" s="15" t="s">
        <v>3155</v>
      </c>
      <c r="G81" s="15" t="s">
        <v>3155</v>
      </c>
      <c r="H81" s="15">
        <v>10</v>
      </c>
      <c r="I81" s="15" t="s">
        <v>3155</v>
      </c>
      <c r="J81" s="15">
        <v>201154211</v>
      </c>
      <c r="K81" s="15" t="s">
        <v>524</v>
      </c>
      <c r="L81" s="15" t="s">
        <v>525</v>
      </c>
      <c r="M81" s="18" t="s">
        <v>1525</v>
      </c>
      <c r="N81" s="22" t="s">
        <v>73</v>
      </c>
      <c r="O81" s="15" t="s">
        <v>114</v>
      </c>
      <c r="P81" s="18" t="s">
        <v>1407</v>
      </c>
      <c r="Q81" s="22" t="s">
        <v>73</v>
      </c>
      <c r="R81" s="18" t="s">
        <v>1049</v>
      </c>
      <c r="S81" s="18" t="s">
        <v>6172</v>
      </c>
      <c r="T81" s="15"/>
      <c r="U81" s="18" t="s">
        <v>6173</v>
      </c>
      <c r="V81" s="15" t="s">
        <v>68</v>
      </c>
      <c r="W81" s="18" t="s">
        <v>1526</v>
      </c>
      <c r="X81" s="18" t="s">
        <v>1527</v>
      </c>
      <c r="Y81" s="18" t="s">
        <v>1528</v>
      </c>
      <c r="Z81" s="34"/>
      <c r="AA81" s="16">
        <v>46467</v>
      </c>
      <c r="AB81" s="34"/>
      <c r="AC81" s="18"/>
      <c r="AD81" s="34"/>
      <c r="AE81" s="22" t="s">
        <v>8850</v>
      </c>
      <c r="AF81" s="22" t="s">
        <v>8859</v>
      </c>
      <c r="AG81" s="22" t="s">
        <v>8853</v>
      </c>
    </row>
    <row r="82" spans="1:33" s="36" customFormat="1" ht="27.75" customHeight="1" x14ac:dyDescent="0.15">
      <c r="A82" s="18">
        <v>830040574</v>
      </c>
      <c r="B82" s="18" t="s">
        <v>1029</v>
      </c>
      <c r="C82" s="15" t="s">
        <v>98</v>
      </c>
      <c r="D82" s="15" t="s">
        <v>62</v>
      </c>
      <c r="E82" s="15" t="s">
        <v>3155</v>
      </c>
      <c r="F82" s="15" t="s">
        <v>3155</v>
      </c>
      <c r="G82" s="15" t="s">
        <v>3155</v>
      </c>
      <c r="H82" s="15">
        <v>4</v>
      </c>
      <c r="I82" s="15" t="s">
        <v>3155</v>
      </c>
      <c r="J82" s="15">
        <v>201154310</v>
      </c>
      <c r="K82" s="15" t="s">
        <v>526</v>
      </c>
      <c r="L82" s="15" t="s">
        <v>101</v>
      </c>
      <c r="M82" s="18" t="s">
        <v>4081</v>
      </c>
      <c r="N82" s="22" t="s">
        <v>73</v>
      </c>
      <c r="O82" s="15" t="s">
        <v>528</v>
      </c>
      <c r="P82" s="18" t="s">
        <v>1407</v>
      </c>
      <c r="Q82" s="22" t="s">
        <v>73</v>
      </c>
      <c r="R82" s="18" t="s">
        <v>1049</v>
      </c>
      <c r="S82" s="18" t="s">
        <v>439</v>
      </c>
      <c r="T82" s="15" t="s">
        <v>6089</v>
      </c>
      <c r="U82" s="18" t="s">
        <v>1523</v>
      </c>
      <c r="V82" s="15" t="s">
        <v>1049</v>
      </c>
      <c r="W82" s="18" t="s">
        <v>1029</v>
      </c>
      <c r="X82" s="18" t="s">
        <v>71</v>
      </c>
      <c r="Y82" s="18" t="s">
        <v>6758</v>
      </c>
      <c r="Z82" s="34" t="s">
        <v>1025</v>
      </c>
      <c r="AA82" s="16">
        <v>46480</v>
      </c>
      <c r="AB82" s="34" t="s">
        <v>73</v>
      </c>
      <c r="AC82" s="18"/>
      <c r="AD82" s="34"/>
      <c r="AE82" s="22" t="s">
        <v>8850</v>
      </c>
      <c r="AF82" s="22" t="s">
        <v>8886</v>
      </c>
      <c r="AG82" s="22" t="s">
        <v>8853</v>
      </c>
    </row>
    <row r="83" spans="1:33" s="36" customFormat="1" ht="27.75" customHeight="1" x14ac:dyDescent="0.15">
      <c r="A83" s="18">
        <v>830040574</v>
      </c>
      <c r="B83" s="18" t="s">
        <v>1029</v>
      </c>
      <c r="C83" s="15" t="s">
        <v>810</v>
      </c>
      <c r="D83" s="15" t="s">
        <v>62</v>
      </c>
      <c r="E83" s="15" t="s">
        <v>3155</v>
      </c>
      <c r="F83" s="15" t="s">
        <v>3155</v>
      </c>
      <c r="G83" s="15" t="s">
        <v>3155</v>
      </c>
      <c r="H83" s="15">
        <v>5</v>
      </c>
      <c r="I83" s="15" t="s">
        <v>3155</v>
      </c>
      <c r="J83" s="15">
        <v>410003516</v>
      </c>
      <c r="K83" s="15" t="s">
        <v>3940</v>
      </c>
      <c r="L83" s="15" t="s">
        <v>101</v>
      </c>
      <c r="M83" s="18" t="s">
        <v>4063</v>
      </c>
      <c r="N83" s="22" t="s">
        <v>73</v>
      </c>
      <c r="O83" s="15" t="s">
        <v>864</v>
      </c>
      <c r="P83" s="18" t="s">
        <v>5613</v>
      </c>
      <c r="Q83" s="22" t="s">
        <v>73</v>
      </c>
      <c r="R83" s="18" t="s">
        <v>1049</v>
      </c>
      <c r="S83" s="18" t="s">
        <v>6161</v>
      </c>
      <c r="T83" s="15" t="s">
        <v>6106</v>
      </c>
      <c r="U83" s="18" t="s">
        <v>1523</v>
      </c>
      <c r="V83" s="15" t="s">
        <v>1049</v>
      </c>
      <c r="W83" s="18" t="s">
        <v>1029</v>
      </c>
      <c r="X83" s="18" t="s">
        <v>71</v>
      </c>
      <c r="Y83" s="18" t="s">
        <v>367</v>
      </c>
      <c r="Z83" s="34" t="s">
        <v>367</v>
      </c>
      <c r="AA83" s="16">
        <v>46022</v>
      </c>
      <c r="AB83" s="34" t="s">
        <v>1049</v>
      </c>
      <c r="AC83" s="18"/>
      <c r="AD83" s="34"/>
      <c r="AE83" s="22" t="s">
        <v>8850</v>
      </c>
      <c r="AF83" s="22" t="s">
        <v>8883</v>
      </c>
      <c r="AG83" s="22"/>
    </row>
    <row r="84" spans="1:33" s="36" customFormat="1" ht="27.75" customHeight="1" x14ac:dyDescent="0.15">
      <c r="A84" s="18">
        <v>830040574</v>
      </c>
      <c r="B84" s="18" t="s">
        <v>1029</v>
      </c>
      <c r="C84" s="15" t="s">
        <v>810</v>
      </c>
      <c r="D84" s="15" t="s">
        <v>62</v>
      </c>
      <c r="E84" s="15" t="s">
        <v>3155</v>
      </c>
      <c r="F84" s="15" t="s">
        <v>3155</v>
      </c>
      <c r="G84" s="15" t="s">
        <v>3155</v>
      </c>
      <c r="H84" s="15">
        <v>5</v>
      </c>
      <c r="I84" s="15" t="s">
        <v>3155</v>
      </c>
      <c r="J84" s="15">
        <v>410002716</v>
      </c>
      <c r="K84" s="15" t="s">
        <v>856</v>
      </c>
      <c r="L84" s="15" t="s">
        <v>101</v>
      </c>
      <c r="M84" s="18" t="s">
        <v>1550</v>
      </c>
      <c r="N84" s="22" t="s">
        <v>73</v>
      </c>
      <c r="O84" s="15" t="s">
        <v>858</v>
      </c>
      <c r="P84" s="18" t="s">
        <v>1407</v>
      </c>
      <c r="Q84" s="22" t="s">
        <v>73</v>
      </c>
      <c r="R84" s="18" t="s">
        <v>1049</v>
      </c>
      <c r="S84" s="18" t="s">
        <v>858</v>
      </c>
      <c r="T84" s="15"/>
      <c r="U84" s="18" t="s">
        <v>1523</v>
      </c>
      <c r="V84" s="15" t="s">
        <v>68</v>
      </c>
      <c r="W84" s="18" t="s">
        <v>1524</v>
      </c>
      <c r="X84" s="18" t="s">
        <v>119</v>
      </c>
      <c r="Y84" s="18" t="s">
        <v>367</v>
      </c>
      <c r="Z84" s="22"/>
      <c r="AA84" s="16">
        <v>46022</v>
      </c>
      <c r="AB84" s="34"/>
      <c r="AC84" s="18"/>
      <c r="AD84" s="34"/>
      <c r="AE84" s="22" t="s">
        <v>8850</v>
      </c>
      <c r="AF84" s="22" t="s">
        <v>8875</v>
      </c>
      <c r="AG84" s="22" t="s">
        <v>8851</v>
      </c>
    </row>
    <row r="85" spans="1:33" s="36" customFormat="1" ht="27.75" customHeight="1" x14ac:dyDescent="0.15">
      <c r="A85" s="18">
        <v>830040574</v>
      </c>
      <c r="B85" s="18" t="s">
        <v>1029</v>
      </c>
      <c r="C85" s="15" t="s">
        <v>810</v>
      </c>
      <c r="D85" s="15" t="s">
        <v>62</v>
      </c>
      <c r="E85" s="15" t="s">
        <v>3155</v>
      </c>
      <c r="F85" s="15" t="s">
        <v>3155</v>
      </c>
      <c r="G85" s="15" t="s">
        <v>3155</v>
      </c>
      <c r="H85" s="15">
        <v>5</v>
      </c>
      <c r="I85" s="15" t="s">
        <v>3155</v>
      </c>
      <c r="J85" s="15">
        <v>410003916</v>
      </c>
      <c r="K85" s="15" t="s">
        <v>3941</v>
      </c>
      <c r="L85" s="15" t="s">
        <v>101</v>
      </c>
      <c r="M85" s="18" t="s">
        <v>4085</v>
      </c>
      <c r="N85" s="22" t="s">
        <v>73</v>
      </c>
      <c r="O85" s="15" t="s">
        <v>439</v>
      </c>
      <c r="P85" s="18" t="s">
        <v>1407</v>
      </c>
      <c r="Q85" s="22" t="s">
        <v>73</v>
      </c>
      <c r="R85" s="18" t="s">
        <v>1049</v>
      </c>
      <c r="S85" s="18" t="s">
        <v>439</v>
      </c>
      <c r="T85" s="15" t="s">
        <v>874</v>
      </c>
      <c r="U85" s="18" t="s">
        <v>1523</v>
      </c>
      <c r="V85" s="15" t="s">
        <v>1049</v>
      </c>
      <c r="W85" s="18" t="s">
        <v>1029</v>
      </c>
      <c r="X85" s="18" t="s">
        <v>71</v>
      </c>
      <c r="Y85" s="18" t="s">
        <v>367</v>
      </c>
      <c r="Z85" s="22" t="s">
        <v>367</v>
      </c>
      <c r="AA85" s="16">
        <v>46022</v>
      </c>
      <c r="AB85" s="34" t="s">
        <v>73</v>
      </c>
      <c r="AC85" s="18"/>
      <c r="AD85" s="34"/>
      <c r="AE85" s="22" t="s">
        <v>8850</v>
      </c>
      <c r="AF85" s="22" t="s">
        <v>8883</v>
      </c>
      <c r="AG85" s="22"/>
    </row>
    <row r="86" spans="1:33" s="36" customFormat="1" ht="27.75" customHeight="1" x14ac:dyDescent="0.15">
      <c r="A86" s="18">
        <v>51739221</v>
      </c>
      <c r="B86" s="18" t="s">
        <v>3859</v>
      </c>
      <c r="C86" s="15" t="s">
        <v>61</v>
      </c>
      <c r="D86" s="15" t="s">
        <v>1726</v>
      </c>
      <c r="E86" s="15">
        <v>18</v>
      </c>
      <c r="F86" s="15">
        <v>2</v>
      </c>
      <c r="G86" s="15" t="s">
        <v>44</v>
      </c>
      <c r="H86" s="15">
        <v>3</v>
      </c>
      <c r="I86" s="15">
        <v>1</v>
      </c>
      <c r="J86" s="15">
        <v>106050209</v>
      </c>
      <c r="K86" s="15" t="s">
        <v>1727</v>
      </c>
      <c r="L86" s="15" t="s">
        <v>1436</v>
      </c>
      <c r="M86" s="18" t="s">
        <v>4182</v>
      </c>
      <c r="N86" s="22"/>
      <c r="O86" s="15" t="s">
        <v>1428</v>
      </c>
      <c r="P86" s="18" t="s">
        <v>5657</v>
      </c>
      <c r="Q86" s="22"/>
      <c r="R86" s="18" t="s">
        <v>5657</v>
      </c>
      <c r="S86" s="18">
        <v>28</v>
      </c>
      <c r="T86" s="15"/>
      <c r="U86" s="18" t="s">
        <v>2061</v>
      </c>
      <c r="V86" s="15"/>
      <c r="W86" s="18" t="s">
        <v>2061</v>
      </c>
      <c r="X86" s="18" t="s">
        <v>71</v>
      </c>
      <c r="Y86" s="18" t="s">
        <v>1731</v>
      </c>
      <c r="Z86" s="22"/>
      <c r="AA86" s="16" t="s">
        <v>7797</v>
      </c>
      <c r="AB86" s="34"/>
      <c r="AC86" s="18"/>
      <c r="AD86" s="34"/>
      <c r="AE86" s="22" t="s">
        <v>8850</v>
      </c>
      <c r="AF86" s="22" t="s">
        <v>8857</v>
      </c>
      <c r="AG86" s="22" t="s">
        <v>8855</v>
      </c>
    </row>
    <row r="87" spans="1:33" s="36" customFormat="1" ht="27.75" customHeight="1" x14ac:dyDescent="0.15">
      <c r="A87" s="18">
        <v>51739251</v>
      </c>
      <c r="B87" s="18" t="s">
        <v>3859</v>
      </c>
      <c r="C87" s="15" t="s">
        <v>61</v>
      </c>
      <c r="D87" s="15" t="s">
        <v>2661</v>
      </c>
      <c r="E87" s="15">
        <v>2</v>
      </c>
      <c r="F87" s="15">
        <v>2</v>
      </c>
      <c r="G87" s="15" t="s">
        <v>1025</v>
      </c>
      <c r="H87" s="15">
        <v>6</v>
      </c>
      <c r="I87" s="15">
        <v>6</v>
      </c>
      <c r="J87" s="15">
        <v>107030109</v>
      </c>
      <c r="K87" s="15" t="s">
        <v>2662</v>
      </c>
      <c r="L87" s="15" t="s">
        <v>1436</v>
      </c>
      <c r="M87" s="18" t="s">
        <v>4208</v>
      </c>
      <c r="N87" s="22" t="s">
        <v>73</v>
      </c>
      <c r="O87" s="15" t="s">
        <v>1822</v>
      </c>
      <c r="P87" s="18" t="s">
        <v>5642</v>
      </c>
      <c r="Q87" s="22" t="s">
        <v>73</v>
      </c>
      <c r="R87" s="18" t="s">
        <v>5642</v>
      </c>
      <c r="S87" s="18">
        <v>50</v>
      </c>
      <c r="T87" s="15"/>
      <c r="U87" s="18" t="s">
        <v>6190</v>
      </c>
      <c r="V87" s="15" t="s">
        <v>68</v>
      </c>
      <c r="W87" s="18" t="s">
        <v>6190</v>
      </c>
      <c r="X87" s="18" t="s">
        <v>71</v>
      </c>
      <c r="Y87" s="18" t="s">
        <v>1825</v>
      </c>
      <c r="Z87" s="22"/>
      <c r="AA87" s="16" t="s">
        <v>7730</v>
      </c>
      <c r="AB87" s="34"/>
      <c r="AC87" s="18"/>
      <c r="AD87" s="34"/>
      <c r="AE87" s="22" t="s">
        <v>8850</v>
      </c>
      <c r="AF87" s="22" t="s">
        <v>8859</v>
      </c>
      <c r="AG87" s="22" t="s">
        <v>8855</v>
      </c>
    </row>
    <row r="88" spans="1:33" s="36" customFormat="1" ht="27.75" customHeight="1" x14ac:dyDescent="0.15">
      <c r="A88" s="18">
        <v>51739252</v>
      </c>
      <c r="B88" s="18" t="s">
        <v>3859</v>
      </c>
      <c r="C88" s="15" t="s">
        <v>61</v>
      </c>
      <c r="D88" s="15" t="s">
        <v>2661</v>
      </c>
      <c r="E88" s="15">
        <v>2</v>
      </c>
      <c r="F88" s="15">
        <v>2</v>
      </c>
      <c r="G88" s="15" t="s">
        <v>1025</v>
      </c>
      <c r="H88" s="15">
        <v>6</v>
      </c>
      <c r="I88" s="15">
        <v>6</v>
      </c>
      <c r="J88" s="15">
        <v>107030409</v>
      </c>
      <c r="K88" s="15" t="s">
        <v>2668</v>
      </c>
      <c r="L88" s="15" t="s">
        <v>1436</v>
      </c>
      <c r="M88" s="18" t="s">
        <v>4209</v>
      </c>
      <c r="N88" s="22" t="s">
        <v>73</v>
      </c>
      <c r="O88" s="15" t="s">
        <v>1822</v>
      </c>
      <c r="P88" s="18" t="s">
        <v>2070</v>
      </c>
      <c r="Q88" s="22" t="s">
        <v>73</v>
      </c>
      <c r="R88" s="18" t="s">
        <v>2070</v>
      </c>
      <c r="S88" s="18">
        <v>150</v>
      </c>
      <c r="T88" s="15"/>
      <c r="U88" s="18" t="s">
        <v>6190</v>
      </c>
      <c r="V88" s="15" t="s">
        <v>68</v>
      </c>
      <c r="W88" s="18" t="s">
        <v>6190</v>
      </c>
      <c r="X88" s="18" t="s">
        <v>71</v>
      </c>
      <c r="Y88" s="18" t="s">
        <v>6798</v>
      </c>
      <c r="Z88" s="22"/>
      <c r="AA88" s="16" t="s">
        <v>7767</v>
      </c>
      <c r="AB88" s="34"/>
      <c r="AC88" s="18"/>
      <c r="AD88" s="34"/>
      <c r="AE88" s="22" t="s">
        <v>8850</v>
      </c>
      <c r="AF88" s="22" t="s">
        <v>8859</v>
      </c>
      <c r="AG88" s="22" t="s">
        <v>8855</v>
      </c>
    </row>
    <row r="89" spans="1:33" s="36" customFormat="1" ht="27.75" customHeight="1" x14ac:dyDescent="0.15">
      <c r="A89" s="18">
        <v>51739271</v>
      </c>
      <c r="B89" s="18" t="s">
        <v>3859</v>
      </c>
      <c r="C89" s="15" t="s">
        <v>61</v>
      </c>
      <c r="D89" s="15" t="s">
        <v>1726</v>
      </c>
      <c r="E89" s="15">
        <v>18</v>
      </c>
      <c r="F89" s="15">
        <v>2</v>
      </c>
      <c r="G89" s="15" t="s">
        <v>44</v>
      </c>
      <c r="H89" s="15">
        <v>3</v>
      </c>
      <c r="I89" s="15">
        <v>1</v>
      </c>
      <c r="J89" s="15">
        <v>110000103</v>
      </c>
      <c r="K89" s="15" t="s">
        <v>1732</v>
      </c>
      <c r="L89" s="15" t="s">
        <v>64</v>
      </c>
      <c r="M89" s="18" t="s">
        <v>4228</v>
      </c>
      <c r="N89" s="22"/>
      <c r="O89" s="15" t="s">
        <v>76</v>
      </c>
      <c r="P89" s="18" t="s">
        <v>3133</v>
      </c>
      <c r="Q89" s="22"/>
      <c r="R89" s="18" t="s">
        <v>3133</v>
      </c>
      <c r="S89" s="18">
        <v>10</v>
      </c>
      <c r="T89" s="15"/>
      <c r="U89" s="18" t="s">
        <v>6202</v>
      </c>
      <c r="V89" s="15"/>
      <c r="W89" s="18" t="s">
        <v>6202</v>
      </c>
      <c r="X89" s="18" t="s">
        <v>71</v>
      </c>
      <c r="Y89" s="18" t="s">
        <v>1825</v>
      </c>
      <c r="Z89" s="22"/>
      <c r="AA89" s="16" t="s">
        <v>7730</v>
      </c>
      <c r="AB89" s="34"/>
      <c r="AC89" s="18"/>
      <c r="AD89" s="34"/>
      <c r="AE89" s="22" t="s">
        <v>8850</v>
      </c>
      <c r="AF89" s="22" t="s">
        <v>8857</v>
      </c>
      <c r="AG89" s="22" t="s">
        <v>8855</v>
      </c>
    </row>
    <row r="90" spans="1:33" s="36" customFormat="1" ht="27.75" customHeight="1" x14ac:dyDescent="0.15">
      <c r="A90" s="18">
        <v>51739356</v>
      </c>
      <c r="B90" s="18" t="s">
        <v>3859</v>
      </c>
      <c r="C90" s="15" t="s">
        <v>61</v>
      </c>
      <c r="D90" s="15" t="s">
        <v>1652</v>
      </c>
      <c r="E90" s="15">
        <v>19</v>
      </c>
      <c r="F90" s="15">
        <v>16</v>
      </c>
      <c r="G90" s="15" t="s">
        <v>44</v>
      </c>
      <c r="H90" s="15">
        <v>6</v>
      </c>
      <c r="I90" s="15">
        <v>2</v>
      </c>
      <c r="J90" s="15">
        <v>114082210</v>
      </c>
      <c r="K90" s="15" t="s">
        <v>1653</v>
      </c>
      <c r="L90" s="15" t="s">
        <v>1436</v>
      </c>
      <c r="M90" s="18" t="s">
        <v>4302</v>
      </c>
      <c r="N90" s="22"/>
      <c r="O90" s="15" t="s">
        <v>1654</v>
      </c>
      <c r="P90" s="18" t="s">
        <v>5647</v>
      </c>
      <c r="Q90" s="22"/>
      <c r="R90" s="18" t="s">
        <v>5647</v>
      </c>
      <c r="S90" s="18">
        <v>300</v>
      </c>
      <c r="T90" s="15"/>
      <c r="U90" s="18" t="s">
        <v>2134</v>
      </c>
      <c r="V90" s="15"/>
      <c r="W90" s="18" t="s">
        <v>2134</v>
      </c>
      <c r="X90" s="18" t="s">
        <v>71</v>
      </c>
      <c r="Y90" s="18" t="s">
        <v>6764</v>
      </c>
      <c r="Z90" s="22"/>
      <c r="AA90" s="16" t="s">
        <v>7735</v>
      </c>
      <c r="AB90" s="34"/>
      <c r="AC90" s="18"/>
      <c r="AD90" s="34"/>
      <c r="AE90" s="22" t="s">
        <v>8850</v>
      </c>
      <c r="AF90" s="22" t="s">
        <v>8857</v>
      </c>
      <c r="AG90" s="22" t="s">
        <v>8855</v>
      </c>
    </row>
    <row r="91" spans="1:33" s="36" customFormat="1" ht="27.75" customHeight="1" x14ac:dyDescent="0.15">
      <c r="A91" s="18">
        <v>51739357</v>
      </c>
      <c r="B91" s="18" t="s">
        <v>3859</v>
      </c>
      <c r="C91" s="15" t="s">
        <v>61</v>
      </c>
      <c r="D91" s="15" t="s">
        <v>1652</v>
      </c>
      <c r="E91" s="15">
        <v>19</v>
      </c>
      <c r="F91" s="15">
        <v>16</v>
      </c>
      <c r="G91" s="15" t="s">
        <v>44</v>
      </c>
      <c r="H91" s="15">
        <v>5</v>
      </c>
      <c r="I91" s="15">
        <v>2</v>
      </c>
      <c r="J91" s="15">
        <v>114082230</v>
      </c>
      <c r="K91" s="15" t="s">
        <v>1658</v>
      </c>
      <c r="L91" s="15" t="s">
        <v>1436</v>
      </c>
      <c r="M91" s="18" t="s">
        <v>4303</v>
      </c>
      <c r="N91" s="22"/>
      <c r="O91" s="15" t="s">
        <v>1654</v>
      </c>
      <c r="P91" s="18" t="s">
        <v>5647</v>
      </c>
      <c r="Q91" s="22"/>
      <c r="R91" s="18" t="s">
        <v>5647</v>
      </c>
      <c r="S91" s="18">
        <v>300</v>
      </c>
      <c r="T91" s="15"/>
      <c r="U91" s="18" t="s">
        <v>2134</v>
      </c>
      <c r="V91" s="15"/>
      <c r="W91" s="18" t="s">
        <v>2134</v>
      </c>
      <c r="X91" s="18" t="s">
        <v>71</v>
      </c>
      <c r="Y91" s="18" t="s">
        <v>6817</v>
      </c>
      <c r="Z91" s="22"/>
      <c r="AA91" s="16" t="s">
        <v>7851</v>
      </c>
      <c r="AB91" s="34"/>
      <c r="AC91" s="18"/>
      <c r="AD91" s="34"/>
      <c r="AE91" s="22" t="s">
        <v>8850</v>
      </c>
      <c r="AF91" s="22" t="s">
        <v>8857</v>
      </c>
      <c r="AG91" s="22" t="s">
        <v>8855</v>
      </c>
    </row>
    <row r="92" spans="1:33" s="36" customFormat="1" ht="27.75" customHeight="1" x14ac:dyDescent="0.15">
      <c r="A92" s="18">
        <v>51739358</v>
      </c>
      <c r="B92" s="18" t="s">
        <v>3859</v>
      </c>
      <c r="C92" s="15" t="s">
        <v>61</v>
      </c>
      <c r="D92" s="15" t="s">
        <v>1652</v>
      </c>
      <c r="E92" s="15">
        <v>19</v>
      </c>
      <c r="F92" s="15">
        <v>16</v>
      </c>
      <c r="G92" s="15" t="s">
        <v>44</v>
      </c>
      <c r="H92" s="15">
        <v>6</v>
      </c>
      <c r="I92" s="15">
        <v>2</v>
      </c>
      <c r="J92" s="15">
        <v>114082250</v>
      </c>
      <c r="K92" s="15" t="s">
        <v>1660</v>
      </c>
      <c r="L92" s="15" t="s">
        <v>1436</v>
      </c>
      <c r="M92" s="18" t="s">
        <v>4304</v>
      </c>
      <c r="N92" s="22"/>
      <c r="O92" s="15" t="s">
        <v>1654</v>
      </c>
      <c r="P92" s="18" t="s">
        <v>3830</v>
      </c>
      <c r="Q92" s="22"/>
      <c r="R92" s="18" t="s">
        <v>3830</v>
      </c>
      <c r="S92" s="18">
        <v>30</v>
      </c>
      <c r="T92" s="15"/>
      <c r="U92" s="18" t="s">
        <v>6208</v>
      </c>
      <c r="V92" s="15"/>
      <c r="W92" s="18" t="s">
        <v>6208</v>
      </c>
      <c r="X92" s="18" t="s">
        <v>71</v>
      </c>
      <c r="Y92" s="18" t="s">
        <v>6798</v>
      </c>
      <c r="Z92" s="22"/>
      <c r="AA92" s="16" t="s">
        <v>7767</v>
      </c>
      <c r="AB92" s="34"/>
      <c r="AC92" s="18"/>
      <c r="AD92" s="34"/>
      <c r="AE92" s="22" t="s">
        <v>8850</v>
      </c>
      <c r="AF92" s="22" t="s">
        <v>8857</v>
      </c>
      <c r="AG92" s="22" t="s">
        <v>8855</v>
      </c>
    </row>
    <row r="93" spans="1:33" s="36" customFormat="1" ht="27.75" customHeight="1" x14ac:dyDescent="0.15">
      <c r="A93" s="18">
        <v>51739359</v>
      </c>
      <c r="B93" s="18" t="s">
        <v>3859</v>
      </c>
      <c r="C93" s="15" t="s">
        <v>61</v>
      </c>
      <c r="D93" s="15" t="s">
        <v>1652</v>
      </c>
      <c r="E93" s="15">
        <v>19</v>
      </c>
      <c r="F93" s="15">
        <v>16</v>
      </c>
      <c r="G93" s="15" t="s">
        <v>44</v>
      </c>
      <c r="H93" s="15">
        <v>6</v>
      </c>
      <c r="I93" s="15">
        <v>2</v>
      </c>
      <c r="J93" s="15">
        <v>114082260</v>
      </c>
      <c r="K93" s="15" t="s">
        <v>1664</v>
      </c>
      <c r="L93" s="15" t="s">
        <v>1436</v>
      </c>
      <c r="M93" s="18" t="s">
        <v>4303</v>
      </c>
      <c r="N93" s="22"/>
      <c r="O93" s="15" t="s">
        <v>1654</v>
      </c>
      <c r="P93" s="18" t="s">
        <v>3830</v>
      </c>
      <c r="Q93" s="22"/>
      <c r="R93" s="18" t="s">
        <v>3830</v>
      </c>
      <c r="S93" s="18">
        <v>30</v>
      </c>
      <c r="T93" s="15"/>
      <c r="U93" s="18" t="s">
        <v>6208</v>
      </c>
      <c r="V93" s="15"/>
      <c r="W93" s="18" t="s">
        <v>6208</v>
      </c>
      <c r="X93" s="18" t="s">
        <v>71</v>
      </c>
      <c r="Y93" s="18" t="s">
        <v>6825</v>
      </c>
      <c r="Z93" s="22"/>
      <c r="AA93" s="16" t="s">
        <v>7871</v>
      </c>
      <c r="AB93" s="34"/>
      <c r="AC93" s="18"/>
      <c r="AD93" s="34"/>
      <c r="AE93" s="22" t="s">
        <v>8850</v>
      </c>
      <c r="AF93" s="22" t="s">
        <v>8857</v>
      </c>
      <c r="AG93" s="22" t="s">
        <v>8855</v>
      </c>
    </row>
    <row r="94" spans="1:33" s="36" customFormat="1" ht="27.75" customHeight="1" x14ac:dyDescent="0.15">
      <c r="A94" s="18">
        <v>51739360</v>
      </c>
      <c r="B94" s="18" t="s">
        <v>3859</v>
      </c>
      <c r="C94" s="15" t="s">
        <v>61</v>
      </c>
      <c r="D94" s="15" t="s">
        <v>1652</v>
      </c>
      <c r="E94" s="15">
        <v>19</v>
      </c>
      <c r="F94" s="15">
        <v>16</v>
      </c>
      <c r="G94" s="15" t="s">
        <v>44</v>
      </c>
      <c r="H94" s="15">
        <v>6</v>
      </c>
      <c r="I94" s="15">
        <v>2</v>
      </c>
      <c r="J94" s="15">
        <v>114082270</v>
      </c>
      <c r="K94" s="15" t="s">
        <v>1665</v>
      </c>
      <c r="L94" s="15" t="s">
        <v>1436</v>
      </c>
      <c r="M94" s="18" t="s">
        <v>4305</v>
      </c>
      <c r="N94" s="22"/>
      <c r="O94" s="15" t="s">
        <v>1654</v>
      </c>
      <c r="P94" s="18" t="s">
        <v>3830</v>
      </c>
      <c r="Q94" s="22"/>
      <c r="R94" s="18" t="s">
        <v>3830</v>
      </c>
      <c r="S94" s="18">
        <v>30</v>
      </c>
      <c r="T94" s="15"/>
      <c r="U94" s="18" t="s">
        <v>6208</v>
      </c>
      <c r="V94" s="15"/>
      <c r="W94" s="18" t="s">
        <v>6208</v>
      </c>
      <c r="X94" s="18" t="s">
        <v>71</v>
      </c>
      <c r="Y94" s="18" t="s">
        <v>6764</v>
      </c>
      <c r="Z94" s="22"/>
      <c r="AA94" s="16" t="s">
        <v>7735</v>
      </c>
      <c r="AB94" s="34"/>
      <c r="AC94" s="18"/>
      <c r="AD94" s="34"/>
      <c r="AE94" s="22" t="s">
        <v>8850</v>
      </c>
      <c r="AF94" s="22" t="s">
        <v>8857</v>
      </c>
      <c r="AG94" s="22" t="s">
        <v>8855</v>
      </c>
    </row>
    <row r="95" spans="1:33" s="36" customFormat="1" ht="27.75" customHeight="1" x14ac:dyDescent="0.15">
      <c r="A95" s="18">
        <v>51739361</v>
      </c>
      <c r="B95" s="18" t="s">
        <v>3859</v>
      </c>
      <c r="C95" s="15" t="s">
        <v>61</v>
      </c>
      <c r="D95" s="15" t="s">
        <v>1652</v>
      </c>
      <c r="E95" s="15">
        <v>19</v>
      </c>
      <c r="F95" s="15">
        <v>16</v>
      </c>
      <c r="G95" s="15" t="s">
        <v>44</v>
      </c>
      <c r="H95" s="15">
        <v>4</v>
      </c>
      <c r="I95" s="15">
        <v>2</v>
      </c>
      <c r="J95" s="15">
        <v>114082315</v>
      </c>
      <c r="K95" s="15" t="s">
        <v>1666</v>
      </c>
      <c r="L95" s="15" t="s">
        <v>1436</v>
      </c>
      <c r="M95" s="18" t="s">
        <v>4306</v>
      </c>
      <c r="N95" s="22"/>
      <c r="O95" s="15" t="s">
        <v>1668</v>
      </c>
      <c r="P95" s="18" t="s">
        <v>5652</v>
      </c>
      <c r="Q95" s="22"/>
      <c r="R95" s="18" t="s">
        <v>5652</v>
      </c>
      <c r="S95" s="18">
        <v>20</v>
      </c>
      <c r="T95" s="15"/>
      <c r="U95" s="18" t="s">
        <v>6193</v>
      </c>
      <c r="V95" s="15"/>
      <c r="W95" s="18" t="s">
        <v>6193</v>
      </c>
      <c r="X95" s="18" t="s">
        <v>71</v>
      </c>
      <c r="Y95" s="18" t="s">
        <v>2985</v>
      </c>
      <c r="Z95" s="22"/>
      <c r="AA95" s="16" t="s">
        <v>7733</v>
      </c>
      <c r="AB95" s="34"/>
      <c r="AC95" s="18"/>
      <c r="AD95" s="34"/>
      <c r="AE95" s="22" t="s">
        <v>8850</v>
      </c>
      <c r="AF95" s="22" t="s">
        <v>8857</v>
      </c>
      <c r="AG95" s="22" t="s">
        <v>8855</v>
      </c>
    </row>
    <row r="96" spans="1:33" s="36" customFormat="1" ht="27.75" customHeight="1" x14ac:dyDescent="0.15">
      <c r="A96" s="18">
        <v>51739362</v>
      </c>
      <c r="B96" s="18" t="s">
        <v>3859</v>
      </c>
      <c r="C96" s="15" t="s">
        <v>61</v>
      </c>
      <c r="D96" s="15" t="s">
        <v>1652</v>
      </c>
      <c r="E96" s="15">
        <v>19</v>
      </c>
      <c r="F96" s="15">
        <v>16</v>
      </c>
      <c r="G96" s="15" t="s">
        <v>44</v>
      </c>
      <c r="H96" s="15">
        <v>4</v>
      </c>
      <c r="I96" s="15">
        <v>2</v>
      </c>
      <c r="J96" s="15">
        <v>114082320</v>
      </c>
      <c r="K96" s="15" t="s">
        <v>1673</v>
      </c>
      <c r="L96" s="15" t="s">
        <v>1436</v>
      </c>
      <c r="M96" s="18" t="s">
        <v>4307</v>
      </c>
      <c r="N96" s="22"/>
      <c r="O96" s="15" t="s">
        <v>1668</v>
      </c>
      <c r="P96" s="18" t="s">
        <v>5657</v>
      </c>
      <c r="Q96" s="22"/>
      <c r="R96" s="18" t="s">
        <v>5657</v>
      </c>
      <c r="S96" s="18">
        <v>28</v>
      </c>
      <c r="T96" s="15"/>
      <c r="U96" s="18" t="s">
        <v>6209</v>
      </c>
      <c r="V96" s="15"/>
      <c r="W96" s="18" t="s">
        <v>6209</v>
      </c>
      <c r="X96" s="18" t="s">
        <v>71</v>
      </c>
      <c r="Y96" s="18" t="s">
        <v>1675</v>
      </c>
      <c r="Z96" s="22"/>
      <c r="AA96" s="16" t="s">
        <v>7781</v>
      </c>
      <c r="AB96" s="34"/>
      <c r="AC96" s="18"/>
      <c r="AD96" s="34"/>
      <c r="AE96" s="22" t="s">
        <v>8850</v>
      </c>
      <c r="AF96" s="22" t="s">
        <v>8857</v>
      </c>
      <c r="AG96" s="22" t="s">
        <v>8855</v>
      </c>
    </row>
    <row r="97" spans="1:33" s="36" customFormat="1" ht="27.75" customHeight="1" x14ac:dyDescent="0.15">
      <c r="A97" s="18">
        <v>51739363</v>
      </c>
      <c r="B97" s="18" t="s">
        <v>3859</v>
      </c>
      <c r="C97" s="15" t="s">
        <v>61</v>
      </c>
      <c r="D97" s="15" t="s">
        <v>1652</v>
      </c>
      <c r="E97" s="15">
        <v>19</v>
      </c>
      <c r="F97" s="15">
        <v>16</v>
      </c>
      <c r="G97" s="15" t="s">
        <v>44</v>
      </c>
      <c r="H97" s="15">
        <v>5</v>
      </c>
      <c r="I97" s="15">
        <v>2</v>
      </c>
      <c r="J97" s="15">
        <v>114082411</v>
      </c>
      <c r="K97" s="15" t="s">
        <v>1676</v>
      </c>
      <c r="L97" s="15" t="s">
        <v>940</v>
      </c>
      <c r="M97" s="18" t="s">
        <v>4308</v>
      </c>
      <c r="N97" s="22"/>
      <c r="O97" s="15" t="s">
        <v>1678</v>
      </c>
      <c r="P97" s="18" t="s">
        <v>5687</v>
      </c>
      <c r="Q97" s="22"/>
      <c r="R97" s="18" t="s">
        <v>5687</v>
      </c>
      <c r="S97" s="18">
        <v>1</v>
      </c>
      <c r="T97" s="15"/>
      <c r="U97" s="18" t="s">
        <v>6210</v>
      </c>
      <c r="V97" s="15"/>
      <c r="W97" s="18" t="s">
        <v>6210</v>
      </c>
      <c r="X97" s="18" t="s">
        <v>71</v>
      </c>
      <c r="Y97" s="18" t="s">
        <v>6826</v>
      </c>
      <c r="Z97" s="22"/>
      <c r="AA97" s="16" t="s">
        <v>7872</v>
      </c>
      <c r="AB97" s="34"/>
      <c r="AC97" s="18"/>
      <c r="AD97" s="34"/>
      <c r="AE97" s="22" t="s">
        <v>8850</v>
      </c>
      <c r="AF97" s="22" t="s">
        <v>8857</v>
      </c>
      <c r="AG97" s="22" t="s">
        <v>8855</v>
      </c>
    </row>
    <row r="98" spans="1:33" s="36" customFormat="1" ht="27.75" customHeight="1" x14ac:dyDescent="0.15">
      <c r="A98" s="18">
        <v>51739375</v>
      </c>
      <c r="B98" s="18" t="s">
        <v>3859</v>
      </c>
      <c r="C98" s="15" t="s">
        <v>61</v>
      </c>
      <c r="D98" s="15" t="s">
        <v>1652</v>
      </c>
      <c r="E98" s="15">
        <v>19</v>
      </c>
      <c r="F98" s="15">
        <v>16</v>
      </c>
      <c r="G98" s="15" t="s">
        <v>44</v>
      </c>
      <c r="H98" s="15">
        <v>4</v>
      </c>
      <c r="I98" s="15">
        <v>2</v>
      </c>
      <c r="J98" s="15">
        <v>114092509</v>
      </c>
      <c r="K98" s="15" t="s">
        <v>1690</v>
      </c>
      <c r="L98" s="15" t="s">
        <v>1436</v>
      </c>
      <c r="M98" s="18" t="s">
        <v>4309</v>
      </c>
      <c r="N98" s="22"/>
      <c r="O98" s="15" t="s">
        <v>1692</v>
      </c>
      <c r="P98" s="18" t="s">
        <v>5688</v>
      </c>
      <c r="Q98" s="22"/>
      <c r="R98" s="18" t="s">
        <v>5688</v>
      </c>
      <c r="S98" s="18">
        <v>30</v>
      </c>
      <c r="T98" s="15"/>
      <c r="U98" s="18" t="s">
        <v>6210</v>
      </c>
      <c r="V98" s="15"/>
      <c r="W98" s="18" t="s">
        <v>6210</v>
      </c>
      <c r="X98" s="18" t="s">
        <v>71</v>
      </c>
      <c r="Y98" s="18" t="s">
        <v>6827</v>
      </c>
      <c r="Z98" s="22"/>
      <c r="AA98" s="16" t="s">
        <v>7873</v>
      </c>
      <c r="AB98" s="34"/>
      <c r="AC98" s="18"/>
      <c r="AD98" s="34"/>
      <c r="AE98" s="22" t="s">
        <v>8850</v>
      </c>
      <c r="AF98" s="22" t="s">
        <v>8857</v>
      </c>
      <c r="AG98" s="22" t="s">
        <v>8855</v>
      </c>
    </row>
    <row r="99" spans="1:33" s="36" customFormat="1" ht="27.75" customHeight="1" x14ac:dyDescent="0.15">
      <c r="A99" s="18">
        <v>51739376</v>
      </c>
      <c r="B99" s="18" t="s">
        <v>3859</v>
      </c>
      <c r="C99" s="15" t="s">
        <v>61</v>
      </c>
      <c r="D99" s="15" t="s">
        <v>1652</v>
      </c>
      <c r="E99" s="15">
        <v>19</v>
      </c>
      <c r="F99" s="15">
        <v>16</v>
      </c>
      <c r="G99" s="15" t="s">
        <v>44</v>
      </c>
      <c r="H99" s="15">
        <v>4</v>
      </c>
      <c r="I99" s="15">
        <v>2</v>
      </c>
      <c r="J99" s="15">
        <v>114092515</v>
      </c>
      <c r="K99" s="15" t="s">
        <v>1696</v>
      </c>
      <c r="L99" s="15" t="s">
        <v>1436</v>
      </c>
      <c r="M99" s="18" t="s">
        <v>4310</v>
      </c>
      <c r="N99" s="22"/>
      <c r="O99" s="15" t="s">
        <v>1692</v>
      </c>
      <c r="P99" s="18" t="s">
        <v>5642</v>
      </c>
      <c r="Q99" s="22"/>
      <c r="R99" s="18" t="s">
        <v>5642</v>
      </c>
      <c r="S99" s="18">
        <v>50</v>
      </c>
      <c r="T99" s="15"/>
      <c r="U99" s="18" t="s">
        <v>3434</v>
      </c>
      <c r="V99" s="15"/>
      <c r="W99" s="18" t="s">
        <v>3434</v>
      </c>
      <c r="X99" s="18" t="s">
        <v>71</v>
      </c>
      <c r="Y99" s="18" t="s">
        <v>6828</v>
      </c>
      <c r="Z99" s="22"/>
      <c r="AA99" s="16" t="s">
        <v>7874</v>
      </c>
      <c r="AB99" s="34"/>
      <c r="AC99" s="18"/>
      <c r="AD99" s="34"/>
      <c r="AE99" s="22" t="s">
        <v>8850</v>
      </c>
      <c r="AF99" s="22" t="s">
        <v>8857</v>
      </c>
      <c r="AG99" s="22" t="s">
        <v>8855</v>
      </c>
    </row>
    <row r="100" spans="1:33" s="36" customFormat="1" ht="27.75" customHeight="1" x14ac:dyDescent="0.15">
      <c r="A100" s="18">
        <v>51739377</v>
      </c>
      <c r="B100" s="18" t="s">
        <v>3859</v>
      </c>
      <c r="C100" s="15" t="s">
        <v>61</v>
      </c>
      <c r="D100" s="15" t="s">
        <v>1652</v>
      </c>
      <c r="E100" s="15">
        <v>19</v>
      </c>
      <c r="F100" s="15">
        <v>16</v>
      </c>
      <c r="G100" s="15" t="s">
        <v>44</v>
      </c>
      <c r="H100" s="15">
        <v>5</v>
      </c>
      <c r="I100" s="15">
        <v>2</v>
      </c>
      <c r="J100" s="15">
        <v>114092550</v>
      </c>
      <c r="K100" s="15" t="s">
        <v>1699</v>
      </c>
      <c r="L100" s="15" t="s">
        <v>64</v>
      </c>
      <c r="M100" s="18" t="s">
        <v>4311</v>
      </c>
      <c r="N100" s="22"/>
      <c r="O100" s="15" t="s">
        <v>64</v>
      </c>
      <c r="P100" s="18" t="s">
        <v>3127</v>
      </c>
      <c r="Q100" s="22"/>
      <c r="R100" s="18" t="s">
        <v>3127</v>
      </c>
      <c r="S100" s="18">
        <v>1</v>
      </c>
      <c r="T100" s="15"/>
      <c r="U100" s="18" t="s">
        <v>6211</v>
      </c>
      <c r="V100" s="15"/>
      <c r="W100" s="18" t="s">
        <v>6211</v>
      </c>
      <c r="X100" s="18" t="s">
        <v>71</v>
      </c>
      <c r="Y100" s="18" t="s">
        <v>1702</v>
      </c>
      <c r="Z100" s="22"/>
      <c r="AA100" s="16" t="s">
        <v>7875</v>
      </c>
      <c r="AB100" s="34"/>
      <c r="AC100" s="18"/>
      <c r="AD100" s="34"/>
      <c r="AE100" s="22" t="s">
        <v>8850</v>
      </c>
      <c r="AF100" s="22" t="s">
        <v>8857</v>
      </c>
      <c r="AG100" s="22" t="s">
        <v>8855</v>
      </c>
    </row>
    <row r="101" spans="1:33" s="36" customFormat="1" ht="27.75" customHeight="1" x14ac:dyDescent="0.15">
      <c r="A101" s="18">
        <v>51739378</v>
      </c>
      <c r="B101" s="18" t="s">
        <v>3859</v>
      </c>
      <c r="C101" s="15" t="s">
        <v>61</v>
      </c>
      <c r="D101" s="15" t="s">
        <v>1652</v>
      </c>
      <c r="E101" s="15">
        <v>19</v>
      </c>
      <c r="F101" s="15">
        <v>16</v>
      </c>
      <c r="G101" s="15" t="s">
        <v>44</v>
      </c>
      <c r="H101" s="15">
        <v>5</v>
      </c>
      <c r="I101" s="15">
        <v>2</v>
      </c>
      <c r="J101" s="15">
        <v>114092605</v>
      </c>
      <c r="K101" s="15" t="s">
        <v>1703</v>
      </c>
      <c r="L101" s="15" t="s">
        <v>1436</v>
      </c>
      <c r="M101" s="18" t="s">
        <v>4312</v>
      </c>
      <c r="N101" s="22"/>
      <c r="O101" s="15" t="s">
        <v>1428</v>
      </c>
      <c r="P101" s="18" t="s">
        <v>5636</v>
      </c>
      <c r="Q101" s="22"/>
      <c r="R101" s="18" t="s">
        <v>5636</v>
      </c>
      <c r="S101" s="18">
        <v>10</v>
      </c>
      <c r="T101" s="15"/>
      <c r="U101" s="18" t="s">
        <v>6193</v>
      </c>
      <c r="V101" s="15"/>
      <c r="W101" s="18" t="s">
        <v>6193</v>
      </c>
      <c r="X101" s="18" t="s">
        <v>71</v>
      </c>
      <c r="Y101" s="18" t="s">
        <v>6829</v>
      </c>
      <c r="Z101" s="22"/>
      <c r="AA101" s="16" t="s">
        <v>7876</v>
      </c>
      <c r="AB101" s="34"/>
      <c r="AC101" s="18"/>
      <c r="AD101" s="34"/>
      <c r="AE101" s="22" t="s">
        <v>8850</v>
      </c>
      <c r="AF101" s="22" t="s">
        <v>8857</v>
      </c>
      <c r="AG101" s="22" t="s">
        <v>8855</v>
      </c>
    </row>
    <row r="102" spans="1:33" s="36" customFormat="1" ht="27.75" customHeight="1" x14ac:dyDescent="0.15">
      <c r="A102" s="18">
        <v>51739385</v>
      </c>
      <c r="B102" s="18" t="s">
        <v>3859</v>
      </c>
      <c r="C102" s="15" t="s">
        <v>61</v>
      </c>
      <c r="D102" s="15" t="s">
        <v>1652</v>
      </c>
      <c r="E102" s="15">
        <v>19</v>
      </c>
      <c r="F102" s="15">
        <v>16</v>
      </c>
      <c r="G102" s="15" t="s">
        <v>44</v>
      </c>
      <c r="H102" s="15">
        <v>5</v>
      </c>
      <c r="I102" s="15">
        <v>2</v>
      </c>
      <c r="J102" s="15">
        <v>114101309</v>
      </c>
      <c r="K102" s="15" t="s">
        <v>1705</v>
      </c>
      <c r="L102" s="15" t="s">
        <v>1436</v>
      </c>
      <c r="M102" s="18" t="s">
        <v>4320</v>
      </c>
      <c r="N102" s="22"/>
      <c r="O102" s="15" t="s">
        <v>1428</v>
      </c>
      <c r="P102" s="18" t="s">
        <v>5644</v>
      </c>
      <c r="Q102" s="22"/>
      <c r="R102" s="18" t="s">
        <v>5644</v>
      </c>
      <c r="S102" s="18">
        <v>250</v>
      </c>
      <c r="T102" s="15"/>
      <c r="U102" s="18" t="s">
        <v>6189</v>
      </c>
      <c r="V102" s="15"/>
      <c r="W102" s="18" t="s">
        <v>6189</v>
      </c>
      <c r="X102" s="18" t="s">
        <v>71</v>
      </c>
      <c r="Y102" s="18" t="s">
        <v>6764</v>
      </c>
      <c r="Z102" s="22"/>
      <c r="AA102" s="16" t="s">
        <v>7735</v>
      </c>
      <c r="AB102" s="34"/>
      <c r="AC102" s="18"/>
      <c r="AD102" s="34"/>
      <c r="AE102" s="22" t="s">
        <v>8850</v>
      </c>
      <c r="AF102" s="22" t="s">
        <v>8857</v>
      </c>
      <c r="AG102" s="22" t="s">
        <v>8855</v>
      </c>
    </row>
    <row r="103" spans="1:33" s="36" customFormat="1" ht="27.75" customHeight="1" x14ac:dyDescent="0.15">
      <c r="A103" s="18">
        <v>51739386</v>
      </c>
      <c r="B103" s="18" t="s">
        <v>3859</v>
      </c>
      <c r="C103" s="15" t="s">
        <v>61</v>
      </c>
      <c r="D103" s="15" t="s">
        <v>1652</v>
      </c>
      <c r="E103" s="15">
        <v>19</v>
      </c>
      <c r="F103" s="15">
        <v>16</v>
      </c>
      <c r="G103" s="15" t="s">
        <v>44</v>
      </c>
      <c r="H103" s="15">
        <v>5</v>
      </c>
      <c r="I103" s="15">
        <v>2</v>
      </c>
      <c r="J103" s="15">
        <v>114101315</v>
      </c>
      <c r="K103" s="15" t="s">
        <v>1709</v>
      </c>
      <c r="L103" s="15" t="s">
        <v>1436</v>
      </c>
      <c r="M103" s="18" t="s">
        <v>4321</v>
      </c>
      <c r="N103" s="22"/>
      <c r="O103" s="15" t="s">
        <v>1428</v>
      </c>
      <c r="P103" s="18" t="s">
        <v>5644</v>
      </c>
      <c r="Q103" s="22"/>
      <c r="R103" s="18" t="s">
        <v>5644</v>
      </c>
      <c r="S103" s="18">
        <v>250</v>
      </c>
      <c r="T103" s="15"/>
      <c r="U103" s="18" t="s">
        <v>6189</v>
      </c>
      <c r="V103" s="15"/>
      <c r="W103" s="18" t="s">
        <v>6189</v>
      </c>
      <c r="X103" s="18" t="s">
        <v>71</v>
      </c>
      <c r="Y103" s="18" t="s">
        <v>6766</v>
      </c>
      <c r="Z103" s="22"/>
      <c r="AA103" s="16" t="s">
        <v>7740</v>
      </c>
      <c r="AB103" s="34"/>
      <c r="AC103" s="18"/>
      <c r="AD103" s="34"/>
      <c r="AE103" s="22" t="s">
        <v>8850</v>
      </c>
      <c r="AF103" s="22" t="s">
        <v>8857</v>
      </c>
      <c r="AG103" s="22" t="s">
        <v>8855</v>
      </c>
    </row>
    <row r="104" spans="1:33" s="36" customFormat="1" ht="27.75" customHeight="1" x14ac:dyDescent="0.15">
      <c r="A104" s="18">
        <v>51739388</v>
      </c>
      <c r="B104" s="18" t="s">
        <v>3859</v>
      </c>
      <c r="C104" s="15" t="s">
        <v>61</v>
      </c>
      <c r="D104" s="15" t="s">
        <v>1652</v>
      </c>
      <c r="E104" s="15">
        <v>19</v>
      </c>
      <c r="F104" s="15">
        <v>16</v>
      </c>
      <c r="G104" s="15" t="s">
        <v>44</v>
      </c>
      <c r="H104" s="15">
        <v>5</v>
      </c>
      <c r="I104" s="15">
        <v>2</v>
      </c>
      <c r="J104" s="15">
        <v>114101430</v>
      </c>
      <c r="K104" s="15" t="s">
        <v>1715</v>
      </c>
      <c r="L104" s="15" t="s">
        <v>1436</v>
      </c>
      <c r="M104" s="18" t="s">
        <v>4322</v>
      </c>
      <c r="N104" s="22"/>
      <c r="O104" s="15" t="s">
        <v>1713</v>
      </c>
      <c r="P104" s="18" t="s">
        <v>5652</v>
      </c>
      <c r="Q104" s="22"/>
      <c r="R104" s="18" t="s">
        <v>5652</v>
      </c>
      <c r="S104" s="18">
        <v>20</v>
      </c>
      <c r="T104" s="15"/>
      <c r="U104" s="18" t="s">
        <v>6212</v>
      </c>
      <c r="V104" s="15"/>
      <c r="W104" s="18" t="s">
        <v>6212</v>
      </c>
      <c r="X104" s="18" t="s">
        <v>71</v>
      </c>
      <c r="Y104" s="18" t="s">
        <v>6817</v>
      </c>
      <c r="Z104" s="22"/>
      <c r="AA104" s="16" t="s">
        <v>7851</v>
      </c>
      <c r="AB104" s="34"/>
      <c r="AC104" s="18"/>
      <c r="AD104" s="34"/>
      <c r="AE104" s="22" t="s">
        <v>8850</v>
      </c>
      <c r="AF104" s="22" t="s">
        <v>8857</v>
      </c>
      <c r="AG104" s="22" t="s">
        <v>8855</v>
      </c>
    </row>
    <row r="105" spans="1:33" s="36" customFormat="1" ht="27.75" customHeight="1" x14ac:dyDescent="0.15">
      <c r="A105" s="18">
        <v>51739389</v>
      </c>
      <c r="B105" s="18" t="s">
        <v>3859</v>
      </c>
      <c r="C105" s="15" t="s">
        <v>61</v>
      </c>
      <c r="D105" s="15" t="s">
        <v>1652</v>
      </c>
      <c r="E105" s="15">
        <v>19</v>
      </c>
      <c r="F105" s="15">
        <v>16</v>
      </c>
      <c r="G105" s="15" t="s">
        <v>44</v>
      </c>
      <c r="H105" s="15">
        <v>5</v>
      </c>
      <c r="I105" s="15">
        <v>2</v>
      </c>
      <c r="J105" s="15">
        <v>114101520</v>
      </c>
      <c r="K105" s="15" t="s">
        <v>1718</v>
      </c>
      <c r="L105" s="15" t="s">
        <v>1436</v>
      </c>
      <c r="M105" s="18" t="s">
        <v>4323</v>
      </c>
      <c r="N105" s="22"/>
      <c r="O105" s="15" t="s">
        <v>1720</v>
      </c>
      <c r="P105" s="18" t="s">
        <v>3830</v>
      </c>
      <c r="Q105" s="22"/>
      <c r="R105" s="18" t="s">
        <v>3830</v>
      </c>
      <c r="S105" s="18">
        <v>30</v>
      </c>
      <c r="T105" s="15"/>
      <c r="U105" s="18" t="s">
        <v>6185</v>
      </c>
      <c r="V105" s="15"/>
      <c r="W105" s="18" t="s">
        <v>6185</v>
      </c>
      <c r="X105" s="18" t="s">
        <v>71</v>
      </c>
      <c r="Y105" s="18" t="s">
        <v>1725</v>
      </c>
      <c r="Z105" s="22"/>
      <c r="AA105" s="16" t="s">
        <v>7880</v>
      </c>
      <c r="AB105" s="34"/>
      <c r="AC105" s="18"/>
      <c r="AD105" s="34"/>
      <c r="AE105" s="22" t="s">
        <v>8850</v>
      </c>
      <c r="AF105" s="22" t="s">
        <v>8857</v>
      </c>
      <c r="AG105" s="22" t="s">
        <v>8855</v>
      </c>
    </row>
    <row r="106" spans="1:33" s="36" customFormat="1" ht="27.75" customHeight="1" x14ac:dyDescent="0.15">
      <c r="A106" s="18">
        <v>51739213</v>
      </c>
      <c r="B106" s="18" t="s">
        <v>3859</v>
      </c>
      <c r="C106" s="15" t="s">
        <v>61</v>
      </c>
      <c r="D106" s="15" t="s">
        <v>62</v>
      </c>
      <c r="E106" s="15" t="s">
        <v>3155</v>
      </c>
      <c r="F106" s="15" t="s">
        <v>3155</v>
      </c>
      <c r="G106" s="15" t="s">
        <v>3155</v>
      </c>
      <c r="H106" s="15">
        <v>3</v>
      </c>
      <c r="I106" s="15" t="s">
        <v>3155</v>
      </c>
      <c r="J106" s="15">
        <v>106010204</v>
      </c>
      <c r="K106" s="15" t="s">
        <v>2130</v>
      </c>
      <c r="L106" s="15" t="s">
        <v>91</v>
      </c>
      <c r="M106" s="18" t="s">
        <v>4174</v>
      </c>
      <c r="N106" s="22" t="s">
        <v>73</v>
      </c>
      <c r="O106" s="15" t="s">
        <v>2132</v>
      </c>
      <c r="P106" s="18" t="s">
        <v>5654</v>
      </c>
      <c r="Q106" s="22" t="s">
        <v>73</v>
      </c>
      <c r="R106" s="18" t="s">
        <v>5654</v>
      </c>
      <c r="S106" s="18">
        <v>1</v>
      </c>
      <c r="T106" s="15"/>
      <c r="U106" s="18" t="s">
        <v>6188</v>
      </c>
      <c r="V106" s="15" t="s">
        <v>68</v>
      </c>
      <c r="W106" s="18" t="s">
        <v>6188</v>
      </c>
      <c r="X106" s="18" t="s">
        <v>71</v>
      </c>
      <c r="Y106" s="18" t="s">
        <v>6793</v>
      </c>
      <c r="Z106" s="34"/>
      <c r="AA106" s="16" t="s">
        <v>7790</v>
      </c>
      <c r="AB106" s="34"/>
      <c r="AC106" s="18"/>
      <c r="AD106" s="34"/>
      <c r="AE106" s="22" t="s">
        <v>8850</v>
      </c>
      <c r="AF106" s="22" t="s">
        <v>8875</v>
      </c>
      <c r="AG106" s="22" t="s">
        <v>8853</v>
      </c>
    </row>
    <row r="107" spans="1:33" s="36" customFormat="1" ht="27.75" customHeight="1" x14ac:dyDescent="0.15">
      <c r="A107" s="18">
        <v>51739233</v>
      </c>
      <c r="B107" s="18" t="s">
        <v>3859</v>
      </c>
      <c r="C107" s="15" t="s">
        <v>61</v>
      </c>
      <c r="D107" s="15" t="s">
        <v>62</v>
      </c>
      <c r="E107" s="15" t="s">
        <v>3155</v>
      </c>
      <c r="F107" s="15" t="s">
        <v>3155</v>
      </c>
      <c r="G107" s="15" t="s">
        <v>3155</v>
      </c>
      <c r="H107" s="15">
        <v>5</v>
      </c>
      <c r="I107" s="15" t="s">
        <v>3155</v>
      </c>
      <c r="J107" s="15">
        <v>106090129</v>
      </c>
      <c r="K107" s="15" t="s">
        <v>2185</v>
      </c>
      <c r="L107" s="15" t="s">
        <v>1426</v>
      </c>
      <c r="M107" s="18" t="s">
        <v>4193</v>
      </c>
      <c r="N107" s="22" t="s">
        <v>73</v>
      </c>
      <c r="O107" s="15" t="s">
        <v>1822</v>
      </c>
      <c r="P107" s="18" t="s">
        <v>5659</v>
      </c>
      <c r="Q107" s="22" t="s">
        <v>68</v>
      </c>
      <c r="R107" s="18" t="s">
        <v>5659</v>
      </c>
      <c r="S107" s="18">
        <v>1000</v>
      </c>
      <c r="T107" s="15"/>
      <c r="U107" s="18" t="s">
        <v>1943</v>
      </c>
      <c r="V107" s="15"/>
      <c r="W107" s="18" t="s">
        <v>1943</v>
      </c>
      <c r="X107" s="18" t="s">
        <v>71</v>
      </c>
      <c r="Y107" s="18" t="s">
        <v>2188</v>
      </c>
      <c r="Z107" s="34" t="s">
        <v>1025</v>
      </c>
      <c r="AA107" s="16" t="s">
        <v>7801</v>
      </c>
      <c r="AB107" s="34" t="s">
        <v>73</v>
      </c>
      <c r="AC107" s="18"/>
      <c r="AD107" s="34"/>
      <c r="AE107" s="22" t="s">
        <v>8850</v>
      </c>
      <c r="AF107" s="22" t="s">
        <v>8878</v>
      </c>
      <c r="AG107" s="22" t="s">
        <v>8853</v>
      </c>
    </row>
    <row r="108" spans="1:33" s="36" customFormat="1" ht="27.75" customHeight="1" x14ac:dyDescent="0.15">
      <c r="A108" s="18">
        <v>51739341</v>
      </c>
      <c r="B108" s="18" t="s">
        <v>3859</v>
      </c>
      <c r="C108" s="15" t="s">
        <v>61</v>
      </c>
      <c r="D108" s="15" t="s">
        <v>62</v>
      </c>
      <c r="E108" s="15" t="s">
        <v>3155</v>
      </c>
      <c r="F108" s="15" t="s">
        <v>3155</v>
      </c>
      <c r="G108" s="15" t="s">
        <v>3155</v>
      </c>
      <c r="H108" s="15">
        <v>3</v>
      </c>
      <c r="I108" s="15" t="s">
        <v>3155</v>
      </c>
      <c r="J108" s="15">
        <v>114051104</v>
      </c>
      <c r="K108" s="15" t="s">
        <v>8791</v>
      </c>
      <c r="L108" s="15" t="s">
        <v>91</v>
      </c>
      <c r="M108" s="18" t="s">
        <v>4289</v>
      </c>
      <c r="N108" s="22" t="s">
        <v>73</v>
      </c>
      <c r="O108" s="15" t="s">
        <v>475</v>
      </c>
      <c r="P108" s="18" t="s">
        <v>1278</v>
      </c>
      <c r="Q108" s="22" t="s">
        <v>73</v>
      </c>
      <c r="R108" s="18" t="s">
        <v>1278</v>
      </c>
      <c r="S108" s="18">
        <v>1</v>
      </c>
      <c r="T108" s="15"/>
      <c r="U108" s="18" t="s">
        <v>2556</v>
      </c>
      <c r="V108" s="15" t="s">
        <v>68</v>
      </c>
      <c r="W108" s="18" t="s">
        <v>2556</v>
      </c>
      <c r="X108" s="18" t="s">
        <v>71</v>
      </c>
      <c r="Y108" s="18" t="s">
        <v>6821</v>
      </c>
      <c r="Z108" s="34"/>
      <c r="AA108" s="16" t="s">
        <v>7861</v>
      </c>
      <c r="AB108" s="34"/>
      <c r="AC108" s="18"/>
      <c r="AD108" s="34"/>
      <c r="AE108" s="22" t="s">
        <v>8850</v>
      </c>
      <c r="AF108" s="22" t="s">
        <v>8875</v>
      </c>
      <c r="AG108" s="22" t="s">
        <v>8853</v>
      </c>
    </row>
    <row r="109" spans="1:33" ht="60" customHeight="1" x14ac:dyDescent="0.2">
      <c r="A109" s="18">
        <v>811042584</v>
      </c>
      <c r="B109" s="18" t="s">
        <v>3860</v>
      </c>
      <c r="C109" s="15" t="s">
        <v>98</v>
      </c>
      <c r="D109" s="15" t="s">
        <v>182</v>
      </c>
      <c r="E109" s="15">
        <v>2</v>
      </c>
      <c r="F109" s="15">
        <v>1</v>
      </c>
      <c r="G109" s="15" t="s">
        <v>44</v>
      </c>
      <c r="H109" s="15">
        <v>11</v>
      </c>
      <c r="I109" s="15">
        <v>10</v>
      </c>
      <c r="J109" s="15">
        <v>201135310</v>
      </c>
      <c r="K109" s="15" t="s">
        <v>189</v>
      </c>
      <c r="L109" s="15" t="s">
        <v>101</v>
      </c>
      <c r="M109" s="18" t="s">
        <v>4575</v>
      </c>
      <c r="N109" s="22"/>
      <c r="O109" s="15" t="s">
        <v>101</v>
      </c>
      <c r="P109" s="18" t="s">
        <v>103</v>
      </c>
      <c r="Q109" s="22"/>
      <c r="R109" s="18" t="s">
        <v>103</v>
      </c>
      <c r="S109" s="18" t="s">
        <v>103</v>
      </c>
      <c r="T109" s="15" t="s">
        <v>6074</v>
      </c>
      <c r="U109" s="18" t="s">
        <v>6332</v>
      </c>
      <c r="V109" s="15"/>
      <c r="W109" s="18" t="s">
        <v>7068</v>
      </c>
      <c r="X109" s="18" t="s">
        <v>1486</v>
      </c>
      <c r="Y109" s="18" t="s">
        <v>7069</v>
      </c>
      <c r="Z109" s="22"/>
      <c r="AA109" s="16">
        <v>47050</v>
      </c>
      <c r="AB109" s="34"/>
      <c r="AC109" s="18"/>
      <c r="AD109" s="34"/>
      <c r="AE109" s="22" t="s">
        <v>8850</v>
      </c>
      <c r="AF109" s="22" t="s">
        <v>8857</v>
      </c>
      <c r="AG109" s="22" t="s">
        <v>8855</v>
      </c>
    </row>
    <row r="110" spans="1:33" ht="75" customHeight="1" x14ac:dyDescent="0.2">
      <c r="A110" s="18">
        <v>811042584</v>
      </c>
      <c r="B110" s="18" t="s">
        <v>3860</v>
      </c>
      <c r="C110" s="15" t="s">
        <v>98</v>
      </c>
      <c r="D110" s="15" t="s">
        <v>62</v>
      </c>
      <c r="E110" s="15" t="s">
        <v>3155</v>
      </c>
      <c r="F110" s="15" t="s">
        <v>3155</v>
      </c>
      <c r="G110" s="15" t="s">
        <v>3155</v>
      </c>
      <c r="H110" s="15">
        <v>6</v>
      </c>
      <c r="I110" s="15" t="s">
        <v>3155</v>
      </c>
      <c r="J110" s="15">
        <v>201040510</v>
      </c>
      <c r="K110" s="15" t="s">
        <v>373</v>
      </c>
      <c r="L110" s="15" t="s">
        <v>101</v>
      </c>
      <c r="M110" s="18" t="s">
        <v>4567</v>
      </c>
      <c r="N110" s="22" t="s">
        <v>68</v>
      </c>
      <c r="O110" s="15" t="s">
        <v>248</v>
      </c>
      <c r="P110" s="18" t="s">
        <v>248</v>
      </c>
      <c r="Q110" s="22" t="s">
        <v>73</v>
      </c>
      <c r="R110" s="18" t="s">
        <v>248</v>
      </c>
      <c r="S110" s="18" t="s">
        <v>248</v>
      </c>
      <c r="T110" s="15"/>
      <c r="U110" s="18" t="s">
        <v>3662</v>
      </c>
      <c r="V110" s="15" t="s">
        <v>68</v>
      </c>
      <c r="W110" s="18" t="s">
        <v>3662</v>
      </c>
      <c r="X110" s="18" t="s">
        <v>86</v>
      </c>
      <c r="Y110" s="18" t="s">
        <v>7067</v>
      </c>
      <c r="Z110" s="22"/>
      <c r="AA110" s="78">
        <v>46252</v>
      </c>
      <c r="AB110" s="34"/>
      <c r="AC110" s="18" t="s">
        <v>156</v>
      </c>
      <c r="AD110" s="34"/>
      <c r="AE110" s="34" t="s">
        <v>8850</v>
      </c>
      <c r="AF110" s="22" t="s">
        <v>8885</v>
      </c>
      <c r="AG110" s="34" t="s">
        <v>8852</v>
      </c>
    </row>
    <row r="111" spans="1:33" ht="75" customHeight="1" x14ac:dyDescent="0.2">
      <c r="A111" s="18">
        <v>890985122</v>
      </c>
      <c r="B111" s="18" t="s">
        <v>1031</v>
      </c>
      <c r="C111" s="15" t="s">
        <v>61</v>
      </c>
      <c r="D111" s="15" t="s">
        <v>1726</v>
      </c>
      <c r="E111" s="15">
        <v>18</v>
      </c>
      <c r="F111" s="15">
        <v>18</v>
      </c>
      <c r="G111" s="15" t="s">
        <v>1025</v>
      </c>
      <c r="H111" s="15">
        <v>3</v>
      </c>
      <c r="I111" s="15">
        <v>1</v>
      </c>
      <c r="J111" s="15">
        <v>106050209</v>
      </c>
      <c r="K111" s="15" t="s">
        <v>1727</v>
      </c>
      <c r="L111" s="15" t="s">
        <v>1436</v>
      </c>
      <c r="M111" s="18" t="s">
        <v>1728</v>
      </c>
      <c r="N111" s="22"/>
      <c r="O111" s="15" t="s">
        <v>1428</v>
      </c>
      <c r="P111" s="18" t="s">
        <v>5704</v>
      </c>
      <c r="Q111" s="22"/>
      <c r="R111" s="18">
        <v>0</v>
      </c>
      <c r="S111" s="18">
        <v>0</v>
      </c>
      <c r="T111" s="15"/>
      <c r="U111" s="18" t="s">
        <v>1729</v>
      </c>
      <c r="V111" s="15"/>
      <c r="W111" s="18" t="s">
        <v>1730</v>
      </c>
      <c r="X111" s="18" t="s">
        <v>71</v>
      </c>
      <c r="Y111" s="18" t="s">
        <v>1731</v>
      </c>
      <c r="Z111" s="22"/>
      <c r="AA111" s="16">
        <v>44536</v>
      </c>
      <c r="AB111" s="34"/>
      <c r="AC111" s="18"/>
      <c r="AD111" s="34"/>
      <c r="AE111" s="22" t="s">
        <v>8850</v>
      </c>
      <c r="AF111" s="22" t="s">
        <v>8865</v>
      </c>
      <c r="AG111" s="22" t="s">
        <v>8855</v>
      </c>
    </row>
    <row r="112" spans="1:33" ht="90" customHeight="1" x14ac:dyDescent="0.2">
      <c r="A112" s="18">
        <v>890985122</v>
      </c>
      <c r="B112" s="18" t="s">
        <v>1031</v>
      </c>
      <c r="C112" s="15" t="s">
        <v>61</v>
      </c>
      <c r="D112" s="15" t="s">
        <v>1795</v>
      </c>
      <c r="E112" s="15">
        <v>4</v>
      </c>
      <c r="F112" s="15">
        <v>4</v>
      </c>
      <c r="G112" s="15" t="s">
        <v>1025</v>
      </c>
      <c r="H112" s="15">
        <v>4</v>
      </c>
      <c r="I112" s="15">
        <v>4</v>
      </c>
      <c r="J112" s="15">
        <v>106070103</v>
      </c>
      <c r="K112" s="15" t="s">
        <v>1796</v>
      </c>
      <c r="L112" s="15" t="s">
        <v>80</v>
      </c>
      <c r="M112" s="18" t="s">
        <v>1797</v>
      </c>
      <c r="N112" s="22"/>
      <c r="O112" s="15" t="s">
        <v>1798</v>
      </c>
      <c r="P112" s="18" t="s">
        <v>5719</v>
      </c>
      <c r="Q112" s="22"/>
      <c r="R112" s="18">
        <v>0</v>
      </c>
      <c r="S112" s="18">
        <v>0</v>
      </c>
      <c r="T112" s="15"/>
      <c r="U112" s="18" t="s">
        <v>6240</v>
      </c>
      <c r="V112" s="15"/>
      <c r="W112" s="18" t="s">
        <v>1799</v>
      </c>
      <c r="X112" s="18" t="s">
        <v>71</v>
      </c>
      <c r="Y112" s="18" t="s">
        <v>1800</v>
      </c>
      <c r="Z112" s="22"/>
      <c r="AA112" s="16">
        <v>45153</v>
      </c>
      <c r="AB112" s="34"/>
      <c r="AC112" s="18"/>
      <c r="AD112" s="34"/>
      <c r="AE112" s="22" t="s">
        <v>8850</v>
      </c>
      <c r="AF112" s="22" t="s">
        <v>8865</v>
      </c>
      <c r="AG112" s="22" t="s">
        <v>8855</v>
      </c>
    </row>
    <row r="113" spans="1:33" ht="90" customHeight="1" x14ac:dyDescent="0.2">
      <c r="A113" s="18">
        <v>890985122</v>
      </c>
      <c r="B113" s="18" t="s">
        <v>1031</v>
      </c>
      <c r="C113" s="15" t="s">
        <v>61</v>
      </c>
      <c r="D113" s="15" t="s">
        <v>1795</v>
      </c>
      <c r="E113" s="15">
        <v>4</v>
      </c>
      <c r="F113" s="15">
        <v>4</v>
      </c>
      <c r="G113" s="15" t="s">
        <v>1025</v>
      </c>
      <c r="H113" s="15">
        <v>5</v>
      </c>
      <c r="I113" s="15">
        <v>4</v>
      </c>
      <c r="J113" s="15">
        <v>106070203</v>
      </c>
      <c r="K113" s="15" t="s">
        <v>1801</v>
      </c>
      <c r="L113" s="15" t="s">
        <v>80</v>
      </c>
      <c r="M113" s="18" t="s">
        <v>1802</v>
      </c>
      <c r="N113" s="22"/>
      <c r="O113" s="15" t="s">
        <v>1798</v>
      </c>
      <c r="P113" s="18" t="s">
        <v>1684</v>
      </c>
      <c r="Q113" s="22"/>
      <c r="R113" s="18">
        <v>0</v>
      </c>
      <c r="S113" s="18">
        <v>0</v>
      </c>
      <c r="T113" s="15"/>
      <c r="U113" s="18" t="s">
        <v>6241</v>
      </c>
      <c r="V113" s="15"/>
      <c r="W113" s="18" t="s">
        <v>6890</v>
      </c>
      <c r="X113" s="18" t="s">
        <v>71</v>
      </c>
      <c r="Y113" s="18" t="s">
        <v>6891</v>
      </c>
      <c r="Z113" s="22"/>
      <c r="AA113" s="16">
        <v>45991</v>
      </c>
      <c r="AB113" s="34"/>
      <c r="AC113" s="18"/>
      <c r="AD113" s="34"/>
      <c r="AE113" s="22" t="s">
        <v>8850</v>
      </c>
      <c r="AF113" s="22" t="s">
        <v>8865</v>
      </c>
      <c r="AG113" s="22" t="s">
        <v>8855</v>
      </c>
    </row>
    <row r="114" spans="1:33" ht="90" customHeight="1" x14ac:dyDescent="0.2">
      <c r="A114" s="18">
        <v>890985122</v>
      </c>
      <c r="B114" s="18" t="s">
        <v>1031</v>
      </c>
      <c r="C114" s="15" t="s">
        <v>61</v>
      </c>
      <c r="D114" s="15" t="s">
        <v>1795</v>
      </c>
      <c r="E114" s="15">
        <v>4</v>
      </c>
      <c r="F114" s="15">
        <v>4</v>
      </c>
      <c r="G114" s="15" t="s">
        <v>1025</v>
      </c>
      <c r="H114" s="15">
        <v>6</v>
      </c>
      <c r="I114" s="15">
        <v>4</v>
      </c>
      <c r="J114" s="15">
        <v>106070503</v>
      </c>
      <c r="K114" s="15" t="s">
        <v>1804</v>
      </c>
      <c r="L114" s="15" t="s">
        <v>80</v>
      </c>
      <c r="M114" s="18" t="s">
        <v>1805</v>
      </c>
      <c r="N114" s="22"/>
      <c r="O114" s="15" t="s">
        <v>1798</v>
      </c>
      <c r="P114" s="18" t="s">
        <v>1811</v>
      </c>
      <c r="Q114" s="22"/>
      <c r="R114" s="18">
        <v>0</v>
      </c>
      <c r="S114" s="18">
        <v>0</v>
      </c>
      <c r="T114" s="15"/>
      <c r="U114" s="18" t="s">
        <v>1806</v>
      </c>
      <c r="V114" s="15"/>
      <c r="W114" s="18" t="s">
        <v>1807</v>
      </c>
      <c r="X114" s="18" t="s">
        <v>71</v>
      </c>
      <c r="Y114" s="18" t="s">
        <v>1808</v>
      </c>
      <c r="Z114" s="22"/>
      <c r="AA114" s="16">
        <v>44466</v>
      </c>
      <c r="AB114" s="34"/>
      <c r="AC114" s="18"/>
      <c r="AD114" s="34"/>
      <c r="AE114" s="22" t="s">
        <v>8850</v>
      </c>
      <c r="AF114" s="22" t="s">
        <v>8865</v>
      </c>
      <c r="AG114" s="22" t="s">
        <v>8855</v>
      </c>
    </row>
    <row r="115" spans="1:33" ht="90" customHeight="1" x14ac:dyDescent="0.2">
      <c r="A115" s="18">
        <v>890985122</v>
      </c>
      <c r="B115" s="18" t="s">
        <v>1031</v>
      </c>
      <c r="C115" s="15" t="s">
        <v>61</v>
      </c>
      <c r="D115" s="15" t="s">
        <v>1795</v>
      </c>
      <c r="E115" s="15">
        <v>4</v>
      </c>
      <c r="F115" s="15">
        <v>4</v>
      </c>
      <c r="G115" s="15" t="s">
        <v>1025</v>
      </c>
      <c r="H115" s="15">
        <v>6</v>
      </c>
      <c r="I115" s="15">
        <v>4</v>
      </c>
      <c r="J115" s="15">
        <v>106070903</v>
      </c>
      <c r="K115" s="15" t="s">
        <v>1809</v>
      </c>
      <c r="L115" s="15" t="s">
        <v>80</v>
      </c>
      <c r="M115" s="18" t="s">
        <v>1810</v>
      </c>
      <c r="N115" s="22"/>
      <c r="O115" s="15" t="s">
        <v>1798</v>
      </c>
      <c r="P115" s="18" t="s">
        <v>1811</v>
      </c>
      <c r="Q115" s="22"/>
      <c r="R115" s="18">
        <v>0</v>
      </c>
      <c r="S115" s="18">
        <v>0</v>
      </c>
      <c r="T115" s="15"/>
      <c r="U115" s="18" t="s">
        <v>1812</v>
      </c>
      <c r="V115" s="15"/>
      <c r="W115" s="18" t="s">
        <v>6439</v>
      </c>
      <c r="X115" s="18" t="s">
        <v>71</v>
      </c>
      <c r="Y115" s="18" t="s">
        <v>6892</v>
      </c>
      <c r="Z115" s="22"/>
      <c r="AA115" s="16">
        <v>44105</v>
      </c>
      <c r="AB115" s="34"/>
      <c r="AC115" s="18"/>
      <c r="AD115" s="34"/>
      <c r="AE115" s="22" t="s">
        <v>8850</v>
      </c>
      <c r="AF115" s="22" t="s">
        <v>8865</v>
      </c>
      <c r="AG115" s="22" t="s">
        <v>8855</v>
      </c>
    </row>
    <row r="116" spans="1:33" ht="90" customHeight="1" x14ac:dyDescent="0.2">
      <c r="A116" s="18">
        <v>890985122</v>
      </c>
      <c r="B116" s="18" t="s">
        <v>1031</v>
      </c>
      <c r="C116" s="15" t="s">
        <v>61</v>
      </c>
      <c r="D116" s="15" t="s">
        <v>2661</v>
      </c>
      <c r="E116" s="15">
        <v>2</v>
      </c>
      <c r="F116" s="15">
        <v>2</v>
      </c>
      <c r="G116" s="15" t="s">
        <v>1025</v>
      </c>
      <c r="H116" s="15">
        <v>6</v>
      </c>
      <c r="I116" s="15">
        <v>6</v>
      </c>
      <c r="J116" s="15">
        <v>107030109</v>
      </c>
      <c r="K116" s="15" t="s">
        <v>2662</v>
      </c>
      <c r="L116" s="15" t="s">
        <v>1436</v>
      </c>
      <c r="M116" s="18" t="s">
        <v>2663</v>
      </c>
      <c r="N116" s="22"/>
      <c r="O116" s="15" t="s">
        <v>1822</v>
      </c>
      <c r="P116" s="18" t="s">
        <v>1927</v>
      </c>
      <c r="Q116" s="22"/>
      <c r="R116" s="18" t="s">
        <v>2042</v>
      </c>
      <c r="S116" s="18" t="s">
        <v>2664</v>
      </c>
      <c r="T116" s="15"/>
      <c r="U116" s="18" t="s">
        <v>2665</v>
      </c>
      <c r="V116" s="15"/>
      <c r="W116" s="18" t="s">
        <v>2666</v>
      </c>
      <c r="X116" s="18" t="s">
        <v>71</v>
      </c>
      <c r="Y116" s="18" t="s">
        <v>2667</v>
      </c>
      <c r="Z116" s="22"/>
      <c r="AA116" s="16">
        <v>45504</v>
      </c>
      <c r="AB116" s="34"/>
      <c r="AC116" s="18"/>
      <c r="AD116" s="34"/>
      <c r="AE116" s="22" t="s">
        <v>8850</v>
      </c>
      <c r="AF116" s="22" t="s">
        <v>8865</v>
      </c>
      <c r="AG116" s="22" t="s">
        <v>8855</v>
      </c>
    </row>
    <row r="117" spans="1:33" ht="90" customHeight="1" x14ac:dyDescent="0.2">
      <c r="A117" s="18">
        <v>890985122</v>
      </c>
      <c r="B117" s="18" t="s">
        <v>1031</v>
      </c>
      <c r="C117" s="15" t="s">
        <v>61</v>
      </c>
      <c r="D117" s="15" t="s">
        <v>2661</v>
      </c>
      <c r="E117" s="15">
        <v>2</v>
      </c>
      <c r="F117" s="15">
        <v>2</v>
      </c>
      <c r="G117" s="15" t="s">
        <v>1025</v>
      </c>
      <c r="H117" s="15">
        <v>6</v>
      </c>
      <c r="I117" s="15">
        <v>6</v>
      </c>
      <c r="J117" s="15">
        <v>107030409</v>
      </c>
      <c r="K117" s="15" t="s">
        <v>2668</v>
      </c>
      <c r="L117" s="15" t="s">
        <v>1436</v>
      </c>
      <c r="M117" s="18" t="s">
        <v>2669</v>
      </c>
      <c r="N117" s="22"/>
      <c r="O117" s="15" t="s">
        <v>1822</v>
      </c>
      <c r="P117" s="18" t="s">
        <v>1927</v>
      </c>
      <c r="Q117" s="22"/>
      <c r="R117" s="18" t="s">
        <v>2042</v>
      </c>
      <c r="S117" s="18" t="s">
        <v>6245</v>
      </c>
      <c r="T117" s="15"/>
      <c r="U117" s="18" t="s">
        <v>2665</v>
      </c>
      <c r="V117" s="15"/>
      <c r="W117" s="18" t="s">
        <v>2666</v>
      </c>
      <c r="X117" s="18" t="s">
        <v>71</v>
      </c>
      <c r="Y117" s="18" t="s">
        <v>2670</v>
      </c>
      <c r="Z117" s="22"/>
      <c r="AA117" s="16">
        <v>45502</v>
      </c>
      <c r="AB117" s="34"/>
      <c r="AC117" s="18"/>
      <c r="AD117" s="34"/>
      <c r="AE117" s="22" t="s">
        <v>8850</v>
      </c>
      <c r="AF117" s="22" t="s">
        <v>8865</v>
      </c>
      <c r="AG117" s="22" t="s">
        <v>8855</v>
      </c>
    </row>
    <row r="118" spans="1:33" ht="90" customHeight="1" x14ac:dyDescent="0.2">
      <c r="A118" s="18">
        <v>890985122</v>
      </c>
      <c r="B118" s="18" t="s">
        <v>1031</v>
      </c>
      <c r="C118" s="15" t="s">
        <v>61</v>
      </c>
      <c r="D118" s="15" t="s">
        <v>1726</v>
      </c>
      <c r="E118" s="15">
        <v>18</v>
      </c>
      <c r="F118" s="15">
        <v>18</v>
      </c>
      <c r="G118" s="15" t="s">
        <v>1025</v>
      </c>
      <c r="H118" s="15">
        <v>3</v>
      </c>
      <c r="I118" s="15">
        <v>1</v>
      </c>
      <c r="J118" s="15">
        <v>110000103</v>
      </c>
      <c r="K118" s="15" t="s">
        <v>1732</v>
      </c>
      <c r="L118" s="15" t="s">
        <v>64</v>
      </c>
      <c r="M118" s="18" t="s">
        <v>4417</v>
      </c>
      <c r="N118" s="22"/>
      <c r="O118" s="15" t="s">
        <v>76</v>
      </c>
      <c r="P118" s="18" t="s">
        <v>1684</v>
      </c>
      <c r="Q118" s="22"/>
      <c r="R118" s="18">
        <v>0</v>
      </c>
      <c r="S118" s="18">
        <v>0</v>
      </c>
      <c r="T118" s="15"/>
      <c r="U118" s="18" t="s">
        <v>1734</v>
      </c>
      <c r="V118" s="15"/>
      <c r="W118" s="18" t="s">
        <v>6445</v>
      </c>
      <c r="X118" s="18" t="s">
        <v>71</v>
      </c>
      <c r="Y118" s="18" t="s">
        <v>1735</v>
      </c>
      <c r="Z118" s="22"/>
      <c r="AA118" s="16">
        <v>44704</v>
      </c>
      <c r="AB118" s="34"/>
      <c r="AC118" s="18"/>
      <c r="AD118" s="34"/>
      <c r="AE118" s="22" t="s">
        <v>8850</v>
      </c>
      <c r="AF118" s="22" t="s">
        <v>8865</v>
      </c>
      <c r="AG118" s="22" t="s">
        <v>8855</v>
      </c>
    </row>
    <row r="119" spans="1:33" ht="150" customHeight="1" x14ac:dyDescent="0.2">
      <c r="A119" s="18">
        <v>890985122</v>
      </c>
      <c r="B119" s="18" t="s">
        <v>1031</v>
      </c>
      <c r="C119" s="15" t="s">
        <v>61</v>
      </c>
      <c r="D119" s="15" t="s">
        <v>1726</v>
      </c>
      <c r="E119" s="15">
        <v>18</v>
      </c>
      <c r="F119" s="15">
        <v>18</v>
      </c>
      <c r="G119" s="15" t="s">
        <v>1025</v>
      </c>
      <c r="H119" s="15">
        <v>3</v>
      </c>
      <c r="I119" s="15">
        <v>1</v>
      </c>
      <c r="J119" s="15">
        <v>110000203</v>
      </c>
      <c r="K119" s="15" t="s">
        <v>1736</v>
      </c>
      <c r="L119" s="15" t="s">
        <v>64</v>
      </c>
      <c r="M119" s="18" t="s">
        <v>4418</v>
      </c>
      <c r="N119" s="22"/>
      <c r="O119" s="15" t="s">
        <v>76</v>
      </c>
      <c r="P119" s="18" t="s">
        <v>1684</v>
      </c>
      <c r="Q119" s="22"/>
      <c r="R119" s="18">
        <v>0</v>
      </c>
      <c r="S119" s="18">
        <v>0</v>
      </c>
      <c r="T119" s="15"/>
      <c r="U119" s="18" t="s">
        <v>1738</v>
      </c>
      <c r="V119" s="15"/>
      <c r="W119" s="18" t="s">
        <v>2358</v>
      </c>
      <c r="X119" s="18" t="s">
        <v>71</v>
      </c>
      <c r="Y119" s="18" t="s">
        <v>1739</v>
      </c>
      <c r="Z119" s="22"/>
      <c r="AA119" s="16">
        <v>45085</v>
      </c>
      <c r="AB119" s="34"/>
      <c r="AC119" s="18"/>
      <c r="AD119" s="34"/>
      <c r="AE119" s="22" t="s">
        <v>8850</v>
      </c>
      <c r="AF119" s="22" t="s">
        <v>8865</v>
      </c>
      <c r="AG119" s="22" t="s">
        <v>8855</v>
      </c>
    </row>
    <row r="120" spans="1:33" ht="150" customHeight="1" x14ac:dyDescent="0.2">
      <c r="A120" s="18">
        <v>890985122</v>
      </c>
      <c r="B120" s="18" t="s">
        <v>1031</v>
      </c>
      <c r="C120" s="15" t="s">
        <v>61</v>
      </c>
      <c r="D120" s="15" t="s">
        <v>1726</v>
      </c>
      <c r="E120" s="15">
        <v>18</v>
      </c>
      <c r="F120" s="15">
        <v>18</v>
      </c>
      <c r="G120" s="15" t="s">
        <v>1025</v>
      </c>
      <c r="H120" s="15">
        <v>3</v>
      </c>
      <c r="I120" s="15">
        <v>1</v>
      </c>
      <c r="J120" s="15">
        <v>114010203</v>
      </c>
      <c r="K120" s="15" t="s">
        <v>3877</v>
      </c>
      <c r="L120" s="15" t="s">
        <v>80</v>
      </c>
      <c r="M120" s="18" t="s">
        <v>4434</v>
      </c>
      <c r="N120" s="22"/>
      <c r="O120" s="15" t="s">
        <v>5564</v>
      </c>
      <c r="P120" s="18" t="s">
        <v>1684</v>
      </c>
      <c r="Q120" s="22"/>
      <c r="R120" s="18">
        <v>0</v>
      </c>
      <c r="S120" s="18">
        <v>0</v>
      </c>
      <c r="T120" s="15"/>
      <c r="U120" s="18" t="s">
        <v>2104</v>
      </c>
      <c r="V120" s="15"/>
      <c r="W120" s="18" t="s">
        <v>2358</v>
      </c>
      <c r="X120" s="18" t="s">
        <v>71</v>
      </c>
      <c r="Y120" s="18" t="s">
        <v>6948</v>
      </c>
      <c r="Z120" s="22"/>
      <c r="AA120" s="16">
        <v>43722</v>
      </c>
      <c r="AB120" s="34"/>
      <c r="AC120" s="18"/>
      <c r="AD120" s="34"/>
      <c r="AE120" s="22" t="s">
        <v>8850</v>
      </c>
      <c r="AF120" s="22" t="s">
        <v>8865</v>
      </c>
      <c r="AG120" s="22" t="s">
        <v>8855</v>
      </c>
    </row>
    <row r="121" spans="1:33" ht="150" customHeight="1" x14ac:dyDescent="0.2">
      <c r="A121" s="18">
        <v>890985122</v>
      </c>
      <c r="B121" s="18" t="s">
        <v>1031</v>
      </c>
      <c r="C121" s="15" t="s">
        <v>61</v>
      </c>
      <c r="D121" s="15" t="s">
        <v>1726</v>
      </c>
      <c r="E121" s="15">
        <v>18</v>
      </c>
      <c r="F121" s="15">
        <v>18</v>
      </c>
      <c r="G121" s="15" t="s">
        <v>1025</v>
      </c>
      <c r="H121" s="15">
        <v>3</v>
      </c>
      <c r="I121" s="15">
        <v>1</v>
      </c>
      <c r="J121" s="15">
        <v>114011603</v>
      </c>
      <c r="K121" s="15" t="s">
        <v>1740</v>
      </c>
      <c r="L121" s="15" t="s">
        <v>80</v>
      </c>
      <c r="M121" s="18" t="s">
        <v>4438</v>
      </c>
      <c r="N121" s="22"/>
      <c r="O121" s="15" t="s">
        <v>82</v>
      </c>
      <c r="P121" s="18" t="s">
        <v>2458</v>
      </c>
      <c r="Q121" s="22"/>
      <c r="R121" s="18">
        <v>0</v>
      </c>
      <c r="S121" s="18">
        <v>0</v>
      </c>
      <c r="T121" s="15"/>
      <c r="U121" s="18" t="s">
        <v>2086</v>
      </c>
      <c r="V121" s="15"/>
      <c r="W121" s="18" t="s">
        <v>6952</v>
      </c>
      <c r="X121" s="18" t="s">
        <v>71</v>
      </c>
      <c r="Y121" s="18" t="s">
        <v>6953</v>
      </c>
      <c r="Z121" s="22"/>
      <c r="AA121" s="16">
        <v>42928</v>
      </c>
      <c r="AB121" s="34"/>
      <c r="AC121" s="18"/>
      <c r="AD121" s="34"/>
      <c r="AE121" s="22" t="s">
        <v>8850</v>
      </c>
      <c r="AF121" s="22" t="s">
        <v>8865</v>
      </c>
      <c r="AG121" s="22" t="s">
        <v>8855</v>
      </c>
    </row>
    <row r="122" spans="1:33" ht="60" customHeight="1" x14ac:dyDescent="0.2">
      <c r="A122" s="18">
        <v>890985122</v>
      </c>
      <c r="B122" s="18" t="s">
        <v>1031</v>
      </c>
      <c r="C122" s="15" t="s">
        <v>61</v>
      </c>
      <c r="D122" s="15" t="s">
        <v>1726</v>
      </c>
      <c r="E122" s="15">
        <v>18</v>
      </c>
      <c r="F122" s="15">
        <v>18</v>
      </c>
      <c r="G122" s="15" t="s">
        <v>1025</v>
      </c>
      <c r="H122" s="15">
        <v>2</v>
      </c>
      <c r="I122" s="15">
        <v>1</v>
      </c>
      <c r="J122" s="15">
        <v>114030403</v>
      </c>
      <c r="K122" s="15" t="s">
        <v>1742</v>
      </c>
      <c r="L122" s="15" t="s">
        <v>64</v>
      </c>
      <c r="M122" s="18" t="s">
        <v>1743</v>
      </c>
      <c r="N122" s="22"/>
      <c r="O122" s="15" t="s">
        <v>1744</v>
      </c>
      <c r="P122" s="18" t="s">
        <v>1733</v>
      </c>
      <c r="Q122" s="22"/>
      <c r="R122" s="18">
        <v>0</v>
      </c>
      <c r="S122" s="18">
        <v>0</v>
      </c>
      <c r="T122" s="15"/>
      <c r="U122" s="18" t="s">
        <v>1746</v>
      </c>
      <c r="V122" s="15"/>
      <c r="W122" s="18" t="s">
        <v>1747</v>
      </c>
      <c r="X122" s="18" t="s">
        <v>71</v>
      </c>
      <c r="Y122" s="18" t="s">
        <v>1748</v>
      </c>
      <c r="Z122" s="22"/>
      <c r="AA122" s="16">
        <v>45193</v>
      </c>
      <c r="AB122" s="34"/>
      <c r="AC122" s="18"/>
      <c r="AD122" s="34"/>
      <c r="AE122" s="22" t="s">
        <v>8850</v>
      </c>
      <c r="AF122" s="22" t="s">
        <v>8865</v>
      </c>
      <c r="AG122" s="22" t="s">
        <v>8855</v>
      </c>
    </row>
    <row r="123" spans="1:33" ht="60" customHeight="1" x14ac:dyDescent="0.2">
      <c r="A123" s="18">
        <v>890985122</v>
      </c>
      <c r="B123" s="18" t="s">
        <v>1031</v>
      </c>
      <c r="C123" s="15" t="s">
        <v>61</v>
      </c>
      <c r="D123" s="15" t="s">
        <v>1726</v>
      </c>
      <c r="E123" s="15">
        <v>18</v>
      </c>
      <c r="F123" s="15">
        <v>18</v>
      </c>
      <c r="G123" s="15" t="s">
        <v>1025</v>
      </c>
      <c r="H123" s="15">
        <v>2</v>
      </c>
      <c r="I123" s="15">
        <v>1</v>
      </c>
      <c r="J123" s="15">
        <v>114050103</v>
      </c>
      <c r="K123" s="15" t="s">
        <v>1749</v>
      </c>
      <c r="L123" s="15" t="s">
        <v>64</v>
      </c>
      <c r="M123" s="18" t="s">
        <v>4443</v>
      </c>
      <c r="N123" s="22"/>
      <c r="O123" s="15" t="s">
        <v>1750</v>
      </c>
      <c r="P123" s="18" t="s">
        <v>1737</v>
      </c>
      <c r="Q123" s="22"/>
      <c r="R123" s="18">
        <v>0</v>
      </c>
      <c r="S123" s="18">
        <v>0</v>
      </c>
      <c r="T123" s="15"/>
      <c r="U123" s="18" t="s">
        <v>6266</v>
      </c>
      <c r="V123" s="15"/>
      <c r="W123" s="18" t="s">
        <v>1752</v>
      </c>
      <c r="X123" s="18" t="s">
        <v>71</v>
      </c>
      <c r="Y123" s="18" t="s">
        <v>1753</v>
      </c>
      <c r="Z123" s="22"/>
      <c r="AA123" s="16">
        <v>44418</v>
      </c>
      <c r="AB123" s="34"/>
      <c r="AC123" s="18"/>
      <c r="AD123" s="34"/>
      <c r="AE123" s="22" t="s">
        <v>8850</v>
      </c>
      <c r="AF123" s="22" t="s">
        <v>8865</v>
      </c>
      <c r="AG123" s="22" t="s">
        <v>8855</v>
      </c>
    </row>
    <row r="124" spans="1:33" ht="105" customHeight="1" x14ac:dyDescent="0.2">
      <c r="A124" s="18">
        <v>890985122</v>
      </c>
      <c r="B124" s="18" t="s">
        <v>1031</v>
      </c>
      <c r="C124" s="15" t="s">
        <v>61</v>
      </c>
      <c r="D124" s="15" t="s">
        <v>1726</v>
      </c>
      <c r="E124" s="15">
        <v>18</v>
      </c>
      <c r="F124" s="15">
        <v>18</v>
      </c>
      <c r="G124" s="15" t="s">
        <v>1025</v>
      </c>
      <c r="H124" s="15">
        <v>2</v>
      </c>
      <c r="I124" s="15">
        <v>1</v>
      </c>
      <c r="J124" s="15">
        <v>114080209</v>
      </c>
      <c r="K124" s="15" t="s">
        <v>1754</v>
      </c>
      <c r="L124" s="15" t="s">
        <v>1436</v>
      </c>
      <c r="M124" s="18" t="s">
        <v>1755</v>
      </c>
      <c r="N124" s="22"/>
      <c r="O124" s="15" t="s">
        <v>1654</v>
      </c>
      <c r="P124" s="18" t="s">
        <v>1756</v>
      </c>
      <c r="Q124" s="22"/>
      <c r="R124" s="18" t="s">
        <v>1766</v>
      </c>
      <c r="S124" s="18">
        <v>0</v>
      </c>
      <c r="T124" s="15"/>
      <c r="U124" s="18" t="s">
        <v>1707</v>
      </c>
      <c r="V124" s="15"/>
      <c r="W124" s="18" t="s">
        <v>1807</v>
      </c>
      <c r="X124" s="18" t="s">
        <v>71</v>
      </c>
      <c r="Y124" s="18" t="s">
        <v>6968</v>
      </c>
      <c r="Z124" s="22"/>
      <c r="AA124" s="16">
        <v>44105</v>
      </c>
      <c r="AB124" s="34"/>
      <c r="AC124" s="18"/>
      <c r="AD124" s="34"/>
      <c r="AE124" s="22" t="s">
        <v>8850</v>
      </c>
      <c r="AF124" s="22" t="s">
        <v>8865</v>
      </c>
      <c r="AG124" s="22" t="s">
        <v>8855</v>
      </c>
    </row>
    <row r="125" spans="1:33" ht="105" customHeight="1" x14ac:dyDescent="0.2">
      <c r="A125" s="18">
        <v>890985122</v>
      </c>
      <c r="B125" s="18" t="s">
        <v>1031</v>
      </c>
      <c r="C125" s="15" t="s">
        <v>61</v>
      </c>
      <c r="D125" s="15" t="s">
        <v>1726</v>
      </c>
      <c r="E125" s="15">
        <v>18</v>
      </c>
      <c r="F125" s="15">
        <v>18</v>
      </c>
      <c r="G125" s="15" t="s">
        <v>1025</v>
      </c>
      <c r="H125" s="15">
        <v>2</v>
      </c>
      <c r="I125" s="15">
        <v>1</v>
      </c>
      <c r="J125" s="15">
        <v>114080509</v>
      </c>
      <c r="K125" s="15" t="s">
        <v>1757</v>
      </c>
      <c r="L125" s="15" t="s">
        <v>1436</v>
      </c>
      <c r="M125" s="18" t="s">
        <v>4448</v>
      </c>
      <c r="N125" s="22"/>
      <c r="O125" s="15" t="s">
        <v>1654</v>
      </c>
      <c r="P125" s="18" t="s">
        <v>1758</v>
      </c>
      <c r="Q125" s="22"/>
      <c r="R125" s="18" t="s">
        <v>1766</v>
      </c>
      <c r="S125" s="18">
        <v>0</v>
      </c>
      <c r="T125" s="15"/>
      <c r="U125" s="18" t="s">
        <v>6192</v>
      </c>
      <c r="V125" s="15"/>
      <c r="W125" s="18" t="s">
        <v>1807</v>
      </c>
      <c r="X125" s="18" t="s">
        <v>71</v>
      </c>
      <c r="Y125" s="18" t="s">
        <v>6969</v>
      </c>
      <c r="Z125" s="22"/>
      <c r="AA125" s="16">
        <v>45461</v>
      </c>
      <c r="AB125" s="34"/>
      <c r="AC125" s="18"/>
      <c r="AD125" s="34"/>
      <c r="AE125" s="22" t="s">
        <v>8850</v>
      </c>
      <c r="AF125" s="22" t="s">
        <v>8865</v>
      </c>
      <c r="AG125" s="22" t="s">
        <v>8855</v>
      </c>
    </row>
    <row r="126" spans="1:33" ht="105" customHeight="1" x14ac:dyDescent="0.2">
      <c r="A126" s="18">
        <v>890985122</v>
      </c>
      <c r="B126" s="18" t="s">
        <v>1031</v>
      </c>
      <c r="C126" s="15" t="s">
        <v>61</v>
      </c>
      <c r="D126" s="15" t="s">
        <v>1652</v>
      </c>
      <c r="E126" s="15">
        <v>19</v>
      </c>
      <c r="F126" s="15">
        <v>19</v>
      </c>
      <c r="G126" s="15" t="s">
        <v>1025</v>
      </c>
      <c r="H126" s="15">
        <v>6</v>
      </c>
      <c r="I126" s="15">
        <v>2</v>
      </c>
      <c r="J126" s="15">
        <v>114082210</v>
      </c>
      <c r="K126" s="15" t="s">
        <v>1653</v>
      </c>
      <c r="L126" s="15" t="s">
        <v>1436</v>
      </c>
      <c r="M126" s="18" t="s">
        <v>4450</v>
      </c>
      <c r="N126" s="22"/>
      <c r="O126" s="15" t="s">
        <v>1654</v>
      </c>
      <c r="P126" s="18" t="s">
        <v>1655</v>
      </c>
      <c r="Q126" s="22"/>
      <c r="R126" s="18" t="s">
        <v>2042</v>
      </c>
      <c r="S126" s="18">
        <v>0</v>
      </c>
      <c r="T126" s="15"/>
      <c r="U126" s="18" t="s">
        <v>6271</v>
      </c>
      <c r="V126" s="15"/>
      <c r="W126" s="18" t="s">
        <v>6973</v>
      </c>
      <c r="X126" s="18" t="s">
        <v>71</v>
      </c>
      <c r="Y126" s="18" t="s">
        <v>6974</v>
      </c>
      <c r="Z126" s="22"/>
      <c r="AA126" s="16">
        <v>43740</v>
      </c>
      <c r="AB126" s="34"/>
      <c r="AC126" s="18"/>
      <c r="AD126" s="34"/>
      <c r="AE126" s="22" t="s">
        <v>8850</v>
      </c>
      <c r="AF126" s="22" t="s">
        <v>8865</v>
      </c>
      <c r="AG126" s="22" t="s">
        <v>8855</v>
      </c>
    </row>
    <row r="127" spans="1:33" ht="105" customHeight="1" x14ac:dyDescent="0.2">
      <c r="A127" s="18">
        <v>890985122</v>
      </c>
      <c r="B127" s="18" t="s">
        <v>1031</v>
      </c>
      <c r="C127" s="15" t="s">
        <v>61</v>
      </c>
      <c r="D127" s="15" t="s">
        <v>1652</v>
      </c>
      <c r="E127" s="15">
        <v>19</v>
      </c>
      <c r="F127" s="15">
        <v>19</v>
      </c>
      <c r="G127" s="15" t="s">
        <v>1025</v>
      </c>
      <c r="H127" s="15">
        <v>5</v>
      </c>
      <c r="I127" s="15">
        <v>2</v>
      </c>
      <c r="J127" s="15">
        <v>114082230</v>
      </c>
      <c r="K127" s="15" t="s">
        <v>1658</v>
      </c>
      <c r="L127" s="15" t="s">
        <v>1436</v>
      </c>
      <c r="M127" s="18" t="s">
        <v>1659</v>
      </c>
      <c r="N127" s="22"/>
      <c r="O127" s="15" t="s">
        <v>1654</v>
      </c>
      <c r="P127" s="18" t="s">
        <v>5724</v>
      </c>
      <c r="Q127" s="22"/>
      <c r="R127" s="18" t="s">
        <v>6248</v>
      </c>
      <c r="S127" s="18">
        <v>0</v>
      </c>
      <c r="T127" s="15"/>
      <c r="U127" s="18" t="s">
        <v>1656</v>
      </c>
      <c r="V127" s="15"/>
      <c r="W127" s="18" t="s">
        <v>1657</v>
      </c>
      <c r="X127" s="18" t="s">
        <v>71</v>
      </c>
      <c r="Y127" s="18" t="s">
        <v>6975</v>
      </c>
      <c r="Z127" s="22"/>
      <c r="AA127" s="16">
        <v>44145</v>
      </c>
      <c r="AB127" s="34"/>
      <c r="AC127" s="18"/>
      <c r="AD127" s="34"/>
      <c r="AE127" s="22" t="s">
        <v>8850</v>
      </c>
      <c r="AF127" s="22" t="s">
        <v>8865</v>
      </c>
      <c r="AG127" s="22" t="s">
        <v>8855</v>
      </c>
    </row>
    <row r="128" spans="1:33" ht="105" customHeight="1" x14ac:dyDescent="0.2">
      <c r="A128" s="18">
        <v>890985122</v>
      </c>
      <c r="B128" s="18" t="s">
        <v>1031</v>
      </c>
      <c r="C128" s="15" t="s">
        <v>61</v>
      </c>
      <c r="D128" s="15" t="s">
        <v>1652</v>
      </c>
      <c r="E128" s="15">
        <v>19</v>
      </c>
      <c r="F128" s="15">
        <v>19</v>
      </c>
      <c r="G128" s="15" t="s">
        <v>1025</v>
      </c>
      <c r="H128" s="15">
        <v>6</v>
      </c>
      <c r="I128" s="15">
        <v>2</v>
      </c>
      <c r="J128" s="15">
        <v>114082250</v>
      </c>
      <c r="K128" s="15" t="s">
        <v>1660</v>
      </c>
      <c r="L128" s="15" t="s">
        <v>1436</v>
      </c>
      <c r="M128" s="18" t="s">
        <v>1661</v>
      </c>
      <c r="N128" s="22"/>
      <c r="O128" s="15" t="s">
        <v>1654</v>
      </c>
      <c r="P128" s="18" t="s">
        <v>5724</v>
      </c>
      <c r="Q128" s="22"/>
      <c r="R128" s="18" t="s">
        <v>6248</v>
      </c>
      <c r="S128" s="18">
        <v>0</v>
      </c>
      <c r="T128" s="15"/>
      <c r="U128" s="18" t="s">
        <v>6272</v>
      </c>
      <c r="V128" s="15"/>
      <c r="W128" s="18" t="s">
        <v>1662</v>
      </c>
      <c r="X128" s="18" t="s">
        <v>71</v>
      </c>
      <c r="Y128" s="18" t="s">
        <v>1663</v>
      </c>
      <c r="Z128" s="22"/>
      <c r="AA128" s="16">
        <v>42900</v>
      </c>
      <c r="AB128" s="34"/>
      <c r="AC128" s="18"/>
      <c r="AD128" s="34"/>
      <c r="AE128" s="22" t="s">
        <v>8850</v>
      </c>
      <c r="AF128" s="22" t="s">
        <v>8865</v>
      </c>
      <c r="AG128" s="22" t="s">
        <v>8855</v>
      </c>
    </row>
    <row r="129" spans="1:33" ht="90" customHeight="1" x14ac:dyDescent="0.2">
      <c r="A129" s="18">
        <v>890985122</v>
      </c>
      <c r="B129" s="18" t="s">
        <v>1031</v>
      </c>
      <c r="C129" s="15" t="s">
        <v>61</v>
      </c>
      <c r="D129" s="15" t="s">
        <v>1652</v>
      </c>
      <c r="E129" s="15">
        <v>19</v>
      </c>
      <c r="F129" s="15">
        <v>19</v>
      </c>
      <c r="G129" s="15" t="s">
        <v>1025</v>
      </c>
      <c r="H129" s="15">
        <v>6</v>
      </c>
      <c r="I129" s="15">
        <v>2</v>
      </c>
      <c r="J129" s="15">
        <v>114082260</v>
      </c>
      <c r="K129" s="15" t="s">
        <v>1664</v>
      </c>
      <c r="L129" s="15" t="s">
        <v>1436</v>
      </c>
      <c r="M129" s="18" t="s">
        <v>4451</v>
      </c>
      <c r="N129" s="22"/>
      <c r="O129" s="15" t="s">
        <v>1654</v>
      </c>
      <c r="P129" s="18" t="s">
        <v>5724</v>
      </c>
      <c r="Q129" s="22"/>
      <c r="R129" s="18" t="s">
        <v>6248</v>
      </c>
      <c r="S129" s="18">
        <v>0</v>
      </c>
      <c r="T129" s="15"/>
      <c r="U129" s="18" t="s">
        <v>6273</v>
      </c>
      <c r="V129" s="15"/>
      <c r="W129" s="18" t="s">
        <v>6453</v>
      </c>
      <c r="X129" s="18" t="s">
        <v>71</v>
      </c>
      <c r="Y129" s="18" t="s">
        <v>6976</v>
      </c>
      <c r="Z129" s="22"/>
      <c r="AA129" s="16">
        <v>43463</v>
      </c>
      <c r="AB129" s="34"/>
      <c r="AC129" s="18"/>
      <c r="AD129" s="34"/>
      <c r="AE129" s="22" t="s">
        <v>8850</v>
      </c>
      <c r="AF129" s="22" t="s">
        <v>8865</v>
      </c>
      <c r="AG129" s="22" t="s">
        <v>8855</v>
      </c>
    </row>
    <row r="130" spans="1:33" ht="90" customHeight="1" x14ac:dyDescent="0.2">
      <c r="A130" s="18">
        <v>890985122</v>
      </c>
      <c r="B130" s="18" t="s">
        <v>1031</v>
      </c>
      <c r="C130" s="15" t="s">
        <v>61</v>
      </c>
      <c r="D130" s="15" t="s">
        <v>1652</v>
      </c>
      <c r="E130" s="15">
        <v>19</v>
      </c>
      <c r="F130" s="15">
        <v>19</v>
      </c>
      <c r="G130" s="15" t="s">
        <v>1025</v>
      </c>
      <c r="H130" s="15">
        <v>6</v>
      </c>
      <c r="I130" s="15">
        <v>2</v>
      </c>
      <c r="J130" s="15">
        <v>114082270</v>
      </c>
      <c r="K130" s="15" t="s">
        <v>1665</v>
      </c>
      <c r="L130" s="15" t="s">
        <v>1436</v>
      </c>
      <c r="M130" s="18" t="s">
        <v>4452</v>
      </c>
      <c r="N130" s="22"/>
      <c r="O130" s="15" t="s">
        <v>1654</v>
      </c>
      <c r="P130" s="18" t="s">
        <v>5729</v>
      </c>
      <c r="Q130" s="22"/>
      <c r="R130" s="18">
        <v>0</v>
      </c>
      <c r="S130" s="18">
        <v>0</v>
      </c>
      <c r="T130" s="15"/>
      <c r="U130" s="18" t="s">
        <v>6273</v>
      </c>
      <c r="V130" s="15"/>
      <c r="W130" s="18" t="s">
        <v>6453</v>
      </c>
      <c r="X130" s="18" t="s">
        <v>71</v>
      </c>
      <c r="Y130" s="18" t="s">
        <v>6977</v>
      </c>
      <c r="Z130" s="22"/>
      <c r="AA130" s="16">
        <v>43523</v>
      </c>
      <c r="AB130" s="34"/>
      <c r="AC130" s="18"/>
      <c r="AD130" s="34"/>
      <c r="AE130" s="22" t="s">
        <v>8850</v>
      </c>
      <c r="AF130" s="22" t="s">
        <v>8865</v>
      </c>
      <c r="AG130" s="22" t="s">
        <v>8855</v>
      </c>
    </row>
    <row r="131" spans="1:33" ht="90" customHeight="1" x14ac:dyDescent="0.2">
      <c r="A131" s="18">
        <v>890985122</v>
      </c>
      <c r="B131" s="18" t="s">
        <v>1031</v>
      </c>
      <c r="C131" s="15" t="s">
        <v>61</v>
      </c>
      <c r="D131" s="15" t="s">
        <v>1652</v>
      </c>
      <c r="E131" s="15">
        <v>19</v>
      </c>
      <c r="F131" s="15">
        <v>19</v>
      </c>
      <c r="G131" s="15" t="s">
        <v>1025</v>
      </c>
      <c r="H131" s="15">
        <v>4</v>
      </c>
      <c r="I131" s="15">
        <v>2</v>
      </c>
      <c r="J131" s="15">
        <v>114082315</v>
      </c>
      <c r="K131" s="15" t="s">
        <v>1666</v>
      </c>
      <c r="L131" s="15" t="s">
        <v>1436</v>
      </c>
      <c r="M131" s="18" t="s">
        <v>1667</v>
      </c>
      <c r="N131" s="22"/>
      <c r="O131" s="15" t="s">
        <v>1668</v>
      </c>
      <c r="P131" s="18" t="s">
        <v>1669</v>
      </c>
      <c r="Q131" s="22"/>
      <c r="R131" s="18">
        <v>0</v>
      </c>
      <c r="S131" s="18">
        <v>0</v>
      </c>
      <c r="T131" s="15"/>
      <c r="U131" s="18" t="s">
        <v>6274</v>
      </c>
      <c r="V131" s="15"/>
      <c r="W131" s="18" t="s">
        <v>1671</v>
      </c>
      <c r="X131" s="18" t="s">
        <v>71</v>
      </c>
      <c r="Y131" s="18" t="s">
        <v>1672</v>
      </c>
      <c r="Z131" s="22"/>
      <c r="AA131" s="16">
        <v>44160</v>
      </c>
      <c r="AB131" s="34"/>
      <c r="AC131" s="18"/>
      <c r="AD131" s="34"/>
      <c r="AE131" s="22" t="s">
        <v>8850</v>
      </c>
      <c r="AF131" s="22" t="s">
        <v>8865</v>
      </c>
      <c r="AG131" s="22" t="s">
        <v>8855</v>
      </c>
    </row>
    <row r="132" spans="1:33" ht="90" customHeight="1" x14ac:dyDescent="0.2">
      <c r="A132" s="18">
        <v>890985122</v>
      </c>
      <c r="B132" s="18" t="s">
        <v>1031</v>
      </c>
      <c r="C132" s="15" t="s">
        <v>61</v>
      </c>
      <c r="D132" s="15" t="s">
        <v>1652</v>
      </c>
      <c r="E132" s="15">
        <v>19</v>
      </c>
      <c r="F132" s="15">
        <v>19</v>
      </c>
      <c r="G132" s="15" t="s">
        <v>1025</v>
      </c>
      <c r="H132" s="15">
        <v>4</v>
      </c>
      <c r="I132" s="15">
        <v>2</v>
      </c>
      <c r="J132" s="15">
        <v>114082320</v>
      </c>
      <c r="K132" s="15" t="s">
        <v>1673</v>
      </c>
      <c r="L132" s="15" t="s">
        <v>1436</v>
      </c>
      <c r="M132" s="18" t="s">
        <v>1674</v>
      </c>
      <c r="N132" s="22"/>
      <c r="O132" s="15" t="s">
        <v>1668</v>
      </c>
      <c r="P132" s="18" t="s">
        <v>1669</v>
      </c>
      <c r="Q132" s="22"/>
      <c r="R132" s="18">
        <v>0</v>
      </c>
      <c r="S132" s="18">
        <v>0</v>
      </c>
      <c r="T132" s="15"/>
      <c r="U132" s="18" t="s">
        <v>6275</v>
      </c>
      <c r="V132" s="15"/>
      <c r="W132" s="18" t="s">
        <v>1671</v>
      </c>
      <c r="X132" s="18" t="s">
        <v>71</v>
      </c>
      <c r="Y132" s="18" t="s">
        <v>1675</v>
      </c>
      <c r="Z132" s="22"/>
      <c r="AA132" s="16">
        <v>45019</v>
      </c>
      <c r="AB132" s="34"/>
      <c r="AC132" s="18"/>
      <c r="AD132" s="34"/>
      <c r="AE132" s="22" t="s">
        <v>8850</v>
      </c>
      <c r="AF132" s="22" t="s">
        <v>8865</v>
      </c>
      <c r="AG132" s="22" t="s">
        <v>8855</v>
      </c>
    </row>
    <row r="133" spans="1:33" ht="90" customHeight="1" x14ac:dyDescent="0.2">
      <c r="A133" s="18">
        <v>890985122</v>
      </c>
      <c r="B133" s="18" t="s">
        <v>1031</v>
      </c>
      <c r="C133" s="15" t="s">
        <v>61</v>
      </c>
      <c r="D133" s="15" t="s">
        <v>1652</v>
      </c>
      <c r="E133" s="15">
        <v>19</v>
      </c>
      <c r="F133" s="15">
        <v>19</v>
      </c>
      <c r="G133" s="15" t="s">
        <v>1025</v>
      </c>
      <c r="H133" s="15">
        <v>5</v>
      </c>
      <c r="I133" s="15">
        <v>2</v>
      </c>
      <c r="J133" s="15">
        <v>114082411</v>
      </c>
      <c r="K133" s="15" t="s">
        <v>1676</v>
      </c>
      <c r="L133" s="15" t="s">
        <v>940</v>
      </c>
      <c r="M133" s="18" t="s">
        <v>1677</v>
      </c>
      <c r="N133" s="22"/>
      <c r="O133" s="15" t="s">
        <v>1678</v>
      </c>
      <c r="P133" s="18" t="s">
        <v>1679</v>
      </c>
      <c r="Q133" s="22"/>
      <c r="R133" s="18">
        <v>0</v>
      </c>
      <c r="S133" s="18">
        <v>0</v>
      </c>
      <c r="T133" s="15"/>
      <c r="U133" s="18" t="s">
        <v>1680</v>
      </c>
      <c r="V133" s="15"/>
      <c r="W133" s="18" t="s">
        <v>1685</v>
      </c>
      <c r="X133" s="18" t="s">
        <v>71</v>
      </c>
      <c r="Y133" s="18" t="s">
        <v>6978</v>
      </c>
      <c r="Z133" s="22"/>
      <c r="AA133" s="16">
        <v>43851</v>
      </c>
      <c r="AB133" s="34"/>
      <c r="AC133" s="18"/>
      <c r="AD133" s="34"/>
      <c r="AE133" s="22" t="s">
        <v>8850</v>
      </c>
      <c r="AF133" s="22" t="s">
        <v>8865</v>
      </c>
      <c r="AG133" s="22" t="s">
        <v>8855</v>
      </c>
    </row>
    <row r="134" spans="1:33" ht="90" customHeight="1" x14ac:dyDescent="0.2">
      <c r="A134" s="18">
        <v>890985122</v>
      </c>
      <c r="B134" s="18" t="s">
        <v>1031</v>
      </c>
      <c r="C134" s="15" t="s">
        <v>61</v>
      </c>
      <c r="D134" s="15" t="s">
        <v>1652</v>
      </c>
      <c r="E134" s="15">
        <v>19</v>
      </c>
      <c r="F134" s="15">
        <v>19</v>
      </c>
      <c r="G134" s="15" t="s">
        <v>1025</v>
      </c>
      <c r="H134" s="15">
        <v>4</v>
      </c>
      <c r="I134" s="15">
        <v>2</v>
      </c>
      <c r="J134" s="15">
        <v>114082525</v>
      </c>
      <c r="K134" s="15" t="s">
        <v>1682</v>
      </c>
      <c r="L134" s="15" t="s">
        <v>64</v>
      </c>
      <c r="M134" s="18" t="s">
        <v>1683</v>
      </c>
      <c r="N134" s="22"/>
      <c r="O134" s="15" t="s">
        <v>64</v>
      </c>
      <c r="P134" s="18" t="s">
        <v>1684</v>
      </c>
      <c r="Q134" s="22"/>
      <c r="R134" s="18">
        <v>0</v>
      </c>
      <c r="S134" s="18">
        <v>0</v>
      </c>
      <c r="T134" s="15"/>
      <c r="U134" s="18" t="s">
        <v>6276</v>
      </c>
      <c r="V134" s="15"/>
      <c r="W134" s="18" t="s">
        <v>1685</v>
      </c>
      <c r="X134" s="18" t="s">
        <v>71</v>
      </c>
      <c r="Y134" s="18" t="s">
        <v>1686</v>
      </c>
      <c r="Z134" s="22"/>
      <c r="AA134" s="16">
        <v>43537</v>
      </c>
      <c r="AB134" s="34"/>
      <c r="AC134" s="18"/>
      <c r="AD134" s="34"/>
      <c r="AE134" s="22" t="s">
        <v>8850</v>
      </c>
      <c r="AF134" s="22" t="s">
        <v>8865</v>
      </c>
      <c r="AG134" s="22" t="s">
        <v>8855</v>
      </c>
    </row>
    <row r="135" spans="1:33" ht="90" customHeight="1" x14ac:dyDescent="0.2">
      <c r="A135" s="18">
        <v>890985122</v>
      </c>
      <c r="B135" s="18" t="s">
        <v>1031</v>
      </c>
      <c r="C135" s="15" t="s">
        <v>61</v>
      </c>
      <c r="D135" s="15" t="s">
        <v>1652</v>
      </c>
      <c r="E135" s="15">
        <v>19</v>
      </c>
      <c r="F135" s="15">
        <v>19</v>
      </c>
      <c r="G135" s="15" t="s">
        <v>1025</v>
      </c>
      <c r="H135" s="15">
        <v>4</v>
      </c>
      <c r="I135" s="15">
        <v>2</v>
      </c>
      <c r="J135" s="15">
        <v>114082637</v>
      </c>
      <c r="K135" s="15" t="s">
        <v>1687</v>
      </c>
      <c r="L135" s="15" t="s">
        <v>64</v>
      </c>
      <c r="M135" s="18" t="s">
        <v>1688</v>
      </c>
      <c r="N135" s="22"/>
      <c r="O135" s="15" t="s">
        <v>64</v>
      </c>
      <c r="P135" s="18" t="s">
        <v>1684</v>
      </c>
      <c r="Q135" s="22"/>
      <c r="R135" s="18">
        <v>0</v>
      </c>
      <c r="S135" s="18">
        <v>0</v>
      </c>
      <c r="T135" s="15"/>
      <c r="U135" s="18" t="s">
        <v>6276</v>
      </c>
      <c r="V135" s="15"/>
      <c r="W135" s="18" t="s">
        <v>1685</v>
      </c>
      <c r="X135" s="18" t="s">
        <v>71</v>
      </c>
      <c r="Y135" s="18" t="s">
        <v>1689</v>
      </c>
      <c r="Z135" s="22"/>
      <c r="AA135" s="16">
        <v>43584</v>
      </c>
      <c r="AB135" s="34"/>
      <c r="AC135" s="18"/>
      <c r="AD135" s="34"/>
      <c r="AE135" s="22" t="s">
        <v>8850</v>
      </c>
      <c r="AF135" s="22" t="s">
        <v>8865</v>
      </c>
      <c r="AG135" s="22" t="s">
        <v>8855</v>
      </c>
    </row>
    <row r="136" spans="1:33" ht="90" customHeight="1" x14ac:dyDescent="0.2">
      <c r="A136" s="18">
        <v>890985122</v>
      </c>
      <c r="B136" s="18" t="s">
        <v>1031</v>
      </c>
      <c r="C136" s="15" t="s">
        <v>61</v>
      </c>
      <c r="D136" s="15" t="s">
        <v>1726</v>
      </c>
      <c r="E136" s="15">
        <v>18</v>
      </c>
      <c r="F136" s="15">
        <v>18</v>
      </c>
      <c r="G136" s="15" t="s">
        <v>1025</v>
      </c>
      <c r="H136" s="15">
        <v>2</v>
      </c>
      <c r="I136" s="15">
        <v>1</v>
      </c>
      <c r="J136" s="15">
        <v>114090309</v>
      </c>
      <c r="K136" s="15" t="s">
        <v>1759</v>
      </c>
      <c r="L136" s="15" t="s">
        <v>1436</v>
      </c>
      <c r="M136" s="18" t="s">
        <v>1760</v>
      </c>
      <c r="N136" s="22"/>
      <c r="O136" s="15" t="s">
        <v>1761</v>
      </c>
      <c r="P136" s="18" t="s">
        <v>5730</v>
      </c>
      <c r="Q136" s="22"/>
      <c r="R136" s="18">
        <v>0</v>
      </c>
      <c r="S136" s="18">
        <v>0</v>
      </c>
      <c r="T136" s="15"/>
      <c r="U136" s="18" t="s">
        <v>1762</v>
      </c>
      <c r="V136" s="15"/>
      <c r="W136" s="18" t="s">
        <v>1763</v>
      </c>
      <c r="X136" s="18" t="s">
        <v>71</v>
      </c>
      <c r="Y136" s="18" t="s">
        <v>1764</v>
      </c>
      <c r="Z136" s="22"/>
      <c r="AA136" s="16">
        <v>43576</v>
      </c>
      <c r="AB136" s="34"/>
      <c r="AC136" s="18"/>
      <c r="AD136" s="34"/>
      <c r="AE136" s="22" t="s">
        <v>8850</v>
      </c>
      <c r="AF136" s="22" t="s">
        <v>8865</v>
      </c>
      <c r="AG136" s="22" t="s">
        <v>8855</v>
      </c>
    </row>
    <row r="137" spans="1:33" ht="90" customHeight="1" x14ac:dyDescent="0.2">
      <c r="A137" s="18">
        <v>890985122</v>
      </c>
      <c r="B137" s="18" t="s">
        <v>1031</v>
      </c>
      <c r="C137" s="15" t="s">
        <v>61</v>
      </c>
      <c r="D137" s="15" t="s">
        <v>1726</v>
      </c>
      <c r="E137" s="15">
        <v>18</v>
      </c>
      <c r="F137" s="15">
        <v>18</v>
      </c>
      <c r="G137" s="15" t="s">
        <v>1025</v>
      </c>
      <c r="H137" s="15">
        <v>3</v>
      </c>
      <c r="I137" s="15">
        <v>1</v>
      </c>
      <c r="J137" s="15">
        <v>114090409</v>
      </c>
      <c r="K137" s="15" t="s">
        <v>1765</v>
      </c>
      <c r="L137" s="15" t="s">
        <v>1436</v>
      </c>
      <c r="M137" s="18" t="s">
        <v>4453</v>
      </c>
      <c r="N137" s="22"/>
      <c r="O137" s="15" t="s">
        <v>1761</v>
      </c>
      <c r="P137" s="18" t="s">
        <v>5730</v>
      </c>
      <c r="Q137" s="22"/>
      <c r="R137" s="18">
        <v>0</v>
      </c>
      <c r="S137" s="18">
        <v>0</v>
      </c>
      <c r="T137" s="15"/>
      <c r="U137" s="18" t="s">
        <v>1829</v>
      </c>
      <c r="V137" s="15"/>
      <c r="W137" s="18" t="s">
        <v>1830</v>
      </c>
      <c r="X137" s="18" t="s">
        <v>71</v>
      </c>
      <c r="Y137" s="18" t="s">
        <v>6979</v>
      </c>
      <c r="Z137" s="22"/>
      <c r="AA137" s="16">
        <v>44833</v>
      </c>
      <c r="AB137" s="34"/>
      <c r="AC137" s="18"/>
      <c r="AD137" s="34"/>
      <c r="AE137" s="22" t="s">
        <v>8850</v>
      </c>
      <c r="AF137" s="22" t="s">
        <v>8865</v>
      </c>
      <c r="AG137" s="22" t="s">
        <v>8855</v>
      </c>
    </row>
    <row r="138" spans="1:33" ht="90" customHeight="1" x14ac:dyDescent="0.2">
      <c r="A138" s="18">
        <v>890985122</v>
      </c>
      <c r="B138" s="18" t="s">
        <v>1031</v>
      </c>
      <c r="C138" s="15" t="s">
        <v>61</v>
      </c>
      <c r="D138" s="15" t="s">
        <v>1726</v>
      </c>
      <c r="E138" s="15">
        <v>18</v>
      </c>
      <c r="F138" s="15">
        <v>18</v>
      </c>
      <c r="G138" s="15" t="s">
        <v>1025</v>
      </c>
      <c r="H138" s="15">
        <v>3</v>
      </c>
      <c r="I138" s="15">
        <v>1</v>
      </c>
      <c r="J138" s="15">
        <v>114090503</v>
      </c>
      <c r="K138" s="15" t="s">
        <v>3880</v>
      </c>
      <c r="L138" s="15" t="s">
        <v>64</v>
      </c>
      <c r="M138" s="18" t="s">
        <v>4454</v>
      </c>
      <c r="N138" s="22"/>
      <c r="O138" s="15" t="s">
        <v>1750</v>
      </c>
      <c r="P138" s="18" t="s">
        <v>1745</v>
      </c>
      <c r="Q138" s="22"/>
      <c r="R138" s="18">
        <v>0</v>
      </c>
      <c r="S138" s="18">
        <v>0</v>
      </c>
      <c r="T138" s="15"/>
      <c r="U138" s="18" t="s">
        <v>69</v>
      </c>
      <c r="V138" s="15"/>
      <c r="W138" s="18" t="s">
        <v>6865</v>
      </c>
      <c r="X138" s="18" t="s">
        <v>71</v>
      </c>
      <c r="Y138" s="18" t="s">
        <v>6980</v>
      </c>
      <c r="Z138" s="22"/>
      <c r="AA138" s="16">
        <v>42990</v>
      </c>
      <c r="AB138" s="34"/>
      <c r="AC138" s="18"/>
      <c r="AD138" s="34"/>
      <c r="AE138" s="22" t="s">
        <v>8850</v>
      </c>
      <c r="AF138" s="22" t="s">
        <v>8865</v>
      </c>
      <c r="AG138" s="22" t="s">
        <v>8855</v>
      </c>
    </row>
    <row r="139" spans="1:33" ht="90" customHeight="1" x14ac:dyDescent="0.2">
      <c r="A139" s="18">
        <v>890985122</v>
      </c>
      <c r="B139" s="18" t="s">
        <v>1031</v>
      </c>
      <c r="C139" s="15" t="s">
        <v>61</v>
      </c>
      <c r="D139" s="15" t="s">
        <v>1726</v>
      </c>
      <c r="E139" s="15">
        <v>18</v>
      </c>
      <c r="F139" s="15">
        <v>18</v>
      </c>
      <c r="G139" s="15" t="s">
        <v>1025</v>
      </c>
      <c r="H139" s="15">
        <v>2</v>
      </c>
      <c r="I139" s="15">
        <v>1</v>
      </c>
      <c r="J139" s="15">
        <v>114090515</v>
      </c>
      <c r="K139" s="15" t="s">
        <v>3882</v>
      </c>
      <c r="L139" s="15" t="s">
        <v>64</v>
      </c>
      <c r="M139" s="18" t="s">
        <v>4455</v>
      </c>
      <c r="N139" s="22"/>
      <c r="O139" s="15" t="s">
        <v>1750</v>
      </c>
      <c r="P139" s="18" t="s">
        <v>3136</v>
      </c>
      <c r="Q139" s="22"/>
      <c r="R139" s="18">
        <v>0</v>
      </c>
      <c r="S139" s="18">
        <v>0</v>
      </c>
      <c r="T139" s="15"/>
      <c r="U139" s="18" t="s">
        <v>6277</v>
      </c>
      <c r="V139" s="15"/>
      <c r="W139" s="18" t="s">
        <v>2201</v>
      </c>
      <c r="X139" s="18" t="s">
        <v>71</v>
      </c>
      <c r="Y139" s="18" t="s">
        <v>6981</v>
      </c>
      <c r="Z139" s="22"/>
      <c r="AA139" s="16">
        <v>44168</v>
      </c>
      <c r="AB139" s="34"/>
      <c r="AC139" s="18"/>
      <c r="AD139" s="34"/>
      <c r="AE139" s="22" t="s">
        <v>8850</v>
      </c>
      <c r="AF139" s="22" t="s">
        <v>8865</v>
      </c>
      <c r="AG139" s="22" t="s">
        <v>8855</v>
      </c>
    </row>
    <row r="140" spans="1:33" ht="90" customHeight="1" x14ac:dyDescent="0.2">
      <c r="A140" s="18">
        <v>890985122</v>
      </c>
      <c r="B140" s="18" t="s">
        <v>1031</v>
      </c>
      <c r="C140" s="15" t="s">
        <v>61</v>
      </c>
      <c r="D140" s="15" t="s">
        <v>1726</v>
      </c>
      <c r="E140" s="15">
        <v>18</v>
      </c>
      <c r="F140" s="15">
        <v>18</v>
      </c>
      <c r="G140" s="15" t="s">
        <v>1025</v>
      </c>
      <c r="H140" s="15">
        <v>2</v>
      </c>
      <c r="I140" s="15">
        <v>1</v>
      </c>
      <c r="J140" s="15">
        <v>114090909</v>
      </c>
      <c r="K140" s="15" t="s">
        <v>1767</v>
      </c>
      <c r="L140" s="15" t="s">
        <v>1436</v>
      </c>
      <c r="M140" s="18" t="s">
        <v>4456</v>
      </c>
      <c r="N140" s="22"/>
      <c r="O140" s="15" t="s">
        <v>1761</v>
      </c>
      <c r="P140" s="18" t="s">
        <v>1655</v>
      </c>
      <c r="Q140" s="22"/>
      <c r="R140" s="18">
        <v>0</v>
      </c>
      <c r="S140" s="18">
        <v>0</v>
      </c>
      <c r="T140" s="15"/>
      <c r="U140" s="18" t="s">
        <v>6278</v>
      </c>
      <c r="V140" s="15"/>
      <c r="W140" s="18" t="s">
        <v>2208</v>
      </c>
      <c r="X140" s="18" t="s">
        <v>71</v>
      </c>
      <c r="Y140" s="18" t="s">
        <v>6982</v>
      </c>
      <c r="Z140" s="22"/>
      <c r="AA140" s="16">
        <v>45007</v>
      </c>
      <c r="AB140" s="34"/>
      <c r="AC140" s="18"/>
      <c r="AD140" s="34"/>
      <c r="AE140" s="22" t="s">
        <v>8850</v>
      </c>
      <c r="AF140" s="22" t="s">
        <v>8865</v>
      </c>
      <c r="AG140" s="22" t="s">
        <v>8855</v>
      </c>
    </row>
    <row r="141" spans="1:33" ht="90" customHeight="1" x14ac:dyDescent="0.2">
      <c r="A141" s="18">
        <v>890985122</v>
      </c>
      <c r="B141" s="18" t="s">
        <v>1031</v>
      </c>
      <c r="C141" s="15" t="s">
        <v>61</v>
      </c>
      <c r="D141" s="15" t="s">
        <v>1726</v>
      </c>
      <c r="E141" s="15">
        <v>18</v>
      </c>
      <c r="F141" s="15">
        <v>18</v>
      </c>
      <c r="G141" s="15" t="s">
        <v>1025</v>
      </c>
      <c r="H141" s="15">
        <v>2</v>
      </c>
      <c r="I141" s="15">
        <v>1</v>
      </c>
      <c r="J141" s="15">
        <v>114091209</v>
      </c>
      <c r="K141" s="15" t="s">
        <v>1769</v>
      </c>
      <c r="L141" s="15" t="s">
        <v>1436</v>
      </c>
      <c r="M141" s="18" t="s">
        <v>1770</v>
      </c>
      <c r="N141" s="22"/>
      <c r="O141" s="15" t="s">
        <v>1761</v>
      </c>
      <c r="P141" s="18" t="s">
        <v>1655</v>
      </c>
      <c r="Q141" s="22"/>
      <c r="R141" s="18">
        <v>0</v>
      </c>
      <c r="S141" s="18">
        <v>0</v>
      </c>
      <c r="T141" s="15"/>
      <c r="U141" s="18" t="s">
        <v>1707</v>
      </c>
      <c r="V141" s="15"/>
      <c r="W141" s="18" t="s">
        <v>1772</v>
      </c>
      <c r="X141" s="18" t="s">
        <v>71</v>
      </c>
      <c r="Y141" s="18" t="s">
        <v>1773</v>
      </c>
      <c r="Z141" s="22"/>
      <c r="AA141" s="16">
        <v>43331</v>
      </c>
      <c r="AB141" s="34"/>
      <c r="AC141" s="18"/>
      <c r="AD141" s="34"/>
      <c r="AE141" s="22" t="s">
        <v>8850</v>
      </c>
      <c r="AF141" s="22" t="s">
        <v>8865</v>
      </c>
      <c r="AG141" s="22" t="s">
        <v>8855</v>
      </c>
    </row>
    <row r="142" spans="1:33" ht="105" customHeight="1" x14ac:dyDescent="0.2">
      <c r="A142" s="18">
        <v>890985122</v>
      </c>
      <c r="B142" s="18" t="s">
        <v>1031</v>
      </c>
      <c r="C142" s="15" t="s">
        <v>61</v>
      </c>
      <c r="D142" s="15" t="s">
        <v>1726</v>
      </c>
      <c r="E142" s="15">
        <v>18</v>
      </c>
      <c r="F142" s="15">
        <v>18</v>
      </c>
      <c r="G142" s="15" t="s">
        <v>1025</v>
      </c>
      <c r="H142" s="15">
        <v>2</v>
      </c>
      <c r="I142" s="15">
        <v>1</v>
      </c>
      <c r="J142" s="15">
        <v>114091309</v>
      </c>
      <c r="K142" s="15" t="s">
        <v>1774</v>
      </c>
      <c r="L142" s="15" t="s">
        <v>1436</v>
      </c>
      <c r="M142" s="18" t="s">
        <v>1775</v>
      </c>
      <c r="N142" s="22"/>
      <c r="O142" s="15" t="s">
        <v>1761</v>
      </c>
      <c r="P142" s="18" t="s">
        <v>5724</v>
      </c>
      <c r="Q142" s="22"/>
      <c r="R142" s="18">
        <v>0</v>
      </c>
      <c r="S142" s="18">
        <v>0</v>
      </c>
      <c r="T142" s="15"/>
      <c r="U142" s="18" t="s">
        <v>1776</v>
      </c>
      <c r="V142" s="15"/>
      <c r="W142" s="18" t="s">
        <v>1777</v>
      </c>
      <c r="X142" s="18" t="s">
        <v>71</v>
      </c>
      <c r="Y142" s="18" t="s">
        <v>1778</v>
      </c>
      <c r="Z142" s="22"/>
      <c r="AA142" s="16">
        <v>43212</v>
      </c>
      <c r="AB142" s="34"/>
      <c r="AC142" s="18"/>
      <c r="AD142" s="34"/>
      <c r="AE142" s="22" t="s">
        <v>8850</v>
      </c>
      <c r="AF142" s="22" t="s">
        <v>8865</v>
      </c>
      <c r="AG142" s="22" t="s">
        <v>8855</v>
      </c>
    </row>
    <row r="143" spans="1:33" ht="75" customHeight="1" x14ac:dyDescent="0.2">
      <c r="A143" s="18">
        <v>890985122</v>
      </c>
      <c r="B143" s="18" t="s">
        <v>1031</v>
      </c>
      <c r="C143" s="15" t="s">
        <v>61</v>
      </c>
      <c r="D143" s="15" t="s">
        <v>1726</v>
      </c>
      <c r="E143" s="15">
        <v>18</v>
      </c>
      <c r="F143" s="15">
        <v>18</v>
      </c>
      <c r="G143" s="15" t="s">
        <v>1025</v>
      </c>
      <c r="H143" s="15">
        <v>2</v>
      </c>
      <c r="I143" s="15">
        <v>1</v>
      </c>
      <c r="J143" s="15">
        <v>114091402</v>
      </c>
      <c r="K143" s="15" t="s">
        <v>1779</v>
      </c>
      <c r="L143" s="15" t="s">
        <v>1678</v>
      </c>
      <c r="M143" s="18" t="s">
        <v>1780</v>
      </c>
      <c r="N143" s="22"/>
      <c r="O143" s="15" t="s">
        <v>1678</v>
      </c>
      <c r="P143" s="18" t="s">
        <v>1679</v>
      </c>
      <c r="Q143" s="22"/>
      <c r="R143" s="18">
        <v>0</v>
      </c>
      <c r="S143" s="18">
        <v>0</v>
      </c>
      <c r="T143" s="15"/>
      <c r="U143" s="18" t="s">
        <v>1781</v>
      </c>
      <c r="V143" s="15"/>
      <c r="W143" s="18" t="s">
        <v>1782</v>
      </c>
      <c r="X143" s="18" t="s">
        <v>71</v>
      </c>
      <c r="Y143" s="18" t="s">
        <v>1783</v>
      </c>
      <c r="Z143" s="22"/>
      <c r="AA143" s="16">
        <v>43310</v>
      </c>
      <c r="AB143" s="34"/>
      <c r="AC143" s="18"/>
      <c r="AD143" s="34"/>
      <c r="AE143" s="22" t="s">
        <v>8850</v>
      </c>
      <c r="AF143" s="22" t="s">
        <v>8865</v>
      </c>
      <c r="AG143" s="22" t="s">
        <v>8855</v>
      </c>
    </row>
    <row r="144" spans="1:33" ht="75" customHeight="1" x14ac:dyDescent="0.2">
      <c r="A144" s="18">
        <v>890985122</v>
      </c>
      <c r="B144" s="18" t="s">
        <v>1031</v>
      </c>
      <c r="C144" s="15" t="s">
        <v>61</v>
      </c>
      <c r="D144" s="15" t="s">
        <v>1726</v>
      </c>
      <c r="E144" s="15">
        <v>18</v>
      </c>
      <c r="F144" s="15">
        <v>18</v>
      </c>
      <c r="G144" s="15" t="s">
        <v>1025</v>
      </c>
      <c r="H144" s="15">
        <v>2</v>
      </c>
      <c r="I144" s="15">
        <v>1</v>
      </c>
      <c r="J144" s="15">
        <v>114091609</v>
      </c>
      <c r="K144" s="15" t="s">
        <v>1784</v>
      </c>
      <c r="L144" s="15" t="s">
        <v>1436</v>
      </c>
      <c r="M144" s="18" t="s">
        <v>1785</v>
      </c>
      <c r="N144" s="22"/>
      <c r="O144" s="15" t="s">
        <v>1761</v>
      </c>
      <c r="P144" s="18" t="s">
        <v>1655</v>
      </c>
      <c r="Q144" s="22"/>
      <c r="R144" s="18" t="s">
        <v>2042</v>
      </c>
      <c r="S144" s="18">
        <v>0</v>
      </c>
      <c r="T144" s="15"/>
      <c r="U144" s="18" t="s">
        <v>1776</v>
      </c>
      <c r="V144" s="15"/>
      <c r="W144" s="18" t="s">
        <v>1786</v>
      </c>
      <c r="X144" s="18" t="s">
        <v>71</v>
      </c>
      <c r="Y144" s="18" t="s">
        <v>1787</v>
      </c>
      <c r="Z144" s="22"/>
      <c r="AA144" s="16">
        <v>43243</v>
      </c>
      <c r="AB144" s="34"/>
      <c r="AC144" s="18"/>
      <c r="AD144" s="34"/>
      <c r="AE144" s="22" t="s">
        <v>8850</v>
      </c>
      <c r="AF144" s="22" t="s">
        <v>8865</v>
      </c>
      <c r="AG144" s="22" t="s">
        <v>8855</v>
      </c>
    </row>
    <row r="145" spans="1:33" ht="60" customHeight="1" x14ac:dyDescent="0.2">
      <c r="A145" s="18">
        <v>890985122</v>
      </c>
      <c r="B145" s="18" t="s">
        <v>1031</v>
      </c>
      <c r="C145" s="15" t="s">
        <v>61</v>
      </c>
      <c r="D145" s="15" t="s">
        <v>1652</v>
      </c>
      <c r="E145" s="15">
        <v>19</v>
      </c>
      <c r="F145" s="15">
        <v>19</v>
      </c>
      <c r="G145" s="15" t="s">
        <v>1025</v>
      </c>
      <c r="H145" s="15">
        <v>4</v>
      </c>
      <c r="I145" s="15">
        <v>2</v>
      </c>
      <c r="J145" s="15">
        <v>114092509</v>
      </c>
      <c r="K145" s="15" t="s">
        <v>1690</v>
      </c>
      <c r="L145" s="15" t="s">
        <v>1436</v>
      </c>
      <c r="M145" s="18" t="s">
        <v>1691</v>
      </c>
      <c r="N145" s="22"/>
      <c r="O145" s="15" t="s">
        <v>1692</v>
      </c>
      <c r="P145" s="18" t="s">
        <v>1693</v>
      </c>
      <c r="Q145" s="22"/>
      <c r="R145" s="18">
        <v>0</v>
      </c>
      <c r="S145" s="18">
        <v>0</v>
      </c>
      <c r="T145" s="15"/>
      <c r="U145" s="18" t="s">
        <v>6279</v>
      </c>
      <c r="V145" s="15"/>
      <c r="W145" s="18" t="s">
        <v>1662</v>
      </c>
      <c r="X145" s="18" t="s">
        <v>71</v>
      </c>
      <c r="Y145" s="18" t="s">
        <v>6983</v>
      </c>
      <c r="Z145" s="22"/>
      <c r="AA145" s="16">
        <v>44055</v>
      </c>
      <c r="AB145" s="34"/>
      <c r="AC145" s="18"/>
      <c r="AD145" s="34"/>
      <c r="AE145" s="22" t="s">
        <v>8850</v>
      </c>
      <c r="AF145" s="22" t="s">
        <v>8865</v>
      </c>
      <c r="AG145" s="22" t="s">
        <v>8855</v>
      </c>
    </row>
    <row r="146" spans="1:33" ht="60" customHeight="1" x14ac:dyDescent="0.2">
      <c r="A146" s="18">
        <v>890985122</v>
      </c>
      <c r="B146" s="18" t="s">
        <v>1031</v>
      </c>
      <c r="C146" s="15" t="s">
        <v>61</v>
      </c>
      <c r="D146" s="15" t="s">
        <v>1652</v>
      </c>
      <c r="E146" s="15">
        <v>19</v>
      </c>
      <c r="F146" s="15">
        <v>19</v>
      </c>
      <c r="G146" s="15" t="s">
        <v>1025</v>
      </c>
      <c r="H146" s="15">
        <v>4</v>
      </c>
      <c r="I146" s="15">
        <v>2</v>
      </c>
      <c r="J146" s="15">
        <v>114092515</v>
      </c>
      <c r="K146" s="15" t="s">
        <v>1696</v>
      </c>
      <c r="L146" s="15" t="s">
        <v>1436</v>
      </c>
      <c r="M146" s="18" t="s">
        <v>1697</v>
      </c>
      <c r="N146" s="22"/>
      <c r="O146" s="15" t="s">
        <v>1692</v>
      </c>
      <c r="P146" s="18" t="s">
        <v>5731</v>
      </c>
      <c r="Q146" s="22"/>
      <c r="R146" s="18">
        <v>0</v>
      </c>
      <c r="S146" s="18">
        <v>0</v>
      </c>
      <c r="T146" s="15"/>
      <c r="U146" s="18" t="s">
        <v>6280</v>
      </c>
      <c r="V146" s="15"/>
      <c r="W146" s="18" t="s">
        <v>1662</v>
      </c>
      <c r="X146" s="18" t="s">
        <v>71</v>
      </c>
      <c r="Y146" s="18" t="s">
        <v>1698</v>
      </c>
      <c r="Z146" s="22"/>
      <c r="AA146" s="16">
        <v>44172</v>
      </c>
      <c r="AB146" s="34"/>
      <c r="AC146" s="18"/>
      <c r="AD146" s="34"/>
      <c r="AE146" s="22" t="s">
        <v>8850</v>
      </c>
      <c r="AF146" s="22" t="s">
        <v>8865</v>
      </c>
      <c r="AG146" s="22" t="s">
        <v>8855</v>
      </c>
    </row>
    <row r="147" spans="1:33" ht="60" customHeight="1" x14ac:dyDescent="0.2">
      <c r="A147" s="18">
        <v>890985122</v>
      </c>
      <c r="B147" s="18" t="s">
        <v>1031</v>
      </c>
      <c r="C147" s="15" t="s">
        <v>61</v>
      </c>
      <c r="D147" s="15" t="s">
        <v>1652</v>
      </c>
      <c r="E147" s="15">
        <v>19</v>
      </c>
      <c r="F147" s="15">
        <v>19</v>
      </c>
      <c r="G147" s="15" t="s">
        <v>1025</v>
      </c>
      <c r="H147" s="15">
        <v>5</v>
      </c>
      <c r="I147" s="15">
        <v>2</v>
      </c>
      <c r="J147" s="15">
        <v>114092550</v>
      </c>
      <c r="K147" s="15" t="s">
        <v>1699</v>
      </c>
      <c r="L147" s="15" t="s">
        <v>64</v>
      </c>
      <c r="M147" s="18" t="s">
        <v>1700</v>
      </c>
      <c r="N147" s="22"/>
      <c r="O147" s="15" t="s">
        <v>64</v>
      </c>
      <c r="P147" s="18" t="s">
        <v>1684</v>
      </c>
      <c r="Q147" s="22"/>
      <c r="R147" s="18">
        <v>0</v>
      </c>
      <c r="S147" s="18">
        <v>0</v>
      </c>
      <c r="T147" s="15"/>
      <c r="U147" s="18" t="s">
        <v>6281</v>
      </c>
      <c r="V147" s="15"/>
      <c r="W147" s="18" t="s">
        <v>1701</v>
      </c>
      <c r="X147" s="18" t="s">
        <v>71</v>
      </c>
      <c r="Y147" s="18" t="s">
        <v>1702</v>
      </c>
      <c r="Z147" s="22"/>
      <c r="AA147" s="16">
        <v>45151</v>
      </c>
      <c r="AB147" s="34"/>
      <c r="AC147" s="18"/>
      <c r="AD147" s="34"/>
      <c r="AE147" s="22" t="s">
        <v>8850</v>
      </c>
      <c r="AF147" s="22" t="s">
        <v>8865</v>
      </c>
      <c r="AG147" s="22" t="s">
        <v>8855</v>
      </c>
    </row>
    <row r="148" spans="1:33" ht="60" customHeight="1" x14ac:dyDescent="0.2">
      <c r="A148" s="18">
        <v>890985122</v>
      </c>
      <c r="B148" s="18" t="s">
        <v>1031</v>
      </c>
      <c r="C148" s="15" t="s">
        <v>61</v>
      </c>
      <c r="D148" s="15" t="s">
        <v>1652</v>
      </c>
      <c r="E148" s="15">
        <v>19</v>
      </c>
      <c r="F148" s="15">
        <v>19</v>
      </c>
      <c r="G148" s="15" t="s">
        <v>1025</v>
      </c>
      <c r="H148" s="15">
        <v>5</v>
      </c>
      <c r="I148" s="15">
        <v>2</v>
      </c>
      <c r="J148" s="15">
        <v>114092605</v>
      </c>
      <c r="K148" s="15" t="s">
        <v>1703</v>
      </c>
      <c r="L148" s="15" t="s">
        <v>1436</v>
      </c>
      <c r="M148" s="18" t="s">
        <v>4457</v>
      </c>
      <c r="N148" s="22"/>
      <c r="O148" s="15" t="s">
        <v>1428</v>
      </c>
      <c r="P148" s="18" t="s">
        <v>1710</v>
      </c>
      <c r="Q148" s="22"/>
      <c r="R148" s="18" t="s">
        <v>1766</v>
      </c>
      <c r="S148" s="18">
        <v>0</v>
      </c>
      <c r="T148" s="15"/>
      <c r="U148" s="18" t="s">
        <v>6282</v>
      </c>
      <c r="V148" s="15"/>
      <c r="W148" s="18" t="s">
        <v>2464</v>
      </c>
      <c r="X148" s="18" t="s">
        <v>71</v>
      </c>
      <c r="Y148" s="18" t="s">
        <v>6984</v>
      </c>
      <c r="Z148" s="22"/>
      <c r="AA148" s="16">
        <v>44287</v>
      </c>
      <c r="AB148" s="34"/>
      <c r="AC148" s="18"/>
      <c r="AD148" s="34"/>
      <c r="AE148" s="22" t="s">
        <v>8850</v>
      </c>
      <c r="AF148" s="22" t="s">
        <v>8865</v>
      </c>
      <c r="AG148" s="22" t="s">
        <v>8855</v>
      </c>
    </row>
    <row r="149" spans="1:33" ht="75" customHeight="1" x14ac:dyDescent="0.2">
      <c r="A149" s="18">
        <v>890985122</v>
      </c>
      <c r="B149" s="18" t="s">
        <v>1031</v>
      </c>
      <c r="C149" s="15" t="s">
        <v>61</v>
      </c>
      <c r="D149" s="15" t="s">
        <v>1652</v>
      </c>
      <c r="E149" s="15">
        <v>19</v>
      </c>
      <c r="F149" s="15">
        <v>19</v>
      </c>
      <c r="G149" s="15" t="s">
        <v>1025</v>
      </c>
      <c r="H149" s="15">
        <v>5</v>
      </c>
      <c r="I149" s="15">
        <v>2</v>
      </c>
      <c r="J149" s="15">
        <v>114101309</v>
      </c>
      <c r="K149" s="15" t="s">
        <v>1705</v>
      </c>
      <c r="L149" s="15" t="s">
        <v>1436</v>
      </c>
      <c r="M149" s="18" t="s">
        <v>4460</v>
      </c>
      <c r="N149" s="22"/>
      <c r="O149" s="15" t="s">
        <v>1428</v>
      </c>
      <c r="P149" s="18" t="s">
        <v>5732</v>
      </c>
      <c r="Q149" s="22"/>
      <c r="R149" s="18" t="s">
        <v>6269</v>
      </c>
      <c r="S149" s="18">
        <v>0</v>
      </c>
      <c r="T149" s="15"/>
      <c r="U149" s="18" t="s">
        <v>6285</v>
      </c>
      <c r="V149" s="15"/>
      <c r="W149" s="18" t="s">
        <v>6434</v>
      </c>
      <c r="X149" s="18" t="s">
        <v>71</v>
      </c>
      <c r="Y149" s="18" t="s">
        <v>6989</v>
      </c>
      <c r="Z149" s="22"/>
      <c r="AA149" s="16">
        <v>45560</v>
      </c>
      <c r="AB149" s="34"/>
      <c r="AC149" s="18"/>
      <c r="AD149" s="34"/>
      <c r="AE149" s="22" t="s">
        <v>8850</v>
      </c>
      <c r="AF149" s="22" t="s">
        <v>8865</v>
      </c>
      <c r="AG149" s="22" t="s">
        <v>8855</v>
      </c>
    </row>
    <row r="150" spans="1:33" ht="75" customHeight="1" x14ac:dyDescent="0.2">
      <c r="A150" s="18">
        <v>890985122</v>
      </c>
      <c r="B150" s="18" t="s">
        <v>1031</v>
      </c>
      <c r="C150" s="15" t="s">
        <v>61</v>
      </c>
      <c r="D150" s="15" t="s">
        <v>1652</v>
      </c>
      <c r="E150" s="15">
        <v>19</v>
      </c>
      <c r="F150" s="15">
        <v>19</v>
      </c>
      <c r="G150" s="15" t="s">
        <v>1025</v>
      </c>
      <c r="H150" s="15">
        <v>5</v>
      </c>
      <c r="I150" s="15">
        <v>2</v>
      </c>
      <c r="J150" s="15">
        <v>114101315</v>
      </c>
      <c r="K150" s="15" t="s">
        <v>1709</v>
      </c>
      <c r="L150" s="15" t="s">
        <v>1436</v>
      </c>
      <c r="M150" s="18" t="s">
        <v>4461</v>
      </c>
      <c r="N150" s="22"/>
      <c r="O150" s="15" t="s">
        <v>1428</v>
      </c>
      <c r="P150" s="18" t="s">
        <v>2676</v>
      </c>
      <c r="Q150" s="22"/>
      <c r="R150" s="18">
        <v>0</v>
      </c>
      <c r="S150" s="18">
        <v>0</v>
      </c>
      <c r="T150" s="15"/>
      <c r="U150" s="18" t="s">
        <v>6286</v>
      </c>
      <c r="V150" s="15"/>
      <c r="W150" s="18" t="s">
        <v>306</v>
      </c>
      <c r="X150" s="18" t="s">
        <v>71</v>
      </c>
      <c r="Y150" s="18" t="s">
        <v>6990</v>
      </c>
      <c r="Z150" s="22"/>
      <c r="AA150" s="16">
        <v>43806</v>
      </c>
      <c r="AB150" s="34"/>
      <c r="AC150" s="18"/>
      <c r="AD150" s="34"/>
      <c r="AE150" s="22" t="s">
        <v>8850</v>
      </c>
      <c r="AF150" s="22" t="s">
        <v>8865</v>
      </c>
      <c r="AG150" s="22" t="s">
        <v>8855</v>
      </c>
    </row>
    <row r="151" spans="1:33" ht="75" customHeight="1" x14ac:dyDescent="0.2">
      <c r="A151" s="18">
        <v>890985122</v>
      </c>
      <c r="B151" s="18" t="s">
        <v>1031</v>
      </c>
      <c r="C151" s="15" t="s">
        <v>61</v>
      </c>
      <c r="D151" s="15" t="s">
        <v>1652</v>
      </c>
      <c r="E151" s="15">
        <v>19</v>
      </c>
      <c r="F151" s="15">
        <v>19</v>
      </c>
      <c r="G151" s="15" t="s">
        <v>1025</v>
      </c>
      <c r="H151" s="15">
        <v>4</v>
      </c>
      <c r="I151" s="15">
        <v>2</v>
      </c>
      <c r="J151" s="15">
        <v>114101420</v>
      </c>
      <c r="K151" s="15" t="s">
        <v>1711</v>
      </c>
      <c r="L151" s="15" t="s">
        <v>1436</v>
      </c>
      <c r="M151" s="18" t="s">
        <v>1712</v>
      </c>
      <c r="N151" s="22"/>
      <c r="O151" s="15" t="s">
        <v>1713</v>
      </c>
      <c r="P151" s="18" t="s">
        <v>1655</v>
      </c>
      <c r="Q151" s="22"/>
      <c r="R151" s="18" t="s">
        <v>1766</v>
      </c>
      <c r="S151" s="18">
        <v>0</v>
      </c>
      <c r="T151" s="15"/>
      <c r="U151" s="18" t="s">
        <v>1714</v>
      </c>
      <c r="V151" s="15"/>
      <c r="W151" s="18" t="s">
        <v>1657</v>
      </c>
      <c r="X151" s="18" t="s">
        <v>71</v>
      </c>
      <c r="Y151" s="18" t="s">
        <v>6991</v>
      </c>
      <c r="Z151" s="22"/>
      <c r="AA151" s="16">
        <v>44160</v>
      </c>
      <c r="AB151" s="34"/>
      <c r="AC151" s="18"/>
      <c r="AD151" s="34"/>
      <c r="AE151" s="22" t="s">
        <v>8850</v>
      </c>
      <c r="AF151" s="22" t="s">
        <v>8865</v>
      </c>
      <c r="AG151" s="22" t="s">
        <v>8855</v>
      </c>
    </row>
    <row r="152" spans="1:33" ht="105" customHeight="1" x14ac:dyDescent="0.2">
      <c r="A152" s="18">
        <v>890985122</v>
      </c>
      <c r="B152" s="18" t="s">
        <v>1031</v>
      </c>
      <c r="C152" s="15" t="s">
        <v>61</v>
      </c>
      <c r="D152" s="15" t="s">
        <v>1652</v>
      </c>
      <c r="E152" s="15">
        <v>19</v>
      </c>
      <c r="F152" s="15">
        <v>19</v>
      </c>
      <c r="G152" s="15" t="s">
        <v>1025</v>
      </c>
      <c r="H152" s="15">
        <v>5</v>
      </c>
      <c r="I152" s="15">
        <v>2</v>
      </c>
      <c r="J152" s="15">
        <v>114101430</v>
      </c>
      <c r="K152" s="15" t="s">
        <v>1715</v>
      </c>
      <c r="L152" s="15" t="s">
        <v>1436</v>
      </c>
      <c r="M152" s="18" t="s">
        <v>1712</v>
      </c>
      <c r="N152" s="22"/>
      <c r="O152" s="15" t="s">
        <v>1713</v>
      </c>
      <c r="P152" s="18" t="s">
        <v>1655</v>
      </c>
      <c r="Q152" s="22"/>
      <c r="R152" s="18" t="s">
        <v>1766</v>
      </c>
      <c r="S152" s="18">
        <v>0</v>
      </c>
      <c r="T152" s="15"/>
      <c r="U152" s="18" t="s">
        <v>1714</v>
      </c>
      <c r="V152" s="15"/>
      <c r="W152" s="18" t="s">
        <v>1657</v>
      </c>
      <c r="X152" s="18" t="s">
        <v>71</v>
      </c>
      <c r="Y152" s="18" t="s">
        <v>6991</v>
      </c>
      <c r="Z152" s="22"/>
      <c r="AA152" s="16">
        <v>44160</v>
      </c>
      <c r="AB152" s="34"/>
      <c r="AC152" s="18"/>
      <c r="AD152" s="34"/>
      <c r="AE152" s="22" t="s">
        <v>8850</v>
      </c>
      <c r="AF152" s="22" t="s">
        <v>8865</v>
      </c>
      <c r="AG152" s="22" t="s">
        <v>8855</v>
      </c>
    </row>
    <row r="153" spans="1:33" ht="105" customHeight="1" x14ac:dyDescent="0.2">
      <c r="A153" s="18">
        <v>890985122</v>
      </c>
      <c r="B153" s="18" t="s">
        <v>1031</v>
      </c>
      <c r="C153" s="15" t="s">
        <v>61</v>
      </c>
      <c r="D153" s="15" t="s">
        <v>1652</v>
      </c>
      <c r="E153" s="15">
        <v>19</v>
      </c>
      <c r="F153" s="15">
        <v>19</v>
      </c>
      <c r="G153" s="15" t="s">
        <v>1025</v>
      </c>
      <c r="H153" s="15">
        <v>5</v>
      </c>
      <c r="I153" s="15">
        <v>2</v>
      </c>
      <c r="J153" s="15">
        <v>114101520</v>
      </c>
      <c r="K153" s="15" t="s">
        <v>1718</v>
      </c>
      <c r="L153" s="15" t="s">
        <v>1436</v>
      </c>
      <c r="M153" s="18" t="s">
        <v>1719</v>
      </c>
      <c r="N153" s="22"/>
      <c r="O153" s="15" t="s">
        <v>1720</v>
      </c>
      <c r="P153" s="18" t="s">
        <v>1721</v>
      </c>
      <c r="Q153" s="22"/>
      <c r="R153" s="18">
        <v>0</v>
      </c>
      <c r="S153" s="18">
        <v>0</v>
      </c>
      <c r="T153" s="15"/>
      <c r="U153" s="18" t="s">
        <v>1722</v>
      </c>
      <c r="V153" s="15"/>
      <c r="W153" s="18" t="s">
        <v>1723</v>
      </c>
      <c r="X153" s="18" t="s">
        <v>1724</v>
      </c>
      <c r="Y153" s="18" t="s">
        <v>1725</v>
      </c>
      <c r="Z153" s="22"/>
      <c r="AA153" s="16">
        <v>44169</v>
      </c>
      <c r="AB153" s="34"/>
      <c r="AC153" s="18"/>
      <c r="AD153" s="34"/>
      <c r="AE153" s="22" t="s">
        <v>8850</v>
      </c>
      <c r="AF153" s="22" t="s">
        <v>8865</v>
      </c>
      <c r="AG153" s="22" t="s">
        <v>8855</v>
      </c>
    </row>
    <row r="154" spans="1:33" ht="105" customHeight="1" x14ac:dyDescent="0.2">
      <c r="A154" s="18">
        <v>890985122</v>
      </c>
      <c r="B154" s="18" t="s">
        <v>1031</v>
      </c>
      <c r="C154" s="15" t="s">
        <v>61</v>
      </c>
      <c r="D154" s="15" t="s">
        <v>1788</v>
      </c>
      <c r="E154" s="15">
        <v>2</v>
      </c>
      <c r="F154" s="15">
        <v>2</v>
      </c>
      <c r="G154" s="15" t="s">
        <v>1025</v>
      </c>
      <c r="H154" s="15">
        <v>6</v>
      </c>
      <c r="I154" s="15">
        <v>6</v>
      </c>
      <c r="J154" s="15">
        <v>116020440</v>
      </c>
      <c r="K154" s="15" t="s">
        <v>1789</v>
      </c>
      <c r="L154" s="15" t="s">
        <v>1790</v>
      </c>
      <c r="M154" s="18" t="s">
        <v>4467</v>
      </c>
      <c r="N154" s="22"/>
      <c r="O154" s="15" t="s">
        <v>1791</v>
      </c>
      <c r="P154" s="18" t="s">
        <v>1733</v>
      </c>
      <c r="Q154" s="22"/>
      <c r="R154" s="18">
        <v>0</v>
      </c>
      <c r="S154" s="18">
        <v>0</v>
      </c>
      <c r="T154" s="15"/>
      <c r="U154" s="18" t="s">
        <v>6293</v>
      </c>
      <c r="V154" s="15"/>
      <c r="W154" s="18" t="s">
        <v>1807</v>
      </c>
      <c r="X154" s="18" t="s">
        <v>71</v>
      </c>
      <c r="Y154" s="18" t="s">
        <v>6999</v>
      </c>
      <c r="Z154" s="22"/>
      <c r="AA154" s="16">
        <v>43744</v>
      </c>
      <c r="AB154" s="34"/>
      <c r="AC154" s="18"/>
      <c r="AD154" s="34"/>
      <c r="AE154" s="22" t="s">
        <v>8850</v>
      </c>
      <c r="AF154" s="22" t="s">
        <v>8865</v>
      </c>
      <c r="AG154" s="22" t="s">
        <v>8855</v>
      </c>
    </row>
    <row r="155" spans="1:33" ht="105" customHeight="1" x14ac:dyDescent="0.2">
      <c r="A155" s="18">
        <v>890985122</v>
      </c>
      <c r="B155" s="18" t="s">
        <v>1031</v>
      </c>
      <c r="C155" s="15" t="s">
        <v>61</v>
      </c>
      <c r="D155" s="15" t="s">
        <v>1788</v>
      </c>
      <c r="E155" s="15">
        <v>2</v>
      </c>
      <c r="F155" s="15">
        <v>2</v>
      </c>
      <c r="G155" s="15" t="s">
        <v>1025</v>
      </c>
      <c r="H155" s="15">
        <v>6</v>
      </c>
      <c r="I155" s="15">
        <v>6</v>
      </c>
      <c r="J155" s="15">
        <v>116020460</v>
      </c>
      <c r="K155" s="15" t="s">
        <v>1794</v>
      </c>
      <c r="L155" s="15" t="s">
        <v>1790</v>
      </c>
      <c r="M155" s="18" t="s">
        <v>4468</v>
      </c>
      <c r="N155" s="22"/>
      <c r="O155" s="15" t="s">
        <v>1791</v>
      </c>
      <c r="P155" s="18" t="s">
        <v>1733</v>
      </c>
      <c r="Q155" s="22"/>
      <c r="R155" s="18">
        <v>0</v>
      </c>
      <c r="S155" s="18">
        <v>0</v>
      </c>
      <c r="T155" s="15"/>
      <c r="U155" s="18" t="s">
        <v>6293</v>
      </c>
      <c r="V155" s="15"/>
      <c r="W155" s="18" t="s">
        <v>1807</v>
      </c>
      <c r="X155" s="18" t="s">
        <v>71</v>
      </c>
      <c r="Y155" s="18" t="s">
        <v>7000</v>
      </c>
      <c r="Z155" s="22"/>
      <c r="AA155" s="16">
        <v>44057</v>
      </c>
      <c r="AB155" s="34"/>
      <c r="AC155" s="18"/>
      <c r="AD155" s="34"/>
      <c r="AE155" s="22" t="s">
        <v>8850</v>
      </c>
      <c r="AF155" s="22" t="s">
        <v>8865</v>
      </c>
      <c r="AG155" s="22" t="s">
        <v>8855</v>
      </c>
    </row>
    <row r="156" spans="1:33" ht="120" customHeight="1" x14ac:dyDescent="0.2">
      <c r="A156" s="18">
        <v>890985122</v>
      </c>
      <c r="B156" s="18" t="s">
        <v>1031</v>
      </c>
      <c r="C156" s="15" t="s">
        <v>98</v>
      </c>
      <c r="D156" s="15" t="s">
        <v>111</v>
      </c>
      <c r="E156" s="15">
        <v>6</v>
      </c>
      <c r="F156" s="15">
        <v>6</v>
      </c>
      <c r="G156" s="15" t="s">
        <v>1025</v>
      </c>
      <c r="H156" s="15">
        <v>9</v>
      </c>
      <c r="I156" s="15">
        <v>9</v>
      </c>
      <c r="J156" s="15">
        <v>201010110</v>
      </c>
      <c r="K156" s="15" t="s">
        <v>112</v>
      </c>
      <c r="L156" s="15" t="s">
        <v>101</v>
      </c>
      <c r="M156" s="18" t="s">
        <v>2675</v>
      </c>
      <c r="N156" s="22"/>
      <c r="O156" s="15" t="s">
        <v>114</v>
      </c>
      <c r="P156" s="18" t="s">
        <v>2676</v>
      </c>
      <c r="Q156" s="22"/>
      <c r="R156" s="18">
        <v>0</v>
      </c>
      <c r="S156" s="18">
        <v>0</v>
      </c>
      <c r="T156" s="15" t="s">
        <v>116</v>
      </c>
      <c r="U156" s="18" t="s">
        <v>312</v>
      </c>
      <c r="V156" s="15"/>
      <c r="W156" s="18" t="s">
        <v>1040</v>
      </c>
      <c r="X156" s="18" t="s">
        <v>119</v>
      </c>
      <c r="Y156" s="18" t="s">
        <v>2677</v>
      </c>
      <c r="Z156" s="22"/>
      <c r="AA156" s="16">
        <v>45917</v>
      </c>
      <c r="AB156" s="34"/>
      <c r="AC156" s="18"/>
      <c r="AD156" s="34"/>
      <c r="AE156" s="22" t="s">
        <v>8850</v>
      </c>
      <c r="AF156" s="22" t="s">
        <v>8865</v>
      </c>
      <c r="AG156" s="22" t="s">
        <v>8855</v>
      </c>
    </row>
    <row r="157" spans="1:33" ht="120" customHeight="1" x14ac:dyDescent="0.2">
      <c r="A157" s="18">
        <v>890985122</v>
      </c>
      <c r="B157" s="18" t="s">
        <v>1031</v>
      </c>
      <c r="C157" s="15" t="s">
        <v>98</v>
      </c>
      <c r="D157" s="15" t="s">
        <v>111</v>
      </c>
      <c r="E157" s="15">
        <v>6</v>
      </c>
      <c r="F157" s="15">
        <v>6</v>
      </c>
      <c r="G157" s="15" t="s">
        <v>1025</v>
      </c>
      <c r="H157" s="15">
        <v>9</v>
      </c>
      <c r="I157" s="15">
        <v>9</v>
      </c>
      <c r="J157" s="15">
        <v>201010210</v>
      </c>
      <c r="K157" s="15" t="s">
        <v>121</v>
      </c>
      <c r="L157" s="15" t="s">
        <v>101</v>
      </c>
      <c r="M157" s="18" t="s">
        <v>2678</v>
      </c>
      <c r="N157" s="22"/>
      <c r="O157" s="15" t="s">
        <v>114</v>
      </c>
      <c r="P157" s="18" t="s">
        <v>2676</v>
      </c>
      <c r="Q157" s="22"/>
      <c r="R157" s="18">
        <v>0</v>
      </c>
      <c r="S157" s="18">
        <v>0</v>
      </c>
      <c r="T157" s="15" t="s">
        <v>116</v>
      </c>
      <c r="U157" s="18" t="s">
        <v>312</v>
      </c>
      <c r="V157" s="15"/>
      <c r="W157" s="18" t="s">
        <v>1040</v>
      </c>
      <c r="X157" s="18" t="s">
        <v>119</v>
      </c>
      <c r="Y157" s="18" t="s">
        <v>2677</v>
      </c>
      <c r="Z157" s="22"/>
      <c r="AA157" s="16">
        <v>45917</v>
      </c>
      <c r="AB157" s="34"/>
      <c r="AC157" s="18"/>
      <c r="AD157" s="34"/>
      <c r="AE157" s="22" t="s">
        <v>8850</v>
      </c>
      <c r="AF157" s="22" t="s">
        <v>8865</v>
      </c>
      <c r="AG157" s="22" t="s">
        <v>8855</v>
      </c>
    </row>
    <row r="158" spans="1:33" ht="60" customHeight="1" x14ac:dyDescent="0.2">
      <c r="A158" s="18">
        <v>890985122</v>
      </c>
      <c r="B158" s="18" t="s">
        <v>1031</v>
      </c>
      <c r="C158" s="15" t="s">
        <v>98</v>
      </c>
      <c r="D158" s="15" t="s">
        <v>111</v>
      </c>
      <c r="E158" s="15">
        <v>6</v>
      </c>
      <c r="F158" s="15">
        <v>6</v>
      </c>
      <c r="G158" s="15" t="s">
        <v>1025</v>
      </c>
      <c r="H158" s="15">
        <v>9</v>
      </c>
      <c r="I158" s="15">
        <v>9</v>
      </c>
      <c r="J158" s="15">
        <v>201010310</v>
      </c>
      <c r="K158" s="15" t="s">
        <v>123</v>
      </c>
      <c r="L158" s="15" t="s">
        <v>101</v>
      </c>
      <c r="M158" s="18" t="s">
        <v>2679</v>
      </c>
      <c r="N158" s="22"/>
      <c r="O158" s="15" t="s">
        <v>114</v>
      </c>
      <c r="P158" s="18" t="s">
        <v>2676</v>
      </c>
      <c r="Q158" s="22"/>
      <c r="R158" s="18">
        <v>0</v>
      </c>
      <c r="S158" s="18">
        <v>0</v>
      </c>
      <c r="T158" s="15" t="s">
        <v>116</v>
      </c>
      <c r="U158" s="18" t="s">
        <v>312</v>
      </c>
      <c r="V158" s="15"/>
      <c r="W158" s="18" t="s">
        <v>1040</v>
      </c>
      <c r="X158" s="18" t="s">
        <v>119</v>
      </c>
      <c r="Y158" s="18" t="s">
        <v>2677</v>
      </c>
      <c r="Z158" s="22"/>
      <c r="AA158" s="16">
        <v>45917</v>
      </c>
      <c r="AB158" s="34"/>
      <c r="AC158" s="18"/>
      <c r="AD158" s="34"/>
      <c r="AE158" s="22" t="s">
        <v>8850</v>
      </c>
      <c r="AF158" s="22" t="s">
        <v>8865</v>
      </c>
      <c r="AG158" s="22" t="s">
        <v>8855</v>
      </c>
    </row>
    <row r="159" spans="1:33" ht="60" customHeight="1" x14ac:dyDescent="0.2">
      <c r="A159" s="18">
        <v>890985122</v>
      </c>
      <c r="B159" s="18" t="s">
        <v>1031</v>
      </c>
      <c r="C159" s="15" t="s">
        <v>98</v>
      </c>
      <c r="D159" s="15" t="s">
        <v>111</v>
      </c>
      <c r="E159" s="15">
        <v>6</v>
      </c>
      <c r="F159" s="15">
        <v>6</v>
      </c>
      <c r="G159" s="15" t="s">
        <v>1025</v>
      </c>
      <c r="H159" s="15">
        <v>9</v>
      </c>
      <c r="I159" s="15">
        <v>9</v>
      </c>
      <c r="J159" s="15">
        <v>201010410</v>
      </c>
      <c r="K159" s="15" t="s">
        <v>125</v>
      </c>
      <c r="L159" s="15" t="s">
        <v>101</v>
      </c>
      <c r="M159" s="18" t="s">
        <v>2680</v>
      </c>
      <c r="N159" s="22"/>
      <c r="O159" s="15" t="s">
        <v>114</v>
      </c>
      <c r="P159" s="18" t="s">
        <v>2676</v>
      </c>
      <c r="Q159" s="22"/>
      <c r="R159" s="18">
        <v>0</v>
      </c>
      <c r="S159" s="18">
        <v>0</v>
      </c>
      <c r="T159" s="15" t="s">
        <v>116</v>
      </c>
      <c r="U159" s="18" t="s">
        <v>312</v>
      </c>
      <c r="V159" s="15"/>
      <c r="W159" s="18" t="s">
        <v>1040</v>
      </c>
      <c r="X159" s="18" t="s">
        <v>119</v>
      </c>
      <c r="Y159" s="18" t="s">
        <v>2677</v>
      </c>
      <c r="Z159" s="22"/>
      <c r="AA159" s="16">
        <v>45917</v>
      </c>
      <c r="AB159" s="34"/>
      <c r="AC159" s="18"/>
      <c r="AD159" s="34"/>
      <c r="AE159" s="22" t="s">
        <v>8850</v>
      </c>
      <c r="AF159" s="22" t="s">
        <v>8865</v>
      </c>
      <c r="AG159" s="22" t="s">
        <v>8855</v>
      </c>
    </row>
    <row r="160" spans="1:33" ht="120" customHeight="1" x14ac:dyDescent="0.2">
      <c r="A160" s="18">
        <v>890985122</v>
      </c>
      <c r="B160" s="18" t="s">
        <v>1031</v>
      </c>
      <c r="C160" s="15" t="s">
        <v>98</v>
      </c>
      <c r="D160" s="15" t="s">
        <v>111</v>
      </c>
      <c r="E160" s="15">
        <v>6</v>
      </c>
      <c r="F160" s="15">
        <v>6</v>
      </c>
      <c r="G160" s="15" t="s">
        <v>1025</v>
      </c>
      <c r="H160" s="15">
        <v>9</v>
      </c>
      <c r="I160" s="15">
        <v>9</v>
      </c>
      <c r="J160" s="15">
        <v>201010510</v>
      </c>
      <c r="K160" s="15" t="s">
        <v>127</v>
      </c>
      <c r="L160" s="15" t="s">
        <v>101</v>
      </c>
      <c r="M160" s="18" t="s">
        <v>2681</v>
      </c>
      <c r="N160" s="22"/>
      <c r="O160" s="15" t="s">
        <v>114</v>
      </c>
      <c r="P160" s="18" t="s">
        <v>2676</v>
      </c>
      <c r="Q160" s="22"/>
      <c r="R160" s="18">
        <v>0</v>
      </c>
      <c r="S160" s="18">
        <v>0</v>
      </c>
      <c r="T160" s="15" t="s">
        <v>116</v>
      </c>
      <c r="U160" s="18" t="s">
        <v>312</v>
      </c>
      <c r="V160" s="15"/>
      <c r="W160" s="18" t="s">
        <v>1040</v>
      </c>
      <c r="X160" s="18" t="s">
        <v>119</v>
      </c>
      <c r="Y160" s="18" t="s">
        <v>2677</v>
      </c>
      <c r="Z160" s="22"/>
      <c r="AA160" s="16">
        <v>45917</v>
      </c>
      <c r="AB160" s="34"/>
      <c r="AC160" s="18"/>
      <c r="AD160" s="34"/>
      <c r="AE160" s="22" t="s">
        <v>8850</v>
      </c>
      <c r="AF160" s="22" t="s">
        <v>8865</v>
      </c>
      <c r="AG160" s="22" t="s">
        <v>8855</v>
      </c>
    </row>
    <row r="161" spans="1:33" ht="120" customHeight="1" x14ac:dyDescent="0.2">
      <c r="A161" s="18">
        <v>890985122</v>
      </c>
      <c r="B161" s="18" t="s">
        <v>1031</v>
      </c>
      <c r="C161" s="15" t="s">
        <v>98</v>
      </c>
      <c r="D161" s="15" t="s">
        <v>111</v>
      </c>
      <c r="E161" s="15">
        <v>6</v>
      </c>
      <c r="F161" s="15">
        <v>6</v>
      </c>
      <c r="G161" s="15" t="s">
        <v>1025</v>
      </c>
      <c r="H161" s="15">
        <v>9</v>
      </c>
      <c r="I161" s="15">
        <v>9</v>
      </c>
      <c r="J161" s="15">
        <v>201010610</v>
      </c>
      <c r="K161" s="15" t="s">
        <v>129</v>
      </c>
      <c r="L161" s="15" t="s">
        <v>101</v>
      </c>
      <c r="M161" s="18" t="s">
        <v>2682</v>
      </c>
      <c r="N161" s="22"/>
      <c r="O161" s="15" t="s">
        <v>114</v>
      </c>
      <c r="P161" s="18" t="s">
        <v>2676</v>
      </c>
      <c r="Q161" s="22"/>
      <c r="R161" s="18">
        <v>0</v>
      </c>
      <c r="S161" s="18">
        <v>0</v>
      </c>
      <c r="T161" s="15" t="s">
        <v>116</v>
      </c>
      <c r="U161" s="18" t="s">
        <v>312</v>
      </c>
      <c r="V161" s="15"/>
      <c r="W161" s="18" t="s">
        <v>2683</v>
      </c>
      <c r="X161" s="18" t="s">
        <v>119</v>
      </c>
      <c r="Y161" s="18" t="s">
        <v>2677</v>
      </c>
      <c r="Z161" s="22"/>
      <c r="AA161" s="16">
        <v>45917</v>
      </c>
      <c r="AB161" s="34"/>
      <c r="AC161" s="18"/>
      <c r="AD161" s="34"/>
      <c r="AE161" s="22" t="s">
        <v>8850</v>
      </c>
      <c r="AF161" s="22" t="s">
        <v>8865</v>
      </c>
      <c r="AG161" s="22" t="s">
        <v>8855</v>
      </c>
    </row>
    <row r="162" spans="1:33" ht="60" customHeight="1" x14ac:dyDescent="0.2">
      <c r="A162" s="18">
        <v>890985122</v>
      </c>
      <c r="B162" s="18" t="s">
        <v>1031</v>
      </c>
      <c r="C162" s="15" t="s">
        <v>98</v>
      </c>
      <c r="D162" s="15" t="s">
        <v>99</v>
      </c>
      <c r="E162" s="15">
        <v>2</v>
      </c>
      <c r="F162" s="15">
        <v>2</v>
      </c>
      <c r="G162" s="15" t="s">
        <v>1025</v>
      </c>
      <c r="H162" s="15">
        <v>7</v>
      </c>
      <c r="I162" s="15">
        <v>7</v>
      </c>
      <c r="J162" s="15">
        <v>201010910</v>
      </c>
      <c r="K162" s="15" t="s">
        <v>100</v>
      </c>
      <c r="L162" s="15" t="s">
        <v>101</v>
      </c>
      <c r="M162" s="18" t="s">
        <v>2671</v>
      </c>
      <c r="N162" s="22"/>
      <c r="O162" s="15" t="s">
        <v>101</v>
      </c>
      <c r="P162" s="18" t="s">
        <v>2674</v>
      </c>
      <c r="Q162" s="22"/>
      <c r="R162" s="18">
        <v>0</v>
      </c>
      <c r="S162" s="18">
        <v>0</v>
      </c>
      <c r="T162" s="15" t="s">
        <v>105</v>
      </c>
      <c r="U162" s="18" t="s">
        <v>6307</v>
      </c>
      <c r="V162" s="15"/>
      <c r="W162" s="18" t="s">
        <v>1485</v>
      </c>
      <c r="X162" s="18" t="s">
        <v>71</v>
      </c>
      <c r="Y162" s="18" t="s">
        <v>2672</v>
      </c>
      <c r="Z162" s="22"/>
      <c r="AA162" s="16">
        <v>45918</v>
      </c>
      <c r="AB162" s="34"/>
      <c r="AC162" s="18"/>
      <c r="AD162" s="34"/>
      <c r="AE162" s="22" t="s">
        <v>8850</v>
      </c>
      <c r="AF162" s="22" t="s">
        <v>8865</v>
      </c>
      <c r="AG162" s="22" t="s">
        <v>8855</v>
      </c>
    </row>
    <row r="163" spans="1:33" ht="60" customHeight="1" x14ac:dyDescent="0.2">
      <c r="A163" s="18">
        <v>890985122</v>
      </c>
      <c r="B163" s="18" t="s">
        <v>1031</v>
      </c>
      <c r="C163" s="15" t="s">
        <v>98</v>
      </c>
      <c r="D163" s="15" t="s">
        <v>245</v>
      </c>
      <c r="E163" s="15">
        <v>3</v>
      </c>
      <c r="F163" s="15">
        <v>3</v>
      </c>
      <c r="G163" s="15" t="s">
        <v>1025</v>
      </c>
      <c r="H163" s="15">
        <v>3</v>
      </c>
      <c r="I163" s="15">
        <v>3</v>
      </c>
      <c r="J163" s="15">
        <v>201011110</v>
      </c>
      <c r="K163" s="15" t="s">
        <v>246</v>
      </c>
      <c r="L163" s="15" t="s">
        <v>247</v>
      </c>
      <c r="M163" s="18" t="s">
        <v>4483</v>
      </c>
      <c r="N163" s="22"/>
      <c r="O163" s="15" t="s">
        <v>248</v>
      </c>
      <c r="P163" s="18" t="s">
        <v>2719</v>
      </c>
      <c r="Q163" s="22"/>
      <c r="R163" s="18">
        <v>0</v>
      </c>
      <c r="S163" s="18">
        <v>0</v>
      </c>
      <c r="T163" s="15"/>
      <c r="U163" s="18" t="s">
        <v>6308</v>
      </c>
      <c r="V163" s="15"/>
      <c r="W163" s="18" t="s">
        <v>1662</v>
      </c>
      <c r="X163" s="18" t="s">
        <v>71</v>
      </c>
      <c r="Y163" s="18" t="s">
        <v>7017</v>
      </c>
      <c r="Z163" s="22"/>
      <c r="AA163" s="16">
        <v>44613</v>
      </c>
      <c r="AB163" s="34"/>
      <c r="AC163" s="18"/>
      <c r="AD163" s="34"/>
      <c r="AE163" s="22" t="s">
        <v>8850</v>
      </c>
      <c r="AF163" s="22" t="s">
        <v>8865</v>
      </c>
      <c r="AG163" s="22" t="s">
        <v>8855</v>
      </c>
    </row>
    <row r="164" spans="1:33" ht="60" customHeight="1" x14ac:dyDescent="0.2">
      <c r="A164" s="18">
        <v>890985122</v>
      </c>
      <c r="B164" s="18" t="s">
        <v>1031</v>
      </c>
      <c r="C164" s="15" t="s">
        <v>98</v>
      </c>
      <c r="D164" s="15" t="s">
        <v>99</v>
      </c>
      <c r="E164" s="15">
        <v>2</v>
      </c>
      <c r="F164" s="15">
        <v>2</v>
      </c>
      <c r="G164" s="15" t="s">
        <v>1025</v>
      </c>
      <c r="H164" s="15">
        <v>7</v>
      </c>
      <c r="I164" s="15">
        <v>7</v>
      </c>
      <c r="J164" s="15">
        <v>201011510</v>
      </c>
      <c r="K164" s="15" t="s">
        <v>109</v>
      </c>
      <c r="L164" s="15" t="s">
        <v>101</v>
      </c>
      <c r="M164" s="18" t="s">
        <v>2673</v>
      </c>
      <c r="N164" s="22"/>
      <c r="O164" s="15" t="s">
        <v>101</v>
      </c>
      <c r="P164" s="18" t="s">
        <v>2674</v>
      </c>
      <c r="Q164" s="22"/>
      <c r="R164" s="18">
        <v>0</v>
      </c>
      <c r="S164" s="18">
        <v>0</v>
      </c>
      <c r="T164" s="15" t="s">
        <v>105</v>
      </c>
      <c r="U164" s="18" t="s">
        <v>926</v>
      </c>
      <c r="V164" s="15"/>
      <c r="W164" s="18" t="s">
        <v>1485</v>
      </c>
      <c r="X164" s="18" t="s">
        <v>71</v>
      </c>
      <c r="Y164" s="18" t="s">
        <v>2672</v>
      </c>
      <c r="Z164" s="22"/>
      <c r="AA164" s="16">
        <v>45918</v>
      </c>
      <c r="AB164" s="34"/>
      <c r="AC164" s="18"/>
      <c r="AD164" s="34"/>
      <c r="AE164" s="22" t="s">
        <v>8850</v>
      </c>
      <c r="AF164" s="22" t="s">
        <v>8865</v>
      </c>
      <c r="AG164" s="22" t="s">
        <v>8855</v>
      </c>
    </row>
    <row r="165" spans="1:33" ht="60" customHeight="1" x14ac:dyDescent="0.2">
      <c r="A165" s="18">
        <v>890985122</v>
      </c>
      <c r="B165" s="18" t="s">
        <v>1031</v>
      </c>
      <c r="C165" s="15" t="s">
        <v>98</v>
      </c>
      <c r="D165" s="15" t="s">
        <v>131</v>
      </c>
      <c r="E165" s="15">
        <v>6</v>
      </c>
      <c r="F165" s="15">
        <v>6</v>
      </c>
      <c r="G165" s="15" t="s">
        <v>1025</v>
      </c>
      <c r="H165" s="15">
        <v>9</v>
      </c>
      <c r="I165" s="15">
        <v>9</v>
      </c>
      <c r="J165" s="15">
        <v>201030110</v>
      </c>
      <c r="K165" s="15" t="s">
        <v>132</v>
      </c>
      <c r="L165" s="15" t="s">
        <v>101</v>
      </c>
      <c r="M165" s="18" t="s">
        <v>2686</v>
      </c>
      <c r="N165" s="22"/>
      <c r="O165" s="15" t="s">
        <v>101</v>
      </c>
      <c r="P165" s="18" t="s">
        <v>2687</v>
      </c>
      <c r="Q165" s="22"/>
      <c r="R165" s="18">
        <v>0</v>
      </c>
      <c r="S165" s="18">
        <v>0</v>
      </c>
      <c r="T165" s="15" t="s">
        <v>6059</v>
      </c>
      <c r="U165" s="18" t="s">
        <v>2688</v>
      </c>
      <c r="V165" s="15"/>
      <c r="W165" s="18" t="s">
        <v>1029</v>
      </c>
      <c r="X165" s="18" t="s">
        <v>71</v>
      </c>
      <c r="Y165" s="18" t="s">
        <v>1492</v>
      </c>
      <c r="Z165" s="22"/>
      <c r="AA165" s="16">
        <v>44524</v>
      </c>
      <c r="AB165" s="34"/>
      <c r="AC165" s="18"/>
      <c r="AD165" s="34"/>
      <c r="AE165" s="22" t="s">
        <v>8850</v>
      </c>
      <c r="AF165" s="22" t="s">
        <v>8865</v>
      </c>
      <c r="AG165" s="22" t="s">
        <v>8855</v>
      </c>
    </row>
    <row r="166" spans="1:33" ht="75" customHeight="1" x14ac:dyDescent="0.2">
      <c r="A166" s="18">
        <v>890985122</v>
      </c>
      <c r="B166" s="18" t="s">
        <v>1031</v>
      </c>
      <c r="C166" s="15" t="s">
        <v>98</v>
      </c>
      <c r="D166" s="15" t="s">
        <v>131</v>
      </c>
      <c r="E166" s="15">
        <v>6</v>
      </c>
      <c r="F166" s="15">
        <v>6</v>
      </c>
      <c r="G166" s="15" t="s">
        <v>1025</v>
      </c>
      <c r="H166" s="15">
        <v>9</v>
      </c>
      <c r="I166" s="15">
        <v>9</v>
      </c>
      <c r="J166" s="15">
        <v>201030410</v>
      </c>
      <c r="K166" s="15" t="s">
        <v>139</v>
      </c>
      <c r="L166" s="15" t="s">
        <v>101</v>
      </c>
      <c r="M166" s="18" t="s">
        <v>2689</v>
      </c>
      <c r="N166" s="22"/>
      <c r="O166" s="15" t="s">
        <v>101</v>
      </c>
      <c r="P166" s="18" t="s">
        <v>2687</v>
      </c>
      <c r="Q166" s="22"/>
      <c r="R166" s="18">
        <v>0</v>
      </c>
      <c r="S166" s="18">
        <v>0</v>
      </c>
      <c r="T166" s="15" t="s">
        <v>6059</v>
      </c>
      <c r="U166" s="18" t="s">
        <v>2688</v>
      </c>
      <c r="V166" s="15"/>
      <c r="W166" s="18" t="s">
        <v>7025</v>
      </c>
      <c r="X166" s="18" t="s">
        <v>71</v>
      </c>
      <c r="Y166" s="18" t="s">
        <v>1492</v>
      </c>
      <c r="Z166" s="22"/>
      <c r="AA166" s="16">
        <v>44524</v>
      </c>
      <c r="AB166" s="34"/>
      <c r="AC166" s="18"/>
      <c r="AD166" s="34"/>
      <c r="AE166" s="22" t="s">
        <v>8850</v>
      </c>
      <c r="AF166" s="22" t="s">
        <v>8865</v>
      </c>
      <c r="AG166" s="22" t="s">
        <v>8855</v>
      </c>
    </row>
    <row r="167" spans="1:33" ht="75" customHeight="1" x14ac:dyDescent="0.2">
      <c r="A167" s="18">
        <v>890985122</v>
      </c>
      <c r="B167" s="18" t="s">
        <v>1031</v>
      </c>
      <c r="C167" s="15" t="s">
        <v>98</v>
      </c>
      <c r="D167" s="15" t="s">
        <v>131</v>
      </c>
      <c r="E167" s="15">
        <v>6</v>
      </c>
      <c r="F167" s="15">
        <v>6</v>
      </c>
      <c r="G167" s="15" t="s">
        <v>1025</v>
      </c>
      <c r="H167" s="15">
        <v>9</v>
      </c>
      <c r="I167" s="15">
        <v>9</v>
      </c>
      <c r="J167" s="15">
        <v>201030510</v>
      </c>
      <c r="K167" s="15" t="s">
        <v>142</v>
      </c>
      <c r="L167" s="15" t="s">
        <v>101</v>
      </c>
      <c r="M167" s="18" t="s">
        <v>2690</v>
      </c>
      <c r="N167" s="22"/>
      <c r="O167" s="15" t="s">
        <v>101</v>
      </c>
      <c r="P167" s="18" t="s">
        <v>2687</v>
      </c>
      <c r="Q167" s="22"/>
      <c r="R167" s="18">
        <v>0</v>
      </c>
      <c r="S167" s="18">
        <v>0</v>
      </c>
      <c r="T167" s="15" t="s">
        <v>6059</v>
      </c>
      <c r="U167" s="18" t="s">
        <v>2688</v>
      </c>
      <c r="V167" s="15"/>
      <c r="W167" s="18" t="s">
        <v>7026</v>
      </c>
      <c r="X167" s="18" t="s">
        <v>71</v>
      </c>
      <c r="Y167" s="18" t="s">
        <v>1492</v>
      </c>
      <c r="Z167" s="22"/>
      <c r="AA167" s="16">
        <v>44524</v>
      </c>
      <c r="AB167" s="34"/>
      <c r="AC167" s="18"/>
      <c r="AD167" s="34"/>
      <c r="AE167" s="22" t="s">
        <v>8850</v>
      </c>
      <c r="AF167" s="22" t="s">
        <v>8865</v>
      </c>
      <c r="AG167" s="22" t="s">
        <v>8855</v>
      </c>
    </row>
    <row r="168" spans="1:33" ht="60" customHeight="1" x14ac:dyDescent="0.2">
      <c r="A168" s="18">
        <v>890985122</v>
      </c>
      <c r="B168" s="18" t="s">
        <v>1031</v>
      </c>
      <c r="C168" s="15" t="s">
        <v>98</v>
      </c>
      <c r="D168" s="15" t="s">
        <v>131</v>
      </c>
      <c r="E168" s="15">
        <v>6</v>
      </c>
      <c r="F168" s="15">
        <v>6</v>
      </c>
      <c r="G168" s="15" t="s">
        <v>1025</v>
      </c>
      <c r="H168" s="15">
        <v>9</v>
      </c>
      <c r="I168" s="15">
        <v>9</v>
      </c>
      <c r="J168" s="15">
        <v>201030610</v>
      </c>
      <c r="K168" s="15" t="s">
        <v>144</v>
      </c>
      <c r="L168" s="15" t="s">
        <v>101</v>
      </c>
      <c r="M168" s="18" t="s">
        <v>2691</v>
      </c>
      <c r="N168" s="22"/>
      <c r="O168" s="15" t="s">
        <v>101</v>
      </c>
      <c r="P168" s="18" t="s">
        <v>2687</v>
      </c>
      <c r="Q168" s="22"/>
      <c r="R168" s="18">
        <v>0</v>
      </c>
      <c r="S168" s="18">
        <v>0</v>
      </c>
      <c r="T168" s="15" t="s">
        <v>6059</v>
      </c>
      <c r="U168" s="18" t="s">
        <v>2688</v>
      </c>
      <c r="V168" s="15"/>
      <c r="W168" s="18" t="s">
        <v>2714</v>
      </c>
      <c r="X168" s="18" t="s">
        <v>71</v>
      </c>
      <c r="Y168" s="18" t="s">
        <v>1492</v>
      </c>
      <c r="Z168" s="22"/>
      <c r="AA168" s="16">
        <v>44524</v>
      </c>
      <c r="AB168" s="34"/>
      <c r="AC168" s="18"/>
      <c r="AD168" s="34"/>
      <c r="AE168" s="22" t="s">
        <v>8850</v>
      </c>
      <c r="AF168" s="22" t="s">
        <v>8865</v>
      </c>
      <c r="AG168" s="22" t="s">
        <v>8855</v>
      </c>
    </row>
    <row r="169" spans="1:33" ht="60" customHeight="1" x14ac:dyDescent="0.2">
      <c r="A169" s="18">
        <v>890985122</v>
      </c>
      <c r="B169" s="18" t="s">
        <v>1031</v>
      </c>
      <c r="C169" s="15" t="s">
        <v>98</v>
      </c>
      <c r="D169" s="15" t="s">
        <v>131</v>
      </c>
      <c r="E169" s="15">
        <v>6</v>
      </c>
      <c r="F169" s="15">
        <v>6</v>
      </c>
      <c r="G169" s="15" t="s">
        <v>1025</v>
      </c>
      <c r="H169" s="15">
        <v>9</v>
      </c>
      <c r="I169" s="15">
        <v>9</v>
      </c>
      <c r="J169" s="15">
        <v>201030710</v>
      </c>
      <c r="K169" s="15" t="s">
        <v>146</v>
      </c>
      <c r="L169" s="15" t="s">
        <v>101</v>
      </c>
      <c r="M169" s="18" t="s">
        <v>2692</v>
      </c>
      <c r="N169" s="22"/>
      <c r="O169" s="15" t="s">
        <v>101</v>
      </c>
      <c r="P169" s="18" t="s">
        <v>2687</v>
      </c>
      <c r="Q169" s="22"/>
      <c r="R169" s="18">
        <v>0</v>
      </c>
      <c r="S169" s="18">
        <v>0</v>
      </c>
      <c r="T169" s="15" t="s">
        <v>6059</v>
      </c>
      <c r="U169" s="18" t="s">
        <v>2688</v>
      </c>
      <c r="V169" s="15"/>
      <c r="W169" s="18" t="s">
        <v>1029</v>
      </c>
      <c r="X169" s="18" t="s">
        <v>71</v>
      </c>
      <c r="Y169" s="18" t="s">
        <v>1492</v>
      </c>
      <c r="Z169" s="22"/>
      <c r="AA169" s="16">
        <v>44524</v>
      </c>
      <c r="AB169" s="34"/>
      <c r="AC169" s="18"/>
      <c r="AD169" s="34"/>
      <c r="AE169" s="22" t="s">
        <v>8850</v>
      </c>
      <c r="AF169" s="22" t="s">
        <v>8865</v>
      </c>
      <c r="AG169" s="22" t="s">
        <v>8855</v>
      </c>
    </row>
    <row r="170" spans="1:33" ht="75" customHeight="1" x14ac:dyDescent="0.2">
      <c r="A170" s="18">
        <v>890985122</v>
      </c>
      <c r="B170" s="18" t="s">
        <v>1031</v>
      </c>
      <c r="C170" s="15" t="s">
        <v>98</v>
      </c>
      <c r="D170" s="15" t="s">
        <v>131</v>
      </c>
      <c r="E170" s="15">
        <v>6</v>
      </c>
      <c r="F170" s="15">
        <v>6</v>
      </c>
      <c r="G170" s="15" t="s">
        <v>1025</v>
      </c>
      <c r="H170" s="15">
        <v>9</v>
      </c>
      <c r="I170" s="15">
        <v>9</v>
      </c>
      <c r="J170" s="15">
        <v>201030810</v>
      </c>
      <c r="K170" s="15" t="s">
        <v>148</v>
      </c>
      <c r="L170" s="15" t="s">
        <v>101</v>
      </c>
      <c r="M170" s="18" t="s">
        <v>2693</v>
      </c>
      <c r="N170" s="22"/>
      <c r="O170" s="15" t="s">
        <v>101</v>
      </c>
      <c r="P170" s="18" t="s">
        <v>2687</v>
      </c>
      <c r="Q170" s="22"/>
      <c r="R170" s="18">
        <v>0</v>
      </c>
      <c r="S170" s="18">
        <v>0</v>
      </c>
      <c r="T170" s="15" t="s">
        <v>6059</v>
      </c>
      <c r="U170" s="18" t="s">
        <v>2688</v>
      </c>
      <c r="V170" s="15"/>
      <c r="W170" s="18" t="s">
        <v>1029</v>
      </c>
      <c r="X170" s="18" t="s">
        <v>71</v>
      </c>
      <c r="Y170" s="18" t="s">
        <v>1492</v>
      </c>
      <c r="Z170" s="22"/>
      <c r="AA170" s="16">
        <v>44524</v>
      </c>
      <c r="AB170" s="34"/>
      <c r="AC170" s="18"/>
      <c r="AD170" s="34"/>
      <c r="AE170" s="22" t="s">
        <v>8850</v>
      </c>
      <c r="AF170" s="22" t="s">
        <v>8865</v>
      </c>
      <c r="AG170" s="22" t="s">
        <v>8855</v>
      </c>
    </row>
    <row r="171" spans="1:33" ht="75" customHeight="1" x14ac:dyDescent="0.2">
      <c r="A171" s="18">
        <v>890985122</v>
      </c>
      <c r="B171" s="18" t="s">
        <v>1031</v>
      </c>
      <c r="C171" s="15" t="s">
        <v>98</v>
      </c>
      <c r="D171" s="15" t="s">
        <v>150</v>
      </c>
      <c r="E171" s="15">
        <v>4</v>
      </c>
      <c r="F171" s="15">
        <v>4</v>
      </c>
      <c r="G171" s="15" t="s">
        <v>1025</v>
      </c>
      <c r="H171" s="15">
        <v>9</v>
      </c>
      <c r="I171" s="15">
        <v>9</v>
      </c>
      <c r="J171" s="15">
        <v>201040610</v>
      </c>
      <c r="K171" s="15" t="s">
        <v>151</v>
      </c>
      <c r="L171" s="15" t="s">
        <v>101</v>
      </c>
      <c r="M171" s="18" t="s">
        <v>2694</v>
      </c>
      <c r="N171" s="22"/>
      <c r="O171" s="15" t="s">
        <v>248</v>
      </c>
      <c r="P171" s="18" t="s">
        <v>2699</v>
      </c>
      <c r="Q171" s="22"/>
      <c r="R171" s="18">
        <v>0</v>
      </c>
      <c r="S171" s="18" t="s">
        <v>2078</v>
      </c>
      <c r="T171" s="15"/>
      <c r="U171" s="18" t="s">
        <v>2695</v>
      </c>
      <c r="V171" s="15"/>
      <c r="W171" s="18" t="s">
        <v>2696</v>
      </c>
      <c r="X171" s="18" t="s">
        <v>71</v>
      </c>
      <c r="Y171" s="18" t="s">
        <v>2697</v>
      </c>
      <c r="Z171" s="22"/>
      <c r="AA171" s="16">
        <v>45904</v>
      </c>
      <c r="AB171" s="34"/>
      <c r="AC171" s="18"/>
      <c r="AD171" s="34"/>
      <c r="AE171" s="22" t="s">
        <v>8850</v>
      </c>
      <c r="AF171" s="22" t="s">
        <v>8865</v>
      </c>
      <c r="AG171" s="22" t="s">
        <v>8855</v>
      </c>
    </row>
    <row r="172" spans="1:33" ht="75" customHeight="1" x14ac:dyDescent="0.2">
      <c r="A172" s="18">
        <v>890985122</v>
      </c>
      <c r="B172" s="18" t="s">
        <v>1031</v>
      </c>
      <c r="C172" s="15" t="s">
        <v>98</v>
      </c>
      <c r="D172" s="15" t="s">
        <v>150</v>
      </c>
      <c r="E172" s="15">
        <v>4</v>
      </c>
      <c r="F172" s="15">
        <v>4</v>
      </c>
      <c r="G172" s="15" t="s">
        <v>1025</v>
      </c>
      <c r="H172" s="15">
        <v>9</v>
      </c>
      <c r="I172" s="15">
        <v>9</v>
      </c>
      <c r="J172" s="15">
        <v>201040710</v>
      </c>
      <c r="K172" s="15" t="s">
        <v>157</v>
      </c>
      <c r="L172" s="15" t="s">
        <v>101</v>
      </c>
      <c r="M172" s="18" t="s">
        <v>2698</v>
      </c>
      <c r="N172" s="22"/>
      <c r="O172" s="15" t="s">
        <v>248</v>
      </c>
      <c r="P172" s="18" t="s">
        <v>2699</v>
      </c>
      <c r="Q172" s="22"/>
      <c r="R172" s="18">
        <v>0</v>
      </c>
      <c r="S172" s="18" t="s">
        <v>2078</v>
      </c>
      <c r="T172" s="15"/>
      <c r="U172" s="18" t="s">
        <v>2695</v>
      </c>
      <c r="V172" s="15"/>
      <c r="W172" s="18" t="s">
        <v>2696</v>
      </c>
      <c r="X172" s="18" t="s">
        <v>71</v>
      </c>
      <c r="Y172" s="18" t="s">
        <v>2697</v>
      </c>
      <c r="Z172" s="22"/>
      <c r="AA172" s="16">
        <v>45904</v>
      </c>
      <c r="AB172" s="34"/>
      <c r="AC172" s="18"/>
      <c r="AD172" s="34"/>
      <c r="AE172" s="22" t="s">
        <v>8850</v>
      </c>
      <c r="AF172" s="22" t="s">
        <v>8865</v>
      </c>
      <c r="AG172" s="22" t="s">
        <v>8855</v>
      </c>
    </row>
    <row r="173" spans="1:33" ht="120" customHeight="1" x14ac:dyDescent="0.2">
      <c r="A173" s="18">
        <v>890985122</v>
      </c>
      <c r="B173" s="18" t="s">
        <v>1031</v>
      </c>
      <c r="C173" s="15" t="s">
        <v>98</v>
      </c>
      <c r="D173" s="15" t="s">
        <v>150</v>
      </c>
      <c r="E173" s="15">
        <v>4</v>
      </c>
      <c r="F173" s="15">
        <v>4</v>
      </c>
      <c r="G173" s="15" t="s">
        <v>1025</v>
      </c>
      <c r="H173" s="15">
        <v>9</v>
      </c>
      <c r="I173" s="15">
        <v>9</v>
      </c>
      <c r="J173" s="15">
        <v>201040810</v>
      </c>
      <c r="K173" s="15" t="s">
        <v>159</v>
      </c>
      <c r="L173" s="15" t="s">
        <v>101</v>
      </c>
      <c r="M173" s="18" t="s">
        <v>2700</v>
      </c>
      <c r="N173" s="22"/>
      <c r="O173" s="15" t="s">
        <v>248</v>
      </c>
      <c r="P173" s="18" t="s">
        <v>2699</v>
      </c>
      <c r="Q173" s="22"/>
      <c r="R173" s="18">
        <v>0</v>
      </c>
      <c r="S173" s="18" t="s">
        <v>2078</v>
      </c>
      <c r="T173" s="15"/>
      <c r="U173" s="18" t="s">
        <v>2695</v>
      </c>
      <c r="V173" s="15"/>
      <c r="W173" s="18" t="s">
        <v>2701</v>
      </c>
      <c r="X173" s="18" t="s">
        <v>71</v>
      </c>
      <c r="Y173" s="18" t="s">
        <v>2697</v>
      </c>
      <c r="Z173" s="22"/>
      <c r="AA173" s="16">
        <v>45904</v>
      </c>
      <c r="AB173" s="34"/>
      <c r="AC173" s="18"/>
      <c r="AD173" s="34"/>
      <c r="AE173" s="22" t="s">
        <v>8850</v>
      </c>
      <c r="AF173" s="22" t="s">
        <v>8865</v>
      </c>
      <c r="AG173" s="22" t="s">
        <v>8855</v>
      </c>
    </row>
    <row r="174" spans="1:33" ht="120" customHeight="1" x14ac:dyDescent="0.2">
      <c r="A174" s="18">
        <v>890985122</v>
      </c>
      <c r="B174" s="18" t="s">
        <v>1031</v>
      </c>
      <c r="C174" s="15" t="s">
        <v>98</v>
      </c>
      <c r="D174" s="15" t="s">
        <v>150</v>
      </c>
      <c r="E174" s="15">
        <v>4</v>
      </c>
      <c r="F174" s="15">
        <v>4</v>
      </c>
      <c r="G174" s="15" t="s">
        <v>1025</v>
      </c>
      <c r="H174" s="15">
        <v>9</v>
      </c>
      <c r="I174" s="15">
        <v>9</v>
      </c>
      <c r="J174" s="15">
        <v>201041510</v>
      </c>
      <c r="K174" s="15" t="s">
        <v>161</v>
      </c>
      <c r="L174" s="15" t="s">
        <v>101</v>
      </c>
      <c r="M174" s="18" t="s">
        <v>2702</v>
      </c>
      <c r="N174" s="22"/>
      <c r="O174" s="15" t="s">
        <v>248</v>
      </c>
      <c r="P174" s="18" t="s">
        <v>2699</v>
      </c>
      <c r="Q174" s="22"/>
      <c r="R174" s="18">
        <v>0</v>
      </c>
      <c r="S174" s="18" t="s">
        <v>2078</v>
      </c>
      <c r="T174" s="15"/>
      <c r="U174" s="18" t="s">
        <v>2695</v>
      </c>
      <c r="V174" s="15"/>
      <c r="W174" s="18" t="s">
        <v>2703</v>
      </c>
      <c r="X174" s="18" t="s">
        <v>71</v>
      </c>
      <c r="Y174" s="18" t="s">
        <v>7029</v>
      </c>
      <c r="Z174" s="22"/>
      <c r="AA174" s="16">
        <v>42085</v>
      </c>
      <c r="AB174" s="34"/>
      <c r="AC174" s="18"/>
      <c r="AD174" s="34"/>
      <c r="AE174" s="22" t="s">
        <v>8850</v>
      </c>
      <c r="AF174" s="22" t="s">
        <v>8865</v>
      </c>
      <c r="AG174" s="22" t="s">
        <v>8855</v>
      </c>
    </row>
    <row r="175" spans="1:33" ht="60" customHeight="1" x14ac:dyDescent="0.2">
      <c r="A175" s="18">
        <v>890985122</v>
      </c>
      <c r="B175" s="18" t="s">
        <v>1031</v>
      </c>
      <c r="C175" s="15" t="s">
        <v>98</v>
      </c>
      <c r="D175" s="15" t="s">
        <v>202</v>
      </c>
      <c r="E175" s="15">
        <v>6</v>
      </c>
      <c r="F175" s="15">
        <v>6</v>
      </c>
      <c r="G175" s="15" t="s">
        <v>1025</v>
      </c>
      <c r="H175" s="15">
        <v>7</v>
      </c>
      <c r="I175" s="15">
        <v>7</v>
      </c>
      <c r="J175" s="15">
        <v>201080110</v>
      </c>
      <c r="K175" s="15" t="s">
        <v>203</v>
      </c>
      <c r="L175" s="15" t="s">
        <v>101</v>
      </c>
      <c r="M175" s="18" t="s">
        <v>4490</v>
      </c>
      <c r="N175" s="22"/>
      <c r="O175" s="15" t="s">
        <v>114</v>
      </c>
      <c r="P175" s="18" t="s">
        <v>5738</v>
      </c>
      <c r="Q175" s="22"/>
      <c r="R175" s="18">
        <v>0</v>
      </c>
      <c r="S175" s="18">
        <v>0</v>
      </c>
      <c r="T175" s="15" t="s">
        <v>205</v>
      </c>
      <c r="U175" s="18" t="s">
        <v>206</v>
      </c>
      <c r="V175" s="15"/>
      <c r="W175" s="18" t="s">
        <v>2854</v>
      </c>
      <c r="X175" s="18" t="s">
        <v>71</v>
      </c>
      <c r="Y175" s="18" t="s">
        <v>209</v>
      </c>
      <c r="Z175" s="22"/>
      <c r="AA175" s="16">
        <v>46586</v>
      </c>
      <c r="AB175" s="34"/>
      <c r="AC175" s="18"/>
      <c r="AD175" s="34"/>
      <c r="AE175" s="22" t="s">
        <v>8850</v>
      </c>
      <c r="AF175" s="22" t="s">
        <v>8865</v>
      </c>
      <c r="AG175" s="22" t="s">
        <v>8855</v>
      </c>
    </row>
    <row r="176" spans="1:33" ht="60" customHeight="1" x14ac:dyDescent="0.2">
      <c r="A176" s="18">
        <v>890985122</v>
      </c>
      <c r="B176" s="18" t="s">
        <v>1031</v>
      </c>
      <c r="C176" s="15" t="s">
        <v>98</v>
      </c>
      <c r="D176" s="15" t="s">
        <v>202</v>
      </c>
      <c r="E176" s="15">
        <v>6</v>
      </c>
      <c r="F176" s="15">
        <v>6</v>
      </c>
      <c r="G176" s="15" t="s">
        <v>1025</v>
      </c>
      <c r="H176" s="15">
        <v>7</v>
      </c>
      <c r="I176" s="15">
        <v>7</v>
      </c>
      <c r="J176" s="15">
        <v>201080210</v>
      </c>
      <c r="K176" s="15" t="s">
        <v>210</v>
      </c>
      <c r="L176" s="15" t="s">
        <v>101</v>
      </c>
      <c r="M176" s="18" t="s">
        <v>4491</v>
      </c>
      <c r="N176" s="22"/>
      <c r="O176" s="15" t="s">
        <v>114</v>
      </c>
      <c r="P176" s="18" t="s">
        <v>5738</v>
      </c>
      <c r="Q176" s="22"/>
      <c r="R176" s="18">
        <v>0</v>
      </c>
      <c r="S176" s="18">
        <v>0</v>
      </c>
      <c r="T176" s="15" t="s">
        <v>205</v>
      </c>
      <c r="U176" s="18" t="s">
        <v>206</v>
      </c>
      <c r="V176" s="15"/>
      <c r="W176" s="18" t="s">
        <v>7032</v>
      </c>
      <c r="X176" s="18" t="s">
        <v>71</v>
      </c>
      <c r="Y176" s="18" t="s">
        <v>209</v>
      </c>
      <c r="Z176" s="22"/>
      <c r="AA176" s="16">
        <v>46586</v>
      </c>
      <c r="AB176" s="34"/>
      <c r="AC176" s="18"/>
      <c r="AD176" s="34"/>
      <c r="AE176" s="22" t="s">
        <v>8850</v>
      </c>
      <c r="AF176" s="22" t="s">
        <v>8865</v>
      </c>
      <c r="AG176" s="22" t="s">
        <v>8855</v>
      </c>
    </row>
    <row r="177" spans="1:33" ht="60" customHeight="1" x14ac:dyDescent="0.2">
      <c r="A177" s="18">
        <v>890985122</v>
      </c>
      <c r="B177" s="18" t="s">
        <v>1031</v>
      </c>
      <c r="C177" s="15" t="s">
        <v>98</v>
      </c>
      <c r="D177" s="15" t="s">
        <v>202</v>
      </c>
      <c r="E177" s="15">
        <v>6</v>
      </c>
      <c r="F177" s="15">
        <v>6</v>
      </c>
      <c r="G177" s="15" t="s">
        <v>1025</v>
      </c>
      <c r="H177" s="15">
        <v>7</v>
      </c>
      <c r="I177" s="15">
        <v>7</v>
      </c>
      <c r="J177" s="15">
        <v>201080310</v>
      </c>
      <c r="K177" s="15" t="s">
        <v>212</v>
      </c>
      <c r="L177" s="15" t="s">
        <v>101</v>
      </c>
      <c r="M177" s="18" t="s">
        <v>4492</v>
      </c>
      <c r="N177" s="22"/>
      <c r="O177" s="15" t="s">
        <v>114</v>
      </c>
      <c r="P177" s="18" t="s">
        <v>5738</v>
      </c>
      <c r="Q177" s="22"/>
      <c r="R177" s="18">
        <v>0</v>
      </c>
      <c r="S177" s="18">
        <v>0</v>
      </c>
      <c r="T177" s="15" t="s">
        <v>205</v>
      </c>
      <c r="U177" s="18" t="s">
        <v>206</v>
      </c>
      <c r="V177" s="15"/>
      <c r="W177" s="18" t="s">
        <v>206</v>
      </c>
      <c r="X177" s="18" t="s">
        <v>71</v>
      </c>
      <c r="Y177" s="18" t="s">
        <v>209</v>
      </c>
      <c r="Z177" s="22"/>
      <c r="AA177" s="16">
        <v>46586</v>
      </c>
      <c r="AB177" s="34"/>
      <c r="AC177" s="18"/>
      <c r="AD177" s="34"/>
      <c r="AE177" s="22" t="s">
        <v>8850</v>
      </c>
      <c r="AF177" s="22" t="s">
        <v>8865</v>
      </c>
      <c r="AG177" s="22" t="s">
        <v>8855</v>
      </c>
    </row>
    <row r="178" spans="1:33" ht="60" customHeight="1" x14ac:dyDescent="0.2">
      <c r="A178" s="18">
        <v>890985122</v>
      </c>
      <c r="B178" s="18" t="s">
        <v>1031</v>
      </c>
      <c r="C178" s="15" t="s">
        <v>98</v>
      </c>
      <c r="D178" s="15" t="s">
        <v>202</v>
      </c>
      <c r="E178" s="15">
        <v>6</v>
      </c>
      <c r="F178" s="15">
        <v>6</v>
      </c>
      <c r="G178" s="15" t="s">
        <v>1025</v>
      </c>
      <c r="H178" s="15">
        <v>7</v>
      </c>
      <c r="I178" s="15">
        <v>7</v>
      </c>
      <c r="J178" s="15">
        <v>201080410</v>
      </c>
      <c r="K178" s="15" t="s">
        <v>214</v>
      </c>
      <c r="L178" s="15" t="s">
        <v>101</v>
      </c>
      <c r="M178" s="18" t="s">
        <v>4493</v>
      </c>
      <c r="N178" s="22"/>
      <c r="O178" s="15" t="s">
        <v>114</v>
      </c>
      <c r="P178" s="18" t="s">
        <v>5738</v>
      </c>
      <c r="Q178" s="22"/>
      <c r="R178" s="18">
        <v>0</v>
      </c>
      <c r="S178" s="18">
        <v>0</v>
      </c>
      <c r="T178" s="15" t="s">
        <v>205</v>
      </c>
      <c r="U178" s="18" t="s">
        <v>6313</v>
      </c>
      <c r="V178" s="15"/>
      <c r="W178" s="18" t="s">
        <v>7033</v>
      </c>
      <c r="X178" s="18" t="s">
        <v>71</v>
      </c>
      <c r="Y178" s="18" t="s">
        <v>209</v>
      </c>
      <c r="Z178" s="22"/>
      <c r="AA178" s="16">
        <v>46586</v>
      </c>
      <c r="AB178" s="34"/>
      <c r="AC178" s="18"/>
      <c r="AD178" s="34"/>
      <c r="AE178" s="22" t="s">
        <v>8850</v>
      </c>
      <c r="AF178" s="22" t="s">
        <v>8865</v>
      </c>
      <c r="AG178" s="22" t="s">
        <v>8855</v>
      </c>
    </row>
    <row r="179" spans="1:33" ht="60" customHeight="1" x14ac:dyDescent="0.2">
      <c r="A179" s="18">
        <v>890985122</v>
      </c>
      <c r="B179" s="18" t="s">
        <v>1031</v>
      </c>
      <c r="C179" s="15" t="s">
        <v>98</v>
      </c>
      <c r="D179" s="15" t="s">
        <v>202</v>
      </c>
      <c r="E179" s="15">
        <v>6</v>
      </c>
      <c r="F179" s="15">
        <v>6</v>
      </c>
      <c r="G179" s="15" t="s">
        <v>1025</v>
      </c>
      <c r="H179" s="15">
        <v>7</v>
      </c>
      <c r="I179" s="15">
        <v>7</v>
      </c>
      <c r="J179" s="15">
        <v>201080510</v>
      </c>
      <c r="K179" s="15" t="s">
        <v>216</v>
      </c>
      <c r="L179" s="15" t="s">
        <v>101</v>
      </c>
      <c r="M179" s="18" t="s">
        <v>4494</v>
      </c>
      <c r="N179" s="22"/>
      <c r="O179" s="15" t="s">
        <v>114</v>
      </c>
      <c r="P179" s="18" t="s">
        <v>5738</v>
      </c>
      <c r="Q179" s="22"/>
      <c r="R179" s="18">
        <v>0</v>
      </c>
      <c r="S179" s="18">
        <v>0</v>
      </c>
      <c r="T179" s="15" t="s">
        <v>205</v>
      </c>
      <c r="U179" s="18" t="s">
        <v>206</v>
      </c>
      <c r="V179" s="15"/>
      <c r="W179" s="18" t="s">
        <v>206</v>
      </c>
      <c r="X179" s="18" t="s">
        <v>71</v>
      </c>
      <c r="Y179" s="18" t="s">
        <v>209</v>
      </c>
      <c r="Z179" s="22"/>
      <c r="AA179" s="16">
        <v>46586</v>
      </c>
      <c r="AB179" s="34"/>
      <c r="AC179" s="18"/>
      <c r="AD179" s="34"/>
      <c r="AE179" s="22" t="s">
        <v>8850</v>
      </c>
      <c r="AF179" s="22" t="s">
        <v>8865</v>
      </c>
      <c r="AG179" s="22" t="s">
        <v>8855</v>
      </c>
    </row>
    <row r="180" spans="1:33" ht="60" customHeight="1" x14ac:dyDescent="0.2">
      <c r="A180" s="18">
        <v>890985122</v>
      </c>
      <c r="B180" s="18" t="s">
        <v>1031</v>
      </c>
      <c r="C180" s="15" t="s">
        <v>98</v>
      </c>
      <c r="D180" s="15" t="s">
        <v>202</v>
      </c>
      <c r="E180" s="15">
        <v>6</v>
      </c>
      <c r="F180" s="15">
        <v>6</v>
      </c>
      <c r="G180" s="15" t="s">
        <v>1025</v>
      </c>
      <c r="H180" s="15">
        <v>7</v>
      </c>
      <c r="I180" s="15">
        <v>7</v>
      </c>
      <c r="J180" s="15">
        <v>201080610</v>
      </c>
      <c r="K180" s="15" t="s">
        <v>218</v>
      </c>
      <c r="L180" s="15" t="s">
        <v>101</v>
      </c>
      <c r="M180" s="18" t="s">
        <v>4495</v>
      </c>
      <c r="N180" s="22"/>
      <c r="O180" s="15" t="s">
        <v>114</v>
      </c>
      <c r="P180" s="18" t="s">
        <v>5738</v>
      </c>
      <c r="Q180" s="22"/>
      <c r="R180" s="18">
        <v>0</v>
      </c>
      <c r="S180" s="18">
        <v>0</v>
      </c>
      <c r="T180" s="15" t="s">
        <v>205</v>
      </c>
      <c r="U180" s="18" t="s">
        <v>206</v>
      </c>
      <c r="V180" s="15"/>
      <c r="W180" s="18" t="s">
        <v>2854</v>
      </c>
      <c r="X180" s="18" t="s">
        <v>71</v>
      </c>
      <c r="Y180" s="18" t="s">
        <v>209</v>
      </c>
      <c r="Z180" s="22"/>
      <c r="AA180" s="16">
        <v>46586</v>
      </c>
      <c r="AB180" s="34"/>
      <c r="AC180" s="18"/>
      <c r="AD180" s="34"/>
      <c r="AE180" s="22" t="s">
        <v>8850</v>
      </c>
      <c r="AF180" s="22" t="s">
        <v>8865</v>
      </c>
      <c r="AG180" s="22" t="s">
        <v>8855</v>
      </c>
    </row>
    <row r="181" spans="1:33" ht="30" customHeight="1" x14ac:dyDescent="0.2">
      <c r="A181" s="18">
        <v>890985122</v>
      </c>
      <c r="B181" s="18" t="s">
        <v>1031</v>
      </c>
      <c r="C181" s="15" t="s">
        <v>98</v>
      </c>
      <c r="D181" s="15" t="s">
        <v>163</v>
      </c>
      <c r="E181" s="15">
        <v>3</v>
      </c>
      <c r="F181" s="15">
        <v>3</v>
      </c>
      <c r="G181" s="15" t="s">
        <v>1025</v>
      </c>
      <c r="H181" s="15">
        <v>11</v>
      </c>
      <c r="I181" s="15">
        <v>11</v>
      </c>
      <c r="J181" s="15">
        <v>201100202</v>
      </c>
      <c r="K181" s="15" t="s">
        <v>164</v>
      </c>
      <c r="L181" s="15" t="s">
        <v>165</v>
      </c>
      <c r="M181" s="18" t="s">
        <v>2704</v>
      </c>
      <c r="N181" s="22"/>
      <c r="O181" s="15" t="s">
        <v>167</v>
      </c>
      <c r="P181" s="18" t="s">
        <v>167</v>
      </c>
      <c r="Q181" s="22"/>
      <c r="R181" s="18">
        <v>0</v>
      </c>
      <c r="S181" s="18">
        <v>0</v>
      </c>
      <c r="T181" s="15" t="s">
        <v>169</v>
      </c>
      <c r="U181" s="18" t="s">
        <v>1507</v>
      </c>
      <c r="V181" s="15"/>
      <c r="W181" s="18" t="s">
        <v>2706</v>
      </c>
      <c r="X181" s="18" t="s">
        <v>71</v>
      </c>
      <c r="Y181" s="18" t="s">
        <v>2707</v>
      </c>
      <c r="Z181" s="22"/>
      <c r="AA181" s="16">
        <v>46440</v>
      </c>
      <c r="AB181" s="34"/>
      <c r="AC181" s="18"/>
      <c r="AD181" s="34"/>
      <c r="AE181" s="22" t="s">
        <v>8850</v>
      </c>
      <c r="AF181" s="22" t="s">
        <v>8865</v>
      </c>
      <c r="AG181" s="22" t="s">
        <v>8855</v>
      </c>
    </row>
    <row r="182" spans="1:33" ht="30" customHeight="1" x14ac:dyDescent="0.2">
      <c r="A182" s="18">
        <v>890985122</v>
      </c>
      <c r="B182" s="18" t="s">
        <v>1031</v>
      </c>
      <c r="C182" s="15" t="s">
        <v>98</v>
      </c>
      <c r="D182" s="15" t="s">
        <v>163</v>
      </c>
      <c r="E182" s="15">
        <v>3</v>
      </c>
      <c r="F182" s="15">
        <v>3</v>
      </c>
      <c r="G182" s="15" t="s">
        <v>1025</v>
      </c>
      <c r="H182" s="15">
        <v>11</v>
      </c>
      <c r="I182" s="15">
        <v>11</v>
      </c>
      <c r="J182" s="15">
        <v>201100203</v>
      </c>
      <c r="K182" s="15" t="s">
        <v>174</v>
      </c>
      <c r="L182" s="15" t="s">
        <v>165</v>
      </c>
      <c r="M182" s="18" t="s">
        <v>2708</v>
      </c>
      <c r="N182" s="22"/>
      <c r="O182" s="15" t="s">
        <v>176</v>
      </c>
      <c r="P182" s="18" t="s">
        <v>176</v>
      </c>
      <c r="Q182" s="22"/>
      <c r="R182" s="18">
        <v>0</v>
      </c>
      <c r="S182" s="18">
        <v>0</v>
      </c>
      <c r="T182" s="15" t="s">
        <v>169</v>
      </c>
      <c r="U182" s="18" t="s">
        <v>1507</v>
      </c>
      <c r="V182" s="15"/>
      <c r="W182" s="18" t="s">
        <v>2710</v>
      </c>
      <c r="X182" s="18" t="s">
        <v>71</v>
      </c>
      <c r="Y182" s="18" t="s">
        <v>2707</v>
      </c>
      <c r="Z182" s="22"/>
      <c r="AA182" s="16">
        <v>46440</v>
      </c>
      <c r="AB182" s="34"/>
      <c r="AC182" s="18"/>
      <c r="AD182" s="34"/>
      <c r="AE182" s="22" t="s">
        <v>8850</v>
      </c>
      <c r="AF182" s="22" t="s">
        <v>8865</v>
      </c>
      <c r="AG182" s="22" t="s">
        <v>8855</v>
      </c>
    </row>
    <row r="183" spans="1:33" ht="30" customHeight="1" x14ac:dyDescent="0.2">
      <c r="A183" s="18">
        <v>890985122</v>
      </c>
      <c r="B183" s="18" t="s">
        <v>1031</v>
      </c>
      <c r="C183" s="15" t="s">
        <v>98</v>
      </c>
      <c r="D183" s="15" t="s">
        <v>163</v>
      </c>
      <c r="E183" s="15">
        <v>3</v>
      </c>
      <c r="F183" s="15">
        <v>3</v>
      </c>
      <c r="G183" s="15" t="s">
        <v>1025</v>
      </c>
      <c r="H183" s="15">
        <v>11</v>
      </c>
      <c r="I183" s="15">
        <v>11</v>
      </c>
      <c r="J183" s="15">
        <v>201100303</v>
      </c>
      <c r="K183" s="15" t="s">
        <v>178</v>
      </c>
      <c r="L183" s="15" t="s">
        <v>165</v>
      </c>
      <c r="M183" s="18" t="s">
        <v>2711</v>
      </c>
      <c r="N183" s="22"/>
      <c r="O183" s="15" t="s">
        <v>180</v>
      </c>
      <c r="P183" s="18" t="s">
        <v>5740</v>
      </c>
      <c r="Q183" s="22"/>
      <c r="R183" s="18">
        <v>0</v>
      </c>
      <c r="S183" s="18">
        <v>0</v>
      </c>
      <c r="T183" s="15" t="s">
        <v>169</v>
      </c>
      <c r="U183" s="18" t="s">
        <v>1507</v>
      </c>
      <c r="V183" s="15"/>
      <c r="W183" s="18" t="s">
        <v>2061</v>
      </c>
      <c r="X183" s="18" t="s">
        <v>71</v>
      </c>
      <c r="Y183" s="18" t="s">
        <v>2707</v>
      </c>
      <c r="Z183" s="22"/>
      <c r="AA183" s="16">
        <v>46440</v>
      </c>
      <c r="AB183" s="34"/>
      <c r="AC183" s="18"/>
      <c r="AD183" s="34"/>
      <c r="AE183" s="22" t="s">
        <v>8850</v>
      </c>
      <c r="AF183" s="22" t="s">
        <v>8865</v>
      </c>
      <c r="AG183" s="22" t="s">
        <v>8855</v>
      </c>
    </row>
    <row r="184" spans="1:33" ht="30" customHeight="1" x14ac:dyDescent="0.2">
      <c r="A184" s="18">
        <v>890985122</v>
      </c>
      <c r="B184" s="18" t="s">
        <v>1031</v>
      </c>
      <c r="C184" s="15" t="s">
        <v>98</v>
      </c>
      <c r="D184" s="15" t="s">
        <v>709</v>
      </c>
      <c r="E184" s="15">
        <v>3</v>
      </c>
      <c r="F184" s="15">
        <v>3</v>
      </c>
      <c r="G184" s="15" t="s">
        <v>1025</v>
      </c>
      <c r="H184" s="15">
        <v>7</v>
      </c>
      <c r="I184" s="15">
        <v>7</v>
      </c>
      <c r="J184" s="15">
        <v>201110710</v>
      </c>
      <c r="K184" s="15" t="s">
        <v>710</v>
      </c>
      <c r="L184" s="15" t="s">
        <v>101</v>
      </c>
      <c r="M184" s="18" t="s">
        <v>2863</v>
      </c>
      <c r="N184" s="22"/>
      <c r="O184" s="15" t="s">
        <v>101</v>
      </c>
      <c r="P184" s="18" t="s">
        <v>2765</v>
      </c>
      <c r="Q184" s="22"/>
      <c r="R184" s="18">
        <v>0</v>
      </c>
      <c r="S184" s="18" t="s">
        <v>2375</v>
      </c>
      <c r="T184" s="15" t="s">
        <v>712</v>
      </c>
      <c r="U184" s="18" t="s">
        <v>1043</v>
      </c>
      <c r="V184" s="15"/>
      <c r="W184" s="18" t="s">
        <v>2860</v>
      </c>
      <c r="X184" s="18" t="s">
        <v>71</v>
      </c>
      <c r="Y184" s="18" t="s">
        <v>2864</v>
      </c>
      <c r="Z184" s="22"/>
      <c r="AA184" s="16">
        <v>46210</v>
      </c>
      <c r="AB184" s="34"/>
      <c r="AC184" s="18"/>
      <c r="AD184" s="34"/>
      <c r="AE184" s="22" t="s">
        <v>8850</v>
      </c>
      <c r="AF184" s="22" t="s">
        <v>8865</v>
      </c>
      <c r="AG184" s="22" t="s">
        <v>8855</v>
      </c>
    </row>
    <row r="185" spans="1:33" ht="30" customHeight="1" x14ac:dyDescent="0.2">
      <c r="A185" s="18">
        <v>890985122</v>
      </c>
      <c r="B185" s="18" t="s">
        <v>1031</v>
      </c>
      <c r="C185" s="15" t="s">
        <v>98</v>
      </c>
      <c r="D185" s="15" t="s">
        <v>709</v>
      </c>
      <c r="E185" s="15">
        <v>3</v>
      </c>
      <c r="F185" s="15">
        <v>3</v>
      </c>
      <c r="G185" s="15" t="s">
        <v>1025</v>
      </c>
      <c r="H185" s="15">
        <v>7</v>
      </c>
      <c r="I185" s="15">
        <v>7</v>
      </c>
      <c r="J185" s="15">
        <v>201110910</v>
      </c>
      <c r="K185" s="15" t="s">
        <v>714</v>
      </c>
      <c r="L185" s="15" t="s">
        <v>101</v>
      </c>
      <c r="M185" s="18" t="s">
        <v>2865</v>
      </c>
      <c r="N185" s="22"/>
      <c r="O185" s="15" t="s">
        <v>101</v>
      </c>
      <c r="P185" s="18" t="s">
        <v>2765</v>
      </c>
      <c r="Q185" s="22"/>
      <c r="R185" s="18">
        <v>0</v>
      </c>
      <c r="S185" s="18" t="s">
        <v>2375</v>
      </c>
      <c r="T185" s="15" t="s">
        <v>712</v>
      </c>
      <c r="U185" s="18" t="s">
        <v>1043</v>
      </c>
      <c r="V185" s="15"/>
      <c r="W185" s="18" t="s">
        <v>2860</v>
      </c>
      <c r="X185" s="18" t="s">
        <v>71</v>
      </c>
      <c r="Y185" s="18" t="s">
        <v>2864</v>
      </c>
      <c r="Z185" s="22"/>
      <c r="AA185" s="16">
        <v>46210</v>
      </c>
      <c r="AB185" s="34"/>
      <c r="AC185" s="18"/>
      <c r="AD185" s="34"/>
      <c r="AE185" s="22" t="s">
        <v>8850</v>
      </c>
      <c r="AF185" s="22" t="s">
        <v>8865</v>
      </c>
      <c r="AG185" s="22" t="s">
        <v>8855</v>
      </c>
    </row>
    <row r="186" spans="1:33" ht="30" customHeight="1" x14ac:dyDescent="0.2">
      <c r="A186" s="18">
        <v>890985122</v>
      </c>
      <c r="B186" s="18" t="s">
        <v>1031</v>
      </c>
      <c r="C186" s="15" t="s">
        <v>98</v>
      </c>
      <c r="D186" s="15" t="s">
        <v>709</v>
      </c>
      <c r="E186" s="15">
        <v>3</v>
      </c>
      <c r="F186" s="15">
        <v>3</v>
      </c>
      <c r="G186" s="15" t="s">
        <v>1025</v>
      </c>
      <c r="H186" s="15">
        <v>7</v>
      </c>
      <c r="I186" s="15">
        <v>7</v>
      </c>
      <c r="J186" s="15">
        <v>201111010</v>
      </c>
      <c r="K186" s="15" t="s">
        <v>716</v>
      </c>
      <c r="L186" s="15" t="s">
        <v>101</v>
      </c>
      <c r="M186" s="18" t="s">
        <v>2866</v>
      </c>
      <c r="N186" s="22"/>
      <c r="O186" s="15" t="s">
        <v>101</v>
      </c>
      <c r="P186" s="18" t="s">
        <v>2765</v>
      </c>
      <c r="Q186" s="22"/>
      <c r="R186" s="18">
        <v>0</v>
      </c>
      <c r="S186" s="18" t="s">
        <v>2375</v>
      </c>
      <c r="T186" s="15" t="s">
        <v>712</v>
      </c>
      <c r="U186" s="18" t="s">
        <v>1043</v>
      </c>
      <c r="V186" s="15"/>
      <c r="W186" s="18" t="s">
        <v>2860</v>
      </c>
      <c r="X186" s="18" t="s">
        <v>71</v>
      </c>
      <c r="Y186" s="18" t="s">
        <v>2864</v>
      </c>
      <c r="Z186" s="22"/>
      <c r="AA186" s="16">
        <v>46210</v>
      </c>
      <c r="AB186" s="34"/>
      <c r="AC186" s="18"/>
      <c r="AD186" s="34"/>
      <c r="AE186" s="22" t="s">
        <v>8850</v>
      </c>
      <c r="AF186" s="22" t="s">
        <v>8865</v>
      </c>
      <c r="AG186" s="22" t="s">
        <v>8855</v>
      </c>
    </row>
    <row r="187" spans="1:33" ht="60" customHeight="1" x14ac:dyDescent="0.2">
      <c r="A187" s="18">
        <v>890985122</v>
      </c>
      <c r="B187" s="18" t="s">
        <v>1031</v>
      </c>
      <c r="C187" s="15" t="s">
        <v>98</v>
      </c>
      <c r="D187" s="15" t="s">
        <v>649</v>
      </c>
      <c r="E187" s="15">
        <v>9</v>
      </c>
      <c r="F187" s="15">
        <v>8</v>
      </c>
      <c r="G187" s="15" t="s">
        <v>44</v>
      </c>
      <c r="H187" s="15">
        <v>7</v>
      </c>
      <c r="I187" s="15">
        <v>4</v>
      </c>
      <c r="J187" s="15">
        <v>201111310</v>
      </c>
      <c r="K187" s="15" t="s">
        <v>650</v>
      </c>
      <c r="L187" s="15" t="s">
        <v>101</v>
      </c>
      <c r="M187" s="18" t="s">
        <v>4500</v>
      </c>
      <c r="N187" s="22"/>
      <c r="O187" s="15" t="s">
        <v>101</v>
      </c>
      <c r="P187" s="18" t="s">
        <v>2855</v>
      </c>
      <c r="Q187" s="22"/>
      <c r="R187" s="18">
        <v>0</v>
      </c>
      <c r="S187" s="18">
        <v>0</v>
      </c>
      <c r="T187" s="15" t="s">
        <v>6065</v>
      </c>
      <c r="U187" s="18" t="s">
        <v>2688</v>
      </c>
      <c r="V187" s="15"/>
      <c r="W187" s="18" t="s">
        <v>7035</v>
      </c>
      <c r="X187" s="18" t="s">
        <v>71</v>
      </c>
      <c r="Y187" s="18" t="s">
        <v>7036</v>
      </c>
      <c r="Z187" s="22"/>
      <c r="AA187" s="16">
        <v>45830</v>
      </c>
      <c r="AB187" s="34"/>
      <c r="AC187" s="18"/>
      <c r="AD187" s="34"/>
      <c r="AE187" s="22" t="s">
        <v>8850</v>
      </c>
      <c r="AF187" s="22" t="s">
        <v>8865</v>
      </c>
      <c r="AG187" s="22" t="s">
        <v>8855</v>
      </c>
    </row>
    <row r="188" spans="1:33" ht="60" customHeight="1" x14ac:dyDescent="0.2">
      <c r="A188" s="18">
        <v>890985122</v>
      </c>
      <c r="B188" s="18" t="s">
        <v>1031</v>
      </c>
      <c r="C188" s="15" t="s">
        <v>98</v>
      </c>
      <c r="D188" s="15" t="s">
        <v>649</v>
      </c>
      <c r="E188" s="15">
        <v>9</v>
      </c>
      <c r="F188" s="15">
        <v>8</v>
      </c>
      <c r="G188" s="15" t="s">
        <v>44</v>
      </c>
      <c r="H188" s="15">
        <v>9</v>
      </c>
      <c r="I188" s="15">
        <v>4</v>
      </c>
      <c r="J188" s="15">
        <v>201111510</v>
      </c>
      <c r="K188" s="15" t="s">
        <v>652</v>
      </c>
      <c r="L188" s="15" t="s">
        <v>101</v>
      </c>
      <c r="M188" s="18" t="s">
        <v>4501</v>
      </c>
      <c r="N188" s="22"/>
      <c r="O188" s="15" t="s">
        <v>101</v>
      </c>
      <c r="P188" s="18" t="s">
        <v>2855</v>
      </c>
      <c r="Q188" s="22"/>
      <c r="R188" s="18">
        <v>0</v>
      </c>
      <c r="S188" s="18">
        <v>0</v>
      </c>
      <c r="T188" s="15" t="s">
        <v>6065</v>
      </c>
      <c r="U188" s="18" t="s">
        <v>2688</v>
      </c>
      <c r="V188" s="15"/>
      <c r="W188" s="18" t="s">
        <v>7037</v>
      </c>
      <c r="X188" s="18" t="s">
        <v>71</v>
      </c>
      <c r="Y188" s="18" t="s">
        <v>7038</v>
      </c>
      <c r="Z188" s="22"/>
      <c r="AA188" s="16">
        <v>42676</v>
      </c>
      <c r="AB188" s="34"/>
      <c r="AC188" s="18"/>
      <c r="AD188" s="34"/>
      <c r="AE188" s="22" t="s">
        <v>8850</v>
      </c>
      <c r="AF188" s="22" t="s">
        <v>8865</v>
      </c>
      <c r="AG188" s="22" t="s">
        <v>8855</v>
      </c>
    </row>
    <row r="189" spans="1:33" ht="60" customHeight="1" x14ac:dyDescent="0.2">
      <c r="A189" s="18">
        <v>890985122</v>
      </c>
      <c r="B189" s="18" t="s">
        <v>1031</v>
      </c>
      <c r="C189" s="15" t="s">
        <v>98</v>
      </c>
      <c r="D189" s="15" t="s">
        <v>649</v>
      </c>
      <c r="E189" s="15">
        <v>9</v>
      </c>
      <c r="F189" s="15">
        <v>8</v>
      </c>
      <c r="G189" s="15" t="s">
        <v>44</v>
      </c>
      <c r="H189" s="15">
        <v>9</v>
      </c>
      <c r="I189" s="15">
        <v>4</v>
      </c>
      <c r="J189" s="15">
        <v>201111610</v>
      </c>
      <c r="K189" s="15" t="s">
        <v>656</v>
      </c>
      <c r="L189" s="15" t="s">
        <v>101</v>
      </c>
      <c r="M189" s="18" t="s">
        <v>4502</v>
      </c>
      <c r="N189" s="22"/>
      <c r="O189" s="15" t="s">
        <v>101</v>
      </c>
      <c r="P189" s="18" t="s">
        <v>2855</v>
      </c>
      <c r="Q189" s="22"/>
      <c r="R189" s="18">
        <v>0</v>
      </c>
      <c r="S189" s="18">
        <v>0</v>
      </c>
      <c r="T189" s="15" t="s">
        <v>6065</v>
      </c>
      <c r="U189" s="18" t="s">
        <v>2688</v>
      </c>
      <c r="V189" s="15"/>
      <c r="W189" s="18" t="s">
        <v>2714</v>
      </c>
      <c r="X189" s="18" t="s">
        <v>71</v>
      </c>
      <c r="Y189" s="18" t="s">
        <v>7039</v>
      </c>
      <c r="Z189" s="22"/>
      <c r="AA189" s="16">
        <v>42676</v>
      </c>
      <c r="AB189" s="34"/>
      <c r="AC189" s="18"/>
      <c r="AD189" s="34"/>
      <c r="AE189" s="22" t="s">
        <v>8850</v>
      </c>
      <c r="AF189" s="22" t="s">
        <v>8865</v>
      </c>
      <c r="AG189" s="22" t="s">
        <v>8855</v>
      </c>
    </row>
    <row r="190" spans="1:33" ht="60" customHeight="1" x14ac:dyDescent="0.2">
      <c r="A190" s="18">
        <v>890985122</v>
      </c>
      <c r="B190" s="18" t="s">
        <v>1031</v>
      </c>
      <c r="C190" s="15" t="s">
        <v>98</v>
      </c>
      <c r="D190" s="15" t="s">
        <v>649</v>
      </c>
      <c r="E190" s="15">
        <v>9</v>
      </c>
      <c r="F190" s="15">
        <v>8</v>
      </c>
      <c r="G190" s="15" t="s">
        <v>44</v>
      </c>
      <c r="H190" s="15">
        <v>9</v>
      </c>
      <c r="I190" s="15">
        <v>4</v>
      </c>
      <c r="J190" s="15">
        <v>201111710</v>
      </c>
      <c r="K190" s="15" t="s">
        <v>658</v>
      </c>
      <c r="L190" s="15" t="s">
        <v>101</v>
      </c>
      <c r="M190" s="18" t="s">
        <v>4503</v>
      </c>
      <c r="N190" s="22"/>
      <c r="O190" s="15" t="s">
        <v>101</v>
      </c>
      <c r="P190" s="18" t="s">
        <v>2855</v>
      </c>
      <c r="Q190" s="22"/>
      <c r="R190" s="18">
        <v>0</v>
      </c>
      <c r="S190" s="18">
        <v>0</v>
      </c>
      <c r="T190" s="15" t="s">
        <v>6065</v>
      </c>
      <c r="U190" s="18" t="s">
        <v>2688</v>
      </c>
      <c r="V190" s="15"/>
      <c r="W190" s="18" t="s">
        <v>2714</v>
      </c>
      <c r="X190" s="18" t="s">
        <v>71</v>
      </c>
      <c r="Y190" s="18" t="s">
        <v>7040</v>
      </c>
      <c r="Z190" s="22"/>
      <c r="AA190" s="16">
        <v>42676</v>
      </c>
      <c r="AB190" s="34"/>
      <c r="AC190" s="18"/>
      <c r="AD190" s="34"/>
      <c r="AE190" s="22" t="s">
        <v>8850</v>
      </c>
      <c r="AF190" s="22" t="s">
        <v>8865</v>
      </c>
      <c r="AG190" s="22" t="s">
        <v>8855</v>
      </c>
    </row>
    <row r="191" spans="1:33" ht="60" customHeight="1" x14ac:dyDescent="0.2">
      <c r="A191" s="18">
        <v>890985122</v>
      </c>
      <c r="B191" s="18" t="s">
        <v>1031</v>
      </c>
      <c r="C191" s="15" t="s">
        <v>98</v>
      </c>
      <c r="D191" s="15" t="s">
        <v>649</v>
      </c>
      <c r="E191" s="15">
        <v>9</v>
      </c>
      <c r="F191" s="15">
        <v>8</v>
      </c>
      <c r="G191" s="15" t="s">
        <v>44</v>
      </c>
      <c r="H191" s="15">
        <v>9</v>
      </c>
      <c r="I191" s="15">
        <v>4</v>
      </c>
      <c r="J191" s="15">
        <v>201111810</v>
      </c>
      <c r="K191" s="15" t="s">
        <v>660</v>
      </c>
      <c r="L191" s="15" t="s">
        <v>101</v>
      </c>
      <c r="M191" s="18" t="s">
        <v>4504</v>
      </c>
      <c r="N191" s="22"/>
      <c r="O191" s="15" t="s">
        <v>101</v>
      </c>
      <c r="P191" s="18" t="s">
        <v>2855</v>
      </c>
      <c r="Q191" s="22"/>
      <c r="R191" s="18">
        <v>0</v>
      </c>
      <c r="S191" s="18">
        <v>0</v>
      </c>
      <c r="T191" s="15" t="s">
        <v>6065</v>
      </c>
      <c r="U191" s="18" t="s">
        <v>2688</v>
      </c>
      <c r="V191" s="15"/>
      <c r="W191" s="18" t="s">
        <v>7041</v>
      </c>
      <c r="X191" s="18" t="s">
        <v>71</v>
      </c>
      <c r="Y191" s="18" t="s">
        <v>7036</v>
      </c>
      <c r="Z191" s="22"/>
      <c r="AA191" s="16">
        <v>45830</v>
      </c>
      <c r="AB191" s="34"/>
      <c r="AC191" s="18"/>
      <c r="AD191" s="34"/>
      <c r="AE191" s="22" t="s">
        <v>8850</v>
      </c>
      <c r="AF191" s="22" t="s">
        <v>8865</v>
      </c>
      <c r="AG191" s="22" t="s">
        <v>8855</v>
      </c>
    </row>
    <row r="192" spans="1:33" ht="60" customHeight="1" x14ac:dyDescent="0.2">
      <c r="A192" s="18">
        <v>890985122</v>
      </c>
      <c r="B192" s="18" t="s">
        <v>1031</v>
      </c>
      <c r="C192" s="15" t="s">
        <v>98</v>
      </c>
      <c r="D192" s="15" t="s">
        <v>649</v>
      </c>
      <c r="E192" s="15">
        <v>9</v>
      </c>
      <c r="F192" s="15">
        <v>8</v>
      </c>
      <c r="G192" s="15" t="s">
        <v>44</v>
      </c>
      <c r="H192" s="15">
        <v>9</v>
      </c>
      <c r="I192" s="15">
        <v>4</v>
      </c>
      <c r="J192" s="15">
        <v>201111910</v>
      </c>
      <c r="K192" s="15" t="s">
        <v>662</v>
      </c>
      <c r="L192" s="15" t="s">
        <v>101</v>
      </c>
      <c r="M192" s="18" t="s">
        <v>4505</v>
      </c>
      <c r="N192" s="22"/>
      <c r="O192" s="15" t="s">
        <v>101</v>
      </c>
      <c r="P192" s="18" t="s">
        <v>2855</v>
      </c>
      <c r="Q192" s="22"/>
      <c r="R192" s="18">
        <v>0</v>
      </c>
      <c r="S192" s="18">
        <v>0</v>
      </c>
      <c r="T192" s="15" t="s">
        <v>6065</v>
      </c>
      <c r="U192" s="18" t="s">
        <v>2688</v>
      </c>
      <c r="V192" s="15"/>
      <c r="W192" s="18" t="s">
        <v>2688</v>
      </c>
      <c r="X192" s="18" t="s">
        <v>71</v>
      </c>
      <c r="Y192" s="18" t="s">
        <v>7040</v>
      </c>
      <c r="Z192" s="22"/>
      <c r="AA192" s="16">
        <v>42676</v>
      </c>
      <c r="AB192" s="34"/>
      <c r="AC192" s="18"/>
      <c r="AD192" s="34"/>
      <c r="AE192" s="22" t="s">
        <v>8850</v>
      </c>
      <c r="AF192" s="22" t="s">
        <v>8865</v>
      </c>
      <c r="AG192" s="22" t="s">
        <v>8855</v>
      </c>
    </row>
    <row r="193" spans="1:33" ht="60" customHeight="1" x14ac:dyDescent="0.2">
      <c r="A193" s="18">
        <v>890985122</v>
      </c>
      <c r="B193" s="18" t="s">
        <v>1031</v>
      </c>
      <c r="C193" s="15" t="s">
        <v>98</v>
      </c>
      <c r="D193" s="15" t="s">
        <v>649</v>
      </c>
      <c r="E193" s="15">
        <v>9</v>
      </c>
      <c r="F193" s="15">
        <v>8</v>
      </c>
      <c r="G193" s="15" t="s">
        <v>44</v>
      </c>
      <c r="H193" s="15">
        <v>9</v>
      </c>
      <c r="I193" s="15">
        <v>4</v>
      </c>
      <c r="J193" s="15">
        <v>201112010</v>
      </c>
      <c r="K193" s="15" t="s">
        <v>664</v>
      </c>
      <c r="L193" s="15" t="s">
        <v>101</v>
      </c>
      <c r="M193" s="18" t="s">
        <v>4506</v>
      </c>
      <c r="N193" s="22"/>
      <c r="O193" s="15" t="s">
        <v>101</v>
      </c>
      <c r="P193" s="18" t="s">
        <v>2855</v>
      </c>
      <c r="Q193" s="22"/>
      <c r="R193" s="18">
        <v>0</v>
      </c>
      <c r="S193" s="18">
        <v>0</v>
      </c>
      <c r="T193" s="15" t="s">
        <v>6065</v>
      </c>
      <c r="U193" s="18" t="s">
        <v>2688</v>
      </c>
      <c r="V193" s="15"/>
      <c r="W193" s="18" t="s">
        <v>7035</v>
      </c>
      <c r="X193" s="18" t="s">
        <v>71</v>
      </c>
      <c r="Y193" s="18" t="s">
        <v>7042</v>
      </c>
      <c r="Z193" s="22"/>
      <c r="AA193" s="16">
        <v>46519</v>
      </c>
      <c r="AB193" s="34"/>
      <c r="AC193" s="18"/>
      <c r="AD193" s="34"/>
      <c r="AE193" s="22" t="s">
        <v>8850</v>
      </c>
      <c r="AF193" s="22" t="s">
        <v>8865</v>
      </c>
      <c r="AG193" s="22" t="s">
        <v>8855</v>
      </c>
    </row>
    <row r="194" spans="1:33" ht="60" customHeight="1" x14ac:dyDescent="0.2">
      <c r="A194" s="18">
        <v>890985122</v>
      </c>
      <c r="B194" s="18" t="s">
        <v>1031</v>
      </c>
      <c r="C194" s="15" t="s">
        <v>98</v>
      </c>
      <c r="D194" s="15" t="s">
        <v>649</v>
      </c>
      <c r="E194" s="15">
        <v>9</v>
      </c>
      <c r="F194" s="15">
        <v>8</v>
      </c>
      <c r="G194" s="15" t="s">
        <v>44</v>
      </c>
      <c r="H194" s="15">
        <v>8</v>
      </c>
      <c r="I194" s="15">
        <v>4</v>
      </c>
      <c r="J194" s="15">
        <v>201112022</v>
      </c>
      <c r="K194" s="15" t="s">
        <v>3898</v>
      </c>
      <c r="L194" s="15" t="s">
        <v>101</v>
      </c>
      <c r="M194" s="18" t="s">
        <v>4507</v>
      </c>
      <c r="N194" s="22"/>
      <c r="O194" s="15" t="s">
        <v>101</v>
      </c>
      <c r="P194" s="18" t="s">
        <v>2855</v>
      </c>
      <c r="Q194" s="22"/>
      <c r="R194" s="18">
        <v>0</v>
      </c>
      <c r="S194" s="18">
        <v>0</v>
      </c>
      <c r="T194" s="15" t="s">
        <v>6065</v>
      </c>
      <c r="U194" s="18" t="s">
        <v>2688</v>
      </c>
      <c r="V194" s="15"/>
      <c r="W194" s="18" t="s">
        <v>7035</v>
      </c>
      <c r="X194" s="18" t="s">
        <v>71</v>
      </c>
      <c r="Y194" s="18" t="s">
        <v>7042</v>
      </c>
      <c r="Z194" s="22"/>
      <c r="AA194" s="16">
        <v>46519</v>
      </c>
      <c r="AB194" s="34"/>
      <c r="AC194" s="18"/>
      <c r="AD194" s="34"/>
      <c r="AE194" s="22" t="s">
        <v>8850</v>
      </c>
      <c r="AF194" s="22" t="s">
        <v>8865</v>
      </c>
      <c r="AG194" s="22" t="s">
        <v>8855</v>
      </c>
    </row>
    <row r="195" spans="1:33" ht="60" customHeight="1" x14ac:dyDescent="0.2">
      <c r="A195" s="18">
        <v>890985122</v>
      </c>
      <c r="B195" s="18" t="s">
        <v>1031</v>
      </c>
      <c r="C195" s="15" t="s">
        <v>98</v>
      </c>
      <c r="D195" s="15" t="s">
        <v>666</v>
      </c>
      <c r="E195" s="15">
        <v>7</v>
      </c>
      <c r="F195" s="15">
        <v>7</v>
      </c>
      <c r="G195" s="15" t="s">
        <v>1025</v>
      </c>
      <c r="H195" s="15">
        <v>8</v>
      </c>
      <c r="I195" s="15">
        <v>8</v>
      </c>
      <c r="J195" s="15">
        <v>201112510</v>
      </c>
      <c r="K195" s="15" t="s">
        <v>667</v>
      </c>
      <c r="L195" s="15" t="s">
        <v>101</v>
      </c>
      <c r="M195" s="18" t="s">
        <v>4508</v>
      </c>
      <c r="N195" s="22"/>
      <c r="O195" s="15" t="s">
        <v>101</v>
      </c>
      <c r="P195" s="18" t="s">
        <v>2855</v>
      </c>
      <c r="Q195" s="22"/>
      <c r="R195" s="18">
        <v>0</v>
      </c>
      <c r="S195" s="18">
        <v>0</v>
      </c>
      <c r="T195" s="15" t="s">
        <v>6066</v>
      </c>
      <c r="U195" s="18" t="s">
        <v>1043</v>
      </c>
      <c r="V195" s="15"/>
      <c r="W195" s="18" t="s">
        <v>2860</v>
      </c>
      <c r="X195" s="18" t="s">
        <v>71</v>
      </c>
      <c r="Y195" s="18" t="s">
        <v>3085</v>
      </c>
      <c r="Z195" s="22"/>
      <c r="AA195" s="16">
        <v>46158</v>
      </c>
      <c r="AB195" s="34"/>
      <c r="AC195" s="18"/>
      <c r="AD195" s="34"/>
      <c r="AE195" s="22" t="s">
        <v>8850</v>
      </c>
      <c r="AF195" s="22" t="s">
        <v>8865</v>
      </c>
      <c r="AG195" s="22" t="s">
        <v>8855</v>
      </c>
    </row>
    <row r="196" spans="1:33" ht="60" customHeight="1" x14ac:dyDescent="0.2">
      <c r="A196" s="18">
        <v>890985122</v>
      </c>
      <c r="B196" s="18" t="s">
        <v>1031</v>
      </c>
      <c r="C196" s="15" t="s">
        <v>98</v>
      </c>
      <c r="D196" s="15" t="s">
        <v>666</v>
      </c>
      <c r="E196" s="15">
        <v>7</v>
      </c>
      <c r="F196" s="15">
        <v>7</v>
      </c>
      <c r="G196" s="15" t="s">
        <v>1025</v>
      </c>
      <c r="H196" s="15">
        <v>8</v>
      </c>
      <c r="I196" s="15">
        <v>8</v>
      </c>
      <c r="J196" s="15">
        <v>201112610</v>
      </c>
      <c r="K196" s="15" t="s">
        <v>671</v>
      </c>
      <c r="L196" s="15" t="s">
        <v>101</v>
      </c>
      <c r="M196" s="18" t="s">
        <v>4509</v>
      </c>
      <c r="N196" s="22"/>
      <c r="O196" s="15" t="s">
        <v>101</v>
      </c>
      <c r="P196" s="18" t="s">
        <v>2855</v>
      </c>
      <c r="Q196" s="22"/>
      <c r="R196" s="18">
        <v>0</v>
      </c>
      <c r="S196" s="18" t="s">
        <v>2818</v>
      </c>
      <c r="T196" s="15" t="s">
        <v>6066</v>
      </c>
      <c r="U196" s="18" t="s">
        <v>1043</v>
      </c>
      <c r="V196" s="15"/>
      <c r="W196" s="18" t="s">
        <v>2860</v>
      </c>
      <c r="X196" s="18" t="s">
        <v>71</v>
      </c>
      <c r="Y196" s="18" t="s">
        <v>3085</v>
      </c>
      <c r="Z196" s="22"/>
      <c r="AA196" s="16">
        <v>46158</v>
      </c>
      <c r="AB196" s="34"/>
      <c r="AC196" s="18"/>
      <c r="AD196" s="34"/>
      <c r="AE196" s="22" t="s">
        <v>8850</v>
      </c>
      <c r="AF196" s="22" t="s">
        <v>8865</v>
      </c>
      <c r="AG196" s="22" t="s">
        <v>8855</v>
      </c>
    </row>
    <row r="197" spans="1:33" ht="60" customHeight="1" x14ac:dyDescent="0.2">
      <c r="A197" s="18">
        <v>890985122</v>
      </c>
      <c r="B197" s="18" t="s">
        <v>1031</v>
      </c>
      <c r="C197" s="15" t="s">
        <v>98</v>
      </c>
      <c r="D197" s="15" t="s">
        <v>666</v>
      </c>
      <c r="E197" s="15">
        <v>7</v>
      </c>
      <c r="F197" s="15">
        <v>7</v>
      </c>
      <c r="G197" s="15" t="s">
        <v>1025</v>
      </c>
      <c r="H197" s="15">
        <v>8</v>
      </c>
      <c r="I197" s="15">
        <v>8</v>
      </c>
      <c r="J197" s="15">
        <v>201112710</v>
      </c>
      <c r="K197" s="15" t="s">
        <v>673</v>
      </c>
      <c r="L197" s="15" t="s">
        <v>101</v>
      </c>
      <c r="M197" s="18" t="s">
        <v>4510</v>
      </c>
      <c r="N197" s="22"/>
      <c r="O197" s="15" t="s">
        <v>101</v>
      </c>
      <c r="P197" s="18" t="s">
        <v>2855</v>
      </c>
      <c r="Q197" s="22"/>
      <c r="R197" s="18">
        <v>0</v>
      </c>
      <c r="S197" s="18" t="s">
        <v>2818</v>
      </c>
      <c r="T197" s="15" t="s">
        <v>6066</v>
      </c>
      <c r="U197" s="18" t="s">
        <v>1043</v>
      </c>
      <c r="V197" s="15"/>
      <c r="W197" s="18" t="s">
        <v>2860</v>
      </c>
      <c r="X197" s="18" t="s">
        <v>71</v>
      </c>
      <c r="Y197" s="18" t="s">
        <v>3085</v>
      </c>
      <c r="Z197" s="22"/>
      <c r="AA197" s="16">
        <v>46158</v>
      </c>
      <c r="AB197" s="34"/>
      <c r="AC197" s="18"/>
      <c r="AD197" s="34"/>
      <c r="AE197" s="22" t="s">
        <v>8850</v>
      </c>
      <c r="AF197" s="22" t="s">
        <v>8865</v>
      </c>
      <c r="AG197" s="22" t="s">
        <v>8855</v>
      </c>
    </row>
    <row r="198" spans="1:33" ht="60" customHeight="1" x14ac:dyDescent="0.2">
      <c r="A198" s="18">
        <v>890985122</v>
      </c>
      <c r="B198" s="18" t="s">
        <v>1031</v>
      </c>
      <c r="C198" s="15" t="s">
        <v>98</v>
      </c>
      <c r="D198" s="15" t="s">
        <v>666</v>
      </c>
      <c r="E198" s="15">
        <v>7</v>
      </c>
      <c r="F198" s="15">
        <v>7</v>
      </c>
      <c r="G198" s="15" t="s">
        <v>1025</v>
      </c>
      <c r="H198" s="15">
        <v>8</v>
      </c>
      <c r="I198" s="15">
        <v>8</v>
      </c>
      <c r="J198" s="15">
        <v>201112810</v>
      </c>
      <c r="K198" s="15" t="s">
        <v>675</v>
      </c>
      <c r="L198" s="15" t="s">
        <v>101</v>
      </c>
      <c r="M198" s="18" t="s">
        <v>4511</v>
      </c>
      <c r="N198" s="22"/>
      <c r="O198" s="15" t="s">
        <v>101</v>
      </c>
      <c r="P198" s="18" t="s">
        <v>2855</v>
      </c>
      <c r="Q198" s="22"/>
      <c r="R198" s="18">
        <v>0</v>
      </c>
      <c r="S198" s="18" t="s">
        <v>2818</v>
      </c>
      <c r="T198" s="15" t="s">
        <v>6066</v>
      </c>
      <c r="U198" s="18" t="s">
        <v>1043</v>
      </c>
      <c r="V198" s="15"/>
      <c r="W198" s="18" t="s">
        <v>2890</v>
      </c>
      <c r="X198" s="18" t="s">
        <v>71</v>
      </c>
      <c r="Y198" s="18" t="s">
        <v>3085</v>
      </c>
      <c r="Z198" s="22"/>
      <c r="AA198" s="16">
        <v>46158</v>
      </c>
      <c r="AB198" s="34"/>
      <c r="AC198" s="18"/>
      <c r="AD198" s="34"/>
      <c r="AE198" s="22" t="s">
        <v>8850</v>
      </c>
      <c r="AF198" s="22" t="s">
        <v>8865</v>
      </c>
      <c r="AG198" s="22" t="s">
        <v>8855</v>
      </c>
    </row>
    <row r="199" spans="1:33" ht="60" customHeight="1" x14ac:dyDescent="0.2">
      <c r="A199" s="18">
        <v>890985122</v>
      </c>
      <c r="B199" s="18" t="s">
        <v>1031</v>
      </c>
      <c r="C199" s="15" t="s">
        <v>98</v>
      </c>
      <c r="D199" s="15" t="s">
        <v>666</v>
      </c>
      <c r="E199" s="15">
        <v>7</v>
      </c>
      <c r="F199" s="15">
        <v>7</v>
      </c>
      <c r="G199" s="15" t="s">
        <v>1025</v>
      </c>
      <c r="H199" s="15">
        <v>8</v>
      </c>
      <c r="I199" s="15">
        <v>8</v>
      </c>
      <c r="J199" s="15">
        <v>201112910</v>
      </c>
      <c r="K199" s="15" t="s">
        <v>677</v>
      </c>
      <c r="L199" s="15" t="s">
        <v>101</v>
      </c>
      <c r="M199" s="18" t="s">
        <v>4512</v>
      </c>
      <c r="N199" s="22"/>
      <c r="O199" s="15" t="s">
        <v>101</v>
      </c>
      <c r="P199" s="18" t="s">
        <v>2855</v>
      </c>
      <c r="Q199" s="22"/>
      <c r="R199" s="18">
        <v>0</v>
      </c>
      <c r="S199" s="18" t="s">
        <v>2818</v>
      </c>
      <c r="T199" s="15" t="s">
        <v>6066</v>
      </c>
      <c r="U199" s="18" t="s">
        <v>1043</v>
      </c>
      <c r="V199" s="15"/>
      <c r="W199" s="18" t="s">
        <v>2860</v>
      </c>
      <c r="X199" s="18" t="s">
        <v>71</v>
      </c>
      <c r="Y199" s="18" t="s">
        <v>7043</v>
      </c>
      <c r="Z199" s="22"/>
      <c r="AA199" s="16">
        <v>46158</v>
      </c>
      <c r="AB199" s="34"/>
      <c r="AC199" s="18"/>
      <c r="AD199" s="34"/>
      <c r="AE199" s="22" t="s">
        <v>8850</v>
      </c>
      <c r="AF199" s="22" t="s">
        <v>8865</v>
      </c>
      <c r="AG199" s="22" t="s">
        <v>8855</v>
      </c>
    </row>
    <row r="200" spans="1:33" ht="60" customHeight="1" x14ac:dyDescent="0.2">
      <c r="A200" s="18">
        <v>890985122</v>
      </c>
      <c r="B200" s="18" t="s">
        <v>1031</v>
      </c>
      <c r="C200" s="15" t="s">
        <v>98</v>
      </c>
      <c r="D200" s="15" t="s">
        <v>666</v>
      </c>
      <c r="E200" s="15">
        <v>7</v>
      </c>
      <c r="F200" s="15">
        <v>7</v>
      </c>
      <c r="G200" s="15" t="s">
        <v>1025</v>
      </c>
      <c r="H200" s="15">
        <v>8</v>
      </c>
      <c r="I200" s="15">
        <v>8</v>
      </c>
      <c r="J200" s="15">
        <v>201113010</v>
      </c>
      <c r="K200" s="15" t="s">
        <v>679</v>
      </c>
      <c r="L200" s="15" t="s">
        <v>101</v>
      </c>
      <c r="M200" s="18" t="s">
        <v>4513</v>
      </c>
      <c r="N200" s="22"/>
      <c r="O200" s="15" t="s">
        <v>101</v>
      </c>
      <c r="P200" s="18" t="s">
        <v>2855</v>
      </c>
      <c r="Q200" s="22"/>
      <c r="R200" s="18">
        <v>0</v>
      </c>
      <c r="S200" s="18" t="s">
        <v>2818</v>
      </c>
      <c r="T200" s="15" t="s">
        <v>6066</v>
      </c>
      <c r="U200" s="18" t="s">
        <v>1043</v>
      </c>
      <c r="V200" s="15"/>
      <c r="W200" s="18" t="s">
        <v>2860</v>
      </c>
      <c r="X200" s="18" t="s">
        <v>71</v>
      </c>
      <c r="Y200" s="18" t="s">
        <v>3085</v>
      </c>
      <c r="Z200" s="22"/>
      <c r="AA200" s="16">
        <v>46158</v>
      </c>
      <c r="AB200" s="34"/>
      <c r="AC200" s="18"/>
      <c r="AD200" s="34"/>
      <c r="AE200" s="22" t="s">
        <v>8850</v>
      </c>
      <c r="AF200" s="22" t="s">
        <v>8865</v>
      </c>
      <c r="AG200" s="22" t="s">
        <v>8855</v>
      </c>
    </row>
    <row r="201" spans="1:33" ht="60" customHeight="1" x14ac:dyDescent="0.2">
      <c r="A201" s="18">
        <v>890985122</v>
      </c>
      <c r="B201" s="18" t="s">
        <v>1031</v>
      </c>
      <c r="C201" s="15" t="s">
        <v>98</v>
      </c>
      <c r="D201" s="15" t="s">
        <v>666</v>
      </c>
      <c r="E201" s="15">
        <v>7</v>
      </c>
      <c r="F201" s="15">
        <v>7</v>
      </c>
      <c r="G201" s="15" t="s">
        <v>1025</v>
      </c>
      <c r="H201" s="15">
        <v>8</v>
      </c>
      <c r="I201" s="15">
        <v>8</v>
      </c>
      <c r="J201" s="15">
        <v>201113110</v>
      </c>
      <c r="K201" s="15" t="s">
        <v>681</v>
      </c>
      <c r="L201" s="15" t="s">
        <v>101</v>
      </c>
      <c r="M201" s="18" t="s">
        <v>4514</v>
      </c>
      <c r="N201" s="22"/>
      <c r="O201" s="15" t="s">
        <v>101</v>
      </c>
      <c r="P201" s="18" t="s">
        <v>2855</v>
      </c>
      <c r="Q201" s="22"/>
      <c r="R201" s="18">
        <v>0</v>
      </c>
      <c r="S201" s="18" t="s">
        <v>2818</v>
      </c>
      <c r="T201" s="15" t="s">
        <v>6066</v>
      </c>
      <c r="U201" s="18" t="s">
        <v>1043</v>
      </c>
      <c r="V201" s="15"/>
      <c r="W201" s="18" t="s">
        <v>2860</v>
      </c>
      <c r="X201" s="18" t="s">
        <v>71</v>
      </c>
      <c r="Y201" s="18" t="s">
        <v>3085</v>
      </c>
      <c r="Z201" s="22"/>
      <c r="AA201" s="16">
        <v>46158</v>
      </c>
      <c r="AB201" s="34"/>
      <c r="AC201" s="18"/>
      <c r="AD201" s="34"/>
      <c r="AE201" s="22" t="s">
        <v>8850</v>
      </c>
      <c r="AF201" s="22" t="s">
        <v>8865</v>
      </c>
      <c r="AG201" s="22" t="s">
        <v>8855</v>
      </c>
    </row>
    <row r="202" spans="1:33" ht="60" customHeight="1" x14ac:dyDescent="0.2">
      <c r="A202" s="18">
        <v>890985122</v>
      </c>
      <c r="B202" s="18" t="s">
        <v>1031</v>
      </c>
      <c r="C202" s="15" t="s">
        <v>98</v>
      </c>
      <c r="D202" s="15" t="s">
        <v>683</v>
      </c>
      <c r="E202" s="15">
        <v>7</v>
      </c>
      <c r="F202" s="15">
        <v>7</v>
      </c>
      <c r="G202" s="15" t="s">
        <v>1025</v>
      </c>
      <c r="H202" s="15">
        <v>10</v>
      </c>
      <c r="I202" s="15">
        <v>10</v>
      </c>
      <c r="J202" s="15">
        <v>201113310</v>
      </c>
      <c r="K202" s="15" t="s">
        <v>684</v>
      </c>
      <c r="L202" s="15" t="s">
        <v>101</v>
      </c>
      <c r="M202" s="18" t="s">
        <v>4515</v>
      </c>
      <c r="N202" s="22"/>
      <c r="O202" s="15" t="s">
        <v>101</v>
      </c>
      <c r="P202" s="18" t="s">
        <v>2855</v>
      </c>
      <c r="Q202" s="22"/>
      <c r="R202" s="18">
        <v>0</v>
      </c>
      <c r="S202" s="18" t="s">
        <v>2833</v>
      </c>
      <c r="T202" s="15" t="s">
        <v>686</v>
      </c>
      <c r="U202" s="18" t="s">
        <v>6318</v>
      </c>
      <c r="V202" s="15"/>
      <c r="W202" s="18" t="s">
        <v>7044</v>
      </c>
      <c r="X202" s="18" t="s">
        <v>71</v>
      </c>
      <c r="Y202" s="18" t="s">
        <v>7045</v>
      </c>
      <c r="Z202" s="22"/>
      <c r="AA202" s="16">
        <v>44479</v>
      </c>
      <c r="AB202" s="34"/>
      <c r="AC202" s="18"/>
      <c r="AD202" s="34"/>
      <c r="AE202" s="22" t="s">
        <v>8850</v>
      </c>
      <c r="AF202" s="22" t="s">
        <v>8865</v>
      </c>
      <c r="AG202" s="22" t="s">
        <v>8855</v>
      </c>
    </row>
    <row r="203" spans="1:33" ht="60" customHeight="1" x14ac:dyDescent="0.2">
      <c r="A203" s="18">
        <v>890985122</v>
      </c>
      <c r="B203" s="18" t="s">
        <v>1031</v>
      </c>
      <c r="C203" s="15" t="s">
        <v>98</v>
      </c>
      <c r="D203" s="15" t="s">
        <v>683</v>
      </c>
      <c r="E203" s="15">
        <v>7</v>
      </c>
      <c r="F203" s="15">
        <v>7</v>
      </c>
      <c r="G203" s="15" t="s">
        <v>1025</v>
      </c>
      <c r="H203" s="15">
        <v>10</v>
      </c>
      <c r="I203" s="15">
        <v>10</v>
      </c>
      <c r="J203" s="15">
        <v>201113410</v>
      </c>
      <c r="K203" s="15" t="s">
        <v>688</v>
      </c>
      <c r="L203" s="15" t="s">
        <v>101</v>
      </c>
      <c r="M203" s="18" t="s">
        <v>4516</v>
      </c>
      <c r="N203" s="22"/>
      <c r="O203" s="15" t="s">
        <v>101</v>
      </c>
      <c r="P203" s="18" t="s">
        <v>2855</v>
      </c>
      <c r="Q203" s="22"/>
      <c r="R203" s="18">
        <v>0</v>
      </c>
      <c r="S203" s="18" t="s">
        <v>2833</v>
      </c>
      <c r="T203" s="15" t="s">
        <v>686</v>
      </c>
      <c r="U203" s="18" t="s">
        <v>6318</v>
      </c>
      <c r="V203" s="15"/>
      <c r="W203" s="18" t="s">
        <v>7046</v>
      </c>
      <c r="X203" s="18" t="s">
        <v>119</v>
      </c>
      <c r="Y203" s="18" t="s">
        <v>7045</v>
      </c>
      <c r="Z203" s="22"/>
      <c r="AA203" s="16">
        <v>44479</v>
      </c>
      <c r="AB203" s="34"/>
      <c r="AC203" s="18"/>
      <c r="AD203" s="34"/>
      <c r="AE203" s="22" t="s">
        <v>8850</v>
      </c>
      <c r="AF203" s="22" t="s">
        <v>8865</v>
      </c>
      <c r="AG203" s="22" t="s">
        <v>8855</v>
      </c>
    </row>
    <row r="204" spans="1:33" ht="60" customHeight="1" x14ac:dyDescent="0.2">
      <c r="A204" s="18">
        <v>890985122</v>
      </c>
      <c r="B204" s="18" t="s">
        <v>1031</v>
      </c>
      <c r="C204" s="15" t="s">
        <v>98</v>
      </c>
      <c r="D204" s="15" t="s">
        <v>683</v>
      </c>
      <c r="E204" s="15">
        <v>7</v>
      </c>
      <c r="F204" s="15">
        <v>7</v>
      </c>
      <c r="G204" s="15" t="s">
        <v>1025</v>
      </c>
      <c r="H204" s="15">
        <v>10</v>
      </c>
      <c r="I204" s="15">
        <v>10</v>
      </c>
      <c r="J204" s="15">
        <v>201113510</v>
      </c>
      <c r="K204" s="15" t="s">
        <v>690</v>
      </c>
      <c r="L204" s="15" t="s">
        <v>101</v>
      </c>
      <c r="M204" s="18" t="s">
        <v>4517</v>
      </c>
      <c r="N204" s="22"/>
      <c r="O204" s="15" t="s">
        <v>101</v>
      </c>
      <c r="P204" s="18" t="s">
        <v>2855</v>
      </c>
      <c r="Q204" s="22"/>
      <c r="R204" s="18">
        <v>0</v>
      </c>
      <c r="S204" s="18" t="s">
        <v>2833</v>
      </c>
      <c r="T204" s="15" t="s">
        <v>686</v>
      </c>
      <c r="U204" s="18" t="s">
        <v>6318</v>
      </c>
      <c r="V204" s="15"/>
      <c r="W204" s="18" t="s">
        <v>7047</v>
      </c>
      <c r="X204" s="18" t="s">
        <v>71</v>
      </c>
      <c r="Y204" s="18" t="s">
        <v>7045</v>
      </c>
      <c r="Z204" s="22"/>
      <c r="AA204" s="16">
        <v>44479</v>
      </c>
      <c r="AB204" s="34"/>
      <c r="AC204" s="18"/>
      <c r="AD204" s="34"/>
      <c r="AE204" s="22" t="s">
        <v>8850</v>
      </c>
      <c r="AF204" s="22" t="s">
        <v>8865</v>
      </c>
      <c r="AG204" s="22" t="s">
        <v>8855</v>
      </c>
    </row>
    <row r="205" spans="1:33" ht="75" customHeight="1" x14ac:dyDescent="0.2">
      <c r="A205" s="18">
        <v>890985122</v>
      </c>
      <c r="B205" s="18" t="s">
        <v>1031</v>
      </c>
      <c r="C205" s="15" t="s">
        <v>98</v>
      </c>
      <c r="D205" s="15" t="s">
        <v>683</v>
      </c>
      <c r="E205" s="15">
        <v>7</v>
      </c>
      <c r="F205" s="15">
        <v>7</v>
      </c>
      <c r="G205" s="15" t="s">
        <v>1025</v>
      </c>
      <c r="H205" s="15">
        <v>10</v>
      </c>
      <c r="I205" s="15">
        <v>10</v>
      </c>
      <c r="J205" s="15">
        <v>201113610</v>
      </c>
      <c r="K205" s="15" t="s">
        <v>692</v>
      </c>
      <c r="L205" s="15" t="s">
        <v>101</v>
      </c>
      <c r="M205" s="18" t="s">
        <v>4518</v>
      </c>
      <c r="N205" s="22"/>
      <c r="O205" s="15" t="s">
        <v>101</v>
      </c>
      <c r="P205" s="18" t="s">
        <v>2855</v>
      </c>
      <c r="Q205" s="22"/>
      <c r="R205" s="18">
        <v>0</v>
      </c>
      <c r="S205" s="18" t="s">
        <v>2833</v>
      </c>
      <c r="T205" s="15" t="s">
        <v>686</v>
      </c>
      <c r="U205" s="18" t="s">
        <v>6318</v>
      </c>
      <c r="V205" s="15"/>
      <c r="W205" s="18" t="s">
        <v>7047</v>
      </c>
      <c r="X205" s="18" t="s">
        <v>71</v>
      </c>
      <c r="Y205" s="18" t="s">
        <v>7045</v>
      </c>
      <c r="Z205" s="22"/>
      <c r="AA205" s="16">
        <v>44479</v>
      </c>
      <c r="AB205" s="34"/>
      <c r="AC205" s="18"/>
      <c r="AD205" s="34"/>
      <c r="AE205" s="22" t="s">
        <v>8850</v>
      </c>
      <c r="AF205" s="22" t="s">
        <v>8865</v>
      </c>
      <c r="AG205" s="22" t="s">
        <v>8855</v>
      </c>
    </row>
    <row r="206" spans="1:33" ht="75" customHeight="1" x14ac:dyDescent="0.2">
      <c r="A206" s="18">
        <v>890985122</v>
      </c>
      <c r="B206" s="18" t="s">
        <v>1031</v>
      </c>
      <c r="C206" s="15" t="s">
        <v>98</v>
      </c>
      <c r="D206" s="15" t="s">
        <v>683</v>
      </c>
      <c r="E206" s="15">
        <v>7</v>
      </c>
      <c r="F206" s="15">
        <v>7</v>
      </c>
      <c r="G206" s="15" t="s">
        <v>1025</v>
      </c>
      <c r="H206" s="15">
        <v>10</v>
      </c>
      <c r="I206" s="15">
        <v>10</v>
      </c>
      <c r="J206" s="15">
        <v>201113710</v>
      </c>
      <c r="K206" s="15" t="s">
        <v>694</v>
      </c>
      <c r="L206" s="15" t="s">
        <v>101</v>
      </c>
      <c r="M206" s="18" t="s">
        <v>4519</v>
      </c>
      <c r="N206" s="22"/>
      <c r="O206" s="15" t="s">
        <v>101</v>
      </c>
      <c r="P206" s="18" t="s">
        <v>2855</v>
      </c>
      <c r="Q206" s="22"/>
      <c r="R206" s="18">
        <v>0</v>
      </c>
      <c r="S206" s="18" t="s">
        <v>2833</v>
      </c>
      <c r="T206" s="15" t="s">
        <v>686</v>
      </c>
      <c r="U206" s="18" t="s">
        <v>2746</v>
      </c>
      <c r="V206" s="15"/>
      <c r="W206" s="18" t="s">
        <v>7047</v>
      </c>
      <c r="X206" s="18" t="s">
        <v>71</v>
      </c>
      <c r="Y206" s="18" t="s">
        <v>7045</v>
      </c>
      <c r="Z206" s="22"/>
      <c r="AA206" s="16">
        <v>44479</v>
      </c>
      <c r="AB206" s="34"/>
      <c r="AC206" s="18"/>
      <c r="AD206" s="34"/>
      <c r="AE206" s="22" t="s">
        <v>8850</v>
      </c>
      <c r="AF206" s="22" t="s">
        <v>8865</v>
      </c>
      <c r="AG206" s="22" t="s">
        <v>8855</v>
      </c>
    </row>
    <row r="207" spans="1:33" ht="75" customHeight="1" x14ac:dyDescent="0.2">
      <c r="A207" s="18">
        <v>890985122</v>
      </c>
      <c r="B207" s="18" t="s">
        <v>1031</v>
      </c>
      <c r="C207" s="15" t="s">
        <v>98</v>
      </c>
      <c r="D207" s="15" t="s">
        <v>683</v>
      </c>
      <c r="E207" s="15">
        <v>7</v>
      </c>
      <c r="F207" s="15">
        <v>7</v>
      </c>
      <c r="G207" s="15" t="s">
        <v>1025</v>
      </c>
      <c r="H207" s="15">
        <v>10</v>
      </c>
      <c r="I207" s="15">
        <v>10</v>
      </c>
      <c r="J207" s="15">
        <v>201113810</v>
      </c>
      <c r="K207" s="15" t="s">
        <v>696</v>
      </c>
      <c r="L207" s="15" t="s">
        <v>101</v>
      </c>
      <c r="M207" s="18" t="s">
        <v>4520</v>
      </c>
      <c r="N207" s="22"/>
      <c r="O207" s="15" t="s">
        <v>101</v>
      </c>
      <c r="P207" s="18" t="s">
        <v>2855</v>
      </c>
      <c r="Q207" s="22"/>
      <c r="R207" s="18">
        <v>0</v>
      </c>
      <c r="S207" s="18" t="s">
        <v>2833</v>
      </c>
      <c r="T207" s="15" t="s">
        <v>686</v>
      </c>
      <c r="U207" s="18" t="s">
        <v>6318</v>
      </c>
      <c r="V207" s="15"/>
      <c r="W207" s="18" t="s">
        <v>7048</v>
      </c>
      <c r="X207" s="18" t="s">
        <v>71</v>
      </c>
      <c r="Y207" s="18" t="s">
        <v>7045</v>
      </c>
      <c r="Z207" s="22"/>
      <c r="AA207" s="16">
        <v>44479</v>
      </c>
      <c r="AB207" s="34"/>
      <c r="AC207" s="18"/>
      <c r="AD207" s="34"/>
      <c r="AE207" s="22" t="s">
        <v>8850</v>
      </c>
      <c r="AF207" s="22" t="s">
        <v>8865</v>
      </c>
      <c r="AG207" s="22" t="s">
        <v>8855</v>
      </c>
    </row>
    <row r="208" spans="1:33" ht="75" customHeight="1" x14ac:dyDescent="0.2">
      <c r="A208" s="18">
        <v>890985122</v>
      </c>
      <c r="B208" s="18" t="s">
        <v>1031</v>
      </c>
      <c r="C208" s="15" t="s">
        <v>98</v>
      </c>
      <c r="D208" s="15" t="s">
        <v>683</v>
      </c>
      <c r="E208" s="15">
        <v>7</v>
      </c>
      <c r="F208" s="15">
        <v>7</v>
      </c>
      <c r="G208" s="15" t="s">
        <v>1025</v>
      </c>
      <c r="H208" s="15">
        <v>10</v>
      </c>
      <c r="I208" s="15">
        <v>10</v>
      </c>
      <c r="J208" s="15">
        <v>201113910</v>
      </c>
      <c r="K208" s="15" t="s">
        <v>698</v>
      </c>
      <c r="L208" s="15" t="s">
        <v>101</v>
      </c>
      <c r="M208" s="18" t="s">
        <v>4521</v>
      </c>
      <c r="N208" s="22"/>
      <c r="O208" s="15" t="s">
        <v>101</v>
      </c>
      <c r="P208" s="18" t="s">
        <v>2855</v>
      </c>
      <c r="Q208" s="22"/>
      <c r="R208" s="18">
        <v>0</v>
      </c>
      <c r="S208" s="18" t="s">
        <v>2833</v>
      </c>
      <c r="T208" s="15" t="s">
        <v>686</v>
      </c>
      <c r="U208" s="18" t="s">
        <v>6318</v>
      </c>
      <c r="V208" s="15"/>
      <c r="W208" s="18" t="s">
        <v>7048</v>
      </c>
      <c r="X208" s="18" t="s">
        <v>71</v>
      </c>
      <c r="Y208" s="18" t="s">
        <v>7045</v>
      </c>
      <c r="Z208" s="22"/>
      <c r="AA208" s="16">
        <v>44479</v>
      </c>
      <c r="AB208" s="34"/>
      <c r="AC208" s="18"/>
      <c r="AD208" s="34"/>
      <c r="AE208" s="22" t="s">
        <v>8850</v>
      </c>
      <c r="AF208" s="22" t="s">
        <v>8865</v>
      </c>
      <c r="AG208" s="22" t="s">
        <v>8855</v>
      </c>
    </row>
    <row r="209" spans="1:33" ht="60" customHeight="1" x14ac:dyDescent="0.2">
      <c r="A209" s="18">
        <v>890985122</v>
      </c>
      <c r="B209" s="18" t="s">
        <v>1031</v>
      </c>
      <c r="C209" s="15" t="s">
        <v>98</v>
      </c>
      <c r="D209" s="15" t="s">
        <v>700</v>
      </c>
      <c r="E209" s="15">
        <v>3</v>
      </c>
      <c r="F209" s="15">
        <v>3</v>
      </c>
      <c r="G209" s="15" t="s">
        <v>1025</v>
      </c>
      <c r="H209" s="15">
        <v>7</v>
      </c>
      <c r="I209" s="15">
        <v>6</v>
      </c>
      <c r="J209" s="15">
        <v>201114110</v>
      </c>
      <c r="K209" s="15" t="s">
        <v>701</v>
      </c>
      <c r="L209" s="15" t="s">
        <v>101</v>
      </c>
      <c r="M209" s="18" t="s">
        <v>4522</v>
      </c>
      <c r="N209" s="22"/>
      <c r="O209" s="15" t="s">
        <v>101</v>
      </c>
      <c r="P209" s="18" t="s">
        <v>2855</v>
      </c>
      <c r="Q209" s="22"/>
      <c r="R209" s="18">
        <v>0</v>
      </c>
      <c r="S209" s="18">
        <v>0</v>
      </c>
      <c r="T209" s="15" t="s">
        <v>6067</v>
      </c>
      <c r="U209" s="18" t="s">
        <v>587</v>
      </c>
      <c r="V209" s="15"/>
      <c r="W209" s="18" t="s">
        <v>1029</v>
      </c>
      <c r="X209" s="18" t="s">
        <v>71</v>
      </c>
      <c r="Y209" s="18" t="s">
        <v>1539</v>
      </c>
      <c r="Z209" s="22"/>
      <c r="AA209" s="16">
        <v>46221</v>
      </c>
      <c r="AB209" s="34"/>
      <c r="AC209" s="18"/>
      <c r="AD209" s="34"/>
      <c r="AE209" s="22" t="s">
        <v>8850</v>
      </c>
      <c r="AF209" s="22" t="s">
        <v>8865</v>
      </c>
      <c r="AG209" s="22" t="s">
        <v>8855</v>
      </c>
    </row>
    <row r="210" spans="1:33" ht="60" customHeight="1" x14ac:dyDescent="0.2">
      <c r="A210" s="18">
        <v>890985122</v>
      </c>
      <c r="B210" s="18" t="s">
        <v>1031</v>
      </c>
      <c r="C210" s="15" t="s">
        <v>98</v>
      </c>
      <c r="D210" s="15" t="s">
        <v>700</v>
      </c>
      <c r="E210" s="15">
        <v>3</v>
      </c>
      <c r="F210" s="15">
        <v>3</v>
      </c>
      <c r="G210" s="15" t="s">
        <v>1025</v>
      </c>
      <c r="H210" s="15">
        <v>7</v>
      </c>
      <c r="I210" s="15">
        <v>6</v>
      </c>
      <c r="J210" s="15">
        <v>201114310</v>
      </c>
      <c r="K210" s="15" t="s">
        <v>704</v>
      </c>
      <c r="L210" s="15" t="s">
        <v>101</v>
      </c>
      <c r="M210" s="18" t="s">
        <v>4523</v>
      </c>
      <c r="N210" s="22"/>
      <c r="O210" s="15" t="s">
        <v>101</v>
      </c>
      <c r="P210" s="18" t="s">
        <v>2855</v>
      </c>
      <c r="Q210" s="22"/>
      <c r="R210" s="18">
        <v>0</v>
      </c>
      <c r="S210" s="18">
        <v>0</v>
      </c>
      <c r="T210" s="15" t="s">
        <v>6067</v>
      </c>
      <c r="U210" s="18" t="s">
        <v>587</v>
      </c>
      <c r="V210" s="15"/>
      <c r="W210" s="18" t="s">
        <v>1029</v>
      </c>
      <c r="X210" s="18" t="s">
        <v>71</v>
      </c>
      <c r="Y210" s="18" t="s">
        <v>1539</v>
      </c>
      <c r="Z210" s="22"/>
      <c r="AA210" s="16">
        <v>46221</v>
      </c>
      <c r="AB210" s="34"/>
      <c r="AC210" s="18"/>
      <c r="AD210" s="34"/>
      <c r="AE210" s="22" t="s">
        <v>8850</v>
      </c>
      <c r="AF210" s="22" t="s">
        <v>8865</v>
      </c>
      <c r="AG210" s="22" t="s">
        <v>8855</v>
      </c>
    </row>
    <row r="211" spans="1:33" ht="60" customHeight="1" x14ac:dyDescent="0.2">
      <c r="A211" s="18">
        <v>890985122</v>
      </c>
      <c r="B211" s="18" t="s">
        <v>1031</v>
      </c>
      <c r="C211" s="15" t="s">
        <v>98</v>
      </c>
      <c r="D211" s="15" t="s">
        <v>700</v>
      </c>
      <c r="E211" s="15">
        <v>3</v>
      </c>
      <c r="F211" s="15">
        <v>3</v>
      </c>
      <c r="G211" s="15" t="s">
        <v>1025</v>
      </c>
      <c r="H211" s="15">
        <v>6</v>
      </c>
      <c r="I211" s="15">
        <v>6</v>
      </c>
      <c r="J211" s="15">
        <v>201114410</v>
      </c>
      <c r="K211" s="15" t="s">
        <v>706</v>
      </c>
      <c r="L211" s="15" t="s">
        <v>101</v>
      </c>
      <c r="M211" s="18" t="s">
        <v>4524</v>
      </c>
      <c r="N211" s="22"/>
      <c r="O211" s="15" t="s">
        <v>101</v>
      </c>
      <c r="P211" s="18" t="s">
        <v>2855</v>
      </c>
      <c r="Q211" s="22"/>
      <c r="R211" s="18">
        <v>0</v>
      </c>
      <c r="S211" s="18">
        <v>0</v>
      </c>
      <c r="T211" s="15" t="s">
        <v>6067</v>
      </c>
      <c r="U211" s="18" t="s">
        <v>587</v>
      </c>
      <c r="V211" s="15"/>
      <c r="W211" s="18" t="s">
        <v>1029</v>
      </c>
      <c r="X211" s="18" t="s">
        <v>71</v>
      </c>
      <c r="Y211" s="18" t="s">
        <v>7049</v>
      </c>
      <c r="Z211" s="22"/>
      <c r="AA211" s="16">
        <v>46221</v>
      </c>
      <c r="AB211" s="34"/>
      <c r="AC211" s="18"/>
      <c r="AD211" s="34"/>
      <c r="AE211" s="22" t="s">
        <v>8850</v>
      </c>
      <c r="AF211" s="22" t="s">
        <v>8865</v>
      </c>
      <c r="AG211" s="22" t="s">
        <v>8855</v>
      </c>
    </row>
    <row r="212" spans="1:33" ht="60" customHeight="1" x14ac:dyDescent="0.2">
      <c r="A212" s="18">
        <v>890985122</v>
      </c>
      <c r="B212" s="18" t="s">
        <v>1031</v>
      </c>
      <c r="C212" s="15" t="s">
        <v>98</v>
      </c>
      <c r="D212" s="15" t="s">
        <v>245</v>
      </c>
      <c r="E212" s="15">
        <v>3</v>
      </c>
      <c r="F212" s="15">
        <v>3</v>
      </c>
      <c r="G212" s="15" t="s">
        <v>1025</v>
      </c>
      <c r="H212" s="15">
        <v>4</v>
      </c>
      <c r="I212" s="15">
        <v>3</v>
      </c>
      <c r="J212" s="15">
        <v>201120503</v>
      </c>
      <c r="K212" s="15" t="s">
        <v>249</v>
      </c>
      <c r="L212" s="15" t="s">
        <v>101</v>
      </c>
      <c r="M212" s="18" t="s">
        <v>4525</v>
      </c>
      <c r="N212" s="22"/>
      <c r="O212" s="15" t="s">
        <v>101</v>
      </c>
      <c r="P212" s="18" t="s">
        <v>2685</v>
      </c>
      <c r="Q212" s="22"/>
      <c r="R212" s="18">
        <v>0</v>
      </c>
      <c r="S212" s="18">
        <v>0</v>
      </c>
      <c r="T212" s="15"/>
      <c r="U212" s="18" t="s">
        <v>2720</v>
      </c>
      <c r="V212" s="15"/>
      <c r="W212" s="18" t="s">
        <v>2721</v>
      </c>
      <c r="X212" s="18" t="s">
        <v>71</v>
      </c>
      <c r="Y212" s="18" t="s">
        <v>2722</v>
      </c>
      <c r="Z212" s="22"/>
      <c r="AA212" s="16">
        <v>44424</v>
      </c>
      <c r="AB212" s="34"/>
      <c r="AC212" s="18"/>
      <c r="AD212" s="34"/>
      <c r="AE212" s="22" t="s">
        <v>8850</v>
      </c>
      <c r="AF212" s="22" t="s">
        <v>8865</v>
      </c>
      <c r="AG212" s="22" t="s">
        <v>8855</v>
      </c>
    </row>
    <row r="213" spans="1:33" ht="60" customHeight="1" x14ac:dyDescent="0.2">
      <c r="A213" s="18">
        <v>890985122</v>
      </c>
      <c r="B213" s="18" t="s">
        <v>1031</v>
      </c>
      <c r="C213" s="15" t="s">
        <v>98</v>
      </c>
      <c r="D213" s="15" t="s">
        <v>245</v>
      </c>
      <c r="E213" s="15">
        <v>3</v>
      </c>
      <c r="F213" s="15">
        <v>3</v>
      </c>
      <c r="G213" s="15" t="s">
        <v>1025</v>
      </c>
      <c r="H213" s="15">
        <v>4</v>
      </c>
      <c r="I213" s="15">
        <v>3</v>
      </c>
      <c r="J213" s="15">
        <v>201120605</v>
      </c>
      <c r="K213" s="15" t="s">
        <v>250</v>
      </c>
      <c r="L213" s="15" t="s">
        <v>247</v>
      </c>
      <c r="M213" s="18" t="s">
        <v>4526</v>
      </c>
      <c r="N213" s="22"/>
      <c r="O213" s="15" t="s">
        <v>248</v>
      </c>
      <c r="P213" s="18" t="s">
        <v>248</v>
      </c>
      <c r="Q213" s="22"/>
      <c r="R213" s="18">
        <v>0</v>
      </c>
      <c r="S213" s="18" t="s">
        <v>2833</v>
      </c>
      <c r="T213" s="15"/>
      <c r="U213" s="18" t="s">
        <v>6308</v>
      </c>
      <c r="V213" s="15"/>
      <c r="W213" s="18" t="s">
        <v>1662</v>
      </c>
      <c r="X213" s="18" t="s">
        <v>71</v>
      </c>
      <c r="Y213" s="18" t="s">
        <v>7050</v>
      </c>
      <c r="Z213" s="22"/>
      <c r="AA213" s="16">
        <v>44900</v>
      </c>
      <c r="AB213" s="34"/>
      <c r="AC213" s="18"/>
      <c r="AD213" s="34"/>
      <c r="AE213" s="22" t="s">
        <v>8850</v>
      </c>
      <c r="AF213" s="22" t="s">
        <v>8865</v>
      </c>
      <c r="AG213" s="22" t="s">
        <v>8855</v>
      </c>
    </row>
    <row r="214" spans="1:33" ht="60" customHeight="1" x14ac:dyDescent="0.2">
      <c r="A214" s="18">
        <v>890985122</v>
      </c>
      <c r="B214" s="18" t="s">
        <v>1031</v>
      </c>
      <c r="C214" s="15" t="s">
        <v>98</v>
      </c>
      <c r="D214" s="15" t="s">
        <v>749</v>
      </c>
      <c r="E214" s="15">
        <v>6</v>
      </c>
      <c r="F214" s="15">
        <v>6</v>
      </c>
      <c r="G214" s="15" t="s">
        <v>1025</v>
      </c>
      <c r="H214" s="15">
        <v>6</v>
      </c>
      <c r="I214" s="15">
        <v>6</v>
      </c>
      <c r="J214" s="15">
        <v>201130110</v>
      </c>
      <c r="K214" s="15" t="s">
        <v>750</v>
      </c>
      <c r="L214" s="15" t="s">
        <v>101</v>
      </c>
      <c r="M214" s="18" t="s">
        <v>2874</v>
      </c>
      <c r="N214" s="22"/>
      <c r="O214" s="15" t="s">
        <v>101</v>
      </c>
      <c r="P214" s="18" t="s">
        <v>2122</v>
      </c>
      <c r="Q214" s="22"/>
      <c r="R214" s="18">
        <v>0</v>
      </c>
      <c r="S214" s="18" t="s">
        <v>6319</v>
      </c>
      <c r="T214" s="15" t="s">
        <v>6068</v>
      </c>
      <c r="U214" s="18" t="s">
        <v>2867</v>
      </c>
      <c r="V214" s="15"/>
      <c r="W214" s="18" t="s">
        <v>2786</v>
      </c>
      <c r="X214" s="18" t="s">
        <v>71</v>
      </c>
      <c r="Y214" s="18" t="s">
        <v>2868</v>
      </c>
      <c r="Z214" s="22"/>
      <c r="AA214" s="16">
        <v>45614</v>
      </c>
      <c r="AB214" s="34"/>
      <c r="AC214" s="18"/>
      <c r="AD214" s="34"/>
      <c r="AE214" s="22" t="s">
        <v>8850</v>
      </c>
      <c r="AF214" s="22" t="s">
        <v>8865</v>
      </c>
      <c r="AG214" s="22" t="s">
        <v>8855</v>
      </c>
    </row>
    <row r="215" spans="1:33" ht="60" customHeight="1" x14ac:dyDescent="0.2">
      <c r="A215" s="18">
        <v>890985122</v>
      </c>
      <c r="B215" s="18" t="s">
        <v>1031</v>
      </c>
      <c r="C215" s="15" t="s">
        <v>98</v>
      </c>
      <c r="D215" s="15" t="s">
        <v>749</v>
      </c>
      <c r="E215" s="15">
        <v>6</v>
      </c>
      <c r="F215" s="15">
        <v>6</v>
      </c>
      <c r="G215" s="15" t="s">
        <v>1025</v>
      </c>
      <c r="H215" s="15">
        <v>6</v>
      </c>
      <c r="I215" s="15">
        <v>6</v>
      </c>
      <c r="J215" s="15">
        <v>201130210</v>
      </c>
      <c r="K215" s="15" t="s">
        <v>752</v>
      </c>
      <c r="L215" s="15" t="s">
        <v>101</v>
      </c>
      <c r="M215" s="18" t="s">
        <v>2875</v>
      </c>
      <c r="N215" s="22"/>
      <c r="O215" s="15" t="s">
        <v>101</v>
      </c>
      <c r="P215" s="18" t="s">
        <v>2122</v>
      </c>
      <c r="Q215" s="22"/>
      <c r="R215" s="18">
        <v>0</v>
      </c>
      <c r="S215" s="18" t="s">
        <v>6319</v>
      </c>
      <c r="T215" s="15" t="s">
        <v>6068</v>
      </c>
      <c r="U215" s="18" t="s">
        <v>2867</v>
      </c>
      <c r="V215" s="15"/>
      <c r="W215" s="18" t="s">
        <v>2786</v>
      </c>
      <c r="X215" s="18" t="s">
        <v>71</v>
      </c>
      <c r="Y215" s="18" t="s">
        <v>2868</v>
      </c>
      <c r="Z215" s="22"/>
      <c r="AA215" s="16">
        <v>45614</v>
      </c>
      <c r="AB215" s="34"/>
      <c r="AC215" s="18"/>
      <c r="AD215" s="34"/>
      <c r="AE215" s="22" t="s">
        <v>8850</v>
      </c>
      <c r="AF215" s="22" t="s">
        <v>8865</v>
      </c>
      <c r="AG215" s="22" t="s">
        <v>8855</v>
      </c>
    </row>
    <row r="216" spans="1:33" ht="60" customHeight="1" x14ac:dyDescent="0.2">
      <c r="A216" s="18">
        <v>890985122</v>
      </c>
      <c r="B216" s="18" t="s">
        <v>1031</v>
      </c>
      <c r="C216" s="15" t="s">
        <v>98</v>
      </c>
      <c r="D216" s="15" t="s">
        <v>749</v>
      </c>
      <c r="E216" s="15">
        <v>6</v>
      </c>
      <c r="F216" s="15">
        <v>6</v>
      </c>
      <c r="G216" s="15" t="s">
        <v>1025</v>
      </c>
      <c r="H216" s="15">
        <v>7</v>
      </c>
      <c r="I216" s="15">
        <v>6</v>
      </c>
      <c r="J216" s="15">
        <v>201130310</v>
      </c>
      <c r="K216" s="15" t="s">
        <v>754</v>
      </c>
      <c r="L216" s="15" t="s">
        <v>101</v>
      </c>
      <c r="M216" s="18" t="s">
        <v>2876</v>
      </c>
      <c r="N216" s="22"/>
      <c r="O216" s="15" t="s">
        <v>101</v>
      </c>
      <c r="P216" s="18" t="s">
        <v>2122</v>
      </c>
      <c r="Q216" s="22"/>
      <c r="R216" s="18">
        <v>0</v>
      </c>
      <c r="S216" s="18" t="s">
        <v>6319</v>
      </c>
      <c r="T216" s="15" t="s">
        <v>6068</v>
      </c>
      <c r="U216" s="18" t="s">
        <v>2867</v>
      </c>
      <c r="V216" s="15"/>
      <c r="W216" s="18" t="s">
        <v>2786</v>
      </c>
      <c r="X216" s="18" t="s">
        <v>71</v>
      </c>
      <c r="Y216" s="18" t="s">
        <v>2868</v>
      </c>
      <c r="Z216" s="22"/>
      <c r="AA216" s="16">
        <v>45614</v>
      </c>
      <c r="AB216" s="34"/>
      <c r="AC216" s="18"/>
      <c r="AD216" s="34"/>
      <c r="AE216" s="22" t="s">
        <v>8850</v>
      </c>
      <c r="AF216" s="22" t="s">
        <v>8865</v>
      </c>
      <c r="AG216" s="22" t="s">
        <v>8855</v>
      </c>
    </row>
    <row r="217" spans="1:33" ht="60" customHeight="1" x14ac:dyDescent="0.2">
      <c r="A217" s="18">
        <v>890985122</v>
      </c>
      <c r="B217" s="18" t="s">
        <v>1031</v>
      </c>
      <c r="C217" s="15" t="s">
        <v>98</v>
      </c>
      <c r="D217" s="15" t="s">
        <v>749</v>
      </c>
      <c r="E217" s="15">
        <v>6</v>
      </c>
      <c r="F217" s="15">
        <v>6</v>
      </c>
      <c r="G217" s="15" t="s">
        <v>1025</v>
      </c>
      <c r="H217" s="15">
        <v>7</v>
      </c>
      <c r="I217" s="15">
        <v>6</v>
      </c>
      <c r="J217" s="15">
        <v>201130410</v>
      </c>
      <c r="K217" s="15" t="s">
        <v>756</v>
      </c>
      <c r="L217" s="15" t="s">
        <v>101</v>
      </c>
      <c r="M217" s="18" t="s">
        <v>2877</v>
      </c>
      <c r="N217" s="22"/>
      <c r="O217" s="15" t="s">
        <v>101</v>
      </c>
      <c r="P217" s="18" t="s">
        <v>2122</v>
      </c>
      <c r="Q217" s="22"/>
      <c r="R217" s="18">
        <v>0</v>
      </c>
      <c r="S217" s="18" t="s">
        <v>6319</v>
      </c>
      <c r="T217" s="15" t="s">
        <v>6068</v>
      </c>
      <c r="U217" s="18" t="s">
        <v>2867</v>
      </c>
      <c r="V217" s="15"/>
      <c r="W217" s="18" t="s">
        <v>2786</v>
      </c>
      <c r="X217" s="18" t="s">
        <v>71</v>
      </c>
      <c r="Y217" s="18" t="s">
        <v>2868</v>
      </c>
      <c r="Z217" s="22"/>
      <c r="AA217" s="16">
        <v>45614</v>
      </c>
      <c r="AB217" s="34"/>
      <c r="AC217" s="18"/>
      <c r="AD217" s="34"/>
      <c r="AE217" s="22" t="s">
        <v>8850</v>
      </c>
      <c r="AF217" s="22" t="s">
        <v>8865</v>
      </c>
      <c r="AG217" s="22" t="s">
        <v>8855</v>
      </c>
    </row>
    <row r="218" spans="1:33" ht="60" customHeight="1" x14ac:dyDescent="0.2">
      <c r="A218" s="18">
        <v>890985122</v>
      </c>
      <c r="B218" s="18" t="s">
        <v>1031</v>
      </c>
      <c r="C218" s="15" t="s">
        <v>98</v>
      </c>
      <c r="D218" s="15" t="s">
        <v>749</v>
      </c>
      <c r="E218" s="15">
        <v>6</v>
      </c>
      <c r="F218" s="15">
        <v>6</v>
      </c>
      <c r="G218" s="15" t="s">
        <v>1025</v>
      </c>
      <c r="H218" s="15">
        <v>7</v>
      </c>
      <c r="I218" s="15">
        <v>6</v>
      </c>
      <c r="J218" s="15">
        <v>201130510</v>
      </c>
      <c r="K218" s="15" t="s">
        <v>758</v>
      </c>
      <c r="L218" s="15" t="s">
        <v>101</v>
      </c>
      <c r="M218" s="18" t="s">
        <v>4527</v>
      </c>
      <c r="N218" s="22"/>
      <c r="O218" s="15" t="s">
        <v>101</v>
      </c>
      <c r="P218" s="18" t="s">
        <v>2122</v>
      </c>
      <c r="Q218" s="22"/>
      <c r="R218" s="18">
        <v>0</v>
      </c>
      <c r="S218" s="18" t="s">
        <v>6319</v>
      </c>
      <c r="T218" s="15" t="s">
        <v>6068</v>
      </c>
      <c r="U218" s="18" t="s">
        <v>2867</v>
      </c>
      <c r="V218" s="15"/>
      <c r="W218" s="18" t="s">
        <v>2862</v>
      </c>
      <c r="X218" s="18" t="s">
        <v>71</v>
      </c>
      <c r="Y218" s="18" t="s">
        <v>2868</v>
      </c>
      <c r="Z218" s="22"/>
      <c r="AA218" s="16">
        <v>45614</v>
      </c>
      <c r="AB218" s="34"/>
      <c r="AC218" s="18"/>
      <c r="AD218" s="34"/>
      <c r="AE218" s="22" t="s">
        <v>8850</v>
      </c>
      <c r="AF218" s="22" t="s">
        <v>8865</v>
      </c>
      <c r="AG218" s="22" t="s">
        <v>8855</v>
      </c>
    </row>
    <row r="219" spans="1:33" ht="60" customHeight="1" x14ac:dyDescent="0.2">
      <c r="A219" s="18">
        <v>890985122</v>
      </c>
      <c r="B219" s="18" t="s">
        <v>1031</v>
      </c>
      <c r="C219" s="15" t="s">
        <v>98</v>
      </c>
      <c r="D219" s="15" t="s">
        <v>719</v>
      </c>
      <c r="E219" s="15">
        <v>13</v>
      </c>
      <c r="F219" s="15">
        <v>12</v>
      </c>
      <c r="G219" s="15" t="s">
        <v>44</v>
      </c>
      <c r="H219" s="15">
        <v>8</v>
      </c>
      <c r="I219" s="15">
        <v>5</v>
      </c>
      <c r="J219" s="15">
        <v>201130610</v>
      </c>
      <c r="K219" s="15" t="s">
        <v>720</v>
      </c>
      <c r="L219" s="15" t="s">
        <v>101</v>
      </c>
      <c r="M219" s="18" t="s">
        <v>4528</v>
      </c>
      <c r="N219" s="22"/>
      <c r="O219" s="15" t="s">
        <v>101</v>
      </c>
      <c r="P219" s="18" t="s">
        <v>2122</v>
      </c>
      <c r="Q219" s="22"/>
      <c r="R219" s="18">
        <v>0</v>
      </c>
      <c r="S219" s="18" t="s">
        <v>6319</v>
      </c>
      <c r="T219" s="15" t="s">
        <v>723</v>
      </c>
      <c r="U219" s="18" t="s">
        <v>2867</v>
      </c>
      <c r="V219" s="15"/>
      <c r="W219" s="18" t="s">
        <v>2786</v>
      </c>
      <c r="X219" s="18" t="s">
        <v>71</v>
      </c>
      <c r="Y219" s="18" t="s">
        <v>2868</v>
      </c>
      <c r="Z219" s="22"/>
      <c r="AA219" s="16">
        <v>45614</v>
      </c>
      <c r="AB219" s="34"/>
      <c r="AC219" s="18"/>
      <c r="AD219" s="34"/>
      <c r="AE219" s="22" t="s">
        <v>8850</v>
      </c>
      <c r="AF219" s="22" t="s">
        <v>8865</v>
      </c>
      <c r="AG219" s="22" t="s">
        <v>8855</v>
      </c>
    </row>
    <row r="220" spans="1:33" ht="60" customHeight="1" x14ac:dyDescent="0.2">
      <c r="A220" s="18">
        <v>890985122</v>
      </c>
      <c r="B220" s="18" t="s">
        <v>1031</v>
      </c>
      <c r="C220" s="15" t="s">
        <v>98</v>
      </c>
      <c r="D220" s="15" t="s">
        <v>719</v>
      </c>
      <c r="E220" s="15">
        <v>13</v>
      </c>
      <c r="F220" s="15">
        <v>12</v>
      </c>
      <c r="G220" s="15" t="s">
        <v>44</v>
      </c>
      <c r="H220" s="15">
        <v>6</v>
      </c>
      <c r="I220" s="15">
        <v>5</v>
      </c>
      <c r="J220" s="15">
        <v>201130635</v>
      </c>
      <c r="K220" s="15" t="s">
        <v>725</v>
      </c>
      <c r="L220" s="15" t="s">
        <v>525</v>
      </c>
      <c r="M220" s="18" t="s">
        <v>4529</v>
      </c>
      <c r="N220" s="22"/>
      <c r="O220" s="15" t="s">
        <v>101</v>
      </c>
      <c r="P220" s="18" t="s">
        <v>2122</v>
      </c>
      <c r="Q220" s="22"/>
      <c r="R220" s="18">
        <v>0</v>
      </c>
      <c r="S220" s="18" t="s">
        <v>6319</v>
      </c>
      <c r="T220" s="15" t="s">
        <v>723</v>
      </c>
      <c r="U220" s="18" t="s">
        <v>2867</v>
      </c>
      <c r="V220" s="15"/>
      <c r="W220" s="18" t="s">
        <v>2786</v>
      </c>
      <c r="X220" s="18" t="s">
        <v>71</v>
      </c>
      <c r="Y220" s="18" t="s">
        <v>2868</v>
      </c>
      <c r="Z220" s="22"/>
      <c r="AA220" s="16">
        <v>45614</v>
      </c>
      <c r="AB220" s="34"/>
      <c r="AC220" s="18"/>
      <c r="AD220" s="34"/>
      <c r="AE220" s="22" t="s">
        <v>8850</v>
      </c>
      <c r="AF220" s="22" t="s">
        <v>8865</v>
      </c>
      <c r="AG220" s="22" t="s">
        <v>8855</v>
      </c>
    </row>
    <row r="221" spans="1:33" ht="60" customHeight="1" x14ac:dyDescent="0.2">
      <c r="A221" s="18">
        <v>890985122</v>
      </c>
      <c r="B221" s="18" t="s">
        <v>1031</v>
      </c>
      <c r="C221" s="15" t="s">
        <v>98</v>
      </c>
      <c r="D221" s="15" t="s">
        <v>719</v>
      </c>
      <c r="E221" s="15">
        <v>13</v>
      </c>
      <c r="F221" s="15">
        <v>12</v>
      </c>
      <c r="G221" s="15" t="s">
        <v>44</v>
      </c>
      <c r="H221" s="15">
        <v>6</v>
      </c>
      <c r="I221" s="15">
        <v>5</v>
      </c>
      <c r="J221" s="15">
        <v>201130640</v>
      </c>
      <c r="K221" s="15" t="s">
        <v>727</v>
      </c>
      <c r="L221" s="15" t="s">
        <v>101</v>
      </c>
      <c r="M221" s="18" t="s">
        <v>4530</v>
      </c>
      <c r="N221" s="22"/>
      <c r="O221" s="15" t="s">
        <v>101</v>
      </c>
      <c r="P221" s="18" t="s">
        <v>2122</v>
      </c>
      <c r="Q221" s="22"/>
      <c r="R221" s="18">
        <v>0</v>
      </c>
      <c r="S221" s="18" t="s">
        <v>6319</v>
      </c>
      <c r="T221" s="15" t="s">
        <v>723</v>
      </c>
      <c r="U221" s="18" t="s">
        <v>2867</v>
      </c>
      <c r="V221" s="15"/>
      <c r="W221" s="18" t="s">
        <v>2786</v>
      </c>
      <c r="X221" s="18" t="s">
        <v>71</v>
      </c>
      <c r="Y221" s="18" t="s">
        <v>2868</v>
      </c>
      <c r="Z221" s="22"/>
      <c r="AA221" s="16">
        <v>45614</v>
      </c>
      <c r="AB221" s="34"/>
      <c r="AC221" s="18"/>
      <c r="AD221" s="34"/>
      <c r="AE221" s="22" t="s">
        <v>8850</v>
      </c>
      <c r="AF221" s="22" t="s">
        <v>8865</v>
      </c>
      <c r="AG221" s="22" t="s">
        <v>8855</v>
      </c>
    </row>
    <row r="222" spans="1:33" ht="60" customHeight="1" x14ac:dyDescent="0.2">
      <c r="A222" s="18">
        <v>890985122</v>
      </c>
      <c r="B222" s="18" t="s">
        <v>1031</v>
      </c>
      <c r="C222" s="15" t="s">
        <v>98</v>
      </c>
      <c r="D222" s="15" t="s">
        <v>719</v>
      </c>
      <c r="E222" s="15">
        <v>13</v>
      </c>
      <c r="F222" s="15">
        <v>12</v>
      </c>
      <c r="G222" s="15" t="s">
        <v>44</v>
      </c>
      <c r="H222" s="15">
        <v>6</v>
      </c>
      <c r="I222" s="15">
        <v>5</v>
      </c>
      <c r="J222" s="15">
        <v>201130645</v>
      </c>
      <c r="K222" s="15" t="s">
        <v>729</v>
      </c>
      <c r="L222" s="15" t="s">
        <v>101</v>
      </c>
      <c r="M222" s="18" t="s">
        <v>2869</v>
      </c>
      <c r="N222" s="22"/>
      <c r="O222" s="15" t="s">
        <v>101</v>
      </c>
      <c r="P222" s="18" t="s">
        <v>2122</v>
      </c>
      <c r="Q222" s="22"/>
      <c r="R222" s="18">
        <v>0</v>
      </c>
      <c r="S222" s="18" t="s">
        <v>6319</v>
      </c>
      <c r="T222" s="15" t="s">
        <v>723</v>
      </c>
      <c r="U222" s="18" t="s">
        <v>2867</v>
      </c>
      <c r="V222" s="15"/>
      <c r="W222" s="18" t="s">
        <v>2786</v>
      </c>
      <c r="X222" s="18" t="s">
        <v>71</v>
      </c>
      <c r="Y222" s="18" t="s">
        <v>2868</v>
      </c>
      <c r="Z222" s="22"/>
      <c r="AA222" s="16">
        <v>45614</v>
      </c>
      <c r="AB222" s="34"/>
      <c r="AC222" s="18"/>
      <c r="AD222" s="34"/>
      <c r="AE222" s="22" t="s">
        <v>8850</v>
      </c>
      <c r="AF222" s="22" t="s">
        <v>8865</v>
      </c>
      <c r="AG222" s="22" t="s">
        <v>8855</v>
      </c>
    </row>
    <row r="223" spans="1:33" ht="30" customHeight="1" x14ac:dyDescent="0.2">
      <c r="A223" s="18">
        <v>890985122</v>
      </c>
      <c r="B223" s="18" t="s">
        <v>1031</v>
      </c>
      <c r="C223" s="15" t="s">
        <v>98</v>
      </c>
      <c r="D223" s="15" t="s">
        <v>719</v>
      </c>
      <c r="E223" s="15">
        <v>13</v>
      </c>
      <c r="F223" s="15">
        <v>12</v>
      </c>
      <c r="G223" s="15" t="s">
        <v>44</v>
      </c>
      <c r="H223" s="15">
        <v>8</v>
      </c>
      <c r="I223" s="15">
        <v>5</v>
      </c>
      <c r="J223" s="15">
        <v>201130650</v>
      </c>
      <c r="K223" s="15" t="s">
        <v>731</v>
      </c>
      <c r="L223" s="15" t="s">
        <v>101</v>
      </c>
      <c r="M223" s="18" t="s">
        <v>4531</v>
      </c>
      <c r="N223" s="22"/>
      <c r="O223" s="15" t="s">
        <v>101</v>
      </c>
      <c r="P223" s="18" t="s">
        <v>2122</v>
      </c>
      <c r="Q223" s="22"/>
      <c r="R223" s="18">
        <v>0</v>
      </c>
      <c r="S223" s="18" t="s">
        <v>6319</v>
      </c>
      <c r="T223" s="15" t="s">
        <v>723</v>
      </c>
      <c r="U223" s="18" t="s">
        <v>2867</v>
      </c>
      <c r="V223" s="15"/>
      <c r="W223" s="18" t="s">
        <v>2786</v>
      </c>
      <c r="X223" s="18" t="s">
        <v>71</v>
      </c>
      <c r="Y223" s="18" t="s">
        <v>2868</v>
      </c>
      <c r="Z223" s="22"/>
      <c r="AA223" s="16">
        <v>45614</v>
      </c>
      <c r="AB223" s="34"/>
      <c r="AC223" s="18"/>
      <c r="AD223" s="34"/>
      <c r="AE223" s="22" t="s">
        <v>8850</v>
      </c>
      <c r="AF223" s="22" t="s">
        <v>8865</v>
      </c>
      <c r="AG223" s="22" t="s">
        <v>8855</v>
      </c>
    </row>
    <row r="224" spans="1:33" ht="30" customHeight="1" x14ac:dyDescent="0.2">
      <c r="A224" s="18">
        <v>890985122</v>
      </c>
      <c r="B224" s="18" t="s">
        <v>1031</v>
      </c>
      <c r="C224" s="15" t="s">
        <v>98</v>
      </c>
      <c r="D224" s="15" t="s">
        <v>719</v>
      </c>
      <c r="E224" s="15">
        <v>13</v>
      </c>
      <c r="F224" s="15">
        <v>12</v>
      </c>
      <c r="G224" s="15" t="s">
        <v>44</v>
      </c>
      <c r="H224" s="15">
        <v>8</v>
      </c>
      <c r="I224" s="15">
        <v>5</v>
      </c>
      <c r="J224" s="15">
        <v>201130710</v>
      </c>
      <c r="K224" s="15" t="s">
        <v>733</v>
      </c>
      <c r="L224" s="15" t="s">
        <v>101</v>
      </c>
      <c r="M224" s="18" t="s">
        <v>4532</v>
      </c>
      <c r="N224" s="22"/>
      <c r="O224" s="15" t="s">
        <v>101</v>
      </c>
      <c r="P224" s="18" t="s">
        <v>2122</v>
      </c>
      <c r="Q224" s="22"/>
      <c r="R224" s="18">
        <v>0</v>
      </c>
      <c r="S224" s="18" t="s">
        <v>6319</v>
      </c>
      <c r="T224" s="15" t="s">
        <v>723</v>
      </c>
      <c r="U224" s="18" t="s">
        <v>2867</v>
      </c>
      <c r="V224" s="15"/>
      <c r="W224" s="18" t="s">
        <v>2786</v>
      </c>
      <c r="X224" s="18" t="s">
        <v>71</v>
      </c>
      <c r="Y224" s="18" t="s">
        <v>2868</v>
      </c>
      <c r="Z224" s="22"/>
      <c r="AA224" s="16">
        <v>45614</v>
      </c>
      <c r="AB224" s="34"/>
      <c r="AC224" s="18"/>
      <c r="AD224" s="34"/>
      <c r="AE224" s="22" t="s">
        <v>8850</v>
      </c>
      <c r="AF224" s="22" t="s">
        <v>8865</v>
      </c>
      <c r="AG224" s="22" t="s">
        <v>8855</v>
      </c>
    </row>
    <row r="225" spans="1:33" ht="30" customHeight="1" x14ac:dyDescent="0.2">
      <c r="A225" s="18">
        <v>890985122</v>
      </c>
      <c r="B225" s="18" t="s">
        <v>1031</v>
      </c>
      <c r="C225" s="15" t="s">
        <v>98</v>
      </c>
      <c r="D225" s="15" t="s">
        <v>719</v>
      </c>
      <c r="E225" s="15">
        <v>13</v>
      </c>
      <c r="F225" s="15">
        <v>12</v>
      </c>
      <c r="G225" s="15" t="s">
        <v>44</v>
      </c>
      <c r="H225" s="15">
        <v>8</v>
      </c>
      <c r="I225" s="15">
        <v>5</v>
      </c>
      <c r="J225" s="15">
        <v>201130810</v>
      </c>
      <c r="K225" s="15" t="s">
        <v>735</v>
      </c>
      <c r="L225" s="15" t="s">
        <v>101</v>
      </c>
      <c r="M225" s="18" t="s">
        <v>4533</v>
      </c>
      <c r="N225" s="22"/>
      <c r="O225" s="15" t="s">
        <v>101</v>
      </c>
      <c r="P225" s="18" t="s">
        <v>2122</v>
      </c>
      <c r="Q225" s="22"/>
      <c r="R225" s="18">
        <v>0</v>
      </c>
      <c r="S225" s="18" t="s">
        <v>6319</v>
      </c>
      <c r="T225" s="15" t="s">
        <v>723</v>
      </c>
      <c r="U225" s="18" t="s">
        <v>2867</v>
      </c>
      <c r="V225" s="15"/>
      <c r="W225" s="18" t="s">
        <v>2786</v>
      </c>
      <c r="X225" s="18" t="s">
        <v>71</v>
      </c>
      <c r="Y225" s="18" t="s">
        <v>2868</v>
      </c>
      <c r="Z225" s="22"/>
      <c r="AA225" s="16">
        <v>45614</v>
      </c>
      <c r="AB225" s="34"/>
      <c r="AC225" s="18"/>
      <c r="AD225" s="34"/>
      <c r="AE225" s="22" t="s">
        <v>8850</v>
      </c>
      <c r="AF225" s="22" t="s">
        <v>8865</v>
      </c>
      <c r="AG225" s="22" t="s">
        <v>8855</v>
      </c>
    </row>
    <row r="226" spans="1:33" ht="30" customHeight="1" x14ac:dyDescent="0.2">
      <c r="A226" s="18">
        <v>890985122</v>
      </c>
      <c r="B226" s="18" t="s">
        <v>1031</v>
      </c>
      <c r="C226" s="15" t="s">
        <v>98</v>
      </c>
      <c r="D226" s="15" t="s">
        <v>719</v>
      </c>
      <c r="E226" s="15">
        <v>13</v>
      </c>
      <c r="F226" s="15">
        <v>12</v>
      </c>
      <c r="G226" s="15" t="s">
        <v>44</v>
      </c>
      <c r="H226" s="15">
        <v>8</v>
      </c>
      <c r="I226" s="15">
        <v>5</v>
      </c>
      <c r="J226" s="15">
        <v>201130910</v>
      </c>
      <c r="K226" s="15" t="s">
        <v>737</v>
      </c>
      <c r="L226" s="15" t="s">
        <v>101</v>
      </c>
      <c r="M226" s="18" t="s">
        <v>2870</v>
      </c>
      <c r="N226" s="22"/>
      <c r="O226" s="15" t="s">
        <v>101</v>
      </c>
      <c r="P226" s="18" t="s">
        <v>2122</v>
      </c>
      <c r="Q226" s="22"/>
      <c r="R226" s="18">
        <v>0</v>
      </c>
      <c r="S226" s="18" t="s">
        <v>6319</v>
      </c>
      <c r="T226" s="15" t="s">
        <v>723</v>
      </c>
      <c r="U226" s="18" t="s">
        <v>2867</v>
      </c>
      <c r="V226" s="15"/>
      <c r="W226" s="18" t="s">
        <v>2871</v>
      </c>
      <c r="X226" s="18" t="s">
        <v>71</v>
      </c>
      <c r="Y226" s="18" t="s">
        <v>2868</v>
      </c>
      <c r="Z226" s="22"/>
      <c r="AA226" s="16">
        <v>45614</v>
      </c>
      <c r="AB226" s="34"/>
      <c r="AC226" s="18"/>
      <c r="AD226" s="34"/>
      <c r="AE226" s="22" t="s">
        <v>8850</v>
      </c>
      <c r="AF226" s="22" t="s">
        <v>8865</v>
      </c>
      <c r="AG226" s="22" t="s">
        <v>8855</v>
      </c>
    </row>
    <row r="227" spans="1:33" ht="30" customHeight="1" x14ac:dyDescent="0.2">
      <c r="A227" s="18">
        <v>890985122</v>
      </c>
      <c r="B227" s="18" t="s">
        <v>1031</v>
      </c>
      <c r="C227" s="15" t="s">
        <v>98</v>
      </c>
      <c r="D227" s="15" t="s">
        <v>719</v>
      </c>
      <c r="E227" s="15">
        <v>13</v>
      </c>
      <c r="F227" s="15">
        <v>12</v>
      </c>
      <c r="G227" s="15" t="s">
        <v>44</v>
      </c>
      <c r="H227" s="15">
        <v>8</v>
      </c>
      <c r="I227" s="15">
        <v>5</v>
      </c>
      <c r="J227" s="15">
        <v>201131010</v>
      </c>
      <c r="K227" s="15" t="s">
        <v>739</v>
      </c>
      <c r="L227" s="15" t="s">
        <v>101</v>
      </c>
      <c r="M227" s="18" t="s">
        <v>2872</v>
      </c>
      <c r="N227" s="22"/>
      <c r="O227" s="15" t="s">
        <v>101</v>
      </c>
      <c r="P227" s="18" t="s">
        <v>2122</v>
      </c>
      <c r="Q227" s="22"/>
      <c r="R227" s="18">
        <v>0</v>
      </c>
      <c r="S227" s="18" t="s">
        <v>6319</v>
      </c>
      <c r="T227" s="15" t="s">
        <v>723</v>
      </c>
      <c r="U227" s="18" t="s">
        <v>2867</v>
      </c>
      <c r="V227" s="15"/>
      <c r="W227" s="18" t="s">
        <v>2871</v>
      </c>
      <c r="X227" s="18" t="s">
        <v>71</v>
      </c>
      <c r="Y227" s="18" t="s">
        <v>2868</v>
      </c>
      <c r="Z227" s="22"/>
      <c r="AA227" s="16">
        <v>45614</v>
      </c>
      <c r="AB227" s="34"/>
      <c r="AC227" s="18"/>
      <c r="AD227" s="34"/>
      <c r="AE227" s="22" t="s">
        <v>8850</v>
      </c>
      <c r="AF227" s="22" t="s">
        <v>8865</v>
      </c>
      <c r="AG227" s="22" t="s">
        <v>8855</v>
      </c>
    </row>
    <row r="228" spans="1:33" ht="30" customHeight="1" x14ac:dyDescent="0.2">
      <c r="A228" s="18">
        <v>890985122</v>
      </c>
      <c r="B228" s="18" t="s">
        <v>1031</v>
      </c>
      <c r="C228" s="15" t="s">
        <v>98</v>
      </c>
      <c r="D228" s="15" t="s">
        <v>719</v>
      </c>
      <c r="E228" s="15">
        <v>13</v>
      </c>
      <c r="F228" s="15">
        <v>12</v>
      </c>
      <c r="G228" s="15" t="s">
        <v>44</v>
      </c>
      <c r="H228" s="15">
        <v>8</v>
      </c>
      <c r="I228" s="15">
        <v>5</v>
      </c>
      <c r="J228" s="15">
        <v>201131110</v>
      </c>
      <c r="K228" s="15" t="s">
        <v>741</v>
      </c>
      <c r="L228" s="15" t="s">
        <v>101</v>
      </c>
      <c r="M228" s="18" t="s">
        <v>4534</v>
      </c>
      <c r="N228" s="22"/>
      <c r="O228" s="15" t="s">
        <v>101</v>
      </c>
      <c r="P228" s="18" t="s">
        <v>2122</v>
      </c>
      <c r="Q228" s="22"/>
      <c r="R228" s="18">
        <v>0</v>
      </c>
      <c r="S228" s="18" t="s">
        <v>6319</v>
      </c>
      <c r="T228" s="15" t="s">
        <v>723</v>
      </c>
      <c r="U228" s="18" t="s">
        <v>2867</v>
      </c>
      <c r="V228" s="15"/>
      <c r="W228" s="18" t="s">
        <v>2871</v>
      </c>
      <c r="X228" s="18" t="s">
        <v>71</v>
      </c>
      <c r="Y228" s="18" t="e">
        <v>#N/A</v>
      </c>
      <c r="Z228" s="22"/>
      <c r="AA228" s="16">
        <v>45614</v>
      </c>
      <c r="AB228" s="34"/>
      <c r="AC228" s="18"/>
      <c r="AD228" s="34"/>
      <c r="AE228" s="22" t="s">
        <v>8850</v>
      </c>
      <c r="AF228" s="22" t="s">
        <v>8865</v>
      </c>
      <c r="AG228" s="22" t="s">
        <v>8855</v>
      </c>
    </row>
    <row r="229" spans="1:33" ht="45" customHeight="1" x14ac:dyDescent="0.2">
      <c r="A229" s="18">
        <v>890985122</v>
      </c>
      <c r="B229" s="18" t="s">
        <v>1031</v>
      </c>
      <c r="C229" s="15" t="s">
        <v>98</v>
      </c>
      <c r="D229" s="15" t="s">
        <v>719</v>
      </c>
      <c r="E229" s="15">
        <v>13</v>
      </c>
      <c r="F229" s="15">
        <v>12</v>
      </c>
      <c r="G229" s="15" t="s">
        <v>44</v>
      </c>
      <c r="H229" s="15">
        <v>7</v>
      </c>
      <c r="I229" s="15">
        <v>5</v>
      </c>
      <c r="J229" s="15">
        <v>201131310</v>
      </c>
      <c r="K229" s="15" t="s">
        <v>745</v>
      </c>
      <c r="L229" s="15" t="s">
        <v>101</v>
      </c>
      <c r="M229" s="18" t="s">
        <v>2873</v>
      </c>
      <c r="N229" s="22"/>
      <c r="O229" s="15" t="s">
        <v>101</v>
      </c>
      <c r="P229" s="18" t="s">
        <v>2122</v>
      </c>
      <c r="Q229" s="22"/>
      <c r="R229" s="18">
        <v>0</v>
      </c>
      <c r="S229" s="18" t="s">
        <v>6319</v>
      </c>
      <c r="T229" s="15" t="s">
        <v>723</v>
      </c>
      <c r="U229" s="18" t="s">
        <v>2867</v>
      </c>
      <c r="V229" s="15"/>
      <c r="W229" s="18" t="s">
        <v>2723</v>
      </c>
      <c r="X229" s="18" t="s">
        <v>71</v>
      </c>
      <c r="Y229" s="18" t="s">
        <v>2868</v>
      </c>
      <c r="Z229" s="22"/>
      <c r="AA229" s="16">
        <v>45614</v>
      </c>
      <c r="AB229" s="34"/>
      <c r="AC229" s="18"/>
      <c r="AD229" s="34"/>
      <c r="AE229" s="22" t="s">
        <v>8850</v>
      </c>
      <c r="AF229" s="22" t="s">
        <v>8865</v>
      </c>
      <c r="AG229" s="22" t="s">
        <v>8855</v>
      </c>
    </row>
    <row r="230" spans="1:33" ht="45" customHeight="1" x14ac:dyDescent="0.2">
      <c r="A230" s="18">
        <v>890985122</v>
      </c>
      <c r="B230" s="18" t="s">
        <v>1031</v>
      </c>
      <c r="C230" s="15" t="s">
        <v>98</v>
      </c>
      <c r="D230" s="15" t="s">
        <v>719</v>
      </c>
      <c r="E230" s="15">
        <v>13</v>
      </c>
      <c r="F230" s="15">
        <v>12</v>
      </c>
      <c r="G230" s="15" t="s">
        <v>44</v>
      </c>
      <c r="H230" s="15">
        <v>7</v>
      </c>
      <c r="I230" s="15">
        <v>5</v>
      </c>
      <c r="J230" s="15">
        <v>201131410</v>
      </c>
      <c r="K230" s="15" t="s">
        <v>747</v>
      </c>
      <c r="L230" s="15" t="s">
        <v>101</v>
      </c>
      <c r="M230" s="18" t="s">
        <v>4535</v>
      </c>
      <c r="N230" s="22"/>
      <c r="O230" s="15" t="s">
        <v>101</v>
      </c>
      <c r="P230" s="18" t="s">
        <v>2122</v>
      </c>
      <c r="Q230" s="22"/>
      <c r="R230" s="18">
        <v>0</v>
      </c>
      <c r="S230" s="18" t="s">
        <v>6319</v>
      </c>
      <c r="T230" s="15" t="s">
        <v>723</v>
      </c>
      <c r="U230" s="18" t="s">
        <v>2867</v>
      </c>
      <c r="V230" s="15"/>
      <c r="W230" s="18" t="s">
        <v>2723</v>
      </c>
      <c r="X230" s="18" t="s">
        <v>71</v>
      </c>
      <c r="Y230" s="18" t="s">
        <v>7051</v>
      </c>
      <c r="Z230" s="22"/>
      <c r="AA230" s="16">
        <v>45614</v>
      </c>
      <c r="AB230" s="34"/>
      <c r="AC230" s="18"/>
      <c r="AD230" s="34"/>
      <c r="AE230" s="22" t="s">
        <v>8850</v>
      </c>
      <c r="AF230" s="22" t="s">
        <v>8865</v>
      </c>
      <c r="AG230" s="22" t="s">
        <v>8855</v>
      </c>
    </row>
    <row r="231" spans="1:33" ht="60" customHeight="1" x14ac:dyDescent="0.2">
      <c r="A231" s="18">
        <v>890985122</v>
      </c>
      <c r="B231" s="18" t="s">
        <v>1031</v>
      </c>
      <c r="C231" s="15" t="s">
        <v>98</v>
      </c>
      <c r="D231" s="15" t="s">
        <v>749</v>
      </c>
      <c r="E231" s="15">
        <v>6</v>
      </c>
      <c r="F231" s="15">
        <v>6</v>
      </c>
      <c r="G231" s="15" t="s">
        <v>1025</v>
      </c>
      <c r="H231" s="15">
        <v>6</v>
      </c>
      <c r="I231" s="15">
        <v>6</v>
      </c>
      <c r="J231" s="15">
        <v>201131810</v>
      </c>
      <c r="K231" s="15" t="s">
        <v>760</v>
      </c>
      <c r="L231" s="15" t="s">
        <v>101</v>
      </c>
      <c r="M231" s="18" t="s">
        <v>4536</v>
      </c>
      <c r="N231" s="22"/>
      <c r="O231" s="15" t="s">
        <v>101</v>
      </c>
      <c r="P231" s="18" t="s">
        <v>2122</v>
      </c>
      <c r="Q231" s="22"/>
      <c r="R231" s="18">
        <v>0</v>
      </c>
      <c r="S231" s="18" t="s">
        <v>6319</v>
      </c>
      <c r="T231" s="15" t="s">
        <v>6069</v>
      </c>
      <c r="U231" s="18" t="s">
        <v>2867</v>
      </c>
      <c r="V231" s="15"/>
      <c r="W231" s="18" t="s">
        <v>2786</v>
      </c>
      <c r="X231" s="18" t="s">
        <v>71</v>
      </c>
      <c r="Y231" s="18" t="s">
        <v>2868</v>
      </c>
      <c r="Z231" s="22"/>
      <c r="AA231" s="16">
        <v>45614</v>
      </c>
      <c r="AB231" s="34"/>
      <c r="AC231" s="18"/>
      <c r="AD231" s="34"/>
      <c r="AE231" s="22" t="s">
        <v>8850</v>
      </c>
      <c r="AF231" s="22" t="s">
        <v>8865</v>
      </c>
      <c r="AG231" s="22" t="s">
        <v>8855</v>
      </c>
    </row>
    <row r="232" spans="1:33" ht="45" customHeight="1" x14ac:dyDescent="0.2">
      <c r="A232" s="18">
        <v>890985122</v>
      </c>
      <c r="B232" s="18" t="s">
        <v>1031</v>
      </c>
      <c r="C232" s="15" t="s">
        <v>98</v>
      </c>
      <c r="D232" s="15" t="s">
        <v>326</v>
      </c>
      <c r="E232" s="15">
        <v>4</v>
      </c>
      <c r="F232" s="15">
        <v>4</v>
      </c>
      <c r="G232" s="15" t="s">
        <v>1025</v>
      </c>
      <c r="H232" s="15">
        <v>10</v>
      </c>
      <c r="I232" s="15">
        <v>10</v>
      </c>
      <c r="J232" s="15">
        <v>201132320</v>
      </c>
      <c r="K232" s="15" t="s">
        <v>327</v>
      </c>
      <c r="L232" s="15" t="s">
        <v>101</v>
      </c>
      <c r="M232" s="18" t="s">
        <v>2731</v>
      </c>
      <c r="N232" s="22"/>
      <c r="O232" s="15" t="s">
        <v>101</v>
      </c>
      <c r="P232" s="18" t="s">
        <v>2730</v>
      </c>
      <c r="Q232" s="22"/>
      <c r="R232" s="18">
        <v>0</v>
      </c>
      <c r="S232" s="18">
        <v>0</v>
      </c>
      <c r="T232" s="15"/>
      <c r="U232" s="18" t="s">
        <v>2688</v>
      </c>
      <c r="V232" s="15"/>
      <c r="W232" s="18" t="s">
        <v>2732</v>
      </c>
      <c r="X232" s="18" t="s">
        <v>71</v>
      </c>
      <c r="Y232" s="18" t="s">
        <v>7052</v>
      </c>
      <c r="Z232" s="22"/>
      <c r="AA232" s="16">
        <v>42638</v>
      </c>
      <c r="AB232" s="34"/>
      <c r="AC232" s="18"/>
      <c r="AD232" s="34"/>
      <c r="AE232" s="22" t="s">
        <v>8850</v>
      </c>
      <c r="AF232" s="22" t="s">
        <v>8865</v>
      </c>
      <c r="AG232" s="22" t="s">
        <v>8855</v>
      </c>
    </row>
    <row r="233" spans="1:33" ht="45" customHeight="1" x14ac:dyDescent="0.2">
      <c r="A233" s="18">
        <v>890985122</v>
      </c>
      <c r="B233" s="18" t="s">
        <v>1031</v>
      </c>
      <c r="C233" s="15" t="s">
        <v>98</v>
      </c>
      <c r="D233" s="15" t="s">
        <v>326</v>
      </c>
      <c r="E233" s="15">
        <v>4</v>
      </c>
      <c r="F233" s="15">
        <v>4</v>
      </c>
      <c r="G233" s="15" t="s">
        <v>1025</v>
      </c>
      <c r="H233" s="15">
        <v>10</v>
      </c>
      <c r="I233" s="15">
        <v>10</v>
      </c>
      <c r="J233" s="15">
        <v>201132330</v>
      </c>
      <c r="K233" s="15" t="s">
        <v>331</v>
      </c>
      <c r="L233" s="15" t="s">
        <v>101</v>
      </c>
      <c r="M233" s="18" t="s">
        <v>2734</v>
      </c>
      <c r="N233" s="22"/>
      <c r="O233" s="15" t="s">
        <v>101</v>
      </c>
      <c r="P233" s="18" t="s">
        <v>2730</v>
      </c>
      <c r="Q233" s="22"/>
      <c r="R233" s="18">
        <v>0</v>
      </c>
      <c r="S233" s="18">
        <v>0</v>
      </c>
      <c r="T233" s="15"/>
      <c r="U233" s="18" t="s">
        <v>2688</v>
      </c>
      <c r="V233" s="15"/>
      <c r="W233" s="18" t="s">
        <v>2735</v>
      </c>
      <c r="X233" s="18" t="s">
        <v>71</v>
      </c>
      <c r="Y233" s="18" t="s">
        <v>7053</v>
      </c>
      <c r="Z233" s="22"/>
      <c r="AA233" s="16">
        <v>45809</v>
      </c>
      <c r="AB233" s="34"/>
      <c r="AC233" s="18"/>
      <c r="AD233" s="34"/>
      <c r="AE233" s="22" t="s">
        <v>8850</v>
      </c>
      <c r="AF233" s="22" t="s">
        <v>8865</v>
      </c>
      <c r="AG233" s="22" t="s">
        <v>8855</v>
      </c>
    </row>
    <row r="234" spans="1:33" ht="45" customHeight="1" x14ac:dyDescent="0.2">
      <c r="A234" s="18">
        <v>890985122</v>
      </c>
      <c r="B234" s="18" t="s">
        <v>1031</v>
      </c>
      <c r="C234" s="15" t="s">
        <v>98</v>
      </c>
      <c r="D234" s="15" t="s">
        <v>326</v>
      </c>
      <c r="E234" s="15">
        <v>4</v>
      </c>
      <c r="F234" s="15">
        <v>4</v>
      </c>
      <c r="G234" s="15" t="s">
        <v>1025</v>
      </c>
      <c r="H234" s="15">
        <v>10</v>
      </c>
      <c r="I234" s="15">
        <v>10</v>
      </c>
      <c r="J234" s="15">
        <v>201132340</v>
      </c>
      <c r="K234" s="15" t="s">
        <v>333</v>
      </c>
      <c r="L234" s="15" t="s">
        <v>101</v>
      </c>
      <c r="M234" s="18" t="s">
        <v>2736</v>
      </c>
      <c r="N234" s="22"/>
      <c r="O234" s="15" t="s">
        <v>101</v>
      </c>
      <c r="P234" s="18" t="s">
        <v>2730</v>
      </c>
      <c r="Q234" s="22"/>
      <c r="R234" s="18">
        <v>0</v>
      </c>
      <c r="S234" s="18">
        <v>0</v>
      </c>
      <c r="T234" s="15"/>
      <c r="U234" s="18" t="s">
        <v>2688</v>
      </c>
      <c r="V234" s="15"/>
      <c r="W234" s="18" t="s">
        <v>2735</v>
      </c>
      <c r="X234" s="18" t="s">
        <v>71</v>
      </c>
      <c r="Y234" s="18" t="s">
        <v>7053</v>
      </c>
      <c r="Z234" s="22"/>
      <c r="AA234" s="16">
        <v>45809</v>
      </c>
      <c r="AB234" s="34"/>
      <c r="AC234" s="18"/>
      <c r="AD234" s="34"/>
      <c r="AE234" s="22" t="s">
        <v>8850</v>
      </c>
      <c r="AF234" s="22" t="s">
        <v>8865</v>
      </c>
      <c r="AG234" s="22" t="s">
        <v>8855</v>
      </c>
    </row>
    <row r="235" spans="1:33" ht="45" customHeight="1" x14ac:dyDescent="0.2">
      <c r="A235" s="18">
        <v>890985122</v>
      </c>
      <c r="B235" s="18" t="s">
        <v>1031</v>
      </c>
      <c r="C235" s="15" t="s">
        <v>98</v>
      </c>
      <c r="D235" s="15" t="s">
        <v>326</v>
      </c>
      <c r="E235" s="15">
        <v>4</v>
      </c>
      <c r="F235" s="15">
        <v>4</v>
      </c>
      <c r="G235" s="15" t="s">
        <v>1025</v>
      </c>
      <c r="H235" s="15">
        <v>10</v>
      </c>
      <c r="I235" s="15">
        <v>10</v>
      </c>
      <c r="J235" s="15">
        <v>201132350</v>
      </c>
      <c r="K235" s="15" t="s">
        <v>335</v>
      </c>
      <c r="L235" s="15" t="s">
        <v>101</v>
      </c>
      <c r="M235" s="18" t="s">
        <v>2737</v>
      </c>
      <c r="N235" s="22"/>
      <c r="O235" s="15" t="s">
        <v>101</v>
      </c>
      <c r="P235" s="18" t="s">
        <v>2730</v>
      </c>
      <c r="Q235" s="22"/>
      <c r="R235" s="18">
        <v>0</v>
      </c>
      <c r="S235" s="18">
        <v>0</v>
      </c>
      <c r="T235" s="15"/>
      <c r="U235" s="18" t="s">
        <v>2688</v>
      </c>
      <c r="V235" s="15"/>
      <c r="W235" s="18" t="s">
        <v>2738</v>
      </c>
      <c r="X235" s="18" t="s">
        <v>71</v>
      </c>
      <c r="Y235" s="18" t="s">
        <v>2733</v>
      </c>
      <c r="Z235" s="22"/>
      <c r="AA235" s="16">
        <v>46222</v>
      </c>
      <c r="AB235" s="34"/>
      <c r="AC235" s="18"/>
      <c r="AD235" s="34"/>
      <c r="AE235" s="22" t="s">
        <v>8850</v>
      </c>
      <c r="AF235" s="22" t="s">
        <v>8865</v>
      </c>
      <c r="AG235" s="22" t="s">
        <v>8855</v>
      </c>
    </row>
    <row r="236" spans="1:33" ht="45" customHeight="1" x14ac:dyDescent="0.2">
      <c r="A236" s="18">
        <v>890985122</v>
      </c>
      <c r="B236" s="18" t="s">
        <v>1031</v>
      </c>
      <c r="C236" s="15" t="s">
        <v>98</v>
      </c>
      <c r="D236" s="15" t="s">
        <v>320</v>
      </c>
      <c r="E236" s="15">
        <v>4</v>
      </c>
      <c r="F236" s="15">
        <v>4</v>
      </c>
      <c r="G236" s="15" t="s">
        <v>1025</v>
      </c>
      <c r="H236" s="15">
        <v>8</v>
      </c>
      <c r="I236" s="15">
        <v>8</v>
      </c>
      <c r="J236" s="15">
        <v>201132710</v>
      </c>
      <c r="K236" s="15" t="s">
        <v>321</v>
      </c>
      <c r="L236" s="15" t="s">
        <v>101</v>
      </c>
      <c r="M236" s="18" t="s">
        <v>4537</v>
      </c>
      <c r="N236" s="22"/>
      <c r="O236" s="15" t="s">
        <v>101</v>
      </c>
      <c r="P236" s="18" t="s">
        <v>2730</v>
      </c>
      <c r="Q236" s="22"/>
      <c r="R236" s="18">
        <v>0</v>
      </c>
      <c r="S236" s="18">
        <v>0</v>
      </c>
      <c r="T236" s="15" t="s">
        <v>6070</v>
      </c>
      <c r="U236" s="18" t="s">
        <v>6320</v>
      </c>
      <c r="V236" s="15"/>
      <c r="W236" s="18" t="s">
        <v>798</v>
      </c>
      <c r="X236" s="18" t="s">
        <v>71</v>
      </c>
      <c r="Y236" s="18" t="s">
        <v>3224</v>
      </c>
      <c r="Z236" s="22"/>
      <c r="AA236" s="16">
        <v>46774</v>
      </c>
      <c r="AB236" s="34"/>
      <c r="AC236" s="18"/>
      <c r="AD236" s="34"/>
      <c r="AE236" s="22" t="s">
        <v>8850</v>
      </c>
      <c r="AF236" s="22" t="s">
        <v>8865</v>
      </c>
      <c r="AG236" s="22" t="s">
        <v>8855</v>
      </c>
    </row>
    <row r="237" spans="1:33" ht="45" customHeight="1" x14ac:dyDescent="0.2">
      <c r="A237" s="18">
        <v>890985122</v>
      </c>
      <c r="B237" s="18" t="s">
        <v>1031</v>
      </c>
      <c r="C237" s="15" t="s">
        <v>98</v>
      </c>
      <c r="D237" s="15" t="s">
        <v>320</v>
      </c>
      <c r="E237" s="15">
        <v>4</v>
      </c>
      <c r="F237" s="15">
        <v>4</v>
      </c>
      <c r="G237" s="15" t="s">
        <v>1025</v>
      </c>
      <c r="H237" s="15">
        <v>8</v>
      </c>
      <c r="I237" s="15">
        <v>8</v>
      </c>
      <c r="J237" s="15">
        <v>201132810</v>
      </c>
      <c r="K237" s="15" t="s">
        <v>323</v>
      </c>
      <c r="L237" s="15" t="s">
        <v>101</v>
      </c>
      <c r="M237" s="18" t="s">
        <v>4538</v>
      </c>
      <c r="N237" s="22"/>
      <c r="O237" s="15" t="s">
        <v>101</v>
      </c>
      <c r="P237" s="18" t="s">
        <v>2730</v>
      </c>
      <c r="Q237" s="22"/>
      <c r="R237" s="18">
        <v>0</v>
      </c>
      <c r="S237" s="18">
        <v>0</v>
      </c>
      <c r="T237" s="15" t="s">
        <v>6070</v>
      </c>
      <c r="U237" s="18" t="s">
        <v>6320</v>
      </c>
      <c r="V237" s="15"/>
      <c r="W237" s="18" t="s">
        <v>798</v>
      </c>
      <c r="X237" s="18" t="s">
        <v>71</v>
      </c>
      <c r="Y237" s="18" t="s">
        <v>3224</v>
      </c>
      <c r="Z237" s="22"/>
      <c r="AA237" s="16">
        <v>46774</v>
      </c>
      <c r="AB237" s="34"/>
      <c r="AC237" s="18"/>
      <c r="AD237" s="34"/>
      <c r="AE237" s="22" t="s">
        <v>8850</v>
      </c>
      <c r="AF237" s="22" t="s">
        <v>8865</v>
      </c>
      <c r="AG237" s="22" t="s">
        <v>8855</v>
      </c>
    </row>
    <row r="238" spans="1:33" ht="45" customHeight="1" x14ac:dyDescent="0.2">
      <c r="A238" s="18">
        <v>890985122</v>
      </c>
      <c r="B238" s="18" t="s">
        <v>1031</v>
      </c>
      <c r="C238" s="15" t="s">
        <v>98</v>
      </c>
      <c r="D238" s="15" t="s">
        <v>320</v>
      </c>
      <c r="E238" s="15">
        <v>4</v>
      </c>
      <c r="F238" s="15">
        <v>4</v>
      </c>
      <c r="G238" s="15" t="s">
        <v>1025</v>
      </c>
      <c r="H238" s="15">
        <v>8</v>
      </c>
      <c r="I238" s="15">
        <v>8</v>
      </c>
      <c r="J238" s="15">
        <v>201132910</v>
      </c>
      <c r="K238" s="15" t="s">
        <v>324</v>
      </c>
      <c r="L238" s="15" t="s">
        <v>101</v>
      </c>
      <c r="M238" s="18" t="s">
        <v>4539</v>
      </c>
      <c r="N238" s="22"/>
      <c r="O238" s="15" t="s">
        <v>101</v>
      </c>
      <c r="P238" s="18" t="s">
        <v>2730</v>
      </c>
      <c r="Q238" s="22"/>
      <c r="R238" s="18">
        <v>0</v>
      </c>
      <c r="S238" s="18">
        <v>0</v>
      </c>
      <c r="T238" s="15" t="s">
        <v>6070</v>
      </c>
      <c r="U238" s="18" t="s">
        <v>6320</v>
      </c>
      <c r="V238" s="15"/>
      <c r="W238" s="18" t="s">
        <v>798</v>
      </c>
      <c r="X238" s="18" t="s">
        <v>71</v>
      </c>
      <c r="Y238" s="18" t="s">
        <v>3224</v>
      </c>
      <c r="Z238" s="22"/>
      <c r="AA238" s="16">
        <v>46774</v>
      </c>
      <c r="AB238" s="34"/>
      <c r="AC238" s="18"/>
      <c r="AD238" s="34"/>
      <c r="AE238" s="22" t="s">
        <v>8850</v>
      </c>
      <c r="AF238" s="22" t="s">
        <v>8865</v>
      </c>
      <c r="AG238" s="22" t="s">
        <v>8855</v>
      </c>
    </row>
    <row r="239" spans="1:33" ht="60" customHeight="1" x14ac:dyDescent="0.2">
      <c r="A239" s="18">
        <v>890985122</v>
      </c>
      <c r="B239" s="18" t="s">
        <v>1031</v>
      </c>
      <c r="C239" s="15" t="s">
        <v>98</v>
      </c>
      <c r="D239" s="15" t="s">
        <v>320</v>
      </c>
      <c r="E239" s="15">
        <v>4</v>
      </c>
      <c r="F239" s="15">
        <v>4</v>
      </c>
      <c r="G239" s="15" t="s">
        <v>1025</v>
      </c>
      <c r="H239" s="15">
        <v>8</v>
      </c>
      <c r="I239" s="15">
        <v>8</v>
      </c>
      <c r="J239" s="15">
        <v>201133110</v>
      </c>
      <c r="K239" s="15" t="s">
        <v>325</v>
      </c>
      <c r="L239" s="15" t="s">
        <v>101</v>
      </c>
      <c r="M239" s="18" t="s">
        <v>4540</v>
      </c>
      <c r="N239" s="22"/>
      <c r="O239" s="15" t="s">
        <v>101</v>
      </c>
      <c r="P239" s="18" t="s">
        <v>2730</v>
      </c>
      <c r="Q239" s="22"/>
      <c r="R239" s="18">
        <v>0</v>
      </c>
      <c r="S239" s="18">
        <v>0</v>
      </c>
      <c r="T239" s="15" t="s">
        <v>6070</v>
      </c>
      <c r="U239" s="18" t="s">
        <v>6320</v>
      </c>
      <c r="V239" s="15"/>
      <c r="W239" s="18" t="s">
        <v>798</v>
      </c>
      <c r="X239" s="18" t="s">
        <v>71</v>
      </c>
      <c r="Y239" s="18" t="s">
        <v>3224</v>
      </c>
      <c r="Z239" s="22"/>
      <c r="AA239" s="16">
        <v>46774</v>
      </c>
      <c r="AB239" s="34"/>
      <c r="AC239" s="18"/>
      <c r="AD239" s="34"/>
      <c r="AE239" s="22" t="s">
        <v>8850</v>
      </c>
      <c r="AF239" s="22" t="s">
        <v>8865</v>
      </c>
      <c r="AG239" s="22" t="s">
        <v>8855</v>
      </c>
    </row>
    <row r="240" spans="1:33" ht="30" customHeight="1" x14ac:dyDescent="0.2">
      <c r="A240" s="18">
        <v>890985122</v>
      </c>
      <c r="B240" s="18" t="s">
        <v>1031</v>
      </c>
      <c r="C240" s="15" t="s">
        <v>98</v>
      </c>
      <c r="D240" s="15" t="s">
        <v>796</v>
      </c>
      <c r="E240" s="15">
        <v>2</v>
      </c>
      <c r="F240" s="15">
        <v>2</v>
      </c>
      <c r="G240" s="15" t="s">
        <v>1025</v>
      </c>
      <c r="H240" s="15">
        <v>10</v>
      </c>
      <c r="I240" s="15">
        <v>10</v>
      </c>
      <c r="J240" s="15">
        <v>201133407</v>
      </c>
      <c r="K240" s="15" t="s">
        <v>797</v>
      </c>
      <c r="L240" s="15" t="s">
        <v>101</v>
      </c>
      <c r="M240" s="18" t="s">
        <v>4541</v>
      </c>
      <c r="N240" s="22"/>
      <c r="O240" s="15" t="s">
        <v>101</v>
      </c>
      <c r="P240" s="18" t="s">
        <v>2730</v>
      </c>
      <c r="Q240" s="22"/>
      <c r="R240" s="18">
        <v>0</v>
      </c>
      <c r="S240" s="18">
        <v>0</v>
      </c>
      <c r="T240" s="15" t="s">
        <v>6072</v>
      </c>
      <c r="U240" s="18" t="s">
        <v>6321</v>
      </c>
      <c r="V240" s="15"/>
      <c r="W240" s="18" t="s">
        <v>2714</v>
      </c>
      <c r="X240" s="18" t="s">
        <v>71</v>
      </c>
      <c r="Y240" s="18" t="s">
        <v>2740</v>
      </c>
      <c r="Z240" s="22"/>
      <c r="AA240" s="16">
        <v>46537</v>
      </c>
      <c r="AB240" s="34"/>
      <c r="AC240" s="18"/>
      <c r="AD240" s="34"/>
      <c r="AE240" s="22" t="s">
        <v>8850</v>
      </c>
      <c r="AF240" s="22" t="s">
        <v>8865</v>
      </c>
      <c r="AG240" s="22" t="s">
        <v>8855</v>
      </c>
    </row>
    <row r="241" spans="1:33" ht="30" customHeight="1" x14ac:dyDescent="0.2">
      <c r="A241" s="18">
        <v>890985122</v>
      </c>
      <c r="B241" s="18" t="s">
        <v>1031</v>
      </c>
      <c r="C241" s="15" t="s">
        <v>98</v>
      </c>
      <c r="D241" s="15" t="s">
        <v>796</v>
      </c>
      <c r="E241" s="15">
        <v>2</v>
      </c>
      <c r="F241" s="15">
        <v>2</v>
      </c>
      <c r="G241" s="15" t="s">
        <v>1025</v>
      </c>
      <c r="H241" s="15">
        <v>10</v>
      </c>
      <c r="I241" s="15">
        <v>10</v>
      </c>
      <c r="J241" s="15">
        <v>201133507</v>
      </c>
      <c r="K241" s="15" t="s">
        <v>799</v>
      </c>
      <c r="L241" s="15" t="s">
        <v>101</v>
      </c>
      <c r="M241" s="18" t="s">
        <v>4542</v>
      </c>
      <c r="N241" s="22"/>
      <c r="O241" s="15" t="s">
        <v>101</v>
      </c>
      <c r="P241" s="18" t="s">
        <v>2730</v>
      </c>
      <c r="Q241" s="22"/>
      <c r="R241" s="18">
        <v>0</v>
      </c>
      <c r="S241" s="18">
        <v>0</v>
      </c>
      <c r="T241" s="15" t="s">
        <v>6072</v>
      </c>
      <c r="U241" s="18" t="s">
        <v>1523</v>
      </c>
      <c r="V241" s="15"/>
      <c r="W241" s="18" t="s">
        <v>2714</v>
      </c>
      <c r="X241" s="18" t="s">
        <v>71</v>
      </c>
      <c r="Y241" s="18" t="s">
        <v>2740</v>
      </c>
      <c r="Z241" s="22"/>
      <c r="AA241" s="16">
        <v>47633</v>
      </c>
      <c r="AB241" s="34"/>
      <c r="AC241" s="18"/>
      <c r="AD241" s="34"/>
      <c r="AE241" s="22" t="s">
        <v>8850</v>
      </c>
      <c r="AF241" s="22" t="s">
        <v>8865</v>
      </c>
      <c r="AG241" s="22" t="s">
        <v>8855</v>
      </c>
    </row>
    <row r="242" spans="1:33" ht="45" customHeight="1" x14ac:dyDescent="0.2">
      <c r="A242" s="18">
        <v>890985122</v>
      </c>
      <c r="B242" s="18" t="s">
        <v>1031</v>
      </c>
      <c r="C242" s="15" t="s">
        <v>98</v>
      </c>
      <c r="D242" s="15" t="s">
        <v>350</v>
      </c>
      <c r="E242" s="15">
        <v>2</v>
      </c>
      <c r="F242" s="15">
        <v>2</v>
      </c>
      <c r="G242" s="15" t="s">
        <v>1025</v>
      </c>
      <c r="H242" s="15">
        <v>10</v>
      </c>
      <c r="I242" s="15">
        <v>10</v>
      </c>
      <c r="J242" s="15">
        <v>201134810</v>
      </c>
      <c r="K242" s="15" t="s">
        <v>351</v>
      </c>
      <c r="L242" s="15" t="s">
        <v>101</v>
      </c>
      <c r="M242" s="18" t="s">
        <v>2739</v>
      </c>
      <c r="N242" s="22"/>
      <c r="O242" s="15" t="s">
        <v>101</v>
      </c>
      <c r="P242" s="18" t="s">
        <v>2730</v>
      </c>
      <c r="Q242" s="22"/>
      <c r="R242" s="18">
        <v>0</v>
      </c>
      <c r="S242" s="18">
        <v>0</v>
      </c>
      <c r="T242" s="15" t="s">
        <v>6073</v>
      </c>
      <c r="U242" s="18" t="s">
        <v>587</v>
      </c>
      <c r="V242" s="15"/>
      <c r="W242" s="18" t="s">
        <v>1029</v>
      </c>
      <c r="X242" s="18" t="s">
        <v>71</v>
      </c>
      <c r="Y242" s="18" t="s">
        <v>2740</v>
      </c>
      <c r="Z242" s="22"/>
      <c r="AA242" s="16">
        <v>46510</v>
      </c>
      <c r="AB242" s="34"/>
      <c r="AC242" s="18"/>
      <c r="AD242" s="34"/>
      <c r="AE242" s="22" t="s">
        <v>8850</v>
      </c>
      <c r="AF242" s="22" t="s">
        <v>8865</v>
      </c>
      <c r="AG242" s="22" t="s">
        <v>8855</v>
      </c>
    </row>
    <row r="243" spans="1:33" ht="45" customHeight="1" x14ac:dyDescent="0.2">
      <c r="A243" s="18">
        <v>890985122</v>
      </c>
      <c r="B243" s="18" t="s">
        <v>1031</v>
      </c>
      <c r="C243" s="15" t="s">
        <v>98</v>
      </c>
      <c r="D243" s="15" t="s">
        <v>350</v>
      </c>
      <c r="E243" s="15">
        <v>2</v>
      </c>
      <c r="F243" s="15">
        <v>2</v>
      </c>
      <c r="G243" s="15" t="s">
        <v>1025</v>
      </c>
      <c r="H243" s="15">
        <v>10</v>
      </c>
      <c r="I243" s="15">
        <v>10</v>
      </c>
      <c r="J243" s="15">
        <v>201134910</v>
      </c>
      <c r="K243" s="15" t="s">
        <v>354</v>
      </c>
      <c r="L243" s="15" t="s">
        <v>101</v>
      </c>
      <c r="M243" s="18" t="s">
        <v>2741</v>
      </c>
      <c r="N243" s="22"/>
      <c r="O243" s="15" t="s">
        <v>101</v>
      </c>
      <c r="P243" s="18" t="s">
        <v>2730</v>
      </c>
      <c r="Q243" s="22"/>
      <c r="R243" s="18">
        <v>0</v>
      </c>
      <c r="S243" s="18">
        <v>0</v>
      </c>
      <c r="T243" s="15" t="s">
        <v>6073</v>
      </c>
      <c r="U243" s="18" t="s">
        <v>587</v>
      </c>
      <c r="V243" s="15"/>
      <c r="W243" s="18" t="s">
        <v>2714</v>
      </c>
      <c r="X243" s="18" t="s">
        <v>71</v>
      </c>
      <c r="Y243" s="18" t="s">
        <v>2740</v>
      </c>
      <c r="Z243" s="22"/>
      <c r="AA243" s="16">
        <v>46537</v>
      </c>
      <c r="AB243" s="34"/>
      <c r="AC243" s="18"/>
      <c r="AD243" s="34"/>
      <c r="AE243" s="22" t="s">
        <v>8850</v>
      </c>
      <c r="AF243" s="22" t="s">
        <v>8865</v>
      </c>
      <c r="AG243" s="22" t="s">
        <v>8855</v>
      </c>
    </row>
    <row r="244" spans="1:33" ht="45" customHeight="1" x14ac:dyDescent="0.2">
      <c r="A244" s="18">
        <v>890985122</v>
      </c>
      <c r="B244" s="18" t="s">
        <v>1031</v>
      </c>
      <c r="C244" s="15" t="s">
        <v>98</v>
      </c>
      <c r="D244" s="15" t="s">
        <v>182</v>
      </c>
      <c r="E244" s="15">
        <v>2</v>
      </c>
      <c r="F244" s="15">
        <v>2</v>
      </c>
      <c r="G244" s="15" t="s">
        <v>1025</v>
      </c>
      <c r="H244" s="15">
        <v>10</v>
      </c>
      <c r="I244" s="15">
        <v>10</v>
      </c>
      <c r="J244" s="15">
        <v>201135210</v>
      </c>
      <c r="K244" s="15" t="s">
        <v>183</v>
      </c>
      <c r="L244" s="15" t="s">
        <v>101</v>
      </c>
      <c r="M244" s="18" t="s">
        <v>4544</v>
      </c>
      <c r="N244" s="22"/>
      <c r="O244" s="15" t="s">
        <v>101</v>
      </c>
      <c r="P244" s="18" t="s">
        <v>2685</v>
      </c>
      <c r="Q244" s="22"/>
      <c r="R244" s="18">
        <v>0</v>
      </c>
      <c r="S244" s="18">
        <v>0</v>
      </c>
      <c r="T244" s="15" t="s">
        <v>6074</v>
      </c>
      <c r="U244" s="18" t="s">
        <v>587</v>
      </c>
      <c r="V244" s="15"/>
      <c r="W244" s="18" t="s">
        <v>2795</v>
      </c>
      <c r="X244" s="18" t="s">
        <v>71</v>
      </c>
      <c r="Y244" s="18" t="s">
        <v>1496</v>
      </c>
      <c r="Z244" s="22"/>
      <c r="AA244" s="16">
        <v>45839</v>
      </c>
      <c r="AB244" s="34"/>
      <c r="AC244" s="18"/>
      <c r="AD244" s="34"/>
      <c r="AE244" s="22" t="s">
        <v>8850</v>
      </c>
      <c r="AF244" s="22" t="s">
        <v>8865</v>
      </c>
      <c r="AG244" s="22" t="s">
        <v>8855</v>
      </c>
    </row>
    <row r="245" spans="1:33" ht="75" customHeight="1" x14ac:dyDescent="0.2">
      <c r="A245" s="18">
        <v>890985122</v>
      </c>
      <c r="B245" s="18" t="s">
        <v>1031</v>
      </c>
      <c r="C245" s="15" t="s">
        <v>98</v>
      </c>
      <c r="D245" s="15" t="s">
        <v>182</v>
      </c>
      <c r="E245" s="15">
        <v>2</v>
      </c>
      <c r="F245" s="15">
        <v>2</v>
      </c>
      <c r="G245" s="15" t="s">
        <v>1025</v>
      </c>
      <c r="H245" s="15">
        <v>11</v>
      </c>
      <c r="I245" s="15">
        <v>10</v>
      </c>
      <c r="J245" s="15">
        <v>201135310</v>
      </c>
      <c r="K245" s="15" t="s">
        <v>189</v>
      </c>
      <c r="L245" s="15" t="s">
        <v>101</v>
      </c>
      <c r="M245" s="18" t="s">
        <v>4545</v>
      </c>
      <c r="N245" s="22"/>
      <c r="O245" s="15" t="s">
        <v>101</v>
      </c>
      <c r="P245" s="18" t="s">
        <v>2685</v>
      </c>
      <c r="Q245" s="22"/>
      <c r="R245" s="18">
        <v>0</v>
      </c>
      <c r="S245" s="18">
        <v>0</v>
      </c>
      <c r="T245" s="15" t="s">
        <v>6074</v>
      </c>
      <c r="U245" s="18" t="s">
        <v>587</v>
      </c>
      <c r="V245" s="15"/>
      <c r="W245" s="18" t="s">
        <v>2795</v>
      </c>
      <c r="X245" s="18" t="s">
        <v>71</v>
      </c>
      <c r="Y245" s="18" t="s">
        <v>1496</v>
      </c>
      <c r="Z245" s="22"/>
      <c r="AA245" s="16">
        <v>45839</v>
      </c>
      <c r="AB245" s="34"/>
      <c r="AC245" s="18"/>
      <c r="AD245" s="34"/>
      <c r="AE245" s="22" t="s">
        <v>8850</v>
      </c>
      <c r="AF245" s="22" t="s">
        <v>8865</v>
      </c>
      <c r="AG245" s="22" t="s">
        <v>8855</v>
      </c>
    </row>
    <row r="246" spans="1:33" ht="75" customHeight="1" x14ac:dyDescent="0.2">
      <c r="A246" s="18">
        <v>890985122</v>
      </c>
      <c r="B246" s="18" t="s">
        <v>1031</v>
      </c>
      <c r="C246" s="15" t="s">
        <v>98</v>
      </c>
      <c r="D246" s="15" t="s">
        <v>769</v>
      </c>
      <c r="E246" s="15">
        <v>2</v>
      </c>
      <c r="F246" s="15">
        <v>2</v>
      </c>
      <c r="G246" s="15" t="s">
        <v>1025</v>
      </c>
      <c r="H246" s="15">
        <v>7</v>
      </c>
      <c r="I246" s="15">
        <v>7</v>
      </c>
      <c r="J246" s="15">
        <v>201140209</v>
      </c>
      <c r="K246" s="15" t="s">
        <v>770</v>
      </c>
      <c r="L246" s="15" t="s">
        <v>452</v>
      </c>
      <c r="M246" s="18" t="s">
        <v>2878</v>
      </c>
      <c r="N246" s="22"/>
      <c r="O246" s="15" t="s">
        <v>101</v>
      </c>
      <c r="P246" s="18" t="s">
        <v>2685</v>
      </c>
      <c r="Q246" s="22"/>
      <c r="R246" s="18">
        <v>0</v>
      </c>
      <c r="S246" s="18">
        <v>0</v>
      </c>
      <c r="T246" s="15" t="s">
        <v>773</v>
      </c>
      <c r="U246" s="18" t="s">
        <v>505</v>
      </c>
      <c r="V246" s="15"/>
      <c r="W246" s="18" t="s">
        <v>2879</v>
      </c>
      <c r="X246" s="18" t="s">
        <v>71</v>
      </c>
      <c r="Y246" s="18" t="s">
        <v>507</v>
      </c>
      <c r="Z246" s="22"/>
      <c r="AA246" s="16">
        <v>46447</v>
      </c>
      <c r="AB246" s="34"/>
      <c r="AC246" s="18"/>
      <c r="AD246" s="34"/>
      <c r="AE246" s="22" t="s">
        <v>8850</v>
      </c>
      <c r="AF246" s="22" t="s">
        <v>8865</v>
      </c>
      <c r="AG246" s="22" t="s">
        <v>8855</v>
      </c>
    </row>
    <row r="247" spans="1:33" ht="75" customHeight="1" x14ac:dyDescent="0.2">
      <c r="A247" s="18">
        <v>890985122</v>
      </c>
      <c r="B247" s="18" t="s">
        <v>1031</v>
      </c>
      <c r="C247" s="15" t="s">
        <v>98</v>
      </c>
      <c r="D247" s="15" t="s">
        <v>769</v>
      </c>
      <c r="E247" s="15">
        <v>2</v>
      </c>
      <c r="F247" s="15">
        <v>2</v>
      </c>
      <c r="G247" s="15" t="s">
        <v>1025</v>
      </c>
      <c r="H247" s="15">
        <v>7</v>
      </c>
      <c r="I247" s="15">
        <v>7</v>
      </c>
      <c r="J247" s="15">
        <v>201140409</v>
      </c>
      <c r="K247" s="15" t="s">
        <v>777</v>
      </c>
      <c r="L247" s="15" t="s">
        <v>452</v>
      </c>
      <c r="M247" s="18" t="s">
        <v>2880</v>
      </c>
      <c r="N247" s="22"/>
      <c r="O247" s="15" t="s">
        <v>101</v>
      </c>
      <c r="P247" s="18" t="s">
        <v>2685</v>
      </c>
      <c r="Q247" s="22"/>
      <c r="R247" s="18">
        <v>0</v>
      </c>
      <c r="S247" s="18">
        <v>0</v>
      </c>
      <c r="T247" s="15" t="s">
        <v>773</v>
      </c>
      <c r="U247" s="18" t="s">
        <v>505</v>
      </c>
      <c r="V247" s="15"/>
      <c r="W247" s="18" t="s">
        <v>2806</v>
      </c>
      <c r="X247" s="18" t="s">
        <v>71</v>
      </c>
      <c r="Y247" s="18" t="s">
        <v>507</v>
      </c>
      <c r="Z247" s="22"/>
      <c r="AA247" s="16">
        <v>46447</v>
      </c>
      <c r="AB247" s="34"/>
      <c r="AC247" s="18"/>
      <c r="AD247" s="34"/>
      <c r="AE247" s="22" t="s">
        <v>8850</v>
      </c>
      <c r="AF247" s="22" t="s">
        <v>8865</v>
      </c>
      <c r="AG247" s="22" t="s">
        <v>8855</v>
      </c>
    </row>
    <row r="248" spans="1:33" ht="75" customHeight="1" x14ac:dyDescent="0.2">
      <c r="A248" s="18">
        <v>890985122</v>
      </c>
      <c r="B248" s="18" t="s">
        <v>1031</v>
      </c>
      <c r="C248" s="15" t="s">
        <v>98</v>
      </c>
      <c r="D248" s="15" t="s">
        <v>780</v>
      </c>
      <c r="E248" s="15">
        <v>2</v>
      </c>
      <c r="F248" s="15">
        <v>2</v>
      </c>
      <c r="G248" s="15" t="s">
        <v>1025</v>
      </c>
      <c r="H248" s="15">
        <v>10</v>
      </c>
      <c r="I248" s="15">
        <v>10</v>
      </c>
      <c r="J248" s="15">
        <v>201140509</v>
      </c>
      <c r="K248" s="15" t="s">
        <v>781</v>
      </c>
      <c r="L248" s="15" t="s">
        <v>452</v>
      </c>
      <c r="M248" s="18" t="s">
        <v>2881</v>
      </c>
      <c r="N248" s="22"/>
      <c r="O248" s="15" t="s">
        <v>101</v>
      </c>
      <c r="P248" s="18" t="s">
        <v>2685</v>
      </c>
      <c r="Q248" s="22"/>
      <c r="R248" s="18">
        <v>0</v>
      </c>
      <c r="S248" s="18">
        <v>0</v>
      </c>
      <c r="T248" s="15" t="s">
        <v>783</v>
      </c>
      <c r="U248" s="18" t="s">
        <v>1043</v>
      </c>
      <c r="V248" s="15"/>
      <c r="W248" s="18" t="s">
        <v>2860</v>
      </c>
      <c r="X248" s="18" t="s">
        <v>71</v>
      </c>
      <c r="Y248" s="18" t="s">
        <v>2882</v>
      </c>
      <c r="Z248" s="22"/>
      <c r="AA248" s="16">
        <v>46447</v>
      </c>
      <c r="AB248" s="34"/>
      <c r="AC248" s="18"/>
      <c r="AD248" s="34"/>
      <c r="AE248" s="22" t="s">
        <v>8850</v>
      </c>
      <c r="AF248" s="22" t="s">
        <v>8865</v>
      </c>
      <c r="AG248" s="22" t="s">
        <v>8855</v>
      </c>
    </row>
    <row r="249" spans="1:33" ht="75" customHeight="1" x14ac:dyDescent="0.2">
      <c r="A249" s="18">
        <v>890985122</v>
      </c>
      <c r="B249" s="18" t="s">
        <v>1031</v>
      </c>
      <c r="C249" s="15" t="s">
        <v>98</v>
      </c>
      <c r="D249" s="15" t="s">
        <v>780</v>
      </c>
      <c r="E249" s="15">
        <v>2</v>
      </c>
      <c r="F249" s="15">
        <v>2</v>
      </c>
      <c r="G249" s="15" t="s">
        <v>1025</v>
      </c>
      <c r="H249" s="15">
        <v>10</v>
      </c>
      <c r="I249" s="15">
        <v>10</v>
      </c>
      <c r="J249" s="15">
        <v>201140609</v>
      </c>
      <c r="K249" s="15" t="s">
        <v>786</v>
      </c>
      <c r="L249" s="15" t="s">
        <v>452</v>
      </c>
      <c r="M249" s="18" t="s">
        <v>2883</v>
      </c>
      <c r="N249" s="22"/>
      <c r="O249" s="15" t="s">
        <v>101</v>
      </c>
      <c r="P249" s="18" t="s">
        <v>2685</v>
      </c>
      <c r="Q249" s="22"/>
      <c r="R249" s="18">
        <v>0</v>
      </c>
      <c r="S249" s="18">
        <v>0</v>
      </c>
      <c r="T249" s="15" t="s">
        <v>783</v>
      </c>
      <c r="U249" s="18" t="s">
        <v>1043</v>
      </c>
      <c r="V249" s="15"/>
      <c r="W249" s="18" t="s">
        <v>2860</v>
      </c>
      <c r="X249" s="18" t="s">
        <v>71</v>
      </c>
      <c r="Y249" s="18" t="s">
        <v>2882</v>
      </c>
      <c r="Z249" s="22"/>
      <c r="AA249" s="16">
        <v>46447</v>
      </c>
      <c r="AB249" s="34"/>
      <c r="AC249" s="18"/>
      <c r="AD249" s="34"/>
      <c r="AE249" s="22" t="s">
        <v>8850</v>
      </c>
      <c r="AF249" s="22" t="s">
        <v>8865</v>
      </c>
      <c r="AG249" s="22" t="s">
        <v>8855</v>
      </c>
    </row>
    <row r="250" spans="1:33" ht="75" customHeight="1" x14ac:dyDescent="0.2">
      <c r="A250" s="18">
        <v>890985122</v>
      </c>
      <c r="B250" s="18" t="s">
        <v>1031</v>
      </c>
      <c r="C250" s="15" t="s">
        <v>98</v>
      </c>
      <c r="D250" s="15" t="s">
        <v>788</v>
      </c>
      <c r="E250" s="15">
        <v>2</v>
      </c>
      <c r="F250" s="15">
        <v>2</v>
      </c>
      <c r="G250" s="15" t="s">
        <v>1025</v>
      </c>
      <c r="H250" s="15">
        <v>8</v>
      </c>
      <c r="I250" s="15">
        <v>8</v>
      </c>
      <c r="J250" s="15">
        <v>201140809</v>
      </c>
      <c r="K250" s="15" t="s">
        <v>789</v>
      </c>
      <c r="L250" s="15" t="s">
        <v>452</v>
      </c>
      <c r="M250" s="18" t="s">
        <v>4546</v>
      </c>
      <c r="N250" s="22"/>
      <c r="O250" s="15" t="s">
        <v>101</v>
      </c>
      <c r="P250" s="18" t="s">
        <v>2685</v>
      </c>
      <c r="Q250" s="22"/>
      <c r="R250" s="18">
        <v>0</v>
      </c>
      <c r="S250" s="18" t="s">
        <v>6322</v>
      </c>
      <c r="T250" s="15" t="s">
        <v>6076</v>
      </c>
      <c r="U250" s="18" t="s">
        <v>1043</v>
      </c>
      <c r="V250" s="15"/>
      <c r="W250" s="18" t="s">
        <v>2890</v>
      </c>
      <c r="X250" s="18" t="s">
        <v>71</v>
      </c>
      <c r="Y250" s="18" t="s">
        <v>2891</v>
      </c>
      <c r="Z250" s="22"/>
      <c r="AA250" s="16">
        <v>46447</v>
      </c>
      <c r="AB250" s="34"/>
      <c r="AC250" s="18"/>
      <c r="AD250" s="34"/>
      <c r="AE250" s="22" t="s">
        <v>8850</v>
      </c>
      <c r="AF250" s="22" t="s">
        <v>8865</v>
      </c>
      <c r="AG250" s="22" t="s">
        <v>8855</v>
      </c>
    </row>
    <row r="251" spans="1:33" ht="60" customHeight="1" x14ac:dyDescent="0.2">
      <c r="A251" s="18">
        <v>890985122</v>
      </c>
      <c r="B251" s="18" t="s">
        <v>1031</v>
      </c>
      <c r="C251" s="15" t="s">
        <v>98</v>
      </c>
      <c r="D251" s="15" t="s">
        <v>788</v>
      </c>
      <c r="E251" s="15">
        <v>2</v>
      </c>
      <c r="F251" s="15">
        <v>2</v>
      </c>
      <c r="G251" s="15" t="s">
        <v>1025</v>
      </c>
      <c r="H251" s="15">
        <v>8</v>
      </c>
      <c r="I251" s="15">
        <v>8</v>
      </c>
      <c r="J251" s="15">
        <v>201141009</v>
      </c>
      <c r="K251" s="15" t="s">
        <v>794</v>
      </c>
      <c r="L251" s="15" t="s">
        <v>452</v>
      </c>
      <c r="M251" s="18" t="s">
        <v>2892</v>
      </c>
      <c r="N251" s="22"/>
      <c r="O251" s="15" t="s">
        <v>101</v>
      </c>
      <c r="P251" s="18" t="s">
        <v>2685</v>
      </c>
      <c r="Q251" s="22"/>
      <c r="R251" s="18">
        <v>0</v>
      </c>
      <c r="S251" s="18" t="s">
        <v>6322</v>
      </c>
      <c r="T251" s="15" t="s">
        <v>6076</v>
      </c>
      <c r="U251" s="18" t="s">
        <v>1043</v>
      </c>
      <c r="V251" s="15"/>
      <c r="W251" s="18" t="s">
        <v>2890</v>
      </c>
      <c r="X251" s="18" t="s">
        <v>71</v>
      </c>
      <c r="Y251" s="18" t="s">
        <v>2891</v>
      </c>
      <c r="Z251" s="22"/>
      <c r="AA251" s="16">
        <v>46447</v>
      </c>
      <c r="AB251" s="34"/>
      <c r="AC251" s="18"/>
      <c r="AD251" s="34"/>
      <c r="AE251" s="22" t="s">
        <v>8850</v>
      </c>
      <c r="AF251" s="22" t="s">
        <v>8865</v>
      </c>
      <c r="AG251" s="22" t="s">
        <v>8855</v>
      </c>
    </row>
    <row r="252" spans="1:33" ht="60" customHeight="1" x14ac:dyDescent="0.2">
      <c r="A252" s="18">
        <v>890985122</v>
      </c>
      <c r="B252" s="18" t="s">
        <v>1031</v>
      </c>
      <c r="C252" s="15" t="s">
        <v>98</v>
      </c>
      <c r="D252" s="15" t="s">
        <v>1545</v>
      </c>
      <c r="E252" s="15">
        <v>2</v>
      </c>
      <c r="F252" s="15">
        <v>2</v>
      </c>
      <c r="G252" s="15" t="s">
        <v>1025</v>
      </c>
      <c r="H252" s="15">
        <v>8</v>
      </c>
      <c r="I252" s="15">
        <v>8</v>
      </c>
      <c r="J252" s="15">
        <v>201141109</v>
      </c>
      <c r="K252" s="15" t="s">
        <v>1546</v>
      </c>
      <c r="L252" s="15" t="s">
        <v>452</v>
      </c>
      <c r="M252" s="18" t="s">
        <v>2884</v>
      </c>
      <c r="N252" s="22"/>
      <c r="O252" s="15" t="s">
        <v>101</v>
      </c>
      <c r="P252" s="18" t="s">
        <v>1999</v>
      </c>
      <c r="Q252" s="22"/>
      <c r="R252" s="18">
        <v>0</v>
      </c>
      <c r="S252" s="18">
        <v>0</v>
      </c>
      <c r="T252" s="15"/>
      <c r="U252" s="18" t="s">
        <v>2885</v>
      </c>
      <c r="V252" s="15"/>
      <c r="W252" s="18" t="s">
        <v>2886</v>
      </c>
      <c r="X252" s="18" t="s">
        <v>71</v>
      </c>
      <c r="Y252" s="18" t="s">
        <v>2887</v>
      </c>
      <c r="Z252" s="22"/>
      <c r="AA252" s="16">
        <v>47071</v>
      </c>
      <c r="AB252" s="34"/>
      <c r="AC252" s="18"/>
      <c r="AD252" s="34"/>
      <c r="AE252" s="22" t="s">
        <v>8850</v>
      </c>
      <c r="AF252" s="22" t="s">
        <v>8865</v>
      </c>
      <c r="AG252" s="22" t="s">
        <v>8855</v>
      </c>
    </row>
    <row r="253" spans="1:33" ht="60" customHeight="1" x14ac:dyDescent="0.2">
      <c r="A253" s="18">
        <v>890985122</v>
      </c>
      <c r="B253" s="18" t="s">
        <v>1031</v>
      </c>
      <c r="C253" s="15" t="s">
        <v>98</v>
      </c>
      <c r="D253" s="15" t="s">
        <v>1545</v>
      </c>
      <c r="E253" s="15">
        <v>2</v>
      </c>
      <c r="F253" s="15">
        <v>2</v>
      </c>
      <c r="G253" s="15" t="s">
        <v>1025</v>
      </c>
      <c r="H253" s="15">
        <v>8</v>
      </c>
      <c r="I253" s="15">
        <v>8</v>
      </c>
      <c r="J253" s="15">
        <v>201141209</v>
      </c>
      <c r="K253" s="15" t="s">
        <v>1547</v>
      </c>
      <c r="L253" s="15" t="s">
        <v>452</v>
      </c>
      <c r="M253" s="18" t="s">
        <v>2888</v>
      </c>
      <c r="N253" s="22"/>
      <c r="O253" s="15" t="s">
        <v>101</v>
      </c>
      <c r="P253" s="18" t="s">
        <v>1999</v>
      </c>
      <c r="Q253" s="22"/>
      <c r="R253" s="18">
        <v>0</v>
      </c>
      <c r="S253" s="18">
        <v>0</v>
      </c>
      <c r="T253" s="15"/>
      <c r="U253" s="18" t="s">
        <v>2885</v>
      </c>
      <c r="V253" s="15"/>
      <c r="W253" s="18" t="s">
        <v>2889</v>
      </c>
      <c r="X253" s="18" t="s">
        <v>71</v>
      </c>
      <c r="Y253" s="18" t="s">
        <v>2887</v>
      </c>
      <c r="Z253" s="22"/>
      <c r="AA253" s="16">
        <v>47071</v>
      </c>
      <c r="AB253" s="34"/>
      <c r="AC253" s="18"/>
      <c r="AD253" s="34"/>
      <c r="AE253" s="22" t="s">
        <v>8850</v>
      </c>
      <c r="AF253" s="22" t="s">
        <v>8865</v>
      </c>
      <c r="AG253" s="22" t="s">
        <v>8855</v>
      </c>
    </row>
    <row r="254" spans="1:33" ht="60" customHeight="1" x14ac:dyDescent="0.2">
      <c r="A254" s="18">
        <v>890985122</v>
      </c>
      <c r="B254" s="18" t="s">
        <v>1031</v>
      </c>
      <c r="C254" s="15" t="s">
        <v>98</v>
      </c>
      <c r="D254" s="15" t="s">
        <v>191</v>
      </c>
      <c r="E254" s="15">
        <v>3</v>
      </c>
      <c r="F254" s="15">
        <v>3</v>
      </c>
      <c r="G254" s="15" t="s">
        <v>1025</v>
      </c>
      <c r="H254" s="15">
        <v>6</v>
      </c>
      <c r="I254" s="15">
        <v>6</v>
      </c>
      <c r="J254" s="15">
        <v>201142310</v>
      </c>
      <c r="K254" s="15" t="s">
        <v>192</v>
      </c>
      <c r="L254" s="15" t="s">
        <v>101</v>
      </c>
      <c r="M254" s="18" t="s">
        <v>4547</v>
      </c>
      <c r="N254" s="22"/>
      <c r="O254" s="15" t="s">
        <v>101</v>
      </c>
      <c r="P254" s="18" t="s">
        <v>2685</v>
      </c>
      <c r="Q254" s="22"/>
      <c r="R254" s="18">
        <v>0</v>
      </c>
      <c r="S254" s="18">
        <v>0</v>
      </c>
      <c r="T254" s="15" t="s">
        <v>6077</v>
      </c>
      <c r="U254" s="18" t="s">
        <v>1497</v>
      </c>
      <c r="V254" s="15"/>
      <c r="W254" s="18" t="s">
        <v>7054</v>
      </c>
      <c r="X254" s="18" t="s">
        <v>71</v>
      </c>
      <c r="Y254" s="18" t="s">
        <v>1498</v>
      </c>
      <c r="Z254" s="22"/>
      <c r="AA254" s="16">
        <v>47451</v>
      </c>
      <c r="AB254" s="34"/>
      <c r="AC254" s="18"/>
      <c r="AD254" s="34"/>
      <c r="AE254" s="22" t="s">
        <v>8850</v>
      </c>
      <c r="AF254" s="22" t="s">
        <v>8865</v>
      </c>
      <c r="AG254" s="22" t="s">
        <v>8855</v>
      </c>
    </row>
    <row r="255" spans="1:33" ht="60" customHeight="1" x14ac:dyDescent="0.2">
      <c r="A255" s="18">
        <v>890985122</v>
      </c>
      <c r="B255" s="18" t="s">
        <v>1031</v>
      </c>
      <c r="C255" s="15" t="s">
        <v>98</v>
      </c>
      <c r="D255" s="15" t="s">
        <v>191</v>
      </c>
      <c r="E255" s="15">
        <v>3</v>
      </c>
      <c r="F255" s="15">
        <v>3</v>
      </c>
      <c r="G255" s="15" t="s">
        <v>1025</v>
      </c>
      <c r="H255" s="15">
        <v>6</v>
      </c>
      <c r="I255" s="15">
        <v>6</v>
      </c>
      <c r="J255" s="15">
        <v>201142410</v>
      </c>
      <c r="K255" s="15" t="s">
        <v>197</v>
      </c>
      <c r="L255" s="15" t="s">
        <v>101</v>
      </c>
      <c r="M255" s="18" t="s">
        <v>4548</v>
      </c>
      <c r="N255" s="22"/>
      <c r="O255" s="15" t="s">
        <v>101</v>
      </c>
      <c r="P255" s="18" t="s">
        <v>2685</v>
      </c>
      <c r="Q255" s="22"/>
      <c r="R255" s="18">
        <v>0</v>
      </c>
      <c r="S255" s="18">
        <v>0</v>
      </c>
      <c r="T255" s="15" t="s">
        <v>6077</v>
      </c>
      <c r="U255" s="18" t="s">
        <v>1497</v>
      </c>
      <c r="V255" s="15"/>
      <c r="W255" s="18" t="s">
        <v>7054</v>
      </c>
      <c r="X255" s="18" t="s">
        <v>71</v>
      </c>
      <c r="Y255" s="18" t="s">
        <v>1498</v>
      </c>
      <c r="Z255" s="22"/>
      <c r="AA255" s="16">
        <v>47451</v>
      </c>
      <c r="AB255" s="34"/>
      <c r="AC255" s="18"/>
      <c r="AD255" s="34"/>
      <c r="AE255" s="22" t="s">
        <v>8850</v>
      </c>
      <c r="AF255" s="22" t="s">
        <v>8865</v>
      </c>
      <c r="AG255" s="22" t="s">
        <v>8855</v>
      </c>
    </row>
    <row r="256" spans="1:33" ht="75" customHeight="1" x14ac:dyDescent="0.2">
      <c r="A256" s="18">
        <v>890985122</v>
      </c>
      <c r="B256" s="18" t="s">
        <v>1031</v>
      </c>
      <c r="C256" s="15" t="s">
        <v>98</v>
      </c>
      <c r="D256" s="15" t="s">
        <v>191</v>
      </c>
      <c r="E256" s="15">
        <v>3</v>
      </c>
      <c r="F256" s="15">
        <v>3</v>
      </c>
      <c r="G256" s="15" t="s">
        <v>1025</v>
      </c>
      <c r="H256" s="15">
        <v>6</v>
      </c>
      <c r="I256" s="15">
        <v>6</v>
      </c>
      <c r="J256" s="15">
        <v>201142510</v>
      </c>
      <c r="K256" s="15" t="s">
        <v>200</v>
      </c>
      <c r="L256" s="15" t="s">
        <v>101</v>
      </c>
      <c r="M256" s="18" t="s">
        <v>4549</v>
      </c>
      <c r="N256" s="22"/>
      <c r="O256" s="15" t="s">
        <v>101</v>
      </c>
      <c r="P256" s="18" t="s">
        <v>2685</v>
      </c>
      <c r="Q256" s="22"/>
      <c r="R256" s="18">
        <v>0</v>
      </c>
      <c r="S256" s="18">
        <v>0</v>
      </c>
      <c r="T256" s="15" t="s">
        <v>6077</v>
      </c>
      <c r="U256" s="18" t="s">
        <v>1497</v>
      </c>
      <c r="V256" s="15"/>
      <c r="W256" s="18" t="s">
        <v>7054</v>
      </c>
      <c r="X256" s="18" t="s">
        <v>71</v>
      </c>
      <c r="Y256" s="18" t="s">
        <v>1498</v>
      </c>
      <c r="Z256" s="22"/>
      <c r="AA256" s="16">
        <v>47451</v>
      </c>
      <c r="AB256" s="34"/>
      <c r="AC256" s="18"/>
      <c r="AD256" s="34"/>
      <c r="AE256" s="22" t="s">
        <v>8850</v>
      </c>
      <c r="AF256" s="22" t="s">
        <v>8865</v>
      </c>
      <c r="AG256" s="22" t="s">
        <v>8855</v>
      </c>
    </row>
    <row r="257" spans="1:33" ht="30" customHeight="1" x14ac:dyDescent="0.2">
      <c r="A257" s="18">
        <v>890985122</v>
      </c>
      <c r="B257" s="18" t="s">
        <v>1031</v>
      </c>
      <c r="C257" s="15" t="s">
        <v>98</v>
      </c>
      <c r="D257" s="15" t="s">
        <v>628</v>
      </c>
      <c r="E257" s="15">
        <v>2</v>
      </c>
      <c r="F257" s="15">
        <v>2</v>
      </c>
      <c r="G257" s="15" t="s">
        <v>1025</v>
      </c>
      <c r="H257" s="15">
        <v>4</v>
      </c>
      <c r="I257" s="15">
        <v>4</v>
      </c>
      <c r="J257" s="15">
        <v>201151508</v>
      </c>
      <c r="K257" s="15" t="s">
        <v>629</v>
      </c>
      <c r="L257" s="15" t="s">
        <v>630</v>
      </c>
      <c r="M257" s="18" t="s">
        <v>2851</v>
      </c>
      <c r="N257" s="22"/>
      <c r="O257" s="15" t="s">
        <v>632</v>
      </c>
      <c r="P257" s="18" t="s">
        <v>2685</v>
      </c>
      <c r="Q257" s="22"/>
      <c r="R257" s="18">
        <v>0</v>
      </c>
      <c r="S257" s="18">
        <v>0</v>
      </c>
      <c r="T257" s="15"/>
      <c r="U257" s="18" t="s">
        <v>2852</v>
      </c>
      <c r="V257" s="15"/>
      <c r="W257" s="18" t="s">
        <v>229</v>
      </c>
      <c r="X257" s="18" t="s">
        <v>71</v>
      </c>
      <c r="Y257" s="18" t="s">
        <v>633</v>
      </c>
      <c r="Z257" s="22"/>
      <c r="AA257" s="16">
        <v>44318</v>
      </c>
      <c r="AB257" s="34"/>
      <c r="AC257" s="18"/>
      <c r="AD257" s="34"/>
      <c r="AE257" s="22" t="s">
        <v>8850</v>
      </c>
      <c r="AF257" s="22" t="s">
        <v>8865</v>
      </c>
      <c r="AG257" s="22" t="s">
        <v>8855</v>
      </c>
    </row>
    <row r="258" spans="1:33" ht="30" customHeight="1" x14ac:dyDescent="0.2">
      <c r="A258" s="18">
        <v>890985122</v>
      </c>
      <c r="B258" s="18" t="s">
        <v>1031</v>
      </c>
      <c r="C258" s="15" t="s">
        <v>98</v>
      </c>
      <c r="D258" s="15" t="s">
        <v>628</v>
      </c>
      <c r="E258" s="15">
        <v>2</v>
      </c>
      <c r="F258" s="15">
        <v>2</v>
      </c>
      <c r="G258" s="15" t="s">
        <v>1025</v>
      </c>
      <c r="H258" s="15">
        <v>4</v>
      </c>
      <c r="I258" s="15">
        <v>4</v>
      </c>
      <c r="J258" s="15">
        <v>201151509</v>
      </c>
      <c r="K258" s="15" t="s">
        <v>634</v>
      </c>
      <c r="L258" s="15" t="s">
        <v>630</v>
      </c>
      <c r="M258" s="18" t="s">
        <v>2853</v>
      </c>
      <c r="N258" s="22"/>
      <c r="O258" s="15" t="s">
        <v>636</v>
      </c>
      <c r="P258" s="18" t="s">
        <v>2511</v>
      </c>
      <c r="Q258" s="22"/>
      <c r="R258" s="18">
        <v>0</v>
      </c>
      <c r="S258" s="18">
        <v>0</v>
      </c>
      <c r="T258" s="15"/>
      <c r="U258" s="18" t="s">
        <v>2852</v>
      </c>
      <c r="V258" s="15"/>
      <c r="W258" s="18" t="s">
        <v>229</v>
      </c>
      <c r="X258" s="18" t="s">
        <v>71</v>
      </c>
      <c r="Y258" s="18" t="s">
        <v>633</v>
      </c>
      <c r="Z258" s="22"/>
      <c r="AA258" s="16">
        <v>44318</v>
      </c>
      <c r="AB258" s="34"/>
      <c r="AC258" s="18"/>
      <c r="AD258" s="34"/>
      <c r="AE258" s="22" t="s">
        <v>8850</v>
      </c>
      <c r="AF258" s="22" t="s">
        <v>8865</v>
      </c>
      <c r="AG258" s="22" t="s">
        <v>8855</v>
      </c>
    </row>
    <row r="259" spans="1:33" ht="45" customHeight="1" x14ac:dyDescent="0.2">
      <c r="A259" s="18">
        <v>890985122</v>
      </c>
      <c r="B259" s="18" t="s">
        <v>1031</v>
      </c>
      <c r="C259" s="15" t="s">
        <v>98</v>
      </c>
      <c r="D259" s="15" t="s">
        <v>355</v>
      </c>
      <c r="E259" s="15">
        <v>2</v>
      </c>
      <c r="F259" s="15">
        <v>2</v>
      </c>
      <c r="G259" s="15" t="s">
        <v>1025</v>
      </c>
      <c r="H259" s="15">
        <v>12</v>
      </c>
      <c r="I259" s="15">
        <v>12</v>
      </c>
      <c r="J259" s="15">
        <v>201151810</v>
      </c>
      <c r="K259" s="15" t="s">
        <v>356</v>
      </c>
      <c r="L259" s="15" t="s">
        <v>101</v>
      </c>
      <c r="M259" s="18" t="s">
        <v>2742</v>
      </c>
      <c r="N259" s="22"/>
      <c r="O259" s="15" t="s">
        <v>101</v>
      </c>
      <c r="P259" s="18" t="s">
        <v>2685</v>
      </c>
      <c r="Q259" s="22"/>
      <c r="R259" s="18">
        <v>0</v>
      </c>
      <c r="S259" s="18">
        <v>0</v>
      </c>
      <c r="T259" s="15" t="s">
        <v>6083</v>
      </c>
      <c r="U259" s="18" t="s">
        <v>2746</v>
      </c>
      <c r="V259" s="15"/>
      <c r="W259" s="18" t="s">
        <v>2743</v>
      </c>
      <c r="X259" s="18" t="s">
        <v>71</v>
      </c>
      <c r="Y259" s="18" t="s">
        <v>2744</v>
      </c>
      <c r="Z259" s="22"/>
      <c r="AA259" s="16">
        <v>44479</v>
      </c>
      <c r="AB259" s="34"/>
      <c r="AC259" s="18"/>
      <c r="AD259" s="34"/>
      <c r="AE259" s="22" t="s">
        <v>8850</v>
      </c>
      <c r="AF259" s="22" t="s">
        <v>8865</v>
      </c>
      <c r="AG259" s="22" t="s">
        <v>8855</v>
      </c>
    </row>
    <row r="260" spans="1:33" ht="75" customHeight="1" x14ac:dyDescent="0.2">
      <c r="A260" s="18">
        <v>890985122</v>
      </c>
      <c r="B260" s="18" t="s">
        <v>1031</v>
      </c>
      <c r="C260" s="15" t="s">
        <v>98</v>
      </c>
      <c r="D260" s="15" t="s">
        <v>355</v>
      </c>
      <c r="E260" s="15">
        <v>2</v>
      </c>
      <c r="F260" s="15">
        <v>2</v>
      </c>
      <c r="G260" s="15" t="s">
        <v>1025</v>
      </c>
      <c r="H260" s="15">
        <v>12</v>
      </c>
      <c r="I260" s="15">
        <v>12</v>
      </c>
      <c r="J260" s="15">
        <v>201151910</v>
      </c>
      <c r="K260" s="15" t="s">
        <v>360</v>
      </c>
      <c r="L260" s="15" t="s">
        <v>101</v>
      </c>
      <c r="M260" s="18" t="s">
        <v>2745</v>
      </c>
      <c r="N260" s="22"/>
      <c r="O260" s="15" t="s">
        <v>101</v>
      </c>
      <c r="P260" s="18" t="s">
        <v>2685</v>
      </c>
      <c r="Q260" s="22"/>
      <c r="R260" s="18">
        <v>0</v>
      </c>
      <c r="S260" s="18">
        <v>0</v>
      </c>
      <c r="T260" s="15" t="s">
        <v>6083</v>
      </c>
      <c r="U260" s="18" t="s">
        <v>2746</v>
      </c>
      <c r="V260" s="15"/>
      <c r="W260" s="18" t="s">
        <v>7058</v>
      </c>
      <c r="X260" s="18" t="s">
        <v>119</v>
      </c>
      <c r="Y260" s="18" t="s">
        <v>2744</v>
      </c>
      <c r="Z260" s="22"/>
      <c r="AA260" s="16">
        <v>44479</v>
      </c>
      <c r="AB260" s="34"/>
      <c r="AC260" s="18"/>
      <c r="AD260" s="34"/>
      <c r="AE260" s="22" t="s">
        <v>8850</v>
      </c>
      <c r="AF260" s="22" t="s">
        <v>8865</v>
      </c>
      <c r="AG260" s="22" t="s">
        <v>8855</v>
      </c>
    </row>
    <row r="261" spans="1:33" ht="75" customHeight="1" x14ac:dyDescent="0.2">
      <c r="A261" s="18">
        <v>890985122</v>
      </c>
      <c r="B261" s="18" t="s">
        <v>1031</v>
      </c>
      <c r="C261" s="15" t="s">
        <v>98</v>
      </c>
      <c r="D261" s="15" t="s">
        <v>236</v>
      </c>
      <c r="E261" s="15">
        <v>2</v>
      </c>
      <c r="F261" s="15">
        <v>2</v>
      </c>
      <c r="G261" s="15" t="s">
        <v>1025</v>
      </c>
      <c r="H261" s="15">
        <v>8</v>
      </c>
      <c r="I261" s="15">
        <v>8</v>
      </c>
      <c r="J261" s="15">
        <v>201154610</v>
      </c>
      <c r="K261" s="15" t="s">
        <v>237</v>
      </c>
      <c r="L261" s="15" t="s">
        <v>101</v>
      </c>
      <c r="M261" s="18" t="s">
        <v>4561</v>
      </c>
      <c r="N261" s="22"/>
      <c r="O261" s="15" t="s">
        <v>239</v>
      </c>
      <c r="P261" s="18" t="s">
        <v>5745</v>
      </c>
      <c r="Q261" s="22"/>
      <c r="R261" s="18">
        <v>0</v>
      </c>
      <c r="S261" s="18">
        <v>0</v>
      </c>
      <c r="T261" s="15" t="s">
        <v>6091</v>
      </c>
      <c r="U261" s="18" t="s">
        <v>587</v>
      </c>
      <c r="V261" s="15"/>
      <c r="W261" s="18" t="s">
        <v>1523</v>
      </c>
      <c r="X261" s="18" t="s">
        <v>71</v>
      </c>
      <c r="Y261" s="18" t="s">
        <v>2717</v>
      </c>
      <c r="Z261" s="22"/>
      <c r="AA261" s="16">
        <v>46221</v>
      </c>
      <c r="AB261" s="34"/>
      <c r="AC261" s="18"/>
      <c r="AD261" s="34"/>
      <c r="AE261" s="22" t="s">
        <v>8850</v>
      </c>
      <c r="AF261" s="22" t="s">
        <v>8865</v>
      </c>
      <c r="AG261" s="22" t="s">
        <v>8855</v>
      </c>
    </row>
    <row r="262" spans="1:33" ht="75" customHeight="1" x14ac:dyDescent="0.2">
      <c r="A262" s="18">
        <v>890985122</v>
      </c>
      <c r="B262" s="18" t="s">
        <v>1031</v>
      </c>
      <c r="C262" s="15" t="s">
        <v>98</v>
      </c>
      <c r="D262" s="15" t="s">
        <v>236</v>
      </c>
      <c r="E262" s="15">
        <v>2</v>
      </c>
      <c r="F262" s="15">
        <v>2</v>
      </c>
      <c r="G262" s="15" t="s">
        <v>1025</v>
      </c>
      <c r="H262" s="15">
        <v>8</v>
      </c>
      <c r="I262" s="15">
        <v>8</v>
      </c>
      <c r="J262" s="15">
        <v>201154611</v>
      </c>
      <c r="K262" s="15" t="s">
        <v>243</v>
      </c>
      <c r="L262" s="15" t="s">
        <v>101</v>
      </c>
      <c r="M262" s="18" t="s">
        <v>2718</v>
      </c>
      <c r="N262" s="22"/>
      <c r="O262" s="15" t="s">
        <v>239</v>
      </c>
      <c r="P262" s="18" t="s">
        <v>5745</v>
      </c>
      <c r="Q262" s="22"/>
      <c r="R262" s="18">
        <v>0</v>
      </c>
      <c r="S262" s="18">
        <v>0</v>
      </c>
      <c r="T262" s="15" t="s">
        <v>6092</v>
      </c>
      <c r="U262" s="18" t="s">
        <v>587</v>
      </c>
      <c r="V262" s="15"/>
      <c r="W262" s="18" t="s">
        <v>1029</v>
      </c>
      <c r="X262" s="18" t="s">
        <v>71</v>
      </c>
      <c r="Y262" s="18" t="s">
        <v>2717</v>
      </c>
      <c r="Z262" s="22"/>
      <c r="AA262" s="16">
        <v>46221</v>
      </c>
      <c r="AB262" s="34"/>
      <c r="AC262" s="18"/>
      <c r="AD262" s="34"/>
      <c r="AE262" s="22" t="s">
        <v>8850</v>
      </c>
      <c r="AF262" s="22" t="s">
        <v>8865</v>
      </c>
      <c r="AG262" s="22" t="s">
        <v>8855</v>
      </c>
    </row>
    <row r="263" spans="1:33" ht="60" customHeight="1" x14ac:dyDescent="0.2">
      <c r="A263" s="18">
        <v>890985122</v>
      </c>
      <c r="B263" s="18" t="s">
        <v>1031</v>
      </c>
      <c r="C263" s="15" t="s">
        <v>98</v>
      </c>
      <c r="D263" s="15" t="s">
        <v>292</v>
      </c>
      <c r="E263" s="15">
        <v>2</v>
      </c>
      <c r="F263" s="15">
        <v>2</v>
      </c>
      <c r="G263" s="15" t="s">
        <v>1025</v>
      </c>
      <c r="H263" s="15">
        <v>5</v>
      </c>
      <c r="I263" s="15">
        <v>5</v>
      </c>
      <c r="J263" s="15">
        <v>206010810</v>
      </c>
      <c r="K263" s="15" t="s">
        <v>293</v>
      </c>
      <c r="L263" s="15" t="s">
        <v>101</v>
      </c>
      <c r="M263" s="18" t="s">
        <v>2725</v>
      </c>
      <c r="N263" s="22"/>
      <c r="O263" s="15" t="s">
        <v>101</v>
      </c>
      <c r="P263" s="18" t="s">
        <v>2685</v>
      </c>
      <c r="Q263" s="22"/>
      <c r="R263" s="18">
        <v>0</v>
      </c>
      <c r="S263" s="18">
        <v>0</v>
      </c>
      <c r="T263" s="15" t="s">
        <v>295</v>
      </c>
      <c r="U263" s="18" t="s">
        <v>2688</v>
      </c>
      <c r="V263" s="15"/>
      <c r="W263" s="18" t="s">
        <v>2726</v>
      </c>
      <c r="X263" s="18" t="s">
        <v>71</v>
      </c>
      <c r="Y263" s="18" t="s">
        <v>2727</v>
      </c>
      <c r="Z263" s="22"/>
      <c r="AA263" s="16">
        <v>46302</v>
      </c>
      <c r="AB263" s="34"/>
      <c r="AC263" s="18"/>
      <c r="AD263" s="34"/>
      <c r="AE263" s="22" t="s">
        <v>8850</v>
      </c>
      <c r="AF263" s="22" t="s">
        <v>8865</v>
      </c>
      <c r="AG263" s="22" t="s">
        <v>8855</v>
      </c>
    </row>
    <row r="264" spans="1:33" ht="45" customHeight="1" x14ac:dyDescent="0.2">
      <c r="A264" s="18">
        <v>890985122</v>
      </c>
      <c r="B264" s="18" t="s">
        <v>1031</v>
      </c>
      <c r="C264" s="15" t="s">
        <v>98</v>
      </c>
      <c r="D264" s="15" t="s">
        <v>292</v>
      </c>
      <c r="E264" s="15">
        <v>2</v>
      </c>
      <c r="F264" s="15">
        <v>2</v>
      </c>
      <c r="G264" s="15" t="s">
        <v>1025</v>
      </c>
      <c r="H264" s="15">
        <v>6</v>
      </c>
      <c r="I264" s="15">
        <v>5</v>
      </c>
      <c r="J264" s="15">
        <v>206010910</v>
      </c>
      <c r="K264" s="15" t="s">
        <v>300</v>
      </c>
      <c r="L264" s="15" t="s">
        <v>101</v>
      </c>
      <c r="M264" s="18" t="s">
        <v>2728</v>
      </c>
      <c r="N264" s="22"/>
      <c r="O264" s="15" t="s">
        <v>101</v>
      </c>
      <c r="P264" s="18" t="s">
        <v>2685</v>
      </c>
      <c r="Q264" s="22"/>
      <c r="R264" s="18">
        <v>0</v>
      </c>
      <c r="S264" s="18">
        <v>0</v>
      </c>
      <c r="T264" s="15" t="s">
        <v>295</v>
      </c>
      <c r="U264" s="18" t="s">
        <v>2688</v>
      </c>
      <c r="V264" s="15"/>
      <c r="W264" s="18" t="s">
        <v>2729</v>
      </c>
      <c r="X264" s="18" t="s">
        <v>71</v>
      </c>
      <c r="Y264" s="18" t="s">
        <v>2727</v>
      </c>
      <c r="Z264" s="22"/>
      <c r="AA264" s="16">
        <v>46302</v>
      </c>
      <c r="AB264" s="34"/>
      <c r="AC264" s="18"/>
      <c r="AD264" s="34"/>
      <c r="AE264" s="22" t="s">
        <v>8850</v>
      </c>
      <c r="AF264" s="22" t="s">
        <v>8865</v>
      </c>
      <c r="AG264" s="22" t="s">
        <v>8855</v>
      </c>
    </row>
    <row r="265" spans="1:33" ht="45" customHeight="1" x14ac:dyDescent="0.2">
      <c r="A265" s="18">
        <v>890985122</v>
      </c>
      <c r="B265" s="18" t="s">
        <v>1031</v>
      </c>
      <c r="C265" s="15" t="s">
        <v>61</v>
      </c>
      <c r="D265" s="15" t="s">
        <v>62</v>
      </c>
      <c r="E265" s="15" t="s">
        <v>3155</v>
      </c>
      <c r="F265" s="15" t="s">
        <v>3155</v>
      </c>
      <c r="G265" s="15" t="s">
        <v>3155</v>
      </c>
      <c r="H265" s="15">
        <v>5</v>
      </c>
      <c r="I265" s="15" t="s">
        <v>3155</v>
      </c>
      <c r="J265" s="15">
        <v>102000703</v>
      </c>
      <c r="K265" s="15" t="s">
        <v>4088</v>
      </c>
      <c r="L265" s="15" t="s">
        <v>64</v>
      </c>
      <c r="M265" s="18" t="s">
        <v>4361</v>
      </c>
      <c r="N265" s="22"/>
      <c r="O265" s="15" t="s">
        <v>5625</v>
      </c>
      <c r="P265" s="18" t="s">
        <v>1684</v>
      </c>
      <c r="Q265" s="22"/>
      <c r="R265" s="18">
        <v>0</v>
      </c>
      <c r="S265" s="18">
        <v>0</v>
      </c>
      <c r="T265" s="15"/>
      <c r="U265" s="18" t="s">
        <v>6181</v>
      </c>
      <c r="V265" s="15"/>
      <c r="W265" s="18" t="s">
        <v>6841</v>
      </c>
      <c r="X265" s="18" t="s">
        <v>71</v>
      </c>
      <c r="Y265" s="18" t="s">
        <v>6759</v>
      </c>
      <c r="Z265" s="34"/>
      <c r="AA265" s="16">
        <v>44724</v>
      </c>
      <c r="AB265" s="34"/>
      <c r="AC265" s="18"/>
      <c r="AD265" s="34"/>
      <c r="AE265" s="22" t="s">
        <v>8850</v>
      </c>
      <c r="AF265" s="22" t="s">
        <v>8865</v>
      </c>
      <c r="AG265" s="22" t="s">
        <v>8853</v>
      </c>
    </row>
    <row r="266" spans="1:33" ht="45" customHeight="1" x14ac:dyDescent="0.2">
      <c r="A266" s="18">
        <v>890985122</v>
      </c>
      <c r="B266" s="18" t="s">
        <v>1031</v>
      </c>
      <c r="C266" s="15" t="s">
        <v>61</v>
      </c>
      <c r="D266" s="15" t="s">
        <v>62</v>
      </c>
      <c r="E266" s="15" t="s">
        <v>3155</v>
      </c>
      <c r="F266" s="15" t="s">
        <v>3155</v>
      </c>
      <c r="G266" s="15" t="s">
        <v>3155</v>
      </c>
      <c r="H266" s="15">
        <v>6</v>
      </c>
      <c r="I266" s="15" t="s">
        <v>3155</v>
      </c>
      <c r="J266" s="15">
        <v>102000804</v>
      </c>
      <c r="K266" s="15" t="s">
        <v>1815</v>
      </c>
      <c r="L266" s="15" t="s">
        <v>91</v>
      </c>
      <c r="M266" s="18" t="s">
        <v>1816</v>
      </c>
      <c r="N266" s="22"/>
      <c r="O266" s="15" t="s">
        <v>1817</v>
      </c>
      <c r="P266" s="18" t="s">
        <v>1817</v>
      </c>
      <c r="Q266" s="22"/>
      <c r="R266" s="18">
        <v>0</v>
      </c>
      <c r="S266" s="18" t="s">
        <v>1828</v>
      </c>
      <c r="T266" s="15"/>
      <c r="U266" s="18" t="s">
        <v>1707</v>
      </c>
      <c r="V266" s="15"/>
      <c r="W266" s="18" t="s">
        <v>1818</v>
      </c>
      <c r="X266" s="18" t="s">
        <v>71</v>
      </c>
      <c r="Y266" s="18" t="s">
        <v>1819</v>
      </c>
      <c r="Z266" s="34"/>
      <c r="AA266" s="16">
        <v>44392</v>
      </c>
      <c r="AB266" s="34"/>
      <c r="AC266" s="18"/>
      <c r="AD266" s="34"/>
      <c r="AE266" s="22" t="s">
        <v>8850</v>
      </c>
      <c r="AF266" s="22" t="s">
        <v>8865</v>
      </c>
      <c r="AG266" s="22" t="s">
        <v>8853</v>
      </c>
    </row>
    <row r="267" spans="1:33" ht="105" customHeight="1" x14ac:dyDescent="0.2">
      <c r="A267" s="18">
        <v>890985122</v>
      </c>
      <c r="B267" s="18" t="s">
        <v>1031</v>
      </c>
      <c r="C267" s="15" t="s">
        <v>61</v>
      </c>
      <c r="D267" s="15" t="s">
        <v>62</v>
      </c>
      <c r="E267" s="15" t="s">
        <v>3155</v>
      </c>
      <c r="F267" s="15" t="s">
        <v>3155</v>
      </c>
      <c r="G267" s="15" t="s">
        <v>3155</v>
      </c>
      <c r="H267" s="15">
        <v>4</v>
      </c>
      <c r="I267" s="15" t="s">
        <v>3155</v>
      </c>
      <c r="J267" s="15">
        <v>102000909</v>
      </c>
      <c r="K267" s="15" t="s">
        <v>1820</v>
      </c>
      <c r="L267" s="15" t="s">
        <v>1436</v>
      </c>
      <c r="M267" s="18" t="s">
        <v>1821</v>
      </c>
      <c r="N267" s="22"/>
      <c r="O267" s="15" t="s">
        <v>1822</v>
      </c>
      <c r="P267" s="18" t="s">
        <v>1823</v>
      </c>
      <c r="Q267" s="22"/>
      <c r="R267" s="18" t="s">
        <v>2042</v>
      </c>
      <c r="S267" s="18">
        <v>0</v>
      </c>
      <c r="T267" s="15"/>
      <c r="U267" s="18" t="s">
        <v>1824</v>
      </c>
      <c r="V267" s="15"/>
      <c r="W267" s="18" t="s">
        <v>1910</v>
      </c>
      <c r="X267" s="18" t="s">
        <v>71</v>
      </c>
      <c r="Y267" s="18" t="s">
        <v>6842</v>
      </c>
      <c r="Z267" s="34"/>
      <c r="AA267" s="16">
        <v>45706</v>
      </c>
      <c r="AB267" s="34"/>
      <c r="AC267" s="18"/>
      <c r="AD267" s="34"/>
      <c r="AE267" s="22" t="s">
        <v>8850</v>
      </c>
      <c r="AF267" s="22" t="s">
        <v>8865</v>
      </c>
      <c r="AG267" s="22" t="s">
        <v>8853</v>
      </c>
    </row>
    <row r="268" spans="1:33" ht="105" customHeight="1" x14ac:dyDescent="0.2">
      <c r="A268" s="18">
        <v>890985122</v>
      </c>
      <c r="B268" s="18" t="s">
        <v>1031</v>
      </c>
      <c r="C268" s="15" t="s">
        <v>61</v>
      </c>
      <c r="D268" s="15" t="s">
        <v>62</v>
      </c>
      <c r="E268" s="15" t="s">
        <v>3155</v>
      </c>
      <c r="F268" s="15" t="s">
        <v>3155</v>
      </c>
      <c r="G268" s="15" t="s">
        <v>3155</v>
      </c>
      <c r="H268" s="15">
        <v>5</v>
      </c>
      <c r="I268" s="15" t="s">
        <v>3155</v>
      </c>
      <c r="J268" s="15">
        <v>102001009</v>
      </c>
      <c r="K268" s="15" t="s">
        <v>4092</v>
      </c>
      <c r="L268" s="15" t="s">
        <v>1436</v>
      </c>
      <c r="M268" s="18" t="s">
        <v>4362</v>
      </c>
      <c r="N268" s="22"/>
      <c r="O268" s="15" t="s">
        <v>2538</v>
      </c>
      <c r="P268" s="18" t="s">
        <v>1978</v>
      </c>
      <c r="Q268" s="22"/>
      <c r="R268" s="18" t="s">
        <v>2042</v>
      </c>
      <c r="S268" s="18">
        <v>0</v>
      </c>
      <c r="T268" s="15"/>
      <c r="U268" s="18" t="s">
        <v>1943</v>
      </c>
      <c r="V268" s="15"/>
      <c r="W268" s="18" t="s">
        <v>1944</v>
      </c>
      <c r="X268" s="18" t="s">
        <v>71</v>
      </c>
      <c r="Y268" s="18" t="s">
        <v>6843</v>
      </c>
      <c r="Z268" s="34"/>
      <c r="AA268" s="16">
        <v>42865</v>
      </c>
      <c r="AB268" s="34"/>
      <c r="AC268" s="18"/>
      <c r="AD268" s="34"/>
      <c r="AE268" s="22" t="s">
        <v>8850</v>
      </c>
      <c r="AF268" s="22" t="s">
        <v>8865</v>
      </c>
      <c r="AG268" s="22" t="s">
        <v>8853</v>
      </c>
    </row>
    <row r="269" spans="1:33" ht="105" customHeight="1" x14ac:dyDescent="0.2">
      <c r="A269" s="18">
        <v>890985122</v>
      </c>
      <c r="B269" s="18" t="s">
        <v>1031</v>
      </c>
      <c r="C269" s="15" t="s">
        <v>61</v>
      </c>
      <c r="D269" s="15" t="s">
        <v>62</v>
      </c>
      <c r="E269" s="15" t="s">
        <v>3155</v>
      </c>
      <c r="F269" s="15" t="s">
        <v>3155</v>
      </c>
      <c r="G269" s="15" t="s">
        <v>3155</v>
      </c>
      <c r="H269" s="15">
        <v>6</v>
      </c>
      <c r="I269" s="15" t="s">
        <v>3155</v>
      </c>
      <c r="J269" s="15">
        <v>102001204</v>
      </c>
      <c r="K269" s="15" t="s">
        <v>1826</v>
      </c>
      <c r="L269" s="15" t="s">
        <v>91</v>
      </c>
      <c r="M269" s="18" t="s">
        <v>1827</v>
      </c>
      <c r="N269" s="22"/>
      <c r="O269" s="15" t="s">
        <v>475</v>
      </c>
      <c r="P269" s="18" t="s">
        <v>475</v>
      </c>
      <c r="Q269" s="22"/>
      <c r="R269" s="18">
        <v>0</v>
      </c>
      <c r="S269" s="18" t="s">
        <v>6217</v>
      </c>
      <c r="T269" s="15"/>
      <c r="U269" s="18" t="s">
        <v>1829</v>
      </c>
      <c r="V269" s="15"/>
      <c r="W269" s="18" t="s">
        <v>1830</v>
      </c>
      <c r="X269" s="18" t="s">
        <v>71</v>
      </c>
      <c r="Y269" s="18" t="s">
        <v>6844</v>
      </c>
      <c r="Z269" s="34"/>
      <c r="AA269" s="16">
        <v>45728</v>
      </c>
      <c r="AB269" s="34"/>
      <c r="AC269" s="18"/>
      <c r="AD269" s="34"/>
      <c r="AE269" s="22" t="s">
        <v>8850</v>
      </c>
      <c r="AF269" s="22" t="s">
        <v>8865</v>
      </c>
      <c r="AG269" s="22" t="s">
        <v>8853</v>
      </c>
    </row>
    <row r="270" spans="1:33" ht="105" customHeight="1" x14ac:dyDescent="0.2">
      <c r="A270" s="18">
        <v>890985122</v>
      </c>
      <c r="B270" s="18" t="s">
        <v>1031</v>
      </c>
      <c r="C270" s="15" t="s">
        <v>61</v>
      </c>
      <c r="D270" s="15" t="s">
        <v>62</v>
      </c>
      <c r="E270" s="15" t="s">
        <v>3155</v>
      </c>
      <c r="F270" s="15" t="s">
        <v>3155</v>
      </c>
      <c r="G270" s="15" t="s">
        <v>3155</v>
      </c>
      <c r="H270" s="15">
        <v>6</v>
      </c>
      <c r="I270" s="15" t="s">
        <v>3155</v>
      </c>
      <c r="J270" s="15">
        <v>103010203</v>
      </c>
      <c r="K270" s="15" t="s">
        <v>1834</v>
      </c>
      <c r="L270" s="15" t="s">
        <v>80</v>
      </c>
      <c r="M270" s="18" t="s">
        <v>1835</v>
      </c>
      <c r="N270" s="22"/>
      <c r="O270" s="15" t="s">
        <v>1604</v>
      </c>
      <c r="P270" s="18" t="s">
        <v>1811</v>
      </c>
      <c r="Q270" s="22"/>
      <c r="R270" s="18">
        <v>0</v>
      </c>
      <c r="S270" s="18">
        <v>0</v>
      </c>
      <c r="T270" s="15"/>
      <c r="U270" s="18" t="s">
        <v>1836</v>
      </c>
      <c r="V270" s="15"/>
      <c r="W270" s="18" t="s">
        <v>1837</v>
      </c>
      <c r="X270" s="18" t="s">
        <v>71</v>
      </c>
      <c r="Y270" s="18" t="s">
        <v>1838</v>
      </c>
      <c r="Z270" s="34"/>
      <c r="AA270" s="16">
        <v>43908</v>
      </c>
      <c r="AB270" s="34"/>
      <c r="AC270" s="18"/>
      <c r="AD270" s="34"/>
      <c r="AE270" s="22" t="s">
        <v>8850</v>
      </c>
      <c r="AF270" s="22" t="s">
        <v>8865</v>
      </c>
      <c r="AG270" s="22" t="s">
        <v>8853</v>
      </c>
    </row>
    <row r="271" spans="1:33" ht="105" customHeight="1" x14ac:dyDescent="0.2">
      <c r="A271" s="18">
        <v>890985122</v>
      </c>
      <c r="B271" s="18" t="s">
        <v>1031</v>
      </c>
      <c r="C271" s="15" t="s">
        <v>61</v>
      </c>
      <c r="D271" s="15" t="s">
        <v>62</v>
      </c>
      <c r="E271" s="15" t="s">
        <v>3155</v>
      </c>
      <c r="F271" s="15" t="s">
        <v>3155</v>
      </c>
      <c r="G271" s="15" t="s">
        <v>3155</v>
      </c>
      <c r="H271" s="15">
        <v>5</v>
      </c>
      <c r="I271" s="15" t="s">
        <v>3155</v>
      </c>
      <c r="J271" s="15">
        <v>103010509</v>
      </c>
      <c r="K271" s="15" t="s">
        <v>1839</v>
      </c>
      <c r="L271" s="15" t="s">
        <v>1411</v>
      </c>
      <c r="M271" s="18" t="s">
        <v>1840</v>
      </c>
      <c r="N271" s="22"/>
      <c r="O271" s="15" t="s">
        <v>1841</v>
      </c>
      <c r="P271" s="18" t="s">
        <v>5703</v>
      </c>
      <c r="Q271" s="22"/>
      <c r="R271" s="18">
        <v>0</v>
      </c>
      <c r="S271" s="18" t="s">
        <v>6218</v>
      </c>
      <c r="T271" s="15"/>
      <c r="U271" s="18" t="s">
        <v>1844</v>
      </c>
      <c r="V271" s="15"/>
      <c r="W271" s="18" t="s">
        <v>1845</v>
      </c>
      <c r="X271" s="18" t="s">
        <v>71</v>
      </c>
      <c r="Y271" s="18" t="s">
        <v>6845</v>
      </c>
      <c r="Z271" s="34"/>
      <c r="AA271" s="16">
        <v>45907</v>
      </c>
      <c r="AB271" s="34"/>
      <c r="AC271" s="18"/>
      <c r="AD271" s="34"/>
      <c r="AE271" s="22" t="s">
        <v>8850</v>
      </c>
      <c r="AF271" s="22" t="s">
        <v>8865</v>
      </c>
      <c r="AG271" s="22" t="s">
        <v>8853</v>
      </c>
    </row>
    <row r="272" spans="1:33" ht="105" customHeight="1" x14ac:dyDescent="0.2">
      <c r="A272" s="18">
        <v>890985122</v>
      </c>
      <c r="B272" s="18" t="s">
        <v>1031</v>
      </c>
      <c r="C272" s="15" t="s">
        <v>61</v>
      </c>
      <c r="D272" s="15" t="s">
        <v>62</v>
      </c>
      <c r="E272" s="15" t="s">
        <v>3155</v>
      </c>
      <c r="F272" s="15" t="s">
        <v>3155</v>
      </c>
      <c r="G272" s="15" t="s">
        <v>3155</v>
      </c>
      <c r="H272" s="15">
        <v>5</v>
      </c>
      <c r="I272" s="15" t="s">
        <v>3155</v>
      </c>
      <c r="J272" s="15">
        <v>103010604</v>
      </c>
      <c r="K272" s="15" t="s">
        <v>1846</v>
      </c>
      <c r="L272" s="15" t="s">
        <v>91</v>
      </c>
      <c r="M272" s="18" t="s">
        <v>1847</v>
      </c>
      <c r="N272" s="22"/>
      <c r="O272" s="15" t="s">
        <v>1817</v>
      </c>
      <c r="P272" s="18" t="s">
        <v>1679</v>
      </c>
      <c r="Q272" s="22"/>
      <c r="R272" s="18">
        <v>0</v>
      </c>
      <c r="S272" s="18">
        <v>0</v>
      </c>
      <c r="T272" s="15"/>
      <c r="U272" s="18" t="s">
        <v>1844</v>
      </c>
      <c r="V272" s="15"/>
      <c r="W272" s="18" t="s">
        <v>1845</v>
      </c>
      <c r="X272" s="18" t="s">
        <v>71</v>
      </c>
      <c r="Y272" s="18" t="s">
        <v>1848</v>
      </c>
      <c r="Z272" s="34"/>
      <c r="AA272" s="16">
        <v>43689</v>
      </c>
      <c r="AB272" s="34"/>
      <c r="AC272" s="18"/>
      <c r="AD272" s="34"/>
      <c r="AE272" s="22" t="s">
        <v>8850</v>
      </c>
      <c r="AF272" s="22" t="s">
        <v>8865</v>
      </c>
      <c r="AG272" s="22" t="s">
        <v>8853</v>
      </c>
    </row>
    <row r="273" spans="1:33" ht="60" customHeight="1" x14ac:dyDescent="0.2">
      <c r="A273" s="18">
        <v>890985122</v>
      </c>
      <c r="B273" s="18" t="s">
        <v>1031</v>
      </c>
      <c r="C273" s="15" t="s">
        <v>61</v>
      </c>
      <c r="D273" s="15" t="s">
        <v>62</v>
      </c>
      <c r="E273" s="15" t="s">
        <v>3155</v>
      </c>
      <c r="F273" s="15" t="s">
        <v>3155</v>
      </c>
      <c r="G273" s="15" t="s">
        <v>3155</v>
      </c>
      <c r="H273" s="15">
        <v>7</v>
      </c>
      <c r="I273" s="15" t="s">
        <v>3155</v>
      </c>
      <c r="J273" s="15">
        <v>103010709</v>
      </c>
      <c r="K273" s="15" t="s">
        <v>1410</v>
      </c>
      <c r="L273" s="15" t="s">
        <v>1411</v>
      </c>
      <c r="M273" s="18" t="s">
        <v>4363</v>
      </c>
      <c r="N273" s="22"/>
      <c r="O273" s="15" t="s">
        <v>1413</v>
      </c>
      <c r="P273" s="18" t="s">
        <v>1758</v>
      </c>
      <c r="Q273" s="22"/>
      <c r="R273" s="18" t="s">
        <v>2042</v>
      </c>
      <c r="S273" s="18">
        <v>0</v>
      </c>
      <c r="T273" s="15"/>
      <c r="U273" s="18" t="s">
        <v>1844</v>
      </c>
      <c r="V273" s="15"/>
      <c r="W273" s="18" t="s">
        <v>1866</v>
      </c>
      <c r="X273" s="18" t="s">
        <v>71</v>
      </c>
      <c r="Y273" s="18" t="s">
        <v>6846</v>
      </c>
      <c r="Z273" s="34"/>
      <c r="AA273" s="16">
        <v>43689</v>
      </c>
      <c r="AB273" s="34"/>
      <c r="AC273" s="18"/>
      <c r="AD273" s="34"/>
      <c r="AE273" s="22" t="s">
        <v>8850</v>
      </c>
      <c r="AF273" s="22" t="s">
        <v>8865</v>
      </c>
      <c r="AG273" s="22" t="s">
        <v>8853</v>
      </c>
    </row>
    <row r="274" spans="1:33" ht="60" customHeight="1" x14ac:dyDescent="0.2">
      <c r="A274" s="18">
        <v>890985122</v>
      </c>
      <c r="B274" s="18" t="s">
        <v>1031</v>
      </c>
      <c r="C274" s="15" t="s">
        <v>61</v>
      </c>
      <c r="D274" s="15" t="s">
        <v>62</v>
      </c>
      <c r="E274" s="15" t="s">
        <v>3155</v>
      </c>
      <c r="F274" s="15" t="s">
        <v>3155</v>
      </c>
      <c r="G274" s="15" t="s">
        <v>3155</v>
      </c>
      <c r="H274" s="15">
        <v>6</v>
      </c>
      <c r="I274" s="15" t="s">
        <v>3155</v>
      </c>
      <c r="J274" s="15">
        <v>103010809</v>
      </c>
      <c r="K274" s="15" t="s">
        <v>1421</v>
      </c>
      <c r="L274" s="15" t="s">
        <v>1411</v>
      </c>
      <c r="M274" s="18" t="s">
        <v>1850</v>
      </c>
      <c r="N274" s="22"/>
      <c r="O274" s="15" t="s">
        <v>1422</v>
      </c>
      <c r="P274" s="18" t="s">
        <v>5704</v>
      </c>
      <c r="Q274" s="22"/>
      <c r="R274" s="18">
        <v>0</v>
      </c>
      <c r="S274" s="18">
        <v>0</v>
      </c>
      <c r="T274" s="15"/>
      <c r="U274" s="18" t="s">
        <v>1707</v>
      </c>
      <c r="V274" s="15"/>
      <c r="W274" s="18" t="s">
        <v>1851</v>
      </c>
      <c r="X274" s="18" t="s">
        <v>71</v>
      </c>
      <c r="Y274" s="18" t="s">
        <v>1852</v>
      </c>
      <c r="Z274" s="34"/>
      <c r="AA274" s="16">
        <v>42969</v>
      </c>
      <c r="AB274" s="34"/>
      <c r="AC274" s="18"/>
      <c r="AD274" s="34"/>
      <c r="AE274" s="22" t="s">
        <v>8850</v>
      </c>
      <c r="AF274" s="22" t="s">
        <v>8865</v>
      </c>
      <c r="AG274" s="22" t="s">
        <v>8853</v>
      </c>
    </row>
    <row r="275" spans="1:33" ht="60" customHeight="1" x14ac:dyDescent="0.2">
      <c r="A275" s="18">
        <v>890985122</v>
      </c>
      <c r="B275" s="18" t="s">
        <v>1031</v>
      </c>
      <c r="C275" s="15" t="s">
        <v>61</v>
      </c>
      <c r="D275" s="15" t="s">
        <v>62</v>
      </c>
      <c r="E275" s="15" t="s">
        <v>3155</v>
      </c>
      <c r="F275" s="15" t="s">
        <v>3155</v>
      </c>
      <c r="G275" s="15" t="s">
        <v>3155</v>
      </c>
      <c r="H275" s="15">
        <v>6</v>
      </c>
      <c r="I275" s="15" t="s">
        <v>3155</v>
      </c>
      <c r="J275" s="15">
        <v>103010903</v>
      </c>
      <c r="K275" s="15" t="s">
        <v>1853</v>
      </c>
      <c r="L275" s="15" t="s">
        <v>80</v>
      </c>
      <c r="M275" s="18" t="s">
        <v>1854</v>
      </c>
      <c r="N275" s="22"/>
      <c r="O275" s="15" t="s">
        <v>1616</v>
      </c>
      <c r="P275" s="18" t="s">
        <v>1684</v>
      </c>
      <c r="Q275" s="22"/>
      <c r="R275" s="18">
        <v>0</v>
      </c>
      <c r="S275" s="18" t="s">
        <v>6219</v>
      </c>
      <c r="T275" s="15"/>
      <c r="U275" s="18" t="s">
        <v>1836</v>
      </c>
      <c r="V275" s="15"/>
      <c r="W275" s="18" t="s">
        <v>1837</v>
      </c>
      <c r="X275" s="18" t="s">
        <v>71</v>
      </c>
      <c r="Y275" s="18" t="s">
        <v>1855</v>
      </c>
      <c r="Z275" s="34"/>
      <c r="AA275" s="16">
        <v>45201</v>
      </c>
      <c r="AB275" s="34"/>
      <c r="AC275" s="18"/>
      <c r="AD275" s="34"/>
      <c r="AE275" s="22" t="s">
        <v>8850</v>
      </c>
      <c r="AF275" s="22" t="s">
        <v>8865</v>
      </c>
      <c r="AG275" s="22" t="s">
        <v>8853</v>
      </c>
    </row>
    <row r="276" spans="1:33" ht="60" customHeight="1" x14ac:dyDescent="0.2">
      <c r="A276" s="18">
        <v>890985122</v>
      </c>
      <c r="B276" s="18" t="s">
        <v>1031</v>
      </c>
      <c r="C276" s="15" t="s">
        <v>61</v>
      </c>
      <c r="D276" s="15" t="s">
        <v>62</v>
      </c>
      <c r="E276" s="15" t="s">
        <v>3155</v>
      </c>
      <c r="F276" s="15" t="s">
        <v>3155</v>
      </c>
      <c r="G276" s="15" t="s">
        <v>3155</v>
      </c>
      <c r="H276" s="15">
        <v>6</v>
      </c>
      <c r="I276" s="15" t="s">
        <v>3155</v>
      </c>
      <c r="J276" s="15">
        <v>103010920</v>
      </c>
      <c r="K276" s="15" t="s">
        <v>1856</v>
      </c>
      <c r="L276" s="15" t="s">
        <v>80</v>
      </c>
      <c r="M276" s="18" t="s">
        <v>1857</v>
      </c>
      <c r="N276" s="22"/>
      <c r="O276" s="15" t="s">
        <v>1616</v>
      </c>
      <c r="P276" s="18" t="s">
        <v>1684</v>
      </c>
      <c r="Q276" s="22"/>
      <c r="R276" s="18">
        <v>0</v>
      </c>
      <c r="S276" s="18">
        <v>0</v>
      </c>
      <c r="T276" s="15"/>
      <c r="U276" s="18" t="s">
        <v>1836</v>
      </c>
      <c r="V276" s="15"/>
      <c r="W276" s="18" t="s">
        <v>1837</v>
      </c>
      <c r="X276" s="18" t="s">
        <v>71</v>
      </c>
      <c r="Y276" s="18" t="s">
        <v>1858</v>
      </c>
      <c r="Z276" s="34"/>
      <c r="AA276" s="16">
        <v>44179</v>
      </c>
      <c r="AB276" s="34"/>
      <c r="AC276" s="18"/>
      <c r="AD276" s="34"/>
      <c r="AE276" s="22" t="s">
        <v>8850</v>
      </c>
      <c r="AF276" s="22" t="s">
        <v>8865</v>
      </c>
      <c r="AG276" s="22" t="s">
        <v>8853</v>
      </c>
    </row>
    <row r="277" spans="1:33" ht="75" customHeight="1" x14ac:dyDescent="0.2">
      <c r="A277" s="18">
        <v>890985122</v>
      </c>
      <c r="B277" s="18" t="s">
        <v>1031</v>
      </c>
      <c r="C277" s="15" t="s">
        <v>61</v>
      </c>
      <c r="D277" s="15" t="s">
        <v>62</v>
      </c>
      <c r="E277" s="15" t="s">
        <v>3155</v>
      </c>
      <c r="F277" s="15" t="s">
        <v>3155</v>
      </c>
      <c r="G277" s="15" t="s">
        <v>3155</v>
      </c>
      <c r="H277" s="15">
        <v>5</v>
      </c>
      <c r="I277" s="15" t="s">
        <v>3155</v>
      </c>
      <c r="J277" s="15">
        <v>103011209</v>
      </c>
      <c r="K277" s="15" t="s">
        <v>1859</v>
      </c>
      <c r="L277" s="15" t="s">
        <v>1411</v>
      </c>
      <c r="M277" s="18" t="s">
        <v>1860</v>
      </c>
      <c r="N277" s="22"/>
      <c r="O277" s="15" t="s">
        <v>1413</v>
      </c>
      <c r="P277" s="18" t="s">
        <v>5705</v>
      </c>
      <c r="Q277" s="22"/>
      <c r="R277" s="18" t="s">
        <v>2042</v>
      </c>
      <c r="S277" s="18">
        <v>0</v>
      </c>
      <c r="T277" s="15"/>
      <c r="U277" s="18" t="s">
        <v>1844</v>
      </c>
      <c r="V277" s="15"/>
      <c r="W277" s="18" t="s">
        <v>1861</v>
      </c>
      <c r="X277" s="18" t="s">
        <v>71</v>
      </c>
      <c r="Y277" s="18" t="s">
        <v>1862</v>
      </c>
      <c r="Z277" s="34"/>
      <c r="AA277" s="16">
        <v>44269</v>
      </c>
      <c r="AB277" s="34"/>
      <c r="AC277" s="18"/>
      <c r="AD277" s="34"/>
      <c r="AE277" s="22" t="s">
        <v>8850</v>
      </c>
      <c r="AF277" s="22" t="s">
        <v>8865</v>
      </c>
      <c r="AG277" s="22" t="s">
        <v>8853</v>
      </c>
    </row>
    <row r="278" spans="1:33" ht="75" customHeight="1" x14ac:dyDescent="0.2">
      <c r="A278" s="18">
        <v>890985122</v>
      </c>
      <c r="B278" s="18" t="s">
        <v>1031</v>
      </c>
      <c r="C278" s="15" t="s">
        <v>61</v>
      </c>
      <c r="D278" s="15" t="s">
        <v>62</v>
      </c>
      <c r="E278" s="15" t="s">
        <v>3155</v>
      </c>
      <c r="F278" s="15" t="s">
        <v>3155</v>
      </c>
      <c r="G278" s="15" t="s">
        <v>3155</v>
      </c>
      <c r="H278" s="15">
        <v>3</v>
      </c>
      <c r="I278" s="15" t="s">
        <v>3155</v>
      </c>
      <c r="J278" s="15">
        <v>103011404</v>
      </c>
      <c r="K278" s="15" t="s">
        <v>1863</v>
      </c>
      <c r="L278" s="15" t="s">
        <v>91</v>
      </c>
      <c r="M278" s="18" t="s">
        <v>1864</v>
      </c>
      <c r="N278" s="22"/>
      <c r="O278" s="15" t="s">
        <v>1865</v>
      </c>
      <c r="P278" s="18" t="s">
        <v>1679</v>
      </c>
      <c r="Q278" s="22"/>
      <c r="R278" s="18">
        <v>0</v>
      </c>
      <c r="S278" s="18">
        <v>0</v>
      </c>
      <c r="T278" s="15"/>
      <c r="U278" s="18" t="s">
        <v>1844</v>
      </c>
      <c r="V278" s="15"/>
      <c r="W278" s="18" t="s">
        <v>1866</v>
      </c>
      <c r="X278" s="18" t="s">
        <v>71</v>
      </c>
      <c r="Y278" s="18" t="s">
        <v>1867</v>
      </c>
      <c r="Z278" s="34"/>
      <c r="AA278" s="16">
        <v>43534</v>
      </c>
      <c r="AB278" s="34"/>
      <c r="AC278" s="18"/>
      <c r="AD278" s="34"/>
      <c r="AE278" s="22" t="s">
        <v>8850</v>
      </c>
      <c r="AF278" s="22" t="s">
        <v>8865</v>
      </c>
      <c r="AG278" s="22" t="s">
        <v>8853</v>
      </c>
    </row>
    <row r="279" spans="1:33" ht="75" customHeight="1" x14ac:dyDescent="0.2">
      <c r="A279" s="18">
        <v>890985122</v>
      </c>
      <c r="B279" s="18" t="s">
        <v>1031</v>
      </c>
      <c r="C279" s="15" t="s">
        <v>61</v>
      </c>
      <c r="D279" s="15" t="s">
        <v>62</v>
      </c>
      <c r="E279" s="15" t="s">
        <v>3155</v>
      </c>
      <c r="F279" s="15" t="s">
        <v>3155</v>
      </c>
      <c r="G279" s="15" t="s">
        <v>3155</v>
      </c>
      <c r="H279" s="15">
        <v>6</v>
      </c>
      <c r="I279" s="15" t="s">
        <v>3155</v>
      </c>
      <c r="J279" s="15">
        <v>103011509</v>
      </c>
      <c r="K279" s="15" t="s">
        <v>1868</v>
      </c>
      <c r="L279" s="15" t="s">
        <v>1411</v>
      </c>
      <c r="M279" s="18" t="s">
        <v>1869</v>
      </c>
      <c r="N279" s="22"/>
      <c r="O279" s="15" t="s">
        <v>1841</v>
      </c>
      <c r="P279" s="18" t="s">
        <v>1706</v>
      </c>
      <c r="Q279" s="22"/>
      <c r="R279" s="18">
        <v>0</v>
      </c>
      <c r="S279" s="18">
        <v>0</v>
      </c>
      <c r="T279" s="15"/>
      <c r="U279" s="18" t="s">
        <v>1707</v>
      </c>
      <c r="V279" s="15"/>
      <c r="W279" s="18" t="s">
        <v>1870</v>
      </c>
      <c r="X279" s="18" t="s">
        <v>71</v>
      </c>
      <c r="Y279" s="18" t="s">
        <v>1871</v>
      </c>
      <c r="Z279" s="34"/>
      <c r="AA279" s="16">
        <v>44147</v>
      </c>
      <c r="AB279" s="34"/>
      <c r="AC279" s="18"/>
      <c r="AD279" s="34"/>
      <c r="AE279" s="22" t="s">
        <v>8850</v>
      </c>
      <c r="AF279" s="22" t="s">
        <v>8865</v>
      </c>
      <c r="AG279" s="22" t="s">
        <v>8853</v>
      </c>
    </row>
    <row r="280" spans="1:33" ht="75" customHeight="1" x14ac:dyDescent="0.2">
      <c r="A280" s="18">
        <v>890985122</v>
      </c>
      <c r="B280" s="18" t="s">
        <v>1031</v>
      </c>
      <c r="C280" s="15" t="s">
        <v>61</v>
      </c>
      <c r="D280" s="15" t="s">
        <v>62</v>
      </c>
      <c r="E280" s="15" t="s">
        <v>3155</v>
      </c>
      <c r="F280" s="15" t="s">
        <v>3155</v>
      </c>
      <c r="G280" s="15" t="s">
        <v>3155</v>
      </c>
      <c r="H280" s="15">
        <v>4</v>
      </c>
      <c r="I280" s="15" t="s">
        <v>3155</v>
      </c>
      <c r="J280" s="15">
        <v>103011604</v>
      </c>
      <c r="K280" s="15" t="s">
        <v>1872</v>
      </c>
      <c r="L280" s="15" t="s">
        <v>91</v>
      </c>
      <c r="M280" s="18" t="s">
        <v>1873</v>
      </c>
      <c r="N280" s="22"/>
      <c r="O280" s="15" t="s">
        <v>1434</v>
      </c>
      <c r="P280" s="18" t="s">
        <v>1679</v>
      </c>
      <c r="Q280" s="22"/>
      <c r="R280" s="18">
        <v>0</v>
      </c>
      <c r="S280" s="18">
        <v>0</v>
      </c>
      <c r="T280" s="15"/>
      <c r="U280" s="18" t="s">
        <v>1707</v>
      </c>
      <c r="V280" s="15"/>
      <c r="W280" s="18" t="s">
        <v>1874</v>
      </c>
      <c r="X280" s="18" t="s">
        <v>71</v>
      </c>
      <c r="Y280" s="18" t="s">
        <v>1875</v>
      </c>
      <c r="Z280" s="34"/>
      <c r="AA280" s="16">
        <v>45134</v>
      </c>
      <c r="AB280" s="34"/>
      <c r="AC280" s="18"/>
      <c r="AD280" s="34"/>
      <c r="AE280" s="22" t="s">
        <v>8850</v>
      </c>
      <c r="AF280" s="22" t="s">
        <v>8865</v>
      </c>
      <c r="AG280" s="22" t="s">
        <v>8853</v>
      </c>
    </row>
    <row r="281" spans="1:33" ht="60" customHeight="1" x14ac:dyDescent="0.2">
      <c r="A281" s="18">
        <v>890985122</v>
      </c>
      <c r="B281" s="18" t="s">
        <v>1031</v>
      </c>
      <c r="C281" s="15" t="s">
        <v>61</v>
      </c>
      <c r="D281" s="15" t="s">
        <v>62</v>
      </c>
      <c r="E281" s="15" t="s">
        <v>3155</v>
      </c>
      <c r="F281" s="15" t="s">
        <v>3155</v>
      </c>
      <c r="G281" s="15" t="s">
        <v>3155</v>
      </c>
      <c r="H281" s="15">
        <v>3</v>
      </c>
      <c r="I281" s="15" t="s">
        <v>3155</v>
      </c>
      <c r="J281" s="15">
        <v>103011709</v>
      </c>
      <c r="K281" s="15" t="s">
        <v>1876</v>
      </c>
      <c r="L281" s="15" t="s">
        <v>1426</v>
      </c>
      <c r="M281" s="18" t="s">
        <v>1877</v>
      </c>
      <c r="N281" s="22"/>
      <c r="O281" s="15" t="s">
        <v>1428</v>
      </c>
      <c r="P281" s="18" t="s">
        <v>1927</v>
      </c>
      <c r="Q281" s="22"/>
      <c r="R281" s="18" t="s">
        <v>2042</v>
      </c>
      <c r="S281" s="18">
        <v>0</v>
      </c>
      <c r="T281" s="15"/>
      <c r="U281" s="18" t="s">
        <v>1707</v>
      </c>
      <c r="V281" s="15"/>
      <c r="W281" s="18" t="s">
        <v>1708</v>
      </c>
      <c r="X281" s="18" t="s">
        <v>71</v>
      </c>
      <c r="Y281" s="18" t="s">
        <v>1879</v>
      </c>
      <c r="Z281" s="34"/>
      <c r="AA281" s="16">
        <v>44490</v>
      </c>
      <c r="AB281" s="34"/>
      <c r="AC281" s="18"/>
      <c r="AD281" s="34"/>
      <c r="AE281" s="22" t="s">
        <v>8850</v>
      </c>
      <c r="AF281" s="22" t="s">
        <v>8865</v>
      </c>
      <c r="AG281" s="22" t="s">
        <v>8853</v>
      </c>
    </row>
    <row r="282" spans="1:33" ht="105" customHeight="1" x14ac:dyDescent="0.2">
      <c r="A282" s="18">
        <v>890985122</v>
      </c>
      <c r="B282" s="18" t="s">
        <v>1031</v>
      </c>
      <c r="C282" s="15" t="s">
        <v>61</v>
      </c>
      <c r="D282" s="15" t="s">
        <v>62</v>
      </c>
      <c r="E282" s="15" t="s">
        <v>3155</v>
      </c>
      <c r="F282" s="15" t="s">
        <v>3155</v>
      </c>
      <c r="G282" s="15" t="s">
        <v>3155</v>
      </c>
      <c r="H282" s="15">
        <v>6</v>
      </c>
      <c r="I282" s="15" t="s">
        <v>3155</v>
      </c>
      <c r="J282" s="15">
        <v>103011803</v>
      </c>
      <c r="K282" s="15" t="s">
        <v>1880</v>
      </c>
      <c r="L282" s="15" t="s">
        <v>64</v>
      </c>
      <c r="M282" s="18" t="s">
        <v>1881</v>
      </c>
      <c r="N282" s="22"/>
      <c r="O282" s="15" t="s">
        <v>1744</v>
      </c>
      <c r="P282" s="18" t="s">
        <v>1733</v>
      </c>
      <c r="Q282" s="22"/>
      <c r="R282" s="18">
        <v>0</v>
      </c>
      <c r="S282" s="18">
        <v>0</v>
      </c>
      <c r="T282" s="15"/>
      <c r="U282" s="18" t="s">
        <v>1882</v>
      </c>
      <c r="V282" s="15"/>
      <c r="W282" s="18" t="s">
        <v>1883</v>
      </c>
      <c r="X282" s="18" t="s">
        <v>71</v>
      </c>
      <c r="Y282" s="18" t="s">
        <v>1884</v>
      </c>
      <c r="Z282" s="34"/>
      <c r="AA282" s="16">
        <v>44508</v>
      </c>
      <c r="AB282" s="34"/>
      <c r="AC282" s="18"/>
      <c r="AD282" s="34"/>
      <c r="AE282" s="22" t="s">
        <v>8850</v>
      </c>
      <c r="AF282" s="22" t="s">
        <v>8865</v>
      </c>
      <c r="AG282" s="22" t="s">
        <v>8853</v>
      </c>
    </row>
    <row r="283" spans="1:33" ht="105" customHeight="1" x14ac:dyDescent="0.2">
      <c r="A283" s="18">
        <v>890985122</v>
      </c>
      <c r="B283" s="18" t="s">
        <v>1031</v>
      </c>
      <c r="C283" s="15" t="s">
        <v>61</v>
      </c>
      <c r="D283" s="15" t="s">
        <v>62</v>
      </c>
      <c r="E283" s="15" t="s">
        <v>3155</v>
      </c>
      <c r="F283" s="15" t="s">
        <v>3155</v>
      </c>
      <c r="G283" s="15" t="s">
        <v>3155</v>
      </c>
      <c r="H283" s="15">
        <v>7</v>
      </c>
      <c r="I283" s="15" t="s">
        <v>3155</v>
      </c>
      <c r="J283" s="15">
        <v>103012003</v>
      </c>
      <c r="K283" s="15" t="s">
        <v>1885</v>
      </c>
      <c r="L283" s="15" t="s">
        <v>64</v>
      </c>
      <c r="M283" s="18" t="s">
        <v>4364</v>
      </c>
      <c r="N283" s="22"/>
      <c r="O283" s="15" t="s">
        <v>76</v>
      </c>
      <c r="P283" s="18" t="s">
        <v>1733</v>
      </c>
      <c r="Q283" s="22"/>
      <c r="R283" s="18">
        <v>0</v>
      </c>
      <c r="S283" s="18">
        <v>0</v>
      </c>
      <c r="T283" s="15"/>
      <c r="U283" s="18" t="s">
        <v>1882</v>
      </c>
      <c r="V283" s="15"/>
      <c r="W283" s="18" t="s">
        <v>6421</v>
      </c>
      <c r="X283" s="18" t="s">
        <v>71</v>
      </c>
      <c r="Y283" s="18" t="s">
        <v>6847</v>
      </c>
      <c r="Z283" s="34"/>
      <c r="AA283" s="16">
        <v>43740</v>
      </c>
      <c r="AB283" s="34"/>
      <c r="AC283" s="18"/>
      <c r="AD283" s="34"/>
      <c r="AE283" s="22" t="s">
        <v>8850</v>
      </c>
      <c r="AF283" s="22" t="s">
        <v>8865</v>
      </c>
      <c r="AG283" s="22" t="s">
        <v>8853</v>
      </c>
    </row>
    <row r="284" spans="1:33" ht="105" customHeight="1" x14ac:dyDescent="0.2">
      <c r="A284" s="18">
        <v>890985122</v>
      </c>
      <c r="B284" s="18" t="s">
        <v>1031</v>
      </c>
      <c r="C284" s="15" t="s">
        <v>61</v>
      </c>
      <c r="D284" s="15" t="s">
        <v>62</v>
      </c>
      <c r="E284" s="15" t="s">
        <v>3155</v>
      </c>
      <c r="F284" s="15" t="s">
        <v>3155</v>
      </c>
      <c r="G284" s="15" t="s">
        <v>3155</v>
      </c>
      <c r="H284" s="15">
        <v>8</v>
      </c>
      <c r="I284" s="15" t="s">
        <v>3155</v>
      </c>
      <c r="J284" s="15">
        <v>103012110</v>
      </c>
      <c r="K284" s="15" t="s">
        <v>1602</v>
      </c>
      <c r="L284" s="15" t="s">
        <v>80</v>
      </c>
      <c r="M284" s="18" t="s">
        <v>4365</v>
      </c>
      <c r="N284" s="22"/>
      <c r="O284" s="15" t="s">
        <v>1604</v>
      </c>
      <c r="P284" s="18" t="s">
        <v>1733</v>
      </c>
      <c r="Q284" s="22"/>
      <c r="R284" s="18">
        <v>0</v>
      </c>
      <c r="S284" s="18">
        <v>0</v>
      </c>
      <c r="T284" s="15"/>
      <c r="U284" s="18" t="s">
        <v>6220</v>
      </c>
      <c r="V284" s="15"/>
      <c r="W284" s="18" t="s">
        <v>6422</v>
      </c>
      <c r="X284" s="18" t="s">
        <v>71</v>
      </c>
      <c r="Y284" s="18" t="s">
        <v>1887</v>
      </c>
      <c r="Z284" s="34"/>
      <c r="AA284" s="16">
        <v>44549</v>
      </c>
      <c r="AB284" s="34"/>
      <c r="AC284" s="18"/>
      <c r="AD284" s="34"/>
      <c r="AE284" s="22" t="s">
        <v>8850</v>
      </c>
      <c r="AF284" s="22" t="s">
        <v>8865</v>
      </c>
      <c r="AG284" s="22" t="s">
        <v>8853</v>
      </c>
    </row>
    <row r="285" spans="1:33" ht="105" customHeight="1" x14ac:dyDescent="0.2">
      <c r="A285" s="18">
        <v>890985122</v>
      </c>
      <c r="B285" s="18" t="s">
        <v>1031</v>
      </c>
      <c r="C285" s="15" t="s">
        <v>61</v>
      </c>
      <c r="D285" s="15" t="s">
        <v>62</v>
      </c>
      <c r="E285" s="15" t="s">
        <v>3155</v>
      </c>
      <c r="F285" s="15" t="s">
        <v>3155</v>
      </c>
      <c r="G285" s="15" t="s">
        <v>3155</v>
      </c>
      <c r="H285" s="15">
        <v>6</v>
      </c>
      <c r="I285" s="15" t="s">
        <v>3155</v>
      </c>
      <c r="J285" s="15">
        <v>103012115</v>
      </c>
      <c r="K285" s="15" t="s">
        <v>1888</v>
      </c>
      <c r="L285" s="15" t="s">
        <v>80</v>
      </c>
      <c r="M285" s="18" t="s">
        <v>1889</v>
      </c>
      <c r="N285" s="22"/>
      <c r="O285" s="15" t="s">
        <v>1604</v>
      </c>
      <c r="P285" s="18" t="s">
        <v>1684</v>
      </c>
      <c r="Q285" s="22"/>
      <c r="R285" s="18">
        <v>0</v>
      </c>
      <c r="S285" s="18">
        <v>0</v>
      </c>
      <c r="T285" s="15"/>
      <c r="U285" s="18" t="s">
        <v>1836</v>
      </c>
      <c r="V285" s="15"/>
      <c r="W285" s="18" t="s">
        <v>1837</v>
      </c>
      <c r="X285" s="18" t="s">
        <v>71</v>
      </c>
      <c r="Y285" s="18" t="s">
        <v>1890</v>
      </c>
      <c r="Z285" s="34"/>
      <c r="AA285" s="16">
        <v>44229</v>
      </c>
      <c r="AB285" s="34"/>
      <c r="AC285" s="18"/>
      <c r="AD285" s="34"/>
      <c r="AE285" s="22" t="s">
        <v>8850</v>
      </c>
      <c r="AF285" s="22" t="s">
        <v>8865</v>
      </c>
      <c r="AG285" s="22" t="s">
        <v>8853</v>
      </c>
    </row>
    <row r="286" spans="1:33" ht="60" customHeight="1" x14ac:dyDescent="0.2">
      <c r="A286" s="18">
        <v>890985122</v>
      </c>
      <c r="B286" s="18" t="s">
        <v>1031</v>
      </c>
      <c r="C286" s="15" t="s">
        <v>61</v>
      </c>
      <c r="D286" s="15" t="s">
        <v>62</v>
      </c>
      <c r="E286" s="15" t="s">
        <v>3155</v>
      </c>
      <c r="F286" s="15" t="s">
        <v>3155</v>
      </c>
      <c r="G286" s="15" t="s">
        <v>3155</v>
      </c>
      <c r="H286" s="15">
        <v>7</v>
      </c>
      <c r="I286" s="15" t="s">
        <v>3155</v>
      </c>
      <c r="J286" s="15">
        <v>103012203</v>
      </c>
      <c r="K286" s="15" t="s">
        <v>1609</v>
      </c>
      <c r="L286" s="15" t="s">
        <v>80</v>
      </c>
      <c r="M286" s="18" t="s">
        <v>1891</v>
      </c>
      <c r="N286" s="22"/>
      <c r="O286" s="15" t="s">
        <v>1604</v>
      </c>
      <c r="P286" s="18" t="s">
        <v>1733</v>
      </c>
      <c r="Q286" s="22"/>
      <c r="R286" s="18">
        <v>0</v>
      </c>
      <c r="S286" s="18">
        <v>0</v>
      </c>
      <c r="T286" s="15"/>
      <c r="U286" s="18" t="s">
        <v>1882</v>
      </c>
      <c r="V286" s="15"/>
      <c r="W286" s="18" t="s">
        <v>1741</v>
      </c>
      <c r="X286" s="18" t="s">
        <v>71</v>
      </c>
      <c r="Y286" s="18" t="s">
        <v>1892</v>
      </c>
      <c r="Z286" s="34"/>
      <c r="AA286" s="16">
        <v>43632</v>
      </c>
      <c r="AB286" s="34"/>
      <c r="AC286" s="18"/>
      <c r="AD286" s="34"/>
      <c r="AE286" s="22" t="s">
        <v>8850</v>
      </c>
      <c r="AF286" s="22" t="s">
        <v>8865</v>
      </c>
      <c r="AG286" s="22" t="s">
        <v>8853</v>
      </c>
    </row>
    <row r="287" spans="1:33" ht="60" customHeight="1" x14ac:dyDescent="0.2">
      <c r="A287" s="18">
        <v>890985122</v>
      </c>
      <c r="B287" s="18" t="s">
        <v>1031</v>
      </c>
      <c r="C287" s="15" t="s">
        <v>61</v>
      </c>
      <c r="D287" s="15" t="s">
        <v>62</v>
      </c>
      <c r="E287" s="15" t="s">
        <v>3155</v>
      </c>
      <c r="F287" s="15" t="s">
        <v>3155</v>
      </c>
      <c r="G287" s="15" t="s">
        <v>3155</v>
      </c>
      <c r="H287" s="15">
        <v>7</v>
      </c>
      <c r="I287" s="15" t="s">
        <v>3155</v>
      </c>
      <c r="J287" s="15">
        <v>103012303</v>
      </c>
      <c r="K287" s="15" t="s">
        <v>1893</v>
      </c>
      <c r="L287" s="15" t="s">
        <v>80</v>
      </c>
      <c r="M287" s="18" t="s">
        <v>1894</v>
      </c>
      <c r="N287" s="22"/>
      <c r="O287" s="15" t="s">
        <v>1616</v>
      </c>
      <c r="P287" s="18" t="s">
        <v>1684</v>
      </c>
      <c r="Q287" s="22"/>
      <c r="R287" s="18">
        <v>0</v>
      </c>
      <c r="S287" s="18">
        <v>0</v>
      </c>
      <c r="T287" s="15"/>
      <c r="U287" s="18" t="s">
        <v>1836</v>
      </c>
      <c r="V287" s="15"/>
      <c r="W287" s="18" t="s">
        <v>1837</v>
      </c>
      <c r="X287" s="18" t="s">
        <v>71</v>
      </c>
      <c r="Y287" s="18" t="s">
        <v>1895</v>
      </c>
      <c r="Z287" s="34"/>
      <c r="AA287" s="16">
        <v>45133</v>
      </c>
      <c r="AB287" s="34"/>
      <c r="AC287" s="18"/>
      <c r="AD287" s="34"/>
      <c r="AE287" s="22" t="s">
        <v>8850</v>
      </c>
      <c r="AF287" s="22" t="s">
        <v>8865</v>
      </c>
      <c r="AG287" s="22" t="s">
        <v>8853</v>
      </c>
    </row>
    <row r="288" spans="1:33" ht="60" customHeight="1" x14ac:dyDescent="0.2">
      <c r="A288" s="18">
        <v>890985122</v>
      </c>
      <c r="B288" s="18" t="s">
        <v>1031</v>
      </c>
      <c r="C288" s="15" t="s">
        <v>61</v>
      </c>
      <c r="D288" s="15" t="s">
        <v>62</v>
      </c>
      <c r="E288" s="15" t="s">
        <v>3155</v>
      </c>
      <c r="F288" s="15" t="s">
        <v>3155</v>
      </c>
      <c r="G288" s="15" t="s">
        <v>3155</v>
      </c>
      <c r="H288" s="15">
        <v>7</v>
      </c>
      <c r="I288" s="15" t="s">
        <v>3155</v>
      </c>
      <c r="J288" s="15">
        <v>103012403</v>
      </c>
      <c r="K288" s="15" t="s">
        <v>1896</v>
      </c>
      <c r="L288" s="15" t="s">
        <v>80</v>
      </c>
      <c r="M288" s="18" t="s">
        <v>1897</v>
      </c>
      <c r="N288" s="22"/>
      <c r="O288" s="15" t="s">
        <v>82</v>
      </c>
      <c r="P288" s="18" t="s">
        <v>1733</v>
      </c>
      <c r="Q288" s="22"/>
      <c r="R288" s="18">
        <v>0</v>
      </c>
      <c r="S288" s="18">
        <v>0</v>
      </c>
      <c r="T288" s="15"/>
      <c r="U288" s="18" t="s">
        <v>1836</v>
      </c>
      <c r="V288" s="15"/>
      <c r="W288" s="18" t="s">
        <v>1837</v>
      </c>
      <c r="X288" s="18" t="s">
        <v>71</v>
      </c>
      <c r="Y288" s="18" t="s">
        <v>1898</v>
      </c>
      <c r="Z288" s="34"/>
      <c r="AA288" s="16">
        <v>45144</v>
      </c>
      <c r="AB288" s="34"/>
      <c r="AC288" s="18"/>
      <c r="AD288" s="34"/>
      <c r="AE288" s="22" t="s">
        <v>8850</v>
      </c>
      <c r="AF288" s="22" t="s">
        <v>8865</v>
      </c>
      <c r="AG288" s="22" t="s">
        <v>8853</v>
      </c>
    </row>
    <row r="289" spans="1:33" ht="60" customHeight="1" x14ac:dyDescent="0.2">
      <c r="A289" s="18">
        <v>890985122</v>
      </c>
      <c r="B289" s="18" t="s">
        <v>1031</v>
      </c>
      <c r="C289" s="15" t="s">
        <v>61</v>
      </c>
      <c r="D289" s="15" t="s">
        <v>62</v>
      </c>
      <c r="E289" s="15" t="s">
        <v>3155</v>
      </c>
      <c r="F289" s="15" t="s">
        <v>3155</v>
      </c>
      <c r="G289" s="15" t="s">
        <v>3155</v>
      </c>
      <c r="H289" s="15">
        <v>7</v>
      </c>
      <c r="I289" s="15" t="s">
        <v>3155</v>
      </c>
      <c r="J289" s="15">
        <v>103012503</v>
      </c>
      <c r="K289" s="15" t="s">
        <v>1899</v>
      </c>
      <c r="L289" s="15" t="s">
        <v>80</v>
      </c>
      <c r="M289" s="18" t="s">
        <v>1900</v>
      </c>
      <c r="N289" s="22"/>
      <c r="O289" s="15" t="s">
        <v>82</v>
      </c>
      <c r="P289" s="18" t="s">
        <v>1811</v>
      </c>
      <c r="Q289" s="22"/>
      <c r="R289" s="18">
        <v>0</v>
      </c>
      <c r="S289" s="18">
        <v>0</v>
      </c>
      <c r="T289" s="15"/>
      <c r="U289" s="18" t="s">
        <v>1836</v>
      </c>
      <c r="V289" s="15"/>
      <c r="W289" s="18" t="s">
        <v>1837</v>
      </c>
      <c r="X289" s="18" t="s">
        <v>71</v>
      </c>
      <c r="Y289" s="18" t="s">
        <v>1901</v>
      </c>
      <c r="Z289" s="34"/>
      <c r="AA289" s="16">
        <v>45624</v>
      </c>
      <c r="AB289" s="34"/>
      <c r="AC289" s="18"/>
      <c r="AD289" s="34"/>
      <c r="AE289" s="22" t="s">
        <v>8850</v>
      </c>
      <c r="AF289" s="22" t="s">
        <v>8865</v>
      </c>
      <c r="AG289" s="22" t="s">
        <v>8853</v>
      </c>
    </row>
    <row r="290" spans="1:33" ht="60" customHeight="1" x14ac:dyDescent="0.2">
      <c r="A290" s="18">
        <v>890985122</v>
      </c>
      <c r="B290" s="18" t="s">
        <v>1031</v>
      </c>
      <c r="C290" s="15" t="s">
        <v>61</v>
      </c>
      <c r="D290" s="15" t="s">
        <v>62</v>
      </c>
      <c r="E290" s="15" t="s">
        <v>3155</v>
      </c>
      <c r="F290" s="15" t="s">
        <v>3155</v>
      </c>
      <c r="G290" s="15" t="s">
        <v>3155</v>
      </c>
      <c r="H290" s="15">
        <v>7</v>
      </c>
      <c r="I290" s="15" t="s">
        <v>3155</v>
      </c>
      <c r="J290" s="15">
        <v>103012603</v>
      </c>
      <c r="K290" s="15" t="s">
        <v>1902</v>
      </c>
      <c r="L290" s="15" t="s">
        <v>80</v>
      </c>
      <c r="M290" s="18" t="s">
        <v>4366</v>
      </c>
      <c r="N290" s="22"/>
      <c r="O290" s="15" t="s">
        <v>82</v>
      </c>
      <c r="P290" s="18" t="s">
        <v>1733</v>
      </c>
      <c r="Q290" s="22"/>
      <c r="R290" s="18">
        <v>0</v>
      </c>
      <c r="S290" s="18">
        <v>0</v>
      </c>
      <c r="T290" s="15"/>
      <c r="U290" s="18" t="s">
        <v>1882</v>
      </c>
      <c r="V290" s="15"/>
      <c r="W290" s="18" t="s">
        <v>6848</v>
      </c>
      <c r="X290" s="18" t="s">
        <v>71</v>
      </c>
      <c r="Y290" s="18" t="s">
        <v>6849</v>
      </c>
      <c r="Z290" s="34"/>
      <c r="AA290" s="16">
        <v>43390</v>
      </c>
      <c r="AB290" s="34"/>
      <c r="AC290" s="18"/>
      <c r="AD290" s="34"/>
      <c r="AE290" s="22" t="s">
        <v>8850</v>
      </c>
      <c r="AF290" s="22" t="s">
        <v>8865</v>
      </c>
      <c r="AG290" s="22" t="s">
        <v>8853</v>
      </c>
    </row>
    <row r="291" spans="1:33" ht="60" customHeight="1" x14ac:dyDescent="0.2">
      <c r="A291" s="18">
        <v>890985122</v>
      </c>
      <c r="B291" s="18" t="s">
        <v>1031</v>
      </c>
      <c r="C291" s="15" t="s">
        <v>61</v>
      </c>
      <c r="D291" s="15" t="s">
        <v>62</v>
      </c>
      <c r="E291" s="15" t="s">
        <v>3155</v>
      </c>
      <c r="F291" s="15" t="s">
        <v>3155</v>
      </c>
      <c r="G291" s="15" t="s">
        <v>3155</v>
      </c>
      <c r="H291" s="15">
        <v>7</v>
      </c>
      <c r="I291" s="15" t="s">
        <v>3155</v>
      </c>
      <c r="J291" s="15">
        <v>103012703</v>
      </c>
      <c r="K291" s="15" t="s">
        <v>1904</v>
      </c>
      <c r="L291" s="15" t="s">
        <v>80</v>
      </c>
      <c r="M291" s="18" t="s">
        <v>4367</v>
      </c>
      <c r="N291" s="22"/>
      <c r="O291" s="15" t="s">
        <v>82</v>
      </c>
      <c r="P291" s="18" t="s">
        <v>1684</v>
      </c>
      <c r="Q291" s="22"/>
      <c r="R291" s="18">
        <v>0</v>
      </c>
      <c r="S291" s="18">
        <v>0</v>
      </c>
      <c r="T291" s="15"/>
      <c r="U291" s="18" t="s">
        <v>1882</v>
      </c>
      <c r="V291" s="15"/>
      <c r="W291" s="18" t="s">
        <v>6848</v>
      </c>
      <c r="X291" s="18" t="s">
        <v>71</v>
      </c>
      <c r="Y291" s="18" t="s">
        <v>6850</v>
      </c>
      <c r="Z291" s="34"/>
      <c r="AA291" s="16">
        <v>43436</v>
      </c>
      <c r="AB291" s="34"/>
      <c r="AC291" s="18"/>
      <c r="AD291" s="34"/>
      <c r="AE291" s="22" t="s">
        <v>8850</v>
      </c>
      <c r="AF291" s="22" t="s">
        <v>8865</v>
      </c>
      <c r="AG291" s="22" t="s">
        <v>8853</v>
      </c>
    </row>
    <row r="292" spans="1:33" ht="75" customHeight="1" x14ac:dyDescent="0.2">
      <c r="A292" s="18">
        <v>890985122</v>
      </c>
      <c r="B292" s="18" t="s">
        <v>1031</v>
      </c>
      <c r="C292" s="15" t="s">
        <v>61</v>
      </c>
      <c r="D292" s="15" t="s">
        <v>62</v>
      </c>
      <c r="E292" s="15" t="s">
        <v>3155</v>
      </c>
      <c r="F292" s="15" t="s">
        <v>3155</v>
      </c>
      <c r="G292" s="15" t="s">
        <v>3155</v>
      </c>
      <c r="H292" s="15">
        <v>5</v>
      </c>
      <c r="I292" s="15" t="s">
        <v>3155</v>
      </c>
      <c r="J292" s="15">
        <v>103013103</v>
      </c>
      <c r="K292" s="15" t="s">
        <v>1906</v>
      </c>
      <c r="L292" s="15" t="s">
        <v>80</v>
      </c>
      <c r="M292" s="18" t="s">
        <v>1907</v>
      </c>
      <c r="N292" s="22"/>
      <c r="O292" s="15" t="s">
        <v>82</v>
      </c>
      <c r="P292" s="18" t="s">
        <v>1733</v>
      </c>
      <c r="Q292" s="22"/>
      <c r="R292" s="18">
        <v>0</v>
      </c>
      <c r="S292" s="18">
        <v>0</v>
      </c>
      <c r="T292" s="15"/>
      <c r="U292" s="18" t="s">
        <v>1882</v>
      </c>
      <c r="V292" s="15"/>
      <c r="W292" s="18" t="s">
        <v>1908</v>
      </c>
      <c r="X292" s="18" t="s">
        <v>71</v>
      </c>
      <c r="Y292" s="18" t="s">
        <v>1909</v>
      </c>
      <c r="Z292" s="34"/>
      <c r="AA292" s="16">
        <v>43403</v>
      </c>
      <c r="AB292" s="34"/>
      <c r="AC292" s="18"/>
      <c r="AD292" s="34"/>
      <c r="AE292" s="22" t="s">
        <v>8850</v>
      </c>
      <c r="AF292" s="22" t="s">
        <v>8865</v>
      </c>
      <c r="AG292" s="22" t="s">
        <v>8853</v>
      </c>
    </row>
    <row r="293" spans="1:33" ht="75" customHeight="1" x14ac:dyDescent="0.2">
      <c r="A293" s="18">
        <v>890985122</v>
      </c>
      <c r="B293" s="18" t="s">
        <v>1031</v>
      </c>
      <c r="C293" s="15" t="s">
        <v>61</v>
      </c>
      <c r="D293" s="15" t="s">
        <v>62</v>
      </c>
      <c r="E293" s="15" t="s">
        <v>3155</v>
      </c>
      <c r="F293" s="15" t="s">
        <v>3155</v>
      </c>
      <c r="G293" s="15" t="s">
        <v>3155</v>
      </c>
      <c r="H293" s="15">
        <v>5</v>
      </c>
      <c r="I293" s="15" t="s">
        <v>3155</v>
      </c>
      <c r="J293" s="15">
        <v>103013709</v>
      </c>
      <c r="K293" s="15" t="s">
        <v>1425</v>
      </c>
      <c r="L293" s="15" t="s">
        <v>1426</v>
      </c>
      <c r="M293" s="18" t="s">
        <v>4368</v>
      </c>
      <c r="N293" s="22"/>
      <c r="O293" s="15" t="s">
        <v>1428</v>
      </c>
      <c r="P293" s="18" t="s">
        <v>2260</v>
      </c>
      <c r="Q293" s="22"/>
      <c r="R293" s="18">
        <v>0</v>
      </c>
      <c r="S293" s="18">
        <v>0</v>
      </c>
      <c r="T293" s="15"/>
      <c r="U293" s="18" t="s">
        <v>2596</v>
      </c>
      <c r="V293" s="15"/>
      <c r="W293" s="18" t="s">
        <v>6851</v>
      </c>
      <c r="X293" s="18" t="s">
        <v>208</v>
      </c>
      <c r="Y293" s="18" t="s">
        <v>6852</v>
      </c>
      <c r="Z293" s="34"/>
      <c r="AA293" s="16">
        <v>42401</v>
      </c>
      <c r="AB293" s="34"/>
      <c r="AC293" s="18"/>
      <c r="AD293" s="34"/>
      <c r="AE293" s="22" t="s">
        <v>8850</v>
      </c>
      <c r="AF293" s="22" t="s">
        <v>8865</v>
      </c>
      <c r="AG293" s="22" t="s">
        <v>8853</v>
      </c>
    </row>
    <row r="294" spans="1:33" ht="75" customHeight="1" x14ac:dyDescent="0.2">
      <c r="A294" s="18">
        <v>890985122</v>
      </c>
      <c r="B294" s="18" t="s">
        <v>1031</v>
      </c>
      <c r="C294" s="15" t="s">
        <v>61</v>
      </c>
      <c r="D294" s="15" t="s">
        <v>62</v>
      </c>
      <c r="E294" s="15" t="s">
        <v>3155</v>
      </c>
      <c r="F294" s="15" t="s">
        <v>3155</v>
      </c>
      <c r="G294" s="15" t="s">
        <v>3155</v>
      </c>
      <c r="H294" s="15">
        <v>8</v>
      </c>
      <c r="I294" s="15" t="s">
        <v>3155</v>
      </c>
      <c r="J294" s="15">
        <v>103013903</v>
      </c>
      <c r="K294" s="15" t="s">
        <v>3871</v>
      </c>
      <c r="L294" s="15" t="s">
        <v>64</v>
      </c>
      <c r="M294" s="18" t="s">
        <v>4369</v>
      </c>
      <c r="N294" s="22"/>
      <c r="O294" s="15" t="s">
        <v>5560</v>
      </c>
      <c r="P294" s="18" t="s">
        <v>2204</v>
      </c>
      <c r="Q294" s="22"/>
      <c r="R294" s="18">
        <v>0</v>
      </c>
      <c r="S294" s="18">
        <v>0</v>
      </c>
      <c r="T294" s="15"/>
      <c r="U294" s="18" t="s">
        <v>2150</v>
      </c>
      <c r="V294" s="15"/>
      <c r="W294" s="18" t="s">
        <v>2151</v>
      </c>
      <c r="X294" s="18" t="s">
        <v>71</v>
      </c>
      <c r="Y294" s="18" t="s">
        <v>6853</v>
      </c>
      <c r="Z294" s="34"/>
      <c r="AA294" s="16">
        <v>44120</v>
      </c>
      <c r="AB294" s="34"/>
      <c r="AC294" s="18"/>
      <c r="AD294" s="34"/>
      <c r="AE294" s="22" t="s">
        <v>8850</v>
      </c>
      <c r="AF294" s="22" t="s">
        <v>8865</v>
      </c>
      <c r="AG294" s="22" t="s">
        <v>8853</v>
      </c>
    </row>
    <row r="295" spans="1:33" ht="75" customHeight="1" x14ac:dyDescent="0.2">
      <c r="A295" s="18">
        <v>890985122</v>
      </c>
      <c r="B295" s="18" t="s">
        <v>1031</v>
      </c>
      <c r="C295" s="15" t="s">
        <v>61</v>
      </c>
      <c r="D295" s="15" t="s">
        <v>62</v>
      </c>
      <c r="E295" s="15" t="s">
        <v>3155</v>
      </c>
      <c r="F295" s="15" t="s">
        <v>3155</v>
      </c>
      <c r="G295" s="15" t="s">
        <v>3155</v>
      </c>
      <c r="H295" s="15">
        <v>7</v>
      </c>
      <c r="I295" s="15" t="s">
        <v>3155</v>
      </c>
      <c r="J295" s="15">
        <v>103014203</v>
      </c>
      <c r="K295" s="15" t="s">
        <v>4118</v>
      </c>
      <c r="L295" s="15" t="s">
        <v>64</v>
      </c>
      <c r="M295" s="18" t="s">
        <v>4370</v>
      </c>
      <c r="N295" s="22"/>
      <c r="O295" s="15" t="s">
        <v>76</v>
      </c>
      <c r="P295" s="18" t="s">
        <v>1737</v>
      </c>
      <c r="Q295" s="22"/>
      <c r="R295" s="18">
        <v>0</v>
      </c>
      <c r="S295" s="18">
        <v>0</v>
      </c>
      <c r="T295" s="15"/>
      <c r="U295" s="18" t="s">
        <v>1882</v>
      </c>
      <c r="V295" s="15"/>
      <c r="W295" s="18" t="s">
        <v>6421</v>
      </c>
      <c r="X295" s="18" t="s">
        <v>71</v>
      </c>
      <c r="Y295" s="18" t="s">
        <v>6854</v>
      </c>
      <c r="Z295" s="34"/>
      <c r="AA295" s="16">
        <v>44028</v>
      </c>
      <c r="AB295" s="34"/>
      <c r="AC295" s="18"/>
      <c r="AD295" s="34"/>
      <c r="AE295" s="22" t="s">
        <v>8850</v>
      </c>
      <c r="AF295" s="22" t="s">
        <v>8865</v>
      </c>
      <c r="AG295" s="22" t="s">
        <v>8853</v>
      </c>
    </row>
    <row r="296" spans="1:33" ht="75" customHeight="1" x14ac:dyDescent="0.2">
      <c r="A296" s="18">
        <v>890985122</v>
      </c>
      <c r="B296" s="18" t="s">
        <v>1031</v>
      </c>
      <c r="C296" s="15" t="s">
        <v>61</v>
      </c>
      <c r="D296" s="15" t="s">
        <v>62</v>
      </c>
      <c r="E296" s="15" t="s">
        <v>3155</v>
      </c>
      <c r="F296" s="15" t="s">
        <v>3155</v>
      </c>
      <c r="G296" s="15" t="s">
        <v>3155</v>
      </c>
      <c r="H296" s="15">
        <v>7</v>
      </c>
      <c r="I296" s="15" t="s">
        <v>3155</v>
      </c>
      <c r="J296" s="15">
        <v>103014803</v>
      </c>
      <c r="K296" s="15" t="s">
        <v>1912</v>
      </c>
      <c r="L296" s="15" t="s">
        <v>64</v>
      </c>
      <c r="M296" s="18" t="s">
        <v>1913</v>
      </c>
      <c r="N296" s="22"/>
      <c r="O296" s="15" t="s">
        <v>1914</v>
      </c>
      <c r="P296" s="18" t="s">
        <v>1684</v>
      </c>
      <c r="Q296" s="22"/>
      <c r="R296" s="18">
        <v>0</v>
      </c>
      <c r="S296" s="18">
        <v>0</v>
      </c>
      <c r="T296" s="15"/>
      <c r="U296" s="18" t="s">
        <v>1882</v>
      </c>
      <c r="V296" s="15"/>
      <c r="W296" s="18" t="s">
        <v>1915</v>
      </c>
      <c r="X296" s="18" t="s">
        <v>71</v>
      </c>
      <c r="Y296" s="18" t="s">
        <v>1916</v>
      </c>
      <c r="Z296" s="34"/>
      <c r="AA296" s="16">
        <v>45070</v>
      </c>
      <c r="AB296" s="34"/>
      <c r="AC296" s="18"/>
      <c r="AD296" s="34"/>
      <c r="AE296" s="22" t="s">
        <v>8850</v>
      </c>
      <c r="AF296" s="22" t="s">
        <v>8865</v>
      </c>
      <c r="AG296" s="22" t="s">
        <v>8853</v>
      </c>
    </row>
    <row r="297" spans="1:33" ht="75" customHeight="1" x14ac:dyDescent="0.2">
      <c r="A297" s="18">
        <v>890985122</v>
      </c>
      <c r="B297" s="18" t="s">
        <v>1031</v>
      </c>
      <c r="C297" s="15" t="s">
        <v>61</v>
      </c>
      <c r="D297" s="15" t="s">
        <v>62</v>
      </c>
      <c r="E297" s="15" t="s">
        <v>3155</v>
      </c>
      <c r="F297" s="15" t="s">
        <v>3155</v>
      </c>
      <c r="G297" s="15" t="s">
        <v>3155</v>
      </c>
      <c r="H297" s="15">
        <v>6</v>
      </c>
      <c r="I297" s="15" t="s">
        <v>3155</v>
      </c>
      <c r="J297" s="15">
        <v>103015503</v>
      </c>
      <c r="K297" s="15" t="s">
        <v>1917</v>
      </c>
      <c r="L297" s="15" t="s">
        <v>80</v>
      </c>
      <c r="M297" s="18" t="s">
        <v>1918</v>
      </c>
      <c r="N297" s="22"/>
      <c r="O297" s="15" t="s">
        <v>1616</v>
      </c>
      <c r="P297" s="18" t="s">
        <v>1684</v>
      </c>
      <c r="Q297" s="22"/>
      <c r="R297" s="18">
        <v>0</v>
      </c>
      <c r="S297" s="18">
        <v>0</v>
      </c>
      <c r="T297" s="15"/>
      <c r="U297" s="18" t="s">
        <v>1836</v>
      </c>
      <c r="V297" s="15"/>
      <c r="W297" s="18" t="s">
        <v>1837</v>
      </c>
      <c r="X297" s="18" t="s">
        <v>71</v>
      </c>
      <c r="Y297" s="18" t="s">
        <v>1919</v>
      </c>
      <c r="Z297" s="34"/>
      <c r="AA297" s="16">
        <v>45032</v>
      </c>
      <c r="AB297" s="34"/>
      <c r="AC297" s="18"/>
      <c r="AD297" s="34"/>
      <c r="AE297" s="22" t="s">
        <v>8850</v>
      </c>
      <c r="AF297" s="22" t="s">
        <v>8865</v>
      </c>
      <c r="AG297" s="22" t="s">
        <v>8853</v>
      </c>
    </row>
    <row r="298" spans="1:33" ht="75" customHeight="1" x14ac:dyDescent="0.2">
      <c r="A298" s="18">
        <v>890985122</v>
      </c>
      <c r="B298" s="18" t="s">
        <v>1031</v>
      </c>
      <c r="C298" s="15" t="s">
        <v>61</v>
      </c>
      <c r="D298" s="15" t="s">
        <v>62</v>
      </c>
      <c r="E298" s="15" t="s">
        <v>3155</v>
      </c>
      <c r="F298" s="15" t="s">
        <v>3155</v>
      </c>
      <c r="G298" s="15" t="s">
        <v>3155</v>
      </c>
      <c r="H298" s="15">
        <v>4</v>
      </c>
      <c r="I298" s="15" t="s">
        <v>3155</v>
      </c>
      <c r="J298" s="15">
        <v>103015603</v>
      </c>
      <c r="K298" s="15" t="s">
        <v>1615</v>
      </c>
      <c r="L298" s="15" t="s">
        <v>80</v>
      </c>
      <c r="M298" s="18" t="s">
        <v>4371</v>
      </c>
      <c r="N298" s="22"/>
      <c r="O298" s="15" t="s">
        <v>1616</v>
      </c>
      <c r="P298" s="18" t="s">
        <v>1684</v>
      </c>
      <c r="Q298" s="22"/>
      <c r="R298" s="18">
        <v>0</v>
      </c>
      <c r="S298" s="18" t="s">
        <v>6221</v>
      </c>
      <c r="T298" s="15"/>
      <c r="U298" s="18" t="s">
        <v>1836</v>
      </c>
      <c r="V298" s="15"/>
      <c r="W298" s="18" t="s">
        <v>1837</v>
      </c>
      <c r="X298" s="18" t="s">
        <v>71</v>
      </c>
      <c r="Y298" s="18" t="s">
        <v>6855</v>
      </c>
      <c r="Z298" s="34"/>
      <c r="AA298" s="16">
        <v>45144</v>
      </c>
      <c r="AB298" s="34"/>
      <c r="AC298" s="18"/>
      <c r="AD298" s="34"/>
      <c r="AE298" s="22" t="s">
        <v>8850</v>
      </c>
      <c r="AF298" s="22" t="s">
        <v>8865</v>
      </c>
      <c r="AG298" s="22" t="s">
        <v>8853</v>
      </c>
    </row>
    <row r="299" spans="1:33" ht="75" customHeight="1" x14ac:dyDescent="0.2">
      <c r="A299" s="18">
        <v>890985122</v>
      </c>
      <c r="B299" s="18" t="s">
        <v>1031</v>
      </c>
      <c r="C299" s="15" t="s">
        <v>61</v>
      </c>
      <c r="D299" s="15" t="s">
        <v>62</v>
      </c>
      <c r="E299" s="15" t="s">
        <v>3155</v>
      </c>
      <c r="F299" s="15" t="s">
        <v>3155</v>
      </c>
      <c r="G299" s="15" t="s">
        <v>3155</v>
      </c>
      <c r="H299" s="15">
        <v>6</v>
      </c>
      <c r="I299" s="15" t="s">
        <v>3155</v>
      </c>
      <c r="J299" s="15">
        <v>103015803</v>
      </c>
      <c r="K299" s="15" t="s">
        <v>1618</v>
      </c>
      <c r="L299" s="15" t="s">
        <v>80</v>
      </c>
      <c r="M299" s="18" t="s">
        <v>1921</v>
      </c>
      <c r="N299" s="22"/>
      <c r="O299" s="15" t="s">
        <v>1604</v>
      </c>
      <c r="P299" s="18" t="s">
        <v>1684</v>
      </c>
      <c r="Q299" s="22"/>
      <c r="R299" s="18">
        <v>0</v>
      </c>
      <c r="S299" s="18">
        <v>0</v>
      </c>
      <c r="T299" s="15"/>
      <c r="U299" s="18" t="s">
        <v>1922</v>
      </c>
      <c r="V299" s="15"/>
      <c r="W299" s="18" t="s">
        <v>1741</v>
      </c>
      <c r="X299" s="18" t="s">
        <v>71</v>
      </c>
      <c r="Y299" s="18" t="s">
        <v>1923</v>
      </c>
      <c r="Z299" s="34"/>
      <c r="AA299" s="16">
        <v>43703</v>
      </c>
      <c r="AB299" s="34"/>
      <c r="AC299" s="18"/>
      <c r="AD299" s="34"/>
      <c r="AE299" s="22" t="s">
        <v>8850</v>
      </c>
      <c r="AF299" s="22" t="s">
        <v>8865</v>
      </c>
      <c r="AG299" s="22" t="s">
        <v>8853</v>
      </c>
    </row>
    <row r="300" spans="1:33" ht="75" customHeight="1" x14ac:dyDescent="0.2">
      <c r="A300" s="18">
        <v>890985122</v>
      </c>
      <c r="B300" s="18" t="s">
        <v>1031</v>
      </c>
      <c r="C300" s="15" t="s">
        <v>61</v>
      </c>
      <c r="D300" s="15" t="s">
        <v>62</v>
      </c>
      <c r="E300" s="15" t="s">
        <v>3155</v>
      </c>
      <c r="F300" s="15" t="s">
        <v>3155</v>
      </c>
      <c r="G300" s="15" t="s">
        <v>3155</v>
      </c>
      <c r="H300" s="15">
        <v>4</v>
      </c>
      <c r="I300" s="15" t="s">
        <v>3155</v>
      </c>
      <c r="J300" s="15">
        <v>103015904</v>
      </c>
      <c r="K300" s="15" t="s">
        <v>1433</v>
      </c>
      <c r="L300" s="15" t="s">
        <v>91</v>
      </c>
      <c r="M300" s="18" t="s">
        <v>4372</v>
      </c>
      <c r="N300" s="22"/>
      <c r="O300" s="15" t="s">
        <v>1434</v>
      </c>
      <c r="P300" s="18" t="s">
        <v>1434</v>
      </c>
      <c r="Q300" s="22"/>
      <c r="R300" s="18">
        <v>0</v>
      </c>
      <c r="S300" s="18" t="s">
        <v>1828</v>
      </c>
      <c r="T300" s="15"/>
      <c r="U300" s="18" t="s">
        <v>1844</v>
      </c>
      <c r="V300" s="15"/>
      <c r="W300" s="18" t="s">
        <v>6856</v>
      </c>
      <c r="X300" s="18" t="s">
        <v>71</v>
      </c>
      <c r="Y300" s="18" t="s">
        <v>6857</v>
      </c>
      <c r="Z300" s="34"/>
      <c r="AA300" s="16">
        <v>43555</v>
      </c>
      <c r="AB300" s="34"/>
      <c r="AC300" s="18"/>
      <c r="AD300" s="34"/>
      <c r="AE300" s="22" t="s">
        <v>8850</v>
      </c>
      <c r="AF300" s="22" t="s">
        <v>8865</v>
      </c>
      <c r="AG300" s="22" t="s">
        <v>8853</v>
      </c>
    </row>
    <row r="301" spans="1:33" ht="75" customHeight="1" x14ac:dyDescent="0.2">
      <c r="A301" s="18">
        <v>890985122</v>
      </c>
      <c r="B301" s="18" t="s">
        <v>1031</v>
      </c>
      <c r="C301" s="15" t="s">
        <v>61</v>
      </c>
      <c r="D301" s="15" t="s">
        <v>62</v>
      </c>
      <c r="E301" s="15" t="s">
        <v>3155</v>
      </c>
      <c r="F301" s="15" t="s">
        <v>3155</v>
      </c>
      <c r="G301" s="15" t="s">
        <v>3155</v>
      </c>
      <c r="H301" s="15">
        <v>3</v>
      </c>
      <c r="I301" s="15" t="s">
        <v>3155</v>
      </c>
      <c r="J301" s="15">
        <v>103016109</v>
      </c>
      <c r="K301" s="15" t="s">
        <v>1924</v>
      </c>
      <c r="L301" s="15" t="s">
        <v>1436</v>
      </c>
      <c r="M301" s="18" t="s">
        <v>1925</v>
      </c>
      <c r="N301" s="22"/>
      <c r="O301" s="15" t="s">
        <v>1926</v>
      </c>
      <c r="P301" s="18" t="s">
        <v>1992</v>
      </c>
      <c r="Q301" s="22"/>
      <c r="R301" s="18" t="s">
        <v>6222</v>
      </c>
      <c r="S301" s="18">
        <v>0</v>
      </c>
      <c r="T301" s="15"/>
      <c r="U301" s="18" t="s">
        <v>1844</v>
      </c>
      <c r="V301" s="15"/>
      <c r="W301" s="18" t="s">
        <v>1845</v>
      </c>
      <c r="X301" s="18" t="s">
        <v>71</v>
      </c>
      <c r="Y301" s="18" t="s">
        <v>1928</v>
      </c>
      <c r="Z301" s="34"/>
      <c r="AA301" s="16">
        <v>43124</v>
      </c>
      <c r="AB301" s="34"/>
      <c r="AC301" s="18"/>
      <c r="AD301" s="34"/>
      <c r="AE301" s="22" t="s">
        <v>8850</v>
      </c>
      <c r="AF301" s="22" t="s">
        <v>8865</v>
      </c>
      <c r="AG301" s="22" t="s">
        <v>8853</v>
      </c>
    </row>
    <row r="302" spans="1:33" ht="75" customHeight="1" x14ac:dyDescent="0.2">
      <c r="A302" s="18">
        <v>890985122</v>
      </c>
      <c r="B302" s="18" t="s">
        <v>1031</v>
      </c>
      <c r="C302" s="15" t="s">
        <v>61</v>
      </c>
      <c r="D302" s="15" t="s">
        <v>62</v>
      </c>
      <c r="E302" s="15" t="s">
        <v>3155</v>
      </c>
      <c r="F302" s="15" t="s">
        <v>3155</v>
      </c>
      <c r="G302" s="15" t="s">
        <v>3155</v>
      </c>
      <c r="H302" s="15">
        <v>4</v>
      </c>
      <c r="I302" s="15" t="s">
        <v>3155</v>
      </c>
      <c r="J302" s="15">
        <v>103016204</v>
      </c>
      <c r="K302" s="15" t="s">
        <v>1929</v>
      </c>
      <c r="L302" s="15" t="s">
        <v>91</v>
      </c>
      <c r="M302" s="18" t="s">
        <v>1930</v>
      </c>
      <c r="N302" s="22"/>
      <c r="O302" s="15" t="s">
        <v>1233</v>
      </c>
      <c r="P302" s="18" t="s">
        <v>1679</v>
      </c>
      <c r="Q302" s="22"/>
      <c r="R302" s="18">
        <v>0</v>
      </c>
      <c r="S302" s="18">
        <v>0</v>
      </c>
      <c r="T302" s="15"/>
      <c r="U302" s="18" t="s">
        <v>1707</v>
      </c>
      <c r="V302" s="15"/>
      <c r="W302" s="18" t="s">
        <v>1708</v>
      </c>
      <c r="X302" s="18" t="s">
        <v>71</v>
      </c>
      <c r="Y302" s="18" t="s">
        <v>1932</v>
      </c>
      <c r="Z302" s="34"/>
      <c r="AA302" s="16">
        <v>44264</v>
      </c>
      <c r="AB302" s="34"/>
      <c r="AC302" s="18"/>
      <c r="AD302" s="34"/>
      <c r="AE302" s="22" t="s">
        <v>8850</v>
      </c>
      <c r="AF302" s="22" t="s">
        <v>8865</v>
      </c>
      <c r="AG302" s="22" t="s">
        <v>8853</v>
      </c>
    </row>
    <row r="303" spans="1:33" ht="75" customHeight="1" x14ac:dyDescent="0.2">
      <c r="A303" s="18">
        <v>890985122</v>
      </c>
      <c r="B303" s="18" t="s">
        <v>1031</v>
      </c>
      <c r="C303" s="15" t="s">
        <v>61</v>
      </c>
      <c r="D303" s="15" t="s">
        <v>62</v>
      </c>
      <c r="E303" s="15" t="s">
        <v>3155</v>
      </c>
      <c r="F303" s="15" t="s">
        <v>3155</v>
      </c>
      <c r="G303" s="15" t="s">
        <v>3155</v>
      </c>
      <c r="H303" s="15">
        <v>6</v>
      </c>
      <c r="I303" s="15" t="s">
        <v>3155</v>
      </c>
      <c r="J303" s="15">
        <v>103016803</v>
      </c>
      <c r="K303" s="15" t="s">
        <v>1933</v>
      </c>
      <c r="L303" s="15" t="s">
        <v>80</v>
      </c>
      <c r="M303" s="18" t="s">
        <v>1934</v>
      </c>
      <c r="N303" s="22"/>
      <c r="O303" s="15" t="s">
        <v>1604</v>
      </c>
      <c r="P303" s="18" t="s">
        <v>1811</v>
      </c>
      <c r="Q303" s="22"/>
      <c r="R303" s="18">
        <v>0</v>
      </c>
      <c r="S303" s="18">
        <v>0</v>
      </c>
      <c r="T303" s="15"/>
      <c r="U303" s="18" t="s">
        <v>1836</v>
      </c>
      <c r="V303" s="15"/>
      <c r="W303" s="18" t="s">
        <v>1837</v>
      </c>
      <c r="X303" s="18" t="s">
        <v>71</v>
      </c>
      <c r="Y303" s="18" t="s">
        <v>1935</v>
      </c>
      <c r="Z303" s="34"/>
      <c r="AA303" s="16">
        <v>45144</v>
      </c>
      <c r="AB303" s="34"/>
      <c r="AC303" s="18"/>
      <c r="AD303" s="34"/>
      <c r="AE303" s="22" t="s">
        <v>8850</v>
      </c>
      <c r="AF303" s="22" t="s">
        <v>8865</v>
      </c>
      <c r="AG303" s="22" t="s">
        <v>8853</v>
      </c>
    </row>
    <row r="304" spans="1:33" ht="75" customHeight="1" x14ac:dyDescent="0.2">
      <c r="A304" s="18">
        <v>890985122</v>
      </c>
      <c r="B304" s="18" t="s">
        <v>1031</v>
      </c>
      <c r="C304" s="15" t="s">
        <v>61</v>
      </c>
      <c r="D304" s="15" t="s">
        <v>62</v>
      </c>
      <c r="E304" s="15" t="s">
        <v>3155</v>
      </c>
      <c r="F304" s="15" t="s">
        <v>3155</v>
      </c>
      <c r="G304" s="15" t="s">
        <v>3155</v>
      </c>
      <c r="H304" s="15">
        <v>4</v>
      </c>
      <c r="I304" s="15" t="s">
        <v>3155</v>
      </c>
      <c r="J304" s="15">
        <v>103017609</v>
      </c>
      <c r="K304" s="15" t="s">
        <v>1936</v>
      </c>
      <c r="L304" s="15" t="s">
        <v>1436</v>
      </c>
      <c r="M304" s="18" t="s">
        <v>4373</v>
      </c>
      <c r="N304" s="22"/>
      <c r="O304" s="15" t="s">
        <v>1428</v>
      </c>
      <c r="P304" s="18" t="s">
        <v>1710</v>
      </c>
      <c r="Q304" s="22"/>
      <c r="R304" s="18" t="s">
        <v>2042</v>
      </c>
      <c r="S304" s="18">
        <v>0</v>
      </c>
      <c r="T304" s="15"/>
      <c r="U304" s="18" t="s">
        <v>6223</v>
      </c>
      <c r="V304" s="15"/>
      <c r="W304" s="18" t="s">
        <v>1938</v>
      </c>
      <c r="X304" s="18" t="s">
        <v>71</v>
      </c>
      <c r="Y304" s="18" t="s">
        <v>6858</v>
      </c>
      <c r="Z304" s="34"/>
      <c r="AA304" s="16">
        <v>44196</v>
      </c>
      <c r="AB304" s="34"/>
      <c r="AC304" s="18"/>
      <c r="AD304" s="34"/>
      <c r="AE304" s="22" t="s">
        <v>8850</v>
      </c>
      <c r="AF304" s="22" t="s">
        <v>8865</v>
      </c>
      <c r="AG304" s="22" t="s">
        <v>8853</v>
      </c>
    </row>
    <row r="305" spans="1:33" ht="75" customHeight="1" x14ac:dyDescent="0.2">
      <c r="A305" s="18">
        <v>890985122</v>
      </c>
      <c r="B305" s="18" t="s">
        <v>1031</v>
      </c>
      <c r="C305" s="15" t="s">
        <v>61</v>
      </c>
      <c r="D305" s="15" t="s">
        <v>62</v>
      </c>
      <c r="E305" s="15" t="s">
        <v>3155</v>
      </c>
      <c r="F305" s="15" t="s">
        <v>3155</v>
      </c>
      <c r="G305" s="15" t="s">
        <v>3155</v>
      </c>
      <c r="H305" s="15">
        <v>4</v>
      </c>
      <c r="I305" s="15" t="s">
        <v>3155</v>
      </c>
      <c r="J305" s="15">
        <v>103020104</v>
      </c>
      <c r="K305" s="15" t="s">
        <v>1940</v>
      </c>
      <c r="L305" s="15" t="s">
        <v>91</v>
      </c>
      <c r="M305" s="18" t="s">
        <v>1941</v>
      </c>
      <c r="N305" s="22"/>
      <c r="O305" s="15" t="s">
        <v>1434</v>
      </c>
      <c r="P305" s="18" t="s">
        <v>1942</v>
      </c>
      <c r="Q305" s="22"/>
      <c r="R305" s="18">
        <v>0</v>
      </c>
      <c r="S305" s="18">
        <v>0</v>
      </c>
      <c r="T305" s="15"/>
      <c r="U305" s="18" t="s">
        <v>1943</v>
      </c>
      <c r="V305" s="15"/>
      <c r="W305" s="18" t="s">
        <v>1944</v>
      </c>
      <c r="X305" s="18" t="s">
        <v>71</v>
      </c>
      <c r="Y305" s="18" t="s">
        <v>1945</v>
      </c>
      <c r="Z305" s="34"/>
      <c r="AA305" s="16">
        <v>43439</v>
      </c>
      <c r="AB305" s="34"/>
      <c r="AC305" s="18"/>
      <c r="AD305" s="34"/>
      <c r="AE305" s="22" t="s">
        <v>8850</v>
      </c>
      <c r="AF305" s="22" t="s">
        <v>8865</v>
      </c>
      <c r="AG305" s="22" t="s">
        <v>8853</v>
      </c>
    </row>
    <row r="306" spans="1:33" ht="75" customHeight="1" x14ac:dyDescent="0.2">
      <c r="A306" s="18">
        <v>890985122</v>
      </c>
      <c r="B306" s="18" t="s">
        <v>1031</v>
      </c>
      <c r="C306" s="15" t="s">
        <v>61</v>
      </c>
      <c r="D306" s="15" t="s">
        <v>62</v>
      </c>
      <c r="E306" s="15" t="s">
        <v>3155</v>
      </c>
      <c r="F306" s="15" t="s">
        <v>3155</v>
      </c>
      <c r="G306" s="15" t="s">
        <v>3155</v>
      </c>
      <c r="H306" s="15">
        <v>4</v>
      </c>
      <c r="I306" s="15" t="s">
        <v>3155</v>
      </c>
      <c r="J306" s="15">
        <v>103020409</v>
      </c>
      <c r="K306" s="15" t="s">
        <v>1946</v>
      </c>
      <c r="L306" s="15" t="s">
        <v>1436</v>
      </c>
      <c r="M306" s="18" t="s">
        <v>1947</v>
      </c>
      <c r="N306" s="22"/>
      <c r="O306" s="15" t="s">
        <v>1948</v>
      </c>
      <c r="P306" s="18" t="s">
        <v>1823</v>
      </c>
      <c r="Q306" s="22"/>
      <c r="R306" s="18" t="s">
        <v>2042</v>
      </c>
      <c r="S306" s="18">
        <v>0</v>
      </c>
      <c r="T306" s="15"/>
      <c r="U306" s="18" t="s">
        <v>1707</v>
      </c>
      <c r="V306" s="15"/>
      <c r="W306" s="18" t="s">
        <v>1708</v>
      </c>
      <c r="X306" s="18" t="s">
        <v>71</v>
      </c>
      <c r="Y306" s="18" t="s">
        <v>1949</v>
      </c>
      <c r="Z306" s="34"/>
      <c r="AA306" s="16">
        <v>44357</v>
      </c>
      <c r="AB306" s="34"/>
      <c r="AC306" s="18"/>
      <c r="AD306" s="34"/>
      <c r="AE306" s="22" t="s">
        <v>8850</v>
      </c>
      <c r="AF306" s="22" t="s">
        <v>8865</v>
      </c>
      <c r="AG306" s="22" t="s">
        <v>8853</v>
      </c>
    </row>
    <row r="307" spans="1:33" ht="75" customHeight="1" x14ac:dyDescent="0.2">
      <c r="A307" s="18">
        <v>890985122</v>
      </c>
      <c r="B307" s="18" t="s">
        <v>1031</v>
      </c>
      <c r="C307" s="15" t="s">
        <v>61</v>
      </c>
      <c r="D307" s="15" t="s">
        <v>62</v>
      </c>
      <c r="E307" s="15" t="s">
        <v>3155</v>
      </c>
      <c r="F307" s="15" t="s">
        <v>3155</v>
      </c>
      <c r="G307" s="15" t="s">
        <v>3155</v>
      </c>
      <c r="H307" s="15">
        <v>2</v>
      </c>
      <c r="I307" s="15" t="s">
        <v>3155</v>
      </c>
      <c r="J307" s="15">
        <v>103030209</v>
      </c>
      <c r="K307" s="15" t="s">
        <v>1950</v>
      </c>
      <c r="L307" s="15" t="s">
        <v>1411</v>
      </c>
      <c r="M307" s="18" t="s">
        <v>1951</v>
      </c>
      <c r="N307" s="22"/>
      <c r="O307" s="15" t="s">
        <v>1952</v>
      </c>
      <c r="P307" s="18" t="s">
        <v>5706</v>
      </c>
      <c r="Q307" s="22"/>
      <c r="R307" s="18">
        <v>0</v>
      </c>
      <c r="S307" s="18">
        <v>0</v>
      </c>
      <c r="T307" s="15"/>
      <c r="U307" s="18" t="s">
        <v>1781</v>
      </c>
      <c r="V307" s="15"/>
      <c r="W307" s="18" t="s">
        <v>1704</v>
      </c>
      <c r="X307" s="18" t="s">
        <v>71</v>
      </c>
      <c r="Y307" s="18" t="s">
        <v>6859</v>
      </c>
      <c r="Z307" s="34"/>
      <c r="AA307" s="16">
        <v>45987</v>
      </c>
      <c r="AB307" s="34"/>
      <c r="AC307" s="18"/>
      <c r="AD307" s="34"/>
      <c r="AE307" s="22" t="s">
        <v>8850</v>
      </c>
      <c r="AF307" s="22" t="s">
        <v>8865</v>
      </c>
      <c r="AG307" s="22" t="s">
        <v>8853</v>
      </c>
    </row>
    <row r="308" spans="1:33" ht="60" customHeight="1" x14ac:dyDescent="0.2">
      <c r="A308" s="18">
        <v>890985122</v>
      </c>
      <c r="B308" s="18" t="s">
        <v>1031</v>
      </c>
      <c r="C308" s="15" t="s">
        <v>61</v>
      </c>
      <c r="D308" s="15" t="s">
        <v>62</v>
      </c>
      <c r="E308" s="15" t="s">
        <v>3155</v>
      </c>
      <c r="F308" s="15" t="s">
        <v>3155</v>
      </c>
      <c r="G308" s="15" t="s">
        <v>3155</v>
      </c>
      <c r="H308" s="15">
        <v>4</v>
      </c>
      <c r="I308" s="15" t="s">
        <v>3155</v>
      </c>
      <c r="J308" s="15">
        <v>103030309</v>
      </c>
      <c r="K308" s="15" t="s">
        <v>1953</v>
      </c>
      <c r="L308" s="15" t="s">
        <v>1436</v>
      </c>
      <c r="M308" s="18" t="s">
        <v>4374</v>
      </c>
      <c r="N308" s="22"/>
      <c r="O308" s="15" t="s">
        <v>1954</v>
      </c>
      <c r="P308" s="18" t="s">
        <v>5707</v>
      </c>
      <c r="Q308" s="22"/>
      <c r="R308" s="18">
        <v>0</v>
      </c>
      <c r="S308" s="18">
        <v>0</v>
      </c>
      <c r="T308" s="15"/>
      <c r="U308" s="18" t="s">
        <v>1707</v>
      </c>
      <c r="V308" s="15"/>
      <c r="W308" s="18" t="s">
        <v>6860</v>
      </c>
      <c r="X308" s="18" t="s">
        <v>71</v>
      </c>
      <c r="Y308" s="18" t="s">
        <v>3475</v>
      </c>
      <c r="Z308" s="34"/>
      <c r="AA308" s="16">
        <v>44300</v>
      </c>
      <c r="AB308" s="34"/>
      <c r="AC308" s="18"/>
      <c r="AD308" s="34"/>
      <c r="AE308" s="22" t="s">
        <v>8850</v>
      </c>
      <c r="AF308" s="22" t="s">
        <v>8865</v>
      </c>
      <c r="AG308" s="22" t="s">
        <v>8853</v>
      </c>
    </row>
    <row r="309" spans="1:33" ht="60" customHeight="1" x14ac:dyDescent="0.2">
      <c r="A309" s="18">
        <v>890985122</v>
      </c>
      <c r="B309" s="18" t="s">
        <v>1031</v>
      </c>
      <c r="C309" s="15" t="s">
        <v>61</v>
      </c>
      <c r="D309" s="15" t="s">
        <v>62</v>
      </c>
      <c r="E309" s="15" t="s">
        <v>3155</v>
      </c>
      <c r="F309" s="15" t="s">
        <v>3155</v>
      </c>
      <c r="G309" s="15" t="s">
        <v>3155</v>
      </c>
      <c r="H309" s="15">
        <v>2</v>
      </c>
      <c r="I309" s="15" t="s">
        <v>3155</v>
      </c>
      <c r="J309" s="15">
        <v>103040109</v>
      </c>
      <c r="K309" s="15" t="s">
        <v>1955</v>
      </c>
      <c r="L309" s="15" t="s">
        <v>1436</v>
      </c>
      <c r="M309" s="18" t="s">
        <v>4375</v>
      </c>
      <c r="N309" s="22"/>
      <c r="O309" s="15" t="s">
        <v>1956</v>
      </c>
      <c r="P309" s="18" t="s">
        <v>2371</v>
      </c>
      <c r="Q309" s="22"/>
      <c r="R309" s="18" t="s">
        <v>2042</v>
      </c>
      <c r="S309" s="18">
        <v>0</v>
      </c>
      <c r="T309" s="15"/>
      <c r="U309" s="18" t="s">
        <v>6224</v>
      </c>
      <c r="V309" s="15"/>
      <c r="W309" s="18" t="s">
        <v>6434</v>
      </c>
      <c r="X309" s="18" t="s">
        <v>71</v>
      </c>
      <c r="Y309" s="18" t="s">
        <v>6861</v>
      </c>
      <c r="Z309" s="34"/>
      <c r="AA309" s="16">
        <v>44654</v>
      </c>
      <c r="AB309" s="34"/>
      <c r="AC309" s="18"/>
      <c r="AD309" s="34"/>
      <c r="AE309" s="22" t="s">
        <v>8850</v>
      </c>
      <c r="AF309" s="22" t="s">
        <v>8865</v>
      </c>
      <c r="AG309" s="22" t="s">
        <v>8853</v>
      </c>
    </row>
    <row r="310" spans="1:33" ht="60" customHeight="1" x14ac:dyDescent="0.2">
      <c r="A310" s="18">
        <v>890985122</v>
      </c>
      <c r="B310" s="18" t="s">
        <v>1031</v>
      </c>
      <c r="C310" s="15" t="s">
        <v>61</v>
      </c>
      <c r="D310" s="15" t="s">
        <v>62</v>
      </c>
      <c r="E310" s="15" t="s">
        <v>3155</v>
      </c>
      <c r="F310" s="15" t="s">
        <v>3155</v>
      </c>
      <c r="G310" s="15" t="s">
        <v>3155</v>
      </c>
      <c r="H310" s="15">
        <v>4</v>
      </c>
      <c r="I310" s="15" t="s">
        <v>3155</v>
      </c>
      <c r="J310" s="15">
        <v>103040204</v>
      </c>
      <c r="K310" s="15" t="s">
        <v>1957</v>
      </c>
      <c r="L310" s="15" t="s">
        <v>91</v>
      </c>
      <c r="M310" s="18" t="s">
        <v>1958</v>
      </c>
      <c r="N310" s="22"/>
      <c r="O310" s="15" t="s">
        <v>1434</v>
      </c>
      <c r="P310" s="18" t="s">
        <v>1679</v>
      </c>
      <c r="Q310" s="22"/>
      <c r="R310" s="18">
        <v>0</v>
      </c>
      <c r="S310" s="18">
        <v>0</v>
      </c>
      <c r="T310" s="15"/>
      <c r="U310" s="18" t="s">
        <v>1937</v>
      </c>
      <c r="V310" s="15"/>
      <c r="W310" s="18" t="s">
        <v>3477</v>
      </c>
      <c r="X310" s="18" t="s">
        <v>71</v>
      </c>
      <c r="Y310" s="18" t="s">
        <v>6862</v>
      </c>
      <c r="Z310" s="34"/>
      <c r="AA310" s="16">
        <v>45901</v>
      </c>
      <c r="AB310" s="34"/>
      <c r="AC310" s="18"/>
      <c r="AD310" s="34"/>
      <c r="AE310" s="22" t="s">
        <v>8850</v>
      </c>
      <c r="AF310" s="22" t="s">
        <v>8865</v>
      </c>
      <c r="AG310" s="22" t="s">
        <v>8853</v>
      </c>
    </row>
    <row r="311" spans="1:33" ht="60" customHeight="1" x14ac:dyDescent="0.2">
      <c r="A311" s="18">
        <v>890985122</v>
      </c>
      <c r="B311" s="18" t="s">
        <v>1031</v>
      </c>
      <c r="C311" s="15" t="s">
        <v>61</v>
      </c>
      <c r="D311" s="15" t="s">
        <v>62</v>
      </c>
      <c r="E311" s="15" t="s">
        <v>3155</v>
      </c>
      <c r="F311" s="15" t="s">
        <v>3155</v>
      </c>
      <c r="G311" s="15" t="s">
        <v>3155</v>
      </c>
      <c r="H311" s="15">
        <v>5</v>
      </c>
      <c r="I311" s="15" t="s">
        <v>3155</v>
      </c>
      <c r="J311" s="15">
        <v>103040409</v>
      </c>
      <c r="K311" s="15" t="s">
        <v>1959</v>
      </c>
      <c r="L311" s="15" t="s">
        <v>1411</v>
      </c>
      <c r="M311" s="18" t="s">
        <v>1960</v>
      </c>
      <c r="N311" s="22"/>
      <c r="O311" s="15" t="s">
        <v>1961</v>
      </c>
      <c r="P311" s="18" t="s">
        <v>5708</v>
      </c>
      <c r="Q311" s="22"/>
      <c r="R311" s="18" t="s">
        <v>2042</v>
      </c>
      <c r="S311" s="18">
        <v>0</v>
      </c>
      <c r="T311" s="15"/>
      <c r="U311" s="18" t="s">
        <v>1962</v>
      </c>
      <c r="V311" s="15"/>
      <c r="W311" s="18" t="s">
        <v>1963</v>
      </c>
      <c r="X311" s="18" t="s">
        <v>71</v>
      </c>
      <c r="Y311" s="18" t="s">
        <v>1964</v>
      </c>
      <c r="Z311" s="34"/>
      <c r="AA311" s="16">
        <v>43540</v>
      </c>
      <c r="AB311" s="34"/>
      <c r="AC311" s="18"/>
      <c r="AD311" s="34"/>
      <c r="AE311" s="22" t="s">
        <v>8850</v>
      </c>
      <c r="AF311" s="22" t="s">
        <v>8865</v>
      </c>
      <c r="AG311" s="22" t="s">
        <v>8853</v>
      </c>
    </row>
    <row r="312" spans="1:33" ht="60" customHeight="1" x14ac:dyDescent="0.2">
      <c r="A312" s="18">
        <v>890985122</v>
      </c>
      <c r="B312" s="18" t="s">
        <v>1031</v>
      </c>
      <c r="C312" s="15" t="s">
        <v>61</v>
      </c>
      <c r="D312" s="15" t="s">
        <v>62</v>
      </c>
      <c r="E312" s="15" t="s">
        <v>3155</v>
      </c>
      <c r="F312" s="15" t="s">
        <v>3155</v>
      </c>
      <c r="G312" s="15" t="s">
        <v>3155</v>
      </c>
      <c r="H312" s="15">
        <v>2</v>
      </c>
      <c r="I312" s="15" t="s">
        <v>3155</v>
      </c>
      <c r="J312" s="15">
        <v>103061209</v>
      </c>
      <c r="K312" s="15" t="s">
        <v>1965</v>
      </c>
      <c r="L312" s="15" t="s">
        <v>1411</v>
      </c>
      <c r="M312" s="18" t="s">
        <v>1966</v>
      </c>
      <c r="N312" s="22"/>
      <c r="O312" s="15" t="s">
        <v>1967</v>
      </c>
      <c r="P312" s="18" t="s">
        <v>1716</v>
      </c>
      <c r="Q312" s="22"/>
      <c r="R312" s="18" t="s">
        <v>1843</v>
      </c>
      <c r="S312" s="18">
        <v>0</v>
      </c>
      <c r="T312" s="15"/>
      <c r="U312" s="18" t="s">
        <v>1968</v>
      </c>
      <c r="V312" s="15"/>
      <c r="W312" s="18" t="s">
        <v>1969</v>
      </c>
      <c r="X312" s="18" t="s">
        <v>71</v>
      </c>
      <c r="Y312" s="18" t="s">
        <v>1970</v>
      </c>
      <c r="Z312" s="34"/>
      <c r="AA312" s="16">
        <v>43453</v>
      </c>
      <c r="AB312" s="34"/>
      <c r="AC312" s="18"/>
      <c r="AD312" s="34"/>
      <c r="AE312" s="22" t="s">
        <v>8850</v>
      </c>
      <c r="AF312" s="22" t="s">
        <v>8865</v>
      </c>
      <c r="AG312" s="22" t="s">
        <v>8853</v>
      </c>
    </row>
    <row r="313" spans="1:33" ht="60" customHeight="1" x14ac:dyDescent="0.2">
      <c r="A313" s="18">
        <v>890985122</v>
      </c>
      <c r="B313" s="18" t="s">
        <v>1031</v>
      </c>
      <c r="C313" s="15" t="s">
        <v>61</v>
      </c>
      <c r="D313" s="15" t="s">
        <v>62</v>
      </c>
      <c r="E313" s="15" t="s">
        <v>3155</v>
      </c>
      <c r="F313" s="15" t="s">
        <v>3155</v>
      </c>
      <c r="G313" s="15" t="s">
        <v>3155</v>
      </c>
      <c r="H313" s="15">
        <v>6</v>
      </c>
      <c r="I313" s="15" t="s">
        <v>3155</v>
      </c>
      <c r="J313" s="15">
        <v>103070303</v>
      </c>
      <c r="K313" s="15" t="s">
        <v>1971</v>
      </c>
      <c r="L313" s="15" t="s">
        <v>499</v>
      </c>
      <c r="M313" s="18" t="s">
        <v>4376</v>
      </c>
      <c r="N313" s="22"/>
      <c r="O313" s="15" t="s">
        <v>1972</v>
      </c>
      <c r="P313" s="18" t="s">
        <v>1972</v>
      </c>
      <c r="Q313" s="22"/>
      <c r="R313" s="18">
        <v>0</v>
      </c>
      <c r="S313" s="18" t="s">
        <v>6225</v>
      </c>
      <c r="T313" s="15"/>
      <c r="U313" s="18" t="s">
        <v>6226</v>
      </c>
      <c r="V313" s="15"/>
      <c r="W313" s="18" t="s">
        <v>6863</v>
      </c>
      <c r="X313" s="18" t="s">
        <v>71</v>
      </c>
      <c r="Y313" s="18" t="s">
        <v>6864</v>
      </c>
      <c r="Z313" s="34"/>
      <c r="AA313" s="16">
        <v>42981</v>
      </c>
      <c r="AB313" s="34"/>
      <c r="AC313" s="18"/>
      <c r="AD313" s="34"/>
      <c r="AE313" s="22" t="s">
        <v>8850</v>
      </c>
      <c r="AF313" s="22" t="s">
        <v>8865</v>
      </c>
      <c r="AG313" s="22" t="s">
        <v>8853</v>
      </c>
    </row>
    <row r="314" spans="1:33" ht="45" customHeight="1" x14ac:dyDescent="0.2">
      <c r="A314" s="18">
        <v>890985122</v>
      </c>
      <c r="B314" s="18" t="s">
        <v>1031</v>
      </c>
      <c r="C314" s="15" t="s">
        <v>61</v>
      </c>
      <c r="D314" s="15" t="s">
        <v>62</v>
      </c>
      <c r="E314" s="15" t="s">
        <v>3155</v>
      </c>
      <c r="F314" s="15" t="s">
        <v>3155</v>
      </c>
      <c r="G314" s="15" t="s">
        <v>3155</v>
      </c>
      <c r="H314" s="15">
        <v>4</v>
      </c>
      <c r="I314" s="15" t="s">
        <v>3155</v>
      </c>
      <c r="J314" s="15">
        <v>103070403</v>
      </c>
      <c r="K314" s="15" t="s">
        <v>4377</v>
      </c>
      <c r="L314" s="15" t="s">
        <v>64</v>
      </c>
      <c r="M314" s="18" t="s">
        <v>4378</v>
      </c>
      <c r="N314" s="22"/>
      <c r="O314" s="15" t="s">
        <v>5709</v>
      </c>
      <c r="P314" s="18" t="s">
        <v>1972</v>
      </c>
      <c r="Q314" s="22"/>
      <c r="R314" s="18">
        <v>0</v>
      </c>
      <c r="S314" s="18" t="s">
        <v>6227</v>
      </c>
      <c r="T314" s="15"/>
      <c r="U314" s="18" t="s">
        <v>69</v>
      </c>
      <c r="V314" s="15"/>
      <c r="W314" s="18" t="s">
        <v>6865</v>
      </c>
      <c r="X314" s="18" t="s">
        <v>71</v>
      </c>
      <c r="Y314" s="18" t="s">
        <v>6866</v>
      </c>
      <c r="Z314" s="34"/>
      <c r="AA314" s="16">
        <v>45085</v>
      </c>
      <c r="AB314" s="34"/>
      <c r="AC314" s="18"/>
      <c r="AD314" s="34"/>
      <c r="AE314" s="22" t="s">
        <v>8850</v>
      </c>
      <c r="AF314" s="22" t="s">
        <v>8865</v>
      </c>
      <c r="AG314" s="22" t="s">
        <v>8853</v>
      </c>
    </row>
    <row r="315" spans="1:33" ht="60" customHeight="1" x14ac:dyDescent="0.2">
      <c r="A315" s="18">
        <v>890985122</v>
      </c>
      <c r="B315" s="18" t="s">
        <v>1031</v>
      </c>
      <c r="C315" s="15" t="s">
        <v>61</v>
      </c>
      <c r="D315" s="15" t="s">
        <v>62</v>
      </c>
      <c r="E315" s="15" t="s">
        <v>3155</v>
      </c>
      <c r="F315" s="15" t="s">
        <v>3155</v>
      </c>
      <c r="G315" s="15" t="s">
        <v>3155</v>
      </c>
      <c r="H315" s="15">
        <v>4</v>
      </c>
      <c r="I315" s="15" t="s">
        <v>3155</v>
      </c>
      <c r="J315" s="15">
        <v>104010104</v>
      </c>
      <c r="K315" s="15" t="s">
        <v>1973</v>
      </c>
      <c r="L315" s="15" t="s">
        <v>91</v>
      </c>
      <c r="M315" s="18" t="s">
        <v>1974</v>
      </c>
      <c r="N315" s="22"/>
      <c r="O315" s="15" t="s">
        <v>475</v>
      </c>
      <c r="P315" s="18" t="s">
        <v>475</v>
      </c>
      <c r="Q315" s="22"/>
      <c r="R315" s="18">
        <v>0</v>
      </c>
      <c r="S315" s="18">
        <v>0</v>
      </c>
      <c r="T315" s="15"/>
      <c r="U315" s="18" t="s">
        <v>1707</v>
      </c>
      <c r="V315" s="15"/>
      <c r="W315" s="18" t="s">
        <v>1874</v>
      </c>
      <c r="X315" s="18" t="s">
        <v>71</v>
      </c>
      <c r="Y315" s="18" t="s">
        <v>1975</v>
      </c>
      <c r="Z315" s="34"/>
      <c r="AA315" s="16">
        <v>43969</v>
      </c>
      <c r="AB315" s="34"/>
      <c r="AC315" s="18"/>
      <c r="AD315" s="34"/>
      <c r="AE315" s="22" t="s">
        <v>8850</v>
      </c>
      <c r="AF315" s="22" t="s">
        <v>8865</v>
      </c>
      <c r="AG315" s="22" t="s">
        <v>8853</v>
      </c>
    </row>
    <row r="316" spans="1:33" ht="75" customHeight="1" x14ac:dyDescent="0.2">
      <c r="A316" s="18">
        <v>890985122</v>
      </c>
      <c r="B316" s="18" t="s">
        <v>1031</v>
      </c>
      <c r="C316" s="15" t="s">
        <v>61</v>
      </c>
      <c r="D316" s="15" t="s">
        <v>62</v>
      </c>
      <c r="E316" s="15" t="s">
        <v>3155</v>
      </c>
      <c r="F316" s="15" t="s">
        <v>3155</v>
      </c>
      <c r="G316" s="15" t="s">
        <v>3155</v>
      </c>
      <c r="H316" s="15">
        <v>5</v>
      </c>
      <c r="I316" s="15" t="s">
        <v>3155</v>
      </c>
      <c r="J316" s="15">
        <v>104010209</v>
      </c>
      <c r="K316" s="15" t="s">
        <v>1976</v>
      </c>
      <c r="L316" s="15" t="s">
        <v>1436</v>
      </c>
      <c r="M316" s="18" t="s">
        <v>4379</v>
      </c>
      <c r="N316" s="22"/>
      <c r="O316" s="15" t="s">
        <v>1977</v>
      </c>
      <c r="P316" s="18" t="s">
        <v>1823</v>
      </c>
      <c r="Q316" s="22"/>
      <c r="R316" s="18" t="s">
        <v>2042</v>
      </c>
      <c r="S316" s="18">
        <v>0</v>
      </c>
      <c r="T316" s="15"/>
      <c r="U316" s="18" t="s">
        <v>1707</v>
      </c>
      <c r="V316" s="15"/>
      <c r="W316" s="18" t="s">
        <v>1708</v>
      </c>
      <c r="X316" s="18" t="s">
        <v>71</v>
      </c>
      <c r="Y316" s="18" t="s">
        <v>6867</v>
      </c>
      <c r="Z316" s="34"/>
      <c r="AA316" s="16">
        <v>43194</v>
      </c>
      <c r="AB316" s="34"/>
      <c r="AC316" s="18"/>
      <c r="AD316" s="34"/>
      <c r="AE316" s="22" t="s">
        <v>8850</v>
      </c>
      <c r="AF316" s="22" t="s">
        <v>8865</v>
      </c>
      <c r="AG316" s="22" t="s">
        <v>8853</v>
      </c>
    </row>
    <row r="317" spans="1:33" ht="75" customHeight="1" x14ac:dyDescent="0.2">
      <c r="A317" s="18">
        <v>890985122</v>
      </c>
      <c r="B317" s="18" t="s">
        <v>1031</v>
      </c>
      <c r="C317" s="15" t="s">
        <v>61</v>
      </c>
      <c r="D317" s="15" t="s">
        <v>62</v>
      </c>
      <c r="E317" s="15" t="s">
        <v>3155</v>
      </c>
      <c r="F317" s="15" t="s">
        <v>3155</v>
      </c>
      <c r="G317" s="15" t="s">
        <v>3155</v>
      </c>
      <c r="H317" s="15">
        <v>3</v>
      </c>
      <c r="I317" s="15" t="s">
        <v>3155</v>
      </c>
      <c r="J317" s="15">
        <v>104010304</v>
      </c>
      <c r="K317" s="15" t="s">
        <v>1980</v>
      </c>
      <c r="L317" s="15" t="s">
        <v>91</v>
      </c>
      <c r="M317" s="18" t="s">
        <v>1981</v>
      </c>
      <c r="N317" s="22"/>
      <c r="O317" s="15" t="s">
        <v>1233</v>
      </c>
      <c r="P317" s="18" t="s">
        <v>1233</v>
      </c>
      <c r="Q317" s="22"/>
      <c r="R317" s="18">
        <v>0</v>
      </c>
      <c r="S317" s="18">
        <v>0</v>
      </c>
      <c r="T317" s="15"/>
      <c r="U317" s="18" t="s">
        <v>1982</v>
      </c>
      <c r="V317" s="15"/>
      <c r="W317" s="18" t="s">
        <v>2344</v>
      </c>
      <c r="X317" s="18" t="s">
        <v>71</v>
      </c>
      <c r="Y317" s="18" t="s">
        <v>1984</v>
      </c>
      <c r="Z317" s="34"/>
      <c r="AA317" s="16">
        <v>43556</v>
      </c>
      <c r="AB317" s="34"/>
      <c r="AC317" s="18"/>
      <c r="AD317" s="34"/>
      <c r="AE317" s="22" t="s">
        <v>8850</v>
      </c>
      <c r="AF317" s="22" t="s">
        <v>8865</v>
      </c>
      <c r="AG317" s="22" t="s">
        <v>8853</v>
      </c>
    </row>
    <row r="318" spans="1:33" ht="75" customHeight="1" x14ac:dyDescent="0.2">
      <c r="A318" s="18">
        <v>890985122</v>
      </c>
      <c r="B318" s="18" t="s">
        <v>1031</v>
      </c>
      <c r="C318" s="15" t="s">
        <v>61</v>
      </c>
      <c r="D318" s="15" t="s">
        <v>62</v>
      </c>
      <c r="E318" s="15" t="s">
        <v>3155</v>
      </c>
      <c r="F318" s="15" t="s">
        <v>3155</v>
      </c>
      <c r="G318" s="15" t="s">
        <v>3155</v>
      </c>
      <c r="H318" s="15">
        <v>5</v>
      </c>
      <c r="I318" s="15" t="s">
        <v>3155</v>
      </c>
      <c r="J318" s="15">
        <v>104010409</v>
      </c>
      <c r="K318" s="15" t="s">
        <v>1985</v>
      </c>
      <c r="L318" s="15" t="s">
        <v>1436</v>
      </c>
      <c r="M318" s="18" t="s">
        <v>1986</v>
      </c>
      <c r="N318" s="22"/>
      <c r="O318" s="15" t="s">
        <v>1987</v>
      </c>
      <c r="P318" s="18" t="s">
        <v>5710</v>
      </c>
      <c r="Q318" s="22"/>
      <c r="R318" s="18" t="s">
        <v>2042</v>
      </c>
      <c r="S318" s="18" t="s">
        <v>6228</v>
      </c>
      <c r="T318" s="15"/>
      <c r="U318" s="18" t="s">
        <v>1943</v>
      </c>
      <c r="V318" s="15"/>
      <c r="W318" s="18" t="s">
        <v>1979</v>
      </c>
      <c r="X318" s="18" t="s">
        <v>71</v>
      </c>
      <c r="Y318" s="18" t="s">
        <v>1989</v>
      </c>
      <c r="Z318" s="34"/>
      <c r="AA318" s="16">
        <v>43156</v>
      </c>
      <c r="AB318" s="34"/>
      <c r="AC318" s="18"/>
      <c r="AD318" s="34"/>
      <c r="AE318" s="22" t="s">
        <v>8850</v>
      </c>
      <c r="AF318" s="22" t="s">
        <v>8865</v>
      </c>
      <c r="AG318" s="22" t="s">
        <v>8853</v>
      </c>
    </row>
    <row r="319" spans="1:33" ht="75" customHeight="1" x14ac:dyDescent="0.2">
      <c r="A319" s="18">
        <v>890985122</v>
      </c>
      <c r="B319" s="18" t="s">
        <v>1031</v>
      </c>
      <c r="C319" s="15" t="s">
        <v>61</v>
      </c>
      <c r="D319" s="15" t="s">
        <v>62</v>
      </c>
      <c r="E319" s="15" t="s">
        <v>3155</v>
      </c>
      <c r="F319" s="15" t="s">
        <v>3155</v>
      </c>
      <c r="G319" s="15" t="s">
        <v>3155</v>
      </c>
      <c r="H319" s="15">
        <v>4</v>
      </c>
      <c r="I319" s="15" t="s">
        <v>3155</v>
      </c>
      <c r="J319" s="15">
        <v>104010709</v>
      </c>
      <c r="K319" s="15" t="s">
        <v>1990</v>
      </c>
      <c r="L319" s="15" t="s">
        <v>1436</v>
      </c>
      <c r="M319" s="18" t="s">
        <v>1991</v>
      </c>
      <c r="N319" s="22"/>
      <c r="O319" s="15" t="s">
        <v>1926</v>
      </c>
      <c r="P319" s="18" t="s">
        <v>5711</v>
      </c>
      <c r="Q319" s="22"/>
      <c r="R319" s="18">
        <v>0</v>
      </c>
      <c r="S319" s="18">
        <v>0</v>
      </c>
      <c r="T319" s="15"/>
      <c r="U319" s="18" t="s">
        <v>1993</v>
      </c>
      <c r="V319" s="15"/>
      <c r="W319" s="18" t="s">
        <v>1994</v>
      </c>
      <c r="X319" s="18" t="s">
        <v>71</v>
      </c>
      <c r="Y319" s="18" t="s">
        <v>1995</v>
      </c>
      <c r="Z319" s="34"/>
      <c r="AA319" s="16">
        <v>43257</v>
      </c>
      <c r="AB319" s="34"/>
      <c r="AC319" s="18"/>
      <c r="AD319" s="34"/>
      <c r="AE319" s="22" t="s">
        <v>8850</v>
      </c>
      <c r="AF319" s="22" t="s">
        <v>8865</v>
      </c>
      <c r="AG319" s="22" t="s">
        <v>8853</v>
      </c>
    </row>
    <row r="320" spans="1:33" ht="75" customHeight="1" x14ac:dyDescent="0.2">
      <c r="A320" s="18">
        <v>890985122</v>
      </c>
      <c r="B320" s="18" t="s">
        <v>1031</v>
      </c>
      <c r="C320" s="15" t="s">
        <v>61</v>
      </c>
      <c r="D320" s="15" t="s">
        <v>62</v>
      </c>
      <c r="E320" s="15" t="s">
        <v>3155</v>
      </c>
      <c r="F320" s="15" t="s">
        <v>3155</v>
      </c>
      <c r="G320" s="15" t="s">
        <v>3155</v>
      </c>
      <c r="H320" s="15">
        <v>4</v>
      </c>
      <c r="I320" s="15" t="s">
        <v>3155</v>
      </c>
      <c r="J320" s="15">
        <v>104020104</v>
      </c>
      <c r="K320" s="15" t="s">
        <v>1996</v>
      </c>
      <c r="L320" s="15" t="s">
        <v>91</v>
      </c>
      <c r="M320" s="18" t="s">
        <v>1997</v>
      </c>
      <c r="N320" s="22"/>
      <c r="O320" s="15" t="s">
        <v>1998</v>
      </c>
      <c r="P320" s="18" t="s">
        <v>5712</v>
      </c>
      <c r="Q320" s="22"/>
      <c r="R320" s="18">
        <v>0</v>
      </c>
      <c r="S320" s="18">
        <v>0</v>
      </c>
      <c r="T320" s="15"/>
      <c r="U320" s="18" t="s">
        <v>1829</v>
      </c>
      <c r="V320" s="15"/>
      <c r="W320" s="18" t="s">
        <v>1830</v>
      </c>
      <c r="X320" s="18" t="s">
        <v>71</v>
      </c>
      <c r="Y320" s="18" t="s">
        <v>2000</v>
      </c>
      <c r="Z320" s="34"/>
      <c r="AA320" s="16">
        <v>45495</v>
      </c>
      <c r="AB320" s="34"/>
      <c r="AC320" s="18"/>
      <c r="AD320" s="34"/>
      <c r="AE320" s="22" t="s">
        <v>8850</v>
      </c>
      <c r="AF320" s="22" t="s">
        <v>8865</v>
      </c>
      <c r="AG320" s="22" t="s">
        <v>8853</v>
      </c>
    </row>
    <row r="321" spans="1:33" ht="75" customHeight="1" x14ac:dyDescent="0.2">
      <c r="A321" s="18">
        <v>890985122</v>
      </c>
      <c r="B321" s="18" t="s">
        <v>1031</v>
      </c>
      <c r="C321" s="15" t="s">
        <v>61</v>
      </c>
      <c r="D321" s="15" t="s">
        <v>62</v>
      </c>
      <c r="E321" s="15" t="s">
        <v>3155</v>
      </c>
      <c r="F321" s="15" t="s">
        <v>3155</v>
      </c>
      <c r="G321" s="15" t="s">
        <v>3155</v>
      </c>
      <c r="H321" s="15">
        <v>6</v>
      </c>
      <c r="I321" s="15" t="s">
        <v>3155</v>
      </c>
      <c r="J321" s="15">
        <v>104020209</v>
      </c>
      <c r="K321" s="15" t="s">
        <v>2001</v>
      </c>
      <c r="L321" s="15" t="s">
        <v>1436</v>
      </c>
      <c r="M321" s="18" t="s">
        <v>4380</v>
      </c>
      <c r="N321" s="22"/>
      <c r="O321" s="15" t="s">
        <v>2002</v>
      </c>
      <c r="P321" s="18" t="s">
        <v>1927</v>
      </c>
      <c r="Q321" s="22"/>
      <c r="R321" s="18" t="s">
        <v>6229</v>
      </c>
      <c r="S321" s="18">
        <v>0</v>
      </c>
      <c r="T321" s="15"/>
      <c r="U321" s="18" t="s">
        <v>1829</v>
      </c>
      <c r="V321" s="15"/>
      <c r="W321" s="18" t="s">
        <v>1830</v>
      </c>
      <c r="X321" s="18" t="s">
        <v>71</v>
      </c>
      <c r="Y321" s="18" t="s">
        <v>3487</v>
      </c>
      <c r="Z321" s="34"/>
      <c r="AA321" s="16">
        <v>44880</v>
      </c>
      <c r="AB321" s="34"/>
      <c r="AC321" s="18"/>
      <c r="AD321" s="34"/>
      <c r="AE321" s="22" t="s">
        <v>8850</v>
      </c>
      <c r="AF321" s="22" t="s">
        <v>8865</v>
      </c>
      <c r="AG321" s="22" t="s">
        <v>8853</v>
      </c>
    </row>
    <row r="322" spans="1:33" ht="75" customHeight="1" x14ac:dyDescent="0.2">
      <c r="A322" s="18">
        <v>890985122</v>
      </c>
      <c r="B322" s="18" t="s">
        <v>1031</v>
      </c>
      <c r="C322" s="15" t="s">
        <v>61</v>
      </c>
      <c r="D322" s="15" t="s">
        <v>62</v>
      </c>
      <c r="E322" s="15" t="s">
        <v>3155</v>
      </c>
      <c r="F322" s="15" t="s">
        <v>3155</v>
      </c>
      <c r="G322" s="15" t="s">
        <v>3155</v>
      </c>
      <c r="H322" s="15">
        <v>4</v>
      </c>
      <c r="I322" s="15" t="s">
        <v>3155</v>
      </c>
      <c r="J322" s="15">
        <v>104020504</v>
      </c>
      <c r="K322" s="15" t="s">
        <v>2005</v>
      </c>
      <c r="L322" s="15" t="s">
        <v>91</v>
      </c>
      <c r="M322" s="18" t="s">
        <v>2006</v>
      </c>
      <c r="N322" s="22"/>
      <c r="O322" s="15" t="s">
        <v>1233</v>
      </c>
      <c r="P322" s="18" t="s">
        <v>2685</v>
      </c>
      <c r="Q322" s="22"/>
      <c r="R322" s="18">
        <v>0</v>
      </c>
      <c r="S322" s="18">
        <v>0</v>
      </c>
      <c r="T322" s="15"/>
      <c r="U322" s="18" t="s">
        <v>1707</v>
      </c>
      <c r="V322" s="15"/>
      <c r="W322" s="18" t="s">
        <v>1768</v>
      </c>
      <c r="X322" s="18" t="s">
        <v>71</v>
      </c>
      <c r="Y322" s="18" t="s">
        <v>2007</v>
      </c>
      <c r="Z322" s="34"/>
      <c r="AA322" s="16">
        <v>44256</v>
      </c>
      <c r="AB322" s="34"/>
      <c r="AC322" s="18"/>
      <c r="AD322" s="34"/>
      <c r="AE322" s="22" t="s">
        <v>8850</v>
      </c>
      <c r="AF322" s="22" t="s">
        <v>8865</v>
      </c>
      <c r="AG322" s="22" t="s">
        <v>8853</v>
      </c>
    </row>
    <row r="323" spans="1:33" ht="75" customHeight="1" x14ac:dyDescent="0.2">
      <c r="A323" s="18">
        <v>890985122</v>
      </c>
      <c r="B323" s="18" t="s">
        <v>1031</v>
      </c>
      <c r="C323" s="15" t="s">
        <v>61</v>
      </c>
      <c r="D323" s="15" t="s">
        <v>62</v>
      </c>
      <c r="E323" s="15" t="s">
        <v>3155</v>
      </c>
      <c r="F323" s="15" t="s">
        <v>3155</v>
      </c>
      <c r="G323" s="15" t="s">
        <v>3155</v>
      </c>
      <c r="H323" s="15">
        <v>3</v>
      </c>
      <c r="I323" s="15" t="s">
        <v>3155</v>
      </c>
      <c r="J323" s="15">
        <v>104030109</v>
      </c>
      <c r="K323" s="15" t="s">
        <v>4141</v>
      </c>
      <c r="L323" s="15" t="s">
        <v>1436</v>
      </c>
      <c r="M323" s="18" t="s">
        <v>4381</v>
      </c>
      <c r="N323" s="22"/>
      <c r="O323" s="15" t="s">
        <v>5643</v>
      </c>
      <c r="P323" s="18" t="s">
        <v>2371</v>
      </c>
      <c r="Q323" s="22"/>
      <c r="R323" s="18" t="s">
        <v>2042</v>
      </c>
      <c r="S323" s="18" t="s">
        <v>6230</v>
      </c>
      <c r="T323" s="15"/>
      <c r="U323" s="18" t="s">
        <v>2086</v>
      </c>
      <c r="V323" s="15"/>
      <c r="W323" s="18" t="s">
        <v>2464</v>
      </c>
      <c r="X323" s="18" t="s">
        <v>71</v>
      </c>
      <c r="Y323" s="18" t="s">
        <v>6784</v>
      </c>
      <c r="Z323" s="34"/>
      <c r="AA323" s="16">
        <v>45273</v>
      </c>
      <c r="AB323" s="34"/>
      <c r="AC323" s="18"/>
      <c r="AD323" s="34"/>
      <c r="AE323" s="22" t="s">
        <v>8850</v>
      </c>
      <c r="AF323" s="22" t="s">
        <v>8865</v>
      </c>
      <c r="AG323" s="22" t="s">
        <v>8853</v>
      </c>
    </row>
    <row r="324" spans="1:33" ht="75" customHeight="1" x14ac:dyDescent="0.2">
      <c r="A324" s="18">
        <v>890985122</v>
      </c>
      <c r="B324" s="18" t="s">
        <v>1031</v>
      </c>
      <c r="C324" s="15" t="s">
        <v>61</v>
      </c>
      <c r="D324" s="15" t="s">
        <v>62</v>
      </c>
      <c r="E324" s="15" t="s">
        <v>3155</v>
      </c>
      <c r="F324" s="15" t="s">
        <v>3155</v>
      </c>
      <c r="G324" s="15" t="s">
        <v>3155</v>
      </c>
      <c r="H324" s="15">
        <v>5</v>
      </c>
      <c r="I324" s="15" t="s">
        <v>3155</v>
      </c>
      <c r="J324" s="15">
        <v>114030905</v>
      </c>
      <c r="K324" s="15" t="s">
        <v>4143</v>
      </c>
      <c r="L324" s="15" t="s">
        <v>1411</v>
      </c>
      <c r="M324" s="18" t="s">
        <v>4382</v>
      </c>
      <c r="N324" s="22"/>
      <c r="O324" s="15" t="s">
        <v>5645</v>
      </c>
      <c r="P324" s="18" t="s">
        <v>2162</v>
      </c>
      <c r="Q324" s="22"/>
      <c r="R324" s="18" t="s">
        <v>2042</v>
      </c>
      <c r="S324" s="18">
        <v>0</v>
      </c>
      <c r="T324" s="15"/>
      <c r="U324" s="18" t="s">
        <v>1943</v>
      </c>
      <c r="V324" s="15"/>
      <c r="W324" s="18" t="s">
        <v>1979</v>
      </c>
      <c r="X324" s="18" t="s">
        <v>71</v>
      </c>
      <c r="Y324" s="18" t="s">
        <v>6868</v>
      </c>
      <c r="Z324" s="34"/>
      <c r="AA324" s="16">
        <v>44668</v>
      </c>
      <c r="AB324" s="34"/>
      <c r="AC324" s="18"/>
      <c r="AD324" s="34"/>
      <c r="AE324" s="22" t="s">
        <v>8850</v>
      </c>
      <c r="AF324" s="22" t="s">
        <v>8865</v>
      </c>
      <c r="AG324" s="22" t="s">
        <v>8853</v>
      </c>
    </row>
    <row r="325" spans="1:33" ht="75" customHeight="1" x14ac:dyDescent="0.2">
      <c r="A325" s="18">
        <v>890985122</v>
      </c>
      <c r="B325" s="18" t="s">
        <v>1031</v>
      </c>
      <c r="C325" s="15" t="s">
        <v>61</v>
      </c>
      <c r="D325" s="15" t="s">
        <v>62</v>
      </c>
      <c r="E325" s="15" t="s">
        <v>3155</v>
      </c>
      <c r="F325" s="15" t="s">
        <v>3155</v>
      </c>
      <c r="G325" s="15" t="s">
        <v>3155</v>
      </c>
      <c r="H325" s="15">
        <v>3</v>
      </c>
      <c r="I325" s="15" t="s">
        <v>3155</v>
      </c>
      <c r="J325" s="15">
        <v>105010109</v>
      </c>
      <c r="K325" s="15" t="s">
        <v>2008</v>
      </c>
      <c r="L325" s="15" t="s">
        <v>1436</v>
      </c>
      <c r="M325" s="18" t="s">
        <v>2009</v>
      </c>
      <c r="N325" s="22"/>
      <c r="O325" s="15" t="s">
        <v>2010</v>
      </c>
      <c r="P325" s="18" t="s">
        <v>1716</v>
      </c>
      <c r="Q325" s="22"/>
      <c r="R325" s="18" t="s">
        <v>2042</v>
      </c>
      <c r="S325" s="18">
        <v>0</v>
      </c>
      <c r="T325" s="15"/>
      <c r="U325" s="18" t="s">
        <v>2011</v>
      </c>
      <c r="V325" s="15"/>
      <c r="W325" s="18" t="s">
        <v>2012</v>
      </c>
      <c r="X325" s="18" t="s">
        <v>1402</v>
      </c>
      <c r="Y325" s="18" t="s">
        <v>2013</v>
      </c>
      <c r="Z325" s="34"/>
      <c r="AA325" s="16">
        <v>44647</v>
      </c>
      <c r="AB325" s="34"/>
      <c r="AC325" s="18"/>
      <c r="AD325" s="34"/>
      <c r="AE325" s="22" t="s">
        <v>8850</v>
      </c>
      <c r="AF325" s="22" t="s">
        <v>8865</v>
      </c>
      <c r="AG325" s="22" t="s">
        <v>8853</v>
      </c>
    </row>
    <row r="326" spans="1:33" ht="75" customHeight="1" x14ac:dyDescent="0.2">
      <c r="A326" s="18">
        <v>890985122</v>
      </c>
      <c r="B326" s="18" t="s">
        <v>1031</v>
      </c>
      <c r="C326" s="15" t="s">
        <v>61</v>
      </c>
      <c r="D326" s="15" t="s">
        <v>62</v>
      </c>
      <c r="E326" s="15" t="s">
        <v>3155</v>
      </c>
      <c r="F326" s="15" t="s">
        <v>3155</v>
      </c>
      <c r="G326" s="15" t="s">
        <v>3155</v>
      </c>
      <c r="H326" s="15">
        <v>6</v>
      </c>
      <c r="I326" s="15" t="s">
        <v>3155</v>
      </c>
      <c r="J326" s="15">
        <v>105010209</v>
      </c>
      <c r="K326" s="15" t="s">
        <v>2014</v>
      </c>
      <c r="L326" s="15" t="s">
        <v>1436</v>
      </c>
      <c r="M326" s="18" t="s">
        <v>2015</v>
      </c>
      <c r="N326" s="22"/>
      <c r="O326" s="15" t="s">
        <v>2016</v>
      </c>
      <c r="P326" s="18" t="s">
        <v>1756</v>
      </c>
      <c r="Q326" s="22"/>
      <c r="R326" s="18" t="s">
        <v>2042</v>
      </c>
      <c r="S326" s="18">
        <v>0</v>
      </c>
      <c r="T326" s="15"/>
      <c r="U326" s="18" t="s">
        <v>1829</v>
      </c>
      <c r="V326" s="15"/>
      <c r="W326" s="18" t="s">
        <v>1830</v>
      </c>
      <c r="X326" s="18" t="s">
        <v>71</v>
      </c>
      <c r="Y326" s="18" t="s">
        <v>2017</v>
      </c>
      <c r="Z326" s="34"/>
      <c r="AA326" s="16">
        <v>44161</v>
      </c>
      <c r="AB326" s="34"/>
      <c r="AC326" s="18"/>
      <c r="AD326" s="34"/>
      <c r="AE326" s="22" t="s">
        <v>8850</v>
      </c>
      <c r="AF326" s="22" t="s">
        <v>8865</v>
      </c>
      <c r="AG326" s="22" t="s">
        <v>8853</v>
      </c>
    </row>
    <row r="327" spans="1:33" ht="75" customHeight="1" x14ac:dyDescent="0.2">
      <c r="A327" s="18">
        <v>890985122</v>
      </c>
      <c r="B327" s="18" t="s">
        <v>1031</v>
      </c>
      <c r="C327" s="15" t="s">
        <v>61</v>
      </c>
      <c r="D327" s="15" t="s">
        <v>62</v>
      </c>
      <c r="E327" s="15" t="s">
        <v>3155</v>
      </c>
      <c r="F327" s="15" t="s">
        <v>3155</v>
      </c>
      <c r="G327" s="15" t="s">
        <v>3155</v>
      </c>
      <c r="H327" s="15">
        <v>4</v>
      </c>
      <c r="I327" s="15" t="s">
        <v>3155</v>
      </c>
      <c r="J327" s="15">
        <v>105010509</v>
      </c>
      <c r="K327" s="15" t="s">
        <v>2018</v>
      </c>
      <c r="L327" s="15" t="s">
        <v>1436</v>
      </c>
      <c r="M327" s="18" t="s">
        <v>2019</v>
      </c>
      <c r="N327" s="22"/>
      <c r="O327" s="15" t="s">
        <v>1822</v>
      </c>
      <c r="P327" s="18" t="s">
        <v>1823</v>
      </c>
      <c r="Q327" s="22"/>
      <c r="R327" s="18" t="s">
        <v>2042</v>
      </c>
      <c r="S327" s="18">
        <v>0</v>
      </c>
      <c r="T327" s="15"/>
      <c r="U327" s="18" t="s">
        <v>2020</v>
      </c>
      <c r="V327" s="15"/>
      <c r="W327" s="18" t="s">
        <v>2021</v>
      </c>
      <c r="X327" s="18" t="s">
        <v>71</v>
      </c>
      <c r="Y327" s="18" t="s">
        <v>2022</v>
      </c>
      <c r="Z327" s="34"/>
      <c r="AA327" s="16">
        <v>44874</v>
      </c>
      <c r="AB327" s="34"/>
      <c r="AC327" s="18"/>
      <c r="AD327" s="34"/>
      <c r="AE327" s="22" t="s">
        <v>8850</v>
      </c>
      <c r="AF327" s="22" t="s">
        <v>8865</v>
      </c>
      <c r="AG327" s="22" t="s">
        <v>8853</v>
      </c>
    </row>
    <row r="328" spans="1:33" ht="75" customHeight="1" x14ac:dyDescent="0.2">
      <c r="A328" s="18">
        <v>890985122</v>
      </c>
      <c r="B328" s="18" t="s">
        <v>1031</v>
      </c>
      <c r="C328" s="15" t="s">
        <v>61</v>
      </c>
      <c r="D328" s="15" t="s">
        <v>62</v>
      </c>
      <c r="E328" s="15" t="s">
        <v>3155</v>
      </c>
      <c r="F328" s="15" t="s">
        <v>3155</v>
      </c>
      <c r="G328" s="15" t="s">
        <v>3155</v>
      </c>
      <c r="H328" s="15">
        <v>1</v>
      </c>
      <c r="I328" s="15" t="s">
        <v>3155</v>
      </c>
      <c r="J328" s="15">
        <v>105010601</v>
      </c>
      <c r="K328" s="15" t="s">
        <v>2023</v>
      </c>
      <c r="L328" s="15" t="s">
        <v>1411</v>
      </c>
      <c r="M328" s="18" t="s">
        <v>2024</v>
      </c>
      <c r="N328" s="22"/>
      <c r="O328" s="15" t="s">
        <v>1967</v>
      </c>
      <c r="P328" s="18" t="s">
        <v>1761</v>
      </c>
      <c r="Q328" s="22"/>
      <c r="R328" s="18" t="s">
        <v>2042</v>
      </c>
      <c r="S328" s="18">
        <v>0</v>
      </c>
      <c r="T328" s="15"/>
      <c r="U328" s="18" t="s">
        <v>1824</v>
      </c>
      <c r="V328" s="15"/>
      <c r="W328" s="18" t="s">
        <v>1910</v>
      </c>
      <c r="X328" s="18" t="s">
        <v>71</v>
      </c>
      <c r="Y328" s="18" t="s">
        <v>2025</v>
      </c>
      <c r="Z328" s="34"/>
      <c r="AA328" s="16">
        <v>44321</v>
      </c>
      <c r="AB328" s="34"/>
      <c r="AC328" s="18"/>
      <c r="AD328" s="34"/>
      <c r="AE328" s="22" t="s">
        <v>8850</v>
      </c>
      <c r="AF328" s="22" t="s">
        <v>8865</v>
      </c>
      <c r="AG328" s="22" t="s">
        <v>8853</v>
      </c>
    </row>
    <row r="329" spans="1:33" ht="75" customHeight="1" x14ac:dyDescent="0.2">
      <c r="A329" s="18">
        <v>890985122</v>
      </c>
      <c r="B329" s="18" t="s">
        <v>1031</v>
      </c>
      <c r="C329" s="15" t="s">
        <v>61</v>
      </c>
      <c r="D329" s="15" t="s">
        <v>62</v>
      </c>
      <c r="E329" s="15" t="s">
        <v>3155</v>
      </c>
      <c r="F329" s="15" t="s">
        <v>3155</v>
      </c>
      <c r="G329" s="15" t="s">
        <v>3155</v>
      </c>
      <c r="H329" s="15">
        <v>6</v>
      </c>
      <c r="I329" s="15" t="s">
        <v>3155</v>
      </c>
      <c r="J329" s="15">
        <v>105010609</v>
      </c>
      <c r="K329" s="15" t="s">
        <v>2026</v>
      </c>
      <c r="L329" s="15" t="s">
        <v>1411</v>
      </c>
      <c r="M329" s="18" t="s">
        <v>4383</v>
      </c>
      <c r="N329" s="22"/>
      <c r="O329" s="15" t="s">
        <v>1413</v>
      </c>
      <c r="P329" s="18" t="s">
        <v>1721</v>
      </c>
      <c r="Q329" s="22"/>
      <c r="R329" s="18">
        <v>0</v>
      </c>
      <c r="S329" s="18">
        <v>0</v>
      </c>
      <c r="T329" s="15"/>
      <c r="U329" s="18" t="s">
        <v>6231</v>
      </c>
      <c r="V329" s="15"/>
      <c r="W329" s="18" t="s">
        <v>1963</v>
      </c>
      <c r="X329" s="18" t="s">
        <v>71</v>
      </c>
      <c r="Y329" s="18" t="s">
        <v>3495</v>
      </c>
      <c r="Z329" s="34"/>
      <c r="AA329" s="16">
        <v>45131</v>
      </c>
      <c r="AB329" s="34"/>
      <c r="AC329" s="18"/>
      <c r="AD329" s="34"/>
      <c r="AE329" s="22" t="s">
        <v>8850</v>
      </c>
      <c r="AF329" s="22" t="s">
        <v>8865</v>
      </c>
      <c r="AG329" s="22" t="s">
        <v>8853</v>
      </c>
    </row>
    <row r="330" spans="1:33" ht="75" customHeight="1" x14ac:dyDescent="0.2">
      <c r="A330" s="18">
        <v>890985122</v>
      </c>
      <c r="B330" s="18" t="s">
        <v>1031</v>
      </c>
      <c r="C330" s="15" t="s">
        <v>61</v>
      </c>
      <c r="D330" s="15" t="s">
        <v>62</v>
      </c>
      <c r="E330" s="15" t="s">
        <v>3155</v>
      </c>
      <c r="F330" s="15" t="s">
        <v>3155</v>
      </c>
      <c r="G330" s="15" t="s">
        <v>3155</v>
      </c>
      <c r="H330" s="15">
        <v>7</v>
      </c>
      <c r="I330" s="15" t="s">
        <v>3155</v>
      </c>
      <c r="J330" s="15">
        <v>105010709</v>
      </c>
      <c r="K330" s="15" t="s">
        <v>2029</v>
      </c>
      <c r="L330" s="15" t="s">
        <v>1436</v>
      </c>
      <c r="M330" s="18" t="s">
        <v>2030</v>
      </c>
      <c r="N330" s="22"/>
      <c r="O330" s="15" t="s">
        <v>1822</v>
      </c>
      <c r="P330" s="18" t="s">
        <v>1756</v>
      </c>
      <c r="Q330" s="22"/>
      <c r="R330" s="18" t="s">
        <v>2042</v>
      </c>
      <c r="S330" s="18">
        <v>0</v>
      </c>
      <c r="T330" s="15"/>
      <c r="U330" s="18" t="s">
        <v>1707</v>
      </c>
      <c r="V330" s="15"/>
      <c r="W330" s="18" t="s">
        <v>1708</v>
      </c>
      <c r="X330" s="18" t="s">
        <v>71</v>
      </c>
      <c r="Y330" s="18" t="s">
        <v>2031</v>
      </c>
      <c r="Z330" s="34"/>
      <c r="AA330" s="16">
        <v>44964</v>
      </c>
      <c r="AB330" s="34"/>
      <c r="AC330" s="18"/>
      <c r="AD330" s="34"/>
      <c r="AE330" s="22" t="s">
        <v>8850</v>
      </c>
      <c r="AF330" s="22" t="s">
        <v>8865</v>
      </c>
      <c r="AG330" s="22" t="s">
        <v>8853</v>
      </c>
    </row>
    <row r="331" spans="1:33" ht="75" customHeight="1" x14ac:dyDescent="0.2">
      <c r="A331" s="18">
        <v>890985122</v>
      </c>
      <c r="B331" s="18" t="s">
        <v>1031</v>
      </c>
      <c r="C331" s="15" t="s">
        <v>61</v>
      </c>
      <c r="D331" s="15" t="s">
        <v>62</v>
      </c>
      <c r="E331" s="15" t="s">
        <v>3155</v>
      </c>
      <c r="F331" s="15" t="s">
        <v>3155</v>
      </c>
      <c r="G331" s="15" t="s">
        <v>3155</v>
      </c>
      <c r="H331" s="15">
        <v>2</v>
      </c>
      <c r="I331" s="15" t="s">
        <v>3155</v>
      </c>
      <c r="J331" s="15">
        <v>105011203</v>
      </c>
      <c r="K331" s="15" t="s">
        <v>4384</v>
      </c>
      <c r="L331" s="15" t="s">
        <v>80</v>
      </c>
      <c r="M331" s="18" t="s">
        <v>4385</v>
      </c>
      <c r="N331" s="22"/>
      <c r="O331" s="15" t="s">
        <v>82</v>
      </c>
      <c r="P331" s="18" t="s">
        <v>1684</v>
      </c>
      <c r="Q331" s="22"/>
      <c r="R331" s="18">
        <v>0</v>
      </c>
      <c r="S331" s="18">
        <v>0</v>
      </c>
      <c r="T331" s="15"/>
      <c r="U331" s="18" t="s">
        <v>2150</v>
      </c>
      <c r="V331" s="15"/>
      <c r="W331" s="18" t="s">
        <v>2151</v>
      </c>
      <c r="X331" s="18" t="s">
        <v>71</v>
      </c>
      <c r="Y331" s="18" t="s">
        <v>6869</v>
      </c>
      <c r="Z331" s="34"/>
      <c r="AA331" s="16">
        <v>44189</v>
      </c>
      <c r="AB331" s="34"/>
      <c r="AC331" s="18"/>
      <c r="AD331" s="34"/>
      <c r="AE331" s="22" t="s">
        <v>8850</v>
      </c>
      <c r="AF331" s="22" t="s">
        <v>8865</v>
      </c>
      <c r="AG331" s="22" t="s">
        <v>8853</v>
      </c>
    </row>
    <row r="332" spans="1:33" ht="75" customHeight="1" x14ac:dyDescent="0.2">
      <c r="A332" s="18">
        <v>890985122</v>
      </c>
      <c r="B332" s="18" t="s">
        <v>1031</v>
      </c>
      <c r="C332" s="15" t="s">
        <v>61</v>
      </c>
      <c r="D332" s="15" t="s">
        <v>62</v>
      </c>
      <c r="E332" s="15" t="s">
        <v>3155</v>
      </c>
      <c r="F332" s="15" t="s">
        <v>3155</v>
      </c>
      <c r="G332" s="15" t="s">
        <v>3155</v>
      </c>
      <c r="H332" s="15">
        <v>5</v>
      </c>
      <c r="I332" s="15" t="s">
        <v>3155</v>
      </c>
      <c r="J332" s="15">
        <v>105020303</v>
      </c>
      <c r="K332" s="15" t="s">
        <v>2032</v>
      </c>
      <c r="L332" s="15" t="s">
        <v>64</v>
      </c>
      <c r="M332" s="18" t="s">
        <v>2033</v>
      </c>
      <c r="N332" s="22"/>
      <c r="O332" s="15" t="s">
        <v>1744</v>
      </c>
      <c r="P332" s="18" t="s">
        <v>5713</v>
      </c>
      <c r="Q332" s="22"/>
      <c r="R332" s="18">
        <v>0</v>
      </c>
      <c r="S332" s="18">
        <v>0</v>
      </c>
      <c r="T332" s="15"/>
      <c r="U332" s="18" t="s">
        <v>2034</v>
      </c>
      <c r="V332" s="15"/>
      <c r="W332" s="18" t="s">
        <v>2035</v>
      </c>
      <c r="X332" s="18" t="s">
        <v>71</v>
      </c>
      <c r="Y332" s="18" t="s">
        <v>2036</v>
      </c>
      <c r="Z332" s="34"/>
      <c r="AA332" s="16">
        <v>42865</v>
      </c>
      <c r="AB332" s="34"/>
      <c r="AC332" s="18"/>
      <c r="AD332" s="34"/>
      <c r="AE332" s="22" t="s">
        <v>8850</v>
      </c>
      <c r="AF332" s="22" t="s">
        <v>8865</v>
      </c>
      <c r="AG332" s="22" t="s">
        <v>8853</v>
      </c>
    </row>
    <row r="333" spans="1:33" ht="75" customHeight="1" x14ac:dyDescent="0.2">
      <c r="A333" s="18">
        <v>890985122</v>
      </c>
      <c r="B333" s="18" t="s">
        <v>1031</v>
      </c>
      <c r="C333" s="15" t="s">
        <v>61</v>
      </c>
      <c r="D333" s="15" t="s">
        <v>62</v>
      </c>
      <c r="E333" s="15" t="s">
        <v>3155</v>
      </c>
      <c r="F333" s="15" t="s">
        <v>3155</v>
      </c>
      <c r="G333" s="15" t="s">
        <v>3155</v>
      </c>
      <c r="H333" s="15">
        <v>5</v>
      </c>
      <c r="I333" s="15" t="s">
        <v>3155</v>
      </c>
      <c r="J333" s="15">
        <v>105020409</v>
      </c>
      <c r="K333" s="15" t="s">
        <v>2037</v>
      </c>
      <c r="L333" s="15" t="s">
        <v>1436</v>
      </c>
      <c r="M333" s="18" t="s">
        <v>4386</v>
      </c>
      <c r="N333" s="22"/>
      <c r="O333" s="15" t="s">
        <v>1822</v>
      </c>
      <c r="P333" s="18" t="s">
        <v>2187</v>
      </c>
      <c r="Q333" s="22"/>
      <c r="R333" s="18" t="s">
        <v>2042</v>
      </c>
      <c r="S333" s="18">
        <v>0</v>
      </c>
      <c r="T333" s="15"/>
      <c r="U333" s="18" t="s">
        <v>6232</v>
      </c>
      <c r="V333" s="15"/>
      <c r="W333" s="18" t="s">
        <v>6870</v>
      </c>
      <c r="X333" s="18" t="s">
        <v>71</v>
      </c>
      <c r="Y333" s="18" t="s">
        <v>6871</v>
      </c>
      <c r="Z333" s="34"/>
      <c r="AA333" s="16">
        <v>44292</v>
      </c>
      <c r="AB333" s="34"/>
      <c r="AC333" s="18"/>
      <c r="AD333" s="34"/>
      <c r="AE333" s="22" t="s">
        <v>8850</v>
      </c>
      <c r="AF333" s="22" t="s">
        <v>8865</v>
      </c>
      <c r="AG333" s="22" t="s">
        <v>8853</v>
      </c>
    </row>
    <row r="334" spans="1:33" ht="75" customHeight="1" x14ac:dyDescent="0.2">
      <c r="A334" s="18">
        <v>890985122</v>
      </c>
      <c r="B334" s="18" t="s">
        <v>1031</v>
      </c>
      <c r="C334" s="15" t="s">
        <v>61</v>
      </c>
      <c r="D334" s="15" t="s">
        <v>62</v>
      </c>
      <c r="E334" s="15" t="s">
        <v>3155</v>
      </c>
      <c r="F334" s="15" t="s">
        <v>3155</v>
      </c>
      <c r="G334" s="15" t="s">
        <v>3155</v>
      </c>
      <c r="H334" s="15">
        <v>6</v>
      </c>
      <c r="I334" s="15" t="s">
        <v>3155</v>
      </c>
      <c r="J334" s="15">
        <v>105020609</v>
      </c>
      <c r="K334" s="15" t="s">
        <v>2040</v>
      </c>
      <c r="L334" s="15" t="s">
        <v>1436</v>
      </c>
      <c r="M334" s="18" t="s">
        <v>2041</v>
      </c>
      <c r="N334" s="22"/>
      <c r="O334" s="15" t="s">
        <v>1822</v>
      </c>
      <c r="P334" s="18" t="s">
        <v>1927</v>
      </c>
      <c r="Q334" s="22"/>
      <c r="R334" s="18" t="s">
        <v>2042</v>
      </c>
      <c r="S334" s="18">
        <v>0</v>
      </c>
      <c r="T334" s="15"/>
      <c r="U334" s="18" t="s">
        <v>1844</v>
      </c>
      <c r="V334" s="15"/>
      <c r="W334" s="18" t="s">
        <v>2043</v>
      </c>
      <c r="X334" s="18" t="s">
        <v>71</v>
      </c>
      <c r="Y334" s="18" t="s">
        <v>2044</v>
      </c>
      <c r="Z334" s="34"/>
      <c r="AA334" s="16">
        <v>44763</v>
      </c>
      <c r="AB334" s="34"/>
      <c r="AC334" s="18"/>
      <c r="AD334" s="34"/>
      <c r="AE334" s="22" t="s">
        <v>8850</v>
      </c>
      <c r="AF334" s="22" t="s">
        <v>8865</v>
      </c>
      <c r="AG334" s="22" t="s">
        <v>8853</v>
      </c>
    </row>
    <row r="335" spans="1:33" ht="75" customHeight="1" x14ac:dyDescent="0.2">
      <c r="A335" s="18">
        <v>890985122</v>
      </c>
      <c r="B335" s="18" t="s">
        <v>1031</v>
      </c>
      <c r="C335" s="15" t="s">
        <v>61</v>
      </c>
      <c r="D335" s="15" t="s">
        <v>62</v>
      </c>
      <c r="E335" s="15" t="s">
        <v>3155</v>
      </c>
      <c r="F335" s="15" t="s">
        <v>3155</v>
      </c>
      <c r="G335" s="15" t="s">
        <v>3155</v>
      </c>
      <c r="H335" s="15">
        <v>6</v>
      </c>
      <c r="I335" s="15" t="s">
        <v>3155</v>
      </c>
      <c r="J335" s="15">
        <v>105021209</v>
      </c>
      <c r="K335" s="15" t="s">
        <v>2964</v>
      </c>
      <c r="L335" s="15" t="s">
        <v>1436</v>
      </c>
      <c r="M335" s="18" t="s">
        <v>4387</v>
      </c>
      <c r="N335" s="22"/>
      <c r="O335" s="15" t="s">
        <v>1822</v>
      </c>
      <c r="P335" s="18" t="s">
        <v>1927</v>
      </c>
      <c r="Q335" s="22"/>
      <c r="R335" s="18" t="s">
        <v>2042</v>
      </c>
      <c r="S335" s="18">
        <v>0</v>
      </c>
      <c r="T335" s="15"/>
      <c r="U335" s="18" t="s">
        <v>1844</v>
      </c>
      <c r="V335" s="15"/>
      <c r="W335" s="18" t="s">
        <v>1845</v>
      </c>
      <c r="X335" s="18" t="s">
        <v>71</v>
      </c>
      <c r="Y335" s="18" t="s">
        <v>3506</v>
      </c>
      <c r="Z335" s="34"/>
      <c r="AA335" s="16">
        <v>45110</v>
      </c>
      <c r="AB335" s="34"/>
      <c r="AC335" s="18"/>
      <c r="AD335" s="34"/>
      <c r="AE335" s="22" t="s">
        <v>8850</v>
      </c>
      <c r="AF335" s="22" t="s">
        <v>8865</v>
      </c>
      <c r="AG335" s="22" t="s">
        <v>8853</v>
      </c>
    </row>
    <row r="336" spans="1:33" ht="60" customHeight="1" x14ac:dyDescent="0.2">
      <c r="A336" s="18">
        <v>890985122</v>
      </c>
      <c r="B336" s="18" t="s">
        <v>1031</v>
      </c>
      <c r="C336" s="15" t="s">
        <v>61</v>
      </c>
      <c r="D336" s="15" t="s">
        <v>62</v>
      </c>
      <c r="E336" s="15" t="s">
        <v>3155</v>
      </c>
      <c r="F336" s="15" t="s">
        <v>3155</v>
      </c>
      <c r="G336" s="15" t="s">
        <v>3155</v>
      </c>
      <c r="H336" s="15">
        <v>2</v>
      </c>
      <c r="I336" s="15" t="s">
        <v>3155</v>
      </c>
      <c r="J336" s="15">
        <v>105021503</v>
      </c>
      <c r="K336" s="15" t="s">
        <v>2045</v>
      </c>
      <c r="L336" s="15" t="s">
        <v>64</v>
      </c>
      <c r="M336" s="18" t="s">
        <v>4388</v>
      </c>
      <c r="N336" s="22"/>
      <c r="O336" s="15" t="s">
        <v>1750</v>
      </c>
      <c r="P336" s="18" t="s">
        <v>1684</v>
      </c>
      <c r="Q336" s="22"/>
      <c r="R336" s="18">
        <v>0</v>
      </c>
      <c r="S336" s="18">
        <v>0</v>
      </c>
      <c r="T336" s="15"/>
      <c r="U336" s="18" t="s">
        <v>6233</v>
      </c>
      <c r="V336" s="15"/>
      <c r="W336" s="18" t="s">
        <v>6872</v>
      </c>
      <c r="X336" s="18" t="s">
        <v>71</v>
      </c>
      <c r="Y336" s="18" t="s">
        <v>6873</v>
      </c>
      <c r="Z336" s="34"/>
      <c r="AA336" s="16">
        <v>44057</v>
      </c>
      <c r="AB336" s="34"/>
      <c r="AC336" s="18"/>
      <c r="AD336" s="34"/>
      <c r="AE336" s="22" t="s">
        <v>8850</v>
      </c>
      <c r="AF336" s="22" t="s">
        <v>8865</v>
      </c>
      <c r="AG336" s="22" t="s">
        <v>8853</v>
      </c>
    </row>
    <row r="337" spans="1:33" ht="60" customHeight="1" x14ac:dyDescent="0.2">
      <c r="A337" s="18">
        <v>890985122</v>
      </c>
      <c r="B337" s="18" t="s">
        <v>1031</v>
      </c>
      <c r="C337" s="15" t="s">
        <v>61</v>
      </c>
      <c r="D337" s="15" t="s">
        <v>62</v>
      </c>
      <c r="E337" s="15" t="s">
        <v>3155</v>
      </c>
      <c r="F337" s="15" t="s">
        <v>3155</v>
      </c>
      <c r="G337" s="15" t="s">
        <v>3155</v>
      </c>
      <c r="H337" s="15">
        <v>7</v>
      </c>
      <c r="I337" s="15" t="s">
        <v>3155</v>
      </c>
      <c r="J337" s="15">
        <v>105021609</v>
      </c>
      <c r="K337" s="15" t="s">
        <v>2046</v>
      </c>
      <c r="L337" s="15" t="s">
        <v>1436</v>
      </c>
      <c r="M337" s="18" t="s">
        <v>2047</v>
      </c>
      <c r="N337" s="22"/>
      <c r="O337" s="15" t="s">
        <v>1822</v>
      </c>
      <c r="P337" s="18" t="s">
        <v>1655</v>
      </c>
      <c r="Q337" s="22"/>
      <c r="R337" s="18" t="s">
        <v>2042</v>
      </c>
      <c r="S337" s="18">
        <v>0</v>
      </c>
      <c r="T337" s="15"/>
      <c r="U337" s="18" t="s">
        <v>1707</v>
      </c>
      <c r="V337" s="15"/>
      <c r="W337" s="18" t="s">
        <v>2048</v>
      </c>
      <c r="X337" s="18" t="s">
        <v>71</v>
      </c>
      <c r="Y337" s="18" t="s">
        <v>2049</v>
      </c>
      <c r="Z337" s="34"/>
      <c r="AA337" s="16">
        <v>43011</v>
      </c>
      <c r="AB337" s="34"/>
      <c r="AC337" s="18"/>
      <c r="AD337" s="34"/>
      <c r="AE337" s="22" t="s">
        <v>8850</v>
      </c>
      <c r="AF337" s="22" t="s">
        <v>8865</v>
      </c>
      <c r="AG337" s="22" t="s">
        <v>8853</v>
      </c>
    </row>
    <row r="338" spans="1:33" ht="60" customHeight="1" x14ac:dyDescent="0.2">
      <c r="A338" s="18">
        <v>890985122</v>
      </c>
      <c r="B338" s="18" t="s">
        <v>1031</v>
      </c>
      <c r="C338" s="15" t="s">
        <v>61</v>
      </c>
      <c r="D338" s="15" t="s">
        <v>62</v>
      </c>
      <c r="E338" s="15" t="s">
        <v>3155</v>
      </c>
      <c r="F338" s="15" t="s">
        <v>3155</v>
      </c>
      <c r="G338" s="15" t="s">
        <v>3155</v>
      </c>
      <c r="H338" s="15">
        <v>6</v>
      </c>
      <c r="I338" s="15" t="s">
        <v>3155</v>
      </c>
      <c r="J338" s="15">
        <v>105030209</v>
      </c>
      <c r="K338" s="15" t="s">
        <v>2050</v>
      </c>
      <c r="L338" s="15" t="s">
        <v>1436</v>
      </c>
      <c r="M338" s="18" t="s">
        <v>2051</v>
      </c>
      <c r="N338" s="22"/>
      <c r="O338" s="15" t="s">
        <v>1977</v>
      </c>
      <c r="P338" s="18" t="s">
        <v>1927</v>
      </c>
      <c r="Q338" s="22"/>
      <c r="R338" s="18" t="s">
        <v>2042</v>
      </c>
      <c r="S338" s="18">
        <v>0</v>
      </c>
      <c r="T338" s="15"/>
      <c r="U338" s="18" t="s">
        <v>1943</v>
      </c>
      <c r="V338" s="15"/>
      <c r="W338" s="18" t="s">
        <v>1944</v>
      </c>
      <c r="X338" s="18" t="s">
        <v>71</v>
      </c>
      <c r="Y338" s="18" t="s">
        <v>2052</v>
      </c>
      <c r="Z338" s="34"/>
      <c r="AA338" s="16">
        <v>43523</v>
      </c>
      <c r="AB338" s="34"/>
      <c r="AC338" s="18"/>
      <c r="AD338" s="34"/>
      <c r="AE338" s="22" t="s">
        <v>8850</v>
      </c>
      <c r="AF338" s="22" t="s">
        <v>8865</v>
      </c>
      <c r="AG338" s="22" t="s">
        <v>8853</v>
      </c>
    </row>
    <row r="339" spans="1:33" ht="60" customHeight="1" x14ac:dyDescent="0.2">
      <c r="A339" s="18">
        <v>890985122</v>
      </c>
      <c r="B339" s="18" t="s">
        <v>1031</v>
      </c>
      <c r="C339" s="15" t="s">
        <v>61</v>
      </c>
      <c r="D339" s="15" t="s">
        <v>62</v>
      </c>
      <c r="E339" s="15" t="s">
        <v>3155</v>
      </c>
      <c r="F339" s="15" t="s">
        <v>3155</v>
      </c>
      <c r="G339" s="15" t="s">
        <v>3155</v>
      </c>
      <c r="H339" s="15">
        <v>5</v>
      </c>
      <c r="I339" s="15" t="s">
        <v>3155</v>
      </c>
      <c r="J339" s="15">
        <v>105030309</v>
      </c>
      <c r="K339" s="15" t="s">
        <v>2053</v>
      </c>
      <c r="L339" s="15" t="s">
        <v>1436</v>
      </c>
      <c r="M339" s="18" t="s">
        <v>2054</v>
      </c>
      <c r="N339" s="22"/>
      <c r="O339" s="15" t="s">
        <v>1822</v>
      </c>
      <c r="P339" s="18" t="s">
        <v>1823</v>
      </c>
      <c r="Q339" s="22"/>
      <c r="R339" s="18" t="s">
        <v>2042</v>
      </c>
      <c r="S339" s="18">
        <v>0</v>
      </c>
      <c r="T339" s="15"/>
      <c r="U339" s="18" t="s">
        <v>1781</v>
      </c>
      <c r="V339" s="15"/>
      <c r="W339" s="18" t="s">
        <v>1782</v>
      </c>
      <c r="X339" s="18" t="s">
        <v>71</v>
      </c>
      <c r="Y339" s="18" t="s">
        <v>2055</v>
      </c>
      <c r="Z339" s="34"/>
      <c r="AA339" s="16">
        <v>43713</v>
      </c>
      <c r="AB339" s="34"/>
      <c r="AC339" s="18"/>
      <c r="AD339" s="34"/>
      <c r="AE339" s="22" t="s">
        <v>8850</v>
      </c>
      <c r="AF339" s="22" t="s">
        <v>8865</v>
      </c>
      <c r="AG339" s="22" t="s">
        <v>8853</v>
      </c>
    </row>
    <row r="340" spans="1:33" ht="60" customHeight="1" x14ac:dyDescent="0.2">
      <c r="A340" s="18">
        <v>890985122</v>
      </c>
      <c r="B340" s="18" t="s">
        <v>1031</v>
      </c>
      <c r="C340" s="15" t="s">
        <v>61</v>
      </c>
      <c r="D340" s="15" t="s">
        <v>62</v>
      </c>
      <c r="E340" s="15" t="s">
        <v>3155</v>
      </c>
      <c r="F340" s="15" t="s">
        <v>3155</v>
      </c>
      <c r="G340" s="15" t="s">
        <v>3155</v>
      </c>
      <c r="H340" s="15">
        <v>4</v>
      </c>
      <c r="I340" s="15" t="s">
        <v>3155</v>
      </c>
      <c r="J340" s="15">
        <v>105030503</v>
      </c>
      <c r="K340" s="15" t="s">
        <v>2056</v>
      </c>
      <c r="L340" s="15" t="s">
        <v>80</v>
      </c>
      <c r="M340" s="18" t="s">
        <v>2057</v>
      </c>
      <c r="N340" s="22"/>
      <c r="O340" s="15" t="s">
        <v>1798</v>
      </c>
      <c r="P340" s="18" t="s">
        <v>1684</v>
      </c>
      <c r="Q340" s="22"/>
      <c r="R340" s="18">
        <v>0</v>
      </c>
      <c r="S340" s="18">
        <v>0</v>
      </c>
      <c r="T340" s="15"/>
      <c r="U340" s="18" t="s">
        <v>1943</v>
      </c>
      <c r="V340" s="15"/>
      <c r="W340" s="18" t="s">
        <v>1944</v>
      </c>
      <c r="X340" s="18" t="s">
        <v>71</v>
      </c>
      <c r="Y340" s="18" t="s">
        <v>2058</v>
      </c>
      <c r="Z340" s="34"/>
      <c r="AA340" s="16">
        <v>45153</v>
      </c>
      <c r="AB340" s="34"/>
      <c r="AC340" s="18"/>
      <c r="AD340" s="34"/>
      <c r="AE340" s="22" t="s">
        <v>8850</v>
      </c>
      <c r="AF340" s="22" t="s">
        <v>8865</v>
      </c>
      <c r="AG340" s="22" t="s">
        <v>8853</v>
      </c>
    </row>
    <row r="341" spans="1:33" ht="60" customHeight="1" x14ac:dyDescent="0.2">
      <c r="A341" s="18">
        <v>890985122</v>
      </c>
      <c r="B341" s="18" t="s">
        <v>1031</v>
      </c>
      <c r="C341" s="15" t="s">
        <v>61</v>
      </c>
      <c r="D341" s="15" t="s">
        <v>62</v>
      </c>
      <c r="E341" s="15" t="s">
        <v>3155</v>
      </c>
      <c r="F341" s="15" t="s">
        <v>3155</v>
      </c>
      <c r="G341" s="15" t="s">
        <v>3155</v>
      </c>
      <c r="H341" s="15">
        <v>3</v>
      </c>
      <c r="I341" s="15" t="s">
        <v>3155</v>
      </c>
      <c r="J341" s="15">
        <v>105030609</v>
      </c>
      <c r="K341" s="15" t="s">
        <v>2059</v>
      </c>
      <c r="L341" s="15" t="s">
        <v>1436</v>
      </c>
      <c r="M341" s="18" t="s">
        <v>2060</v>
      </c>
      <c r="N341" s="22"/>
      <c r="O341" s="15" t="s">
        <v>1822</v>
      </c>
      <c r="P341" s="18" t="s">
        <v>1756</v>
      </c>
      <c r="Q341" s="22"/>
      <c r="R341" s="18" t="s">
        <v>2042</v>
      </c>
      <c r="S341" s="18">
        <v>0</v>
      </c>
      <c r="T341" s="15"/>
      <c r="U341" s="18" t="s">
        <v>2061</v>
      </c>
      <c r="V341" s="15"/>
      <c r="W341" s="18" t="s">
        <v>1730</v>
      </c>
      <c r="X341" s="18" t="s">
        <v>71</v>
      </c>
      <c r="Y341" s="18" t="s">
        <v>6874</v>
      </c>
      <c r="Z341" s="34"/>
      <c r="AA341" s="16">
        <v>44006</v>
      </c>
      <c r="AB341" s="34"/>
      <c r="AC341" s="18"/>
      <c r="AD341" s="34"/>
      <c r="AE341" s="22" t="s">
        <v>8850</v>
      </c>
      <c r="AF341" s="22" t="s">
        <v>8865</v>
      </c>
      <c r="AG341" s="22" t="s">
        <v>8853</v>
      </c>
    </row>
    <row r="342" spans="1:33" ht="60" customHeight="1" x14ac:dyDescent="0.2">
      <c r="A342" s="18">
        <v>890985122</v>
      </c>
      <c r="B342" s="18" t="s">
        <v>1031</v>
      </c>
      <c r="C342" s="15" t="s">
        <v>61</v>
      </c>
      <c r="D342" s="15" t="s">
        <v>62</v>
      </c>
      <c r="E342" s="15" t="s">
        <v>3155</v>
      </c>
      <c r="F342" s="15" t="s">
        <v>3155</v>
      </c>
      <c r="G342" s="15" t="s">
        <v>3155</v>
      </c>
      <c r="H342" s="15">
        <v>3</v>
      </c>
      <c r="I342" s="15" t="s">
        <v>3155</v>
      </c>
      <c r="J342" s="15">
        <v>105030709</v>
      </c>
      <c r="K342" s="15" t="s">
        <v>2063</v>
      </c>
      <c r="L342" s="15" t="s">
        <v>1436</v>
      </c>
      <c r="M342" s="18" t="s">
        <v>2064</v>
      </c>
      <c r="N342" s="22"/>
      <c r="O342" s="15" t="s">
        <v>1822</v>
      </c>
      <c r="P342" s="18" t="s">
        <v>1756</v>
      </c>
      <c r="Q342" s="22"/>
      <c r="R342" s="18" t="s">
        <v>2042</v>
      </c>
      <c r="S342" s="18">
        <v>0</v>
      </c>
      <c r="T342" s="15"/>
      <c r="U342" s="18" t="s">
        <v>2061</v>
      </c>
      <c r="V342" s="15"/>
      <c r="W342" s="18" t="s">
        <v>1730</v>
      </c>
      <c r="X342" s="18" t="s">
        <v>71</v>
      </c>
      <c r="Y342" s="18" t="s">
        <v>6787</v>
      </c>
      <c r="Z342" s="34"/>
      <c r="AA342" s="16">
        <v>44105</v>
      </c>
      <c r="AB342" s="34"/>
      <c r="AC342" s="18"/>
      <c r="AD342" s="34"/>
      <c r="AE342" s="22" t="s">
        <v>8850</v>
      </c>
      <c r="AF342" s="22" t="s">
        <v>8865</v>
      </c>
      <c r="AG342" s="22" t="s">
        <v>8853</v>
      </c>
    </row>
    <row r="343" spans="1:33" ht="60" customHeight="1" x14ac:dyDescent="0.2">
      <c r="A343" s="18">
        <v>890985122</v>
      </c>
      <c r="B343" s="18" t="s">
        <v>1031</v>
      </c>
      <c r="C343" s="15" t="s">
        <v>61</v>
      </c>
      <c r="D343" s="15" t="s">
        <v>62</v>
      </c>
      <c r="E343" s="15" t="s">
        <v>3155</v>
      </c>
      <c r="F343" s="15" t="s">
        <v>3155</v>
      </c>
      <c r="G343" s="15" t="s">
        <v>3155</v>
      </c>
      <c r="H343" s="15">
        <v>4</v>
      </c>
      <c r="I343" s="15" t="s">
        <v>3155</v>
      </c>
      <c r="J343" s="15">
        <v>105031009</v>
      </c>
      <c r="K343" s="15" t="s">
        <v>2065</v>
      </c>
      <c r="L343" s="15" t="s">
        <v>1436</v>
      </c>
      <c r="M343" s="18" t="s">
        <v>2066</v>
      </c>
      <c r="N343" s="22"/>
      <c r="O343" s="15" t="s">
        <v>1822</v>
      </c>
      <c r="P343" s="18" t="s">
        <v>1761</v>
      </c>
      <c r="Q343" s="22"/>
      <c r="R343" s="18" t="s">
        <v>2042</v>
      </c>
      <c r="S343" s="18">
        <v>0</v>
      </c>
      <c r="T343" s="15"/>
      <c r="U343" s="18" t="s">
        <v>1781</v>
      </c>
      <c r="V343" s="15"/>
      <c r="W343" s="18" t="s">
        <v>1704</v>
      </c>
      <c r="X343" s="18" t="s">
        <v>71</v>
      </c>
      <c r="Y343" s="18" t="s">
        <v>2067</v>
      </c>
      <c r="Z343" s="34"/>
      <c r="AA343" s="16">
        <v>43713</v>
      </c>
      <c r="AB343" s="34"/>
      <c r="AC343" s="18"/>
      <c r="AD343" s="34"/>
      <c r="AE343" s="22" t="s">
        <v>8850</v>
      </c>
      <c r="AF343" s="22" t="s">
        <v>8865</v>
      </c>
      <c r="AG343" s="22" t="s">
        <v>8853</v>
      </c>
    </row>
    <row r="344" spans="1:33" ht="60" customHeight="1" x14ac:dyDescent="0.2">
      <c r="A344" s="18">
        <v>890985122</v>
      </c>
      <c r="B344" s="18" t="s">
        <v>1031</v>
      </c>
      <c r="C344" s="15" t="s">
        <v>61</v>
      </c>
      <c r="D344" s="15" t="s">
        <v>62</v>
      </c>
      <c r="E344" s="15" t="s">
        <v>3155</v>
      </c>
      <c r="F344" s="15" t="s">
        <v>3155</v>
      </c>
      <c r="G344" s="15" t="s">
        <v>3155</v>
      </c>
      <c r="H344" s="15">
        <v>6</v>
      </c>
      <c r="I344" s="15" t="s">
        <v>3155</v>
      </c>
      <c r="J344" s="15">
        <v>105031209</v>
      </c>
      <c r="K344" s="15" t="s">
        <v>2068</v>
      </c>
      <c r="L344" s="15" t="s">
        <v>1436</v>
      </c>
      <c r="M344" s="18" t="s">
        <v>2069</v>
      </c>
      <c r="N344" s="22"/>
      <c r="O344" s="15" t="s">
        <v>1822</v>
      </c>
      <c r="P344" s="18" t="s">
        <v>5714</v>
      </c>
      <c r="Q344" s="22"/>
      <c r="R344" s="18">
        <v>0</v>
      </c>
      <c r="S344" s="18" t="s">
        <v>6234</v>
      </c>
      <c r="T344" s="15"/>
      <c r="U344" s="18" t="s">
        <v>1824</v>
      </c>
      <c r="V344" s="15"/>
      <c r="W344" s="18" t="s">
        <v>2071</v>
      </c>
      <c r="X344" s="18" t="s">
        <v>71</v>
      </c>
      <c r="Y344" s="18" t="s">
        <v>2072</v>
      </c>
      <c r="Z344" s="34"/>
      <c r="AA344" s="16">
        <v>45056</v>
      </c>
      <c r="AB344" s="34"/>
      <c r="AC344" s="18"/>
      <c r="AD344" s="34"/>
      <c r="AE344" s="22" t="s">
        <v>8850</v>
      </c>
      <c r="AF344" s="22" t="s">
        <v>8865</v>
      </c>
      <c r="AG344" s="22" t="s">
        <v>8853</v>
      </c>
    </row>
    <row r="345" spans="1:33" ht="60" customHeight="1" x14ac:dyDescent="0.2">
      <c r="A345" s="18">
        <v>890985122</v>
      </c>
      <c r="B345" s="18" t="s">
        <v>1031</v>
      </c>
      <c r="C345" s="15" t="s">
        <v>61</v>
      </c>
      <c r="D345" s="15" t="s">
        <v>62</v>
      </c>
      <c r="E345" s="15" t="s">
        <v>3155</v>
      </c>
      <c r="F345" s="15" t="s">
        <v>3155</v>
      </c>
      <c r="G345" s="15" t="s">
        <v>3155</v>
      </c>
      <c r="H345" s="15">
        <v>6</v>
      </c>
      <c r="I345" s="15" t="s">
        <v>3155</v>
      </c>
      <c r="J345" s="15">
        <v>105031409</v>
      </c>
      <c r="K345" s="15" t="s">
        <v>2073</v>
      </c>
      <c r="L345" s="15" t="s">
        <v>1436</v>
      </c>
      <c r="M345" s="18" t="s">
        <v>2074</v>
      </c>
      <c r="N345" s="22"/>
      <c r="O345" s="15" t="s">
        <v>1822</v>
      </c>
      <c r="P345" s="18" t="s">
        <v>5714</v>
      </c>
      <c r="Q345" s="22"/>
      <c r="R345" s="18">
        <v>0</v>
      </c>
      <c r="S345" s="18" t="s">
        <v>6234</v>
      </c>
      <c r="T345" s="15"/>
      <c r="U345" s="18" t="s">
        <v>1824</v>
      </c>
      <c r="V345" s="15"/>
      <c r="W345" s="18" t="s">
        <v>2021</v>
      </c>
      <c r="X345" s="18" t="s">
        <v>71</v>
      </c>
      <c r="Y345" s="18" t="s">
        <v>2075</v>
      </c>
      <c r="Z345" s="34"/>
      <c r="AA345" s="16">
        <v>44874</v>
      </c>
      <c r="AB345" s="34"/>
      <c r="AC345" s="18"/>
      <c r="AD345" s="34"/>
      <c r="AE345" s="22" t="s">
        <v>8850</v>
      </c>
      <c r="AF345" s="22" t="s">
        <v>8865</v>
      </c>
      <c r="AG345" s="22" t="s">
        <v>8853</v>
      </c>
    </row>
    <row r="346" spans="1:33" ht="60" customHeight="1" x14ac:dyDescent="0.2">
      <c r="A346" s="18">
        <v>890985122</v>
      </c>
      <c r="B346" s="18" t="s">
        <v>1031</v>
      </c>
      <c r="C346" s="15" t="s">
        <v>61</v>
      </c>
      <c r="D346" s="15" t="s">
        <v>62</v>
      </c>
      <c r="E346" s="15" t="s">
        <v>3155</v>
      </c>
      <c r="F346" s="15" t="s">
        <v>3155</v>
      </c>
      <c r="G346" s="15" t="s">
        <v>3155</v>
      </c>
      <c r="H346" s="15">
        <v>5</v>
      </c>
      <c r="I346" s="15" t="s">
        <v>3155</v>
      </c>
      <c r="J346" s="15">
        <v>105031609</v>
      </c>
      <c r="K346" s="15" t="s">
        <v>2076</v>
      </c>
      <c r="L346" s="15" t="s">
        <v>1436</v>
      </c>
      <c r="M346" s="18" t="s">
        <v>4389</v>
      </c>
      <c r="N346" s="22"/>
      <c r="O346" s="15" t="s">
        <v>2077</v>
      </c>
      <c r="P346" s="18" t="s">
        <v>1758</v>
      </c>
      <c r="Q346" s="22"/>
      <c r="R346" s="18" t="s">
        <v>2042</v>
      </c>
      <c r="S346" s="18">
        <v>0</v>
      </c>
      <c r="T346" s="15"/>
      <c r="U346" s="18" t="s">
        <v>6235</v>
      </c>
      <c r="V346" s="15"/>
      <c r="W346" s="18" t="s">
        <v>1938</v>
      </c>
      <c r="X346" s="18" t="s">
        <v>71</v>
      </c>
      <c r="Y346" s="18" t="s">
        <v>3525</v>
      </c>
      <c r="Z346" s="34"/>
      <c r="AA346" s="16">
        <v>44756</v>
      </c>
      <c r="AB346" s="34"/>
      <c r="AC346" s="18"/>
      <c r="AD346" s="34"/>
      <c r="AE346" s="22" t="s">
        <v>8850</v>
      </c>
      <c r="AF346" s="22" t="s">
        <v>8865</v>
      </c>
      <c r="AG346" s="22" t="s">
        <v>8853</v>
      </c>
    </row>
    <row r="347" spans="1:33" ht="60" customHeight="1" x14ac:dyDescent="0.2">
      <c r="A347" s="18">
        <v>890985122</v>
      </c>
      <c r="B347" s="18" t="s">
        <v>1031</v>
      </c>
      <c r="C347" s="15" t="s">
        <v>61</v>
      </c>
      <c r="D347" s="15" t="s">
        <v>62</v>
      </c>
      <c r="E347" s="15" t="s">
        <v>3155</v>
      </c>
      <c r="F347" s="15" t="s">
        <v>3155</v>
      </c>
      <c r="G347" s="15" t="s">
        <v>3155</v>
      </c>
      <c r="H347" s="15">
        <v>6</v>
      </c>
      <c r="I347" s="15" t="s">
        <v>3155</v>
      </c>
      <c r="J347" s="15">
        <v>105031809</v>
      </c>
      <c r="K347" s="15" t="s">
        <v>2079</v>
      </c>
      <c r="L347" s="15" t="s">
        <v>1436</v>
      </c>
      <c r="M347" s="18" t="s">
        <v>2080</v>
      </c>
      <c r="N347" s="22"/>
      <c r="O347" s="15" t="s">
        <v>2081</v>
      </c>
      <c r="P347" s="18" t="s">
        <v>2176</v>
      </c>
      <c r="Q347" s="22"/>
      <c r="R347" s="18" t="s">
        <v>2042</v>
      </c>
      <c r="S347" s="18">
        <v>0</v>
      </c>
      <c r="T347" s="15"/>
      <c r="U347" s="18" t="s">
        <v>1707</v>
      </c>
      <c r="V347" s="15"/>
      <c r="W347" s="18" t="s">
        <v>1807</v>
      </c>
      <c r="X347" s="18" t="s">
        <v>71</v>
      </c>
      <c r="Y347" s="18" t="s">
        <v>2082</v>
      </c>
      <c r="Z347" s="34"/>
      <c r="AA347" s="16">
        <v>44767</v>
      </c>
      <c r="AB347" s="34"/>
      <c r="AC347" s="18"/>
      <c r="AD347" s="34"/>
      <c r="AE347" s="22" t="s">
        <v>8850</v>
      </c>
      <c r="AF347" s="22" t="s">
        <v>8865</v>
      </c>
      <c r="AG347" s="22" t="s">
        <v>8853</v>
      </c>
    </row>
    <row r="348" spans="1:33" ht="60" customHeight="1" x14ac:dyDescent="0.2">
      <c r="A348" s="18">
        <v>890985122</v>
      </c>
      <c r="B348" s="18" t="s">
        <v>1031</v>
      </c>
      <c r="C348" s="15" t="s">
        <v>61</v>
      </c>
      <c r="D348" s="15" t="s">
        <v>62</v>
      </c>
      <c r="E348" s="15" t="s">
        <v>3155</v>
      </c>
      <c r="F348" s="15" t="s">
        <v>3155</v>
      </c>
      <c r="G348" s="15" t="s">
        <v>3155</v>
      </c>
      <c r="H348" s="15">
        <v>4</v>
      </c>
      <c r="I348" s="15" t="s">
        <v>3155</v>
      </c>
      <c r="J348" s="15">
        <v>105032703</v>
      </c>
      <c r="K348" s="15" t="s">
        <v>2083</v>
      </c>
      <c r="L348" s="15" t="s">
        <v>80</v>
      </c>
      <c r="M348" s="18" t="s">
        <v>4390</v>
      </c>
      <c r="N348" s="22"/>
      <c r="O348" s="15" t="s">
        <v>1633</v>
      </c>
      <c r="P348" s="18" t="s">
        <v>1684</v>
      </c>
      <c r="Q348" s="22"/>
      <c r="R348" s="18">
        <v>0</v>
      </c>
      <c r="S348" s="18">
        <v>0</v>
      </c>
      <c r="T348" s="15"/>
      <c r="U348" s="18" t="s">
        <v>2150</v>
      </c>
      <c r="V348" s="15"/>
      <c r="W348" s="18" t="s">
        <v>2151</v>
      </c>
      <c r="X348" s="18" t="s">
        <v>71</v>
      </c>
      <c r="Y348" s="18" t="s">
        <v>6875</v>
      </c>
      <c r="Z348" s="34"/>
      <c r="AA348" s="16">
        <v>44287</v>
      </c>
      <c r="AB348" s="34"/>
      <c r="AC348" s="18"/>
      <c r="AD348" s="34"/>
      <c r="AE348" s="22" t="s">
        <v>8850</v>
      </c>
      <c r="AF348" s="22" t="s">
        <v>8865</v>
      </c>
      <c r="AG348" s="22" t="s">
        <v>8853</v>
      </c>
    </row>
    <row r="349" spans="1:33" ht="60" customHeight="1" x14ac:dyDescent="0.2">
      <c r="A349" s="18">
        <v>890985122</v>
      </c>
      <c r="B349" s="18" t="s">
        <v>1031</v>
      </c>
      <c r="C349" s="15" t="s">
        <v>61</v>
      </c>
      <c r="D349" s="15" t="s">
        <v>62</v>
      </c>
      <c r="E349" s="15" t="s">
        <v>3155</v>
      </c>
      <c r="F349" s="15" t="s">
        <v>3155</v>
      </c>
      <c r="G349" s="15" t="s">
        <v>3155</v>
      </c>
      <c r="H349" s="15">
        <v>4</v>
      </c>
      <c r="I349" s="15" t="s">
        <v>3155</v>
      </c>
      <c r="J349" s="15">
        <v>105040109</v>
      </c>
      <c r="K349" s="15" t="s">
        <v>2085</v>
      </c>
      <c r="L349" s="15" t="s">
        <v>1436</v>
      </c>
      <c r="M349" s="18" t="s">
        <v>4391</v>
      </c>
      <c r="N349" s="22"/>
      <c r="O349" s="15" t="s">
        <v>1428</v>
      </c>
      <c r="P349" s="18" t="s">
        <v>1716</v>
      </c>
      <c r="Q349" s="22"/>
      <c r="R349" s="18" t="s">
        <v>2042</v>
      </c>
      <c r="S349" s="18">
        <v>0</v>
      </c>
      <c r="T349" s="15"/>
      <c r="U349" s="18" t="s">
        <v>1707</v>
      </c>
      <c r="V349" s="15"/>
      <c r="W349" s="18" t="s">
        <v>2048</v>
      </c>
      <c r="X349" s="18" t="s">
        <v>71</v>
      </c>
      <c r="Y349" s="18" t="s">
        <v>6876</v>
      </c>
      <c r="Z349" s="34"/>
      <c r="AA349" s="16">
        <v>44980</v>
      </c>
      <c r="AB349" s="34"/>
      <c r="AC349" s="18"/>
      <c r="AD349" s="34"/>
      <c r="AE349" s="22" t="s">
        <v>8850</v>
      </c>
      <c r="AF349" s="22" t="s">
        <v>8865</v>
      </c>
      <c r="AG349" s="22" t="s">
        <v>8853</v>
      </c>
    </row>
    <row r="350" spans="1:33" ht="60" customHeight="1" x14ac:dyDescent="0.2">
      <c r="A350" s="18">
        <v>890985122</v>
      </c>
      <c r="B350" s="18" t="s">
        <v>1031</v>
      </c>
      <c r="C350" s="15" t="s">
        <v>61</v>
      </c>
      <c r="D350" s="15" t="s">
        <v>62</v>
      </c>
      <c r="E350" s="15" t="s">
        <v>3155</v>
      </c>
      <c r="F350" s="15" t="s">
        <v>3155</v>
      </c>
      <c r="G350" s="15" t="s">
        <v>3155</v>
      </c>
      <c r="H350" s="15">
        <v>6</v>
      </c>
      <c r="I350" s="15" t="s">
        <v>3155</v>
      </c>
      <c r="J350" s="15">
        <v>105040203</v>
      </c>
      <c r="K350" s="15" t="s">
        <v>2087</v>
      </c>
      <c r="L350" s="15" t="s">
        <v>64</v>
      </c>
      <c r="M350" s="18" t="s">
        <v>4392</v>
      </c>
      <c r="N350" s="22"/>
      <c r="O350" s="15" t="s">
        <v>76</v>
      </c>
      <c r="P350" s="18" t="s">
        <v>1737</v>
      </c>
      <c r="Q350" s="22"/>
      <c r="R350" s="18">
        <v>0</v>
      </c>
      <c r="S350" s="18">
        <v>0</v>
      </c>
      <c r="T350" s="15"/>
      <c r="U350" s="18" t="s">
        <v>1886</v>
      </c>
      <c r="V350" s="15"/>
      <c r="W350" s="18" t="s">
        <v>6877</v>
      </c>
      <c r="X350" s="18" t="s">
        <v>71</v>
      </c>
      <c r="Y350" s="18" t="s">
        <v>6788</v>
      </c>
      <c r="Z350" s="34"/>
      <c r="AA350" s="16">
        <v>45019</v>
      </c>
      <c r="AB350" s="34"/>
      <c r="AC350" s="18"/>
      <c r="AD350" s="34"/>
      <c r="AE350" s="22" t="s">
        <v>8850</v>
      </c>
      <c r="AF350" s="22" t="s">
        <v>8865</v>
      </c>
      <c r="AG350" s="22" t="s">
        <v>8853</v>
      </c>
    </row>
    <row r="351" spans="1:33" ht="60" customHeight="1" x14ac:dyDescent="0.2">
      <c r="A351" s="18">
        <v>890985122</v>
      </c>
      <c r="B351" s="18" t="s">
        <v>1031</v>
      </c>
      <c r="C351" s="15" t="s">
        <v>61</v>
      </c>
      <c r="D351" s="15" t="s">
        <v>62</v>
      </c>
      <c r="E351" s="15" t="s">
        <v>3155</v>
      </c>
      <c r="F351" s="15" t="s">
        <v>3155</v>
      </c>
      <c r="G351" s="15" t="s">
        <v>3155</v>
      </c>
      <c r="H351" s="15">
        <v>7</v>
      </c>
      <c r="I351" s="15" t="s">
        <v>3155</v>
      </c>
      <c r="J351" s="15">
        <v>105040309</v>
      </c>
      <c r="K351" s="15" t="s">
        <v>2089</v>
      </c>
      <c r="L351" s="15" t="s">
        <v>1436</v>
      </c>
      <c r="M351" s="18" t="s">
        <v>2090</v>
      </c>
      <c r="N351" s="22"/>
      <c r="O351" s="15" t="s">
        <v>1822</v>
      </c>
      <c r="P351" s="18" t="s">
        <v>5715</v>
      </c>
      <c r="Q351" s="22"/>
      <c r="R351" s="18" t="s">
        <v>2042</v>
      </c>
      <c r="S351" s="18">
        <v>0</v>
      </c>
      <c r="T351" s="15"/>
      <c r="U351" s="18" t="s">
        <v>1707</v>
      </c>
      <c r="V351" s="15"/>
      <c r="W351" s="18" t="s">
        <v>1708</v>
      </c>
      <c r="X351" s="18" t="s">
        <v>71</v>
      </c>
      <c r="Y351" s="18" t="s">
        <v>2091</v>
      </c>
      <c r="Z351" s="34"/>
      <c r="AA351" s="16">
        <v>45611</v>
      </c>
      <c r="AB351" s="34"/>
      <c r="AC351" s="18"/>
      <c r="AD351" s="34"/>
      <c r="AE351" s="22" t="s">
        <v>8850</v>
      </c>
      <c r="AF351" s="22" t="s">
        <v>8865</v>
      </c>
      <c r="AG351" s="22" t="s">
        <v>8853</v>
      </c>
    </row>
    <row r="352" spans="1:33" ht="75" customHeight="1" x14ac:dyDescent="0.2">
      <c r="A352" s="18">
        <v>890985122</v>
      </c>
      <c r="B352" s="18" t="s">
        <v>1031</v>
      </c>
      <c r="C352" s="15" t="s">
        <v>61</v>
      </c>
      <c r="D352" s="15" t="s">
        <v>62</v>
      </c>
      <c r="E352" s="15" t="s">
        <v>3155</v>
      </c>
      <c r="F352" s="15" t="s">
        <v>3155</v>
      </c>
      <c r="G352" s="15" t="s">
        <v>3155</v>
      </c>
      <c r="H352" s="15">
        <v>7</v>
      </c>
      <c r="I352" s="15" t="s">
        <v>3155</v>
      </c>
      <c r="J352" s="15">
        <v>105040509</v>
      </c>
      <c r="K352" s="15" t="s">
        <v>2092</v>
      </c>
      <c r="L352" s="15" t="s">
        <v>1436</v>
      </c>
      <c r="M352" s="18" t="s">
        <v>4393</v>
      </c>
      <c r="N352" s="22"/>
      <c r="O352" s="15" t="s">
        <v>1822</v>
      </c>
      <c r="P352" s="18" t="s">
        <v>5716</v>
      </c>
      <c r="Q352" s="22"/>
      <c r="R352" s="18">
        <v>0</v>
      </c>
      <c r="S352" s="18">
        <v>0</v>
      </c>
      <c r="T352" s="15"/>
      <c r="U352" s="18" t="s">
        <v>2134</v>
      </c>
      <c r="V352" s="15"/>
      <c r="W352" s="18" t="s">
        <v>1730</v>
      </c>
      <c r="X352" s="18" t="s">
        <v>71</v>
      </c>
      <c r="Y352" s="18" t="s">
        <v>6878</v>
      </c>
      <c r="Z352" s="34"/>
      <c r="AA352" s="16">
        <v>43670</v>
      </c>
      <c r="AB352" s="34"/>
      <c r="AC352" s="18"/>
      <c r="AD352" s="34"/>
      <c r="AE352" s="22" t="s">
        <v>8850</v>
      </c>
      <c r="AF352" s="22" t="s">
        <v>8865</v>
      </c>
      <c r="AG352" s="22" t="s">
        <v>8853</v>
      </c>
    </row>
    <row r="353" spans="1:33" ht="75" customHeight="1" x14ac:dyDescent="0.2">
      <c r="A353" s="18">
        <v>890985122</v>
      </c>
      <c r="B353" s="18" t="s">
        <v>1031</v>
      </c>
      <c r="C353" s="15" t="s">
        <v>61</v>
      </c>
      <c r="D353" s="15" t="s">
        <v>62</v>
      </c>
      <c r="E353" s="15" t="s">
        <v>3155</v>
      </c>
      <c r="F353" s="15" t="s">
        <v>3155</v>
      </c>
      <c r="G353" s="15" t="s">
        <v>3155</v>
      </c>
      <c r="H353" s="15">
        <v>6</v>
      </c>
      <c r="I353" s="15" t="s">
        <v>3155</v>
      </c>
      <c r="J353" s="15">
        <v>105040709</v>
      </c>
      <c r="K353" s="15" t="s">
        <v>2093</v>
      </c>
      <c r="L353" s="15" t="s">
        <v>1436</v>
      </c>
      <c r="M353" s="18" t="s">
        <v>4394</v>
      </c>
      <c r="N353" s="22"/>
      <c r="O353" s="15" t="s">
        <v>1822</v>
      </c>
      <c r="P353" s="18" t="s">
        <v>1716</v>
      </c>
      <c r="Q353" s="22"/>
      <c r="R353" s="18" t="s">
        <v>2042</v>
      </c>
      <c r="S353" s="18">
        <v>0</v>
      </c>
      <c r="T353" s="15"/>
      <c r="U353" s="18" t="s">
        <v>6236</v>
      </c>
      <c r="V353" s="15"/>
      <c r="W353" s="18" t="s">
        <v>6879</v>
      </c>
      <c r="X353" s="18" t="s">
        <v>71</v>
      </c>
      <c r="Y353" s="18" t="s">
        <v>6880</v>
      </c>
      <c r="Z353" s="34"/>
      <c r="AA353" s="16">
        <v>44818</v>
      </c>
      <c r="AB353" s="34"/>
      <c r="AC353" s="18"/>
      <c r="AD353" s="34"/>
      <c r="AE353" s="22" t="s">
        <v>8850</v>
      </c>
      <c r="AF353" s="22" t="s">
        <v>8865</v>
      </c>
      <c r="AG353" s="22" t="s">
        <v>8853</v>
      </c>
    </row>
    <row r="354" spans="1:33" ht="75" customHeight="1" x14ac:dyDescent="0.2">
      <c r="A354" s="18">
        <v>890985122</v>
      </c>
      <c r="B354" s="18" t="s">
        <v>1031</v>
      </c>
      <c r="C354" s="15" t="s">
        <v>61</v>
      </c>
      <c r="D354" s="15" t="s">
        <v>62</v>
      </c>
      <c r="E354" s="15" t="s">
        <v>3155</v>
      </c>
      <c r="F354" s="15" t="s">
        <v>3155</v>
      </c>
      <c r="G354" s="15" t="s">
        <v>3155</v>
      </c>
      <c r="H354" s="15">
        <v>5</v>
      </c>
      <c r="I354" s="15" t="s">
        <v>3155</v>
      </c>
      <c r="J354" s="15">
        <v>105050906</v>
      </c>
      <c r="K354" s="15" t="s">
        <v>2095</v>
      </c>
      <c r="L354" s="15" t="s">
        <v>1436</v>
      </c>
      <c r="M354" s="18" t="s">
        <v>2096</v>
      </c>
      <c r="N354" s="22"/>
      <c r="O354" s="15" t="s">
        <v>1822</v>
      </c>
      <c r="P354" s="18" t="s">
        <v>2097</v>
      </c>
      <c r="Q354" s="22"/>
      <c r="R354" s="18" t="s">
        <v>2042</v>
      </c>
      <c r="S354" s="18">
        <v>0</v>
      </c>
      <c r="T354" s="15"/>
      <c r="U354" s="18" t="s">
        <v>1844</v>
      </c>
      <c r="V354" s="15"/>
      <c r="W354" s="18" t="s">
        <v>1845</v>
      </c>
      <c r="X354" s="18" t="s">
        <v>71</v>
      </c>
      <c r="Y354" s="18" t="s">
        <v>6881</v>
      </c>
      <c r="Z354" s="34"/>
      <c r="AA354" s="16">
        <v>44186</v>
      </c>
      <c r="AB354" s="34"/>
      <c r="AC354" s="18"/>
      <c r="AD354" s="34"/>
      <c r="AE354" s="22" t="s">
        <v>8850</v>
      </c>
      <c r="AF354" s="22" t="s">
        <v>8865</v>
      </c>
      <c r="AG354" s="22" t="s">
        <v>8853</v>
      </c>
    </row>
    <row r="355" spans="1:33" ht="75" customHeight="1" x14ac:dyDescent="0.2">
      <c r="A355" s="18">
        <v>890985122</v>
      </c>
      <c r="B355" s="18" t="s">
        <v>1031</v>
      </c>
      <c r="C355" s="15" t="s">
        <v>61</v>
      </c>
      <c r="D355" s="15" t="s">
        <v>62</v>
      </c>
      <c r="E355" s="15" t="s">
        <v>3155</v>
      </c>
      <c r="F355" s="15" t="s">
        <v>3155</v>
      </c>
      <c r="G355" s="15" t="s">
        <v>3155</v>
      </c>
      <c r="H355" s="15">
        <v>4</v>
      </c>
      <c r="I355" s="15" t="s">
        <v>3155</v>
      </c>
      <c r="J355" s="15">
        <v>105050909</v>
      </c>
      <c r="K355" s="15" t="s">
        <v>2098</v>
      </c>
      <c r="L355" s="15" t="s">
        <v>1436</v>
      </c>
      <c r="M355" s="18" t="s">
        <v>2099</v>
      </c>
      <c r="N355" s="22"/>
      <c r="O355" s="15" t="s">
        <v>1822</v>
      </c>
      <c r="P355" s="18" t="s">
        <v>1756</v>
      </c>
      <c r="Q355" s="22"/>
      <c r="R355" s="18" t="s">
        <v>2042</v>
      </c>
      <c r="S355" s="18">
        <v>0</v>
      </c>
      <c r="T355" s="15"/>
      <c r="U355" s="18" t="s">
        <v>1707</v>
      </c>
      <c r="V355" s="15"/>
      <c r="W355" s="18" t="s">
        <v>1807</v>
      </c>
      <c r="X355" s="18" t="s">
        <v>71</v>
      </c>
      <c r="Y355" s="18" t="s">
        <v>2100</v>
      </c>
      <c r="Z355" s="34"/>
      <c r="AA355" s="16">
        <v>44980</v>
      </c>
      <c r="AB355" s="34"/>
      <c r="AC355" s="18"/>
      <c r="AD355" s="34"/>
      <c r="AE355" s="22" t="s">
        <v>8850</v>
      </c>
      <c r="AF355" s="22" t="s">
        <v>8865</v>
      </c>
      <c r="AG355" s="22" t="s">
        <v>8853</v>
      </c>
    </row>
    <row r="356" spans="1:33" ht="75" customHeight="1" x14ac:dyDescent="0.2">
      <c r="A356" s="18">
        <v>890985122</v>
      </c>
      <c r="B356" s="18" t="s">
        <v>1031</v>
      </c>
      <c r="C356" s="15" t="s">
        <v>61</v>
      </c>
      <c r="D356" s="15" t="s">
        <v>62</v>
      </c>
      <c r="E356" s="15" t="s">
        <v>3155</v>
      </c>
      <c r="F356" s="15" t="s">
        <v>3155</v>
      </c>
      <c r="G356" s="15" t="s">
        <v>3155</v>
      </c>
      <c r="H356" s="15">
        <v>4</v>
      </c>
      <c r="I356" s="15" t="s">
        <v>3155</v>
      </c>
      <c r="J356" s="15">
        <v>105060203</v>
      </c>
      <c r="K356" s="15" t="s">
        <v>2101</v>
      </c>
      <c r="L356" s="15" t="s">
        <v>64</v>
      </c>
      <c r="M356" s="18" t="s">
        <v>2102</v>
      </c>
      <c r="N356" s="22"/>
      <c r="O356" s="15" t="s">
        <v>2103</v>
      </c>
      <c r="P356" s="18" t="s">
        <v>1684</v>
      </c>
      <c r="Q356" s="22"/>
      <c r="R356" s="18">
        <v>0</v>
      </c>
      <c r="S356" s="18">
        <v>0</v>
      </c>
      <c r="T356" s="15"/>
      <c r="U356" s="18" t="s">
        <v>2104</v>
      </c>
      <c r="V356" s="15"/>
      <c r="W356" s="18" t="s">
        <v>2105</v>
      </c>
      <c r="X356" s="18" t="s">
        <v>71</v>
      </c>
      <c r="Y356" s="18" t="s">
        <v>2106</v>
      </c>
      <c r="Z356" s="34"/>
      <c r="AA356" s="16">
        <v>43830</v>
      </c>
      <c r="AB356" s="34"/>
      <c r="AC356" s="18"/>
      <c r="AD356" s="34"/>
      <c r="AE356" s="22" t="s">
        <v>8850</v>
      </c>
      <c r="AF356" s="22" t="s">
        <v>8865</v>
      </c>
      <c r="AG356" s="22" t="s">
        <v>8853</v>
      </c>
    </row>
    <row r="357" spans="1:33" ht="75" customHeight="1" x14ac:dyDescent="0.2">
      <c r="A357" s="18">
        <v>890985122</v>
      </c>
      <c r="B357" s="18" t="s">
        <v>1031</v>
      </c>
      <c r="C357" s="15" t="s">
        <v>61</v>
      </c>
      <c r="D357" s="15" t="s">
        <v>62</v>
      </c>
      <c r="E357" s="15" t="s">
        <v>3155</v>
      </c>
      <c r="F357" s="15" t="s">
        <v>3155</v>
      </c>
      <c r="G357" s="15" t="s">
        <v>3155</v>
      </c>
      <c r="H357" s="15">
        <v>3</v>
      </c>
      <c r="I357" s="15" t="s">
        <v>3155</v>
      </c>
      <c r="J357" s="15">
        <v>105070103</v>
      </c>
      <c r="K357" s="15" t="s">
        <v>2107</v>
      </c>
      <c r="L357" s="15" t="s">
        <v>64</v>
      </c>
      <c r="M357" s="18" t="s">
        <v>2108</v>
      </c>
      <c r="N357" s="22"/>
      <c r="O357" s="15" t="s">
        <v>1744</v>
      </c>
      <c r="P357" s="18" t="s">
        <v>1733</v>
      </c>
      <c r="Q357" s="22"/>
      <c r="R357" s="18">
        <v>0</v>
      </c>
      <c r="S357" s="18">
        <v>0</v>
      </c>
      <c r="T357" s="15"/>
      <c r="U357" s="18" t="s">
        <v>1882</v>
      </c>
      <c r="V357" s="15"/>
      <c r="W357" s="18" t="s">
        <v>1741</v>
      </c>
      <c r="X357" s="18" t="s">
        <v>71</v>
      </c>
      <c r="Y357" s="18" t="s">
        <v>2109</v>
      </c>
      <c r="Z357" s="34"/>
      <c r="AA357" s="16">
        <v>43201</v>
      </c>
      <c r="AB357" s="34"/>
      <c r="AC357" s="18"/>
      <c r="AD357" s="34"/>
      <c r="AE357" s="22" t="s">
        <v>8850</v>
      </c>
      <c r="AF357" s="22" t="s">
        <v>8865</v>
      </c>
      <c r="AG357" s="22" t="s">
        <v>8853</v>
      </c>
    </row>
    <row r="358" spans="1:33" ht="75" customHeight="1" x14ac:dyDescent="0.2">
      <c r="A358" s="18">
        <v>890985122</v>
      </c>
      <c r="B358" s="18" t="s">
        <v>1031</v>
      </c>
      <c r="C358" s="15" t="s">
        <v>61</v>
      </c>
      <c r="D358" s="15" t="s">
        <v>62</v>
      </c>
      <c r="E358" s="15" t="s">
        <v>3155</v>
      </c>
      <c r="F358" s="15" t="s">
        <v>3155</v>
      </c>
      <c r="G358" s="15" t="s">
        <v>3155</v>
      </c>
      <c r="H358" s="15">
        <v>4</v>
      </c>
      <c r="I358" s="15" t="s">
        <v>3155</v>
      </c>
      <c r="J358" s="15">
        <v>105070209</v>
      </c>
      <c r="K358" s="15" t="s">
        <v>2110</v>
      </c>
      <c r="L358" s="15" t="s">
        <v>1436</v>
      </c>
      <c r="M358" s="18" t="s">
        <v>2111</v>
      </c>
      <c r="N358" s="22"/>
      <c r="O358" s="15" t="s">
        <v>1956</v>
      </c>
      <c r="P358" s="18" t="s">
        <v>1716</v>
      </c>
      <c r="Q358" s="22"/>
      <c r="R358" s="18" t="s">
        <v>2042</v>
      </c>
      <c r="S358" s="18">
        <v>0</v>
      </c>
      <c r="T358" s="15"/>
      <c r="U358" s="18" t="s">
        <v>2112</v>
      </c>
      <c r="V358" s="15"/>
      <c r="W358" s="18" t="s">
        <v>2113</v>
      </c>
      <c r="X358" s="18" t="s">
        <v>71</v>
      </c>
      <c r="Y358" s="18" t="s">
        <v>2114</v>
      </c>
      <c r="Z358" s="34"/>
      <c r="AA358" s="16">
        <v>43321</v>
      </c>
      <c r="AB358" s="34"/>
      <c r="AC358" s="18"/>
      <c r="AD358" s="34"/>
      <c r="AE358" s="22" t="s">
        <v>8850</v>
      </c>
      <c r="AF358" s="22" t="s">
        <v>8865</v>
      </c>
      <c r="AG358" s="22" t="s">
        <v>8853</v>
      </c>
    </row>
    <row r="359" spans="1:33" ht="75" customHeight="1" x14ac:dyDescent="0.2">
      <c r="A359" s="18">
        <v>890985122</v>
      </c>
      <c r="B359" s="18" t="s">
        <v>1031</v>
      </c>
      <c r="C359" s="15" t="s">
        <v>61</v>
      </c>
      <c r="D359" s="15" t="s">
        <v>62</v>
      </c>
      <c r="E359" s="15" t="s">
        <v>3155</v>
      </c>
      <c r="F359" s="15" t="s">
        <v>3155</v>
      </c>
      <c r="G359" s="15" t="s">
        <v>3155</v>
      </c>
      <c r="H359" s="15">
        <v>2</v>
      </c>
      <c r="I359" s="15" t="s">
        <v>3155</v>
      </c>
      <c r="J359" s="15">
        <v>105070403</v>
      </c>
      <c r="K359" s="15" t="s">
        <v>4395</v>
      </c>
      <c r="L359" s="15" t="s">
        <v>64</v>
      </c>
      <c r="M359" s="18" t="s">
        <v>2116</v>
      </c>
      <c r="N359" s="22"/>
      <c r="O359" s="15" t="s">
        <v>76</v>
      </c>
      <c r="P359" s="18" t="s">
        <v>1737</v>
      </c>
      <c r="Q359" s="22"/>
      <c r="R359" s="18">
        <v>0</v>
      </c>
      <c r="S359" s="18">
        <v>0</v>
      </c>
      <c r="T359" s="15"/>
      <c r="U359" s="18" t="s">
        <v>2357</v>
      </c>
      <c r="V359" s="15"/>
      <c r="W359" s="18" t="s">
        <v>2534</v>
      </c>
      <c r="X359" s="18" t="s">
        <v>71</v>
      </c>
      <c r="Y359" s="18" t="s">
        <v>2118</v>
      </c>
      <c r="Z359" s="34"/>
      <c r="AA359" s="16">
        <v>43445</v>
      </c>
      <c r="AB359" s="34"/>
      <c r="AC359" s="18"/>
      <c r="AD359" s="34"/>
      <c r="AE359" s="22" t="s">
        <v>8850</v>
      </c>
      <c r="AF359" s="22" t="s">
        <v>8865</v>
      </c>
      <c r="AG359" s="22" t="s">
        <v>8853</v>
      </c>
    </row>
    <row r="360" spans="1:33" ht="75" customHeight="1" x14ac:dyDescent="0.2">
      <c r="A360" s="18">
        <v>890985122</v>
      </c>
      <c r="B360" s="18" t="s">
        <v>1031</v>
      </c>
      <c r="C360" s="15" t="s">
        <v>61</v>
      </c>
      <c r="D360" s="15" t="s">
        <v>62</v>
      </c>
      <c r="E360" s="15" t="s">
        <v>3155</v>
      </c>
      <c r="F360" s="15" t="s">
        <v>3155</v>
      </c>
      <c r="G360" s="15" t="s">
        <v>3155</v>
      </c>
      <c r="H360" s="15">
        <v>3</v>
      </c>
      <c r="I360" s="15" t="s">
        <v>3155</v>
      </c>
      <c r="J360" s="15">
        <v>105080106</v>
      </c>
      <c r="K360" s="15" t="s">
        <v>2119</v>
      </c>
      <c r="L360" s="15" t="s">
        <v>835</v>
      </c>
      <c r="M360" s="18" t="s">
        <v>2120</v>
      </c>
      <c r="N360" s="22"/>
      <c r="O360" s="15" t="s">
        <v>2121</v>
      </c>
      <c r="P360" s="18" t="s">
        <v>2121</v>
      </c>
      <c r="Q360" s="22"/>
      <c r="R360" s="18">
        <v>0</v>
      </c>
      <c r="S360" s="18" t="s">
        <v>6237</v>
      </c>
      <c r="T360" s="15"/>
      <c r="U360" s="18" t="s">
        <v>2123</v>
      </c>
      <c r="V360" s="15"/>
      <c r="W360" s="18" t="s">
        <v>2158</v>
      </c>
      <c r="X360" s="18" t="s">
        <v>71</v>
      </c>
      <c r="Y360" s="18" t="s">
        <v>6882</v>
      </c>
      <c r="Z360" s="34"/>
      <c r="AA360" s="16">
        <v>42872</v>
      </c>
      <c r="AB360" s="34"/>
      <c r="AC360" s="18"/>
      <c r="AD360" s="34"/>
      <c r="AE360" s="22" t="s">
        <v>8850</v>
      </c>
      <c r="AF360" s="22" t="s">
        <v>8865</v>
      </c>
      <c r="AG360" s="22" t="s">
        <v>8853</v>
      </c>
    </row>
    <row r="361" spans="1:33" ht="60" customHeight="1" x14ac:dyDescent="0.2">
      <c r="A361" s="18">
        <v>890985122</v>
      </c>
      <c r="B361" s="18" t="s">
        <v>1031</v>
      </c>
      <c r="C361" s="15" t="s">
        <v>61</v>
      </c>
      <c r="D361" s="15" t="s">
        <v>62</v>
      </c>
      <c r="E361" s="15" t="s">
        <v>3155</v>
      </c>
      <c r="F361" s="15" t="s">
        <v>3155</v>
      </c>
      <c r="G361" s="15" t="s">
        <v>3155</v>
      </c>
      <c r="H361" s="15">
        <v>3</v>
      </c>
      <c r="I361" s="15" t="s">
        <v>3155</v>
      </c>
      <c r="J361" s="15">
        <v>105080208</v>
      </c>
      <c r="K361" s="15" t="s">
        <v>2125</v>
      </c>
      <c r="L361" s="15" t="s">
        <v>2126</v>
      </c>
      <c r="M361" s="18" t="s">
        <v>2127</v>
      </c>
      <c r="N361" s="22"/>
      <c r="O361" s="15" t="s">
        <v>2128</v>
      </c>
      <c r="P361" s="18" t="s">
        <v>1706</v>
      </c>
      <c r="Q361" s="22"/>
      <c r="R361" s="18">
        <v>0</v>
      </c>
      <c r="S361" s="18">
        <v>0</v>
      </c>
      <c r="T361" s="15"/>
      <c r="U361" s="18" t="s">
        <v>2123</v>
      </c>
      <c r="V361" s="15"/>
      <c r="W361" s="18" t="s">
        <v>2158</v>
      </c>
      <c r="X361" s="18" t="s">
        <v>71</v>
      </c>
      <c r="Y361" s="18" t="s">
        <v>6883</v>
      </c>
      <c r="Z361" s="34"/>
      <c r="AA361" s="16">
        <v>45859</v>
      </c>
      <c r="AB361" s="34"/>
      <c r="AC361" s="18"/>
      <c r="AD361" s="34"/>
      <c r="AE361" s="22" t="s">
        <v>8850</v>
      </c>
      <c r="AF361" s="22" t="s">
        <v>8865</v>
      </c>
      <c r="AG361" s="22" t="s">
        <v>8853</v>
      </c>
    </row>
    <row r="362" spans="1:33" ht="60" customHeight="1" x14ac:dyDescent="0.2">
      <c r="A362" s="18">
        <v>890985122</v>
      </c>
      <c r="B362" s="18" t="s">
        <v>1031</v>
      </c>
      <c r="C362" s="15" t="s">
        <v>61</v>
      </c>
      <c r="D362" s="15" t="s">
        <v>62</v>
      </c>
      <c r="E362" s="15" t="s">
        <v>3155</v>
      </c>
      <c r="F362" s="15" t="s">
        <v>3155</v>
      </c>
      <c r="G362" s="15" t="s">
        <v>3155</v>
      </c>
      <c r="H362" s="15">
        <v>3</v>
      </c>
      <c r="I362" s="15" t="s">
        <v>3155</v>
      </c>
      <c r="J362" s="15">
        <v>106010204</v>
      </c>
      <c r="K362" s="15" t="s">
        <v>2130</v>
      </c>
      <c r="L362" s="15" t="s">
        <v>91</v>
      </c>
      <c r="M362" s="18" t="s">
        <v>2131</v>
      </c>
      <c r="N362" s="22"/>
      <c r="O362" s="15" t="s">
        <v>2132</v>
      </c>
      <c r="P362" s="18" t="s">
        <v>2133</v>
      </c>
      <c r="Q362" s="22"/>
      <c r="R362" s="18">
        <v>0</v>
      </c>
      <c r="S362" s="18">
        <v>0</v>
      </c>
      <c r="T362" s="15"/>
      <c r="U362" s="18" t="s">
        <v>2134</v>
      </c>
      <c r="V362" s="15"/>
      <c r="W362" s="18" t="s">
        <v>2135</v>
      </c>
      <c r="X362" s="18" t="s">
        <v>71</v>
      </c>
      <c r="Y362" s="18" t="s">
        <v>2136</v>
      </c>
      <c r="Z362" s="34"/>
      <c r="AA362" s="16">
        <v>44351</v>
      </c>
      <c r="AB362" s="34"/>
      <c r="AC362" s="18"/>
      <c r="AD362" s="34"/>
      <c r="AE362" s="22" t="s">
        <v>8850</v>
      </c>
      <c r="AF362" s="22" t="s">
        <v>8865</v>
      </c>
      <c r="AG362" s="22" t="s">
        <v>8853</v>
      </c>
    </row>
    <row r="363" spans="1:33" ht="60" customHeight="1" x14ac:dyDescent="0.2">
      <c r="A363" s="18">
        <v>890985122</v>
      </c>
      <c r="B363" s="18" t="s">
        <v>1031</v>
      </c>
      <c r="C363" s="15" t="s">
        <v>61</v>
      </c>
      <c r="D363" s="15" t="s">
        <v>62</v>
      </c>
      <c r="E363" s="15" t="s">
        <v>3155</v>
      </c>
      <c r="F363" s="15" t="s">
        <v>3155</v>
      </c>
      <c r="G363" s="15" t="s">
        <v>3155</v>
      </c>
      <c r="H363" s="15">
        <v>6</v>
      </c>
      <c r="I363" s="15" t="s">
        <v>3155</v>
      </c>
      <c r="J363" s="15">
        <v>106020109</v>
      </c>
      <c r="K363" s="15" t="s">
        <v>2137</v>
      </c>
      <c r="L363" s="15" t="s">
        <v>1436</v>
      </c>
      <c r="M363" s="18" t="s">
        <v>2138</v>
      </c>
      <c r="N363" s="22"/>
      <c r="O363" s="15" t="s">
        <v>2139</v>
      </c>
      <c r="P363" s="18" t="s">
        <v>5717</v>
      </c>
      <c r="Q363" s="22"/>
      <c r="R363" s="18">
        <v>0</v>
      </c>
      <c r="S363" s="18">
        <v>0</v>
      </c>
      <c r="T363" s="15"/>
      <c r="U363" s="18" t="s">
        <v>1943</v>
      </c>
      <c r="V363" s="15"/>
      <c r="W363" s="18" t="s">
        <v>1979</v>
      </c>
      <c r="X363" s="18" t="s">
        <v>71</v>
      </c>
      <c r="Y363" s="18" t="s">
        <v>2141</v>
      </c>
      <c r="Z363" s="34"/>
      <c r="AA363" s="16">
        <v>43579</v>
      </c>
      <c r="AB363" s="34"/>
      <c r="AC363" s="18"/>
      <c r="AD363" s="34"/>
      <c r="AE363" s="22" t="s">
        <v>8850</v>
      </c>
      <c r="AF363" s="22" t="s">
        <v>8865</v>
      </c>
      <c r="AG363" s="22" t="s">
        <v>8853</v>
      </c>
    </row>
    <row r="364" spans="1:33" ht="60" customHeight="1" x14ac:dyDescent="0.2">
      <c r="A364" s="18">
        <v>890985122</v>
      </c>
      <c r="B364" s="18" t="s">
        <v>1031</v>
      </c>
      <c r="C364" s="15" t="s">
        <v>61</v>
      </c>
      <c r="D364" s="15" t="s">
        <v>62</v>
      </c>
      <c r="E364" s="15" t="s">
        <v>3155</v>
      </c>
      <c r="F364" s="15" t="s">
        <v>3155</v>
      </c>
      <c r="G364" s="15" t="s">
        <v>3155</v>
      </c>
      <c r="H364" s="15">
        <v>8</v>
      </c>
      <c r="I364" s="15" t="s">
        <v>3155</v>
      </c>
      <c r="J364" s="15">
        <v>106030103</v>
      </c>
      <c r="K364" s="15" t="s">
        <v>63</v>
      </c>
      <c r="L364" s="15" t="s">
        <v>64</v>
      </c>
      <c r="M364" s="18" t="s">
        <v>4396</v>
      </c>
      <c r="N364" s="22"/>
      <c r="O364" s="15" t="s">
        <v>66</v>
      </c>
      <c r="P364" s="18" t="s">
        <v>1737</v>
      </c>
      <c r="Q364" s="22"/>
      <c r="R364" s="18">
        <v>0</v>
      </c>
      <c r="S364" s="18">
        <v>0</v>
      </c>
      <c r="T364" s="15"/>
      <c r="U364" s="18" t="s">
        <v>6238</v>
      </c>
      <c r="V364" s="15"/>
      <c r="W364" s="18" t="s">
        <v>2358</v>
      </c>
      <c r="X364" s="18" t="s">
        <v>71</v>
      </c>
      <c r="Y364" s="18" t="s">
        <v>6884</v>
      </c>
      <c r="Z364" s="34"/>
      <c r="AA364" s="16">
        <v>43744</v>
      </c>
      <c r="AB364" s="34"/>
      <c r="AC364" s="18"/>
      <c r="AD364" s="34"/>
      <c r="AE364" s="22" t="s">
        <v>8850</v>
      </c>
      <c r="AF364" s="22" t="s">
        <v>8865</v>
      </c>
      <c r="AG364" s="22" t="s">
        <v>8853</v>
      </c>
    </row>
    <row r="365" spans="1:33" ht="60" customHeight="1" x14ac:dyDescent="0.2">
      <c r="A365" s="18">
        <v>890985122</v>
      </c>
      <c r="B365" s="18" t="s">
        <v>1031</v>
      </c>
      <c r="C365" s="15" t="s">
        <v>61</v>
      </c>
      <c r="D365" s="15" t="s">
        <v>62</v>
      </c>
      <c r="E365" s="15" t="s">
        <v>3155</v>
      </c>
      <c r="F365" s="15" t="s">
        <v>3155</v>
      </c>
      <c r="G365" s="15" t="s">
        <v>3155</v>
      </c>
      <c r="H365" s="15">
        <v>3</v>
      </c>
      <c r="I365" s="15" t="s">
        <v>3155</v>
      </c>
      <c r="J365" s="15">
        <v>106030209</v>
      </c>
      <c r="K365" s="15" t="s">
        <v>2142</v>
      </c>
      <c r="L365" s="15" t="s">
        <v>1436</v>
      </c>
      <c r="M365" s="18" t="s">
        <v>2143</v>
      </c>
      <c r="N365" s="22"/>
      <c r="O365" s="15" t="s">
        <v>1822</v>
      </c>
      <c r="P365" s="18" t="s">
        <v>1655</v>
      </c>
      <c r="Q365" s="22"/>
      <c r="R365" s="18" t="s">
        <v>2042</v>
      </c>
      <c r="S365" s="18">
        <v>0</v>
      </c>
      <c r="T365" s="15"/>
      <c r="U365" s="18" t="s">
        <v>1829</v>
      </c>
      <c r="V365" s="15"/>
      <c r="W365" s="18" t="s">
        <v>1830</v>
      </c>
      <c r="X365" s="18" t="s">
        <v>71</v>
      </c>
      <c r="Y365" s="18" t="s">
        <v>6885</v>
      </c>
      <c r="Z365" s="34"/>
      <c r="AA365" s="16">
        <v>45755</v>
      </c>
      <c r="AB365" s="34"/>
      <c r="AC365" s="18"/>
      <c r="AD365" s="34"/>
      <c r="AE365" s="22" t="s">
        <v>8850</v>
      </c>
      <c r="AF365" s="22" t="s">
        <v>8865</v>
      </c>
      <c r="AG365" s="22" t="s">
        <v>8853</v>
      </c>
    </row>
    <row r="366" spans="1:33" ht="75" customHeight="1" x14ac:dyDescent="0.2">
      <c r="A366" s="18">
        <v>890985122</v>
      </c>
      <c r="B366" s="18" t="s">
        <v>1031</v>
      </c>
      <c r="C366" s="15" t="s">
        <v>61</v>
      </c>
      <c r="D366" s="15" t="s">
        <v>62</v>
      </c>
      <c r="E366" s="15" t="s">
        <v>3155</v>
      </c>
      <c r="F366" s="15" t="s">
        <v>3155</v>
      </c>
      <c r="G366" s="15" t="s">
        <v>3155</v>
      </c>
      <c r="H366" s="15">
        <v>3</v>
      </c>
      <c r="I366" s="15" t="s">
        <v>3155</v>
      </c>
      <c r="J366" s="15">
        <v>106030302</v>
      </c>
      <c r="K366" s="15" t="s">
        <v>2144</v>
      </c>
      <c r="L366" s="15" t="s">
        <v>91</v>
      </c>
      <c r="M366" s="18" t="s">
        <v>2145</v>
      </c>
      <c r="N366" s="22"/>
      <c r="O366" s="15" t="s">
        <v>1678</v>
      </c>
      <c r="P366" s="18" t="s">
        <v>5718</v>
      </c>
      <c r="Q366" s="22"/>
      <c r="R366" s="18">
        <v>0</v>
      </c>
      <c r="S366" s="18">
        <v>0</v>
      </c>
      <c r="T366" s="15"/>
      <c r="U366" s="18" t="s">
        <v>1781</v>
      </c>
      <c r="V366" s="15"/>
      <c r="W366" s="18" t="s">
        <v>1782</v>
      </c>
      <c r="X366" s="18" t="s">
        <v>71</v>
      </c>
      <c r="Y366" s="18" t="s">
        <v>6886</v>
      </c>
      <c r="Z366" s="34"/>
      <c r="AA366" s="16">
        <v>46031</v>
      </c>
      <c r="AB366" s="34"/>
      <c r="AC366" s="18"/>
      <c r="AD366" s="34"/>
      <c r="AE366" s="22" t="s">
        <v>8850</v>
      </c>
      <c r="AF366" s="22" t="s">
        <v>8865</v>
      </c>
      <c r="AG366" s="22" t="s">
        <v>8853</v>
      </c>
    </row>
    <row r="367" spans="1:33" ht="45" customHeight="1" x14ac:dyDescent="0.2">
      <c r="A367" s="18">
        <v>890985122</v>
      </c>
      <c r="B367" s="18" t="s">
        <v>1031</v>
      </c>
      <c r="C367" s="15" t="s">
        <v>61</v>
      </c>
      <c r="D367" s="15" t="s">
        <v>62</v>
      </c>
      <c r="E367" s="15" t="s">
        <v>3155</v>
      </c>
      <c r="F367" s="15" t="s">
        <v>3155</v>
      </c>
      <c r="G367" s="15" t="s">
        <v>3155</v>
      </c>
      <c r="H367" s="15">
        <v>6</v>
      </c>
      <c r="I367" s="15" t="s">
        <v>3155</v>
      </c>
      <c r="J367" s="15">
        <v>106040103</v>
      </c>
      <c r="K367" s="15" t="s">
        <v>2146</v>
      </c>
      <c r="L367" s="15" t="s">
        <v>64</v>
      </c>
      <c r="M367" s="18" t="s">
        <v>2147</v>
      </c>
      <c r="N367" s="22"/>
      <c r="O367" s="15" t="s">
        <v>66</v>
      </c>
      <c r="P367" s="18" t="s">
        <v>1733</v>
      </c>
      <c r="Q367" s="22"/>
      <c r="R367" s="18">
        <v>0</v>
      </c>
      <c r="S367" s="18">
        <v>0</v>
      </c>
      <c r="T367" s="15"/>
      <c r="U367" s="18" t="s">
        <v>1882</v>
      </c>
      <c r="V367" s="15"/>
      <c r="W367" s="18" t="s">
        <v>1741</v>
      </c>
      <c r="X367" s="18" t="s">
        <v>71</v>
      </c>
      <c r="Y367" s="18" t="s">
        <v>2148</v>
      </c>
      <c r="Z367" s="34"/>
      <c r="AA367" s="16">
        <v>43506</v>
      </c>
      <c r="AB367" s="34"/>
      <c r="AC367" s="18"/>
      <c r="AD367" s="34"/>
      <c r="AE367" s="22" t="s">
        <v>8850</v>
      </c>
      <c r="AF367" s="22" t="s">
        <v>8865</v>
      </c>
      <c r="AG367" s="22" t="s">
        <v>8853</v>
      </c>
    </row>
    <row r="368" spans="1:33" ht="75" customHeight="1" x14ac:dyDescent="0.2">
      <c r="A368" s="18">
        <v>890985122</v>
      </c>
      <c r="B368" s="18" t="s">
        <v>1031</v>
      </c>
      <c r="C368" s="15" t="s">
        <v>61</v>
      </c>
      <c r="D368" s="15" t="s">
        <v>62</v>
      </c>
      <c r="E368" s="15" t="s">
        <v>3155</v>
      </c>
      <c r="F368" s="15" t="s">
        <v>3155</v>
      </c>
      <c r="G368" s="15" t="s">
        <v>3155</v>
      </c>
      <c r="H368" s="15">
        <v>7</v>
      </c>
      <c r="I368" s="15" t="s">
        <v>3155</v>
      </c>
      <c r="J368" s="15">
        <v>106040203</v>
      </c>
      <c r="K368" s="15" t="s">
        <v>2149</v>
      </c>
      <c r="L368" s="15" t="s">
        <v>64</v>
      </c>
      <c r="M368" s="18" t="s">
        <v>4397</v>
      </c>
      <c r="N368" s="22"/>
      <c r="O368" s="15" t="s">
        <v>66</v>
      </c>
      <c r="P368" s="18" t="s">
        <v>1733</v>
      </c>
      <c r="Q368" s="22"/>
      <c r="R368" s="18">
        <v>0</v>
      </c>
      <c r="S368" s="18">
        <v>0</v>
      </c>
      <c r="T368" s="15"/>
      <c r="U368" s="18" t="s">
        <v>1882</v>
      </c>
      <c r="V368" s="15"/>
      <c r="W368" s="18" t="s">
        <v>1741</v>
      </c>
      <c r="X368" s="18" t="s">
        <v>71</v>
      </c>
      <c r="Y368" s="18" t="s">
        <v>6887</v>
      </c>
      <c r="Z368" s="34"/>
      <c r="AA368" s="16">
        <v>46041</v>
      </c>
      <c r="AB368" s="34"/>
      <c r="AC368" s="18"/>
      <c r="AD368" s="34"/>
      <c r="AE368" s="22" t="s">
        <v>8850</v>
      </c>
      <c r="AF368" s="22" t="s">
        <v>8865</v>
      </c>
      <c r="AG368" s="22" t="s">
        <v>8853</v>
      </c>
    </row>
    <row r="369" spans="1:33" ht="75" customHeight="1" x14ac:dyDescent="0.2">
      <c r="A369" s="18">
        <v>890985122</v>
      </c>
      <c r="B369" s="18" t="s">
        <v>1031</v>
      </c>
      <c r="C369" s="15" t="s">
        <v>61</v>
      </c>
      <c r="D369" s="15" t="s">
        <v>62</v>
      </c>
      <c r="E369" s="15" t="s">
        <v>3155</v>
      </c>
      <c r="F369" s="15" t="s">
        <v>3155</v>
      </c>
      <c r="G369" s="15" t="s">
        <v>3155</v>
      </c>
      <c r="H369" s="15">
        <v>5</v>
      </c>
      <c r="I369" s="15" t="s">
        <v>3155</v>
      </c>
      <c r="J369" s="15">
        <v>106040409</v>
      </c>
      <c r="K369" s="15" t="s">
        <v>2152</v>
      </c>
      <c r="L369" s="15" t="s">
        <v>1436</v>
      </c>
      <c r="M369" s="18" t="s">
        <v>2153</v>
      </c>
      <c r="N369" s="22"/>
      <c r="O369" s="15" t="s">
        <v>1822</v>
      </c>
      <c r="P369" s="18" t="s">
        <v>1756</v>
      </c>
      <c r="Q369" s="22"/>
      <c r="R369" s="18" t="s">
        <v>2042</v>
      </c>
      <c r="S369" s="18">
        <v>0</v>
      </c>
      <c r="T369" s="15"/>
      <c r="U369" s="18" t="s">
        <v>2027</v>
      </c>
      <c r="V369" s="15"/>
      <c r="W369" s="18" t="s">
        <v>2028</v>
      </c>
      <c r="X369" s="18" t="s">
        <v>71</v>
      </c>
      <c r="Y369" s="18" t="s">
        <v>2154</v>
      </c>
      <c r="Z369" s="34"/>
      <c r="AA369" s="16">
        <v>43047</v>
      </c>
      <c r="AB369" s="34"/>
      <c r="AC369" s="18"/>
      <c r="AD369" s="34"/>
      <c r="AE369" s="22" t="s">
        <v>8850</v>
      </c>
      <c r="AF369" s="22" t="s">
        <v>8865</v>
      </c>
      <c r="AG369" s="22" t="s">
        <v>8853</v>
      </c>
    </row>
    <row r="370" spans="1:33" ht="60" customHeight="1" x14ac:dyDescent="0.2">
      <c r="A370" s="18">
        <v>890985122</v>
      </c>
      <c r="B370" s="18" t="s">
        <v>1031</v>
      </c>
      <c r="C370" s="15" t="s">
        <v>61</v>
      </c>
      <c r="D370" s="15" t="s">
        <v>62</v>
      </c>
      <c r="E370" s="15" t="s">
        <v>3155</v>
      </c>
      <c r="F370" s="15" t="s">
        <v>3155</v>
      </c>
      <c r="G370" s="15" t="s">
        <v>3155</v>
      </c>
      <c r="H370" s="15">
        <v>4</v>
      </c>
      <c r="I370" s="15" t="s">
        <v>3155</v>
      </c>
      <c r="J370" s="15">
        <v>106050709</v>
      </c>
      <c r="K370" s="15" t="s">
        <v>2155</v>
      </c>
      <c r="L370" s="15" t="s">
        <v>1436</v>
      </c>
      <c r="M370" s="18" t="s">
        <v>2156</v>
      </c>
      <c r="N370" s="22"/>
      <c r="O370" s="15" t="s">
        <v>1428</v>
      </c>
      <c r="P370" s="18" t="s">
        <v>1716</v>
      </c>
      <c r="Q370" s="22"/>
      <c r="R370" s="18" t="s">
        <v>2042</v>
      </c>
      <c r="S370" s="18">
        <v>0</v>
      </c>
      <c r="T370" s="15"/>
      <c r="U370" s="18" t="s">
        <v>2157</v>
      </c>
      <c r="V370" s="15"/>
      <c r="W370" s="18" t="s">
        <v>2158</v>
      </c>
      <c r="X370" s="18" t="s">
        <v>71</v>
      </c>
      <c r="Y370" s="18" t="s">
        <v>6888</v>
      </c>
      <c r="Z370" s="34"/>
      <c r="AA370" s="16">
        <v>44105</v>
      </c>
      <c r="AB370" s="34"/>
      <c r="AC370" s="18"/>
      <c r="AD370" s="34"/>
      <c r="AE370" s="22" t="s">
        <v>8850</v>
      </c>
      <c r="AF370" s="22" t="s">
        <v>8865</v>
      </c>
      <c r="AG370" s="22" t="s">
        <v>8853</v>
      </c>
    </row>
    <row r="371" spans="1:33" ht="60" customHeight="1" x14ac:dyDescent="0.2">
      <c r="A371" s="18">
        <v>890985122</v>
      </c>
      <c r="B371" s="18" t="s">
        <v>1031</v>
      </c>
      <c r="C371" s="15" t="s">
        <v>61</v>
      </c>
      <c r="D371" s="15" t="s">
        <v>62</v>
      </c>
      <c r="E371" s="15" t="s">
        <v>3155</v>
      </c>
      <c r="F371" s="15" t="s">
        <v>3155</v>
      </c>
      <c r="G371" s="15" t="s">
        <v>3155</v>
      </c>
      <c r="H371" s="15">
        <v>4</v>
      </c>
      <c r="I371" s="15" t="s">
        <v>3155</v>
      </c>
      <c r="J371" s="15">
        <v>106050909</v>
      </c>
      <c r="K371" s="15" t="s">
        <v>2159</v>
      </c>
      <c r="L371" s="15" t="s">
        <v>1411</v>
      </c>
      <c r="M371" s="18" t="s">
        <v>2160</v>
      </c>
      <c r="N371" s="22"/>
      <c r="O371" s="15" t="s">
        <v>2161</v>
      </c>
      <c r="P371" s="18" t="s">
        <v>2162</v>
      </c>
      <c r="Q371" s="22"/>
      <c r="R371" s="18" t="s">
        <v>2042</v>
      </c>
      <c r="S371" s="18">
        <v>0</v>
      </c>
      <c r="T371" s="15"/>
      <c r="U371" s="18" t="s">
        <v>2163</v>
      </c>
      <c r="V371" s="15"/>
      <c r="W371" s="18" t="s">
        <v>2183</v>
      </c>
      <c r="X371" s="18" t="s">
        <v>71</v>
      </c>
      <c r="Y371" s="18" t="s">
        <v>2164</v>
      </c>
      <c r="Z371" s="34"/>
      <c r="AA371" s="16">
        <v>42996</v>
      </c>
      <c r="AB371" s="34"/>
      <c r="AC371" s="18"/>
      <c r="AD371" s="34"/>
      <c r="AE371" s="22" t="s">
        <v>8850</v>
      </c>
      <c r="AF371" s="22" t="s">
        <v>8865</v>
      </c>
      <c r="AG371" s="22" t="s">
        <v>8853</v>
      </c>
    </row>
    <row r="372" spans="1:33" ht="60" customHeight="1" x14ac:dyDescent="0.2">
      <c r="A372" s="18">
        <v>890985122</v>
      </c>
      <c r="B372" s="18" t="s">
        <v>1031</v>
      </c>
      <c r="C372" s="15" t="s">
        <v>61</v>
      </c>
      <c r="D372" s="15" t="s">
        <v>62</v>
      </c>
      <c r="E372" s="15" t="s">
        <v>3155</v>
      </c>
      <c r="F372" s="15" t="s">
        <v>3155</v>
      </c>
      <c r="G372" s="15" t="s">
        <v>3155</v>
      </c>
      <c r="H372" s="15">
        <v>5</v>
      </c>
      <c r="I372" s="15" t="s">
        <v>3155</v>
      </c>
      <c r="J372" s="15">
        <v>106050913</v>
      </c>
      <c r="K372" s="15" t="s">
        <v>1622</v>
      </c>
      <c r="L372" s="15" t="s">
        <v>80</v>
      </c>
      <c r="M372" s="18" t="s">
        <v>2165</v>
      </c>
      <c r="N372" s="22"/>
      <c r="O372" s="15" t="s">
        <v>82</v>
      </c>
      <c r="P372" s="18" t="s">
        <v>1684</v>
      </c>
      <c r="Q372" s="22"/>
      <c r="R372" s="18">
        <v>0</v>
      </c>
      <c r="S372" s="18">
        <v>0</v>
      </c>
      <c r="T372" s="15"/>
      <c r="U372" s="18" t="s">
        <v>1882</v>
      </c>
      <c r="V372" s="15"/>
      <c r="W372" s="18" t="s">
        <v>1741</v>
      </c>
      <c r="X372" s="18" t="s">
        <v>71</v>
      </c>
      <c r="Y372" s="18" t="s">
        <v>2166</v>
      </c>
      <c r="Z372" s="34"/>
      <c r="AA372" s="16">
        <v>44563</v>
      </c>
      <c r="AB372" s="34"/>
      <c r="AC372" s="18"/>
      <c r="AD372" s="34"/>
      <c r="AE372" s="22" t="s">
        <v>8850</v>
      </c>
      <c r="AF372" s="22" t="s">
        <v>8865</v>
      </c>
      <c r="AG372" s="22" t="s">
        <v>8853</v>
      </c>
    </row>
    <row r="373" spans="1:33" ht="45" customHeight="1" x14ac:dyDescent="0.2">
      <c r="A373" s="18">
        <v>890985122</v>
      </c>
      <c r="B373" s="18" t="s">
        <v>1031</v>
      </c>
      <c r="C373" s="15" t="s">
        <v>61</v>
      </c>
      <c r="D373" s="15" t="s">
        <v>62</v>
      </c>
      <c r="E373" s="15" t="s">
        <v>3155</v>
      </c>
      <c r="F373" s="15" t="s">
        <v>3155</v>
      </c>
      <c r="G373" s="15" t="s">
        <v>3155</v>
      </c>
      <c r="H373" s="15">
        <v>4</v>
      </c>
      <c r="I373" s="15" t="s">
        <v>3155</v>
      </c>
      <c r="J373" s="15">
        <v>106060209</v>
      </c>
      <c r="K373" s="15" t="s">
        <v>2167</v>
      </c>
      <c r="L373" s="15" t="s">
        <v>1426</v>
      </c>
      <c r="M373" s="18" t="s">
        <v>2168</v>
      </c>
      <c r="N373" s="22"/>
      <c r="O373" s="15" t="s">
        <v>1428</v>
      </c>
      <c r="P373" s="18" t="s">
        <v>1823</v>
      </c>
      <c r="Q373" s="22"/>
      <c r="R373" s="18" t="s">
        <v>2042</v>
      </c>
      <c r="S373" s="18">
        <v>0</v>
      </c>
      <c r="T373" s="15"/>
      <c r="U373" s="18" t="s">
        <v>6239</v>
      </c>
      <c r="V373" s="15"/>
      <c r="W373" s="18" t="s">
        <v>2169</v>
      </c>
      <c r="X373" s="18" t="s">
        <v>71</v>
      </c>
      <c r="Y373" s="18" t="s">
        <v>6889</v>
      </c>
      <c r="Z373" s="34"/>
      <c r="AA373" s="16">
        <v>44158</v>
      </c>
      <c r="AB373" s="34"/>
      <c r="AC373" s="18"/>
      <c r="AD373" s="34"/>
      <c r="AE373" s="22" t="s">
        <v>8850</v>
      </c>
      <c r="AF373" s="22" t="s">
        <v>8865</v>
      </c>
      <c r="AG373" s="22" t="s">
        <v>8853</v>
      </c>
    </row>
    <row r="374" spans="1:33" ht="45" customHeight="1" x14ac:dyDescent="0.2">
      <c r="A374" s="18">
        <v>890985122</v>
      </c>
      <c r="B374" s="18" t="s">
        <v>1031</v>
      </c>
      <c r="C374" s="15" t="s">
        <v>61</v>
      </c>
      <c r="D374" s="15" t="s">
        <v>62</v>
      </c>
      <c r="E374" s="15" t="s">
        <v>3155</v>
      </c>
      <c r="F374" s="15" t="s">
        <v>3155</v>
      </c>
      <c r="G374" s="15" t="s">
        <v>3155</v>
      </c>
      <c r="H374" s="15">
        <v>3</v>
      </c>
      <c r="I374" s="15" t="s">
        <v>3155</v>
      </c>
      <c r="J374" s="15">
        <v>106080209</v>
      </c>
      <c r="K374" s="15" t="s">
        <v>2171</v>
      </c>
      <c r="L374" s="15" t="s">
        <v>1436</v>
      </c>
      <c r="M374" s="18" t="s">
        <v>2172</v>
      </c>
      <c r="N374" s="22"/>
      <c r="O374" s="15" t="s">
        <v>1822</v>
      </c>
      <c r="P374" s="18" t="s">
        <v>1756</v>
      </c>
      <c r="Q374" s="22"/>
      <c r="R374" s="18" t="s">
        <v>2042</v>
      </c>
      <c r="S374" s="18">
        <v>0</v>
      </c>
      <c r="T374" s="15"/>
      <c r="U374" s="18" t="s">
        <v>1829</v>
      </c>
      <c r="V374" s="15"/>
      <c r="W374" s="18" t="s">
        <v>1830</v>
      </c>
      <c r="X374" s="18" t="s">
        <v>71</v>
      </c>
      <c r="Y374" s="18" t="s">
        <v>6893</v>
      </c>
      <c r="Z374" s="34"/>
      <c r="AA374" s="16">
        <v>45722</v>
      </c>
      <c r="AB374" s="34"/>
      <c r="AC374" s="18"/>
      <c r="AD374" s="34"/>
      <c r="AE374" s="22" t="s">
        <v>8850</v>
      </c>
      <c r="AF374" s="22" t="s">
        <v>8865</v>
      </c>
      <c r="AG374" s="22" t="s">
        <v>8853</v>
      </c>
    </row>
    <row r="375" spans="1:33" ht="60" customHeight="1" x14ac:dyDescent="0.2">
      <c r="A375" s="18">
        <v>890985122</v>
      </c>
      <c r="B375" s="18" t="s">
        <v>1031</v>
      </c>
      <c r="C375" s="15" t="s">
        <v>61</v>
      </c>
      <c r="D375" s="15" t="s">
        <v>62</v>
      </c>
      <c r="E375" s="15" t="s">
        <v>3155</v>
      </c>
      <c r="F375" s="15" t="s">
        <v>3155</v>
      </c>
      <c r="G375" s="15" t="s">
        <v>3155</v>
      </c>
      <c r="H375" s="15">
        <v>6</v>
      </c>
      <c r="I375" s="15" t="s">
        <v>3155</v>
      </c>
      <c r="J375" s="15">
        <v>106080509</v>
      </c>
      <c r="K375" s="15" t="s">
        <v>2173</v>
      </c>
      <c r="L375" s="15" t="s">
        <v>1436</v>
      </c>
      <c r="M375" s="18" t="s">
        <v>2174</v>
      </c>
      <c r="N375" s="22"/>
      <c r="O375" s="15" t="s">
        <v>2175</v>
      </c>
      <c r="P375" s="18" t="s">
        <v>2176</v>
      </c>
      <c r="Q375" s="22"/>
      <c r="R375" s="18" t="s">
        <v>2042</v>
      </c>
      <c r="S375" s="18">
        <v>0</v>
      </c>
      <c r="T375" s="15"/>
      <c r="U375" s="18" t="s">
        <v>1707</v>
      </c>
      <c r="V375" s="15"/>
      <c r="W375" s="18" t="s">
        <v>2177</v>
      </c>
      <c r="X375" s="18" t="s">
        <v>71</v>
      </c>
      <c r="Y375" s="18" t="s">
        <v>2178</v>
      </c>
      <c r="Z375" s="34"/>
      <c r="AA375" s="16">
        <v>43691</v>
      </c>
      <c r="AB375" s="34"/>
      <c r="AC375" s="18"/>
      <c r="AD375" s="34"/>
      <c r="AE375" s="22" t="s">
        <v>8850</v>
      </c>
      <c r="AF375" s="22" t="s">
        <v>8865</v>
      </c>
      <c r="AG375" s="22" t="s">
        <v>8853</v>
      </c>
    </row>
    <row r="376" spans="1:33" ht="270" customHeight="1" x14ac:dyDescent="0.2">
      <c r="A376" s="18">
        <v>890985122</v>
      </c>
      <c r="B376" s="18" t="s">
        <v>1031</v>
      </c>
      <c r="C376" s="15" t="s">
        <v>61</v>
      </c>
      <c r="D376" s="15" t="s">
        <v>62</v>
      </c>
      <c r="E376" s="15" t="s">
        <v>3155</v>
      </c>
      <c r="F376" s="15" t="s">
        <v>3155</v>
      </c>
      <c r="G376" s="15" t="s">
        <v>3155</v>
      </c>
      <c r="H376" s="15">
        <v>6</v>
      </c>
      <c r="I376" s="15" t="s">
        <v>3155</v>
      </c>
      <c r="J376" s="15">
        <v>106090109</v>
      </c>
      <c r="K376" s="15" t="s">
        <v>2179</v>
      </c>
      <c r="L376" s="15" t="s">
        <v>1436</v>
      </c>
      <c r="M376" s="18" t="s">
        <v>2180</v>
      </c>
      <c r="N376" s="22"/>
      <c r="O376" s="15" t="s">
        <v>1822</v>
      </c>
      <c r="P376" s="18" t="s">
        <v>2181</v>
      </c>
      <c r="Q376" s="22"/>
      <c r="R376" s="18" t="s">
        <v>2042</v>
      </c>
      <c r="S376" s="18">
        <v>0</v>
      </c>
      <c r="T376" s="15"/>
      <c r="U376" s="18" t="s">
        <v>2182</v>
      </c>
      <c r="V376" s="15"/>
      <c r="W376" s="18" t="s">
        <v>2183</v>
      </c>
      <c r="X376" s="18" t="s">
        <v>71</v>
      </c>
      <c r="Y376" s="18" t="s">
        <v>2184</v>
      </c>
      <c r="Z376" s="34"/>
      <c r="AA376" s="16">
        <v>45111</v>
      </c>
      <c r="AB376" s="34"/>
      <c r="AC376" s="18"/>
      <c r="AD376" s="34"/>
      <c r="AE376" s="22" t="s">
        <v>8850</v>
      </c>
      <c r="AF376" s="22" t="s">
        <v>8865</v>
      </c>
      <c r="AG376" s="22" t="s">
        <v>8853</v>
      </c>
    </row>
    <row r="377" spans="1:33" ht="90" customHeight="1" x14ac:dyDescent="0.2">
      <c r="A377" s="18">
        <v>890985122</v>
      </c>
      <c r="B377" s="18" t="s">
        <v>1031</v>
      </c>
      <c r="C377" s="15" t="s">
        <v>61</v>
      </c>
      <c r="D377" s="15" t="s">
        <v>62</v>
      </c>
      <c r="E377" s="15" t="s">
        <v>3155</v>
      </c>
      <c r="F377" s="15" t="s">
        <v>3155</v>
      </c>
      <c r="G377" s="15" t="s">
        <v>3155</v>
      </c>
      <c r="H377" s="15">
        <v>5</v>
      </c>
      <c r="I377" s="15" t="s">
        <v>3155</v>
      </c>
      <c r="J377" s="15">
        <v>106090129</v>
      </c>
      <c r="K377" s="15" t="s">
        <v>2185</v>
      </c>
      <c r="L377" s="15" t="s">
        <v>1426</v>
      </c>
      <c r="M377" s="18" t="s">
        <v>2186</v>
      </c>
      <c r="N377" s="22"/>
      <c r="O377" s="15" t="s">
        <v>1822</v>
      </c>
      <c r="P377" s="18" t="s">
        <v>2371</v>
      </c>
      <c r="Q377" s="22"/>
      <c r="R377" s="18" t="s">
        <v>2042</v>
      </c>
      <c r="S377" s="18">
        <v>0</v>
      </c>
      <c r="T377" s="15"/>
      <c r="U377" s="18" t="s">
        <v>1943</v>
      </c>
      <c r="V377" s="15"/>
      <c r="W377" s="18" t="s">
        <v>1944</v>
      </c>
      <c r="X377" s="18" t="s">
        <v>71</v>
      </c>
      <c r="Y377" s="18" t="s">
        <v>2188</v>
      </c>
      <c r="Z377" s="34"/>
      <c r="AA377" s="16">
        <v>44830</v>
      </c>
      <c r="AB377" s="34"/>
      <c r="AC377" s="18"/>
      <c r="AD377" s="34"/>
      <c r="AE377" s="22" t="s">
        <v>8850</v>
      </c>
      <c r="AF377" s="22" t="s">
        <v>8865</v>
      </c>
      <c r="AG377" s="22" t="s">
        <v>8853</v>
      </c>
    </row>
    <row r="378" spans="1:33" ht="409.5" customHeight="1" x14ac:dyDescent="0.2">
      <c r="A378" s="18">
        <v>890985122</v>
      </c>
      <c r="B378" s="18" t="s">
        <v>1031</v>
      </c>
      <c r="C378" s="15" t="s">
        <v>61</v>
      </c>
      <c r="D378" s="15" t="s">
        <v>62</v>
      </c>
      <c r="E378" s="15" t="s">
        <v>3155</v>
      </c>
      <c r="F378" s="15" t="s">
        <v>3155</v>
      </c>
      <c r="G378" s="15" t="s">
        <v>3155</v>
      </c>
      <c r="H378" s="15">
        <v>5</v>
      </c>
      <c r="I378" s="15" t="s">
        <v>3155</v>
      </c>
      <c r="J378" s="15">
        <v>106090209</v>
      </c>
      <c r="K378" s="15" t="s">
        <v>2189</v>
      </c>
      <c r="L378" s="15" t="s">
        <v>1436</v>
      </c>
      <c r="M378" s="18" t="s">
        <v>2190</v>
      </c>
      <c r="N378" s="22"/>
      <c r="O378" s="15" t="s">
        <v>1822</v>
      </c>
      <c r="P378" s="18" t="s">
        <v>1756</v>
      </c>
      <c r="Q378" s="22"/>
      <c r="R378" s="18" t="s">
        <v>2042</v>
      </c>
      <c r="S378" s="18">
        <v>0</v>
      </c>
      <c r="T378" s="15"/>
      <c r="U378" s="18" t="s">
        <v>1707</v>
      </c>
      <c r="V378" s="15"/>
      <c r="W378" s="18" t="s">
        <v>2048</v>
      </c>
      <c r="X378" s="18" t="s">
        <v>71</v>
      </c>
      <c r="Y378" s="18" t="s">
        <v>6894</v>
      </c>
      <c r="Z378" s="34"/>
      <c r="AA378" s="16">
        <v>45854</v>
      </c>
      <c r="AB378" s="34"/>
      <c r="AC378" s="18"/>
      <c r="AD378" s="34"/>
      <c r="AE378" s="22" t="s">
        <v>8850</v>
      </c>
      <c r="AF378" s="22" t="s">
        <v>8865</v>
      </c>
      <c r="AG378" s="22" t="s">
        <v>8853</v>
      </c>
    </row>
    <row r="379" spans="1:33" ht="90" customHeight="1" x14ac:dyDescent="0.2">
      <c r="A379" s="18">
        <v>890985122</v>
      </c>
      <c r="B379" s="18" t="s">
        <v>1031</v>
      </c>
      <c r="C379" s="15" t="s">
        <v>61</v>
      </c>
      <c r="D379" s="15" t="s">
        <v>62</v>
      </c>
      <c r="E379" s="15" t="s">
        <v>3155</v>
      </c>
      <c r="F379" s="15" t="s">
        <v>3155</v>
      </c>
      <c r="G379" s="15" t="s">
        <v>3155</v>
      </c>
      <c r="H379" s="15">
        <v>5</v>
      </c>
      <c r="I379" s="15" t="s">
        <v>3155</v>
      </c>
      <c r="J379" s="15">
        <v>106100109</v>
      </c>
      <c r="K379" s="15" t="s">
        <v>4195</v>
      </c>
      <c r="L379" s="15" t="s">
        <v>1436</v>
      </c>
      <c r="M379" s="18" t="s">
        <v>4398</v>
      </c>
      <c r="N379" s="22"/>
      <c r="O379" s="15" t="s">
        <v>1822</v>
      </c>
      <c r="P379" s="18" t="s">
        <v>2371</v>
      </c>
      <c r="Q379" s="22"/>
      <c r="R379" s="18" t="s">
        <v>2042</v>
      </c>
      <c r="S379" s="18">
        <v>0</v>
      </c>
      <c r="T379" s="15"/>
      <c r="U379" s="18" t="s">
        <v>6242</v>
      </c>
      <c r="V379" s="15"/>
      <c r="W379" s="18" t="s">
        <v>2344</v>
      </c>
      <c r="X379" s="18" t="s">
        <v>71</v>
      </c>
      <c r="Y379" s="18" t="s">
        <v>6895</v>
      </c>
      <c r="Z379" s="34"/>
      <c r="AA379" s="16">
        <v>44105</v>
      </c>
      <c r="AB379" s="34"/>
      <c r="AC379" s="18"/>
      <c r="AD379" s="34"/>
      <c r="AE379" s="22" t="s">
        <v>8850</v>
      </c>
      <c r="AF379" s="22" t="s">
        <v>8865</v>
      </c>
      <c r="AG379" s="22" t="s">
        <v>8853</v>
      </c>
    </row>
    <row r="380" spans="1:33" ht="120" customHeight="1" x14ac:dyDescent="0.2">
      <c r="A380" s="18">
        <v>890985122</v>
      </c>
      <c r="B380" s="18" t="s">
        <v>1031</v>
      </c>
      <c r="C380" s="15" t="s">
        <v>61</v>
      </c>
      <c r="D380" s="15" t="s">
        <v>62</v>
      </c>
      <c r="E380" s="15" t="s">
        <v>3155</v>
      </c>
      <c r="F380" s="15" t="s">
        <v>3155</v>
      </c>
      <c r="G380" s="15" t="s">
        <v>3155</v>
      </c>
      <c r="H380" s="15">
        <v>5</v>
      </c>
      <c r="I380" s="15" t="s">
        <v>3155</v>
      </c>
      <c r="J380" s="15">
        <v>107010103</v>
      </c>
      <c r="K380" s="15" t="s">
        <v>2192</v>
      </c>
      <c r="L380" s="15" t="s">
        <v>64</v>
      </c>
      <c r="M380" s="18" t="s">
        <v>2193</v>
      </c>
      <c r="N380" s="22"/>
      <c r="O380" s="15" t="s">
        <v>66</v>
      </c>
      <c r="P380" s="18" t="s">
        <v>1684</v>
      </c>
      <c r="Q380" s="22"/>
      <c r="R380" s="18">
        <v>0</v>
      </c>
      <c r="S380" s="18">
        <v>0</v>
      </c>
      <c r="T380" s="15"/>
      <c r="U380" s="18" t="s">
        <v>1886</v>
      </c>
      <c r="V380" s="15"/>
      <c r="W380" s="18" t="s">
        <v>2194</v>
      </c>
      <c r="X380" s="18" t="s">
        <v>71</v>
      </c>
      <c r="Y380" s="18" t="s">
        <v>2195</v>
      </c>
      <c r="Z380" s="34"/>
      <c r="AA380" s="16">
        <v>44321</v>
      </c>
      <c r="AB380" s="34"/>
      <c r="AC380" s="18"/>
      <c r="AD380" s="34"/>
      <c r="AE380" s="22" t="s">
        <v>8850</v>
      </c>
      <c r="AF380" s="22" t="s">
        <v>8865</v>
      </c>
      <c r="AG380" s="22" t="s">
        <v>8853</v>
      </c>
    </row>
    <row r="381" spans="1:33" ht="90" customHeight="1" x14ac:dyDescent="0.2">
      <c r="A381" s="18">
        <v>890985122</v>
      </c>
      <c r="B381" s="18" t="s">
        <v>1031</v>
      </c>
      <c r="C381" s="15" t="s">
        <v>61</v>
      </c>
      <c r="D381" s="15" t="s">
        <v>62</v>
      </c>
      <c r="E381" s="15" t="s">
        <v>3155</v>
      </c>
      <c r="F381" s="15" t="s">
        <v>3155</v>
      </c>
      <c r="G381" s="15" t="s">
        <v>3155</v>
      </c>
      <c r="H381" s="15">
        <v>7</v>
      </c>
      <c r="I381" s="15" t="s">
        <v>3155</v>
      </c>
      <c r="J381" s="15">
        <v>107010203</v>
      </c>
      <c r="K381" s="15" t="s">
        <v>1627</v>
      </c>
      <c r="L381" s="15" t="s">
        <v>80</v>
      </c>
      <c r="M381" s="18" t="s">
        <v>4399</v>
      </c>
      <c r="N381" s="22"/>
      <c r="O381" s="15" t="s">
        <v>1616</v>
      </c>
      <c r="P381" s="18" t="s">
        <v>1684</v>
      </c>
      <c r="Q381" s="22"/>
      <c r="R381" s="18">
        <v>0</v>
      </c>
      <c r="S381" s="18">
        <v>0</v>
      </c>
      <c r="T381" s="15"/>
      <c r="U381" s="18" t="s">
        <v>1882</v>
      </c>
      <c r="V381" s="15"/>
      <c r="W381" s="18" t="s">
        <v>1741</v>
      </c>
      <c r="X381" s="18" t="s">
        <v>71</v>
      </c>
      <c r="Y381" s="18" t="s">
        <v>6896</v>
      </c>
      <c r="Z381" s="34"/>
      <c r="AA381" s="16">
        <v>43880</v>
      </c>
      <c r="AB381" s="34"/>
      <c r="AC381" s="18"/>
      <c r="AD381" s="34"/>
      <c r="AE381" s="22" t="s">
        <v>8850</v>
      </c>
      <c r="AF381" s="22" t="s">
        <v>8865</v>
      </c>
      <c r="AG381" s="22" t="s">
        <v>8853</v>
      </c>
    </row>
    <row r="382" spans="1:33" ht="75" customHeight="1" x14ac:dyDescent="0.2">
      <c r="A382" s="18">
        <v>890985122</v>
      </c>
      <c r="B382" s="18" t="s">
        <v>1031</v>
      </c>
      <c r="C382" s="15" t="s">
        <v>61</v>
      </c>
      <c r="D382" s="15" t="s">
        <v>62</v>
      </c>
      <c r="E382" s="15" t="s">
        <v>3155</v>
      </c>
      <c r="F382" s="15" t="s">
        <v>3155</v>
      </c>
      <c r="G382" s="15" t="s">
        <v>3155</v>
      </c>
      <c r="H382" s="15">
        <v>4</v>
      </c>
      <c r="I382" s="15" t="s">
        <v>3155</v>
      </c>
      <c r="J382" s="15">
        <v>107010309</v>
      </c>
      <c r="K382" s="15" t="s">
        <v>2196</v>
      </c>
      <c r="L382" s="15" t="s">
        <v>1436</v>
      </c>
      <c r="M382" s="18" t="s">
        <v>2197</v>
      </c>
      <c r="N382" s="22"/>
      <c r="O382" s="15" t="s">
        <v>1822</v>
      </c>
      <c r="P382" s="18" t="s">
        <v>1756</v>
      </c>
      <c r="Q382" s="22"/>
      <c r="R382" s="18" t="s">
        <v>2042</v>
      </c>
      <c r="S382" s="18">
        <v>0</v>
      </c>
      <c r="T382" s="15"/>
      <c r="U382" s="18" t="s">
        <v>1707</v>
      </c>
      <c r="V382" s="15"/>
      <c r="W382" s="18" t="s">
        <v>2198</v>
      </c>
      <c r="X382" s="18" t="s">
        <v>71</v>
      </c>
      <c r="Y382" s="18" t="s">
        <v>6897</v>
      </c>
      <c r="Z382" s="34"/>
      <c r="AA382" s="16">
        <v>45791</v>
      </c>
      <c r="AB382" s="34"/>
      <c r="AC382" s="18"/>
      <c r="AD382" s="34"/>
      <c r="AE382" s="22" t="s">
        <v>8850</v>
      </c>
      <c r="AF382" s="22" t="s">
        <v>8865</v>
      </c>
      <c r="AG382" s="22" t="s">
        <v>8853</v>
      </c>
    </row>
    <row r="383" spans="1:33" ht="180" customHeight="1" x14ac:dyDescent="0.2">
      <c r="A383" s="18">
        <v>890985122</v>
      </c>
      <c r="B383" s="18" t="s">
        <v>1031</v>
      </c>
      <c r="C383" s="15" t="s">
        <v>61</v>
      </c>
      <c r="D383" s="15" t="s">
        <v>62</v>
      </c>
      <c r="E383" s="15" t="s">
        <v>3155</v>
      </c>
      <c r="F383" s="15" t="s">
        <v>3155</v>
      </c>
      <c r="G383" s="15" t="s">
        <v>3155</v>
      </c>
      <c r="H383" s="15">
        <v>7</v>
      </c>
      <c r="I383" s="15" t="s">
        <v>3155</v>
      </c>
      <c r="J383" s="15">
        <v>107010903</v>
      </c>
      <c r="K383" s="15" t="s">
        <v>2202</v>
      </c>
      <c r="L383" s="15" t="s">
        <v>64</v>
      </c>
      <c r="M383" s="18" t="s">
        <v>4400</v>
      </c>
      <c r="N383" s="22"/>
      <c r="O383" s="15" t="s">
        <v>76</v>
      </c>
      <c r="P383" s="18" t="s">
        <v>1733</v>
      </c>
      <c r="Q383" s="22"/>
      <c r="R383" s="18">
        <v>0</v>
      </c>
      <c r="S383" s="18">
        <v>0</v>
      </c>
      <c r="T383" s="15"/>
      <c r="U383" s="18" t="s">
        <v>1886</v>
      </c>
      <c r="V383" s="15"/>
      <c r="W383" s="18" t="s">
        <v>6898</v>
      </c>
      <c r="X383" s="18" t="s">
        <v>71</v>
      </c>
      <c r="Y383" s="18" t="s">
        <v>6899</v>
      </c>
      <c r="Z383" s="34"/>
      <c r="AA383" s="16">
        <v>45309</v>
      </c>
      <c r="AB383" s="34"/>
      <c r="AC383" s="18"/>
      <c r="AD383" s="34"/>
      <c r="AE383" s="22" t="s">
        <v>8850</v>
      </c>
      <c r="AF383" s="22" t="s">
        <v>8865</v>
      </c>
      <c r="AG383" s="22" t="s">
        <v>8853</v>
      </c>
    </row>
    <row r="384" spans="1:33" ht="270" customHeight="1" x14ac:dyDescent="0.2">
      <c r="A384" s="18">
        <v>890985122</v>
      </c>
      <c r="B384" s="18" t="s">
        <v>1031</v>
      </c>
      <c r="C384" s="15" t="s">
        <v>61</v>
      </c>
      <c r="D384" s="15" t="s">
        <v>62</v>
      </c>
      <c r="E384" s="15" t="s">
        <v>3155</v>
      </c>
      <c r="F384" s="15" t="s">
        <v>3155</v>
      </c>
      <c r="G384" s="15" t="s">
        <v>3155</v>
      </c>
      <c r="H384" s="15">
        <v>7</v>
      </c>
      <c r="I384" s="15" t="s">
        <v>3155</v>
      </c>
      <c r="J384" s="15">
        <v>107011303</v>
      </c>
      <c r="K384" s="15" t="s">
        <v>1631</v>
      </c>
      <c r="L384" s="15" t="s">
        <v>80</v>
      </c>
      <c r="M384" s="18" t="s">
        <v>4401</v>
      </c>
      <c r="N384" s="22"/>
      <c r="O384" s="15" t="s">
        <v>1633</v>
      </c>
      <c r="P384" s="18" t="s">
        <v>1733</v>
      </c>
      <c r="Q384" s="22"/>
      <c r="R384" s="18">
        <v>0</v>
      </c>
      <c r="S384" s="18">
        <v>0</v>
      </c>
      <c r="T384" s="15"/>
      <c r="U384" s="18" t="s">
        <v>1882</v>
      </c>
      <c r="V384" s="15"/>
      <c r="W384" s="18" t="s">
        <v>1741</v>
      </c>
      <c r="X384" s="18" t="s">
        <v>71</v>
      </c>
      <c r="Y384" s="18" t="s">
        <v>6900</v>
      </c>
      <c r="Z384" s="34"/>
      <c r="AA384" s="16">
        <v>45909</v>
      </c>
      <c r="AB384" s="34"/>
      <c r="AC384" s="18"/>
      <c r="AD384" s="34"/>
      <c r="AE384" s="22" t="s">
        <v>8850</v>
      </c>
      <c r="AF384" s="22" t="s">
        <v>8865</v>
      </c>
      <c r="AG384" s="22" t="s">
        <v>8853</v>
      </c>
    </row>
    <row r="385" spans="1:33" ht="165" customHeight="1" x14ac:dyDescent="0.2">
      <c r="A385" s="18">
        <v>890985122</v>
      </c>
      <c r="B385" s="18" t="s">
        <v>1031</v>
      </c>
      <c r="C385" s="15" t="s">
        <v>61</v>
      </c>
      <c r="D385" s="15" t="s">
        <v>62</v>
      </c>
      <c r="E385" s="15" t="s">
        <v>3155</v>
      </c>
      <c r="F385" s="15" t="s">
        <v>3155</v>
      </c>
      <c r="G385" s="15" t="s">
        <v>3155</v>
      </c>
      <c r="H385" s="15">
        <v>6</v>
      </c>
      <c r="I385" s="15" t="s">
        <v>3155</v>
      </c>
      <c r="J385" s="15">
        <v>107020209</v>
      </c>
      <c r="K385" s="15" t="s">
        <v>1435</v>
      </c>
      <c r="L385" s="15" t="s">
        <v>1436</v>
      </c>
      <c r="M385" s="18" t="s">
        <v>4402</v>
      </c>
      <c r="N385" s="22"/>
      <c r="O385" s="15" t="s">
        <v>1438</v>
      </c>
      <c r="P385" s="18" t="s">
        <v>1669</v>
      </c>
      <c r="Q385" s="22"/>
      <c r="R385" s="18">
        <v>0</v>
      </c>
      <c r="S385" s="18" t="s">
        <v>6243</v>
      </c>
      <c r="T385" s="15"/>
      <c r="U385" s="18" t="s">
        <v>1442</v>
      </c>
      <c r="V385" s="15"/>
      <c r="W385" s="18" t="s">
        <v>2597</v>
      </c>
      <c r="X385" s="18" t="s">
        <v>71</v>
      </c>
      <c r="Y385" s="18" t="s">
        <v>2205</v>
      </c>
      <c r="Z385" s="34"/>
      <c r="AA385" s="16">
        <v>44712</v>
      </c>
      <c r="AB385" s="34"/>
      <c r="AC385" s="18"/>
      <c r="AD385" s="34"/>
      <c r="AE385" s="22" t="s">
        <v>8850</v>
      </c>
      <c r="AF385" s="22" t="s">
        <v>8865</v>
      </c>
      <c r="AG385" s="22" t="s">
        <v>8853</v>
      </c>
    </row>
    <row r="386" spans="1:33" ht="165" customHeight="1" x14ac:dyDescent="0.2">
      <c r="A386" s="18">
        <v>890985122</v>
      </c>
      <c r="B386" s="18" t="s">
        <v>1031</v>
      </c>
      <c r="C386" s="15" t="s">
        <v>61</v>
      </c>
      <c r="D386" s="15" t="s">
        <v>62</v>
      </c>
      <c r="E386" s="15" t="s">
        <v>3155</v>
      </c>
      <c r="F386" s="15" t="s">
        <v>3155</v>
      </c>
      <c r="G386" s="15" t="s">
        <v>3155</v>
      </c>
      <c r="H386" s="15">
        <v>3</v>
      </c>
      <c r="I386" s="15" t="s">
        <v>3155</v>
      </c>
      <c r="J386" s="15">
        <v>107020409</v>
      </c>
      <c r="K386" s="15" t="s">
        <v>1384</v>
      </c>
      <c r="L386" s="15" t="s">
        <v>1385</v>
      </c>
      <c r="M386" s="18" t="s">
        <v>4403</v>
      </c>
      <c r="N386" s="22"/>
      <c r="O386" s="15" t="s">
        <v>1387</v>
      </c>
      <c r="P386" s="18" t="s">
        <v>5720</v>
      </c>
      <c r="Q386" s="22"/>
      <c r="R386" s="18" t="s">
        <v>5720</v>
      </c>
      <c r="S386" s="18">
        <v>0</v>
      </c>
      <c r="T386" s="15"/>
      <c r="U386" s="18" t="s">
        <v>1386</v>
      </c>
      <c r="V386" s="15"/>
      <c r="W386" s="18" t="s">
        <v>6901</v>
      </c>
      <c r="X386" s="18" t="s">
        <v>71</v>
      </c>
      <c r="Y386" s="18" t="s">
        <v>6902</v>
      </c>
      <c r="Z386" s="34"/>
      <c r="AA386" s="16">
        <v>45392</v>
      </c>
      <c r="AB386" s="34"/>
      <c r="AC386" s="18"/>
      <c r="AD386" s="34"/>
      <c r="AE386" s="22" t="s">
        <v>8850</v>
      </c>
      <c r="AF386" s="22" t="s">
        <v>8865</v>
      </c>
      <c r="AG386" s="22" t="s">
        <v>8853</v>
      </c>
    </row>
    <row r="387" spans="1:33" ht="375" customHeight="1" x14ac:dyDescent="0.2">
      <c r="A387" s="18">
        <v>890985122</v>
      </c>
      <c r="B387" s="18" t="s">
        <v>1031</v>
      </c>
      <c r="C387" s="15" t="s">
        <v>61</v>
      </c>
      <c r="D387" s="15" t="s">
        <v>62</v>
      </c>
      <c r="E387" s="15" t="s">
        <v>3155</v>
      </c>
      <c r="F387" s="15" t="s">
        <v>3155</v>
      </c>
      <c r="G387" s="15" t="s">
        <v>3155</v>
      </c>
      <c r="H387" s="15">
        <v>4</v>
      </c>
      <c r="I387" s="15" t="s">
        <v>3155</v>
      </c>
      <c r="J387" s="15">
        <v>107020509</v>
      </c>
      <c r="K387" s="15" t="s">
        <v>2207</v>
      </c>
      <c r="L387" s="15" t="s">
        <v>1436</v>
      </c>
      <c r="M387" s="18" t="s">
        <v>4404</v>
      </c>
      <c r="N387" s="22"/>
      <c r="O387" s="15" t="s">
        <v>1761</v>
      </c>
      <c r="P387" s="18" t="s">
        <v>1655</v>
      </c>
      <c r="Q387" s="22"/>
      <c r="R387" s="18" t="s">
        <v>2042</v>
      </c>
      <c r="S387" s="18">
        <v>0</v>
      </c>
      <c r="T387" s="15"/>
      <c r="U387" s="18" t="s">
        <v>1824</v>
      </c>
      <c r="V387" s="15"/>
      <c r="W387" s="18" t="s">
        <v>1910</v>
      </c>
      <c r="X387" s="18" t="s">
        <v>71</v>
      </c>
      <c r="Y387" s="18" t="s">
        <v>6801</v>
      </c>
      <c r="Z387" s="34"/>
      <c r="AA387" s="16">
        <v>45253</v>
      </c>
      <c r="AB387" s="34"/>
      <c r="AC387" s="18"/>
      <c r="AD387" s="34"/>
      <c r="AE387" s="22" t="s">
        <v>8850</v>
      </c>
      <c r="AF387" s="22" t="s">
        <v>8865</v>
      </c>
      <c r="AG387" s="22" t="s">
        <v>8853</v>
      </c>
    </row>
    <row r="388" spans="1:33" ht="255" customHeight="1" x14ac:dyDescent="0.2">
      <c r="A388" s="18">
        <v>890985122</v>
      </c>
      <c r="B388" s="18" t="s">
        <v>1031</v>
      </c>
      <c r="C388" s="15" t="s">
        <v>61</v>
      </c>
      <c r="D388" s="15" t="s">
        <v>62</v>
      </c>
      <c r="E388" s="15" t="s">
        <v>3155</v>
      </c>
      <c r="F388" s="15" t="s">
        <v>3155</v>
      </c>
      <c r="G388" s="15" t="s">
        <v>3155</v>
      </c>
      <c r="H388" s="15">
        <v>6</v>
      </c>
      <c r="I388" s="15" t="s">
        <v>3155</v>
      </c>
      <c r="J388" s="15">
        <v>107020806</v>
      </c>
      <c r="K388" s="15" t="s">
        <v>1445</v>
      </c>
      <c r="L388" s="15" t="s">
        <v>835</v>
      </c>
      <c r="M388" s="18" t="s">
        <v>4405</v>
      </c>
      <c r="N388" s="22"/>
      <c r="O388" s="15" t="s">
        <v>1447</v>
      </c>
      <c r="P388" s="18" t="s">
        <v>2122</v>
      </c>
      <c r="Q388" s="22"/>
      <c r="R388" s="18">
        <v>0</v>
      </c>
      <c r="S388" s="18">
        <v>0</v>
      </c>
      <c r="T388" s="15"/>
      <c r="U388" s="18" t="s">
        <v>1442</v>
      </c>
      <c r="V388" s="15"/>
      <c r="W388" s="18" t="s">
        <v>2597</v>
      </c>
      <c r="X388" s="18" t="s">
        <v>71</v>
      </c>
      <c r="Y388" s="18" t="s">
        <v>6903</v>
      </c>
      <c r="Z388" s="34"/>
      <c r="AA388" s="16">
        <v>43549</v>
      </c>
      <c r="AB388" s="34"/>
      <c r="AC388" s="18"/>
      <c r="AD388" s="34"/>
      <c r="AE388" s="22" t="s">
        <v>8850</v>
      </c>
      <c r="AF388" s="22" t="s">
        <v>8865</v>
      </c>
      <c r="AG388" s="22" t="s">
        <v>8853</v>
      </c>
    </row>
    <row r="389" spans="1:33" ht="120" customHeight="1" x14ac:dyDescent="0.2">
      <c r="A389" s="18">
        <v>890985122</v>
      </c>
      <c r="B389" s="18" t="s">
        <v>1031</v>
      </c>
      <c r="C389" s="15" t="s">
        <v>61</v>
      </c>
      <c r="D389" s="15" t="s">
        <v>62</v>
      </c>
      <c r="E389" s="15" t="s">
        <v>3155</v>
      </c>
      <c r="F389" s="15" t="s">
        <v>3155</v>
      </c>
      <c r="G389" s="15" t="s">
        <v>3155</v>
      </c>
      <c r="H389" s="15">
        <v>6</v>
      </c>
      <c r="I389" s="15" t="s">
        <v>3155</v>
      </c>
      <c r="J389" s="15">
        <v>107021011</v>
      </c>
      <c r="K389" s="15" t="s">
        <v>4001</v>
      </c>
      <c r="L389" s="15" t="s">
        <v>1389</v>
      </c>
      <c r="M389" s="18" t="s">
        <v>4406</v>
      </c>
      <c r="N389" s="22"/>
      <c r="O389" s="15" t="s">
        <v>1389</v>
      </c>
      <c r="P389" s="18" t="s">
        <v>5721</v>
      </c>
      <c r="Q389" s="22"/>
      <c r="R389" s="18">
        <v>0</v>
      </c>
      <c r="S389" s="18">
        <v>0</v>
      </c>
      <c r="T389" s="15"/>
      <c r="U389" s="18" t="s">
        <v>3579</v>
      </c>
      <c r="V389" s="15"/>
      <c r="W389" s="18" t="s">
        <v>1833</v>
      </c>
      <c r="X389" s="18" t="s">
        <v>71</v>
      </c>
      <c r="Y389" s="18" t="s">
        <v>3581</v>
      </c>
      <c r="Z389" s="34"/>
      <c r="AA389" s="16">
        <v>44734</v>
      </c>
      <c r="AB389" s="34"/>
      <c r="AC389" s="18"/>
      <c r="AD389" s="34"/>
      <c r="AE389" s="22" t="s">
        <v>8850</v>
      </c>
      <c r="AF389" s="22" t="s">
        <v>8865</v>
      </c>
      <c r="AG389" s="22" t="s">
        <v>8853</v>
      </c>
    </row>
    <row r="390" spans="1:33" ht="150" customHeight="1" x14ac:dyDescent="0.2">
      <c r="A390" s="18">
        <v>890985122</v>
      </c>
      <c r="B390" s="18" t="s">
        <v>1031</v>
      </c>
      <c r="C390" s="15" t="s">
        <v>61</v>
      </c>
      <c r="D390" s="15" t="s">
        <v>62</v>
      </c>
      <c r="E390" s="15" t="s">
        <v>3155</v>
      </c>
      <c r="F390" s="15" t="s">
        <v>3155</v>
      </c>
      <c r="G390" s="15" t="s">
        <v>3155</v>
      </c>
      <c r="H390" s="15">
        <v>5</v>
      </c>
      <c r="I390" s="15" t="s">
        <v>3155</v>
      </c>
      <c r="J390" s="15">
        <v>107021209</v>
      </c>
      <c r="K390" s="15" t="s">
        <v>1393</v>
      </c>
      <c r="L390" s="15" t="s">
        <v>1394</v>
      </c>
      <c r="M390" s="18" t="s">
        <v>2211</v>
      </c>
      <c r="N390" s="22"/>
      <c r="O390" s="15" t="s">
        <v>1395</v>
      </c>
      <c r="P390" s="18" t="s">
        <v>2003</v>
      </c>
      <c r="Q390" s="22"/>
      <c r="R390" s="18" t="s">
        <v>6229</v>
      </c>
      <c r="S390" s="18">
        <v>0</v>
      </c>
      <c r="T390" s="15"/>
      <c r="U390" s="18" t="s">
        <v>2212</v>
      </c>
      <c r="V390" s="15"/>
      <c r="W390" s="18" t="s">
        <v>1662</v>
      </c>
      <c r="X390" s="18" t="s">
        <v>71</v>
      </c>
      <c r="Y390" s="18" t="s">
        <v>6904</v>
      </c>
      <c r="Z390" s="34"/>
      <c r="AA390" s="16">
        <v>46031</v>
      </c>
      <c r="AB390" s="34"/>
      <c r="AC390" s="18"/>
      <c r="AD390" s="34"/>
      <c r="AE390" s="22" t="s">
        <v>8850</v>
      </c>
      <c r="AF390" s="22" t="s">
        <v>8865</v>
      </c>
      <c r="AG390" s="22" t="s">
        <v>8853</v>
      </c>
    </row>
    <row r="391" spans="1:33" ht="150" customHeight="1" x14ac:dyDescent="0.2">
      <c r="A391" s="18">
        <v>890985122</v>
      </c>
      <c r="B391" s="18" t="s">
        <v>1031</v>
      </c>
      <c r="C391" s="15" t="s">
        <v>61</v>
      </c>
      <c r="D391" s="15" t="s">
        <v>62</v>
      </c>
      <c r="E391" s="15" t="s">
        <v>3155</v>
      </c>
      <c r="F391" s="15" t="s">
        <v>3155</v>
      </c>
      <c r="G391" s="15" t="s">
        <v>3155</v>
      </c>
      <c r="H391" s="15">
        <v>2</v>
      </c>
      <c r="I391" s="15" t="s">
        <v>3155</v>
      </c>
      <c r="J391" s="15">
        <v>107021303</v>
      </c>
      <c r="K391" s="15" t="s">
        <v>1398</v>
      </c>
      <c r="L391" s="15" t="s">
        <v>64</v>
      </c>
      <c r="M391" s="18" t="s">
        <v>4407</v>
      </c>
      <c r="N391" s="22"/>
      <c r="O391" s="15" t="s">
        <v>1400</v>
      </c>
      <c r="P391" s="18" t="s">
        <v>1684</v>
      </c>
      <c r="Q391" s="22"/>
      <c r="R391" s="18">
        <v>0</v>
      </c>
      <c r="S391" s="18">
        <v>0</v>
      </c>
      <c r="T391" s="15"/>
      <c r="U391" s="18" t="s">
        <v>1399</v>
      </c>
      <c r="V391" s="15"/>
      <c r="W391" s="18" t="s">
        <v>6905</v>
      </c>
      <c r="X391" s="18" t="s">
        <v>71</v>
      </c>
      <c r="Y391" s="18" t="s">
        <v>6906</v>
      </c>
      <c r="Z391" s="34"/>
      <c r="AA391" s="16">
        <v>42969</v>
      </c>
      <c r="AB391" s="34"/>
      <c r="AC391" s="18"/>
      <c r="AD391" s="34"/>
      <c r="AE391" s="22" t="s">
        <v>8850</v>
      </c>
      <c r="AF391" s="22" t="s">
        <v>8865</v>
      </c>
      <c r="AG391" s="22" t="s">
        <v>8853</v>
      </c>
    </row>
    <row r="392" spans="1:33" ht="165" customHeight="1" x14ac:dyDescent="0.2">
      <c r="A392" s="18">
        <v>890985122</v>
      </c>
      <c r="B392" s="18" t="s">
        <v>1031</v>
      </c>
      <c r="C392" s="15" t="s">
        <v>61</v>
      </c>
      <c r="D392" s="15" t="s">
        <v>62</v>
      </c>
      <c r="E392" s="15" t="s">
        <v>3155</v>
      </c>
      <c r="F392" s="15" t="s">
        <v>3155</v>
      </c>
      <c r="G392" s="15" t="s">
        <v>3155</v>
      </c>
      <c r="H392" s="15">
        <v>2</v>
      </c>
      <c r="I392" s="15" t="s">
        <v>3155</v>
      </c>
      <c r="J392" s="15">
        <v>107022309</v>
      </c>
      <c r="K392" s="15" t="s">
        <v>2213</v>
      </c>
      <c r="L392" s="15" t="s">
        <v>2214</v>
      </c>
      <c r="M392" s="18" t="s">
        <v>2215</v>
      </c>
      <c r="N392" s="22"/>
      <c r="O392" s="15" t="s">
        <v>2216</v>
      </c>
      <c r="P392" s="18" t="s">
        <v>5722</v>
      </c>
      <c r="Q392" s="22"/>
      <c r="R392" s="18" t="s">
        <v>6244</v>
      </c>
      <c r="S392" s="18">
        <v>0</v>
      </c>
      <c r="T392" s="15"/>
      <c r="U392" s="18" t="s">
        <v>2217</v>
      </c>
      <c r="V392" s="15"/>
      <c r="W392" s="18" t="s">
        <v>2210</v>
      </c>
      <c r="X392" s="18" t="s">
        <v>71</v>
      </c>
      <c r="Y392" s="18" t="s">
        <v>6907</v>
      </c>
      <c r="Z392" s="34"/>
      <c r="AA392" s="16">
        <v>43970</v>
      </c>
      <c r="AB392" s="34"/>
      <c r="AC392" s="18"/>
      <c r="AD392" s="34"/>
      <c r="AE392" s="22" t="s">
        <v>8850</v>
      </c>
      <c r="AF392" s="22" t="s">
        <v>8865</v>
      </c>
      <c r="AG392" s="22" t="s">
        <v>8853</v>
      </c>
    </row>
    <row r="393" spans="1:33" ht="150" customHeight="1" x14ac:dyDescent="0.2">
      <c r="A393" s="18">
        <v>890985122</v>
      </c>
      <c r="B393" s="18" t="s">
        <v>1031</v>
      </c>
      <c r="C393" s="15" t="s">
        <v>61</v>
      </c>
      <c r="D393" s="15" t="s">
        <v>62</v>
      </c>
      <c r="E393" s="15" t="s">
        <v>3155</v>
      </c>
      <c r="F393" s="15" t="s">
        <v>3155</v>
      </c>
      <c r="G393" s="15" t="s">
        <v>3155</v>
      </c>
      <c r="H393" s="15">
        <v>3</v>
      </c>
      <c r="I393" s="15" t="s">
        <v>3155</v>
      </c>
      <c r="J393" s="15">
        <v>107040109</v>
      </c>
      <c r="K393" s="15" t="s">
        <v>2219</v>
      </c>
      <c r="L393" s="15" t="s">
        <v>1436</v>
      </c>
      <c r="M393" s="18" t="s">
        <v>2220</v>
      </c>
      <c r="N393" s="22"/>
      <c r="O393" s="15" t="s">
        <v>2221</v>
      </c>
      <c r="P393" s="18" t="s">
        <v>2140</v>
      </c>
      <c r="Q393" s="22"/>
      <c r="R393" s="18" t="s">
        <v>2042</v>
      </c>
      <c r="S393" s="18">
        <v>0</v>
      </c>
      <c r="T393" s="15"/>
      <c r="U393" s="18" t="s">
        <v>2222</v>
      </c>
      <c r="V393" s="15"/>
      <c r="W393" s="18" t="s">
        <v>2223</v>
      </c>
      <c r="X393" s="18" t="s">
        <v>71</v>
      </c>
      <c r="Y393" s="18" t="s">
        <v>2224</v>
      </c>
      <c r="Z393" s="34"/>
      <c r="AA393" s="16">
        <v>42884</v>
      </c>
      <c r="AB393" s="34"/>
      <c r="AC393" s="18"/>
      <c r="AD393" s="34"/>
      <c r="AE393" s="22" t="s">
        <v>8850</v>
      </c>
      <c r="AF393" s="22" t="s">
        <v>8865</v>
      </c>
      <c r="AG393" s="22" t="s">
        <v>8853</v>
      </c>
    </row>
    <row r="394" spans="1:33" ht="210" customHeight="1" x14ac:dyDescent="0.2">
      <c r="A394" s="18">
        <v>890985122</v>
      </c>
      <c r="B394" s="18" t="s">
        <v>1031</v>
      </c>
      <c r="C394" s="15" t="s">
        <v>61</v>
      </c>
      <c r="D394" s="15" t="s">
        <v>62</v>
      </c>
      <c r="E394" s="15" t="s">
        <v>3155</v>
      </c>
      <c r="F394" s="15" t="s">
        <v>3155</v>
      </c>
      <c r="G394" s="15" t="s">
        <v>3155</v>
      </c>
      <c r="H394" s="15">
        <v>5</v>
      </c>
      <c r="I394" s="15" t="s">
        <v>3155</v>
      </c>
      <c r="J394" s="15">
        <v>107050109</v>
      </c>
      <c r="K394" s="15" t="s">
        <v>2225</v>
      </c>
      <c r="L394" s="15" t="s">
        <v>1436</v>
      </c>
      <c r="M394" s="18" t="s">
        <v>2226</v>
      </c>
      <c r="N394" s="22"/>
      <c r="O394" s="15" t="s">
        <v>1428</v>
      </c>
      <c r="P394" s="18" t="s">
        <v>1823</v>
      </c>
      <c r="Q394" s="22"/>
      <c r="R394" s="18" t="s">
        <v>1766</v>
      </c>
      <c r="S394" s="18">
        <v>0</v>
      </c>
      <c r="T394" s="15"/>
      <c r="U394" s="18" t="s">
        <v>2227</v>
      </c>
      <c r="V394" s="15"/>
      <c r="W394" s="18" t="s">
        <v>1786</v>
      </c>
      <c r="X394" s="18" t="s">
        <v>71</v>
      </c>
      <c r="Y394" s="18" t="s">
        <v>2228</v>
      </c>
      <c r="Z394" s="34"/>
      <c r="AA394" s="16">
        <v>44777</v>
      </c>
      <c r="AB394" s="34"/>
      <c r="AC394" s="18"/>
      <c r="AD394" s="34"/>
      <c r="AE394" s="22" t="s">
        <v>8850</v>
      </c>
      <c r="AF394" s="22" t="s">
        <v>8865</v>
      </c>
      <c r="AG394" s="22" t="s">
        <v>8853</v>
      </c>
    </row>
    <row r="395" spans="1:33" ht="165" customHeight="1" x14ac:dyDescent="0.2">
      <c r="A395" s="18">
        <v>890985122</v>
      </c>
      <c r="B395" s="18" t="s">
        <v>1031</v>
      </c>
      <c r="C395" s="15" t="s">
        <v>61</v>
      </c>
      <c r="D395" s="15" t="s">
        <v>62</v>
      </c>
      <c r="E395" s="15" t="s">
        <v>3155</v>
      </c>
      <c r="F395" s="15" t="s">
        <v>3155</v>
      </c>
      <c r="G395" s="15" t="s">
        <v>3155</v>
      </c>
      <c r="H395" s="15">
        <v>4</v>
      </c>
      <c r="I395" s="15" t="s">
        <v>3155</v>
      </c>
      <c r="J395" s="15">
        <v>108030103</v>
      </c>
      <c r="K395" s="15" t="s">
        <v>3588</v>
      </c>
      <c r="L395" s="15" t="s">
        <v>64</v>
      </c>
      <c r="M395" s="18" t="s">
        <v>4408</v>
      </c>
      <c r="N395" s="22"/>
      <c r="O395" s="15" t="s">
        <v>1914</v>
      </c>
      <c r="P395" s="18" t="s">
        <v>2716</v>
      </c>
      <c r="Q395" s="22"/>
      <c r="R395" s="18">
        <v>0</v>
      </c>
      <c r="S395" s="18">
        <v>0</v>
      </c>
      <c r="T395" s="15"/>
      <c r="U395" s="18" t="s">
        <v>2357</v>
      </c>
      <c r="V395" s="15"/>
      <c r="W395" s="18" t="s">
        <v>2358</v>
      </c>
      <c r="X395" s="18" t="s">
        <v>71</v>
      </c>
      <c r="Y395" s="18" t="s">
        <v>6908</v>
      </c>
      <c r="Z395" s="34"/>
      <c r="AA395" s="16">
        <v>45770</v>
      </c>
      <c r="AB395" s="34"/>
      <c r="AC395" s="18"/>
      <c r="AD395" s="34"/>
      <c r="AE395" s="22" t="s">
        <v>8850</v>
      </c>
      <c r="AF395" s="22" t="s">
        <v>8865</v>
      </c>
      <c r="AG395" s="22" t="s">
        <v>8853</v>
      </c>
    </row>
    <row r="396" spans="1:33" ht="195" customHeight="1" x14ac:dyDescent="0.2">
      <c r="A396" s="18">
        <v>890985122</v>
      </c>
      <c r="B396" s="18" t="s">
        <v>1031</v>
      </c>
      <c r="C396" s="15" t="s">
        <v>61</v>
      </c>
      <c r="D396" s="15" t="s">
        <v>62</v>
      </c>
      <c r="E396" s="15" t="s">
        <v>3155</v>
      </c>
      <c r="F396" s="15" t="s">
        <v>3155</v>
      </c>
      <c r="G396" s="15" t="s">
        <v>3155</v>
      </c>
      <c r="H396" s="15">
        <v>4</v>
      </c>
      <c r="I396" s="15" t="s">
        <v>3155</v>
      </c>
      <c r="J396" s="15">
        <v>108030203</v>
      </c>
      <c r="K396" s="15" t="s">
        <v>3425</v>
      </c>
      <c r="L396" s="15" t="s">
        <v>64</v>
      </c>
      <c r="M396" s="18" t="s">
        <v>4409</v>
      </c>
      <c r="N396" s="22"/>
      <c r="O396" s="15" t="s">
        <v>76</v>
      </c>
      <c r="P396" s="18" t="s">
        <v>5723</v>
      </c>
      <c r="Q396" s="22"/>
      <c r="R396" s="18">
        <v>0</v>
      </c>
      <c r="S396" s="18">
        <v>0</v>
      </c>
      <c r="T396" s="15"/>
      <c r="U396" s="18" t="s">
        <v>2411</v>
      </c>
      <c r="V396" s="15"/>
      <c r="W396" s="18" t="s">
        <v>6909</v>
      </c>
      <c r="X396" s="18" t="s">
        <v>71</v>
      </c>
      <c r="Y396" s="18" t="s">
        <v>6910</v>
      </c>
      <c r="Z396" s="34"/>
      <c r="AA396" s="16">
        <v>43572</v>
      </c>
      <c r="AB396" s="34"/>
      <c r="AC396" s="18"/>
      <c r="AD396" s="34"/>
      <c r="AE396" s="22" t="s">
        <v>8850</v>
      </c>
      <c r="AF396" s="22" t="s">
        <v>8865</v>
      </c>
      <c r="AG396" s="22" t="s">
        <v>8853</v>
      </c>
    </row>
    <row r="397" spans="1:33" ht="195" customHeight="1" x14ac:dyDescent="0.2">
      <c r="A397" s="18">
        <v>890985122</v>
      </c>
      <c r="B397" s="18" t="s">
        <v>1031</v>
      </c>
      <c r="C397" s="15" t="s">
        <v>61</v>
      </c>
      <c r="D397" s="15" t="s">
        <v>62</v>
      </c>
      <c r="E397" s="15" t="s">
        <v>3155</v>
      </c>
      <c r="F397" s="15" t="s">
        <v>3155</v>
      </c>
      <c r="G397" s="15" t="s">
        <v>3155</v>
      </c>
      <c r="H397" s="15">
        <v>6</v>
      </c>
      <c r="I397" s="15" t="s">
        <v>3155</v>
      </c>
      <c r="J397" s="15">
        <v>108030303</v>
      </c>
      <c r="K397" s="15" t="s">
        <v>3873</v>
      </c>
      <c r="L397" s="15" t="s">
        <v>64</v>
      </c>
      <c r="M397" s="18" t="s">
        <v>4410</v>
      </c>
      <c r="N397" s="22"/>
      <c r="O397" s="15" t="s">
        <v>5563</v>
      </c>
      <c r="P397" s="18" t="s">
        <v>1737</v>
      </c>
      <c r="Q397" s="22"/>
      <c r="R397" s="18">
        <v>0</v>
      </c>
      <c r="S397" s="18">
        <v>0</v>
      </c>
      <c r="T397" s="15"/>
      <c r="U397" s="18" t="s">
        <v>2357</v>
      </c>
      <c r="V397" s="15"/>
      <c r="W397" s="18" t="s">
        <v>6911</v>
      </c>
      <c r="X397" s="18" t="s">
        <v>71</v>
      </c>
      <c r="Y397" s="18" t="s">
        <v>6912</v>
      </c>
      <c r="Z397" s="34"/>
      <c r="AA397" s="16">
        <v>43318</v>
      </c>
      <c r="AB397" s="34"/>
      <c r="AC397" s="18"/>
      <c r="AD397" s="34"/>
      <c r="AE397" s="22" t="s">
        <v>8850</v>
      </c>
      <c r="AF397" s="22" t="s">
        <v>8865</v>
      </c>
      <c r="AG397" s="22" t="s">
        <v>8853</v>
      </c>
    </row>
    <row r="398" spans="1:33" ht="409.5" customHeight="1" x14ac:dyDescent="0.2">
      <c r="A398" s="18">
        <v>890985122</v>
      </c>
      <c r="B398" s="18" t="s">
        <v>1031</v>
      </c>
      <c r="C398" s="15" t="s">
        <v>61</v>
      </c>
      <c r="D398" s="15" t="s">
        <v>62</v>
      </c>
      <c r="E398" s="15" t="s">
        <v>3155</v>
      </c>
      <c r="F398" s="15" t="s">
        <v>3155</v>
      </c>
      <c r="G398" s="15" t="s">
        <v>3155</v>
      </c>
      <c r="H398" s="15">
        <v>6</v>
      </c>
      <c r="I398" s="15" t="s">
        <v>3155</v>
      </c>
      <c r="J398" s="15">
        <v>108030403</v>
      </c>
      <c r="K398" s="15" t="s">
        <v>3875</v>
      </c>
      <c r="L398" s="15" t="s">
        <v>64</v>
      </c>
      <c r="M398" s="18" t="s">
        <v>4411</v>
      </c>
      <c r="N398" s="22"/>
      <c r="O398" s="15" t="s">
        <v>1914</v>
      </c>
      <c r="P398" s="18" t="s">
        <v>1737</v>
      </c>
      <c r="Q398" s="22"/>
      <c r="R398" s="18">
        <v>0</v>
      </c>
      <c r="S398" s="18">
        <v>0</v>
      </c>
      <c r="T398" s="15"/>
      <c r="U398" s="18" t="s">
        <v>1738</v>
      </c>
      <c r="V398" s="15"/>
      <c r="W398" s="18" t="s">
        <v>2534</v>
      </c>
      <c r="X398" s="18" t="s">
        <v>71</v>
      </c>
      <c r="Y398" s="18" t="s">
        <v>6913</v>
      </c>
      <c r="Z398" s="34"/>
      <c r="AA398" s="16">
        <v>45937</v>
      </c>
      <c r="AB398" s="34"/>
      <c r="AC398" s="18"/>
      <c r="AD398" s="34"/>
      <c r="AE398" s="22" t="s">
        <v>8850</v>
      </c>
      <c r="AF398" s="22" t="s">
        <v>8865</v>
      </c>
      <c r="AG398" s="22" t="s">
        <v>8853</v>
      </c>
    </row>
    <row r="399" spans="1:33" ht="409.5" customHeight="1" x14ac:dyDescent="0.2">
      <c r="A399" s="18">
        <v>890985122</v>
      </c>
      <c r="B399" s="18" t="s">
        <v>1031</v>
      </c>
      <c r="C399" s="15" t="s">
        <v>61</v>
      </c>
      <c r="D399" s="15" t="s">
        <v>62</v>
      </c>
      <c r="E399" s="15" t="s">
        <v>3155</v>
      </c>
      <c r="F399" s="15" t="s">
        <v>3155</v>
      </c>
      <c r="G399" s="15" t="s">
        <v>3155</v>
      </c>
      <c r="H399" s="15">
        <v>5</v>
      </c>
      <c r="I399" s="15" t="s">
        <v>3155</v>
      </c>
      <c r="J399" s="15">
        <v>109010103</v>
      </c>
      <c r="K399" s="15" t="s">
        <v>2229</v>
      </c>
      <c r="L399" s="15" t="s">
        <v>64</v>
      </c>
      <c r="M399" s="18" t="s">
        <v>4412</v>
      </c>
      <c r="N399" s="22"/>
      <c r="O399" s="15" t="s">
        <v>76</v>
      </c>
      <c r="P399" s="18" t="s">
        <v>1733</v>
      </c>
      <c r="Q399" s="22"/>
      <c r="R399" s="18">
        <v>0</v>
      </c>
      <c r="S399" s="18">
        <v>0</v>
      </c>
      <c r="T399" s="15"/>
      <c r="U399" s="18" t="s">
        <v>1882</v>
      </c>
      <c r="V399" s="15"/>
      <c r="W399" s="18" t="s">
        <v>1741</v>
      </c>
      <c r="X399" s="18" t="s">
        <v>71</v>
      </c>
      <c r="Y399" s="18" t="s">
        <v>2230</v>
      </c>
      <c r="Z399" s="34"/>
      <c r="AA399" s="16">
        <v>43370</v>
      </c>
      <c r="AB399" s="34"/>
      <c r="AC399" s="18"/>
      <c r="AD399" s="34"/>
      <c r="AE399" s="22" t="s">
        <v>8850</v>
      </c>
      <c r="AF399" s="22" t="s">
        <v>8865</v>
      </c>
      <c r="AG399" s="22" t="s">
        <v>8853</v>
      </c>
    </row>
    <row r="400" spans="1:33" ht="75" customHeight="1" x14ac:dyDescent="0.2">
      <c r="A400" s="18">
        <v>890985122</v>
      </c>
      <c r="B400" s="18" t="s">
        <v>1031</v>
      </c>
      <c r="C400" s="15" t="s">
        <v>61</v>
      </c>
      <c r="D400" s="15" t="s">
        <v>62</v>
      </c>
      <c r="E400" s="15" t="s">
        <v>3155</v>
      </c>
      <c r="F400" s="15" t="s">
        <v>3155</v>
      </c>
      <c r="G400" s="15" t="s">
        <v>3155</v>
      </c>
      <c r="H400" s="15">
        <v>5</v>
      </c>
      <c r="I400" s="15" t="s">
        <v>3155</v>
      </c>
      <c r="J400" s="15">
        <v>109010609</v>
      </c>
      <c r="K400" s="15" t="s">
        <v>2231</v>
      </c>
      <c r="L400" s="15" t="s">
        <v>1436</v>
      </c>
      <c r="M400" s="18" t="s">
        <v>2232</v>
      </c>
      <c r="N400" s="22"/>
      <c r="O400" s="15" t="s">
        <v>1822</v>
      </c>
      <c r="P400" s="18" t="s">
        <v>1823</v>
      </c>
      <c r="Q400" s="22"/>
      <c r="R400" s="18" t="s">
        <v>1766</v>
      </c>
      <c r="S400" s="18">
        <v>0</v>
      </c>
      <c r="T400" s="15"/>
      <c r="U400" s="18" t="s">
        <v>1707</v>
      </c>
      <c r="V400" s="15"/>
      <c r="W400" s="18" t="s">
        <v>1708</v>
      </c>
      <c r="X400" s="18" t="s">
        <v>71</v>
      </c>
      <c r="Y400" s="18" t="s">
        <v>6914</v>
      </c>
      <c r="Z400" s="34"/>
      <c r="AA400" s="16">
        <v>45981</v>
      </c>
      <c r="AB400" s="34"/>
      <c r="AC400" s="18"/>
      <c r="AD400" s="34"/>
      <c r="AE400" s="22" t="s">
        <v>8850</v>
      </c>
      <c r="AF400" s="22" t="s">
        <v>8865</v>
      </c>
      <c r="AG400" s="22" t="s">
        <v>8853</v>
      </c>
    </row>
    <row r="401" spans="1:33" ht="105" customHeight="1" x14ac:dyDescent="0.2">
      <c r="A401" s="18">
        <v>890985122</v>
      </c>
      <c r="B401" s="18" t="s">
        <v>1031</v>
      </c>
      <c r="C401" s="15" t="s">
        <v>61</v>
      </c>
      <c r="D401" s="15" t="s">
        <v>62</v>
      </c>
      <c r="E401" s="15" t="s">
        <v>3155</v>
      </c>
      <c r="F401" s="15" t="s">
        <v>3155</v>
      </c>
      <c r="G401" s="15" t="s">
        <v>3155</v>
      </c>
      <c r="H401" s="15">
        <v>4</v>
      </c>
      <c r="I401" s="15" t="s">
        <v>3155</v>
      </c>
      <c r="J401" s="15">
        <v>109010704</v>
      </c>
      <c r="K401" s="15" t="s">
        <v>2234</v>
      </c>
      <c r="L401" s="15" t="s">
        <v>91</v>
      </c>
      <c r="M401" s="18" t="s">
        <v>2235</v>
      </c>
      <c r="N401" s="22"/>
      <c r="O401" s="15" t="s">
        <v>1865</v>
      </c>
      <c r="P401" s="18" t="s">
        <v>1679</v>
      </c>
      <c r="Q401" s="22"/>
      <c r="R401" s="18">
        <v>0</v>
      </c>
      <c r="S401" s="18">
        <v>0</v>
      </c>
      <c r="T401" s="15"/>
      <c r="U401" s="18" t="s">
        <v>6246</v>
      </c>
      <c r="V401" s="15"/>
      <c r="W401" s="18" t="s">
        <v>2169</v>
      </c>
      <c r="X401" s="18" t="s">
        <v>71</v>
      </c>
      <c r="Y401" s="18" t="s">
        <v>2236</v>
      </c>
      <c r="Z401" s="34"/>
      <c r="AA401" s="16">
        <v>43333</v>
      </c>
      <c r="AB401" s="34"/>
      <c r="AC401" s="18"/>
      <c r="AD401" s="34"/>
      <c r="AE401" s="22" t="s">
        <v>8850</v>
      </c>
      <c r="AF401" s="22" t="s">
        <v>8865</v>
      </c>
      <c r="AG401" s="22" t="s">
        <v>8853</v>
      </c>
    </row>
    <row r="402" spans="1:33" ht="90" customHeight="1" x14ac:dyDescent="0.2">
      <c r="A402" s="18">
        <v>890985122</v>
      </c>
      <c r="B402" s="18" t="s">
        <v>1031</v>
      </c>
      <c r="C402" s="15" t="s">
        <v>61</v>
      </c>
      <c r="D402" s="15" t="s">
        <v>62</v>
      </c>
      <c r="E402" s="15" t="s">
        <v>3155</v>
      </c>
      <c r="F402" s="15" t="s">
        <v>3155</v>
      </c>
      <c r="G402" s="15" t="s">
        <v>3155</v>
      </c>
      <c r="H402" s="15">
        <v>4</v>
      </c>
      <c r="I402" s="15" t="s">
        <v>3155</v>
      </c>
      <c r="J402" s="15">
        <v>109010909</v>
      </c>
      <c r="K402" s="15" t="s">
        <v>2237</v>
      </c>
      <c r="L402" s="15" t="s">
        <v>1436</v>
      </c>
      <c r="M402" s="18" t="s">
        <v>4413</v>
      </c>
      <c r="N402" s="22"/>
      <c r="O402" s="15" t="s">
        <v>1822</v>
      </c>
      <c r="P402" s="18" t="s">
        <v>1655</v>
      </c>
      <c r="Q402" s="22"/>
      <c r="R402" s="18" t="s">
        <v>1766</v>
      </c>
      <c r="S402" s="18">
        <v>0</v>
      </c>
      <c r="T402" s="15"/>
      <c r="U402" s="18" t="s">
        <v>1707</v>
      </c>
      <c r="V402" s="15"/>
      <c r="W402" s="18" t="s">
        <v>1708</v>
      </c>
      <c r="X402" s="18" t="s">
        <v>71</v>
      </c>
      <c r="Y402" s="18" t="s">
        <v>3598</v>
      </c>
      <c r="Z402" s="34"/>
      <c r="AA402" s="16">
        <v>45611</v>
      </c>
      <c r="AB402" s="34"/>
      <c r="AC402" s="18"/>
      <c r="AD402" s="34"/>
      <c r="AE402" s="22" t="s">
        <v>8850</v>
      </c>
      <c r="AF402" s="22" t="s">
        <v>8865</v>
      </c>
      <c r="AG402" s="22" t="s">
        <v>8853</v>
      </c>
    </row>
    <row r="403" spans="1:33" ht="75" customHeight="1" x14ac:dyDescent="0.2">
      <c r="A403" s="18">
        <v>890985122</v>
      </c>
      <c r="B403" s="18" t="s">
        <v>1031</v>
      </c>
      <c r="C403" s="15" t="s">
        <v>61</v>
      </c>
      <c r="D403" s="15" t="s">
        <v>62</v>
      </c>
      <c r="E403" s="15" t="s">
        <v>3155</v>
      </c>
      <c r="F403" s="15" t="s">
        <v>3155</v>
      </c>
      <c r="G403" s="15" t="s">
        <v>3155</v>
      </c>
      <c r="H403" s="15">
        <v>6</v>
      </c>
      <c r="I403" s="15" t="s">
        <v>3155</v>
      </c>
      <c r="J403" s="15">
        <v>109011209</v>
      </c>
      <c r="K403" s="15" t="s">
        <v>2239</v>
      </c>
      <c r="L403" s="15" t="s">
        <v>1436</v>
      </c>
      <c r="M403" s="18" t="s">
        <v>2240</v>
      </c>
      <c r="N403" s="22"/>
      <c r="O403" s="15" t="s">
        <v>2241</v>
      </c>
      <c r="P403" s="18" t="s">
        <v>2176</v>
      </c>
      <c r="Q403" s="22"/>
      <c r="R403" s="18" t="s">
        <v>1766</v>
      </c>
      <c r="S403" s="18">
        <v>0</v>
      </c>
      <c r="T403" s="15"/>
      <c r="U403" s="18" t="s">
        <v>1707</v>
      </c>
      <c r="V403" s="15"/>
      <c r="W403" s="18" t="s">
        <v>1708</v>
      </c>
      <c r="X403" s="18" t="s">
        <v>71</v>
      </c>
      <c r="Y403" s="18" t="s">
        <v>6806</v>
      </c>
      <c r="Z403" s="34"/>
      <c r="AA403" s="16">
        <v>44197</v>
      </c>
      <c r="AB403" s="34"/>
      <c r="AC403" s="18"/>
      <c r="AD403" s="34"/>
      <c r="AE403" s="22" t="s">
        <v>8850</v>
      </c>
      <c r="AF403" s="22" t="s">
        <v>8865</v>
      </c>
      <c r="AG403" s="22" t="s">
        <v>8853</v>
      </c>
    </row>
    <row r="404" spans="1:33" ht="105" customHeight="1" x14ac:dyDescent="0.2">
      <c r="A404" s="18">
        <v>890985122</v>
      </c>
      <c r="B404" s="18" t="s">
        <v>1031</v>
      </c>
      <c r="C404" s="15" t="s">
        <v>61</v>
      </c>
      <c r="D404" s="15" t="s">
        <v>62</v>
      </c>
      <c r="E404" s="15" t="s">
        <v>3155</v>
      </c>
      <c r="F404" s="15" t="s">
        <v>3155</v>
      </c>
      <c r="G404" s="15" t="s">
        <v>3155</v>
      </c>
      <c r="H404" s="15">
        <v>5</v>
      </c>
      <c r="I404" s="15" t="s">
        <v>3155</v>
      </c>
      <c r="J404" s="15">
        <v>109020209</v>
      </c>
      <c r="K404" s="15" t="s">
        <v>2243</v>
      </c>
      <c r="L404" s="15" t="s">
        <v>1436</v>
      </c>
      <c r="M404" s="18" t="s">
        <v>2244</v>
      </c>
      <c r="N404" s="22"/>
      <c r="O404" s="15" t="s">
        <v>2245</v>
      </c>
      <c r="P404" s="18" t="s">
        <v>1823</v>
      </c>
      <c r="Q404" s="22"/>
      <c r="R404" s="18" t="s">
        <v>1766</v>
      </c>
      <c r="S404" s="18" t="s">
        <v>2246</v>
      </c>
      <c r="T404" s="15"/>
      <c r="U404" s="18" t="s">
        <v>2247</v>
      </c>
      <c r="V404" s="15"/>
      <c r="W404" s="18" t="s">
        <v>2169</v>
      </c>
      <c r="X404" s="18" t="s">
        <v>71</v>
      </c>
      <c r="Y404" s="18" t="s">
        <v>6915</v>
      </c>
      <c r="Z404" s="34"/>
      <c r="AA404" s="16">
        <v>44158</v>
      </c>
      <c r="AB404" s="34"/>
      <c r="AC404" s="18"/>
      <c r="AD404" s="34"/>
      <c r="AE404" s="22" t="s">
        <v>8850</v>
      </c>
      <c r="AF404" s="22" t="s">
        <v>8865</v>
      </c>
      <c r="AG404" s="22" t="s">
        <v>8853</v>
      </c>
    </row>
    <row r="405" spans="1:33" ht="150" customHeight="1" x14ac:dyDescent="0.2">
      <c r="A405" s="18">
        <v>890985122</v>
      </c>
      <c r="B405" s="18" t="s">
        <v>1031</v>
      </c>
      <c r="C405" s="15" t="s">
        <v>61</v>
      </c>
      <c r="D405" s="15" t="s">
        <v>62</v>
      </c>
      <c r="E405" s="15" t="s">
        <v>3155</v>
      </c>
      <c r="F405" s="15" t="s">
        <v>3155</v>
      </c>
      <c r="G405" s="15" t="s">
        <v>3155</v>
      </c>
      <c r="H405" s="15">
        <v>3</v>
      </c>
      <c r="I405" s="15" t="s">
        <v>3155</v>
      </c>
      <c r="J405" s="15">
        <v>109030303</v>
      </c>
      <c r="K405" s="15" t="s">
        <v>3143</v>
      </c>
      <c r="L405" s="15" t="s">
        <v>80</v>
      </c>
      <c r="M405" s="18" t="s">
        <v>4414</v>
      </c>
      <c r="N405" s="22"/>
      <c r="O405" s="15" t="s">
        <v>64</v>
      </c>
      <c r="P405" s="18" t="s">
        <v>1684</v>
      </c>
      <c r="Q405" s="22"/>
      <c r="R405" s="18">
        <v>0</v>
      </c>
      <c r="S405" s="18">
        <v>0</v>
      </c>
      <c r="T405" s="15"/>
      <c r="U405" s="18" t="s">
        <v>6247</v>
      </c>
      <c r="V405" s="15"/>
      <c r="W405" s="18" t="s">
        <v>6199</v>
      </c>
      <c r="X405" s="18" t="s">
        <v>71</v>
      </c>
      <c r="Y405" s="18" t="s">
        <v>6916</v>
      </c>
      <c r="Z405" s="34"/>
      <c r="AA405" s="16">
        <v>45888</v>
      </c>
      <c r="AB405" s="34"/>
      <c r="AC405" s="18"/>
      <c r="AD405" s="34"/>
      <c r="AE405" s="22" t="s">
        <v>8850</v>
      </c>
      <c r="AF405" s="22" t="s">
        <v>8865</v>
      </c>
      <c r="AG405" s="22" t="s">
        <v>8853</v>
      </c>
    </row>
    <row r="406" spans="1:33" ht="300" customHeight="1" x14ac:dyDescent="0.2">
      <c r="A406" s="18">
        <v>890985122</v>
      </c>
      <c r="B406" s="18" t="s">
        <v>1031</v>
      </c>
      <c r="C406" s="15" t="s">
        <v>61</v>
      </c>
      <c r="D406" s="15" t="s">
        <v>62</v>
      </c>
      <c r="E406" s="15" t="s">
        <v>3155</v>
      </c>
      <c r="F406" s="15" t="s">
        <v>3155</v>
      </c>
      <c r="G406" s="15" t="s">
        <v>3155</v>
      </c>
      <c r="H406" s="15">
        <v>7</v>
      </c>
      <c r="I406" s="15" t="s">
        <v>3155</v>
      </c>
      <c r="J406" s="15">
        <v>109030603</v>
      </c>
      <c r="K406" s="15" t="s">
        <v>2249</v>
      </c>
      <c r="L406" s="15" t="s">
        <v>80</v>
      </c>
      <c r="M406" s="18" t="s">
        <v>4415</v>
      </c>
      <c r="N406" s="22"/>
      <c r="O406" s="15" t="s">
        <v>2250</v>
      </c>
      <c r="P406" s="18" t="s">
        <v>1733</v>
      </c>
      <c r="Q406" s="22"/>
      <c r="R406" s="18">
        <v>0</v>
      </c>
      <c r="S406" s="18">
        <v>0</v>
      </c>
      <c r="T406" s="15"/>
      <c r="U406" s="18" t="s">
        <v>1886</v>
      </c>
      <c r="V406" s="15"/>
      <c r="W406" s="18" t="s">
        <v>6349</v>
      </c>
      <c r="X406" s="18" t="s">
        <v>71</v>
      </c>
      <c r="Y406" s="18" t="s">
        <v>6917</v>
      </c>
      <c r="Z406" s="34"/>
      <c r="AA406" s="16">
        <v>43446</v>
      </c>
      <c r="AB406" s="34"/>
      <c r="AC406" s="18"/>
      <c r="AD406" s="34"/>
      <c r="AE406" s="22" t="s">
        <v>8850</v>
      </c>
      <c r="AF406" s="22" t="s">
        <v>8865</v>
      </c>
      <c r="AG406" s="22" t="s">
        <v>8853</v>
      </c>
    </row>
    <row r="407" spans="1:33" ht="225" customHeight="1" x14ac:dyDescent="0.2">
      <c r="A407" s="18">
        <v>890985122</v>
      </c>
      <c r="B407" s="18" t="s">
        <v>1031</v>
      </c>
      <c r="C407" s="15" t="s">
        <v>61</v>
      </c>
      <c r="D407" s="15" t="s">
        <v>62</v>
      </c>
      <c r="E407" s="15" t="s">
        <v>3155</v>
      </c>
      <c r="F407" s="15" t="s">
        <v>3155</v>
      </c>
      <c r="G407" s="15" t="s">
        <v>3155</v>
      </c>
      <c r="H407" s="15">
        <v>6</v>
      </c>
      <c r="I407" s="15" t="s">
        <v>3155</v>
      </c>
      <c r="J407" s="15">
        <v>109040109</v>
      </c>
      <c r="K407" s="15" t="s">
        <v>2251</v>
      </c>
      <c r="L407" s="15" t="s">
        <v>1436</v>
      </c>
      <c r="M407" s="18" t="s">
        <v>2252</v>
      </c>
      <c r="N407" s="22"/>
      <c r="O407" s="15" t="s">
        <v>1428</v>
      </c>
      <c r="P407" s="18" t="s">
        <v>1756</v>
      </c>
      <c r="Q407" s="22"/>
      <c r="R407" s="18" t="s">
        <v>1766</v>
      </c>
      <c r="S407" s="18">
        <v>0</v>
      </c>
      <c r="T407" s="15"/>
      <c r="U407" s="18" t="s">
        <v>1829</v>
      </c>
      <c r="V407" s="15"/>
      <c r="W407" s="18" t="s">
        <v>1830</v>
      </c>
      <c r="X407" s="18" t="s">
        <v>71</v>
      </c>
      <c r="Y407" s="18" t="s">
        <v>6918</v>
      </c>
      <c r="Z407" s="34"/>
      <c r="AA407" s="16">
        <v>45869</v>
      </c>
      <c r="AB407" s="34"/>
      <c r="AC407" s="18"/>
      <c r="AD407" s="34"/>
      <c r="AE407" s="22" t="s">
        <v>8850</v>
      </c>
      <c r="AF407" s="22" t="s">
        <v>8865</v>
      </c>
      <c r="AG407" s="22" t="s">
        <v>8853</v>
      </c>
    </row>
    <row r="408" spans="1:33" ht="165" customHeight="1" x14ac:dyDescent="0.2">
      <c r="A408" s="18">
        <v>890985122</v>
      </c>
      <c r="B408" s="18" t="s">
        <v>1031</v>
      </c>
      <c r="C408" s="15" t="s">
        <v>61</v>
      </c>
      <c r="D408" s="15" t="s">
        <v>62</v>
      </c>
      <c r="E408" s="15" t="s">
        <v>3155</v>
      </c>
      <c r="F408" s="15" t="s">
        <v>3155</v>
      </c>
      <c r="G408" s="15" t="s">
        <v>3155</v>
      </c>
      <c r="H408" s="15">
        <v>5</v>
      </c>
      <c r="I408" s="15" t="s">
        <v>3155</v>
      </c>
      <c r="J408" s="15">
        <v>109040209</v>
      </c>
      <c r="K408" s="15" t="s">
        <v>2254</v>
      </c>
      <c r="L408" s="15" t="s">
        <v>1436</v>
      </c>
      <c r="M408" s="18" t="s">
        <v>2255</v>
      </c>
      <c r="N408" s="22"/>
      <c r="O408" s="15" t="s">
        <v>1428</v>
      </c>
      <c r="P408" s="18" t="s">
        <v>1823</v>
      </c>
      <c r="Q408" s="22"/>
      <c r="R408" s="18" t="s">
        <v>1766</v>
      </c>
      <c r="S408" s="18">
        <v>0</v>
      </c>
      <c r="T408" s="15"/>
      <c r="U408" s="18" t="s">
        <v>1824</v>
      </c>
      <c r="V408" s="15"/>
      <c r="W408" s="18" t="s">
        <v>1910</v>
      </c>
      <c r="X408" s="18" t="s">
        <v>71</v>
      </c>
      <c r="Y408" s="18" t="s">
        <v>2256</v>
      </c>
      <c r="Z408" s="34"/>
      <c r="AA408" s="16">
        <v>45025</v>
      </c>
      <c r="AB408" s="34"/>
      <c r="AC408" s="18"/>
      <c r="AD408" s="34"/>
      <c r="AE408" s="22" t="s">
        <v>8850</v>
      </c>
      <c r="AF408" s="22" t="s">
        <v>8865</v>
      </c>
      <c r="AG408" s="22" t="s">
        <v>8853</v>
      </c>
    </row>
    <row r="409" spans="1:33" ht="180" customHeight="1" x14ac:dyDescent="0.2">
      <c r="A409" s="18">
        <v>890985122</v>
      </c>
      <c r="B409" s="18" t="s">
        <v>1031</v>
      </c>
      <c r="C409" s="15" t="s">
        <v>61</v>
      </c>
      <c r="D409" s="15" t="s">
        <v>62</v>
      </c>
      <c r="E409" s="15" t="s">
        <v>3155</v>
      </c>
      <c r="F409" s="15" t="s">
        <v>3155</v>
      </c>
      <c r="G409" s="15" t="s">
        <v>3155</v>
      </c>
      <c r="H409" s="15">
        <v>2</v>
      </c>
      <c r="I409" s="15" t="s">
        <v>3155</v>
      </c>
      <c r="J409" s="15">
        <v>109040309</v>
      </c>
      <c r="K409" s="15" t="s">
        <v>4225</v>
      </c>
      <c r="L409" s="15" t="s">
        <v>1436</v>
      </c>
      <c r="M409" s="18" t="s">
        <v>4416</v>
      </c>
      <c r="N409" s="22"/>
      <c r="O409" s="15" t="s">
        <v>5665</v>
      </c>
      <c r="P409" s="18" t="s">
        <v>5724</v>
      </c>
      <c r="Q409" s="22"/>
      <c r="R409" s="18" t="s">
        <v>6248</v>
      </c>
      <c r="S409" s="18">
        <v>0</v>
      </c>
      <c r="T409" s="15"/>
      <c r="U409" s="18" t="s">
        <v>6249</v>
      </c>
      <c r="V409" s="15"/>
      <c r="W409" s="18" t="s">
        <v>6919</v>
      </c>
      <c r="X409" s="18" t="s">
        <v>71</v>
      </c>
      <c r="Y409" s="18" t="s">
        <v>6920</v>
      </c>
      <c r="Z409" s="34"/>
      <c r="AA409" s="16">
        <v>43318</v>
      </c>
      <c r="AB409" s="34"/>
      <c r="AC409" s="18"/>
      <c r="AD409" s="34"/>
      <c r="AE409" s="22" t="s">
        <v>8850</v>
      </c>
      <c r="AF409" s="22" t="s">
        <v>8865</v>
      </c>
      <c r="AG409" s="22" t="s">
        <v>8853</v>
      </c>
    </row>
    <row r="410" spans="1:33" ht="195" customHeight="1" x14ac:dyDescent="0.2">
      <c r="A410" s="18">
        <v>890985122</v>
      </c>
      <c r="B410" s="18" t="s">
        <v>1031</v>
      </c>
      <c r="C410" s="15" t="s">
        <v>61</v>
      </c>
      <c r="D410" s="15" t="s">
        <v>62</v>
      </c>
      <c r="E410" s="15" t="s">
        <v>3155</v>
      </c>
      <c r="F410" s="15" t="s">
        <v>3155</v>
      </c>
      <c r="G410" s="15" t="s">
        <v>3155</v>
      </c>
      <c r="H410" s="15">
        <v>4</v>
      </c>
      <c r="I410" s="15" t="s">
        <v>3155</v>
      </c>
      <c r="J410" s="15">
        <v>109050109</v>
      </c>
      <c r="K410" s="15" t="s">
        <v>2257</v>
      </c>
      <c r="L410" s="15" t="s">
        <v>1436</v>
      </c>
      <c r="M410" s="18" t="s">
        <v>2258</v>
      </c>
      <c r="N410" s="22"/>
      <c r="O410" s="15" t="s">
        <v>2259</v>
      </c>
      <c r="P410" s="18" t="s">
        <v>2260</v>
      </c>
      <c r="Q410" s="22"/>
      <c r="R410" s="18">
        <v>0</v>
      </c>
      <c r="S410" s="18">
        <v>0</v>
      </c>
      <c r="T410" s="15"/>
      <c r="U410" s="18" t="s">
        <v>1707</v>
      </c>
      <c r="V410" s="15"/>
      <c r="W410" s="18" t="s">
        <v>1807</v>
      </c>
      <c r="X410" s="18" t="s">
        <v>71</v>
      </c>
      <c r="Y410" s="18" t="s">
        <v>6921</v>
      </c>
      <c r="Z410" s="34"/>
      <c r="AA410" s="16">
        <v>45657</v>
      </c>
      <c r="AB410" s="34"/>
      <c r="AC410" s="18"/>
      <c r="AD410" s="34"/>
      <c r="AE410" s="22" t="s">
        <v>8850</v>
      </c>
      <c r="AF410" s="22" t="s">
        <v>8865</v>
      </c>
      <c r="AG410" s="22" t="s">
        <v>8853</v>
      </c>
    </row>
    <row r="411" spans="1:33" ht="90" customHeight="1" x14ac:dyDescent="0.2">
      <c r="A411" s="18">
        <v>890985122</v>
      </c>
      <c r="B411" s="18" t="s">
        <v>1031</v>
      </c>
      <c r="C411" s="15" t="s">
        <v>61</v>
      </c>
      <c r="D411" s="15" t="s">
        <v>62</v>
      </c>
      <c r="E411" s="15" t="s">
        <v>3155</v>
      </c>
      <c r="F411" s="15" t="s">
        <v>3155</v>
      </c>
      <c r="G411" s="15" t="s">
        <v>3155</v>
      </c>
      <c r="H411" s="15">
        <v>2</v>
      </c>
      <c r="I411" s="15" t="s">
        <v>3155</v>
      </c>
      <c r="J411" s="15">
        <v>111010102</v>
      </c>
      <c r="K411" s="15" t="s">
        <v>2261</v>
      </c>
      <c r="L411" s="15" t="s">
        <v>940</v>
      </c>
      <c r="M411" s="18" t="s">
        <v>2262</v>
      </c>
      <c r="N411" s="22"/>
      <c r="O411" s="15" t="s">
        <v>1233</v>
      </c>
      <c r="P411" s="18" t="s">
        <v>1233</v>
      </c>
      <c r="Q411" s="22"/>
      <c r="R411" s="18">
        <v>0</v>
      </c>
      <c r="S411" s="18" t="s">
        <v>2263</v>
      </c>
      <c r="T411" s="15"/>
      <c r="U411" s="18" t="s">
        <v>2264</v>
      </c>
      <c r="V411" s="15"/>
      <c r="W411" s="18" t="s">
        <v>2265</v>
      </c>
      <c r="X411" s="18" t="s">
        <v>6922</v>
      </c>
      <c r="Y411" s="18" t="s">
        <v>2266</v>
      </c>
      <c r="Z411" s="34"/>
      <c r="AA411" s="16">
        <v>44411</v>
      </c>
      <c r="AB411" s="34"/>
      <c r="AC411" s="18"/>
      <c r="AD411" s="34"/>
      <c r="AE411" s="22" t="s">
        <v>8850</v>
      </c>
      <c r="AF411" s="22" t="s">
        <v>8865</v>
      </c>
      <c r="AG411" s="22" t="s">
        <v>8853</v>
      </c>
    </row>
    <row r="412" spans="1:33" ht="195" customHeight="1" x14ac:dyDescent="0.2">
      <c r="A412" s="18">
        <v>890985122</v>
      </c>
      <c r="B412" s="18" t="s">
        <v>1031</v>
      </c>
      <c r="C412" s="15" t="s">
        <v>61</v>
      </c>
      <c r="D412" s="15" t="s">
        <v>62</v>
      </c>
      <c r="E412" s="15" t="s">
        <v>3155</v>
      </c>
      <c r="F412" s="15" t="s">
        <v>3155</v>
      </c>
      <c r="G412" s="15" t="s">
        <v>3155</v>
      </c>
      <c r="H412" s="15">
        <v>2</v>
      </c>
      <c r="I412" s="15" t="s">
        <v>3155</v>
      </c>
      <c r="J412" s="15">
        <v>111020102</v>
      </c>
      <c r="K412" s="15" t="s">
        <v>2267</v>
      </c>
      <c r="L412" s="15" t="s">
        <v>91</v>
      </c>
      <c r="M412" s="18" t="s">
        <v>2268</v>
      </c>
      <c r="N412" s="22"/>
      <c r="O412" s="15" t="s">
        <v>1211</v>
      </c>
      <c r="P412" s="18" t="s">
        <v>1211</v>
      </c>
      <c r="Q412" s="22"/>
      <c r="R412" s="18">
        <v>0</v>
      </c>
      <c r="S412" s="18">
        <v>0</v>
      </c>
      <c r="T412" s="15"/>
      <c r="U412" s="18" t="s">
        <v>2269</v>
      </c>
      <c r="V412" s="15"/>
      <c r="W412" s="18" t="s">
        <v>2270</v>
      </c>
      <c r="X412" s="18" t="s">
        <v>71</v>
      </c>
      <c r="Y412" s="18" t="s">
        <v>2271</v>
      </c>
      <c r="Z412" s="34"/>
      <c r="AA412" s="16">
        <v>45019</v>
      </c>
      <c r="AB412" s="34"/>
      <c r="AC412" s="18"/>
      <c r="AD412" s="34"/>
      <c r="AE412" s="22" t="s">
        <v>8850</v>
      </c>
      <c r="AF412" s="22" t="s">
        <v>8865</v>
      </c>
      <c r="AG412" s="22" t="s">
        <v>8853</v>
      </c>
    </row>
    <row r="413" spans="1:33" ht="120" customHeight="1" x14ac:dyDescent="0.2">
      <c r="A413" s="18">
        <v>890985122</v>
      </c>
      <c r="B413" s="18" t="s">
        <v>1031</v>
      </c>
      <c r="C413" s="15" t="s">
        <v>61</v>
      </c>
      <c r="D413" s="15" t="s">
        <v>62</v>
      </c>
      <c r="E413" s="15" t="s">
        <v>3155</v>
      </c>
      <c r="F413" s="15" t="s">
        <v>3155</v>
      </c>
      <c r="G413" s="15" t="s">
        <v>3155</v>
      </c>
      <c r="H413" s="15">
        <v>3</v>
      </c>
      <c r="I413" s="15" t="s">
        <v>3155</v>
      </c>
      <c r="J413" s="15">
        <v>111020206</v>
      </c>
      <c r="K413" s="15" t="s">
        <v>2272</v>
      </c>
      <c r="L413" s="15" t="s">
        <v>835</v>
      </c>
      <c r="M413" s="18" t="s">
        <v>2273</v>
      </c>
      <c r="N413" s="22"/>
      <c r="O413" s="15" t="s">
        <v>2274</v>
      </c>
      <c r="P413" s="18" t="s">
        <v>2274</v>
      </c>
      <c r="Q413" s="22"/>
      <c r="R413" s="18">
        <v>0</v>
      </c>
      <c r="S413" s="18">
        <v>0</v>
      </c>
      <c r="T413" s="15"/>
      <c r="U413" s="18" t="s">
        <v>2275</v>
      </c>
      <c r="V413" s="15"/>
      <c r="W413" s="18" t="s">
        <v>2276</v>
      </c>
      <c r="X413" s="18" t="s">
        <v>71</v>
      </c>
      <c r="Y413" s="18" t="s">
        <v>2277</v>
      </c>
      <c r="Z413" s="34"/>
      <c r="AA413" s="16">
        <v>43432</v>
      </c>
      <c r="AB413" s="34"/>
      <c r="AC413" s="18"/>
      <c r="AD413" s="34"/>
      <c r="AE413" s="22" t="s">
        <v>8850</v>
      </c>
      <c r="AF413" s="22" t="s">
        <v>8865</v>
      </c>
      <c r="AG413" s="22" t="s">
        <v>8853</v>
      </c>
    </row>
    <row r="414" spans="1:33" ht="150" customHeight="1" x14ac:dyDescent="0.2">
      <c r="A414" s="18">
        <v>890985122</v>
      </c>
      <c r="B414" s="18" t="s">
        <v>1031</v>
      </c>
      <c r="C414" s="15" t="s">
        <v>61</v>
      </c>
      <c r="D414" s="15" t="s">
        <v>62</v>
      </c>
      <c r="E414" s="15" t="s">
        <v>3155</v>
      </c>
      <c r="F414" s="15" t="s">
        <v>3155</v>
      </c>
      <c r="G414" s="15" t="s">
        <v>3155</v>
      </c>
      <c r="H414" s="15">
        <v>3</v>
      </c>
      <c r="I414" s="15" t="s">
        <v>3155</v>
      </c>
      <c r="J414" s="15">
        <v>111020302</v>
      </c>
      <c r="K414" s="15" t="s">
        <v>4230</v>
      </c>
      <c r="L414" s="15" t="s">
        <v>940</v>
      </c>
      <c r="M414" s="18" t="s">
        <v>4419</v>
      </c>
      <c r="N414" s="22"/>
      <c r="O414" s="15" t="s">
        <v>1233</v>
      </c>
      <c r="P414" s="18" t="s">
        <v>1931</v>
      </c>
      <c r="Q414" s="22"/>
      <c r="R414" s="18">
        <v>0</v>
      </c>
      <c r="S414" s="18">
        <v>0</v>
      </c>
      <c r="T414" s="15"/>
      <c r="U414" s="18" t="s">
        <v>1844</v>
      </c>
      <c r="V414" s="15"/>
      <c r="W414" s="18" t="s">
        <v>6923</v>
      </c>
      <c r="X414" s="18" t="s">
        <v>71</v>
      </c>
      <c r="Y414" s="18" t="s">
        <v>6924</v>
      </c>
      <c r="Z414" s="34"/>
      <c r="AA414" s="16">
        <v>44021</v>
      </c>
      <c r="AB414" s="34"/>
      <c r="AC414" s="18"/>
      <c r="AD414" s="34"/>
      <c r="AE414" s="22" t="s">
        <v>8850</v>
      </c>
      <c r="AF414" s="22" t="s">
        <v>8865</v>
      </c>
      <c r="AG414" s="22" t="s">
        <v>8853</v>
      </c>
    </row>
    <row r="415" spans="1:33" ht="120" customHeight="1" x14ac:dyDescent="0.2">
      <c r="A415" s="18">
        <v>890985122</v>
      </c>
      <c r="B415" s="18" t="s">
        <v>1031</v>
      </c>
      <c r="C415" s="15" t="s">
        <v>61</v>
      </c>
      <c r="D415" s="15" t="s">
        <v>62</v>
      </c>
      <c r="E415" s="15" t="s">
        <v>3155</v>
      </c>
      <c r="F415" s="15" t="s">
        <v>3155</v>
      </c>
      <c r="G415" s="15" t="s">
        <v>3155</v>
      </c>
      <c r="H415" s="15">
        <v>3</v>
      </c>
      <c r="I415" s="15" t="s">
        <v>3155</v>
      </c>
      <c r="J415" s="15">
        <v>111030102</v>
      </c>
      <c r="K415" s="15" t="s">
        <v>2278</v>
      </c>
      <c r="L415" s="15" t="s">
        <v>91</v>
      </c>
      <c r="M415" s="18" t="s">
        <v>4420</v>
      </c>
      <c r="N415" s="22"/>
      <c r="O415" s="15" t="s">
        <v>1211</v>
      </c>
      <c r="P415" s="18" t="s">
        <v>1679</v>
      </c>
      <c r="Q415" s="22"/>
      <c r="R415" s="18">
        <v>0</v>
      </c>
      <c r="S415" s="18">
        <v>0</v>
      </c>
      <c r="T415" s="15"/>
      <c r="U415" s="18" t="s">
        <v>6250</v>
      </c>
      <c r="V415" s="15"/>
      <c r="W415" s="18" t="s">
        <v>6442</v>
      </c>
      <c r="X415" s="18" t="s">
        <v>71</v>
      </c>
      <c r="Y415" s="18" t="s">
        <v>6925</v>
      </c>
      <c r="Z415" s="34"/>
      <c r="AA415" s="16">
        <v>44105</v>
      </c>
      <c r="AB415" s="34"/>
      <c r="AC415" s="18"/>
      <c r="AD415" s="34"/>
      <c r="AE415" s="22" t="s">
        <v>8850</v>
      </c>
      <c r="AF415" s="22" t="s">
        <v>8865</v>
      </c>
      <c r="AG415" s="22" t="s">
        <v>8853</v>
      </c>
    </row>
    <row r="416" spans="1:33" ht="75" customHeight="1" x14ac:dyDescent="0.2">
      <c r="A416" s="18">
        <v>890985122</v>
      </c>
      <c r="B416" s="18" t="s">
        <v>1031</v>
      </c>
      <c r="C416" s="15" t="s">
        <v>61</v>
      </c>
      <c r="D416" s="15" t="s">
        <v>62</v>
      </c>
      <c r="E416" s="15" t="s">
        <v>3155</v>
      </c>
      <c r="F416" s="15" t="s">
        <v>3155</v>
      </c>
      <c r="G416" s="15" t="s">
        <v>3155</v>
      </c>
      <c r="H416" s="15">
        <v>4</v>
      </c>
      <c r="I416" s="15" t="s">
        <v>3155</v>
      </c>
      <c r="J416" s="15">
        <v>111030202</v>
      </c>
      <c r="K416" s="15" t="s">
        <v>2280</v>
      </c>
      <c r="L416" s="15" t="s">
        <v>940</v>
      </c>
      <c r="M416" s="18" t="s">
        <v>2281</v>
      </c>
      <c r="N416" s="22"/>
      <c r="O416" s="15" t="s">
        <v>1211</v>
      </c>
      <c r="P416" s="18" t="s">
        <v>1679</v>
      </c>
      <c r="Q416" s="22"/>
      <c r="R416" s="18">
        <v>0</v>
      </c>
      <c r="S416" s="18">
        <v>0</v>
      </c>
      <c r="T416" s="15"/>
      <c r="U416" s="18" t="s">
        <v>6251</v>
      </c>
      <c r="V416" s="15"/>
      <c r="W416" s="18" t="s">
        <v>6926</v>
      </c>
      <c r="X416" s="18" t="s">
        <v>71</v>
      </c>
      <c r="Y416" s="18" t="s">
        <v>6927</v>
      </c>
      <c r="Z416" s="34"/>
      <c r="AA416" s="16">
        <v>43249</v>
      </c>
      <c r="AB416" s="34"/>
      <c r="AC416" s="18"/>
      <c r="AD416" s="34"/>
      <c r="AE416" s="22" t="s">
        <v>8850</v>
      </c>
      <c r="AF416" s="22" t="s">
        <v>8865</v>
      </c>
      <c r="AG416" s="22" t="s">
        <v>8853</v>
      </c>
    </row>
    <row r="417" spans="1:33" ht="135" customHeight="1" x14ac:dyDescent="0.2">
      <c r="A417" s="18">
        <v>890985122</v>
      </c>
      <c r="B417" s="18" t="s">
        <v>1031</v>
      </c>
      <c r="C417" s="15" t="s">
        <v>61</v>
      </c>
      <c r="D417" s="15" t="s">
        <v>62</v>
      </c>
      <c r="E417" s="15" t="s">
        <v>3155</v>
      </c>
      <c r="F417" s="15" t="s">
        <v>3155</v>
      </c>
      <c r="G417" s="15" t="s">
        <v>3155</v>
      </c>
      <c r="H417" s="15">
        <v>4</v>
      </c>
      <c r="I417" s="15" t="s">
        <v>3155</v>
      </c>
      <c r="J417" s="15">
        <v>111040102</v>
      </c>
      <c r="K417" s="15" t="s">
        <v>4234</v>
      </c>
      <c r="L417" s="15" t="s">
        <v>91</v>
      </c>
      <c r="M417" s="18" t="s">
        <v>4421</v>
      </c>
      <c r="N417" s="22"/>
      <c r="O417" s="15" t="s">
        <v>1233</v>
      </c>
      <c r="P417" s="18" t="s">
        <v>1679</v>
      </c>
      <c r="Q417" s="22"/>
      <c r="R417" s="18">
        <v>0</v>
      </c>
      <c r="S417" s="18">
        <v>0</v>
      </c>
      <c r="T417" s="15"/>
      <c r="U417" s="18" t="s">
        <v>6252</v>
      </c>
      <c r="V417" s="15"/>
      <c r="W417" s="18" t="s">
        <v>6928</v>
      </c>
      <c r="X417" s="18" t="s">
        <v>71</v>
      </c>
      <c r="Y417" s="18" t="s">
        <v>6929</v>
      </c>
      <c r="Z417" s="34"/>
      <c r="AA417" s="16">
        <v>43486</v>
      </c>
      <c r="AB417" s="34"/>
      <c r="AC417" s="18"/>
      <c r="AD417" s="34"/>
      <c r="AE417" s="22" t="s">
        <v>8850</v>
      </c>
      <c r="AF417" s="22" t="s">
        <v>8865</v>
      </c>
      <c r="AG417" s="22" t="s">
        <v>8853</v>
      </c>
    </row>
    <row r="418" spans="1:33" ht="135" customHeight="1" x14ac:dyDescent="0.2">
      <c r="A418" s="18">
        <v>890985122</v>
      </c>
      <c r="B418" s="18" t="s">
        <v>1031</v>
      </c>
      <c r="C418" s="15" t="s">
        <v>61</v>
      </c>
      <c r="D418" s="15" t="s">
        <v>62</v>
      </c>
      <c r="E418" s="15" t="s">
        <v>3155</v>
      </c>
      <c r="F418" s="15" t="s">
        <v>3155</v>
      </c>
      <c r="G418" s="15" t="s">
        <v>3155</v>
      </c>
      <c r="H418" s="15">
        <v>5</v>
      </c>
      <c r="I418" s="15" t="s">
        <v>3155</v>
      </c>
      <c r="J418" s="15">
        <v>111050202</v>
      </c>
      <c r="K418" s="15" t="s">
        <v>4236</v>
      </c>
      <c r="L418" s="15" t="s">
        <v>91</v>
      </c>
      <c r="M418" s="18" t="s">
        <v>4422</v>
      </c>
      <c r="N418" s="22"/>
      <c r="O418" s="15" t="s">
        <v>1233</v>
      </c>
      <c r="P418" s="18" t="s">
        <v>1931</v>
      </c>
      <c r="Q418" s="22"/>
      <c r="R418" s="18">
        <v>0</v>
      </c>
      <c r="S418" s="18">
        <v>0</v>
      </c>
      <c r="T418" s="15"/>
      <c r="U418" s="18" t="s">
        <v>6253</v>
      </c>
      <c r="V418" s="15"/>
      <c r="W418" s="18" t="s">
        <v>2135</v>
      </c>
      <c r="X418" s="18" t="s">
        <v>71</v>
      </c>
      <c r="Y418" s="18" t="s">
        <v>6930</v>
      </c>
      <c r="Z418" s="34"/>
      <c r="AA418" s="16">
        <v>44828</v>
      </c>
      <c r="AB418" s="34"/>
      <c r="AC418" s="18"/>
      <c r="AD418" s="34"/>
      <c r="AE418" s="22" t="s">
        <v>8850</v>
      </c>
      <c r="AF418" s="22" t="s">
        <v>8865</v>
      </c>
      <c r="AG418" s="22" t="s">
        <v>8853</v>
      </c>
    </row>
    <row r="419" spans="1:33" ht="75" customHeight="1" x14ac:dyDescent="0.2">
      <c r="A419" s="18">
        <v>890985122</v>
      </c>
      <c r="B419" s="18" t="s">
        <v>1031</v>
      </c>
      <c r="C419" s="15" t="s">
        <v>61</v>
      </c>
      <c r="D419" s="15" t="s">
        <v>62</v>
      </c>
      <c r="E419" s="15" t="s">
        <v>3155</v>
      </c>
      <c r="F419" s="15" t="s">
        <v>3155</v>
      </c>
      <c r="G419" s="15" t="s">
        <v>3155</v>
      </c>
      <c r="H419" s="15">
        <v>3</v>
      </c>
      <c r="I419" s="15" t="s">
        <v>3155</v>
      </c>
      <c r="J419" s="15">
        <v>111070102</v>
      </c>
      <c r="K419" s="15" t="s">
        <v>2971</v>
      </c>
      <c r="L419" s="15" t="s">
        <v>91</v>
      </c>
      <c r="M419" s="18" t="s">
        <v>4423</v>
      </c>
      <c r="N419" s="22"/>
      <c r="O419" s="15" t="s">
        <v>1211</v>
      </c>
      <c r="P419" s="18" t="s">
        <v>1679</v>
      </c>
      <c r="Q419" s="22"/>
      <c r="R419" s="18">
        <v>0</v>
      </c>
      <c r="S419" s="18">
        <v>0</v>
      </c>
      <c r="T419" s="15"/>
      <c r="U419" s="18" t="s">
        <v>2134</v>
      </c>
      <c r="V419" s="15"/>
      <c r="W419" s="18" t="s">
        <v>2285</v>
      </c>
      <c r="X419" s="18" t="s">
        <v>71</v>
      </c>
      <c r="Y419" s="18" t="s">
        <v>2972</v>
      </c>
      <c r="Z419" s="34"/>
      <c r="AA419" s="16">
        <v>44081</v>
      </c>
      <c r="AB419" s="34"/>
      <c r="AC419" s="18"/>
      <c r="AD419" s="34"/>
      <c r="AE419" s="22" t="s">
        <v>8850</v>
      </c>
      <c r="AF419" s="22" t="s">
        <v>8865</v>
      </c>
      <c r="AG419" s="22" t="s">
        <v>8853</v>
      </c>
    </row>
    <row r="420" spans="1:33" ht="75" customHeight="1" x14ac:dyDescent="0.2">
      <c r="A420" s="18">
        <v>890985122</v>
      </c>
      <c r="B420" s="18" t="s">
        <v>1031</v>
      </c>
      <c r="C420" s="15" t="s">
        <v>61</v>
      </c>
      <c r="D420" s="15" t="s">
        <v>62</v>
      </c>
      <c r="E420" s="15" t="s">
        <v>3155</v>
      </c>
      <c r="F420" s="15" t="s">
        <v>3155</v>
      </c>
      <c r="G420" s="15" t="s">
        <v>3155</v>
      </c>
      <c r="H420" s="15">
        <v>4</v>
      </c>
      <c r="I420" s="15" t="s">
        <v>3155</v>
      </c>
      <c r="J420" s="15">
        <v>111080102</v>
      </c>
      <c r="K420" s="15" t="s">
        <v>2282</v>
      </c>
      <c r="L420" s="15" t="s">
        <v>91</v>
      </c>
      <c r="M420" s="18" t="s">
        <v>2283</v>
      </c>
      <c r="N420" s="22"/>
      <c r="O420" s="15" t="s">
        <v>1233</v>
      </c>
      <c r="P420" s="18" t="s">
        <v>1233</v>
      </c>
      <c r="Q420" s="22"/>
      <c r="R420" s="18">
        <v>0</v>
      </c>
      <c r="S420" s="18" t="s">
        <v>2317</v>
      </c>
      <c r="T420" s="15"/>
      <c r="U420" s="18" t="s">
        <v>2284</v>
      </c>
      <c r="V420" s="15"/>
      <c r="W420" s="18" t="s">
        <v>2285</v>
      </c>
      <c r="X420" s="18" t="s">
        <v>71</v>
      </c>
      <c r="Y420" s="18" t="s">
        <v>2286</v>
      </c>
      <c r="Z420" s="34"/>
      <c r="AA420" s="16">
        <v>44839</v>
      </c>
      <c r="AB420" s="34"/>
      <c r="AC420" s="18"/>
      <c r="AD420" s="34"/>
      <c r="AE420" s="22" t="s">
        <v>8850</v>
      </c>
      <c r="AF420" s="22" t="s">
        <v>8865</v>
      </c>
      <c r="AG420" s="22" t="s">
        <v>8853</v>
      </c>
    </row>
    <row r="421" spans="1:33" ht="75" customHeight="1" x14ac:dyDescent="0.2">
      <c r="A421" s="18">
        <v>890985122</v>
      </c>
      <c r="B421" s="18" t="s">
        <v>1031</v>
      </c>
      <c r="C421" s="15" t="s">
        <v>61</v>
      </c>
      <c r="D421" s="15" t="s">
        <v>62</v>
      </c>
      <c r="E421" s="15" t="s">
        <v>3155</v>
      </c>
      <c r="F421" s="15" t="s">
        <v>3155</v>
      </c>
      <c r="G421" s="15" t="s">
        <v>3155</v>
      </c>
      <c r="H421" s="15">
        <v>6</v>
      </c>
      <c r="I421" s="15" t="s">
        <v>3155</v>
      </c>
      <c r="J421" s="15">
        <v>112010206</v>
      </c>
      <c r="K421" s="15" t="s">
        <v>2287</v>
      </c>
      <c r="L421" s="15" t="s">
        <v>835</v>
      </c>
      <c r="M421" s="18" t="s">
        <v>2288</v>
      </c>
      <c r="N421" s="22"/>
      <c r="O421" s="15" t="s">
        <v>2289</v>
      </c>
      <c r="P421" s="18" t="s">
        <v>2122</v>
      </c>
      <c r="Q421" s="22"/>
      <c r="R421" s="18">
        <v>0</v>
      </c>
      <c r="S421" s="18">
        <v>0</v>
      </c>
      <c r="T421" s="15"/>
      <c r="U421" s="18" t="s">
        <v>2104</v>
      </c>
      <c r="V421" s="15"/>
      <c r="W421" s="18" t="s">
        <v>2290</v>
      </c>
      <c r="X421" s="18" t="s">
        <v>71</v>
      </c>
      <c r="Y421" s="18" t="s">
        <v>2291</v>
      </c>
      <c r="Z421" s="34"/>
      <c r="AA421" s="16">
        <v>43267</v>
      </c>
      <c r="AB421" s="34"/>
      <c r="AC421" s="18"/>
      <c r="AD421" s="34"/>
      <c r="AE421" s="22" t="s">
        <v>8850</v>
      </c>
      <c r="AF421" s="22" t="s">
        <v>8865</v>
      </c>
      <c r="AG421" s="22" t="s">
        <v>8853</v>
      </c>
    </row>
    <row r="422" spans="1:33" ht="75" customHeight="1" x14ac:dyDescent="0.2">
      <c r="A422" s="18">
        <v>890985122</v>
      </c>
      <c r="B422" s="18" t="s">
        <v>1031</v>
      </c>
      <c r="C422" s="15" t="s">
        <v>61</v>
      </c>
      <c r="D422" s="15" t="s">
        <v>62</v>
      </c>
      <c r="E422" s="15" t="s">
        <v>3155</v>
      </c>
      <c r="F422" s="15" t="s">
        <v>3155</v>
      </c>
      <c r="G422" s="15" t="s">
        <v>3155</v>
      </c>
      <c r="H422" s="15">
        <v>3</v>
      </c>
      <c r="I422" s="15" t="s">
        <v>3155</v>
      </c>
      <c r="J422" s="15">
        <v>112020306</v>
      </c>
      <c r="K422" s="15" t="s">
        <v>2295</v>
      </c>
      <c r="L422" s="15" t="s">
        <v>2296</v>
      </c>
      <c r="M422" s="18" t="s">
        <v>4424</v>
      </c>
      <c r="N422" s="22"/>
      <c r="O422" s="15" t="s">
        <v>2297</v>
      </c>
      <c r="P422" s="18" t="s">
        <v>1679</v>
      </c>
      <c r="Q422" s="22"/>
      <c r="R422" s="18">
        <v>0</v>
      </c>
      <c r="S422" s="18">
        <v>0</v>
      </c>
      <c r="T422" s="15"/>
      <c r="U422" s="18" t="s">
        <v>6254</v>
      </c>
      <c r="V422" s="15"/>
      <c r="W422" s="18" t="s">
        <v>6931</v>
      </c>
      <c r="X422" s="18" t="s">
        <v>71</v>
      </c>
      <c r="Y422" s="18" t="s">
        <v>2038</v>
      </c>
      <c r="Z422" s="34"/>
      <c r="AA422" s="16">
        <v>36892</v>
      </c>
      <c r="AB422" s="34"/>
      <c r="AC422" s="18"/>
      <c r="AD422" s="34"/>
      <c r="AE422" s="22" t="s">
        <v>8850</v>
      </c>
      <c r="AF422" s="22" t="s">
        <v>8865</v>
      </c>
      <c r="AG422" s="22" t="s">
        <v>8853</v>
      </c>
    </row>
    <row r="423" spans="1:33" ht="75" customHeight="1" x14ac:dyDescent="0.2">
      <c r="A423" s="18">
        <v>890985122</v>
      </c>
      <c r="B423" s="18" t="s">
        <v>1031</v>
      </c>
      <c r="C423" s="15" t="s">
        <v>61</v>
      </c>
      <c r="D423" s="15" t="s">
        <v>62</v>
      </c>
      <c r="E423" s="15" t="s">
        <v>3155</v>
      </c>
      <c r="F423" s="15" t="s">
        <v>3155</v>
      </c>
      <c r="G423" s="15" t="s">
        <v>3155</v>
      </c>
      <c r="H423" s="15">
        <v>5</v>
      </c>
      <c r="I423" s="15" t="s">
        <v>3155</v>
      </c>
      <c r="J423" s="15">
        <v>112020406</v>
      </c>
      <c r="K423" s="15" t="s">
        <v>2299</v>
      </c>
      <c r="L423" s="15" t="s">
        <v>835</v>
      </c>
      <c r="M423" s="18" t="s">
        <v>2300</v>
      </c>
      <c r="N423" s="22"/>
      <c r="O423" s="15" t="s">
        <v>2289</v>
      </c>
      <c r="P423" s="18" t="s">
        <v>2122</v>
      </c>
      <c r="Q423" s="22"/>
      <c r="R423" s="18">
        <v>0</v>
      </c>
      <c r="S423" s="18">
        <v>0</v>
      </c>
      <c r="T423" s="15"/>
      <c r="U423" s="18" t="s">
        <v>1707</v>
      </c>
      <c r="V423" s="15"/>
      <c r="W423" s="18" t="s">
        <v>1708</v>
      </c>
      <c r="X423" s="18" t="s">
        <v>71</v>
      </c>
      <c r="Y423" s="18" t="s">
        <v>2301</v>
      </c>
      <c r="Z423" s="34"/>
      <c r="AA423" s="16">
        <v>43146</v>
      </c>
      <c r="AB423" s="34"/>
      <c r="AC423" s="18"/>
      <c r="AD423" s="34"/>
      <c r="AE423" s="22" t="s">
        <v>8850</v>
      </c>
      <c r="AF423" s="22" t="s">
        <v>8865</v>
      </c>
      <c r="AG423" s="22" t="s">
        <v>8853</v>
      </c>
    </row>
    <row r="424" spans="1:33" ht="75" customHeight="1" x14ac:dyDescent="0.2">
      <c r="A424" s="18">
        <v>890985122</v>
      </c>
      <c r="B424" s="18" t="s">
        <v>1031</v>
      </c>
      <c r="C424" s="15" t="s">
        <v>61</v>
      </c>
      <c r="D424" s="15" t="s">
        <v>62</v>
      </c>
      <c r="E424" s="15" t="s">
        <v>3155</v>
      </c>
      <c r="F424" s="15" t="s">
        <v>3155</v>
      </c>
      <c r="G424" s="15" t="s">
        <v>3155</v>
      </c>
      <c r="H424" s="15">
        <v>6</v>
      </c>
      <c r="I424" s="15" t="s">
        <v>3155</v>
      </c>
      <c r="J424" s="15">
        <v>112030106</v>
      </c>
      <c r="K424" s="15" t="s">
        <v>2304</v>
      </c>
      <c r="L424" s="15" t="s">
        <v>835</v>
      </c>
      <c r="M424" s="18" t="s">
        <v>2305</v>
      </c>
      <c r="N424" s="22"/>
      <c r="O424" s="15" t="s">
        <v>2306</v>
      </c>
      <c r="P424" s="18" t="s">
        <v>2306</v>
      </c>
      <c r="Q424" s="22"/>
      <c r="R424" s="18">
        <v>0</v>
      </c>
      <c r="S424" s="18" t="s">
        <v>2307</v>
      </c>
      <c r="T424" s="15"/>
      <c r="U424" s="18" t="s">
        <v>1824</v>
      </c>
      <c r="V424" s="15"/>
      <c r="W424" s="18" t="s">
        <v>6932</v>
      </c>
      <c r="X424" s="18" t="s">
        <v>71</v>
      </c>
      <c r="Y424" s="18" t="s">
        <v>6933</v>
      </c>
      <c r="Z424" s="34"/>
      <c r="AA424" s="16">
        <v>44176</v>
      </c>
      <c r="AB424" s="34"/>
      <c r="AC424" s="18"/>
      <c r="AD424" s="34"/>
      <c r="AE424" s="22" t="s">
        <v>8850</v>
      </c>
      <c r="AF424" s="22" t="s">
        <v>8865</v>
      </c>
      <c r="AG424" s="22" t="s">
        <v>8853</v>
      </c>
    </row>
    <row r="425" spans="1:33" ht="105" customHeight="1" x14ac:dyDescent="0.2">
      <c r="A425" s="18">
        <v>890985122</v>
      </c>
      <c r="B425" s="18" t="s">
        <v>1031</v>
      </c>
      <c r="C425" s="15" t="s">
        <v>61</v>
      </c>
      <c r="D425" s="15" t="s">
        <v>62</v>
      </c>
      <c r="E425" s="15" t="s">
        <v>3155</v>
      </c>
      <c r="F425" s="15" t="s">
        <v>3155</v>
      </c>
      <c r="G425" s="15" t="s">
        <v>3155</v>
      </c>
      <c r="H425" s="15">
        <v>6</v>
      </c>
      <c r="I425" s="15" t="s">
        <v>3155</v>
      </c>
      <c r="J425" s="15">
        <v>112030206</v>
      </c>
      <c r="K425" s="15" t="s">
        <v>2309</v>
      </c>
      <c r="L425" s="15" t="s">
        <v>835</v>
      </c>
      <c r="M425" s="18" t="s">
        <v>2310</v>
      </c>
      <c r="N425" s="22"/>
      <c r="O425" s="15" t="s">
        <v>2311</v>
      </c>
      <c r="P425" s="18" t="s">
        <v>2311</v>
      </c>
      <c r="Q425" s="22"/>
      <c r="R425" s="18">
        <v>0</v>
      </c>
      <c r="S425" s="18" t="s">
        <v>2312</v>
      </c>
      <c r="T425" s="15"/>
      <c r="U425" s="18" t="s">
        <v>6255</v>
      </c>
      <c r="V425" s="15"/>
      <c r="W425" s="18" t="s">
        <v>2021</v>
      </c>
      <c r="X425" s="18" t="s">
        <v>71</v>
      </c>
      <c r="Y425" s="18" t="s">
        <v>2314</v>
      </c>
      <c r="Z425" s="34"/>
      <c r="AA425" s="16">
        <v>44258</v>
      </c>
      <c r="AB425" s="34"/>
      <c r="AC425" s="18"/>
      <c r="AD425" s="34"/>
      <c r="AE425" s="22" t="s">
        <v>8850</v>
      </c>
      <c r="AF425" s="22" t="s">
        <v>8865</v>
      </c>
      <c r="AG425" s="22" t="s">
        <v>8853</v>
      </c>
    </row>
    <row r="426" spans="1:33" ht="105" customHeight="1" x14ac:dyDescent="0.2">
      <c r="A426" s="18">
        <v>890985122</v>
      </c>
      <c r="B426" s="18" t="s">
        <v>1031</v>
      </c>
      <c r="C426" s="15" t="s">
        <v>61</v>
      </c>
      <c r="D426" s="15" t="s">
        <v>62</v>
      </c>
      <c r="E426" s="15" t="s">
        <v>3155</v>
      </c>
      <c r="F426" s="15" t="s">
        <v>3155</v>
      </c>
      <c r="G426" s="15" t="s">
        <v>3155</v>
      </c>
      <c r="H426" s="15">
        <v>6</v>
      </c>
      <c r="I426" s="15" t="s">
        <v>3155</v>
      </c>
      <c r="J426" s="15">
        <v>112030306</v>
      </c>
      <c r="K426" s="15" t="s">
        <v>2315</v>
      </c>
      <c r="L426" s="15" t="s">
        <v>91</v>
      </c>
      <c r="M426" s="18" t="s">
        <v>2316</v>
      </c>
      <c r="N426" s="22"/>
      <c r="O426" s="15" t="s">
        <v>1678</v>
      </c>
      <c r="P426" s="18" t="s">
        <v>1678</v>
      </c>
      <c r="Q426" s="22"/>
      <c r="R426" s="18">
        <v>0</v>
      </c>
      <c r="S426" s="18" t="s">
        <v>2317</v>
      </c>
      <c r="T426" s="15"/>
      <c r="U426" s="18" t="s">
        <v>1829</v>
      </c>
      <c r="V426" s="15"/>
      <c r="W426" s="18" t="s">
        <v>1830</v>
      </c>
      <c r="X426" s="18" t="s">
        <v>71</v>
      </c>
      <c r="Y426" s="18" t="s">
        <v>6934</v>
      </c>
      <c r="Z426" s="34"/>
      <c r="AA426" s="16">
        <v>44054</v>
      </c>
      <c r="AB426" s="34"/>
      <c r="AC426" s="18"/>
      <c r="AD426" s="34"/>
      <c r="AE426" s="22" t="s">
        <v>8850</v>
      </c>
      <c r="AF426" s="22" t="s">
        <v>8865</v>
      </c>
      <c r="AG426" s="22" t="s">
        <v>8853</v>
      </c>
    </row>
    <row r="427" spans="1:33" ht="75" customHeight="1" x14ac:dyDescent="0.2">
      <c r="A427" s="18">
        <v>890985122</v>
      </c>
      <c r="B427" s="18" t="s">
        <v>1031</v>
      </c>
      <c r="C427" s="15" t="s">
        <v>61</v>
      </c>
      <c r="D427" s="15" t="s">
        <v>62</v>
      </c>
      <c r="E427" s="15" t="s">
        <v>3155</v>
      </c>
      <c r="F427" s="15" t="s">
        <v>3155</v>
      </c>
      <c r="G427" s="15" t="s">
        <v>3155</v>
      </c>
      <c r="H427" s="15">
        <v>5</v>
      </c>
      <c r="I427" s="15" t="s">
        <v>3155</v>
      </c>
      <c r="J427" s="15">
        <v>112030405</v>
      </c>
      <c r="K427" s="15" t="s">
        <v>2319</v>
      </c>
      <c r="L427" s="15" t="s">
        <v>2320</v>
      </c>
      <c r="M427" s="18" t="s">
        <v>2321</v>
      </c>
      <c r="N427" s="22"/>
      <c r="O427" s="15" t="s">
        <v>2322</v>
      </c>
      <c r="P427" s="18" t="s">
        <v>2323</v>
      </c>
      <c r="Q427" s="22"/>
      <c r="R427" s="18">
        <v>0</v>
      </c>
      <c r="S427" s="18">
        <v>0</v>
      </c>
      <c r="T427" s="15"/>
      <c r="U427" s="18" t="s">
        <v>2269</v>
      </c>
      <c r="V427" s="15"/>
      <c r="W427" s="18" t="s">
        <v>1969</v>
      </c>
      <c r="X427" s="18" t="s">
        <v>71</v>
      </c>
      <c r="Y427" s="18" t="s">
        <v>6935</v>
      </c>
      <c r="Z427" s="34"/>
      <c r="AA427" s="16">
        <v>44197</v>
      </c>
      <c r="AB427" s="34"/>
      <c r="AC427" s="18"/>
      <c r="AD427" s="34"/>
      <c r="AE427" s="22" t="s">
        <v>8850</v>
      </c>
      <c r="AF427" s="22" t="s">
        <v>8865</v>
      </c>
      <c r="AG427" s="22" t="s">
        <v>8853</v>
      </c>
    </row>
    <row r="428" spans="1:33" ht="135" customHeight="1" x14ac:dyDescent="0.2">
      <c r="A428" s="18">
        <v>890985122</v>
      </c>
      <c r="B428" s="18" t="s">
        <v>1031</v>
      </c>
      <c r="C428" s="15" t="s">
        <v>61</v>
      </c>
      <c r="D428" s="15" t="s">
        <v>62</v>
      </c>
      <c r="E428" s="15" t="s">
        <v>3155</v>
      </c>
      <c r="F428" s="15" t="s">
        <v>3155</v>
      </c>
      <c r="G428" s="15" t="s">
        <v>3155</v>
      </c>
      <c r="H428" s="15">
        <v>4</v>
      </c>
      <c r="I428" s="15" t="s">
        <v>3155</v>
      </c>
      <c r="J428" s="15">
        <v>112040106</v>
      </c>
      <c r="K428" s="15" t="s">
        <v>2326</v>
      </c>
      <c r="L428" s="15" t="s">
        <v>91</v>
      </c>
      <c r="M428" s="18" t="s">
        <v>2327</v>
      </c>
      <c r="N428" s="22"/>
      <c r="O428" s="15" t="s">
        <v>475</v>
      </c>
      <c r="P428" s="18" t="s">
        <v>1679</v>
      </c>
      <c r="Q428" s="22"/>
      <c r="R428" s="18">
        <v>0</v>
      </c>
      <c r="S428" s="18">
        <v>0</v>
      </c>
      <c r="T428" s="15"/>
      <c r="U428" s="18" t="s">
        <v>2134</v>
      </c>
      <c r="V428" s="15"/>
      <c r="W428" s="18" t="s">
        <v>2135</v>
      </c>
      <c r="X428" s="18" t="s">
        <v>71</v>
      </c>
      <c r="Y428" s="18" t="s">
        <v>2328</v>
      </c>
      <c r="Z428" s="34"/>
      <c r="AA428" s="16">
        <v>44509</v>
      </c>
      <c r="AB428" s="34"/>
      <c r="AC428" s="18"/>
      <c r="AD428" s="34"/>
      <c r="AE428" s="22" t="s">
        <v>8850</v>
      </c>
      <c r="AF428" s="22" t="s">
        <v>8865</v>
      </c>
      <c r="AG428" s="22" t="s">
        <v>8853</v>
      </c>
    </row>
    <row r="429" spans="1:33" ht="135" customHeight="1" x14ac:dyDescent="0.2">
      <c r="A429" s="18">
        <v>890985122</v>
      </c>
      <c r="B429" s="18" t="s">
        <v>1031</v>
      </c>
      <c r="C429" s="15" t="s">
        <v>61</v>
      </c>
      <c r="D429" s="15" t="s">
        <v>62</v>
      </c>
      <c r="E429" s="15" t="s">
        <v>3155</v>
      </c>
      <c r="F429" s="15" t="s">
        <v>3155</v>
      </c>
      <c r="G429" s="15" t="s">
        <v>3155</v>
      </c>
      <c r="H429" s="15">
        <v>4</v>
      </c>
      <c r="I429" s="15" t="s">
        <v>3155</v>
      </c>
      <c r="J429" s="15">
        <v>112040205</v>
      </c>
      <c r="K429" s="15" t="s">
        <v>2329</v>
      </c>
      <c r="L429" s="15" t="s">
        <v>2330</v>
      </c>
      <c r="M429" s="18" t="s">
        <v>2331</v>
      </c>
      <c r="N429" s="22"/>
      <c r="O429" s="15" t="s">
        <v>2332</v>
      </c>
      <c r="P429" s="18" t="s">
        <v>2333</v>
      </c>
      <c r="Q429" s="22"/>
      <c r="R429" s="18">
        <v>0</v>
      </c>
      <c r="S429" s="18">
        <v>0</v>
      </c>
      <c r="T429" s="15"/>
      <c r="U429" s="18" t="s">
        <v>2269</v>
      </c>
      <c r="V429" s="15"/>
      <c r="W429" s="18" t="s">
        <v>2324</v>
      </c>
      <c r="X429" s="18" t="s">
        <v>71</v>
      </c>
      <c r="Y429" s="18" t="s">
        <v>2334</v>
      </c>
      <c r="Z429" s="34"/>
      <c r="AA429" s="16">
        <v>44409</v>
      </c>
      <c r="AB429" s="34"/>
      <c r="AC429" s="18"/>
      <c r="AD429" s="34"/>
      <c r="AE429" s="22" t="s">
        <v>8850</v>
      </c>
      <c r="AF429" s="22" t="s">
        <v>8865</v>
      </c>
      <c r="AG429" s="22" t="s">
        <v>8853</v>
      </c>
    </row>
    <row r="430" spans="1:33" ht="135" customHeight="1" x14ac:dyDescent="0.2">
      <c r="A430" s="18">
        <v>890985122</v>
      </c>
      <c r="B430" s="18" t="s">
        <v>1031</v>
      </c>
      <c r="C430" s="15" t="s">
        <v>61</v>
      </c>
      <c r="D430" s="15" t="s">
        <v>62</v>
      </c>
      <c r="E430" s="15" t="s">
        <v>3155</v>
      </c>
      <c r="F430" s="15" t="s">
        <v>3155</v>
      </c>
      <c r="G430" s="15" t="s">
        <v>3155</v>
      </c>
      <c r="H430" s="15">
        <v>2</v>
      </c>
      <c r="I430" s="15" t="s">
        <v>3155</v>
      </c>
      <c r="J430" s="15">
        <v>112040506</v>
      </c>
      <c r="K430" s="15" t="s">
        <v>2335</v>
      </c>
      <c r="L430" s="15" t="s">
        <v>91</v>
      </c>
      <c r="M430" s="18" t="s">
        <v>4425</v>
      </c>
      <c r="N430" s="22"/>
      <c r="O430" s="15" t="s">
        <v>1434</v>
      </c>
      <c r="P430" s="18" t="s">
        <v>1679</v>
      </c>
      <c r="Q430" s="22"/>
      <c r="R430" s="18">
        <v>0</v>
      </c>
      <c r="S430" s="18">
        <v>0</v>
      </c>
      <c r="T430" s="15"/>
      <c r="U430" s="18" t="s">
        <v>1707</v>
      </c>
      <c r="V430" s="15"/>
      <c r="W430" s="18" t="s">
        <v>1708</v>
      </c>
      <c r="X430" s="18" t="s">
        <v>71</v>
      </c>
      <c r="Y430" s="18" t="s">
        <v>6936</v>
      </c>
      <c r="Z430" s="34"/>
      <c r="AA430" s="16">
        <v>43432</v>
      </c>
      <c r="AB430" s="34"/>
      <c r="AC430" s="18"/>
      <c r="AD430" s="34"/>
      <c r="AE430" s="22" t="s">
        <v>8850</v>
      </c>
      <c r="AF430" s="22" t="s">
        <v>8865</v>
      </c>
      <c r="AG430" s="22" t="s">
        <v>8853</v>
      </c>
    </row>
    <row r="431" spans="1:33" ht="135" customHeight="1" x14ac:dyDescent="0.2">
      <c r="A431" s="18">
        <v>890985122</v>
      </c>
      <c r="B431" s="18" t="s">
        <v>1031</v>
      </c>
      <c r="C431" s="15" t="s">
        <v>61</v>
      </c>
      <c r="D431" s="15" t="s">
        <v>62</v>
      </c>
      <c r="E431" s="15" t="s">
        <v>3155</v>
      </c>
      <c r="F431" s="15" t="s">
        <v>3155</v>
      </c>
      <c r="G431" s="15" t="s">
        <v>3155</v>
      </c>
      <c r="H431" s="15">
        <v>5</v>
      </c>
      <c r="I431" s="15" t="s">
        <v>3155</v>
      </c>
      <c r="J431" s="15">
        <v>112050206</v>
      </c>
      <c r="K431" s="15" t="s">
        <v>2337</v>
      </c>
      <c r="L431" s="15" t="s">
        <v>835</v>
      </c>
      <c r="M431" s="18" t="s">
        <v>2338</v>
      </c>
      <c r="N431" s="22"/>
      <c r="O431" s="15" t="s">
        <v>2339</v>
      </c>
      <c r="P431" s="18" t="s">
        <v>2685</v>
      </c>
      <c r="Q431" s="22"/>
      <c r="R431" s="18">
        <v>0</v>
      </c>
      <c r="S431" s="18">
        <v>0</v>
      </c>
      <c r="T431" s="15"/>
      <c r="U431" s="18" t="s">
        <v>1824</v>
      </c>
      <c r="V431" s="15"/>
      <c r="W431" s="18" t="s">
        <v>1910</v>
      </c>
      <c r="X431" s="18" t="s">
        <v>71</v>
      </c>
      <c r="Y431" s="18" t="s">
        <v>2340</v>
      </c>
      <c r="Z431" s="34"/>
      <c r="AA431" s="16">
        <v>45075</v>
      </c>
      <c r="AB431" s="34"/>
      <c r="AC431" s="18"/>
      <c r="AD431" s="34"/>
      <c r="AE431" s="22" t="s">
        <v>8850</v>
      </c>
      <c r="AF431" s="22" t="s">
        <v>8865</v>
      </c>
      <c r="AG431" s="22" t="s">
        <v>8853</v>
      </c>
    </row>
    <row r="432" spans="1:33" ht="135" customHeight="1" x14ac:dyDescent="0.2">
      <c r="A432" s="18">
        <v>890985122</v>
      </c>
      <c r="B432" s="18" t="s">
        <v>1031</v>
      </c>
      <c r="C432" s="15" t="s">
        <v>61</v>
      </c>
      <c r="D432" s="15" t="s">
        <v>62</v>
      </c>
      <c r="E432" s="15" t="s">
        <v>3155</v>
      </c>
      <c r="F432" s="15" t="s">
        <v>3155</v>
      </c>
      <c r="G432" s="15" t="s">
        <v>3155</v>
      </c>
      <c r="H432" s="15">
        <v>3</v>
      </c>
      <c r="I432" s="15" t="s">
        <v>3155</v>
      </c>
      <c r="J432" s="15">
        <v>112050306</v>
      </c>
      <c r="K432" s="15" t="s">
        <v>2341</v>
      </c>
      <c r="L432" s="15" t="s">
        <v>91</v>
      </c>
      <c r="M432" s="18" t="s">
        <v>2342</v>
      </c>
      <c r="N432" s="22"/>
      <c r="O432" s="15" t="s">
        <v>1678</v>
      </c>
      <c r="P432" s="18" t="s">
        <v>1679</v>
      </c>
      <c r="Q432" s="22"/>
      <c r="R432" s="18">
        <v>0</v>
      </c>
      <c r="S432" s="18">
        <v>0</v>
      </c>
      <c r="T432" s="15"/>
      <c r="U432" s="18" t="s">
        <v>2343</v>
      </c>
      <c r="V432" s="15"/>
      <c r="W432" s="18" t="s">
        <v>2344</v>
      </c>
      <c r="X432" s="18" t="s">
        <v>71</v>
      </c>
      <c r="Y432" s="18" t="s">
        <v>2345</v>
      </c>
      <c r="Z432" s="34"/>
      <c r="AA432" s="16">
        <v>45462</v>
      </c>
      <c r="AB432" s="34"/>
      <c r="AC432" s="18"/>
      <c r="AD432" s="34"/>
      <c r="AE432" s="22" t="s">
        <v>8850</v>
      </c>
      <c r="AF432" s="22" t="s">
        <v>8865</v>
      </c>
      <c r="AG432" s="22" t="s">
        <v>8853</v>
      </c>
    </row>
    <row r="433" spans="1:33" ht="135" customHeight="1" x14ac:dyDescent="0.2">
      <c r="A433" s="18">
        <v>890985122</v>
      </c>
      <c r="B433" s="18" t="s">
        <v>1031</v>
      </c>
      <c r="C433" s="15" t="s">
        <v>61</v>
      </c>
      <c r="D433" s="15" t="s">
        <v>62</v>
      </c>
      <c r="E433" s="15" t="s">
        <v>3155</v>
      </c>
      <c r="F433" s="15" t="s">
        <v>3155</v>
      </c>
      <c r="G433" s="15" t="s">
        <v>3155</v>
      </c>
      <c r="H433" s="15">
        <v>5</v>
      </c>
      <c r="I433" s="15" t="s">
        <v>3155</v>
      </c>
      <c r="J433" s="15">
        <v>112050716</v>
      </c>
      <c r="K433" s="15" t="s">
        <v>2346</v>
      </c>
      <c r="L433" s="15" t="s">
        <v>835</v>
      </c>
      <c r="M433" s="18" t="s">
        <v>2347</v>
      </c>
      <c r="N433" s="22"/>
      <c r="O433" s="15" t="s">
        <v>2348</v>
      </c>
      <c r="P433" s="18" t="s">
        <v>2348</v>
      </c>
      <c r="Q433" s="22"/>
      <c r="R433" s="18">
        <v>0</v>
      </c>
      <c r="S433" s="18">
        <v>0</v>
      </c>
      <c r="T433" s="15"/>
      <c r="U433" s="18" t="s">
        <v>1824</v>
      </c>
      <c r="V433" s="15"/>
      <c r="W433" s="18" t="s">
        <v>2349</v>
      </c>
      <c r="X433" s="18" t="s">
        <v>71</v>
      </c>
      <c r="Y433" s="18" t="s">
        <v>2350</v>
      </c>
      <c r="Z433" s="34"/>
      <c r="AA433" s="16">
        <v>43522</v>
      </c>
      <c r="AB433" s="34"/>
      <c r="AC433" s="18"/>
      <c r="AD433" s="34"/>
      <c r="AE433" s="22" t="s">
        <v>8850</v>
      </c>
      <c r="AF433" s="22" t="s">
        <v>8865</v>
      </c>
      <c r="AG433" s="22" t="s">
        <v>8853</v>
      </c>
    </row>
    <row r="434" spans="1:33" ht="135" customHeight="1" x14ac:dyDescent="0.2">
      <c r="A434" s="18">
        <v>890985122</v>
      </c>
      <c r="B434" s="18" t="s">
        <v>1031</v>
      </c>
      <c r="C434" s="15" t="s">
        <v>61</v>
      </c>
      <c r="D434" s="15" t="s">
        <v>62</v>
      </c>
      <c r="E434" s="15" t="s">
        <v>3155</v>
      </c>
      <c r="F434" s="15" t="s">
        <v>3155</v>
      </c>
      <c r="G434" s="15" t="s">
        <v>3155</v>
      </c>
      <c r="H434" s="15">
        <v>3</v>
      </c>
      <c r="I434" s="15" t="s">
        <v>3155</v>
      </c>
      <c r="J434" s="15">
        <v>112070106</v>
      </c>
      <c r="K434" s="15" t="s">
        <v>2351</v>
      </c>
      <c r="L434" s="15" t="s">
        <v>2302</v>
      </c>
      <c r="M434" s="18" t="s">
        <v>2352</v>
      </c>
      <c r="N434" s="22"/>
      <c r="O434" s="15" t="s">
        <v>2303</v>
      </c>
      <c r="P434" s="18" t="s">
        <v>2303</v>
      </c>
      <c r="Q434" s="22"/>
      <c r="R434" s="18">
        <v>0</v>
      </c>
      <c r="S434" s="18" t="s">
        <v>6256</v>
      </c>
      <c r="T434" s="15"/>
      <c r="U434" s="18" t="s">
        <v>2353</v>
      </c>
      <c r="V434" s="15"/>
      <c r="W434" s="18" t="s">
        <v>2354</v>
      </c>
      <c r="X434" s="18" t="s">
        <v>71</v>
      </c>
      <c r="Y434" s="18" t="s">
        <v>2355</v>
      </c>
      <c r="Z434" s="34"/>
      <c r="AA434" s="16">
        <v>45054</v>
      </c>
      <c r="AB434" s="34"/>
      <c r="AC434" s="18"/>
      <c r="AD434" s="34"/>
      <c r="AE434" s="22" t="s">
        <v>8850</v>
      </c>
      <c r="AF434" s="22" t="s">
        <v>8865</v>
      </c>
      <c r="AG434" s="22" t="s">
        <v>8853</v>
      </c>
    </row>
    <row r="435" spans="1:33" ht="90" customHeight="1" x14ac:dyDescent="0.2">
      <c r="A435" s="18">
        <v>890985122</v>
      </c>
      <c r="B435" s="18" t="s">
        <v>1031</v>
      </c>
      <c r="C435" s="15" t="s">
        <v>61</v>
      </c>
      <c r="D435" s="15" t="s">
        <v>62</v>
      </c>
      <c r="E435" s="15" t="s">
        <v>3155</v>
      </c>
      <c r="F435" s="15" t="s">
        <v>3155</v>
      </c>
      <c r="G435" s="15" t="s">
        <v>3155</v>
      </c>
      <c r="H435" s="15">
        <v>3</v>
      </c>
      <c r="I435" s="15" t="s">
        <v>3155</v>
      </c>
      <c r="J435" s="15">
        <v>113010303</v>
      </c>
      <c r="K435" s="15" t="s">
        <v>2356</v>
      </c>
      <c r="L435" s="15" t="s">
        <v>64</v>
      </c>
      <c r="M435" s="18" t="s">
        <v>4426</v>
      </c>
      <c r="N435" s="22"/>
      <c r="O435" s="15" t="s">
        <v>66</v>
      </c>
      <c r="P435" s="18" t="s">
        <v>1745</v>
      </c>
      <c r="Q435" s="22"/>
      <c r="R435" s="18">
        <v>0</v>
      </c>
      <c r="S435" s="18">
        <v>0</v>
      </c>
      <c r="T435" s="15"/>
      <c r="U435" s="18" t="s">
        <v>6257</v>
      </c>
      <c r="V435" s="15"/>
      <c r="W435" s="18" t="s">
        <v>2151</v>
      </c>
      <c r="X435" s="18" t="s">
        <v>71</v>
      </c>
      <c r="Y435" s="18" t="s">
        <v>6937</v>
      </c>
      <c r="Z435" s="34"/>
      <c r="AA435" s="16">
        <v>45160</v>
      </c>
      <c r="AB435" s="34"/>
      <c r="AC435" s="18"/>
      <c r="AD435" s="34"/>
      <c r="AE435" s="22" t="s">
        <v>8850</v>
      </c>
      <c r="AF435" s="22" t="s">
        <v>8865</v>
      </c>
      <c r="AG435" s="22" t="s">
        <v>8853</v>
      </c>
    </row>
    <row r="436" spans="1:33" ht="90" customHeight="1" x14ac:dyDescent="0.2">
      <c r="A436" s="18">
        <v>890985122</v>
      </c>
      <c r="B436" s="18" t="s">
        <v>1031</v>
      </c>
      <c r="C436" s="15" t="s">
        <v>61</v>
      </c>
      <c r="D436" s="15" t="s">
        <v>62</v>
      </c>
      <c r="E436" s="15" t="s">
        <v>3155</v>
      </c>
      <c r="F436" s="15" t="s">
        <v>3155</v>
      </c>
      <c r="G436" s="15" t="s">
        <v>3155</v>
      </c>
      <c r="H436" s="15">
        <v>4</v>
      </c>
      <c r="I436" s="15" t="s">
        <v>3155</v>
      </c>
      <c r="J436" s="15">
        <v>113010704</v>
      </c>
      <c r="K436" s="15" t="s">
        <v>2359</v>
      </c>
      <c r="L436" s="15" t="s">
        <v>91</v>
      </c>
      <c r="M436" s="18" t="s">
        <v>4427</v>
      </c>
      <c r="N436" s="22"/>
      <c r="O436" s="15" t="s">
        <v>475</v>
      </c>
      <c r="P436" s="18" t="s">
        <v>1679</v>
      </c>
      <c r="Q436" s="22"/>
      <c r="R436" s="18">
        <v>0</v>
      </c>
      <c r="S436" s="18">
        <v>0</v>
      </c>
      <c r="T436" s="15"/>
      <c r="U436" s="18" t="s">
        <v>1829</v>
      </c>
      <c r="V436" s="15"/>
      <c r="W436" s="18" t="s">
        <v>1830</v>
      </c>
      <c r="X436" s="18" t="s">
        <v>71</v>
      </c>
      <c r="Y436" s="18" t="s">
        <v>2360</v>
      </c>
      <c r="Z436" s="34"/>
      <c r="AA436" s="16">
        <v>45441</v>
      </c>
      <c r="AB436" s="34"/>
      <c r="AC436" s="18"/>
      <c r="AD436" s="34"/>
      <c r="AE436" s="22" t="s">
        <v>8850</v>
      </c>
      <c r="AF436" s="22" t="s">
        <v>8865</v>
      </c>
      <c r="AG436" s="22" t="s">
        <v>8853</v>
      </c>
    </row>
    <row r="437" spans="1:33" ht="90" customHeight="1" x14ac:dyDescent="0.2">
      <c r="A437" s="18">
        <v>890985122</v>
      </c>
      <c r="B437" s="18" t="s">
        <v>1031</v>
      </c>
      <c r="C437" s="15" t="s">
        <v>61</v>
      </c>
      <c r="D437" s="15" t="s">
        <v>62</v>
      </c>
      <c r="E437" s="15" t="s">
        <v>3155</v>
      </c>
      <c r="F437" s="15" t="s">
        <v>3155</v>
      </c>
      <c r="G437" s="15" t="s">
        <v>3155</v>
      </c>
      <c r="H437" s="15">
        <v>2</v>
      </c>
      <c r="I437" s="15" t="s">
        <v>3155</v>
      </c>
      <c r="J437" s="15">
        <v>113011009</v>
      </c>
      <c r="K437" s="15" t="s">
        <v>4258</v>
      </c>
      <c r="L437" s="15" t="s">
        <v>1411</v>
      </c>
      <c r="M437" s="18" t="s">
        <v>4428</v>
      </c>
      <c r="N437" s="22"/>
      <c r="O437" s="15" t="s">
        <v>1841</v>
      </c>
      <c r="P437" s="18" t="s">
        <v>5703</v>
      </c>
      <c r="Q437" s="22"/>
      <c r="R437" s="18">
        <v>0</v>
      </c>
      <c r="S437" s="18">
        <v>0</v>
      </c>
      <c r="T437" s="15"/>
      <c r="U437" s="18" t="s">
        <v>6258</v>
      </c>
      <c r="V437" s="15"/>
      <c r="W437" s="18" t="s">
        <v>1963</v>
      </c>
      <c r="X437" s="18" t="s">
        <v>71</v>
      </c>
      <c r="Y437" s="18" t="s">
        <v>6938</v>
      </c>
      <c r="Z437" s="34"/>
      <c r="AA437" s="16">
        <v>43857</v>
      </c>
      <c r="AB437" s="34"/>
      <c r="AC437" s="18"/>
      <c r="AD437" s="34"/>
      <c r="AE437" s="22" t="s">
        <v>8850</v>
      </c>
      <c r="AF437" s="22" t="s">
        <v>8865</v>
      </c>
      <c r="AG437" s="22" t="s">
        <v>8853</v>
      </c>
    </row>
    <row r="438" spans="1:33" ht="90" customHeight="1" x14ac:dyDescent="0.2">
      <c r="A438" s="18">
        <v>890985122</v>
      </c>
      <c r="B438" s="18" t="s">
        <v>1031</v>
      </c>
      <c r="C438" s="15" t="s">
        <v>61</v>
      </c>
      <c r="D438" s="15" t="s">
        <v>62</v>
      </c>
      <c r="E438" s="15" t="s">
        <v>3155</v>
      </c>
      <c r="F438" s="15" t="s">
        <v>3155</v>
      </c>
      <c r="G438" s="15" t="s">
        <v>3155</v>
      </c>
      <c r="H438" s="15">
        <v>3</v>
      </c>
      <c r="I438" s="15" t="s">
        <v>3155</v>
      </c>
      <c r="J438" s="15">
        <v>113011402</v>
      </c>
      <c r="K438" s="15" t="s">
        <v>2361</v>
      </c>
      <c r="L438" s="15" t="s">
        <v>91</v>
      </c>
      <c r="M438" s="18" t="s">
        <v>2362</v>
      </c>
      <c r="N438" s="22"/>
      <c r="O438" s="15" t="s">
        <v>1914</v>
      </c>
      <c r="P438" s="18" t="s">
        <v>5725</v>
      </c>
      <c r="Q438" s="22"/>
      <c r="R438" s="18">
        <v>0</v>
      </c>
      <c r="S438" s="18">
        <v>0</v>
      </c>
      <c r="T438" s="15"/>
      <c r="U438" s="18" t="s">
        <v>2364</v>
      </c>
      <c r="V438" s="15"/>
      <c r="W438" s="18" t="s">
        <v>2124</v>
      </c>
      <c r="X438" s="18" t="s">
        <v>71</v>
      </c>
      <c r="Y438" s="18" t="s">
        <v>2365</v>
      </c>
      <c r="Z438" s="34"/>
      <c r="AA438" s="16">
        <v>42869</v>
      </c>
      <c r="AB438" s="34"/>
      <c r="AC438" s="18"/>
      <c r="AD438" s="34"/>
      <c r="AE438" s="22" t="s">
        <v>8850</v>
      </c>
      <c r="AF438" s="22" t="s">
        <v>8865</v>
      </c>
      <c r="AG438" s="22" t="s">
        <v>8853</v>
      </c>
    </row>
    <row r="439" spans="1:33" ht="90" customHeight="1" x14ac:dyDescent="0.2">
      <c r="A439" s="18">
        <v>890985122</v>
      </c>
      <c r="B439" s="18" t="s">
        <v>1031</v>
      </c>
      <c r="C439" s="15" t="s">
        <v>61</v>
      </c>
      <c r="D439" s="15" t="s">
        <v>62</v>
      </c>
      <c r="E439" s="15" t="s">
        <v>3155</v>
      </c>
      <c r="F439" s="15" t="s">
        <v>3155</v>
      </c>
      <c r="G439" s="15" t="s">
        <v>3155</v>
      </c>
      <c r="H439" s="15">
        <v>6</v>
      </c>
      <c r="I439" s="15" t="s">
        <v>3155</v>
      </c>
      <c r="J439" s="15">
        <v>113011701</v>
      </c>
      <c r="K439" s="15" t="s">
        <v>1452</v>
      </c>
      <c r="L439" s="15" t="s">
        <v>91</v>
      </c>
      <c r="M439" s="18" t="s">
        <v>4429</v>
      </c>
      <c r="N439" s="22"/>
      <c r="O439" s="15" t="s">
        <v>1454</v>
      </c>
      <c r="P439" s="18" t="s">
        <v>1454</v>
      </c>
      <c r="Q439" s="22"/>
      <c r="R439" s="18">
        <v>0</v>
      </c>
      <c r="S439" s="18" t="s">
        <v>6259</v>
      </c>
      <c r="T439" s="15"/>
      <c r="U439" s="18" t="s">
        <v>2366</v>
      </c>
      <c r="V439" s="15"/>
      <c r="W439" s="18" t="s">
        <v>2201</v>
      </c>
      <c r="X439" s="18" t="s">
        <v>71</v>
      </c>
      <c r="Y439" s="18" t="s">
        <v>6939</v>
      </c>
      <c r="Z439" s="34"/>
      <c r="AA439" s="16">
        <v>46097</v>
      </c>
      <c r="AB439" s="34"/>
      <c r="AC439" s="18"/>
      <c r="AD439" s="34"/>
      <c r="AE439" s="22" t="s">
        <v>8850</v>
      </c>
      <c r="AF439" s="22" t="s">
        <v>8865</v>
      </c>
      <c r="AG439" s="22" t="s">
        <v>8853</v>
      </c>
    </row>
    <row r="440" spans="1:33" ht="90" customHeight="1" x14ac:dyDescent="0.2">
      <c r="A440" s="18">
        <v>890985122</v>
      </c>
      <c r="B440" s="18" t="s">
        <v>1031</v>
      </c>
      <c r="C440" s="15" t="s">
        <v>61</v>
      </c>
      <c r="D440" s="15" t="s">
        <v>62</v>
      </c>
      <c r="E440" s="15" t="s">
        <v>3155</v>
      </c>
      <c r="F440" s="15" t="s">
        <v>3155</v>
      </c>
      <c r="G440" s="15" t="s">
        <v>3155</v>
      </c>
      <c r="H440" s="15">
        <v>7</v>
      </c>
      <c r="I440" s="15" t="s">
        <v>3155</v>
      </c>
      <c r="J440" s="15">
        <v>113011801</v>
      </c>
      <c r="K440" s="15" t="s">
        <v>1461</v>
      </c>
      <c r="L440" s="15" t="s">
        <v>91</v>
      </c>
      <c r="M440" s="18" t="s">
        <v>4430</v>
      </c>
      <c r="N440" s="22"/>
      <c r="O440" s="15" t="s">
        <v>1454</v>
      </c>
      <c r="P440" s="18" t="s">
        <v>1454</v>
      </c>
      <c r="Q440" s="22"/>
      <c r="R440" s="18">
        <v>0</v>
      </c>
      <c r="S440" s="18">
        <v>0</v>
      </c>
      <c r="T440" s="15"/>
      <c r="U440" s="18" t="s">
        <v>6260</v>
      </c>
      <c r="V440" s="15"/>
      <c r="W440" s="18" t="s">
        <v>6940</v>
      </c>
      <c r="X440" s="18" t="s">
        <v>208</v>
      </c>
      <c r="Y440" s="18" t="s">
        <v>6941</v>
      </c>
      <c r="Z440" s="34"/>
      <c r="AA440" s="16">
        <v>44109</v>
      </c>
      <c r="AB440" s="34"/>
      <c r="AC440" s="18"/>
      <c r="AD440" s="34"/>
      <c r="AE440" s="22" t="s">
        <v>8850</v>
      </c>
      <c r="AF440" s="22" t="s">
        <v>8865</v>
      </c>
      <c r="AG440" s="22" t="s">
        <v>8853</v>
      </c>
    </row>
    <row r="441" spans="1:33" ht="90" customHeight="1" x14ac:dyDescent="0.2">
      <c r="A441" s="18">
        <v>890985122</v>
      </c>
      <c r="B441" s="18" t="s">
        <v>1031</v>
      </c>
      <c r="C441" s="15" t="s">
        <v>61</v>
      </c>
      <c r="D441" s="15" t="s">
        <v>62</v>
      </c>
      <c r="E441" s="15" t="s">
        <v>3155</v>
      </c>
      <c r="F441" s="15" t="s">
        <v>3155</v>
      </c>
      <c r="G441" s="15" t="s">
        <v>3155</v>
      </c>
      <c r="H441" s="15">
        <v>5</v>
      </c>
      <c r="I441" s="15" t="s">
        <v>3155</v>
      </c>
      <c r="J441" s="15">
        <v>113020104</v>
      </c>
      <c r="K441" s="15" t="s">
        <v>2368</v>
      </c>
      <c r="L441" s="15" t="s">
        <v>91</v>
      </c>
      <c r="M441" s="18" t="s">
        <v>2369</v>
      </c>
      <c r="N441" s="22"/>
      <c r="O441" s="15" t="s">
        <v>1817</v>
      </c>
      <c r="P441" s="18" t="s">
        <v>1817</v>
      </c>
      <c r="Q441" s="22"/>
      <c r="R441" s="18">
        <v>0</v>
      </c>
      <c r="S441" s="18">
        <v>0</v>
      </c>
      <c r="T441" s="15"/>
      <c r="U441" s="18" t="s">
        <v>1829</v>
      </c>
      <c r="V441" s="15"/>
      <c r="W441" s="18" t="s">
        <v>1830</v>
      </c>
      <c r="X441" s="18" t="s">
        <v>71</v>
      </c>
      <c r="Y441" s="18" t="s">
        <v>6942</v>
      </c>
      <c r="Z441" s="34"/>
      <c r="AA441" s="16">
        <v>43153</v>
      </c>
      <c r="AB441" s="34"/>
      <c r="AC441" s="18"/>
      <c r="AD441" s="34"/>
      <c r="AE441" s="22" t="s">
        <v>8850</v>
      </c>
      <c r="AF441" s="22" t="s">
        <v>8865</v>
      </c>
      <c r="AG441" s="22" t="s">
        <v>8853</v>
      </c>
    </row>
    <row r="442" spans="1:33" ht="150" customHeight="1" x14ac:dyDescent="0.2">
      <c r="A442" s="18">
        <v>890985122</v>
      </c>
      <c r="B442" s="18" t="s">
        <v>1031</v>
      </c>
      <c r="C442" s="15" t="s">
        <v>61</v>
      </c>
      <c r="D442" s="15" t="s">
        <v>62</v>
      </c>
      <c r="E442" s="15" t="s">
        <v>3155</v>
      </c>
      <c r="F442" s="15" t="s">
        <v>3155</v>
      </c>
      <c r="G442" s="15" t="s">
        <v>3155</v>
      </c>
      <c r="H442" s="15">
        <v>2</v>
      </c>
      <c r="I442" s="15" t="s">
        <v>3155</v>
      </c>
      <c r="J442" s="15">
        <v>113020209</v>
      </c>
      <c r="K442" s="15" t="s">
        <v>2370</v>
      </c>
      <c r="L442" s="15" t="s">
        <v>1436</v>
      </c>
      <c r="M442" s="18" t="s">
        <v>4431</v>
      </c>
      <c r="N442" s="22"/>
      <c r="O442" s="15" t="s">
        <v>1428</v>
      </c>
      <c r="P442" s="18" t="s">
        <v>1655</v>
      </c>
      <c r="Q442" s="22"/>
      <c r="R442" s="18" t="s">
        <v>1766</v>
      </c>
      <c r="S442" s="18">
        <v>0</v>
      </c>
      <c r="T442" s="15"/>
      <c r="U442" s="18" t="s">
        <v>1781</v>
      </c>
      <c r="V442" s="15"/>
      <c r="W442" s="18" t="s">
        <v>1782</v>
      </c>
      <c r="X442" s="18" t="s">
        <v>71</v>
      </c>
      <c r="Y442" s="18" t="s">
        <v>2975</v>
      </c>
      <c r="Z442" s="34"/>
      <c r="AA442" s="16">
        <v>45387</v>
      </c>
      <c r="AB442" s="34"/>
      <c r="AC442" s="18"/>
      <c r="AD442" s="34"/>
      <c r="AE442" s="22" t="s">
        <v>8850</v>
      </c>
      <c r="AF442" s="22" t="s">
        <v>8865</v>
      </c>
      <c r="AG442" s="22" t="s">
        <v>8853</v>
      </c>
    </row>
    <row r="443" spans="1:33" ht="150" customHeight="1" x14ac:dyDescent="0.2">
      <c r="A443" s="18">
        <v>890985122</v>
      </c>
      <c r="B443" s="18" t="s">
        <v>1031</v>
      </c>
      <c r="C443" s="15" t="s">
        <v>61</v>
      </c>
      <c r="D443" s="15" t="s">
        <v>62</v>
      </c>
      <c r="E443" s="15" t="s">
        <v>3155</v>
      </c>
      <c r="F443" s="15" t="s">
        <v>3155</v>
      </c>
      <c r="G443" s="15" t="s">
        <v>3155</v>
      </c>
      <c r="H443" s="15">
        <v>6</v>
      </c>
      <c r="I443" s="15" t="s">
        <v>3155</v>
      </c>
      <c r="J443" s="15">
        <v>113020301</v>
      </c>
      <c r="K443" s="15" t="s">
        <v>1465</v>
      </c>
      <c r="L443" s="15" t="s">
        <v>91</v>
      </c>
      <c r="M443" s="18" t="s">
        <v>4432</v>
      </c>
      <c r="N443" s="22"/>
      <c r="O443" s="15" t="s">
        <v>1454</v>
      </c>
      <c r="P443" s="18" t="s">
        <v>1454</v>
      </c>
      <c r="Q443" s="22"/>
      <c r="R443" s="18">
        <v>0</v>
      </c>
      <c r="S443" s="18">
        <v>0</v>
      </c>
      <c r="T443" s="15"/>
      <c r="U443" s="18" t="s">
        <v>6261</v>
      </c>
      <c r="V443" s="15"/>
      <c r="W443" s="18" t="s">
        <v>6943</v>
      </c>
      <c r="X443" s="18" t="s">
        <v>208</v>
      </c>
      <c r="Y443" s="18" t="s">
        <v>6944</v>
      </c>
      <c r="Z443" s="34"/>
      <c r="AA443" s="16">
        <v>43439</v>
      </c>
      <c r="AB443" s="34"/>
      <c r="AC443" s="18"/>
      <c r="AD443" s="34"/>
      <c r="AE443" s="22" t="s">
        <v>8850</v>
      </c>
      <c r="AF443" s="22" t="s">
        <v>8865</v>
      </c>
      <c r="AG443" s="22" t="s">
        <v>8853</v>
      </c>
    </row>
    <row r="444" spans="1:33" ht="90" customHeight="1" x14ac:dyDescent="0.2">
      <c r="A444" s="18">
        <v>890985122</v>
      </c>
      <c r="B444" s="18" t="s">
        <v>1031</v>
      </c>
      <c r="C444" s="15" t="s">
        <v>61</v>
      </c>
      <c r="D444" s="15" t="s">
        <v>62</v>
      </c>
      <c r="E444" s="15" t="s">
        <v>3155</v>
      </c>
      <c r="F444" s="15" t="s">
        <v>3155</v>
      </c>
      <c r="G444" s="15" t="s">
        <v>3155</v>
      </c>
      <c r="H444" s="15">
        <v>7</v>
      </c>
      <c r="I444" s="15" t="s">
        <v>3155</v>
      </c>
      <c r="J444" s="15">
        <v>113020401</v>
      </c>
      <c r="K444" s="15" t="s">
        <v>1469</v>
      </c>
      <c r="L444" s="15" t="s">
        <v>91</v>
      </c>
      <c r="M444" s="18" t="s">
        <v>2374</v>
      </c>
      <c r="N444" s="22"/>
      <c r="O444" s="15" t="s">
        <v>1454</v>
      </c>
      <c r="P444" s="18" t="s">
        <v>1454</v>
      </c>
      <c r="Q444" s="22"/>
      <c r="R444" s="18">
        <v>0</v>
      </c>
      <c r="S444" s="18">
        <v>0</v>
      </c>
      <c r="T444" s="15"/>
      <c r="U444" s="18" t="s">
        <v>2376</v>
      </c>
      <c r="V444" s="15"/>
      <c r="W444" s="18" t="s">
        <v>2377</v>
      </c>
      <c r="X444" s="18" t="s">
        <v>208</v>
      </c>
      <c r="Y444" s="18" t="s">
        <v>2378</v>
      </c>
      <c r="Z444" s="34"/>
      <c r="AA444" s="16">
        <v>44006</v>
      </c>
      <c r="AB444" s="34"/>
      <c r="AC444" s="18"/>
      <c r="AD444" s="34"/>
      <c r="AE444" s="22" t="s">
        <v>8850</v>
      </c>
      <c r="AF444" s="22" t="s">
        <v>8865</v>
      </c>
      <c r="AG444" s="22" t="s">
        <v>8853</v>
      </c>
    </row>
    <row r="445" spans="1:33" ht="90" customHeight="1" x14ac:dyDescent="0.2">
      <c r="A445" s="18">
        <v>890985122</v>
      </c>
      <c r="B445" s="18" t="s">
        <v>1031</v>
      </c>
      <c r="C445" s="15" t="s">
        <v>61</v>
      </c>
      <c r="D445" s="15" t="s">
        <v>62</v>
      </c>
      <c r="E445" s="15" t="s">
        <v>3155</v>
      </c>
      <c r="F445" s="15" t="s">
        <v>3155</v>
      </c>
      <c r="G445" s="15" t="s">
        <v>3155</v>
      </c>
      <c r="H445" s="15">
        <v>7</v>
      </c>
      <c r="I445" s="15" t="s">
        <v>3155</v>
      </c>
      <c r="J445" s="15">
        <v>113020501</v>
      </c>
      <c r="K445" s="15" t="s">
        <v>1473</v>
      </c>
      <c r="L445" s="15" t="s">
        <v>91</v>
      </c>
      <c r="M445" s="18" t="s">
        <v>4433</v>
      </c>
      <c r="N445" s="22"/>
      <c r="O445" s="15" t="s">
        <v>1454</v>
      </c>
      <c r="P445" s="18" t="s">
        <v>1454</v>
      </c>
      <c r="Q445" s="22"/>
      <c r="R445" s="18">
        <v>0</v>
      </c>
      <c r="S445" s="18">
        <v>0</v>
      </c>
      <c r="T445" s="15"/>
      <c r="U445" s="18" t="s">
        <v>6262</v>
      </c>
      <c r="V445" s="15"/>
      <c r="W445" s="18" t="s">
        <v>6945</v>
      </c>
      <c r="X445" s="18" t="s">
        <v>208</v>
      </c>
      <c r="Y445" s="18" t="s">
        <v>6946</v>
      </c>
      <c r="Z445" s="34"/>
      <c r="AA445" s="16">
        <v>44123</v>
      </c>
      <c r="AB445" s="34"/>
      <c r="AC445" s="18"/>
      <c r="AD445" s="34"/>
      <c r="AE445" s="22" t="s">
        <v>8850</v>
      </c>
      <c r="AF445" s="22" t="s">
        <v>8865</v>
      </c>
      <c r="AG445" s="22" t="s">
        <v>8853</v>
      </c>
    </row>
    <row r="446" spans="1:33" ht="90" customHeight="1" x14ac:dyDescent="0.2">
      <c r="A446" s="18">
        <v>890985122</v>
      </c>
      <c r="B446" s="18" t="s">
        <v>1031</v>
      </c>
      <c r="C446" s="15" t="s">
        <v>61</v>
      </c>
      <c r="D446" s="15" t="s">
        <v>62</v>
      </c>
      <c r="E446" s="15" t="s">
        <v>3155</v>
      </c>
      <c r="F446" s="15" t="s">
        <v>3155</v>
      </c>
      <c r="G446" s="15" t="s">
        <v>3155</v>
      </c>
      <c r="H446" s="15">
        <v>3</v>
      </c>
      <c r="I446" s="15" t="s">
        <v>3155</v>
      </c>
      <c r="J446" s="15">
        <v>113030204</v>
      </c>
      <c r="K446" s="15" t="s">
        <v>2379</v>
      </c>
      <c r="L446" s="15" t="s">
        <v>91</v>
      </c>
      <c r="M446" s="18" t="s">
        <v>2380</v>
      </c>
      <c r="N446" s="22"/>
      <c r="O446" s="15" t="s">
        <v>475</v>
      </c>
      <c r="P446" s="18" t="s">
        <v>1679</v>
      </c>
      <c r="Q446" s="22"/>
      <c r="R446" s="18">
        <v>0</v>
      </c>
      <c r="S446" s="18">
        <v>0</v>
      </c>
      <c r="T446" s="15"/>
      <c r="U446" s="18" t="s">
        <v>6263</v>
      </c>
      <c r="V446" s="15"/>
      <c r="W446" s="18" t="s">
        <v>2381</v>
      </c>
      <c r="X446" s="18" t="s">
        <v>71</v>
      </c>
      <c r="Y446" s="18" t="s">
        <v>2382</v>
      </c>
      <c r="Z446" s="34"/>
      <c r="AA446" s="16">
        <v>43211</v>
      </c>
      <c r="AB446" s="34"/>
      <c r="AC446" s="18"/>
      <c r="AD446" s="34"/>
      <c r="AE446" s="22" t="s">
        <v>8850</v>
      </c>
      <c r="AF446" s="22" t="s">
        <v>8865</v>
      </c>
      <c r="AG446" s="22" t="s">
        <v>8853</v>
      </c>
    </row>
    <row r="447" spans="1:33" ht="90" customHeight="1" x14ac:dyDescent="0.2">
      <c r="A447" s="18">
        <v>890985122</v>
      </c>
      <c r="B447" s="18" t="s">
        <v>1031</v>
      </c>
      <c r="C447" s="15" t="s">
        <v>61</v>
      </c>
      <c r="D447" s="15" t="s">
        <v>62</v>
      </c>
      <c r="E447" s="15" t="s">
        <v>3155</v>
      </c>
      <c r="F447" s="15" t="s">
        <v>3155</v>
      </c>
      <c r="G447" s="15" t="s">
        <v>3155</v>
      </c>
      <c r="H447" s="15">
        <v>3</v>
      </c>
      <c r="I447" s="15" t="s">
        <v>3155</v>
      </c>
      <c r="J447" s="15">
        <v>113040603</v>
      </c>
      <c r="K447" s="15" t="s">
        <v>2383</v>
      </c>
      <c r="L447" s="15" t="s">
        <v>64</v>
      </c>
      <c r="M447" s="18" t="s">
        <v>2384</v>
      </c>
      <c r="N447" s="22"/>
      <c r="O447" s="15" t="s">
        <v>1744</v>
      </c>
      <c r="P447" s="18" t="s">
        <v>1684</v>
      </c>
      <c r="Q447" s="22"/>
      <c r="R447" s="18">
        <v>0</v>
      </c>
      <c r="S447" s="18">
        <v>0</v>
      </c>
      <c r="T447" s="15"/>
      <c r="U447" s="18" t="s">
        <v>2385</v>
      </c>
      <c r="V447" s="15"/>
      <c r="W447" s="18" t="s">
        <v>2386</v>
      </c>
      <c r="X447" s="18" t="s">
        <v>71</v>
      </c>
      <c r="Y447" s="18" t="s">
        <v>6947</v>
      </c>
      <c r="Z447" s="34"/>
      <c r="AA447" s="16">
        <v>43879</v>
      </c>
      <c r="AB447" s="34"/>
      <c r="AC447" s="18"/>
      <c r="AD447" s="34"/>
      <c r="AE447" s="22" t="s">
        <v>8850</v>
      </c>
      <c r="AF447" s="22" t="s">
        <v>8865</v>
      </c>
      <c r="AG447" s="22" t="s">
        <v>8853</v>
      </c>
    </row>
    <row r="448" spans="1:33" ht="90" customHeight="1" x14ac:dyDescent="0.2">
      <c r="A448" s="18">
        <v>890985122</v>
      </c>
      <c r="B448" s="18" t="s">
        <v>1031</v>
      </c>
      <c r="C448" s="15" t="s">
        <v>61</v>
      </c>
      <c r="D448" s="15" t="s">
        <v>62</v>
      </c>
      <c r="E448" s="15" t="s">
        <v>3155</v>
      </c>
      <c r="F448" s="15" t="s">
        <v>3155</v>
      </c>
      <c r="G448" s="15" t="s">
        <v>3155</v>
      </c>
      <c r="H448" s="15">
        <v>5</v>
      </c>
      <c r="I448" s="15" t="s">
        <v>3155</v>
      </c>
      <c r="J448" s="15">
        <v>114010502</v>
      </c>
      <c r="K448" s="15" t="s">
        <v>2388</v>
      </c>
      <c r="L448" s="15" t="s">
        <v>91</v>
      </c>
      <c r="M448" s="18" t="s">
        <v>4435</v>
      </c>
      <c r="N448" s="22"/>
      <c r="O448" s="15" t="s">
        <v>822</v>
      </c>
      <c r="P448" s="18" t="s">
        <v>5726</v>
      </c>
      <c r="Q448" s="22"/>
      <c r="R448" s="18">
        <v>0</v>
      </c>
      <c r="S448" s="18">
        <v>0</v>
      </c>
      <c r="T448" s="15"/>
      <c r="U448" s="18" t="s">
        <v>1707</v>
      </c>
      <c r="V448" s="15"/>
      <c r="W448" s="18" t="s">
        <v>6949</v>
      </c>
      <c r="X448" s="18" t="s">
        <v>71</v>
      </c>
      <c r="Y448" s="18" t="s">
        <v>3651</v>
      </c>
      <c r="Z448" s="34"/>
      <c r="AA448" s="16">
        <v>44991</v>
      </c>
      <c r="AB448" s="34"/>
      <c r="AC448" s="18"/>
      <c r="AD448" s="34"/>
      <c r="AE448" s="22" t="s">
        <v>8850</v>
      </c>
      <c r="AF448" s="22" t="s">
        <v>8865</v>
      </c>
      <c r="AG448" s="22" t="s">
        <v>8853</v>
      </c>
    </row>
    <row r="449" spans="1:33" ht="90" customHeight="1" x14ac:dyDescent="0.2">
      <c r="A449" s="18">
        <v>890985122</v>
      </c>
      <c r="B449" s="18" t="s">
        <v>1031</v>
      </c>
      <c r="C449" s="15" t="s">
        <v>61</v>
      </c>
      <c r="D449" s="15" t="s">
        <v>62</v>
      </c>
      <c r="E449" s="15" t="s">
        <v>3155</v>
      </c>
      <c r="F449" s="15" t="s">
        <v>3155</v>
      </c>
      <c r="G449" s="15" t="s">
        <v>3155</v>
      </c>
      <c r="H449" s="15">
        <v>6</v>
      </c>
      <c r="I449" s="15" t="s">
        <v>3155</v>
      </c>
      <c r="J449" s="15">
        <v>114010703</v>
      </c>
      <c r="K449" s="15" t="s">
        <v>2389</v>
      </c>
      <c r="L449" s="15" t="s">
        <v>64</v>
      </c>
      <c r="M449" s="18" t="s">
        <v>4436</v>
      </c>
      <c r="N449" s="22"/>
      <c r="O449" s="15" t="s">
        <v>2390</v>
      </c>
      <c r="P449" s="18" t="s">
        <v>1684</v>
      </c>
      <c r="Q449" s="22"/>
      <c r="R449" s="18">
        <v>0</v>
      </c>
      <c r="S449" s="18">
        <v>0</v>
      </c>
      <c r="T449" s="15"/>
      <c r="U449" s="18" t="s">
        <v>1882</v>
      </c>
      <c r="V449" s="15"/>
      <c r="W449" s="18" t="s">
        <v>6421</v>
      </c>
      <c r="X449" s="18" t="s">
        <v>71</v>
      </c>
      <c r="Y449" s="18" t="s">
        <v>6950</v>
      </c>
      <c r="Z449" s="34"/>
      <c r="AA449" s="16">
        <v>42879</v>
      </c>
      <c r="AB449" s="34"/>
      <c r="AC449" s="18"/>
      <c r="AD449" s="34"/>
      <c r="AE449" s="22" t="s">
        <v>8850</v>
      </c>
      <c r="AF449" s="22" t="s">
        <v>8865</v>
      </c>
      <c r="AG449" s="22" t="s">
        <v>8853</v>
      </c>
    </row>
    <row r="450" spans="1:33" ht="90" customHeight="1" x14ac:dyDescent="0.2">
      <c r="A450" s="18">
        <v>890985122</v>
      </c>
      <c r="B450" s="18" t="s">
        <v>1031</v>
      </c>
      <c r="C450" s="15" t="s">
        <v>61</v>
      </c>
      <c r="D450" s="15" t="s">
        <v>62</v>
      </c>
      <c r="E450" s="15" t="s">
        <v>3155</v>
      </c>
      <c r="F450" s="15" t="s">
        <v>3155</v>
      </c>
      <c r="G450" s="15" t="s">
        <v>3155</v>
      </c>
      <c r="H450" s="15">
        <v>8</v>
      </c>
      <c r="I450" s="15" t="s">
        <v>3155</v>
      </c>
      <c r="J450" s="15">
        <v>114010803</v>
      </c>
      <c r="K450" s="15" t="s">
        <v>74</v>
      </c>
      <c r="L450" s="15" t="s">
        <v>64</v>
      </c>
      <c r="M450" s="18" t="s">
        <v>4437</v>
      </c>
      <c r="N450" s="22"/>
      <c r="O450" s="15" t="s">
        <v>76</v>
      </c>
      <c r="P450" s="18" t="s">
        <v>1733</v>
      </c>
      <c r="Q450" s="22"/>
      <c r="R450" s="18">
        <v>0</v>
      </c>
      <c r="S450" s="18">
        <v>0</v>
      </c>
      <c r="T450" s="15"/>
      <c r="U450" s="18" t="s">
        <v>1882</v>
      </c>
      <c r="V450" s="15"/>
      <c r="W450" s="18" t="s">
        <v>1741</v>
      </c>
      <c r="X450" s="18" t="s">
        <v>71</v>
      </c>
      <c r="Y450" s="18" t="s">
        <v>6951</v>
      </c>
      <c r="Z450" s="34"/>
      <c r="AA450" s="16">
        <v>42879</v>
      </c>
      <c r="AB450" s="34"/>
      <c r="AC450" s="18"/>
      <c r="AD450" s="34"/>
      <c r="AE450" s="22" t="s">
        <v>8850</v>
      </c>
      <c r="AF450" s="22" t="s">
        <v>8865</v>
      </c>
      <c r="AG450" s="22" t="s">
        <v>8853</v>
      </c>
    </row>
    <row r="451" spans="1:33" ht="90" customHeight="1" x14ac:dyDescent="0.2">
      <c r="A451" s="18">
        <v>890985122</v>
      </c>
      <c r="B451" s="18" t="s">
        <v>1031</v>
      </c>
      <c r="C451" s="15" t="s">
        <v>61</v>
      </c>
      <c r="D451" s="15" t="s">
        <v>62</v>
      </c>
      <c r="E451" s="15" t="s">
        <v>3155</v>
      </c>
      <c r="F451" s="15" t="s">
        <v>3155</v>
      </c>
      <c r="G451" s="15" t="s">
        <v>3155</v>
      </c>
      <c r="H451" s="15">
        <v>2</v>
      </c>
      <c r="I451" s="15" t="s">
        <v>3155</v>
      </c>
      <c r="J451" s="15">
        <v>114012109</v>
      </c>
      <c r="K451" s="15" t="s">
        <v>4271</v>
      </c>
      <c r="L451" s="15" t="s">
        <v>1436</v>
      </c>
      <c r="M451" s="18" t="s">
        <v>4439</v>
      </c>
      <c r="N451" s="22"/>
      <c r="O451" s="15" t="s">
        <v>1822</v>
      </c>
      <c r="P451" s="18" t="s">
        <v>1655</v>
      </c>
      <c r="Q451" s="22"/>
      <c r="R451" s="18" t="s">
        <v>1766</v>
      </c>
      <c r="S451" s="18">
        <v>0</v>
      </c>
      <c r="T451" s="15"/>
      <c r="U451" s="18" t="s">
        <v>6264</v>
      </c>
      <c r="V451" s="15"/>
      <c r="W451" s="18" t="s">
        <v>1786</v>
      </c>
      <c r="X451" s="18" t="s">
        <v>71</v>
      </c>
      <c r="Y451" s="18" t="s">
        <v>6954</v>
      </c>
      <c r="Z451" s="34"/>
      <c r="AA451" s="16">
        <v>43313</v>
      </c>
      <c r="AB451" s="34"/>
      <c r="AC451" s="18"/>
      <c r="AD451" s="34"/>
      <c r="AE451" s="22" t="s">
        <v>8850</v>
      </c>
      <c r="AF451" s="22" t="s">
        <v>8865</v>
      </c>
      <c r="AG451" s="22" t="s">
        <v>8853</v>
      </c>
    </row>
    <row r="452" spans="1:33" ht="75" customHeight="1" x14ac:dyDescent="0.2">
      <c r="A452" s="18">
        <v>890985122</v>
      </c>
      <c r="B452" s="18" t="s">
        <v>1031</v>
      </c>
      <c r="C452" s="15" t="s">
        <v>61</v>
      </c>
      <c r="D452" s="15" t="s">
        <v>62</v>
      </c>
      <c r="E452" s="15" t="s">
        <v>3155</v>
      </c>
      <c r="F452" s="15" t="s">
        <v>3155</v>
      </c>
      <c r="G452" s="15" t="s">
        <v>3155</v>
      </c>
      <c r="H452" s="15">
        <v>6</v>
      </c>
      <c r="I452" s="15" t="s">
        <v>3155</v>
      </c>
      <c r="J452" s="15">
        <v>114020104</v>
      </c>
      <c r="K452" s="15" t="s">
        <v>2392</v>
      </c>
      <c r="L452" s="15" t="s">
        <v>91</v>
      </c>
      <c r="M452" s="18" t="s">
        <v>2393</v>
      </c>
      <c r="N452" s="22"/>
      <c r="O452" s="15" t="s">
        <v>1434</v>
      </c>
      <c r="P452" s="18" t="s">
        <v>1679</v>
      </c>
      <c r="Q452" s="22"/>
      <c r="R452" s="18">
        <v>0</v>
      </c>
      <c r="S452" s="18">
        <v>0</v>
      </c>
      <c r="T452" s="15"/>
      <c r="U452" s="18" t="s">
        <v>1824</v>
      </c>
      <c r="V452" s="15"/>
      <c r="W452" s="18" t="s">
        <v>2394</v>
      </c>
      <c r="X452" s="18" t="s">
        <v>71</v>
      </c>
      <c r="Y452" s="18" t="s">
        <v>2395</v>
      </c>
      <c r="Z452" s="34"/>
      <c r="AA452" s="16">
        <v>45068</v>
      </c>
      <c r="AB452" s="34"/>
      <c r="AC452" s="18"/>
      <c r="AD452" s="34"/>
      <c r="AE452" s="22" t="s">
        <v>8850</v>
      </c>
      <c r="AF452" s="22" t="s">
        <v>8865</v>
      </c>
      <c r="AG452" s="22" t="s">
        <v>8853</v>
      </c>
    </row>
    <row r="453" spans="1:33" ht="75" customHeight="1" x14ac:dyDescent="0.2">
      <c r="A453" s="18">
        <v>890985122</v>
      </c>
      <c r="B453" s="18" t="s">
        <v>1031</v>
      </c>
      <c r="C453" s="15" t="s">
        <v>61</v>
      </c>
      <c r="D453" s="15" t="s">
        <v>62</v>
      </c>
      <c r="E453" s="15" t="s">
        <v>3155</v>
      </c>
      <c r="F453" s="15" t="s">
        <v>3155</v>
      </c>
      <c r="G453" s="15" t="s">
        <v>3155</v>
      </c>
      <c r="H453" s="15">
        <v>5</v>
      </c>
      <c r="I453" s="15" t="s">
        <v>3155</v>
      </c>
      <c r="J453" s="15">
        <v>114020202</v>
      </c>
      <c r="K453" s="15" t="s">
        <v>2396</v>
      </c>
      <c r="L453" s="15" t="s">
        <v>940</v>
      </c>
      <c r="M453" s="18" t="s">
        <v>2397</v>
      </c>
      <c r="N453" s="22"/>
      <c r="O453" s="15" t="s">
        <v>2398</v>
      </c>
      <c r="P453" s="18" t="s">
        <v>1679</v>
      </c>
      <c r="Q453" s="22"/>
      <c r="R453" s="18">
        <v>0</v>
      </c>
      <c r="S453" s="18" t="s">
        <v>2317</v>
      </c>
      <c r="T453" s="15"/>
      <c r="U453" s="18" t="s">
        <v>1829</v>
      </c>
      <c r="V453" s="15"/>
      <c r="W453" s="18" t="s">
        <v>1830</v>
      </c>
      <c r="X453" s="18" t="s">
        <v>71</v>
      </c>
      <c r="Y453" s="18" t="s">
        <v>6955</v>
      </c>
      <c r="Z453" s="34"/>
      <c r="AA453" s="16">
        <v>45838</v>
      </c>
      <c r="AB453" s="34"/>
      <c r="AC453" s="18"/>
      <c r="AD453" s="34"/>
      <c r="AE453" s="22" t="s">
        <v>8850</v>
      </c>
      <c r="AF453" s="22" t="s">
        <v>8865</v>
      </c>
      <c r="AG453" s="22" t="s">
        <v>8853</v>
      </c>
    </row>
    <row r="454" spans="1:33" ht="120" customHeight="1" x14ac:dyDescent="0.2">
      <c r="A454" s="18">
        <v>890985122</v>
      </c>
      <c r="B454" s="18" t="s">
        <v>1031</v>
      </c>
      <c r="C454" s="15" t="s">
        <v>61</v>
      </c>
      <c r="D454" s="15" t="s">
        <v>62</v>
      </c>
      <c r="E454" s="15" t="s">
        <v>3155</v>
      </c>
      <c r="F454" s="15" t="s">
        <v>3155</v>
      </c>
      <c r="G454" s="15" t="s">
        <v>3155</v>
      </c>
      <c r="H454" s="15">
        <v>6</v>
      </c>
      <c r="I454" s="15" t="s">
        <v>3155</v>
      </c>
      <c r="J454" s="15">
        <v>114020309</v>
      </c>
      <c r="K454" s="15" t="s">
        <v>2399</v>
      </c>
      <c r="L454" s="15" t="s">
        <v>1436</v>
      </c>
      <c r="M454" s="18" t="s">
        <v>2400</v>
      </c>
      <c r="N454" s="22"/>
      <c r="O454" s="15" t="s">
        <v>2081</v>
      </c>
      <c r="P454" s="18" t="s">
        <v>2716</v>
      </c>
      <c r="Q454" s="22"/>
      <c r="R454" s="18">
        <v>0</v>
      </c>
      <c r="S454" s="18">
        <v>0</v>
      </c>
      <c r="T454" s="15"/>
      <c r="U454" s="18" t="s">
        <v>1824</v>
      </c>
      <c r="V454" s="15"/>
      <c r="W454" s="18" t="s">
        <v>1910</v>
      </c>
      <c r="X454" s="18" t="s">
        <v>71</v>
      </c>
      <c r="Y454" s="18" t="s">
        <v>2401</v>
      </c>
      <c r="Z454" s="34"/>
      <c r="AA454" s="16">
        <v>45098</v>
      </c>
      <c r="AB454" s="34"/>
      <c r="AC454" s="18"/>
      <c r="AD454" s="34"/>
      <c r="AE454" s="22" t="s">
        <v>8850</v>
      </c>
      <c r="AF454" s="22" t="s">
        <v>8865</v>
      </c>
      <c r="AG454" s="22" t="s">
        <v>8853</v>
      </c>
    </row>
    <row r="455" spans="1:33" ht="120" customHeight="1" x14ac:dyDescent="0.2">
      <c r="A455" s="18">
        <v>890985122</v>
      </c>
      <c r="B455" s="18" t="s">
        <v>1031</v>
      </c>
      <c r="C455" s="15" t="s">
        <v>61</v>
      </c>
      <c r="D455" s="15" t="s">
        <v>62</v>
      </c>
      <c r="E455" s="15" t="s">
        <v>3155</v>
      </c>
      <c r="F455" s="15" t="s">
        <v>3155</v>
      </c>
      <c r="G455" s="15" t="s">
        <v>3155</v>
      </c>
      <c r="H455" s="15">
        <v>6</v>
      </c>
      <c r="I455" s="15" t="s">
        <v>3155</v>
      </c>
      <c r="J455" s="15">
        <v>114020409</v>
      </c>
      <c r="K455" s="15" t="s">
        <v>2402</v>
      </c>
      <c r="L455" s="15" t="s">
        <v>1436</v>
      </c>
      <c r="M455" s="18" t="s">
        <v>2403</v>
      </c>
      <c r="N455" s="22"/>
      <c r="O455" s="15" t="s">
        <v>2081</v>
      </c>
      <c r="P455" s="18" t="s">
        <v>1756</v>
      </c>
      <c r="Q455" s="22"/>
      <c r="R455" s="18" t="s">
        <v>1766</v>
      </c>
      <c r="S455" s="18">
        <v>0</v>
      </c>
      <c r="T455" s="15"/>
      <c r="U455" s="18" t="s">
        <v>1707</v>
      </c>
      <c r="V455" s="15"/>
      <c r="W455" s="18" t="s">
        <v>2048</v>
      </c>
      <c r="X455" s="18" t="s">
        <v>71</v>
      </c>
      <c r="Y455" s="18" t="s">
        <v>6956</v>
      </c>
      <c r="Z455" s="34"/>
      <c r="AA455" s="16">
        <v>43409</v>
      </c>
      <c r="AB455" s="34"/>
      <c r="AC455" s="18"/>
      <c r="AD455" s="34"/>
      <c r="AE455" s="22" t="s">
        <v>8850</v>
      </c>
      <c r="AF455" s="22" t="s">
        <v>8865</v>
      </c>
      <c r="AG455" s="22" t="s">
        <v>8853</v>
      </c>
    </row>
    <row r="456" spans="1:33" ht="60" customHeight="1" x14ac:dyDescent="0.2">
      <c r="A456" s="18">
        <v>890985122</v>
      </c>
      <c r="B456" s="18" t="s">
        <v>1031</v>
      </c>
      <c r="C456" s="15" t="s">
        <v>61</v>
      </c>
      <c r="D456" s="15" t="s">
        <v>62</v>
      </c>
      <c r="E456" s="15" t="s">
        <v>3155</v>
      </c>
      <c r="F456" s="15" t="s">
        <v>3155</v>
      </c>
      <c r="G456" s="15" t="s">
        <v>3155</v>
      </c>
      <c r="H456" s="15">
        <v>5</v>
      </c>
      <c r="I456" s="15" t="s">
        <v>3155</v>
      </c>
      <c r="J456" s="15">
        <v>114020703</v>
      </c>
      <c r="K456" s="15" t="s">
        <v>2404</v>
      </c>
      <c r="L456" s="15" t="s">
        <v>64</v>
      </c>
      <c r="M456" s="18" t="s">
        <v>4440</v>
      </c>
      <c r="N456" s="22"/>
      <c r="O456" s="15" t="s">
        <v>66</v>
      </c>
      <c r="P456" s="18" t="s">
        <v>1684</v>
      </c>
      <c r="Q456" s="22"/>
      <c r="R456" s="18">
        <v>0</v>
      </c>
      <c r="S456" s="18">
        <v>0</v>
      </c>
      <c r="T456" s="15"/>
      <c r="U456" s="18" t="s">
        <v>1882</v>
      </c>
      <c r="V456" s="15"/>
      <c r="W456" s="18" t="s">
        <v>6957</v>
      </c>
      <c r="X456" s="18" t="s">
        <v>71</v>
      </c>
      <c r="Y456" s="18" t="s">
        <v>6958</v>
      </c>
      <c r="Z456" s="34"/>
      <c r="AA456" s="16">
        <v>42963</v>
      </c>
      <c r="AB456" s="34"/>
      <c r="AC456" s="18"/>
      <c r="AD456" s="34"/>
      <c r="AE456" s="22" t="s">
        <v>8850</v>
      </c>
      <c r="AF456" s="22" t="s">
        <v>8865</v>
      </c>
      <c r="AG456" s="22" t="s">
        <v>8853</v>
      </c>
    </row>
    <row r="457" spans="1:33" ht="45" customHeight="1" x14ac:dyDescent="0.2">
      <c r="A457" s="18">
        <v>890985122</v>
      </c>
      <c r="B457" s="18" t="s">
        <v>1031</v>
      </c>
      <c r="C457" s="15" t="s">
        <v>61</v>
      </c>
      <c r="D457" s="15" t="s">
        <v>62</v>
      </c>
      <c r="E457" s="15" t="s">
        <v>3155</v>
      </c>
      <c r="F457" s="15" t="s">
        <v>3155</v>
      </c>
      <c r="G457" s="15" t="s">
        <v>3155</v>
      </c>
      <c r="H457" s="15">
        <v>5</v>
      </c>
      <c r="I457" s="15" t="s">
        <v>3155</v>
      </c>
      <c r="J457" s="15">
        <v>114031001</v>
      </c>
      <c r="K457" s="15" t="s">
        <v>4278</v>
      </c>
      <c r="L457" s="15" t="s">
        <v>91</v>
      </c>
      <c r="M457" s="18" t="s">
        <v>4441</v>
      </c>
      <c r="N457" s="22"/>
      <c r="O457" s="15" t="s">
        <v>462</v>
      </c>
      <c r="P457" s="18" t="s">
        <v>1679</v>
      </c>
      <c r="Q457" s="22"/>
      <c r="R457" s="18">
        <v>0</v>
      </c>
      <c r="S457" s="18">
        <v>0</v>
      </c>
      <c r="T457" s="15"/>
      <c r="U457" s="18" t="s">
        <v>2757</v>
      </c>
      <c r="V457" s="15"/>
      <c r="W457" s="18" t="s">
        <v>6959</v>
      </c>
      <c r="X457" s="18" t="s">
        <v>71</v>
      </c>
      <c r="Y457" s="18" t="s">
        <v>6960</v>
      </c>
      <c r="Z457" s="34"/>
      <c r="AA457" s="16">
        <v>43424</v>
      </c>
      <c r="AB457" s="34"/>
      <c r="AC457" s="18"/>
      <c r="AD457" s="34"/>
      <c r="AE457" s="22" t="s">
        <v>8850</v>
      </c>
      <c r="AF457" s="22" t="s">
        <v>8865</v>
      </c>
      <c r="AG457" s="22" t="s">
        <v>8853</v>
      </c>
    </row>
    <row r="458" spans="1:33" ht="75" customHeight="1" x14ac:dyDescent="0.2">
      <c r="A458" s="18">
        <v>890985122</v>
      </c>
      <c r="B458" s="18" t="s">
        <v>1031</v>
      </c>
      <c r="C458" s="15" t="s">
        <v>61</v>
      </c>
      <c r="D458" s="15" t="s">
        <v>62</v>
      </c>
      <c r="E458" s="15" t="s">
        <v>3155</v>
      </c>
      <c r="F458" s="15" t="s">
        <v>3155</v>
      </c>
      <c r="G458" s="15" t="s">
        <v>3155</v>
      </c>
      <c r="H458" s="15">
        <v>6</v>
      </c>
      <c r="I458" s="15" t="s">
        <v>3155</v>
      </c>
      <c r="J458" s="15">
        <v>114040103</v>
      </c>
      <c r="K458" s="15" t="s">
        <v>2405</v>
      </c>
      <c r="L458" s="15" t="s">
        <v>64</v>
      </c>
      <c r="M458" s="18" t="s">
        <v>2406</v>
      </c>
      <c r="N458" s="22"/>
      <c r="O458" s="15" t="s">
        <v>2407</v>
      </c>
      <c r="P458" s="18" t="s">
        <v>1684</v>
      </c>
      <c r="Q458" s="22"/>
      <c r="R458" s="18">
        <v>0</v>
      </c>
      <c r="S458" s="18">
        <v>0</v>
      </c>
      <c r="T458" s="15"/>
      <c r="U458" s="18" t="s">
        <v>2411</v>
      </c>
      <c r="V458" s="15"/>
      <c r="W458" s="18" t="s">
        <v>2035</v>
      </c>
      <c r="X458" s="18" t="s">
        <v>71</v>
      </c>
      <c r="Y458" s="18" t="s">
        <v>2408</v>
      </c>
      <c r="Z458" s="34"/>
      <c r="AA458" s="16">
        <v>44881</v>
      </c>
      <c r="AB458" s="34"/>
      <c r="AC458" s="18"/>
      <c r="AD458" s="34"/>
      <c r="AE458" s="22" t="s">
        <v>8850</v>
      </c>
      <c r="AF458" s="22" t="s">
        <v>8865</v>
      </c>
      <c r="AG458" s="22" t="s">
        <v>8853</v>
      </c>
    </row>
    <row r="459" spans="1:33" ht="75" customHeight="1" x14ac:dyDescent="0.2">
      <c r="A459" s="18">
        <v>890985122</v>
      </c>
      <c r="B459" s="18" t="s">
        <v>1031</v>
      </c>
      <c r="C459" s="15" t="s">
        <v>61</v>
      </c>
      <c r="D459" s="15" t="s">
        <v>62</v>
      </c>
      <c r="E459" s="15" t="s">
        <v>3155</v>
      </c>
      <c r="F459" s="15" t="s">
        <v>3155</v>
      </c>
      <c r="G459" s="15" t="s">
        <v>3155</v>
      </c>
      <c r="H459" s="15">
        <v>5</v>
      </c>
      <c r="I459" s="15" t="s">
        <v>3155</v>
      </c>
      <c r="J459" s="15">
        <v>114040203</v>
      </c>
      <c r="K459" s="15" t="s">
        <v>2409</v>
      </c>
      <c r="L459" s="15" t="s">
        <v>64</v>
      </c>
      <c r="M459" s="18" t="s">
        <v>2410</v>
      </c>
      <c r="N459" s="22"/>
      <c r="O459" s="15" t="s">
        <v>2407</v>
      </c>
      <c r="P459" s="18" t="s">
        <v>2363</v>
      </c>
      <c r="Q459" s="22"/>
      <c r="R459" s="18">
        <v>0</v>
      </c>
      <c r="S459" s="18">
        <v>0</v>
      </c>
      <c r="T459" s="15"/>
      <c r="U459" s="18" t="s">
        <v>2411</v>
      </c>
      <c r="V459" s="15"/>
      <c r="W459" s="18" t="s">
        <v>3509</v>
      </c>
      <c r="X459" s="18" t="s">
        <v>71</v>
      </c>
      <c r="Y459" s="18" t="s">
        <v>2412</v>
      </c>
      <c r="Z459" s="34"/>
      <c r="AA459" s="16">
        <v>45228</v>
      </c>
      <c r="AB459" s="34"/>
      <c r="AC459" s="18"/>
      <c r="AD459" s="34"/>
      <c r="AE459" s="22" t="s">
        <v>8850</v>
      </c>
      <c r="AF459" s="22" t="s">
        <v>8865</v>
      </c>
      <c r="AG459" s="22" t="s">
        <v>8853</v>
      </c>
    </row>
    <row r="460" spans="1:33" ht="90" customHeight="1" x14ac:dyDescent="0.2">
      <c r="A460" s="18">
        <v>890985122</v>
      </c>
      <c r="B460" s="18" t="s">
        <v>1031</v>
      </c>
      <c r="C460" s="15" t="s">
        <v>61</v>
      </c>
      <c r="D460" s="15" t="s">
        <v>62</v>
      </c>
      <c r="E460" s="15" t="s">
        <v>3155</v>
      </c>
      <c r="F460" s="15" t="s">
        <v>3155</v>
      </c>
      <c r="G460" s="15" t="s">
        <v>3155</v>
      </c>
      <c r="H460" s="15">
        <v>5</v>
      </c>
      <c r="I460" s="15" t="s">
        <v>3155</v>
      </c>
      <c r="J460" s="15">
        <v>114040303</v>
      </c>
      <c r="K460" s="15" t="s">
        <v>2413</v>
      </c>
      <c r="L460" s="15" t="s">
        <v>64</v>
      </c>
      <c r="M460" s="18" t="s">
        <v>2414</v>
      </c>
      <c r="N460" s="22"/>
      <c r="O460" s="15" t="s">
        <v>1400</v>
      </c>
      <c r="P460" s="18" t="s">
        <v>1733</v>
      </c>
      <c r="Q460" s="22"/>
      <c r="R460" s="18">
        <v>0</v>
      </c>
      <c r="S460" s="18">
        <v>0</v>
      </c>
      <c r="T460" s="15"/>
      <c r="U460" s="18" t="s">
        <v>2411</v>
      </c>
      <c r="V460" s="15"/>
      <c r="W460" s="18" t="s">
        <v>2158</v>
      </c>
      <c r="X460" s="18" t="s">
        <v>71</v>
      </c>
      <c r="Y460" s="18" t="s">
        <v>2415</v>
      </c>
      <c r="Z460" s="34"/>
      <c r="AA460" s="16">
        <v>44228</v>
      </c>
      <c r="AB460" s="34"/>
      <c r="AC460" s="18"/>
      <c r="AD460" s="34"/>
      <c r="AE460" s="22" t="s">
        <v>8850</v>
      </c>
      <c r="AF460" s="22" t="s">
        <v>8865</v>
      </c>
      <c r="AG460" s="22" t="s">
        <v>8853</v>
      </c>
    </row>
    <row r="461" spans="1:33" ht="45" customHeight="1" x14ac:dyDescent="0.2">
      <c r="A461" s="18">
        <v>890985122</v>
      </c>
      <c r="B461" s="18" t="s">
        <v>1031</v>
      </c>
      <c r="C461" s="15" t="s">
        <v>61</v>
      </c>
      <c r="D461" s="15" t="s">
        <v>62</v>
      </c>
      <c r="E461" s="15" t="s">
        <v>3155</v>
      </c>
      <c r="F461" s="15" t="s">
        <v>3155</v>
      </c>
      <c r="G461" s="15" t="s">
        <v>3155</v>
      </c>
      <c r="H461" s="15">
        <v>4</v>
      </c>
      <c r="I461" s="15" t="s">
        <v>3155</v>
      </c>
      <c r="J461" s="15">
        <v>114040403</v>
      </c>
      <c r="K461" s="15" t="s">
        <v>2416</v>
      </c>
      <c r="L461" s="15" t="s">
        <v>80</v>
      </c>
      <c r="M461" s="18" t="s">
        <v>4442</v>
      </c>
      <c r="N461" s="22"/>
      <c r="O461" s="15" t="s">
        <v>2417</v>
      </c>
      <c r="P461" s="18" t="s">
        <v>5727</v>
      </c>
      <c r="Q461" s="22"/>
      <c r="R461" s="18">
        <v>0</v>
      </c>
      <c r="S461" s="18">
        <v>0</v>
      </c>
      <c r="T461" s="15"/>
      <c r="U461" s="18" t="s">
        <v>6265</v>
      </c>
      <c r="V461" s="15"/>
      <c r="W461" s="18" t="s">
        <v>6961</v>
      </c>
      <c r="X461" s="18" t="s">
        <v>71</v>
      </c>
      <c r="Y461" s="18" t="s">
        <v>2655</v>
      </c>
      <c r="Z461" s="34"/>
      <c r="AA461" s="16" t="s">
        <v>2039</v>
      </c>
      <c r="AB461" s="34"/>
      <c r="AC461" s="18"/>
      <c r="AD461" s="34"/>
      <c r="AE461" s="22" t="s">
        <v>8850</v>
      </c>
      <c r="AF461" s="22" t="s">
        <v>8865</v>
      </c>
      <c r="AG461" s="22" t="s">
        <v>8853</v>
      </c>
    </row>
    <row r="462" spans="1:33" ht="75" customHeight="1" x14ac:dyDescent="0.2">
      <c r="A462" s="18">
        <v>890985122</v>
      </c>
      <c r="B462" s="18" t="s">
        <v>1031</v>
      </c>
      <c r="C462" s="15" t="s">
        <v>61</v>
      </c>
      <c r="D462" s="15" t="s">
        <v>62</v>
      </c>
      <c r="E462" s="15" t="s">
        <v>3155</v>
      </c>
      <c r="F462" s="15" t="s">
        <v>3155</v>
      </c>
      <c r="G462" s="15" t="s">
        <v>3155</v>
      </c>
      <c r="H462" s="15">
        <v>4</v>
      </c>
      <c r="I462" s="15" t="s">
        <v>3155</v>
      </c>
      <c r="J462" s="15">
        <v>114041303</v>
      </c>
      <c r="K462" s="15" t="s">
        <v>2419</v>
      </c>
      <c r="L462" s="15" t="s">
        <v>64</v>
      </c>
      <c r="M462" s="18" t="s">
        <v>2420</v>
      </c>
      <c r="N462" s="22"/>
      <c r="O462" s="15" t="s">
        <v>1400</v>
      </c>
      <c r="P462" s="18" t="s">
        <v>1684</v>
      </c>
      <c r="Q462" s="22"/>
      <c r="R462" s="18">
        <v>0</v>
      </c>
      <c r="S462" s="18">
        <v>0</v>
      </c>
      <c r="T462" s="15"/>
      <c r="U462" s="18" t="s">
        <v>2421</v>
      </c>
      <c r="V462" s="15"/>
      <c r="W462" s="18" t="s">
        <v>2124</v>
      </c>
      <c r="X462" s="18" t="s">
        <v>71</v>
      </c>
      <c r="Y462" s="18" t="s">
        <v>2422</v>
      </c>
      <c r="Z462" s="34"/>
      <c r="AA462" s="16">
        <v>44257</v>
      </c>
      <c r="AB462" s="34"/>
      <c r="AC462" s="18"/>
      <c r="AD462" s="34"/>
      <c r="AE462" s="22" t="s">
        <v>8850</v>
      </c>
      <c r="AF462" s="22" t="s">
        <v>8865</v>
      </c>
      <c r="AG462" s="22" t="s">
        <v>8853</v>
      </c>
    </row>
    <row r="463" spans="1:33" ht="60" customHeight="1" x14ac:dyDescent="0.2">
      <c r="A463" s="18">
        <v>890985122</v>
      </c>
      <c r="B463" s="18" t="s">
        <v>1031</v>
      </c>
      <c r="C463" s="15" t="s">
        <v>61</v>
      </c>
      <c r="D463" s="15" t="s">
        <v>62</v>
      </c>
      <c r="E463" s="15" t="s">
        <v>3155</v>
      </c>
      <c r="F463" s="15" t="s">
        <v>3155</v>
      </c>
      <c r="G463" s="15" t="s">
        <v>3155</v>
      </c>
      <c r="H463" s="15">
        <v>3</v>
      </c>
      <c r="I463" s="15" t="s">
        <v>3155</v>
      </c>
      <c r="J463" s="15">
        <v>114050203</v>
      </c>
      <c r="K463" s="15" t="s">
        <v>2423</v>
      </c>
      <c r="L463" s="15" t="s">
        <v>64</v>
      </c>
      <c r="M463" s="18" t="s">
        <v>2424</v>
      </c>
      <c r="N463" s="22"/>
      <c r="O463" s="15" t="s">
        <v>1744</v>
      </c>
      <c r="P463" s="18" t="s">
        <v>1733</v>
      </c>
      <c r="Q463" s="22"/>
      <c r="R463" s="18">
        <v>0</v>
      </c>
      <c r="S463" s="18">
        <v>0</v>
      </c>
      <c r="T463" s="15"/>
      <c r="U463" s="18" t="s">
        <v>1882</v>
      </c>
      <c r="V463" s="15"/>
      <c r="W463" s="18" t="s">
        <v>1741</v>
      </c>
      <c r="X463" s="18" t="s">
        <v>71</v>
      </c>
      <c r="Y463" s="18" t="s">
        <v>2425</v>
      </c>
      <c r="Z463" s="34"/>
      <c r="AA463" s="16">
        <v>43516</v>
      </c>
      <c r="AB463" s="34"/>
      <c r="AC463" s="18"/>
      <c r="AD463" s="34"/>
      <c r="AE463" s="22" t="s">
        <v>8850</v>
      </c>
      <c r="AF463" s="22" t="s">
        <v>8865</v>
      </c>
      <c r="AG463" s="22" t="s">
        <v>8853</v>
      </c>
    </row>
    <row r="464" spans="1:33" ht="45" customHeight="1" x14ac:dyDescent="0.2">
      <c r="A464" s="18">
        <v>890985122</v>
      </c>
      <c r="B464" s="18" t="s">
        <v>1031</v>
      </c>
      <c r="C464" s="15" t="s">
        <v>61</v>
      </c>
      <c r="D464" s="15" t="s">
        <v>62</v>
      </c>
      <c r="E464" s="15" t="s">
        <v>3155</v>
      </c>
      <c r="F464" s="15" t="s">
        <v>3155</v>
      </c>
      <c r="G464" s="15" t="s">
        <v>3155</v>
      </c>
      <c r="H464" s="15">
        <v>4</v>
      </c>
      <c r="I464" s="15" t="s">
        <v>3155</v>
      </c>
      <c r="J464" s="15">
        <v>114050309</v>
      </c>
      <c r="K464" s="15" t="s">
        <v>4283</v>
      </c>
      <c r="L464" s="15" t="s">
        <v>1436</v>
      </c>
      <c r="M464" s="18" t="s">
        <v>4444</v>
      </c>
      <c r="N464" s="22"/>
      <c r="O464" s="15" t="s">
        <v>1761</v>
      </c>
      <c r="P464" s="18" t="s">
        <v>1655</v>
      </c>
      <c r="Q464" s="22"/>
      <c r="R464" s="18" t="s">
        <v>1766</v>
      </c>
      <c r="S464" s="18">
        <v>0</v>
      </c>
      <c r="T464" s="15"/>
      <c r="U464" s="18" t="s">
        <v>6267</v>
      </c>
      <c r="V464" s="15"/>
      <c r="W464" s="18" t="s">
        <v>6962</v>
      </c>
      <c r="X464" s="18" t="s">
        <v>71</v>
      </c>
      <c r="Y464" s="18" t="s">
        <v>6963</v>
      </c>
      <c r="Z464" s="34"/>
      <c r="AA464" s="16">
        <v>42925</v>
      </c>
      <c r="AB464" s="34"/>
      <c r="AC464" s="18"/>
      <c r="AD464" s="34"/>
      <c r="AE464" s="22" t="s">
        <v>8850</v>
      </c>
      <c r="AF464" s="22" t="s">
        <v>8865</v>
      </c>
      <c r="AG464" s="22" t="s">
        <v>8853</v>
      </c>
    </row>
    <row r="465" spans="1:33" ht="120" customHeight="1" x14ac:dyDescent="0.2">
      <c r="A465" s="18" t="s">
        <v>1032</v>
      </c>
      <c r="B465" s="18" t="s">
        <v>1033</v>
      </c>
      <c r="C465" s="15" t="s">
        <v>800</v>
      </c>
      <c r="D465" s="15" t="s">
        <v>1052</v>
      </c>
      <c r="E465" s="15">
        <v>2</v>
      </c>
      <c r="F465" s="15">
        <v>2</v>
      </c>
      <c r="G465" s="15" t="s">
        <v>1025</v>
      </c>
      <c r="H465" s="15">
        <v>4</v>
      </c>
      <c r="I465" s="15">
        <v>4</v>
      </c>
      <c r="J465" s="15">
        <v>301020108</v>
      </c>
      <c r="K465" s="15" t="s">
        <v>3954</v>
      </c>
      <c r="L465" s="15" t="s">
        <v>452</v>
      </c>
      <c r="M465" s="18" t="s">
        <v>3954</v>
      </c>
      <c r="N465" s="22" t="s">
        <v>73</v>
      </c>
      <c r="O465" s="15" t="s">
        <v>1053</v>
      </c>
      <c r="P465" s="18" t="s">
        <v>1053</v>
      </c>
      <c r="Q465" s="22" t="s">
        <v>73</v>
      </c>
      <c r="R465" s="18" t="s">
        <v>1053</v>
      </c>
      <c r="S465" s="18" t="s">
        <v>1053</v>
      </c>
      <c r="T465" s="15" t="s">
        <v>975</v>
      </c>
      <c r="U465" s="18" t="s">
        <v>1341</v>
      </c>
      <c r="V465" s="15" t="s">
        <v>68</v>
      </c>
      <c r="W465" s="18" t="s">
        <v>2941</v>
      </c>
      <c r="X465" s="18" t="s">
        <v>71</v>
      </c>
      <c r="Y465" s="18" t="s">
        <v>7072</v>
      </c>
      <c r="Z465" s="22"/>
      <c r="AA465" s="16">
        <v>46750</v>
      </c>
      <c r="AB465" s="34"/>
      <c r="AC465" s="18"/>
      <c r="AD465" s="34"/>
      <c r="AE465" s="22" t="s">
        <v>8850</v>
      </c>
      <c r="AF465" s="22" t="s">
        <v>8859</v>
      </c>
      <c r="AG465" s="22" t="s">
        <v>8855</v>
      </c>
    </row>
    <row r="466" spans="1:33" ht="120" customHeight="1" x14ac:dyDescent="0.2">
      <c r="A466" s="18" t="s">
        <v>1032</v>
      </c>
      <c r="B466" s="18" t="s">
        <v>1033</v>
      </c>
      <c r="C466" s="15" t="s">
        <v>800</v>
      </c>
      <c r="D466" s="15" t="s">
        <v>1052</v>
      </c>
      <c r="E466" s="15">
        <v>2</v>
      </c>
      <c r="F466" s="15">
        <v>2</v>
      </c>
      <c r="G466" s="15" t="s">
        <v>1025</v>
      </c>
      <c r="H466" s="15">
        <v>4</v>
      </c>
      <c r="I466" s="15">
        <v>4</v>
      </c>
      <c r="J466" s="15">
        <v>301020208</v>
      </c>
      <c r="K466" s="15" t="s">
        <v>3955</v>
      </c>
      <c r="L466" s="15" t="s">
        <v>452</v>
      </c>
      <c r="M466" s="18" t="s">
        <v>3955</v>
      </c>
      <c r="N466" s="22" t="s">
        <v>73</v>
      </c>
      <c r="O466" s="15" t="s">
        <v>1053</v>
      </c>
      <c r="P466" s="18" t="s">
        <v>1053</v>
      </c>
      <c r="Q466" s="22" t="s">
        <v>73</v>
      </c>
      <c r="R466" s="18" t="s">
        <v>1053</v>
      </c>
      <c r="S466" s="18" t="s">
        <v>1053</v>
      </c>
      <c r="T466" s="15" t="s">
        <v>975</v>
      </c>
      <c r="U466" s="18" t="s">
        <v>1341</v>
      </c>
      <c r="V466" s="15" t="s">
        <v>68</v>
      </c>
      <c r="W466" s="18" t="s">
        <v>2941</v>
      </c>
      <c r="X466" s="18" t="s">
        <v>71</v>
      </c>
      <c r="Y466" s="18" t="s">
        <v>7072</v>
      </c>
      <c r="Z466" s="22"/>
      <c r="AA466" s="16">
        <v>46750</v>
      </c>
      <c r="AB466" s="34"/>
      <c r="AC466" s="18"/>
      <c r="AD466" s="34"/>
      <c r="AE466" s="22" t="s">
        <v>8850</v>
      </c>
      <c r="AF466" s="22" t="s">
        <v>8859</v>
      </c>
      <c r="AG466" s="22" t="s">
        <v>8855</v>
      </c>
    </row>
    <row r="467" spans="1:33" ht="90" customHeight="1" x14ac:dyDescent="0.2">
      <c r="A467" s="18" t="s">
        <v>1032</v>
      </c>
      <c r="B467" s="18" t="s">
        <v>1033</v>
      </c>
      <c r="C467" s="15" t="s">
        <v>800</v>
      </c>
      <c r="D467" s="15" t="s">
        <v>1152</v>
      </c>
      <c r="E467" s="15">
        <v>5</v>
      </c>
      <c r="F467" s="15">
        <v>5</v>
      </c>
      <c r="G467" s="15" t="s">
        <v>1025</v>
      </c>
      <c r="H467" s="15">
        <v>3</v>
      </c>
      <c r="I467" s="15">
        <v>3</v>
      </c>
      <c r="J467" s="15">
        <v>301060408</v>
      </c>
      <c r="K467" s="15" t="s">
        <v>1153</v>
      </c>
      <c r="L467" s="15" t="s">
        <v>101</v>
      </c>
      <c r="M467" s="18" t="s">
        <v>1153</v>
      </c>
      <c r="N467" s="22" t="s">
        <v>73</v>
      </c>
      <c r="O467" s="15" t="s">
        <v>1154</v>
      </c>
      <c r="P467" s="18" t="s">
        <v>1154</v>
      </c>
      <c r="Q467" s="22" t="s">
        <v>73</v>
      </c>
      <c r="R467" s="18" t="s">
        <v>1154</v>
      </c>
      <c r="S467" s="18" t="s">
        <v>1154</v>
      </c>
      <c r="T467" s="15" t="s">
        <v>1157</v>
      </c>
      <c r="U467" s="18" t="s">
        <v>2899</v>
      </c>
      <c r="V467" s="15" t="s">
        <v>1049</v>
      </c>
      <c r="W467" s="18" t="s">
        <v>2900</v>
      </c>
      <c r="X467" s="18" t="s">
        <v>2901</v>
      </c>
      <c r="Y467" s="18" t="s">
        <v>2902</v>
      </c>
      <c r="Z467" s="22"/>
      <c r="AA467" s="16">
        <v>46957</v>
      </c>
      <c r="AB467" s="34"/>
      <c r="AC467" s="18"/>
      <c r="AD467" s="34"/>
      <c r="AE467" s="22" t="s">
        <v>8850</v>
      </c>
      <c r="AF467" s="22" t="s">
        <v>8862</v>
      </c>
      <c r="AG467" s="22" t="s">
        <v>8855</v>
      </c>
    </row>
    <row r="468" spans="1:33" ht="90" customHeight="1" x14ac:dyDescent="0.2">
      <c r="A468" s="18" t="s">
        <v>1032</v>
      </c>
      <c r="B468" s="18" t="s">
        <v>1033</v>
      </c>
      <c r="C468" s="15" t="s">
        <v>800</v>
      </c>
      <c r="D468" s="15" t="s">
        <v>1152</v>
      </c>
      <c r="E468" s="15">
        <v>5</v>
      </c>
      <c r="F468" s="15">
        <v>5</v>
      </c>
      <c r="G468" s="15" t="s">
        <v>1025</v>
      </c>
      <c r="H468" s="15">
        <v>3</v>
      </c>
      <c r="I468" s="15">
        <v>3</v>
      </c>
      <c r="J468" s="15">
        <v>301060508</v>
      </c>
      <c r="K468" s="15" t="s">
        <v>1159</v>
      </c>
      <c r="L468" s="15" t="s">
        <v>101</v>
      </c>
      <c r="M468" s="18" t="s">
        <v>1159</v>
      </c>
      <c r="N468" s="22" t="s">
        <v>73</v>
      </c>
      <c r="O468" s="15" t="s">
        <v>1154</v>
      </c>
      <c r="P468" s="18" t="s">
        <v>1154</v>
      </c>
      <c r="Q468" s="22" t="s">
        <v>73</v>
      </c>
      <c r="R468" s="18" t="s">
        <v>1154</v>
      </c>
      <c r="S468" s="18" t="s">
        <v>1154</v>
      </c>
      <c r="T468" s="15" t="s">
        <v>1157</v>
      </c>
      <c r="U468" s="18" t="s">
        <v>2899</v>
      </c>
      <c r="V468" s="15" t="s">
        <v>1049</v>
      </c>
      <c r="W468" s="18" t="s">
        <v>2900</v>
      </c>
      <c r="X468" s="18" t="s">
        <v>2901</v>
      </c>
      <c r="Y468" s="18" t="s">
        <v>2902</v>
      </c>
      <c r="Z468" s="22"/>
      <c r="AA468" s="16">
        <v>46957</v>
      </c>
      <c r="AB468" s="34"/>
      <c r="AC468" s="18"/>
      <c r="AD468" s="34"/>
      <c r="AE468" s="22" t="s">
        <v>8850</v>
      </c>
      <c r="AF468" s="22" t="s">
        <v>8862</v>
      </c>
      <c r="AG468" s="22" t="s">
        <v>8855</v>
      </c>
    </row>
    <row r="469" spans="1:33" ht="90" customHeight="1" x14ac:dyDescent="0.2">
      <c r="A469" s="18" t="s">
        <v>1032</v>
      </c>
      <c r="B469" s="18" t="s">
        <v>1033</v>
      </c>
      <c r="C469" s="15" t="s">
        <v>800</v>
      </c>
      <c r="D469" s="15" t="s">
        <v>1152</v>
      </c>
      <c r="E469" s="15">
        <v>5</v>
      </c>
      <c r="F469" s="15">
        <v>5</v>
      </c>
      <c r="G469" s="15" t="s">
        <v>1025</v>
      </c>
      <c r="H469" s="15">
        <v>3</v>
      </c>
      <c r="I469" s="15">
        <v>3</v>
      </c>
      <c r="J469" s="15">
        <v>301060608</v>
      </c>
      <c r="K469" s="15" t="s">
        <v>1160</v>
      </c>
      <c r="L469" s="15" t="s">
        <v>101</v>
      </c>
      <c r="M469" s="18" t="s">
        <v>1160</v>
      </c>
      <c r="N469" s="22" t="s">
        <v>73</v>
      </c>
      <c r="O469" s="15" t="s">
        <v>1154</v>
      </c>
      <c r="P469" s="18" t="s">
        <v>1154</v>
      </c>
      <c r="Q469" s="22" t="s">
        <v>73</v>
      </c>
      <c r="R469" s="18" t="s">
        <v>1154</v>
      </c>
      <c r="S469" s="18" t="s">
        <v>1154</v>
      </c>
      <c r="T469" s="15" t="s">
        <v>1157</v>
      </c>
      <c r="U469" s="18" t="s">
        <v>2899</v>
      </c>
      <c r="V469" s="15" t="s">
        <v>1049</v>
      </c>
      <c r="W469" s="18" t="s">
        <v>2900</v>
      </c>
      <c r="X469" s="18" t="s">
        <v>2901</v>
      </c>
      <c r="Y469" s="18" t="s">
        <v>2902</v>
      </c>
      <c r="Z469" s="22"/>
      <c r="AA469" s="16">
        <v>46957</v>
      </c>
      <c r="AB469" s="34"/>
      <c r="AC469" s="18"/>
      <c r="AD469" s="34"/>
      <c r="AE469" s="22" t="s">
        <v>8850</v>
      </c>
      <c r="AF469" s="22" t="s">
        <v>8862</v>
      </c>
      <c r="AG469" s="22" t="s">
        <v>8855</v>
      </c>
    </row>
    <row r="470" spans="1:33" ht="90" customHeight="1" x14ac:dyDescent="0.2">
      <c r="A470" s="18" t="s">
        <v>1032</v>
      </c>
      <c r="B470" s="18" t="s">
        <v>1033</v>
      </c>
      <c r="C470" s="15" t="s">
        <v>800</v>
      </c>
      <c r="D470" s="15" t="s">
        <v>1152</v>
      </c>
      <c r="E470" s="15">
        <v>5</v>
      </c>
      <c r="F470" s="15">
        <v>5</v>
      </c>
      <c r="G470" s="15" t="s">
        <v>1025</v>
      </c>
      <c r="H470" s="15">
        <v>3</v>
      </c>
      <c r="I470" s="15">
        <v>3</v>
      </c>
      <c r="J470" s="15">
        <v>301061208</v>
      </c>
      <c r="K470" s="15" t="s">
        <v>3960</v>
      </c>
      <c r="L470" s="15" t="s">
        <v>101</v>
      </c>
      <c r="M470" s="18" t="s">
        <v>3960</v>
      </c>
      <c r="N470" s="22" t="s">
        <v>73</v>
      </c>
      <c r="O470" s="15" t="s">
        <v>101</v>
      </c>
      <c r="P470" s="18" t="s">
        <v>101</v>
      </c>
      <c r="Q470" s="22" t="s">
        <v>73</v>
      </c>
      <c r="R470" s="18" t="s">
        <v>101</v>
      </c>
      <c r="S470" s="18" t="s">
        <v>101</v>
      </c>
      <c r="T470" s="15" t="s">
        <v>996</v>
      </c>
      <c r="U470" s="18" t="s">
        <v>2896</v>
      </c>
      <c r="V470" s="15" t="s">
        <v>1049</v>
      </c>
      <c r="W470" s="18" t="s">
        <v>2896</v>
      </c>
      <c r="X470" s="18" t="s">
        <v>96</v>
      </c>
      <c r="Y470" s="18" t="s">
        <v>1180</v>
      </c>
      <c r="Z470" s="22"/>
      <c r="AA470" s="16">
        <v>46683</v>
      </c>
      <c r="AB470" s="34"/>
      <c r="AC470" s="18"/>
      <c r="AD470" s="34"/>
      <c r="AE470" s="22" t="s">
        <v>8850</v>
      </c>
      <c r="AF470" s="22" t="s">
        <v>8862</v>
      </c>
      <c r="AG470" s="22" t="s">
        <v>8855</v>
      </c>
    </row>
    <row r="471" spans="1:33" ht="90" customHeight="1" x14ac:dyDescent="0.2">
      <c r="A471" s="18" t="s">
        <v>1032</v>
      </c>
      <c r="B471" s="18" t="s">
        <v>1033</v>
      </c>
      <c r="C471" s="15" t="s">
        <v>800</v>
      </c>
      <c r="D471" s="15" t="s">
        <v>1152</v>
      </c>
      <c r="E471" s="15">
        <v>5</v>
      </c>
      <c r="F471" s="15">
        <v>5</v>
      </c>
      <c r="G471" s="15" t="s">
        <v>1025</v>
      </c>
      <c r="H471" s="15">
        <v>3</v>
      </c>
      <c r="I471" s="15">
        <v>3</v>
      </c>
      <c r="J471" s="15">
        <v>301061608</v>
      </c>
      <c r="K471" s="15" t="s">
        <v>1161</v>
      </c>
      <c r="L471" s="15" t="s">
        <v>101</v>
      </c>
      <c r="M471" s="18" t="s">
        <v>1161</v>
      </c>
      <c r="N471" s="22" t="s">
        <v>73</v>
      </c>
      <c r="O471" s="15" t="s">
        <v>1154</v>
      </c>
      <c r="P471" s="18" t="s">
        <v>1154</v>
      </c>
      <c r="Q471" s="22" t="s">
        <v>73</v>
      </c>
      <c r="R471" s="18" t="s">
        <v>1154</v>
      </c>
      <c r="S471" s="18" t="s">
        <v>1154</v>
      </c>
      <c r="T471" s="15" t="s">
        <v>1157</v>
      </c>
      <c r="U471" s="18" t="s">
        <v>2899</v>
      </c>
      <c r="V471" s="15" t="s">
        <v>1049</v>
      </c>
      <c r="W471" s="18" t="s">
        <v>2900</v>
      </c>
      <c r="X471" s="18" t="s">
        <v>2901</v>
      </c>
      <c r="Y471" s="18" t="s">
        <v>2902</v>
      </c>
      <c r="Z471" s="22"/>
      <c r="AA471" s="16">
        <v>46957</v>
      </c>
      <c r="AB471" s="34"/>
      <c r="AC471" s="18"/>
      <c r="AD471" s="34"/>
      <c r="AE471" s="22" t="s">
        <v>8850</v>
      </c>
      <c r="AF471" s="22" t="s">
        <v>8862</v>
      </c>
      <c r="AG471" s="22" t="s">
        <v>8855</v>
      </c>
    </row>
    <row r="472" spans="1:33" ht="105" customHeight="1" x14ac:dyDescent="0.2">
      <c r="A472" s="18">
        <v>811028725</v>
      </c>
      <c r="B472" s="18" t="s">
        <v>8795</v>
      </c>
      <c r="C472" s="15" t="s">
        <v>98</v>
      </c>
      <c r="D472" s="15" t="s">
        <v>182</v>
      </c>
      <c r="E472" s="15">
        <v>2</v>
      </c>
      <c r="F472" s="15">
        <v>2</v>
      </c>
      <c r="G472" s="15" t="s">
        <v>1025</v>
      </c>
      <c r="H472" s="15">
        <v>11</v>
      </c>
      <c r="I472" s="15">
        <v>10</v>
      </c>
      <c r="J472" s="15">
        <v>201135310</v>
      </c>
      <c r="K472" s="15" t="s">
        <v>189</v>
      </c>
      <c r="L472" s="15" t="s">
        <v>101</v>
      </c>
      <c r="M472" s="18" t="s">
        <v>3020</v>
      </c>
      <c r="N472" s="22" t="s">
        <v>68</v>
      </c>
      <c r="O472" s="15" t="s">
        <v>101</v>
      </c>
      <c r="P472" s="18" t="s">
        <v>103</v>
      </c>
      <c r="Q472" s="22" t="s">
        <v>73</v>
      </c>
      <c r="R472" s="18"/>
      <c r="S472" s="18" t="s">
        <v>103</v>
      </c>
      <c r="T472" s="15" t="s">
        <v>6074</v>
      </c>
      <c r="U472" s="18" t="s">
        <v>6310</v>
      </c>
      <c r="V472" s="15" t="s">
        <v>1049</v>
      </c>
      <c r="W472" s="18" t="s">
        <v>7106</v>
      </c>
      <c r="X472" s="18" t="s">
        <v>7107</v>
      </c>
      <c r="Y472" s="18" t="s">
        <v>3022</v>
      </c>
      <c r="Z472" s="22"/>
      <c r="AA472" s="16">
        <v>46253</v>
      </c>
      <c r="AB472" s="34"/>
      <c r="AC472" s="18"/>
      <c r="AD472" s="34"/>
      <c r="AE472" s="22" t="s">
        <v>8850</v>
      </c>
      <c r="AF472" s="22" t="s">
        <v>8867</v>
      </c>
      <c r="AG472" s="22" t="s">
        <v>8855</v>
      </c>
    </row>
    <row r="473" spans="1:33" ht="105" customHeight="1" x14ac:dyDescent="0.2">
      <c r="A473" s="18">
        <v>811028725</v>
      </c>
      <c r="B473" s="18" t="s">
        <v>8795</v>
      </c>
      <c r="C473" s="15" t="s">
        <v>98</v>
      </c>
      <c r="D473" s="15" t="s">
        <v>182</v>
      </c>
      <c r="E473" s="15">
        <v>2</v>
      </c>
      <c r="F473" s="15">
        <v>2</v>
      </c>
      <c r="G473" s="15" t="s">
        <v>1025</v>
      </c>
      <c r="H473" s="15">
        <v>10</v>
      </c>
      <c r="I473" s="15">
        <v>10</v>
      </c>
      <c r="J473" s="15">
        <v>201135210</v>
      </c>
      <c r="K473" s="15" t="s">
        <v>183</v>
      </c>
      <c r="L473" s="15" t="s">
        <v>101</v>
      </c>
      <c r="M473" s="18" t="s">
        <v>4592</v>
      </c>
      <c r="N473" s="22" t="s">
        <v>73</v>
      </c>
      <c r="O473" s="15" t="s">
        <v>101</v>
      </c>
      <c r="P473" s="18" t="s">
        <v>103</v>
      </c>
      <c r="Q473" s="22" t="s">
        <v>73</v>
      </c>
      <c r="R473" s="18"/>
      <c r="S473" s="18" t="s">
        <v>103</v>
      </c>
      <c r="T473" s="15" t="s">
        <v>6074</v>
      </c>
      <c r="U473" s="18" t="s">
        <v>6310</v>
      </c>
      <c r="V473" s="15" t="s">
        <v>1049</v>
      </c>
      <c r="W473" s="18" t="s">
        <v>7091</v>
      </c>
      <c r="X473" s="18" t="s">
        <v>7092</v>
      </c>
      <c r="Y473" s="18" t="s">
        <v>3244</v>
      </c>
      <c r="Z473" s="22"/>
      <c r="AA473" s="16">
        <v>46838</v>
      </c>
      <c r="AB473" s="34"/>
      <c r="AC473" s="18"/>
      <c r="AD473" s="34"/>
      <c r="AE473" s="22" t="s">
        <v>8850</v>
      </c>
      <c r="AF473" s="22" t="s">
        <v>8870</v>
      </c>
      <c r="AG473" s="22" t="s">
        <v>8855</v>
      </c>
    </row>
    <row r="474" spans="1:33" ht="105" customHeight="1" x14ac:dyDescent="0.2">
      <c r="A474" s="18">
        <v>811028725</v>
      </c>
      <c r="B474" s="18" t="s">
        <v>8795</v>
      </c>
      <c r="C474" s="15" t="s">
        <v>98</v>
      </c>
      <c r="D474" s="15" t="s">
        <v>395</v>
      </c>
      <c r="E474" s="15">
        <v>2</v>
      </c>
      <c r="F474" s="15">
        <v>2</v>
      </c>
      <c r="G474" s="15" t="s">
        <v>1025</v>
      </c>
      <c r="H474" s="15">
        <v>5</v>
      </c>
      <c r="I474" s="15">
        <v>5</v>
      </c>
      <c r="J474" s="15">
        <v>201050910</v>
      </c>
      <c r="K474" s="15" t="s">
        <v>3889</v>
      </c>
      <c r="L474" s="15" t="s">
        <v>101</v>
      </c>
      <c r="M474" s="18" t="s">
        <v>4598</v>
      </c>
      <c r="N474" s="22" t="s">
        <v>73</v>
      </c>
      <c r="O474" s="15" t="s">
        <v>101</v>
      </c>
      <c r="P474" s="18" t="s">
        <v>103</v>
      </c>
      <c r="Q474" s="22" t="s">
        <v>73</v>
      </c>
      <c r="R474" s="18"/>
      <c r="S474" s="18" t="s">
        <v>103</v>
      </c>
      <c r="T474" s="15"/>
      <c r="U474" s="18" t="s">
        <v>6338</v>
      </c>
      <c r="V474" s="15" t="s">
        <v>73</v>
      </c>
      <c r="W474" s="18" t="s">
        <v>7112</v>
      </c>
      <c r="X474" s="18" t="s">
        <v>119</v>
      </c>
      <c r="Y474" s="18" t="s">
        <v>7113</v>
      </c>
      <c r="Z474" s="22"/>
      <c r="AA474" s="16">
        <v>45698</v>
      </c>
      <c r="AB474" s="34"/>
      <c r="AC474" s="18"/>
      <c r="AD474" s="34"/>
      <c r="AE474" s="22" t="s">
        <v>8850</v>
      </c>
      <c r="AF474" s="22" t="s">
        <v>8863</v>
      </c>
      <c r="AG474" s="22" t="s">
        <v>8855</v>
      </c>
    </row>
    <row r="475" spans="1:33" ht="105" customHeight="1" x14ac:dyDescent="0.2">
      <c r="A475" s="18">
        <v>811028725</v>
      </c>
      <c r="B475" s="18" t="s">
        <v>8795</v>
      </c>
      <c r="C475" s="15" t="s">
        <v>98</v>
      </c>
      <c r="D475" s="15" t="s">
        <v>395</v>
      </c>
      <c r="E475" s="15">
        <v>2</v>
      </c>
      <c r="F475" s="15">
        <v>2</v>
      </c>
      <c r="G475" s="15" t="s">
        <v>1025</v>
      </c>
      <c r="H475" s="15">
        <v>5</v>
      </c>
      <c r="I475" s="15">
        <v>5</v>
      </c>
      <c r="J475" s="15">
        <v>201051010</v>
      </c>
      <c r="K475" s="15" t="s">
        <v>3890</v>
      </c>
      <c r="L475" s="15" t="s">
        <v>101</v>
      </c>
      <c r="M475" s="18" t="s">
        <v>3049</v>
      </c>
      <c r="N475" s="22" t="s">
        <v>68</v>
      </c>
      <c r="O475" s="15" t="s">
        <v>101</v>
      </c>
      <c r="P475" s="18" t="s">
        <v>103</v>
      </c>
      <c r="Q475" s="22" t="s">
        <v>73</v>
      </c>
      <c r="R475" s="18"/>
      <c r="S475" s="18" t="s">
        <v>103</v>
      </c>
      <c r="T475" s="15"/>
      <c r="U475" s="18" t="s">
        <v>305</v>
      </c>
      <c r="V475" s="15" t="s">
        <v>73</v>
      </c>
      <c r="W475" s="18" t="s">
        <v>305</v>
      </c>
      <c r="X475" s="18" t="s">
        <v>71</v>
      </c>
      <c r="Y475" s="18" t="s">
        <v>397</v>
      </c>
      <c r="Z475" s="22"/>
      <c r="AA475" s="16">
        <v>46306</v>
      </c>
      <c r="AB475" s="34"/>
      <c r="AC475" s="18"/>
      <c r="AD475" s="34"/>
      <c r="AE475" s="22" t="s">
        <v>8850</v>
      </c>
      <c r="AF475" s="22" t="s">
        <v>8864</v>
      </c>
      <c r="AG475" s="22" t="s">
        <v>8855</v>
      </c>
    </row>
    <row r="476" spans="1:33" ht="75" customHeight="1" x14ac:dyDescent="0.2">
      <c r="A476" s="18">
        <v>900928616</v>
      </c>
      <c r="B476" s="18" t="s">
        <v>3861</v>
      </c>
      <c r="C476" s="15" t="s">
        <v>61</v>
      </c>
      <c r="D476" s="15" t="s">
        <v>1795</v>
      </c>
      <c r="E476" s="15">
        <v>4</v>
      </c>
      <c r="F476" s="15">
        <v>2</v>
      </c>
      <c r="G476" s="15" t="s">
        <v>44</v>
      </c>
      <c r="H476" s="15">
        <v>6</v>
      </c>
      <c r="I476" s="15">
        <v>4</v>
      </c>
      <c r="J476" s="15">
        <v>106070503</v>
      </c>
      <c r="K476" s="15" t="s">
        <v>1804</v>
      </c>
      <c r="L476" s="15" t="s">
        <v>80</v>
      </c>
      <c r="M476" s="18" t="s">
        <v>1804</v>
      </c>
      <c r="N476" s="22"/>
      <c r="O476" s="15" t="s">
        <v>1798</v>
      </c>
      <c r="P476" s="18" t="s">
        <v>1798</v>
      </c>
      <c r="Q476" s="22"/>
      <c r="R476" s="18" t="s">
        <v>1049</v>
      </c>
      <c r="S476" s="18" t="s">
        <v>1798</v>
      </c>
      <c r="T476" s="15"/>
      <c r="U476" s="18" t="s">
        <v>1806</v>
      </c>
      <c r="V476" s="15"/>
      <c r="W476" s="18" t="s">
        <v>6192</v>
      </c>
      <c r="X476" s="18" t="s">
        <v>71</v>
      </c>
      <c r="Y476" s="18" t="s">
        <v>1808</v>
      </c>
      <c r="Z476" s="22"/>
      <c r="AA476" s="16" t="s">
        <v>7908</v>
      </c>
      <c r="AB476" s="34"/>
      <c r="AC476" s="18"/>
      <c r="AD476" s="34"/>
      <c r="AE476" s="22" t="s">
        <v>8850</v>
      </c>
      <c r="AF476" s="22" t="s">
        <v>8857</v>
      </c>
      <c r="AG476" s="22" t="s">
        <v>8855</v>
      </c>
    </row>
    <row r="477" spans="1:33" ht="60" customHeight="1" x14ac:dyDescent="0.2">
      <c r="A477" s="18">
        <v>900928616</v>
      </c>
      <c r="B477" s="18" t="s">
        <v>3861</v>
      </c>
      <c r="C477" s="15" t="s">
        <v>61</v>
      </c>
      <c r="D477" s="15" t="s">
        <v>1795</v>
      </c>
      <c r="E477" s="15">
        <v>4</v>
      </c>
      <c r="F477" s="15">
        <v>2</v>
      </c>
      <c r="G477" s="15" t="s">
        <v>44</v>
      </c>
      <c r="H477" s="15">
        <v>6</v>
      </c>
      <c r="I477" s="15">
        <v>4</v>
      </c>
      <c r="J477" s="15">
        <v>106070903</v>
      </c>
      <c r="K477" s="15" t="s">
        <v>1809</v>
      </c>
      <c r="L477" s="15" t="s">
        <v>80</v>
      </c>
      <c r="M477" s="18" t="s">
        <v>1809</v>
      </c>
      <c r="N477" s="22"/>
      <c r="O477" s="15" t="s">
        <v>1798</v>
      </c>
      <c r="P477" s="18" t="s">
        <v>1798</v>
      </c>
      <c r="Q477" s="22"/>
      <c r="R477" s="18" t="s">
        <v>1049</v>
      </c>
      <c r="S477" s="18" t="s">
        <v>1798</v>
      </c>
      <c r="T477" s="15"/>
      <c r="U477" s="18" t="s">
        <v>1812</v>
      </c>
      <c r="V477" s="15"/>
      <c r="W477" s="18" t="s">
        <v>6192</v>
      </c>
      <c r="X477" s="18" t="s">
        <v>71</v>
      </c>
      <c r="Y477" s="18" t="s">
        <v>7136</v>
      </c>
      <c r="Z477" s="22"/>
      <c r="AA477" s="16" t="s">
        <v>7908</v>
      </c>
      <c r="AB477" s="34"/>
      <c r="AC477" s="18"/>
      <c r="AD477" s="34"/>
      <c r="AE477" s="22" t="s">
        <v>8850</v>
      </c>
      <c r="AF477" s="22" t="s">
        <v>8857</v>
      </c>
      <c r="AG477" s="22" t="s">
        <v>8855</v>
      </c>
    </row>
    <row r="478" spans="1:33" ht="60" customHeight="1" x14ac:dyDescent="0.2">
      <c r="A478" s="18">
        <v>900928616</v>
      </c>
      <c r="B478" s="18" t="s">
        <v>3861</v>
      </c>
      <c r="C478" s="15" t="s">
        <v>61</v>
      </c>
      <c r="D478" s="15" t="s">
        <v>1652</v>
      </c>
      <c r="E478" s="15">
        <v>19</v>
      </c>
      <c r="F478" s="15">
        <v>7</v>
      </c>
      <c r="G478" s="15" t="s">
        <v>44</v>
      </c>
      <c r="H478" s="15">
        <v>6</v>
      </c>
      <c r="I478" s="15">
        <v>2</v>
      </c>
      <c r="J478" s="15">
        <v>114082210</v>
      </c>
      <c r="K478" s="15" t="s">
        <v>1653</v>
      </c>
      <c r="L478" s="15" t="s">
        <v>1436</v>
      </c>
      <c r="M478" s="18" t="s">
        <v>1653</v>
      </c>
      <c r="N478" s="22"/>
      <c r="O478" s="15" t="s">
        <v>1654</v>
      </c>
      <c r="P478" s="18" t="s">
        <v>1761</v>
      </c>
      <c r="Q478" s="22"/>
      <c r="R478" s="18" t="s">
        <v>6343</v>
      </c>
      <c r="S478" s="18" t="s">
        <v>1761</v>
      </c>
      <c r="T478" s="15"/>
      <c r="U478" s="18" t="s">
        <v>3625</v>
      </c>
      <c r="V478" s="15"/>
      <c r="W478" s="18" t="s">
        <v>2269</v>
      </c>
      <c r="X478" s="18" t="s">
        <v>71</v>
      </c>
      <c r="Y478" s="18" t="s">
        <v>7145</v>
      </c>
      <c r="Z478" s="22"/>
      <c r="AA478" s="16" t="s">
        <v>7908</v>
      </c>
      <c r="AB478" s="34"/>
      <c r="AC478" s="18"/>
      <c r="AD478" s="34"/>
      <c r="AE478" s="22" t="s">
        <v>8850</v>
      </c>
      <c r="AF478" s="22" t="s">
        <v>8857</v>
      </c>
      <c r="AG478" s="22" t="s">
        <v>8855</v>
      </c>
    </row>
    <row r="479" spans="1:33" ht="75" customHeight="1" x14ac:dyDescent="0.2">
      <c r="A479" s="18">
        <v>900928616</v>
      </c>
      <c r="B479" s="18" t="s">
        <v>3861</v>
      </c>
      <c r="C479" s="15" t="s">
        <v>61</v>
      </c>
      <c r="D479" s="15" t="s">
        <v>1652</v>
      </c>
      <c r="E479" s="15">
        <v>19</v>
      </c>
      <c r="F479" s="15">
        <v>7</v>
      </c>
      <c r="G479" s="15" t="s">
        <v>44</v>
      </c>
      <c r="H479" s="15">
        <v>6</v>
      </c>
      <c r="I479" s="15">
        <v>2</v>
      </c>
      <c r="J479" s="15">
        <v>114082250</v>
      </c>
      <c r="K479" s="15" t="s">
        <v>1660</v>
      </c>
      <c r="L479" s="15" t="s">
        <v>1436</v>
      </c>
      <c r="M479" s="18" t="s">
        <v>1660</v>
      </c>
      <c r="N479" s="22"/>
      <c r="O479" s="15" t="s">
        <v>1654</v>
      </c>
      <c r="P479" s="18" t="s">
        <v>1761</v>
      </c>
      <c r="Q479" s="22"/>
      <c r="R479" s="18" t="s">
        <v>6343</v>
      </c>
      <c r="S479" s="18" t="s">
        <v>1761</v>
      </c>
      <c r="T479" s="15"/>
      <c r="U479" s="18" t="s">
        <v>6272</v>
      </c>
      <c r="V479" s="15"/>
      <c r="W479" s="18" t="s">
        <v>2269</v>
      </c>
      <c r="X479" s="18" t="s">
        <v>71</v>
      </c>
      <c r="Y479" s="18" t="s">
        <v>7146</v>
      </c>
      <c r="Z479" s="22"/>
      <c r="AA479" s="16" t="s">
        <v>7908</v>
      </c>
      <c r="AB479" s="34"/>
      <c r="AC479" s="18"/>
      <c r="AD479" s="34"/>
      <c r="AE479" s="22" t="s">
        <v>8850</v>
      </c>
      <c r="AF479" s="22" t="s">
        <v>8857</v>
      </c>
      <c r="AG479" s="22" t="s">
        <v>8855</v>
      </c>
    </row>
    <row r="480" spans="1:33" ht="45" customHeight="1" x14ac:dyDescent="0.2">
      <c r="A480" s="18">
        <v>900928616</v>
      </c>
      <c r="B480" s="18" t="s">
        <v>3861</v>
      </c>
      <c r="C480" s="15" t="s">
        <v>61</v>
      </c>
      <c r="D480" s="15" t="s">
        <v>1652</v>
      </c>
      <c r="E480" s="15">
        <v>19</v>
      </c>
      <c r="F480" s="15">
        <v>7</v>
      </c>
      <c r="G480" s="15" t="s">
        <v>44</v>
      </c>
      <c r="H480" s="15">
        <v>6</v>
      </c>
      <c r="I480" s="15">
        <v>2</v>
      </c>
      <c r="J480" s="15">
        <v>114082260</v>
      </c>
      <c r="K480" s="15" t="s">
        <v>1664</v>
      </c>
      <c r="L480" s="15" t="s">
        <v>1436</v>
      </c>
      <c r="M480" s="18" t="s">
        <v>1664</v>
      </c>
      <c r="N480" s="22"/>
      <c r="O480" s="15" t="s">
        <v>1654</v>
      </c>
      <c r="P480" s="18" t="s">
        <v>1761</v>
      </c>
      <c r="Q480" s="22"/>
      <c r="R480" s="18" t="s">
        <v>6343</v>
      </c>
      <c r="S480" s="18" t="s">
        <v>1761</v>
      </c>
      <c r="T480" s="15"/>
      <c r="U480" s="18" t="s">
        <v>6272</v>
      </c>
      <c r="V480" s="15"/>
      <c r="W480" s="18" t="s">
        <v>2269</v>
      </c>
      <c r="X480" s="18" t="s">
        <v>71</v>
      </c>
      <c r="Y480" s="18" t="s">
        <v>7147</v>
      </c>
      <c r="Z480" s="22"/>
      <c r="AA480" s="16" t="s">
        <v>7908</v>
      </c>
      <c r="AB480" s="34"/>
      <c r="AC480" s="18"/>
      <c r="AD480" s="34"/>
      <c r="AE480" s="22" t="s">
        <v>8850</v>
      </c>
      <c r="AF480" s="22" t="s">
        <v>8857</v>
      </c>
      <c r="AG480" s="22" t="s">
        <v>8855</v>
      </c>
    </row>
    <row r="481" spans="1:33" ht="45" customHeight="1" x14ac:dyDescent="0.2">
      <c r="A481" s="18">
        <v>900928616</v>
      </c>
      <c r="B481" s="18" t="s">
        <v>3861</v>
      </c>
      <c r="C481" s="15" t="s">
        <v>61</v>
      </c>
      <c r="D481" s="15" t="s">
        <v>1652</v>
      </c>
      <c r="E481" s="15">
        <v>19</v>
      </c>
      <c r="F481" s="15">
        <v>7</v>
      </c>
      <c r="G481" s="15" t="s">
        <v>44</v>
      </c>
      <c r="H481" s="15">
        <v>6</v>
      </c>
      <c r="I481" s="15">
        <v>2</v>
      </c>
      <c r="J481" s="15">
        <v>114082270</v>
      </c>
      <c r="K481" s="15" t="s">
        <v>1665</v>
      </c>
      <c r="L481" s="15" t="s">
        <v>1436</v>
      </c>
      <c r="M481" s="18" t="s">
        <v>1665</v>
      </c>
      <c r="N481" s="22"/>
      <c r="O481" s="15" t="s">
        <v>1654</v>
      </c>
      <c r="P481" s="18" t="s">
        <v>1761</v>
      </c>
      <c r="Q481" s="22"/>
      <c r="R481" s="18" t="s">
        <v>6343</v>
      </c>
      <c r="S481" s="18" t="s">
        <v>1761</v>
      </c>
      <c r="T481" s="15"/>
      <c r="U481" s="18" t="s">
        <v>6272</v>
      </c>
      <c r="V481" s="15"/>
      <c r="W481" s="18" t="s">
        <v>2269</v>
      </c>
      <c r="X481" s="18" t="s">
        <v>71</v>
      </c>
      <c r="Y481" s="18" t="s">
        <v>7148</v>
      </c>
      <c r="Z481" s="22"/>
      <c r="AA481" s="16" t="s">
        <v>7908</v>
      </c>
      <c r="AB481" s="34"/>
      <c r="AC481" s="18"/>
      <c r="AD481" s="34"/>
      <c r="AE481" s="22" t="s">
        <v>8850</v>
      </c>
      <c r="AF481" s="22" t="s">
        <v>8857</v>
      </c>
      <c r="AG481" s="22" t="s">
        <v>8855</v>
      </c>
    </row>
    <row r="482" spans="1:33" ht="135" customHeight="1" x14ac:dyDescent="0.2">
      <c r="A482" s="18">
        <v>900928616</v>
      </c>
      <c r="B482" s="18" t="s">
        <v>3861</v>
      </c>
      <c r="C482" s="15" t="s">
        <v>61</v>
      </c>
      <c r="D482" s="15" t="s">
        <v>1652</v>
      </c>
      <c r="E482" s="15">
        <v>19</v>
      </c>
      <c r="F482" s="15">
        <v>7</v>
      </c>
      <c r="G482" s="15" t="s">
        <v>44</v>
      </c>
      <c r="H482" s="15">
        <v>4</v>
      </c>
      <c r="I482" s="15">
        <v>2</v>
      </c>
      <c r="J482" s="15">
        <v>114082315</v>
      </c>
      <c r="K482" s="15" t="s">
        <v>1666</v>
      </c>
      <c r="L482" s="15" t="s">
        <v>1436</v>
      </c>
      <c r="M482" s="18" t="s">
        <v>4617</v>
      </c>
      <c r="N482" s="22"/>
      <c r="O482" s="15" t="s">
        <v>1668</v>
      </c>
      <c r="P482" s="18" t="s">
        <v>5769</v>
      </c>
      <c r="Q482" s="22"/>
      <c r="R482" s="18" t="s">
        <v>6352</v>
      </c>
      <c r="S482" s="18" t="s">
        <v>5769</v>
      </c>
      <c r="T482" s="15"/>
      <c r="U482" s="18" t="s">
        <v>1670</v>
      </c>
      <c r="V482" s="15"/>
      <c r="W482" s="18" t="s">
        <v>2269</v>
      </c>
      <c r="X482" s="18" t="s">
        <v>71</v>
      </c>
      <c r="Y482" s="18" t="s">
        <v>1672</v>
      </c>
      <c r="Z482" s="22"/>
      <c r="AA482" s="16" t="s">
        <v>7908</v>
      </c>
      <c r="AB482" s="34"/>
      <c r="AC482" s="18"/>
      <c r="AD482" s="34"/>
      <c r="AE482" s="22" t="s">
        <v>8850</v>
      </c>
      <c r="AF482" s="22" t="s">
        <v>8857</v>
      </c>
      <c r="AG482" s="22" t="s">
        <v>8855</v>
      </c>
    </row>
    <row r="483" spans="1:33" ht="135" customHeight="1" x14ac:dyDescent="0.2">
      <c r="A483" s="18">
        <v>900928616</v>
      </c>
      <c r="B483" s="18" t="s">
        <v>3861</v>
      </c>
      <c r="C483" s="15" t="s">
        <v>61</v>
      </c>
      <c r="D483" s="15" t="s">
        <v>1652</v>
      </c>
      <c r="E483" s="15">
        <v>19</v>
      </c>
      <c r="F483" s="15">
        <v>7</v>
      </c>
      <c r="G483" s="15" t="s">
        <v>44</v>
      </c>
      <c r="H483" s="15">
        <v>4</v>
      </c>
      <c r="I483" s="15">
        <v>2</v>
      </c>
      <c r="J483" s="15">
        <v>114082320</v>
      </c>
      <c r="K483" s="15" t="s">
        <v>1673</v>
      </c>
      <c r="L483" s="15" t="s">
        <v>1436</v>
      </c>
      <c r="M483" s="18" t="s">
        <v>4618</v>
      </c>
      <c r="N483" s="22"/>
      <c r="O483" s="15" t="s">
        <v>1668</v>
      </c>
      <c r="P483" s="18" t="s">
        <v>5769</v>
      </c>
      <c r="Q483" s="22"/>
      <c r="R483" s="18" t="s">
        <v>6352</v>
      </c>
      <c r="S483" s="18" t="s">
        <v>5769</v>
      </c>
      <c r="T483" s="15"/>
      <c r="U483" s="18" t="s">
        <v>1670</v>
      </c>
      <c r="V483" s="15"/>
      <c r="W483" s="18" t="s">
        <v>2269</v>
      </c>
      <c r="X483" s="18" t="s">
        <v>71</v>
      </c>
      <c r="Y483" s="18" t="s">
        <v>1675</v>
      </c>
      <c r="Z483" s="22"/>
      <c r="AA483" s="16">
        <v>45019</v>
      </c>
      <c r="AB483" s="34"/>
      <c r="AC483" s="18"/>
      <c r="AD483" s="34"/>
      <c r="AE483" s="22" t="s">
        <v>8850</v>
      </c>
      <c r="AF483" s="22" t="s">
        <v>8857</v>
      </c>
      <c r="AG483" s="22" t="s">
        <v>8855</v>
      </c>
    </row>
    <row r="484" spans="1:33" ht="135" customHeight="1" x14ac:dyDescent="0.2">
      <c r="A484" s="18">
        <v>900928616</v>
      </c>
      <c r="B484" s="18" t="s">
        <v>3861</v>
      </c>
      <c r="C484" s="15" t="s">
        <v>61</v>
      </c>
      <c r="D484" s="15" t="s">
        <v>1652</v>
      </c>
      <c r="E484" s="15">
        <v>19</v>
      </c>
      <c r="F484" s="15">
        <v>7</v>
      </c>
      <c r="G484" s="15" t="s">
        <v>44</v>
      </c>
      <c r="H484" s="15">
        <v>4</v>
      </c>
      <c r="I484" s="15">
        <v>2</v>
      </c>
      <c r="J484" s="15">
        <v>114092509</v>
      </c>
      <c r="K484" s="15" t="s">
        <v>1690</v>
      </c>
      <c r="L484" s="15" t="s">
        <v>1436</v>
      </c>
      <c r="M484" s="18" t="s">
        <v>4619</v>
      </c>
      <c r="N484" s="22"/>
      <c r="O484" s="15" t="s">
        <v>1692</v>
      </c>
      <c r="P484" s="18" t="s">
        <v>5770</v>
      </c>
      <c r="Q484" s="22"/>
      <c r="R484" s="18" t="s">
        <v>6352</v>
      </c>
      <c r="S484" s="18" t="s">
        <v>5770</v>
      </c>
      <c r="T484" s="15"/>
      <c r="U484" s="18" t="s">
        <v>1694</v>
      </c>
      <c r="V484" s="15"/>
      <c r="W484" s="18" t="s">
        <v>2269</v>
      </c>
      <c r="X484" s="18" t="s">
        <v>71</v>
      </c>
      <c r="Y484" s="18" t="s">
        <v>1695</v>
      </c>
      <c r="Z484" s="22"/>
      <c r="AA484" s="16" t="s">
        <v>7908</v>
      </c>
      <c r="AB484" s="34"/>
      <c r="AC484" s="18"/>
      <c r="AD484" s="34"/>
      <c r="AE484" s="22" t="s">
        <v>8850</v>
      </c>
      <c r="AF484" s="22" t="s">
        <v>8857</v>
      </c>
      <c r="AG484" s="22" t="s">
        <v>8855</v>
      </c>
    </row>
    <row r="485" spans="1:33" ht="60" customHeight="1" x14ac:dyDescent="0.2">
      <c r="A485" s="18">
        <v>900231137</v>
      </c>
      <c r="B485" s="18" t="s">
        <v>1034</v>
      </c>
      <c r="C485" s="15" t="s">
        <v>98</v>
      </c>
      <c r="D485" s="15" t="s">
        <v>337</v>
      </c>
      <c r="E485" s="15">
        <v>5</v>
      </c>
      <c r="F485" s="15">
        <v>4</v>
      </c>
      <c r="G485" s="15" t="s">
        <v>44</v>
      </c>
      <c r="H485" s="15">
        <v>10</v>
      </c>
      <c r="I485" s="15">
        <v>9</v>
      </c>
      <c r="J485" s="15">
        <v>201132010</v>
      </c>
      <c r="K485" s="15" t="s">
        <v>338</v>
      </c>
      <c r="L485" s="15" t="s">
        <v>101</v>
      </c>
      <c r="M485" s="18" t="s">
        <v>4642</v>
      </c>
      <c r="N485" s="22"/>
      <c r="O485" s="15" t="s">
        <v>101</v>
      </c>
      <c r="P485" s="18" t="s">
        <v>3153</v>
      </c>
      <c r="Q485" s="22"/>
      <c r="R485" s="18">
        <v>1</v>
      </c>
      <c r="S485" s="18" t="s">
        <v>3153</v>
      </c>
      <c r="T485" s="15" t="s">
        <v>340</v>
      </c>
      <c r="U485" s="18" t="s">
        <v>6355</v>
      </c>
      <c r="V485" s="15"/>
      <c r="W485" s="18" t="s">
        <v>6355</v>
      </c>
      <c r="X485" s="18" t="s">
        <v>71</v>
      </c>
      <c r="Y485" s="18" t="s">
        <v>3792</v>
      </c>
      <c r="Z485" s="22"/>
      <c r="AA485" s="16">
        <v>45082</v>
      </c>
      <c r="AB485" s="34"/>
      <c r="AC485" s="18"/>
      <c r="AD485" s="34"/>
      <c r="AE485" s="22" t="s">
        <v>8850</v>
      </c>
      <c r="AF485" s="22" t="s">
        <v>8857</v>
      </c>
      <c r="AG485" s="22" t="s">
        <v>8855</v>
      </c>
    </row>
    <row r="486" spans="1:33" ht="45" customHeight="1" x14ac:dyDescent="0.2">
      <c r="A486" s="18">
        <v>900231137</v>
      </c>
      <c r="B486" s="18" t="s">
        <v>1034</v>
      </c>
      <c r="C486" s="15" t="s">
        <v>98</v>
      </c>
      <c r="D486" s="15" t="s">
        <v>337</v>
      </c>
      <c r="E486" s="15">
        <v>5</v>
      </c>
      <c r="F486" s="15">
        <v>4</v>
      </c>
      <c r="G486" s="15" t="s">
        <v>44</v>
      </c>
      <c r="H486" s="15">
        <v>10</v>
      </c>
      <c r="I486" s="15">
        <v>9</v>
      </c>
      <c r="J486" s="15">
        <v>201132210</v>
      </c>
      <c r="K486" s="15" t="s">
        <v>342</v>
      </c>
      <c r="L486" s="15" t="s">
        <v>101</v>
      </c>
      <c r="M486" s="18" t="s">
        <v>4643</v>
      </c>
      <c r="N486" s="22"/>
      <c r="O486" s="15" t="s">
        <v>101</v>
      </c>
      <c r="P486" s="18" t="s">
        <v>3153</v>
      </c>
      <c r="Q486" s="22"/>
      <c r="R486" s="18">
        <v>1</v>
      </c>
      <c r="S486" s="18" t="s">
        <v>3153</v>
      </c>
      <c r="T486" s="15" t="s">
        <v>340</v>
      </c>
      <c r="U486" s="18" t="s">
        <v>6355</v>
      </c>
      <c r="V486" s="15"/>
      <c r="W486" s="18" t="s">
        <v>6355</v>
      </c>
      <c r="X486" s="18" t="s">
        <v>71</v>
      </c>
      <c r="Y486" s="18" t="s">
        <v>3792</v>
      </c>
      <c r="Z486" s="22"/>
      <c r="AA486" s="16">
        <v>45082</v>
      </c>
      <c r="AB486" s="34"/>
      <c r="AC486" s="18"/>
      <c r="AD486" s="34"/>
      <c r="AE486" s="22" t="s">
        <v>8850</v>
      </c>
      <c r="AF486" s="22" t="s">
        <v>8857</v>
      </c>
      <c r="AG486" s="22" t="s">
        <v>8855</v>
      </c>
    </row>
    <row r="487" spans="1:33" ht="45" customHeight="1" x14ac:dyDescent="0.2">
      <c r="A487" s="18">
        <v>900231137</v>
      </c>
      <c r="B487" s="18" t="s">
        <v>1034</v>
      </c>
      <c r="C487" s="15" t="s">
        <v>98</v>
      </c>
      <c r="D487" s="15" t="s">
        <v>337</v>
      </c>
      <c r="E487" s="15">
        <v>5</v>
      </c>
      <c r="F487" s="15">
        <v>4</v>
      </c>
      <c r="G487" s="15" t="s">
        <v>44</v>
      </c>
      <c r="H487" s="15">
        <v>10</v>
      </c>
      <c r="I487" s="15">
        <v>9</v>
      </c>
      <c r="J487" s="15">
        <v>201132410</v>
      </c>
      <c r="K487" s="15" t="s">
        <v>344</v>
      </c>
      <c r="L487" s="15" t="s">
        <v>101</v>
      </c>
      <c r="M487" s="18" t="s">
        <v>4644</v>
      </c>
      <c r="N487" s="22"/>
      <c r="O487" s="15" t="s">
        <v>101</v>
      </c>
      <c r="P487" s="18" t="s">
        <v>3153</v>
      </c>
      <c r="Q487" s="22"/>
      <c r="R487" s="18">
        <v>1</v>
      </c>
      <c r="S487" s="18" t="s">
        <v>3153</v>
      </c>
      <c r="T487" s="15" t="s">
        <v>340</v>
      </c>
      <c r="U487" s="18" t="s">
        <v>6355</v>
      </c>
      <c r="V487" s="15"/>
      <c r="W487" s="18" t="s">
        <v>6355</v>
      </c>
      <c r="X487" s="18" t="s">
        <v>71</v>
      </c>
      <c r="Y487" s="18" t="s">
        <v>3792</v>
      </c>
      <c r="Z487" s="22"/>
      <c r="AA487" s="16">
        <v>45082</v>
      </c>
      <c r="AB487" s="34"/>
      <c r="AC487" s="18"/>
      <c r="AD487" s="34"/>
      <c r="AE487" s="22" t="s">
        <v>8850</v>
      </c>
      <c r="AF487" s="22" t="s">
        <v>8857</v>
      </c>
      <c r="AG487" s="22" t="s">
        <v>8855</v>
      </c>
    </row>
    <row r="488" spans="1:33" ht="60" customHeight="1" x14ac:dyDescent="0.2">
      <c r="A488" s="18">
        <v>900231137</v>
      </c>
      <c r="B488" s="18" t="s">
        <v>1034</v>
      </c>
      <c r="C488" s="15" t="s">
        <v>98</v>
      </c>
      <c r="D488" s="15" t="s">
        <v>337</v>
      </c>
      <c r="E488" s="15">
        <v>5</v>
      </c>
      <c r="F488" s="15">
        <v>4</v>
      </c>
      <c r="G488" s="15" t="s">
        <v>44</v>
      </c>
      <c r="H488" s="15">
        <v>10</v>
      </c>
      <c r="I488" s="15">
        <v>9</v>
      </c>
      <c r="J488" s="15">
        <v>201132510</v>
      </c>
      <c r="K488" s="15" t="s">
        <v>346</v>
      </c>
      <c r="L488" s="15" t="s">
        <v>101</v>
      </c>
      <c r="M488" s="18" t="s">
        <v>4645</v>
      </c>
      <c r="N488" s="22"/>
      <c r="O488" s="15" t="s">
        <v>101</v>
      </c>
      <c r="P488" s="18" t="s">
        <v>3153</v>
      </c>
      <c r="Q488" s="22"/>
      <c r="R488" s="18">
        <v>1</v>
      </c>
      <c r="S488" s="18" t="s">
        <v>3153</v>
      </c>
      <c r="T488" s="15" t="s">
        <v>340</v>
      </c>
      <c r="U488" s="18" t="s">
        <v>6355</v>
      </c>
      <c r="V488" s="15"/>
      <c r="W488" s="18" t="s">
        <v>6355</v>
      </c>
      <c r="X488" s="18" t="s">
        <v>71</v>
      </c>
      <c r="Y488" s="18" t="s">
        <v>3792</v>
      </c>
      <c r="Z488" s="22"/>
      <c r="AA488" s="16">
        <v>45082</v>
      </c>
      <c r="AB488" s="34"/>
      <c r="AC488" s="18"/>
      <c r="AD488" s="34"/>
      <c r="AE488" s="22" t="s">
        <v>8850</v>
      </c>
      <c r="AF488" s="22" t="s">
        <v>8857</v>
      </c>
      <c r="AG488" s="22" t="s">
        <v>8855</v>
      </c>
    </row>
    <row r="489" spans="1:33" ht="30" customHeight="1" x14ac:dyDescent="0.2">
      <c r="A489" s="18">
        <v>900975383</v>
      </c>
      <c r="B489" s="18" t="s">
        <v>3862</v>
      </c>
      <c r="C489" s="15" t="s">
        <v>98</v>
      </c>
      <c r="D489" s="15" t="s">
        <v>252</v>
      </c>
      <c r="E489" s="15">
        <v>4</v>
      </c>
      <c r="F489" s="15">
        <v>4</v>
      </c>
      <c r="G489" s="15" t="s">
        <v>1025</v>
      </c>
      <c r="H489" s="15">
        <v>3</v>
      </c>
      <c r="I489" s="15">
        <v>3</v>
      </c>
      <c r="J489" s="15">
        <v>201070708</v>
      </c>
      <c r="K489" s="15" t="s">
        <v>253</v>
      </c>
      <c r="L489" s="15" t="s">
        <v>254</v>
      </c>
      <c r="M489" s="18" t="s">
        <v>4662</v>
      </c>
      <c r="N489" s="22"/>
      <c r="O489" s="15" t="s">
        <v>256</v>
      </c>
      <c r="P489" s="18" t="s">
        <v>3023</v>
      </c>
      <c r="Q489" s="22"/>
      <c r="R489" s="18"/>
      <c r="S489" s="18" t="s">
        <v>3025</v>
      </c>
      <c r="T489" s="15" t="s">
        <v>257</v>
      </c>
      <c r="U489" s="18" t="s">
        <v>312</v>
      </c>
      <c r="V489" s="15"/>
      <c r="W489" s="18" t="s">
        <v>7166</v>
      </c>
      <c r="X489" s="18"/>
      <c r="Y489" s="18" t="s">
        <v>7167</v>
      </c>
      <c r="Z489" s="22"/>
      <c r="AA489" s="16">
        <v>45369</v>
      </c>
      <c r="AB489" s="34"/>
      <c r="AC489" s="18"/>
      <c r="AD489" s="34"/>
      <c r="AE489" s="22" t="s">
        <v>8850</v>
      </c>
      <c r="AF489" s="22" t="s">
        <v>8866</v>
      </c>
      <c r="AG489" s="22" t="s">
        <v>8855</v>
      </c>
    </row>
    <row r="490" spans="1:33" ht="60" customHeight="1" x14ac:dyDescent="0.2">
      <c r="A490" s="18">
        <v>900975383</v>
      </c>
      <c r="B490" s="18" t="s">
        <v>3862</v>
      </c>
      <c r="C490" s="15" t="s">
        <v>98</v>
      </c>
      <c r="D490" s="15" t="s">
        <v>252</v>
      </c>
      <c r="E490" s="15">
        <v>4</v>
      </c>
      <c r="F490" s="15">
        <v>4</v>
      </c>
      <c r="G490" s="15" t="s">
        <v>1025</v>
      </c>
      <c r="H490" s="15">
        <v>3</v>
      </c>
      <c r="I490" s="15">
        <v>3</v>
      </c>
      <c r="J490" s="15">
        <v>201070808</v>
      </c>
      <c r="K490" s="15" t="s">
        <v>262</v>
      </c>
      <c r="L490" s="15" t="s">
        <v>254</v>
      </c>
      <c r="M490" s="18" t="s">
        <v>4662</v>
      </c>
      <c r="N490" s="22"/>
      <c r="O490" s="15" t="s">
        <v>256</v>
      </c>
      <c r="P490" s="18" t="s">
        <v>3023</v>
      </c>
      <c r="Q490" s="22"/>
      <c r="R490" s="18"/>
      <c r="S490" s="18" t="s">
        <v>3025</v>
      </c>
      <c r="T490" s="15" t="s">
        <v>257</v>
      </c>
      <c r="U490" s="18" t="s">
        <v>312</v>
      </c>
      <c r="V490" s="15"/>
      <c r="W490" s="18" t="s">
        <v>7166</v>
      </c>
      <c r="X490" s="18"/>
      <c r="Y490" s="18" t="s">
        <v>7167</v>
      </c>
      <c r="Z490" s="22"/>
      <c r="AA490" s="16">
        <v>45369</v>
      </c>
      <c r="AB490" s="34"/>
      <c r="AC490" s="18"/>
      <c r="AD490" s="34"/>
      <c r="AE490" s="22" t="s">
        <v>8850</v>
      </c>
      <c r="AF490" s="22" t="s">
        <v>8866</v>
      </c>
      <c r="AG490" s="22" t="s">
        <v>8855</v>
      </c>
    </row>
    <row r="491" spans="1:33" ht="45" customHeight="1" x14ac:dyDescent="0.2">
      <c r="A491" s="18">
        <v>900975383</v>
      </c>
      <c r="B491" s="18" t="s">
        <v>3862</v>
      </c>
      <c r="C491" s="15" t="s">
        <v>98</v>
      </c>
      <c r="D491" s="15" t="s">
        <v>252</v>
      </c>
      <c r="E491" s="15">
        <v>4</v>
      </c>
      <c r="F491" s="15">
        <v>4</v>
      </c>
      <c r="G491" s="15" t="s">
        <v>1025</v>
      </c>
      <c r="H491" s="15">
        <v>3</v>
      </c>
      <c r="I491" s="15">
        <v>3</v>
      </c>
      <c r="J491" s="15">
        <v>201070908</v>
      </c>
      <c r="K491" s="15" t="s">
        <v>264</v>
      </c>
      <c r="L491" s="15" t="s">
        <v>254</v>
      </c>
      <c r="M491" s="18" t="s">
        <v>4662</v>
      </c>
      <c r="N491" s="22"/>
      <c r="O491" s="15" t="s">
        <v>256</v>
      </c>
      <c r="P491" s="18" t="s">
        <v>3023</v>
      </c>
      <c r="Q491" s="22"/>
      <c r="R491" s="18"/>
      <c r="S491" s="18" t="s">
        <v>3025</v>
      </c>
      <c r="T491" s="15" t="s">
        <v>257</v>
      </c>
      <c r="U491" s="18" t="s">
        <v>312</v>
      </c>
      <c r="V491" s="15"/>
      <c r="W491" s="18" t="s">
        <v>7166</v>
      </c>
      <c r="X491" s="18"/>
      <c r="Y491" s="18" t="s">
        <v>7167</v>
      </c>
      <c r="Z491" s="22"/>
      <c r="AA491" s="16">
        <v>45369</v>
      </c>
      <c r="AB491" s="34"/>
      <c r="AC491" s="18"/>
      <c r="AD491" s="34"/>
      <c r="AE491" s="22" t="s">
        <v>8850</v>
      </c>
      <c r="AF491" s="22" t="s">
        <v>8866</v>
      </c>
      <c r="AG491" s="22" t="s">
        <v>8855</v>
      </c>
    </row>
    <row r="492" spans="1:33" ht="30" customHeight="1" x14ac:dyDescent="0.2">
      <c r="A492" s="18">
        <v>900975383</v>
      </c>
      <c r="B492" s="18" t="s">
        <v>3862</v>
      </c>
      <c r="C492" s="15" t="s">
        <v>98</v>
      </c>
      <c r="D492" s="15" t="s">
        <v>252</v>
      </c>
      <c r="E492" s="15">
        <v>4</v>
      </c>
      <c r="F492" s="15">
        <v>4</v>
      </c>
      <c r="G492" s="15" t="s">
        <v>1025</v>
      </c>
      <c r="H492" s="15">
        <v>3</v>
      </c>
      <c r="I492" s="15">
        <v>3</v>
      </c>
      <c r="J492" s="15">
        <v>201071608</v>
      </c>
      <c r="K492" s="15" t="s">
        <v>266</v>
      </c>
      <c r="L492" s="15" t="s">
        <v>254</v>
      </c>
      <c r="M492" s="18" t="s">
        <v>4662</v>
      </c>
      <c r="N492" s="22"/>
      <c r="O492" s="15" t="s">
        <v>256</v>
      </c>
      <c r="P492" s="18" t="s">
        <v>3023</v>
      </c>
      <c r="Q492" s="22"/>
      <c r="R492" s="18"/>
      <c r="S492" s="18" t="s">
        <v>3025</v>
      </c>
      <c r="T492" s="15" t="s">
        <v>257</v>
      </c>
      <c r="U492" s="18" t="s">
        <v>312</v>
      </c>
      <c r="V492" s="15"/>
      <c r="W492" s="18" t="s">
        <v>7166</v>
      </c>
      <c r="X492" s="18"/>
      <c r="Y492" s="18" t="s">
        <v>7167</v>
      </c>
      <c r="Z492" s="22"/>
      <c r="AA492" s="16">
        <v>45369</v>
      </c>
      <c r="AB492" s="34"/>
      <c r="AC492" s="18"/>
      <c r="AD492" s="34"/>
      <c r="AE492" s="22" t="s">
        <v>8850</v>
      </c>
      <c r="AF492" s="22" t="s">
        <v>8866</v>
      </c>
      <c r="AG492" s="22" t="s">
        <v>8855</v>
      </c>
    </row>
    <row r="493" spans="1:33" ht="165" customHeight="1" x14ac:dyDescent="0.2">
      <c r="A493" s="18">
        <v>830131869</v>
      </c>
      <c r="B493" s="18" t="s">
        <v>8313</v>
      </c>
      <c r="C493" s="15" t="s">
        <v>98</v>
      </c>
      <c r="D493" s="15" t="s">
        <v>182</v>
      </c>
      <c r="E493" s="15">
        <v>2</v>
      </c>
      <c r="F493" s="15">
        <v>2</v>
      </c>
      <c r="G493" s="15" t="s">
        <v>1025</v>
      </c>
      <c r="H493" s="15">
        <v>10</v>
      </c>
      <c r="I493" s="15">
        <v>10</v>
      </c>
      <c r="J493" s="15">
        <v>201135210</v>
      </c>
      <c r="K493" s="15" t="s">
        <v>183</v>
      </c>
      <c r="L493" s="15" t="s">
        <v>101</v>
      </c>
      <c r="M493" s="18" t="s">
        <v>8331</v>
      </c>
      <c r="N493" s="22" t="s">
        <v>73</v>
      </c>
      <c r="O493" s="15" t="s">
        <v>101</v>
      </c>
      <c r="P493" s="18" t="s">
        <v>103</v>
      </c>
      <c r="Q493" s="22" t="s">
        <v>73</v>
      </c>
      <c r="R493" s="18" t="s">
        <v>1049</v>
      </c>
      <c r="S493" s="18" t="s">
        <v>103</v>
      </c>
      <c r="T493" s="15" t="s">
        <v>6074</v>
      </c>
      <c r="U493" s="18" t="s">
        <v>8614</v>
      </c>
      <c r="V493" s="15" t="s">
        <v>1049</v>
      </c>
      <c r="W493" s="18" t="s">
        <v>8654</v>
      </c>
      <c r="X493" s="18" t="s">
        <v>8652</v>
      </c>
      <c r="Y493" s="18" t="s">
        <v>8653</v>
      </c>
      <c r="Z493" s="22"/>
      <c r="AA493" s="16">
        <v>45313</v>
      </c>
      <c r="AB493" s="34"/>
      <c r="AC493" s="18"/>
      <c r="AD493" s="34"/>
      <c r="AE493" s="22" t="s">
        <v>8850</v>
      </c>
      <c r="AF493" s="22" t="s">
        <v>8870</v>
      </c>
      <c r="AG493" s="22" t="s">
        <v>8855</v>
      </c>
    </row>
    <row r="494" spans="1:33" ht="150" customHeight="1" x14ac:dyDescent="0.2">
      <c r="A494" s="18">
        <v>830131869</v>
      </c>
      <c r="B494" s="18" t="s">
        <v>8313</v>
      </c>
      <c r="C494" s="15" t="s">
        <v>98</v>
      </c>
      <c r="D494" s="15" t="s">
        <v>182</v>
      </c>
      <c r="E494" s="15">
        <v>2</v>
      </c>
      <c r="F494" s="15">
        <v>2</v>
      </c>
      <c r="G494" s="15" t="s">
        <v>1025</v>
      </c>
      <c r="H494" s="15">
        <v>11</v>
      </c>
      <c r="I494" s="15">
        <v>10</v>
      </c>
      <c r="J494" s="15">
        <v>201135310</v>
      </c>
      <c r="K494" s="15" t="s">
        <v>189</v>
      </c>
      <c r="L494" s="15" t="s">
        <v>101</v>
      </c>
      <c r="M494" s="18" t="s">
        <v>8332</v>
      </c>
      <c r="N494" s="22" t="s">
        <v>68</v>
      </c>
      <c r="O494" s="15" t="s">
        <v>101</v>
      </c>
      <c r="P494" s="18" t="s">
        <v>103</v>
      </c>
      <c r="Q494" s="22" t="s">
        <v>73</v>
      </c>
      <c r="R494" s="18" t="s">
        <v>1049</v>
      </c>
      <c r="S494" s="18"/>
      <c r="T494" s="15" t="s">
        <v>6074</v>
      </c>
      <c r="U494" s="18" t="s">
        <v>8614</v>
      </c>
      <c r="V494" s="15" t="s">
        <v>1049</v>
      </c>
      <c r="W494" s="18" t="s">
        <v>8654</v>
      </c>
      <c r="X494" s="18" t="s">
        <v>119</v>
      </c>
      <c r="Y494" s="18" t="s">
        <v>8653</v>
      </c>
      <c r="Z494" s="22"/>
      <c r="AA494" s="16">
        <v>45313</v>
      </c>
      <c r="AB494" s="34"/>
      <c r="AC494" s="18"/>
      <c r="AD494" s="34"/>
      <c r="AE494" s="22" t="s">
        <v>8850</v>
      </c>
      <c r="AF494" s="22" t="s">
        <v>8867</v>
      </c>
      <c r="AG494" s="22" t="s">
        <v>8855</v>
      </c>
    </row>
    <row r="495" spans="1:33" ht="120" customHeight="1" x14ac:dyDescent="0.2">
      <c r="A495" s="18">
        <v>830131869</v>
      </c>
      <c r="B495" s="18" t="s">
        <v>8313</v>
      </c>
      <c r="C495" s="15" t="s">
        <v>98</v>
      </c>
      <c r="D495" s="15" t="s">
        <v>639</v>
      </c>
      <c r="E495" s="15">
        <v>3</v>
      </c>
      <c r="F495" s="15">
        <v>3</v>
      </c>
      <c r="G495" s="15" t="s">
        <v>1025</v>
      </c>
      <c r="H495" s="15">
        <v>3</v>
      </c>
      <c r="I495" s="15">
        <v>3</v>
      </c>
      <c r="J495" s="15">
        <v>206012820</v>
      </c>
      <c r="K495" s="15" t="s">
        <v>640</v>
      </c>
      <c r="L495" s="15" t="s">
        <v>101</v>
      </c>
      <c r="M495" s="18" t="s">
        <v>8354</v>
      </c>
      <c r="N495" s="22" t="s">
        <v>73</v>
      </c>
      <c r="O495" s="15" t="s">
        <v>101</v>
      </c>
      <c r="P495" s="18" t="s">
        <v>103</v>
      </c>
      <c r="Q495" s="22" t="s">
        <v>73</v>
      </c>
      <c r="R495" s="18" t="s">
        <v>1049</v>
      </c>
      <c r="S495" s="18" t="s">
        <v>103</v>
      </c>
      <c r="T495" s="15"/>
      <c r="U495" s="18" t="s">
        <v>8619</v>
      </c>
      <c r="V495" s="15" t="s">
        <v>68</v>
      </c>
      <c r="W495" s="18" t="s">
        <v>8659</v>
      </c>
      <c r="X495" s="18" t="s">
        <v>119</v>
      </c>
      <c r="Y495" s="18" t="s">
        <v>8660</v>
      </c>
      <c r="Z495" s="22"/>
      <c r="AA495" s="16">
        <v>11035</v>
      </c>
      <c r="AB495" s="34"/>
      <c r="AC495" s="18"/>
      <c r="AD495" s="34"/>
      <c r="AE495" s="22" t="s">
        <v>8850</v>
      </c>
      <c r="AF495" s="22" t="s">
        <v>8859</v>
      </c>
      <c r="AG495" s="22" t="s">
        <v>8855</v>
      </c>
    </row>
    <row r="496" spans="1:33" ht="405" customHeight="1" x14ac:dyDescent="0.2">
      <c r="A496" s="18">
        <v>830131869</v>
      </c>
      <c r="B496" s="18" t="s">
        <v>8313</v>
      </c>
      <c r="C496" s="15" t="s">
        <v>98</v>
      </c>
      <c r="D496" s="15" t="s">
        <v>639</v>
      </c>
      <c r="E496" s="15">
        <v>3</v>
      </c>
      <c r="F496" s="15">
        <v>3</v>
      </c>
      <c r="G496" s="15" t="s">
        <v>1025</v>
      </c>
      <c r="H496" s="15">
        <v>4</v>
      </c>
      <c r="I496" s="15">
        <v>3</v>
      </c>
      <c r="J496" s="15">
        <v>206040925</v>
      </c>
      <c r="K496" s="15" t="s">
        <v>645</v>
      </c>
      <c r="L496" s="15" t="s">
        <v>101</v>
      </c>
      <c r="M496" s="18" t="s">
        <v>8355</v>
      </c>
      <c r="N496" s="22" t="s">
        <v>73</v>
      </c>
      <c r="O496" s="15" t="s">
        <v>101</v>
      </c>
      <c r="P496" s="18" t="s">
        <v>103</v>
      </c>
      <c r="Q496" s="22" t="s">
        <v>73</v>
      </c>
      <c r="R496" s="18" t="s">
        <v>1049</v>
      </c>
      <c r="S496" s="18" t="s">
        <v>103</v>
      </c>
      <c r="T496" s="15"/>
      <c r="U496" s="18" t="s">
        <v>8619</v>
      </c>
      <c r="V496" s="15" t="s">
        <v>68</v>
      </c>
      <c r="W496" s="18" t="s">
        <v>8659</v>
      </c>
      <c r="X496" s="18" t="s">
        <v>119</v>
      </c>
      <c r="Y496" s="18" t="s">
        <v>8660</v>
      </c>
      <c r="Z496" s="22"/>
      <c r="AA496" s="16">
        <v>11035</v>
      </c>
      <c r="AB496" s="34"/>
      <c r="AC496" s="18"/>
      <c r="AD496" s="34"/>
      <c r="AE496" s="22" t="s">
        <v>8850</v>
      </c>
      <c r="AF496" s="22" t="s">
        <v>8859</v>
      </c>
      <c r="AG496" s="22" t="s">
        <v>8855</v>
      </c>
    </row>
    <row r="497" spans="1:33" ht="210" customHeight="1" x14ac:dyDescent="0.2">
      <c r="A497" s="18">
        <v>830131869</v>
      </c>
      <c r="B497" s="18" t="s">
        <v>8313</v>
      </c>
      <c r="C497" s="15" t="s">
        <v>98</v>
      </c>
      <c r="D497" s="15" t="s">
        <v>639</v>
      </c>
      <c r="E497" s="15">
        <v>3</v>
      </c>
      <c r="F497" s="15">
        <v>3</v>
      </c>
      <c r="G497" s="15" t="s">
        <v>1025</v>
      </c>
      <c r="H497" s="15">
        <v>3</v>
      </c>
      <c r="I497" s="15">
        <v>3</v>
      </c>
      <c r="J497" s="15">
        <v>206040950</v>
      </c>
      <c r="K497" s="15" t="s">
        <v>647</v>
      </c>
      <c r="L497" s="15" t="s">
        <v>101</v>
      </c>
      <c r="M497" s="18" t="s">
        <v>8356</v>
      </c>
      <c r="N497" s="22" t="s">
        <v>73</v>
      </c>
      <c r="O497" s="15" t="s">
        <v>101</v>
      </c>
      <c r="P497" s="18" t="s">
        <v>103</v>
      </c>
      <c r="Q497" s="22" t="s">
        <v>73</v>
      </c>
      <c r="R497" s="18" t="s">
        <v>1049</v>
      </c>
      <c r="S497" s="18" t="s">
        <v>103</v>
      </c>
      <c r="T497" s="15"/>
      <c r="U497" s="18" t="s">
        <v>8619</v>
      </c>
      <c r="V497" s="15" t="s">
        <v>68</v>
      </c>
      <c r="W497" s="18" t="s">
        <v>8659</v>
      </c>
      <c r="X497" s="18" t="s">
        <v>119</v>
      </c>
      <c r="Y497" s="18" t="s">
        <v>8660</v>
      </c>
      <c r="Z497" s="22"/>
      <c r="AA497" s="16">
        <v>11035</v>
      </c>
      <c r="AB497" s="34"/>
      <c r="AC497" s="18"/>
      <c r="AD497" s="34"/>
      <c r="AE497" s="22" t="s">
        <v>8850</v>
      </c>
      <c r="AF497" s="22" t="s">
        <v>8859</v>
      </c>
      <c r="AG497" s="22" t="s">
        <v>8855</v>
      </c>
    </row>
    <row r="498" spans="1:33" ht="210" customHeight="1" x14ac:dyDescent="0.2">
      <c r="A498" s="18"/>
      <c r="B498" s="18" t="s">
        <v>8313</v>
      </c>
      <c r="C498" s="15" t="s">
        <v>98</v>
      </c>
      <c r="D498" s="15" t="s">
        <v>62</v>
      </c>
      <c r="E498" s="15" t="s">
        <v>3155</v>
      </c>
      <c r="F498" s="15" t="s">
        <v>3155</v>
      </c>
      <c r="G498" s="15" t="s">
        <v>3155</v>
      </c>
      <c r="H498" s="15">
        <v>2</v>
      </c>
      <c r="I498" s="15" t="s">
        <v>3155</v>
      </c>
      <c r="J498" s="15">
        <v>201162502</v>
      </c>
      <c r="K498" s="15" t="s">
        <v>3931</v>
      </c>
      <c r="L498" s="15" t="s">
        <v>101</v>
      </c>
      <c r="M498" s="18"/>
      <c r="N498" s="22"/>
      <c r="O498" s="15" t="s">
        <v>101</v>
      </c>
      <c r="P498" s="18"/>
      <c r="Q498" s="22"/>
      <c r="R498" s="18"/>
      <c r="S498" s="18"/>
      <c r="T498" s="15" t="s">
        <v>6102</v>
      </c>
      <c r="U498" s="18"/>
      <c r="V498" s="15"/>
      <c r="W498" s="18"/>
      <c r="X498" s="18"/>
      <c r="Y498" s="18"/>
      <c r="Z498" s="22"/>
      <c r="AA498" s="78"/>
      <c r="AB498" s="34"/>
      <c r="AC498" s="18"/>
      <c r="AD498" s="34"/>
      <c r="AE498" s="34" t="s">
        <v>8850</v>
      </c>
      <c r="AF498" s="22" t="s">
        <v>8880</v>
      </c>
      <c r="AG498" s="34" t="s">
        <v>8852</v>
      </c>
    </row>
    <row r="499" spans="1:33" ht="90" customHeight="1" x14ac:dyDescent="0.2">
      <c r="A499" s="18">
        <v>811028717</v>
      </c>
      <c r="B499" s="18" t="s">
        <v>1035</v>
      </c>
      <c r="C499" s="15" t="s">
        <v>810</v>
      </c>
      <c r="D499" s="15" t="s">
        <v>62</v>
      </c>
      <c r="E499" s="15" t="s">
        <v>3155</v>
      </c>
      <c r="F499" s="15" t="s">
        <v>3155</v>
      </c>
      <c r="G499" s="15" t="s">
        <v>3155</v>
      </c>
      <c r="H499" s="15">
        <v>4</v>
      </c>
      <c r="I499" s="15" t="s">
        <v>3155</v>
      </c>
      <c r="J499" s="15">
        <v>414140411</v>
      </c>
      <c r="K499" s="15" t="s">
        <v>884</v>
      </c>
      <c r="L499" s="15" t="s">
        <v>885</v>
      </c>
      <c r="M499" s="18" t="s">
        <v>884</v>
      </c>
      <c r="N499" s="22" t="s">
        <v>73</v>
      </c>
      <c r="O499" s="15" t="s">
        <v>887</v>
      </c>
      <c r="P499" s="18" t="s">
        <v>887</v>
      </c>
      <c r="Q499" s="22" t="s">
        <v>73</v>
      </c>
      <c r="R499" s="18" t="s">
        <v>887</v>
      </c>
      <c r="S499" s="18" t="s">
        <v>887</v>
      </c>
      <c r="T499" s="15" t="s">
        <v>6107</v>
      </c>
      <c r="U499" s="18" t="s">
        <v>890</v>
      </c>
      <c r="V499" s="15" t="s">
        <v>68</v>
      </c>
      <c r="W499" s="18" t="s">
        <v>890</v>
      </c>
      <c r="X499" s="18" t="s">
        <v>2901</v>
      </c>
      <c r="Y499" s="18" t="s">
        <v>892</v>
      </c>
      <c r="Z499" s="22"/>
      <c r="AA499" s="16">
        <v>44802</v>
      </c>
      <c r="AB499" s="34"/>
      <c r="AC499" s="18"/>
      <c r="AD499" s="34"/>
      <c r="AE499" s="22" t="s">
        <v>8850</v>
      </c>
      <c r="AF499" s="22" t="s">
        <v>8875</v>
      </c>
      <c r="AG499" s="22" t="s">
        <v>8851</v>
      </c>
    </row>
    <row r="500" spans="1:33" ht="120" customHeight="1" x14ac:dyDescent="0.2">
      <c r="A500" s="18">
        <v>860007078</v>
      </c>
      <c r="B500" s="18" t="s">
        <v>2854</v>
      </c>
      <c r="C500" s="15" t="s">
        <v>98</v>
      </c>
      <c r="D500" s="15" t="s">
        <v>131</v>
      </c>
      <c r="E500" s="15">
        <v>6</v>
      </c>
      <c r="F500" s="15">
        <v>6</v>
      </c>
      <c r="G500" s="15" t="s">
        <v>1025</v>
      </c>
      <c r="H500" s="15">
        <v>9</v>
      </c>
      <c r="I500" s="15">
        <v>9</v>
      </c>
      <c r="J500" s="15">
        <v>201030110</v>
      </c>
      <c r="K500" s="15" t="s">
        <v>132</v>
      </c>
      <c r="L500" s="15" t="s">
        <v>101</v>
      </c>
      <c r="M500" s="18" t="s">
        <v>8365</v>
      </c>
      <c r="N500" s="22" t="s">
        <v>68</v>
      </c>
      <c r="O500" s="15" t="s">
        <v>101</v>
      </c>
      <c r="P500" s="18" t="s">
        <v>103</v>
      </c>
      <c r="Q500" s="22" t="s">
        <v>73</v>
      </c>
      <c r="R500" s="18" t="s">
        <v>103</v>
      </c>
      <c r="S500" s="18" t="s">
        <v>103</v>
      </c>
      <c r="T500" s="15" t="s">
        <v>6059</v>
      </c>
      <c r="U500" s="18" t="s">
        <v>136</v>
      </c>
      <c r="V500" s="15" t="s">
        <v>1049</v>
      </c>
      <c r="W500" s="18" t="s">
        <v>136</v>
      </c>
      <c r="X500" s="18"/>
      <c r="Y500" s="18" t="s">
        <v>138</v>
      </c>
      <c r="Z500" s="22"/>
      <c r="AA500" s="16">
        <v>44691</v>
      </c>
      <c r="AB500" s="34"/>
      <c r="AC500" s="18"/>
      <c r="AD500" s="34"/>
      <c r="AE500" s="22" t="s">
        <v>8850</v>
      </c>
      <c r="AF500" s="22" t="s">
        <v>8868</v>
      </c>
      <c r="AG500" s="22" t="s">
        <v>8855</v>
      </c>
    </row>
    <row r="501" spans="1:33" ht="120" customHeight="1" x14ac:dyDescent="0.2">
      <c r="A501" s="18">
        <v>860007078</v>
      </c>
      <c r="B501" s="18" t="s">
        <v>2854</v>
      </c>
      <c r="C501" s="15" t="s">
        <v>98</v>
      </c>
      <c r="D501" s="15" t="s">
        <v>131</v>
      </c>
      <c r="E501" s="15">
        <v>6</v>
      </c>
      <c r="F501" s="15">
        <v>6</v>
      </c>
      <c r="G501" s="15" t="s">
        <v>1025</v>
      </c>
      <c r="H501" s="15">
        <v>9</v>
      </c>
      <c r="I501" s="15">
        <v>9</v>
      </c>
      <c r="J501" s="15">
        <v>201030410</v>
      </c>
      <c r="K501" s="15" t="s">
        <v>139</v>
      </c>
      <c r="L501" s="15" t="s">
        <v>101</v>
      </c>
      <c r="M501" s="18" t="s">
        <v>8366</v>
      </c>
      <c r="N501" s="22" t="s">
        <v>68</v>
      </c>
      <c r="O501" s="15" t="s">
        <v>101</v>
      </c>
      <c r="P501" s="18" t="s">
        <v>103</v>
      </c>
      <c r="Q501" s="22" t="s">
        <v>73</v>
      </c>
      <c r="R501" s="18" t="s">
        <v>103</v>
      </c>
      <c r="S501" s="18" t="s">
        <v>103</v>
      </c>
      <c r="T501" s="15" t="s">
        <v>6059</v>
      </c>
      <c r="U501" s="18" t="s">
        <v>136</v>
      </c>
      <c r="V501" s="15" t="s">
        <v>1049</v>
      </c>
      <c r="W501" s="18" t="s">
        <v>136</v>
      </c>
      <c r="X501" s="18"/>
      <c r="Y501" s="18" t="s">
        <v>138</v>
      </c>
      <c r="Z501" s="22"/>
      <c r="AA501" s="16">
        <v>44691</v>
      </c>
      <c r="AB501" s="34"/>
      <c r="AC501" s="18"/>
      <c r="AD501" s="34"/>
      <c r="AE501" s="22" t="s">
        <v>8850</v>
      </c>
      <c r="AF501" s="22" t="s">
        <v>8868</v>
      </c>
      <c r="AG501" s="22" t="s">
        <v>8855</v>
      </c>
    </row>
    <row r="502" spans="1:33" ht="270" customHeight="1" x14ac:dyDescent="0.2">
      <c r="A502" s="18">
        <v>860007078</v>
      </c>
      <c r="B502" s="18" t="s">
        <v>2854</v>
      </c>
      <c r="C502" s="15" t="s">
        <v>98</v>
      </c>
      <c r="D502" s="15" t="s">
        <v>131</v>
      </c>
      <c r="E502" s="15">
        <v>6</v>
      </c>
      <c r="F502" s="15">
        <v>6</v>
      </c>
      <c r="G502" s="15" t="s">
        <v>1025</v>
      </c>
      <c r="H502" s="15">
        <v>9</v>
      </c>
      <c r="I502" s="15">
        <v>9</v>
      </c>
      <c r="J502" s="15">
        <v>201030510</v>
      </c>
      <c r="K502" s="15" t="s">
        <v>142</v>
      </c>
      <c r="L502" s="15" t="s">
        <v>101</v>
      </c>
      <c r="M502" s="18" t="s">
        <v>8367</v>
      </c>
      <c r="N502" s="22" t="s">
        <v>68</v>
      </c>
      <c r="O502" s="15" t="s">
        <v>101</v>
      </c>
      <c r="P502" s="18" t="s">
        <v>103</v>
      </c>
      <c r="Q502" s="22" t="s">
        <v>73</v>
      </c>
      <c r="R502" s="18" t="s">
        <v>103</v>
      </c>
      <c r="S502" s="18" t="s">
        <v>103</v>
      </c>
      <c r="T502" s="15" t="s">
        <v>6059</v>
      </c>
      <c r="U502" s="18" t="s">
        <v>136</v>
      </c>
      <c r="V502" s="15" t="s">
        <v>1049</v>
      </c>
      <c r="W502" s="18" t="s">
        <v>136</v>
      </c>
      <c r="X502" s="18"/>
      <c r="Y502" s="18" t="s">
        <v>138</v>
      </c>
      <c r="Z502" s="22"/>
      <c r="AA502" s="16">
        <v>44691</v>
      </c>
      <c r="AB502" s="34"/>
      <c r="AC502" s="18"/>
      <c r="AD502" s="34"/>
      <c r="AE502" s="22" t="s">
        <v>8850</v>
      </c>
      <c r="AF502" s="22" t="s">
        <v>8868</v>
      </c>
      <c r="AG502" s="22" t="s">
        <v>8855</v>
      </c>
    </row>
    <row r="503" spans="1:33" ht="195" customHeight="1" x14ac:dyDescent="0.2">
      <c r="A503" s="18">
        <v>860007078</v>
      </c>
      <c r="B503" s="18" t="s">
        <v>2854</v>
      </c>
      <c r="C503" s="15" t="s">
        <v>98</v>
      </c>
      <c r="D503" s="15" t="s">
        <v>131</v>
      </c>
      <c r="E503" s="15">
        <v>6</v>
      </c>
      <c r="F503" s="15">
        <v>6</v>
      </c>
      <c r="G503" s="15" t="s">
        <v>1025</v>
      </c>
      <c r="H503" s="15">
        <v>9</v>
      </c>
      <c r="I503" s="15">
        <v>9</v>
      </c>
      <c r="J503" s="15">
        <v>201030610</v>
      </c>
      <c r="K503" s="15" t="s">
        <v>144</v>
      </c>
      <c r="L503" s="15" t="s">
        <v>101</v>
      </c>
      <c r="M503" s="18" t="s">
        <v>8368</v>
      </c>
      <c r="N503" s="22" t="s">
        <v>68</v>
      </c>
      <c r="O503" s="15" t="s">
        <v>101</v>
      </c>
      <c r="P503" s="18" t="s">
        <v>103</v>
      </c>
      <c r="Q503" s="22" t="s">
        <v>73</v>
      </c>
      <c r="R503" s="18" t="s">
        <v>103</v>
      </c>
      <c r="S503" s="18" t="s">
        <v>103</v>
      </c>
      <c r="T503" s="15" t="s">
        <v>6059</v>
      </c>
      <c r="U503" s="18" t="s">
        <v>136</v>
      </c>
      <c r="V503" s="15" t="s">
        <v>1049</v>
      </c>
      <c r="W503" s="18" t="s">
        <v>136</v>
      </c>
      <c r="X503" s="18"/>
      <c r="Y503" s="18" t="s">
        <v>138</v>
      </c>
      <c r="Z503" s="22"/>
      <c r="AA503" s="16">
        <v>44691</v>
      </c>
      <c r="AB503" s="34"/>
      <c r="AC503" s="18"/>
      <c r="AD503" s="34"/>
      <c r="AE503" s="22" t="s">
        <v>8850</v>
      </c>
      <c r="AF503" s="22" t="s">
        <v>8868</v>
      </c>
      <c r="AG503" s="22" t="s">
        <v>8855</v>
      </c>
    </row>
    <row r="504" spans="1:33" ht="330" customHeight="1" x14ac:dyDescent="0.2">
      <c r="A504" s="18">
        <v>860007078</v>
      </c>
      <c r="B504" s="18" t="s">
        <v>2854</v>
      </c>
      <c r="C504" s="15" t="s">
        <v>98</v>
      </c>
      <c r="D504" s="15" t="s">
        <v>131</v>
      </c>
      <c r="E504" s="15">
        <v>6</v>
      </c>
      <c r="F504" s="15">
        <v>6</v>
      </c>
      <c r="G504" s="15" t="s">
        <v>1025</v>
      </c>
      <c r="H504" s="15">
        <v>9</v>
      </c>
      <c r="I504" s="15">
        <v>9</v>
      </c>
      <c r="J504" s="15">
        <v>201030710</v>
      </c>
      <c r="K504" s="15" t="s">
        <v>146</v>
      </c>
      <c r="L504" s="15" t="s">
        <v>101</v>
      </c>
      <c r="M504" s="18" t="s">
        <v>8369</v>
      </c>
      <c r="N504" s="22" t="s">
        <v>68</v>
      </c>
      <c r="O504" s="15" t="s">
        <v>101</v>
      </c>
      <c r="P504" s="18" t="s">
        <v>103</v>
      </c>
      <c r="Q504" s="22" t="s">
        <v>73</v>
      </c>
      <c r="R504" s="18" t="s">
        <v>103</v>
      </c>
      <c r="S504" s="18" t="s">
        <v>103</v>
      </c>
      <c r="T504" s="15" t="s">
        <v>6059</v>
      </c>
      <c r="U504" s="18" t="s">
        <v>136</v>
      </c>
      <c r="V504" s="15" t="s">
        <v>1049</v>
      </c>
      <c r="W504" s="18" t="s">
        <v>136</v>
      </c>
      <c r="X504" s="18"/>
      <c r="Y504" s="18" t="s">
        <v>138</v>
      </c>
      <c r="Z504" s="22"/>
      <c r="AA504" s="16">
        <v>44691</v>
      </c>
      <c r="AB504" s="34"/>
      <c r="AC504" s="18"/>
      <c r="AD504" s="34"/>
      <c r="AE504" s="22" t="s">
        <v>8850</v>
      </c>
      <c r="AF504" s="22" t="s">
        <v>8868</v>
      </c>
      <c r="AG504" s="22" t="s">
        <v>8855</v>
      </c>
    </row>
    <row r="505" spans="1:33" ht="105" customHeight="1" x14ac:dyDescent="0.2">
      <c r="A505" s="18">
        <v>860007078</v>
      </c>
      <c r="B505" s="18" t="s">
        <v>2854</v>
      </c>
      <c r="C505" s="15" t="s">
        <v>98</v>
      </c>
      <c r="D505" s="15" t="s">
        <v>131</v>
      </c>
      <c r="E505" s="15">
        <v>6</v>
      </c>
      <c r="F505" s="15">
        <v>6</v>
      </c>
      <c r="G505" s="15" t="s">
        <v>1025</v>
      </c>
      <c r="H505" s="15">
        <v>9</v>
      </c>
      <c r="I505" s="15">
        <v>9</v>
      </c>
      <c r="J505" s="15">
        <v>201030810</v>
      </c>
      <c r="K505" s="15" t="s">
        <v>148</v>
      </c>
      <c r="L505" s="15" t="s">
        <v>101</v>
      </c>
      <c r="M505" s="18" t="s">
        <v>8370</v>
      </c>
      <c r="N505" s="22" t="s">
        <v>68</v>
      </c>
      <c r="O505" s="15" t="s">
        <v>101</v>
      </c>
      <c r="P505" s="18" t="s">
        <v>103</v>
      </c>
      <c r="Q505" s="22" t="s">
        <v>73</v>
      </c>
      <c r="R505" s="18" t="s">
        <v>103</v>
      </c>
      <c r="S505" s="18" t="s">
        <v>103</v>
      </c>
      <c r="T505" s="15" t="s">
        <v>6059</v>
      </c>
      <c r="U505" s="18" t="s">
        <v>136</v>
      </c>
      <c r="V505" s="15" t="s">
        <v>1049</v>
      </c>
      <c r="W505" s="18" t="s">
        <v>136</v>
      </c>
      <c r="X505" s="18"/>
      <c r="Y505" s="18" t="s">
        <v>138</v>
      </c>
      <c r="Z505" s="22"/>
      <c r="AA505" s="16">
        <v>44691</v>
      </c>
      <c r="AB505" s="34"/>
      <c r="AC505" s="18"/>
      <c r="AD505" s="34"/>
      <c r="AE505" s="22" t="s">
        <v>8850</v>
      </c>
      <c r="AF505" s="22" t="s">
        <v>8868</v>
      </c>
      <c r="AG505" s="22" t="s">
        <v>8855</v>
      </c>
    </row>
    <row r="506" spans="1:33" ht="225" customHeight="1" x14ac:dyDescent="0.2">
      <c r="A506" s="18">
        <v>860007078</v>
      </c>
      <c r="B506" s="18" t="s">
        <v>2854</v>
      </c>
      <c r="C506" s="15" t="s">
        <v>98</v>
      </c>
      <c r="D506" s="15" t="s">
        <v>649</v>
      </c>
      <c r="E506" s="15">
        <v>9</v>
      </c>
      <c r="F506" s="15">
        <v>7</v>
      </c>
      <c r="G506" s="15" t="s">
        <v>44</v>
      </c>
      <c r="H506" s="15">
        <v>9</v>
      </c>
      <c r="I506" s="15">
        <v>4</v>
      </c>
      <c r="J506" s="15">
        <v>201111510</v>
      </c>
      <c r="K506" s="15" t="s">
        <v>652</v>
      </c>
      <c r="L506" s="15" t="s">
        <v>101</v>
      </c>
      <c r="M506" s="18" t="s">
        <v>8384</v>
      </c>
      <c r="N506" s="22"/>
      <c r="O506" s="15" t="s">
        <v>101</v>
      </c>
      <c r="P506" s="18" t="s">
        <v>103</v>
      </c>
      <c r="Q506" s="22"/>
      <c r="R506" s="18" t="s">
        <v>103</v>
      </c>
      <c r="S506" s="18" t="s">
        <v>103</v>
      </c>
      <c r="T506" s="15" t="s">
        <v>6065</v>
      </c>
      <c r="U506" s="18" t="s">
        <v>296</v>
      </c>
      <c r="V506" s="15"/>
      <c r="W506" s="18" t="s">
        <v>296</v>
      </c>
      <c r="X506" s="18"/>
      <c r="Y506" s="18" t="s">
        <v>6654</v>
      </c>
      <c r="Z506" s="22"/>
      <c r="AA506" s="16">
        <v>47622</v>
      </c>
      <c r="AB506" s="34"/>
      <c r="AC506" s="18"/>
      <c r="AD506" s="34"/>
      <c r="AE506" s="22" t="s">
        <v>8850</v>
      </c>
      <c r="AF506" s="22" t="s">
        <v>8857</v>
      </c>
      <c r="AG506" s="22" t="s">
        <v>8855</v>
      </c>
    </row>
    <row r="507" spans="1:33" ht="135" customHeight="1" x14ac:dyDescent="0.2">
      <c r="A507" s="18">
        <v>860007078</v>
      </c>
      <c r="B507" s="18" t="s">
        <v>2854</v>
      </c>
      <c r="C507" s="15" t="s">
        <v>98</v>
      </c>
      <c r="D507" s="15" t="s">
        <v>649</v>
      </c>
      <c r="E507" s="15">
        <v>9</v>
      </c>
      <c r="F507" s="15">
        <v>7</v>
      </c>
      <c r="G507" s="15" t="s">
        <v>44</v>
      </c>
      <c r="H507" s="15">
        <v>9</v>
      </c>
      <c r="I507" s="15">
        <v>4</v>
      </c>
      <c r="J507" s="15">
        <v>201111610</v>
      </c>
      <c r="K507" s="15" t="s">
        <v>656</v>
      </c>
      <c r="L507" s="15" t="s">
        <v>101</v>
      </c>
      <c r="M507" s="18" t="s">
        <v>8385</v>
      </c>
      <c r="N507" s="22"/>
      <c r="O507" s="15" t="s">
        <v>101</v>
      </c>
      <c r="P507" s="18" t="s">
        <v>103</v>
      </c>
      <c r="Q507" s="22"/>
      <c r="R507" s="18" t="s">
        <v>103</v>
      </c>
      <c r="S507" s="18" t="s">
        <v>103</v>
      </c>
      <c r="T507" s="15" t="s">
        <v>6065</v>
      </c>
      <c r="U507" s="18" t="s">
        <v>296</v>
      </c>
      <c r="V507" s="15"/>
      <c r="W507" s="18" t="s">
        <v>296</v>
      </c>
      <c r="X507" s="18"/>
      <c r="Y507" s="18" t="s">
        <v>6654</v>
      </c>
      <c r="Z507" s="22"/>
      <c r="AA507" s="16">
        <v>47622</v>
      </c>
      <c r="AB507" s="34"/>
      <c r="AC507" s="18"/>
      <c r="AD507" s="34"/>
      <c r="AE507" s="22" t="s">
        <v>8850</v>
      </c>
      <c r="AF507" s="22" t="s">
        <v>8857</v>
      </c>
      <c r="AG507" s="22" t="s">
        <v>8855</v>
      </c>
    </row>
    <row r="508" spans="1:33" ht="165" customHeight="1" x14ac:dyDescent="0.2">
      <c r="A508" s="18">
        <v>860007078</v>
      </c>
      <c r="B508" s="18" t="s">
        <v>2854</v>
      </c>
      <c r="C508" s="15" t="s">
        <v>98</v>
      </c>
      <c r="D508" s="15" t="s">
        <v>649</v>
      </c>
      <c r="E508" s="15">
        <v>9</v>
      </c>
      <c r="F508" s="15">
        <v>7</v>
      </c>
      <c r="G508" s="15" t="s">
        <v>44</v>
      </c>
      <c r="H508" s="15">
        <v>9</v>
      </c>
      <c r="I508" s="15">
        <v>4</v>
      </c>
      <c r="J508" s="15">
        <v>201111710</v>
      </c>
      <c r="K508" s="15" t="s">
        <v>658</v>
      </c>
      <c r="L508" s="15" t="s">
        <v>101</v>
      </c>
      <c r="M508" s="18" t="s">
        <v>8386</v>
      </c>
      <c r="N508" s="22"/>
      <c r="O508" s="15" t="s">
        <v>101</v>
      </c>
      <c r="P508" s="18" t="s">
        <v>103</v>
      </c>
      <c r="Q508" s="22"/>
      <c r="R508" s="18" t="s">
        <v>103</v>
      </c>
      <c r="S508" s="18" t="s">
        <v>103</v>
      </c>
      <c r="T508" s="15" t="s">
        <v>6065</v>
      </c>
      <c r="U508" s="18" t="s">
        <v>296</v>
      </c>
      <c r="V508" s="15"/>
      <c r="W508" s="18" t="s">
        <v>296</v>
      </c>
      <c r="X508" s="18"/>
      <c r="Y508" s="18" t="s">
        <v>6654</v>
      </c>
      <c r="Z508" s="22"/>
      <c r="AA508" s="16">
        <v>47622</v>
      </c>
      <c r="AB508" s="34"/>
      <c r="AC508" s="18"/>
      <c r="AD508" s="34"/>
      <c r="AE508" s="22" t="s">
        <v>8850</v>
      </c>
      <c r="AF508" s="22" t="s">
        <v>8857</v>
      </c>
      <c r="AG508" s="22" t="s">
        <v>8855</v>
      </c>
    </row>
    <row r="509" spans="1:33" ht="135" customHeight="1" x14ac:dyDescent="0.2">
      <c r="A509" s="18">
        <v>860007078</v>
      </c>
      <c r="B509" s="18" t="s">
        <v>2854</v>
      </c>
      <c r="C509" s="15" t="s">
        <v>98</v>
      </c>
      <c r="D509" s="15" t="s">
        <v>649</v>
      </c>
      <c r="E509" s="15">
        <v>9</v>
      </c>
      <c r="F509" s="15">
        <v>7</v>
      </c>
      <c r="G509" s="15" t="s">
        <v>44</v>
      </c>
      <c r="H509" s="15">
        <v>9</v>
      </c>
      <c r="I509" s="15">
        <v>4</v>
      </c>
      <c r="J509" s="15">
        <v>201111810</v>
      </c>
      <c r="K509" s="15" t="s">
        <v>660</v>
      </c>
      <c r="L509" s="15" t="s">
        <v>101</v>
      </c>
      <c r="M509" s="18" t="s">
        <v>8387</v>
      </c>
      <c r="N509" s="22"/>
      <c r="O509" s="15" t="s">
        <v>101</v>
      </c>
      <c r="P509" s="18" t="s">
        <v>103</v>
      </c>
      <c r="Q509" s="22"/>
      <c r="R509" s="18" t="s">
        <v>103</v>
      </c>
      <c r="S509" s="18" t="s">
        <v>103</v>
      </c>
      <c r="T509" s="15" t="s">
        <v>6065</v>
      </c>
      <c r="U509" s="18" t="s">
        <v>296</v>
      </c>
      <c r="V509" s="15"/>
      <c r="W509" s="18" t="s">
        <v>296</v>
      </c>
      <c r="X509" s="18"/>
      <c r="Y509" s="18" t="s">
        <v>6654</v>
      </c>
      <c r="Z509" s="22"/>
      <c r="AA509" s="16">
        <v>47622</v>
      </c>
      <c r="AB509" s="34"/>
      <c r="AC509" s="18"/>
      <c r="AD509" s="34"/>
      <c r="AE509" s="22" t="s">
        <v>8850</v>
      </c>
      <c r="AF509" s="22" t="s">
        <v>8857</v>
      </c>
      <c r="AG509" s="22" t="s">
        <v>8855</v>
      </c>
    </row>
    <row r="510" spans="1:33" ht="180" customHeight="1" x14ac:dyDescent="0.2">
      <c r="A510" s="18">
        <v>860007078</v>
      </c>
      <c r="B510" s="18" t="s">
        <v>2854</v>
      </c>
      <c r="C510" s="15" t="s">
        <v>98</v>
      </c>
      <c r="D510" s="15" t="s">
        <v>649</v>
      </c>
      <c r="E510" s="15">
        <v>9</v>
      </c>
      <c r="F510" s="15">
        <v>7</v>
      </c>
      <c r="G510" s="15" t="s">
        <v>44</v>
      </c>
      <c r="H510" s="15">
        <v>9</v>
      </c>
      <c r="I510" s="15">
        <v>4</v>
      </c>
      <c r="J510" s="15">
        <v>201111910</v>
      </c>
      <c r="K510" s="15" t="s">
        <v>662</v>
      </c>
      <c r="L510" s="15" t="s">
        <v>101</v>
      </c>
      <c r="M510" s="18" t="s">
        <v>8388</v>
      </c>
      <c r="N510" s="22"/>
      <c r="O510" s="15" t="s">
        <v>101</v>
      </c>
      <c r="P510" s="18" t="s">
        <v>103</v>
      </c>
      <c r="Q510" s="22"/>
      <c r="R510" s="18" t="s">
        <v>103</v>
      </c>
      <c r="S510" s="18" t="s">
        <v>103</v>
      </c>
      <c r="T510" s="15" t="s">
        <v>6065</v>
      </c>
      <c r="U510" s="18" t="s">
        <v>296</v>
      </c>
      <c r="V510" s="15"/>
      <c r="W510" s="18" t="s">
        <v>296</v>
      </c>
      <c r="X510" s="18"/>
      <c r="Y510" s="18" t="s">
        <v>6654</v>
      </c>
      <c r="Z510" s="22"/>
      <c r="AA510" s="16">
        <v>47622</v>
      </c>
      <c r="AB510" s="34"/>
      <c r="AC510" s="18"/>
      <c r="AD510" s="34"/>
      <c r="AE510" s="22" t="s">
        <v>8850</v>
      </c>
      <c r="AF510" s="22" t="s">
        <v>8857</v>
      </c>
      <c r="AG510" s="22" t="s">
        <v>8855</v>
      </c>
    </row>
    <row r="511" spans="1:33" ht="120" customHeight="1" x14ac:dyDescent="0.2">
      <c r="A511" s="18">
        <v>860007078</v>
      </c>
      <c r="B511" s="18" t="s">
        <v>2854</v>
      </c>
      <c r="C511" s="15" t="s">
        <v>98</v>
      </c>
      <c r="D511" s="15" t="s">
        <v>649</v>
      </c>
      <c r="E511" s="15">
        <v>9</v>
      </c>
      <c r="F511" s="15">
        <v>7</v>
      </c>
      <c r="G511" s="15" t="s">
        <v>44</v>
      </c>
      <c r="H511" s="15">
        <v>9</v>
      </c>
      <c r="I511" s="15">
        <v>4</v>
      </c>
      <c r="J511" s="15">
        <v>201112010</v>
      </c>
      <c r="K511" s="15" t="s">
        <v>664</v>
      </c>
      <c r="L511" s="15" t="s">
        <v>101</v>
      </c>
      <c r="M511" s="18" t="s">
        <v>8389</v>
      </c>
      <c r="N511" s="22"/>
      <c r="O511" s="15" t="s">
        <v>101</v>
      </c>
      <c r="P511" s="18" t="s">
        <v>103</v>
      </c>
      <c r="Q511" s="22"/>
      <c r="R511" s="18" t="s">
        <v>103</v>
      </c>
      <c r="S511" s="18" t="s">
        <v>103</v>
      </c>
      <c r="T511" s="15" t="s">
        <v>6065</v>
      </c>
      <c r="U511" s="18" t="s">
        <v>296</v>
      </c>
      <c r="V511" s="15"/>
      <c r="W511" s="18" t="s">
        <v>296</v>
      </c>
      <c r="X511" s="18"/>
      <c r="Y511" s="18" t="s">
        <v>6654</v>
      </c>
      <c r="Z511" s="22"/>
      <c r="AA511" s="16">
        <v>47622</v>
      </c>
      <c r="AB511" s="34"/>
      <c r="AC511" s="18"/>
      <c r="AD511" s="34"/>
      <c r="AE511" s="22" t="s">
        <v>8850</v>
      </c>
      <c r="AF511" s="22" t="s">
        <v>8857</v>
      </c>
      <c r="AG511" s="22" t="s">
        <v>8855</v>
      </c>
    </row>
    <row r="512" spans="1:33" ht="135" customHeight="1" x14ac:dyDescent="0.2">
      <c r="A512" s="18">
        <v>860007078</v>
      </c>
      <c r="B512" s="18" t="s">
        <v>2854</v>
      </c>
      <c r="C512" s="15" t="s">
        <v>98</v>
      </c>
      <c r="D512" s="15" t="s">
        <v>649</v>
      </c>
      <c r="E512" s="15">
        <v>9</v>
      </c>
      <c r="F512" s="15">
        <v>7</v>
      </c>
      <c r="G512" s="15" t="s">
        <v>44</v>
      </c>
      <c r="H512" s="15">
        <v>8</v>
      </c>
      <c r="I512" s="15">
        <v>4</v>
      </c>
      <c r="J512" s="15">
        <v>201112022</v>
      </c>
      <c r="K512" s="15" t="s">
        <v>3898</v>
      </c>
      <c r="L512" s="15" t="s">
        <v>101</v>
      </c>
      <c r="M512" s="18" t="s">
        <v>8390</v>
      </c>
      <c r="N512" s="22"/>
      <c r="O512" s="15" t="s">
        <v>101</v>
      </c>
      <c r="P512" s="18" t="s">
        <v>103</v>
      </c>
      <c r="Q512" s="22"/>
      <c r="R512" s="18" t="s">
        <v>103</v>
      </c>
      <c r="S512" s="18" t="s">
        <v>103</v>
      </c>
      <c r="T512" s="15" t="s">
        <v>6065</v>
      </c>
      <c r="U512" s="18" t="s">
        <v>296</v>
      </c>
      <c r="V512" s="15"/>
      <c r="W512" s="18" t="s">
        <v>296</v>
      </c>
      <c r="X512" s="18"/>
      <c r="Y512" s="18" t="s">
        <v>6654</v>
      </c>
      <c r="Z512" s="22"/>
      <c r="AA512" s="16">
        <v>47622</v>
      </c>
      <c r="AB512" s="34"/>
      <c r="AC512" s="18"/>
      <c r="AD512" s="34"/>
      <c r="AE512" s="22" t="s">
        <v>8850</v>
      </c>
      <c r="AF512" s="22" t="s">
        <v>8857</v>
      </c>
      <c r="AG512" s="22" t="s">
        <v>8855</v>
      </c>
    </row>
    <row r="513" spans="1:33" ht="105" customHeight="1" x14ac:dyDescent="0.2">
      <c r="A513" s="18">
        <v>860007078</v>
      </c>
      <c r="B513" s="18" t="s">
        <v>2854</v>
      </c>
      <c r="C513" s="15" t="s">
        <v>98</v>
      </c>
      <c r="D513" s="15" t="s">
        <v>245</v>
      </c>
      <c r="E513" s="15">
        <v>3</v>
      </c>
      <c r="F513" s="15">
        <v>2</v>
      </c>
      <c r="G513" s="15" t="s">
        <v>44</v>
      </c>
      <c r="H513" s="15">
        <v>4</v>
      </c>
      <c r="I513" s="15">
        <v>3</v>
      </c>
      <c r="J513" s="15">
        <v>201120503</v>
      </c>
      <c r="K513" s="15" t="s">
        <v>249</v>
      </c>
      <c r="L513" s="15" t="s">
        <v>101</v>
      </c>
      <c r="M513" s="18" t="s">
        <v>8405</v>
      </c>
      <c r="N513" s="22"/>
      <c r="O513" s="15" t="s">
        <v>101</v>
      </c>
      <c r="P513" s="18" t="s">
        <v>103</v>
      </c>
      <c r="Q513" s="22"/>
      <c r="R513" s="18" t="s">
        <v>103</v>
      </c>
      <c r="S513" s="18" t="s">
        <v>103</v>
      </c>
      <c r="T513" s="15"/>
      <c r="U513" s="18" t="s">
        <v>8620</v>
      </c>
      <c r="V513" s="15"/>
      <c r="W513" s="18" t="s">
        <v>8620</v>
      </c>
      <c r="X513" s="18"/>
      <c r="Y513" s="18" t="s">
        <v>7203</v>
      </c>
      <c r="Z513" s="22"/>
      <c r="AA513" s="16">
        <v>44871</v>
      </c>
      <c r="AB513" s="34"/>
      <c r="AC513" s="18"/>
      <c r="AD513" s="34"/>
      <c r="AE513" s="22" t="s">
        <v>8850</v>
      </c>
      <c r="AF513" s="22" t="s">
        <v>8857</v>
      </c>
      <c r="AG513" s="22" t="s">
        <v>8855</v>
      </c>
    </row>
    <row r="514" spans="1:33" ht="56.25" customHeight="1" x14ac:dyDescent="0.2">
      <c r="A514" s="18">
        <v>860007078</v>
      </c>
      <c r="B514" s="18" t="s">
        <v>2854</v>
      </c>
      <c r="C514" s="15" t="s">
        <v>98</v>
      </c>
      <c r="D514" s="15" t="s">
        <v>245</v>
      </c>
      <c r="E514" s="15">
        <v>3</v>
      </c>
      <c r="F514" s="15">
        <v>2</v>
      </c>
      <c r="G514" s="15" t="s">
        <v>44</v>
      </c>
      <c r="H514" s="15">
        <v>4</v>
      </c>
      <c r="I514" s="15">
        <v>3</v>
      </c>
      <c r="J514" s="15">
        <v>201120605</v>
      </c>
      <c r="K514" s="15" t="s">
        <v>250</v>
      </c>
      <c r="L514" s="15" t="s">
        <v>247</v>
      </c>
      <c r="M514" s="18" t="s">
        <v>8406</v>
      </c>
      <c r="N514" s="22"/>
      <c r="O514" s="15" t="s">
        <v>248</v>
      </c>
      <c r="P514" s="18" t="s">
        <v>3294</v>
      </c>
      <c r="Q514" s="22"/>
      <c r="R514" s="18" t="s">
        <v>3294</v>
      </c>
      <c r="S514" s="18" t="s">
        <v>3294</v>
      </c>
      <c r="T514" s="15"/>
      <c r="U514" s="18" t="s">
        <v>312</v>
      </c>
      <c r="V514" s="15"/>
      <c r="W514" s="18" t="s">
        <v>312</v>
      </c>
      <c r="X514" s="18"/>
      <c r="Y514" s="18" t="s">
        <v>8667</v>
      </c>
      <c r="Z514" s="22"/>
      <c r="AA514" s="16">
        <v>45586</v>
      </c>
      <c r="AB514" s="34"/>
      <c r="AC514" s="18"/>
      <c r="AD514" s="34"/>
      <c r="AE514" s="22" t="s">
        <v>8850</v>
      </c>
      <c r="AF514" s="22" t="s">
        <v>8857</v>
      </c>
      <c r="AG514" s="22" t="s">
        <v>8855</v>
      </c>
    </row>
    <row r="515" spans="1:33" ht="45" customHeight="1" x14ac:dyDescent="0.2">
      <c r="A515" s="18">
        <v>860007078</v>
      </c>
      <c r="B515" s="18" t="s">
        <v>2854</v>
      </c>
      <c r="C515" s="15" t="s">
        <v>98</v>
      </c>
      <c r="D515" s="15" t="s">
        <v>749</v>
      </c>
      <c r="E515" s="15">
        <v>6</v>
      </c>
      <c r="F515" s="15">
        <v>3</v>
      </c>
      <c r="G515" s="15" t="s">
        <v>44</v>
      </c>
      <c r="H515" s="15">
        <v>7</v>
      </c>
      <c r="I515" s="15">
        <v>6</v>
      </c>
      <c r="J515" s="15">
        <v>201130310</v>
      </c>
      <c r="K515" s="15" t="s">
        <v>754</v>
      </c>
      <c r="L515" s="15" t="s">
        <v>101</v>
      </c>
      <c r="M515" s="18" t="s">
        <v>8407</v>
      </c>
      <c r="N515" s="22"/>
      <c r="O515" s="15" t="s">
        <v>101</v>
      </c>
      <c r="P515" s="18" t="s">
        <v>103</v>
      </c>
      <c r="Q515" s="22"/>
      <c r="R515" s="18" t="s">
        <v>103</v>
      </c>
      <c r="S515" s="18" t="s">
        <v>103</v>
      </c>
      <c r="T515" s="15" t="s">
        <v>6068</v>
      </c>
      <c r="U515" s="18" t="s">
        <v>296</v>
      </c>
      <c r="V515" s="15"/>
      <c r="W515" s="18" t="s">
        <v>296</v>
      </c>
      <c r="X515" s="18"/>
      <c r="Y515" s="18" t="s">
        <v>8668</v>
      </c>
      <c r="Z515" s="22"/>
      <c r="AA515" s="16">
        <v>46498</v>
      </c>
      <c r="AB515" s="34"/>
      <c r="AC515" s="18"/>
      <c r="AD515" s="34"/>
      <c r="AE515" s="22" t="s">
        <v>8850</v>
      </c>
      <c r="AF515" s="22" t="s">
        <v>8857</v>
      </c>
      <c r="AG515" s="22" t="s">
        <v>8855</v>
      </c>
    </row>
    <row r="516" spans="1:33" ht="120" customHeight="1" x14ac:dyDescent="0.2">
      <c r="A516" s="18">
        <v>860007078</v>
      </c>
      <c r="B516" s="18" t="s">
        <v>2854</v>
      </c>
      <c r="C516" s="15" t="s">
        <v>98</v>
      </c>
      <c r="D516" s="15" t="s">
        <v>749</v>
      </c>
      <c r="E516" s="15">
        <v>6</v>
      </c>
      <c r="F516" s="15">
        <v>3</v>
      </c>
      <c r="G516" s="15" t="s">
        <v>44</v>
      </c>
      <c r="H516" s="15">
        <v>7</v>
      </c>
      <c r="I516" s="15">
        <v>6</v>
      </c>
      <c r="J516" s="15">
        <v>201130410</v>
      </c>
      <c r="K516" s="15" t="s">
        <v>756</v>
      </c>
      <c r="L516" s="15" t="s">
        <v>101</v>
      </c>
      <c r="M516" s="18" t="s">
        <v>8408</v>
      </c>
      <c r="N516" s="22"/>
      <c r="O516" s="15" t="s">
        <v>101</v>
      </c>
      <c r="P516" s="18" t="s">
        <v>103</v>
      </c>
      <c r="Q516" s="22"/>
      <c r="R516" s="18" t="s">
        <v>103</v>
      </c>
      <c r="S516" s="18" t="s">
        <v>103</v>
      </c>
      <c r="T516" s="15" t="s">
        <v>6068</v>
      </c>
      <c r="U516" s="18" t="s">
        <v>296</v>
      </c>
      <c r="V516" s="15"/>
      <c r="W516" s="18" t="s">
        <v>296</v>
      </c>
      <c r="X516" s="18"/>
      <c r="Y516" s="18" t="s">
        <v>8668</v>
      </c>
      <c r="Z516" s="22"/>
      <c r="AA516" s="16">
        <v>46498</v>
      </c>
      <c r="AB516" s="34"/>
      <c r="AC516" s="18"/>
      <c r="AD516" s="34"/>
      <c r="AE516" s="22" t="s">
        <v>8850</v>
      </c>
      <c r="AF516" s="22" t="s">
        <v>8857</v>
      </c>
      <c r="AG516" s="22" t="s">
        <v>8855</v>
      </c>
    </row>
    <row r="517" spans="1:33" ht="105" customHeight="1" x14ac:dyDescent="0.2">
      <c r="A517" s="18">
        <v>860007078</v>
      </c>
      <c r="B517" s="18" t="s">
        <v>2854</v>
      </c>
      <c r="C517" s="15" t="s">
        <v>98</v>
      </c>
      <c r="D517" s="15" t="s">
        <v>749</v>
      </c>
      <c r="E517" s="15">
        <v>6</v>
      </c>
      <c r="F517" s="15">
        <v>3</v>
      </c>
      <c r="G517" s="15" t="s">
        <v>44</v>
      </c>
      <c r="H517" s="15">
        <v>7</v>
      </c>
      <c r="I517" s="15">
        <v>6</v>
      </c>
      <c r="J517" s="15">
        <v>201130510</v>
      </c>
      <c r="K517" s="15" t="s">
        <v>758</v>
      </c>
      <c r="L517" s="15" t="s">
        <v>101</v>
      </c>
      <c r="M517" s="18" t="s">
        <v>8409</v>
      </c>
      <c r="N517" s="22"/>
      <c r="O517" s="15" t="s">
        <v>101</v>
      </c>
      <c r="P517" s="18" t="s">
        <v>103</v>
      </c>
      <c r="Q517" s="22"/>
      <c r="R517" s="18" t="s">
        <v>103</v>
      </c>
      <c r="S517" s="18" t="s">
        <v>103</v>
      </c>
      <c r="T517" s="15" t="s">
        <v>6068</v>
      </c>
      <c r="U517" s="18" t="s">
        <v>296</v>
      </c>
      <c r="V517" s="15"/>
      <c r="W517" s="18" t="s">
        <v>296</v>
      </c>
      <c r="X517" s="18"/>
      <c r="Y517" s="18" t="s">
        <v>8668</v>
      </c>
      <c r="Z517" s="22"/>
      <c r="AA517" s="16">
        <v>46498</v>
      </c>
      <c r="AB517" s="34"/>
      <c r="AC517" s="18"/>
      <c r="AD517" s="34"/>
      <c r="AE517" s="22" t="s">
        <v>8850</v>
      </c>
      <c r="AF517" s="22" t="s">
        <v>8857</v>
      </c>
      <c r="AG517" s="22" t="s">
        <v>8855</v>
      </c>
    </row>
    <row r="518" spans="1:33" ht="90" customHeight="1" x14ac:dyDescent="0.2">
      <c r="A518" s="18">
        <v>860007078</v>
      </c>
      <c r="B518" s="18" t="s">
        <v>2854</v>
      </c>
      <c r="C518" s="15" t="s">
        <v>98</v>
      </c>
      <c r="D518" s="15" t="s">
        <v>719</v>
      </c>
      <c r="E518" s="15">
        <v>13</v>
      </c>
      <c r="F518" s="15">
        <v>10</v>
      </c>
      <c r="G518" s="15" t="s">
        <v>44</v>
      </c>
      <c r="H518" s="15">
        <v>8</v>
      </c>
      <c r="I518" s="15">
        <v>5</v>
      </c>
      <c r="J518" s="15">
        <v>201130610</v>
      </c>
      <c r="K518" s="15" t="s">
        <v>720</v>
      </c>
      <c r="L518" s="15" t="s">
        <v>101</v>
      </c>
      <c r="M518" s="18" t="s">
        <v>8410</v>
      </c>
      <c r="N518" s="22"/>
      <c r="O518" s="15" t="s">
        <v>101</v>
      </c>
      <c r="P518" s="18" t="s">
        <v>103</v>
      </c>
      <c r="Q518" s="22"/>
      <c r="R518" s="18" t="s">
        <v>103</v>
      </c>
      <c r="S518" s="18" t="s">
        <v>103</v>
      </c>
      <c r="T518" s="15" t="s">
        <v>723</v>
      </c>
      <c r="U518" s="18" t="s">
        <v>296</v>
      </c>
      <c r="V518" s="15"/>
      <c r="W518" s="18" t="s">
        <v>296</v>
      </c>
      <c r="X518" s="18"/>
      <c r="Y518" s="18" t="s">
        <v>8668</v>
      </c>
      <c r="Z518" s="22"/>
      <c r="AA518" s="16">
        <v>46498</v>
      </c>
      <c r="AB518" s="34"/>
      <c r="AC518" s="18"/>
      <c r="AD518" s="34"/>
      <c r="AE518" s="22" t="s">
        <v>8850</v>
      </c>
      <c r="AF518" s="22" t="s">
        <v>8857</v>
      </c>
      <c r="AG518" s="22" t="s">
        <v>8855</v>
      </c>
    </row>
    <row r="519" spans="1:33" ht="45" customHeight="1" x14ac:dyDescent="0.2">
      <c r="A519" s="18">
        <v>860007078</v>
      </c>
      <c r="B519" s="18" t="s">
        <v>2854</v>
      </c>
      <c r="C519" s="15" t="s">
        <v>98</v>
      </c>
      <c r="D519" s="15" t="s">
        <v>719</v>
      </c>
      <c r="E519" s="15">
        <v>13</v>
      </c>
      <c r="F519" s="15">
        <v>10</v>
      </c>
      <c r="G519" s="15" t="s">
        <v>44</v>
      </c>
      <c r="H519" s="15">
        <v>8</v>
      </c>
      <c r="I519" s="15">
        <v>5</v>
      </c>
      <c r="J519" s="15">
        <v>201130650</v>
      </c>
      <c r="K519" s="15" t="s">
        <v>731</v>
      </c>
      <c r="L519" s="15" t="s">
        <v>101</v>
      </c>
      <c r="M519" s="18" t="s">
        <v>8411</v>
      </c>
      <c r="N519" s="22"/>
      <c r="O519" s="15" t="s">
        <v>101</v>
      </c>
      <c r="P519" s="18" t="s">
        <v>103</v>
      </c>
      <c r="Q519" s="22"/>
      <c r="R519" s="18" t="s">
        <v>103</v>
      </c>
      <c r="S519" s="18" t="s">
        <v>103</v>
      </c>
      <c r="T519" s="15" t="s">
        <v>723</v>
      </c>
      <c r="U519" s="18" t="s">
        <v>296</v>
      </c>
      <c r="V519" s="15"/>
      <c r="W519" s="18" t="s">
        <v>296</v>
      </c>
      <c r="X519" s="18"/>
      <c r="Y519" s="18" t="s">
        <v>8668</v>
      </c>
      <c r="Z519" s="22"/>
      <c r="AA519" s="16">
        <v>46498</v>
      </c>
      <c r="AB519" s="34"/>
      <c r="AC519" s="18"/>
      <c r="AD519" s="34"/>
      <c r="AE519" s="22" t="s">
        <v>8850</v>
      </c>
      <c r="AF519" s="22" t="s">
        <v>8857</v>
      </c>
      <c r="AG519" s="22" t="s">
        <v>8855</v>
      </c>
    </row>
    <row r="520" spans="1:33" ht="60" customHeight="1" x14ac:dyDescent="0.2">
      <c r="A520" s="18">
        <v>860007078</v>
      </c>
      <c r="B520" s="18" t="s">
        <v>2854</v>
      </c>
      <c r="C520" s="15" t="s">
        <v>98</v>
      </c>
      <c r="D520" s="15" t="s">
        <v>719</v>
      </c>
      <c r="E520" s="15">
        <v>13</v>
      </c>
      <c r="F520" s="15">
        <v>10</v>
      </c>
      <c r="G520" s="15" t="s">
        <v>44</v>
      </c>
      <c r="H520" s="15">
        <v>8</v>
      </c>
      <c r="I520" s="15">
        <v>5</v>
      </c>
      <c r="J520" s="15">
        <v>201130710</v>
      </c>
      <c r="K520" s="15" t="s">
        <v>733</v>
      </c>
      <c r="L520" s="15" t="s">
        <v>101</v>
      </c>
      <c r="M520" s="18" t="s">
        <v>8412</v>
      </c>
      <c r="N520" s="22"/>
      <c r="O520" s="15" t="s">
        <v>101</v>
      </c>
      <c r="P520" s="18" t="s">
        <v>103</v>
      </c>
      <c r="Q520" s="22"/>
      <c r="R520" s="18" t="s">
        <v>103</v>
      </c>
      <c r="S520" s="18" t="s">
        <v>103</v>
      </c>
      <c r="T520" s="15" t="s">
        <v>723</v>
      </c>
      <c r="U520" s="18" t="s">
        <v>296</v>
      </c>
      <c r="V520" s="15"/>
      <c r="W520" s="18" t="s">
        <v>296</v>
      </c>
      <c r="X520" s="18"/>
      <c r="Y520" s="18" t="s">
        <v>8668</v>
      </c>
      <c r="Z520" s="22"/>
      <c r="AA520" s="16">
        <v>46498</v>
      </c>
      <c r="AB520" s="34"/>
      <c r="AC520" s="18"/>
      <c r="AD520" s="34"/>
      <c r="AE520" s="22" t="s">
        <v>8850</v>
      </c>
      <c r="AF520" s="22" t="s">
        <v>8857</v>
      </c>
      <c r="AG520" s="22" t="s">
        <v>8855</v>
      </c>
    </row>
    <row r="521" spans="1:33" ht="90" customHeight="1" x14ac:dyDescent="0.2">
      <c r="A521" s="18">
        <v>860007078</v>
      </c>
      <c r="B521" s="18" t="s">
        <v>2854</v>
      </c>
      <c r="C521" s="15" t="s">
        <v>98</v>
      </c>
      <c r="D521" s="15" t="s">
        <v>719</v>
      </c>
      <c r="E521" s="15">
        <v>13</v>
      </c>
      <c r="F521" s="15">
        <v>10</v>
      </c>
      <c r="G521" s="15" t="s">
        <v>44</v>
      </c>
      <c r="H521" s="15">
        <v>8</v>
      </c>
      <c r="I521" s="15">
        <v>5</v>
      </c>
      <c r="J521" s="15">
        <v>201130810</v>
      </c>
      <c r="K521" s="15" t="s">
        <v>735</v>
      </c>
      <c r="L521" s="15" t="s">
        <v>101</v>
      </c>
      <c r="M521" s="18" t="s">
        <v>8413</v>
      </c>
      <c r="N521" s="22"/>
      <c r="O521" s="15" t="s">
        <v>101</v>
      </c>
      <c r="P521" s="18" t="s">
        <v>103</v>
      </c>
      <c r="Q521" s="22"/>
      <c r="R521" s="18" t="s">
        <v>103</v>
      </c>
      <c r="S521" s="18" t="s">
        <v>103</v>
      </c>
      <c r="T521" s="15" t="s">
        <v>723</v>
      </c>
      <c r="U521" s="18" t="s">
        <v>296</v>
      </c>
      <c r="V521" s="15"/>
      <c r="W521" s="18" t="s">
        <v>296</v>
      </c>
      <c r="X521" s="18"/>
      <c r="Y521" s="18" t="s">
        <v>8668</v>
      </c>
      <c r="Z521" s="22"/>
      <c r="AA521" s="16">
        <v>46498</v>
      </c>
      <c r="AB521" s="34"/>
      <c r="AC521" s="18"/>
      <c r="AD521" s="34"/>
      <c r="AE521" s="22" t="s">
        <v>8850</v>
      </c>
      <c r="AF521" s="22" t="s">
        <v>8857</v>
      </c>
      <c r="AG521" s="22" t="s">
        <v>8855</v>
      </c>
    </row>
    <row r="522" spans="1:33" ht="105" customHeight="1" x14ac:dyDescent="0.2">
      <c r="A522" s="18">
        <v>860007078</v>
      </c>
      <c r="B522" s="18" t="s">
        <v>2854</v>
      </c>
      <c r="C522" s="15" t="s">
        <v>98</v>
      </c>
      <c r="D522" s="15" t="s">
        <v>719</v>
      </c>
      <c r="E522" s="15">
        <v>13</v>
      </c>
      <c r="F522" s="15">
        <v>10</v>
      </c>
      <c r="G522" s="15" t="s">
        <v>44</v>
      </c>
      <c r="H522" s="15">
        <v>8</v>
      </c>
      <c r="I522" s="15">
        <v>5</v>
      </c>
      <c r="J522" s="15">
        <v>201130910</v>
      </c>
      <c r="K522" s="15" t="s">
        <v>737</v>
      </c>
      <c r="L522" s="15" t="s">
        <v>101</v>
      </c>
      <c r="M522" s="18" t="s">
        <v>8414</v>
      </c>
      <c r="N522" s="22"/>
      <c r="O522" s="15" t="s">
        <v>101</v>
      </c>
      <c r="P522" s="18" t="s">
        <v>103</v>
      </c>
      <c r="Q522" s="22"/>
      <c r="R522" s="18" t="s">
        <v>103</v>
      </c>
      <c r="S522" s="18" t="s">
        <v>103</v>
      </c>
      <c r="T522" s="15" t="s">
        <v>723</v>
      </c>
      <c r="U522" s="18" t="s">
        <v>296</v>
      </c>
      <c r="V522" s="15"/>
      <c r="W522" s="18" t="s">
        <v>296</v>
      </c>
      <c r="X522" s="18"/>
      <c r="Y522" s="18" t="s">
        <v>8668</v>
      </c>
      <c r="Z522" s="22"/>
      <c r="AA522" s="16">
        <v>46498</v>
      </c>
      <c r="AB522" s="34"/>
      <c r="AC522" s="18"/>
      <c r="AD522" s="34"/>
      <c r="AE522" s="22" t="s">
        <v>8850</v>
      </c>
      <c r="AF522" s="22" t="s">
        <v>8857</v>
      </c>
      <c r="AG522" s="22" t="s">
        <v>8855</v>
      </c>
    </row>
    <row r="523" spans="1:33" ht="105" customHeight="1" x14ac:dyDescent="0.2">
      <c r="A523" s="18">
        <v>860007078</v>
      </c>
      <c r="B523" s="18" t="s">
        <v>2854</v>
      </c>
      <c r="C523" s="15" t="s">
        <v>98</v>
      </c>
      <c r="D523" s="15" t="s">
        <v>719</v>
      </c>
      <c r="E523" s="15">
        <v>13</v>
      </c>
      <c r="F523" s="15">
        <v>10</v>
      </c>
      <c r="G523" s="15" t="s">
        <v>44</v>
      </c>
      <c r="H523" s="15">
        <v>8</v>
      </c>
      <c r="I523" s="15">
        <v>5</v>
      </c>
      <c r="J523" s="15">
        <v>201131010</v>
      </c>
      <c r="K523" s="15" t="s">
        <v>739</v>
      </c>
      <c r="L523" s="15" t="s">
        <v>101</v>
      </c>
      <c r="M523" s="18" t="s">
        <v>8415</v>
      </c>
      <c r="N523" s="22"/>
      <c r="O523" s="15" t="s">
        <v>101</v>
      </c>
      <c r="P523" s="18" t="s">
        <v>103</v>
      </c>
      <c r="Q523" s="22"/>
      <c r="R523" s="18" t="s">
        <v>103</v>
      </c>
      <c r="S523" s="18" t="s">
        <v>103</v>
      </c>
      <c r="T523" s="15" t="s">
        <v>723</v>
      </c>
      <c r="U523" s="18" t="s">
        <v>296</v>
      </c>
      <c r="V523" s="15"/>
      <c r="W523" s="18" t="s">
        <v>296</v>
      </c>
      <c r="X523" s="18"/>
      <c r="Y523" s="18" t="s">
        <v>8668</v>
      </c>
      <c r="Z523" s="22"/>
      <c r="AA523" s="16">
        <v>46498</v>
      </c>
      <c r="AB523" s="34"/>
      <c r="AC523" s="18"/>
      <c r="AD523" s="34"/>
      <c r="AE523" s="22" t="s">
        <v>8850</v>
      </c>
      <c r="AF523" s="22" t="s">
        <v>8857</v>
      </c>
      <c r="AG523" s="22" t="s">
        <v>8855</v>
      </c>
    </row>
    <row r="524" spans="1:33" ht="105" customHeight="1" x14ac:dyDescent="0.2">
      <c r="A524" s="18">
        <v>860007078</v>
      </c>
      <c r="B524" s="18" t="s">
        <v>2854</v>
      </c>
      <c r="C524" s="15" t="s">
        <v>98</v>
      </c>
      <c r="D524" s="15" t="s">
        <v>719</v>
      </c>
      <c r="E524" s="15">
        <v>13</v>
      </c>
      <c r="F524" s="15">
        <v>10</v>
      </c>
      <c r="G524" s="15" t="s">
        <v>44</v>
      </c>
      <c r="H524" s="15">
        <v>8</v>
      </c>
      <c r="I524" s="15">
        <v>5</v>
      </c>
      <c r="J524" s="15">
        <v>201131110</v>
      </c>
      <c r="K524" s="15" t="s">
        <v>741</v>
      </c>
      <c r="L524" s="15" t="s">
        <v>101</v>
      </c>
      <c r="M524" s="18" t="s">
        <v>8416</v>
      </c>
      <c r="N524" s="22"/>
      <c r="O524" s="15" t="s">
        <v>101</v>
      </c>
      <c r="P524" s="18" t="s">
        <v>103</v>
      </c>
      <c r="Q524" s="22"/>
      <c r="R524" s="18" t="s">
        <v>103</v>
      </c>
      <c r="S524" s="18" t="s">
        <v>103</v>
      </c>
      <c r="T524" s="15" t="s">
        <v>723</v>
      </c>
      <c r="U524" s="18" t="s">
        <v>296</v>
      </c>
      <c r="V524" s="15"/>
      <c r="W524" s="18" t="s">
        <v>296</v>
      </c>
      <c r="X524" s="18"/>
      <c r="Y524" s="18" t="s">
        <v>8668</v>
      </c>
      <c r="Z524" s="22"/>
      <c r="AA524" s="16">
        <v>46498</v>
      </c>
      <c r="AB524" s="34"/>
      <c r="AC524" s="18"/>
      <c r="AD524" s="34"/>
      <c r="AE524" s="22" t="s">
        <v>8850</v>
      </c>
      <c r="AF524" s="22" t="s">
        <v>8857</v>
      </c>
      <c r="AG524" s="22" t="s">
        <v>8855</v>
      </c>
    </row>
    <row r="525" spans="1:33" ht="105" customHeight="1" x14ac:dyDescent="0.2">
      <c r="A525" s="18">
        <v>860007078</v>
      </c>
      <c r="B525" s="18" t="s">
        <v>2854</v>
      </c>
      <c r="C525" s="15" t="s">
        <v>98</v>
      </c>
      <c r="D525" s="15" t="s">
        <v>719</v>
      </c>
      <c r="E525" s="15">
        <v>13</v>
      </c>
      <c r="F525" s="15">
        <v>10</v>
      </c>
      <c r="G525" s="15" t="s">
        <v>44</v>
      </c>
      <c r="H525" s="15">
        <v>7</v>
      </c>
      <c r="I525" s="15">
        <v>5</v>
      </c>
      <c r="J525" s="15">
        <v>201131210</v>
      </c>
      <c r="K525" s="15" t="s">
        <v>743</v>
      </c>
      <c r="L525" s="15" t="s">
        <v>101</v>
      </c>
      <c r="M525" s="18" t="s">
        <v>8417</v>
      </c>
      <c r="N525" s="22"/>
      <c r="O525" s="15" t="s">
        <v>101</v>
      </c>
      <c r="P525" s="18" t="s">
        <v>103</v>
      </c>
      <c r="Q525" s="22"/>
      <c r="R525" s="18" t="s">
        <v>103</v>
      </c>
      <c r="S525" s="18" t="s">
        <v>103</v>
      </c>
      <c r="T525" s="15" t="s">
        <v>723</v>
      </c>
      <c r="U525" s="18" t="s">
        <v>296</v>
      </c>
      <c r="V525" s="15"/>
      <c r="W525" s="18" t="s">
        <v>296</v>
      </c>
      <c r="X525" s="18"/>
      <c r="Y525" s="18" t="s">
        <v>8668</v>
      </c>
      <c r="Z525" s="22"/>
      <c r="AA525" s="16">
        <v>46498</v>
      </c>
      <c r="AB525" s="34"/>
      <c r="AC525" s="18"/>
      <c r="AD525" s="34"/>
      <c r="AE525" s="22" t="s">
        <v>8850</v>
      </c>
      <c r="AF525" s="22" t="s">
        <v>8857</v>
      </c>
      <c r="AG525" s="22" t="s">
        <v>8855</v>
      </c>
    </row>
    <row r="526" spans="1:33" ht="105" customHeight="1" x14ac:dyDescent="0.2">
      <c r="A526" s="18">
        <v>860007078</v>
      </c>
      <c r="B526" s="18" t="s">
        <v>2854</v>
      </c>
      <c r="C526" s="15" t="s">
        <v>98</v>
      </c>
      <c r="D526" s="15" t="s">
        <v>719</v>
      </c>
      <c r="E526" s="15">
        <v>13</v>
      </c>
      <c r="F526" s="15">
        <v>10</v>
      </c>
      <c r="G526" s="15" t="s">
        <v>44</v>
      </c>
      <c r="H526" s="15">
        <v>7</v>
      </c>
      <c r="I526" s="15">
        <v>5</v>
      </c>
      <c r="J526" s="15">
        <v>201131310</v>
      </c>
      <c r="K526" s="15" t="s">
        <v>745</v>
      </c>
      <c r="L526" s="15" t="s">
        <v>101</v>
      </c>
      <c r="M526" s="18" t="s">
        <v>8418</v>
      </c>
      <c r="N526" s="22"/>
      <c r="O526" s="15" t="s">
        <v>101</v>
      </c>
      <c r="P526" s="18" t="s">
        <v>103</v>
      </c>
      <c r="Q526" s="22"/>
      <c r="R526" s="18" t="s">
        <v>103</v>
      </c>
      <c r="S526" s="18" t="s">
        <v>103</v>
      </c>
      <c r="T526" s="15" t="s">
        <v>723</v>
      </c>
      <c r="U526" s="18" t="s">
        <v>296</v>
      </c>
      <c r="V526" s="15"/>
      <c r="W526" s="18" t="s">
        <v>296</v>
      </c>
      <c r="X526" s="18"/>
      <c r="Y526" s="18" t="s">
        <v>8668</v>
      </c>
      <c r="Z526" s="22"/>
      <c r="AA526" s="16">
        <v>46498</v>
      </c>
      <c r="AB526" s="34"/>
      <c r="AC526" s="18"/>
      <c r="AD526" s="34"/>
      <c r="AE526" s="22" t="s">
        <v>8850</v>
      </c>
      <c r="AF526" s="22" t="s">
        <v>8857</v>
      </c>
      <c r="AG526" s="22" t="s">
        <v>8855</v>
      </c>
    </row>
    <row r="527" spans="1:33" ht="150" customHeight="1" x14ac:dyDescent="0.2">
      <c r="A527" s="18">
        <v>860007078</v>
      </c>
      <c r="B527" s="18" t="s">
        <v>2854</v>
      </c>
      <c r="C527" s="15" t="s">
        <v>98</v>
      </c>
      <c r="D527" s="15" t="s">
        <v>719</v>
      </c>
      <c r="E527" s="15">
        <v>13</v>
      </c>
      <c r="F527" s="15">
        <v>10</v>
      </c>
      <c r="G527" s="15" t="s">
        <v>44</v>
      </c>
      <c r="H527" s="15">
        <v>7</v>
      </c>
      <c r="I527" s="15">
        <v>5</v>
      </c>
      <c r="J527" s="15">
        <v>201131410</v>
      </c>
      <c r="K527" s="15" t="s">
        <v>747</v>
      </c>
      <c r="L527" s="15" t="s">
        <v>101</v>
      </c>
      <c r="M527" s="18" t="s">
        <v>8419</v>
      </c>
      <c r="N527" s="22"/>
      <c r="O527" s="15" t="s">
        <v>101</v>
      </c>
      <c r="P527" s="18" t="s">
        <v>103</v>
      </c>
      <c r="Q527" s="22"/>
      <c r="R527" s="18" t="s">
        <v>103</v>
      </c>
      <c r="S527" s="18" t="s">
        <v>103</v>
      </c>
      <c r="T527" s="15" t="s">
        <v>723</v>
      </c>
      <c r="U527" s="18" t="s">
        <v>296</v>
      </c>
      <c r="V527" s="15"/>
      <c r="W527" s="18" t="s">
        <v>296</v>
      </c>
      <c r="X527" s="18"/>
      <c r="Y527" s="18" t="s">
        <v>8668</v>
      </c>
      <c r="Z527" s="22"/>
      <c r="AA527" s="16">
        <v>46498</v>
      </c>
      <c r="AB527" s="34"/>
      <c r="AC527" s="18"/>
      <c r="AD527" s="34"/>
      <c r="AE527" s="22" t="s">
        <v>8850</v>
      </c>
      <c r="AF527" s="22" t="s">
        <v>8857</v>
      </c>
      <c r="AG527" s="22" t="s">
        <v>8855</v>
      </c>
    </row>
    <row r="528" spans="1:33" ht="240" customHeight="1" x14ac:dyDescent="0.2">
      <c r="A528" s="18">
        <v>860007078</v>
      </c>
      <c r="B528" s="18" t="s">
        <v>2854</v>
      </c>
      <c r="C528" s="15" t="s">
        <v>98</v>
      </c>
      <c r="D528" s="15" t="s">
        <v>220</v>
      </c>
      <c r="E528" s="15">
        <v>2</v>
      </c>
      <c r="F528" s="15">
        <v>1</v>
      </c>
      <c r="G528" s="15" t="s">
        <v>44</v>
      </c>
      <c r="H528" s="15">
        <v>6</v>
      </c>
      <c r="I528" s="15">
        <v>4</v>
      </c>
      <c r="J528" s="15">
        <v>201155506</v>
      </c>
      <c r="K528" s="15" t="s">
        <v>221</v>
      </c>
      <c r="L528" s="15" t="s">
        <v>222</v>
      </c>
      <c r="M528" s="18" t="s">
        <v>8446</v>
      </c>
      <c r="N528" s="22"/>
      <c r="O528" s="15" t="s">
        <v>224</v>
      </c>
      <c r="P528" s="18" t="s">
        <v>3816</v>
      </c>
      <c r="Q528" s="22"/>
      <c r="R528" s="18" t="s">
        <v>3816</v>
      </c>
      <c r="S528" s="18" t="s">
        <v>3816</v>
      </c>
      <c r="T528" s="15" t="s">
        <v>6093</v>
      </c>
      <c r="U528" s="18" t="s">
        <v>1230</v>
      </c>
      <c r="V528" s="15"/>
      <c r="W528" s="18" t="s">
        <v>1230</v>
      </c>
      <c r="X528" s="18"/>
      <c r="Y528" s="18">
        <v>0</v>
      </c>
      <c r="Z528" s="22"/>
      <c r="AA528" s="16">
        <v>44561</v>
      </c>
      <c r="AB528" s="34"/>
      <c r="AC528" s="18"/>
      <c r="AD528" s="34"/>
      <c r="AE528" s="22" t="s">
        <v>8850</v>
      </c>
      <c r="AF528" s="22" t="s">
        <v>8857</v>
      </c>
      <c r="AG528" s="22" t="s">
        <v>8855</v>
      </c>
    </row>
    <row r="529" spans="1:33" ht="225" customHeight="1" x14ac:dyDescent="0.2">
      <c r="A529" s="18">
        <v>860007078</v>
      </c>
      <c r="B529" s="18" t="s">
        <v>2854</v>
      </c>
      <c r="C529" s="15" t="s">
        <v>98</v>
      </c>
      <c r="D529" s="15" t="s">
        <v>292</v>
      </c>
      <c r="E529" s="15">
        <v>2</v>
      </c>
      <c r="F529" s="15">
        <v>1</v>
      </c>
      <c r="G529" s="15" t="s">
        <v>44</v>
      </c>
      <c r="H529" s="15">
        <v>6</v>
      </c>
      <c r="I529" s="15">
        <v>5</v>
      </c>
      <c r="J529" s="15">
        <v>206010910</v>
      </c>
      <c r="K529" s="15" t="s">
        <v>300</v>
      </c>
      <c r="L529" s="15" t="s">
        <v>101</v>
      </c>
      <c r="M529" s="18" t="s">
        <v>8449</v>
      </c>
      <c r="N529" s="22"/>
      <c r="O529" s="15" t="s">
        <v>101</v>
      </c>
      <c r="P529" s="18" t="s">
        <v>103</v>
      </c>
      <c r="Q529" s="22"/>
      <c r="R529" s="18" t="s">
        <v>103</v>
      </c>
      <c r="S529" s="18" t="s">
        <v>103</v>
      </c>
      <c r="T529" s="15" t="s">
        <v>295</v>
      </c>
      <c r="U529" s="18" t="s">
        <v>296</v>
      </c>
      <c r="V529" s="15"/>
      <c r="W529" s="18" t="s">
        <v>296</v>
      </c>
      <c r="X529" s="18"/>
      <c r="Y529" s="18" t="s">
        <v>299</v>
      </c>
      <c r="Z529" s="22"/>
      <c r="AA529" s="16">
        <v>47304</v>
      </c>
      <c r="AB529" s="34"/>
      <c r="AC529" s="18"/>
      <c r="AD529" s="34"/>
      <c r="AE529" s="22" t="s">
        <v>8850</v>
      </c>
      <c r="AF529" s="22" t="s">
        <v>8857</v>
      </c>
      <c r="AG529" s="22" t="s">
        <v>8855</v>
      </c>
    </row>
    <row r="530" spans="1:33" ht="105" customHeight="1" x14ac:dyDescent="0.2">
      <c r="A530" s="18">
        <v>860007078</v>
      </c>
      <c r="B530" s="18" t="s">
        <v>2854</v>
      </c>
      <c r="C530" s="15" t="s">
        <v>98</v>
      </c>
      <c r="D530" s="15" t="s">
        <v>62</v>
      </c>
      <c r="E530" s="15" t="s">
        <v>3155</v>
      </c>
      <c r="F530" s="15" t="s">
        <v>3155</v>
      </c>
      <c r="G530" s="15" t="s">
        <v>3155</v>
      </c>
      <c r="H530" s="15">
        <v>7</v>
      </c>
      <c r="I530" s="15" t="s">
        <v>3155</v>
      </c>
      <c r="J530" s="15">
        <v>201153502</v>
      </c>
      <c r="K530" s="15" t="s">
        <v>508</v>
      </c>
      <c r="L530" s="15" t="s">
        <v>247</v>
      </c>
      <c r="M530" s="18" t="s">
        <v>8444</v>
      </c>
      <c r="N530" s="22" t="s">
        <v>73</v>
      </c>
      <c r="O530" s="15" t="s">
        <v>248</v>
      </c>
      <c r="P530" s="18" t="s">
        <v>2858</v>
      </c>
      <c r="Q530" s="22" t="s">
        <v>73</v>
      </c>
      <c r="R530" s="18" t="s">
        <v>2858</v>
      </c>
      <c r="S530" s="18" t="s">
        <v>2858</v>
      </c>
      <c r="T530" s="15" t="s">
        <v>510</v>
      </c>
      <c r="U530" s="18" t="s">
        <v>511</v>
      </c>
      <c r="V530" s="15" t="s">
        <v>1049</v>
      </c>
      <c r="W530" s="18" t="s">
        <v>511</v>
      </c>
      <c r="X530" s="18"/>
      <c r="Y530" s="18">
        <v>0</v>
      </c>
      <c r="Z530" s="22" t="s">
        <v>1025</v>
      </c>
      <c r="AA530" s="78">
        <v>44561</v>
      </c>
      <c r="AB530" s="34" t="s">
        <v>73</v>
      </c>
      <c r="AC530" s="18"/>
      <c r="AD530" s="34"/>
      <c r="AE530" s="34" t="s">
        <v>8850</v>
      </c>
      <c r="AF530" s="22" t="s">
        <v>8883</v>
      </c>
      <c r="AG530" s="34" t="s">
        <v>8852</v>
      </c>
    </row>
    <row r="531" spans="1:33" ht="105" customHeight="1" x14ac:dyDescent="0.2">
      <c r="A531" s="18">
        <v>830061856</v>
      </c>
      <c r="B531" s="18" t="s">
        <v>446</v>
      </c>
      <c r="C531" s="15" t="s">
        <v>98</v>
      </c>
      <c r="D531" s="15" t="s">
        <v>788</v>
      </c>
      <c r="E531" s="15">
        <v>2</v>
      </c>
      <c r="F531" s="15">
        <v>2</v>
      </c>
      <c r="G531" s="15" t="s">
        <v>1025</v>
      </c>
      <c r="H531" s="15">
        <v>8</v>
      </c>
      <c r="I531" s="15">
        <v>8</v>
      </c>
      <c r="J531" s="15">
        <v>201140809</v>
      </c>
      <c r="K531" s="15" t="s">
        <v>789</v>
      </c>
      <c r="L531" s="15" t="s">
        <v>452</v>
      </c>
      <c r="M531" s="18" t="s">
        <v>8466</v>
      </c>
      <c r="N531" s="22" t="s">
        <v>68</v>
      </c>
      <c r="O531" s="15" t="s">
        <v>101</v>
      </c>
      <c r="P531" s="18" t="s">
        <v>444</v>
      </c>
      <c r="Q531" s="22" t="s">
        <v>73</v>
      </c>
      <c r="R531" s="18" t="s">
        <v>1049</v>
      </c>
      <c r="S531" s="18" t="s">
        <v>8608</v>
      </c>
      <c r="T531" s="15" t="s">
        <v>6076</v>
      </c>
      <c r="U531" s="18" t="s">
        <v>8622</v>
      </c>
      <c r="V531" s="15" t="s">
        <v>1049</v>
      </c>
      <c r="W531" s="18" t="s">
        <v>8622</v>
      </c>
      <c r="X531" s="18" t="s">
        <v>3236</v>
      </c>
      <c r="Y531" s="18" t="s">
        <v>8675</v>
      </c>
      <c r="Z531" s="22"/>
      <c r="AA531" s="16">
        <v>46309</v>
      </c>
      <c r="AB531" s="34"/>
      <c r="AC531" s="18"/>
      <c r="AD531" s="34"/>
      <c r="AE531" s="22" t="s">
        <v>8850</v>
      </c>
      <c r="AF531" s="22" t="s">
        <v>8869</v>
      </c>
      <c r="AG531" s="22" t="s">
        <v>8855</v>
      </c>
    </row>
    <row r="532" spans="1:33" ht="105" customHeight="1" x14ac:dyDescent="0.2">
      <c r="A532" s="18">
        <v>830061856</v>
      </c>
      <c r="B532" s="18" t="s">
        <v>446</v>
      </c>
      <c r="C532" s="15" t="s">
        <v>98</v>
      </c>
      <c r="D532" s="15" t="s">
        <v>788</v>
      </c>
      <c r="E532" s="15">
        <v>2</v>
      </c>
      <c r="F532" s="15">
        <v>2</v>
      </c>
      <c r="G532" s="15" t="s">
        <v>1025</v>
      </c>
      <c r="H532" s="15">
        <v>8</v>
      </c>
      <c r="I532" s="15">
        <v>8</v>
      </c>
      <c r="J532" s="15">
        <v>201141009</v>
      </c>
      <c r="K532" s="15" t="s">
        <v>794</v>
      </c>
      <c r="L532" s="15" t="s">
        <v>452</v>
      </c>
      <c r="M532" s="18" t="s">
        <v>8467</v>
      </c>
      <c r="N532" s="22" t="s">
        <v>68</v>
      </c>
      <c r="O532" s="15" t="s">
        <v>101</v>
      </c>
      <c r="P532" s="18" t="s">
        <v>444</v>
      </c>
      <c r="Q532" s="22" t="s">
        <v>73</v>
      </c>
      <c r="R532" s="18" t="s">
        <v>1049</v>
      </c>
      <c r="S532" s="18" t="s">
        <v>8608</v>
      </c>
      <c r="T532" s="15" t="s">
        <v>6076</v>
      </c>
      <c r="U532" s="18" t="s">
        <v>8622</v>
      </c>
      <c r="V532" s="15" t="s">
        <v>1049</v>
      </c>
      <c r="W532" s="18" t="s">
        <v>8622</v>
      </c>
      <c r="X532" s="18" t="s">
        <v>3236</v>
      </c>
      <c r="Y532" s="18" t="s">
        <v>8675</v>
      </c>
      <c r="Z532" s="22"/>
      <c r="AA532" s="16">
        <v>46309</v>
      </c>
      <c r="AB532" s="34"/>
      <c r="AC532" s="18"/>
      <c r="AD532" s="34"/>
      <c r="AE532" s="22" t="s">
        <v>8850</v>
      </c>
      <c r="AF532" s="22" t="s">
        <v>8869</v>
      </c>
      <c r="AG532" s="22" t="s">
        <v>8855</v>
      </c>
    </row>
    <row r="533" spans="1:33" ht="105" customHeight="1" x14ac:dyDescent="0.2">
      <c r="A533" s="18">
        <v>830061856</v>
      </c>
      <c r="B533" s="18" t="s">
        <v>446</v>
      </c>
      <c r="C533" s="15" t="s">
        <v>98</v>
      </c>
      <c r="D533" s="15" t="s">
        <v>62</v>
      </c>
      <c r="E533" s="15" t="s">
        <v>3155</v>
      </c>
      <c r="F533" s="15" t="s">
        <v>3155</v>
      </c>
      <c r="G533" s="15" t="s">
        <v>3155</v>
      </c>
      <c r="H533" s="15">
        <v>6</v>
      </c>
      <c r="I533" s="15" t="s">
        <v>3155</v>
      </c>
      <c r="J533" s="15">
        <v>201100350</v>
      </c>
      <c r="K533" s="15" t="s">
        <v>417</v>
      </c>
      <c r="L533" s="15" t="s">
        <v>101</v>
      </c>
      <c r="M533" s="18" t="s">
        <v>8457</v>
      </c>
      <c r="N533" s="22" t="s">
        <v>68</v>
      </c>
      <c r="O533" s="15" t="s">
        <v>101</v>
      </c>
      <c r="P533" s="18" t="s">
        <v>444</v>
      </c>
      <c r="Q533" s="22" t="s">
        <v>73</v>
      </c>
      <c r="R533" s="18" t="s">
        <v>1049</v>
      </c>
      <c r="S533" s="18" t="s">
        <v>8605</v>
      </c>
      <c r="T533" s="15"/>
      <c r="U533" s="18" t="s">
        <v>8622</v>
      </c>
      <c r="V533" s="15" t="s">
        <v>68</v>
      </c>
      <c r="W533" s="18" t="s">
        <v>8622</v>
      </c>
      <c r="X533" s="18" t="s">
        <v>3236</v>
      </c>
      <c r="Y533" s="18" t="s">
        <v>8674</v>
      </c>
      <c r="Z533" s="22"/>
      <c r="AA533" s="78">
        <v>45928</v>
      </c>
      <c r="AB533" s="34"/>
      <c r="AC533" s="18"/>
      <c r="AD533" s="34"/>
      <c r="AE533" s="34" t="s">
        <v>8850</v>
      </c>
      <c r="AF533" s="22" t="s">
        <v>8876</v>
      </c>
      <c r="AG533" s="34" t="s">
        <v>8852</v>
      </c>
    </row>
    <row r="534" spans="1:33" ht="105" customHeight="1" x14ac:dyDescent="0.2">
      <c r="A534" s="18">
        <v>830061856</v>
      </c>
      <c r="B534" s="18" t="s">
        <v>446</v>
      </c>
      <c r="C534" s="15" t="s">
        <v>98</v>
      </c>
      <c r="D534" s="15" t="s">
        <v>62</v>
      </c>
      <c r="E534" s="15" t="s">
        <v>3155</v>
      </c>
      <c r="F534" s="15" t="s">
        <v>3155</v>
      </c>
      <c r="G534" s="15" t="s">
        <v>3155</v>
      </c>
      <c r="H534" s="15">
        <v>10</v>
      </c>
      <c r="I534" s="15" t="s">
        <v>3155</v>
      </c>
      <c r="J534" s="15">
        <v>201154211</v>
      </c>
      <c r="K534" s="15" t="s">
        <v>524</v>
      </c>
      <c r="L534" s="15" t="s">
        <v>525</v>
      </c>
      <c r="M534" s="18" t="s">
        <v>8474</v>
      </c>
      <c r="N534" s="22" t="s">
        <v>68</v>
      </c>
      <c r="O534" s="15" t="s">
        <v>114</v>
      </c>
      <c r="P534" s="18" t="s">
        <v>8560</v>
      </c>
      <c r="Q534" s="22" t="s">
        <v>73</v>
      </c>
      <c r="R534" s="18" t="s">
        <v>1049</v>
      </c>
      <c r="S534" s="18" t="s">
        <v>8610</v>
      </c>
      <c r="T534" s="15"/>
      <c r="U534" s="18" t="s">
        <v>8621</v>
      </c>
      <c r="V534" s="15" t="s">
        <v>68</v>
      </c>
      <c r="W534" s="18" t="s">
        <v>8672</v>
      </c>
      <c r="X534" s="18" t="s">
        <v>1424</v>
      </c>
      <c r="Y534" s="18" t="s">
        <v>3230</v>
      </c>
      <c r="Z534" s="22"/>
      <c r="AA534" s="78">
        <v>46673</v>
      </c>
      <c r="AB534" s="34"/>
      <c r="AC534" s="18"/>
      <c r="AD534" s="34"/>
      <c r="AE534" s="34" t="s">
        <v>8850</v>
      </c>
      <c r="AF534" s="22" t="s">
        <v>8876</v>
      </c>
      <c r="AG534" s="34" t="s">
        <v>8852</v>
      </c>
    </row>
    <row r="535" spans="1:33" ht="105" customHeight="1" x14ac:dyDescent="0.2">
      <c r="A535" s="18">
        <v>830061856</v>
      </c>
      <c r="B535" s="18" t="s">
        <v>446</v>
      </c>
      <c r="C535" s="15" t="s">
        <v>3849</v>
      </c>
      <c r="D535" s="15" t="s">
        <v>62</v>
      </c>
      <c r="E535" s="15" t="s">
        <v>3155</v>
      </c>
      <c r="F535" s="15" t="s">
        <v>3155</v>
      </c>
      <c r="G535" s="15" t="s">
        <v>3155</v>
      </c>
      <c r="H535" s="15">
        <v>3</v>
      </c>
      <c r="I535" s="15" t="s">
        <v>3155</v>
      </c>
      <c r="J535" s="15">
        <v>202121010</v>
      </c>
      <c r="K535" s="15" t="s">
        <v>617</v>
      </c>
      <c r="L535" s="15" t="s">
        <v>3933</v>
      </c>
      <c r="M535" s="18" t="s">
        <v>8481</v>
      </c>
      <c r="N535" s="22" t="s">
        <v>73</v>
      </c>
      <c r="O535" s="15" t="s">
        <v>101</v>
      </c>
      <c r="P535" s="18" t="s">
        <v>8563</v>
      </c>
      <c r="Q535" s="22" t="s">
        <v>73</v>
      </c>
      <c r="R535" s="18" t="s">
        <v>1049</v>
      </c>
      <c r="S535" s="18" t="s">
        <v>8612</v>
      </c>
      <c r="T535" s="15"/>
      <c r="U535" s="18" t="s">
        <v>8625</v>
      </c>
      <c r="V535" s="15" t="s">
        <v>68</v>
      </c>
      <c r="W535" s="18" t="s">
        <v>8680</v>
      </c>
      <c r="X535" s="18" t="s">
        <v>3237</v>
      </c>
      <c r="Y535" s="18" t="s">
        <v>3238</v>
      </c>
      <c r="Z535" s="22"/>
      <c r="AA535" s="78">
        <v>46680</v>
      </c>
      <c r="AB535" s="34"/>
      <c r="AC535" s="18"/>
      <c r="AD535" s="34"/>
      <c r="AE535" s="34" t="s">
        <v>8850</v>
      </c>
      <c r="AF535" s="34" t="s">
        <v>8875</v>
      </c>
      <c r="AG535" s="34" t="s">
        <v>8852</v>
      </c>
    </row>
    <row r="536" spans="1:33" ht="105" customHeight="1" x14ac:dyDescent="0.2">
      <c r="A536" s="18">
        <v>811045767</v>
      </c>
      <c r="B536" s="18" t="s">
        <v>8315</v>
      </c>
      <c r="C536" s="15" t="s">
        <v>98</v>
      </c>
      <c r="D536" s="15" t="s">
        <v>111</v>
      </c>
      <c r="E536" s="15">
        <v>6</v>
      </c>
      <c r="F536" s="15">
        <v>6</v>
      </c>
      <c r="G536" s="15" t="s">
        <v>1025</v>
      </c>
      <c r="H536" s="15">
        <v>9</v>
      </c>
      <c r="I536" s="15">
        <v>9</v>
      </c>
      <c r="J536" s="15">
        <v>201010110</v>
      </c>
      <c r="K536" s="15" t="s">
        <v>112</v>
      </c>
      <c r="L536" s="15" t="s">
        <v>101</v>
      </c>
      <c r="M536" s="18" t="s">
        <v>112</v>
      </c>
      <c r="N536" s="22"/>
      <c r="O536" s="15" t="s">
        <v>114</v>
      </c>
      <c r="P536" s="18" t="s">
        <v>114</v>
      </c>
      <c r="Q536" s="22"/>
      <c r="R536" s="18"/>
      <c r="S536" s="18"/>
      <c r="T536" s="15" t="s">
        <v>116</v>
      </c>
      <c r="U536" s="18" t="s">
        <v>117</v>
      </c>
      <c r="V536" s="15"/>
      <c r="W536" s="18"/>
      <c r="X536" s="18"/>
      <c r="Y536" s="18"/>
      <c r="Z536" s="22"/>
      <c r="AA536" s="16"/>
      <c r="AB536" s="34"/>
      <c r="AC536" s="18"/>
      <c r="AD536" s="34"/>
      <c r="AE536" s="22" t="s">
        <v>8850</v>
      </c>
      <c r="AF536" s="22" t="s">
        <v>8866</v>
      </c>
      <c r="AG536" s="22" t="s">
        <v>8855</v>
      </c>
    </row>
    <row r="537" spans="1:33" ht="105" customHeight="1" x14ac:dyDescent="0.2">
      <c r="A537" s="18">
        <v>811045767</v>
      </c>
      <c r="B537" s="18" t="s">
        <v>8315</v>
      </c>
      <c r="C537" s="15" t="s">
        <v>98</v>
      </c>
      <c r="D537" s="15" t="s">
        <v>111</v>
      </c>
      <c r="E537" s="15">
        <v>6</v>
      </c>
      <c r="F537" s="15">
        <v>6</v>
      </c>
      <c r="G537" s="15" t="s">
        <v>1025</v>
      </c>
      <c r="H537" s="15">
        <v>9</v>
      </c>
      <c r="I537" s="15">
        <v>9</v>
      </c>
      <c r="J537" s="15">
        <v>201010210</v>
      </c>
      <c r="K537" s="15" t="s">
        <v>121</v>
      </c>
      <c r="L537" s="15" t="s">
        <v>101</v>
      </c>
      <c r="M537" s="18" t="s">
        <v>121</v>
      </c>
      <c r="N537" s="22"/>
      <c r="O537" s="15" t="s">
        <v>114</v>
      </c>
      <c r="P537" s="18" t="s">
        <v>114</v>
      </c>
      <c r="Q537" s="22"/>
      <c r="R537" s="18"/>
      <c r="S537" s="18"/>
      <c r="T537" s="15" t="s">
        <v>116</v>
      </c>
      <c r="U537" s="18" t="s">
        <v>117</v>
      </c>
      <c r="V537" s="15"/>
      <c r="W537" s="18"/>
      <c r="X537" s="18"/>
      <c r="Y537" s="18"/>
      <c r="Z537" s="22"/>
      <c r="AA537" s="16"/>
      <c r="AB537" s="34"/>
      <c r="AC537" s="18"/>
      <c r="AD537" s="34"/>
      <c r="AE537" s="22" t="s">
        <v>8850</v>
      </c>
      <c r="AF537" s="22" t="s">
        <v>8866</v>
      </c>
      <c r="AG537" s="22" t="s">
        <v>8855</v>
      </c>
    </row>
    <row r="538" spans="1:33" ht="105" customHeight="1" x14ac:dyDescent="0.2">
      <c r="A538" s="18">
        <v>811045767</v>
      </c>
      <c r="B538" s="18" t="s">
        <v>8315</v>
      </c>
      <c r="C538" s="15" t="s">
        <v>98</v>
      </c>
      <c r="D538" s="15" t="s">
        <v>111</v>
      </c>
      <c r="E538" s="15">
        <v>6</v>
      </c>
      <c r="F538" s="15">
        <v>6</v>
      </c>
      <c r="G538" s="15" t="s">
        <v>1025</v>
      </c>
      <c r="H538" s="15">
        <v>9</v>
      </c>
      <c r="I538" s="15">
        <v>9</v>
      </c>
      <c r="J538" s="15">
        <v>201010310</v>
      </c>
      <c r="K538" s="15" t="s">
        <v>123</v>
      </c>
      <c r="L538" s="15" t="s">
        <v>101</v>
      </c>
      <c r="M538" s="18" t="s">
        <v>123</v>
      </c>
      <c r="N538" s="22"/>
      <c r="O538" s="15" t="s">
        <v>114</v>
      </c>
      <c r="P538" s="18" t="s">
        <v>114</v>
      </c>
      <c r="Q538" s="22"/>
      <c r="R538" s="18"/>
      <c r="S538" s="18"/>
      <c r="T538" s="15" t="s">
        <v>116</v>
      </c>
      <c r="U538" s="18" t="s">
        <v>117</v>
      </c>
      <c r="V538" s="15"/>
      <c r="W538" s="18"/>
      <c r="X538" s="18"/>
      <c r="Y538" s="18"/>
      <c r="Z538" s="22"/>
      <c r="AA538" s="16"/>
      <c r="AB538" s="34"/>
      <c r="AC538" s="18"/>
      <c r="AD538" s="34"/>
      <c r="AE538" s="22" t="s">
        <v>8850</v>
      </c>
      <c r="AF538" s="22" t="s">
        <v>8866</v>
      </c>
      <c r="AG538" s="22" t="s">
        <v>8855</v>
      </c>
    </row>
    <row r="539" spans="1:33" ht="105" customHeight="1" x14ac:dyDescent="0.2">
      <c r="A539" s="18">
        <v>811045767</v>
      </c>
      <c r="B539" s="18" t="s">
        <v>8315</v>
      </c>
      <c r="C539" s="15" t="s">
        <v>98</v>
      </c>
      <c r="D539" s="15" t="s">
        <v>111</v>
      </c>
      <c r="E539" s="15">
        <v>6</v>
      </c>
      <c r="F539" s="15">
        <v>6</v>
      </c>
      <c r="G539" s="15" t="s">
        <v>1025</v>
      </c>
      <c r="H539" s="15">
        <v>9</v>
      </c>
      <c r="I539" s="15">
        <v>9</v>
      </c>
      <c r="J539" s="15">
        <v>201010410</v>
      </c>
      <c r="K539" s="15" t="s">
        <v>125</v>
      </c>
      <c r="L539" s="15" t="s">
        <v>101</v>
      </c>
      <c r="M539" s="18" t="s">
        <v>125</v>
      </c>
      <c r="N539" s="22"/>
      <c r="O539" s="15" t="s">
        <v>114</v>
      </c>
      <c r="P539" s="18" t="s">
        <v>114</v>
      </c>
      <c r="Q539" s="22"/>
      <c r="R539" s="18"/>
      <c r="S539" s="18"/>
      <c r="T539" s="15" t="s">
        <v>116</v>
      </c>
      <c r="U539" s="18" t="s">
        <v>117</v>
      </c>
      <c r="V539" s="15"/>
      <c r="W539" s="18"/>
      <c r="X539" s="18"/>
      <c r="Y539" s="18"/>
      <c r="Z539" s="22"/>
      <c r="AA539" s="16"/>
      <c r="AB539" s="34"/>
      <c r="AC539" s="18"/>
      <c r="AD539" s="34"/>
      <c r="AE539" s="22" t="s">
        <v>8850</v>
      </c>
      <c r="AF539" s="22" t="s">
        <v>8866</v>
      </c>
      <c r="AG539" s="22" t="s">
        <v>8855</v>
      </c>
    </row>
    <row r="540" spans="1:33" ht="105" customHeight="1" x14ac:dyDescent="0.2">
      <c r="A540" s="18">
        <v>811045767</v>
      </c>
      <c r="B540" s="18" t="s">
        <v>8315</v>
      </c>
      <c r="C540" s="15" t="s">
        <v>98</v>
      </c>
      <c r="D540" s="15" t="s">
        <v>111</v>
      </c>
      <c r="E540" s="15">
        <v>6</v>
      </c>
      <c r="F540" s="15">
        <v>6</v>
      </c>
      <c r="G540" s="15" t="s">
        <v>1025</v>
      </c>
      <c r="H540" s="15">
        <v>9</v>
      </c>
      <c r="I540" s="15">
        <v>9</v>
      </c>
      <c r="J540" s="15">
        <v>201010510</v>
      </c>
      <c r="K540" s="15" t="s">
        <v>127</v>
      </c>
      <c r="L540" s="15" t="s">
        <v>101</v>
      </c>
      <c r="M540" s="18" t="s">
        <v>127</v>
      </c>
      <c r="N540" s="22"/>
      <c r="O540" s="15" t="s">
        <v>114</v>
      </c>
      <c r="P540" s="18" t="s">
        <v>114</v>
      </c>
      <c r="Q540" s="22"/>
      <c r="R540" s="18"/>
      <c r="S540" s="18"/>
      <c r="T540" s="15" t="s">
        <v>116</v>
      </c>
      <c r="U540" s="18" t="s">
        <v>117</v>
      </c>
      <c r="V540" s="15"/>
      <c r="W540" s="18"/>
      <c r="X540" s="18"/>
      <c r="Y540" s="18"/>
      <c r="Z540" s="22"/>
      <c r="AA540" s="16"/>
      <c r="AB540" s="34"/>
      <c r="AC540" s="18"/>
      <c r="AD540" s="34"/>
      <c r="AE540" s="22" t="s">
        <v>8850</v>
      </c>
      <c r="AF540" s="22" t="s">
        <v>8866</v>
      </c>
      <c r="AG540" s="22" t="s">
        <v>8855</v>
      </c>
    </row>
    <row r="541" spans="1:33" ht="105" customHeight="1" x14ac:dyDescent="0.2">
      <c r="A541" s="18">
        <v>811045767</v>
      </c>
      <c r="B541" s="18" t="s">
        <v>8315</v>
      </c>
      <c r="C541" s="15" t="s">
        <v>98</v>
      </c>
      <c r="D541" s="15" t="s">
        <v>111</v>
      </c>
      <c r="E541" s="15">
        <v>6</v>
      </c>
      <c r="F541" s="15">
        <v>6</v>
      </c>
      <c r="G541" s="15" t="s">
        <v>1025</v>
      </c>
      <c r="H541" s="15">
        <v>9</v>
      </c>
      <c r="I541" s="15">
        <v>9</v>
      </c>
      <c r="J541" s="15">
        <v>201010610</v>
      </c>
      <c r="K541" s="15" t="s">
        <v>129</v>
      </c>
      <c r="L541" s="15" t="s">
        <v>101</v>
      </c>
      <c r="M541" s="18" t="s">
        <v>129</v>
      </c>
      <c r="N541" s="22"/>
      <c r="O541" s="15" t="s">
        <v>114</v>
      </c>
      <c r="P541" s="18" t="s">
        <v>114</v>
      </c>
      <c r="Q541" s="22"/>
      <c r="R541" s="18"/>
      <c r="S541" s="18"/>
      <c r="T541" s="15" t="s">
        <v>116</v>
      </c>
      <c r="U541" s="18" t="s">
        <v>117</v>
      </c>
      <c r="V541" s="15"/>
      <c r="W541" s="18"/>
      <c r="X541" s="18"/>
      <c r="Y541" s="18"/>
      <c r="Z541" s="22"/>
      <c r="AA541" s="16"/>
      <c r="AB541" s="34"/>
      <c r="AC541" s="18"/>
      <c r="AD541" s="34"/>
      <c r="AE541" s="22" t="s">
        <v>8850</v>
      </c>
      <c r="AF541" s="22" t="s">
        <v>8866</v>
      </c>
      <c r="AG541" s="22" t="s">
        <v>8855</v>
      </c>
    </row>
    <row r="542" spans="1:33" ht="105" customHeight="1" x14ac:dyDescent="0.2">
      <c r="A542" s="18">
        <v>811045767</v>
      </c>
      <c r="B542" s="18" t="s">
        <v>8315</v>
      </c>
      <c r="C542" s="15" t="s">
        <v>98</v>
      </c>
      <c r="D542" s="15" t="s">
        <v>245</v>
      </c>
      <c r="E542" s="15">
        <v>3</v>
      </c>
      <c r="F542" s="15">
        <v>3</v>
      </c>
      <c r="G542" s="15" t="s">
        <v>1025</v>
      </c>
      <c r="H542" s="15">
        <v>3</v>
      </c>
      <c r="I542" s="15">
        <v>3</v>
      </c>
      <c r="J542" s="15">
        <v>201011110</v>
      </c>
      <c r="K542" s="15" t="s">
        <v>246</v>
      </c>
      <c r="L542" s="15" t="s">
        <v>247</v>
      </c>
      <c r="M542" s="18" t="s">
        <v>8484</v>
      </c>
      <c r="N542" s="22"/>
      <c r="O542" s="15" t="s">
        <v>248</v>
      </c>
      <c r="P542" s="18" t="s">
        <v>8565</v>
      </c>
      <c r="Q542" s="22"/>
      <c r="R542" s="18"/>
      <c r="S542" s="18"/>
      <c r="T542" s="15"/>
      <c r="U542" s="18" t="s">
        <v>3149</v>
      </c>
      <c r="V542" s="15"/>
      <c r="W542" s="18"/>
      <c r="X542" s="18"/>
      <c r="Y542" s="18"/>
      <c r="Z542" s="22"/>
      <c r="AA542" s="16"/>
      <c r="AB542" s="34"/>
      <c r="AC542" s="18"/>
      <c r="AD542" s="34"/>
      <c r="AE542" s="22" t="s">
        <v>8850</v>
      </c>
      <c r="AF542" s="22" t="s">
        <v>8866</v>
      </c>
      <c r="AG542" s="22" t="s">
        <v>8855</v>
      </c>
    </row>
    <row r="543" spans="1:33" ht="105" customHeight="1" x14ac:dyDescent="0.2">
      <c r="A543" s="18">
        <v>811045767</v>
      </c>
      <c r="B543" s="18" t="s">
        <v>8315</v>
      </c>
      <c r="C543" s="15" t="s">
        <v>98</v>
      </c>
      <c r="D543" s="15" t="s">
        <v>131</v>
      </c>
      <c r="E543" s="15">
        <v>6</v>
      </c>
      <c r="F543" s="15">
        <v>6</v>
      </c>
      <c r="G543" s="15" t="s">
        <v>1025</v>
      </c>
      <c r="H543" s="15">
        <v>9</v>
      </c>
      <c r="I543" s="15">
        <v>9</v>
      </c>
      <c r="J543" s="15">
        <v>201030110</v>
      </c>
      <c r="K543" s="15" t="s">
        <v>132</v>
      </c>
      <c r="L543" s="15" t="s">
        <v>101</v>
      </c>
      <c r="M543" s="18" t="s">
        <v>132</v>
      </c>
      <c r="N543" s="22"/>
      <c r="O543" s="15" t="s">
        <v>101</v>
      </c>
      <c r="P543" s="18" t="s">
        <v>103</v>
      </c>
      <c r="Q543" s="22"/>
      <c r="R543" s="18"/>
      <c r="S543" s="18"/>
      <c r="T543" s="15" t="s">
        <v>6059</v>
      </c>
      <c r="U543" s="18" t="s">
        <v>587</v>
      </c>
      <c r="V543" s="15"/>
      <c r="W543" s="18"/>
      <c r="X543" s="18"/>
      <c r="Y543" s="18"/>
      <c r="Z543" s="22"/>
      <c r="AA543" s="16"/>
      <c r="AB543" s="34"/>
      <c r="AC543" s="18"/>
      <c r="AD543" s="34"/>
      <c r="AE543" s="22" t="s">
        <v>8850</v>
      </c>
      <c r="AF543" s="22" t="s">
        <v>8866</v>
      </c>
      <c r="AG543" s="22" t="s">
        <v>8855</v>
      </c>
    </row>
    <row r="544" spans="1:33" ht="105" customHeight="1" x14ac:dyDescent="0.2">
      <c r="A544" s="18">
        <v>811045767</v>
      </c>
      <c r="B544" s="18" t="s">
        <v>8315</v>
      </c>
      <c r="C544" s="15" t="s">
        <v>98</v>
      </c>
      <c r="D544" s="15" t="s">
        <v>131</v>
      </c>
      <c r="E544" s="15">
        <v>6</v>
      </c>
      <c r="F544" s="15">
        <v>6</v>
      </c>
      <c r="G544" s="15" t="s">
        <v>1025</v>
      </c>
      <c r="H544" s="15">
        <v>9</v>
      </c>
      <c r="I544" s="15">
        <v>9</v>
      </c>
      <c r="J544" s="15">
        <v>201030410</v>
      </c>
      <c r="K544" s="15" t="s">
        <v>139</v>
      </c>
      <c r="L544" s="15" t="s">
        <v>101</v>
      </c>
      <c r="M544" s="18" t="s">
        <v>8486</v>
      </c>
      <c r="N544" s="22"/>
      <c r="O544" s="15" t="s">
        <v>101</v>
      </c>
      <c r="P544" s="18" t="s">
        <v>103</v>
      </c>
      <c r="Q544" s="22"/>
      <c r="R544" s="18"/>
      <c r="S544" s="18"/>
      <c r="T544" s="15" t="s">
        <v>6059</v>
      </c>
      <c r="U544" s="18" t="s">
        <v>587</v>
      </c>
      <c r="V544" s="15"/>
      <c r="W544" s="18"/>
      <c r="X544" s="18"/>
      <c r="Y544" s="18"/>
      <c r="Z544" s="22"/>
      <c r="AA544" s="16"/>
      <c r="AB544" s="34"/>
      <c r="AC544" s="18"/>
      <c r="AD544" s="34"/>
      <c r="AE544" s="22" t="s">
        <v>8850</v>
      </c>
      <c r="AF544" s="22" t="s">
        <v>8866</v>
      </c>
      <c r="AG544" s="22" t="s">
        <v>8855</v>
      </c>
    </row>
    <row r="545" spans="1:33" ht="105" customHeight="1" x14ac:dyDescent="0.2">
      <c r="A545" s="18">
        <v>811045767</v>
      </c>
      <c r="B545" s="18" t="s">
        <v>8315</v>
      </c>
      <c r="C545" s="15" t="s">
        <v>98</v>
      </c>
      <c r="D545" s="15" t="s">
        <v>131</v>
      </c>
      <c r="E545" s="15">
        <v>6</v>
      </c>
      <c r="F545" s="15">
        <v>6</v>
      </c>
      <c r="G545" s="15" t="s">
        <v>1025</v>
      </c>
      <c r="H545" s="15">
        <v>9</v>
      </c>
      <c r="I545" s="15">
        <v>9</v>
      </c>
      <c r="J545" s="15">
        <v>201030510</v>
      </c>
      <c r="K545" s="15" t="s">
        <v>142</v>
      </c>
      <c r="L545" s="15" t="s">
        <v>101</v>
      </c>
      <c r="M545" s="18" t="s">
        <v>142</v>
      </c>
      <c r="N545" s="22"/>
      <c r="O545" s="15" t="s">
        <v>101</v>
      </c>
      <c r="P545" s="18" t="s">
        <v>103</v>
      </c>
      <c r="Q545" s="22"/>
      <c r="R545" s="18"/>
      <c r="S545" s="18"/>
      <c r="T545" s="15" t="s">
        <v>6059</v>
      </c>
      <c r="U545" s="18" t="s">
        <v>587</v>
      </c>
      <c r="V545" s="15"/>
      <c r="W545" s="18"/>
      <c r="X545" s="18"/>
      <c r="Y545" s="18"/>
      <c r="Z545" s="22"/>
      <c r="AA545" s="16"/>
      <c r="AB545" s="34"/>
      <c r="AC545" s="18"/>
      <c r="AD545" s="34"/>
      <c r="AE545" s="22" t="s">
        <v>8850</v>
      </c>
      <c r="AF545" s="22" t="s">
        <v>8866</v>
      </c>
      <c r="AG545" s="22" t="s">
        <v>8855</v>
      </c>
    </row>
    <row r="546" spans="1:33" ht="105" customHeight="1" x14ac:dyDescent="0.2">
      <c r="A546" s="18">
        <v>811045767</v>
      </c>
      <c r="B546" s="18" t="s">
        <v>8315</v>
      </c>
      <c r="C546" s="15" t="s">
        <v>98</v>
      </c>
      <c r="D546" s="15" t="s">
        <v>131</v>
      </c>
      <c r="E546" s="15">
        <v>6</v>
      </c>
      <c r="F546" s="15">
        <v>6</v>
      </c>
      <c r="G546" s="15" t="s">
        <v>1025</v>
      </c>
      <c r="H546" s="15">
        <v>9</v>
      </c>
      <c r="I546" s="15">
        <v>9</v>
      </c>
      <c r="J546" s="15">
        <v>201030610</v>
      </c>
      <c r="K546" s="15" t="s">
        <v>144</v>
      </c>
      <c r="L546" s="15" t="s">
        <v>101</v>
      </c>
      <c r="M546" s="18" t="s">
        <v>144</v>
      </c>
      <c r="N546" s="22"/>
      <c r="O546" s="15" t="s">
        <v>101</v>
      </c>
      <c r="P546" s="18" t="s">
        <v>103</v>
      </c>
      <c r="Q546" s="22"/>
      <c r="R546" s="18"/>
      <c r="S546" s="18"/>
      <c r="T546" s="15" t="s">
        <v>6059</v>
      </c>
      <c r="U546" s="18" t="s">
        <v>587</v>
      </c>
      <c r="V546" s="15"/>
      <c r="W546" s="18"/>
      <c r="X546" s="18"/>
      <c r="Y546" s="18"/>
      <c r="Z546" s="22"/>
      <c r="AA546" s="16"/>
      <c r="AB546" s="34"/>
      <c r="AC546" s="18"/>
      <c r="AD546" s="34"/>
      <c r="AE546" s="22" t="s">
        <v>8850</v>
      </c>
      <c r="AF546" s="22" t="s">
        <v>8866</v>
      </c>
      <c r="AG546" s="22" t="s">
        <v>8855</v>
      </c>
    </row>
    <row r="547" spans="1:33" ht="105" customHeight="1" x14ac:dyDescent="0.2">
      <c r="A547" s="18">
        <v>811045767</v>
      </c>
      <c r="B547" s="18" t="s">
        <v>8315</v>
      </c>
      <c r="C547" s="15" t="s">
        <v>98</v>
      </c>
      <c r="D547" s="15" t="s">
        <v>131</v>
      </c>
      <c r="E547" s="15">
        <v>6</v>
      </c>
      <c r="F547" s="15">
        <v>6</v>
      </c>
      <c r="G547" s="15" t="s">
        <v>1025</v>
      </c>
      <c r="H547" s="15">
        <v>9</v>
      </c>
      <c r="I547" s="15">
        <v>9</v>
      </c>
      <c r="J547" s="15">
        <v>201030710</v>
      </c>
      <c r="K547" s="15" t="s">
        <v>146</v>
      </c>
      <c r="L547" s="15" t="s">
        <v>101</v>
      </c>
      <c r="M547" s="18" t="s">
        <v>146</v>
      </c>
      <c r="N547" s="22"/>
      <c r="O547" s="15" t="s">
        <v>101</v>
      </c>
      <c r="P547" s="18" t="s">
        <v>103</v>
      </c>
      <c r="Q547" s="22"/>
      <c r="R547" s="18"/>
      <c r="S547" s="18"/>
      <c r="T547" s="15" t="s">
        <v>6059</v>
      </c>
      <c r="U547" s="18" t="s">
        <v>587</v>
      </c>
      <c r="V547" s="15"/>
      <c r="W547" s="18"/>
      <c r="X547" s="18"/>
      <c r="Y547" s="18"/>
      <c r="Z547" s="22"/>
      <c r="AA547" s="16"/>
      <c r="AB547" s="34"/>
      <c r="AC547" s="18"/>
      <c r="AD547" s="34"/>
      <c r="AE547" s="22" t="s">
        <v>8850</v>
      </c>
      <c r="AF547" s="22" t="s">
        <v>8866</v>
      </c>
      <c r="AG547" s="22" t="s">
        <v>8855</v>
      </c>
    </row>
    <row r="548" spans="1:33" ht="105" customHeight="1" x14ac:dyDescent="0.2">
      <c r="A548" s="18">
        <v>811045767</v>
      </c>
      <c r="B548" s="18" t="s">
        <v>8315</v>
      </c>
      <c r="C548" s="15" t="s">
        <v>98</v>
      </c>
      <c r="D548" s="15" t="s">
        <v>131</v>
      </c>
      <c r="E548" s="15">
        <v>6</v>
      </c>
      <c r="F548" s="15">
        <v>6</v>
      </c>
      <c r="G548" s="15" t="s">
        <v>1025</v>
      </c>
      <c r="H548" s="15">
        <v>9</v>
      </c>
      <c r="I548" s="15">
        <v>9</v>
      </c>
      <c r="J548" s="15">
        <v>201030810</v>
      </c>
      <c r="K548" s="15" t="s">
        <v>148</v>
      </c>
      <c r="L548" s="15" t="s">
        <v>101</v>
      </c>
      <c r="M548" s="18" t="s">
        <v>148</v>
      </c>
      <c r="N548" s="22"/>
      <c r="O548" s="15" t="s">
        <v>101</v>
      </c>
      <c r="P548" s="18" t="s">
        <v>103</v>
      </c>
      <c r="Q548" s="22"/>
      <c r="R548" s="18"/>
      <c r="S548" s="18"/>
      <c r="T548" s="15" t="s">
        <v>6059</v>
      </c>
      <c r="U548" s="18" t="s">
        <v>587</v>
      </c>
      <c r="V548" s="15"/>
      <c r="W548" s="18"/>
      <c r="X548" s="18"/>
      <c r="Y548" s="18"/>
      <c r="Z548" s="22"/>
      <c r="AA548" s="16"/>
      <c r="AB548" s="34"/>
      <c r="AC548" s="18"/>
      <c r="AD548" s="34"/>
      <c r="AE548" s="22" t="s">
        <v>8850</v>
      </c>
      <c r="AF548" s="22" t="s">
        <v>8866</v>
      </c>
      <c r="AG548" s="22" t="s">
        <v>8855</v>
      </c>
    </row>
    <row r="549" spans="1:33" ht="120" customHeight="1" x14ac:dyDescent="0.2">
      <c r="A549" s="18">
        <v>811045767</v>
      </c>
      <c r="B549" s="18" t="s">
        <v>8315</v>
      </c>
      <c r="C549" s="15" t="s">
        <v>98</v>
      </c>
      <c r="D549" s="15" t="s">
        <v>202</v>
      </c>
      <c r="E549" s="15">
        <v>6</v>
      </c>
      <c r="F549" s="15">
        <v>6</v>
      </c>
      <c r="G549" s="15" t="s">
        <v>1025</v>
      </c>
      <c r="H549" s="15">
        <v>7</v>
      </c>
      <c r="I549" s="15">
        <v>7</v>
      </c>
      <c r="J549" s="15">
        <v>201080110</v>
      </c>
      <c r="K549" s="15" t="s">
        <v>203</v>
      </c>
      <c r="L549" s="15" t="s">
        <v>101</v>
      </c>
      <c r="M549" s="18" t="s">
        <v>203</v>
      </c>
      <c r="N549" s="22"/>
      <c r="O549" s="15" t="s">
        <v>114</v>
      </c>
      <c r="P549" s="18" t="s">
        <v>114</v>
      </c>
      <c r="Q549" s="22"/>
      <c r="R549" s="18"/>
      <c r="S549" s="18"/>
      <c r="T549" s="15" t="s">
        <v>205</v>
      </c>
      <c r="U549" s="18" t="s">
        <v>8628</v>
      </c>
      <c r="V549" s="15"/>
      <c r="W549" s="18"/>
      <c r="X549" s="18"/>
      <c r="Y549" s="18"/>
      <c r="Z549" s="22"/>
      <c r="AA549" s="16"/>
      <c r="AB549" s="34"/>
      <c r="AC549" s="18"/>
      <c r="AD549" s="34"/>
      <c r="AE549" s="22" t="s">
        <v>8850</v>
      </c>
      <c r="AF549" s="22" t="s">
        <v>8866</v>
      </c>
      <c r="AG549" s="22" t="s">
        <v>8854</v>
      </c>
    </row>
    <row r="550" spans="1:33" ht="105" customHeight="1" x14ac:dyDescent="0.2">
      <c r="A550" s="18">
        <v>811045767</v>
      </c>
      <c r="B550" s="18" t="s">
        <v>8315</v>
      </c>
      <c r="C550" s="15" t="s">
        <v>98</v>
      </c>
      <c r="D550" s="15" t="s">
        <v>202</v>
      </c>
      <c r="E550" s="15">
        <v>6</v>
      </c>
      <c r="F550" s="15">
        <v>6</v>
      </c>
      <c r="G550" s="15" t="s">
        <v>1025</v>
      </c>
      <c r="H550" s="15">
        <v>7</v>
      </c>
      <c r="I550" s="15">
        <v>7</v>
      </c>
      <c r="J550" s="15">
        <v>201080210</v>
      </c>
      <c r="K550" s="15" t="s">
        <v>210</v>
      </c>
      <c r="L550" s="15" t="s">
        <v>101</v>
      </c>
      <c r="M550" s="18" t="s">
        <v>210</v>
      </c>
      <c r="N550" s="22"/>
      <c r="O550" s="15" t="s">
        <v>114</v>
      </c>
      <c r="P550" s="18" t="s">
        <v>114</v>
      </c>
      <c r="Q550" s="22"/>
      <c r="R550" s="18"/>
      <c r="S550" s="18"/>
      <c r="T550" s="15" t="s">
        <v>205</v>
      </c>
      <c r="U550" s="18" t="s">
        <v>8628</v>
      </c>
      <c r="V550" s="15"/>
      <c r="W550" s="18"/>
      <c r="X550" s="18"/>
      <c r="Y550" s="18"/>
      <c r="Z550" s="22"/>
      <c r="AA550" s="16"/>
      <c r="AB550" s="34"/>
      <c r="AC550" s="18"/>
      <c r="AD550" s="34"/>
      <c r="AE550" s="22" t="s">
        <v>8850</v>
      </c>
      <c r="AF550" s="22" t="s">
        <v>8866</v>
      </c>
      <c r="AG550" s="22" t="s">
        <v>8854</v>
      </c>
    </row>
    <row r="551" spans="1:33" ht="105" customHeight="1" x14ac:dyDescent="0.2">
      <c r="A551" s="18">
        <v>811045767</v>
      </c>
      <c r="B551" s="18" t="s">
        <v>8315</v>
      </c>
      <c r="C551" s="15" t="s">
        <v>98</v>
      </c>
      <c r="D551" s="15" t="s">
        <v>202</v>
      </c>
      <c r="E551" s="15">
        <v>6</v>
      </c>
      <c r="F551" s="15">
        <v>6</v>
      </c>
      <c r="G551" s="15" t="s">
        <v>1025</v>
      </c>
      <c r="H551" s="15">
        <v>7</v>
      </c>
      <c r="I551" s="15">
        <v>7</v>
      </c>
      <c r="J551" s="15">
        <v>201080310</v>
      </c>
      <c r="K551" s="15" t="s">
        <v>212</v>
      </c>
      <c r="L551" s="15" t="s">
        <v>101</v>
      </c>
      <c r="M551" s="18" t="s">
        <v>212</v>
      </c>
      <c r="N551" s="22"/>
      <c r="O551" s="15" t="s">
        <v>114</v>
      </c>
      <c r="P551" s="18" t="s">
        <v>114</v>
      </c>
      <c r="Q551" s="22"/>
      <c r="R551" s="18"/>
      <c r="S551" s="18"/>
      <c r="T551" s="15" t="s">
        <v>205</v>
      </c>
      <c r="U551" s="18" t="s">
        <v>8628</v>
      </c>
      <c r="V551" s="15"/>
      <c r="W551" s="18"/>
      <c r="X551" s="18"/>
      <c r="Y551" s="18"/>
      <c r="Z551" s="22"/>
      <c r="AA551" s="16"/>
      <c r="AB551" s="34"/>
      <c r="AC551" s="18"/>
      <c r="AD551" s="34"/>
      <c r="AE551" s="22" t="s">
        <v>8850</v>
      </c>
      <c r="AF551" s="22" t="s">
        <v>8866</v>
      </c>
      <c r="AG551" s="22" t="s">
        <v>8854</v>
      </c>
    </row>
    <row r="552" spans="1:33" ht="105" customHeight="1" x14ac:dyDescent="0.2">
      <c r="A552" s="18">
        <v>811045767</v>
      </c>
      <c r="B552" s="18" t="s">
        <v>8315</v>
      </c>
      <c r="C552" s="15" t="s">
        <v>98</v>
      </c>
      <c r="D552" s="15" t="s">
        <v>202</v>
      </c>
      <c r="E552" s="15">
        <v>6</v>
      </c>
      <c r="F552" s="15">
        <v>6</v>
      </c>
      <c r="G552" s="15" t="s">
        <v>1025</v>
      </c>
      <c r="H552" s="15">
        <v>7</v>
      </c>
      <c r="I552" s="15">
        <v>7</v>
      </c>
      <c r="J552" s="15">
        <v>201080410</v>
      </c>
      <c r="K552" s="15" t="s">
        <v>214</v>
      </c>
      <c r="L552" s="15" t="s">
        <v>101</v>
      </c>
      <c r="M552" s="18" t="s">
        <v>214</v>
      </c>
      <c r="N552" s="22"/>
      <c r="O552" s="15" t="s">
        <v>114</v>
      </c>
      <c r="P552" s="18" t="s">
        <v>114</v>
      </c>
      <c r="Q552" s="22"/>
      <c r="R552" s="18"/>
      <c r="S552" s="18"/>
      <c r="T552" s="15" t="s">
        <v>205</v>
      </c>
      <c r="U552" s="18" t="s">
        <v>8628</v>
      </c>
      <c r="V552" s="15"/>
      <c r="W552" s="18"/>
      <c r="X552" s="18"/>
      <c r="Y552" s="18"/>
      <c r="Z552" s="22"/>
      <c r="AA552" s="16"/>
      <c r="AB552" s="34"/>
      <c r="AC552" s="18"/>
      <c r="AD552" s="34"/>
      <c r="AE552" s="22" t="s">
        <v>8850</v>
      </c>
      <c r="AF552" s="22" t="s">
        <v>8866</v>
      </c>
      <c r="AG552" s="22" t="s">
        <v>8854</v>
      </c>
    </row>
    <row r="553" spans="1:33" ht="105" customHeight="1" x14ac:dyDescent="0.2">
      <c r="A553" s="18">
        <v>811045767</v>
      </c>
      <c r="B553" s="18" t="s">
        <v>8315</v>
      </c>
      <c r="C553" s="15" t="s">
        <v>98</v>
      </c>
      <c r="D553" s="15" t="s">
        <v>202</v>
      </c>
      <c r="E553" s="15">
        <v>6</v>
      </c>
      <c r="F553" s="15">
        <v>6</v>
      </c>
      <c r="G553" s="15" t="s">
        <v>1025</v>
      </c>
      <c r="H553" s="15">
        <v>7</v>
      </c>
      <c r="I553" s="15">
        <v>7</v>
      </c>
      <c r="J553" s="15">
        <v>201080510</v>
      </c>
      <c r="K553" s="15" t="s">
        <v>216</v>
      </c>
      <c r="L553" s="15" t="s">
        <v>101</v>
      </c>
      <c r="M553" s="18" t="s">
        <v>216</v>
      </c>
      <c r="N553" s="22"/>
      <c r="O553" s="15" t="s">
        <v>114</v>
      </c>
      <c r="P553" s="18" t="s">
        <v>114</v>
      </c>
      <c r="Q553" s="22"/>
      <c r="R553" s="18"/>
      <c r="S553" s="18"/>
      <c r="T553" s="15" t="s">
        <v>205</v>
      </c>
      <c r="U553" s="18" t="s">
        <v>8628</v>
      </c>
      <c r="V553" s="15"/>
      <c r="W553" s="18"/>
      <c r="X553" s="18"/>
      <c r="Y553" s="18"/>
      <c r="Z553" s="22"/>
      <c r="AA553" s="16"/>
      <c r="AB553" s="34"/>
      <c r="AC553" s="18"/>
      <c r="AD553" s="34"/>
      <c r="AE553" s="22" t="s">
        <v>8850</v>
      </c>
      <c r="AF553" s="22" t="s">
        <v>8866</v>
      </c>
      <c r="AG553" s="22" t="s">
        <v>8854</v>
      </c>
    </row>
    <row r="554" spans="1:33" ht="105" customHeight="1" x14ac:dyDescent="0.2">
      <c r="A554" s="18">
        <v>811045767</v>
      </c>
      <c r="B554" s="18" t="s">
        <v>8315</v>
      </c>
      <c r="C554" s="15" t="s">
        <v>98</v>
      </c>
      <c r="D554" s="15" t="s">
        <v>202</v>
      </c>
      <c r="E554" s="15">
        <v>6</v>
      </c>
      <c r="F554" s="15">
        <v>6</v>
      </c>
      <c r="G554" s="15" t="s">
        <v>1025</v>
      </c>
      <c r="H554" s="15">
        <v>7</v>
      </c>
      <c r="I554" s="15">
        <v>7</v>
      </c>
      <c r="J554" s="15">
        <v>201080610</v>
      </c>
      <c r="K554" s="15" t="s">
        <v>218</v>
      </c>
      <c r="L554" s="15" t="s">
        <v>101</v>
      </c>
      <c r="M554" s="18" t="s">
        <v>218</v>
      </c>
      <c r="N554" s="22"/>
      <c r="O554" s="15" t="s">
        <v>114</v>
      </c>
      <c r="P554" s="18" t="s">
        <v>114</v>
      </c>
      <c r="Q554" s="22"/>
      <c r="R554" s="18"/>
      <c r="S554" s="18"/>
      <c r="T554" s="15" t="s">
        <v>205</v>
      </c>
      <c r="U554" s="18" t="s">
        <v>8628</v>
      </c>
      <c r="V554" s="15"/>
      <c r="W554" s="18"/>
      <c r="X554" s="18"/>
      <c r="Y554" s="18"/>
      <c r="Z554" s="22"/>
      <c r="AA554" s="16"/>
      <c r="AB554" s="34"/>
      <c r="AC554" s="18"/>
      <c r="AD554" s="34"/>
      <c r="AE554" s="22" t="s">
        <v>8850</v>
      </c>
      <c r="AF554" s="22" t="s">
        <v>8866</v>
      </c>
      <c r="AG554" s="22" t="s">
        <v>8854</v>
      </c>
    </row>
    <row r="555" spans="1:33" ht="105" customHeight="1" x14ac:dyDescent="0.2">
      <c r="A555" s="18">
        <v>811045767</v>
      </c>
      <c r="B555" s="18" t="s">
        <v>8315</v>
      </c>
      <c r="C555" s="15" t="s">
        <v>98</v>
      </c>
      <c r="D555" s="15" t="s">
        <v>303</v>
      </c>
      <c r="E555" s="15">
        <v>4</v>
      </c>
      <c r="F555" s="15">
        <v>4</v>
      </c>
      <c r="G555" s="15" t="s">
        <v>1025</v>
      </c>
      <c r="H555" s="15">
        <v>5</v>
      </c>
      <c r="I555" s="15">
        <v>5</v>
      </c>
      <c r="J555" s="15">
        <v>201090111</v>
      </c>
      <c r="K555" s="15" t="s">
        <v>304</v>
      </c>
      <c r="L555" s="15" t="s">
        <v>101</v>
      </c>
      <c r="M555" s="18" t="s">
        <v>8487</v>
      </c>
      <c r="N555" s="22"/>
      <c r="O555" s="15" t="s">
        <v>114</v>
      </c>
      <c r="P555" s="18" t="s">
        <v>114</v>
      </c>
      <c r="Q555" s="22"/>
      <c r="R555" s="18"/>
      <c r="S555" s="18"/>
      <c r="T555" s="15"/>
      <c r="U555" s="18" t="s">
        <v>117</v>
      </c>
      <c r="V555" s="15"/>
      <c r="W555" s="18"/>
      <c r="X555" s="18"/>
      <c r="Y555" s="18"/>
      <c r="Z555" s="22"/>
      <c r="AA555" s="16"/>
      <c r="AB555" s="34"/>
      <c r="AC555" s="18"/>
      <c r="AD555" s="34"/>
      <c r="AE555" s="22" t="s">
        <v>8850</v>
      </c>
      <c r="AF555" s="22" t="s">
        <v>8866</v>
      </c>
      <c r="AG555" s="22" t="s">
        <v>8854</v>
      </c>
    </row>
    <row r="556" spans="1:33" ht="105" customHeight="1" x14ac:dyDescent="0.2">
      <c r="A556" s="18">
        <v>811045767</v>
      </c>
      <c r="B556" s="18" t="s">
        <v>8315</v>
      </c>
      <c r="C556" s="15" t="s">
        <v>98</v>
      </c>
      <c r="D556" s="15" t="s">
        <v>303</v>
      </c>
      <c r="E556" s="15">
        <v>4</v>
      </c>
      <c r="F556" s="15">
        <v>4</v>
      </c>
      <c r="G556" s="15" t="s">
        <v>1025</v>
      </c>
      <c r="H556" s="15">
        <v>5</v>
      </c>
      <c r="I556" s="15">
        <v>5</v>
      </c>
      <c r="J556" s="15">
        <v>201090511</v>
      </c>
      <c r="K556" s="15" t="s">
        <v>308</v>
      </c>
      <c r="L556" s="15" t="s">
        <v>101</v>
      </c>
      <c r="M556" s="18" t="s">
        <v>308</v>
      </c>
      <c r="N556" s="22"/>
      <c r="O556" s="15" t="s">
        <v>114</v>
      </c>
      <c r="P556" s="18" t="s">
        <v>114</v>
      </c>
      <c r="Q556" s="22"/>
      <c r="R556" s="18"/>
      <c r="S556" s="18"/>
      <c r="T556" s="15"/>
      <c r="U556" s="18" t="s">
        <v>117</v>
      </c>
      <c r="V556" s="15"/>
      <c r="W556" s="18"/>
      <c r="X556" s="18"/>
      <c r="Y556" s="18"/>
      <c r="Z556" s="22"/>
      <c r="AA556" s="16"/>
      <c r="AB556" s="34"/>
      <c r="AC556" s="18"/>
      <c r="AD556" s="34"/>
      <c r="AE556" s="22" t="s">
        <v>8850</v>
      </c>
      <c r="AF556" s="22" t="s">
        <v>8866</v>
      </c>
      <c r="AG556" s="22" t="s">
        <v>8854</v>
      </c>
    </row>
    <row r="557" spans="1:33" ht="105" customHeight="1" x14ac:dyDescent="0.2">
      <c r="A557" s="18">
        <v>811045767</v>
      </c>
      <c r="B557" s="18" t="s">
        <v>8315</v>
      </c>
      <c r="C557" s="15" t="s">
        <v>98</v>
      </c>
      <c r="D557" s="15" t="s">
        <v>303</v>
      </c>
      <c r="E557" s="15">
        <v>4</v>
      </c>
      <c r="F557" s="15">
        <v>4</v>
      </c>
      <c r="G557" s="15" t="s">
        <v>1025</v>
      </c>
      <c r="H557" s="15">
        <v>7</v>
      </c>
      <c r="I557" s="15">
        <v>5</v>
      </c>
      <c r="J557" s="15">
        <v>201090610</v>
      </c>
      <c r="K557" s="15" t="s">
        <v>309</v>
      </c>
      <c r="L557" s="15" t="s">
        <v>101</v>
      </c>
      <c r="M557" s="18" t="s">
        <v>309</v>
      </c>
      <c r="N557" s="22"/>
      <c r="O557" s="15" t="s">
        <v>114</v>
      </c>
      <c r="P557" s="18" t="s">
        <v>114</v>
      </c>
      <c r="Q557" s="22"/>
      <c r="R557" s="18"/>
      <c r="S557" s="18"/>
      <c r="T557" s="15" t="s">
        <v>311</v>
      </c>
      <c r="U557" s="18" t="s">
        <v>117</v>
      </c>
      <c r="V557" s="15"/>
      <c r="W557" s="18"/>
      <c r="X557" s="18"/>
      <c r="Y557" s="18"/>
      <c r="Z557" s="22"/>
      <c r="AA557" s="16"/>
      <c r="AB557" s="34"/>
      <c r="AC557" s="18"/>
      <c r="AD557" s="34"/>
      <c r="AE557" s="22" t="s">
        <v>8850</v>
      </c>
      <c r="AF557" s="22" t="s">
        <v>8866</v>
      </c>
      <c r="AG557" s="22" t="s">
        <v>8854</v>
      </c>
    </row>
    <row r="558" spans="1:33" ht="105" customHeight="1" x14ac:dyDescent="0.2">
      <c r="A558" s="18">
        <v>811045767</v>
      </c>
      <c r="B558" s="18" t="s">
        <v>8315</v>
      </c>
      <c r="C558" s="15" t="s">
        <v>98</v>
      </c>
      <c r="D558" s="15" t="s">
        <v>303</v>
      </c>
      <c r="E558" s="15">
        <v>4</v>
      </c>
      <c r="F558" s="15">
        <v>4</v>
      </c>
      <c r="G558" s="15" t="s">
        <v>1025</v>
      </c>
      <c r="H558" s="15">
        <v>5</v>
      </c>
      <c r="I558" s="15">
        <v>5</v>
      </c>
      <c r="J558" s="15">
        <v>201090710</v>
      </c>
      <c r="K558" s="15" t="s">
        <v>314</v>
      </c>
      <c r="L558" s="15" t="s">
        <v>101</v>
      </c>
      <c r="M558" s="18" t="s">
        <v>8488</v>
      </c>
      <c r="N558" s="22"/>
      <c r="O558" s="15" t="s">
        <v>248</v>
      </c>
      <c r="P558" s="18" t="s">
        <v>248</v>
      </c>
      <c r="Q558" s="22"/>
      <c r="R558" s="18"/>
      <c r="S558" s="18"/>
      <c r="T558" s="15" t="s">
        <v>311</v>
      </c>
      <c r="U558" s="18" t="s">
        <v>117</v>
      </c>
      <c r="V558" s="15"/>
      <c r="W558" s="18"/>
      <c r="X558" s="18"/>
      <c r="Y558" s="18"/>
      <c r="Z558" s="22"/>
      <c r="AA558" s="16"/>
      <c r="AB558" s="34"/>
      <c r="AC558" s="18"/>
      <c r="AD558" s="34"/>
      <c r="AE558" s="22" t="s">
        <v>8850</v>
      </c>
      <c r="AF558" s="22" t="s">
        <v>8866</v>
      </c>
      <c r="AG558" s="22" t="s">
        <v>8854</v>
      </c>
    </row>
    <row r="559" spans="1:33" ht="105" customHeight="1" x14ac:dyDescent="0.2">
      <c r="A559" s="18">
        <v>811045767</v>
      </c>
      <c r="B559" s="18" t="s">
        <v>8315</v>
      </c>
      <c r="C559" s="15" t="s">
        <v>98</v>
      </c>
      <c r="D559" s="15" t="s">
        <v>163</v>
      </c>
      <c r="E559" s="15">
        <v>3</v>
      </c>
      <c r="F559" s="15">
        <v>3</v>
      </c>
      <c r="G559" s="15" t="s">
        <v>1025</v>
      </c>
      <c r="H559" s="15">
        <v>11</v>
      </c>
      <c r="I559" s="15">
        <v>11</v>
      </c>
      <c r="J559" s="15">
        <v>201100202</v>
      </c>
      <c r="K559" s="15" t="s">
        <v>164</v>
      </c>
      <c r="L559" s="15" t="s">
        <v>165</v>
      </c>
      <c r="M559" s="18" t="s">
        <v>8489</v>
      </c>
      <c r="N559" s="22"/>
      <c r="O559" s="15" t="s">
        <v>167</v>
      </c>
      <c r="P559" s="18" t="s">
        <v>2705</v>
      </c>
      <c r="Q559" s="22"/>
      <c r="R559" s="18"/>
      <c r="S559" s="18"/>
      <c r="T559" s="15" t="s">
        <v>169</v>
      </c>
      <c r="U559" s="18" t="s">
        <v>1507</v>
      </c>
      <c r="V559" s="15"/>
      <c r="W559" s="18"/>
      <c r="X559" s="18"/>
      <c r="Y559" s="18"/>
      <c r="Z559" s="22"/>
      <c r="AA559" s="16"/>
      <c r="AB559" s="34"/>
      <c r="AC559" s="18"/>
      <c r="AD559" s="34"/>
      <c r="AE559" s="22" t="s">
        <v>8850</v>
      </c>
      <c r="AF559" s="22" t="s">
        <v>8866</v>
      </c>
      <c r="AG559" s="22" t="s">
        <v>8854</v>
      </c>
    </row>
    <row r="560" spans="1:33" ht="120" customHeight="1" x14ac:dyDescent="0.2">
      <c r="A560" s="18">
        <v>811045767</v>
      </c>
      <c r="B560" s="18" t="s">
        <v>8315</v>
      </c>
      <c r="C560" s="15" t="s">
        <v>98</v>
      </c>
      <c r="D560" s="15" t="s">
        <v>163</v>
      </c>
      <c r="E560" s="15">
        <v>3</v>
      </c>
      <c r="F560" s="15">
        <v>3</v>
      </c>
      <c r="G560" s="15" t="s">
        <v>1025</v>
      </c>
      <c r="H560" s="15">
        <v>11</v>
      </c>
      <c r="I560" s="15">
        <v>11</v>
      </c>
      <c r="J560" s="15">
        <v>201100203</v>
      </c>
      <c r="K560" s="15" t="s">
        <v>174</v>
      </c>
      <c r="L560" s="15" t="s">
        <v>165</v>
      </c>
      <c r="M560" s="18" t="s">
        <v>8490</v>
      </c>
      <c r="N560" s="22"/>
      <c r="O560" s="15" t="s">
        <v>176</v>
      </c>
      <c r="P560" s="18" t="s">
        <v>2709</v>
      </c>
      <c r="Q560" s="22"/>
      <c r="R560" s="18"/>
      <c r="S560" s="18"/>
      <c r="T560" s="15" t="s">
        <v>169</v>
      </c>
      <c r="U560" s="18" t="s">
        <v>1507</v>
      </c>
      <c r="V560" s="15"/>
      <c r="W560" s="18"/>
      <c r="X560" s="18"/>
      <c r="Y560" s="18"/>
      <c r="Z560" s="22"/>
      <c r="AA560" s="16"/>
      <c r="AB560" s="34"/>
      <c r="AC560" s="18"/>
      <c r="AD560" s="34"/>
      <c r="AE560" s="22" t="s">
        <v>8850</v>
      </c>
      <c r="AF560" s="22" t="s">
        <v>8866</v>
      </c>
      <c r="AG560" s="22" t="s">
        <v>8854</v>
      </c>
    </row>
    <row r="561" spans="1:33" ht="105" customHeight="1" x14ac:dyDescent="0.2">
      <c r="A561" s="18">
        <v>811045767</v>
      </c>
      <c r="B561" s="18" t="s">
        <v>8315</v>
      </c>
      <c r="C561" s="15" t="s">
        <v>98</v>
      </c>
      <c r="D561" s="15" t="s">
        <v>163</v>
      </c>
      <c r="E561" s="15">
        <v>3</v>
      </c>
      <c r="F561" s="15">
        <v>3</v>
      </c>
      <c r="G561" s="15" t="s">
        <v>1025</v>
      </c>
      <c r="H561" s="15">
        <v>11</v>
      </c>
      <c r="I561" s="15">
        <v>11</v>
      </c>
      <c r="J561" s="15">
        <v>201100303</v>
      </c>
      <c r="K561" s="15" t="s">
        <v>178</v>
      </c>
      <c r="L561" s="15" t="s">
        <v>165</v>
      </c>
      <c r="M561" s="18" t="s">
        <v>8491</v>
      </c>
      <c r="N561" s="22"/>
      <c r="O561" s="15" t="s">
        <v>180</v>
      </c>
      <c r="P561" s="18" t="s">
        <v>2712</v>
      </c>
      <c r="Q561" s="22"/>
      <c r="R561" s="18"/>
      <c r="S561" s="18"/>
      <c r="T561" s="15" t="s">
        <v>169</v>
      </c>
      <c r="U561" s="18" t="s">
        <v>1507</v>
      </c>
      <c r="V561" s="15"/>
      <c r="W561" s="18"/>
      <c r="X561" s="18"/>
      <c r="Y561" s="18"/>
      <c r="Z561" s="22"/>
      <c r="AA561" s="16"/>
      <c r="AB561" s="34"/>
      <c r="AC561" s="18"/>
      <c r="AD561" s="34"/>
      <c r="AE561" s="22" t="s">
        <v>8850</v>
      </c>
      <c r="AF561" s="22" t="s">
        <v>8866</v>
      </c>
      <c r="AG561" s="22" t="s">
        <v>8854</v>
      </c>
    </row>
    <row r="562" spans="1:33" ht="105" customHeight="1" x14ac:dyDescent="0.2">
      <c r="A562" s="18">
        <v>811045767</v>
      </c>
      <c r="B562" s="18" t="s">
        <v>8315</v>
      </c>
      <c r="C562" s="15" t="s">
        <v>98</v>
      </c>
      <c r="D562" s="15" t="s">
        <v>649</v>
      </c>
      <c r="E562" s="15">
        <v>9</v>
      </c>
      <c r="F562" s="15">
        <v>9</v>
      </c>
      <c r="G562" s="15" t="s">
        <v>1025</v>
      </c>
      <c r="H562" s="15">
        <v>7</v>
      </c>
      <c r="I562" s="15">
        <v>4</v>
      </c>
      <c r="J562" s="15">
        <v>201111310</v>
      </c>
      <c r="K562" s="15" t="s">
        <v>650</v>
      </c>
      <c r="L562" s="15" t="s">
        <v>101</v>
      </c>
      <c r="M562" s="18" t="s">
        <v>650</v>
      </c>
      <c r="N562" s="22"/>
      <c r="O562" s="15" t="s">
        <v>101</v>
      </c>
      <c r="P562" s="18" t="s">
        <v>103</v>
      </c>
      <c r="Q562" s="22"/>
      <c r="R562" s="18"/>
      <c r="S562" s="18"/>
      <c r="T562" s="15" t="s">
        <v>6065</v>
      </c>
      <c r="U562" s="18" t="s">
        <v>587</v>
      </c>
      <c r="V562" s="15"/>
      <c r="W562" s="18"/>
      <c r="X562" s="18"/>
      <c r="Y562" s="18"/>
      <c r="Z562" s="22"/>
      <c r="AA562" s="16"/>
      <c r="AB562" s="34"/>
      <c r="AC562" s="18"/>
      <c r="AD562" s="34"/>
      <c r="AE562" s="22" t="s">
        <v>8850</v>
      </c>
      <c r="AF562" s="22" t="s">
        <v>8866</v>
      </c>
      <c r="AG562" s="22" t="s">
        <v>8854</v>
      </c>
    </row>
    <row r="563" spans="1:33" ht="105" customHeight="1" x14ac:dyDescent="0.2">
      <c r="A563" s="18">
        <v>811045767</v>
      </c>
      <c r="B563" s="18" t="s">
        <v>8315</v>
      </c>
      <c r="C563" s="15" t="s">
        <v>98</v>
      </c>
      <c r="D563" s="15" t="s">
        <v>649</v>
      </c>
      <c r="E563" s="15">
        <v>9</v>
      </c>
      <c r="F563" s="15">
        <v>9</v>
      </c>
      <c r="G563" s="15" t="s">
        <v>1025</v>
      </c>
      <c r="H563" s="15">
        <v>9</v>
      </c>
      <c r="I563" s="15">
        <v>4</v>
      </c>
      <c r="J563" s="15">
        <v>201111510</v>
      </c>
      <c r="K563" s="15" t="s">
        <v>652</v>
      </c>
      <c r="L563" s="15" t="s">
        <v>101</v>
      </c>
      <c r="M563" s="18" t="s">
        <v>8494</v>
      </c>
      <c r="N563" s="22"/>
      <c r="O563" s="15" t="s">
        <v>101</v>
      </c>
      <c r="P563" s="18" t="s">
        <v>103</v>
      </c>
      <c r="Q563" s="22"/>
      <c r="R563" s="18"/>
      <c r="S563" s="18"/>
      <c r="T563" s="15" t="s">
        <v>6065</v>
      </c>
      <c r="U563" s="18" t="s">
        <v>117</v>
      </c>
      <c r="V563" s="15"/>
      <c r="W563" s="18"/>
      <c r="X563" s="18"/>
      <c r="Y563" s="18"/>
      <c r="Z563" s="22"/>
      <c r="AA563" s="16"/>
      <c r="AB563" s="34"/>
      <c r="AC563" s="18"/>
      <c r="AD563" s="34"/>
      <c r="AE563" s="22" t="s">
        <v>8850</v>
      </c>
      <c r="AF563" s="22" t="s">
        <v>8866</v>
      </c>
      <c r="AG563" s="22" t="s">
        <v>8854</v>
      </c>
    </row>
    <row r="564" spans="1:33" ht="105" customHeight="1" x14ac:dyDescent="0.2">
      <c r="A564" s="18">
        <v>811045767</v>
      </c>
      <c r="B564" s="18" t="s">
        <v>8315</v>
      </c>
      <c r="C564" s="15" t="s">
        <v>98</v>
      </c>
      <c r="D564" s="15" t="s">
        <v>649</v>
      </c>
      <c r="E564" s="15">
        <v>9</v>
      </c>
      <c r="F564" s="15">
        <v>9</v>
      </c>
      <c r="G564" s="15" t="s">
        <v>1025</v>
      </c>
      <c r="H564" s="15">
        <v>9</v>
      </c>
      <c r="I564" s="15">
        <v>4</v>
      </c>
      <c r="J564" s="15">
        <v>201111610</v>
      </c>
      <c r="K564" s="15" t="s">
        <v>656</v>
      </c>
      <c r="L564" s="15" t="s">
        <v>101</v>
      </c>
      <c r="M564" s="18" t="s">
        <v>8495</v>
      </c>
      <c r="N564" s="22"/>
      <c r="O564" s="15" t="s">
        <v>101</v>
      </c>
      <c r="P564" s="18" t="s">
        <v>103</v>
      </c>
      <c r="Q564" s="22"/>
      <c r="R564" s="18"/>
      <c r="S564" s="18"/>
      <c r="T564" s="15" t="s">
        <v>6065</v>
      </c>
      <c r="U564" s="18" t="s">
        <v>117</v>
      </c>
      <c r="V564" s="15"/>
      <c r="W564" s="18"/>
      <c r="X564" s="18"/>
      <c r="Y564" s="18"/>
      <c r="Z564" s="22"/>
      <c r="AA564" s="16"/>
      <c r="AB564" s="34"/>
      <c r="AC564" s="18"/>
      <c r="AD564" s="34"/>
      <c r="AE564" s="22" t="s">
        <v>8850</v>
      </c>
      <c r="AF564" s="22" t="s">
        <v>8866</v>
      </c>
      <c r="AG564" s="22" t="s">
        <v>8854</v>
      </c>
    </row>
    <row r="565" spans="1:33" ht="105" customHeight="1" x14ac:dyDescent="0.2">
      <c r="A565" s="18">
        <v>811045767</v>
      </c>
      <c r="B565" s="18" t="s">
        <v>8315</v>
      </c>
      <c r="C565" s="15" t="s">
        <v>98</v>
      </c>
      <c r="D565" s="15" t="s">
        <v>649</v>
      </c>
      <c r="E565" s="15">
        <v>9</v>
      </c>
      <c r="F565" s="15">
        <v>9</v>
      </c>
      <c r="G565" s="15" t="s">
        <v>1025</v>
      </c>
      <c r="H565" s="15">
        <v>9</v>
      </c>
      <c r="I565" s="15">
        <v>4</v>
      </c>
      <c r="J565" s="15">
        <v>201111710</v>
      </c>
      <c r="K565" s="15" t="s">
        <v>658</v>
      </c>
      <c r="L565" s="15" t="s">
        <v>101</v>
      </c>
      <c r="M565" s="18" t="s">
        <v>8496</v>
      </c>
      <c r="N565" s="22"/>
      <c r="O565" s="15" t="s">
        <v>101</v>
      </c>
      <c r="P565" s="18" t="s">
        <v>103</v>
      </c>
      <c r="Q565" s="22"/>
      <c r="R565" s="18"/>
      <c r="S565" s="18"/>
      <c r="T565" s="15" t="s">
        <v>6065</v>
      </c>
      <c r="U565" s="18" t="s">
        <v>117</v>
      </c>
      <c r="V565" s="15"/>
      <c r="W565" s="18"/>
      <c r="X565" s="18"/>
      <c r="Y565" s="18"/>
      <c r="Z565" s="22"/>
      <c r="AA565" s="16"/>
      <c r="AB565" s="34"/>
      <c r="AC565" s="18"/>
      <c r="AD565" s="34"/>
      <c r="AE565" s="22" t="s">
        <v>8850</v>
      </c>
      <c r="AF565" s="22" t="s">
        <v>8866</v>
      </c>
      <c r="AG565" s="22" t="s">
        <v>8854</v>
      </c>
    </row>
    <row r="566" spans="1:33" ht="105" customHeight="1" x14ac:dyDescent="0.2">
      <c r="A566" s="18">
        <v>811045767</v>
      </c>
      <c r="B566" s="18" t="s">
        <v>8315</v>
      </c>
      <c r="C566" s="15" t="s">
        <v>98</v>
      </c>
      <c r="D566" s="15" t="s">
        <v>649</v>
      </c>
      <c r="E566" s="15">
        <v>9</v>
      </c>
      <c r="F566" s="15">
        <v>9</v>
      </c>
      <c r="G566" s="15" t="s">
        <v>1025</v>
      </c>
      <c r="H566" s="15">
        <v>9</v>
      </c>
      <c r="I566" s="15">
        <v>4</v>
      </c>
      <c r="J566" s="15">
        <v>201111810</v>
      </c>
      <c r="K566" s="15" t="s">
        <v>660</v>
      </c>
      <c r="L566" s="15" t="s">
        <v>101</v>
      </c>
      <c r="M566" s="18" t="s">
        <v>8497</v>
      </c>
      <c r="N566" s="22"/>
      <c r="O566" s="15" t="s">
        <v>101</v>
      </c>
      <c r="P566" s="18" t="s">
        <v>103</v>
      </c>
      <c r="Q566" s="22"/>
      <c r="R566" s="18"/>
      <c r="S566" s="18"/>
      <c r="T566" s="15" t="s">
        <v>6065</v>
      </c>
      <c r="U566" s="18" t="s">
        <v>117</v>
      </c>
      <c r="V566" s="15"/>
      <c r="W566" s="18"/>
      <c r="X566" s="18"/>
      <c r="Y566" s="18"/>
      <c r="Z566" s="22"/>
      <c r="AA566" s="16"/>
      <c r="AB566" s="34"/>
      <c r="AC566" s="18"/>
      <c r="AD566" s="34"/>
      <c r="AE566" s="22" t="s">
        <v>8850</v>
      </c>
      <c r="AF566" s="22" t="s">
        <v>8866</v>
      </c>
      <c r="AG566" s="22" t="s">
        <v>8854</v>
      </c>
    </row>
    <row r="567" spans="1:33" ht="105" customHeight="1" x14ac:dyDescent="0.2">
      <c r="A567" s="18">
        <v>811045767</v>
      </c>
      <c r="B567" s="18" t="s">
        <v>8315</v>
      </c>
      <c r="C567" s="15" t="s">
        <v>98</v>
      </c>
      <c r="D567" s="15" t="s">
        <v>649</v>
      </c>
      <c r="E567" s="15">
        <v>9</v>
      </c>
      <c r="F567" s="15">
        <v>9</v>
      </c>
      <c r="G567" s="15" t="s">
        <v>1025</v>
      </c>
      <c r="H567" s="15">
        <v>9</v>
      </c>
      <c r="I567" s="15">
        <v>4</v>
      </c>
      <c r="J567" s="15">
        <v>201111910</v>
      </c>
      <c r="K567" s="15" t="s">
        <v>662</v>
      </c>
      <c r="L567" s="15" t="s">
        <v>101</v>
      </c>
      <c r="M567" s="18" t="s">
        <v>8498</v>
      </c>
      <c r="N567" s="22"/>
      <c r="O567" s="15" t="s">
        <v>101</v>
      </c>
      <c r="P567" s="18" t="s">
        <v>103</v>
      </c>
      <c r="Q567" s="22"/>
      <c r="R567" s="18"/>
      <c r="S567" s="18"/>
      <c r="T567" s="15" t="s">
        <v>6065</v>
      </c>
      <c r="U567" s="18" t="s">
        <v>117</v>
      </c>
      <c r="V567" s="15"/>
      <c r="W567" s="18"/>
      <c r="X567" s="18"/>
      <c r="Y567" s="18"/>
      <c r="Z567" s="22"/>
      <c r="AA567" s="16"/>
      <c r="AB567" s="34"/>
      <c r="AC567" s="18"/>
      <c r="AD567" s="34"/>
      <c r="AE567" s="22" t="s">
        <v>8850</v>
      </c>
      <c r="AF567" s="22" t="s">
        <v>8866</v>
      </c>
      <c r="AG567" s="22" t="s">
        <v>8854</v>
      </c>
    </row>
    <row r="568" spans="1:33" ht="105" customHeight="1" x14ac:dyDescent="0.2">
      <c r="A568" s="18">
        <v>811045767</v>
      </c>
      <c r="B568" s="18" t="s">
        <v>8315</v>
      </c>
      <c r="C568" s="15" t="s">
        <v>98</v>
      </c>
      <c r="D568" s="15" t="s">
        <v>649</v>
      </c>
      <c r="E568" s="15">
        <v>9</v>
      </c>
      <c r="F568" s="15">
        <v>9</v>
      </c>
      <c r="G568" s="15" t="s">
        <v>1025</v>
      </c>
      <c r="H568" s="15">
        <v>5</v>
      </c>
      <c r="I568" s="15">
        <v>4</v>
      </c>
      <c r="J568" s="15">
        <v>201111914</v>
      </c>
      <c r="K568" s="15" t="s">
        <v>3896</v>
      </c>
      <c r="L568" s="15" t="s">
        <v>101</v>
      </c>
      <c r="M568" s="18" t="s">
        <v>8499</v>
      </c>
      <c r="N568" s="22"/>
      <c r="O568" s="15" t="s">
        <v>101</v>
      </c>
      <c r="P568" s="18" t="s">
        <v>103</v>
      </c>
      <c r="Q568" s="22"/>
      <c r="R568" s="18"/>
      <c r="S568" s="18"/>
      <c r="T568" s="15"/>
      <c r="U568" s="18" t="s">
        <v>117</v>
      </c>
      <c r="V568" s="15"/>
      <c r="W568" s="18"/>
      <c r="X568" s="18"/>
      <c r="Y568" s="18"/>
      <c r="Z568" s="22"/>
      <c r="AA568" s="16"/>
      <c r="AB568" s="34"/>
      <c r="AC568" s="18"/>
      <c r="AD568" s="34"/>
      <c r="AE568" s="22" t="s">
        <v>8850</v>
      </c>
      <c r="AF568" s="22" t="s">
        <v>8866</v>
      </c>
      <c r="AG568" s="22" t="s">
        <v>8854</v>
      </c>
    </row>
    <row r="569" spans="1:33" ht="105" customHeight="1" x14ac:dyDescent="0.2">
      <c r="A569" s="18">
        <v>811045767</v>
      </c>
      <c r="B569" s="18" t="s">
        <v>8315</v>
      </c>
      <c r="C569" s="15" t="s">
        <v>98</v>
      </c>
      <c r="D569" s="15" t="s">
        <v>649</v>
      </c>
      <c r="E569" s="15">
        <v>9</v>
      </c>
      <c r="F569" s="15">
        <v>9</v>
      </c>
      <c r="G569" s="15" t="s">
        <v>1025</v>
      </c>
      <c r="H569" s="15">
        <v>9</v>
      </c>
      <c r="I569" s="15">
        <v>4</v>
      </c>
      <c r="J569" s="15">
        <v>201112010</v>
      </c>
      <c r="K569" s="15" t="s">
        <v>664</v>
      </c>
      <c r="L569" s="15" t="s">
        <v>101</v>
      </c>
      <c r="M569" s="18" t="s">
        <v>8500</v>
      </c>
      <c r="N569" s="22"/>
      <c r="O569" s="15" t="s">
        <v>101</v>
      </c>
      <c r="P569" s="18" t="s">
        <v>103</v>
      </c>
      <c r="Q569" s="22"/>
      <c r="R569" s="18"/>
      <c r="S569" s="18"/>
      <c r="T569" s="15" t="s">
        <v>6065</v>
      </c>
      <c r="U569" s="18" t="s">
        <v>117</v>
      </c>
      <c r="V569" s="15"/>
      <c r="W569" s="18"/>
      <c r="X569" s="18"/>
      <c r="Y569" s="18"/>
      <c r="Z569" s="22"/>
      <c r="AA569" s="16"/>
      <c r="AB569" s="34"/>
      <c r="AC569" s="18"/>
      <c r="AD569" s="34"/>
      <c r="AE569" s="22" t="s">
        <v>8850</v>
      </c>
      <c r="AF569" s="22" t="s">
        <v>8866</v>
      </c>
      <c r="AG569" s="22" t="s">
        <v>8854</v>
      </c>
    </row>
    <row r="570" spans="1:33" ht="105" customHeight="1" x14ac:dyDescent="0.2">
      <c r="A570" s="18">
        <v>811045767</v>
      </c>
      <c r="B570" s="18" t="s">
        <v>8315</v>
      </c>
      <c r="C570" s="15" t="s">
        <v>98</v>
      </c>
      <c r="D570" s="15" t="s">
        <v>649</v>
      </c>
      <c r="E570" s="15">
        <v>9</v>
      </c>
      <c r="F570" s="15">
        <v>9</v>
      </c>
      <c r="G570" s="15" t="s">
        <v>1025</v>
      </c>
      <c r="H570" s="15">
        <v>8</v>
      </c>
      <c r="I570" s="15">
        <v>4</v>
      </c>
      <c r="J570" s="15">
        <v>201112022</v>
      </c>
      <c r="K570" s="15" t="s">
        <v>3898</v>
      </c>
      <c r="L570" s="15" t="s">
        <v>101</v>
      </c>
      <c r="M570" s="18" t="s">
        <v>8501</v>
      </c>
      <c r="N570" s="22"/>
      <c r="O570" s="15" t="s">
        <v>101</v>
      </c>
      <c r="P570" s="18" t="s">
        <v>103</v>
      </c>
      <c r="Q570" s="22"/>
      <c r="R570" s="18"/>
      <c r="S570" s="18"/>
      <c r="T570" s="15" t="s">
        <v>6065</v>
      </c>
      <c r="U570" s="18" t="s">
        <v>117</v>
      </c>
      <c r="V570" s="15"/>
      <c r="W570" s="18"/>
      <c r="X570" s="18"/>
      <c r="Y570" s="18"/>
      <c r="Z570" s="22"/>
      <c r="AA570" s="16"/>
      <c r="AB570" s="34"/>
      <c r="AC570" s="18"/>
      <c r="AD570" s="34"/>
      <c r="AE570" s="22" t="s">
        <v>8850</v>
      </c>
      <c r="AF570" s="22" t="s">
        <v>8866</v>
      </c>
      <c r="AG570" s="22" t="s">
        <v>8854</v>
      </c>
    </row>
    <row r="571" spans="1:33" ht="105" customHeight="1" x14ac:dyDescent="0.2">
      <c r="A571" s="18">
        <v>811045767</v>
      </c>
      <c r="B571" s="18" t="s">
        <v>8315</v>
      </c>
      <c r="C571" s="15" t="s">
        <v>98</v>
      </c>
      <c r="D571" s="15" t="s">
        <v>666</v>
      </c>
      <c r="E571" s="15">
        <v>7</v>
      </c>
      <c r="F571" s="15">
        <v>7</v>
      </c>
      <c r="G571" s="15" t="s">
        <v>1025</v>
      </c>
      <c r="H571" s="15">
        <v>8</v>
      </c>
      <c r="I571" s="15">
        <v>8</v>
      </c>
      <c r="J571" s="15">
        <v>201112510</v>
      </c>
      <c r="K571" s="15" t="s">
        <v>667</v>
      </c>
      <c r="L571" s="15" t="s">
        <v>101</v>
      </c>
      <c r="M571" s="18" t="s">
        <v>667</v>
      </c>
      <c r="N571" s="22"/>
      <c r="O571" s="15" t="s">
        <v>101</v>
      </c>
      <c r="P571" s="18" t="s">
        <v>103</v>
      </c>
      <c r="Q571" s="22"/>
      <c r="R571" s="18"/>
      <c r="S571" s="18"/>
      <c r="T571" s="15" t="s">
        <v>6066</v>
      </c>
      <c r="U571" s="18" t="s">
        <v>136</v>
      </c>
      <c r="V571" s="15"/>
      <c r="W571" s="18"/>
      <c r="X571" s="18"/>
      <c r="Y571" s="18"/>
      <c r="Z571" s="22"/>
      <c r="AA571" s="16"/>
      <c r="AB571" s="34"/>
      <c r="AC571" s="18"/>
      <c r="AD571" s="34"/>
      <c r="AE571" s="22" t="s">
        <v>8850</v>
      </c>
      <c r="AF571" s="22" t="s">
        <v>8866</v>
      </c>
      <c r="AG571" s="22" t="s">
        <v>8854</v>
      </c>
    </row>
    <row r="572" spans="1:33" ht="105" customHeight="1" x14ac:dyDescent="0.2">
      <c r="A572" s="18">
        <v>811045767</v>
      </c>
      <c r="B572" s="18" t="s">
        <v>8315</v>
      </c>
      <c r="C572" s="15" t="s">
        <v>98</v>
      </c>
      <c r="D572" s="15" t="s">
        <v>666</v>
      </c>
      <c r="E572" s="15">
        <v>7</v>
      </c>
      <c r="F572" s="15">
        <v>7</v>
      </c>
      <c r="G572" s="15" t="s">
        <v>1025</v>
      </c>
      <c r="H572" s="15">
        <v>8</v>
      </c>
      <c r="I572" s="15">
        <v>8</v>
      </c>
      <c r="J572" s="15">
        <v>201112610</v>
      </c>
      <c r="K572" s="15" t="s">
        <v>671</v>
      </c>
      <c r="L572" s="15" t="s">
        <v>101</v>
      </c>
      <c r="M572" s="18" t="s">
        <v>671</v>
      </c>
      <c r="N572" s="22"/>
      <c r="O572" s="15" t="s">
        <v>101</v>
      </c>
      <c r="P572" s="18" t="s">
        <v>103</v>
      </c>
      <c r="Q572" s="22"/>
      <c r="R572" s="18"/>
      <c r="S572" s="18"/>
      <c r="T572" s="15" t="s">
        <v>6066</v>
      </c>
      <c r="U572" s="18" t="s">
        <v>136</v>
      </c>
      <c r="V572" s="15"/>
      <c r="W572" s="18"/>
      <c r="X572" s="18"/>
      <c r="Y572" s="18"/>
      <c r="Z572" s="22"/>
      <c r="AA572" s="16"/>
      <c r="AB572" s="34"/>
      <c r="AC572" s="18"/>
      <c r="AD572" s="34"/>
      <c r="AE572" s="22" t="s">
        <v>8850</v>
      </c>
      <c r="AF572" s="22" t="s">
        <v>8866</v>
      </c>
      <c r="AG572" s="22" t="s">
        <v>8854</v>
      </c>
    </row>
    <row r="573" spans="1:33" ht="120" customHeight="1" x14ac:dyDescent="0.2">
      <c r="A573" s="18">
        <v>811045767</v>
      </c>
      <c r="B573" s="18" t="s">
        <v>8315</v>
      </c>
      <c r="C573" s="15" t="s">
        <v>98</v>
      </c>
      <c r="D573" s="15" t="s">
        <v>666</v>
      </c>
      <c r="E573" s="15">
        <v>7</v>
      </c>
      <c r="F573" s="15">
        <v>7</v>
      </c>
      <c r="G573" s="15" t="s">
        <v>1025</v>
      </c>
      <c r="H573" s="15">
        <v>8</v>
      </c>
      <c r="I573" s="15">
        <v>8</v>
      </c>
      <c r="J573" s="15">
        <v>201112710</v>
      </c>
      <c r="K573" s="15" t="s">
        <v>673</v>
      </c>
      <c r="L573" s="15" t="s">
        <v>101</v>
      </c>
      <c r="M573" s="18" t="s">
        <v>673</v>
      </c>
      <c r="N573" s="22"/>
      <c r="O573" s="15" t="s">
        <v>101</v>
      </c>
      <c r="P573" s="18" t="s">
        <v>103</v>
      </c>
      <c r="Q573" s="22"/>
      <c r="R573" s="18"/>
      <c r="S573" s="18"/>
      <c r="T573" s="15" t="s">
        <v>6066</v>
      </c>
      <c r="U573" s="18" t="s">
        <v>136</v>
      </c>
      <c r="V573" s="15"/>
      <c r="W573" s="18"/>
      <c r="X573" s="18"/>
      <c r="Y573" s="18"/>
      <c r="Z573" s="22"/>
      <c r="AA573" s="16"/>
      <c r="AB573" s="34"/>
      <c r="AC573" s="18"/>
      <c r="AD573" s="34"/>
      <c r="AE573" s="22" t="s">
        <v>8850</v>
      </c>
      <c r="AF573" s="22" t="s">
        <v>8866</v>
      </c>
      <c r="AG573" s="22" t="s">
        <v>8854</v>
      </c>
    </row>
    <row r="574" spans="1:33" ht="105" customHeight="1" x14ac:dyDescent="0.2">
      <c r="A574" s="18">
        <v>811045767</v>
      </c>
      <c r="B574" s="18" t="s">
        <v>8315</v>
      </c>
      <c r="C574" s="15" t="s">
        <v>98</v>
      </c>
      <c r="D574" s="15" t="s">
        <v>666</v>
      </c>
      <c r="E574" s="15">
        <v>7</v>
      </c>
      <c r="F574" s="15">
        <v>7</v>
      </c>
      <c r="G574" s="15" t="s">
        <v>1025</v>
      </c>
      <c r="H574" s="15">
        <v>8</v>
      </c>
      <c r="I574" s="15">
        <v>8</v>
      </c>
      <c r="J574" s="15">
        <v>201112810</v>
      </c>
      <c r="K574" s="15" t="s">
        <v>675</v>
      </c>
      <c r="L574" s="15" t="s">
        <v>101</v>
      </c>
      <c r="M574" s="18" t="s">
        <v>675</v>
      </c>
      <c r="N574" s="22"/>
      <c r="O574" s="15" t="s">
        <v>101</v>
      </c>
      <c r="P574" s="18" t="s">
        <v>103</v>
      </c>
      <c r="Q574" s="22"/>
      <c r="R574" s="18"/>
      <c r="S574" s="18"/>
      <c r="T574" s="15" t="s">
        <v>6066</v>
      </c>
      <c r="U574" s="18" t="s">
        <v>136</v>
      </c>
      <c r="V574" s="15"/>
      <c r="W574" s="18"/>
      <c r="X574" s="18"/>
      <c r="Y574" s="18"/>
      <c r="Z574" s="22"/>
      <c r="AA574" s="16"/>
      <c r="AB574" s="34"/>
      <c r="AC574" s="18"/>
      <c r="AD574" s="34"/>
      <c r="AE574" s="22" t="s">
        <v>8850</v>
      </c>
      <c r="AF574" s="22" t="s">
        <v>8866</v>
      </c>
      <c r="AG574" s="22" t="s">
        <v>8854</v>
      </c>
    </row>
    <row r="575" spans="1:33" ht="105" customHeight="1" x14ac:dyDescent="0.2">
      <c r="A575" s="18">
        <v>811045767</v>
      </c>
      <c r="B575" s="18" t="s">
        <v>8315</v>
      </c>
      <c r="C575" s="15" t="s">
        <v>98</v>
      </c>
      <c r="D575" s="15" t="s">
        <v>666</v>
      </c>
      <c r="E575" s="15">
        <v>7</v>
      </c>
      <c r="F575" s="15">
        <v>7</v>
      </c>
      <c r="G575" s="15" t="s">
        <v>1025</v>
      </c>
      <c r="H575" s="15">
        <v>8</v>
      </c>
      <c r="I575" s="15">
        <v>8</v>
      </c>
      <c r="J575" s="15">
        <v>201112910</v>
      </c>
      <c r="K575" s="15" t="s">
        <v>677</v>
      </c>
      <c r="L575" s="15" t="s">
        <v>101</v>
      </c>
      <c r="M575" s="18" t="s">
        <v>677</v>
      </c>
      <c r="N575" s="22"/>
      <c r="O575" s="15" t="s">
        <v>101</v>
      </c>
      <c r="P575" s="18" t="s">
        <v>103</v>
      </c>
      <c r="Q575" s="22"/>
      <c r="R575" s="18"/>
      <c r="S575" s="18"/>
      <c r="T575" s="15" t="s">
        <v>6066</v>
      </c>
      <c r="U575" s="18" t="s">
        <v>136</v>
      </c>
      <c r="V575" s="15"/>
      <c r="W575" s="18"/>
      <c r="X575" s="18"/>
      <c r="Y575" s="18"/>
      <c r="Z575" s="22"/>
      <c r="AA575" s="16"/>
      <c r="AB575" s="34"/>
      <c r="AC575" s="18"/>
      <c r="AD575" s="34"/>
      <c r="AE575" s="22" t="s">
        <v>8850</v>
      </c>
      <c r="AF575" s="22" t="s">
        <v>8866</v>
      </c>
      <c r="AG575" s="22" t="s">
        <v>8854</v>
      </c>
    </row>
    <row r="576" spans="1:33" ht="105" customHeight="1" x14ac:dyDescent="0.2">
      <c r="A576" s="18">
        <v>811045767</v>
      </c>
      <c r="B576" s="18" t="s">
        <v>8315</v>
      </c>
      <c r="C576" s="15" t="s">
        <v>98</v>
      </c>
      <c r="D576" s="15" t="s">
        <v>666</v>
      </c>
      <c r="E576" s="15">
        <v>7</v>
      </c>
      <c r="F576" s="15">
        <v>7</v>
      </c>
      <c r="G576" s="15" t="s">
        <v>1025</v>
      </c>
      <c r="H576" s="15">
        <v>8</v>
      </c>
      <c r="I576" s="15">
        <v>8</v>
      </c>
      <c r="J576" s="15">
        <v>201113010</v>
      </c>
      <c r="K576" s="15" t="s">
        <v>679</v>
      </c>
      <c r="L576" s="15" t="s">
        <v>101</v>
      </c>
      <c r="M576" s="18" t="s">
        <v>679</v>
      </c>
      <c r="N576" s="22"/>
      <c r="O576" s="15" t="s">
        <v>101</v>
      </c>
      <c r="P576" s="18" t="s">
        <v>103</v>
      </c>
      <c r="Q576" s="22"/>
      <c r="R576" s="18"/>
      <c r="S576" s="18"/>
      <c r="T576" s="15" t="s">
        <v>6066</v>
      </c>
      <c r="U576" s="18" t="s">
        <v>136</v>
      </c>
      <c r="V576" s="15"/>
      <c r="W576" s="18"/>
      <c r="X576" s="18"/>
      <c r="Y576" s="18"/>
      <c r="Z576" s="22"/>
      <c r="AA576" s="16"/>
      <c r="AB576" s="34"/>
      <c r="AC576" s="18"/>
      <c r="AD576" s="34"/>
      <c r="AE576" s="22" t="s">
        <v>8850</v>
      </c>
      <c r="AF576" s="22" t="s">
        <v>8866</v>
      </c>
      <c r="AG576" s="22" t="s">
        <v>8854</v>
      </c>
    </row>
    <row r="577" spans="1:33" ht="105" customHeight="1" x14ac:dyDescent="0.2">
      <c r="A577" s="18">
        <v>811045767</v>
      </c>
      <c r="B577" s="18" t="s">
        <v>8315</v>
      </c>
      <c r="C577" s="15" t="s">
        <v>98</v>
      </c>
      <c r="D577" s="15" t="s">
        <v>666</v>
      </c>
      <c r="E577" s="15">
        <v>7</v>
      </c>
      <c r="F577" s="15">
        <v>7</v>
      </c>
      <c r="G577" s="15" t="s">
        <v>1025</v>
      </c>
      <c r="H577" s="15">
        <v>8</v>
      </c>
      <c r="I577" s="15">
        <v>8</v>
      </c>
      <c r="J577" s="15">
        <v>201113110</v>
      </c>
      <c r="K577" s="15" t="s">
        <v>681</v>
      </c>
      <c r="L577" s="15" t="s">
        <v>101</v>
      </c>
      <c r="M577" s="18" t="s">
        <v>681</v>
      </c>
      <c r="N577" s="22"/>
      <c r="O577" s="15" t="s">
        <v>101</v>
      </c>
      <c r="P577" s="18" t="s">
        <v>103</v>
      </c>
      <c r="Q577" s="22"/>
      <c r="R577" s="18"/>
      <c r="S577" s="18"/>
      <c r="T577" s="15" t="s">
        <v>6066</v>
      </c>
      <c r="U577" s="18" t="s">
        <v>136</v>
      </c>
      <c r="V577" s="15"/>
      <c r="W577" s="18"/>
      <c r="X577" s="18"/>
      <c r="Y577" s="18"/>
      <c r="Z577" s="22"/>
      <c r="AA577" s="16"/>
      <c r="AB577" s="34"/>
      <c r="AC577" s="18"/>
      <c r="AD577" s="34"/>
      <c r="AE577" s="22" t="s">
        <v>8850</v>
      </c>
      <c r="AF577" s="22" t="s">
        <v>8866</v>
      </c>
      <c r="AG577" s="22" t="s">
        <v>8854</v>
      </c>
    </row>
    <row r="578" spans="1:33" ht="105" customHeight="1" x14ac:dyDescent="0.2">
      <c r="A578" s="18">
        <v>811045767</v>
      </c>
      <c r="B578" s="18" t="s">
        <v>8315</v>
      </c>
      <c r="C578" s="15" t="s">
        <v>98</v>
      </c>
      <c r="D578" s="15" t="s">
        <v>683</v>
      </c>
      <c r="E578" s="15">
        <v>7</v>
      </c>
      <c r="F578" s="15">
        <v>7</v>
      </c>
      <c r="G578" s="15" t="s">
        <v>1025</v>
      </c>
      <c r="H578" s="15">
        <v>10</v>
      </c>
      <c r="I578" s="15">
        <v>10</v>
      </c>
      <c r="J578" s="15">
        <v>201113310</v>
      </c>
      <c r="K578" s="15" t="s">
        <v>684</v>
      </c>
      <c r="L578" s="15" t="s">
        <v>101</v>
      </c>
      <c r="M578" s="18" t="s">
        <v>684</v>
      </c>
      <c r="N578" s="22"/>
      <c r="O578" s="15" t="s">
        <v>101</v>
      </c>
      <c r="P578" s="18" t="s">
        <v>103</v>
      </c>
      <c r="Q578" s="22"/>
      <c r="R578" s="18"/>
      <c r="S578" s="18"/>
      <c r="T578" s="15" t="s">
        <v>686</v>
      </c>
      <c r="U578" s="18" t="s">
        <v>117</v>
      </c>
      <c r="V578" s="15"/>
      <c r="W578" s="18"/>
      <c r="X578" s="18"/>
      <c r="Y578" s="18"/>
      <c r="Z578" s="22"/>
      <c r="AA578" s="16"/>
      <c r="AB578" s="34"/>
      <c r="AC578" s="18"/>
      <c r="AD578" s="34"/>
      <c r="AE578" s="22" t="s">
        <v>8850</v>
      </c>
      <c r="AF578" s="22" t="s">
        <v>8866</v>
      </c>
      <c r="AG578" s="22" t="s">
        <v>8854</v>
      </c>
    </row>
    <row r="579" spans="1:33" ht="105" customHeight="1" x14ac:dyDescent="0.2">
      <c r="A579" s="18">
        <v>811045767</v>
      </c>
      <c r="B579" s="18" t="s">
        <v>8315</v>
      </c>
      <c r="C579" s="15" t="s">
        <v>98</v>
      </c>
      <c r="D579" s="15" t="s">
        <v>683</v>
      </c>
      <c r="E579" s="15">
        <v>7</v>
      </c>
      <c r="F579" s="15">
        <v>7</v>
      </c>
      <c r="G579" s="15" t="s">
        <v>1025</v>
      </c>
      <c r="H579" s="15">
        <v>10</v>
      </c>
      <c r="I579" s="15">
        <v>10</v>
      </c>
      <c r="J579" s="15">
        <v>201113410</v>
      </c>
      <c r="K579" s="15" t="s">
        <v>688</v>
      </c>
      <c r="L579" s="15" t="s">
        <v>101</v>
      </c>
      <c r="M579" s="18" t="s">
        <v>688</v>
      </c>
      <c r="N579" s="22"/>
      <c r="O579" s="15" t="s">
        <v>101</v>
      </c>
      <c r="P579" s="18" t="s">
        <v>103</v>
      </c>
      <c r="Q579" s="22"/>
      <c r="R579" s="18"/>
      <c r="S579" s="18"/>
      <c r="T579" s="15" t="s">
        <v>686</v>
      </c>
      <c r="U579" s="18" t="s">
        <v>117</v>
      </c>
      <c r="V579" s="15"/>
      <c r="W579" s="18"/>
      <c r="X579" s="18"/>
      <c r="Y579" s="18"/>
      <c r="Z579" s="22"/>
      <c r="AA579" s="16"/>
      <c r="AB579" s="34"/>
      <c r="AC579" s="18"/>
      <c r="AD579" s="34"/>
      <c r="AE579" s="22" t="s">
        <v>8850</v>
      </c>
      <c r="AF579" s="22" t="s">
        <v>8866</v>
      </c>
      <c r="AG579" s="22" t="s">
        <v>8854</v>
      </c>
    </row>
    <row r="580" spans="1:33" ht="120" customHeight="1" x14ac:dyDescent="0.2">
      <c r="A580" s="18">
        <v>811045767</v>
      </c>
      <c r="B580" s="18" t="s">
        <v>8315</v>
      </c>
      <c r="C580" s="15" t="s">
        <v>98</v>
      </c>
      <c r="D580" s="15" t="s">
        <v>683</v>
      </c>
      <c r="E580" s="15">
        <v>7</v>
      </c>
      <c r="F580" s="15">
        <v>7</v>
      </c>
      <c r="G580" s="15" t="s">
        <v>1025</v>
      </c>
      <c r="H580" s="15">
        <v>10</v>
      </c>
      <c r="I580" s="15">
        <v>10</v>
      </c>
      <c r="J580" s="15">
        <v>201113510</v>
      </c>
      <c r="K580" s="15" t="s">
        <v>690</v>
      </c>
      <c r="L580" s="15" t="s">
        <v>101</v>
      </c>
      <c r="M580" s="18" t="s">
        <v>690</v>
      </c>
      <c r="N580" s="22"/>
      <c r="O580" s="15" t="s">
        <v>101</v>
      </c>
      <c r="P580" s="18" t="s">
        <v>103</v>
      </c>
      <c r="Q580" s="22"/>
      <c r="R580" s="18"/>
      <c r="S580" s="18"/>
      <c r="T580" s="15" t="s">
        <v>686</v>
      </c>
      <c r="U580" s="18" t="s">
        <v>117</v>
      </c>
      <c r="V580" s="15"/>
      <c r="W580" s="18"/>
      <c r="X580" s="18"/>
      <c r="Y580" s="18"/>
      <c r="Z580" s="22"/>
      <c r="AA580" s="16"/>
      <c r="AB580" s="34"/>
      <c r="AC580" s="18"/>
      <c r="AD580" s="34"/>
      <c r="AE580" s="22" t="s">
        <v>8850</v>
      </c>
      <c r="AF580" s="22" t="s">
        <v>8866</v>
      </c>
      <c r="AG580" s="22" t="s">
        <v>8854</v>
      </c>
    </row>
    <row r="581" spans="1:33" ht="105" customHeight="1" x14ac:dyDescent="0.2">
      <c r="A581" s="18">
        <v>811045767</v>
      </c>
      <c r="B581" s="18" t="s">
        <v>8315</v>
      </c>
      <c r="C581" s="15" t="s">
        <v>98</v>
      </c>
      <c r="D581" s="15" t="s">
        <v>683</v>
      </c>
      <c r="E581" s="15">
        <v>7</v>
      </c>
      <c r="F581" s="15">
        <v>7</v>
      </c>
      <c r="G581" s="15" t="s">
        <v>1025</v>
      </c>
      <c r="H581" s="15">
        <v>10</v>
      </c>
      <c r="I581" s="15">
        <v>10</v>
      </c>
      <c r="J581" s="15">
        <v>201113610</v>
      </c>
      <c r="K581" s="15" t="s">
        <v>692</v>
      </c>
      <c r="L581" s="15" t="s">
        <v>101</v>
      </c>
      <c r="M581" s="18" t="s">
        <v>692</v>
      </c>
      <c r="N581" s="22"/>
      <c r="O581" s="15" t="s">
        <v>101</v>
      </c>
      <c r="P581" s="18" t="s">
        <v>103</v>
      </c>
      <c r="Q581" s="22"/>
      <c r="R581" s="18"/>
      <c r="S581" s="18"/>
      <c r="T581" s="15" t="s">
        <v>686</v>
      </c>
      <c r="U581" s="18" t="s">
        <v>117</v>
      </c>
      <c r="V581" s="15"/>
      <c r="W581" s="18"/>
      <c r="X581" s="18"/>
      <c r="Y581" s="18"/>
      <c r="Z581" s="22"/>
      <c r="AA581" s="16"/>
      <c r="AB581" s="34"/>
      <c r="AC581" s="18"/>
      <c r="AD581" s="34"/>
      <c r="AE581" s="22" t="s">
        <v>8850</v>
      </c>
      <c r="AF581" s="22" t="s">
        <v>8866</v>
      </c>
      <c r="AG581" s="22" t="s">
        <v>8854</v>
      </c>
    </row>
    <row r="582" spans="1:33" ht="390" customHeight="1" x14ac:dyDescent="0.2">
      <c r="A582" s="18">
        <v>811045767</v>
      </c>
      <c r="B582" s="18" t="s">
        <v>8315</v>
      </c>
      <c r="C582" s="15" t="s">
        <v>98</v>
      </c>
      <c r="D582" s="15" t="s">
        <v>683</v>
      </c>
      <c r="E582" s="15">
        <v>7</v>
      </c>
      <c r="F582" s="15">
        <v>7</v>
      </c>
      <c r="G582" s="15" t="s">
        <v>1025</v>
      </c>
      <c r="H582" s="15">
        <v>10</v>
      </c>
      <c r="I582" s="15">
        <v>10</v>
      </c>
      <c r="J582" s="15">
        <v>201113710</v>
      </c>
      <c r="K582" s="15" t="s">
        <v>694</v>
      </c>
      <c r="L582" s="15" t="s">
        <v>101</v>
      </c>
      <c r="M582" s="18" t="s">
        <v>694</v>
      </c>
      <c r="N582" s="22"/>
      <c r="O582" s="15" t="s">
        <v>101</v>
      </c>
      <c r="P582" s="18" t="s">
        <v>103</v>
      </c>
      <c r="Q582" s="22"/>
      <c r="R582" s="18"/>
      <c r="S582" s="18"/>
      <c r="T582" s="15" t="s">
        <v>686</v>
      </c>
      <c r="U582" s="18" t="s">
        <v>117</v>
      </c>
      <c r="V582" s="15"/>
      <c r="W582" s="18"/>
      <c r="X582" s="18"/>
      <c r="Y582" s="18"/>
      <c r="Z582" s="22"/>
      <c r="AA582" s="16"/>
      <c r="AB582" s="34"/>
      <c r="AC582" s="18"/>
      <c r="AD582" s="34"/>
      <c r="AE582" s="22" t="s">
        <v>8850</v>
      </c>
      <c r="AF582" s="22" t="s">
        <v>8866</v>
      </c>
      <c r="AG582" s="22" t="s">
        <v>8854</v>
      </c>
    </row>
    <row r="583" spans="1:33" ht="105" customHeight="1" x14ac:dyDescent="0.2">
      <c r="A583" s="18">
        <v>811045767</v>
      </c>
      <c r="B583" s="18" t="s">
        <v>8315</v>
      </c>
      <c r="C583" s="15" t="s">
        <v>98</v>
      </c>
      <c r="D583" s="15" t="s">
        <v>683</v>
      </c>
      <c r="E583" s="15">
        <v>7</v>
      </c>
      <c r="F583" s="15">
        <v>7</v>
      </c>
      <c r="G583" s="15" t="s">
        <v>1025</v>
      </c>
      <c r="H583" s="15">
        <v>10</v>
      </c>
      <c r="I583" s="15">
        <v>10</v>
      </c>
      <c r="J583" s="15">
        <v>201113810</v>
      </c>
      <c r="K583" s="15" t="s">
        <v>696</v>
      </c>
      <c r="L583" s="15" t="s">
        <v>101</v>
      </c>
      <c r="M583" s="18" t="s">
        <v>696</v>
      </c>
      <c r="N583" s="22"/>
      <c r="O583" s="15" t="s">
        <v>101</v>
      </c>
      <c r="P583" s="18" t="s">
        <v>103</v>
      </c>
      <c r="Q583" s="22"/>
      <c r="R583" s="18"/>
      <c r="S583" s="18"/>
      <c r="T583" s="15" t="s">
        <v>686</v>
      </c>
      <c r="U583" s="18" t="s">
        <v>117</v>
      </c>
      <c r="V583" s="15"/>
      <c r="W583" s="18"/>
      <c r="X583" s="18"/>
      <c r="Y583" s="18"/>
      <c r="Z583" s="22"/>
      <c r="AA583" s="16"/>
      <c r="AB583" s="34"/>
      <c r="AC583" s="18"/>
      <c r="AD583" s="34"/>
      <c r="AE583" s="22" t="s">
        <v>8850</v>
      </c>
      <c r="AF583" s="22" t="s">
        <v>8866</v>
      </c>
      <c r="AG583" s="22" t="s">
        <v>8854</v>
      </c>
    </row>
    <row r="584" spans="1:33" ht="105" customHeight="1" x14ac:dyDescent="0.2">
      <c r="A584" s="18">
        <v>811045767</v>
      </c>
      <c r="B584" s="18" t="s">
        <v>8315</v>
      </c>
      <c r="C584" s="15" t="s">
        <v>98</v>
      </c>
      <c r="D584" s="15" t="s">
        <v>683</v>
      </c>
      <c r="E584" s="15">
        <v>7</v>
      </c>
      <c r="F584" s="15">
        <v>7</v>
      </c>
      <c r="G584" s="15" t="s">
        <v>1025</v>
      </c>
      <c r="H584" s="15">
        <v>10</v>
      </c>
      <c r="I584" s="15">
        <v>10</v>
      </c>
      <c r="J584" s="15">
        <v>201113910</v>
      </c>
      <c r="K584" s="15" t="s">
        <v>698</v>
      </c>
      <c r="L584" s="15" t="s">
        <v>101</v>
      </c>
      <c r="M584" s="18" t="s">
        <v>698</v>
      </c>
      <c r="N584" s="22"/>
      <c r="O584" s="15" t="s">
        <v>101</v>
      </c>
      <c r="P584" s="18" t="s">
        <v>103</v>
      </c>
      <c r="Q584" s="22"/>
      <c r="R584" s="18"/>
      <c r="S584" s="18"/>
      <c r="T584" s="15" t="s">
        <v>686</v>
      </c>
      <c r="U584" s="18" t="s">
        <v>117</v>
      </c>
      <c r="V584" s="15"/>
      <c r="W584" s="18"/>
      <c r="X584" s="18"/>
      <c r="Y584" s="18"/>
      <c r="Z584" s="22"/>
      <c r="AA584" s="16"/>
      <c r="AB584" s="34"/>
      <c r="AC584" s="18"/>
      <c r="AD584" s="34"/>
      <c r="AE584" s="22" t="s">
        <v>8850</v>
      </c>
      <c r="AF584" s="22" t="s">
        <v>8866</v>
      </c>
      <c r="AG584" s="22" t="s">
        <v>8854</v>
      </c>
    </row>
    <row r="585" spans="1:33" ht="105" customHeight="1" x14ac:dyDescent="0.2">
      <c r="A585" s="18">
        <v>811045767</v>
      </c>
      <c r="B585" s="18" t="s">
        <v>8315</v>
      </c>
      <c r="C585" s="15" t="s">
        <v>98</v>
      </c>
      <c r="D585" s="15" t="s">
        <v>700</v>
      </c>
      <c r="E585" s="15">
        <v>3</v>
      </c>
      <c r="F585" s="15">
        <v>3</v>
      </c>
      <c r="G585" s="15" t="s">
        <v>1025</v>
      </c>
      <c r="H585" s="15">
        <v>7</v>
      </c>
      <c r="I585" s="15">
        <v>6</v>
      </c>
      <c r="J585" s="15">
        <v>201114110</v>
      </c>
      <c r="K585" s="15" t="s">
        <v>701</v>
      </c>
      <c r="L585" s="15" t="s">
        <v>101</v>
      </c>
      <c r="M585" s="18" t="s">
        <v>8502</v>
      </c>
      <c r="N585" s="22"/>
      <c r="O585" s="15" t="s">
        <v>101</v>
      </c>
      <c r="P585" s="18" t="s">
        <v>103</v>
      </c>
      <c r="Q585" s="22"/>
      <c r="R585" s="18"/>
      <c r="S585" s="18"/>
      <c r="T585" s="15" t="s">
        <v>6067</v>
      </c>
      <c r="U585" s="18" t="s">
        <v>587</v>
      </c>
      <c r="V585" s="15"/>
      <c r="W585" s="18"/>
      <c r="X585" s="18"/>
      <c r="Y585" s="18"/>
      <c r="Z585" s="22"/>
      <c r="AA585" s="16"/>
      <c r="AB585" s="34"/>
      <c r="AC585" s="18"/>
      <c r="AD585" s="34"/>
      <c r="AE585" s="22" t="s">
        <v>8850</v>
      </c>
      <c r="AF585" s="22" t="s">
        <v>8866</v>
      </c>
      <c r="AG585" s="22" t="s">
        <v>8854</v>
      </c>
    </row>
    <row r="586" spans="1:33" ht="105" customHeight="1" x14ac:dyDescent="0.2">
      <c r="A586" s="18">
        <v>811045767</v>
      </c>
      <c r="B586" s="18" t="s">
        <v>8315</v>
      </c>
      <c r="C586" s="15" t="s">
        <v>98</v>
      </c>
      <c r="D586" s="15" t="s">
        <v>700</v>
      </c>
      <c r="E586" s="15">
        <v>3</v>
      </c>
      <c r="F586" s="15">
        <v>3</v>
      </c>
      <c r="G586" s="15" t="s">
        <v>1025</v>
      </c>
      <c r="H586" s="15">
        <v>7</v>
      </c>
      <c r="I586" s="15">
        <v>6</v>
      </c>
      <c r="J586" s="15">
        <v>201114310</v>
      </c>
      <c r="K586" s="15" t="s">
        <v>704</v>
      </c>
      <c r="L586" s="15" t="s">
        <v>101</v>
      </c>
      <c r="M586" s="18" t="s">
        <v>8503</v>
      </c>
      <c r="N586" s="22"/>
      <c r="O586" s="15" t="s">
        <v>101</v>
      </c>
      <c r="P586" s="18" t="s">
        <v>103</v>
      </c>
      <c r="Q586" s="22"/>
      <c r="R586" s="18"/>
      <c r="S586" s="18"/>
      <c r="T586" s="15" t="s">
        <v>6067</v>
      </c>
      <c r="U586" s="18" t="s">
        <v>587</v>
      </c>
      <c r="V586" s="15"/>
      <c r="W586" s="18"/>
      <c r="X586" s="18"/>
      <c r="Y586" s="18"/>
      <c r="Z586" s="22"/>
      <c r="AA586" s="16"/>
      <c r="AB586" s="34"/>
      <c r="AC586" s="18"/>
      <c r="AD586" s="34"/>
      <c r="AE586" s="22" t="s">
        <v>8850</v>
      </c>
      <c r="AF586" s="22" t="s">
        <v>8866</v>
      </c>
      <c r="AG586" s="22" t="s">
        <v>8854</v>
      </c>
    </row>
    <row r="587" spans="1:33" ht="105" customHeight="1" x14ac:dyDescent="0.2">
      <c r="A587" s="18">
        <v>811045767</v>
      </c>
      <c r="B587" s="18" t="s">
        <v>8315</v>
      </c>
      <c r="C587" s="15" t="s">
        <v>98</v>
      </c>
      <c r="D587" s="15" t="s">
        <v>700</v>
      </c>
      <c r="E587" s="15">
        <v>3</v>
      </c>
      <c r="F587" s="15">
        <v>3</v>
      </c>
      <c r="G587" s="15" t="s">
        <v>1025</v>
      </c>
      <c r="H587" s="15">
        <v>6</v>
      </c>
      <c r="I587" s="15">
        <v>6</v>
      </c>
      <c r="J587" s="15">
        <v>201114410</v>
      </c>
      <c r="K587" s="15" t="s">
        <v>706</v>
      </c>
      <c r="L587" s="15" t="s">
        <v>101</v>
      </c>
      <c r="M587" s="18" t="s">
        <v>8504</v>
      </c>
      <c r="N587" s="22"/>
      <c r="O587" s="15" t="s">
        <v>101</v>
      </c>
      <c r="P587" s="18" t="s">
        <v>103</v>
      </c>
      <c r="Q587" s="22"/>
      <c r="R587" s="18"/>
      <c r="S587" s="18"/>
      <c r="T587" s="15" t="s">
        <v>6067</v>
      </c>
      <c r="U587" s="18" t="s">
        <v>587</v>
      </c>
      <c r="V587" s="15"/>
      <c r="W587" s="18"/>
      <c r="X587" s="18"/>
      <c r="Y587" s="18"/>
      <c r="Z587" s="22"/>
      <c r="AA587" s="16"/>
      <c r="AB587" s="34"/>
      <c r="AC587" s="18"/>
      <c r="AD587" s="34"/>
      <c r="AE587" s="22" t="s">
        <v>8850</v>
      </c>
      <c r="AF587" s="22" t="s">
        <v>8866</v>
      </c>
      <c r="AG587" s="22" t="s">
        <v>8854</v>
      </c>
    </row>
    <row r="588" spans="1:33" ht="105" customHeight="1" x14ac:dyDescent="0.2">
      <c r="A588" s="18">
        <v>811045767</v>
      </c>
      <c r="B588" s="18" t="s">
        <v>8315</v>
      </c>
      <c r="C588" s="15" t="s">
        <v>98</v>
      </c>
      <c r="D588" s="15" t="s">
        <v>245</v>
      </c>
      <c r="E588" s="15">
        <v>3</v>
      </c>
      <c r="F588" s="15">
        <v>3</v>
      </c>
      <c r="G588" s="15" t="s">
        <v>1025</v>
      </c>
      <c r="H588" s="15">
        <v>4</v>
      </c>
      <c r="I588" s="15">
        <v>3</v>
      </c>
      <c r="J588" s="15">
        <v>201120503</v>
      </c>
      <c r="K588" s="15" t="s">
        <v>249</v>
      </c>
      <c r="L588" s="15" t="s">
        <v>101</v>
      </c>
      <c r="M588" s="18" t="s">
        <v>249</v>
      </c>
      <c r="N588" s="22"/>
      <c r="O588" s="15" t="s">
        <v>101</v>
      </c>
      <c r="P588" s="18" t="s">
        <v>103</v>
      </c>
      <c r="Q588" s="22"/>
      <c r="R588" s="18"/>
      <c r="S588" s="18"/>
      <c r="T588" s="15"/>
      <c r="U588" s="18" t="s">
        <v>3149</v>
      </c>
      <c r="V588" s="15"/>
      <c r="W588" s="18"/>
      <c r="X588" s="18"/>
      <c r="Y588" s="18"/>
      <c r="Z588" s="22"/>
      <c r="AA588" s="16"/>
      <c r="AB588" s="34"/>
      <c r="AC588" s="18"/>
      <c r="AD588" s="34"/>
      <c r="AE588" s="22" t="s">
        <v>8850</v>
      </c>
      <c r="AF588" s="22" t="s">
        <v>8866</v>
      </c>
      <c r="AG588" s="22" t="s">
        <v>8854</v>
      </c>
    </row>
    <row r="589" spans="1:33" ht="105" customHeight="1" x14ac:dyDescent="0.2">
      <c r="A589" s="18">
        <v>811045767</v>
      </c>
      <c r="B589" s="18" t="s">
        <v>8315</v>
      </c>
      <c r="C589" s="15" t="s">
        <v>98</v>
      </c>
      <c r="D589" s="15" t="s">
        <v>245</v>
      </c>
      <c r="E589" s="15">
        <v>3</v>
      </c>
      <c r="F589" s="15">
        <v>3</v>
      </c>
      <c r="G589" s="15" t="s">
        <v>1025</v>
      </c>
      <c r="H589" s="15">
        <v>4</v>
      </c>
      <c r="I589" s="15">
        <v>3</v>
      </c>
      <c r="J589" s="15">
        <v>201120605</v>
      </c>
      <c r="K589" s="15" t="s">
        <v>250</v>
      </c>
      <c r="L589" s="15" t="s">
        <v>247</v>
      </c>
      <c r="M589" s="18" t="s">
        <v>8505</v>
      </c>
      <c r="N589" s="22"/>
      <c r="O589" s="15" t="s">
        <v>248</v>
      </c>
      <c r="P589" s="18" t="s">
        <v>6470</v>
      </c>
      <c r="Q589" s="22"/>
      <c r="R589" s="18"/>
      <c r="S589" s="18"/>
      <c r="T589" s="15"/>
      <c r="U589" s="18" t="s">
        <v>3149</v>
      </c>
      <c r="V589" s="15"/>
      <c r="W589" s="18"/>
      <c r="X589" s="18"/>
      <c r="Y589" s="18"/>
      <c r="Z589" s="22"/>
      <c r="AA589" s="16"/>
      <c r="AB589" s="34"/>
      <c r="AC589" s="18"/>
      <c r="AD589" s="34"/>
      <c r="AE589" s="22" t="s">
        <v>8850</v>
      </c>
      <c r="AF589" s="22" t="s">
        <v>8866</v>
      </c>
      <c r="AG589" s="22" t="s">
        <v>8854</v>
      </c>
    </row>
    <row r="590" spans="1:33" ht="105" customHeight="1" x14ac:dyDescent="0.2">
      <c r="A590" s="18">
        <v>811045767</v>
      </c>
      <c r="B590" s="18" t="s">
        <v>8315</v>
      </c>
      <c r="C590" s="15" t="s">
        <v>98</v>
      </c>
      <c r="D590" s="15" t="s">
        <v>749</v>
      </c>
      <c r="E590" s="15">
        <v>6</v>
      </c>
      <c r="F590" s="15">
        <v>6</v>
      </c>
      <c r="G590" s="15" t="s">
        <v>1025</v>
      </c>
      <c r="H590" s="15">
        <v>6</v>
      </c>
      <c r="I590" s="15">
        <v>6</v>
      </c>
      <c r="J590" s="15">
        <v>201130110</v>
      </c>
      <c r="K590" s="15" t="s">
        <v>750</v>
      </c>
      <c r="L590" s="15" t="s">
        <v>101</v>
      </c>
      <c r="M590" s="18" t="s">
        <v>750</v>
      </c>
      <c r="N590" s="22"/>
      <c r="O590" s="15" t="s">
        <v>101</v>
      </c>
      <c r="P590" s="18" t="s">
        <v>103</v>
      </c>
      <c r="Q590" s="22"/>
      <c r="R590" s="18"/>
      <c r="S590" s="18"/>
      <c r="T590" s="15" t="s">
        <v>6068</v>
      </c>
      <c r="U590" s="18" t="s">
        <v>117</v>
      </c>
      <c r="V590" s="15"/>
      <c r="W590" s="18"/>
      <c r="X590" s="18"/>
      <c r="Y590" s="18"/>
      <c r="Z590" s="22"/>
      <c r="AA590" s="16"/>
      <c r="AB590" s="34"/>
      <c r="AC590" s="18"/>
      <c r="AD590" s="34"/>
      <c r="AE590" s="22" t="s">
        <v>8850</v>
      </c>
      <c r="AF590" s="22" t="s">
        <v>8866</v>
      </c>
      <c r="AG590" s="22" t="s">
        <v>8854</v>
      </c>
    </row>
    <row r="591" spans="1:33" ht="105" customHeight="1" x14ac:dyDescent="0.2">
      <c r="A591" s="18">
        <v>811045767</v>
      </c>
      <c r="B591" s="18" t="s">
        <v>8315</v>
      </c>
      <c r="C591" s="15" t="s">
        <v>98</v>
      </c>
      <c r="D591" s="15" t="s">
        <v>749</v>
      </c>
      <c r="E591" s="15">
        <v>6</v>
      </c>
      <c r="F591" s="15">
        <v>6</v>
      </c>
      <c r="G591" s="15" t="s">
        <v>1025</v>
      </c>
      <c r="H591" s="15">
        <v>6</v>
      </c>
      <c r="I591" s="15">
        <v>6</v>
      </c>
      <c r="J591" s="15">
        <v>201130210</v>
      </c>
      <c r="K591" s="15" t="s">
        <v>752</v>
      </c>
      <c r="L591" s="15" t="s">
        <v>101</v>
      </c>
      <c r="M591" s="18" t="s">
        <v>752</v>
      </c>
      <c r="N591" s="22"/>
      <c r="O591" s="15" t="s">
        <v>101</v>
      </c>
      <c r="P591" s="18" t="s">
        <v>103</v>
      </c>
      <c r="Q591" s="22"/>
      <c r="R591" s="18"/>
      <c r="S591" s="18"/>
      <c r="T591" s="15" t="s">
        <v>6068</v>
      </c>
      <c r="U591" s="18" t="s">
        <v>117</v>
      </c>
      <c r="V591" s="15"/>
      <c r="W591" s="18"/>
      <c r="X591" s="18"/>
      <c r="Y591" s="18"/>
      <c r="Z591" s="22"/>
      <c r="AA591" s="16"/>
      <c r="AB591" s="34"/>
      <c r="AC591" s="18"/>
      <c r="AD591" s="34"/>
      <c r="AE591" s="22" t="s">
        <v>8850</v>
      </c>
      <c r="AF591" s="22" t="s">
        <v>8866</v>
      </c>
      <c r="AG591" s="22" t="s">
        <v>8854</v>
      </c>
    </row>
    <row r="592" spans="1:33" ht="105" customHeight="1" x14ac:dyDescent="0.2">
      <c r="A592" s="18">
        <v>811045767</v>
      </c>
      <c r="B592" s="18" t="s">
        <v>8315</v>
      </c>
      <c r="C592" s="15" t="s">
        <v>98</v>
      </c>
      <c r="D592" s="15" t="s">
        <v>749</v>
      </c>
      <c r="E592" s="15">
        <v>6</v>
      </c>
      <c r="F592" s="15">
        <v>6</v>
      </c>
      <c r="G592" s="15" t="s">
        <v>1025</v>
      </c>
      <c r="H592" s="15">
        <v>7</v>
      </c>
      <c r="I592" s="15">
        <v>6</v>
      </c>
      <c r="J592" s="15">
        <v>201130310</v>
      </c>
      <c r="K592" s="15" t="s">
        <v>754</v>
      </c>
      <c r="L592" s="15" t="s">
        <v>101</v>
      </c>
      <c r="M592" s="18" t="s">
        <v>754</v>
      </c>
      <c r="N592" s="22"/>
      <c r="O592" s="15" t="s">
        <v>101</v>
      </c>
      <c r="P592" s="18" t="s">
        <v>103</v>
      </c>
      <c r="Q592" s="22"/>
      <c r="R592" s="18"/>
      <c r="S592" s="18"/>
      <c r="T592" s="15" t="s">
        <v>6068</v>
      </c>
      <c r="U592" s="18" t="s">
        <v>117</v>
      </c>
      <c r="V592" s="15"/>
      <c r="W592" s="18"/>
      <c r="X592" s="18"/>
      <c r="Y592" s="18"/>
      <c r="Z592" s="22"/>
      <c r="AA592" s="16"/>
      <c r="AB592" s="34"/>
      <c r="AC592" s="18"/>
      <c r="AD592" s="34"/>
      <c r="AE592" s="22" t="s">
        <v>8850</v>
      </c>
      <c r="AF592" s="22" t="s">
        <v>8866</v>
      </c>
      <c r="AG592" s="22" t="s">
        <v>8854</v>
      </c>
    </row>
    <row r="593" spans="1:33" ht="105" customHeight="1" x14ac:dyDescent="0.2">
      <c r="A593" s="18">
        <v>811045767</v>
      </c>
      <c r="B593" s="18" t="s">
        <v>8315</v>
      </c>
      <c r="C593" s="15" t="s">
        <v>98</v>
      </c>
      <c r="D593" s="15" t="s">
        <v>749</v>
      </c>
      <c r="E593" s="15">
        <v>6</v>
      </c>
      <c r="F593" s="15">
        <v>6</v>
      </c>
      <c r="G593" s="15" t="s">
        <v>1025</v>
      </c>
      <c r="H593" s="15">
        <v>7</v>
      </c>
      <c r="I593" s="15">
        <v>6</v>
      </c>
      <c r="J593" s="15">
        <v>201130410</v>
      </c>
      <c r="K593" s="15" t="s">
        <v>756</v>
      </c>
      <c r="L593" s="15" t="s">
        <v>101</v>
      </c>
      <c r="M593" s="18" t="s">
        <v>756</v>
      </c>
      <c r="N593" s="22"/>
      <c r="O593" s="15" t="s">
        <v>101</v>
      </c>
      <c r="P593" s="18" t="s">
        <v>103</v>
      </c>
      <c r="Q593" s="22"/>
      <c r="R593" s="18"/>
      <c r="S593" s="18"/>
      <c r="T593" s="15" t="s">
        <v>6068</v>
      </c>
      <c r="U593" s="18" t="s">
        <v>117</v>
      </c>
      <c r="V593" s="15"/>
      <c r="W593" s="18"/>
      <c r="X593" s="18"/>
      <c r="Y593" s="18"/>
      <c r="Z593" s="22"/>
      <c r="AA593" s="16"/>
      <c r="AB593" s="34"/>
      <c r="AC593" s="18"/>
      <c r="AD593" s="34"/>
      <c r="AE593" s="22" t="s">
        <v>8850</v>
      </c>
      <c r="AF593" s="22" t="s">
        <v>8866</v>
      </c>
      <c r="AG593" s="22" t="s">
        <v>8854</v>
      </c>
    </row>
    <row r="594" spans="1:33" ht="105" customHeight="1" x14ac:dyDescent="0.2">
      <c r="A594" s="18">
        <v>811045767</v>
      </c>
      <c r="B594" s="18" t="s">
        <v>8315</v>
      </c>
      <c r="C594" s="15" t="s">
        <v>98</v>
      </c>
      <c r="D594" s="15" t="s">
        <v>749</v>
      </c>
      <c r="E594" s="15">
        <v>6</v>
      </c>
      <c r="F594" s="15">
        <v>6</v>
      </c>
      <c r="G594" s="15" t="s">
        <v>1025</v>
      </c>
      <c r="H594" s="15">
        <v>7</v>
      </c>
      <c r="I594" s="15">
        <v>6</v>
      </c>
      <c r="J594" s="15">
        <v>201130510</v>
      </c>
      <c r="K594" s="15" t="s">
        <v>758</v>
      </c>
      <c r="L594" s="15" t="s">
        <v>101</v>
      </c>
      <c r="M594" s="18" t="s">
        <v>758</v>
      </c>
      <c r="N594" s="22"/>
      <c r="O594" s="15" t="s">
        <v>101</v>
      </c>
      <c r="P594" s="18" t="s">
        <v>103</v>
      </c>
      <c r="Q594" s="22"/>
      <c r="R594" s="18"/>
      <c r="S594" s="18"/>
      <c r="T594" s="15" t="s">
        <v>6068</v>
      </c>
      <c r="U594" s="18" t="s">
        <v>117</v>
      </c>
      <c r="V594" s="15"/>
      <c r="W594" s="18"/>
      <c r="X594" s="18"/>
      <c r="Y594" s="18"/>
      <c r="Z594" s="22"/>
      <c r="AA594" s="16"/>
      <c r="AB594" s="34"/>
      <c r="AC594" s="18"/>
      <c r="AD594" s="34"/>
      <c r="AE594" s="22" t="s">
        <v>8850</v>
      </c>
      <c r="AF594" s="22" t="s">
        <v>8866</v>
      </c>
      <c r="AG594" s="22" t="s">
        <v>8854</v>
      </c>
    </row>
    <row r="595" spans="1:33" ht="105" customHeight="1" x14ac:dyDescent="0.2">
      <c r="A595" s="18">
        <v>811045767</v>
      </c>
      <c r="B595" s="18" t="s">
        <v>8315</v>
      </c>
      <c r="C595" s="15" t="s">
        <v>98</v>
      </c>
      <c r="D595" s="15" t="s">
        <v>719</v>
      </c>
      <c r="E595" s="15">
        <v>13</v>
      </c>
      <c r="F595" s="15">
        <v>13</v>
      </c>
      <c r="G595" s="15" t="s">
        <v>1025</v>
      </c>
      <c r="H595" s="15">
        <v>8</v>
      </c>
      <c r="I595" s="15">
        <v>5</v>
      </c>
      <c r="J595" s="15">
        <v>201130610</v>
      </c>
      <c r="K595" s="15" t="s">
        <v>720</v>
      </c>
      <c r="L595" s="15" t="s">
        <v>101</v>
      </c>
      <c r="M595" s="18" t="s">
        <v>720</v>
      </c>
      <c r="N595" s="22"/>
      <c r="O595" s="15" t="s">
        <v>101</v>
      </c>
      <c r="P595" s="18" t="s">
        <v>103</v>
      </c>
      <c r="Q595" s="22"/>
      <c r="R595" s="18"/>
      <c r="S595" s="18"/>
      <c r="T595" s="15" t="s">
        <v>723</v>
      </c>
      <c r="U595" s="18" t="s">
        <v>117</v>
      </c>
      <c r="V595" s="15"/>
      <c r="W595" s="18"/>
      <c r="X595" s="18"/>
      <c r="Y595" s="18"/>
      <c r="Z595" s="22"/>
      <c r="AA595" s="16"/>
      <c r="AB595" s="34"/>
      <c r="AC595" s="18"/>
      <c r="AD595" s="34"/>
      <c r="AE595" s="22" t="s">
        <v>8850</v>
      </c>
      <c r="AF595" s="22" t="s">
        <v>8866</v>
      </c>
      <c r="AG595" s="22" t="s">
        <v>8854</v>
      </c>
    </row>
    <row r="596" spans="1:33" ht="105" customHeight="1" x14ac:dyDescent="0.2">
      <c r="A596" s="18">
        <v>811045767</v>
      </c>
      <c r="B596" s="18" t="s">
        <v>8315</v>
      </c>
      <c r="C596" s="15" t="s">
        <v>98</v>
      </c>
      <c r="D596" s="15" t="s">
        <v>719</v>
      </c>
      <c r="E596" s="15">
        <v>13</v>
      </c>
      <c r="F596" s="15">
        <v>13</v>
      </c>
      <c r="G596" s="15" t="s">
        <v>1025</v>
      </c>
      <c r="H596" s="15">
        <v>6</v>
      </c>
      <c r="I596" s="15">
        <v>5</v>
      </c>
      <c r="J596" s="15">
        <v>201130635</v>
      </c>
      <c r="K596" s="15" t="s">
        <v>725</v>
      </c>
      <c r="L596" s="15" t="s">
        <v>525</v>
      </c>
      <c r="M596" s="18" t="s">
        <v>725</v>
      </c>
      <c r="N596" s="22"/>
      <c r="O596" s="15" t="s">
        <v>101</v>
      </c>
      <c r="P596" s="18" t="s">
        <v>103</v>
      </c>
      <c r="Q596" s="22"/>
      <c r="R596" s="18"/>
      <c r="S596" s="18"/>
      <c r="T596" s="15" t="s">
        <v>723</v>
      </c>
      <c r="U596" s="18" t="s">
        <v>117</v>
      </c>
      <c r="V596" s="15"/>
      <c r="W596" s="18"/>
      <c r="X596" s="18"/>
      <c r="Y596" s="18"/>
      <c r="Z596" s="22"/>
      <c r="AA596" s="16"/>
      <c r="AB596" s="34"/>
      <c r="AC596" s="18"/>
      <c r="AD596" s="34"/>
      <c r="AE596" s="22" t="s">
        <v>8850</v>
      </c>
      <c r="AF596" s="22" t="s">
        <v>8866</v>
      </c>
      <c r="AG596" s="22" t="s">
        <v>8854</v>
      </c>
    </row>
    <row r="597" spans="1:33" ht="105" customHeight="1" x14ac:dyDescent="0.2">
      <c r="A597" s="18">
        <v>811045767</v>
      </c>
      <c r="B597" s="18" t="s">
        <v>8315</v>
      </c>
      <c r="C597" s="15" t="s">
        <v>98</v>
      </c>
      <c r="D597" s="15" t="s">
        <v>719</v>
      </c>
      <c r="E597" s="15">
        <v>13</v>
      </c>
      <c r="F597" s="15">
        <v>13</v>
      </c>
      <c r="G597" s="15" t="s">
        <v>1025</v>
      </c>
      <c r="H597" s="15">
        <v>6</v>
      </c>
      <c r="I597" s="15">
        <v>5</v>
      </c>
      <c r="J597" s="15">
        <v>201130640</v>
      </c>
      <c r="K597" s="15" t="s">
        <v>727</v>
      </c>
      <c r="L597" s="15" t="s">
        <v>101</v>
      </c>
      <c r="M597" s="18" t="s">
        <v>727</v>
      </c>
      <c r="N597" s="22"/>
      <c r="O597" s="15" t="s">
        <v>101</v>
      </c>
      <c r="P597" s="18" t="s">
        <v>103</v>
      </c>
      <c r="Q597" s="22"/>
      <c r="R597" s="18"/>
      <c r="S597" s="18"/>
      <c r="T597" s="15" t="s">
        <v>723</v>
      </c>
      <c r="U597" s="18" t="s">
        <v>117</v>
      </c>
      <c r="V597" s="15"/>
      <c r="W597" s="18"/>
      <c r="X597" s="18"/>
      <c r="Y597" s="18"/>
      <c r="Z597" s="22"/>
      <c r="AA597" s="16"/>
      <c r="AB597" s="34"/>
      <c r="AC597" s="18"/>
      <c r="AD597" s="34"/>
      <c r="AE597" s="22" t="s">
        <v>8850</v>
      </c>
      <c r="AF597" s="22" t="s">
        <v>8866</v>
      </c>
      <c r="AG597" s="22" t="s">
        <v>8854</v>
      </c>
    </row>
    <row r="598" spans="1:33" ht="105" customHeight="1" x14ac:dyDescent="0.2">
      <c r="A598" s="18">
        <v>811045767</v>
      </c>
      <c r="B598" s="18" t="s">
        <v>8315</v>
      </c>
      <c r="C598" s="15" t="s">
        <v>98</v>
      </c>
      <c r="D598" s="15" t="s">
        <v>719</v>
      </c>
      <c r="E598" s="15">
        <v>13</v>
      </c>
      <c r="F598" s="15">
        <v>13</v>
      </c>
      <c r="G598" s="15" t="s">
        <v>1025</v>
      </c>
      <c r="H598" s="15">
        <v>6</v>
      </c>
      <c r="I598" s="15">
        <v>5</v>
      </c>
      <c r="J598" s="15">
        <v>201130645</v>
      </c>
      <c r="K598" s="15" t="s">
        <v>729</v>
      </c>
      <c r="L598" s="15" t="s">
        <v>101</v>
      </c>
      <c r="M598" s="18" t="s">
        <v>729</v>
      </c>
      <c r="N598" s="22"/>
      <c r="O598" s="15" t="s">
        <v>101</v>
      </c>
      <c r="P598" s="18" t="s">
        <v>103</v>
      </c>
      <c r="Q598" s="22"/>
      <c r="R598" s="18"/>
      <c r="S598" s="18"/>
      <c r="T598" s="15" t="s">
        <v>723</v>
      </c>
      <c r="U598" s="18" t="s">
        <v>117</v>
      </c>
      <c r="V598" s="15"/>
      <c r="W598" s="18"/>
      <c r="X598" s="18"/>
      <c r="Y598" s="18"/>
      <c r="Z598" s="22"/>
      <c r="AA598" s="16"/>
      <c r="AB598" s="34"/>
      <c r="AC598" s="18"/>
      <c r="AD598" s="34"/>
      <c r="AE598" s="22" t="s">
        <v>8850</v>
      </c>
      <c r="AF598" s="22" t="s">
        <v>8866</v>
      </c>
      <c r="AG598" s="22" t="s">
        <v>8854</v>
      </c>
    </row>
    <row r="599" spans="1:33" ht="105" customHeight="1" x14ac:dyDescent="0.2">
      <c r="A599" s="18">
        <v>811045767</v>
      </c>
      <c r="B599" s="18" t="s">
        <v>8315</v>
      </c>
      <c r="C599" s="15" t="s">
        <v>98</v>
      </c>
      <c r="D599" s="15" t="s">
        <v>719</v>
      </c>
      <c r="E599" s="15">
        <v>13</v>
      </c>
      <c r="F599" s="15">
        <v>13</v>
      </c>
      <c r="G599" s="15" t="s">
        <v>1025</v>
      </c>
      <c r="H599" s="15">
        <v>8</v>
      </c>
      <c r="I599" s="15">
        <v>5</v>
      </c>
      <c r="J599" s="15">
        <v>201130650</v>
      </c>
      <c r="K599" s="15" t="s">
        <v>731</v>
      </c>
      <c r="L599" s="15" t="s">
        <v>101</v>
      </c>
      <c r="M599" s="18" t="s">
        <v>731</v>
      </c>
      <c r="N599" s="22"/>
      <c r="O599" s="15" t="s">
        <v>101</v>
      </c>
      <c r="P599" s="18" t="s">
        <v>103</v>
      </c>
      <c r="Q599" s="22"/>
      <c r="R599" s="18"/>
      <c r="S599" s="18"/>
      <c r="T599" s="15" t="s">
        <v>723</v>
      </c>
      <c r="U599" s="18" t="s">
        <v>117</v>
      </c>
      <c r="V599" s="15"/>
      <c r="W599" s="18"/>
      <c r="X599" s="18"/>
      <c r="Y599" s="18"/>
      <c r="Z599" s="22"/>
      <c r="AA599" s="16"/>
      <c r="AB599" s="34"/>
      <c r="AC599" s="18"/>
      <c r="AD599" s="34"/>
      <c r="AE599" s="22" t="s">
        <v>8850</v>
      </c>
      <c r="AF599" s="22" t="s">
        <v>8866</v>
      </c>
      <c r="AG599" s="22" t="s">
        <v>8854</v>
      </c>
    </row>
    <row r="600" spans="1:33" ht="105" customHeight="1" x14ac:dyDescent="0.2">
      <c r="A600" s="18">
        <v>811045767</v>
      </c>
      <c r="B600" s="18" t="s">
        <v>8315</v>
      </c>
      <c r="C600" s="15" t="s">
        <v>98</v>
      </c>
      <c r="D600" s="15" t="s">
        <v>719</v>
      </c>
      <c r="E600" s="15">
        <v>13</v>
      </c>
      <c r="F600" s="15">
        <v>13</v>
      </c>
      <c r="G600" s="15" t="s">
        <v>1025</v>
      </c>
      <c r="H600" s="15">
        <v>8</v>
      </c>
      <c r="I600" s="15">
        <v>5</v>
      </c>
      <c r="J600" s="15">
        <v>201130710</v>
      </c>
      <c r="K600" s="15" t="s">
        <v>733</v>
      </c>
      <c r="L600" s="15" t="s">
        <v>101</v>
      </c>
      <c r="M600" s="18" t="s">
        <v>733</v>
      </c>
      <c r="N600" s="22"/>
      <c r="O600" s="15" t="s">
        <v>101</v>
      </c>
      <c r="P600" s="18" t="s">
        <v>103</v>
      </c>
      <c r="Q600" s="22"/>
      <c r="R600" s="18"/>
      <c r="S600" s="18"/>
      <c r="T600" s="15" t="s">
        <v>723</v>
      </c>
      <c r="U600" s="18" t="s">
        <v>117</v>
      </c>
      <c r="V600" s="15"/>
      <c r="W600" s="18"/>
      <c r="X600" s="18"/>
      <c r="Y600" s="18"/>
      <c r="Z600" s="22"/>
      <c r="AA600" s="16"/>
      <c r="AB600" s="34"/>
      <c r="AC600" s="18"/>
      <c r="AD600" s="34"/>
      <c r="AE600" s="22" t="s">
        <v>8850</v>
      </c>
      <c r="AF600" s="22" t="s">
        <v>8866</v>
      </c>
      <c r="AG600" s="22" t="s">
        <v>8854</v>
      </c>
    </row>
    <row r="601" spans="1:33" ht="105" customHeight="1" x14ac:dyDescent="0.2">
      <c r="A601" s="18">
        <v>811045767</v>
      </c>
      <c r="B601" s="18" t="s">
        <v>8315</v>
      </c>
      <c r="C601" s="15" t="s">
        <v>98</v>
      </c>
      <c r="D601" s="15" t="s">
        <v>719</v>
      </c>
      <c r="E601" s="15">
        <v>13</v>
      </c>
      <c r="F601" s="15">
        <v>13</v>
      </c>
      <c r="G601" s="15" t="s">
        <v>1025</v>
      </c>
      <c r="H601" s="15">
        <v>8</v>
      </c>
      <c r="I601" s="15">
        <v>5</v>
      </c>
      <c r="J601" s="15">
        <v>201130810</v>
      </c>
      <c r="K601" s="15" t="s">
        <v>735</v>
      </c>
      <c r="L601" s="15" t="s">
        <v>101</v>
      </c>
      <c r="M601" s="18" t="s">
        <v>735</v>
      </c>
      <c r="N601" s="22"/>
      <c r="O601" s="15" t="s">
        <v>101</v>
      </c>
      <c r="P601" s="18" t="s">
        <v>103</v>
      </c>
      <c r="Q601" s="22"/>
      <c r="R601" s="18"/>
      <c r="S601" s="18"/>
      <c r="T601" s="15" t="s">
        <v>723</v>
      </c>
      <c r="U601" s="18" t="s">
        <v>117</v>
      </c>
      <c r="V601" s="15"/>
      <c r="W601" s="18"/>
      <c r="X601" s="18"/>
      <c r="Y601" s="18"/>
      <c r="Z601" s="22"/>
      <c r="AA601" s="16"/>
      <c r="AB601" s="34"/>
      <c r="AC601" s="18"/>
      <c r="AD601" s="34"/>
      <c r="AE601" s="22" t="s">
        <v>8850</v>
      </c>
      <c r="AF601" s="22" t="s">
        <v>8866</v>
      </c>
      <c r="AG601" s="22" t="s">
        <v>8854</v>
      </c>
    </row>
    <row r="602" spans="1:33" ht="105" customHeight="1" x14ac:dyDescent="0.2">
      <c r="A602" s="18">
        <v>811045767</v>
      </c>
      <c r="B602" s="18" t="s">
        <v>8315</v>
      </c>
      <c r="C602" s="15" t="s">
        <v>98</v>
      </c>
      <c r="D602" s="15" t="s">
        <v>719</v>
      </c>
      <c r="E602" s="15">
        <v>13</v>
      </c>
      <c r="F602" s="15">
        <v>13</v>
      </c>
      <c r="G602" s="15" t="s">
        <v>1025</v>
      </c>
      <c r="H602" s="15">
        <v>8</v>
      </c>
      <c r="I602" s="15">
        <v>5</v>
      </c>
      <c r="J602" s="15">
        <v>201130910</v>
      </c>
      <c r="K602" s="15" t="s">
        <v>737</v>
      </c>
      <c r="L602" s="15" t="s">
        <v>101</v>
      </c>
      <c r="M602" s="18" t="s">
        <v>737</v>
      </c>
      <c r="N602" s="22"/>
      <c r="O602" s="15" t="s">
        <v>101</v>
      </c>
      <c r="P602" s="18" t="s">
        <v>103</v>
      </c>
      <c r="Q602" s="22"/>
      <c r="R602" s="18"/>
      <c r="S602" s="18"/>
      <c r="T602" s="15" t="s">
        <v>723</v>
      </c>
      <c r="U602" s="18" t="s">
        <v>117</v>
      </c>
      <c r="V602" s="15"/>
      <c r="W602" s="18"/>
      <c r="X602" s="18"/>
      <c r="Y602" s="18"/>
      <c r="Z602" s="22"/>
      <c r="AA602" s="16"/>
      <c r="AB602" s="34"/>
      <c r="AC602" s="18"/>
      <c r="AD602" s="34"/>
      <c r="AE602" s="22" t="s">
        <v>8850</v>
      </c>
      <c r="AF602" s="22" t="s">
        <v>8866</v>
      </c>
      <c r="AG602" s="22" t="s">
        <v>8854</v>
      </c>
    </row>
    <row r="603" spans="1:33" ht="105" customHeight="1" x14ac:dyDescent="0.2">
      <c r="A603" s="18">
        <v>811045767</v>
      </c>
      <c r="B603" s="18" t="s">
        <v>8315</v>
      </c>
      <c r="C603" s="15" t="s">
        <v>98</v>
      </c>
      <c r="D603" s="15" t="s">
        <v>719</v>
      </c>
      <c r="E603" s="15">
        <v>13</v>
      </c>
      <c r="F603" s="15">
        <v>13</v>
      </c>
      <c r="G603" s="15" t="s">
        <v>1025</v>
      </c>
      <c r="H603" s="15">
        <v>8</v>
      </c>
      <c r="I603" s="15">
        <v>5</v>
      </c>
      <c r="J603" s="15">
        <v>201131010</v>
      </c>
      <c r="K603" s="15" t="s">
        <v>739</v>
      </c>
      <c r="L603" s="15" t="s">
        <v>101</v>
      </c>
      <c r="M603" s="18" t="s">
        <v>739</v>
      </c>
      <c r="N603" s="22"/>
      <c r="O603" s="15" t="s">
        <v>101</v>
      </c>
      <c r="P603" s="18" t="s">
        <v>103</v>
      </c>
      <c r="Q603" s="22"/>
      <c r="R603" s="18"/>
      <c r="S603" s="18"/>
      <c r="T603" s="15" t="s">
        <v>723</v>
      </c>
      <c r="U603" s="18" t="s">
        <v>117</v>
      </c>
      <c r="V603" s="15"/>
      <c r="W603" s="18"/>
      <c r="X603" s="18"/>
      <c r="Y603" s="18"/>
      <c r="Z603" s="22"/>
      <c r="AA603" s="16"/>
      <c r="AB603" s="34"/>
      <c r="AC603" s="18"/>
      <c r="AD603" s="34"/>
      <c r="AE603" s="22" t="s">
        <v>8850</v>
      </c>
      <c r="AF603" s="22" t="s">
        <v>8866</v>
      </c>
      <c r="AG603" s="22" t="s">
        <v>8854</v>
      </c>
    </row>
    <row r="604" spans="1:33" ht="150" customHeight="1" x14ac:dyDescent="0.2">
      <c r="A604" s="18">
        <v>811045767</v>
      </c>
      <c r="B604" s="18" t="s">
        <v>8315</v>
      </c>
      <c r="C604" s="15" t="s">
        <v>98</v>
      </c>
      <c r="D604" s="15" t="s">
        <v>719</v>
      </c>
      <c r="E604" s="15">
        <v>13</v>
      </c>
      <c r="F604" s="15">
        <v>13</v>
      </c>
      <c r="G604" s="15" t="s">
        <v>1025</v>
      </c>
      <c r="H604" s="15">
        <v>8</v>
      </c>
      <c r="I604" s="15">
        <v>5</v>
      </c>
      <c r="J604" s="15">
        <v>201131110</v>
      </c>
      <c r="K604" s="15" t="s">
        <v>741</v>
      </c>
      <c r="L604" s="15" t="s">
        <v>101</v>
      </c>
      <c r="M604" s="18" t="s">
        <v>741</v>
      </c>
      <c r="N604" s="22"/>
      <c r="O604" s="15" t="s">
        <v>101</v>
      </c>
      <c r="P604" s="18" t="s">
        <v>103</v>
      </c>
      <c r="Q604" s="22"/>
      <c r="R604" s="18"/>
      <c r="S604" s="18"/>
      <c r="T604" s="15" t="s">
        <v>723</v>
      </c>
      <c r="U604" s="18" t="s">
        <v>117</v>
      </c>
      <c r="V604" s="15"/>
      <c r="W604" s="18"/>
      <c r="X604" s="18"/>
      <c r="Y604" s="18"/>
      <c r="Z604" s="22"/>
      <c r="AA604" s="16"/>
      <c r="AB604" s="34"/>
      <c r="AC604" s="18"/>
      <c r="AD604" s="34"/>
      <c r="AE604" s="22" t="s">
        <v>8850</v>
      </c>
      <c r="AF604" s="22" t="s">
        <v>8866</v>
      </c>
      <c r="AG604" s="22" t="s">
        <v>8854</v>
      </c>
    </row>
    <row r="605" spans="1:33" ht="135" customHeight="1" x14ac:dyDescent="0.2">
      <c r="A605" s="18">
        <v>811045767</v>
      </c>
      <c r="B605" s="18" t="s">
        <v>8315</v>
      </c>
      <c r="C605" s="15" t="s">
        <v>98</v>
      </c>
      <c r="D605" s="15" t="s">
        <v>719</v>
      </c>
      <c r="E605" s="15">
        <v>13</v>
      </c>
      <c r="F605" s="15">
        <v>13</v>
      </c>
      <c r="G605" s="15" t="s">
        <v>1025</v>
      </c>
      <c r="H605" s="15">
        <v>7</v>
      </c>
      <c r="I605" s="15">
        <v>5</v>
      </c>
      <c r="J605" s="15">
        <v>201131210</v>
      </c>
      <c r="K605" s="15" t="s">
        <v>743</v>
      </c>
      <c r="L605" s="15" t="s">
        <v>101</v>
      </c>
      <c r="M605" s="18" t="s">
        <v>743</v>
      </c>
      <c r="N605" s="22"/>
      <c r="O605" s="15" t="s">
        <v>101</v>
      </c>
      <c r="P605" s="18" t="s">
        <v>103</v>
      </c>
      <c r="Q605" s="22"/>
      <c r="R605" s="18"/>
      <c r="S605" s="18"/>
      <c r="T605" s="15" t="s">
        <v>723</v>
      </c>
      <c r="U605" s="18" t="s">
        <v>117</v>
      </c>
      <c r="V605" s="15"/>
      <c r="W605" s="18"/>
      <c r="X605" s="18"/>
      <c r="Y605" s="18"/>
      <c r="Z605" s="22"/>
      <c r="AA605" s="16"/>
      <c r="AB605" s="34"/>
      <c r="AC605" s="18"/>
      <c r="AD605" s="34"/>
      <c r="AE605" s="22" t="s">
        <v>8850</v>
      </c>
      <c r="AF605" s="22" t="s">
        <v>8866</v>
      </c>
      <c r="AG605" s="22" t="s">
        <v>8854</v>
      </c>
    </row>
    <row r="606" spans="1:33" ht="105" customHeight="1" x14ac:dyDescent="0.2">
      <c r="A606" s="18">
        <v>811045767</v>
      </c>
      <c r="B606" s="18" t="s">
        <v>8315</v>
      </c>
      <c r="C606" s="15" t="s">
        <v>98</v>
      </c>
      <c r="D606" s="15" t="s">
        <v>719</v>
      </c>
      <c r="E606" s="15">
        <v>13</v>
      </c>
      <c r="F606" s="15">
        <v>13</v>
      </c>
      <c r="G606" s="15" t="s">
        <v>1025</v>
      </c>
      <c r="H606" s="15">
        <v>7</v>
      </c>
      <c r="I606" s="15">
        <v>5</v>
      </c>
      <c r="J606" s="15">
        <v>201131310</v>
      </c>
      <c r="K606" s="15" t="s">
        <v>745</v>
      </c>
      <c r="L606" s="15" t="s">
        <v>101</v>
      </c>
      <c r="M606" s="18" t="s">
        <v>745</v>
      </c>
      <c r="N606" s="22"/>
      <c r="O606" s="15" t="s">
        <v>101</v>
      </c>
      <c r="P606" s="18" t="s">
        <v>103</v>
      </c>
      <c r="Q606" s="22"/>
      <c r="R606" s="18"/>
      <c r="S606" s="18"/>
      <c r="T606" s="15" t="s">
        <v>723</v>
      </c>
      <c r="U606" s="18" t="s">
        <v>117</v>
      </c>
      <c r="V606" s="15"/>
      <c r="W606" s="18"/>
      <c r="X606" s="18"/>
      <c r="Y606" s="18"/>
      <c r="Z606" s="22"/>
      <c r="AA606" s="16"/>
      <c r="AB606" s="34"/>
      <c r="AC606" s="18"/>
      <c r="AD606" s="34"/>
      <c r="AE606" s="22" t="s">
        <v>8850</v>
      </c>
      <c r="AF606" s="22" t="s">
        <v>8866</v>
      </c>
      <c r="AG606" s="22" t="s">
        <v>8854</v>
      </c>
    </row>
    <row r="607" spans="1:33" ht="135" customHeight="1" x14ac:dyDescent="0.2">
      <c r="A607" s="18">
        <v>811045767</v>
      </c>
      <c r="B607" s="18" t="s">
        <v>8315</v>
      </c>
      <c r="C607" s="15" t="s">
        <v>98</v>
      </c>
      <c r="D607" s="15" t="s">
        <v>719</v>
      </c>
      <c r="E607" s="15">
        <v>13</v>
      </c>
      <c r="F607" s="15">
        <v>13</v>
      </c>
      <c r="G607" s="15" t="s">
        <v>1025</v>
      </c>
      <c r="H607" s="15">
        <v>7</v>
      </c>
      <c r="I607" s="15">
        <v>5</v>
      </c>
      <c r="J607" s="15">
        <v>201131410</v>
      </c>
      <c r="K607" s="15" t="s">
        <v>747</v>
      </c>
      <c r="L607" s="15" t="s">
        <v>101</v>
      </c>
      <c r="M607" s="18" t="s">
        <v>747</v>
      </c>
      <c r="N607" s="22"/>
      <c r="O607" s="15" t="s">
        <v>101</v>
      </c>
      <c r="P607" s="18" t="s">
        <v>103</v>
      </c>
      <c r="Q607" s="22"/>
      <c r="R607" s="18"/>
      <c r="S607" s="18"/>
      <c r="T607" s="15" t="s">
        <v>723</v>
      </c>
      <c r="U607" s="18" t="s">
        <v>117</v>
      </c>
      <c r="V607" s="15"/>
      <c r="W607" s="18"/>
      <c r="X607" s="18"/>
      <c r="Y607" s="18"/>
      <c r="Z607" s="22"/>
      <c r="AA607" s="16"/>
      <c r="AB607" s="34"/>
      <c r="AC607" s="18"/>
      <c r="AD607" s="34"/>
      <c r="AE607" s="22" t="s">
        <v>8850</v>
      </c>
      <c r="AF607" s="22" t="s">
        <v>8866</v>
      </c>
      <c r="AG607" s="22" t="s">
        <v>8854</v>
      </c>
    </row>
    <row r="608" spans="1:33" ht="105" customHeight="1" x14ac:dyDescent="0.2">
      <c r="A608" s="18">
        <v>811045767</v>
      </c>
      <c r="B608" s="18" t="s">
        <v>8315</v>
      </c>
      <c r="C608" s="15" t="s">
        <v>98</v>
      </c>
      <c r="D608" s="15" t="s">
        <v>749</v>
      </c>
      <c r="E608" s="15">
        <v>6</v>
      </c>
      <c r="F608" s="15">
        <v>6</v>
      </c>
      <c r="G608" s="15" t="s">
        <v>1025</v>
      </c>
      <c r="H608" s="15">
        <v>6</v>
      </c>
      <c r="I608" s="15">
        <v>6</v>
      </c>
      <c r="J608" s="15">
        <v>201131810</v>
      </c>
      <c r="K608" s="15" t="s">
        <v>760</v>
      </c>
      <c r="L608" s="15" t="s">
        <v>101</v>
      </c>
      <c r="M608" s="18" t="s">
        <v>760</v>
      </c>
      <c r="N608" s="22"/>
      <c r="O608" s="15" t="s">
        <v>101</v>
      </c>
      <c r="P608" s="18" t="s">
        <v>103</v>
      </c>
      <c r="Q608" s="22"/>
      <c r="R608" s="18"/>
      <c r="S608" s="18"/>
      <c r="T608" s="15" t="s">
        <v>6069</v>
      </c>
      <c r="U608" s="18" t="s">
        <v>117</v>
      </c>
      <c r="V608" s="15"/>
      <c r="W608" s="18"/>
      <c r="X608" s="18"/>
      <c r="Y608" s="18"/>
      <c r="Z608" s="22"/>
      <c r="AA608" s="16"/>
      <c r="AB608" s="34"/>
      <c r="AC608" s="18"/>
      <c r="AD608" s="34"/>
      <c r="AE608" s="22" t="s">
        <v>8850</v>
      </c>
      <c r="AF608" s="22" t="s">
        <v>8866</v>
      </c>
      <c r="AG608" s="22" t="s">
        <v>8854</v>
      </c>
    </row>
    <row r="609" spans="1:33" ht="120" customHeight="1" x14ac:dyDescent="0.2">
      <c r="A609" s="18">
        <v>811045767</v>
      </c>
      <c r="B609" s="18" t="s">
        <v>8315</v>
      </c>
      <c r="C609" s="15" t="s">
        <v>98</v>
      </c>
      <c r="D609" s="15" t="s">
        <v>337</v>
      </c>
      <c r="E609" s="15">
        <v>5</v>
      </c>
      <c r="F609" s="15">
        <v>5</v>
      </c>
      <c r="G609" s="15" t="s">
        <v>1025</v>
      </c>
      <c r="H609" s="15">
        <v>10</v>
      </c>
      <c r="I609" s="15">
        <v>9</v>
      </c>
      <c r="J609" s="15">
        <v>201132010</v>
      </c>
      <c r="K609" s="15" t="s">
        <v>338</v>
      </c>
      <c r="L609" s="15" t="s">
        <v>101</v>
      </c>
      <c r="M609" s="18" t="s">
        <v>338</v>
      </c>
      <c r="N609" s="22"/>
      <c r="O609" s="15" t="s">
        <v>101</v>
      </c>
      <c r="P609" s="18" t="s">
        <v>103</v>
      </c>
      <c r="Q609" s="22"/>
      <c r="R609" s="18"/>
      <c r="S609" s="18"/>
      <c r="T609" s="15" t="s">
        <v>340</v>
      </c>
      <c r="U609" s="18" t="s">
        <v>322</v>
      </c>
      <c r="V609" s="15"/>
      <c r="W609" s="18"/>
      <c r="X609" s="18"/>
      <c r="Y609" s="18"/>
      <c r="Z609" s="22"/>
      <c r="AA609" s="16"/>
      <c r="AB609" s="34"/>
      <c r="AC609" s="18"/>
      <c r="AD609" s="34"/>
      <c r="AE609" s="22" t="s">
        <v>8850</v>
      </c>
      <c r="AF609" s="22" t="s">
        <v>8866</v>
      </c>
      <c r="AG609" s="22" t="s">
        <v>8854</v>
      </c>
    </row>
    <row r="610" spans="1:33" ht="105" customHeight="1" x14ac:dyDescent="0.2">
      <c r="A610" s="18">
        <v>811045767</v>
      </c>
      <c r="B610" s="18" t="s">
        <v>8315</v>
      </c>
      <c r="C610" s="15" t="s">
        <v>98</v>
      </c>
      <c r="D610" s="15" t="s">
        <v>337</v>
      </c>
      <c r="E610" s="15">
        <v>5</v>
      </c>
      <c r="F610" s="15">
        <v>5</v>
      </c>
      <c r="G610" s="15" t="s">
        <v>1025</v>
      </c>
      <c r="H610" s="15">
        <v>10</v>
      </c>
      <c r="I610" s="15">
        <v>9</v>
      </c>
      <c r="J610" s="15">
        <v>201132210</v>
      </c>
      <c r="K610" s="15" t="s">
        <v>342</v>
      </c>
      <c r="L610" s="15" t="s">
        <v>101</v>
      </c>
      <c r="M610" s="18" t="s">
        <v>342</v>
      </c>
      <c r="N610" s="22"/>
      <c r="O610" s="15" t="s">
        <v>101</v>
      </c>
      <c r="P610" s="18" t="s">
        <v>103</v>
      </c>
      <c r="Q610" s="22"/>
      <c r="R610" s="18"/>
      <c r="S610" s="18"/>
      <c r="T610" s="15" t="s">
        <v>340</v>
      </c>
      <c r="U610" s="18" t="s">
        <v>322</v>
      </c>
      <c r="V610" s="15"/>
      <c r="W610" s="18"/>
      <c r="X610" s="18"/>
      <c r="Y610" s="18"/>
      <c r="Z610" s="22"/>
      <c r="AA610" s="16"/>
      <c r="AB610" s="34"/>
      <c r="AC610" s="18"/>
      <c r="AD610" s="34"/>
      <c r="AE610" s="22" t="s">
        <v>8850</v>
      </c>
      <c r="AF610" s="22" t="s">
        <v>8866</v>
      </c>
      <c r="AG610" s="22" t="s">
        <v>8854</v>
      </c>
    </row>
    <row r="611" spans="1:33" ht="105" customHeight="1" x14ac:dyDescent="0.2">
      <c r="A611" s="18">
        <v>811045767</v>
      </c>
      <c r="B611" s="18" t="s">
        <v>8315</v>
      </c>
      <c r="C611" s="15" t="s">
        <v>98</v>
      </c>
      <c r="D611" s="15" t="s">
        <v>326</v>
      </c>
      <c r="E611" s="15">
        <v>4</v>
      </c>
      <c r="F611" s="15">
        <v>4</v>
      </c>
      <c r="G611" s="15" t="s">
        <v>1025</v>
      </c>
      <c r="H611" s="15">
        <v>10</v>
      </c>
      <c r="I611" s="15">
        <v>10</v>
      </c>
      <c r="J611" s="15">
        <v>201132320</v>
      </c>
      <c r="K611" s="15" t="s">
        <v>327</v>
      </c>
      <c r="L611" s="15" t="s">
        <v>101</v>
      </c>
      <c r="M611" s="18" t="s">
        <v>327</v>
      </c>
      <c r="N611" s="22"/>
      <c r="O611" s="15" t="s">
        <v>101</v>
      </c>
      <c r="P611" s="18" t="s">
        <v>103</v>
      </c>
      <c r="Q611" s="22"/>
      <c r="R611" s="18"/>
      <c r="S611" s="18"/>
      <c r="T611" s="15"/>
      <c r="U611" s="18" t="s">
        <v>2688</v>
      </c>
      <c r="V611" s="15"/>
      <c r="W611" s="18"/>
      <c r="X611" s="18"/>
      <c r="Y611" s="18"/>
      <c r="Z611" s="22"/>
      <c r="AA611" s="16"/>
      <c r="AB611" s="34"/>
      <c r="AC611" s="18"/>
      <c r="AD611" s="34"/>
      <c r="AE611" s="22" t="s">
        <v>8850</v>
      </c>
      <c r="AF611" s="22" t="s">
        <v>8866</v>
      </c>
      <c r="AG611" s="22" t="s">
        <v>8854</v>
      </c>
    </row>
    <row r="612" spans="1:33" ht="105" customHeight="1" x14ac:dyDescent="0.2">
      <c r="A612" s="18">
        <v>811045767</v>
      </c>
      <c r="B612" s="18" t="s">
        <v>8315</v>
      </c>
      <c r="C612" s="15" t="s">
        <v>98</v>
      </c>
      <c r="D612" s="15" t="s">
        <v>326</v>
      </c>
      <c r="E612" s="15">
        <v>4</v>
      </c>
      <c r="F612" s="15">
        <v>4</v>
      </c>
      <c r="G612" s="15" t="s">
        <v>1025</v>
      </c>
      <c r="H612" s="15">
        <v>10</v>
      </c>
      <c r="I612" s="15">
        <v>10</v>
      </c>
      <c r="J612" s="15">
        <v>201132330</v>
      </c>
      <c r="K612" s="15" t="s">
        <v>331</v>
      </c>
      <c r="L612" s="15" t="s">
        <v>101</v>
      </c>
      <c r="M612" s="18" t="s">
        <v>331</v>
      </c>
      <c r="N612" s="22"/>
      <c r="O612" s="15" t="s">
        <v>101</v>
      </c>
      <c r="P612" s="18" t="s">
        <v>103</v>
      </c>
      <c r="Q612" s="22"/>
      <c r="R612" s="18"/>
      <c r="S612" s="18"/>
      <c r="T612" s="15"/>
      <c r="U612" s="18" t="s">
        <v>2688</v>
      </c>
      <c r="V612" s="15"/>
      <c r="W612" s="18"/>
      <c r="X612" s="18"/>
      <c r="Y612" s="18"/>
      <c r="Z612" s="22"/>
      <c r="AA612" s="16"/>
      <c r="AB612" s="34"/>
      <c r="AC612" s="18"/>
      <c r="AD612" s="34"/>
      <c r="AE612" s="22" t="s">
        <v>8850</v>
      </c>
      <c r="AF612" s="22" t="s">
        <v>8866</v>
      </c>
      <c r="AG612" s="22" t="s">
        <v>8854</v>
      </c>
    </row>
    <row r="613" spans="1:33" ht="105" customHeight="1" x14ac:dyDescent="0.2">
      <c r="A613" s="18">
        <v>811045767</v>
      </c>
      <c r="B613" s="18" t="s">
        <v>8315</v>
      </c>
      <c r="C613" s="15" t="s">
        <v>98</v>
      </c>
      <c r="D613" s="15" t="s">
        <v>326</v>
      </c>
      <c r="E613" s="15">
        <v>4</v>
      </c>
      <c r="F613" s="15">
        <v>4</v>
      </c>
      <c r="G613" s="15" t="s">
        <v>1025</v>
      </c>
      <c r="H613" s="15">
        <v>10</v>
      </c>
      <c r="I613" s="15">
        <v>10</v>
      </c>
      <c r="J613" s="15">
        <v>201132340</v>
      </c>
      <c r="K613" s="15" t="s">
        <v>333</v>
      </c>
      <c r="L613" s="15" t="s">
        <v>101</v>
      </c>
      <c r="M613" s="18" t="s">
        <v>333</v>
      </c>
      <c r="N613" s="22"/>
      <c r="O613" s="15" t="s">
        <v>101</v>
      </c>
      <c r="P613" s="18" t="s">
        <v>103</v>
      </c>
      <c r="Q613" s="22"/>
      <c r="R613" s="18"/>
      <c r="S613" s="18"/>
      <c r="T613" s="15"/>
      <c r="U613" s="18" t="s">
        <v>2688</v>
      </c>
      <c r="V613" s="15"/>
      <c r="W613" s="18"/>
      <c r="X613" s="18"/>
      <c r="Y613" s="18"/>
      <c r="Z613" s="22"/>
      <c r="AA613" s="16"/>
      <c r="AB613" s="34"/>
      <c r="AC613" s="18"/>
      <c r="AD613" s="34"/>
      <c r="AE613" s="22" t="s">
        <v>8850</v>
      </c>
      <c r="AF613" s="22" t="s">
        <v>8866</v>
      </c>
      <c r="AG613" s="22" t="s">
        <v>8854</v>
      </c>
    </row>
    <row r="614" spans="1:33" ht="120" customHeight="1" x14ac:dyDescent="0.2">
      <c r="A614" s="18">
        <v>811045767</v>
      </c>
      <c r="B614" s="18" t="s">
        <v>8315</v>
      </c>
      <c r="C614" s="15" t="s">
        <v>98</v>
      </c>
      <c r="D614" s="15" t="s">
        <v>326</v>
      </c>
      <c r="E614" s="15">
        <v>4</v>
      </c>
      <c r="F614" s="15">
        <v>4</v>
      </c>
      <c r="G614" s="15" t="s">
        <v>1025</v>
      </c>
      <c r="H614" s="15">
        <v>10</v>
      </c>
      <c r="I614" s="15">
        <v>10</v>
      </c>
      <c r="J614" s="15">
        <v>201132350</v>
      </c>
      <c r="K614" s="15" t="s">
        <v>335</v>
      </c>
      <c r="L614" s="15" t="s">
        <v>101</v>
      </c>
      <c r="M614" s="18" t="s">
        <v>335</v>
      </c>
      <c r="N614" s="22"/>
      <c r="O614" s="15" t="s">
        <v>101</v>
      </c>
      <c r="P614" s="18" t="s">
        <v>103</v>
      </c>
      <c r="Q614" s="22"/>
      <c r="R614" s="18"/>
      <c r="S614" s="18"/>
      <c r="T614" s="15"/>
      <c r="U614" s="18" t="s">
        <v>2688</v>
      </c>
      <c r="V614" s="15"/>
      <c r="W614" s="18"/>
      <c r="X614" s="18"/>
      <c r="Y614" s="18"/>
      <c r="Z614" s="22"/>
      <c r="AA614" s="16"/>
      <c r="AB614" s="34"/>
      <c r="AC614" s="18"/>
      <c r="AD614" s="34"/>
      <c r="AE614" s="22" t="s">
        <v>8850</v>
      </c>
      <c r="AF614" s="22" t="s">
        <v>8866</v>
      </c>
      <c r="AG614" s="22" t="s">
        <v>8854</v>
      </c>
    </row>
    <row r="615" spans="1:33" ht="120" customHeight="1" x14ac:dyDescent="0.2">
      <c r="A615" s="18">
        <v>811045767</v>
      </c>
      <c r="B615" s="18" t="s">
        <v>8315</v>
      </c>
      <c r="C615" s="15" t="s">
        <v>98</v>
      </c>
      <c r="D615" s="15" t="s">
        <v>337</v>
      </c>
      <c r="E615" s="15">
        <v>5</v>
      </c>
      <c r="F615" s="15">
        <v>5</v>
      </c>
      <c r="G615" s="15" t="s">
        <v>1025</v>
      </c>
      <c r="H615" s="15">
        <v>10</v>
      </c>
      <c r="I615" s="15">
        <v>9</v>
      </c>
      <c r="J615" s="15">
        <v>201132410</v>
      </c>
      <c r="K615" s="15" t="s">
        <v>344</v>
      </c>
      <c r="L615" s="15" t="s">
        <v>101</v>
      </c>
      <c r="M615" s="18" t="s">
        <v>344</v>
      </c>
      <c r="N615" s="22"/>
      <c r="O615" s="15" t="s">
        <v>101</v>
      </c>
      <c r="P615" s="18" t="s">
        <v>103</v>
      </c>
      <c r="Q615" s="22"/>
      <c r="R615" s="18"/>
      <c r="S615" s="18"/>
      <c r="T615" s="15" t="s">
        <v>340</v>
      </c>
      <c r="U615" s="18" t="s">
        <v>322</v>
      </c>
      <c r="V615" s="15"/>
      <c r="W615" s="18"/>
      <c r="X615" s="18"/>
      <c r="Y615" s="18"/>
      <c r="Z615" s="22"/>
      <c r="AA615" s="16"/>
      <c r="AB615" s="34"/>
      <c r="AC615" s="18"/>
      <c r="AD615" s="34"/>
      <c r="AE615" s="22" t="s">
        <v>8850</v>
      </c>
      <c r="AF615" s="22" t="s">
        <v>8866</v>
      </c>
      <c r="AG615" s="22" t="s">
        <v>8854</v>
      </c>
    </row>
    <row r="616" spans="1:33" ht="105" customHeight="1" x14ac:dyDescent="0.2">
      <c r="A616" s="18">
        <v>811045767</v>
      </c>
      <c r="B616" s="18" t="s">
        <v>8315</v>
      </c>
      <c r="C616" s="15" t="s">
        <v>98</v>
      </c>
      <c r="D616" s="15" t="s">
        <v>337</v>
      </c>
      <c r="E616" s="15">
        <v>5</v>
      </c>
      <c r="F616" s="15">
        <v>5</v>
      </c>
      <c r="G616" s="15" t="s">
        <v>1025</v>
      </c>
      <c r="H616" s="15">
        <v>10</v>
      </c>
      <c r="I616" s="15">
        <v>9</v>
      </c>
      <c r="J616" s="15">
        <v>201132510</v>
      </c>
      <c r="K616" s="15" t="s">
        <v>346</v>
      </c>
      <c r="L616" s="15" t="s">
        <v>101</v>
      </c>
      <c r="M616" s="18" t="s">
        <v>346</v>
      </c>
      <c r="N616" s="22"/>
      <c r="O616" s="15" t="s">
        <v>101</v>
      </c>
      <c r="P616" s="18" t="s">
        <v>103</v>
      </c>
      <c r="Q616" s="22"/>
      <c r="R616" s="18"/>
      <c r="S616" s="18"/>
      <c r="T616" s="15" t="s">
        <v>340</v>
      </c>
      <c r="U616" s="18" t="s">
        <v>322</v>
      </c>
      <c r="V616" s="15"/>
      <c r="W616" s="18"/>
      <c r="X616" s="18"/>
      <c r="Y616" s="18"/>
      <c r="Z616" s="22"/>
      <c r="AA616" s="16"/>
      <c r="AB616" s="34"/>
      <c r="AC616" s="18"/>
      <c r="AD616" s="34"/>
      <c r="AE616" s="22" t="s">
        <v>8850</v>
      </c>
      <c r="AF616" s="22" t="s">
        <v>8866</v>
      </c>
      <c r="AG616" s="22" t="s">
        <v>8854</v>
      </c>
    </row>
    <row r="617" spans="1:33" ht="105" customHeight="1" x14ac:dyDescent="0.2">
      <c r="A617" s="18">
        <v>811045767</v>
      </c>
      <c r="B617" s="18" t="s">
        <v>8315</v>
      </c>
      <c r="C617" s="15" t="s">
        <v>98</v>
      </c>
      <c r="D617" s="15" t="s">
        <v>337</v>
      </c>
      <c r="E617" s="15">
        <v>5</v>
      </c>
      <c r="F617" s="15">
        <v>5</v>
      </c>
      <c r="G617" s="15" t="s">
        <v>1025</v>
      </c>
      <c r="H617" s="15">
        <v>9</v>
      </c>
      <c r="I617" s="15">
        <v>9</v>
      </c>
      <c r="J617" s="15">
        <v>201132610</v>
      </c>
      <c r="K617" s="15" t="s">
        <v>348</v>
      </c>
      <c r="L617" s="15" t="s">
        <v>101</v>
      </c>
      <c r="M617" s="18" t="s">
        <v>348</v>
      </c>
      <c r="N617" s="22"/>
      <c r="O617" s="15" t="s">
        <v>101</v>
      </c>
      <c r="P617" s="18" t="s">
        <v>103</v>
      </c>
      <c r="Q617" s="22"/>
      <c r="R617" s="18"/>
      <c r="S617" s="18"/>
      <c r="T617" s="15" t="s">
        <v>340</v>
      </c>
      <c r="U617" s="18" t="s">
        <v>322</v>
      </c>
      <c r="V617" s="15"/>
      <c r="W617" s="18"/>
      <c r="X617" s="18"/>
      <c r="Y617" s="18"/>
      <c r="Z617" s="22"/>
      <c r="AA617" s="16"/>
      <c r="AB617" s="34"/>
      <c r="AC617" s="18"/>
      <c r="AD617" s="34"/>
      <c r="AE617" s="22" t="s">
        <v>8850</v>
      </c>
      <c r="AF617" s="22" t="s">
        <v>8866</v>
      </c>
      <c r="AG617" s="22" t="s">
        <v>8854</v>
      </c>
    </row>
    <row r="618" spans="1:33" ht="105" customHeight="1" x14ac:dyDescent="0.2">
      <c r="A618" s="18">
        <v>811045767</v>
      </c>
      <c r="B618" s="18" t="s">
        <v>8315</v>
      </c>
      <c r="C618" s="15" t="s">
        <v>98</v>
      </c>
      <c r="D618" s="15" t="s">
        <v>320</v>
      </c>
      <c r="E618" s="15">
        <v>4</v>
      </c>
      <c r="F618" s="15">
        <v>4</v>
      </c>
      <c r="G618" s="15" t="s">
        <v>1025</v>
      </c>
      <c r="H618" s="15">
        <v>8</v>
      </c>
      <c r="I618" s="15">
        <v>8</v>
      </c>
      <c r="J618" s="15">
        <v>201132710</v>
      </c>
      <c r="K618" s="15" t="s">
        <v>321</v>
      </c>
      <c r="L618" s="15" t="s">
        <v>101</v>
      </c>
      <c r="M618" s="18" t="s">
        <v>321</v>
      </c>
      <c r="N618" s="22"/>
      <c r="O618" s="15" t="s">
        <v>101</v>
      </c>
      <c r="P618" s="18" t="s">
        <v>103</v>
      </c>
      <c r="Q618" s="22"/>
      <c r="R618" s="18"/>
      <c r="S618" s="18"/>
      <c r="T618" s="15" t="s">
        <v>6070</v>
      </c>
      <c r="U618" s="18" t="s">
        <v>2688</v>
      </c>
      <c r="V618" s="15"/>
      <c r="W618" s="18"/>
      <c r="X618" s="18"/>
      <c r="Y618" s="18"/>
      <c r="Z618" s="22"/>
      <c r="AA618" s="16"/>
      <c r="AB618" s="34"/>
      <c r="AC618" s="18"/>
      <c r="AD618" s="34"/>
      <c r="AE618" s="22" t="s">
        <v>8850</v>
      </c>
      <c r="AF618" s="22" t="s">
        <v>8866</v>
      </c>
      <c r="AG618" s="22" t="s">
        <v>8854</v>
      </c>
    </row>
    <row r="619" spans="1:33" ht="105" customHeight="1" x14ac:dyDescent="0.2">
      <c r="A619" s="18">
        <v>811045767</v>
      </c>
      <c r="B619" s="18" t="s">
        <v>8315</v>
      </c>
      <c r="C619" s="15" t="s">
        <v>98</v>
      </c>
      <c r="D619" s="15" t="s">
        <v>320</v>
      </c>
      <c r="E619" s="15">
        <v>4</v>
      </c>
      <c r="F619" s="15">
        <v>4</v>
      </c>
      <c r="G619" s="15" t="s">
        <v>1025</v>
      </c>
      <c r="H619" s="15">
        <v>8</v>
      </c>
      <c r="I619" s="15">
        <v>8</v>
      </c>
      <c r="J619" s="15">
        <v>201132810</v>
      </c>
      <c r="K619" s="15" t="s">
        <v>323</v>
      </c>
      <c r="L619" s="15" t="s">
        <v>101</v>
      </c>
      <c r="M619" s="18" t="s">
        <v>323</v>
      </c>
      <c r="N619" s="22"/>
      <c r="O619" s="15" t="s">
        <v>101</v>
      </c>
      <c r="P619" s="18" t="s">
        <v>103</v>
      </c>
      <c r="Q619" s="22"/>
      <c r="R619" s="18"/>
      <c r="S619" s="18"/>
      <c r="T619" s="15" t="s">
        <v>6070</v>
      </c>
      <c r="U619" s="18" t="s">
        <v>2688</v>
      </c>
      <c r="V619" s="15"/>
      <c r="W619" s="18"/>
      <c r="X619" s="18"/>
      <c r="Y619" s="18"/>
      <c r="Z619" s="22"/>
      <c r="AA619" s="16"/>
      <c r="AB619" s="34"/>
      <c r="AC619" s="18"/>
      <c r="AD619" s="34"/>
      <c r="AE619" s="22" t="s">
        <v>8850</v>
      </c>
      <c r="AF619" s="22" t="s">
        <v>8866</v>
      </c>
      <c r="AG619" s="22" t="s">
        <v>8854</v>
      </c>
    </row>
    <row r="620" spans="1:33" ht="105" customHeight="1" x14ac:dyDescent="0.2">
      <c r="A620" s="18">
        <v>811045767</v>
      </c>
      <c r="B620" s="18" t="s">
        <v>8315</v>
      </c>
      <c r="C620" s="15" t="s">
        <v>98</v>
      </c>
      <c r="D620" s="15" t="s">
        <v>320</v>
      </c>
      <c r="E620" s="15">
        <v>4</v>
      </c>
      <c r="F620" s="15">
        <v>4</v>
      </c>
      <c r="G620" s="15" t="s">
        <v>1025</v>
      </c>
      <c r="H620" s="15">
        <v>8</v>
      </c>
      <c r="I620" s="15">
        <v>8</v>
      </c>
      <c r="J620" s="15">
        <v>201132910</v>
      </c>
      <c r="K620" s="15" t="s">
        <v>324</v>
      </c>
      <c r="L620" s="15" t="s">
        <v>101</v>
      </c>
      <c r="M620" s="18" t="s">
        <v>324</v>
      </c>
      <c r="N620" s="22"/>
      <c r="O620" s="15" t="s">
        <v>101</v>
      </c>
      <c r="P620" s="18" t="s">
        <v>103</v>
      </c>
      <c r="Q620" s="22"/>
      <c r="R620" s="18"/>
      <c r="S620" s="18"/>
      <c r="T620" s="15" t="s">
        <v>6070</v>
      </c>
      <c r="U620" s="18" t="s">
        <v>2688</v>
      </c>
      <c r="V620" s="15"/>
      <c r="W620" s="18"/>
      <c r="X620" s="18"/>
      <c r="Y620" s="18"/>
      <c r="Z620" s="22"/>
      <c r="AA620" s="16"/>
      <c r="AB620" s="34"/>
      <c r="AC620" s="18"/>
      <c r="AD620" s="34"/>
      <c r="AE620" s="22" t="s">
        <v>8850</v>
      </c>
      <c r="AF620" s="22" t="s">
        <v>8866</v>
      </c>
      <c r="AG620" s="22" t="s">
        <v>8854</v>
      </c>
    </row>
    <row r="621" spans="1:33" ht="105" customHeight="1" x14ac:dyDescent="0.2">
      <c r="A621" s="18">
        <v>811045767</v>
      </c>
      <c r="B621" s="18" t="s">
        <v>8315</v>
      </c>
      <c r="C621" s="15" t="s">
        <v>98</v>
      </c>
      <c r="D621" s="15" t="s">
        <v>320</v>
      </c>
      <c r="E621" s="15">
        <v>4</v>
      </c>
      <c r="F621" s="15">
        <v>4</v>
      </c>
      <c r="G621" s="15" t="s">
        <v>1025</v>
      </c>
      <c r="H621" s="15">
        <v>8</v>
      </c>
      <c r="I621" s="15">
        <v>8</v>
      </c>
      <c r="J621" s="15">
        <v>201133110</v>
      </c>
      <c r="K621" s="15" t="s">
        <v>325</v>
      </c>
      <c r="L621" s="15" t="s">
        <v>101</v>
      </c>
      <c r="M621" s="18" t="s">
        <v>325</v>
      </c>
      <c r="N621" s="22"/>
      <c r="O621" s="15" t="s">
        <v>101</v>
      </c>
      <c r="P621" s="18" t="s">
        <v>103</v>
      </c>
      <c r="Q621" s="22"/>
      <c r="R621" s="18"/>
      <c r="S621" s="18"/>
      <c r="T621" s="15" t="s">
        <v>6070</v>
      </c>
      <c r="U621" s="18" t="s">
        <v>2688</v>
      </c>
      <c r="V621" s="15"/>
      <c r="W621" s="18"/>
      <c r="X621" s="18"/>
      <c r="Y621" s="18"/>
      <c r="Z621" s="22"/>
      <c r="AA621" s="16"/>
      <c r="AB621" s="34"/>
      <c r="AC621" s="18"/>
      <c r="AD621" s="34"/>
      <c r="AE621" s="22" t="s">
        <v>8850</v>
      </c>
      <c r="AF621" s="22" t="s">
        <v>8866</v>
      </c>
      <c r="AG621" s="22" t="s">
        <v>8854</v>
      </c>
    </row>
    <row r="622" spans="1:33" ht="105" customHeight="1" x14ac:dyDescent="0.2">
      <c r="A622" s="18">
        <v>811045767</v>
      </c>
      <c r="B622" s="18" t="s">
        <v>8315</v>
      </c>
      <c r="C622" s="15" t="s">
        <v>98</v>
      </c>
      <c r="D622" s="15" t="s">
        <v>796</v>
      </c>
      <c r="E622" s="15">
        <v>2</v>
      </c>
      <c r="F622" s="15">
        <v>2</v>
      </c>
      <c r="G622" s="15" t="s">
        <v>1025</v>
      </c>
      <c r="H622" s="15">
        <v>10</v>
      </c>
      <c r="I622" s="15">
        <v>10</v>
      </c>
      <c r="J622" s="15">
        <v>201133407</v>
      </c>
      <c r="K622" s="15" t="s">
        <v>797</v>
      </c>
      <c r="L622" s="15" t="s">
        <v>101</v>
      </c>
      <c r="M622" s="18" t="s">
        <v>797</v>
      </c>
      <c r="N622" s="22"/>
      <c r="O622" s="15" t="s">
        <v>101</v>
      </c>
      <c r="P622" s="18" t="s">
        <v>103</v>
      </c>
      <c r="Q622" s="22"/>
      <c r="R622" s="18"/>
      <c r="S622" s="18"/>
      <c r="T622" s="15" t="s">
        <v>6072</v>
      </c>
      <c r="U622" s="18" t="s">
        <v>587</v>
      </c>
      <c r="V622" s="15"/>
      <c r="W622" s="18"/>
      <c r="X622" s="18"/>
      <c r="Y622" s="18"/>
      <c r="Z622" s="22"/>
      <c r="AA622" s="16"/>
      <c r="AB622" s="34"/>
      <c r="AC622" s="18"/>
      <c r="AD622" s="34"/>
      <c r="AE622" s="22" t="s">
        <v>8850</v>
      </c>
      <c r="AF622" s="22" t="s">
        <v>8866</v>
      </c>
      <c r="AG622" s="22" t="s">
        <v>8854</v>
      </c>
    </row>
    <row r="623" spans="1:33" ht="105" customHeight="1" x14ac:dyDescent="0.2">
      <c r="A623" s="18">
        <v>811045767</v>
      </c>
      <c r="B623" s="18" t="s">
        <v>8315</v>
      </c>
      <c r="C623" s="15" t="s">
        <v>98</v>
      </c>
      <c r="D623" s="15" t="s">
        <v>796</v>
      </c>
      <c r="E623" s="15">
        <v>2</v>
      </c>
      <c r="F623" s="15">
        <v>2</v>
      </c>
      <c r="G623" s="15" t="s">
        <v>1025</v>
      </c>
      <c r="H623" s="15">
        <v>10</v>
      </c>
      <c r="I623" s="15">
        <v>10</v>
      </c>
      <c r="J623" s="15">
        <v>201133507</v>
      </c>
      <c r="K623" s="15" t="s">
        <v>799</v>
      </c>
      <c r="L623" s="15" t="s">
        <v>101</v>
      </c>
      <c r="M623" s="18" t="s">
        <v>799</v>
      </c>
      <c r="N623" s="22"/>
      <c r="O623" s="15" t="s">
        <v>101</v>
      </c>
      <c r="P623" s="18" t="s">
        <v>103</v>
      </c>
      <c r="Q623" s="22"/>
      <c r="R623" s="18"/>
      <c r="S623" s="18"/>
      <c r="T623" s="15" t="s">
        <v>6072</v>
      </c>
      <c r="U623" s="18" t="s">
        <v>587</v>
      </c>
      <c r="V623" s="15"/>
      <c r="W623" s="18"/>
      <c r="X623" s="18"/>
      <c r="Y623" s="18"/>
      <c r="Z623" s="22"/>
      <c r="AA623" s="16"/>
      <c r="AB623" s="34"/>
      <c r="AC623" s="18"/>
      <c r="AD623" s="34"/>
      <c r="AE623" s="22" t="s">
        <v>8850</v>
      </c>
      <c r="AF623" s="22" t="s">
        <v>8866</v>
      </c>
      <c r="AG623" s="22" t="s">
        <v>8854</v>
      </c>
    </row>
    <row r="624" spans="1:33" ht="105" customHeight="1" x14ac:dyDescent="0.2">
      <c r="A624" s="18">
        <v>811045767</v>
      </c>
      <c r="B624" s="18" t="s">
        <v>8315</v>
      </c>
      <c r="C624" s="15" t="s">
        <v>98</v>
      </c>
      <c r="D624" s="15" t="s">
        <v>350</v>
      </c>
      <c r="E624" s="15">
        <v>2</v>
      </c>
      <c r="F624" s="15">
        <v>2</v>
      </c>
      <c r="G624" s="15" t="s">
        <v>1025</v>
      </c>
      <c r="H624" s="15">
        <v>10</v>
      </c>
      <c r="I624" s="15">
        <v>10</v>
      </c>
      <c r="J624" s="15">
        <v>201134810</v>
      </c>
      <c r="K624" s="15" t="s">
        <v>351</v>
      </c>
      <c r="L624" s="15" t="s">
        <v>101</v>
      </c>
      <c r="M624" s="18" t="s">
        <v>351</v>
      </c>
      <c r="N624" s="22"/>
      <c r="O624" s="15" t="s">
        <v>101</v>
      </c>
      <c r="P624" s="18" t="s">
        <v>103</v>
      </c>
      <c r="Q624" s="22"/>
      <c r="R624" s="18"/>
      <c r="S624" s="18"/>
      <c r="T624" s="15" t="s">
        <v>6073</v>
      </c>
      <c r="U624" s="18" t="s">
        <v>587</v>
      </c>
      <c r="V624" s="15"/>
      <c r="W624" s="18"/>
      <c r="X624" s="18"/>
      <c r="Y624" s="18"/>
      <c r="Z624" s="22"/>
      <c r="AA624" s="16"/>
      <c r="AB624" s="34"/>
      <c r="AC624" s="18"/>
      <c r="AD624" s="34"/>
      <c r="AE624" s="22" t="s">
        <v>8850</v>
      </c>
      <c r="AF624" s="22" t="s">
        <v>8866</v>
      </c>
      <c r="AG624" s="22" t="s">
        <v>8854</v>
      </c>
    </row>
    <row r="625" spans="1:33" ht="105" customHeight="1" x14ac:dyDescent="0.2">
      <c r="A625" s="18">
        <v>811045767</v>
      </c>
      <c r="B625" s="18" t="s">
        <v>8315</v>
      </c>
      <c r="C625" s="15" t="s">
        <v>98</v>
      </c>
      <c r="D625" s="15" t="s">
        <v>350</v>
      </c>
      <c r="E625" s="15">
        <v>2</v>
      </c>
      <c r="F625" s="15">
        <v>2</v>
      </c>
      <c r="G625" s="15" t="s">
        <v>1025</v>
      </c>
      <c r="H625" s="15">
        <v>10</v>
      </c>
      <c r="I625" s="15">
        <v>10</v>
      </c>
      <c r="J625" s="15">
        <v>201134910</v>
      </c>
      <c r="K625" s="15" t="s">
        <v>354</v>
      </c>
      <c r="L625" s="15" t="s">
        <v>101</v>
      </c>
      <c r="M625" s="18" t="s">
        <v>354</v>
      </c>
      <c r="N625" s="22"/>
      <c r="O625" s="15" t="s">
        <v>101</v>
      </c>
      <c r="P625" s="18" t="s">
        <v>103</v>
      </c>
      <c r="Q625" s="22"/>
      <c r="R625" s="18"/>
      <c r="S625" s="18"/>
      <c r="T625" s="15" t="s">
        <v>6073</v>
      </c>
      <c r="U625" s="18" t="s">
        <v>587</v>
      </c>
      <c r="V625" s="15"/>
      <c r="W625" s="18"/>
      <c r="X625" s="18"/>
      <c r="Y625" s="18"/>
      <c r="Z625" s="22"/>
      <c r="AA625" s="16"/>
      <c r="AB625" s="34"/>
      <c r="AC625" s="18"/>
      <c r="AD625" s="34"/>
      <c r="AE625" s="22" t="s">
        <v>8850</v>
      </c>
      <c r="AF625" s="22" t="s">
        <v>8866</v>
      </c>
      <c r="AG625" s="22" t="s">
        <v>8854</v>
      </c>
    </row>
    <row r="626" spans="1:33" ht="105" customHeight="1" x14ac:dyDescent="0.2">
      <c r="A626" s="18">
        <v>811045767</v>
      </c>
      <c r="B626" s="18" t="s">
        <v>8315</v>
      </c>
      <c r="C626" s="15" t="s">
        <v>98</v>
      </c>
      <c r="D626" s="15" t="s">
        <v>182</v>
      </c>
      <c r="E626" s="15">
        <v>2</v>
      </c>
      <c r="F626" s="15">
        <v>2</v>
      </c>
      <c r="G626" s="15" t="s">
        <v>1025</v>
      </c>
      <c r="H626" s="15">
        <v>10</v>
      </c>
      <c r="I626" s="15">
        <v>10</v>
      </c>
      <c r="J626" s="15">
        <v>201135210</v>
      </c>
      <c r="K626" s="15" t="s">
        <v>183</v>
      </c>
      <c r="L626" s="15" t="s">
        <v>101</v>
      </c>
      <c r="M626" s="18" t="s">
        <v>183</v>
      </c>
      <c r="N626" s="22"/>
      <c r="O626" s="15" t="s">
        <v>101</v>
      </c>
      <c r="P626" s="18" t="s">
        <v>103</v>
      </c>
      <c r="Q626" s="22"/>
      <c r="R626" s="18"/>
      <c r="S626" s="18"/>
      <c r="T626" s="15" t="s">
        <v>6074</v>
      </c>
      <c r="U626" s="18" t="s">
        <v>587</v>
      </c>
      <c r="V626" s="15"/>
      <c r="W626" s="18"/>
      <c r="X626" s="18"/>
      <c r="Y626" s="18"/>
      <c r="Z626" s="22"/>
      <c r="AA626" s="16"/>
      <c r="AB626" s="34"/>
      <c r="AC626" s="18"/>
      <c r="AD626" s="34"/>
      <c r="AE626" s="22" t="s">
        <v>8850</v>
      </c>
      <c r="AF626" s="22" t="s">
        <v>8866</v>
      </c>
      <c r="AG626" s="22" t="s">
        <v>8854</v>
      </c>
    </row>
    <row r="627" spans="1:33" ht="105" customHeight="1" x14ac:dyDescent="0.2">
      <c r="A627" s="18">
        <v>811045767</v>
      </c>
      <c r="B627" s="18" t="s">
        <v>8315</v>
      </c>
      <c r="C627" s="15" t="s">
        <v>98</v>
      </c>
      <c r="D627" s="15" t="s">
        <v>182</v>
      </c>
      <c r="E627" s="15">
        <v>2</v>
      </c>
      <c r="F627" s="15">
        <v>2</v>
      </c>
      <c r="G627" s="15" t="s">
        <v>1025</v>
      </c>
      <c r="H627" s="15">
        <v>11</v>
      </c>
      <c r="I627" s="15">
        <v>10</v>
      </c>
      <c r="J627" s="15">
        <v>201135310</v>
      </c>
      <c r="K627" s="15" t="s">
        <v>189</v>
      </c>
      <c r="L627" s="15" t="s">
        <v>101</v>
      </c>
      <c r="M627" s="18" t="s">
        <v>189</v>
      </c>
      <c r="N627" s="22"/>
      <c r="O627" s="15" t="s">
        <v>101</v>
      </c>
      <c r="P627" s="18" t="s">
        <v>103</v>
      </c>
      <c r="Q627" s="22"/>
      <c r="R627" s="18"/>
      <c r="S627" s="18"/>
      <c r="T627" s="15" t="s">
        <v>6074</v>
      </c>
      <c r="U627" s="18" t="s">
        <v>587</v>
      </c>
      <c r="V627" s="15"/>
      <c r="W627" s="18"/>
      <c r="X627" s="18"/>
      <c r="Y627" s="18"/>
      <c r="Z627" s="22"/>
      <c r="AA627" s="16"/>
      <c r="AB627" s="34"/>
      <c r="AC627" s="18"/>
      <c r="AD627" s="34"/>
      <c r="AE627" s="22" t="s">
        <v>8850</v>
      </c>
      <c r="AF627" s="22" t="s">
        <v>8866</v>
      </c>
      <c r="AG627" s="22" t="s">
        <v>8854</v>
      </c>
    </row>
    <row r="628" spans="1:33" ht="105" customHeight="1" x14ac:dyDescent="0.2">
      <c r="A628" s="18">
        <v>811045767</v>
      </c>
      <c r="B628" s="18" t="s">
        <v>8315</v>
      </c>
      <c r="C628" s="15" t="s">
        <v>98</v>
      </c>
      <c r="D628" s="15" t="s">
        <v>769</v>
      </c>
      <c r="E628" s="15">
        <v>2</v>
      </c>
      <c r="F628" s="15">
        <v>2</v>
      </c>
      <c r="G628" s="15" t="s">
        <v>1025</v>
      </c>
      <c r="H628" s="15">
        <v>7</v>
      </c>
      <c r="I628" s="15">
        <v>7</v>
      </c>
      <c r="J628" s="15">
        <v>201140209</v>
      </c>
      <c r="K628" s="15" t="s">
        <v>770</v>
      </c>
      <c r="L628" s="15" t="s">
        <v>452</v>
      </c>
      <c r="M628" s="18" t="s">
        <v>770</v>
      </c>
      <c r="N628" s="22"/>
      <c r="O628" s="15" t="s">
        <v>101</v>
      </c>
      <c r="P628" s="18" t="s">
        <v>103</v>
      </c>
      <c r="Q628" s="22"/>
      <c r="R628" s="18"/>
      <c r="S628" s="18"/>
      <c r="T628" s="15" t="s">
        <v>773</v>
      </c>
      <c r="U628" s="18" t="s">
        <v>8630</v>
      </c>
      <c r="V628" s="15"/>
      <c r="W628" s="18"/>
      <c r="X628" s="18"/>
      <c r="Y628" s="18"/>
      <c r="Z628" s="22"/>
      <c r="AA628" s="16"/>
      <c r="AB628" s="34"/>
      <c r="AC628" s="18"/>
      <c r="AD628" s="34"/>
      <c r="AE628" s="22" t="s">
        <v>8850</v>
      </c>
      <c r="AF628" s="22" t="s">
        <v>8866</v>
      </c>
      <c r="AG628" s="22" t="s">
        <v>8854</v>
      </c>
    </row>
    <row r="629" spans="1:33" ht="105" customHeight="1" x14ac:dyDescent="0.2">
      <c r="A629" s="18">
        <v>811045767</v>
      </c>
      <c r="B629" s="18" t="s">
        <v>8315</v>
      </c>
      <c r="C629" s="15" t="s">
        <v>98</v>
      </c>
      <c r="D629" s="15" t="s">
        <v>769</v>
      </c>
      <c r="E629" s="15">
        <v>2</v>
      </c>
      <c r="F629" s="15">
        <v>2</v>
      </c>
      <c r="G629" s="15" t="s">
        <v>1025</v>
      </c>
      <c r="H629" s="15">
        <v>7</v>
      </c>
      <c r="I629" s="15">
        <v>7</v>
      </c>
      <c r="J629" s="15">
        <v>201140409</v>
      </c>
      <c r="K629" s="15" t="s">
        <v>777</v>
      </c>
      <c r="L629" s="15" t="s">
        <v>452</v>
      </c>
      <c r="M629" s="18" t="s">
        <v>777</v>
      </c>
      <c r="N629" s="22"/>
      <c r="O629" s="15" t="s">
        <v>101</v>
      </c>
      <c r="P629" s="18" t="s">
        <v>103</v>
      </c>
      <c r="Q629" s="22"/>
      <c r="R629" s="18"/>
      <c r="S629" s="18"/>
      <c r="T629" s="15" t="s">
        <v>773</v>
      </c>
      <c r="U629" s="18" t="s">
        <v>8630</v>
      </c>
      <c r="V629" s="15"/>
      <c r="W629" s="18"/>
      <c r="X629" s="18"/>
      <c r="Y629" s="18"/>
      <c r="Z629" s="22"/>
      <c r="AA629" s="16"/>
      <c r="AB629" s="34"/>
      <c r="AC629" s="18"/>
      <c r="AD629" s="34"/>
      <c r="AE629" s="22" t="s">
        <v>8850</v>
      </c>
      <c r="AF629" s="22" t="s">
        <v>8866</v>
      </c>
      <c r="AG629" s="22" t="s">
        <v>8854</v>
      </c>
    </row>
    <row r="630" spans="1:33" ht="105" customHeight="1" x14ac:dyDescent="0.2">
      <c r="A630" s="18">
        <v>811045767</v>
      </c>
      <c r="B630" s="18" t="s">
        <v>8315</v>
      </c>
      <c r="C630" s="15" t="s">
        <v>98</v>
      </c>
      <c r="D630" s="15" t="s">
        <v>780</v>
      </c>
      <c r="E630" s="15">
        <v>2</v>
      </c>
      <c r="F630" s="15">
        <v>2</v>
      </c>
      <c r="G630" s="15" t="s">
        <v>1025</v>
      </c>
      <c r="H630" s="15">
        <v>10</v>
      </c>
      <c r="I630" s="15">
        <v>10</v>
      </c>
      <c r="J630" s="15">
        <v>201140509</v>
      </c>
      <c r="K630" s="15" t="s">
        <v>781</v>
      </c>
      <c r="L630" s="15" t="s">
        <v>452</v>
      </c>
      <c r="M630" s="18" t="s">
        <v>781</v>
      </c>
      <c r="N630" s="22"/>
      <c r="O630" s="15" t="s">
        <v>101</v>
      </c>
      <c r="P630" s="18" t="s">
        <v>103</v>
      </c>
      <c r="Q630" s="22"/>
      <c r="R630" s="18"/>
      <c r="S630" s="18"/>
      <c r="T630" s="15" t="s">
        <v>783</v>
      </c>
      <c r="U630" s="18" t="s">
        <v>8630</v>
      </c>
      <c r="V630" s="15"/>
      <c r="W630" s="18"/>
      <c r="X630" s="18"/>
      <c r="Y630" s="18"/>
      <c r="Z630" s="22"/>
      <c r="AA630" s="16"/>
      <c r="AB630" s="34"/>
      <c r="AC630" s="18"/>
      <c r="AD630" s="34"/>
      <c r="AE630" s="22" t="s">
        <v>8850</v>
      </c>
      <c r="AF630" s="22" t="s">
        <v>8866</v>
      </c>
      <c r="AG630" s="22" t="s">
        <v>8854</v>
      </c>
    </row>
    <row r="631" spans="1:33" ht="105" customHeight="1" x14ac:dyDescent="0.2">
      <c r="A631" s="18">
        <v>811045767</v>
      </c>
      <c r="B631" s="18" t="s">
        <v>8315</v>
      </c>
      <c r="C631" s="15" t="s">
        <v>98</v>
      </c>
      <c r="D631" s="15" t="s">
        <v>780</v>
      </c>
      <c r="E631" s="15">
        <v>2</v>
      </c>
      <c r="F631" s="15">
        <v>2</v>
      </c>
      <c r="G631" s="15" t="s">
        <v>1025</v>
      </c>
      <c r="H631" s="15">
        <v>10</v>
      </c>
      <c r="I631" s="15">
        <v>10</v>
      </c>
      <c r="J631" s="15">
        <v>201140609</v>
      </c>
      <c r="K631" s="15" t="s">
        <v>786</v>
      </c>
      <c r="L631" s="15" t="s">
        <v>452</v>
      </c>
      <c r="M631" s="18" t="s">
        <v>786</v>
      </c>
      <c r="N631" s="22"/>
      <c r="O631" s="15" t="s">
        <v>101</v>
      </c>
      <c r="P631" s="18" t="s">
        <v>103</v>
      </c>
      <c r="Q631" s="22"/>
      <c r="R631" s="18"/>
      <c r="S631" s="18"/>
      <c r="T631" s="15" t="s">
        <v>783</v>
      </c>
      <c r="U631" s="18" t="s">
        <v>8630</v>
      </c>
      <c r="V631" s="15"/>
      <c r="W631" s="18"/>
      <c r="X631" s="18"/>
      <c r="Y631" s="18"/>
      <c r="Z631" s="22"/>
      <c r="AA631" s="16"/>
      <c r="AB631" s="34"/>
      <c r="AC631" s="18"/>
      <c r="AD631" s="34"/>
      <c r="AE631" s="22" t="s">
        <v>8850</v>
      </c>
      <c r="AF631" s="22" t="s">
        <v>8866</v>
      </c>
      <c r="AG631" s="22" t="s">
        <v>8854</v>
      </c>
    </row>
    <row r="632" spans="1:33" ht="120" customHeight="1" x14ac:dyDescent="0.2">
      <c r="A632" s="18">
        <v>811045767</v>
      </c>
      <c r="B632" s="18" t="s">
        <v>8315</v>
      </c>
      <c r="C632" s="15" t="s">
        <v>98</v>
      </c>
      <c r="D632" s="15" t="s">
        <v>788</v>
      </c>
      <c r="E632" s="15">
        <v>2</v>
      </c>
      <c r="F632" s="15">
        <v>2</v>
      </c>
      <c r="G632" s="15" t="s">
        <v>1025</v>
      </c>
      <c r="H632" s="15">
        <v>8</v>
      </c>
      <c r="I632" s="15">
        <v>8</v>
      </c>
      <c r="J632" s="15">
        <v>201140809</v>
      </c>
      <c r="K632" s="15" t="s">
        <v>789</v>
      </c>
      <c r="L632" s="15" t="s">
        <v>452</v>
      </c>
      <c r="M632" s="18" t="s">
        <v>789</v>
      </c>
      <c r="N632" s="22"/>
      <c r="O632" s="15" t="s">
        <v>101</v>
      </c>
      <c r="P632" s="18" t="s">
        <v>103</v>
      </c>
      <c r="Q632" s="22"/>
      <c r="R632" s="18"/>
      <c r="S632" s="18"/>
      <c r="T632" s="15" t="s">
        <v>6076</v>
      </c>
      <c r="U632" s="18" t="s">
        <v>8630</v>
      </c>
      <c r="V632" s="15"/>
      <c r="W632" s="18"/>
      <c r="X632" s="18"/>
      <c r="Y632" s="18"/>
      <c r="Z632" s="22"/>
      <c r="AA632" s="16"/>
      <c r="AB632" s="34"/>
      <c r="AC632" s="18"/>
      <c r="AD632" s="34"/>
      <c r="AE632" s="22" t="s">
        <v>8850</v>
      </c>
      <c r="AF632" s="22" t="s">
        <v>8866</v>
      </c>
      <c r="AG632" s="22" t="s">
        <v>8854</v>
      </c>
    </row>
    <row r="633" spans="1:33" ht="105" customHeight="1" x14ac:dyDescent="0.2">
      <c r="A633" s="18">
        <v>811045767</v>
      </c>
      <c r="B633" s="18" t="s">
        <v>8315</v>
      </c>
      <c r="C633" s="15" t="s">
        <v>98</v>
      </c>
      <c r="D633" s="15" t="s">
        <v>788</v>
      </c>
      <c r="E633" s="15">
        <v>2</v>
      </c>
      <c r="F633" s="15">
        <v>2</v>
      </c>
      <c r="G633" s="15" t="s">
        <v>1025</v>
      </c>
      <c r="H633" s="15">
        <v>8</v>
      </c>
      <c r="I633" s="15">
        <v>8</v>
      </c>
      <c r="J633" s="15">
        <v>201141009</v>
      </c>
      <c r="K633" s="15" t="s">
        <v>794</v>
      </c>
      <c r="L633" s="15" t="s">
        <v>452</v>
      </c>
      <c r="M633" s="18" t="s">
        <v>794</v>
      </c>
      <c r="N633" s="22"/>
      <c r="O633" s="15" t="s">
        <v>101</v>
      </c>
      <c r="P633" s="18" t="s">
        <v>103</v>
      </c>
      <c r="Q633" s="22"/>
      <c r="R633" s="18"/>
      <c r="S633" s="18"/>
      <c r="T633" s="15" t="s">
        <v>6076</v>
      </c>
      <c r="U633" s="18" t="s">
        <v>8630</v>
      </c>
      <c r="V633" s="15"/>
      <c r="W633" s="18"/>
      <c r="X633" s="18"/>
      <c r="Y633" s="18"/>
      <c r="Z633" s="22"/>
      <c r="AA633" s="16"/>
      <c r="AB633" s="34"/>
      <c r="AC633" s="18"/>
      <c r="AD633" s="34"/>
      <c r="AE633" s="22" t="s">
        <v>8850</v>
      </c>
      <c r="AF633" s="22" t="s">
        <v>8866</v>
      </c>
      <c r="AG633" s="22" t="s">
        <v>8854</v>
      </c>
    </row>
    <row r="634" spans="1:33" ht="105" customHeight="1" x14ac:dyDescent="0.2">
      <c r="A634" s="18">
        <v>811045767</v>
      </c>
      <c r="B634" s="18" t="s">
        <v>8315</v>
      </c>
      <c r="C634" s="15" t="s">
        <v>98</v>
      </c>
      <c r="D634" s="15" t="s">
        <v>1545</v>
      </c>
      <c r="E634" s="15">
        <v>2</v>
      </c>
      <c r="F634" s="15">
        <v>2</v>
      </c>
      <c r="G634" s="15" t="s">
        <v>1025</v>
      </c>
      <c r="H634" s="15">
        <v>8</v>
      </c>
      <c r="I634" s="15">
        <v>8</v>
      </c>
      <c r="J634" s="15">
        <v>201141109</v>
      </c>
      <c r="K634" s="15" t="s">
        <v>1546</v>
      </c>
      <c r="L634" s="15" t="s">
        <v>452</v>
      </c>
      <c r="M634" s="18" t="s">
        <v>8506</v>
      </c>
      <c r="N634" s="22"/>
      <c r="O634" s="15" t="s">
        <v>101</v>
      </c>
      <c r="P634" s="18" t="s">
        <v>103</v>
      </c>
      <c r="Q634" s="22"/>
      <c r="R634" s="18"/>
      <c r="S634" s="18"/>
      <c r="T634" s="15"/>
      <c r="U634" s="18" t="s">
        <v>1505</v>
      </c>
      <c r="V634" s="15"/>
      <c r="W634" s="18"/>
      <c r="X634" s="18"/>
      <c r="Y634" s="18"/>
      <c r="Z634" s="22"/>
      <c r="AA634" s="16"/>
      <c r="AB634" s="34"/>
      <c r="AC634" s="18"/>
      <c r="AD634" s="34"/>
      <c r="AE634" s="22" t="s">
        <v>8850</v>
      </c>
      <c r="AF634" s="22" t="s">
        <v>8866</v>
      </c>
      <c r="AG634" s="22" t="s">
        <v>8854</v>
      </c>
    </row>
    <row r="635" spans="1:33" ht="105" customHeight="1" x14ac:dyDescent="0.2">
      <c r="A635" s="18">
        <v>811045767</v>
      </c>
      <c r="B635" s="18" t="s">
        <v>8315</v>
      </c>
      <c r="C635" s="15" t="s">
        <v>98</v>
      </c>
      <c r="D635" s="15" t="s">
        <v>1545</v>
      </c>
      <c r="E635" s="15">
        <v>2</v>
      </c>
      <c r="F635" s="15">
        <v>2</v>
      </c>
      <c r="G635" s="15" t="s">
        <v>1025</v>
      </c>
      <c r="H635" s="15">
        <v>8</v>
      </c>
      <c r="I635" s="15">
        <v>8</v>
      </c>
      <c r="J635" s="15">
        <v>201141209</v>
      </c>
      <c r="K635" s="15" t="s">
        <v>1547</v>
      </c>
      <c r="L635" s="15" t="s">
        <v>452</v>
      </c>
      <c r="M635" s="18" t="s">
        <v>8507</v>
      </c>
      <c r="N635" s="22"/>
      <c r="O635" s="15" t="s">
        <v>101</v>
      </c>
      <c r="P635" s="18" t="s">
        <v>103</v>
      </c>
      <c r="Q635" s="22"/>
      <c r="R635" s="18"/>
      <c r="S635" s="18"/>
      <c r="T635" s="15"/>
      <c r="U635" s="18" t="s">
        <v>1505</v>
      </c>
      <c r="V635" s="15"/>
      <c r="W635" s="18"/>
      <c r="X635" s="18"/>
      <c r="Y635" s="18"/>
      <c r="Z635" s="22"/>
      <c r="AA635" s="16"/>
      <c r="AB635" s="34"/>
      <c r="AC635" s="18"/>
      <c r="AD635" s="34"/>
      <c r="AE635" s="22" t="s">
        <v>8850</v>
      </c>
      <c r="AF635" s="22" t="s">
        <v>8866</v>
      </c>
      <c r="AG635" s="22" t="s">
        <v>8854</v>
      </c>
    </row>
    <row r="636" spans="1:33" ht="105" customHeight="1" x14ac:dyDescent="0.2">
      <c r="A636" s="18">
        <v>811045767</v>
      </c>
      <c r="B636" s="18" t="s">
        <v>8315</v>
      </c>
      <c r="C636" s="15" t="s">
        <v>98</v>
      </c>
      <c r="D636" s="15" t="s">
        <v>191</v>
      </c>
      <c r="E636" s="15">
        <v>3</v>
      </c>
      <c r="F636" s="15">
        <v>3</v>
      </c>
      <c r="G636" s="15" t="s">
        <v>1025</v>
      </c>
      <c r="H636" s="15">
        <v>6</v>
      </c>
      <c r="I636" s="15">
        <v>6</v>
      </c>
      <c r="J636" s="15">
        <v>201142310</v>
      </c>
      <c r="K636" s="15" t="s">
        <v>192</v>
      </c>
      <c r="L636" s="15" t="s">
        <v>101</v>
      </c>
      <c r="M636" s="18" t="s">
        <v>192</v>
      </c>
      <c r="N636" s="22"/>
      <c r="O636" s="15" t="s">
        <v>101</v>
      </c>
      <c r="P636" s="18" t="s">
        <v>103</v>
      </c>
      <c r="Q636" s="22"/>
      <c r="R636" s="18"/>
      <c r="S636" s="18"/>
      <c r="T636" s="15" t="s">
        <v>6077</v>
      </c>
      <c r="U636" s="18" t="s">
        <v>1497</v>
      </c>
      <c r="V636" s="15"/>
      <c r="W636" s="18"/>
      <c r="X636" s="18"/>
      <c r="Y636" s="18"/>
      <c r="Z636" s="22"/>
      <c r="AA636" s="16"/>
      <c r="AB636" s="34"/>
      <c r="AC636" s="18"/>
      <c r="AD636" s="34"/>
      <c r="AE636" s="22" t="s">
        <v>8850</v>
      </c>
      <c r="AF636" s="22" t="s">
        <v>8866</v>
      </c>
      <c r="AG636" s="22" t="s">
        <v>8854</v>
      </c>
    </row>
    <row r="637" spans="1:33" ht="105" customHeight="1" x14ac:dyDescent="0.2">
      <c r="A637" s="18">
        <v>811045767</v>
      </c>
      <c r="B637" s="18" t="s">
        <v>8315</v>
      </c>
      <c r="C637" s="15" t="s">
        <v>98</v>
      </c>
      <c r="D637" s="15" t="s">
        <v>191</v>
      </c>
      <c r="E637" s="15">
        <v>3</v>
      </c>
      <c r="F637" s="15">
        <v>3</v>
      </c>
      <c r="G637" s="15" t="s">
        <v>1025</v>
      </c>
      <c r="H637" s="15">
        <v>6</v>
      </c>
      <c r="I637" s="15">
        <v>6</v>
      </c>
      <c r="J637" s="15">
        <v>201142410</v>
      </c>
      <c r="K637" s="15" t="s">
        <v>197</v>
      </c>
      <c r="L637" s="15" t="s">
        <v>101</v>
      </c>
      <c r="M637" s="18" t="s">
        <v>197</v>
      </c>
      <c r="N637" s="22"/>
      <c r="O637" s="15" t="s">
        <v>101</v>
      </c>
      <c r="P637" s="18" t="s">
        <v>103</v>
      </c>
      <c r="Q637" s="22"/>
      <c r="R637" s="18"/>
      <c r="S637" s="18"/>
      <c r="T637" s="15" t="s">
        <v>6077</v>
      </c>
      <c r="U637" s="18" t="s">
        <v>1497</v>
      </c>
      <c r="V637" s="15"/>
      <c r="W637" s="18"/>
      <c r="X637" s="18"/>
      <c r="Y637" s="18"/>
      <c r="Z637" s="22"/>
      <c r="AA637" s="16"/>
      <c r="AB637" s="34"/>
      <c r="AC637" s="18"/>
      <c r="AD637" s="34"/>
      <c r="AE637" s="22" t="s">
        <v>8850</v>
      </c>
      <c r="AF637" s="22" t="s">
        <v>8866</v>
      </c>
      <c r="AG637" s="22" t="s">
        <v>8854</v>
      </c>
    </row>
    <row r="638" spans="1:33" ht="150" customHeight="1" x14ac:dyDescent="0.2">
      <c r="A638" s="18">
        <v>811045767</v>
      </c>
      <c r="B638" s="18" t="s">
        <v>8315</v>
      </c>
      <c r="C638" s="15" t="s">
        <v>98</v>
      </c>
      <c r="D638" s="15" t="s">
        <v>191</v>
      </c>
      <c r="E638" s="15">
        <v>3</v>
      </c>
      <c r="F638" s="15">
        <v>3</v>
      </c>
      <c r="G638" s="15" t="s">
        <v>1025</v>
      </c>
      <c r="H638" s="15">
        <v>6</v>
      </c>
      <c r="I638" s="15">
        <v>6</v>
      </c>
      <c r="J638" s="15">
        <v>201142510</v>
      </c>
      <c r="K638" s="15" t="s">
        <v>200</v>
      </c>
      <c r="L638" s="15" t="s">
        <v>101</v>
      </c>
      <c r="M638" s="18" t="s">
        <v>200</v>
      </c>
      <c r="N638" s="22"/>
      <c r="O638" s="15" t="s">
        <v>101</v>
      </c>
      <c r="P638" s="18" t="s">
        <v>103</v>
      </c>
      <c r="Q638" s="22"/>
      <c r="R638" s="18"/>
      <c r="S638" s="18"/>
      <c r="T638" s="15" t="s">
        <v>6077</v>
      </c>
      <c r="U638" s="18" t="s">
        <v>1497</v>
      </c>
      <c r="V638" s="15"/>
      <c r="W638" s="18"/>
      <c r="X638" s="18"/>
      <c r="Y638" s="18"/>
      <c r="Z638" s="22"/>
      <c r="AA638" s="16"/>
      <c r="AB638" s="34"/>
      <c r="AC638" s="18"/>
      <c r="AD638" s="34"/>
      <c r="AE638" s="22" t="s">
        <v>8850</v>
      </c>
      <c r="AF638" s="22" t="s">
        <v>8866</v>
      </c>
      <c r="AG638" s="22" t="s">
        <v>8854</v>
      </c>
    </row>
    <row r="639" spans="1:33" ht="105" customHeight="1" x14ac:dyDescent="0.2">
      <c r="A639" s="18">
        <v>811045767</v>
      </c>
      <c r="B639" s="18" t="s">
        <v>8315</v>
      </c>
      <c r="C639" s="15" t="s">
        <v>98</v>
      </c>
      <c r="D639" s="15" t="s">
        <v>355</v>
      </c>
      <c r="E639" s="15">
        <v>2</v>
      </c>
      <c r="F639" s="15">
        <v>2</v>
      </c>
      <c r="G639" s="15" t="s">
        <v>1025</v>
      </c>
      <c r="H639" s="15">
        <v>12</v>
      </c>
      <c r="I639" s="15">
        <v>12</v>
      </c>
      <c r="J639" s="15">
        <v>201151810</v>
      </c>
      <c r="K639" s="15" t="s">
        <v>356</v>
      </c>
      <c r="L639" s="15" t="s">
        <v>101</v>
      </c>
      <c r="M639" s="18" t="s">
        <v>356</v>
      </c>
      <c r="N639" s="22"/>
      <c r="O639" s="15" t="s">
        <v>101</v>
      </c>
      <c r="P639" s="18" t="s">
        <v>103</v>
      </c>
      <c r="Q639" s="22"/>
      <c r="R639" s="18"/>
      <c r="S639" s="18"/>
      <c r="T639" s="15" t="s">
        <v>6083</v>
      </c>
      <c r="U639" s="18" t="s">
        <v>587</v>
      </c>
      <c r="V639" s="15"/>
      <c r="W639" s="18"/>
      <c r="X639" s="18"/>
      <c r="Y639" s="18"/>
      <c r="Z639" s="22"/>
      <c r="AA639" s="16"/>
      <c r="AB639" s="34"/>
      <c r="AC639" s="18"/>
      <c r="AD639" s="34"/>
      <c r="AE639" s="22" t="s">
        <v>8850</v>
      </c>
      <c r="AF639" s="22" t="s">
        <v>8866</v>
      </c>
      <c r="AG639" s="22" t="s">
        <v>8854</v>
      </c>
    </row>
    <row r="640" spans="1:33" ht="105" customHeight="1" x14ac:dyDescent="0.2">
      <c r="A640" s="18">
        <v>811045767</v>
      </c>
      <c r="B640" s="18" t="s">
        <v>8315</v>
      </c>
      <c r="C640" s="15" t="s">
        <v>98</v>
      </c>
      <c r="D640" s="15" t="s">
        <v>355</v>
      </c>
      <c r="E640" s="15">
        <v>2</v>
      </c>
      <c r="F640" s="15">
        <v>2</v>
      </c>
      <c r="G640" s="15" t="s">
        <v>1025</v>
      </c>
      <c r="H640" s="15">
        <v>12</v>
      </c>
      <c r="I640" s="15">
        <v>12</v>
      </c>
      <c r="J640" s="15">
        <v>201151910</v>
      </c>
      <c r="K640" s="15" t="s">
        <v>360</v>
      </c>
      <c r="L640" s="15" t="s">
        <v>101</v>
      </c>
      <c r="M640" s="18" t="s">
        <v>360</v>
      </c>
      <c r="N640" s="22"/>
      <c r="O640" s="15" t="s">
        <v>101</v>
      </c>
      <c r="P640" s="18" t="s">
        <v>103</v>
      </c>
      <c r="Q640" s="22"/>
      <c r="R640" s="18"/>
      <c r="S640" s="18"/>
      <c r="T640" s="15" t="s">
        <v>6083</v>
      </c>
      <c r="U640" s="18" t="s">
        <v>587</v>
      </c>
      <c r="V640" s="15"/>
      <c r="W640" s="18"/>
      <c r="X640" s="18"/>
      <c r="Y640" s="18"/>
      <c r="Z640" s="22"/>
      <c r="AA640" s="16"/>
      <c r="AB640" s="34"/>
      <c r="AC640" s="18"/>
      <c r="AD640" s="34"/>
      <c r="AE640" s="22" t="s">
        <v>8850</v>
      </c>
      <c r="AF640" s="22" t="s">
        <v>8866</v>
      </c>
      <c r="AG640" s="22" t="s">
        <v>8854</v>
      </c>
    </row>
    <row r="641" spans="1:33" ht="105" customHeight="1" x14ac:dyDescent="0.2">
      <c r="A641" s="18">
        <v>811045767</v>
      </c>
      <c r="B641" s="18" t="s">
        <v>8315</v>
      </c>
      <c r="C641" s="15" t="s">
        <v>98</v>
      </c>
      <c r="D641" s="15" t="s">
        <v>236</v>
      </c>
      <c r="E641" s="15">
        <v>2</v>
      </c>
      <c r="F641" s="15">
        <v>2</v>
      </c>
      <c r="G641" s="15" t="s">
        <v>1025</v>
      </c>
      <c r="H641" s="15">
        <v>8</v>
      </c>
      <c r="I641" s="15">
        <v>8</v>
      </c>
      <c r="J641" s="15">
        <v>201154610</v>
      </c>
      <c r="K641" s="15" t="s">
        <v>237</v>
      </c>
      <c r="L641" s="15" t="s">
        <v>101</v>
      </c>
      <c r="M641" s="18" t="s">
        <v>237</v>
      </c>
      <c r="N641" s="22"/>
      <c r="O641" s="15" t="s">
        <v>239</v>
      </c>
      <c r="P641" s="18" t="s">
        <v>103</v>
      </c>
      <c r="Q641" s="22"/>
      <c r="R641" s="18"/>
      <c r="S641" s="18"/>
      <c r="T641" s="15" t="s">
        <v>6091</v>
      </c>
      <c r="U641" s="18" t="s">
        <v>240</v>
      </c>
      <c r="V641" s="15"/>
      <c r="W641" s="18"/>
      <c r="X641" s="18"/>
      <c r="Y641" s="18"/>
      <c r="Z641" s="22"/>
      <c r="AA641" s="16"/>
      <c r="AB641" s="34"/>
      <c r="AC641" s="18"/>
      <c r="AD641" s="34"/>
      <c r="AE641" s="22" t="s">
        <v>8850</v>
      </c>
      <c r="AF641" s="22" t="s">
        <v>8866</v>
      </c>
      <c r="AG641" s="22" t="s">
        <v>8854</v>
      </c>
    </row>
    <row r="642" spans="1:33" ht="120" customHeight="1" x14ac:dyDescent="0.2">
      <c r="A642" s="18">
        <v>811045767</v>
      </c>
      <c r="B642" s="18" t="s">
        <v>8315</v>
      </c>
      <c r="C642" s="15" t="s">
        <v>98</v>
      </c>
      <c r="D642" s="15" t="s">
        <v>236</v>
      </c>
      <c r="E642" s="15">
        <v>2</v>
      </c>
      <c r="F642" s="15">
        <v>2</v>
      </c>
      <c r="G642" s="15" t="s">
        <v>1025</v>
      </c>
      <c r="H642" s="15">
        <v>8</v>
      </c>
      <c r="I642" s="15">
        <v>8</v>
      </c>
      <c r="J642" s="15">
        <v>201154611</v>
      </c>
      <c r="K642" s="15" t="s">
        <v>243</v>
      </c>
      <c r="L642" s="15" t="s">
        <v>101</v>
      </c>
      <c r="M642" s="18" t="s">
        <v>243</v>
      </c>
      <c r="N642" s="22"/>
      <c r="O642" s="15" t="s">
        <v>239</v>
      </c>
      <c r="P642" s="18" t="s">
        <v>103</v>
      </c>
      <c r="Q642" s="22"/>
      <c r="R642" s="18"/>
      <c r="S642" s="18"/>
      <c r="T642" s="15" t="s">
        <v>6092</v>
      </c>
      <c r="U642" s="18" t="s">
        <v>587</v>
      </c>
      <c r="V642" s="15"/>
      <c r="W642" s="18"/>
      <c r="X642" s="18"/>
      <c r="Y642" s="18"/>
      <c r="Z642" s="22"/>
      <c r="AA642" s="16"/>
      <c r="AB642" s="34"/>
      <c r="AC642" s="18"/>
      <c r="AD642" s="34"/>
      <c r="AE642" s="22" t="s">
        <v>8850</v>
      </c>
      <c r="AF642" s="22" t="s">
        <v>8866</v>
      </c>
      <c r="AG642" s="22" t="s">
        <v>8854</v>
      </c>
    </row>
    <row r="643" spans="1:33" ht="120" customHeight="1" x14ac:dyDescent="0.2">
      <c r="A643" s="18">
        <v>811045767</v>
      </c>
      <c r="B643" s="18" t="s">
        <v>8315</v>
      </c>
      <c r="C643" s="15" t="s">
        <v>98</v>
      </c>
      <c r="D643" s="15" t="s">
        <v>292</v>
      </c>
      <c r="E643" s="15">
        <v>2</v>
      </c>
      <c r="F643" s="15">
        <v>2</v>
      </c>
      <c r="G643" s="15" t="s">
        <v>1025</v>
      </c>
      <c r="H643" s="15">
        <v>5</v>
      </c>
      <c r="I643" s="15">
        <v>5</v>
      </c>
      <c r="J643" s="15">
        <v>206010810</v>
      </c>
      <c r="K643" s="15" t="s">
        <v>293</v>
      </c>
      <c r="L643" s="15" t="s">
        <v>101</v>
      </c>
      <c r="M643" s="18" t="s">
        <v>293</v>
      </c>
      <c r="N643" s="22"/>
      <c r="O643" s="15" t="s">
        <v>101</v>
      </c>
      <c r="P643" s="18" t="s">
        <v>103</v>
      </c>
      <c r="Q643" s="22"/>
      <c r="R643" s="18"/>
      <c r="S643" s="18"/>
      <c r="T643" s="15" t="s">
        <v>295</v>
      </c>
      <c r="U643" s="18" t="s">
        <v>2688</v>
      </c>
      <c r="V643" s="15"/>
      <c r="W643" s="18"/>
      <c r="X643" s="18"/>
      <c r="Y643" s="18"/>
      <c r="Z643" s="22"/>
      <c r="AA643" s="16"/>
      <c r="AB643" s="34"/>
      <c r="AC643" s="18"/>
      <c r="AD643" s="34"/>
      <c r="AE643" s="22" t="s">
        <v>8850</v>
      </c>
      <c r="AF643" s="22" t="s">
        <v>8866</v>
      </c>
      <c r="AG643" s="22" t="s">
        <v>8854</v>
      </c>
    </row>
    <row r="644" spans="1:33" ht="105" customHeight="1" x14ac:dyDescent="0.2">
      <c r="A644" s="18">
        <v>811045767</v>
      </c>
      <c r="B644" s="18" t="s">
        <v>8315</v>
      </c>
      <c r="C644" s="15" t="s">
        <v>98</v>
      </c>
      <c r="D644" s="15" t="s">
        <v>292</v>
      </c>
      <c r="E644" s="15">
        <v>2</v>
      </c>
      <c r="F644" s="15">
        <v>2</v>
      </c>
      <c r="G644" s="15" t="s">
        <v>1025</v>
      </c>
      <c r="H644" s="15">
        <v>6</v>
      </c>
      <c r="I644" s="15">
        <v>5</v>
      </c>
      <c r="J644" s="15">
        <v>206010910</v>
      </c>
      <c r="K644" s="15" t="s">
        <v>300</v>
      </c>
      <c r="L644" s="15" t="s">
        <v>101</v>
      </c>
      <c r="M644" s="18" t="s">
        <v>300</v>
      </c>
      <c r="N644" s="22"/>
      <c r="O644" s="15" t="s">
        <v>101</v>
      </c>
      <c r="P644" s="18" t="s">
        <v>103</v>
      </c>
      <c r="Q644" s="22"/>
      <c r="R644" s="18"/>
      <c r="S644" s="18"/>
      <c r="T644" s="15" t="s">
        <v>295</v>
      </c>
      <c r="U644" s="18" t="s">
        <v>2688</v>
      </c>
      <c r="V644" s="15"/>
      <c r="W644" s="18"/>
      <c r="X644" s="18"/>
      <c r="Y644" s="18"/>
      <c r="Z644" s="22"/>
      <c r="AA644" s="16"/>
      <c r="AB644" s="34"/>
      <c r="AC644" s="18"/>
      <c r="AD644" s="34"/>
      <c r="AE644" s="22" t="s">
        <v>8850</v>
      </c>
      <c r="AF644" s="22" t="s">
        <v>8866</v>
      </c>
      <c r="AG644" s="22" t="s">
        <v>8854</v>
      </c>
    </row>
    <row r="645" spans="1:33" ht="105" customHeight="1" x14ac:dyDescent="0.2">
      <c r="A645" s="18">
        <v>811045767</v>
      </c>
      <c r="B645" s="18" t="s">
        <v>8315</v>
      </c>
      <c r="C645" s="15" t="s">
        <v>810</v>
      </c>
      <c r="D645" s="15" t="s">
        <v>811</v>
      </c>
      <c r="E645" s="15">
        <v>2</v>
      </c>
      <c r="F645" s="15">
        <v>2</v>
      </c>
      <c r="G645" s="15" t="s">
        <v>1025</v>
      </c>
      <c r="H645" s="15">
        <v>6</v>
      </c>
      <c r="I645" s="15">
        <v>6</v>
      </c>
      <c r="J645" s="15">
        <v>408000116</v>
      </c>
      <c r="K645" s="15" t="s">
        <v>812</v>
      </c>
      <c r="L645" s="15" t="s">
        <v>101</v>
      </c>
      <c r="M645" s="18" t="s">
        <v>8511</v>
      </c>
      <c r="N645" s="22"/>
      <c r="O645" s="15" t="s">
        <v>114</v>
      </c>
      <c r="P645" s="18" t="s">
        <v>3158</v>
      </c>
      <c r="Q645" s="22"/>
      <c r="R645" s="18"/>
      <c r="S645" s="18"/>
      <c r="T645" s="15"/>
      <c r="U645" s="18" t="s">
        <v>3157</v>
      </c>
      <c r="V645" s="15"/>
      <c r="W645" s="18"/>
      <c r="X645" s="18"/>
      <c r="Y645" s="18"/>
      <c r="Z645" s="22"/>
      <c r="AA645" s="16"/>
      <c r="AB645" s="34"/>
      <c r="AC645" s="18"/>
      <c r="AD645" s="34"/>
      <c r="AE645" s="22" t="s">
        <v>8850</v>
      </c>
      <c r="AF645" s="22" t="s">
        <v>8866</v>
      </c>
      <c r="AG645" s="22" t="s">
        <v>8851</v>
      </c>
    </row>
    <row r="646" spans="1:33" ht="105" customHeight="1" x14ac:dyDescent="0.2">
      <c r="A646" s="18">
        <v>811045767</v>
      </c>
      <c r="B646" s="18" t="s">
        <v>8315</v>
      </c>
      <c r="C646" s="15" t="s">
        <v>810</v>
      </c>
      <c r="D646" s="15" t="s">
        <v>811</v>
      </c>
      <c r="E646" s="15">
        <v>2</v>
      </c>
      <c r="F646" s="15">
        <v>2</v>
      </c>
      <c r="G646" s="15" t="s">
        <v>1025</v>
      </c>
      <c r="H646" s="15">
        <v>6</v>
      </c>
      <c r="I646" s="15">
        <v>6</v>
      </c>
      <c r="J646" s="15">
        <v>408000216</v>
      </c>
      <c r="K646" s="15" t="s">
        <v>816</v>
      </c>
      <c r="L646" s="15" t="s">
        <v>101</v>
      </c>
      <c r="M646" s="18" t="s">
        <v>8512</v>
      </c>
      <c r="N646" s="22"/>
      <c r="O646" s="15" t="s">
        <v>114</v>
      </c>
      <c r="P646" s="18" t="s">
        <v>3158</v>
      </c>
      <c r="Q646" s="22"/>
      <c r="R646" s="18"/>
      <c r="S646" s="18"/>
      <c r="T646" s="15"/>
      <c r="U646" s="18" t="s">
        <v>3157</v>
      </c>
      <c r="V646" s="15"/>
      <c r="W646" s="18"/>
      <c r="X646" s="18"/>
      <c r="Y646" s="18"/>
      <c r="Z646" s="22"/>
      <c r="AA646" s="16"/>
      <c r="AB646" s="34"/>
      <c r="AC646" s="18"/>
      <c r="AD646" s="34"/>
      <c r="AE646" s="22" t="s">
        <v>8850</v>
      </c>
      <c r="AF646" s="22" t="s">
        <v>8866</v>
      </c>
      <c r="AG646" s="22" t="s">
        <v>8851</v>
      </c>
    </row>
    <row r="647" spans="1:33" ht="105" customHeight="1" x14ac:dyDescent="0.2">
      <c r="A647" s="18">
        <v>811045767</v>
      </c>
      <c r="B647" s="18" t="s">
        <v>8315</v>
      </c>
      <c r="C647" s="15" t="s">
        <v>810</v>
      </c>
      <c r="D647" s="15" t="s">
        <v>951</v>
      </c>
      <c r="E647" s="15">
        <v>7</v>
      </c>
      <c r="F647" s="15">
        <v>6</v>
      </c>
      <c r="G647" s="15" t="s">
        <v>44</v>
      </c>
      <c r="H647" s="15">
        <v>6</v>
      </c>
      <c r="I647" s="15">
        <v>4</v>
      </c>
      <c r="J647" s="15">
        <v>408000612</v>
      </c>
      <c r="K647" s="15" t="s">
        <v>952</v>
      </c>
      <c r="L647" s="15" t="s">
        <v>101</v>
      </c>
      <c r="M647" s="18" t="s">
        <v>8513</v>
      </c>
      <c r="N647" s="22"/>
      <c r="O647" s="15" t="s">
        <v>954</v>
      </c>
      <c r="P647" s="18" t="s">
        <v>3158</v>
      </c>
      <c r="Q647" s="22"/>
      <c r="R647" s="18"/>
      <c r="S647" s="18"/>
      <c r="T647" s="15"/>
      <c r="U647" s="18" t="s">
        <v>8637</v>
      </c>
      <c r="V647" s="15"/>
      <c r="W647" s="18"/>
      <c r="X647" s="18"/>
      <c r="Y647" s="18"/>
      <c r="Z647" s="22"/>
      <c r="AA647" s="16"/>
      <c r="AB647" s="34"/>
      <c r="AC647" s="18"/>
      <c r="AD647" s="34"/>
      <c r="AE647" s="22" t="s">
        <v>8850</v>
      </c>
      <c r="AF647" s="22" t="s">
        <v>8866</v>
      </c>
      <c r="AG647" s="22" t="s">
        <v>8851</v>
      </c>
    </row>
    <row r="648" spans="1:33" ht="150" customHeight="1" x14ac:dyDescent="0.2">
      <c r="A648" s="18">
        <v>811045767</v>
      </c>
      <c r="B648" s="18" t="s">
        <v>8315</v>
      </c>
      <c r="C648" s="15" t="s">
        <v>810</v>
      </c>
      <c r="D648" s="15" t="s">
        <v>951</v>
      </c>
      <c r="E648" s="15">
        <v>7</v>
      </c>
      <c r="F648" s="15">
        <v>6</v>
      </c>
      <c r="G648" s="15" t="s">
        <v>44</v>
      </c>
      <c r="H648" s="15">
        <v>6</v>
      </c>
      <c r="I648" s="15">
        <v>4</v>
      </c>
      <c r="J648" s="15">
        <v>408000616</v>
      </c>
      <c r="K648" s="15" t="s">
        <v>956</v>
      </c>
      <c r="L648" s="15" t="s">
        <v>101</v>
      </c>
      <c r="M648" s="18" t="s">
        <v>8514</v>
      </c>
      <c r="N648" s="22"/>
      <c r="O648" s="15" t="s">
        <v>954</v>
      </c>
      <c r="P648" s="18" t="s">
        <v>3158</v>
      </c>
      <c r="Q648" s="22"/>
      <c r="R648" s="18"/>
      <c r="S648" s="18"/>
      <c r="T648" s="15"/>
      <c r="U648" s="18" t="s">
        <v>8637</v>
      </c>
      <c r="V648" s="15"/>
      <c r="W648" s="18"/>
      <c r="X648" s="18"/>
      <c r="Y648" s="18"/>
      <c r="Z648" s="22"/>
      <c r="AA648" s="16"/>
      <c r="AB648" s="34"/>
      <c r="AC648" s="18"/>
      <c r="AD648" s="34"/>
      <c r="AE648" s="22" t="s">
        <v>8850</v>
      </c>
      <c r="AF648" s="22" t="s">
        <v>8866</v>
      </c>
      <c r="AG648" s="22" t="s">
        <v>8851</v>
      </c>
    </row>
    <row r="649" spans="1:33" ht="105" customHeight="1" x14ac:dyDescent="0.2">
      <c r="A649" s="18">
        <v>811045767</v>
      </c>
      <c r="B649" s="18" t="s">
        <v>8315</v>
      </c>
      <c r="C649" s="15" t="s">
        <v>810</v>
      </c>
      <c r="D649" s="15" t="s">
        <v>951</v>
      </c>
      <c r="E649" s="15">
        <v>7</v>
      </c>
      <c r="F649" s="15">
        <v>6</v>
      </c>
      <c r="G649" s="15" t="s">
        <v>44</v>
      </c>
      <c r="H649" s="15">
        <v>6</v>
      </c>
      <c r="I649" s="15">
        <v>4</v>
      </c>
      <c r="J649" s="15">
        <v>408000716</v>
      </c>
      <c r="K649" s="15" t="s">
        <v>960</v>
      </c>
      <c r="L649" s="15" t="s">
        <v>101</v>
      </c>
      <c r="M649" s="18" t="s">
        <v>8515</v>
      </c>
      <c r="N649" s="22"/>
      <c r="O649" s="15" t="s">
        <v>954</v>
      </c>
      <c r="P649" s="18" t="s">
        <v>3158</v>
      </c>
      <c r="Q649" s="22"/>
      <c r="R649" s="18"/>
      <c r="S649" s="18"/>
      <c r="T649" s="15"/>
      <c r="U649" s="18" t="s">
        <v>8637</v>
      </c>
      <c r="V649" s="15"/>
      <c r="W649" s="18"/>
      <c r="X649" s="18"/>
      <c r="Y649" s="18"/>
      <c r="Z649" s="22"/>
      <c r="AA649" s="16"/>
      <c r="AB649" s="34"/>
      <c r="AC649" s="18"/>
      <c r="AD649" s="34"/>
      <c r="AE649" s="22" t="s">
        <v>8850</v>
      </c>
      <c r="AF649" s="22" t="s">
        <v>8866</v>
      </c>
      <c r="AG649" s="22" t="s">
        <v>8851</v>
      </c>
    </row>
    <row r="650" spans="1:33" ht="105" customHeight="1" x14ac:dyDescent="0.2">
      <c r="A650" s="18">
        <v>811045767</v>
      </c>
      <c r="B650" s="18" t="s">
        <v>8315</v>
      </c>
      <c r="C650" s="15" t="s">
        <v>810</v>
      </c>
      <c r="D650" s="15" t="s">
        <v>951</v>
      </c>
      <c r="E650" s="15">
        <v>7</v>
      </c>
      <c r="F650" s="15">
        <v>6</v>
      </c>
      <c r="G650" s="15" t="s">
        <v>44</v>
      </c>
      <c r="H650" s="15">
        <v>6</v>
      </c>
      <c r="I650" s="15">
        <v>4</v>
      </c>
      <c r="J650" s="15">
        <v>408001616</v>
      </c>
      <c r="K650" s="15" t="s">
        <v>962</v>
      </c>
      <c r="L650" s="15" t="s">
        <v>101</v>
      </c>
      <c r="M650" s="18" t="s">
        <v>8516</v>
      </c>
      <c r="N650" s="22"/>
      <c r="O650" s="15" t="s">
        <v>954</v>
      </c>
      <c r="P650" s="18" t="s">
        <v>3158</v>
      </c>
      <c r="Q650" s="22"/>
      <c r="R650" s="18"/>
      <c r="S650" s="18"/>
      <c r="T650" s="15"/>
      <c r="U650" s="18" t="s">
        <v>8637</v>
      </c>
      <c r="V650" s="15"/>
      <c r="W650" s="18"/>
      <c r="X650" s="18"/>
      <c r="Y650" s="18"/>
      <c r="Z650" s="22"/>
      <c r="AA650" s="16"/>
      <c r="AB650" s="34"/>
      <c r="AC650" s="18"/>
      <c r="AD650" s="34"/>
      <c r="AE650" s="22" t="s">
        <v>8850</v>
      </c>
      <c r="AF650" s="22" t="s">
        <v>8866</v>
      </c>
      <c r="AG650" s="22" t="s">
        <v>8851</v>
      </c>
    </row>
    <row r="651" spans="1:33" ht="105" customHeight="1" x14ac:dyDescent="0.2">
      <c r="A651" s="18">
        <v>811045767</v>
      </c>
      <c r="B651" s="18" t="s">
        <v>8315</v>
      </c>
      <c r="C651" s="15" t="s">
        <v>810</v>
      </c>
      <c r="D651" s="15" t="s">
        <v>951</v>
      </c>
      <c r="E651" s="15">
        <v>7</v>
      </c>
      <c r="F651" s="15">
        <v>6</v>
      </c>
      <c r="G651" s="15" t="s">
        <v>44</v>
      </c>
      <c r="H651" s="15">
        <v>6</v>
      </c>
      <c r="I651" s="15">
        <v>4</v>
      </c>
      <c r="J651" s="15">
        <v>408001716</v>
      </c>
      <c r="K651" s="15" t="s">
        <v>964</v>
      </c>
      <c r="L651" s="15" t="s">
        <v>101</v>
      </c>
      <c r="M651" s="18" t="s">
        <v>8517</v>
      </c>
      <c r="N651" s="22"/>
      <c r="O651" s="15" t="s">
        <v>954</v>
      </c>
      <c r="P651" s="18" t="s">
        <v>3158</v>
      </c>
      <c r="Q651" s="22"/>
      <c r="R651" s="18"/>
      <c r="S651" s="18"/>
      <c r="T651" s="15"/>
      <c r="U651" s="18" t="s">
        <v>8637</v>
      </c>
      <c r="V651" s="15"/>
      <c r="W651" s="18"/>
      <c r="X651" s="18"/>
      <c r="Y651" s="18"/>
      <c r="Z651" s="22"/>
      <c r="AA651" s="16"/>
      <c r="AB651" s="34"/>
      <c r="AC651" s="18"/>
      <c r="AD651" s="34"/>
      <c r="AE651" s="22" t="s">
        <v>8850</v>
      </c>
      <c r="AF651" s="22" t="s">
        <v>8866</v>
      </c>
      <c r="AG651" s="22" t="s">
        <v>8851</v>
      </c>
    </row>
    <row r="652" spans="1:33" ht="105" customHeight="1" x14ac:dyDescent="0.2">
      <c r="A652" s="18">
        <v>811045767</v>
      </c>
      <c r="B652" s="18" t="s">
        <v>8315</v>
      </c>
      <c r="C652" s="15" t="s">
        <v>810</v>
      </c>
      <c r="D652" s="15" t="s">
        <v>951</v>
      </c>
      <c r="E652" s="15">
        <v>7</v>
      </c>
      <c r="F652" s="15">
        <v>6</v>
      </c>
      <c r="G652" s="15" t="s">
        <v>44</v>
      </c>
      <c r="H652" s="15">
        <v>6</v>
      </c>
      <c r="I652" s="15">
        <v>4</v>
      </c>
      <c r="J652" s="15">
        <v>408002016</v>
      </c>
      <c r="K652" s="15" t="s">
        <v>966</v>
      </c>
      <c r="L652" s="15" t="s">
        <v>101</v>
      </c>
      <c r="M652" s="18" t="s">
        <v>8518</v>
      </c>
      <c r="N652" s="22"/>
      <c r="O652" s="15" t="s">
        <v>954</v>
      </c>
      <c r="P652" s="18" t="s">
        <v>3158</v>
      </c>
      <c r="Q652" s="22"/>
      <c r="R652" s="18"/>
      <c r="S652" s="18"/>
      <c r="T652" s="15"/>
      <c r="U652" s="18" t="s">
        <v>8637</v>
      </c>
      <c r="V652" s="15"/>
      <c r="W652" s="18"/>
      <c r="X652" s="18"/>
      <c r="Y652" s="18"/>
      <c r="Z652" s="22"/>
      <c r="AA652" s="16"/>
      <c r="AB652" s="34"/>
      <c r="AC652" s="18"/>
      <c r="AD652" s="34"/>
      <c r="AE652" s="22" t="s">
        <v>8850</v>
      </c>
      <c r="AF652" s="22" t="s">
        <v>8866</v>
      </c>
      <c r="AG652" s="22" t="s">
        <v>8851</v>
      </c>
    </row>
    <row r="653" spans="1:33" ht="105" customHeight="1" x14ac:dyDescent="0.2">
      <c r="A653" s="18">
        <v>811045767</v>
      </c>
      <c r="B653" s="18" t="s">
        <v>8315</v>
      </c>
      <c r="C653" s="15" t="s">
        <v>810</v>
      </c>
      <c r="D653" s="15" t="s">
        <v>62</v>
      </c>
      <c r="E653" s="15" t="s">
        <v>3155</v>
      </c>
      <c r="F653" s="15" t="s">
        <v>3155</v>
      </c>
      <c r="G653" s="15" t="s">
        <v>3155</v>
      </c>
      <c r="H653" s="15">
        <v>1</v>
      </c>
      <c r="I653" s="15" t="s">
        <v>3155</v>
      </c>
      <c r="J653" s="15">
        <v>410000109</v>
      </c>
      <c r="K653" s="15" t="s">
        <v>8519</v>
      </c>
      <c r="L653" s="15" t="s">
        <v>820</v>
      </c>
      <c r="M653" s="18" t="s">
        <v>8520</v>
      </c>
      <c r="N653" s="22"/>
      <c r="O653" s="15" t="s">
        <v>3209</v>
      </c>
      <c r="P653" s="18" t="s">
        <v>8578</v>
      </c>
      <c r="Q653" s="22"/>
      <c r="R653" s="18"/>
      <c r="S653" s="18"/>
      <c r="T653" s="15"/>
      <c r="U653" s="18" t="s">
        <v>6485</v>
      </c>
      <c r="V653" s="15"/>
      <c r="W653" s="18"/>
      <c r="X653" s="18"/>
      <c r="Y653" s="18"/>
      <c r="Z653" s="22"/>
      <c r="AA653" s="16"/>
      <c r="AB653" s="34"/>
      <c r="AC653" s="18"/>
      <c r="AD653" s="34"/>
      <c r="AE653" s="22" t="s">
        <v>8850</v>
      </c>
      <c r="AF653" s="22" t="s">
        <v>8866</v>
      </c>
      <c r="AG653" s="22"/>
    </row>
    <row r="654" spans="1:33" ht="105" customHeight="1" x14ac:dyDescent="0.2">
      <c r="A654" s="18">
        <v>811045767</v>
      </c>
      <c r="B654" s="18" t="s">
        <v>8315</v>
      </c>
      <c r="C654" s="15" t="s">
        <v>810</v>
      </c>
      <c r="D654" s="15" t="s">
        <v>62</v>
      </c>
      <c r="E654" s="15" t="s">
        <v>3155</v>
      </c>
      <c r="F654" s="15" t="s">
        <v>3155</v>
      </c>
      <c r="G654" s="15" t="s">
        <v>3155</v>
      </c>
      <c r="H654" s="15">
        <v>4</v>
      </c>
      <c r="I654" s="15" t="s">
        <v>3155</v>
      </c>
      <c r="J654" s="15">
        <v>410000710</v>
      </c>
      <c r="K654" s="15" t="s">
        <v>840</v>
      </c>
      <c r="L654" s="15" t="s">
        <v>101</v>
      </c>
      <c r="M654" s="18" t="s">
        <v>840</v>
      </c>
      <c r="N654" s="22"/>
      <c r="O654" s="15" t="s">
        <v>101</v>
      </c>
      <c r="P654" s="18" t="s">
        <v>8579</v>
      </c>
      <c r="Q654" s="22"/>
      <c r="R654" s="18"/>
      <c r="S654" s="18"/>
      <c r="T654" s="15" t="s">
        <v>842</v>
      </c>
      <c r="U654" s="18" t="s">
        <v>923</v>
      </c>
      <c r="V654" s="15"/>
      <c r="W654" s="18"/>
      <c r="X654" s="18"/>
      <c r="Y654" s="18"/>
      <c r="Z654" s="22"/>
      <c r="AA654" s="16"/>
      <c r="AB654" s="34"/>
      <c r="AC654" s="18"/>
      <c r="AD654" s="34"/>
      <c r="AE654" s="22" t="s">
        <v>8850</v>
      </c>
      <c r="AF654" s="22" t="s">
        <v>8866</v>
      </c>
      <c r="AG654" s="22"/>
    </row>
    <row r="655" spans="1:33" ht="120" customHeight="1" x14ac:dyDescent="0.2">
      <c r="A655" s="18">
        <v>811045767</v>
      </c>
      <c r="B655" s="18" t="s">
        <v>8315</v>
      </c>
      <c r="C655" s="15" t="s">
        <v>810</v>
      </c>
      <c r="D655" s="15" t="s">
        <v>62</v>
      </c>
      <c r="E655" s="15" t="s">
        <v>3155</v>
      </c>
      <c r="F655" s="15" t="s">
        <v>3155</v>
      </c>
      <c r="G655" s="15" t="s">
        <v>3155</v>
      </c>
      <c r="H655" s="15">
        <v>3</v>
      </c>
      <c r="I655" s="15" t="s">
        <v>3155</v>
      </c>
      <c r="J655" s="15">
        <v>410002616</v>
      </c>
      <c r="K655" s="15" t="s">
        <v>850</v>
      </c>
      <c r="L655" s="15" t="s">
        <v>101</v>
      </c>
      <c r="M655" s="18" t="s">
        <v>8521</v>
      </c>
      <c r="N655" s="22"/>
      <c r="O655" s="15" t="s">
        <v>101</v>
      </c>
      <c r="P655" s="18" t="s">
        <v>103</v>
      </c>
      <c r="Q655" s="22"/>
      <c r="R655" s="18"/>
      <c r="S655" s="18"/>
      <c r="T655" s="15" t="s">
        <v>852</v>
      </c>
      <c r="U655" s="18" t="s">
        <v>8638</v>
      </c>
      <c r="V655" s="15"/>
      <c r="W655" s="18"/>
      <c r="X655" s="18"/>
      <c r="Y655" s="18"/>
      <c r="Z655" s="22"/>
      <c r="AA655" s="16"/>
      <c r="AB655" s="34"/>
      <c r="AC655" s="18"/>
      <c r="AD655" s="34"/>
      <c r="AE655" s="22" t="s">
        <v>8850</v>
      </c>
      <c r="AF655" s="22" t="s">
        <v>8866</v>
      </c>
      <c r="AG655" s="22"/>
    </row>
    <row r="656" spans="1:33" ht="105" customHeight="1" x14ac:dyDescent="0.2">
      <c r="A656" s="18">
        <v>811045767</v>
      </c>
      <c r="B656" s="18" t="s">
        <v>8315</v>
      </c>
      <c r="C656" s="15" t="s">
        <v>810</v>
      </c>
      <c r="D656" s="15" t="s">
        <v>62</v>
      </c>
      <c r="E656" s="15" t="s">
        <v>3155</v>
      </c>
      <c r="F656" s="15" t="s">
        <v>3155</v>
      </c>
      <c r="G656" s="15" t="s">
        <v>3155</v>
      </c>
      <c r="H656" s="15">
        <v>5</v>
      </c>
      <c r="I656" s="15" t="s">
        <v>3155</v>
      </c>
      <c r="J656" s="15">
        <v>410002716</v>
      </c>
      <c r="K656" s="15" t="s">
        <v>856</v>
      </c>
      <c r="L656" s="15" t="s">
        <v>101</v>
      </c>
      <c r="M656" s="18" t="s">
        <v>8522</v>
      </c>
      <c r="N656" s="22"/>
      <c r="O656" s="15" t="s">
        <v>858</v>
      </c>
      <c r="P656" s="18" t="s">
        <v>8580</v>
      </c>
      <c r="Q656" s="22"/>
      <c r="R656" s="18"/>
      <c r="S656" s="18"/>
      <c r="T656" s="15"/>
      <c r="U656" s="18" t="s">
        <v>923</v>
      </c>
      <c r="V656" s="15"/>
      <c r="W656" s="18"/>
      <c r="X656" s="18"/>
      <c r="Y656" s="18"/>
      <c r="Z656" s="22"/>
      <c r="AA656" s="16"/>
      <c r="AB656" s="34"/>
      <c r="AC656" s="18"/>
      <c r="AD656" s="34"/>
      <c r="AE656" s="22" t="s">
        <v>8850</v>
      </c>
      <c r="AF656" s="22" t="s">
        <v>8866</v>
      </c>
      <c r="AG656" s="22"/>
    </row>
    <row r="657" spans="1:33" ht="105" customHeight="1" x14ac:dyDescent="0.2">
      <c r="A657" s="18">
        <v>811045767</v>
      </c>
      <c r="B657" s="18" t="s">
        <v>8315</v>
      </c>
      <c r="C657" s="15" t="s">
        <v>810</v>
      </c>
      <c r="D657" s="15" t="s">
        <v>62</v>
      </c>
      <c r="E657" s="15" t="s">
        <v>3155</v>
      </c>
      <c r="F657" s="15" t="s">
        <v>3155</v>
      </c>
      <c r="G657" s="15" t="s">
        <v>3155</v>
      </c>
      <c r="H657" s="15">
        <v>3</v>
      </c>
      <c r="I657" s="15" t="s">
        <v>3155</v>
      </c>
      <c r="J657" s="15">
        <v>410003416</v>
      </c>
      <c r="K657" s="15" t="s">
        <v>3939</v>
      </c>
      <c r="L657" s="15" t="s">
        <v>101</v>
      </c>
      <c r="M657" s="18" t="s">
        <v>8523</v>
      </c>
      <c r="N657" s="22"/>
      <c r="O657" s="15" t="s">
        <v>525</v>
      </c>
      <c r="P657" s="18" t="s">
        <v>103</v>
      </c>
      <c r="Q657" s="22"/>
      <c r="R657" s="18"/>
      <c r="S657" s="18"/>
      <c r="T657" s="15" t="s">
        <v>6105</v>
      </c>
      <c r="U657" s="18" t="s">
        <v>8639</v>
      </c>
      <c r="V657" s="15"/>
      <c r="W657" s="18"/>
      <c r="X657" s="18"/>
      <c r="Y657" s="18"/>
      <c r="Z657" s="22"/>
      <c r="AA657" s="16"/>
      <c r="AB657" s="34"/>
      <c r="AC657" s="18"/>
      <c r="AD657" s="34"/>
      <c r="AE657" s="22" t="s">
        <v>8850</v>
      </c>
      <c r="AF657" s="22" t="s">
        <v>8866</v>
      </c>
      <c r="AG657" s="22"/>
    </row>
    <row r="658" spans="1:33" ht="105" customHeight="1" x14ac:dyDescent="0.2">
      <c r="A658" s="18">
        <v>811045767</v>
      </c>
      <c r="B658" s="18" t="s">
        <v>8315</v>
      </c>
      <c r="C658" s="15" t="s">
        <v>810</v>
      </c>
      <c r="D658" s="15" t="s">
        <v>62</v>
      </c>
      <c r="E658" s="15" t="s">
        <v>3155</v>
      </c>
      <c r="F658" s="15" t="s">
        <v>3155</v>
      </c>
      <c r="G658" s="15" t="s">
        <v>3155</v>
      </c>
      <c r="H658" s="15">
        <v>5</v>
      </c>
      <c r="I658" s="15" t="s">
        <v>3155</v>
      </c>
      <c r="J658" s="15">
        <v>410003516</v>
      </c>
      <c r="K658" s="15" t="s">
        <v>3940</v>
      </c>
      <c r="L658" s="15" t="s">
        <v>101</v>
      </c>
      <c r="M658" s="18" t="s">
        <v>8524</v>
      </c>
      <c r="N658" s="22"/>
      <c r="O658" s="15" t="s">
        <v>864</v>
      </c>
      <c r="P658" s="18" t="s">
        <v>8581</v>
      </c>
      <c r="Q658" s="22"/>
      <c r="R658" s="18"/>
      <c r="S658" s="18"/>
      <c r="T658" s="15" t="s">
        <v>6106</v>
      </c>
      <c r="U658" s="18" t="s">
        <v>923</v>
      </c>
      <c r="V658" s="15"/>
      <c r="W658" s="18"/>
      <c r="X658" s="18"/>
      <c r="Y658" s="18"/>
      <c r="Z658" s="22"/>
      <c r="AA658" s="16"/>
      <c r="AB658" s="34"/>
      <c r="AC658" s="18"/>
      <c r="AD658" s="34"/>
      <c r="AE658" s="22" t="s">
        <v>8850</v>
      </c>
      <c r="AF658" s="22" t="s">
        <v>8866</v>
      </c>
      <c r="AG658" s="22"/>
    </row>
    <row r="659" spans="1:33" ht="135" customHeight="1" x14ac:dyDescent="0.2">
      <c r="A659" s="18">
        <v>811045767</v>
      </c>
      <c r="B659" s="18" t="s">
        <v>8315</v>
      </c>
      <c r="C659" s="15" t="s">
        <v>810</v>
      </c>
      <c r="D659" s="15" t="s">
        <v>62</v>
      </c>
      <c r="E659" s="15" t="s">
        <v>3155</v>
      </c>
      <c r="F659" s="15" t="s">
        <v>3155</v>
      </c>
      <c r="G659" s="15" t="s">
        <v>3155</v>
      </c>
      <c r="H659" s="15">
        <v>5</v>
      </c>
      <c r="I659" s="15" t="s">
        <v>3155</v>
      </c>
      <c r="J659" s="15">
        <v>410003616</v>
      </c>
      <c r="K659" s="15" t="s">
        <v>866</v>
      </c>
      <c r="L659" s="15" t="s">
        <v>101</v>
      </c>
      <c r="M659" s="18" t="s">
        <v>8525</v>
      </c>
      <c r="N659" s="22"/>
      <c r="O659" s="15" t="s">
        <v>868</v>
      </c>
      <c r="P659" s="18" t="s">
        <v>8581</v>
      </c>
      <c r="Q659" s="22"/>
      <c r="R659" s="18"/>
      <c r="S659" s="18"/>
      <c r="T659" s="15" t="s">
        <v>869</v>
      </c>
      <c r="U659" s="18" t="s">
        <v>923</v>
      </c>
      <c r="V659" s="15"/>
      <c r="W659" s="18"/>
      <c r="X659" s="18"/>
      <c r="Y659" s="18"/>
      <c r="Z659" s="22"/>
      <c r="AA659" s="16"/>
      <c r="AB659" s="34"/>
      <c r="AC659" s="18"/>
      <c r="AD659" s="34"/>
      <c r="AE659" s="22" t="s">
        <v>8850</v>
      </c>
      <c r="AF659" s="22" t="s">
        <v>8866</v>
      </c>
      <c r="AG659" s="22"/>
    </row>
    <row r="660" spans="1:33" ht="105" customHeight="1" x14ac:dyDescent="0.2">
      <c r="A660" s="18">
        <v>811045767</v>
      </c>
      <c r="B660" s="18" t="s">
        <v>8315</v>
      </c>
      <c r="C660" s="15" t="s">
        <v>810</v>
      </c>
      <c r="D660" s="15" t="s">
        <v>62</v>
      </c>
      <c r="E660" s="15" t="s">
        <v>3155</v>
      </c>
      <c r="F660" s="15" t="s">
        <v>3155</v>
      </c>
      <c r="G660" s="15" t="s">
        <v>3155</v>
      </c>
      <c r="H660" s="15">
        <v>5</v>
      </c>
      <c r="I660" s="15" t="s">
        <v>3155</v>
      </c>
      <c r="J660" s="15">
        <v>410003916</v>
      </c>
      <c r="K660" s="15" t="s">
        <v>3941</v>
      </c>
      <c r="L660" s="15" t="s">
        <v>101</v>
      </c>
      <c r="M660" s="18" t="s">
        <v>8526</v>
      </c>
      <c r="N660" s="22"/>
      <c r="O660" s="15" t="s">
        <v>439</v>
      </c>
      <c r="P660" s="18" t="s">
        <v>8582</v>
      </c>
      <c r="Q660" s="22"/>
      <c r="R660" s="18"/>
      <c r="S660" s="18"/>
      <c r="T660" s="15" t="s">
        <v>874</v>
      </c>
      <c r="U660" s="18" t="s">
        <v>529</v>
      </c>
      <c r="V660" s="15"/>
      <c r="W660" s="18"/>
      <c r="X660" s="18"/>
      <c r="Y660" s="18"/>
      <c r="Z660" s="22"/>
      <c r="AA660" s="16"/>
      <c r="AB660" s="34"/>
      <c r="AC660" s="18"/>
      <c r="AD660" s="34"/>
      <c r="AE660" s="22" t="s">
        <v>8850</v>
      </c>
      <c r="AF660" s="22" t="s">
        <v>8866</v>
      </c>
      <c r="AG660" s="22"/>
    </row>
    <row r="661" spans="1:33" ht="105" customHeight="1" x14ac:dyDescent="0.2">
      <c r="A661" s="18">
        <v>811045767</v>
      </c>
      <c r="B661" s="18" t="s">
        <v>8315</v>
      </c>
      <c r="C661" s="15" t="s">
        <v>810</v>
      </c>
      <c r="D661" s="15" t="s">
        <v>62</v>
      </c>
      <c r="E661" s="15" t="s">
        <v>3155</v>
      </c>
      <c r="F661" s="15" t="s">
        <v>3155</v>
      </c>
      <c r="G661" s="15" t="s">
        <v>3155</v>
      </c>
      <c r="H661" s="15">
        <v>6</v>
      </c>
      <c r="I661" s="15" t="s">
        <v>3155</v>
      </c>
      <c r="J661" s="15">
        <v>410004016</v>
      </c>
      <c r="K661" s="15" t="s">
        <v>3942</v>
      </c>
      <c r="L661" s="15" t="s">
        <v>101</v>
      </c>
      <c r="M661" s="18" t="s">
        <v>3942</v>
      </c>
      <c r="N661" s="22"/>
      <c r="O661" s="15" t="s">
        <v>439</v>
      </c>
      <c r="P661" s="18" t="s">
        <v>8582</v>
      </c>
      <c r="Q661" s="22"/>
      <c r="R661" s="18"/>
      <c r="S661" s="18"/>
      <c r="T661" s="15" t="s">
        <v>878</v>
      </c>
      <c r="U661" s="18" t="s">
        <v>529</v>
      </c>
      <c r="V661" s="15"/>
      <c r="W661" s="18"/>
      <c r="X661" s="18"/>
      <c r="Y661" s="18"/>
      <c r="Z661" s="22"/>
      <c r="AA661" s="16"/>
      <c r="AB661" s="34"/>
      <c r="AC661" s="18"/>
      <c r="AD661" s="34"/>
      <c r="AE661" s="22" t="s">
        <v>8850</v>
      </c>
      <c r="AF661" s="22" t="s">
        <v>8866</v>
      </c>
      <c r="AG661" s="22"/>
    </row>
    <row r="662" spans="1:33" ht="105" customHeight="1" x14ac:dyDescent="0.2">
      <c r="A662" s="18">
        <v>811045767</v>
      </c>
      <c r="B662" s="18" t="s">
        <v>8315</v>
      </c>
      <c r="C662" s="15" t="s">
        <v>810</v>
      </c>
      <c r="D662" s="15" t="s">
        <v>62</v>
      </c>
      <c r="E662" s="15" t="s">
        <v>3155</v>
      </c>
      <c r="F662" s="15" t="s">
        <v>3155</v>
      </c>
      <c r="G662" s="15" t="s">
        <v>3155</v>
      </c>
      <c r="H662" s="15">
        <v>4</v>
      </c>
      <c r="I662" s="15" t="s">
        <v>3155</v>
      </c>
      <c r="J662" s="15">
        <v>410004716</v>
      </c>
      <c r="K662" s="15" t="s">
        <v>3943</v>
      </c>
      <c r="L662" s="15" t="s">
        <v>101</v>
      </c>
      <c r="M662" s="18" t="s">
        <v>3943</v>
      </c>
      <c r="N662" s="22"/>
      <c r="O662" s="15" t="s">
        <v>439</v>
      </c>
      <c r="P662" s="18" t="s">
        <v>8583</v>
      </c>
      <c r="Q662" s="22"/>
      <c r="R662" s="18"/>
      <c r="S662" s="18"/>
      <c r="T662" s="15" t="s">
        <v>880</v>
      </c>
      <c r="U662" s="18" t="s">
        <v>923</v>
      </c>
      <c r="V662" s="15"/>
      <c r="W662" s="18"/>
      <c r="X662" s="18"/>
      <c r="Y662" s="18"/>
      <c r="Z662" s="22"/>
      <c r="AA662" s="16"/>
      <c r="AB662" s="34"/>
      <c r="AC662" s="18"/>
      <c r="AD662" s="34"/>
      <c r="AE662" s="22" t="s">
        <v>8850</v>
      </c>
      <c r="AF662" s="22" t="s">
        <v>8866</v>
      </c>
      <c r="AG662" s="22"/>
    </row>
    <row r="663" spans="1:33" ht="180" customHeight="1" x14ac:dyDescent="0.2">
      <c r="A663" s="18">
        <v>811045767</v>
      </c>
      <c r="B663" s="18" t="s">
        <v>8315</v>
      </c>
      <c r="C663" s="15" t="s">
        <v>810</v>
      </c>
      <c r="D663" s="15" t="s">
        <v>62</v>
      </c>
      <c r="E663" s="15" t="s">
        <v>3155</v>
      </c>
      <c r="F663" s="15" t="s">
        <v>3155</v>
      </c>
      <c r="G663" s="15" t="s">
        <v>3155</v>
      </c>
      <c r="H663" s="15">
        <v>4</v>
      </c>
      <c r="I663" s="15" t="s">
        <v>3155</v>
      </c>
      <c r="J663" s="15">
        <v>414140411</v>
      </c>
      <c r="K663" s="15" t="s">
        <v>884</v>
      </c>
      <c r="L663" s="15" t="s">
        <v>885</v>
      </c>
      <c r="M663" s="18" t="s">
        <v>884</v>
      </c>
      <c r="N663" s="22"/>
      <c r="O663" s="15" t="s">
        <v>887</v>
      </c>
      <c r="P663" s="18" t="s">
        <v>8584</v>
      </c>
      <c r="Q663" s="22"/>
      <c r="R663" s="18"/>
      <c r="S663" s="18"/>
      <c r="T663" s="15" t="s">
        <v>6107</v>
      </c>
      <c r="U663" s="18" t="s">
        <v>3194</v>
      </c>
      <c r="V663" s="15"/>
      <c r="W663" s="18"/>
      <c r="X663" s="18"/>
      <c r="Y663" s="18"/>
      <c r="Z663" s="22"/>
      <c r="AA663" s="16"/>
      <c r="AB663" s="34"/>
      <c r="AC663" s="18"/>
      <c r="AD663" s="34"/>
      <c r="AE663" s="22" t="s">
        <v>8850</v>
      </c>
      <c r="AF663" s="22" t="s">
        <v>8866</v>
      </c>
      <c r="AG663" s="22"/>
    </row>
    <row r="664" spans="1:33" ht="105" customHeight="1" x14ac:dyDescent="0.2">
      <c r="A664" s="18">
        <v>811045767</v>
      </c>
      <c r="B664" s="18" t="s">
        <v>8315</v>
      </c>
      <c r="C664" s="15" t="s">
        <v>810</v>
      </c>
      <c r="D664" s="15" t="s">
        <v>62</v>
      </c>
      <c r="E664" s="15" t="s">
        <v>3155</v>
      </c>
      <c r="F664" s="15" t="s">
        <v>3155</v>
      </c>
      <c r="G664" s="15" t="s">
        <v>3155</v>
      </c>
      <c r="H664" s="15">
        <v>4</v>
      </c>
      <c r="I664" s="15" t="s">
        <v>3155</v>
      </c>
      <c r="J664" s="15">
        <v>414150111</v>
      </c>
      <c r="K664" s="15" t="s">
        <v>1575</v>
      </c>
      <c r="L664" s="15" t="s">
        <v>885</v>
      </c>
      <c r="M664" s="18" t="s">
        <v>8527</v>
      </c>
      <c r="N664" s="22"/>
      <c r="O664" s="15" t="s">
        <v>1576</v>
      </c>
      <c r="P664" s="18" t="s">
        <v>8584</v>
      </c>
      <c r="Q664" s="22"/>
      <c r="R664" s="18"/>
      <c r="S664" s="18"/>
      <c r="T664" s="15" t="s">
        <v>1577</v>
      </c>
      <c r="U664" s="18" t="s">
        <v>3195</v>
      </c>
      <c r="V664" s="15"/>
      <c r="W664" s="18"/>
      <c r="X664" s="18"/>
      <c r="Y664" s="18"/>
      <c r="Z664" s="22"/>
      <c r="AA664" s="16"/>
      <c r="AB664" s="34"/>
      <c r="AC664" s="18"/>
      <c r="AD664" s="34"/>
      <c r="AE664" s="22" t="s">
        <v>8850</v>
      </c>
      <c r="AF664" s="22" t="s">
        <v>8866</v>
      </c>
      <c r="AG664" s="22"/>
    </row>
    <row r="665" spans="1:33" ht="105" customHeight="1" x14ac:dyDescent="0.2">
      <c r="A665" s="18">
        <v>811045767</v>
      </c>
      <c r="B665" s="18" t="s">
        <v>8315</v>
      </c>
      <c r="C665" s="15" t="s">
        <v>810</v>
      </c>
      <c r="D665" s="15" t="s">
        <v>62</v>
      </c>
      <c r="E665" s="15" t="s">
        <v>3155</v>
      </c>
      <c r="F665" s="15" t="s">
        <v>3155</v>
      </c>
      <c r="G665" s="15" t="s">
        <v>3155</v>
      </c>
      <c r="H665" s="15">
        <v>4</v>
      </c>
      <c r="I665" s="15" t="s">
        <v>3155</v>
      </c>
      <c r="J665" s="15">
        <v>414170113</v>
      </c>
      <c r="K665" s="15" t="s">
        <v>3118</v>
      </c>
      <c r="L665" s="15" t="s">
        <v>1192</v>
      </c>
      <c r="M665" s="18" t="s">
        <v>3118</v>
      </c>
      <c r="N665" s="22"/>
      <c r="O665" s="15" t="s">
        <v>3119</v>
      </c>
      <c r="P665" s="18" t="s">
        <v>8585</v>
      </c>
      <c r="Q665" s="22"/>
      <c r="R665" s="18"/>
      <c r="S665" s="18"/>
      <c r="T665" s="15" t="s">
        <v>3120</v>
      </c>
      <c r="U665" s="18" t="s">
        <v>8640</v>
      </c>
      <c r="V665" s="15"/>
      <c r="W665" s="18"/>
      <c r="X665" s="18"/>
      <c r="Y665" s="18"/>
      <c r="Z665" s="22"/>
      <c r="AA665" s="16"/>
      <c r="AB665" s="34"/>
      <c r="AC665" s="18"/>
      <c r="AD665" s="34"/>
      <c r="AE665" s="22" t="s">
        <v>8850</v>
      </c>
      <c r="AF665" s="22" t="s">
        <v>8866</v>
      </c>
      <c r="AG665" s="22"/>
    </row>
    <row r="666" spans="1:33" ht="105" customHeight="1" x14ac:dyDescent="0.2">
      <c r="A666" s="18">
        <v>811045767</v>
      </c>
      <c r="B666" s="18" t="s">
        <v>8315</v>
      </c>
      <c r="C666" s="15" t="s">
        <v>810</v>
      </c>
      <c r="D666" s="15" t="s">
        <v>62</v>
      </c>
      <c r="E666" s="15" t="s">
        <v>3155</v>
      </c>
      <c r="F666" s="15" t="s">
        <v>3155</v>
      </c>
      <c r="G666" s="15" t="s">
        <v>3155</v>
      </c>
      <c r="H666" s="15">
        <v>3</v>
      </c>
      <c r="I666" s="15" t="s">
        <v>3155</v>
      </c>
      <c r="J666" s="15">
        <v>414290511</v>
      </c>
      <c r="K666" s="15" t="s">
        <v>893</v>
      </c>
      <c r="L666" s="15" t="s">
        <v>885</v>
      </c>
      <c r="M666" s="18" t="s">
        <v>8528</v>
      </c>
      <c r="N666" s="22"/>
      <c r="O666" s="15" t="s">
        <v>895</v>
      </c>
      <c r="P666" s="18" t="s">
        <v>8586</v>
      </c>
      <c r="Q666" s="22"/>
      <c r="R666" s="18"/>
      <c r="S666" s="18"/>
      <c r="T666" s="15"/>
      <c r="U666" s="18" t="s">
        <v>3196</v>
      </c>
      <c r="V666" s="15"/>
      <c r="W666" s="18"/>
      <c r="X666" s="18"/>
      <c r="Y666" s="18"/>
      <c r="Z666" s="22"/>
      <c r="AA666" s="16"/>
      <c r="AB666" s="34"/>
      <c r="AC666" s="18"/>
      <c r="AD666" s="34"/>
      <c r="AE666" s="22" t="s">
        <v>8850</v>
      </c>
      <c r="AF666" s="22" t="s">
        <v>8866</v>
      </c>
      <c r="AG666" s="22"/>
    </row>
    <row r="667" spans="1:33" ht="105" customHeight="1" x14ac:dyDescent="0.2">
      <c r="A667" s="18">
        <v>811045767</v>
      </c>
      <c r="B667" s="18" t="s">
        <v>8315</v>
      </c>
      <c r="C667" s="15" t="s">
        <v>810</v>
      </c>
      <c r="D667" s="15" t="s">
        <v>62</v>
      </c>
      <c r="E667" s="15" t="s">
        <v>3155</v>
      </c>
      <c r="F667" s="15" t="s">
        <v>3155</v>
      </c>
      <c r="G667" s="15" t="s">
        <v>3155</v>
      </c>
      <c r="H667" s="15">
        <v>6</v>
      </c>
      <c r="I667" s="15" t="s">
        <v>3155</v>
      </c>
      <c r="J667" s="15">
        <v>414330211</v>
      </c>
      <c r="K667" s="15" t="s">
        <v>901</v>
      </c>
      <c r="L667" s="15" t="s">
        <v>885</v>
      </c>
      <c r="M667" s="18" t="s">
        <v>8529</v>
      </c>
      <c r="N667" s="22"/>
      <c r="O667" s="15" t="s">
        <v>903</v>
      </c>
      <c r="P667" s="18" t="s">
        <v>8587</v>
      </c>
      <c r="Q667" s="22"/>
      <c r="R667" s="18"/>
      <c r="S667" s="18"/>
      <c r="T667" s="15"/>
      <c r="U667" s="18" t="s">
        <v>8641</v>
      </c>
      <c r="V667" s="15"/>
      <c r="W667" s="18"/>
      <c r="X667" s="18"/>
      <c r="Y667" s="18"/>
      <c r="Z667" s="22"/>
      <c r="AA667" s="16"/>
      <c r="AB667" s="34"/>
      <c r="AC667" s="18"/>
      <c r="AD667" s="34"/>
      <c r="AE667" s="22" t="s">
        <v>8850</v>
      </c>
      <c r="AF667" s="22" t="s">
        <v>8866</v>
      </c>
      <c r="AG667" s="22" t="s">
        <v>8851</v>
      </c>
    </row>
    <row r="668" spans="1:33" ht="105" customHeight="1" x14ac:dyDescent="0.2">
      <c r="A668" s="18">
        <v>811045767</v>
      </c>
      <c r="B668" s="18" t="s">
        <v>8315</v>
      </c>
      <c r="C668" s="15" t="s">
        <v>810</v>
      </c>
      <c r="D668" s="15" t="s">
        <v>62</v>
      </c>
      <c r="E668" s="15" t="s">
        <v>3155</v>
      </c>
      <c r="F668" s="15" t="s">
        <v>3155</v>
      </c>
      <c r="G668" s="15" t="s">
        <v>3155</v>
      </c>
      <c r="H668" s="15">
        <v>6</v>
      </c>
      <c r="I668" s="15" t="s">
        <v>3155</v>
      </c>
      <c r="J668" s="15">
        <v>414330311</v>
      </c>
      <c r="K668" s="15" t="s">
        <v>905</v>
      </c>
      <c r="L668" s="15" t="s">
        <v>885</v>
      </c>
      <c r="M668" s="18" t="s">
        <v>905</v>
      </c>
      <c r="N668" s="22"/>
      <c r="O668" s="15" t="s">
        <v>907</v>
      </c>
      <c r="P668" s="18" t="s">
        <v>8588</v>
      </c>
      <c r="Q668" s="22"/>
      <c r="R668" s="18"/>
      <c r="S668" s="18"/>
      <c r="T668" s="15" t="s">
        <v>908</v>
      </c>
      <c r="U668" s="18" t="s">
        <v>8641</v>
      </c>
      <c r="V668" s="15"/>
      <c r="W668" s="18"/>
      <c r="X668" s="18"/>
      <c r="Y668" s="18"/>
      <c r="Z668" s="22"/>
      <c r="AA668" s="16"/>
      <c r="AB668" s="34"/>
      <c r="AC668" s="18"/>
      <c r="AD668" s="34"/>
      <c r="AE668" s="22" t="s">
        <v>8850</v>
      </c>
      <c r="AF668" s="22" t="s">
        <v>8866</v>
      </c>
      <c r="AG668" s="22"/>
    </row>
    <row r="669" spans="1:33" ht="105" customHeight="1" x14ac:dyDescent="0.2">
      <c r="A669" s="18">
        <v>811045767</v>
      </c>
      <c r="B669" s="18" t="s">
        <v>8315</v>
      </c>
      <c r="C669" s="15" t="s">
        <v>810</v>
      </c>
      <c r="D669" s="15" t="s">
        <v>62</v>
      </c>
      <c r="E669" s="15" t="s">
        <v>3155</v>
      </c>
      <c r="F669" s="15" t="s">
        <v>3155</v>
      </c>
      <c r="G669" s="15" t="s">
        <v>3155</v>
      </c>
      <c r="H669" s="15">
        <v>4</v>
      </c>
      <c r="I669" s="15" t="s">
        <v>3155</v>
      </c>
      <c r="J669" s="15">
        <v>414330314</v>
      </c>
      <c r="K669" s="15" t="s">
        <v>3946</v>
      </c>
      <c r="L669" s="15" t="s">
        <v>885</v>
      </c>
      <c r="M669" s="18" t="s">
        <v>8530</v>
      </c>
      <c r="N669" s="22"/>
      <c r="O669" s="15" t="s">
        <v>3122</v>
      </c>
      <c r="P669" s="18" t="s">
        <v>8587</v>
      </c>
      <c r="Q669" s="22"/>
      <c r="R669" s="18"/>
      <c r="S669" s="18"/>
      <c r="T669" s="15"/>
      <c r="U669" s="18" t="s">
        <v>8641</v>
      </c>
      <c r="V669" s="15"/>
      <c r="W669" s="18"/>
      <c r="X669" s="18"/>
      <c r="Y669" s="18"/>
      <c r="Z669" s="22"/>
      <c r="AA669" s="16"/>
      <c r="AB669" s="34"/>
      <c r="AC669" s="18"/>
      <c r="AD669" s="34"/>
      <c r="AE669" s="22" t="s">
        <v>8850</v>
      </c>
      <c r="AF669" s="22" t="s">
        <v>8866</v>
      </c>
      <c r="AG669" s="22" t="s">
        <v>8851</v>
      </c>
    </row>
    <row r="670" spans="1:33" ht="105" customHeight="1" x14ac:dyDescent="0.2">
      <c r="A670" s="18">
        <v>811045767</v>
      </c>
      <c r="B670" s="18" t="s">
        <v>8315</v>
      </c>
      <c r="C670" s="15" t="s">
        <v>810</v>
      </c>
      <c r="D670" s="15" t="s">
        <v>62</v>
      </c>
      <c r="E670" s="15" t="s">
        <v>3155</v>
      </c>
      <c r="F670" s="15" t="s">
        <v>3155</v>
      </c>
      <c r="G670" s="15" t="s">
        <v>3155</v>
      </c>
      <c r="H670" s="15">
        <v>5</v>
      </c>
      <c r="I670" s="15" t="s">
        <v>3155</v>
      </c>
      <c r="J670" s="15">
        <v>414330511</v>
      </c>
      <c r="K670" s="15" t="s">
        <v>911</v>
      </c>
      <c r="L670" s="15" t="s">
        <v>885</v>
      </c>
      <c r="M670" s="18" t="s">
        <v>911</v>
      </c>
      <c r="N670" s="22"/>
      <c r="O670" s="15" t="s">
        <v>913</v>
      </c>
      <c r="P670" s="18" t="s">
        <v>8589</v>
      </c>
      <c r="Q670" s="22"/>
      <c r="R670" s="18"/>
      <c r="S670" s="18"/>
      <c r="T670" s="15" t="s">
        <v>6109</v>
      </c>
      <c r="U670" s="18" t="s">
        <v>8641</v>
      </c>
      <c r="V670" s="15"/>
      <c r="W670" s="18"/>
      <c r="X670" s="18"/>
      <c r="Y670" s="18"/>
      <c r="Z670" s="22"/>
      <c r="AA670" s="16"/>
      <c r="AB670" s="34"/>
      <c r="AC670" s="18"/>
      <c r="AD670" s="34"/>
      <c r="AE670" s="22" t="s">
        <v>8850</v>
      </c>
      <c r="AF670" s="22" t="s">
        <v>8866</v>
      </c>
      <c r="AG670" s="22"/>
    </row>
    <row r="671" spans="1:33" ht="105" customHeight="1" x14ac:dyDescent="0.2">
      <c r="A671" s="18">
        <v>811045767</v>
      </c>
      <c r="B671" s="18" t="s">
        <v>8315</v>
      </c>
      <c r="C671" s="15" t="s">
        <v>810</v>
      </c>
      <c r="D671" s="15" t="s">
        <v>62</v>
      </c>
      <c r="E671" s="15" t="s">
        <v>3155</v>
      </c>
      <c r="F671" s="15" t="s">
        <v>3155</v>
      </c>
      <c r="G671" s="15" t="s">
        <v>3155</v>
      </c>
      <c r="H671" s="15">
        <v>5</v>
      </c>
      <c r="I671" s="15" t="s">
        <v>3155</v>
      </c>
      <c r="J671" s="15">
        <v>414330611</v>
      </c>
      <c r="K671" s="15" t="s">
        <v>917</v>
      </c>
      <c r="L671" s="15" t="s">
        <v>885</v>
      </c>
      <c r="M671" s="18" t="s">
        <v>8531</v>
      </c>
      <c r="N671" s="22"/>
      <c r="O671" s="15" t="s">
        <v>919</v>
      </c>
      <c r="P671" s="18" t="s">
        <v>8587</v>
      </c>
      <c r="Q671" s="22"/>
      <c r="R671" s="18"/>
      <c r="S671" s="18"/>
      <c r="T671" s="15"/>
      <c r="U671" s="18" t="s">
        <v>8641</v>
      </c>
      <c r="V671" s="15"/>
      <c r="W671" s="18"/>
      <c r="X671" s="18"/>
      <c r="Y671" s="18"/>
      <c r="Z671" s="22"/>
      <c r="AA671" s="16"/>
      <c r="AB671" s="34"/>
      <c r="AC671" s="18"/>
      <c r="AD671" s="34"/>
      <c r="AE671" s="22" t="s">
        <v>8850</v>
      </c>
      <c r="AF671" s="22" t="s">
        <v>8866</v>
      </c>
      <c r="AG671" s="22" t="s">
        <v>8851</v>
      </c>
    </row>
    <row r="672" spans="1:33" ht="105" customHeight="1" x14ac:dyDescent="0.2">
      <c r="A672" s="18">
        <v>811045767</v>
      </c>
      <c r="B672" s="18" t="s">
        <v>8315</v>
      </c>
      <c r="C672" s="15" t="s">
        <v>810</v>
      </c>
      <c r="D672" s="15" t="s">
        <v>62</v>
      </c>
      <c r="E672" s="15" t="s">
        <v>3155</v>
      </c>
      <c r="F672" s="15" t="s">
        <v>3155</v>
      </c>
      <c r="G672" s="15" t="s">
        <v>3155</v>
      </c>
      <c r="H672" s="15">
        <v>2</v>
      </c>
      <c r="I672" s="15" t="s">
        <v>3155</v>
      </c>
      <c r="J672" s="15">
        <v>415080116</v>
      </c>
      <c r="K672" s="15" t="s">
        <v>921</v>
      </c>
      <c r="L672" s="15" t="s">
        <v>101</v>
      </c>
      <c r="M672" s="18" t="s">
        <v>921</v>
      </c>
      <c r="N672" s="22"/>
      <c r="O672" s="15" t="s">
        <v>525</v>
      </c>
      <c r="P672" s="18" t="s">
        <v>103</v>
      </c>
      <c r="Q672" s="22"/>
      <c r="R672" s="18"/>
      <c r="S672" s="18"/>
      <c r="T672" s="15" t="s">
        <v>923</v>
      </c>
      <c r="U672" s="18" t="s">
        <v>923</v>
      </c>
      <c r="V672" s="15"/>
      <c r="W672" s="18"/>
      <c r="X672" s="18"/>
      <c r="Y672" s="18"/>
      <c r="Z672" s="22"/>
      <c r="AA672" s="16"/>
      <c r="AB672" s="34"/>
      <c r="AC672" s="18"/>
      <c r="AD672" s="34"/>
      <c r="AE672" s="22" t="s">
        <v>8850</v>
      </c>
      <c r="AF672" s="22" t="s">
        <v>8866</v>
      </c>
      <c r="AG672" s="22"/>
    </row>
    <row r="673" spans="1:33" ht="105" customHeight="1" x14ac:dyDescent="0.2">
      <c r="A673" s="18">
        <v>811045767</v>
      </c>
      <c r="B673" s="18" t="s">
        <v>8315</v>
      </c>
      <c r="C673" s="15" t="s">
        <v>810</v>
      </c>
      <c r="D673" s="15" t="s">
        <v>62</v>
      </c>
      <c r="E673" s="15" t="s">
        <v>3155</v>
      </c>
      <c r="F673" s="15" t="s">
        <v>3155</v>
      </c>
      <c r="G673" s="15" t="s">
        <v>3155</v>
      </c>
      <c r="H673" s="15">
        <v>4</v>
      </c>
      <c r="I673" s="15" t="s">
        <v>3155</v>
      </c>
      <c r="J673" s="15">
        <v>415080735</v>
      </c>
      <c r="K673" s="15" t="s">
        <v>924</v>
      </c>
      <c r="L673" s="15" t="s">
        <v>101</v>
      </c>
      <c r="M673" s="18" t="s">
        <v>924</v>
      </c>
      <c r="N673" s="22"/>
      <c r="O673" s="15" t="s">
        <v>525</v>
      </c>
      <c r="P673" s="18" t="s">
        <v>103</v>
      </c>
      <c r="Q673" s="22"/>
      <c r="R673" s="18"/>
      <c r="S673" s="18"/>
      <c r="T673" s="15" t="s">
        <v>6110</v>
      </c>
      <c r="U673" s="18" t="s">
        <v>923</v>
      </c>
      <c r="V673" s="15"/>
      <c r="W673" s="18"/>
      <c r="X673" s="18"/>
      <c r="Y673" s="18"/>
      <c r="Z673" s="22"/>
      <c r="AA673" s="16"/>
      <c r="AB673" s="34"/>
      <c r="AC673" s="18"/>
      <c r="AD673" s="34"/>
      <c r="AE673" s="22" t="s">
        <v>8850</v>
      </c>
      <c r="AF673" s="22" t="s">
        <v>8866</v>
      </c>
      <c r="AG673" s="22"/>
    </row>
    <row r="674" spans="1:33" ht="105" customHeight="1" x14ac:dyDescent="0.2">
      <c r="A674" s="18">
        <v>811045767</v>
      </c>
      <c r="B674" s="18" t="s">
        <v>8315</v>
      </c>
      <c r="C674" s="15" t="s">
        <v>810</v>
      </c>
      <c r="D674" s="15" t="s">
        <v>62</v>
      </c>
      <c r="E674" s="15" t="s">
        <v>3155</v>
      </c>
      <c r="F674" s="15" t="s">
        <v>3155</v>
      </c>
      <c r="G674" s="15" t="s">
        <v>3155</v>
      </c>
      <c r="H674" s="15">
        <v>3</v>
      </c>
      <c r="I674" s="15" t="s">
        <v>3155</v>
      </c>
      <c r="J674" s="15">
        <v>415080745</v>
      </c>
      <c r="K674" s="15" t="s">
        <v>1551</v>
      </c>
      <c r="L674" s="15" t="s">
        <v>101</v>
      </c>
      <c r="M674" s="18" t="s">
        <v>1551</v>
      </c>
      <c r="N674" s="22"/>
      <c r="O674" s="15" t="s">
        <v>525</v>
      </c>
      <c r="P674" s="18" t="s">
        <v>103</v>
      </c>
      <c r="Q674" s="22"/>
      <c r="R674" s="18"/>
      <c r="S674" s="18"/>
      <c r="T674" s="15" t="s">
        <v>6178</v>
      </c>
      <c r="U674" s="18" t="s">
        <v>923</v>
      </c>
      <c r="V674" s="15"/>
      <c r="W674" s="18"/>
      <c r="X674" s="18"/>
      <c r="Y674" s="18"/>
      <c r="Z674" s="22"/>
      <c r="AA674" s="16"/>
      <c r="AB674" s="34"/>
      <c r="AC674" s="18"/>
      <c r="AD674" s="34"/>
      <c r="AE674" s="22" t="s">
        <v>8850</v>
      </c>
      <c r="AF674" s="22" t="s">
        <v>8866</v>
      </c>
      <c r="AG674" s="22"/>
    </row>
    <row r="675" spans="1:33" ht="105" customHeight="1" x14ac:dyDescent="0.2">
      <c r="A675" s="18">
        <v>811045767</v>
      </c>
      <c r="B675" s="18" t="s">
        <v>8315</v>
      </c>
      <c r="C675" s="15" t="s">
        <v>810</v>
      </c>
      <c r="D675" s="15" t="s">
        <v>62</v>
      </c>
      <c r="E675" s="15" t="s">
        <v>3155</v>
      </c>
      <c r="F675" s="15" t="s">
        <v>3155</v>
      </c>
      <c r="G675" s="15" t="s">
        <v>3155</v>
      </c>
      <c r="H675" s="15">
        <v>3</v>
      </c>
      <c r="I675" s="15" t="s">
        <v>3155</v>
      </c>
      <c r="J675" s="15">
        <v>415080746</v>
      </c>
      <c r="K675" s="15" t="s">
        <v>1554</v>
      </c>
      <c r="L675" s="15" t="s">
        <v>101</v>
      </c>
      <c r="M675" s="18" t="s">
        <v>1554</v>
      </c>
      <c r="N675" s="22"/>
      <c r="O675" s="15" t="s">
        <v>1553</v>
      </c>
      <c r="P675" s="18" t="s">
        <v>103</v>
      </c>
      <c r="Q675" s="22"/>
      <c r="R675" s="18"/>
      <c r="S675" s="18"/>
      <c r="T675" s="15"/>
      <c r="U675" s="18" t="s">
        <v>923</v>
      </c>
      <c r="V675" s="15"/>
      <c r="W675" s="18"/>
      <c r="X675" s="18"/>
      <c r="Y675" s="18"/>
      <c r="Z675" s="22"/>
      <c r="AA675" s="16"/>
      <c r="AB675" s="34"/>
      <c r="AC675" s="18"/>
      <c r="AD675" s="34"/>
      <c r="AE675" s="22" t="s">
        <v>8850</v>
      </c>
      <c r="AF675" s="22" t="s">
        <v>8866</v>
      </c>
      <c r="AG675" s="22"/>
    </row>
    <row r="676" spans="1:33" ht="105" customHeight="1" x14ac:dyDescent="0.2">
      <c r="A676" s="18">
        <v>811045767</v>
      </c>
      <c r="B676" s="18" t="s">
        <v>8315</v>
      </c>
      <c r="C676" s="15" t="s">
        <v>810</v>
      </c>
      <c r="D676" s="15" t="s">
        <v>62</v>
      </c>
      <c r="E676" s="15" t="s">
        <v>3155</v>
      </c>
      <c r="F676" s="15" t="s">
        <v>3155</v>
      </c>
      <c r="G676" s="15" t="s">
        <v>3155</v>
      </c>
      <c r="H676" s="15">
        <v>3</v>
      </c>
      <c r="I676" s="15" t="s">
        <v>3155</v>
      </c>
      <c r="J676" s="15">
        <v>415082116</v>
      </c>
      <c r="K676" s="15" t="s">
        <v>8532</v>
      </c>
      <c r="L676" s="15" t="s">
        <v>101</v>
      </c>
      <c r="M676" s="18" t="s">
        <v>8532</v>
      </c>
      <c r="N676" s="22"/>
      <c r="O676" s="15" t="s">
        <v>525</v>
      </c>
      <c r="P676" s="18" t="s">
        <v>5927</v>
      </c>
      <c r="Q676" s="22"/>
      <c r="R676" s="18"/>
      <c r="S676" s="18"/>
      <c r="T676" s="15" t="s">
        <v>6111</v>
      </c>
      <c r="U676" s="18" t="s">
        <v>923</v>
      </c>
      <c r="V676" s="15"/>
      <c r="W676" s="18"/>
      <c r="X676" s="18"/>
      <c r="Y676" s="18"/>
      <c r="Z676" s="22"/>
      <c r="AA676" s="16"/>
      <c r="AB676" s="34"/>
      <c r="AC676" s="18"/>
      <c r="AD676" s="34"/>
      <c r="AE676" s="22" t="s">
        <v>8850</v>
      </c>
      <c r="AF676" s="22" t="s">
        <v>8866</v>
      </c>
      <c r="AG676" s="22"/>
    </row>
    <row r="677" spans="1:33" ht="105" customHeight="1" x14ac:dyDescent="0.2">
      <c r="A677" s="18">
        <v>811045767</v>
      </c>
      <c r="B677" s="18" t="s">
        <v>8315</v>
      </c>
      <c r="C677" s="15" t="s">
        <v>810</v>
      </c>
      <c r="D677" s="15" t="s">
        <v>62</v>
      </c>
      <c r="E677" s="15" t="s">
        <v>3155</v>
      </c>
      <c r="F677" s="15" t="s">
        <v>3155</v>
      </c>
      <c r="G677" s="15" t="s">
        <v>3155</v>
      </c>
      <c r="H677" s="15">
        <v>4</v>
      </c>
      <c r="I677" s="15" t="s">
        <v>3155</v>
      </c>
      <c r="J677" s="15">
        <v>415082516</v>
      </c>
      <c r="K677" s="15" t="s">
        <v>932</v>
      </c>
      <c r="L677" s="15" t="s">
        <v>101</v>
      </c>
      <c r="M677" s="18" t="s">
        <v>932</v>
      </c>
      <c r="N677" s="22"/>
      <c r="O677" s="15" t="s">
        <v>525</v>
      </c>
      <c r="P677" s="18" t="s">
        <v>5927</v>
      </c>
      <c r="Q677" s="22"/>
      <c r="R677" s="18"/>
      <c r="S677" s="18"/>
      <c r="T677" s="15" t="s">
        <v>6111</v>
      </c>
      <c r="U677" s="18" t="s">
        <v>923</v>
      </c>
      <c r="V677" s="15"/>
      <c r="W677" s="18"/>
      <c r="X677" s="18"/>
      <c r="Y677" s="18"/>
      <c r="Z677" s="22"/>
      <c r="AA677" s="16"/>
      <c r="AB677" s="34"/>
      <c r="AC677" s="18"/>
      <c r="AD677" s="34"/>
      <c r="AE677" s="22" t="s">
        <v>8850</v>
      </c>
      <c r="AF677" s="22" t="s">
        <v>8866</v>
      </c>
      <c r="AG677" s="22"/>
    </row>
    <row r="678" spans="1:33" ht="105" customHeight="1" x14ac:dyDescent="0.2">
      <c r="A678" s="18">
        <v>811045767</v>
      </c>
      <c r="B678" s="18" t="s">
        <v>8315</v>
      </c>
      <c r="C678" s="15" t="s">
        <v>810</v>
      </c>
      <c r="D678" s="15" t="s">
        <v>62</v>
      </c>
      <c r="E678" s="15" t="s">
        <v>3155</v>
      </c>
      <c r="F678" s="15" t="s">
        <v>3155</v>
      </c>
      <c r="G678" s="15" t="s">
        <v>3155</v>
      </c>
      <c r="H678" s="15">
        <v>4</v>
      </c>
      <c r="I678" s="15" t="s">
        <v>3155</v>
      </c>
      <c r="J678" s="15">
        <v>416002809</v>
      </c>
      <c r="K678" s="15" t="s">
        <v>3948</v>
      </c>
      <c r="L678" s="15" t="s">
        <v>820</v>
      </c>
      <c r="M678" s="18" t="s">
        <v>3948</v>
      </c>
      <c r="N678" s="22"/>
      <c r="O678" s="15" t="s">
        <v>3123</v>
      </c>
      <c r="P678" s="18" t="s">
        <v>8590</v>
      </c>
      <c r="Q678" s="22"/>
      <c r="R678" s="18"/>
      <c r="S678" s="18"/>
      <c r="T678" s="15"/>
      <c r="U678" s="18" t="s">
        <v>3171</v>
      </c>
      <c r="V678" s="15"/>
      <c r="W678" s="18"/>
      <c r="X678" s="18"/>
      <c r="Y678" s="18"/>
      <c r="Z678" s="22"/>
      <c r="AA678" s="16"/>
      <c r="AB678" s="34"/>
      <c r="AC678" s="18"/>
      <c r="AD678" s="34"/>
      <c r="AE678" s="22" t="s">
        <v>8850</v>
      </c>
      <c r="AF678" s="22" t="s">
        <v>8866</v>
      </c>
      <c r="AG678" s="22"/>
    </row>
    <row r="679" spans="1:33" ht="105" customHeight="1" x14ac:dyDescent="0.2">
      <c r="A679" s="18">
        <v>811045767</v>
      </c>
      <c r="B679" s="18" t="s">
        <v>8315</v>
      </c>
      <c r="C679" s="15" t="s">
        <v>810</v>
      </c>
      <c r="D679" s="15" t="s">
        <v>62</v>
      </c>
      <c r="E679" s="15" t="s">
        <v>3155</v>
      </c>
      <c r="F679" s="15" t="s">
        <v>3155</v>
      </c>
      <c r="G679" s="15" t="s">
        <v>3155</v>
      </c>
      <c r="H679" s="15">
        <v>3</v>
      </c>
      <c r="I679" s="15" t="s">
        <v>3155</v>
      </c>
      <c r="J679" s="15">
        <v>416003909</v>
      </c>
      <c r="K679" s="15" t="s">
        <v>8533</v>
      </c>
      <c r="L679" s="15" t="s">
        <v>820</v>
      </c>
      <c r="M679" s="18" t="s">
        <v>8534</v>
      </c>
      <c r="N679" s="22"/>
      <c r="O679" s="15" t="s">
        <v>3209</v>
      </c>
      <c r="P679" s="18" t="s">
        <v>103</v>
      </c>
      <c r="Q679" s="22"/>
      <c r="R679" s="18"/>
      <c r="S679" s="18"/>
      <c r="T679" s="15"/>
      <c r="U679" s="18" t="s">
        <v>923</v>
      </c>
      <c r="V679" s="15"/>
      <c r="W679" s="18"/>
      <c r="X679" s="18"/>
      <c r="Y679" s="18"/>
      <c r="Z679" s="22"/>
      <c r="AA679" s="16"/>
      <c r="AB679" s="34"/>
      <c r="AC679" s="18"/>
      <c r="AD679" s="34"/>
      <c r="AE679" s="22" t="s">
        <v>8850</v>
      </c>
      <c r="AF679" s="22" t="s">
        <v>8866</v>
      </c>
      <c r="AG679" s="22"/>
    </row>
    <row r="680" spans="1:33" ht="105" customHeight="1" x14ac:dyDescent="0.2">
      <c r="A680" s="18">
        <v>811045767</v>
      </c>
      <c r="B680" s="18" t="s">
        <v>8315</v>
      </c>
      <c r="C680" s="15" t="s">
        <v>810</v>
      </c>
      <c r="D680" s="15" t="s">
        <v>3178</v>
      </c>
      <c r="E680" s="15">
        <v>4</v>
      </c>
      <c r="F680" s="15">
        <v>4</v>
      </c>
      <c r="G680" s="15" t="s">
        <v>1025</v>
      </c>
      <c r="H680" s="15">
        <v>3</v>
      </c>
      <c r="I680" s="15">
        <v>3</v>
      </c>
      <c r="J680" s="15">
        <v>417020109</v>
      </c>
      <c r="K680" s="15" t="s">
        <v>3179</v>
      </c>
      <c r="L680" s="15" t="s">
        <v>820</v>
      </c>
      <c r="M680" s="18" t="s">
        <v>3179</v>
      </c>
      <c r="N680" s="22"/>
      <c r="O680" s="15" t="s">
        <v>3170</v>
      </c>
      <c r="P680" s="18" t="s">
        <v>3170</v>
      </c>
      <c r="Q680" s="22"/>
      <c r="R680" s="18"/>
      <c r="S680" s="18"/>
      <c r="T680" s="15"/>
      <c r="U680" s="18" t="s">
        <v>3171</v>
      </c>
      <c r="V680" s="15"/>
      <c r="W680" s="18"/>
      <c r="X680" s="18"/>
      <c r="Y680" s="18"/>
      <c r="Z680" s="22"/>
      <c r="AA680" s="16"/>
      <c r="AB680" s="34"/>
      <c r="AC680" s="18"/>
      <c r="AD680" s="34"/>
      <c r="AE680" s="22" t="s">
        <v>8850</v>
      </c>
      <c r="AF680" s="22" t="s">
        <v>8866</v>
      </c>
      <c r="AG680" s="22"/>
    </row>
    <row r="681" spans="1:33" ht="210" customHeight="1" x14ac:dyDescent="0.2">
      <c r="A681" s="18">
        <v>811045767</v>
      </c>
      <c r="B681" s="18" t="s">
        <v>8315</v>
      </c>
      <c r="C681" s="15" t="s">
        <v>810</v>
      </c>
      <c r="D681" s="15" t="s">
        <v>3178</v>
      </c>
      <c r="E681" s="15">
        <v>4</v>
      </c>
      <c r="F681" s="15">
        <v>4</v>
      </c>
      <c r="G681" s="15" t="s">
        <v>1025</v>
      </c>
      <c r="H681" s="15">
        <v>3</v>
      </c>
      <c r="I681" s="15">
        <v>3</v>
      </c>
      <c r="J681" s="15">
        <v>417020609</v>
      </c>
      <c r="K681" s="15" t="s">
        <v>3181</v>
      </c>
      <c r="L681" s="15" t="s">
        <v>820</v>
      </c>
      <c r="M681" s="18" t="s">
        <v>3181</v>
      </c>
      <c r="N681" s="22"/>
      <c r="O681" s="15" t="s">
        <v>3170</v>
      </c>
      <c r="P681" s="18" t="s">
        <v>3170</v>
      </c>
      <c r="Q681" s="22"/>
      <c r="R681" s="18"/>
      <c r="S681" s="18"/>
      <c r="T681" s="15"/>
      <c r="U681" s="18" t="s">
        <v>3171</v>
      </c>
      <c r="V681" s="15"/>
      <c r="W681" s="18"/>
      <c r="X681" s="18"/>
      <c r="Y681" s="18"/>
      <c r="Z681" s="22"/>
      <c r="AA681" s="16"/>
      <c r="AB681" s="34"/>
      <c r="AC681" s="18"/>
      <c r="AD681" s="34"/>
      <c r="AE681" s="22" t="s">
        <v>8850</v>
      </c>
      <c r="AF681" s="22" t="s">
        <v>8866</v>
      </c>
      <c r="AG681" s="22"/>
    </row>
    <row r="682" spans="1:33" ht="105" customHeight="1" x14ac:dyDescent="0.2">
      <c r="A682" s="18">
        <v>811045767</v>
      </c>
      <c r="B682" s="18" t="s">
        <v>8315</v>
      </c>
      <c r="C682" s="15" t="s">
        <v>810</v>
      </c>
      <c r="D682" s="15" t="s">
        <v>3178</v>
      </c>
      <c r="E682" s="15">
        <v>4</v>
      </c>
      <c r="F682" s="15">
        <v>4</v>
      </c>
      <c r="G682" s="15" t="s">
        <v>1025</v>
      </c>
      <c r="H682" s="15">
        <v>3</v>
      </c>
      <c r="I682" s="15">
        <v>3</v>
      </c>
      <c r="J682" s="15">
        <v>417020709</v>
      </c>
      <c r="K682" s="15" t="s">
        <v>3183</v>
      </c>
      <c r="L682" s="15" t="s">
        <v>820</v>
      </c>
      <c r="M682" s="18" t="s">
        <v>3183</v>
      </c>
      <c r="N682" s="22"/>
      <c r="O682" s="15" t="s">
        <v>3170</v>
      </c>
      <c r="P682" s="18" t="s">
        <v>3170</v>
      </c>
      <c r="Q682" s="22"/>
      <c r="R682" s="18"/>
      <c r="S682" s="18"/>
      <c r="T682" s="15"/>
      <c r="U682" s="18" t="s">
        <v>3171</v>
      </c>
      <c r="V682" s="15"/>
      <c r="W682" s="18"/>
      <c r="X682" s="18"/>
      <c r="Y682" s="18"/>
      <c r="Z682" s="22"/>
      <c r="AA682" s="16"/>
      <c r="AB682" s="34"/>
      <c r="AC682" s="18"/>
      <c r="AD682" s="34"/>
      <c r="AE682" s="22" t="s">
        <v>8850</v>
      </c>
      <c r="AF682" s="22" t="s">
        <v>8866</v>
      </c>
      <c r="AG682" s="22"/>
    </row>
    <row r="683" spans="1:33" ht="105" customHeight="1" x14ac:dyDescent="0.2">
      <c r="A683" s="18">
        <v>811045767</v>
      </c>
      <c r="B683" s="18" t="s">
        <v>8315</v>
      </c>
      <c r="C683" s="15" t="s">
        <v>810</v>
      </c>
      <c r="D683" s="15" t="s">
        <v>3178</v>
      </c>
      <c r="E683" s="15">
        <v>4</v>
      </c>
      <c r="F683" s="15">
        <v>4</v>
      </c>
      <c r="G683" s="15" t="s">
        <v>1025</v>
      </c>
      <c r="H683" s="15">
        <v>3</v>
      </c>
      <c r="I683" s="15">
        <v>3</v>
      </c>
      <c r="J683" s="15">
        <v>417020909</v>
      </c>
      <c r="K683" s="15" t="s">
        <v>3185</v>
      </c>
      <c r="L683" s="15" t="s">
        <v>820</v>
      </c>
      <c r="M683" s="18" t="s">
        <v>3185</v>
      </c>
      <c r="N683" s="22"/>
      <c r="O683" s="15" t="s">
        <v>3170</v>
      </c>
      <c r="P683" s="18" t="s">
        <v>3170</v>
      </c>
      <c r="Q683" s="22"/>
      <c r="R683" s="18"/>
      <c r="S683" s="18"/>
      <c r="T683" s="15"/>
      <c r="U683" s="18" t="s">
        <v>3171</v>
      </c>
      <c r="V683" s="15"/>
      <c r="W683" s="18"/>
      <c r="X683" s="18"/>
      <c r="Y683" s="18"/>
      <c r="Z683" s="22"/>
      <c r="AA683" s="16"/>
      <c r="AB683" s="34"/>
      <c r="AC683" s="18"/>
      <c r="AD683" s="34"/>
      <c r="AE683" s="22" t="s">
        <v>8850</v>
      </c>
      <c r="AF683" s="22" t="s">
        <v>8866</v>
      </c>
      <c r="AG683" s="22"/>
    </row>
    <row r="684" spans="1:33" ht="105" customHeight="1" x14ac:dyDescent="0.2">
      <c r="A684" s="18">
        <v>811045767</v>
      </c>
      <c r="B684" s="18" t="s">
        <v>8315</v>
      </c>
      <c r="C684" s="15" t="s">
        <v>810</v>
      </c>
      <c r="D684" s="15" t="s">
        <v>62</v>
      </c>
      <c r="E684" s="15" t="s">
        <v>3155</v>
      </c>
      <c r="F684" s="15" t="s">
        <v>3155</v>
      </c>
      <c r="G684" s="15" t="s">
        <v>3155</v>
      </c>
      <c r="H684" s="15">
        <v>3</v>
      </c>
      <c r="I684" s="15" t="s">
        <v>3155</v>
      </c>
      <c r="J684" s="15">
        <v>417030709</v>
      </c>
      <c r="K684" s="15" t="s">
        <v>3125</v>
      </c>
      <c r="L684" s="15" t="s">
        <v>820</v>
      </c>
      <c r="M684" s="18" t="s">
        <v>3125</v>
      </c>
      <c r="N684" s="22"/>
      <c r="O684" s="15" t="s">
        <v>3126</v>
      </c>
      <c r="P684" s="18" t="s">
        <v>3126</v>
      </c>
      <c r="Q684" s="22"/>
      <c r="R684" s="18"/>
      <c r="S684" s="18"/>
      <c r="T684" s="15"/>
      <c r="U684" s="18" t="s">
        <v>3171</v>
      </c>
      <c r="V684" s="15"/>
      <c r="W684" s="18"/>
      <c r="X684" s="18"/>
      <c r="Y684" s="18"/>
      <c r="Z684" s="22"/>
      <c r="AA684" s="16"/>
      <c r="AB684" s="34"/>
      <c r="AC684" s="18"/>
      <c r="AD684" s="34"/>
      <c r="AE684" s="22" t="s">
        <v>8850</v>
      </c>
      <c r="AF684" s="22" t="s">
        <v>8866</v>
      </c>
      <c r="AG684" s="22"/>
    </row>
    <row r="685" spans="1:33" ht="105" customHeight="1" x14ac:dyDescent="0.2">
      <c r="A685" s="18">
        <v>811045767</v>
      </c>
      <c r="B685" s="18" t="s">
        <v>8315</v>
      </c>
      <c r="C685" s="15" t="s">
        <v>810</v>
      </c>
      <c r="D685" s="15" t="s">
        <v>3167</v>
      </c>
      <c r="E685" s="15">
        <v>3</v>
      </c>
      <c r="F685" s="15">
        <v>3</v>
      </c>
      <c r="G685" s="15" t="s">
        <v>1025</v>
      </c>
      <c r="H685" s="15">
        <v>3</v>
      </c>
      <c r="I685" s="15">
        <v>3</v>
      </c>
      <c r="J685" s="15">
        <v>417040109</v>
      </c>
      <c r="K685" s="15" t="s">
        <v>3168</v>
      </c>
      <c r="L685" s="15" t="s">
        <v>820</v>
      </c>
      <c r="M685" s="18" t="s">
        <v>3168</v>
      </c>
      <c r="N685" s="22"/>
      <c r="O685" s="15" t="s">
        <v>3170</v>
      </c>
      <c r="P685" s="18" t="s">
        <v>3170</v>
      </c>
      <c r="Q685" s="22"/>
      <c r="R685" s="18"/>
      <c r="S685" s="18"/>
      <c r="T685" s="15"/>
      <c r="U685" s="18" t="s">
        <v>3171</v>
      </c>
      <c r="V685" s="15"/>
      <c r="W685" s="18"/>
      <c r="X685" s="18"/>
      <c r="Y685" s="18"/>
      <c r="Z685" s="22"/>
      <c r="AA685" s="16"/>
      <c r="AB685" s="34"/>
      <c r="AC685" s="18"/>
      <c r="AD685" s="34"/>
      <c r="AE685" s="22" t="s">
        <v>8850</v>
      </c>
      <c r="AF685" s="22" t="s">
        <v>8866</v>
      </c>
      <c r="AG685" s="22"/>
    </row>
    <row r="686" spans="1:33" ht="105" customHeight="1" x14ac:dyDescent="0.2">
      <c r="A686" s="18">
        <v>811045767</v>
      </c>
      <c r="B686" s="18" t="s">
        <v>8315</v>
      </c>
      <c r="C686" s="15" t="s">
        <v>810</v>
      </c>
      <c r="D686" s="15" t="s">
        <v>3167</v>
      </c>
      <c r="E686" s="15">
        <v>3</v>
      </c>
      <c r="F686" s="15">
        <v>3</v>
      </c>
      <c r="G686" s="15" t="s">
        <v>1025</v>
      </c>
      <c r="H686" s="15">
        <v>3</v>
      </c>
      <c r="I686" s="15">
        <v>3</v>
      </c>
      <c r="J686" s="15">
        <v>417040209</v>
      </c>
      <c r="K686" s="15" t="s">
        <v>3174</v>
      </c>
      <c r="L686" s="15" t="s">
        <v>820</v>
      </c>
      <c r="M686" s="18" t="s">
        <v>3174</v>
      </c>
      <c r="N686" s="22"/>
      <c r="O686" s="15" t="s">
        <v>3170</v>
      </c>
      <c r="P686" s="18" t="s">
        <v>3170</v>
      </c>
      <c r="Q686" s="22"/>
      <c r="R686" s="18"/>
      <c r="S686" s="18"/>
      <c r="T686" s="15"/>
      <c r="U686" s="18" t="s">
        <v>3171</v>
      </c>
      <c r="V686" s="15"/>
      <c r="W686" s="18"/>
      <c r="X686" s="18"/>
      <c r="Y686" s="18"/>
      <c r="Z686" s="22"/>
      <c r="AA686" s="16"/>
      <c r="AB686" s="34"/>
      <c r="AC686" s="18"/>
      <c r="AD686" s="34"/>
      <c r="AE686" s="22" t="s">
        <v>8850</v>
      </c>
      <c r="AF686" s="22" t="s">
        <v>8866</v>
      </c>
      <c r="AG686" s="22"/>
    </row>
    <row r="687" spans="1:33" ht="105" customHeight="1" x14ac:dyDescent="0.2">
      <c r="A687" s="18">
        <v>811045767</v>
      </c>
      <c r="B687" s="18" t="s">
        <v>8315</v>
      </c>
      <c r="C687" s="15" t="s">
        <v>810</v>
      </c>
      <c r="D687" s="15" t="s">
        <v>3167</v>
      </c>
      <c r="E687" s="15">
        <v>3</v>
      </c>
      <c r="F687" s="15">
        <v>3</v>
      </c>
      <c r="G687" s="15" t="s">
        <v>1025</v>
      </c>
      <c r="H687" s="15">
        <v>3</v>
      </c>
      <c r="I687" s="15">
        <v>3</v>
      </c>
      <c r="J687" s="15">
        <v>417040609</v>
      </c>
      <c r="K687" s="15" t="s">
        <v>3176</v>
      </c>
      <c r="L687" s="15" t="s">
        <v>820</v>
      </c>
      <c r="M687" s="18" t="s">
        <v>3176</v>
      </c>
      <c r="N687" s="22"/>
      <c r="O687" s="15" t="s">
        <v>3170</v>
      </c>
      <c r="P687" s="18" t="s">
        <v>3170</v>
      </c>
      <c r="Q687" s="22"/>
      <c r="R687" s="18"/>
      <c r="S687" s="18"/>
      <c r="T687" s="15"/>
      <c r="U687" s="18" t="s">
        <v>3171</v>
      </c>
      <c r="V687" s="15"/>
      <c r="W687" s="18"/>
      <c r="X687" s="18"/>
      <c r="Y687" s="18"/>
      <c r="Z687" s="22"/>
      <c r="AA687" s="16"/>
      <c r="AB687" s="34"/>
      <c r="AC687" s="18"/>
      <c r="AD687" s="34"/>
      <c r="AE687" s="22" t="s">
        <v>8850</v>
      </c>
      <c r="AF687" s="22" t="s">
        <v>8866</v>
      </c>
      <c r="AG687" s="22"/>
    </row>
    <row r="688" spans="1:33" ht="105" customHeight="1" x14ac:dyDescent="0.2">
      <c r="A688" s="18">
        <v>811045767</v>
      </c>
      <c r="B688" s="18" t="s">
        <v>8315</v>
      </c>
      <c r="C688" s="15" t="s">
        <v>810</v>
      </c>
      <c r="D688" s="15" t="s">
        <v>62</v>
      </c>
      <c r="E688" s="15" t="s">
        <v>3155</v>
      </c>
      <c r="F688" s="15" t="s">
        <v>3155</v>
      </c>
      <c r="G688" s="15" t="s">
        <v>3155</v>
      </c>
      <c r="H688" s="15">
        <v>4</v>
      </c>
      <c r="I688" s="15" t="s">
        <v>3155</v>
      </c>
      <c r="J688" s="15">
        <v>417050202</v>
      </c>
      <c r="K688" s="15" t="s">
        <v>3950</v>
      </c>
      <c r="L688" s="15" t="s">
        <v>940</v>
      </c>
      <c r="M688" s="18" t="s">
        <v>3950</v>
      </c>
      <c r="N688" s="22"/>
      <c r="O688" s="15" t="s">
        <v>943</v>
      </c>
      <c r="P688" s="18" t="s">
        <v>943</v>
      </c>
      <c r="Q688" s="22"/>
      <c r="R688" s="18"/>
      <c r="S688" s="18"/>
      <c r="T688" s="15"/>
      <c r="U688" s="18" t="s">
        <v>3171</v>
      </c>
      <c r="V688" s="15"/>
      <c r="W688" s="18"/>
      <c r="X688" s="18"/>
      <c r="Y688" s="18"/>
      <c r="Z688" s="22"/>
      <c r="AA688" s="16"/>
      <c r="AB688" s="34"/>
      <c r="AC688" s="18"/>
      <c r="AD688" s="34"/>
      <c r="AE688" s="22" t="s">
        <v>8850</v>
      </c>
      <c r="AF688" s="22" t="s">
        <v>8866</v>
      </c>
      <c r="AG688" s="22"/>
    </row>
    <row r="689" spans="1:33" ht="105" customHeight="1" x14ac:dyDescent="0.2">
      <c r="A689" s="18">
        <v>811045767</v>
      </c>
      <c r="B689" s="18" t="s">
        <v>8315</v>
      </c>
      <c r="C689" s="15" t="s">
        <v>810</v>
      </c>
      <c r="D689" s="15" t="s">
        <v>62</v>
      </c>
      <c r="E689" s="15" t="s">
        <v>3155</v>
      </c>
      <c r="F689" s="15" t="s">
        <v>3155</v>
      </c>
      <c r="G689" s="15" t="s">
        <v>3155</v>
      </c>
      <c r="H689" s="15">
        <v>3</v>
      </c>
      <c r="I689" s="15" t="s">
        <v>3155</v>
      </c>
      <c r="J689" s="15">
        <v>417050305</v>
      </c>
      <c r="K689" s="15" t="s">
        <v>4684</v>
      </c>
      <c r="L689" s="15" t="s">
        <v>940</v>
      </c>
      <c r="M689" s="18" t="s">
        <v>4684</v>
      </c>
      <c r="N689" s="22"/>
      <c r="O689" s="15" t="s">
        <v>93</v>
      </c>
      <c r="P689" s="18" t="s">
        <v>93</v>
      </c>
      <c r="Q689" s="22"/>
      <c r="R689" s="18"/>
      <c r="S689" s="18"/>
      <c r="T689" s="15"/>
      <c r="U689" s="18" t="s">
        <v>3171</v>
      </c>
      <c r="V689" s="15"/>
      <c r="W689" s="18"/>
      <c r="X689" s="18"/>
      <c r="Y689" s="18"/>
      <c r="Z689" s="22"/>
      <c r="AA689" s="16"/>
      <c r="AB689" s="34"/>
      <c r="AC689" s="18"/>
      <c r="AD689" s="34"/>
      <c r="AE689" s="22" t="s">
        <v>8850</v>
      </c>
      <c r="AF689" s="22" t="s">
        <v>8866</v>
      </c>
      <c r="AG689" s="22"/>
    </row>
    <row r="690" spans="1:33" ht="105" customHeight="1" x14ac:dyDescent="0.2">
      <c r="A690" s="18">
        <v>811045767</v>
      </c>
      <c r="B690" s="18" t="s">
        <v>8315</v>
      </c>
      <c r="C690" s="15" t="s">
        <v>810</v>
      </c>
      <c r="D690" s="15" t="s">
        <v>62</v>
      </c>
      <c r="E690" s="15" t="s">
        <v>3155</v>
      </c>
      <c r="F690" s="15" t="s">
        <v>3155</v>
      </c>
      <c r="G690" s="15" t="s">
        <v>3155</v>
      </c>
      <c r="H690" s="15">
        <v>3</v>
      </c>
      <c r="I690" s="15" t="s">
        <v>3155</v>
      </c>
      <c r="J690" s="15">
        <v>417050409</v>
      </c>
      <c r="K690" s="15" t="s">
        <v>3213</v>
      </c>
      <c r="L690" s="15" t="s">
        <v>820</v>
      </c>
      <c r="M690" s="18" t="s">
        <v>3213</v>
      </c>
      <c r="N690" s="22"/>
      <c r="O690" s="15" t="s">
        <v>3215</v>
      </c>
      <c r="P690" s="18" t="s">
        <v>93</v>
      </c>
      <c r="Q690" s="22"/>
      <c r="R690" s="18"/>
      <c r="S690" s="18"/>
      <c r="T690" s="15"/>
      <c r="U690" s="18" t="s">
        <v>3171</v>
      </c>
      <c r="V690" s="15"/>
      <c r="W690" s="18"/>
      <c r="X690" s="18"/>
      <c r="Y690" s="18"/>
      <c r="Z690" s="22"/>
      <c r="AA690" s="16"/>
      <c r="AB690" s="34"/>
      <c r="AC690" s="18"/>
      <c r="AD690" s="34"/>
      <c r="AE690" s="22" t="s">
        <v>8850</v>
      </c>
      <c r="AF690" s="22" t="s">
        <v>8866</v>
      </c>
      <c r="AG690" s="22"/>
    </row>
    <row r="691" spans="1:33" ht="105" customHeight="1" x14ac:dyDescent="0.2">
      <c r="A691" s="18">
        <v>811045767</v>
      </c>
      <c r="B691" s="18" t="s">
        <v>8315</v>
      </c>
      <c r="C691" s="15" t="s">
        <v>810</v>
      </c>
      <c r="D691" s="15" t="s">
        <v>62</v>
      </c>
      <c r="E691" s="15" t="s">
        <v>3155</v>
      </c>
      <c r="F691" s="15" t="s">
        <v>3155</v>
      </c>
      <c r="G691" s="15" t="s">
        <v>3155</v>
      </c>
      <c r="H691" s="15">
        <v>3</v>
      </c>
      <c r="I691" s="15" t="s">
        <v>3155</v>
      </c>
      <c r="J691" s="15">
        <v>417050506</v>
      </c>
      <c r="K691" s="15" t="s">
        <v>4686</v>
      </c>
      <c r="L691" s="15" t="s">
        <v>940</v>
      </c>
      <c r="M691" s="18" t="s">
        <v>4686</v>
      </c>
      <c r="N691" s="22"/>
      <c r="O691" s="15" t="s">
        <v>93</v>
      </c>
      <c r="P691" s="18" t="s">
        <v>3833</v>
      </c>
      <c r="Q691" s="22"/>
      <c r="R691" s="18"/>
      <c r="S691" s="18"/>
      <c r="T691" s="15"/>
      <c r="U691" s="18" t="s">
        <v>3171</v>
      </c>
      <c r="V691" s="15"/>
      <c r="W691" s="18"/>
      <c r="X691" s="18"/>
      <c r="Y691" s="18"/>
      <c r="Z691" s="22"/>
      <c r="AA691" s="16"/>
      <c r="AB691" s="34"/>
      <c r="AC691" s="18"/>
      <c r="AD691" s="34"/>
      <c r="AE691" s="22" t="s">
        <v>8850</v>
      </c>
      <c r="AF691" s="22" t="s">
        <v>8866</v>
      </c>
      <c r="AG691" s="22"/>
    </row>
    <row r="692" spans="1:33" ht="135" customHeight="1" x14ac:dyDescent="0.2">
      <c r="A692" s="18">
        <v>811045767</v>
      </c>
      <c r="B692" s="18" t="s">
        <v>8315</v>
      </c>
      <c r="C692" s="15" t="s">
        <v>810</v>
      </c>
      <c r="D692" s="15" t="s">
        <v>62</v>
      </c>
      <c r="E692" s="15" t="s">
        <v>3155</v>
      </c>
      <c r="F692" s="15" t="s">
        <v>3155</v>
      </c>
      <c r="G692" s="15" t="s">
        <v>3155</v>
      </c>
      <c r="H692" s="15">
        <v>3</v>
      </c>
      <c r="I692" s="15" t="s">
        <v>3155</v>
      </c>
      <c r="J692" s="15">
        <v>417050507</v>
      </c>
      <c r="K692" s="15" t="s">
        <v>4688</v>
      </c>
      <c r="L692" s="15" t="s">
        <v>940</v>
      </c>
      <c r="M692" s="18" t="s">
        <v>4688</v>
      </c>
      <c r="N692" s="22"/>
      <c r="O692" s="15" t="s">
        <v>93</v>
      </c>
      <c r="P692" s="18" t="s">
        <v>3833</v>
      </c>
      <c r="Q692" s="22"/>
      <c r="R692" s="18"/>
      <c r="S692" s="18"/>
      <c r="T692" s="15"/>
      <c r="U692" s="18" t="s">
        <v>3171</v>
      </c>
      <c r="V692" s="15"/>
      <c r="W692" s="18"/>
      <c r="X692" s="18"/>
      <c r="Y692" s="18"/>
      <c r="Z692" s="22"/>
      <c r="AA692" s="16"/>
      <c r="AB692" s="34"/>
      <c r="AC692" s="18"/>
      <c r="AD692" s="34"/>
      <c r="AE692" s="22" t="s">
        <v>8850</v>
      </c>
      <c r="AF692" s="22" t="s">
        <v>8866</v>
      </c>
      <c r="AG692" s="22"/>
    </row>
    <row r="693" spans="1:33" ht="105" customHeight="1" x14ac:dyDescent="0.2">
      <c r="A693" s="18">
        <v>811045767</v>
      </c>
      <c r="B693" s="18" t="s">
        <v>8315</v>
      </c>
      <c r="C693" s="15" t="s">
        <v>810</v>
      </c>
      <c r="D693" s="15" t="s">
        <v>62</v>
      </c>
      <c r="E693" s="15" t="s">
        <v>3155</v>
      </c>
      <c r="F693" s="15" t="s">
        <v>3155</v>
      </c>
      <c r="G693" s="15" t="s">
        <v>3155</v>
      </c>
      <c r="H693" s="15">
        <v>2</v>
      </c>
      <c r="I693" s="15" t="s">
        <v>3155</v>
      </c>
      <c r="J693" s="15">
        <v>418000109</v>
      </c>
      <c r="K693" s="15" t="s">
        <v>8363</v>
      </c>
      <c r="L693" s="15" t="s">
        <v>101</v>
      </c>
      <c r="M693" s="18" t="s">
        <v>8363</v>
      </c>
      <c r="N693" s="22"/>
      <c r="O693" s="15" t="s">
        <v>3170</v>
      </c>
      <c r="P693" s="18" t="s">
        <v>8547</v>
      </c>
      <c r="Q693" s="22"/>
      <c r="R693" s="18"/>
      <c r="S693" s="18"/>
      <c r="T693" s="15"/>
      <c r="U693" s="18" t="s">
        <v>3171</v>
      </c>
      <c r="V693" s="15"/>
      <c r="W693" s="18"/>
      <c r="X693" s="18"/>
      <c r="Y693" s="18"/>
      <c r="Z693" s="22"/>
      <c r="AA693" s="16"/>
      <c r="AB693" s="34"/>
      <c r="AC693" s="18"/>
      <c r="AD693" s="34"/>
      <c r="AE693" s="22" t="s">
        <v>8850</v>
      </c>
      <c r="AF693" s="22" t="s">
        <v>8866</v>
      </c>
      <c r="AG693" s="22"/>
    </row>
    <row r="694" spans="1:33" ht="105" customHeight="1" x14ac:dyDescent="0.2">
      <c r="A694" s="18">
        <v>811045767</v>
      </c>
      <c r="B694" s="18" t="s">
        <v>8315</v>
      </c>
      <c r="C694" s="15" t="s">
        <v>810</v>
      </c>
      <c r="D694" s="15" t="s">
        <v>62</v>
      </c>
      <c r="E694" s="15" t="s">
        <v>3155</v>
      </c>
      <c r="F694" s="15" t="s">
        <v>3155</v>
      </c>
      <c r="G694" s="15" t="s">
        <v>3155</v>
      </c>
      <c r="H694" s="15">
        <v>4</v>
      </c>
      <c r="I694" s="15" t="s">
        <v>3155</v>
      </c>
      <c r="J694" s="15">
        <v>420000103</v>
      </c>
      <c r="K694" s="15" t="s">
        <v>945</v>
      </c>
      <c r="L694" s="15" t="s">
        <v>247</v>
      </c>
      <c r="M694" s="18" t="s">
        <v>945</v>
      </c>
      <c r="N694" s="22"/>
      <c r="O694" s="15" t="s">
        <v>114</v>
      </c>
      <c r="P694" s="18" t="s">
        <v>3005</v>
      </c>
      <c r="Q694" s="22"/>
      <c r="R694" s="18"/>
      <c r="S694" s="18"/>
      <c r="T694" s="15" t="s">
        <v>947</v>
      </c>
      <c r="U694" s="18" t="s">
        <v>870</v>
      </c>
      <c r="V694" s="15"/>
      <c r="W694" s="18"/>
      <c r="X694" s="18"/>
      <c r="Y694" s="18"/>
      <c r="Z694" s="22"/>
      <c r="AA694" s="16"/>
      <c r="AB694" s="34"/>
      <c r="AC694" s="18"/>
      <c r="AD694" s="34"/>
      <c r="AE694" s="22" t="s">
        <v>8850</v>
      </c>
      <c r="AF694" s="22" t="s">
        <v>8866</v>
      </c>
      <c r="AG694" s="22"/>
    </row>
    <row r="695" spans="1:33" ht="225" customHeight="1" x14ac:dyDescent="0.2">
      <c r="A695" s="18">
        <v>811045767</v>
      </c>
      <c r="B695" s="18" t="s">
        <v>8315</v>
      </c>
      <c r="C695" s="15" t="s">
        <v>810</v>
      </c>
      <c r="D695" s="15" t="s">
        <v>62</v>
      </c>
      <c r="E695" s="15" t="s">
        <v>3155</v>
      </c>
      <c r="F695" s="15" t="s">
        <v>3155</v>
      </c>
      <c r="G695" s="15" t="s">
        <v>3155</v>
      </c>
      <c r="H695" s="15">
        <v>5</v>
      </c>
      <c r="I695" s="15" t="s">
        <v>3155</v>
      </c>
      <c r="J695" s="15">
        <v>421003616</v>
      </c>
      <c r="K695" s="15" t="s">
        <v>3951</v>
      </c>
      <c r="L695" s="15" t="s">
        <v>101</v>
      </c>
      <c r="M695" s="18" t="s">
        <v>3951</v>
      </c>
      <c r="N695" s="22"/>
      <c r="O695" s="15" t="s">
        <v>949</v>
      </c>
      <c r="P695" s="18" t="s">
        <v>8549</v>
      </c>
      <c r="Q695" s="22"/>
      <c r="R695" s="18"/>
      <c r="S695" s="18"/>
      <c r="T695" s="15" t="s">
        <v>6112</v>
      </c>
      <c r="U695" s="18" t="s">
        <v>923</v>
      </c>
      <c r="V695" s="15"/>
      <c r="W695" s="18"/>
      <c r="X695" s="18"/>
      <c r="Y695" s="18"/>
      <c r="Z695" s="22"/>
      <c r="AA695" s="16"/>
      <c r="AB695" s="34"/>
      <c r="AC695" s="18"/>
      <c r="AD695" s="34"/>
      <c r="AE695" s="22" t="s">
        <v>8850</v>
      </c>
      <c r="AF695" s="22" t="s">
        <v>8866</v>
      </c>
      <c r="AG695" s="22"/>
    </row>
    <row r="696" spans="1:33" ht="105" customHeight="1" x14ac:dyDescent="0.2">
      <c r="A696" s="18">
        <v>811045767</v>
      </c>
      <c r="B696" s="18" t="s">
        <v>8315</v>
      </c>
      <c r="C696" s="15" t="s">
        <v>810</v>
      </c>
      <c r="D696" s="15" t="s">
        <v>62</v>
      </c>
      <c r="E696" s="15" t="s">
        <v>3155</v>
      </c>
      <c r="F696" s="15" t="s">
        <v>3155</v>
      </c>
      <c r="G696" s="15" t="s">
        <v>3155</v>
      </c>
      <c r="H696" s="15">
        <v>3</v>
      </c>
      <c r="I696" s="15" t="s">
        <v>3155</v>
      </c>
      <c r="J696" s="15">
        <v>421003615</v>
      </c>
      <c r="K696" s="15" t="s">
        <v>4087</v>
      </c>
      <c r="L696" s="15" t="s">
        <v>101</v>
      </c>
      <c r="M696" s="18" t="s">
        <v>4087</v>
      </c>
      <c r="N696" s="22"/>
      <c r="O696" s="15" t="s">
        <v>406</v>
      </c>
      <c r="P696" s="18" t="s">
        <v>3</v>
      </c>
      <c r="Q696" s="22"/>
      <c r="R696" s="18"/>
      <c r="S696" s="18"/>
      <c r="T696" s="15"/>
      <c r="U696" s="18" t="s">
        <v>923</v>
      </c>
      <c r="V696" s="15"/>
      <c r="W696" s="18"/>
      <c r="X696" s="18"/>
      <c r="Y696" s="18"/>
      <c r="Z696" s="22"/>
      <c r="AA696" s="16"/>
      <c r="AB696" s="34"/>
      <c r="AC696" s="18"/>
      <c r="AD696" s="34"/>
      <c r="AE696" s="22" t="s">
        <v>8850</v>
      </c>
      <c r="AF696" s="22" t="s">
        <v>8866</v>
      </c>
      <c r="AG696" s="22"/>
    </row>
    <row r="697" spans="1:33" ht="105" customHeight="1" x14ac:dyDescent="0.2">
      <c r="A697" s="18">
        <v>811045767</v>
      </c>
      <c r="B697" s="18" t="s">
        <v>8315</v>
      </c>
      <c r="C697" s="15" t="s">
        <v>810</v>
      </c>
      <c r="D697" s="15" t="s">
        <v>62</v>
      </c>
      <c r="E697" s="15" t="s">
        <v>3155</v>
      </c>
      <c r="F697" s="15" t="s">
        <v>3155</v>
      </c>
      <c r="G697" s="15" t="s">
        <v>3155</v>
      </c>
      <c r="H697" s="15">
        <v>4</v>
      </c>
      <c r="I697" s="15" t="s">
        <v>3155</v>
      </c>
      <c r="J697" s="15">
        <v>416003910</v>
      </c>
      <c r="K697" s="15" t="s">
        <v>3953</v>
      </c>
      <c r="L697" s="15" t="s">
        <v>820</v>
      </c>
      <c r="M697" s="18" t="s">
        <v>3953</v>
      </c>
      <c r="N697" s="22"/>
      <c r="O697" s="15" t="s">
        <v>936</v>
      </c>
      <c r="P697" s="18" t="s">
        <v>8591</v>
      </c>
      <c r="Q697" s="22"/>
      <c r="R697" s="18"/>
      <c r="S697" s="18"/>
      <c r="T697" s="15"/>
      <c r="U697" s="18" t="s">
        <v>3171</v>
      </c>
      <c r="V697" s="15"/>
      <c r="W697" s="18"/>
      <c r="X697" s="18"/>
      <c r="Y697" s="18"/>
      <c r="Z697" s="22"/>
      <c r="AA697" s="16"/>
      <c r="AB697" s="34"/>
      <c r="AC697" s="18"/>
      <c r="AD697" s="34"/>
      <c r="AE697" s="22" t="s">
        <v>8850</v>
      </c>
      <c r="AF697" s="22" t="s">
        <v>8866</v>
      </c>
      <c r="AG697" s="22"/>
    </row>
    <row r="698" spans="1:33" ht="105" customHeight="1" x14ac:dyDescent="0.2">
      <c r="A698" s="18">
        <v>811045767</v>
      </c>
      <c r="B698" s="18" t="s">
        <v>8315</v>
      </c>
      <c r="C698" s="15" t="s">
        <v>810</v>
      </c>
      <c r="D698" s="15" t="s">
        <v>62</v>
      </c>
      <c r="E698" s="15" t="s">
        <v>3155</v>
      </c>
      <c r="F698" s="15" t="s">
        <v>3155</v>
      </c>
      <c r="G698" s="15" t="s">
        <v>3155</v>
      </c>
      <c r="H698" s="15">
        <v>3</v>
      </c>
      <c r="I698" s="15" t="s">
        <v>3155</v>
      </c>
      <c r="J698" s="15">
        <v>416003940</v>
      </c>
      <c r="K698" s="15" t="s">
        <v>4691</v>
      </c>
      <c r="L698" s="15" t="s">
        <v>820</v>
      </c>
      <c r="M698" s="18" t="s">
        <v>4691</v>
      </c>
      <c r="N698" s="22"/>
      <c r="O698" s="15" t="s">
        <v>936</v>
      </c>
      <c r="P698" s="18" t="s">
        <v>8591</v>
      </c>
      <c r="Q698" s="22"/>
      <c r="R698" s="18"/>
      <c r="S698" s="18"/>
      <c r="T698" s="15"/>
      <c r="U698" s="18" t="s">
        <v>3171</v>
      </c>
      <c r="V698" s="15"/>
      <c r="W698" s="18"/>
      <c r="X698" s="18"/>
      <c r="Y698" s="18"/>
      <c r="Z698" s="22"/>
      <c r="AA698" s="16"/>
      <c r="AB698" s="34"/>
      <c r="AC698" s="18"/>
      <c r="AD698" s="34"/>
      <c r="AE698" s="22" t="s">
        <v>8850</v>
      </c>
      <c r="AF698" s="22" t="s">
        <v>8866</v>
      </c>
      <c r="AG698" s="22"/>
    </row>
    <row r="699" spans="1:33" ht="105" customHeight="1" x14ac:dyDescent="0.2">
      <c r="A699" s="18">
        <v>900842228</v>
      </c>
      <c r="B699" s="18" t="s">
        <v>1037</v>
      </c>
      <c r="C699" s="15" t="s">
        <v>810</v>
      </c>
      <c r="D699" s="15" t="s">
        <v>951</v>
      </c>
      <c r="E699" s="15">
        <v>7</v>
      </c>
      <c r="F699" s="15">
        <v>7</v>
      </c>
      <c r="G699" s="15" t="s">
        <v>1025</v>
      </c>
      <c r="H699" s="15">
        <v>6</v>
      </c>
      <c r="I699" s="15">
        <v>4</v>
      </c>
      <c r="J699" s="15">
        <v>408000612</v>
      </c>
      <c r="K699" s="15" t="s">
        <v>952</v>
      </c>
      <c r="L699" s="15" t="s">
        <v>101</v>
      </c>
      <c r="M699" s="18" t="s">
        <v>4673</v>
      </c>
      <c r="N699" s="22" t="s">
        <v>68</v>
      </c>
      <c r="O699" s="15" t="s">
        <v>954</v>
      </c>
      <c r="P699" s="18" t="s">
        <v>2858</v>
      </c>
      <c r="Q699" s="22" t="s">
        <v>68</v>
      </c>
      <c r="R699" s="18" t="s">
        <v>3315</v>
      </c>
      <c r="S699" s="18" t="s">
        <v>2858</v>
      </c>
      <c r="T699" s="15"/>
      <c r="U699" s="18" t="s">
        <v>813</v>
      </c>
      <c r="V699" s="15" t="s">
        <v>73</v>
      </c>
      <c r="W699" s="18" t="s">
        <v>3272</v>
      </c>
      <c r="X699" s="18" t="s">
        <v>882</v>
      </c>
      <c r="Y699" s="18" t="s">
        <v>955</v>
      </c>
      <c r="Z699" s="22" t="s">
        <v>1025</v>
      </c>
      <c r="AA699" s="16">
        <v>45713</v>
      </c>
      <c r="AB699" s="34" t="s">
        <v>73</v>
      </c>
      <c r="AC699" s="18"/>
      <c r="AD699" s="34"/>
      <c r="AE699" s="22" t="s">
        <v>8850</v>
      </c>
      <c r="AF699" s="22" t="s">
        <v>8882</v>
      </c>
      <c r="AG699" s="22"/>
    </row>
    <row r="700" spans="1:33" ht="105" customHeight="1" x14ac:dyDescent="0.2">
      <c r="A700" s="18" t="s">
        <v>1039</v>
      </c>
      <c r="B700" s="18" t="s">
        <v>3863</v>
      </c>
      <c r="C700" s="15" t="s">
        <v>810</v>
      </c>
      <c r="D700" s="15" t="s">
        <v>62</v>
      </c>
      <c r="E700" s="15" t="s">
        <v>3155</v>
      </c>
      <c r="F700" s="15" t="s">
        <v>3155</v>
      </c>
      <c r="G700" s="15" t="s">
        <v>3155</v>
      </c>
      <c r="H700" s="15">
        <v>6</v>
      </c>
      <c r="I700" s="15" t="s">
        <v>3155</v>
      </c>
      <c r="J700" s="15">
        <v>410002516</v>
      </c>
      <c r="K700" s="15" t="s">
        <v>846</v>
      </c>
      <c r="L700" s="15" t="s">
        <v>101</v>
      </c>
      <c r="M700" s="18" t="s">
        <v>3381</v>
      </c>
      <c r="N700" s="22" t="s">
        <v>73</v>
      </c>
      <c r="O700" s="15" t="s">
        <v>101</v>
      </c>
      <c r="P700" s="18" t="s">
        <v>3158</v>
      </c>
      <c r="Q700" s="22" t="s">
        <v>73</v>
      </c>
      <c r="R700" s="18" t="s">
        <v>3158</v>
      </c>
      <c r="S700" s="18"/>
      <c r="T700" s="15" t="s">
        <v>1017</v>
      </c>
      <c r="U700" s="18" t="s">
        <v>3382</v>
      </c>
      <c r="V700" s="15" t="s">
        <v>68</v>
      </c>
      <c r="W700" s="18" t="s">
        <v>3383</v>
      </c>
      <c r="X700" s="18" t="s">
        <v>1409</v>
      </c>
      <c r="Y700" s="18" t="s">
        <v>849</v>
      </c>
      <c r="Z700" s="22"/>
      <c r="AA700" s="16">
        <v>45209</v>
      </c>
      <c r="AB700" s="34"/>
      <c r="AC700" s="18"/>
      <c r="AD700" s="34"/>
      <c r="AE700" s="22" t="s">
        <v>8850</v>
      </c>
      <c r="AF700" s="22" t="s">
        <v>8875</v>
      </c>
      <c r="AG700" s="22" t="s">
        <v>8851</v>
      </c>
    </row>
    <row r="701" spans="1:33" ht="45" customHeight="1" x14ac:dyDescent="0.2">
      <c r="A701" s="18" t="s">
        <v>1039</v>
      </c>
      <c r="B701" s="18" t="s">
        <v>3863</v>
      </c>
      <c r="C701" s="15" t="s">
        <v>810</v>
      </c>
      <c r="D701" s="15" t="s">
        <v>62</v>
      </c>
      <c r="E701" s="15" t="s">
        <v>3155</v>
      </c>
      <c r="F701" s="15" t="s">
        <v>3155</v>
      </c>
      <c r="G701" s="15" t="s">
        <v>3155</v>
      </c>
      <c r="H701" s="15">
        <v>4</v>
      </c>
      <c r="I701" s="15" t="s">
        <v>3155</v>
      </c>
      <c r="J701" s="15">
        <v>410004716</v>
      </c>
      <c r="K701" s="15" t="s">
        <v>3943</v>
      </c>
      <c r="L701" s="15" t="s">
        <v>101</v>
      </c>
      <c r="M701" s="18" t="s">
        <v>3390</v>
      </c>
      <c r="N701" s="22" t="s">
        <v>73</v>
      </c>
      <c r="O701" s="15" t="s">
        <v>439</v>
      </c>
      <c r="P701" s="18" t="s">
        <v>3391</v>
      </c>
      <c r="Q701" s="22" t="s">
        <v>68</v>
      </c>
      <c r="R701" s="18" t="s">
        <v>3391</v>
      </c>
      <c r="S701" s="18"/>
      <c r="T701" s="15" t="s">
        <v>880</v>
      </c>
      <c r="U701" s="18" t="s">
        <v>3392</v>
      </c>
      <c r="V701" s="15" t="s">
        <v>1049</v>
      </c>
      <c r="W701" s="18" t="s">
        <v>3393</v>
      </c>
      <c r="X701" s="18" t="s">
        <v>1724</v>
      </c>
      <c r="Y701" s="18" t="s">
        <v>3394</v>
      </c>
      <c r="Z701" s="22" t="s">
        <v>1025</v>
      </c>
      <c r="AA701" s="16">
        <v>46460</v>
      </c>
      <c r="AB701" s="34" t="s">
        <v>73</v>
      </c>
      <c r="AC701" s="18"/>
      <c r="AD701" s="34"/>
      <c r="AE701" s="22" t="s">
        <v>8850</v>
      </c>
      <c r="AF701" s="22" t="s">
        <v>8887</v>
      </c>
      <c r="AG701" s="22"/>
    </row>
    <row r="702" spans="1:33" ht="105" customHeight="1" x14ac:dyDescent="0.2">
      <c r="A702" s="18">
        <v>800005972</v>
      </c>
      <c r="B702" s="18" t="s">
        <v>3864</v>
      </c>
      <c r="C702" s="15" t="s">
        <v>800</v>
      </c>
      <c r="D702" s="15" t="s">
        <v>3851</v>
      </c>
      <c r="E702" s="15">
        <v>13</v>
      </c>
      <c r="F702" s="15">
        <v>12</v>
      </c>
      <c r="G702" s="15" t="s">
        <v>44</v>
      </c>
      <c r="H702" s="15">
        <v>4</v>
      </c>
      <c r="I702" s="15">
        <v>3</v>
      </c>
      <c r="J702" s="15">
        <v>301031903</v>
      </c>
      <c r="K702" s="15" t="s">
        <v>3956</v>
      </c>
      <c r="L702" s="15" t="s">
        <v>247</v>
      </c>
      <c r="M702" s="18" t="s">
        <v>3956</v>
      </c>
      <c r="N702" s="22"/>
      <c r="O702" s="15" t="s">
        <v>5582</v>
      </c>
      <c r="P702" s="18" t="s">
        <v>5582</v>
      </c>
      <c r="Q702" s="22"/>
      <c r="R702" s="18">
        <v>60</v>
      </c>
      <c r="S702" s="18" t="s">
        <v>5582</v>
      </c>
      <c r="T702" s="15" t="s">
        <v>996</v>
      </c>
      <c r="U702" s="18" t="s">
        <v>2896</v>
      </c>
      <c r="V702" s="15"/>
      <c r="W702" s="18" t="s">
        <v>7208</v>
      </c>
      <c r="X702" s="18" t="s">
        <v>7209</v>
      </c>
      <c r="Y702" s="18" t="s">
        <v>3241</v>
      </c>
      <c r="Z702" s="22"/>
      <c r="AA702" s="16">
        <v>46116</v>
      </c>
      <c r="AB702" s="34"/>
      <c r="AC702" s="18"/>
      <c r="AD702" s="34"/>
      <c r="AE702" s="22" t="s">
        <v>8850</v>
      </c>
      <c r="AF702" s="22" t="s">
        <v>8857</v>
      </c>
      <c r="AG702" s="22" t="s">
        <v>8854</v>
      </c>
    </row>
    <row r="703" spans="1:33" ht="45" customHeight="1" x14ac:dyDescent="0.2">
      <c r="A703" s="18">
        <v>800005972</v>
      </c>
      <c r="B703" s="18" t="s">
        <v>3864</v>
      </c>
      <c r="C703" s="15" t="s">
        <v>800</v>
      </c>
      <c r="D703" s="15" t="s">
        <v>3851</v>
      </c>
      <c r="E703" s="15">
        <v>13</v>
      </c>
      <c r="F703" s="15">
        <v>12</v>
      </c>
      <c r="G703" s="15" t="s">
        <v>44</v>
      </c>
      <c r="H703" s="15">
        <v>4</v>
      </c>
      <c r="I703" s="15">
        <v>3</v>
      </c>
      <c r="J703" s="15">
        <v>301031904</v>
      </c>
      <c r="K703" s="15" t="s">
        <v>3957</v>
      </c>
      <c r="L703" s="15" t="s">
        <v>247</v>
      </c>
      <c r="M703" s="18" t="s">
        <v>3957</v>
      </c>
      <c r="N703" s="22"/>
      <c r="O703" s="15" t="s">
        <v>5582</v>
      </c>
      <c r="P703" s="18" t="s">
        <v>5582</v>
      </c>
      <c r="Q703" s="22"/>
      <c r="R703" s="18">
        <v>60</v>
      </c>
      <c r="S703" s="18" t="s">
        <v>5582</v>
      </c>
      <c r="T703" s="15" t="s">
        <v>996</v>
      </c>
      <c r="U703" s="18" t="s">
        <v>2896</v>
      </c>
      <c r="V703" s="15"/>
      <c r="W703" s="18" t="s">
        <v>7208</v>
      </c>
      <c r="X703" s="18" t="s">
        <v>7209</v>
      </c>
      <c r="Y703" s="18" t="s">
        <v>3241</v>
      </c>
      <c r="Z703" s="22"/>
      <c r="AA703" s="16">
        <v>46116</v>
      </c>
      <c r="AB703" s="34"/>
      <c r="AC703" s="18"/>
      <c r="AD703" s="34"/>
      <c r="AE703" s="22" t="s">
        <v>8850</v>
      </c>
      <c r="AF703" s="22" t="s">
        <v>8857</v>
      </c>
      <c r="AG703" s="22" t="s">
        <v>8854</v>
      </c>
    </row>
    <row r="704" spans="1:33" ht="90" customHeight="1" x14ac:dyDescent="0.2">
      <c r="A704" s="18">
        <v>800005972</v>
      </c>
      <c r="B704" s="18" t="s">
        <v>3864</v>
      </c>
      <c r="C704" s="15" t="s">
        <v>800</v>
      </c>
      <c r="D704" s="15" t="s">
        <v>3851</v>
      </c>
      <c r="E704" s="15">
        <v>13</v>
      </c>
      <c r="F704" s="15">
        <v>12</v>
      </c>
      <c r="G704" s="15" t="s">
        <v>44</v>
      </c>
      <c r="H704" s="15">
        <v>4</v>
      </c>
      <c r="I704" s="15">
        <v>3</v>
      </c>
      <c r="J704" s="15">
        <v>301031905</v>
      </c>
      <c r="K704" s="15" t="s">
        <v>3958</v>
      </c>
      <c r="L704" s="15" t="s">
        <v>247</v>
      </c>
      <c r="M704" s="18" t="s">
        <v>3958</v>
      </c>
      <c r="N704" s="22"/>
      <c r="O704" s="15" t="s">
        <v>5582</v>
      </c>
      <c r="P704" s="18" t="s">
        <v>5582</v>
      </c>
      <c r="Q704" s="22"/>
      <c r="R704" s="18">
        <v>60</v>
      </c>
      <c r="S704" s="18" t="s">
        <v>5582</v>
      </c>
      <c r="T704" s="15" t="s">
        <v>996</v>
      </c>
      <c r="U704" s="18" t="s">
        <v>2896</v>
      </c>
      <c r="V704" s="15"/>
      <c r="W704" s="18" t="s">
        <v>7208</v>
      </c>
      <c r="X704" s="18" t="s">
        <v>7209</v>
      </c>
      <c r="Y704" s="18" t="s">
        <v>3241</v>
      </c>
      <c r="Z704" s="22"/>
      <c r="AA704" s="16">
        <v>46116</v>
      </c>
      <c r="AB704" s="34"/>
      <c r="AC704" s="18"/>
      <c r="AD704" s="34"/>
      <c r="AE704" s="22" t="s">
        <v>8850</v>
      </c>
      <c r="AF704" s="22" t="s">
        <v>8857</v>
      </c>
      <c r="AG704" s="22" t="s">
        <v>8854</v>
      </c>
    </row>
    <row r="705" spans="1:33" ht="90" customHeight="1" x14ac:dyDescent="0.2">
      <c r="A705" s="18">
        <v>800005972</v>
      </c>
      <c r="B705" s="18" t="s">
        <v>3864</v>
      </c>
      <c r="C705" s="15" t="s">
        <v>800</v>
      </c>
      <c r="D705" s="15" t="s">
        <v>3851</v>
      </c>
      <c r="E705" s="15">
        <v>13</v>
      </c>
      <c r="F705" s="15">
        <v>12</v>
      </c>
      <c r="G705" s="15" t="s">
        <v>44</v>
      </c>
      <c r="H705" s="15">
        <v>4</v>
      </c>
      <c r="I705" s="15">
        <v>3</v>
      </c>
      <c r="J705" s="15">
        <v>301031906</v>
      </c>
      <c r="K705" s="15" t="s">
        <v>3959</v>
      </c>
      <c r="L705" s="15" t="s">
        <v>247</v>
      </c>
      <c r="M705" s="18" t="s">
        <v>3959</v>
      </c>
      <c r="N705" s="22"/>
      <c r="O705" s="15" t="s">
        <v>5582</v>
      </c>
      <c r="P705" s="18" t="s">
        <v>5582</v>
      </c>
      <c r="Q705" s="22"/>
      <c r="R705" s="18">
        <v>60</v>
      </c>
      <c r="S705" s="18" t="s">
        <v>5582</v>
      </c>
      <c r="T705" s="15" t="s">
        <v>996</v>
      </c>
      <c r="U705" s="18" t="s">
        <v>2896</v>
      </c>
      <c r="V705" s="15"/>
      <c r="W705" s="18" t="s">
        <v>7208</v>
      </c>
      <c r="X705" s="18" t="s">
        <v>7209</v>
      </c>
      <c r="Y705" s="18" t="s">
        <v>3241</v>
      </c>
      <c r="Z705" s="22"/>
      <c r="AA705" s="16">
        <v>46116</v>
      </c>
      <c r="AB705" s="34"/>
      <c r="AC705" s="18"/>
      <c r="AD705" s="34"/>
      <c r="AE705" s="22" t="s">
        <v>8850</v>
      </c>
      <c r="AF705" s="22" t="s">
        <v>8857</v>
      </c>
      <c r="AG705" s="22" t="s">
        <v>8854</v>
      </c>
    </row>
    <row r="706" spans="1:33" ht="120" customHeight="1" x14ac:dyDescent="0.2">
      <c r="A706" s="18">
        <v>800005972</v>
      </c>
      <c r="B706" s="18" t="s">
        <v>3864</v>
      </c>
      <c r="C706" s="15" t="s">
        <v>800</v>
      </c>
      <c r="D706" s="15" t="s">
        <v>3851</v>
      </c>
      <c r="E706" s="15">
        <v>13</v>
      </c>
      <c r="F706" s="15">
        <v>12</v>
      </c>
      <c r="G706" s="15" t="s">
        <v>44</v>
      </c>
      <c r="H706" s="15">
        <v>4</v>
      </c>
      <c r="I706" s="15">
        <v>3</v>
      </c>
      <c r="J706" s="15">
        <v>301081930</v>
      </c>
      <c r="K706" s="15" t="s">
        <v>3972</v>
      </c>
      <c r="L706" s="15" t="s">
        <v>995</v>
      </c>
      <c r="M706" s="18" t="s">
        <v>3972</v>
      </c>
      <c r="N706" s="22"/>
      <c r="O706" s="15" t="s">
        <v>5586</v>
      </c>
      <c r="P706" s="18" t="s">
        <v>5586</v>
      </c>
      <c r="Q706" s="22"/>
      <c r="R706" s="18">
        <v>3</v>
      </c>
      <c r="S706" s="18" t="s">
        <v>5586</v>
      </c>
      <c r="T706" s="15" t="s">
        <v>996</v>
      </c>
      <c r="U706" s="18" t="s">
        <v>6378</v>
      </c>
      <c r="V706" s="15"/>
      <c r="W706" s="18" t="s">
        <v>3240</v>
      </c>
      <c r="X706" s="18" t="s">
        <v>96</v>
      </c>
      <c r="Y706" s="18" t="s">
        <v>7076</v>
      </c>
      <c r="Z706" s="22"/>
      <c r="AA706" s="16">
        <v>46685</v>
      </c>
      <c r="AB706" s="34"/>
      <c r="AC706" s="18"/>
      <c r="AD706" s="34"/>
      <c r="AE706" s="22" t="s">
        <v>8850</v>
      </c>
      <c r="AF706" s="22" t="s">
        <v>8857</v>
      </c>
      <c r="AG706" s="22" t="s">
        <v>8854</v>
      </c>
    </row>
    <row r="707" spans="1:33" ht="90" customHeight="1" x14ac:dyDescent="0.2">
      <c r="A707" s="18">
        <v>800005972</v>
      </c>
      <c r="B707" s="18" t="s">
        <v>3864</v>
      </c>
      <c r="C707" s="15" t="s">
        <v>800</v>
      </c>
      <c r="D707" s="15" t="s">
        <v>3851</v>
      </c>
      <c r="E707" s="15">
        <v>13</v>
      </c>
      <c r="F707" s="15">
        <v>12</v>
      </c>
      <c r="G707" s="15" t="s">
        <v>44</v>
      </c>
      <c r="H707" s="15">
        <v>4</v>
      </c>
      <c r="I707" s="15">
        <v>3</v>
      </c>
      <c r="J707" s="15">
        <v>301081932</v>
      </c>
      <c r="K707" s="15" t="s">
        <v>3973</v>
      </c>
      <c r="L707" s="15" t="s">
        <v>995</v>
      </c>
      <c r="M707" s="18" t="s">
        <v>3973</v>
      </c>
      <c r="N707" s="22"/>
      <c r="O707" s="15" t="s">
        <v>5586</v>
      </c>
      <c r="P707" s="18" t="s">
        <v>5586</v>
      </c>
      <c r="Q707" s="22"/>
      <c r="R707" s="18">
        <v>3</v>
      </c>
      <c r="S707" s="18" t="s">
        <v>5586</v>
      </c>
      <c r="T707" s="15" t="s">
        <v>996</v>
      </c>
      <c r="U707" s="18" t="s">
        <v>6378</v>
      </c>
      <c r="V707" s="15"/>
      <c r="W707" s="18" t="s">
        <v>3240</v>
      </c>
      <c r="X707" s="18" t="s">
        <v>96</v>
      </c>
      <c r="Y707" s="18" t="s">
        <v>7076</v>
      </c>
      <c r="Z707" s="22"/>
      <c r="AA707" s="16">
        <v>46685</v>
      </c>
      <c r="AB707" s="34"/>
      <c r="AC707" s="18"/>
      <c r="AD707" s="34"/>
      <c r="AE707" s="22" t="s">
        <v>8850</v>
      </c>
      <c r="AF707" s="22" t="s">
        <v>8857</v>
      </c>
      <c r="AG707" s="22" t="s">
        <v>8854</v>
      </c>
    </row>
    <row r="708" spans="1:33" ht="60" customHeight="1" x14ac:dyDescent="0.2">
      <c r="A708" s="18">
        <v>800005972</v>
      </c>
      <c r="B708" s="18" t="s">
        <v>3864</v>
      </c>
      <c r="C708" s="15" t="s">
        <v>800</v>
      </c>
      <c r="D708" s="15" t="s">
        <v>3851</v>
      </c>
      <c r="E708" s="15">
        <v>13</v>
      </c>
      <c r="F708" s="15">
        <v>12</v>
      </c>
      <c r="G708" s="15" t="s">
        <v>44</v>
      </c>
      <c r="H708" s="15">
        <v>4</v>
      </c>
      <c r="I708" s="15">
        <v>3</v>
      </c>
      <c r="J708" s="15">
        <v>301081935</v>
      </c>
      <c r="K708" s="15" t="s">
        <v>3974</v>
      </c>
      <c r="L708" s="15" t="s">
        <v>995</v>
      </c>
      <c r="M708" s="18" t="s">
        <v>3974</v>
      </c>
      <c r="N708" s="22"/>
      <c r="O708" s="15" t="s">
        <v>5586</v>
      </c>
      <c r="P708" s="18" t="s">
        <v>5586</v>
      </c>
      <c r="Q708" s="22"/>
      <c r="R708" s="18">
        <v>3</v>
      </c>
      <c r="S708" s="18" t="s">
        <v>5586</v>
      </c>
      <c r="T708" s="15" t="s">
        <v>996</v>
      </c>
      <c r="U708" s="18" t="s">
        <v>6378</v>
      </c>
      <c r="V708" s="15"/>
      <c r="W708" s="18" t="s">
        <v>3240</v>
      </c>
      <c r="X708" s="18" t="s">
        <v>96</v>
      </c>
      <c r="Y708" s="18" t="s">
        <v>7076</v>
      </c>
      <c r="Z708" s="22"/>
      <c r="AA708" s="16">
        <v>46685</v>
      </c>
      <c r="AB708" s="34"/>
      <c r="AC708" s="18"/>
      <c r="AD708" s="34"/>
      <c r="AE708" s="22" t="s">
        <v>8850</v>
      </c>
      <c r="AF708" s="22" t="s">
        <v>8857</v>
      </c>
      <c r="AG708" s="22" t="s">
        <v>8854</v>
      </c>
    </row>
    <row r="709" spans="1:33" ht="75" customHeight="1" x14ac:dyDescent="0.2">
      <c r="A709" s="18">
        <v>800005972</v>
      </c>
      <c r="B709" s="18" t="s">
        <v>3864</v>
      </c>
      <c r="C709" s="15" t="s">
        <v>800</v>
      </c>
      <c r="D709" s="15" t="s">
        <v>3851</v>
      </c>
      <c r="E709" s="15">
        <v>13</v>
      </c>
      <c r="F709" s="15">
        <v>12</v>
      </c>
      <c r="G709" s="15" t="s">
        <v>44</v>
      </c>
      <c r="H709" s="15">
        <v>4</v>
      </c>
      <c r="I709" s="15">
        <v>3</v>
      </c>
      <c r="J709" s="15">
        <v>301081937</v>
      </c>
      <c r="K709" s="15" t="s">
        <v>3975</v>
      </c>
      <c r="L709" s="15" t="s">
        <v>995</v>
      </c>
      <c r="M709" s="18" t="s">
        <v>3975</v>
      </c>
      <c r="N709" s="22"/>
      <c r="O709" s="15" t="s">
        <v>5586</v>
      </c>
      <c r="P709" s="18" t="s">
        <v>5586</v>
      </c>
      <c r="Q709" s="22"/>
      <c r="R709" s="18">
        <v>3</v>
      </c>
      <c r="S709" s="18" t="s">
        <v>5586</v>
      </c>
      <c r="T709" s="15" t="s">
        <v>996</v>
      </c>
      <c r="U709" s="18" t="s">
        <v>6378</v>
      </c>
      <c r="V709" s="15"/>
      <c r="W709" s="18" t="s">
        <v>3240</v>
      </c>
      <c r="X709" s="18" t="s">
        <v>96</v>
      </c>
      <c r="Y709" s="18" t="s">
        <v>7076</v>
      </c>
      <c r="Z709" s="22"/>
      <c r="AA709" s="16">
        <v>46685</v>
      </c>
      <c r="AB709" s="34"/>
      <c r="AC709" s="18"/>
      <c r="AD709" s="34"/>
      <c r="AE709" s="22" t="s">
        <v>8850</v>
      </c>
      <c r="AF709" s="22" t="s">
        <v>8857</v>
      </c>
      <c r="AG709" s="22" t="s">
        <v>8854</v>
      </c>
    </row>
    <row r="710" spans="1:33" ht="60" customHeight="1" x14ac:dyDescent="0.2">
      <c r="A710" s="18">
        <v>800005972</v>
      </c>
      <c r="B710" s="18" t="s">
        <v>3864</v>
      </c>
      <c r="C710" s="15" t="s">
        <v>800</v>
      </c>
      <c r="D710" s="15" t="s">
        <v>3851</v>
      </c>
      <c r="E710" s="15">
        <v>13</v>
      </c>
      <c r="F710" s="15">
        <v>12</v>
      </c>
      <c r="G710" s="15" t="s">
        <v>44</v>
      </c>
      <c r="H710" s="15">
        <v>4</v>
      </c>
      <c r="I710" s="15">
        <v>3</v>
      </c>
      <c r="J710" s="15">
        <v>301081939</v>
      </c>
      <c r="K710" s="15" t="s">
        <v>3976</v>
      </c>
      <c r="L710" s="15" t="s">
        <v>995</v>
      </c>
      <c r="M710" s="18" t="s">
        <v>3976</v>
      </c>
      <c r="N710" s="22"/>
      <c r="O710" s="15" t="s">
        <v>5586</v>
      </c>
      <c r="P710" s="18" t="s">
        <v>5586</v>
      </c>
      <c r="Q710" s="22"/>
      <c r="R710" s="18">
        <v>3</v>
      </c>
      <c r="S710" s="18" t="s">
        <v>5586</v>
      </c>
      <c r="T710" s="15" t="s">
        <v>996</v>
      </c>
      <c r="U710" s="18" t="s">
        <v>6378</v>
      </c>
      <c r="V710" s="15"/>
      <c r="W710" s="18" t="s">
        <v>3240</v>
      </c>
      <c r="X710" s="18" t="s">
        <v>96</v>
      </c>
      <c r="Y710" s="18" t="s">
        <v>7076</v>
      </c>
      <c r="Z710" s="22"/>
      <c r="AA710" s="16">
        <v>46685</v>
      </c>
      <c r="AB710" s="34"/>
      <c r="AC710" s="18"/>
      <c r="AD710" s="34"/>
      <c r="AE710" s="22" t="s">
        <v>8850</v>
      </c>
      <c r="AF710" s="22" t="s">
        <v>8857</v>
      </c>
      <c r="AG710" s="22" t="s">
        <v>8854</v>
      </c>
    </row>
    <row r="711" spans="1:33" ht="255" customHeight="1" x14ac:dyDescent="0.2">
      <c r="A711" s="18">
        <v>800005972</v>
      </c>
      <c r="B711" s="18" t="s">
        <v>3864</v>
      </c>
      <c r="C711" s="15" t="s">
        <v>800</v>
      </c>
      <c r="D711" s="15" t="s">
        <v>3851</v>
      </c>
      <c r="E711" s="15">
        <v>13</v>
      </c>
      <c r="F711" s="15">
        <v>12</v>
      </c>
      <c r="G711" s="15" t="s">
        <v>44</v>
      </c>
      <c r="H711" s="15">
        <v>4</v>
      </c>
      <c r="I711" s="15">
        <v>3</v>
      </c>
      <c r="J711" s="15">
        <v>301081941</v>
      </c>
      <c r="K711" s="15" t="s">
        <v>3977</v>
      </c>
      <c r="L711" s="15" t="s">
        <v>995</v>
      </c>
      <c r="M711" s="18" t="s">
        <v>3977</v>
      </c>
      <c r="N711" s="22"/>
      <c r="O711" s="15" t="s">
        <v>5586</v>
      </c>
      <c r="P711" s="18" t="s">
        <v>5586</v>
      </c>
      <c r="Q711" s="22"/>
      <c r="R711" s="18">
        <v>3</v>
      </c>
      <c r="S711" s="18" t="s">
        <v>5586</v>
      </c>
      <c r="T711" s="15" t="s">
        <v>996</v>
      </c>
      <c r="U711" s="18" t="s">
        <v>6378</v>
      </c>
      <c r="V711" s="15"/>
      <c r="W711" s="18" t="s">
        <v>3240</v>
      </c>
      <c r="X711" s="18" t="s">
        <v>96</v>
      </c>
      <c r="Y711" s="18" t="s">
        <v>7076</v>
      </c>
      <c r="Z711" s="22"/>
      <c r="AA711" s="16">
        <v>46685</v>
      </c>
      <c r="AB711" s="34"/>
      <c r="AC711" s="18"/>
      <c r="AD711" s="34"/>
      <c r="AE711" s="22" t="s">
        <v>8850</v>
      </c>
      <c r="AF711" s="22" t="s">
        <v>8857</v>
      </c>
      <c r="AG711" s="22" t="s">
        <v>8854</v>
      </c>
    </row>
    <row r="712" spans="1:33" ht="90" customHeight="1" x14ac:dyDescent="0.2">
      <c r="A712" s="18">
        <v>800005972</v>
      </c>
      <c r="B712" s="18" t="s">
        <v>3864</v>
      </c>
      <c r="C712" s="15" t="s">
        <v>800</v>
      </c>
      <c r="D712" s="15" t="s">
        <v>3851</v>
      </c>
      <c r="E712" s="15">
        <v>13</v>
      </c>
      <c r="F712" s="15">
        <v>12</v>
      </c>
      <c r="G712" s="15" t="s">
        <v>44</v>
      </c>
      <c r="H712" s="15">
        <v>4</v>
      </c>
      <c r="I712" s="15">
        <v>3</v>
      </c>
      <c r="J712" s="15">
        <v>304001922</v>
      </c>
      <c r="K712" s="15" t="s">
        <v>3987</v>
      </c>
      <c r="L712" s="15" t="s">
        <v>247</v>
      </c>
      <c r="M712" s="18" t="s">
        <v>3987</v>
      </c>
      <c r="N712" s="22"/>
      <c r="O712" s="15" t="s">
        <v>5590</v>
      </c>
      <c r="P712" s="18" t="s">
        <v>5590</v>
      </c>
      <c r="Q712" s="22"/>
      <c r="R712" s="18">
        <v>180</v>
      </c>
      <c r="S712" s="18" t="s">
        <v>5590</v>
      </c>
      <c r="T712" s="15"/>
      <c r="U712" s="18" t="s">
        <v>2896</v>
      </c>
      <c r="V712" s="15"/>
      <c r="W712" s="18" t="s">
        <v>7236</v>
      </c>
      <c r="X712" s="18" t="s">
        <v>7209</v>
      </c>
      <c r="Y712" s="18" t="s">
        <v>6708</v>
      </c>
      <c r="Z712" s="22"/>
      <c r="AA712" s="16">
        <v>46379</v>
      </c>
      <c r="AB712" s="34"/>
      <c r="AC712" s="18"/>
      <c r="AD712" s="34"/>
      <c r="AE712" s="22" t="s">
        <v>8850</v>
      </c>
      <c r="AF712" s="22" t="s">
        <v>8857</v>
      </c>
      <c r="AG712" s="22" t="s">
        <v>8854</v>
      </c>
    </row>
    <row r="713" spans="1:33" ht="75" customHeight="1" x14ac:dyDescent="0.2">
      <c r="A713" s="18">
        <v>800005972</v>
      </c>
      <c r="B713" s="18" t="s">
        <v>3864</v>
      </c>
      <c r="C713" s="15" t="s">
        <v>800</v>
      </c>
      <c r="D713" s="15" t="s">
        <v>3851</v>
      </c>
      <c r="E713" s="15">
        <v>13</v>
      </c>
      <c r="F713" s="15">
        <v>12</v>
      </c>
      <c r="G713" s="15" t="s">
        <v>44</v>
      </c>
      <c r="H713" s="15">
        <v>4</v>
      </c>
      <c r="I713" s="15">
        <v>3</v>
      </c>
      <c r="J713" s="15">
        <v>304001933</v>
      </c>
      <c r="K713" s="15" t="s">
        <v>3989</v>
      </c>
      <c r="L713" s="15" t="s">
        <v>247</v>
      </c>
      <c r="M713" s="18" t="s">
        <v>3989</v>
      </c>
      <c r="N713" s="22"/>
      <c r="O713" s="15" t="s">
        <v>5590</v>
      </c>
      <c r="P713" s="18" t="s">
        <v>5590</v>
      </c>
      <c r="Q713" s="22"/>
      <c r="R713" s="18">
        <v>180</v>
      </c>
      <c r="S713" s="18" t="s">
        <v>5590</v>
      </c>
      <c r="T713" s="15"/>
      <c r="U713" s="18" t="s">
        <v>2896</v>
      </c>
      <c r="V713" s="15"/>
      <c r="W713" s="18" t="s">
        <v>7236</v>
      </c>
      <c r="X713" s="18" t="s">
        <v>7209</v>
      </c>
      <c r="Y713" s="18" t="s">
        <v>6708</v>
      </c>
      <c r="Z713" s="22"/>
      <c r="AA713" s="16">
        <v>46379</v>
      </c>
      <c r="AB713" s="34"/>
      <c r="AC713" s="18"/>
      <c r="AD713" s="34"/>
      <c r="AE713" s="22" t="s">
        <v>8850</v>
      </c>
      <c r="AF713" s="22" t="s">
        <v>8857</v>
      </c>
      <c r="AG713" s="22" t="s">
        <v>8854</v>
      </c>
    </row>
    <row r="714" spans="1:33" ht="60" customHeight="1" x14ac:dyDescent="0.2">
      <c r="A714" s="18">
        <v>804016084</v>
      </c>
      <c r="B714" s="18" t="s">
        <v>3865</v>
      </c>
      <c r="C714" s="15" t="s">
        <v>61</v>
      </c>
      <c r="D714" s="15" t="s">
        <v>1726</v>
      </c>
      <c r="E714" s="15">
        <v>18</v>
      </c>
      <c r="F714" s="15">
        <v>17</v>
      </c>
      <c r="G714" s="15" t="s">
        <v>44</v>
      </c>
      <c r="H714" s="15">
        <v>3</v>
      </c>
      <c r="I714" s="15">
        <v>1</v>
      </c>
      <c r="J714" s="15">
        <v>106050209</v>
      </c>
      <c r="K714" s="15" t="s">
        <v>1727</v>
      </c>
      <c r="L714" s="15" t="s">
        <v>1436</v>
      </c>
      <c r="M714" s="18" t="s">
        <v>4800</v>
      </c>
      <c r="N714" s="22"/>
      <c r="O714" s="15" t="s">
        <v>1428</v>
      </c>
      <c r="P714" s="18" t="s">
        <v>5826</v>
      </c>
      <c r="Q714" s="22"/>
      <c r="R714" s="18"/>
      <c r="S714" s="18" t="s">
        <v>5826</v>
      </c>
      <c r="T714" s="15"/>
      <c r="U714" s="18" t="s">
        <v>1730</v>
      </c>
      <c r="V714" s="15"/>
      <c r="W714" s="18" t="s">
        <v>3517</v>
      </c>
      <c r="X714" s="18" t="s">
        <v>71</v>
      </c>
      <c r="Y714" s="18" t="s">
        <v>7312</v>
      </c>
      <c r="Z714" s="22"/>
      <c r="AA714" s="16">
        <v>44359</v>
      </c>
      <c r="AB714" s="34"/>
      <c r="AC714" s="18"/>
      <c r="AD714" s="34"/>
      <c r="AE714" s="22" t="s">
        <v>8850</v>
      </c>
      <c r="AF714" s="22" t="s">
        <v>8857</v>
      </c>
      <c r="AG714" s="22" t="s">
        <v>8854</v>
      </c>
    </row>
    <row r="715" spans="1:33" ht="90" customHeight="1" x14ac:dyDescent="0.2">
      <c r="A715" s="18">
        <v>804016084</v>
      </c>
      <c r="B715" s="18" t="s">
        <v>3865</v>
      </c>
      <c r="C715" s="15" t="s">
        <v>61</v>
      </c>
      <c r="D715" s="15" t="s">
        <v>1795</v>
      </c>
      <c r="E715" s="15">
        <v>4</v>
      </c>
      <c r="F715" s="15">
        <v>3</v>
      </c>
      <c r="G715" s="15" t="s">
        <v>44</v>
      </c>
      <c r="H715" s="15">
        <v>5</v>
      </c>
      <c r="I715" s="15">
        <v>4</v>
      </c>
      <c r="J715" s="15">
        <v>106070203</v>
      </c>
      <c r="K715" s="15" t="s">
        <v>1801</v>
      </c>
      <c r="L715" s="15" t="s">
        <v>80</v>
      </c>
      <c r="M715" s="18" t="s">
        <v>4803</v>
      </c>
      <c r="N715" s="22"/>
      <c r="O715" s="15" t="s">
        <v>1798</v>
      </c>
      <c r="P715" s="18" t="s">
        <v>5829</v>
      </c>
      <c r="Q715" s="22"/>
      <c r="R715" s="18"/>
      <c r="S715" s="18" t="s">
        <v>5829</v>
      </c>
      <c r="T715" s="15"/>
      <c r="U715" s="18" t="s">
        <v>6437</v>
      </c>
      <c r="V715" s="15"/>
      <c r="W715" s="18" t="s">
        <v>7316</v>
      </c>
      <c r="X715" s="18" t="s">
        <v>71</v>
      </c>
      <c r="Y715" s="18" t="s">
        <v>7317</v>
      </c>
      <c r="Z715" s="22"/>
      <c r="AA715" s="16" t="s">
        <v>7941</v>
      </c>
      <c r="AB715" s="34"/>
      <c r="AC715" s="18"/>
      <c r="AD715" s="34"/>
      <c r="AE715" s="22" t="s">
        <v>8850</v>
      </c>
      <c r="AF715" s="22" t="s">
        <v>8857</v>
      </c>
      <c r="AG715" s="22" t="s">
        <v>8854</v>
      </c>
    </row>
    <row r="716" spans="1:33" ht="30" customHeight="1" x14ac:dyDescent="0.2">
      <c r="A716" s="18">
        <v>804016084</v>
      </c>
      <c r="B716" s="18" t="s">
        <v>3865</v>
      </c>
      <c r="C716" s="15" t="s">
        <v>61</v>
      </c>
      <c r="D716" s="15" t="s">
        <v>1795</v>
      </c>
      <c r="E716" s="15">
        <v>4</v>
      </c>
      <c r="F716" s="15">
        <v>3</v>
      </c>
      <c r="G716" s="15" t="s">
        <v>44</v>
      </c>
      <c r="H716" s="15">
        <v>6</v>
      </c>
      <c r="I716" s="15">
        <v>4</v>
      </c>
      <c r="J716" s="15">
        <v>106070503</v>
      </c>
      <c r="K716" s="15" t="s">
        <v>1804</v>
      </c>
      <c r="L716" s="15" t="s">
        <v>80</v>
      </c>
      <c r="M716" s="18" t="s">
        <v>4804</v>
      </c>
      <c r="N716" s="22"/>
      <c r="O716" s="15" t="s">
        <v>1798</v>
      </c>
      <c r="P716" s="18" t="s">
        <v>5830</v>
      </c>
      <c r="Q716" s="22"/>
      <c r="R716" s="18"/>
      <c r="S716" s="18" t="s">
        <v>6438</v>
      </c>
      <c r="T716" s="15"/>
      <c r="U716" s="18" t="s">
        <v>1807</v>
      </c>
      <c r="V716" s="15"/>
      <c r="W716" s="18" t="s">
        <v>1813</v>
      </c>
      <c r="X716" s="18" t="s">
        <v>71</v>
      </c>
      <c r="Y716" s="18" t="s">
        <v>7318</v>
      </c>
      <c r="Z716" s="22"/>
      <c r="AA716" s="16" t="s">
        <v>7942</v>
      </c>
      <c r="AB716" s="34"/>
      <c r="AC716" s="18"/>
      <c r="AD716" s="34"/>
      <c r="AE716" s="22" t="s">
        <v>8850</v>
      </c>
      <c r="AF716" s="22" t="s">
        <v>8857</v>
      </c>
      <c r="AG716" s="22" t="s">
        <v>8854</v>
      </c>
    </row>
    <row r="717" spans="1:33" ht="30" customHeight="1" x14ac:dyDescent="0.2">
      <c r="A717" s="18">
        <v>804016084</v>
      </c>
      <c r="B717" s="18" t="s">
        <v>3865</v>
      </c>
      <c r="C717" s="15" t="s">
        <v>61</v>
      </c>
      <c r="D717" s="15" t="s">
        <v>1795</v>
      </c>
      <c r="E717" s="15">
        <v>4</v>
      </c>
      <c r="F717" s="15">
        <v>3</v>
      </c>
      <c r="G717" s="15" t="s">
        <v>44</v>
      </c>
      <c r="H717" s="15">
        <v>6</v>
      </c>
      <c r="I717" s="15">
        <v>4</v>
      </c>
      <c r="J717" s="15">
        <v>106070903</v>
      </c>
      <c r="K717" s="15" t="s">
        <v>1809</v>
      </c>
      <c r="L717" s="15" t="s">
        <v>80</v>
      </c>
      <c r="M717" s="18" t="s">
        <v>4805</v>
      </c>
      <c r="N717" s="22"/>
      <c r="O717" s="15" t="s">
        <v>1798</v>
      </c>
      <c r="P717" s="18" t="s">
        <v>3421</v>
      </c>
      <c r="Q717" s="22"/>
      <c r="R717" s="18"/>
      <c r="S717" s="18" t="s">
        <v>3421</v>
      </c>
      <c r="T717" s="15"/>
      <c r="U717" s="18" t="s">
        <v>6439</v>
      </c>
      <c r="V717" s="15"/>
      <c r="W717" s="18" t="s">
        <v>1813</v>
      </c>
      <c r="X717" s="18" t="s">
        <v>71</v>
      </c>
      <c r="Y717" s="18" t="s">
        <v>7319</v>
      </c>
      <c r="Z717" s="22"/>
      <c r="AA717" s="16">
        <v>43840</v>
      </c>
      <c r="AB717" s="34"/>
      <c r="AC717" s="18"/>
      <c r="AD717" s="34"/>
      <c r="AE717" s="22" t="s">
        <v>8850</v>
      </c>
      <c r="AF717" s="22" t="s">
        <v>8857</v>
      </c>
      <c r="AG717" s="22" t="s">
        <v>8854</v>
      </c>
    </row>
    <row r="718" spans="1:33" ht="45" customHeight="1" x14ac:dyDescent="0.2">
      <c r="A718" s="18">
        <v>804016084</v>
      </c>
      <c r="B718" s="18" t="s">
        <v>3865</v>
      </c>
      <c r="C718" s="15" t="s">
        <v>61</v>
      </c>
      <c r="D718" s="15" t="s">
        <v>1726</v>
      </c>
      <c r="E718" s="15">
        <v>18</v>
      </c>
      <c r="F718" s="15">
        <v>17</v>
      </c>
      <c r="G718" s="15" t="s">
        <v>44</v>
      </c>
      <c r="H718" s="15">
        <v>3</v>
      </c>
      <c r="I718" s="15">
        <v>1</v>
      </c>
      <c r="J718" s="15">
        <v>110000103</v>
      </c>
      <c r="K718" s="15" t="s">
        <v>1732</v>
      </c>
      <c r="L718" s="15" t="s">
        <v>64</v>
      </c>
      <c r="M718" s="18"/>
      <c r="N718" s="22"/>
      <c r="O718" s="15" t="s">
        <v>76</v>
      </c>
      <c r="P718" s="18" t="s">
        <v>5844</v>
      </c>
      <c r="Q718" s="22"/>
      <c r="R718" s="18"/>
      <c r="S718" s="18" t="s">
        <v>5844</v>
      </c>
      <c r="T718" s="15"/>
      <c r="U718" s="18" t="s">
        <v>6445</v>
      </c>
      <c r="V718" s="15"/>
      <c r="W718" s="18" t="s">
        <v>7337</v>
      </c>
      <c r="X718" s="18" t="s">
        <v>71</v>
      </c>
      <c r="Y718" s="18" t="s">
        <v>7338</v>
      </c>
      <c r="Z718" s="22"/>
      <c r="AA718" s="16" t="s">
        <v>7954</v>
      </c>
      <c r="AB718" s="34"/>
      <c r="AC718" s="18"/>
      <c r="AD718" s="34"/>
      <c r="AE718" s="22" t="s">
        <v>8850</v>
      </c>
      <c r="AF718" s="22" t="s">
        <v>8857</v>
      </c>
      <c r="AG718" s="22" t="s">
        <v>8854</v>
      </c>
    </row>
    <row r="719" spans="1:33" ht="45" customHeight="1" x14ac:dyDescent="0.2">
      <c r="A719" s="18">
        <v>804016084</v>
      </c>
      <c r="B719" s="18" t="s">
        <v>3865</v>
      </c>
      <c r="C719" s="15" t="s">
        <v>61</v>
      </c>
      <c r="D719" s="15" t="s">
        <v>1726</v>
      </c>
      <c r="E719" s="15">
        <v>18</v>
      </c>
      <c r="F719" s="15">
        <v>17</v>
      </c>
      <c r="G719" s="15" t="s">
        <v>44</v>
      </c>
      <c r="H719" s="15">
        <v>3</v>
      </c>
      <c r="I719" s="15">
        <v>1</v>
      </c>
      <c r="J719" s="15">
        <v>110000203</v>
      </c>
      <c r="K719" s="15" t="s">
        <v>1736</v>
      </c>
      <c r="L719" s="15" t="s">
        <v>64</v>
      </c>
      <c r="M719" s="18" t="s">
        <v>4823</v>
      </c>
      <c r="N719" s="22"/>
      <c r="O719" s="15" t="s">
        <v>76</v>
      </c>
      <c r="P719" s="18" t="s">
        <v>5845</v>
      </c>
      <c r="Q719" s="22"/>
      <c r="R719" s="18"/>
      <c r="S719" s="18" t="s">
        <v>5845</v>
      </c>
      <c r="T719" s="15"/>
      <c r="U719" s="18" t="s">
        <v>6420</v>
      </c>
      <c r="V719" s="15"/>
      <c r="W719" s="18" t="s">
        <v>3559</v>
      </c>
      <c r="X719" s="18" t="s">
        <v>71</v>
      </c>
      <c r="Y719" s="18" t="s">
        <v>7339</v>
      </c>
      <c r="Z719" s="22"/>
      <c r="AA719" s="16">
        <v>43984</v>
      </c>
      <c r="AB719" s="34"/>
      <c r="AC719" s="18"/>
      <c r="AD719" s="34"/>
      <c r="AE719" s="22" t="s">
        <v>8850</v>
      </c>
      <c r="AF719" s="22" t="s">
        <v>8857</v>
      </c>
      <c r="AG719" s="22" t="s">
        <v>8854</v>
      </c>
    </row>
    <row r="720" spans="1:33" ht="30" customHeight="1" x14ac:dyDescent="0.2">
      <c r="A720" s="18">
        <v>804016084</v>
      </c>
      <c r="B720" s="18" t="s">
        <v>3865</v>
      </c>
      <c r="C720" s="15" t="s">
        <v>61</v>
      </c>
      <c r="D720" s="15" t="s">
        <v>1726</v>
      </c>
      <c r="E720" s="15">
        <v>18</v>
      </c>
      <c r="F720" s="15">
        <v>17</v>
      </c>
      <c r="G720" s="15" t="s">
        <v>44</v>
      </c>
      <c r="H720" s="15">
        <v>3</v>
      </c>
      <c r="I720" s="15">
        <v>1</v>
      </c>
      <c r="J720" s="15">
        <v>114010203</v>
      </c>
      <c r="K720" s="15" t="s">
        <v>3877</v>
      </c>
      <c r="L720" s="15" t="s">
        <v>80</v>
      </c>
      <c r="M720" s="18" t="s">
        <v>4840</v>
      </c>
      <c r="N720" s="22"/>
      <c r="O720" s="15" t="s">
        <v>5564</v>
      </c>
      <c r="P720" s="18" t="s">
        <v>5858</v>
      </c>
      <c r="Q720" s="22"/>
      <c r="R720" s="18"/>
      <c r="S720" s="18" t="s">
        <v>5858</v>
      </c>
      <c r="T720" s="15"/>
      <c r="U720" s="18" t="s">
        <v>1752</v>
      </c>
      <c r="V720" s="15"/>
      <c r="W720" s="18" t="s">
        <v>1752</v>
      </c>
      <c r="X720" s="18" t="s">
        <v>71</v>
      </c>
      <c r="Y720" s="18" t="s">
        <v>7356</v>
      </c>
      <c r="Z720" s="22"/>
      <c r="AA720" s="16" t="s">
        <v>7960</v>
      </c>
      <c r="AB720" s="34"/>
      <c r="AC720" s="18"/>
      <c r="AD720" s="34"/>
      <c r="AE720" s="22" t="s">
        <v>8850</v>
      </c>
      <c r="AF720" s="22" t="s">
        <v>8857</v>
      </c>
      <c r="AG720" s="22" t="s">
        <v>8854</v>
      </c>
    </row>
    <row r="721" spans="1:33" ht="45" customHeight="1" x14ac:dyDescent="0.2">
      <c r="A721" s="18">
        <v>804016084</v>
      </c>
      <c r="B721" s="18" t="s">
        <v>3865</v>
      </c>
      <c r="C721" s="15" t="s">
        <v>61</v>
      </c>
      <c r="D721" s="15" t="s">
        <v>1726</v>
      </c>
      <c r="E721" s="15">
        <v>18</v>
      </c>
      <c r="F721" s="15">
        <v>17</v>
      </c>
      <c r="G721" s="15" t="s">
        <v>44</v>
      </c>
      <c r="H721" s="15">
        <v>3</v>
      </c>
      <c r="I721" s="15">
        <v>1</v>
      </c>
      <c r="J721" s="15">
        <v>114011603</v>
      </c>
      <c r="K721" s="15" t="s">
        <v>1740</v>
      </c>
      <c r="L721" s="15" t="s">
        <v>80</v>
      </c>
      <c r="M721" s="18" t="s">
        <v>4844</v>
      </c>
      <c r="N721" s="22"/>
      <c r="O721" s="15" t="s">
        <v>82</v>
      </c>
      <c r="P721" s="18" t="s">
        <v>5861</v>
      </c>
      <c r="Q721" s="22"/>
      <c r="R721" s="18"/>
      <c r="S721" s="18" t="s">
        <v>5861</v>
      </c>
      <c r="T721" s="15"/>
      <c r="U721" s="18" t="s">
        <v>6420</v>
      </c>
      <c r="V721" s="15"/>
      <c r="W721" s="18" t="s">
        <v>3452</v>
      </c>
      <c r="X721" s="18" t="s">
        <v>71</v>
      </c>
      <c r="Y721" s="18" t="s">
        <v>7361</v>
      </c>
      <c r="Z721" s="22"/>
      <c r="AA721" s="16" t="s">
        <v>7962</v>
      </c>
      <c r="AB721" s="34"/>
      <c r="AC721" s="18"/>
      <c r="AD721" s="34"/>
      <c r="AE721" s="22" t="s">
        <v>8850</v>
      </c>
      <c r="AF721" s="22" t="s">
        <v>8857</v>
      </c>
      <c r="AG721" s="22" t="s">
        <v>8854</v>
      </c>
    </row>
    <row r="722" spans="1:33" ht="30" customHeight="1" x14ac:dyDescent="0.2">
      <c r="A722" s="18">
        <v>804016084</v>
      </c>
      <c r="B722" s="18" t="s">
        <v>3865</v>
      </c>
      <c r="C722" s="15" t="s">
        <v>61</v>
      </c>
      <c r="D722" s="15" t="s">
        <v>1726</v>
      </c>
      <c r="E722" s="15">
        <v>18</v>
      </c>
      <c r="F722" s="15">
        <v>17</v>
      </c>
      <c r="G722" s="15" t="s">
        <v>44</v>
      </c>
      <c r="H722" s="15">
        <v>2</v>
      </c>
      <c r="I722" s="15">
        <v>1</v>
      </c>
      <c r="J722" s="15">
        <v>114030403</v>
      </c>
      <c r="K722" s="15" t="s">
        <v>1742</v>
      </c>
      <c r="L722" s="15" t="s">
        <v>64</v>
      </c>
      <c r="M722" s="18" t="s">
        <v>4848</v>
      </c>
      <c r="N722" s="22"/>
      <c r="O722" s="15" t="s">
        <v>1744</v>
      </c>
      <c r="P722" s="18" t="s">
        <v>5865</v>
      </c>
      <c r="Q722" s="22"/>
      <c r="R722" s="18"/>
      <c r="S722" s="18" t="s">
        <v>5865</v>
      </c>
      <c r="T722" s="15"/>
      <c r="U722" s="18" t="s">
        <v>1747</v>
      </c>
      <c r="V722" s="15"/>
      <c r="W722" s="18" t="s">
        <v>7365</v>
      </c>
      <c r="X722" s="18" t="s">
        <v>71</v>
      </c>
      <c r="Y722" s="18" t="s">
        <v>7366</v>
      </c>
      <c r="Z722" s="22"/>
      <c r="AA722" s="16" t="s">
        <v>7964</v>
      </c>
      <c r="AB722" s="34"/>
      <c r="AC722" s="18"/>
      <c r="AD722" s="34"/>
      <c r="AE722" s="22" t="s">
        <v>8850</v>
      </c>
      <c r="AF722" s="22" t="s">
        <v>8857</v>
      </c>
      <c r="AG722" s="22" t="s">
        <v>8854</v>
      </c>
    </row>
    <row r="723" spans="1:33" ht="45" customHeight="1" x14ac:dyDescent="0.2">
      <c r="A723" s="18">
        <v>804016084</v>
      </c>
      <c r="B723" s="18" t="s">
        <v>3865</v>
      </c>
      <c r="C723" s="15" t="s">
        <v>61</v>
      </c>
      <c r="D723" s="15" t="s">
        <v>1726</v>
      </c>
      <c r="E723" s="15">
        <v>18</v>
      </c>
      <c r="F723" s="15">
        <v>17</v>
      </c>
      <c r="G723" s="15" t="s">
        <v>44</v>
      </c>
      <c r="H723" s="15">
        <v>2</v>
      </c>
      <c r="I723" s="15">
        <v>1</v>
      </c>
      <c r="J723" s="15">
        <v>114050103</v>
      </c>
      <c r="K723" s="15" t="s">
        <v>1749</v>
      </c>
      <c r="L723" s="15" t="s">
        <v>64</v>
      </c>
      <c r="M723" s="18" t="s">
        <v>4853</v>
      </c>
      <c r="N723" s="22"/>
      <c r="O723" s="15" t="s">
        <v>1750</v>
      </c>
      <c r="P723" s="18" t="s">
        <v>5868</v>
      </c>
      <c r="Q723" s="22"/>
      <c r="R723" s="18"/>
      <c r="S723" s="18" t="s">
        <v>5868</v>
      </c>
      <c r="T723" s="15"/>
      <c r="U723" s="18" t="s">
        <v>1752</v>
      </c>
      <c r="V723" s="15"/>
      <c r="W723" s="18" t="s">
        <v>1752</v>
      </c>
      <c r="X723" s="18" t="s">
        <v>71</v>
      </c>
      <c r="Y723" s="18" t="s">
        <v>7372</v>
      </c>
      <c r="Z723" s="22"/>
      <c r="AA723" s="16">
        <v>44477</v>
      </c>
      <c r="AB723" s="34"/>
      <c r="AC723" s="18"/>
      <c r="AD723" s="34"/>
      <c r="AE723" s="22" t="s">
        <v>8850</v>
      </c>
      <c r="AF723" s="22" t="s">
        <v>8857</v>
      </c>
      <c r="AG723" s="22" t="s">
        <v>8854</v>
      </c>
    </row>
    <row r="724" spans="1:33" ht="30" customHeight="1" x14ac:dyDescent="0.2">
      <c r="A724" s="18">
        <v>804016084</v>
      </c>
      <c r="B724" s="18" t="s">
        <v>3865</v>
      </c>
      <c r="C724" s="15" t="s">
        <v>61</v>
      </c>
      <c r="D724" s="15" t="s">
        <v>1726</v>
      </c>
      <c r="E724" s="15">
        <v>18</v>
      </c>
      <c r="F724" s="15">
        <v>17</v>
      </c>
      <c r="G724" s="15" t="s">
        <v>44</v>
      </c>
      <c r="H724" s="15">
        <v>2</v>
      </c>
      <c r="I724" s="15">
        <v>1</v>
      </c>
      <c r="J724" s="15">
        <v>114080209</v>
      </c>
      <c r="K724" s="15" t="s">
        <v>1754</v>
      </c>
      <c r="L724" s="15" t="s">
        <v>1436</v>
      </c>
      <c r="M724" s="18" t="s">
        <v>4859</v>
      </c>
      <c r="N724" s="22"/>
      <c r="O724" s="15" t="s">
        <v>1654</v>
      </c>
      <c r="P724" s="18" t="s">
        <v>5873</v>
      </c>
      <c r="Q724" s="22"/>
      <c r="R724" s="18"/>
      <c r="S724" s="18" t="s">
        <v>5873</v>
      </c>
      <c r="T724" s="15"/>
      <c r="U724" s="18" t="s">
        <v>2464</v>
      </c>
      <c r="V724" s="15"/>
      <c r="W724" s="18" t="s">
        <v>3695</v>
      </c>
      <c r="X724" s="18" t="s">
        <v>71</v>
      </c>
      <c r="Y724" s="18" t="s">
        <v>7378</v>
      </c>
      <c r="Z724" s="22"/>
      <c r="AA724" s="16">
        <v>42835</v>
      </c>
      <c r="AB724" s="34"/>
      <c r="AC724" s="18"/>
      <c r="AD724" s="34"/>
      <c r="AE724" s="22" t="s">
        <v>8850</v>
      </c>
      <c r="AF724" s="22" t="s">
        <v>8857</v>
      </c>
      <c r="AG724" s="22" t="s">
        <v>8854</v>
      </c>
    </row>
    <row r="725" spans="1:33" ht="45" customHeight="1" x14ac:dyDescent="0.2">
      <c r="A725" s="18">
        <v>804016084</v>
      </c>
      <c r="B725" s="18" t="s">
        <v>3865</v>
      </c>
      <c r="C725" s="15" t="s">
        <v>61</v>
      </c>
      <c r="D725" s="15" t="s">
        <v>1726</v>
      </c>
      <c r="E725" s="15">
        <v>18</v>
      </c>
      <c r="F725" s="15">
        <v>17</v>
      </c>
      <c r="G725" s="15" t="s">
        <v>44</v>
      </c>
      <c r="H725" s="15">
        <v>2</v>
      </c>
      <c r="I725" s="15">
        <v>1</v>
      </c>
      <c r="J725" s="15">
        <v>114080509</v>
      </c>
      <c r="K725" s="15" t="s">
        <v>1757</v>
      </c>
      <c r="L725" s="15" t="s">
        <v>1436</v>
      </c>
      <c r="M725" s="18" t="s">
        <v>4861</v>
      </c>
      <c r="N725" s="22"/>
      <c r="O725" s="15" t="s">
        <v>1654</v>
      </c>
      <c r="P725" s="18" t="s">
        <v>5875</v>
      </c>
      <c r="Q725" s="22"/>
      <c r="R725" s="18"/>
      <c r="S725" s="18" t="s">
        <v>6450</v>
      </c>
      <c r="T725" s="15"/>
      <c r="U725" s="18" t="s">
        <v>2464</v>
      </c>
      <c r="V725" s="15"/>
      <c r="W725" s="18" t="s">
        <v>2381</v>
      </c>
      <c r="X725" s="18" t="s">
        <v>71</v>
      </c>
      <c r="Y725" s="18" t="s">
        <v>7380</v>
      </c>
      <c r="Z725" s="22"/>
      <c r="AA725" s="16">
        <v>42864</v>
      </c>
      <c r="AB725" s="34"/>
      <c r="AC725" s="18"/>
      <c r="AD725" s="34"/>
      <c r="AE725" s="22" t="s">
        <v>8850</v>
      </c>
      <c r="AF725" s="22" t="s">
        <v>8857</v>
      </c>
      <c r="AG725" s="22" t="s">
        <v>8854</v>
      </c>
    </row>
    <row r="726" spans="1:33" ht="30" customHeight="1" x14ac:dyDescent="0.2">
      <c r="A726" s="18">
        <v>804016084</v>
      </c>
      <c r="B726" s="18" t="s">
        <v>3865</v>
      </c>
      <c r="C726" s="15" t="s">
        <v>61</v>
      </c>
      <c r="D726" s="15" t="s">
        <v>1726</v>
      </c>
      <c r="E726" s="15">
        <v>18</v>
      </c>
      <c r="F726" s="15">
        <v>17</v>
      </c>
      <c r="G726" s="15" t="s">
        <v>44</v>
      </c>
      <c r="H726" s="15">
        <v>2</v>
      </c>
      <c r="I726" s="15">
        <v>1</v>
      </c>
      <c r="J726" s="15">
        <v>114090309</v>
      </c>
      <c r="K726" s="15" t="s">
        <v>1759</v>
      </c>
      <c r="L726" s="15" t="s">
        <v>1436</v>
      </c>
      <c r="M726" s="18" t="s">
        <v>4878</v>
      </c>
      <c r="N726" s="22"/>
      <c r="O726" s="15" t="s">
        <v>1761</v>
      </c>
      <c r="P726" s="18" t="s">
        <v>5888</v>
      </c>
      <c r="Q726" s="22"/>
      <c r="R726" s="18">
        <v>30</v>
      </c>
      <c r="S726" s="18" t="s">
        <v>6455</v>
      </c>
      <c r="T726" s="15"/>
      <c r="U726" s="18" t="s">
        <v>2208</v>
      </c>
      <c r="V726" s="15"/>
      <c r="W726" s="18" t="s">
        <v>2208</v>
      </c>
      <c r="X726" s="18" t="s">
        <v>71</v>
      </c>
      <c r="Y726" s="18" t="s">
        <v>7400</v>
      </c>
      <c r="Z726" s="22"/>
      <c r="AA726" s="16" t="s">
        <v>7979</v>
      </c>
      <c r="AB726" s="34"/>
      <c r="AC726" s="18"/>
      <c r="AD726" s="34"/>
      <c r="AE726" s="22" t="s">
        <v>8850</v>
      </c>
      <c r="AF726" s="22" t="s">
        <v>8857</v>
      </c>
      <c r="AG726" s="22" t="s">
        <v>8854</v>
      </c>
    </row>
    <row r="727" spans="1:33" ht="45" customHeight="1" x14ac:dyDescent="0.2">
      <c r="A727" s="18">
        <v>804016084</v>
      </c>
      <c r="B727" s="18" t="s">
        <v>3865</v>
      </c>
      <c r="C727" s="15" t="s">
        <v>61</v>
      </c>
      <c r="D727" s="15" t="s">
        <v>1726</v>
      </c>
      <c r="E727" s="15">
        <v>18</v>
      </c>
      <c r="F727" s="15">
        <v>17</v>
      </c>
      <c r="G727" s="15" t="s">
        <v>44</v>
      </c>
      <c r="H727" s="15">
        <v>3</v>
      </c>
      <c r="I727" s="15">
        <v>1</v>
      </c>
      <c r="J727" s="15">
        <v>114090409</v>
      </c>
      <c r="K727" s="15" t="s">
        <v>1765</v>
      </c>
      <c r="L727" s="15" t="s">
        <v>1436</v>
      </c>
      <c r="M727" s="18" t="s">
        <v>4879</v>
      </c>
      <c r="N727" s="22"/>
      <c r="O727" s="15" t="s">
        <v>1761</v>
      </c>
      <c r="P727" s="18" t="s">
        <v>5889</v>
      </c>
      <c r="Q727" s="22"/>
      <c r="R727" s="18">
        <v>10</v>
      </c>
      <c r="S727" s="18" t="s">
        <v>5889</v>
      </c>
      <c r="T727" s="15"/>
      <c r="U727" s="18" t="s">
        <v>1807</v>
      </c>
      <c r="V727" s="15"/>
      <c r="W727" s="18" t="s">
        <v>3431</v>
      </c>
      <c r="X727" s="18" t="s">
        <v>71</v>
      </c>
      <c r="Y727" s="18" t="s">
        <v>7401</v>
      </c>
      <c r="Z727" s="22"/>
      <c r="AA727" s="16" t="s">
        <v>7980</v>
      </c>
      <c r="AB727" s="34"/>
      <c r="AC727" s="18"/>
      <c r="AD727" s="34"/>
      <c r="AE727" s="22" t="s">
        <v>8850</v>
      </c>
      <c r="AF727" s="22" t="s">
        <v>8857</v>
      </c>
      <c r="AG727" s="22" t="s">
        <v>8854</v>
      </c>
    </row>
    <row r="728" spans="1:33" ht="45" customHeight="1" x14ac:dyDescent="0.2">
      <c r="A728" s="18">
        <v>804016084</v>
      </c>
      <c r="B728" s="18" t="s">
        <v>3865</v>
      </c>
      <c r="C728" s="15" t="s">
        <v>61</v>
      </c>
      <c r="D728" s="15" t="s">
        <v>1726</v>
      </c>
      <c r="E728" s="15">
        <v>18</v>
      </c>
      <c r="F728" s="15">
        <v>17</v>
      </c>
      <c r="G728" s="15" t="s">
        <v>44</v>
      </c>
      <c r="H728" s="15">
        <v>3</v>
      </c>
      <c r="I728" s="15">
        <v>1</v>
      </c>
      <c r="J728" s="15">
        <v>114090503</v>
      </c>
      <c r="K728" s="15" t="s">
        <v>3880</v>
      </c>
      <c r="L728" s="15" t="s">
        <v>64</v>
      </c>
      <c r="M728" s="18" t="s">
        <v>4880</v>
      </c>
      <c r="N728" s="22"/>
      <c r="O728" s="15" t="s">
        <v>1750</v>
      </c>
      <c r="P728" s="18" t="s">
        <v>5890</v>
      </c>
      <c r="Q728" s="22"/>
      <c r="R728" s="18"/>
      <c r="S728" s="18" t="s">
        <v>5890</v>
      </c>
      <c r="T728" s="15"/>
      <c r="U728" s="18" t="s">
        <v>2464</v>
      </c>
      <c r="V728" s="15"/>
      <c r="W728" s="18" t="s">
        <v>7402</v>
      </c>
      <c r="X728" s="18" t="s">
        <v>71</v>
      </c>
      <c r="Y728" s="18" t="s">
        <v>7403</v>
      </c>
      <c r="Z728" s="22"/>
      <c r="AA728" s="16" t="s">
        <v>7981</v>
      </c>
      <c r="AB728" s="34"/>
      <c r="AC728" s="18"/>
      <c r="AD728" s="34"/>
      <c r="AE728" s="22" t="s">
        <v>8850</v>
      </c>
      <c r="AF728" s="22" t="s">
        <v>8857</v>
      </c>
      <c r="AG728" s="22" t="s">
        <v>8854</v>
      </c>
    </row>
    <row r="729" spans="1:33" ht="45" customHeight="1" x14ac:dyDescent="0.2">
      <c r="A729" s="18">
        <v>804016084</v>
      </c>
      <c r="B729" s="18" t="s">
        <v>3865</v>
      </c>
      <c r="C729" s="15" t="s">
        <v>61</v>
      </c>
      <c r="D729" s="15" t="s">
        <v>1726</v>
      </c>
      <c r="E729" s="15">
        <v>18</v>
      </c>
      <c r="F729" s="15">
        <v>17</v>
      </c>
      <c r="G729" s="15" t="s">
        <v>44</v>
      </c>
      <c r="H729" s="15">
        <v>2</v>
      </c>
      <c r="I729" s="15">
        <v>1</v>
      </c>
      <c r="J729" s="15">
        <v>114090909</v>
      </c>
      <c r="K729" s="15" t="s">
        <v>1767</v>
      </c>
      <c r="L729" s="15" t="s">
        <v>1436</v>
      </c>
      <c r="M729" s="18" t="s">
        <v>4881</v>
      </c>
      <c r="N729" s="22"/>
      <c r="O729" s="15" t="s">
        <v>1761</v>
      </c>
      <c r="P729" s="18" t="s">
        <v>5891</v>
      </c>
      <c r="Q729" s="22"/>
      <c r="R729" s="18">
        <v>30</v>
      </c>
      <c r="S729" s="18" t="s">
        <v>3245</v>
      </c>
      <c r="T729" s="15"/>
      <c r="U729" s="18" t="s">
        <v>2208</v>
      </c>
      <c r="V729" s="15"/>
      <c r="W729" s="18" t="s">
        <v>2208</v>
      </c>
      <c r="X729" s="18" t="s">
        <v>71</v>
      </c>
      <c r="Y729" s="18" t="s">
        <v>7404</v>
      </c>
      <c r="Z729" s="22"/>
      <c r="AA729" s="16" t="s">
        <v>7982</v>
      </c>
      <c r="AB729" s="34"/>
      <c r="AC729" s="18"/>
      <c r="AD729" s="34"/>
      <c r="AE729" s="22" t="s">
        <v>8850</v>
      </c>
      <c r="AF729" s="22" t="s">
        <v>8857</v>
      </c>
      <c r="AG729" s="22" t="s">
        <v>8854</v>
      </c>
    </row>
    <row r="730" spans="1:33" ht="60" customHeight="1" x14ac:dyDescent="0.2">
      <c r="A730" s="18">
        <v>804016084</v>
      </c>
      <c r="B730" s="18" t="s">
        <v>3865</v>
      </c>
      <c r="C730" s="15" t="s">
        <v>61</v>
      </c>
      <c r="D730" s="15" t="s">
        <v>1726</v>
      </c>
      <c r="E730" s="15">
        <v>18</v>
      </c>
      <c r="F730" s="15">
        <v>17</v>
      </c>
      <c r="G730" s="15" t="s">
        <v>44</v>
      </c>
      <c r="H730" s="15">
        <v>2</v>
      </c>
      <c r="I730" s="15">
        <v>1</v>
      </c>
      <c r="J730" s="15">
        <v>114091209</v>
      </c>
      <c r="K730" s="15" t="s">
        <v>1769</v>
      </c>
      <c r="L730" s="15" t="s">
        <v>1436</v>
      </c>
      <c r="M730" s="18" t="s">
        <v>4882</v>
      </c>
      <c r="N730" s="22"/>
      <c r="O730" s="15" t="s">
        <v>1761</v>
      </c>
      <c r="P730" s="18" t="s">
        <v>5892</v>
      </c>
      <c r="Q730" s="22"/>
      <c r="R730" s="18">
        <v>10</v>
      </c>
      <c r="S730" s="18" t="s">
        <v>6456</v>
      </c>
      <c r="T730" s="15"/>
      <c r="U730" s="18" t="s">
        <v>2048</v>
      </c>
      <c r="V730" s="15"/>
      <c r="W730" s="18" t="s">
        <v>3431</v>
      </c>
      <c r="X730" s="18" t="s">
        <v>71</v>
      </c>
      <c r="Y730" s="18" t="s">
        <v>7405</v>
      </c>
      <c r="Z730" s="22"/>
      <c r="AA730" s="16" t="s">
        <v>7983</v>
      </c>
      <c r="AB730" s="34"/>
      <c r="AC730" s="18"/>
      <c r="AD730" s="34"/>
      <c r="AE730" s="22" t="s">
        <v>8850</v>
      </c>
      <c r="AF730" s="22" t="s">
        <v>8857</v>
      </c>
      <c r="AG730" s="22" t="s">
        <v>8854</v>
      </c>
    </row>
    <row r="731" spans="1:33" ht="45" customHeight="1" x14ac:dyDescent="0.2">
      <c r="A731" s="18">
        <v>804016084</v>
      </c>
      <c r="B731" s="18" t="s">
        <v>3865</v>
      </c>
      <c r="C731" s="15" t="s">
        <v>61</v>
      </c>
      <c r="D731" s="15" t="s">
        <v>1726</v>
      </c>
      <c r="E731" s="15">
        <v>18</v>
      </c>
      <c r="F731" s="15">
        <v>17</v>
      </c>
      <c r="G731" s="15" t="s">
        <v>44</v>
      </c>
      <c r="H731" s="15">
        <v>2</v>
      </c>
      <c r="I731" s="15">
        <v>1</v>
      </c>
      <c r="J731" s="15">
        <v>114091309</v>
      </c>
      <c r="K731" s="15" t="s">
        <v>1774</v>
      </c>
      <c r="L731" s="15" t="s">
        <v>1436</v>
      </c>
      <c r="M731" s="18" t="s">
        <v>4883</v>
      </c>
      <c r="N731" s="22"/>
      <c r="O731" s="15" t="s">
        <v>1761</v>
      </c>
      <c r="P731" s="18" t="s">
        <v>5893</v>
      </c>
      <c r="Q731" s="22"/>
      <c r="R731" s="18">
        <v>10</v>
      </c>
      <c r="S731" s="18" t="s">
        <v>5893</v>
      </c>
      <c r="T731" s="15"/>
      <c r="U731" s="18" t="s">
        <v>2464</v>
      </c>
      <c r="V731" s="15"/>
      <c r="W731" s="18" t="s">
        <v>3529</v>
      </c>
      <c r="X731" s="18" t="s">
        <v>71</v>
      </c>
      <c r="Y731" s="18" t="s">
        <v>7406</v>
      </c>
      <c r="Z731" s="22"/>
      <c r="AA731" s="16">
        <v>43284</v>
      </c>
      <c r="AB731" s="34"/>
      <c r="AC731" s="18"/>
      <c r="AD731" s="34"/>
      <c r="AE731" s="22" t="s">
        <v>8850</v>
      </c>
      <c r="AF731" s="22" t="s">
        <v>8857</v>
      </c>
      <c r="AG731" s="22" t="s">
        <v>8854</v>
      </c>
    </row>
    <row r="732" spans="1:33" ht="30" customHeight="1" x14ac:dyDescent="0.2">
      <c r="A732" s="18">
        <v>804016084</v>
      </c>
      <c r="B732" s="18" t="s">
        <v>3865</v>
      </c>
      <c r="C732" s="15" t="s">
        <v>61</v>
      </c>
      <c r="D732" s="15" t="s">
        <v>1726</v>
      </c>
      <c r="E732" s="15">
        <v>18</v>
      </c>
      <c r="F732" s="15">
        <v>17</v>
      </c>
      <c r="G732" s="15" t="s">
        <v>44</v>
      </c>
      <c r="H732" s="15">
        <v>2</v>
      </c>
      <c r="I732" s="15">
        <v>1</v>
      </c>
      <c r="J732" s="15">
        <v>114091402</v>
      </c>
      <c r="K732" s="15" t="s">
        <v>1779</v>
      </c>
      <c r="L732" s="15" t="s">
        <v>1678</v>
      </c>
      <c r="M732" s="18" t="s">
        <v>4884</v>
      </c>
      <c r="N732" s="22"/>
      <c r="O732" s="15" t="s">
        <v>1678</v>
      </c>
      <c r="P732" s="18" t="s">
        <v>5894</v>
      </c>
      <c r="Q732" s="22"/>
      <c r="R732" s="18"/>
      <c r="S732" s="18" t="s">
        <v>5894</v>
      </c>
      <c r="T732" s="15"/>
      <c r="U732" s="18" t="s">
        <v>1786</v>
      </c>
      <c r="V732" s="15"/>
      <c r="W732" s="18" t="s">
        <v>1786</v>
      </c>
      <c r="X732" s="18" t="s">
        <v>71</v>
      </c>
      <c r="Y732" s="18" t="s">
        <v>7407</v>
      </c>
      <c r="Z732" s="22"/>
      <c r="AA732" s="16" t="s">
        <v>7984</v>
      </c>
      <c r="AB732" s="34"/>
      <c r="AC732" s="18"/>
      <c r="AD732" s="34"/>
      <c r="AE732" s="22" t="s">
        <v>8850</v>
      </c>
      <c r="AF732" s="22" t="s">
        <v>8857</v>
      </c>
      <c r="AG732" s="22" t="s">
        <v>8854</v>
      </c>
    </row>
    <row r="733" spans="1:33" ht="30" customHeight="1" x14ac:dyDescent="0.2">
      <c r="A733" s="18">
        <v>804016084</v>
      </c>
      <c r="B733" s="18" t="s">
        <v>3865</v>
      </c>
      <c r="C733" s="15" t="s">
        <v>61</v>
      </c>
      <c r="D733" s="15" t="s">
        <v>1726</v>
      </c>
      <c r="E733" s="15">
        <v>18</v>
      </c>
      <c r="F733" s="15">
        <v>17</v>
      </c>
      <c r="G733" s="15" t="s">
        <v>44</v>
      </c>
      <c r="H733" s="15">
        <v>2</v>
      </c>
      <c r="I733" s="15">
        <v>1</v>
      </c>
      <c r="J733" s="15">
        <v>114091609</v>
      </c>
      <c r="K733" s="15" t="s">
        <v>1784</v>
      </c>
      <c r="L733" s="15" t="s">
        <v>1436</v>
      </c>
      <c r="M733" s="18" t="s">
        <v>4885</v>
      </c>
      <c r="N733" s="22"/>
      <c r="O733" s="15" t="s">
        <v>1761</v>
      </c>
      <c r="P733" s="18" t="s">
        <v>5895</v>
      </c>
      <c r="Q733" s="22"/>
      <c r="R733" s="18">
        <v>10</v>
      </c>
      <c r="S733" s="18" t="s">
        <v>5895</v>
      </c>
      <c r="T733" s="15"/>
      <c r="U733" s="18" t="s">
        <v>1786</v>
      </c>
      <c r="V733" s="15"/>
      <c r="W733" s="18" t="s">
        <v>1786</v>
      </c>
      <c r="X733" s="18" t="s">
        <v>71</v>
      </c>
      <c r="Y733" s="18" t="s">
        <v>7408</v>
      </c>
      <c r="Z733" s="22"/>
      <c r="AA733" s="16" t="s">
        <v>7985</v>
      </c>
      <c r="AB733" s="34"/>
      <c r="AC733" s="18"/>
      <c r="AD733" s="34"/>
      <c r="AE733" s="22" t="s">
        <v>8850</v>
      </c>
      <c r="AF733" s="22" t="s">
        <v>8857</v>
      </c>
      <c r="AG733" s="22" t="s">
        <v>8854</v>
      </c>
    </row>
    <row r="734" spans="1:33" ht="60" customHeight="1" x14ac:dyDescent="0.2">
      <c r="A734" s="18">
        <v>804016084</v>
      </c>
      <c r="B734" s="18" t="s">
        <v>3865</v>
      </c>
      <c r="C734" s="15" t="s">
        <v>98</v>
      </c>
      <c r="D734" s="15" t="s">
        <v>395</v>
      </c>
      <c r="E734" s="15">
        <v>2</v>
      </c>
      <c r="F734" s="15">
        <v>2</v>
      </c>
      <c r="G734" s="15" t="s">
        <v>1025</v>
      </c>
      <c r="H734" s="15">
        <v>5</v>
      </c>
      <c r="I734" s="15">
        <v>5</v>
      </c>
      <c r="J734" s="15">
        <v>201050910</v>
      </c>
      <c r="K734" s="15" t="s">
        <v>3889</v>
      </c>
      <c r="L734" s="15" t="s">
        <v>101</v>
      </c>
      <c r="M734" s="18" t="s">
        <v>4917</v>
      </c>
      <c r="N734" s="22" t="s">
        <v>68</v>
      </c>
      <c r="O734" s="15" t="s">
        <v>101</v>
      </c>
      <c r="P734" s="18" t="s">
        <v>103</v>
      </c>
      <c r="Q734" s="22" t="s">
        <v>73</v>
      </c>
      <c r="R734" s="18">
        <v>1</v>
      </c>
      <c r="S734" s="18" t="s">
        <v>101</v>
      </c>
      <c r="T734" s="15"/>
      <c r="U734" s="18" t="s">
        <v>2856</v>
      </c>
      <c r="V734" s="15" t="s">
        <v>68</v>
      </c>
      <c r="W734" s="18" t="s">
        <v>7445</v>
      </c>
      <c r="X734" s="18" t="s">
        <v>71</v>
      </c>
      <c r="Y734" s="18" t="s">
        <v>7450</v>
      </c>
      <c r="Z734" s="22"/>
      <c r="AA734" s="16">
        <v>45845</v>
      </c>
      <c r="AB734" s="34"/>
      <c r="AC734" s="18"/>
      <c r="AD734" s="34"/>
      <c r="AE734" s="22" t="s">
        <v>8850</v>
      </c>
      <c r="AF734" s="22" t="s">
        <v>8876</v>
      </c>
      <c r="AG734" s="22" t="s">
        <v>8854</v>
      </c>
    </row>
    <row r="735" spans="1:33" ht="75" customHeight="1" x14ac:dyDescent="0.2">
      <c r="A735" s="18">
        <v>804016084</v>
      </c>
      <c r="B735" s="18" t="s">
        <v>3865</v>
      </c>
      <c r="C735" s="15" t="s">
        <v>98</v>
      </c>
      <c r="D735" s="15" t="s">
        <v>395</v>
      </c>
      <c r="E735" s="15">
        <v>2</v>
      </c>
      <c r="F735" s="15">
        <v>2</v>
      </c>
      <c r="G735" s="15" t="s">
        <v>1025</v>
      </c>
      <c r="H735" s="15">
        <v>5</v>
      </c>
      <c r="I735" s="15">
        <v>5</v>
      </c>
      <c r="J735" s="15">
        <v>201051010</v>
      </c>
      <c r="K735" s="15" t="s">
        <v>3890</v>
      </c>
      <c r="L735" s="15" t="s">
        <v>101</v>
      </c>
      <c r="M735" s="18" t="s">
        <v>4918</v>
      </c>
      <c r="N735" s="22" t="s">
        <v>68</v>
      </c>
      <c r="O735" s="15" t="s">
        <v>101</v>
      </c>
      <c r="P735" s="18" t="s">
        <v>103</v>
      </c>
      <c r="Q735" s="22" t="s">
        <v>73</v>
      </c>
      <c r="R735" s="18">
        <v>1</v>
      </c>
      <c r="S735" s="18" t="s">
        <v>101</v>
      </c>
      <c r="T735" s="15"/>
      <c r="U735" s="18" t="s">
        <v>2856</v>
      </c>
      <c r="V735" s="15" t="s">
        <v>68</v>
      </c>
      <c r="W735" s="18" t="s">
        <v>7445</v>
      </c>
      <c r="X735" s="18" t="s">
        <v>71</v>
      </c>
      <c r="Y735" s="18" t="s">
        <v>7450</v>
      </c>
      <c r="Z735" s="22"/>
      <c r="AA735" s="16">
        <v>45845</v>
      </c>
      <c r="AB735" s="34"/>
      <c r="AC735" s="18"/>
      <c r="AD735" s="34"/>
      <c r="AE735" s="22" t="s">
        <v>8850</v>
      </c>
      <c r="AF735" s="22" t="s">
        <v>8876</v>
      </c>
      <c r="AG735" s="22" t="s">
        <v>8854</v>
      </c>
    </row>
    <row r="736" spans="1:33" ht="75" customHeight="1" x14ac:dyDescent="0.2">
      <c r="A736" s="18">
        <v>804016084</v>
      </c>
      <c r="B736" s="18" t="s">
        <v>3865</v>
      </c>
      <c r="C736" s="15" t="s">
        <v>98</v>
      </c>
      <c r="D736" s="15" t="s">
        <v>303</v>
      </c>
      <c r="E736" s="15">
        <v>4</v>
      </c>
      <c r="F736" s="15">
        <v>1</v>
      </c>
      <c r="G736" s="15" t="s">
        <v>44</v>
      </c>
      <c r="H736" s="15">
        <v>7</v>
      </c>
      <c r="I736" s="15">
        <v>5</v>
      </c>
      <c r="J736" s="15">
        <v>201090610</v>
      </c>
      <c r="K736" s="15" t="s">
        <v>309</v>
      </c>
      <c r="L736" s="15" t="s">
        <v>101</v>
      </c>
      <c r="M736" s="18" t="s">
        <v>309</v>
      </c>
      <c r="N736" s="22"/>
      <c r="O736" s="15" t="s">
        <v>114</v>
      </c>
      <c r="P736" s="18" t="s">
        <v>103</v>
      </c>
      <c r="Q736" s="22"/>
      <c r="R736" s="18">
        <v>1</v>
      </c>
      <c r="S736" s="18" t="s">
        <v>101</v>
      </c>
      <c r="T736" s="15" t="s">
        <v>311</v>
      </c>
      <c r="U736" s="18" t="s">
        <v>2856</v>
      </c>
      <c r="V736" s="15"/>
      <c r="W736" s="18" t="s">
        <v>7445</v>
      </c>
      <c r="X736" s="18" t="s">
        <v>71</v>
      </c>
      <c r="Y736" s="18" t="s">
        <v>7451</v>
      </c>
      <c r="Z736" s="22"/>
      <c r="AA736" s="16">
        <v>45411</v>
      </c>
      <c r="AB736" s="34"/>
      <c r="AC736" s="18"/>
      <c r="AD736" s="34"/>
      <c r="AE736" s="22" t="s">
        <v>8850</v>
      </c>
      <c r="AF736" s="22" t="s">
        <v>8857</v>
      </c>
      <c r="AG736" s="22" t="s">
        <v>8854</v>
      </c>
    </row>
    <row r="737" spans="1:33" ht="75" customHeight="1" x14ac:dyDescent="0.2">
      <c r="A737" s="18">
        <v>804016084</v>
      </c>
      <c r="B737" s="18" t="s">
        <v>3865</v>
      </c>
      <c r="C737" s="15" t="s">
        <v>98</v>
      </c>
      <c r="D737" s="15" t="s">
        <v>649</v>
      </c>
      <c r="E737" s="15">
        <v>9</v>
      </c>
      <c r="F737" s="15">
        <v>7</v>
      </c>
      <c r="G737" s="15" t="s">
        <v>44</v>
      </c>
      <c r="H737" s="15">
        <v>7</v>
      </c>
      <c r="I737" s="15">
        <v>4</v>
      </c>
      <c r="J737" s="15">
        <v>201111310</v>
      </c>
      <c r="K737" s="15" t="s">
        <v>650</v>
      </c>
      <c r="L737" s="15" t="s">
        <v>101</v>
      </c>
      <c r="M737" s="18" t="s">
        <v>650</v>
      </c>
      <c r="N737" s="22"/>
      <c r="O737" s="15" t="s">
        <v>101</v>
      </c>
      <c r="P737" s="18" t="s">
        <v>103</v>
      </c>
      <c r="Q737" s="22"/>
      <c r="R737" s="18">
        <v>1</v>
      </c>
      <c r="S737" s="18" t="s">
        <v>101</v>
      </c>
      <c r="T737" s="15" t="s">
        <v>6065</v>
      </c>
      <c r="U737" s="18" t="s">
        <v>2856</v>
      </c>
      <c r="V737" s="15"/>
      <c r="W737" s="18" t="s">
        <v>7452</v>
      </c>
      <c r="X737" s="18" t="s">
        <v>71</v>
      </c>
      <c r="Y737" s="18" t="s">
        <v>2857</v>
      </c>
      <c r="Z737" s="22"/>
      <c r="AA737" s="16">
        <v>45411</v>
      </c>
      <c r="AB737" s="34"/>
      <c r="AC737" s="18"/>
      <c r="AD737" s="34"/>
      <c r="AE737" s="22" t="s">
        <v>8850</v>
      </c>
      <c r="AF737" s="22" t="s">
        <v>8857</v>
      </c>
      <c r="AG737" s="22" t="s">
        <v>8854</v>
      </c>
    </row>
    <row r="738" spans="1:33" ht="60" customHeight="1" x14ac:dyDescent="0.2">
      <c r="A738" s="18">
        <v>804016084</v>
      </c>
      <c r="B738" s="18" t="s">
        <v>3865</v>
      </c>
      <c r="C738" s="15" t="s">
        <v>98</v>
      </c>
      <c r="D738" s="15" t="s">
        <v>649</v>
      </c>
      <c r="E738" s="15">
        <v>9</v>
      </c>
      <c r="F738" s="15">
        <v>7</v>
      </c>
      <c r="G738" s="15" t="s">
        <v>44</v>
      </c>
      <c r="H738" s="15">
        <v>9</v>
      </c>
      <c r="I738" s="15">
        <v>4</v>
      </c>
      <c r="J738" s="15">
        <v>201111510</v>
      </c>
      <c r="K738" s="15" t="s">
        <v>652</v>
      </c>
      <c r="L738" s="15" t="s">
        <v>101</v>
      </c>
      <c r="M738" s="18" t="s">
        <v>652</v>
      </c>
      <c r="N738" s="22"/>
      <c r="O738" s="15" t="s">
        <v>101</v>
      </c>
      <c r="P738" s="18" t="s">
        <v>103</v>
      </c>
      <c r="Q738" s="22"/>
      <c r="R738" s="18">
        <v>1</v>
      </c>
      <c r="S738" s="18" t="s">
        <v>101</v>
      </c>
      <c r="T738" s="15" t="s">
        <v>6065</v>
      </c>
      <c r="U738" s="18" t="s">
        <v>2856</v>
      </c>
      <c r="V738" s="15"/>
      <c r="W738" s="18" t="s">
        <v>7452</v>
      </c>
      <c r="X738" s="18" t="s">
        <v>71</v>
      </c>
      <c r="Y738" s="18" t="s">
        <v>2857</v>
      </c>
      <c r="Z738" s="22"/>
      <c r="AA738" s="16">
        <v>45411</v>
      </c>
      <c r="AB738" s="34"/>
      <c r="AC738" s="18"/>
      <c r="AD738" s="34"/>
      <c r="AE738" s="22" t="s">
        <v>8850</v>
      </c>
      <c r="AF738" s="22" t="s">
        <v>8857</v>
      </c>
      <c r="AG738" s="22" t="s">
        <v>8854</v>
      </c>
    </row>
    <row r="739" spans="1:33" ht="75" customHeight="1" x14ac:dyDescent="0.2">
      <c r="A739" s="18">
        <v>804016084</v>
      </c>
      <c r="B739" s="18" t="s">
        <v>3865</v>
      </c>
      <c r="C739" s="15" t="s">
        <v>98</v>
      </c>
      <c r="D739" s="15" t="s">
        <v>649</v>
      </c>
      <c r="E739" s="15">
        <v>9</v>
      </c>
      <c r="F739" s="15">
        <v>7</v>
      </c>
      <c r="G739" s="15" t="s">
        <v>44</v>
      </c>
      <c r="H739" s="15">
        <v>9</v>
      </c>
      <c r="I739" s="15">
        <v>4</v>
      </c>
      <c r="J739" s="15">
        <v>201111610</v>
      </c>
      <c r="K739" s="15" t="s">
        <v>656</v>
      </c>
      <c r="L739" s="15" t="s">
        <v>101</v>
      </c>
      <c r="M739" s="18" t="s">
        <v>656</v>
      </c>
      <c r="N739" s="22"/>
      <c r="O739" s="15" t="s">
        <v>101</v>
      </c>
      <c r="P739" s="18" t="s">
        <v>103</v>
      </c>
      <c r="Q739" s="22"/>
      <c r="R739" s="18">
        <v>1</v>
      </c>
      <c r="S739" s="18" t="s">
        <v>101</v>
      </c>
      <c r="T739" s="15" t="s">
        <v>6065</v>
      </c>
      <c r="U739" s="18" t="s">
        <v>2856</v>
      </c>
      <c r="V739" s="15"/>
      <c r="W739" s="18" t="s">
        <v>7452</v>
      </c>
      <c r="X739" s="18" t="s">
        <v>71</v>
      </c>
      <c r="Y739" s="18" t="s">
        <v>2857</v>
      </c>
      <c r="Z739" s="22"/>
      <c r="AA739" s="16">
        <v>45411</v>
      </c>
      <c r="AB739" s="34"/>
      <c r="AC739" s="18"/>
      <c r="AD739" s="34"/>
      <c r="AE739" s="22" t="s">
        <v>8850</v>
      </c>
      <c r="AF739" s="22" t="s">
        <v>8857</v>
      </c>
      <c r="AG739" s="22" t="s">
        <v>8854</v>
      </c>
    </row>
    <row r="740" spans="1:33" ht="75" customHeight="1" x14ac:dyDescent="0.2">
      <c r="A740" s="18">
        <v>804016084</v>
      </c>
      <c r="B740" s="18" t="s">
        <v>3865</v>
      </c>
      <c r="C740" s="15" t="s">
        <v>98</v>
      </c>
      <c r="D740" s="15" t="s">
        <v>649</v>
      </c>
      <c r="E740" s="15">
        <v>9</v>
      </c>
      <c r="F740" s="15">
        <v>7</v>
      </c>
      <c r="G740" s="15" t="s">
        <v>44</v>
      </c>
      <c r="H740" s="15">
        <v>9</v>
      </c>
      <c r="I740" s="15">
        <v>4</v>
      </c>
      <c r="J740" s="15">
        <v>201111710</v>
      </c>
      <c r="K740" s="15" t="s">
        <v>658</v>
      </c>
      <c r="L740" s="15" t="s">
        <v>101</v>
      </c>
      <c r="M740" s="18" t="s">
        <v>658</v>
      </c>
      <c r="N740" s="22"/>
      <c r="O740" s="15" t="s">
        <v>101</v>
      </c>
      <c r="P740" s="18" t="s">
        <v>103</v>
      </c>
      <c r="Q740" s="22"/>
      <c r="R740" s="18">
        <v>1</v>
      </c>
      <c r="S740" s="18" t="s">
        <v>101</v>
      </c>
      <c r="T740" s="15" t="s">
        <v>6065</v>
      </c>
      <c r="U740" s="18" t="s">
        <v>2856</v>
      </c>
      <c r="V740" s="15"/>
      <c r="W740" s="18" t="s">
        <v>7452</v>
      </c>
      <c r="X740" s="18" t="s">
        <v>71</v>
      </c>
      <c r="Y740" s="18" t="s">
        <v>2857</v>
      </c>
      <c r="Z740" s="22"/>
      <c r="AA740" s="16">
        <v>45411</v>
      </c>
      <c r="AB740" s="34"/>
      <c r="AC740" s="18"/>
      <c r="AD740" s="34"/>
      <c r="AE740" s="22" t="s">
        <v>8850</v>
      </c>
      <c r="AF740" s="22" t="s">
        <v>8857</v>
      </c>
      <c r="AG740" s="22" t="s">
        <v>8854</v>
      </c>
    </row>
    <row r="741" spans="1:33" ht="90" customHeight="1" x14ac:dyDescent="0.2">
      <c r="A741" s="18">
        <v>804016084</v>
      </c>
      <c r="B741" s="18" t="s">
        <v>3865</v>
      </c>
      <c r="C741" s="15" t="s">
        <v>98</v>
      </c>
      <c r="D741" s="15" t="s">
        <v>649</v>
      </c>
      <c r="E741" s="15">
        <v>9</v>
      </c>
      <c r="F741" s="15">
        <v>7</v>
      </c>
      <c r="G741" s="15" t="s">
        <v>44</v>
      </c>
      <c r="H741" s="15">
        <v>9</v>
      </c>
      <c r="I741" s="15">
        <v>4</v>
      </c>
      <c r="J741" s="15">
        <v>201111810</v>
      </c>
      <c r="K741" s="15" t="s">
        <v>660</v>
      </c>
      <c r="L741" s="15" t="s">
        <v>101</v>
      </c>
      <c r="M741" s="18" t="s">
        <v>660</v>
      </c>
      <c r="N741" s="22"/>
      <c r="O741" s="15" t="s">
        <v>101</v>
      </c>
      <c r="P741" s="18" t="s">
        <v>103</v>
      </c>
      <c r="Q741" s="22"/>
      <c r="R741" s="18">
        <v>1</v>
      </c>
      <c r="S741" s="18" t="s">
        <v>101</v>
      </c>
      <c r="T741" s="15" t="s">
        <v>6065</v>
      </c>
      <c r="U741" s="18" t="s">
        <v>2856</v>
      </c>
      <c r="V741" s="15"/>
      <c r="W741" s="18" t="s">
        <v>7452</v>
      </c>
      <c r="X741" s="18" t="s">
        <v>71</v>
      </c>
      <c r="Y741" s="18" t="s">
        <v>2857</v>
      </c>
      <c r="Z741" s="22"/>
      <c r="AA741" s="16">
        <v>45411</v>
      </c>
      <c r="AB741" s="34"/>
      <c r="AC741" s="18"/>
      <c r="AD741" s="34"/>
      <c r="AE741" s="22" t="s">
        <v>8850</v>
      </c>
      <c r="AF741" s="22" t="s">
        <v>8857</v>
      </c>
      <c r="AG741" s="22" t="s">
        <v>8854</v>
      </c>
    </row>
    <row r="742" spans="1:33" ht="90" customHeight="1" x14ac:dyDescent="0.2">
      <c r="A742" s="18">
        <v>804016084</v>
      </c>
      <c r="B742" s="18" t="s">
        <v>3865</v>
      </c>
      <c r="C742" s="15" t="s">
        <v>98</v>
      </c>
      <c r="D742" s="15" t="s">
        <v>649</v>
      </c>
      <c r="E742" s="15">
        <v>9</v>
      </c>
      <c r="F742" s="15">
        <v>7</v>
      </c>
      <c r="G742" s="15" t="s">
        <v>44</v>
      </c>
      <c r="H742" s="15">
        <v>9</v>
      </c>
      <c r="I742" s="15">
        <v>4</v>
      </c>
      <c r="J742" s="15">
        <v>201111910</v>
      </c>
      <c r="K742" s="15" t="s">
        <v>662</v>
      </c>
      <c r="L742" s="15" t="s">
        <v>101</v>
      </c>
      <c r="M742" s="18" t="s">
        <v>662</v>
      </c>
      <c r="N742" s="22"/>
      <c r="O742" s="15" t="s">
        <v>101</v>
      </c>
      <c r="P742" s="18" t="s">
        <v>103</v>
      </c>
      <c r="Q742" s="22"/>
      <c r="R742" s="18">
        <v>1</v>
      </c>
      <c r="S742" s="18" t="s">
        <v>101</v>
      </c>
      <c r="T742" s="15" t="s">
        <v>6065</v>
      </c>
      <c r="U742" s="18" t="s">
        <v>2856</v>
      </c>
      <c r="V742" s="15"/>
      <c r="W742" s="18" t="s">
        <v>7452</v>
      </c>
      <c r="X742" s="18" t="s">
        <v>71</v>
      </c>
      <c r="Y742" s="18" t="s">
        <v>2857</v>
      </c>
      <c r="Z742" s="22"/>
      <c r="AA742" s="16">
        <v>45411</v>
      </c>
      <c r="AB742" s="34"/>
      <c r="AC742" s="18"/>
      <c r="AD742" s="34"/>
      <c r="AE742" s="22" t="s">
        <v>8850</v>
      </c>
      <c r="AF742" s="22" t="s">
        <v>8857</v>
      </c>
      <c r="AG742" s="22" t="s">
        <v>8854</v>
      </c>
    </row>
    <row r="743" spans="1:33" ht="90" customHeight="1" x14ac:dyDescent="0.2">
      <c r="A743" s="18">
        <v>804016084</v>
      </c>
      <c r="B743" s="18" t="s">
        <v>3865</v>
      </c>
      <c r="C743" s="15" t="s">
        <v>98</v>
      </c>
      <c r="D743" s="15" t="s">
        <v>649</v>
      </c>
      <c r="E743" s="15">
        <v>9</v>
      </c>
      <c r="F743" s="15">
        <v>7</v>
      </c>
      <c r="G743" s="15" t="s">
        <v>44</v>
      </c>
      <c r="H743" s="15">
        <v>9</v>
      </c>
      <c r="I743" s="15">
        <v>4</v>
      </c>
      <c r="J743" s="15">
        <v>201112010</v>
      </c>
      <c r="K743" s="15" t="s">
        <v>664</v>
      </c>
      <c r="L743" s="15" t="s">
        <v>101</v>
      </c>
      <c r="M743" s="18" t="s">
        <v>664</v>
      </c>
      <c r="N743" s="22"/>
      <c r="O743" s="15" t="s">
        <v>101</v>
      </c>
      <c r="P743" s="18" t="s">
        <v>103</v>
      </c>
      <c r="Q743" s="22"/>
      <c r="R743" s="18">
        <v>1</v>
      </c>
      <c r="S743" s="18" t="s">
        <v>101</v>
      </c>
      <c r="T743" s="15" t="s">
        <v>6065</v>
      </c>
      <c r="U743" s="18" t="s">
        <v>2856</v>
      </c>
      <c r="V743" s="15"/>
      <c r="W743" s="18" t="s">
        <v>7452</v>
      </c>
      <c r="X743" s="18" t="s">
        <v>71</v>
      </c>
      <c r="Y743" s="18" t="s">
        <v>2857</v>
      </c>
      <c r="Z743" s="22"/>
      <c r="AA743" s="16">
        <v>45411</v>
      </c>
      <c r="AB743" s="34"/>
      <c r="AC743" s="18"/>
      <c r="AD743" s="34"/>
      <c r="AE743" s="22" t="s">
        <v>8850</v>
      </c>
      <c r="AF743" s="22" t="s">
        <v>8857</v>
      </c>
      <c r="AG743" s="22" t="s">
        <v>8854</v>
      </c>
    </row>
    <row r="744" spans="1:33" ht="90" customHeight="1" x14ac:dyDescent="0.2">
      <c r="A744" s="18">
        <v>804016084</v>
      </c>
      <c r="B744" s="18" t="s">
        <v>3865</v>
      </c>
      <c r="C744" s="15" t="s">
        <v>98</v>
      </c>
      <c r="D744" s="15" t="s">
        <v>700</v>
      </c>
      <c r="E744" s="15">
        <v>3</v>
      </c>
      <c r="F744" s="15">
        <v>2</v>
      </c>
      <c r="G744" s="15" t="s">
        <v>44</v>
      </c>
      <c r="H744" s="15">
        <v>7</v>
      </c>
      <c r="I744" s="15">
        <v>6</v>
      </c>
      <c r="J744" s="15">
        <v>201114110</v>
      </c>
      <c r="K744" s="15" t="s">
        <v>701</v>
      </c>
      <c r="L744" s="15" t="s">
        <v>101</v>
      </c>
      <c r="M744" s="18" t="s">
        <v>701</v>
      </c>
      <c r="N744" s="22"/>
      <c r="O744" s="15" t="s">
        <v>101</v>
      </c>
      <c r="P744" s="18" t="s">
        <v>103</v>
      </c>
      <c r="Q744" s="22"/>
      <c r="R744" s="18">
        <v>1</v>
      </c>
      <c r="S744" s="18" t="s">
        <v>101</v>
      </c>
      <c r="T744" s="15" t="s">
        <v>6067</v>
      </c>
      <c r="U744" s="18" t="s">
        <v>2856</v>
      </c>
      <c r="V744" s="15"/>
      <c r="W744" s="18" t="s">
        <v>7455</v>
      </c>
      <c r="X744" s="18" t="s">
        <v>71</v>
      </c>
      <c r="Y744" s="18" t="s">
        <v>7456</v>
      </c>
      <c r="Z744" s="22"/>
      <c r="AA744" s="16">
        <v>45411</v>
      </c>
      <c r="AB744" s="34"/>
      <c r="AC744" s="18"/>
      <c r="AD744" s="34"/>
      <c r="AE744" s="22" t="s">
        <v>8850</v>
      </c>
      <c r="AF744" s="22" t="s">
        <v>8857</v>
      </c>
      <c r="AG744" s="22" t="s">
        <v>8854</v>
      </c>
    </row>
    <row r="745" spans="1:33" ht="75" customHeight="1" x14ac:dyDescent="0.2">
      <c r="A745" s="18">
        <v>804016084</v>
      </c>
      <c r="B745" s="18" t="s">
        <v>3865</v>
      </c>
      <c r="C745" s="15" t="s">
        <v>98</v>
      </c>
      <c r="D745" s="15" t="s">
        <v>700</v>
      </c>
      <c r="E745" s="15">
        <v>3</v>
      </c>
      <c r="F745" s="15">
        <v>2</v>
      </c>
      <c r="G745" s="15" t="s">
        <v>44</v>
      </c>
      <c r="H745" s="15">
        <v>7</v>
      </c>
      <c r="I745" s="15">
        <v>6</v>
      </c>
      <c r="J745" s="15">
        <v>201114310</v>
      </c>
      <c r="K745" s="15" t="s">
        <v>704</v>
      </c>
      <c r="L745" s="15" t="s">
        <v>101</v>
      </c>
      <c r="M745" s="18" t="s">
        <v>704</v>
      </c>
      <c r="N745" s="22"/>
      <c r="O745" s="15" t="s">
        <v>101</v>
      </c>
      <c r="P745" s="18" t="s">
        <v>103</v>
      </c>
      <c r="Q745" s="22"/>
      <c r="R745" s="18">
        <v>1</v>
      </c>
      <c r="S745" s="18" t="s">
        <v>101</v>
      </c>
      <c r="T745" s="15" t="s">
        <v>6067</v>
      </c>
      <c r="U745" s="18" t="s">
        <v>2856</v>
      </c>
      <c r="V745" s="15"/>
      <c r="W745" s="18" t="s">
        <v>7455</v>
      </c>
      <c r="X745" s="18" t="s">
        <v>71</v>
      </c>
      <c r="Y745" s="18" t="s">
        <v>7456</v>
      </c>
      <c r="Z745" s="22"/>
      <c r="AA745" s="16">
        <v>45411</v>
      </c>
      <c r="AB745" s="34"/>
      <c r="AC745" s="18"/>
      <c r="AD745" s="34"/>
      <c r="AE745" s="22" t="s">
        <v>8850</v>
      </c>
      <c r="AF745" s="22" t="s">
        <v>8857</v>
      </c>
      <c r="AG745" s="22" t="s">
        <v>8854</v>
      </c>
    </row>
    <row r="746" spans="1:33" ht="30" customHeight="1" x14ac:dyDescent="0.2">
      <c r="A746" s="18">
        <v>804016084</v>
      </c>
      <c r="B746" s="18" t="s">
        <v>3865</v>
      </c>
      <c r="C746" s="15" t="s">
        <v>98</v>
      </c>
      <c r="D746" s="15" t="s">
        <v>719</v>
      </c>
      <c r="E746" s="15">
        <v>13</v>
      </c>
      <c r="F746" s="15">
        <v>8</v>
      </c>
      <c r="G746" s="15" t="s">
        <v>44</v>
      </c>
      <c r="H746" s="15">
        <v>8</v>
      </c>
      <c r="I746" s="15">
        <v>5</v>
      </c>
      <c r="J746" s="15">
        <v>201130610</v>
      </c>
      <c r="K746" s="15" t="s">
        <v>720</v>
      </c>
      <c r="L746" s="15" t="s">
        <v>101</v>
      </c>
      <c r="M746" s="18" t="s">
        <v>720</v>
      </c>
      <c r="N746" s="22"/>
      <c r="O746" s="15" t="s">
        <v>101</v>
      </c>
      <c r="P746" s="18" t="s">
        <v>103</v>
      </c>
      <c r="Q746" s="22"/>
      <c r="R746" s="18">
        <v>1</v>
      </c>
      <c r="S746" s="18" t="s">
        <v>101</v>
      </c>
      <c r="T746" s="15" t="s">
        <v>723</v>
      </c>
      <c r="U746" s="18" t="s">
        <v>2856</v>
      </c>
      <c r="V746" s="15"/>
      <c r="W746" s="18" t="s">
        <v>7452</v>
      </c>
      <c r="X746" s="18" t="s">
        <v>71</v>
      </c>
      <c r="Y746" s="18" t="s">
        <v>7457</v>
      </c>
      <c r="Z746" s="22"/>
      <c r="AA746" s="16">
        <v>45411</v>
      </c>
      <c r="AB746" s="34"/>
      <c r="AC746" s="18"/>
      <c r="AD746" s="34"/>
      <c r="AE746" s="22" t="s">
        <v>8850</v>
      </c>
      <c r="AF746" s="22" t="s">
        <v>8857</v>
      </c>
      <c r="AG746" s="22" t="s">
        <v>8854</v>
      </c>
    </row>
    <row r="747" spans="1:33" ht="30" customHeight="1" x14ac:dyDescent="0.2">
      <c r="A747" s="18">
        <v>804016084</v>
      </c>
      <c r="B747" s="18" t="s">
        <v>3865</v>
      </c>
      <c r="C747" s="15" t="s">
        <v>98</v>
      </c>
      <c r="D747" s="15" t="s">
        <v>719</v>
      </c>
      <c r="E747" s="15">
        <v>13</v>
      </c>
      <c r="F747" s="15">
        <v>8</v>
      </c>
      <c r="G747" s="15" t="s">
        <v>44</v>
      </c>
      <c r="H747" s="15">
        <v>8</v>
      </c>
      <c r="I747" s="15">
        <v>5</v>
      </c>
      <c r="J747" s="15">
        <v>201130650</v>
      </c>
      <c r="K747" s="15" t="s">
        <v>731</v>
      </c>
      <c r="L747" s="15" t="s">
        <v>101</v>
      </c>
      <c r="M747" s="18" t="s">
        <v>731</v>
      </c>
      <c r="N747" s="22"/>
      <c r="O747" s="15" t="s">
        <v>101</v>
      </c>
      <c r="P747" s="18" t="s">
        <v>103</v>
      </c>
      <c r="Q747" s="22"/>
      <c r="R747" s="18">
        <v>1</v>
      </c>
      <c r="S747" s="18" t="s">
        <v>101</v>
      </c>
      <c r="T747" s="15" t="s">
        <v>723</v>
      </c>
      <c r="U747" s="18" t="s">
        <v>2856</v>
      </c>
      <c r="V747" s="15"/>
      <c r="W747" s="18" t="s">
        <v>7452</v>
      </c>
      <c r="X747" s="18" t="s">
        <v>71</v>
      </c>
      <c r="Y747" s="18" t="s">
        <v>7457</v>
      </c>
      <c r="Z747" s="22"/>
      <c r="AA747" s="16">
        <v>45411</v>
      </c>
      <c r="AB747" s="34"/>
      <c r="AC747" s="18"/>
      <c r="AD747" s="34"/>
      <c r="AE747" s="22" t="s">
        <v>8850</v>
      </c>
      <c r="AF747" s="22" t="s">
        <v>8857</v>
      </c>
      <c r="AG747" s="22" t="s">
        <v>8854</v>
      </c>
    </row>
    <row r="748" spans="1:33" ht="45" customHeight="1" x14ac:dyDescent="0.2">
      <c r="A748" s="18">
        <v>804016084</v>
      </c>
      <c r="B748" s="18" t="s">
        <v>3865</v>
      </c>
      <c r="C748" s="15" t="s">
        <v>98</v>
      </c>
      <c r="D748" s="15" t="s">
        <v>719</v>
      </c>
      <c r="E748" s="15">
        <v>13</v>
      </c>
      <c r="F748" s="15">
        <v>8</v>
      </c>
      <c r="G748" s="15" t="s">
        <v>44</v>
      </c>
      <c r="H748" s="15">
        <v>8</v>
      </c>
      <c r="I748" s="15">
        <v>5</v>
      </c>
      <c r="J748" s="15">
        <v>201130710</v>
      </c>
      <c r="K748" s="15" t="s">
        <v>733</v>
      </c>
      <c r="L748" s="15" t="s">
        <v>101</v>
      </c>
      <c r="M748" s="18" t="s">
        <v>733</v>
      </c>
      <c r="N748" s="22"/>
      <c r="O748" s="15" t="s">
        <v>101</v>
      </c>
      <c r="P748" s="18" t="s">
        <v>103</v>
      </c>
      <c r="Q748" s="22"/>
      <c r="R748" s="18">
        <v>1</v>
      </c>
      <c r="S748" s="18" t="s">
        <v>101</v>
      </c>
      <c r="T748" s="15" t="s">
        <v>723</v>
      </c>
      <c r="U748" s="18" t="s">
        <v>2856</v>
      </c>
      <c r="V748" s="15"/>
      <c r="W748" s="18" t="s">
        <v>7452</v>
      </c>
      <c r="X748" s="18" t="s">
        <v>71</v>
      </c>
      <c r="Y748" s="18" t="s">
        <v>7457</v>
      </c>
      <c r="Z748" s="22"/>
      <c r="AA748" s="16">
        <v>45411</v>
      </c>
      <c r="AB748" s="34"/>
      <c r="AC748" s="18"/>
      <c r="AD748" s="34"/>
      <c r="AE748" s="22" t="s">
        <v>8850</v>
      </c>
      <c r="AF748" s="22" t="s">
        <v>8857</v>
      </c>
      <c r="AG748" s="22" t="s">
        <v>8854</v>
      </c>
    </row>
    <row r="749" spans="1:33" ht="120" customHeight="1" x14ac:dyDescent="0.2">
      <c r="A749" s="18">
        <v>804016084</v>
      </c>
      <c r="B749" s="18" t="s">
        <v>3865</v>
      </c>
      <c r="C749" s="15" t="s">
        <v>98</v>
      </c>
      <c r="D749" s="15" t="s">
        <v>719</v>
      </c>
      <c r="E749" s="15">
        <v>13</v>
      </c>
      <c r="F749" s="15">
        <v>8</v>
      </c>
      <c r="G749" s="15" t="s">
        <v>44</v>
      </c>
      <c r="H749" s="15">
        <v>8</v>
      </c>
      <c r="I749" s="15">
        <v>5</v>
      </c>
      <c r="J749" s="15">
        <v>201130810</v>
      </c>
      <c r="K749" s="15" t="s">
        <v>735</v>
      </c>
      <c r="L749" s="15" t="s">
        <v>101</v>
      </c>
      <c r="M749" s="18" t="s">
        <v>735</v>
      </c>
      <c r="N749" s="22"/>
      <c r="O749" s="15" t="s">
        <v>101</v>
      </c>
      <c r="P749" s="18" t="s">
        <v>103</v>
      </c>
      <c r="Q749" s="22"/>
      <c r="R749" s="18">
        <v>1</v>
      </c>
      <c r="S749" s="18" t="s">
        <v>101</v>
      </c>
      <c r="T749" s="15" t="s">
        <v>723</v>
      </c>
      <c r="U749" s="18" t="s">
        <v>2856</v>
      </c>
      <c r="V749" s="15"/>
      <c r="W749" s="18" t="s">
        <v>7452</v>
      </c>
      <c r="X749" s="18" t="s">
        <v>71</v>
      </c>
      <c r="Y749" s="18" t="s">
        <v>7457</v>
      </c>
      <c r="Z749" s="22"/>
      <c r="AA749" s="16">
        <v>45411</v>
      </c>
      <c r="AB749" s="34"/>
      <c r="AC749" s="18"/>
      <c r="AD749" s="34"/>
      <c r="AE749" s="22" t="s">
        <v>8850</v>
      </c>
      <c r="AF749" s="22" t="s">
        <v>8857</v>
      </c>
      <c r="AG749" s="22" t="s">
        <v>8854</v>
      </c>
    </row>
    <row r="750" spans="1:33" ht="75" customHeight="1" x14ac:dyDescent="0.2">
      <c r="A750" s="18">
        <v>804016084</v>
      </c>
      <c r="B750" s="18" t="s">
        <v>3865</v>
      </c>
      <c r="C750" s="15" t="s">
        <v>98</v>
      </c>
      <c r="D750" s="15" t="s">
        <v>719</v>
      </c>
      <c r="E750" s="15">
        <v>13</v>
      </c>
      <c r="F750" s="15">
        <v>8</v>
      </c>
      <c r="G750" s="15" t="s">
        <v>44</v>
      </c>
      <c r="H750" s="15">
        <v>8</v>
      </c>
      <c r="I750" s="15">
        <v>5</v>
      </c>
      <c r="J750" s="15">
        <v>201130910</v>
      </c>
      <c r="K750" s="15" t="s">
        <v>737</v>
      </c>
      <c r="L750" s="15" t="s">
        <v>101</v>
      </c>
      <c r="M750" s="18" t="s">
        <v>737</v>
      </c>
      <c r="N750" s="22"/>
      <c r="O750" s="15" t="s">
        <v>101</v>
      </c>
      <c r="P750" s="18" t="s">
        <v>103</v>
      </c>
      <c r="Q750" s="22"/>
      <c r="R750" s="18">
        <v>1</v>
      </c>
      <c r="S750" s="18" t="s">
        <v>101</v>
      </c>
      <c r="T750" s="15" t="s">
        <v>723</v>
      </c>
      <c r="U750" s="18" t="s">
        <v>2856</v>
      </c>
      <c r="V750" s="15"/>
      <c r="W750" s="18" t="s">
        <v>7452</v>
      </c>
      <c r="X750" s="18" t="s">
        <v>71</v>
      </c>
      <c r="Y750" s="18" t="s">
        <v>7457</v>
      </c>
      <c r="Z750" s="22"/>
      <c r="AA750" s="16">
        <v>45411</v>
      </c>
      <c r="AB750" s="34"/>
      <c r="AC750" s="18"/>
      <c r="AD750" s="34"/>
      <c r="AE750" s="22" t="s">
        <v>8850</v>
      </c>
      <c r="AF750" s="22" t="s">
        <v>8857</v>
      </c>
      <c r="AG750" s="22" t="s">
        <v>8854</v>
      </c>
    </row>
    <row r="751" spans="1:33" ht="75" customHeight="1" x14ac:dyDescent="0.2">
      <c r="A751" s="18">
        <v>804016084</v>
      </c>
      <c r="B751" s="18" t="s">
        <v>3865</v>
      </c>
      <c r="C751" s="15" t="s">
        <v>98</v>
      </c>
      <c r="D751" s="15" t="s">
        <v>719</v>
      </c>
      <c r="E751" s="15">
        <v>13</v>
      </c>
      <c r="F751" s="15">
        <v>8</v>
      </c>
      <c r="G751" s="15" t="s">
        <v>44</v>
      </c>
      <c r="H751" s="15">
        <v>8</v>
      </c>
      <c r="I751" s="15">
        <v>5</v>
      </c>
      <c r="J751" s="15">
        <v>201131010</v>
      </c>
      <c r="K751" s="15" t="s">
        <v>739</v>
      </c>
      <c r="L751" s="15" t="s">
        <v>101</v>
      </c>
      <c r="M751" s="18" t="s">
        <v>739</v>
      </c>
      <c r="N751" s="22"/>
      <c r="O751" s="15" t="s">
        <v>101</v>
      </c>
      <c r="P751" s="18" t="s">
        <v>103</v>
      </c>
      <c r="Q751" s="22"/>
      <c r="R751" s="18">
        <v>1</v>
      </c>
      <c r="S751" s="18" t="s">
        <v>101</v>
      </c>
      <c r="T751" s="15" t="s">
        <v>723</v>
      </c>
      <c r="U751" s="18" t="s">
        <v>2856</v>
      </c>
      <c r="V751" s="15"/>
      <c r="W751" s="18" t="s">
        <v>7452</v>
      </c>
      <c r="X751" s="18" t="s">
        <v>71</v>
      </c>
      <c r="Y751" s="18" t="s">
        <v>7457</v>
      </c>
      <c r="Z751" s="22"/>
      <c r="AA751" s="16">
        <v>45411</v>
      </c>
      <c r="AB751" s="34"/>
      <c r="AC751" s="18"/>
      <c r="AD751" s="34"/>
      <c r="AE751" s="22" t="s">
        <v>8850</v>
      </c>
      <c r="AF751" s="22" t="s">
        <v>8857</v>
      </c>
      <c r="AG751" s="22" t="s">
        <v>8854</v>
      </c>
    </row>
    <row r="752" spans="1:33" ht="75" customHeight="1" x14ac:dyDescent="0.2">
      <c r="A752" s="18">
        <v>804016084</v>
      </c>
      <c r="B752" s="18" t="s">
        <v>3865</v>
      </c>
      <c r="C752" s="15" t="s">
        <v>98</v>
      </c>
      <c r="D752" s="15" t="s">
        <v>719</v>
      </c>
      <c r="E752" s="15">
        <v>13</v>
      </c>
      <c r="F752" s="15">
        <v>8</v>
      </c>
      <c r="G752" s="15" t="s">
        <v>44</v>
      </c>
      <c r="H752" s="15">
        <v>8</v>
      </c>
      <c r="I752" s="15">
        <v>5</v>
      </c>
      <c r="J752" s="15">
        <v>201131110</v>
      </c>
      <c r="K752" s="15" t="s">
        <v>741</v>
      </c>
      <c r="L752" s="15" t="s">
        <v>101</v>
      </c>
      <c r="M752" s="18" t="s">
        <v>741</v>
      </c>
      <c r="N752" s="22"/>
      <c r="O752" s="15" t="s">
        <v>101</v>
      </c>
      <c r="P752" s="18" t="s">
        <v>103</v>
      </c>
      <c r="Q752" s="22"/>
      <c r="R752" s="18">
        <v>1</v>
      </c>
      <c r="S752" s="18" t="s">
        <v>101</v>
      </c>
      <c r="T752" s="15" t="s">
        <v>723</v>
      </c>
      <c r="U752" s="18" t="s">
        <v>2856</v>
      </c>
      <c r="V752" s="15"/>
      <c r="W752" s="18" t="s">
        <v>7452</v>
      </c>
      <c r="X752" s="18" t="s">
        <v>71</v>
      </c>
      <c r="Y752" s="18" t="s">
        <v>7457</v>
      </c>
      <c r="Z752" s="22"/>
      <c r="AA752" s="16">
        <v>45411</v>
      </c>
      <c r="AB752" s="34"/>
      <c r="AC752" s="18"/>
      <c r="AD752" s="34"/>
      <c r="AE752" s="22" t="s">
        <v>8850</v>
      </c>
      <c r="AF752" s="22" t="s">
        <v>8857</v>
      </c>
      <c r="AG752" s="22" t="s">
        <v>8854</v>
      </c>
    </row>
    <row r="753" spans="1:33" ht="135" customHeight="1" x14ac:dyDescent="0.2">
      <c r="A753" s="18">
        <v>804016084</v>
      </c>
      <c r="B753" s="18" t="s">
        <v>3865</v>
      </c>
      <c r="C753" s="15" t="s">
        <v>98</v>
      </c>
      <c r="D753" s="15" t="s">
        <v>719</v>
      </c>
      <c r="E753" s="15">
        <v>13</v>
      </c>
      <c r="F753" s="15">
        <v>8</v>
      </c>
      <c r="G753" s="15" t="s">
        <v>44</v>
      </c>
      <c r="H753" s="15">
        <v>7</v>
      </c>
      <c r="I753" s="15">
        <v>5</v>
      </c>
      <c r="J753" s="15">
        <v>201131210</v>
      </c>
      <c r="K753" s="15" t="s">
        <v>743</v>
      </c>
      <c r="L753" s="15" t="s">
        <v>101</v>
      </c>
      <c r="M753" s="18" t="s">
        <v>743</v>
      </c>
      <c r="N753" s="22"/>
      <c r="O753" s="15" t="s">
        <v>101</v>
      </c>
      <c r="P753" s="18" t="s">
        <v>103</v>
      </c>
      <c r="Q753" s="22"/>
      <c r="R753" s="18">
        <v>1</v>
      </c>
      <c r="S753" s="18" t="s">
        <v>101</v>
      </c>
      <c r="T753" s="15" t="s">
        <v>723</v>
      </c>
      <c r="U753" s="18" t="s">
        <v>2856</v>
      </c>
      <c r="V753" s="15"/>
      <c r="W753" s="18" t="s">
        <v>7452</v>
      </c>
      <c r="X753" s="18" t="s">
        <v>71</v>
      </c>
      <c r="Y753" s="18" t="s">
        <v>7457</v>
      </c>
      <c r="Z753" s="22"/>
      <c r="AA753" s="16">
        <v>45411</v>
      </c>
      <c r="AB753" s="34"/>
      <c r="AC753" s="18"/>
      <c r="AD753" s="34"/>
      <c r="AE753" s="22" t="s">
        <v>8850</v>
      </c>
      <c r="AF753" s="22" t="s">
        <v>8857</v>
      </c>
      <c r="AG753" s="22" t="s">
        <v>8854</v>
      </c>
    </row>
    <row r="754" spans="1:33" ht="75" customHeight="1" x14ac:dyDescent="0.2">
      <c r="A754" s="18">
        <v>804016084</v>
      </c>
      <c r="B754" s="18" t="s">
        <v>3865</v>
      </c>
      <c r="C754" s="15" t="s">
        <v>61</v>
      </c>
      <c r="D754" s="15" t="s">
        <v>62</v>
      </c>
      <c r="E754" s="15" t="s">
        <v>3155</v>
      </c>
      <c r="F754" s="15" t="s">
        <v>3155</v>
      </c>
      <c r="G754" s="15" t="s">
        <v>3155</v>
      </c>
      <c r="H754" s="15">
        <v>6</v>
      </c>
      <c r="I754" s="15" t="s">
        <v>3155</v>
      </c>
      <c r="J754" s="15">
        <v>102001204</v>
      </c>
      <c r="K754" s="15" t="s">
        <v>1826</v>
      </c>
      <c r="L754" s="15" t="s">
        <v>91</v>
      </c>
      <c r="M754" s="18" t="s">
        <v>4754</v>
      </c>
      <c r="N754" s="22" t="s">
        <v>68</v>
      </c>
      <c r="O754" s="15" t="s">
        <v>475</v>
      </c>
      <c r="P754" s="18" t="s">
        <v>5786</v>
      </c>
      <c r="Q754" s="22"/>
      <c r="R754" s="18"/>
      <c r="S754" s="18" t="s">
        <v>5786</v>
      </c>
      <c r="T754" s="15"/>
      <c r="U754" s="18" t="s">
        <v>1944</v>
      </c>
      <c r="V754" s="15"/>
      <c r="W754" s="18" t="s">
        <v>1944</v>
      </c>
      <c r="X754" s="18" t="s">
        <v>71</v>
      </c>
      <c r="Y754" s="18" t="s">
        <v>7253</v>
      </c>
      <c r="Z754" s="22"/>
      <c r="AA754" s="16" t="s">
        <v>7913</v>
      </c>
      <c r="AB754" s="34"/>
      <c r="AC754" s="18"/>
      <c r="AD754" s="34"/>
      <c r="AE754" s="22" t="s">
        <v>8850</v>
      </c>
      <c r="AF754" s="22" t="s">
        <v>8873</v>
      </c>
      <c r="AG754" s="22" t="s">
        <v>8851</v>
      </c>
    </row>
    <row r="755" spans="1:33" ht="60" customHeight="1" x14ac:dyDescent="0.2">
      <c r="A755" s="18">
        <v>804016084</v>
      </c>
      <c r="B755" s="18" t="s">
        <v>3865</v>
      </c>
      <c r="C755" s="15" t="s">
        <v>61</v>
      </c>
      <c r="D755" s="15" t="s">
        <v>62</v>
      </c>
      <c r="E755" s="15" t="s">
        <v>3155</v>
      </c>
      <c r="F755" s="15" t="s">
        <v>3155</v>
      </c>
      <c r="G755" s="15" t="s">
        <v>3155</v>
      </c>
      <c r="H755" s="15">
        <v>5</v>
      </c>
      <c r="I755" s="15" t="s">
        <v>3155</v>
      </c>
      <c r="J755" s="15">
        <v>106100109</v>
      </c>
      <c r="K755" s="15" t="s">
        <v>4195</v>
      </c>
      <c r="L755" s="15" t="s">
        <v>1436</v>
      </c>
      <c r="M755" s="18" t="s">
        <v>4809</v>
      </c>
      <c r="N755" s="22" t="s">
        <v>68</v>
      </c>
      <c r="O755" s="15" t="s">
        <v>1822</v>
      </c>
      <c r="P755" s="18" t="s">
        <v>5833</v>
      </c>
      <c r="Q755" s="22" t="s">
        <v>73</v>
      </c>
      <c r="R755" s="18">
        <v>10</v>
      </c>
      <c r="S755" s="18" t="s">
        <v>5833</v>
      </c>
      <c r="T755" s="15"/>
      <c r="U755" s="18" t="s">
        <v>1777</v>
      </c>
      <c r="V755" s="15" t="s">
        <v>1049</v>
      </c>
      <c r="W755" s="18" t="s">
        <v>1786</v>
      </c>
      <c r="X755" s="18" t="s">
        <v>71</v>
      </c>
      <c r="Y755" s="18" t="s">
        <v>7323</v>
      </c>
      <c r="Z755" s="22" t="s">
        <v>1025</v>
      </c>
      <c r="AA755" s="16">
        <v>45264</v>
      </c>
      <c r="AB755" s="34" t="s">
        <v>73</v>
      </c>
      <c r="AC755" s="18"/>
      <c r="AD755" s="34"/>
      <c r="AE755" s="22" t="s">
        <v>8850</v>
      </c>
      <c r="AF755" s="22" t="s">
        <v>8856</v>
      </c>
      <c r="AG755" s="22" t="s">
        <v>8851</v>
      </c>
    </row>
    <row r="756" spans="1:33" ht="60" customHeight="1" x14ac:dyDescent="0.2">
      <c r="A756" s="18">
        <v>804016084</v>
      </c>
      <c r="B756" s="18" t="s">
        <v>3865</v>
      </c>
      <c r="C756" s="15" t="s">
        <v>61</v>
      </c>
      <c r="D756" s="15" t="s">
        <v>62</v>
      </c>
      <c r="E756" s="15" t="s">
        <v>3155</v>
      </c>
      <c r="F756" s="15" t="s">
        <v>3155</v>
      </c>
      <c r="G756" s="15" t="s">
        <v>3155</v>
      </c>
      <c r="H756" s="15">
        <v>4</v>
      </c>
      <c r="I756" s="15" t="s">
        <v>3155</v>
      </c>
      <c r="J756" s="15">
        <v>114081602</v>
      </c>
      <c r="K756" s="15" t="s">
        <v>2471</v>
      </c>
      <c r="L756" s="15" t="s">
        <v>91</v>
      </c>
      <c r="M756" s="18" t="s">
        <v>4867</v>
      </c>
      <c r="N756" s="22" t="s">
        <v>68</v>
      </c>
      <c r="O756" s="15" t="s">
        <v>1233</v>
      </c>
      <c r="P756" s="18" t="s">
        <v>3692</v>
      </c>
      <c r="Q756" s="22" t="s">
        <v>68</v>
      </c>
      <c r="R756" s="18"/>
      <c r="S756" s="18" t="s">
        <v>3692</v>
      </c>
      <c r="T756" s="15"/>
      <c r="U756" s="18" t="s">
        <v>2460</v>
      </c>
      <c r="V756" s="15" t="s">
        <v>1049</v>
      </c>
      <c r="W756" s="18" t="s">
        <v>3693</v>
      </c>
      <c r="X756" s="18" t="s">
        <v>71</v>
      </c>
      <c r="Y756" s="18" t="s">
        <v>7386</v>
      </c>
      <c r="Z756" s="22" t="s">
        <v>1025</v>
      </c>
      <c r="AA756" s="16" t="s">
        <v>7972</v>
      </c>
      <c r="AB756" s="34" t="s">
        <v>73</v>
      </c>
      <c r="AC756" s="18"/>
      <c r="AD756" s="34"/>
      <c r="AE756" s="22" t="s">
        <v>8850</v>
      </c>
      <c r="AF756" s="22" t="s">
        <v>8888</v>
      </c>
      <c r="AG756" s="22" t="s">
        <v>8851</v>
      </c>
    </row>
    <row r="757" spans="1:33" ht="60" customHeight="1" x14ac:dyDescent="0.2">
      <c r="A757" s="18">
        <v>804016084</v>
      </c>
      <c r="B757" s="18" t="s">
        <v>3865</v>
      </c>
      <c r="C757" s="15" t="s">
        <v>61</v>
      </c>
      <c r="D757" s="15" t="s">
        <v>62</v>
      </c>
      <c r="E757" s="15" t="s">
        <v>3155</v>
      </c>
      <c r="F757" s="15" t="s">
        <v>3155</v>
      </c>
      <c r="G757" s="15" t="s">
        <v>3155</v>
      </c>
      <c r="H757" s="15">
        <v>5</v>
      </c>
      <c r="I757" s="15" t="s">
        <v>3155</v>
      </c>
      <c r="J757" s="15">
        <v>114100809</v>
      </c>
      <c r="K757" s="15" t="s">
        <v>2480</v>
      </c>
      <c r="L757" s="15" t="s">
        <v>1411</v>
      </c>
      <c r="M757" s="18" t="s">
        <v>4892</v>
      </c>
      <c r="N757" s="22" t="s">
        <v>68</v>
      </c>
      <c r="O757" s="15" t="s">
        <v>1413</v>
      </c>
      <c r="P757" s="18" t="s">
        <v>5901</v>
      </c>
      <c r="Q757" s="22" t="s">
        <v>73</v>
      </c>
      <c r="R757" s="18">
        <v>10</v>
      </c>
      <c r="S757" s="18" t="s">
        <v>5901</v>
      </c>
      <c r="T757" s="15"/>
      <c r="U757" s="18" t="s">
        <v>1830</v>
      </c>
      <c r="V757" s="15" t="s">
        <v>1049</v>
      </c>
      <c r="W757" s="18" t="s">
        <v>1830</v>
      </c>
      <c r="X757" s="18" t="s">
        <v>71</v>
      </c>
      <c r="Y757" s="18" t="s">
        <v>7416</v>
      </c>
      <c r="Z757" s="22" t="s">
        <v>1025</v>
      </c>
      <c r="AA757" s="16" t="s">
        <v>7988</v>
      </c>
      <c r="AB757" s="34" t="s">
        <v>73</v>
      </c>
      <c r="AC757" s="18"/>
      <c r="AD757" s="34"/>
      <c r="AE757" s="22" t="s">
        <v>8850</v>
      </c>
      <c r="AF757" s="22" t="s">
        <v>8869</v>
      </c>
      <c r="AG757" s="22" t="s">
        <v>8851</v>
      </c>
    </row>
    <row r="758" spans="1:33" ht="60" customHeight="1" x14ac:dyDescent="0.2">
      <c r="A758" s="18">
        <v>804016084</v>
      </c>
      <c r="B758" s="18" t="s">
        <v>3865</v>
      </c>
      <c r="C758" s="15" t="s">
        <v>61</v>
      </c>
      <c r="D758" s="15" t="s">
        <v>62</v>
      </c>
      <c r="E758" s="15" t="s">
        <v>3155</v>
      </c>
      <c r="F758" s="15" t="s">
        <v>3155</v>
      </c>
      <c r="G758" s="15" t="s">
        <v>3155</v>
      </c>
      <c r="H758" s="15">
        <v>5</v>
      </c>
      <c r="I758" s="15" t="s">
        <v>3155</v>
      </c>
      <c r="J758" s="15">
        <v>114110109</v>
      </c>
      <c r="K758" s="15" t="s">
        <v>2490</v>
      </c>
      <c r="L758" s="15" t="s">
        <v>1436</v>
      </c>
      <c r="M758" s="18" t="s">
        <v>4900</v>
      </c>
      <c r="N758" s="22" t="s">
        <v>68</v>
      </c>
      <c r="O758" s="15" t="s">
        <v>1822</v>
      </c>
      <c r="P758" s="18" t="s">
        <v>5908</v>
      </c>
      <c r="Q758" s="22"/>
      <c r="R758" s="18"/>
      <c r="S758" s="18" t="s">
        <v>6462</v>
      </c>
      <c r="T758" s="15"/>
      <c r="U758" s="18" t="s">
        <v>2344</v>
      </c>
      <c r="V758" s="15"/>
      <c r="W758" s="18" t="s">
        <v>1983</v>
      </c>
      <c r="X758" s="18" t="s">
        <v>71</v>
      </c>
      <c r="Y758" s="18" t="s">
        <v>7426</v>
      </c>
      <c r="Z758" s="22"/>
      <c r="AA758" s="16">
        <v>43840</v>
      </c>
      <c r="AB758" s="34"/>
      <c r="AC758" s="18"/>
      <c r="AD758" s="34"/>
      <c r="AE758" s="22" t="s">
        <v>8850</v>
      </c>
      <c r="AF758" s="22" t="s">
        <v>8874</v>
      </c>
      <c r="AG758" s="22" t="s">
        <v>8851</v>
      </c>
    </row>
    <row r="759" spans="1:33" ht="60" customHeight="1" x14ac:dyDescent="0.2">
      <c r="A759" s="18">
        <v>804016084</v>
      </c>
      <c r="B759" s="18" t="s">
        <v>3865</v>
      </c>
      <c r="C759" s="15" t="s">
        <v>61</v>
      </c>
      <c r="D759" s="15" t="s">
        <v>62</v>
      </c>
      <c r="E759" s="15" t="s">
        <v>3155</v>
      </c>
      <c r="F759" s="15" t="s">
        <v>3155</v>
      </c>
      <c r="G759" s="15" t="s">
        <v>3155</v>
      </c>
      <c r="H759" s="15">
        <v>5</v>
      </c>
      <c r="I759" s="15" t="s">
        <v>3155</v>
      </c>
      <c r="J759" s="15">
        <v>116020209</v>
      </c>
      <c r="K759" s="15" t="s">
        <v>2535</v>
      </c>
      <c r="L759" s="15" t="s">
        <v>1436</v>
      </c>
      <c r="M759" s="18" t="s">
        <v>4906</v>
      </c>
      <c r="N759" s="22" t="s">
        <v>73</v>
      </c>
      <c r="O759" s="15" t="s">
        <v>1438</v>
      </c>
      <c r="P759" s="18" t="s">
        <v>5911</v>
      </c>
      <c r="Q759" s="22" t="s">
        <v>73</v>
      </c>
      <c r="R759" s="18">
        <v>10</v>
      </c>
      <c r="S759" s="18" t="s">
        <v>6464</v>
      </c>
      <c r="T759" s="15"/>
      <c r="U759" s="18" t="s">
        <v>6434</v>
      </c>
      <c r="V759" s="15" t="s">
        <v>68</v>
      </c>
      <c r="W759" s="18" t="s">
        <v>1983</v>
      </c>
      <c r="X759" s="18" t="s">
        <v>71</v>
      </c>
      <c r="Y759" s="18" t="s">
        <v>7432</v>
      </c>
      <c r="Z759" s="22"/>
      <c r="AA759" s="16" t="s">
        <v>7993</v>
      </c>
      <c r="AB759" s="34"/>
      <c r="AC759" s="18"/>
      <c r="AD759" s="34"/>
      <c r="AE759" s="22" t="s">
        <v>8850</v>
      </c>
      <c r="AF759" s="22" t="s">
        <v>8875</v>
      </c>
      <c r="AG759" s="22" t="s">
        <v>8851</v>
      </c>
    </row>
    <row r="760" spans="1:33" ht="60" customHeight="1" x14ac:dyDescent="0.2">
      <c r="A760" s="18">
        <v>804016084</v>
      </c>
      <c r="B760" s="18" t="s">
        <v>3865</v>
      </c>
      <c r="C760" s="15" t="s">
        <v>98</v>
      </c>
      <c r="D760" s="15" t="s">
        <v>62</v>
      </c>
      <c r="E760" s="15" t="s">
        <v>3155</v>
      </c>
      <c r="F760" s="15" t="s">
        <v>3155</v>
      </c>
      <c r="G760" s="15" t="s">
        <v>3155</v>
      </c>
      <c r="H760" s="15">
        <v>9</v>
      </c>
      <c r="I760" s="15" t="s">
        <v>3155</v>
      </c>
      <c r="J760" s="15">
        <v>201150305</v>
      </c>
      <c r="K760" s="15" t="s">
        <v>437</v>
      </c>
      <c r="L760" s="15" t="s">
        <v>406</v>
      </c>
      <c r="M760" s="18" t="s">
        <v>437</v>
      </c>
      <c r="N760" s="22" t="s">
        <v>73</v>
      </c>
      <c r="O760" s="15" t="s">
        <v>439</v>
      </c>
      <c r="P760" s="18" t="s">
        <v>3261</v>
      </c>
      <c r="Q760" s="22" t="s">
        <v>73</v>
      </c>
      <c r="R760" s="18">
        <v>100</v>
      </c>
      <c r="S760" s="18" t="s">
        <v>6467</v>
      </c>
      <c r="T760" s="15" t="s">
        <v>6078</v>
      </c>
      <c r="U760" s="18" t="s">
        <v>2856</v>
      </c>
      <c r="V760" s="15" t="s">
        <v>1049</v>
      </c>
      <c r="W760" s="18" t="s">
        <v>7460</v>
      </c>
      <c r="X760" s="18" t="s">
        <v>71</v>
      </c>
      <c r="Y760" s="18" t="s">
        <v>7461</v>
      </c>
      <c r="Z760" s="22" t="s">
        <v>1025</v>
      </c>
      <c r="AA760" s="16">
        <v>47090</v>
      </c>
      <c r="AB760" s="34" t="s">
        <v>73</v>
      </c>
      <c r="AC760" s="18"/>
      <c r="AD760" s="34"/>
      <c r="AE760" s="22" t="s">
        <v>8850</v>
      </c>
      <c r="AF760" s="22" t="s">
        <v>8883</v>
      </c>
      <c r="AG760" s="22" t="s">
        <v>8851</v>
      </c>
    </row>
    <row r="761" spans="1:33" ht="60" customHeight="1" x14ac:dyDescent="0.2">
      <c r="A761" s="18">
        <v>900269151</v>
      </c>
      <c r="B761" s="18" t="s">
        <v>3866</v>
      </c>
      <c r="C761" s="15" t="s">
        <v>98</v>
      </c>
      <c r="D761" s="15" t="s">
        <v>62</v>
      </c>
      <c r="E761" s="15" t="s">
        <v>3155</v>
      </c>
      <c r="F761" s="15" t="s">
        <v>3155</v>
      </c>
      <c r="G761" s="15" t="s">
        <v>3155</v>
      </c>
      <c r="H761" s="15">
        <v>5</v>
      </c>
      <c r="I761" s="15" t="s">
        <v>3155</v>
      </c>
      <c r="J761" s="15">
        <v>201063507</v>
      </c>
      <c r="K761" s="15" t="s">
        <v>405</v>
      </c>
      <c r="L761" s="15" t="s">
        <v>406</v>
      </c>
      <c r="M761" s="18" t="s">
        <v>406</v>
      </c>
      <c r="N761" s="22" t="s">
        <v>68</v>
      </c>
      <c r="O761" s="15" t="s">
        <v>408</v>
      </c>
      <c r="P761" s="18" t="s">
        <v>408</v>
      </c>
      <c r="Q761" s="22" t="s">
        <v>73</v>
      </c>
      <c r="R761" s="18" t="s">
        <v>1049</v>
      </c>
      <c r="S761" s="18" t="s">
        <v>3408</v>
      </c>
      <c r="T761" s="15"/>
      <c r="U761" s="18" t="s">
        <v>3405</v>
      </c>
      <c r="V761" s="15" t="s">
        <v>1049</v>
      </c>
      <c r="W761" s="18" t="s">
        <v>7463</v>
      </c>
      <c r="X761" s="18" t="s">
        <v>71</v>
      </c>
      <c r="Y761" s="18" t="s">
        <v>7464</v>
      </c>
      <c r="Z761" s="22" t="s">
        <v>1025</v>
      </c>
      <c r="AA761" s="16">
        <v>47887</v>
      </c>
      <c r="AB761" s="34" t="s">
        <v>73</v>
      </c>
      <c r="AC761" s="18"/>
      <c r="AD761" s="34"/>
      <c r="AE761" s="22" t="s">
        <v>8850</v>
      </c>
      <c r="AF761" s="22" t="s">
        <v>8869</v>
      </c>
      <c r="AG761" s="22" t="s">
        <v>8851</v>
      </c>
    </row>
    <row r="762" spans="1:33" ht="60" customHeight="1" x14ac:dyDescent="0.2">
      <c r="A762" s="18">
        <v>860024862</v>
      </c>
      <c r="B762" s="18" t="s">
        <v>3867</v>
      </c>
      <c r="C762" s="15" t="s">
        <v>98</v>
      </c>
      <c r="D762" s="15" t="s">
        <v>649</v>
      </c>
      <c r="E762" s="15">
        <v>9</v>
      </c>
      <c r="F762" s="15">
        <v>8</v>
      </c>
      <c r="G762" s="15" t="s">
        <v>44</v>
      </c>
      <c r="H762" s="15">
        <v>7</v>
      </c>
      <c r="I762" s="15">
        <v>4</v>
      </c>
      <c r="J762" s="15">
        <v>201111310</v>
      </c>
      <c r="K762" s="15" t="s">
        <v>650</v>
      </c>
      <c r="L762" s="15" t="s">
        <v>101</v>
      </c>
      <c r="M762" s="18" t="s">
        <v>4930</v>
      </c>
      <c r="N762" s="22"/>
      <c r="O762" s="15" t="s">
        <v>101</v>
      </c>
      <c r="P762" s="18" t="s">
        <v>5925</v>
      </c>
      <c r="Q762" s="22"/>
      <c r="R762" s="18" t="s">
        <v>1049</v>
      </c>
      <c r="S762" s="18" t="s">
        <v>6469</v>
      </c>
      <c r="T762" s="15" t="s">
        <v>6065</v>
      </c>
      <c r="U762" s="18" t="s">
        <v>2688</v>
      </c>
      <c r="V762" s="15"/>
      <c r="W762" s="18" t="s">
        <v>2732</v>
      </c>
      <c r="X762" s="18" t="s">
        <v>119</v>
      </c>
      <c r="Y762" s="18" t="s">
        <v>7471</v>
      </c>
      <c r="Z762" s="22"/>
      <c r="AA762" s="16">
        <v>46519</v>
      </c>
      <c r="AB762" s="34"/>
      <c r="AC762" s="18"/>
      <c r="AD762" s="34"/>
      <c r="AE762" s="22" t="s">
        <v>8850</v>
      </c>
      <c r="AF762" s="22" t="s">
        <v>8857</v>
      </c>
      <c r="AG762" s="22" t="s">
        <v>8854</v>
      </c>
    </row>
    <row r="763" spans="1:33" ht="75" customHeight="1" x14ac:dyDescent="0.2">
      <c r="A763" s="18">
        <v>860024862</v>
      </c>
      <c r="B763" s="18" t="s">
        <v>3867</v>
      </c>
      <c r="C763" s="15" t="s">
        <v>98</v>
      </c>
      <c r="D763" s="15" t="s">
        <v>649</v>
      </c>
      <c r="E763" s="15">
        <v>9</v>
      </c>
      <c r="F763" s="15">
        <v>8</v>
      </c>
      <c r="G763" s="15" t="s">
        <v>44</v>
      </c>
      <c r="H763" s="15">
        <v>9</v>
      </c>
      <c r="I763" s="15">
        <v>4</v>
      </c>
      <c r="J763" s="15">
        <v>201111510</v>
      </c>
      <c r="K763" s="15" t="s">
        <v>652</v>
      </c>
      <c r="L763" s="15" t="s">
        <v>101</v>
      </c>
      <c r="M763" s="18" t="s">
        <v>4931</v>
      </c>
      <c r="N763" s="22"/>
      <c r="O763" s="15" t="s">
        <v>101</v>
      </c>
      <c r="P763" s="18" t="s">
        <v>5925</v>
      </c>
      <c r="Q763" s="22"/>
      <c r="R763" s="18" t="s">
        <v>1049</v>
      </c>
      <c r="S763" s="18" t="s">
        <v>6469</v>
      </c>
      <c r="T763" s="15" t="s">
        <v>6065</v>
      </c>
      <c r="U763" s="18" t="s">
        <v>2688</v>
      </c>
      <c r="V763" s="15"/>
      <c r="W763" s="18" t="s">
        <v>2732</v>
      </c>
      <c r="X763" s="18" t="s">
        <v>119</v>
      </c>
      <c r="Y763" s="18" t="s">
        <v>7471</v>
      </c>
      <c r="Z763" s="22"/>
      <c r="AA763" s="16">
        <v>46519</v>
      </c>
      <c r="AB763" s="34"/>
      <c r="AC763" s="18"/>
      <c r="AD763" s="34"/>
      <c r="AE763" s="22" t="s">
        <v>8850</v>
      </c>
      <c r="AF763" s="22" t="s">
        <v>8857</v>
      </c>
      <c r="AG763" s="22" t="s">
        <v>8854</v>
      </c>
    </row>
    <row r="764" spans="1:33" ht="60" customHeight="1" x14ac:dyDescent="0.2">
      <c r="A764" s="18">
        <v>860024862</v>
      </c>
      <c r="B764" s="18" t="s">
        <v>3867</v>
      </c>
      <c r="C764" s="15" t="s">
        <v>98</v>
      </c>
      <c r="D764" s="15" t="s">
        <v>649</v>
      </c>
      <c r="E764" s="15">
        <v>9</v>
      </c>
      <c r="F764" s="15">
        <v>8</v>
      </c>
      <c r="G764" s="15" t="s">
        <v>44</v>
      </c>
      <c r="H764" s="15">
        <v>9</v>
      </c>
      <c r="I764" s="15">
        <v>4</v>
      </c>
      <c r="J764" s="15">
        <v>201111610</v>
      </c>
      <c r="K764" s="15" t="s">
        <v>656</v>
      </c>
      <c r="L764" s="15" t="s">
        <v>101</v>
      </c>
      <c r="M764" s="18" t="s">
        <v>4932</v>
      </c>
      <c r="N764" s="22"/>
      <c r="O764" s="15" t="s">
        <v>101</v>
      </c>
      <c r="P764" s="18" t="s">
        <v>5925</v>
      </c>
      <c r="Q764" s="22"/>
      <c r="R764" s="18" t="s">
        <v>1049</v>
      </c>
      <c r="S764" s="18" t="s">
        <v>6469</v>
      </c>
      <c r="T764" s="15" t="s">
        <v>6065</v>
      </c>
      <c r="U764" s="18" t="s">
        <v>2688</v>
      </c>
      <c r="V764" s="15"/>
      <c r="W764" s="18" t="s">
        <v>2732</v>
      </c>
      <c r="X764" s="18" t="s">
        <v>119</v>
      </c>
      <c r="Y764" s="18" t="s">
        <v>7471</v>
      </c>
      <c r="Z764" s="22"/>
      <c r="AA764" s="16">
        <v>46519</v>
      </c>
      <c r="AB764" s="34"/>
      <c r="AC764" s="18"/>
      <c r="AD764" s="34"/>
      <c r="AE764" s="22" t="s">
        <v>8850</v>
      </c>
      <c r="AF764" s="22" t="s">
        <v>8857</v>
      </c>
      <c r="AG764" s="22" t="s">
        <v>8854</v>
      </c>
    </row>
    <row r="765" spans="1:33" ht="60" customHeight="1" x14ac:dyDescent="0.2">
      <c r="A765" s="18">
        <v>860024862</v>
      </c>
      <c r="B765" s="18" t="s">
        <v>3867</v>
      </c>
      <c r="C765" s="15" t="s">
        <v>98</v>
      </c>
      <c r="D765" s="15" t="s">
        <v>649</v>
      </c>
      <c r="E765" s="15">
        <v>9</v>
      </c>
      <c r="F765" s="15">
        <v>8</v>
      </c>
      <c r="G765" s="15" t="s">
        <v>44</v>
      </c>
      <c r="H765" s="15">
        <v>9</v>
      </c>
      <c r="I765" s="15">
        <v>4</v>
      </c>
      <c r="J765" s="15">
        <v>201111710</v>
      </c>
      <c r="K765" s="15" t="s">
        <v>658</v>
      </c>
      <c r="L765" s="15" t="s">
        <v>101</v>
      </c>
      <c r="M765" s="18" t="s">
        <v>4933</v>
      </c>
      <c r="N765" s="22"/>
      <c r="O765" s="15" t="s">
        <v>101</v>
      </c>
      <c r="P765" s="18" t="s">
        <v>5925</v>
      </c>
      <c r="Q765" s="22"/>
      <c r="R765" s="18" t="s">
        <v>1049</v>
      </c>
      <c r="S765" s="18" t="s">
        <v>6469</v>
      </c>
      <c r="T765" s="15" t="s">
        <v>6065</v>
      </c>
      <c r="U765" s="18" t="s">
        <v>2688</v>
      </c>
      <c r="V765" s="15"/>
      <c r="W765" s="18" t="s">
        <v>2732</v>
      </c>
      <c r="X765" s="18" t="s">
        <v>119</v>
      </c>
      <c r="Y765" s="18" t="s">
        <v>7471</v>
      </c>
      <c r="Z765" s="22"/>
      <c r="AA765" s="16">
        <v>46519</v>
      </c>
      <c r="AB765" s="34"/>
      <c r="AC765" s="18"/>
      <c r="AD765" s="34"/>
      <c r="AE765" s="22" t="s">
        <v>8850</v>
      </c>
      <c r="AF765" s="22" t="s">
        <v>8857</v>
      </c>
      <c r="AG765" s="22" t="s">
        <v>8854</v>
      </c>
    </row>
    <row r="766" spans="1:33" ht="60" customHeight="1" x14ac:dyDescent="0.2">
      <c r="A766" s="18">
        <v>860024862</v>
      </c>
      <c r="B766" s="18" t="s">
        <v>3867</v>
      </c>
      <c r="C766" s="15" t="s">
        <v>98</v>
      </c>
      <c r="D766" s="15" t="s">
        <v>649</v>
      </c>
      <c r="E766" s="15">
        <v>9</v>
      </c>
      <c r="F766" s="15">
        <v>8</v>
      </c>
      <c r="G766" s="15" t="s">
        <v>44</v>
      </c>
      <c r="H766" s="15">
        <v>9</v>
      </c>
      <c r="I766" s="15">
        <v>4</v>
      </c>
      <c r="J766" s="15">
        <v>201111810</v>
      </c>
      <c r="K766" s="15" t="s">
        <v>660</v>
      </c>
      <c r="L766" s="15" t="s">
        <v>101</v>
      </c>
      <c r="M766" s="18" t="s">
        <v>4934</v>
      </c>
      <c r="N766" s="22"/>
      <c r="O766" s="15" t="s">
        <v>101</v>
      </c>
      <c r="P766" s="18" t="s">
        <v>5925</v>
      </c>
      <c r="Q766" s="22"/>
      <c r="R766" s="18" t="s">
        <v>1049</v>
      </c>
      <c r="S766" s="18" t="s">
        <v>6469</v>
      </c>
      <c r="T766" s="15" t="s">
        <v>6065</v>
      </c>
      <c r="U766" s="18" t="s">
        <v>2688</v>
      </c>
      <c r="V766" s="15"/>
      <c r="W766" s="18" t="s">
        <v>2732</v>
      </c>
      <c r="X766" s="18" t="s">
        <v>119</v>
      </c>
      <c r="Y766" s="18" t="s">
        <v>7471</v>
      </c>
      <c r="Z766" s="22"/>
      <c r="AA766" s="16">
        <v>46519</v>
      </c>
      <c r="AB766" s="34"/>
      <c r="AC766" s="18"/>
      <c r="AD766" s="34"/>
      <c r="AE766" s="22" t="s">
        <v>8850</v>
      </c>
      <c r="AF766" s="22" t="s">
        <v>8857</v>
      </c>
      <c r="AG766" s="22" t="s">
        <v>8854</v>
      </c>
    </row>
    <row r="767" spans="1:33" ht="60" customHeight="1" x14ac:dyDescent="0.2">
      <c r="A767" s="18">
        <v>860024862</v>
      </c>
      <c r="B767" s="18" t="s">
        <v>3867</v>
      </c>
      <c r="C767" s="15" t="s">
        <v>98</v>
      </c>
      <c r="D767" s="15" t="s">
        <v>649</v>
      </c>
      <c r="E767" s="15">
        <v>9</v>
      </c>
      <c r="F767" s="15">
        <v>8</v>
      </c>
      <c r="G767" s="15" t="s">
        <v>44</v>
      </c>
      <c r="H767" s="15">
        <v>9</v>
      </c>
      <c r="I767" s="15">
        <v>4</v>
      </c>
      <c r="J767" s="15">
        <v>201111910</v>
      </c>
      <c r="K767" s="15" t="s">
        <v>662</v>
      </c>
      <c r="L767" s="15" t="s">
        <v>101</v>
      </c>
      <c r="M767" s="18" t="s">
        <v>4935</v>
      </c>
      <c r="N767" s="22"/>
      <c r="O767" s="15" t="s">
        <v>101</v>
      </c>
      <c r="P767" s="18" t="s">
        <v>5925</v>
      </c>
      <c r="Q767" s="22"/>
      <c r="R767" s="18" t="s">
        <v>1049</v>
      </c>
      <c r="S767" s="18" t="s">
        <v>6469</v>
      </c>
      <c r="T767" s="15" t="s">
        <v>6065</v>
      </c>
      <c r="U767" s="18" t="s">
        <v>2688</v>
      </c>
      <c r="V767" s="15"/>
      <c r="W767" s="18" t="s">
        <v>2732</v>
      </c>
      <c r="X767" s="18" t="s">
        <v>119</v>
      </c>
      <c r="Y767" s="18" t="s">
        <v>7471</v>
      </c>
      <c r="Z767" s="22"/>
      <c r="AA767" s="16">
        <v>46519</v>
      </c>
      <c r="AB767" s="34"/>
      <c r="AC767" s="18"/>
      <c r="AD767" s="34"/>
      <c r="AE767" s="22" t="s">
        <v>8850</v>
      </c>
      <c r="AF767" s="22" t="s">
        <v>8857</v>
      </c>
      <c r="AG767" s="22" t="s">
        <v>8854</v>
      </c>
    </row>
    <row r="768" spans="1:33" ht="75" customHeight="1" x14ac:dyDescent="0.2">
      <c r="A768" s="18">
        <v>860024862</v>
      </c>
      <c r="B768" s="18" t="s">
        <v>3867</v>
      </c>
      <c r="C768" s="15" t="s">
        <v>98</v>
      </c>
      <c r="D768" s="15" t="s">
        <v>649</v>
      </c>
      <c r="E768" s="15">
        <v>9</v>
      </c>
      <c r="F768" s="15">
        <v>8</v>
      </c>
      <c r="G768" s="15" t="s">
        <v>44</v>
      </c>
      <c r="H768" s="15">
        <v>9</v>
      </c>
      <c r="I768" s="15">
        <v>4</v>
      </c>
      <c r="J768" s="15">
        <v>201112010</v>
      </c>
      <c r="K768" s="15" t="s">
        <v>664</v>
      </c>
      <c r="L768" s="15" t="s">
        <v>101</v>
      </c>
      <c r="M768" s="18" t="s">
        <v>4936</v>
      </c>
      <c r="N768" s="22"/>
      <c r="O768" s="15" t="s">
        <v>101</v>
      </c>
      <c r="P768" s="18" t="s">
        <v>5925</v>
      </c>
      <c r="Q768" s="22"/>
      <c r="R768" s="18" t="s">
        <v>1049</v>
      </c>
      <c r="S768" s="18" t="s">
        <v>6469</v>
      </c>
      <c r="T768" s="15" t="s">
        <v>6065</v>
      </c>
      <c r="U768" s="18" t="s">
        <v>2688</v>
      </c>
      <c r="V768" s="15"/>
      <c r="W768" s="18" t="s">
        <v>2732</v>
      </c>
      <c r="X768" s="18" t="s">
        <v>119</v>
      </c>
      <c r="Y768" s="18" t="s">
        <v>7471</v>
      </c>
      <c r="Z768" s="22"/>
      <c r="AA768" s="16">
        <v>46519</v>
      </c>
      <c r="AB768" s="34"/>
      <c r="AC768" s="18"/>
      <c r="AD768" s="34"/>
      <c r="AE768" s="22" t="s">
        <v>8850</v>
      </c>
      <c r="AF768" s="22" t="s">
        <v>8857</v>
      </c>
      <c r="AG768" s="22" t="s">
        <v>8854</v>
      </c>
    </row>
    <row r="769" spans="1:33" ht="60" customHeight="1" x14ac:dyDescent="0.2">
      <c r="A769" s="18">
        <v>860024862</v>
      </c>
      <c r="B769" s="18" t="s">
        <v>3867</v>
      </c>
      <c r="C769" s="15" t="s">
        <v>98</v>
      </c>
      <c r="D769" s="15" t="s">
        <v>649</v>
      </c>
      <c r="E769" s="15">
        <v>9</v>
      </c>
      <c r="F769" s="15">
        <v>8</v>
      </c>
      <c r="G769" s="15" t="s">
        <v>44</v>
      </c>
      <c r="H769" s="15">
        <v>8</v>
      </c>
      <c r="I769" s="15">
        <v>4</v>
      </c>
      <c r="J769" s="15">
        <v>201112022</v>
      </c>
      <c r="K769" s="15" t="s">
        <v>3898</v>
      </c>
      <c r="L769" s="15" t="s">
        <v>101</v>
      </c>
      <c r="M769" s="18" t="s">
        <v>4937</v>
      </c>
      <c r="N769" s="22"/>
      <c r="O769" s="15" t="s">
        <v>101</v>
      </c>
      <c r="P769" s="18" t="s">
        <v>5925</v>
      </c>
      <c r="Q769" s="22"/>
      <c r="R769" s="18" t="s">
        <v>1049</v>
      </c>
      <c r="S769" s="18" t="s">
        <v>6469</v>
      </c>
      <c r="T769" s="15" t="s">
        <v>6065</v>
      </c>
      <c r="U769" s="18" t="s">
        <v>2688</v>
      </c>
      <c r="V769" s="15"/>
      <c r="W769" s="18" t="s">
        <v>2732</v>
      </c>
      <c r="X769" s="18" t="s">
        <v>119</v>
      </c>
      <c r="Y769" s="18" t="s">
        <v>7471</v>
      </c>
      <c r="Z769" s="22"/>
      <c r="AA769" s="16">
        <v>46519</v>
      </c>
      <c r="AB769" s="34"/>
      <c r="AC769" s="18"/>
      <c r="AD769" s="34"/>
      <c r="AE769" s="22" t="s">
        <v>8850</v>
      </c>
      <c r="AF769" s="22" t="s">
        <v>8857</v>
      </c>
      <c r="AG769" s="22" t="s">
        <v>8854</v>
      </c>
    </row>
    <row r="770" spans="1:33" ht="60" customHeight="1" x14ac:dyDescent="0.2">
      <c r="A770" s="18">
        <v>860024862</v>
      </c>
      <c r="B770" s="18" t="s">
        <v>3867</v>
      </c>
      <c r="C770" s="15" t="s">
        <v>98</v>
      </c>
      <c r="D770" s="15" t="s">
        <v>182</v>
      </c>
      <c r="E770" s="15">
        <v>2</v>
      </c>
      <c r="F770" s="15">
        <v>2</v>
      </c>
      <c r="G770" s="15" t="s">
        <v>1025</v>
      </c>
      <c r="H770" s="15">
        <v>10</v>
      </c>
      <c r="I770" s="15">
        <v>10</v>
      </c>
      <c r="J770" s="15">
        <v>201135210</v>
      </c>
      <c r="K770" s="15" t="s">
        <v>183</v>
      </c>
      <c r="L770" s="15" t="s">
        <v>101</v>
      </c>
      <c r="M770" s="18" t="s">
        <v>4970</v>
      </c>
      <c r="N770" s="22" t="s">
        <v>68</v>
      </c>
      <c r="O770" s="15" t="s">
        <v>101</v>
      </c>
      <c r="P770" s="18" t="s">
        <v>5930</v>
      </c>
      <c r="Q770" s="22"/>
      <c r="R770" s="18" t="s">
        <v>1049</v>
      </c>
      <c r="S770" s="18" t="s">
        <v>6470</v>
      </c>
      <c r="T770" s="15" t="s">
        <v>6074</v>
      </c>
      <c r="U770" s="18" t="s">
        <v>587</v>
      </c>
      <c r="V770" s="15"/>
      <c r="W770" s="18" t="s">
        <v>2714</v>
      </c>
      <c r="X770" s="18" t="s">
        <v>71</v>
      </c>
      <c r="Y770" s="18" t="s">
        <v>1496</v>
      </c>
      <c r="Z770" s="22"/>
      <c r="AA770" s="16">
        <v>45839</v>
      </c>
      <c r="AB770" s="34"/>
      <c r="AC770" s="18"/>
      <c r="AD770" s="34"/>
      <c r="AE770" s="22" t="s">
        <v>8850</v>
      </c>
      <c r="AF770" s="22" t="s">
        <v>8856</v>
      </c>
      <c r="AG770" s="22" t="s">
        <v>8854</v>
      </c>
    </row>
    <row r="771" spans="1:33" ht="60" customHeight="1" x14ac:dyDescent="0.2">
      <c r="A771" s="18">
        <v>860024862</v>
      </c>
      <c r="B771" s="18" t="s">
        <v>3867</v>
      </c>
      <c r="C771" s="15" t="s">
        <v>98</v>
      </c>
      <c r="D771" s="15" t="s">
        <v>182</v>
      </c>
      <c r="E771" s="15">
        <v>2</v>
      </c>
      <c r="F771" s="15">
        <v>2</v>
      </c>
      <c r="G771" s="15" t="s">
        <v>1025</v>
      </c>
      <c r="H771" s="15">
        <v>11</v>
      </c>
      <c r="I771" s="15">
        <v>10</v>
      </c>
      <c r="J771" s="15">
        <v>201135310</v>
      </c>
      <c r="K771" s="15" t="s">
        <v>189</v>
      </c>
      <c r="L771" s="15" t="s">
        <v>101</v>
      </c>
      <c r="M771" s="18" t="s">
        <v>4971</v>
      </c>
      <c r="N771" s="22" t="s">
        <v>68</v>
      </c>
      <c r="O771" s="15" t="s">
        <v>101</v>
      </c>
      <c r="P771" s="18" t="s">
        <v>5930</v>
      </c>
      <c r="Q771" s="22"/>
      <c r="R771" s="18" t="s">
        <v>1049</v>
      </c>
      <c r="S771" s="18" t="s">
        <v>6470</v>
      </c>
      <c r="T771" s="15" t="s">
        <v>6074</v>
      </c>
      <c r="U771" s="18" t="s">
        <v>587</v>
      </c>
      <c r="V771" s="15"/>
      <c r="W771" s="18" t="s">
        <v>2714</v>
      </c>
      <c r="X771" s="18" t="s">
        <v>71</v>
      </c>
      <c r="Y771" s="18" t="s">
        <v>1496</v>
      </c>
      <c r="Z771" s="22"/>
      <c r="AA771" s="16">
        <v>45839</v>
      </c>
      <c r="AB771" s="34"/>
      <c r="AC771" s="18"/>
      <c r="AD771" s="34"/>
      <c r="AE771" s="22" t="s">
        <v>8850</v>
      </c>
      <c r="AF771" s="22" t="s">
        <v>8856</v>
      </c>
      <c r="AG771" s="22" t="s">
        <v>8854</v>
      </c>
    </row>
    <row r="772" spans="1:33" ht="60" customHeight="1" x14ac:dyDescent="0.2">
      <c r="A772" s="18">
        <v>860024862</v>
      </c>
      <c r="B772" s="18" t="s">
        <v>3867</v>
      </c>
      <c r="C772" s="15" t="s">
        <v>98</v>
      </c>
      <c r="D772" s="15" t="s">
        <v>62</v>
      </c>
      <c r="E772" s="15" t="s">
        <v>3155</v>
      </c>
      <c r="F772" s="15" t="s">
        <v>3155</v>
      </c>
      <c r="G772" s="15" t="s">
        <v>3155</v>
      </c>
      <c r="H772" s="15">
        <v>6</v>
      </c>
      <c r="I772" s="15" t="s">
        <v>3155</v>
      </c>
      <c r="J772" s="15">
        <v>201011610</v>
      </c>
      <c r="K772" s="15" t="s">
        <v>3885</v>
      </c>
      <c r="L772" s="15" t="s">
        <v>101</v>
      </c>
      <c r="M772" s="18" t="s">
        <v>4919</v>
      </c>
      <c r="N772" s="22" t="s">
        <v>73</v>
      </c>
      <c r="O772" s="15" t="s">
        <v>101</v>
      </c>
      <c r="P772" s="18" t="s">
        <v>5922</v>
      </c>
      <c r="Q772" s="22" t="s">
        <v>68</v>
      </c>
      <c r="R772" s="18" t="s">
        <v>1049</v>
      </c>
      <c r="S772" s="18" t="s">
        <v>5922</v>
      </c>
      <c r="T772" s="15" t="s">
        <v>6057</v>
      </c>
      <c r="U772" s="18" t="s">
        <v>6309</v>
      </c>
      <c r="V772" s="15" t="s">
        <v>1049</v>
      </c>
      <c r="W772" s="18" t="s">
        <v>6309</v>
      </c>
      <c r="X772" s="18" t="s">
        <v>119</v>
      </c>
      <c r="Y772" s="18" t="s">
        <v>7465</v>
      </c>
      <c r="Z772" s="22" t="s">
        <v>1025</v>
      </c>
      <c r="AA772" s="16">
        <v>45498</v>
      </c>
      <c r="AB772" s="34" t="s">
        <v>73</v>
      </c>
      <c r="AC772" s="18"/>
      <c r="AD772" s="34"/>
      <c r="AE772" s="22" t="s">
        <v>8850</v>
      </c>
      <c r="AF772" s="22" t="s">
        <v>8858</v>
      </c>
      <c r="AG772" s="22" t="s">
        <v>8851</v>
      </c>
    </row>
    <row r="773" spans="1:33" ht="60" customHeight="1" x14ac:dyDescent="0.2">
      <c r="A773" s="18" t="s">
        <v>3868</v>
      </c>
      <c r="B773" s="18" t="s">
        <v>1041</v>
      </c>
      <c r="C773" s="15" t="s">
        <v>61</v>
      </c>
      <c r="D773" s="15" t="s">
        <v>1652</v>
      </c>
      <c r="E773" s="15">
        <v>19</v>
      </c>
      <c r="F773" s="15">
        <v>15</v>
      </c>
      <c r="G773" s="15" t="s">
        <v>44</v>
      </c>
      <c r="H773" s="15">
        <v>6</v>
      </c>
      <c r="I773" s="15">
        <v>2</v>
      </c>
      <c r="J773" s="15">
        <v>114082210</v>
      </c>
      <c r="K773" s="15" t="s">
        <v>1653</v>
      </c>
      <c r="L773" s="15" t="s">
        <v>1436</v>
      </c>
      <c r="M773" s="18" t="s">
        <v>5075</v>
      </c>
      <c r="N773" s="22"/>
      <c r="O773" s="15" t="s">
        <v>1654</v>
      </c>
      <c r="P773" s="18" t="s">
        <v>5937</v>
      </c>
      <c r="Q773" s="22"/>
      <c r="R773" s="18">
        <v>30</v>
      </c>
      <c r="S773" s="18" t="s">
        <v>5937</v>
      </c>
      <c r="T773" s="15"/>
      <c r="U773" s="18" t="s">
        <v>6496</v>
      </c>
      <c r="V773" s="15"/>
      <c r="W773" s="18" t="s">
        <v>7568</v>
      </c>
      <c r="X773" s="18" t="s">
        <v>7569</v>
      </c>
      <c r="Y773" s="18" t="s">
        <v>7570</v>
      </c>
      <c r="Z773" s="22"/>
      <c r="AA773" s="16" t="s">
        <v>7998</v>
      </c>
      <c r="AB773" s="34"/>
      <c r="AC773" s="18"/>
      <c r="AD773" s="34"/>
      <c r="AE773" s="22" t="s">
        <v>8850</v>
      </c>
      <c r="AF773" s="22" t="s">
        <v>8857</v>
      </c>
      <c r="AG773" s="22" t="s">
        <v>8854</v>
      </c>
    </row>
    <row r="774" spans="1:33" ht="60" customHeight="1" x14ac:dyDescent="0.2">
      <c r="A774" s="18" t="s">
        <v>3868</v>
      </c>
      <c r="B774" s="18" t="s">
        <v>1041</v>
      </c>
      <c r="C774" s="15" t="s">
        <v>61</v>
      </c>
      <c r="D774" s="15" t="s">
        <v>1652</v>
      </c>
      <c r="E774" s="15">
        <v>19</v>
      </c>
      <c r="F774" s="15">
        <v>15</v>
      </c>
      <c r="G774" s="15" t="s">
        <v>44</v>
      </c>
      <c r="H774" s="15">
        <v>5</v>
      </c>
      <c r="I774" s="15">
        <v>2</v>
      </c>
      <c r="J774" s="15">
        <v>114082230</v>
      </c>
      <c r="K774" s="15" t="s">
        <v>1658</v>
      </c>
      <c r="L774" s="15" t="s">
        <v>1436</v>
      </c>
      <c r="M774" s="18">
        <v>0</v>
      </c>
      <c r="N774" s="22"/>
      <c r="O774" s="15" t="s">
        <v>1654</v>
      </c>
      <c r="P774" s="18" t="s">
        <v>5937</v>
      </c>
      <c r="Q774" s="22"/>
      <c r="R774" s="18">
        <v>300</v>
      </c>
      <c r="S774" s="18" t="s">
        <v>5937</v>
      </c>
      <c r="T774" s="15"/>
      <c r="U774" s="18" t="s">
        <v>2061</v>
      </c>
      <c r="V774" s="15"/>
      <c r="W774" s="18" t="s">
        <v>1730</v>
      </c>
      <c r="X774" s="18" t="s">
        <v>71</v>
      </c>
      <c r="Y774" s="18" t="s">
        <v>7571</v>
      </c>
      <c r="Z774" s="22"/>
      <c r="AA774" s="16" t="s">
        <v>7998</v>
      </c>
      <c r="AB774" s="34"/>
      <c r="AC774" s="18"/>
      <c r="AD774" s="34"/>
      <c r="AE774" s="22" t="s">
        <v>8850</v>
      </c>
      <c r="AF774" s="22" t="s">
        <v>8857</v>
      </c>
      <c r="AG774" s="22" t="s">
        <v>8854</v>
      </c>
    </row>
    <row r="775" spans="1:33" ht="60" customHeight="1" x14ac:dyDescent="0.2">
      <c r="A775" s="18" t="s">
        <v>3868</v>
      </c>
      <c r="B775" s="18" t="s">
        <v>1041</v>
      </c>
      <c r="C775" s="15" t="s">
        <v>61</v>
      </c>
      <c r="D775" s="15" t="s">
        <v>1652</v>
      </c>
      <c r="E775" s="15">
        <v>19</v>
      </c>
      <c r="F775" s="15">
        <v>15</v>
      </c>
      <c r="G775" s="15" t="s">
        <v>44</v>
      </c>
      <c r="H775" s="15">
        <v>6</v>
      </c>
      <c r="I775" s="15">
        <v>2</v>
      </c>
      <c r="J775" s="15">
        <v>114082250</v>
      </c>
      <c r="K775" s="15" t="s">
        <v>1660</v>
      </c>
      <c r="L775" s="15" t="s">
        <v>1436</v>
      </c>
      <c r="M775" s="18" t="s">
        <v>5076</v>
      </c>
      <c r="N775" s="22"/>
      <c r="O775" s="15" t="s">
        <v>1654</v>
      </c>
      <c r="P775" s="18" t="s">
        <v>5937</v>
      </c>
      <c r="Q775" s="22"/>
      <c r="R775" s="18">
        <v>30</v>
      </c>
      <c r="S775" s="18" t="s">
        <v>5937</v>
      </c>
      <c r="T775" s="15"/>
      <c r="U775" s="18" t="s">
        <v>6497</v>
      </c>
      <c r="V775" s="15"/>
      <c r="W775" s="18" t="s">
        <v>7572</v>
      </c>
      <c r="X775" s="18" t="s">
        <v>3759</v>
      </c>
      <c r="Y775" s="18" t="s">
        <v>7573</v>
      </c>
      <c r="Z775" s="22"/>
      <c r="AA775" s="16" t="s">
        <v>7998</v>
      </c>
      <c r="AB775" s="34"/>
      <c r="AC775" s="18"/>
      <c r="AD775" s="34"/>
      <c r="AE775" s="22" t="s">
        <v>8850</v>
      </c>
      <c r="AF775" s="22" t="s">
        <v>8857</v>
      </c>
      <c r="AG775" s="22" t="s">
        <v>8854</v>
      </c>
    </row>
    <row r="776" spans="1:33" ht="60" customHeight="1" x14ac:dyDescent="0.2">
      <c r="A776" s="18" t="s">
        <v>3868</v>
      </c>
      <c r="B776" s="18" t="s">
        <v>1041</v>
      </c>
      <c r="C776" s="15" t="s">
        <v>61</v>
      </c>
      <c r="D776" s="15" t="s">
        <v>1652</v>
      </c>
      <c r="E776" s="15">
        <v>19</v>
      </c>
      <c r="F776" s="15">
        <v>15</v>
      </c>
      <c r="G776" s="15" t="s">
        <v>44</v>
      </c>
      <c r="H776" s="15">
        <v>6</v>
      </c>
      <c r="I776" s="15">
        <v>2</v>
      </c>
      <c r="J776" s="15">
        <v>114082260</v>
      </c>
      <c r="K776" s="15" t="s">
        <v>1664</v>
      </c>
      <c r="L776" s="15" t="s">
        <v>1436</v>
      </c>
      <c r="M776" s="18" t="s">
        <v>5077</v>
      </c>
      <c r="N776" s="22"/>
      <c r="O776" s="15" t="s">
        <v>1654</v>
      </c>
      <c r="P776" s="18" t="s">
        <v>5937</v>
      </c>
      <c r="Q776" s="22"/>
      <c r="R776" s="18">
        <v>30</v>
      </c>
      <c r="S776" s="18" t="s">
        <v>5937</v>
      </c>
      <c r="T776" s="15"/>
      <c r="U776" s="18" t="s">
        <v>6497</v>
      </c>
      <c r="V776" s="15"/>
      <c r="W776" s="18" t="s">
        <v>7572</v>
      </c>
      <c r="X776" s="18" t="s">
        <v>251</v>
      </c>
      <c r="Y776" s="18" t="s">
        <v>6825</v>
      </c>
      <c r="Z776" s="22"/>
      <c r="AA776" s="16" t="s">
        <v>7998</v>
      </c>
      <c r="AB776" s="34"/>
      <c r="AC776" s="18"/>
      <c r="AD776" s="22"/>
      <c r="AE776" s="22" t="s">
        <v>8850</v>
      </c>
      <c r="AF776" s="22" t="s">
        <v>8857</v>
      </c>
      <c r="AG776" s="22" t="s">
        <v>8854</v>
      </c>
    </row>
    <row r="777" spans="1:33" ht="60" customHeight="1" x14ac:dyDescent="0.2">
      <c r="A777" s="18" t="s">
        <v>3868</v>
      </c>
      <c r="B777" s="18" t="s">
        <v>1041</v>
      </c>
      <c r="C777" s="15" t="s">
        <v>61</v>
      </c>
      <c r="D777" s="15" t="s">
        <v>1652</v>
      </c>
      <c r="E777" s="15">
        <v>19</v>
      </c>
      <c r="F777" s="15">
        <v>15</v>
      </c>
      <c r="G777" s="15" t="s">
        <v>44</v>
      </c>
      <c r="H777" s="15">
        <v>6</v>
      </c>
      <c r="I777" s="15">
        <v>2</v>
      </c>
      <c r="J777" s="15">
        <v>114082270</v>
      </c>
      <c r="K777" s="15" t="s">
        <v>1665</v>
      </c>
      <c r="L777" s="15" t="s">
        <v>1436</v>
      </c>
      <c r="M777" s="18" t="s">
        <v>5078</v>
      </c>
      <c r="N777" s="22"/>
      <c r="O777" s="15" t="s">
        <v>1654</v>
      </c>
      <c r="P777" s="18" t="s">
        <v>3245</v>
      </c>
      <c r="Q777" s="22"/>
      <c r="R777" s="18">
        <v>30</v>
      </c>
      <c r="S777" s="18" t="s">
        <v>3245</v>
      </c>
      <c r="T777" s="15"/>
      <c r="U777" s="18" t="s">
        <v>6498</v>
      </c>
      <c r="V777" s="15"/>
      <c r="W777" s="18" t="s">
        <v>7389</v>
      </c>
      <c r="X777" s="18" t="s">
        <v>1409</v>
      </c>
      <c r="Y777" s="18" t="s">
        <v>7574</v>
      </c>
      <c r="Z777" s="22"/>
      <c r="AA777" s="16">
        <v>43523</v>
      </c>
      <c r="AB777" s="34"/>
      <c r="AC777" s="18"/>
      <c r="AD777" s="34"/>
      <c r="AE777" s="22" t="s">
        <v>8850</v>
      </c>
      <c r="AF777" s="22" t="s">
        <v>8857</v>
      </c>
      <c r="AG777" s="22" t="s">
        <v>8854</v>
      </c>
    </row>
    <row r="778" spans="1:33" ht="60" customHeight="1" x14ac:dyDescent="0.2">
      <c r="A778" s="18" t="s">
        <v>3868</v>
      </c>
      <c r="B778" s="18" t="s">
        <v>1041</v>
      </c>
      <c r="C778" s="15" t="s">
        <v>61</v>
      </c>
      <c r="D778" s="15" t="s">
        <v>1652</v>
      </c>
      <c r="E778" s="15">
        <v>19</v>
      </c>
      <c r="F778" s="15">
        <v>15</v>
      </c>
      <c r="G778" s="15" t="s">
        <v>44</v>
      </c>
      <c r="H778" s="15">
        <v>5</v>
      </c>
      <c r="I778" s="15">
        <v>2</v>
      </c>
      <c r="J778" s="15">
        <v>114082411</v>
      </c>
      <c r="K778" s="15" t="s">
        <v>1676</v>
      </c>
      <c r="L778" s="15" t="s">
        <v>940</v>
      </c>
      <c r="M778" s="18" t="s">
        <v>5079</v>
      </c>
      <c r="N778" s="22"/>
      <c r="O778" s="15" t="s">
        <v>1678</v>
      </c>
      <c r="P778" s="18" t="s">
        <v>3147</v>
      </c>
      <c r="Q778" s="22"/>
      <c r="R778" s="18">
        <v>1</v>
      </c>
      <c r="S778" s="18" t="s">
        <v>3147</v>
      </c>
      <c r="T778" s="15"/>
      <c r="U778" s="18" t="s">
        <v>6499</v>
      </c>
      <c r="V778" s="15"/>
      <c r="W778" s="18" t="s">
        <v>1685</v>
      </c>
      <c r="X778" s="18" t="s">
        <v>1402</v>
      </c>
      <c r="Y778" s="18" t="s">
        <v>7575</v>
      </c>
      <c r="Z778" s="22"/>
      <c r="AA778" s="16" t="s">
        <v>7998</v>
      </c>
      <c r="AB778" s="34"/>
      <c r="AC778" s="18"/>
      <c r="AD778" s="34"/>
      <c r="AE778" s="22" t="s">
        <v>8850</v>
      </c>
      <c r="AF778" s="22" t="s">
        <v>8857</v>
      </c>
      <c r="AG778" s="22" t="s">
        <v>8854</v>
      </c>
    </row>
    <row r="779" spans="1:33" ht="60" customHeight="1" x14ac:dyDescent="0.2">
      <c r="A779" s="18" t="s">
        <v>3868</v>
      </c>
      <c r="B779" s="18" t="s">
        <v>1041</v>
      </c>
      <c r="C779" s="15" t="s">
        <v>61</v>
      </c>
      <c r="D779" s="15" t="s">
        <v>1652</v>
      </c>
      <c r="E779" s="15">
        <v>19</v>
      </c>
      <c r="F779" s="15">
        <v>15</v>
      </c>
      <c r="G779" s="15" t="s">
        <v>44</v>
      </c>
      <c r="H779" s="15">
        <v>4</v>
      </c>
      <c r="I779" s="15">
        <v>2</v>
      </c>
      <c r="J779" s="15">
        <v>114082525</v>
      </c>
      <c r="K779" s="15" t="s">
        <v>1682</v>
      </c>
      <c r="L779" s="15" t="s">
        <v>64</v>
      </c>
      <c r="M779" s="18" t="s">
        <v>5080</v>
      </c>
      <c r="N779" s="22"/>
      <c r="O779" s="15" t="s">
        <v>64</v>
      </c>
      <c r="P779" s="18" t="s">
        <v>3128</v>
      </c>
      <c r="Q779" s="22"/>
      <c r="R779" s="18">
        <v>1</v>
      </c>
      <c r="S779" s="18" t="s">
        <v>3128</v>
      </c>
      <c r="T779" s="15"/>
      <c r="U779" s="18" t="s">
        <v>6500</v>
      </c>
      <c r="V779" s="15"/>
      <c r="W779" s="18" t="s">
        <v>1685</v>
      </c>
      <c r="X779" s="18" t="s">
        <v>1409</v>
      </c>
      <c r="Y779" s="18" t="s">
        <v>7576</v>
      </c>
      <c r="Z779" s="22"/>
      <c r="AA779" s="16" t="s">
        <v>7998</v>
      </c>
      <c r="AB779" s="34"/>
      <c r="AC779" s="18"/>
      <c r="AD779" s="34"/>
      <c r="AE779" s="22" t="s">
        <v>8850</v>
      </c>
      <c r="AF779" s="22" t="s">
        <v>8857</v>
      </c>
      <c r="AG779" s="22" t="s">
        <v>8854</v>
      </c>
    </row>
    <row r="780" spans="1:33" ht="60" customHeight="1" x14ac:dyDescent="0.2">
      <c r="A780" s="18" t="s">
        <v>3868</v>
      </c>
      <c r="B780" s="18" t="s">
        <v>1041</v>
      </c>
      <c r="C780" s="15" t="s">
        <v>61</v>
      </c>
      <c r="D780" s="15" t="s">
        <v>1652</v>
      </c>
      <c r="E780" s="15">
        <v>19</v>
      </c>
      <c r="F780" s="15">
        <v>15</v>
      </c>
      <c r="G780" s="15" t="s">
        <v>44</v>
      </c>
      <c r="H780" s="15">
        <v>4</v>
      </c>
      <c r="I780" s="15">
        <v>2</v>
      </c>
      <c r="J780" s="15">
        <v>114082637</v>
      </c>
      <c r="K780" s="15" t="s">
        <v>1687</v>
      </c>
      <c r="L780" s="15" t="s">
        <v>64</v>
      </c>
      <c r="M780" s="18" t="s">
        <v>5081</v>
      </c>
      <c r="N780" s="22"/>
      <c r="O780" s="15" t="s">
        <v>64</v>
      </c>
      <c r="P780" s="18" t="s">
        <v>3128</v>
      </c>
      <c r="Q780" s="22"/>
      <c r="R780" s="18">
        <v>1</v>
      </c>
      <c r="S780" s="18" t="s">
        <v>3128</v>
      </c>
      <c r="T780" s="15"/>
      <c r="U780" s="18" t="s">
        <v>6501</v>
      </c>
      <c r="V780" s="15"/>
      <c r="W780" s="18" t="s">
        <v>1685</v>
      </c>
      <c r="X780" s="18" t="s">
        <v>1409</v>
      </c>
      <c r="Y780" s="18" t="s">
        <v>2954</v>
      </c>
      <c r="Z780" s="22"/>
      <c r="AA780" s="16" t="s">
        <v>7998</v>
      </c>
      <c r="AB780" s="34"/>
      <c r="AC780" s="18"/>
      <c r="AD780" s="34"/>
      <c r="AE780" s="22" t="s">
        <v>8850</v>
      </c>
      <c r="AF780" s="22" t="s">
        <v>8857</v>
      </c>
      <c r="AG780" s="22" t="s">
        <v>8854</v>
      </c>
    </row>
    <row r="781" spans="1:33" ht="60" customHeight="1" x14ac:dyDescent="0.2">
      <c r="A781" s="18" t="s">
        <v>3868</v>
      </c>
      <c r="B781" s="18" t="s">
        <v>1041</v>
      </c>
      <c r="C781" s="15" t="s">
        <v>61</v>
      </c>
      <c r="D781" s="15" t="s">
        <v>1652</v>
      </c>
      <c r="E781" s="15">
        <v>19</v>
      </c>
      <c r="F781" s="15">
        <v>15</v>
      </c>
      <c r="G781" s="15" t="s">
        <v>44</v>
      </c>
      <c r="H781" s="15">
        <v>5</v>
      </c>
      <c r="I781" s="15">
        <v>2</v>
      </c>
      <c r="J781" s="15">
        <v>114092550</v>
      </c>
      <c r="K781" s="15" t="s">
        <v>1699</v>
      </c>
      <c r="L781" s="15" t="s">
        <v>64</v>
      </c>
      <c r="M781" s="18" t="s">
        <v>5082</v>
      </c>
      <c r="N781" s="22"/>
      <c r="O781" s="15" t="s">
        <v>64</v>
      </c>
      <c r="P781" s="18" t="s">
        <v>3128</v>
      </c>
      <c r="Q781" s="22"/>
      <c r="R781" s="18">
        <v>1</v>
      </c>
      <c r="S781" s="18" t="s">
        <v>3128</v>
      </c>
      <c r="T781" s="15"/>
      <c r="U781" s="18" t="s">
        <v>6502</v>
      </c>
      <c r="V781" s="15"/>
      <c r="W781" s="18" t="s">
        <v>7577</v>
      </c>
      <c r="X781" s="18" t="s">
        <v>1724</v>
      </c>
      <c r="Y781" s="18" t="s">
        <v>7578</v>
      </c>
      <c r="Z781" s="22"/>
      <c r="AA781" s="16">
        <v>45151</v>
      </c>
      <c r="AB781" s="34"/>
      <c r="AC781" s="18"/>
      <c r="AD781" s="34"/>
      <c r="AE781" s="22" t="s">
        <v>8850</v>
      </c>
      <c r="AF781" s="22" t="s">
        <v>8857</v>
      </c>
      <c r="AG781" s="22" t="s">
        <v>8854</v>
      </c>
    </row>
    <row r="782" spans="1:33" ht="60" customHeight="1" x14ac:dyDescent="0.2">
      <c r="A782" s="18" t="s">
        <v>3868</v>
      </c>
      <c r="B782" s="18" t="s">
        <v>1041</v>
      </c>
      <c r="C782" s="15" t="s">
        <v>61</v>
      </c>
      <c r="D782" s="15" t="s">
        <v>1652</v>
      </c>
      <c r="E782" s="15">
        <v>19</v>
      </c>
      <c r="F782" s="15">
        <v>15</v>
      </c>
      <c r="G782" s="15" t="s">
        <v>44</v>
      </c>
      <c r="H782" s="15">
        <v>5</v>
      </c>
      <c r="I782" s="15">
        <v>2</v>
      </c>
      <c r="J782" s="15">
        <v>114092605</v>
      </c>
      <c r="K782" s="15" t="s">
        <v>1703</v>
      </c>
      <c r="L782" s="15" t="s">
        <v>1436</v>
      </c>
      <c r="M782" s="18" t="s">
        <v>5083</v>
      </c>
      <c r="N782" s="22"/>
      <c r="O782" s="15" t="s">
        <v>1428</v>
      </c>
      <c r="P782" s="18" t="s">
        <v>5937</v>
      </c>
      <c r="Q782" s="22"/>
      <c r="R782" s="18">
        <v>10</v>
      </c>
      <c r="S782" s="18" t="s">
        <v>5937</v>
      </c>
      <c r="T782" s="15"/>
      <c r="U782" s="18" t="s">
        <v>6282</v>
      </c>
      <c r="V782" s="15"/>
      <c r="W782" s="18" t="s">
        <v>2464</v>
      </c>
      <c r="X782" s="18" t="s">
        <v>71</v>
      </c>
      <c r="Y782" s="18" t="s">
        <v>6984</v>
      </c>
      <c r="Z782" s="22"/>
      <c r="AA782" s="16" t="s">
        <v>7998</v>
      </c>
      <c r="AB782" s="34"/>
      <c r="AC782" s="18"/>
      <c r="AD782" s="34"/>
      <c r="AE782" s="22" t="s">
        <v>8850</v>
      </c>
      <c r="AF782" s="22" t="s">
        <v>8857</v>
      </c>
      <c r="AG782" s="22" t="s">
        <v>8854</v>
      </c>
    </row>
    <row r="783" spans="1:33" ht="60" customHeight="1" x14ac:dyDescent="0.2">
      <c r="A783" s="18" t="s">
        <v>3868</v>
      </c>
      <c r="B783" s="18" t="s">
        <v>1041</v>
      </c>
      <c r="C783" s="15" t="s">
        <v>61</v>
      </c>
      <c r="D783" s="15" t="s">
        <v>1652</v>
      </c>
      <c r="E783" s="15">
        <v>19</v>
      </c>
      <c r="F783" s="15">
        <v>15</v>
      </c>
      <c r="G783" s="15" t="s">
        <v>44</v>
      </c>
      <c r="H783" s="15">
        <v>5</v>
      </c>
      <c r="I783" s="15">
        <v>2</v>
      </c>
      <c r="J783" s="15">
        <v>114101309</v>
      </c>
      <c r="K783" s="15" t="s">
        <v>1705</v>
      </c>
      <c r="L783" s="15" t="s">
        <v>1436</v>
      </c>
      <c r="M783" s="18" t="s">
        <v>5089</v>
      </c>
      <c r="N783" s="22"/>
      <c r="O783" s="15" t="s">
        <v>1428</v>
      </c>
      <c r="P783" s="18" t="s">
        <v>5937</v>
      </c>
      <c r="Q783" s="22"/>
      <c r="R783" s="18">
        <v>10</v>
      </c>
      <c r="S783" s="18" t="s">
        <v>5937</v>
      </c>
      <c r="T783" s="15"/>
      <c r="U783" s="18" t="s">
        <v>1707</v>
      </c>
      <c r="V783" s="15"/>
      <c r="W783" s="18" t="s">
        <v>1708</v>
      </c>
      <c r="X783" s="18" t="s">
        <v>71</v>
      </c>
      <c r="Y783" s="18" t="s">
        <v>2955</v>
      </c>
      <c r="Z783" s="22"/>
      <c r="AA783" s="16" t="s">
        <v>7998</v>
      </c>
      <c r="AB783" s="34"/>
      <c r="AC783" s="18"/>
      <c r="AD783" s="34"/>
      <c r="AE783" s="22" t="s">
        <v>8850</v>
      </c>
      <c r="AF783" s="22" t="s">
        <v>8857</v>
      </c>
      <c r="AG783" s="22" t="s">
        <v>8854</v>
      </c>
    </row>
    <row r="784" spans="1:33" ht="60" customHeight="1" x14ac:dyDescent="0.2">
      <c r="A784" s="18" t="s">
        <v>3868</v>
      </c>
      <c r="B784" s="18" t="s">
        <v>1041</v>
      </c>
      <c r="C784" s="15" t="s">
        <v>61</v>
      </c>
      <c r="D784" s="15" t="s">
        <v>1652</v>
      </c>
      <c r="E784" s="15">
        <v>19</v>
      </c>
      <c r="F784" s="15">
        <v>15</v>
      </c>
      <c r="G784" s="15" t="s">
        <v>44</v>
      </c>
      <c r="H784" s="15">
        <v>5</v>
      </c>
      <c r="I784" s="15">
        <v>2</v>
      </c>
      <c r="J784" s="15">
        <v>114101315</v>
      </c>
      <c r="K784" s="15" t="s">
        <v>1709</v>
      </c>
      <c r="L784" s="15" t="s">
        <v>1436</v>
      </c>
      <c r="M784" s="18" t="s">
        <v>4321</v>
      </c>
      <c r="N784" s="22"/>
      <c r="O784" s="15" t="s">
        <v>1428</v>
      </c>
      <c r="P784" s="18" t="s">
        <v>5602</v>
      </c>
      <c r="Q784" s="22"/>
      <c r="R784" s="18">
        <v>10</v>
      </c>
      <c r="S784" s="18" t="s">
        <v>5602</v>
      </c>
      <c r="T784" s="15"/>
      <c r="U784" s="18" t="s">
        <v>1662</v>
      </c>
      <c r="V784" s="15"/>
      <c r="W784" s="18" t="s">
        <v>1662</v>
      </c>
      <c r="X784" s="18" t="s">
        <v>71</v>
      </c>
      <c r="Y784" s="18" t="s">
        <v>7580</v>
      </c>
      <c r="Z784" s="22"/>
      <c r="AA784" s="16">
        <v>44727</v>
      </c>
      <c r="AB784" s="34"/>
      <c r="AC784" s="18"/>
      <c r="AD784" s="34"/>
      <c r="AE784" s="22" t="s">
        <v>8850</v>
      </c>
      <c r="AF784" s="22" t="s">
        <v>8857</v>
      </c>
      <c r="AG784" s="22" t="s">
        <v>8854</v>
      </c>
    </row>
    <row r="785" spans="1:33" ht="60" customHeight="1" x14ac:dyDescent="0.2">
      <c r="A785" s="18" t="s">
        <v>3868</v>
      </c>
      <c r="B785" s="18" t="s">
        <v>1041</v>
      </c>
      <c r="C785" s="15" t="s">
        <v>61</v>
      </c>
      <c r="D785" s="15" t="s">
        <v>1652</v>
      </c>
      <c r="E785" s="15">
        <v>19</v>
      </c>
      <c r="F785" s="15">
        <v>15</v>
      </c>
      <c r="G785" s="15" t="s">
        <v>44</v>
      </c>
      <c r="H785" s="15">
        <v>4</v>
      </c>
      <c r="I785" s="15">
        <v>2</v>
      </c>
      <c r="J785" s="15">
        <v>114101420</v>
      </c>
      <c r="K785" s="15" t="s">
        <v>1711</v>
      </c>
      <c r="L785" s="15" t="s">
        <v>1436</v>
      </c>
      <c r="M785" s="18" t="s">
        <v>5090</v>
      </c>
      <c r="N785" s="22"/>
      <c r="O785" s="15" t="s">
        <v>1713</v>
      </c>
      <c r="P785" s="18" t="s">
        <v>5937</v>
      </c>
      <c r="Q785" s="22"/>
      <c r="R785" s="18">
        <v>28</v>
      </c>
      <c r="S785" s="18" t="s">
        <v>5937</v>
      </c>
      <c r="T785" s="15"/>
      <c r="U785" s="18" t="s">
        <v>6503</v>
      </c>
      <c r="V785" s="15"/>
      <c r="W785" s="18" t="s">
        <v>7581</v>
      </c>
      <c r="X785" s="18" t="s">
        <v>208</v>
      </c>
      <c r="Y785" s="18" t="s">
        <v>7582</v>
      </c>
      <c r="Z785" s="22"/>
      <c r="AA785" s="16">
        <v>45152</v>
      </c>
      <c r="AB785" s="34"/>
      <c r="AC785" s="18"/>
      <c r="AD785" s="34"/>
      <c r="AE785" s="22" t="s">
        <v>8850</v>
      </c>
      <c r="AF785" s="22" t="s">
        <v>8857</v>
      </c>
      <c r="AG785" s="22" t="s">
        <v>8854</v>
      </c>
    </row>
    <row r="786" spans="1:33" ht="60" customHeight="1" x14ac:dyDescent="0.2">
      <c r="A786" s="18" t="s">
        <v>3868</v>
      </c>
      <c r="B786" s="18" t="s">
        <v>1041</v>
      </c>
      <c r="C786" s="15" t="s">
        <v>61</v>
      </c>
      <c r="D786" s="15" t="s">
        <v>1652</v>
      </c>
      <c r="E786" s="15">
        <v>19</v>
      </c>
      <c r="F786" s="15">
        <v>15</v>
      </c>
      <c r="G786" s="15" t="s">
        <v>44</v>
      </c>
      <c r="H786" s="15">
        <v>5</v>
      </c>
      <c r="I786" s="15">
        <v>2</v>
      </c>
      <c r="J786" s="15">
        <v>114101430</v>
      </c>
      <c r="K786" s="15" t="s">
        <v>1715</v>
      </c>
      <c r="L786" s="15" t="s">
        <v>1436</v>
      </c>
      <c r="M786" s="18" t="s">
        <v>5091</v>
      </c>
      <c r="N786" s="22"/>
      <c r="O786" s="15" t="s">
        <v>1713</v>
      </c>
      <c r="P786" s="18" t="s">
        <v>5937</v>
      </c>
      <c r="Q786" s="22"/>
      <c r="R786" s="18">
        <v>28</v>
      </c>
      <c r="S786" s="18" t="s">
        <v>5937</v>
      </c>
      <c r="T786" s="15"/>
      <c r="U786" s="18" t="s">
        <v>6504</v>
      </c>
      <c r="V786" s="15"/>
      <c r="W786" s="18" t="s">
        <v>7581</v>
      </c>
      <c r="X786" s="18" t="s">
        <v>208</v>
      </c>
      <c r="Y786" s="18" t="s">
        <v>7583</v>
      </c>
      <c r="Z786" s="22"/>
      <c r="AA786" s="16">
        <v>45152</v>
      </c>
      <c r="AB786" s="34"/>
      <c r="AC786" s="18"/>
      <c r="AD786" s="34"/>
      <c r="AE786" s="22" t="s">
        <v>8850</v>
      </c>
      <c r="AF786" s="22" t="s">
        <v>8857</v>
      </c>
      <c r="AG786" s="22" t="s">
        <v>8854</v>
      </c>
    </row>
    <row r="787" spans="1:33" ht="60" customHeight="1" x14ac:dyDescent="0.2">
      <c r="A787" s="18" t="s">
        <v>3868</v>
      </c>
      <c r="B787" s="18" t="s">
        <v>1041</v>
      </c>
      <c r="C787" s="15" t="s">
        <v>61</v>
      </c>
      <c r="D787" s="15" t="s">
        <v>1652</v>
      </c>
      <c r="E787" s="15">
        <v>19</v>
      </c>
      <c r="F787" s="15">
        <v>15</v>
      </c>
      <c r="G787" s="15" t="s">
        <v>44</v>
      </c>
      <c r="H787" s="15">
        <v>5</v>
      </c>
      <c r="I787" s="15">
        <v>2</v>
      </c>
      <c r="J787" s="15">
        <v>114101520</v>
      </c>
      <c r="K787" s="15" t="s">
        <v>1718</v>
      </c>
      <c r="L787" s="15" t="s">
        <v>1436</v>
      </c>
      <c r="M787" s="18" t="s">
        <v>5092</v>
      </c>
      <c r="N787" s="22"/>
      <c r="O787" s="15" t="s">
        <v>1720</v>
      </c>
      <c r="P787" s="18" t="s">
        <v>5937</v>
      </c>
      <c r="Q787" s="22"/>
      <c r="R787" s="18">
        <v>15</v>
      </c>
      <c r="S787" s="18" t="s">
        <v>5937</v>
      </c>
      <c r="T787" s="15"/>
      <c r="U787" s="18" t="s">
        <v>6505</v>
      </c>
      <c r="V787" s="15"/>
      <c r="W787" s="18" t="s">
        <v>6505</v>
      </c>
      <c r="X787" s="18" t="s">
        <v>71</v>
      </c>
      <c r="Y787" s="18" t="s">
        <v>7584</v>
      </c>
      <c r="Z787" s="22"/>
      <c r="AA787" s="16" t="s">
        <v>7998</v>
      </c>
      <c r="AB787" s="34"/>
      <c r="AC787" s="18"/>
      <c r="AD787" s="34"/>
      <c r="AE787" s="22" t="s">
        <v>8850</v>
      </c>
      <c r="AF787" s="22" t="s">
        <v>8857</v>
      </c>
      <c r="AG787" s="22" t="s">
        <v>8854</v>
      </c>
    </row>
    <row r="788" spans="1:33" ht="60" customHeight="1" x14ac:dyDescent="0.2">
      <c r="A788" s="18" t="s">
        <v>3868</v>
      </c>
      <c r="B788" s="18" t="s">
        <v>1041</v>
      </c>
      <c r="C788" s="15" t="s">
        <v>98</v>
      </c>
      <c r="D788" s="15" t="s">
        <v>150</v>
      </c>
      <c r="E788" s="15">
        <v>4</v>
      </c>
      <c r="F788" s="15">
        <v>4</v>
      </c>
      <c r="G788" s="15" t="s">
        <v>1025</v>
      </c>
      <c r="H788" s="15">
        <v>9</v>
      </c>
      <c r="I788" s="15">
        <v>9</v>
      </c>
      <c r="J788" s="15">
        <v>201040610</v>
      </c>
      <c r="K788" s="15" t="s">
        <v>151</v>
      </c>
      <c r="L788" s="15" t="s">
        <v>101</v>
      </c>
      <c r="M788" s="18" t="s">
        <v>3780</v>
      </c>
      <c r="N788" s="22" t="s">
        <v>73</v>
      </c>
      <c r="O788" s="15" t="s">
        <v>248</v>
      </c>
      <c r="P788" s="18" t="s">
        <v>2858</v>
      </c>
      <c r="Q788" s="22" t="s">
        <v>73</v>
      </c>
      <c r="R788" s="18">
        <v>50</v>
      </c>
      <c r="S788" s="18" t="s">
        <v>2858</v>
      </c>
      <c r="T788" s="15"/>
      <c r="U788" s="18" t="s">
        <v>6331</v>
      </c>
      <c r="V788" s="15" t="s">
        <v>68</v>
      </c>
      <c r="W788" s="18" t="s">
        <v>611</v>
      </c>
      <c r="X788" s="18" t="s">
        <v>86</v>
      </c>
      <c r="Y788" s="18" t="s">
        <v>3782</v>
      </c>
      <c r="Z788" s="22"/>
      <c r="AA788" s="16">
        <v>46252</v>
      </c>
      <c r="AB788" s="34"/>
      <c r="AC788" s="18"/>
      <c r="AD788" s="34"/>
      <c r="AE788" s="22" t="s">
        <v>8850</v>
      </c>
      <c r="AF788" s="22" t="s">
        <v>8859</v>
      </c>
      <c r="AG788" s="22" t="s">
        <v>8854</v>
      </c>
    </row>
    <row r="789" spans="1:33" ht="60" customHeight="1" x14ac:dyDescent="0.2">
      <c r="A789" s="18" t="s">
        <v>3868</v>
      </c>
      <c r="B789" s="18" t="s">
        <v>1041</v>
      </c>
      <c r="C789" s="15" t="s">
        <v>98</v>
      </c>
      <c r="D789" s="15" t="s">
        <v>150</v>
      </c>
      <c r="E789" s="15">
        <v>4</v>
      </c>
      <c r="F789" s="15">
        <v>4</v>
      </c>
      <c r="G789" s="15" t="s">
        <v>1025</v>
      </c>
      <c r="H789" s="15">
        <v>9</v>
      </c>
      <c r="I789" s="15">
        <v>9</v>
      </c>
      <c r="J789" s="15">
        <v>201040710</v>
      </c>
      <c r="K789" s="15" t="s">
        <v>157</v>
      </c>
      <c r="L789" s="15" t="s">
        <v>101</v>
      </c>
      <c r="M789" s="18" t="s">
        <v>3783</v>
      </c>
      <c r="N789" s="22" t="s">
        <v>73</v>
      </c>
      <c r="O789" s="15" t="s">
        <v>248</v>
      </c>
      <c r="P789" s="18" t="s">
        <v>2858</v>
      </c>
      <c r="Q789" s="22" t="s">
        <v>73</v>
      </c>
      <c r="R789" s="18">
        <v>50</v>
      </c>
      <c r="S789" s="18" t="s">
        <v>2858</v>
      </c>
      <c r="T789" s="15"/>
      <c r="U789" s="18" t="s">
        <v>6331</v>
      </c>
      <c r="V789" s="15" t="s">
        <v>68</v>
      </c>
      <c r="W789" s="18" t="s">
        <v>611</v>
      </c>
      <c r="X789" s="18" t="s">
        <v>86</v>
      </c>
      <c r="Y789" s="18" t="s">
        <v>3782</v>
      </c>
      <c r="Z789" s="22"/>
      <c r="AA789" s="16">
        <v>46252</v>
      </c>
      <c r="AB789" s="34"/>
      <c r="AC789" s="18"/>
      <c r="AD789" s="34"/>
      <c r="AE789" s="22" t="s">
        <v>8850</v>
      </c>
      <c r="AF789" s="22" t="s">
        <v>8859</v>
      </c>
      <c r="AG789" s="22" t="s">
        <v>8854</v>
      </c>
    </row>
    <row r="790" spans="1:33" ht="60" customHeight="1" x14ac:dyDescent="0.2">
      <c r="A790" s="18" t="s">
        <v>3868</v>
      </c>
      <c r="B790" s="18" t="s">
        <v>1041</v>
      </c>
      <c r="C790" s="15" t="s">
        <v>98</v>
      </c>
      <c r="D790" s="15" t="s">
        <v>150</v>
      </c>
      <c r="E790" s="15">
        <v>4</v>
      </c>
      <c r="F790" s="15">
        <v>4</v>
      </c>
      <c r="G790" s="15" t="s">
        <v>1025</v>
      </c>
      <c r="H790" s="15">
        <v>9</v>
      </c>
      <c r="I790" s="15">
        <v>9</v>
      </c>
      <c r="J790" s="15">
        <v>201040810</v>
      </c>
      <c r="K790" s="15" t="s">
        <v>159</v>
      </c>
      <c r="L790" s="15" t="s">
        <v>101</v>
      </c>
      <c r="M790" s="18" t="s">
        <v>5132</v>
      </c>
      <c r="N790" s="22" t="s">
        <v>73</v>
      </c>
      <c r="O790" s="15" t="s">
        <v>248</v>
      </c>
      <c r="P790" s="18" t="s">
        <v>2858</v>
      </c>
      <c r="Q790" s="22" t="s">
        <v>73</v>
      </c>
      <c r="R790" s="18">
        <v>50</v>
      </c>
      <c r="S790" s="18" t="s">
        <v>2858</v>
      </c>
      <c r="T790" s="15"/>
      <c r="U790" s="18" t="s">
        <v>6331</v>
      </c>
      <c r="V790" s="15" t="s">
        <v>68</v>
      </c>
      <c r="W790" s="18" t="s">
        <v>611</v>
      </c>
      <c r="X790" s="18" t="s">
        <v>86</v>
      </c>
      <c r="Y790" s="18" t="s">
        <v>3782</v>
      </c>
      <c r="Z790" s="22"/>
      <c r="AA790" s="16">
        <v>46252</v>
      </c>
      <c r="AB790" s="34"/>
      <c r="AC790" s="18"/>
      <c r="AD790" s="34"/>
      <c r="AE790" s="22" t="s">
        <v>8850</v>
      </c>
      <c r="AF790" s="22" t="s">
        <v>8859</v>
      </c>
      <c r="AG790" s="22" t="s">
        <v>8854</v>
      </c>
    </row>
    <row r="791" spans="1:33" ht="60" customHeight="1" x14ac:dyDescent="0.2">
      <c r="A791" s="18" t="s">
        <v>3868</v>
      </c>
      <c r="B791" s="18" t="s">
        <v>1041</v>
      </c>
      <c r="C791" s="15" t="s">
        <v>98</v>
      </c>
      <c r="D791" s="15" t="s">
        <v>150</v>
      </c>
      <c r="E791" s="15">
        <v>4</v>
      </c>
      <c r="F791" s="15">
        <v>4</v>
      </c>
      <c r="G791" s="15" t="s">
        <v>1025</v>
      </c>
      <c r="H791" s="15">
        <v>9</v>
      </c>
      <c r="I791" s="15">
        <v>9</v>
      </c>
      <c r="J791" s="15">
        <v>201041510</v>
      </c>
      <c r="K791" s="15" t="s">
        <v>161</v>
      </c>
      <c r="L791" s="15" t="s">
        <v>101</v>
      </c>
      <c r="M791" s="18" t="s">
        <v>3784</v>
      </c>
      <c r="N791" s="22" t="s">
        <v>73</v>
      </c>
      <c r="O791" s="15" t="s">
        <v>248</v>
      </c>
      <c r="P791" s="18" t="s">
        <v>2858</v>
      </c>
      <c r="Q791" s="22" t="s">
        <v>73</v>
      </c>
      <c r="R791" s="18">
        <v>50</v>
      </c>
      <c r="S791" s="18" t="s">
        <v>2858</v>
      </c>
      <c r="T791" s="15"/>
      <c r="U791" s="18" t="s">
        <v>6331</v>
      </c>
      <c r="V791" s="15" t="s">
        <v>68</v>
      </c>
      <c r="W791" s="18" t="s">
        <v>611</v>
      </c>
      <c r="X791" s="18" t="s">
        <v>86</v>
      </c>
      <c r="Y791" s="18" t="s">
        <v>3782</v>
      </c>
      <c r="Z791" s="22"/>
      <c r="AA791" s="16">
        <v>46252</v>
      </c>
      <c r="AB791" s="34"/>
      <c r="AC791" s="18"/>
      <c r="AD791" s="34"/>
      <c r="AE791" s="22" t="s">
        <v>8850</v>
      </c>
      <c r="AF791" s="22" t="s">
        <v>8859</v>
      </c>
      <c r="AG791" s="22" t="s">
        <v>8854</v>
      </c>
    </row>
    <row r="792" spans="1:33" ht="90" customHeight="1" x14ac:dyDescent="0.2">
      <c r="A792" s="18" t="s">
        <v>3868</v>
      </c>
      <c r="B792" s="18" t="s">
        <v>1041</v>
      </c>
      <c r="C792" s="15" t="s">
        <v>98</v>
      </c>
      <c r="D792" s="15" t="s">
        <v>649</v>
      </c>
      <c r="E792" s="15">
        <v>9</v>
      </c>
      <c r="F792" s="15">
        <v>9</v>
      </c>
      <c r="G792" s="15" t="s">
        <v>1025</v>
      </c>
      <c r="H792" s="15">
        <v>7</v>
      </c>
      <c r="I792" s="15">
        <v>4</v>
      </c>
      <c r="J792" s="15">
        <v>201111310</v>
      </c>
      <c r="K792" s="15" t="s">
        <v>650</v>
      </c>
      <c r="L792" s="15" t="s">
        <v>101</v>
      </c>
      <c r="M792" s="18" t="s">
        <v>5148</v>
      </c>
      <c r="N792" s="22" t="s">
        <v>73</v>
      </c>
      <c r="O792" s="15" t="s">
        <v>101</v>
      </c>
      <c r="P792" s="18" t="s">
        <v>1522</v>
      </c>
      <c r="Q792" s="22" t="s">
        <v>68</v>
      </c>
      <c r="R792" s="18">
        <v>50</v>
      </c>
      <c r="S792" s="18" t="s">
        <v>1522</v>
      </c>
      <c r="T792" s="15" t="s">
        <v>6065</v>
      </c>
      <c r="U792" s="18" t="s">
        <v>6318</v>
      </c>
      <c r="V792" s="15" t="s">
        <v>1049</v>
      </c>
      <c r="W792" s="18" t="s">
        <v>7620</v>
      </c>
      <c r="X792" s="18" t="s">
        <v>119</v>
      </c>
      <c r="Y792" s="18" t="s">
        <v>7621</v>
      </c>
      <c r="Z792" s="22"/>
      <c r="AA792" s="16">
        <v>44479</v>
      </c>
      <c r="AB792" s="34"/>
      <c r="AC792" s="18"/>
      <c r="AD792" s="34"/>
      <c r="AE792" s="22" t="s">
        <v>8850</v>
      </c>
      <c r="AF792" s="22" t="s">
        <v>8871</v>
      </c>
      <c r="AG792" s="22" t="s">
        <v>8854</v>
      </c>
    </row>
    <row r="793" spans="1:33" ht="90" customHeight="1" x14ac:dyDescent="0.2">
      <c r="A793" s="18" t="s">
        <v>3868</v>
      </c>
      <c r="B793" s="18" t="s">
        <v>1041</v>
      </c>
      <c r="C793" s="15" t="s">
        <v>98</v>
      </c>
      <c r="D793" s="15" t="s">
        <v>649</v>
      </c>
      <c r="E793" s="15">
        <v>9</v>
      </c>
      <c r="F793" s="15">
        <v>9</v>
      </c>
      <c r="G793" s="15" t="s">
        <v>1025</v>
      </c>
      <c r="H793" s="15">
        <v>9</v>
      </c>
      <c r="I793" s="15">
        <v>4</v>
      </c>
      <c r="J793" s="15">
        <v>201111510</v>
      </c>
      <c r="K793" s="15" t="s">
        <v>652</v>
      </c>
      <c r="L793" s="15" t="s">
        <v>101</v>
      </c>
      <c r="M793" s="18" t="s">
        <v>5149</v>
      </c>
      <c r="N793" s="22" t="s">
        <v>73</v>
      </c>
      <c r="O793" s="15" t="s">
        <v>101</v>
      </c>
      <c r="P793" s="18" t="s">
        <v>1522</v>
      </c>
      <c r="Q793" s="22" t="s">
        <v>68</v>
      </c>
      <c r="R793" s="18">
        <v>50</v>
      </c>
      <c r="S793" s="18" t="s">
        <v>1522</v>
      </c>
      <c r="T793" s="15" t="s">
        <v>6065</v>
      </c>
      <c r="U793" s="18" t="s">
        <v>6318</v>
      </c>
      <c r="V793" s="15" t="s">
        <v>1049</v>
      </c>
      <c r="W793" s="18" t="s">
        <v>7620</v>
      </c>
      <c r="X793" s="18" t="s">
        <v>119</v>
      </c>
      <c r="Y793" s="18" t="s">
        <v>7621</v>
      </c>
      <c r="Z793" s="22"/>
      <c r="AA793" s="16">
        <v>44479</v>
      </c>
      <c r="AB793" s="34"/>
      <c r="AC793" s="18"/>
      <c r="AD793" s="34"/>
      <c r="AE793" s="22" t="s">
        <v>8850</v>
      </c>
      <c r="AF793" s="22" t="s">
        <v>8871</v>
      </c>
      <c r="AG793" s="22" t="s">
        <v>8854</v>
      </c>
    </row>
    <row r="794" spans="1:33" ht="120" customHeight="1" x14ac:dyDescent="0.2">
      <c r="A794" s="18" t="s">
        <v>3868</v>
      </c>
      <c r="B794" s="18" t="s">
        <v>1041</v>
      </c>
      <c r="C794" s="15" t="s">
        <v>98</v>
      </c>
      <c r="D794" s="15" t="s">
        <v>649</v>
      </c>
      <c r="E794" s="15">
        <v>9</v>
      </c>
      <c r="F794" s="15">
        <v>9</v>
      </c>
      <c r="G794" s="15" t="s">
        <v>1025</v>
      </c>
      <c r="H794" s="15">
        <v>9</v>
      </c>
      <c r="I794" s="15">
        <v>4</v>
      </c>
      <c r="J794" s="15">
        <v>201111610</v>
      </c>
      <c r="K794" s="15" t="s">
        <v>656</v>
      </c>
      <c r="L794" s="15" t="s">
        <v>101</v>
      </c>
      <c r="M794" s="18" t="s">
        <v>5150</v>
      </c>
      <c r="N794" s="22" t="s">
        <v>73</v>
      </c>
      <c r="O794" s="15" t="s">
        <v>101</v>
      </c>
      <c r="P794" s="18" t="s">
        <v>1522</v>
      </c>
      <c r="Q794" s="22" t="s">
        <v>68</v>
      </c>
      <c r="R794" s="18">
        <v>50</v>
      </c>
      <c r="S794" s="18" t="s">
        <v>1522</v>
      </c>
      <c r="T794" s="15" t="s">
        <v>6065</v>
      </c>
      <c r="U794" s="18" t="s">
        <v>6318</v>
      </c>
      <c r="V794" s="15" t="s">
        <v>1049</v>
      </c>
      <c r="W794" s="18" t="s">
        <v>7620</v>
      </c>
      <c r="X794" s="18" t="s">
        <v>119</v>
      </c>
      <c r="Y794" s="18" t="s">
        <v>7621</v>
      </c>
      <c r="Z794" s="22"/>
      <c r="AA794" s="16">
        <v>44479</v>
      </c>
      <c r="AB794" s="34"/>
      <c r="AC794" s="18"/>
      <c r="AD794" s="34"/>
      <c r="AE794" s="22" t="s">
        <v>8850</v>
      </c>
      <c r="AF794" s="22" t="s">
        <v>8871</v>
      </c>
      <c r="AG794" s="22" t="s">
        <v>8854</v>
      </c>
    </row>
    <row r="795" spans="1:33" ht="165" customHeight="1" x14ac:dyDescent="0.2">
      <c r="A795" s="18" t="s">
        <v>3868</v>
      </c>
      <c r="B795" s="18" t="s">
        <v>1041</v>
      </c>
      <c r="C795" s="15" t="s">
        <v>98</v>
      </c>
      <c r="D795" s="15" t="s">
        <v>649</v>
      </c>
      <c r="E795" s="15">
        <v>9</v>
      </c>
      <c r="F795" s="15">
        <v>9</v>
      </c>
      <c r="G795" s="15" t="s">
        <v>1025</v>
      </c>
      <c r="H795" s="15">
        <v>9</v>
      </c>
      <c r="I795" s="15">
        <v>4</v>
      </c>
      <c r="J795" s="15">
        <v>201111710</v>
      </c>
      <c r="K795" s="15" t="s">
        <v>658</v>
      </c>
      <c r="L795" s="15" t="s">
        <v>101</v>
      </c>
      <c r="M795" s="18" t="s">
        <v>5151</v>
      </c>
      <c r="N795" s="22" t="s">
        <v>73</v>
      </c>
      <c r="O795" s="15" t="s">
        <v>101</v>
      </c>
      <c r="P795" s="18" t="s">
        <v>1522</v>
      </c>
      <c r="Q795" s="22" t="s">
        <v>68</v>
      </c>
      <c r="R795" s="18">
        <v>50</v>
      </c>
      <c r="S795" s="18" t="s">
        <v>1522</v>
      </c>
      <c r="T795" s="15" t="s">
        <v>6065</v>
      </c>
      <c r="U795" s="18" t="s">
        <v>6318</v>
      </c>
      <c r="V795" s="15" t="s">
        <v>1049</v>
      </c>
      <c r="W795" s="18" t="s">
        <v>7620</v>
      </c>
      <c r="X795" s="18" t="s">
        <v>119</v>
      </c>
      <c r="Y795" s="18" t="s">
        <v>7621</v>
      </c>
      <c r="Z795" s="22"/>
      <c r="AA795" s="16">
        <v>44479</v>
      </c>
      <c r="AB795" s="34"/>
      <c r="AC795" s="18"/>
      <c r="AD795" s="34"/>
      <c r="AE795" s="22" t="s">
        <v>8850</v>
      </c>
      <c r="AF795" s="22" t="s">
        <v>8871</v>
      </c>
      <c r="AG795" s="22" t="s">
        <v>8854</v>
      </c>
    </row>
    <row r="796" spans="1:33" ht="90" customHeight="1" x14ac:dyDescent="0.2">
      <c r="A796" s="18" t="s">
        <v>3868</v>
      </c>
      <c r="B796" s="18" t="s">
        <v>1041</v>
      </c>
      <c r="C796" s="15" t="s">
        <v>98</v>
      </c>
      <c r="D796" s="15" t="s">
        <v>649</v>
      </c>
      <c r="E796" s="15">
        <v>9</v>
      </c>
      <c r="F796" s="15">
        <v>9</v>
      </c>
      <c r="G796" s="15" t="s">
        <v>1025</v>
      </c>
      <c r="H796" s="15">
        <v>9</v>
      </c>
      <c r="I796" s="15">
        <v>4</v>
      </c>
      <c r="J796" s="15">
        <v>201111810</v>
      </c>
      <c r="K796" s="15" t="s">
        <v>660</v>
      </c>
      <c r="L796" s="15" t="s">
        <v>101</v>
      </c>
      <c r="M796" s="18" t="s">
        <v>5152</v>
      </c>
      <c r="N796" s="22" t="s">
        <v>73</v>
      </c>
      <c r="O796" s="15" t="s">
        <v>101</v>
      </c>
      <c r="P796" s="18" t="s">
        <v>1522</v>
      </c>
      <c r="Q796" s="22" t="s">
        <v>68</v>
      </c>
      <c r="R796" s="18">
        <v>50</v>
      </c>
      <c r="S796" s="18" t="s">
        <v>1522</v>
      </c>
      <c r="T796" s="15" t="s">
        <v>6065</v>
      </c>
      <c r="U796" s="18" t="s">
        <v>6318</v>
      </c>
      <c r="V796" s="15" t="s">
        <v>1049</v>
      </c>
      <c r="W796" s="18" t="s">
        <v>7620</v>
      </c>
      <c r="X796" s="18" t="s">
        <v>119</v>
      </c>
      <c r="Y796" s="18" t="s">
        <v>7621</v>
      </c>
      <c r="Z796" s="22"/>
      <c r="AA796" s="16">
        <v>44479</v>
      </c>
      <c r="AB796" s="34"/>
      <c r="AC796" s="18"/>
      <c r="AD796" s="34"/>
      <c r="AE796" s="22" t="s">
        <v>8850</v>
      </c>
      <c r="AF796" s="22" t="s">
        <v>8871</v>
      </c>
      <c r="AG796" s="22" t="s">
        <v>8854</v>
      </c>
    </row>
    <row r="797" spans="1:33" ht="90" customHeight="1" x14ac:dyDescent="0.2">
      <c r="A797" s="18" t="s">
        <v>3868</v>
      </c>
      <c r="B797" s="18" t="s">
        <v>1041</v>
      </c>
      <c r="C797" s="15" t="s">
        <v>98</v>
      </c>
      <c r="D797" s="15" t="s">
        <v>649</v>
      </c>
      <c r="E797" s="15">
        <v>9</v>
      </c>
      <c r="F797" s="15">
        <v>9</v>
      </c>
      <c r="G797" s="15" t="s">
        <v>1025</v>
      </c>
      <c r="H797" s="15">
        <v>9</v>
      </c>
      <c r="I797" s="15">
        <v>4</v>
      </c>
      <c r="J797" s="15">
        <v>201111910</v>
      </c>
      <c r="K797" s="15" t="s">
        <v>662</v>
      </c>
      <c r="L797" s="15" t="s">
        <v>101</v>
      </c>
      <c r="M797" s="18" t="s">
        <v>5153</v>
      </c>
      <c r="N797" s="22" t="s">
        <v>73</v>
      </c>
      <c r="O797" s="15" t="s">
        <v>101</v>
      </c>
      <c r="P797" s="18" t="s">
        <v>1522</v>
      </c>
      <c r="Q797" s="22" t="s">
        <v>68</v>
      </c>
      <c r="R797" s="18">
        <v>50</v>
      </c>
      <c r="S797" s="18" t="s">
        <v>1522</v>
      </c>
      <c r="T797" s="15" t="s">
        <v>6065</v>
      </c>
      <c r="U797" s="18" t="s">
        <v>6318</v>
      </c>
      <c r="V797" s="15" t="s">
        <v>1049</v>
      </c>
      <c r="W797" s="18" t="s">
        <v>7620</v>
      </c>
      <c r="X797" s="18" t="s">
        <v>119</v>
      </c>
      <c r="Y797" s="18" t="s">
        <v>7621</v>
      </c>
      <c r="Z797" s="22"/>
      <c r="AA797" s="16">
        <v>44479</v>
      </c>
      <c r="AB797" s="34"/>
      <c r="AC797" s="18"/>
      <c r="AD797" s="34"/>
      <c r="AE797" s="22" t="s">
        <v>8850</v>
      </c>
      <c r="AF797" s="22" t="s">
        <v>8871</v>
      </c>
      <c r="AG797" s="22" t="s">
        <v>8854</v>
      </c>
    </row>
    <row r="798" spans="1:33" ht="90" customHeight="1" x14ac:dyDescent="0.2">
      <c r="A798" s="18" t="s">
        <v>3868</v>
      </c>
      <c r="B798" s="18" t="s">
        <v>1041</v>
      </c>
      <c r="C798" s="15" t="s">
        <v>98</v>
      </c>
      <c r="D798" s="15" t="s">
        <v>649</v>
      </c>
      <c r="E798" s="15">
        <v>9</v>
      </c>
      <c r="F798" s="15">
        <v>9</v>
      </c>
      <c r="G798" s="15" t="s">
        <v>1025</v>
      </c>
      <c r="H798" s="15">
        <v>5</v>
      </c>
      <c r="I798" s="15">
        <v>4</v>
      </c>
      <c r="J798" s="15">
        <v>201111914</v>
      </c>
      <c r="K798" s="15" t="s">
        <v>3896</v>
      </c>
      <c r="L798" s="15" t="s">
        <v>101</v>
      </c>
      <c r="M798" s="18" t="s">
        <v>5154</v>
      </c>
      <c r="N798" s="22" t="s">
        <v>73</v>
      </c>
      <c r="O798" s="15" t="s">
        <v>101</v>
      </c>
      <c r="P798" s="18" t="s">
        <v>2987</v>
      </c>
      <c r="Q798" s="22" t="s">
        <v>68</v>
      </c>
      <c r="R798" s="18">
        <v>10</v>
      </c>
      <c r="S798" s="18" t="s">
        <v>2987</v>
      </c>
      <c r="T798" s="15"/>
      <c r="U798" s="18" t="s">
        <v>117</v>
      </c>
      <c r="V798" s="15" t="s">
        <v>73</v>
      </c>
      <c r="W798" s="18" t="s">
        <v>435</v>
      </c>
      <c r="X798" s="18" t="s">
        <v>119</v>
      </c>
      <c r="Y798" s="18" t="s">
        <v>655</v>
      </c>
      <c r="Z798" s="22"/>
      <c r="AA798" s="16">
        <v>45641</v>
      </c>
      <c r="AB798" s="34"/>
      <c r="AC798" s="18"/>
      <c r="AD798" s="34"/>
      <c r="AE798" s="22" t="s">
        <v>8850</v>
      </c>
      <c r="AF798" s="22" t="s">
        <v>8871</v>
      </c>
      <c r="AG798" s="22" t="s">
        <v>8854</v>
      </c>
    </row>
    <row r="799" spans="1:33" ht="120" customHeight="1" x14ac:dyDescent="0.2">
      <c r="A799" s="18" t="s">
        <v>3868</v>
      </c>
      <c r="B799" s="18" t="s">
        <v>1041</v>
      </c>
      <c r="C799" s="15" t="s">
        <v>98</v>
      </c>
      <c r="D799" s="15" t="s">
        <v>649</v>
      </c>
      <c r="E799" s="15">
        <v>9</v>
      </c>
      <c r="F799" s="15">
        <v>9</v>
      </c>
      <c r="G799" s="15" t="s">
        <v>1025</v>
      </c>
      <c r="H799" s="15">
        <v>9</v>
      </c>
      <c r="I799" s="15">
        <v>4</v>
      </c>
      <c r="J799" s="15">
        <v>201112010</v>
      </c>
      <c r="K799" s="15" t="s">
        <v>664</v>
      </c>
      <c r="L799" s="15" t="s">
        <v>101</v>
      </c>
      <c r="M799" s="18" t="s">
        <v>5155</v>
      </c>
      <c r="N799" s="22" t="s">
        <v>73</v>
      </c>
      <c r="O799" s="15" t="s">
        <v>101</v>
      </c>
      <c r="P799" s="18" t="s">
        <v>1522</v>
      </c>
      <c r="Q799" s="22" t="s">
        <v>68</v>
      </c>
      <c r="R799" s="18">
        <v>50</v>
      </c>
      <c r="S799" s="18" t="s">
        <v>1522</v>
      </c>
      <c r="T799" s="15" t="s">
        <v>6065</v>
      </c>
      <c r="U799" s="18" t="s">
        <v>6318</v>
      </c>
      <c r="V799" s="15" t="s">
        <v>1049</v>
      </c>
      <c r="W799" s="18" t="s">
        <v>7620</v>
      </c>
      <c r="X799" s="18" t="s">
        <v>119</v>
      </c>
      <c r="Y799" s="18" t="s">
        <v>7621</v>
      </c>
      <c r="Z799" s="22"/>
      <c r="AA799" s="16">
        <v>44479</v>
      </c>
      <c r="AB799" s="34"/>
      <c r="AC799" s="18"/>
      <c r="AD799" s="34"/>
      <c r="AE799" s="22" t="s">
        <v>8850</v>
      </c>
      <c r="AF799" s="22" t="s">
        <v>8871</v>
      </c>
      <c r="AG799" s="22" t="s">
        <v>8854</v>
      </c>
    </row>
    <row r="800" spans="1:33" ht="135" customHeight="1" x14ac:dyDescent="0.2">
      <c r="A800" s="18" t="s">
        <v>3868</v>
      </c>
      <c r="B800" s="18" t="s">
        <v>1041</v>
      </c>
      <c r="C800" s="15" t="s">
        <v>98</v>
      </c>
      <c r="D800" s="15" t="s">
        <v>649</v>
      </c>
      <c r="E800" s="15">
        <v>9</v>
      </c>
      <c r="F800" s="15">
        <v>9</v>
      </c>
      <c r="G800" s="15" t="s">
        <v>1025</v>
      </c>
      <c r="H800" s="15">
        <v>8</v>
      </c>
      <c r="I800" s="15">
        <v>4</v>
      </c>
      <c r="J800" s="15">
        <v>201112022</v>
      </c>
      <c r="K800" s="15" t="s">
        <v>3898</v>
      </c>
      <c r="L800" s="15" t="s">
        <v>101</v>
      </c>
      <c r="M800" s="18" t="s">
        <v>5156</v>
      </c>
      <c r="N800" s="22" t="s">
        <v>73</v>
      </c>
      <c r="O800" s="15" t="s">
        <v>101</v>
      </c>
      <c r="P800" s="18" t="s">
        <v>1522</v>
      </c>
      <c r="Q800" s="22" t="s">
        <v>68</v>
      </c>
      <c r="R800" s="18">
        <v>50</v>
      </c>
      <c r="S800" s="18" t="s">
        <v>1522</v>
      </c>
      <c r="T800" s="15" t="s">
        <v>6065</v>
      </c>
      <c r="U800" s="18" t="s">
        <v>6318</v>
      </c>
      <c r="V800" s="15" t="s">
        <v>1049</v>
      </c>
      <c r="W800" s="18" t="s">
        <v>7620</v>
      </c>
      <c r="X800" s="18" t="s">
        <v>119</v>
      </c>
      <c r="Y800" s="18" t="s">
        <v>7621</v>
      </c>
      <c r="Z800" s="22"/>
      <c r="AA800" s="16">
        <v>44479</v>
      </c>
      <c r="AB800" s="34"/>
      <c r="AC800" s="18"/>
      <c r="AD800" s="34"/>
      <c r="AE800" s="22" t="s">
        <v>8850</v>
      </c>
      <c r="AF800" s="22" t="s">
        <v>8871</v>
      </c>
      <c r="AG800" s="22" t="s">
        <v>8854</v>
      </c>
    </row>
    <row r="801" spans="1:33" ht="33.75" customHeight="1" x14ac:dyDescent="0.2">
      <c r="A801" s="18" t="s">
        <v>3868</v>
      </c>
      <c r="B801" s="18" t="s">
        <v>1041</v>
      </c>
      <c r="C801" s="15" t="s">
        <v>61</v>
      </c>
      <c r="D801" s="15" t="s">
        <v>62</v>
      </c>
      <c r="E801" s="15" t="s">
        <v>3155</v>
      </c>
      <c r="F801" s="15" t="s">
        <v>3155</v>
      </c>
      <c r="G801" s="15" t="s">
        <v>3155</v>
      </c>
      <c r="H801" s="15">
        <v>5</v>
      </c>
      <c r="I801" s="15" t="s">
        <v>3155</v>
      </c>
      <c r="J801" s="15">
        <v>116020209</v>
      </c>
      <c r="K801" s="15" t="s">
        <v>2535</v>
      </c>
      <c r="L801" s="15" t="s">
        <v>1436</v>
      </c>
      <c r="M801" s="18" t="s">
        <v>5097</v>
      </c>
      <c r="N801" s="22" t="s">
        <v>73</v>
      </c>
      <c r="O801" s="15" t="s">
        <v>1438</v>
      </c>
      <c r="P801" s="18" t="s">
        <v>5937</v>
      </c>
      <c r="Q801" s="22" t="s">
        <v>73</v>
      </c>
      <c r="R801" s="18">
        <v>30</v>
      </c>
      <c r="S801" s="18" t="s">
        <v>5937</v>
      </c>
      <c r="T801" s="15"/>
      <c r="U801" s="18" t="s">
        <v>2464</v>
      </c>
      <c r="V801" s="15" t="s">
        <v>68</v>
      </c>
      <c r="W801" s="18" t="s">
        <v>2464</v>
      </c>
      <c r="X801" s="18" t="s">
        <v>71</v>
      </c>
      <c r="Y801" s="18" t="s">
        <v>7591</v>
      </c>
      <c r="Z801" s="22"/>
      <c r="AA801" s="16">
        <v>45110</v>
      </c>
      <c r="AB801" s="34"/>
      <c r="AC801" s="18"/>
      <c r="AD801" s="34"/>
      <c r="AE801" s="22" t="s">
        <v>8850</v>
      </c>
      <c r="AF801" s="22" t="s">
        <v>8875</v>
      </c>
      <c r="AG801" s="22" t="s">
        <v>8851</v>
      </c>
    </row>
    <row r="802" spans="1:33" ht="60" customHeight="1" x14ac:dyDescent="0.2">
      <c r="A802" s="18" t="s">
        <v>3868</v>
      </c>
      <c r="B802" s="18" t="s">
        <v>1041</v>
      </c>
      <c r="C802" s="15" t="s">
        <v>61</v>
      </c>
      <c r="D802" s="15" t="s">
        <v>62</v>
      </c>
      <c r="E802" s="15" t="s">
        <v>3155</v>
      </c>
      <c r="F802" s="15" t="s">
        <v>3155</v>
      </c>
      <c r="G802" s="15" t="s">
        <v>3155</v>
      </c>
      <c r="H802" s="15">
        <v>2</v>
      </c>
      <c r="I802" s="15" t="s">
        <v>3155</v>
      </c>
      <c r="J802" s="15">
        <v>119032115</v>
      </c>
      <c r="K802" s="15" t="s">
        <v>2589</v>
      </c>
      <c r="L802" s="15" t="s">
        <v>2296</v>
      </c>
      <c r="M802" s="18" t="s">
        <v>5109</v>
      </c>
      <c r="N802" s="22" t="s">
        <v>68</v>
      </c>
      <c r="O802" s="15" t="s">
        <v>2591</v>
      </c>
      <c r="P802" s="18" t="s">
        <v>5975</v>
      </c>
      <c r="Q802" s="22" t="s">
        <v>73</v>
      </c>
      <c r="R802" s="18">
        <v>1</v>
      </c>
      <c r="S802" s="18" t="s">
        <v>5975</v>
      </c>
      <c r="T802" s="15"/>
      <c r="U802" s="18" t="s">
        <v>6516</v>
      </c>
      <c r="V802" s="15" t="s">
        <v>1049</v>
      </c>
      <c r="W802" s="18" t="s">
        <v>7605</v>
      </c>
      <c r="X802" s="18" t="s">
        <v>71</v>
      </c>
      <c r="Y802" s="18" t="s">
        <v>7606</v>
      </c>
      <c r="Z802" s="22" t="s">
        <v>44</v>
      </c>
      <c r="AA802" s="16">
        <v>45763</v>
      </c>
      <c r="AB802" s="34" t="s">
        <v>68</v>
      </c>
      <c r="AC802" s="18"/>
      <c r="AD802" s="34"/>
      <c r="AE802" s="22" t="s">
        <v>8850</v>
      </c>
      <c r="AF802" s="22" t="s">
        <v>8856</v>
      </c>
      <c r="AG802" s="22" t="s">
        <v>8851</v>
      </c>
    </row>
    <row r="803" spans="1:33" ht="60" customHeight="1" x14ac:dyDescent="0.2">
      <c r="A803" s="18" t="s">
        <v>3868</v>
      </c>
      <c r="B803" s="18" t="s">
        <v>1041</v>
      </c>
      <c r="C803" s="15" t="s">
        <v>98</v>
      </c>
      <c r="D803" s="15" t="s">
        <v>62</v>
      </c>
      <c r="E803" s="15" t="s">
        <v>3155</v>
      </c>
      <c r="F803" s="15" t="s">
        <v>3155</v>
      </c>
      <c r="G803" s="15" t="s">
        <v>3155</v>
      </c>
      <c r="H803" s="15">
        <v>9</v>
      </c>
      <c r="I803" s="15" t="s">
        <v>3155</v>
      </c>
      <c r="J803" s="15">
        <v>201150610</v>
      </c>
      <c r="K803" s="15" t="s">
        <v>442</v>
      </c>
      <c r="L803" s="15" t="s">
        <v>101</v>
      </c>
      <c r="M803" s="18" t="s">
        <v>5212</v>
      </c>
      <c r="N803" s="22" t="s">
        <v>73</v>
      </c>
      <c r="O803" s="15" t="s">
        <v>444</v>
      </c>
      <c r="P803" s="18" t="s">
        <v>114</v>
      </c>
      <c r="Q803" s="22" t="s">
        <v>73</v>
      </c>
      <c r="R803" s="18">
        <v>100</v>
      </c>
      <c r="S803" s="18" t="s">
        <v>114</v>
      </c>
      <c r="T803" s="15" t="s">
        <v>6079</v>
      </c>
      <c r="U803" s="18" t="s">
        <v>6523</v>
      </c>
      <c r="V803" s="15" t="s">
        <v>1049</v>
      </c>
      <c r="W803" s="18" t="s">
        <v>7627</v>
      </c>
      <c r="X803" s="18" t="s">
        <v>119</v>
      </c>
      <c r="Y803" s="18" t="s">
        <v>7628</v>
      </c>
      <c r="Z803" s="22" t="s">
        <v>1025</v>
      </c>
      <c r="AA803" s="16">
        <v>46574</v>
      </c>
      <c r="AB803" s="34" t="s">
        <v>73</v>
      </c>
      <c r="AC803" s="18"/>
      <c r="AD803" s="34"/>
      <c r="AE803" s="22" t="s">
        <v>8850</v>
      </c>
      <c r="AF803" s="22" t="s">
        <v>8883</v>
      </c>
      <c r="AG803" s="22" t="s">
        <v>8851</v>
      </c>
    </row>
    <row r="804" spans="1:33" ht="75" customHeight="1" x14ac:dyDescent="0.2">
      <c r="A804" s="18">
        <v>890929073</v>
      </c>
      <c r="B804" s="18" t="s">
        <v>3869</v>
      </c>
      <c r="C804" s="15" t="s">
        <v>61</v>
      </c>
      <c r="D804" s="15" t="s">
        <v>1652</v>
      </c>
      <c r="E804" s="15">
        <v>19</v>
      </c>
      <c r="F804" s="15">
        <v>16</v>
      </c>
      <c r="G804" s="15" t="s">
        <v>44</v>
      </c>
      <c r="H804" s="15">
        <v>6</v>
      </c>
      <c r="I804" s="15">
        <v>2</v>
      </c>
      <c r="J804" s="15">
        <v>114082210</v>
      </c>
      <c r="K804" s="15" t="s">
        <v>1653</v>
      </c>
      <c r="L804" s="15" t="s">
        <v>1436</v>
      </c>
      <c r="M804" s="18" t="s">
        <v>5389</v>
      </c>
      <c r="N804" s="22"/>
      <c r="O804" s="15" t="s">
        <v>1654</v>
      </c>
      <c r="P804" s="18" t="s">
        <v>3245</v>
      </c>
      <c r="Q804" s="22"/>
      <c r="R804" s="18">
        <v>30</v>
      </c>
      <c r="S804" s="18" t="s">
        <v>3245</v>
      </c>
      <c r="T804" s="15"/>
      <c r="U804" s="18" t="s">
        <v>6580</v>
      </c>
      <c r="V804" s="15"/>
      <c r="W804" s="18" t="s">
        <v>6580</v>
      </c>
      <c r="X804" s="18" t="s">
        <v>43</v>
      </c>
      <c r="Y804" s="18" t="s">
        <v>7570</v>
      </c>
      <c r="Z804" s="22"/>
      <c r="AA804" s="16">
        <v>44375</v>
      </c>
      <c r="AB804" s="34"/>
      <c r="AC804" s="18"/>
      <c r="AD804" s="34"/>
      <c r="AE804" s="22" t="s">
        <v>8850</v>
      </c>
      <c r="AF804" s="22" t="s">
        <v>8857</v>
      </c>
      <c r="AG804" s="22" t="s">
        <v>8854</v>
      </c>
    </row>
    <row r="805" spans="1:33" ht="60" customHeight="1" x14ac:dyDescent="0.2">
      <c r="A805" s="18">
        <v>890929073</v>
      </c>
      <c r="B805" s="18" t="s">
        <v>3869</v>
      </c>
      <c r="C805" s="15" t="s">
        <v>61</v>
      </c>
      <c r="D805" s="15" t="s">
        <v>1652</v>
      </c>
      <c r="E805" s="15">
        <v>19</v>
      </c>
      <c r="F805" s="15">
        <v>16</v>
      </c>
      <c r="G805" s="15" t="s">
        <v>44</v>
      </c>
      <c r="H805" s="15">
        <v>5</v>
      </c>
      <c r="I805" s="15">
        <v>2</v>
      </c>
      <c r="J805" s="15">
        <v>114082230</v>
      </c>
      <c r="K805" s="15" t="s">
        <v>1658</v>
      </c>
      <c r="L805" s="15" t="s">
        <v>1436</v>
      </c>
      <c r="M805" s="18" t="s">
        <v>5390</v>
      </c>
      <c r="N805" s="22"/>
      <c r="O805" s="15" t="s">
        <v>1654</v>
      </c>
      <c r="P805" s="18" t="s">
        <v>5936</v>
      </c>
      <c r="Q805" s="22"/>
      <c r="R805" s="18">
        <v>30</v>
      </c>
      <c r="S805" s="18" t="s">
        <v>6013</v>
      </c>
      <c r="T805" s="15"/>
      <c r="U805" s="18" t="s">
        <v>6525</v>
      </c>
      <c r="V805" s="15"/>
      <c r="W805" s="18" t="s">
        <v>6525</v>
      </c>
      <c r="X805" s="18" t="s">
        <v>71</v>
      </c>
      <c r="Y805" s="18" t="s">
        <v>2952</v>
      </c>
      <c r="Z805" s="22"/>
      <c r="AA805" s="16">
        <v>44257</v>
      </c>
      <c r="AB805" s="34"/>
      <c r="AC805" s="18"/>
      <c r="AD805" s="34"/>
      <c r="AE805" s="22" t="s">
        <v>8850</v>
      </c>
      <c r="AF805" s="22" t="s">
        <v>8857</v>
      </c>
      <c r="AG805" s="22" t="s">
        <v>8854</v>
      </c>
    </row>
    <row r="806" spans="1:33" ht="60" customHeight="1" x14ac:dyDescent="0.2">
      <c r="A806" s="18">
        <v>890929073</v>
      </c>
      <c r="B806" s="18" t="s">
        <v>3869</v>
      </c>
      <c r="C806" s="15" t="s">
        <v>61</v>
      </c>
      <c r="D806" s="15" t="s">
        <v>1652</v>
      </c>
      <c r="E806" s="15">
        <v>19</v>
      </c>
      <c r="F806" s="15">
        <v>16</v>
      </c>
      <c r="G806" s="15" t="s">
        <v>44</v>
      </c>
      <c r="H806" s="15">
        <v>6</v>
      </c>
      <c r="I806" s="15">
        <v>2</v>
      </c>
      <c r="J806" s="15">
        <v>114082250</v>
      </c>
      <c r="K806" s="15" t="s">
        <v>1660</v>
      </c>
      <c r="L806" s="15" t="s">
        <v>1436</v>
      </c>
      <c r="M806" s="18" t="s">
        <v>5391</v>
      </c>
      <c r="N806" s="22"/>
      <c r="O806" s="15" t="s">
        <v>1654</v>
      </c>
      <c r="P806" s="18" t="s">
        <v>6013</v>
      </c>
      <c r="Q806" s="22"/>
      <c r="R806" s="18">
        <v>30</v>
      </c>
      <c r="S806" s="18" t="s">
        <v>6013</v>
      </c>
      <c r="T806" s="15"/>
      <c r="U806" s="18" t="s">
        <v>6581</v>
      </c>
      <c r="V806" s="15"/>
      <c r="W806" s="18" t="s">
        <v>6581</v>
      </c>
      <c r="X806" s="18" t="s">
        <v>7688</v>
      </c>
      <c r="Y806" s="18" t="s">
        <v>7573</v>
      </c>
      <c r="Z806" s="22"/>
      <c r="AA806" s="16">
        <v>44540</v>
      </c>
      <c r="AB806" s="34"/>
      <c r="AC806" s="18"/>
      <c r="AD806" s="34"/>
      <c r="AE806" s="22" t="s">
        <v>8850</v>
      </c>
      <c r="AF806" s="22" t="s">
        <v>8857</v>
      </c>
      <c r="AG806" s="22" t="s">
        <v>8854</v>
      </c>
    </row>
    <row r="807" spans="1:33" ht="60" customHeight="1" x14ac:dyDescent="0.2">
      <c r="A807" s="18">
        <v>890929073</v>
      </c>
      <c r="B807" s="18" t="s">
        <v>3869</v>
      </c>
      <c r="C807" s="15" t="s">
        <v>61</v>
      </c>
      <c r="D807" s="15" t="s">
        <v>1652</v>
      </c>
      <c r="E807" s="15">
        <v>19</v>
      </c>
      <c r="F807" s="15">
        <v>16</v>
      </c>
      <c r="G807" s="15" t="s">
        <v>44</v>
      </c>
      <c r="H807" s="15">
        <v>6</v>
      </c>
      <c r="I807" s="15">
        <v>2</v>
      </c>
      <c r="J807" s="15">
        <v>114082260</v>
      </c>
      <c r="K807" s="15" t="s">
        <v>1664</v>
      </c>
      <c r="L807" s="15" t="s">
        <v>1436</v>
      </c>
      <c r="M807" s="18" t="s">
        <v>5392</v>
      </c>
      <c r="N807" s="22"/>
      <c r="O807" s="15" t="s">
        <v>1654</v>
      </c>
      <c r="P807" s="18" t="s">
        <v>6013</v>
      </c>
      <c r="Q807" s="22"/>
      <c r="R807" s="18">
        <v>30</v>
      </c>
      <c r="S807" s="18" t="s">
        <v>6013</v>
      </c>
      <c r="T807" s="15"/>
      <c r="U807" s="18" t="s">
        <v>6581</v>
      </c>
      <c r="V807" s="15"/>
      <c r="W807" s="18" t="s">
        <v>6581</v>
      </c>
      <c r="X807" s="18" t="s">
        <v>251</v>
      </c>
      <c r="Y807" s="18" t="s">
        <v>6825</v>
      </c>
      <c r="Z807" s="22"/>
      <c r="AA807" s="16">
        <v>44559</v>
      </c>
      <c r="AB807" s="34"/>
      <c r="AC807" s="18"/>
      <c r="AD807" s="22"/>
      <c r="AE807" s="22" t="s">
        <v>8850</v>
      </c>
      <c r="AF807" s="22" t="s">
        <v>8857</v>
      </c>
      <c r="AG807" s="22" t="s">
        <v>8854</v>
      </c>
    </row>
    <row r="808" spans="1:33" ht="60" customHeight="1" x14ac:dyDescent="0.2">
      <c r="A808" s="18">
        <v>890929073</v>
      </c>
      <c r="B808" s="18" t="s">
        <v>3869</v>
      </c>
      <c r="C808" s="15" t="s">
        <v>61</v>
      </c>
      <c r="D808" s="15" t="s">
        <v>1652</v>
      </c>
      <c r="E808" s="15">
        <v>19</v>
      </c>
      <c r="F808" s="15">
        <v>16</v>
      </c>
      <c r="G808" s="15" t="s">
        <v>44</v>
      </c>
      <c r="H808" s="15">
        <v>6</v>
      </c>
      <c r="I808" s="15">
        <v>2</v>
      </c>
      <c r="J808" s="15">
        <v>114082270</v>
      </c>
      <c r="K808" s="15" t="s">
        <v>1665</v>
      </c>
      <c r="L808" s="15" t="s">
        <v>1436</v>
      </c>
      <c r="M808" s="18" t="s">
        <v>5393</v>
      </c>
      <c r="N808" s="22"/>
      <c r="O808" s="15" t="s">
        <v>1654</v>
      </c>
      <c r="P808" s="18" t="s">
        <v>6013</v>
      </c>
      <c r="Q808" s="22"/>
      <c r="R808" s="18">
        <v>30</v>
      </c>
      <c r="S808" s="18" t="s">
        <v>6013</v>
      </c>
      <c r="T808" s="15"/>
      <c r="U808" s="18" t="s">
        <v>6581</v>
      </c>
      <c r="V808" s="15"/>
      <c r="W808" s="18" t="s">
        <v>6581</v>
      </c>
      <c r="X808" s="18" t="s">
        <v>7688</v>
      </c>
      <c r="Y808" s="18" t="s">
        <v>7574</v>
      </c>
      <c r="Z808" s="22"/>
      <c r="AA808" s="16">
        <v>44303</v>
      </c>
      <c r="AB808" s="34"/>
      <c r="AC808" s="18"/>
      <c r="AD808" s="34"/>
      <c r="AE808" s="22" t="s">
        <v>8850</v>
      </c>
      <c r="AF808" s="22" t="s">
        <v>8857</v>
      </c>
      <c r="AG808" s="22" t="s">
        <v>8854</v>
      </c>
    </row>
    <row r="809" spans="1:33" ht="75" customHeight="1" x14ac:dyDescent="0.2">
      <c r="A809" s="18">
        <v>890929073</v>
      </c>
      <c r="B809" s="18" t="s">
        <v>3869</v>
      </c>
      <c r="C809" s="15" t="s">
        <v>61</v>
      </c>
      <c r="D809" s="15" t="s">
        <v>1652</v>
      </c>
      <c r="E809" s="15">
        <v>19</v>
      </c>
      <c r="F809" s="15">
        <v>16</v>
      </c>
      <c r="G809" s="15" t="s">
        <v>44</v>
      </c>
      <c r="H809" s="15">
        <v>5</v>
      </c>
      <c r="I809" s="15">
        <v>2</v>
      </c>
      <c r="J809" s="15">
        <v>114082411</v>
      </c>
      <c r="K809" s="15" t="s">
        <v>1676</v>
      </c>
      <c r="L809" s="15" t="s">
        <v>940</v>
      </c>
      <c r="M809" s="18" t="s">
        <v>5394</v>
      </c>
      <c r="N809" s="22"/>
      <c r="O809" s="15" t="s">
        <v>1678</v>
      </c>
      <c r="P809" s="18" t="s">
        <v>6000</v>
      </c>
      <c r="Q809" s="22"/>
      <c r="R809" s="18">
        <v>1</v>
      </c>
      <c r="S809" s="18" t="s">
        <v>6000</v>
      </c>
      <c r="T809" s="15"/>
      <c r="U809" s="18" t="s">
        <v>6582</v>
      </c>
      <c r="V809" s="15"/>
      <c r="W809" s="18" t="s">
        <v>6582</v>
      </c>
      <c r="X809" s="18" t="s">
        <v>7689</v>
      </c>
      <c r="Y809" s="18" t="s">
        <v>1681</v>
      </c>
      <c r="Z809" s="22"/>
      <c r="AA809" s="16">
        <v>44368</v>
      </c>
      <c r="AB809" s="34"/>
      <c r="AC809" s="18"/>
      <c r="AD809" s="34"/>
      <c r="AE809" s="22" t="s">
        <v>8850</v>
      </c>
      <c r="AF809" s="22" t="s">
        <v>8857</v>
      </c>
      <c r="AG809" s="22" t="s">
        <v>8854</v>
      </c>
    </row>
    <row r="810" spans="1:33" ht="90" customHeight="1" x14ac:dyDescent="0.2">
      <c r="A810" s="18">
        <v>890929073</v>
      </c>
      <c r="B810" s="18" t="s">
        <v>3869</v>
      </c>
      <c r="C810" s="15" t="s">
        <v>61</v>
      </c>
      <c r="D810" s="15" t="s">
        <v>1652</v>
      </c>
      <c r="E810" s="15">
        <v>19</v>
      </c>
      <c r="F810" s="15">
        <v>16</v>
      </c>
      <c r="G810" s="15" t="s">
        <v>44</v>
      </c>
      <c r="H810" s="15">
        <v>4</v>
      </c>
      <c r="I810" s="15">
        <v>2</v>
      </c>
      <c r="J810" s="15">
        <v>114082525</v>
      </c>
      <c r="K810" s="15" t="s">
        <v>1682</v>
      </c>
      <c r="L810" s="15" t="s">
        <v>64</v>
      </c>
      <c r="M810" s="18" t="s">
        <v>5395</v>
      </c>
      <c r="N810" s="22"/>
      <c r="O810" s="15" t="s">
        <v>64</v>
      </c>
      <c r="P810" s="18" t="s">
        <v>6007</v>
      </c>
      <c r="Q810" s="22"/>
      <c r="R810" s="18">
        <v>1</v>
      </c>
      <c r="S810" s="18" t="s">
        <v>6007</v>
      </c>
      <c r="T810" s="15"/>
      <c r="U810" s="18" t="s">
        <v>6582</v>
      </c>
      <c r="V810" s="15"/>
      <c r="W810" s="18" t="s">
        <v>6582</v>
      </c>
      <c r="X810" s="18" t="s">
        <v>96</v>
      </c>
      <c r="Y810" s="18" t="s">
        <v>2953</v>
      </c>
      <c r="Z810" s="22"/>
      <c r="AA810" s="16">
        <v>44377</v>
      </c>
      <c r="AB810" s="34"/>
      <c r="AC810" s="18"/>
      <c r="AD810" s="34"/>
      <c r="AE810" s="22" t="s">
        <v>8850</v>
      </c>
      <c r="AF810" s="22" t="s">
        <v>8857</v>
      </c>
      <c r="AG810" s="22" t="s">
        <v>8854</v>
      </c>
    </row>
    <row r="811" spans="1:33" ht="135" customHeight="1" x14ac:dyDescent="0.2">
      <c r="A811" s="18">
        <v>890929073</v>
      </c>
      <c r="B811" s="18" t="s">
        <v>3869</v>
      </c>
      <c r="C811" s="15" t="s">
        <v>61</v>
      </c>
      <c r="D811" s="15" t="s">
        <v>1652</v>
      </c>
      <c r="E811" s="15">
        <v>19</v>
      </c>
      <c r="F811" s="15">
        <v>16</v>
      </c>
      <c r="G811" s="15" t="s">
        <v>44</v>
      </c>
      <c r="H811" s="15">
        <v>4</v>
      </c>
      <c r="I811" s="15">
        <v>2</v>
      </c>
      <c r="J811" s="15">
        <v>114082637</v>
      </c>
      <c r="K811" s="15" t="s">
        <v>1687</v>
      </c>
      <c r="L811" s="15" t="s">
        <v>64</v>
      </c>
      <c r="M811" s="18" t="s">
        <v>5396</v>
      </c>
      <c r="N811" s="22"/>
      <c r="O811" s="15" t="s">
        <v>64</v>
      </c>
      <c r="P811" s="18" t="s">
        <v>6020</v>
      </c>
      <c r="Q811" s="22"/>
      <c r="R811" s="18">
        <v>1</v>
      </c>
      <c r="S811" s="18" t="s">
        <v>6020</v>
      </c>
      <c r="T811" s="15"/>
      <c r="U811" s="18" t="s">
        <v>6582</v>
      </c>
      <c r="V811" s="15"/>
      <c r="W811" s="18" t="s">
        <v>6582</v>
      </c>
      <c r="X811" s="18" t="s">
        <v>187</v>
      </c>
      <c r="Y811" s="18" t="s">
        <v>2954</v>
      </c>
      <c r="Z811" s="22"/>
      <c r="AA811" s="16">
        <v>44376</v>
      </c>
      <c r="AB811" s="34"/>
      <c r="AC811" s="18"/>
      <c r="AD811" s="34"/>
      <c r="AE811" s="22" t="s">
        <v>8850</v>
      </c>
      <c r="AF811" s="22" t="s">
        <v>8857</v>
      </c>
      <c r="AG811" s="22" t="s">
        <v>8854</v>
      </c>
    </row>
    <row r="812" spans="1:33" ht="60" customHeight="1" x14ac:dyDescent="0.2">
      <c r="A812" s="18">
        <v>890929073</v>
      </c>
      <c r="B812" s="18" t="s">
        <v>3869</v>
      </c>
      <c r="C812" s="15" t="s">
        <v>61</v>
      </c>
      <c r="D812" s="15" t="s">
        <v>1652</v>
      </c>
      <c r="E812" s="15">
        <v>19</v>
      </c>
      <c r="F812" s="15">
        <v>16</v>
      </c>
      <c r="G812" s="15" t="s">
        <v>44</v>
      </c>
      <c r="H812" s="15">
        <v>4</v>
      </c>
      <c r="I812" s="15">
        <v>2</v>
      </c>
      <c r="J812" s="15">
        <v>114092515</v>
      </c>
      <c r="K812" s="15" t="s">
        <v>1696</v>
      </c>
      <c r="L812" s="15" t="s">
        <v>1436</v>
      </c>
      <c r="M812" s="18" t="s">
        <v>5397</v>
      </c>
      <c r="N812" s="22"/>
      <c r="O812" s="15" t="s">
        <v>1692</v>
      </c>
      <c r="P812" s="18" t="s">
        <v>6021</v>
      </c>
      <c r="Q812" s="22"/>
      <c r="R812" s="18">
        <v>14</v>
      </c>
      <c r="S812" s="18" t="s">
        <v>6021</v>
      </c>
      <c r="T812" s="15"/>
      <c r="U812" s="18" t="s">
        <v>6583</v>
      </c>
      <c r="V812" s="15"/>
      <c r="W812" s="18" t="s">
        <v>6583</v>
      </c>
      <c r="X812" s="18" t="s">
        <v>71</v>
      </c>
      <c r="Y812" s="18" t="s">
        <v>1698</v>
      </c>
      <c r="Z812" s="22"/>
      <c r="AA812" s="16">
        <v>44354</v>
      </c>
      <c r="AB812" s="34"/>
      <c r="AC812" s="18"/>
      <c r="AD812" s="34"/>
      <c r="AE812" s="22" t="s">
        <v>8850</v>
      </c>
      <c r="AF812" s="22" t="s">
        <v>8857</v>
      </c>
      <c r="AG812" s="22" t="s">
        <v>8854</v>
      </c>
    </row>
    <row r="813" spans="1:33" ht="75" customHeight="1" x14ac:dyDescent="0.2">
      <c r="A813" s="18">
        <v>890929073</v>
      </c>
      <c r="B813" s="18" t="s">
        <v>3869</v>
      </c>
      <c r="C813" s="15" t="s">
        <v>61</v>
      </c>
      <c r="D813" s="15" t="s">
        <v>1652</v>
      </c>
      <c r="E813" s="15">
        <v>19</v>
      </c>
      <c r="F813" s="15">
        <v>16</v>
      </c>
      <c r="G813" s="15" t="s">
        <v>44</v>
      </c>
      <c r="H813" s="15">
        <v>5</v>
      </c>
      <c r="I813" s="15">
        <v>2</v>
      </c>
      <c r="J813" s="15">
        <v>114092550</v>
      </c>
      <c r="K813" s="15" t="s">
        <v>1699</v>
      </c>
      <c r="L813" s="15" t="s">
        <v>64</v>
      </c>
      <c r="M813" s="18" t="s">
        <v>5398</v>
      </c>
      <c r="N813" s="22"/>
      <c r="O813" s="15" t="s">
        <v>64</v>
      </c>
      <c r="P813" s="18" t="s">
        <v>5985</v>
      </c>
      <c r="Q813" s="22"/>
      <c r="R813" s="18">
        <v>1</v>
      </c>
      <c r="S813" s="18" t="s">
        <v>6584</v>
      </c>
      <c r="T813" s="15"/>
      <c r="U813" s="18" t="s">
        <v>6585</v>
      </c>
      <c r="V813" s="15"/>
      <c r="W813" s="18" t="s">
        <v>6585</v>
      </c>
      <c r="X813" s="18" t="s">
        <v>1724</v>
      </c>
      <c r="Y813" s="18" t="s">
        <v>1702</v>
      </c>
      <c r="Z813" s="22"/>
      <c r="AA813" s="16">
        <v>45151</v>
      </c>
      <c r="AB813" s="34"/>
      <c r="AC813" s="18"/>
      <c r="AD813" s="34"/>
      <c r="AE813" s="22" t="s">
        <v>8850</v>
      </c>
      <c r="AF813" s="22" t="s">
        <v>8857</v>
      </c>
      <c r="AG813" s="22" t="s">
        <v>8854</v>
      </c>
    </row>
    <row r="814" spans="1:33" ht="60" customHeight="1" x14ac:dyDescent="0.2">
      <c r="A814" s="18">
        <v>890929073</v>
      </c>
      <c r="B814" s="18" t="s">
        <v>3869</v>
      </c>
      <c r="C814" s="15" t="s">
        <v>61</v>
      </c>
      <c r="D814" s="15" t="s">
        <v>1652</v>
      </c>
      <c r="E814" s="15">
        <v>19</v>
      </c>
      <c r="F814" s="15">
        <v>16</v>
      </c>
      <c r="G814" s="15" t="s">
        <v>44</v>
      </c>
      <c r="H814" s="15">
        <v>5</v>
      </c>
      <c r="I814" s="15">
        <v>2</v>
      </c>
      <c r="J814" s="15">
        <v>114092605</v>
      </c>
      <c r="K814" s="15" t="s">
        <v>1703</v>
      </c>
      <c r="L814" s="15" t="s">
        <v>1436</v>
      </c>
      <c r="M814" s="18" t="s">
        <v>5399</v>
      </c>
      <c r="N814" s="22"/>
      <c r="O814" s="15" t="s">
        <v>1428</v>
      </c>
      <c r="P814" s="18" t="s">
        <v>6002</v>
      </c>
      <c r="Q814" s="22"/>
      <c r="R814" s="18">
        <v>10</v>
      </c>
      <c r="S814" s="18" t="s">
        <v>6002</v>
      </c>
      <c r="T814" s="15"/>
      <c r="U814" s="18" t="s">
        <v>6193</v>
      </c>
      <c r="V814" s="15"/>
      <c r="W814" s="18" t="s">
        <v>6193</v>
      </c>
      <c r="X814" s="18" t="s">
        <v>71</v>
      </c>
      <c r="Y814" s="18" t="s">
        <v>6984</v>
      </c>
      <c r="Z814" s="22"/>
      <c r="AA814" s="16">
        <v>44367</v>
      </c>
      <c r="AB814" s="34"/>
      <c r="AC814" s="18"/>
      <c r="AD814" s="34"/>
      <c r="AE814" s="22" t="s">
        <v>8850</v>
      </c>
      <c r="AF814" s="22" t="s">
        <v>8857</v>
      </c>
      <c r="AG814" s="22" t="s">
        <v>8854</v>
      </c>
    </row>
    <row r="815" spans="1:33" ht="60" customHeight="1" x14ac:dyDescent="0.2">
      <c r="A815" s="18">
        <v>890929073</v>
      </c>
      <c r="B815" s="18" t="s">
        <v>3869</v>
      </c>
      <c r="C815" s="15" t="s">
        <v>61</v>
      </c>
      <c r="D815" s="15" t="s">
        <v>1652</v>
      </c>
      <c r="E815" s="15">
        <v>19</v>
      </c>
      <c r="F815" s="15">
        <v>16</v>
      </c>
      <c r="G815" s="15" t="s">
        <v>44</v>
      </c>
      <c r="H815" s="15">
        <v>5</v>
      </c>
      <c r="I815" s="15">
        <v>2</v>
      </c>
      <c r="J815" s="15">
        <v>114101309</v>
      </c>
      <c r="K815" s="15" t="s">
        <v>1705</v>
      </c>
      <c r="L815" s="15" t="s">
        <v>1436</v>
      </c>
      <c r="M815" s="18" t="s">
        <v>5406</v>
      </c>
      <c r="N815" s="22"/>
      <c r="O815" s="15" t="s">
        <v>1428</v>
      </c>
      <c r="P815" s="18" t="s">
        <v>5986</v>
      </c>
      <c r="Q815" s="22"/>
      <c r="R815" s="18">
        <v>10</v>
      </c>
      <c r="S815" s="18" t="s">
        <v>6002</v>
      </c>
      <c r="T815" s="15"/>
      <c r="U815" s="18" t="s">
        <v>6525</v>
      </c>
      <c r="V815" s="15"/>
      <c r="W815" s="18" t="s">
        <v>6525</v>
      </c>
      <c r="X815" s="18" t="s">
        <v>71</v>
      </c>
      <c r="Y815" s="18" t="s">
        <v>2955</v>
      </c>
      <c r="Z815" s="22"/>
      <c r="AA815" s="16">
        <v>44466</v>
      </c>
      <c r="AB815" s="34"/>
      <c r="AC815" s="18"/>
      <c r="AD815" s="34"/>
      <c r="AE815" s="22" t="s">
        <v>8850</v>
      </c>
      <c r="AF815" s="22" t="s">
        <v>8857</v>
      </c>
      <c r="AG815" s="22" t="s">
        <v>8854</v>
      </c>
    </row>
    <row r="816" spans="1:33" ht="60" customHeight="1" x14ac:dyDescent="0.2">
      <c r="A816" s="18">
        <v>890929073</v>
      </c>
      <c r="B816" s="18" t="s">
        <v>3869</v>
      </c>
      <c r="C816" s="15" t="s">
        <v>61</v>
      </c>
      <c r="D816" s="15" t="s">
        <v>1652</v>
      </c>
      <c r="E816" s="15">
        <v>19</v>
      </c>
      <c r="F816" s="15">
        <v>16</v>
      </c>
      <c r="G816" s="15" t="s">
        <v>44</v>
      </c>
      <c r="H816" s="15">
        <v>5</v>
      </c>
      <c r="I816" s="15">
        <v>2</v>
      </c>
      <c r="J816" s="15">
        <v>114101315</v>
      </c>
      <c r="K816" s="15" t="s">
        <v>1709</v>
      </c>
      <c r="L816" s="15" t="s">
        <v>1436</v>
      </c>
      <c r="M816" s="18" t="s">
        <v>5407</v>
      </c>
      <c r="N816" s="22"/>
      <c r="O816" s="15" t="s">
        <v>1428</v>
      </c>
      <c r="P816" s="18" t="s">
        <v>6023</v>
      </c>
      <c r="Q816" s="22"/>
      <c r="R816" s="18">
        <v>250</v>
      </c>
      <c r="S816" s="18" t="s">
        <v>6023</v>
      </c>
      <c r="T816" s="15"/>
      <c r="U816" s="18" t="s">
        <v>6541</v>
      </c>
      <c r="V816" s="15"/>
      <c r="W816" s="18" t="s">
        <v>6541</v>
      </c>
      <c r="X816" s="18" t="s">
        <v>71</v>
      </c>
      <c r="Y816" s="18" t="s">
        <v>7692</v>
      </c>
      <c r="Z816" s="22"/>
      <c r="AA816" s="16">
        <v>45559</v>
      </c>
      <c r="AB816" s="34"/>
      <c r="AC816" s="18"/>
      <c r="AD816" s="34"/>
      <c r="AE816" s="22" t="s">
        <v>8850</v>
      </c>
      <c r="AF816" s="22" t="s">
        <v>8857</v>
      </c>
      <c r="AG816" s="22" t="s">
        <v>8854</v>
      </c>
    </row>
    <row r="817" spans="1:33" ht="60" customHeight="1" x14ac:dyDescent="0.2">
      <c r="A817" s="18">
        <v>890929073</v>
      </c>
      <c r="B817" s="18" t="s">
        <v>3869</v>
      </c>
      <c r="C817" s="15" t="s">
        <v>61</v>
      </c>
      <c r="D817" s="15" t="s">
        <v>1652</v>
      </c>
      <c r="E817" s="15">
        <v>19</v>
      </c>
      <c r="F817" s="15">
        <v>16</v>
      </c>
      <c r="G817" s="15" t="s">
        <v>44</v>
      </c>
      <c r="H817" s="15">
        <v>4</v>
      </c>
      <c r="I817" s="15">
        <v>2</v>
      </c>
      <c r="J817" s="15">
        <v>114101420</v>
      </c>
      <c r="K817" s="15" t="s">
        <v>1711</v>
      </c>
      <c r="L817" s="15" t="s">
        <v>1436</v>
      </c>
      <c r="M817" s="18" t="s">
        <v>5408</v>
      </c>
      <c r="N817" s="22"/>
      <c r="O817" s="15" t="s">
        <v>1713</v>
      </c>
      <c r="P817" s="18" t="s">
        <v>6013</v>
      </c>
      <c r="Q817" s="22"/>
      <c r="R817" s="18">
        <v>30</v>
      </c>
      <c r="S817" s="18" t="s">
        <v>6013</v>
      </c>
      <c r="T817" s="15"/>
      <c r="U817" s="18" t="s">
        <v>6526</v>
      </c>
      <c r="V817" s="15"/>
      <c r="W817" s="18" t="s">
        <v>6526</v>
      </c>
      <c r="X817" s="18" t="s">
        <v>7636</v>
      </c>
      <c r="Y817" s="18" t="s">
        <v>7693</v>
      </c>
      <c r="Z817" s="22"/>
      <c r="AA817" s="16">
        <v>44372</v>
      </c>
      <c r="AB817" s="34"/>
      <c r="AC817" s="18"/>
      <c r="AD817" s="34"/>
      <c r="AE817" s="22" t="s">
        <v>8850</v>
      </c>
      <c r="AF817" s="22" t="s">
        <v>8857</v>
      </c>
      <c r="AG817" s="22" t="s">
        <v>8854</v>
      </c>
    </row>
    <row r="818" spans="1:33" ht="60" customHeight="1" x14ac:dyDescent="0.2">
      <c r="A818" s="18">
        <v>890929073</v>
      </c>
      <c r="B818" s="18" t="s">
        <v>3869</v>
      </c>
      <c r="C818" s="15" t="s">
        <v>61</v>
      </c>
      <c r="D818" s="15" t="s">
        <v>1652</v>
      </c>
      <c r="E818" s="15">
        <v>19</v>
      </c>
      <c r="F818" s="15">
        <v>16</v>
      </c>
      <c r="G818" s="15" t="s">
        <v>44</v>
      </c>
      <c r="H818" s="15">
        <v>5</v>
      </c>
      <c r="I818" s="15">
        <v>2</v>
      </c>
      <c r="J818" s="15">
        <v>114101430</v>
      </c>
      <c r="K818" s="15" t="s">
        <v>1715</v>
      </c>
      <c r="L818" s="15" t="s">
        <v>1436</v>
      </c>
      <c r="M818" s="18" t="s">
        <v>5409</v>
      </c>
      <c r="N818" s="22"/>
      <c r="O818" s="15" t="s">
        <v>1713</v>
      </c>
      <c r="P818" s="18" t="s">
        <v>6019</v>
      </c>
      <c r="Q818" s="22"/>
      <c r="R818" s="18">
        <v>20</v>
      </c>
      <c r="S818" s="18" t="s">
        <v>6019</v>
      </c>
      <c r="T818" s="15"/>
      <c r="U818" s="18" t="s">
        <v>6526</v>
      </c>
      <c r="V818" s="15"/>
      <c r="W818" s="18" t="s">
        <v>6526</v>
      </c>
      <c r="X818" s="18" t="s">
        <v>71</v>
      </c>
      <c r="Y818" s="18" t="s">
        <v>1717</v>
      </c>
      <c r="Z818" s="22"/>
      <c r="AA818" s="16">
        <v>44357</v>
      </c>
      <c r="AB818" s="34"/>
      <c r="AC818" s="18"/>
      <c r="AD818" s="34"/>
      <c r="AE818" s="22" t="s">
        <v>8850</v>
      </c>
      <c r="AF818" s="22" t="s">
        <v>8857</v>
      </c>
      <c r="AG818" s="22" t="s">
        <v>8854</v>
      </c>
    </row>
    <row r="819" spans="1:33" ht="60" customHeight="1" x14ac:dyDescent="0.2">
      <c r="A819" s="18">
        <v>890929073</v>
      </c>
      <c r="B819" s="18" t="s">
        <v>3869</v>
      </c>
      <c r="C819" s="15" t="s">
        <v>61</v>
      </c>
      <c r="D819" s="15" t="s">
        <v>1652</v>
      </c>
      <c r="E819" s="15">
        <v>19</v>
      </c>
      <c r="F819" s="15">
        <v>16</v>
      </c>
      <c r="G819" s="15" t="s">
        <v>44</v>
      </c>
      <c r="H819" s="15">
        <v>5</v>
      </c>
      <c r="I819" s="15">
        <v>2</v>
      </c>
      <c r="J819" s="15">
        <v>114101520</v>
      </c>
      <c r="K819" s="15" t="s">
        <v>1718</v>
      </c>
      <c r="L819" s="15" t="s">
        <v>1436</v>
      </c>
      <c r="M819" s="18" t="s">
        <v>5410</v>
      </c>
      <c r="N819" s="22"/>
      <c r="O819" s="15" t="s">
        <v>1720</v>
      </c>
      <c r="P819" s="18" t="s">
        <v>5937</v>
      </c>
      <c r="Q819" s="22"/>
      <c r="R819" s="18">
        <v>15</v>
      </c>
      <c r="S819" s="18" t="s">
        <v>6586</v>
      </c>
      <c r="T819" s="15"/>
      <c r="U819" s="18" t="s">
        <v>6587</v>
      </c>
      <c r="V819" s="15"/>
      <c r="W819" s="18" t="s">
        <v>6587</v>
      </c>
      <c r="X819" s="18" t="s">
        <v>71</v>
      </c>
      <c r="Y819" s="18" t="s">
        <v>7584</v>
      </c>
      <c r="Z819" s="22"/>
      <c r="AA819" s="16">
        <v>44515</v>
      </c>
      <c r="AB819" s="34"/>
      <c r="AC819" s="18"/>
      <c r="AD819" s="34"/>
      <c r="AE819" s="22" t="s">
        <v>8850</v>
      </c>
      <c r="AF819" s="22" t="s">
        <v>8857</v>
      </c>
      <c r="AG819" s="22" t="s">
        <v>8854</v>
      </c>
    </row>
    <row r="820" spans="1:33" ht="60" customHeight="1" x14ac:dyDescent="0.2">
      <c r="A820" s="18">
        <v>890929073</v>
      </c>
      <c r="B820" s="18" t="s">
        <v>3869</v>
      </c>
      <c r="C820" s="15" t="s">
        <v>98</v>
      </c>
      <c r="D820" s="15" t="s">
        <v>131</v>
      </c>
      <c r="E820" s="15">
        <v>6</v>
      </c>
      <c r="F820" s="15">
        <v>6</v>
      </c>
      <c r="G820" s="15" t="s">
        <v>1025</v>
      </c>
      <c r="H820" s="15">
        <v>9</v>
      </c>
      <c r="I820" s="15">
        <v>9</v>
      </c>
      <c r="J820" s="15">
        <v>201030110</v>
      </c>
      <c r="K820" s="15" t="s">
        <v>132</v>
      </c>
      <c r="L820" s="15" t="s">
        <v>101</v>
      </c>
      <c r="M820" s="18" t="s">
        <v>5458</v>
      </c>
      <c r="N820" s="22" t="s">
        <v>68</v>
      </c>
      <c r="O820" s="15" t="s">
        <v>101</v>
      </c>
      <c r="P820" s="18" t="s">
        <v>134</v>
      </c>
      <c r="Q820" s="22" t="s">
        <v>73</v>
      </c>
      <c r="R820" s="18"/>
      <c r="S820" s="18" t="s">
        <v>6599</v>
      </c>
      <c r="T820" s="15" t="s">
        <v>6059</v>
      </c>
      <c r="U820" s="18" t="s">
        <v>137</v>
      </c>
      <c r="V820" s="15" t="s">
        <v>1049</v>
      </c>
      <c r="W820" s="18" t="s">
        <v>6601</v>
      </c>
      <c r="X820" s="18" t="s">
        <v>71</v>
      </c>
      <c r="Y820" s="18" t="s">
        <v>138</v>
      </c>
      <c r="Z820" s="22" t="s">
        <v>1025</v>
      </c>
      <c r="AA820" s="16">
        <v>44691</v>
      </c>
      <c r="AB820" s="34" t="s">
        <v>73</v>
      </c>
      <c r="AC820" s="18"/>
      <c r="AD820" s="34"/>
      <c r="AE820" s="22" t="s">
        <v>8850</v>
      </c>
      <c r="AF820" s="22" t="s">
        <v>8879</v>
      </c>
      <c r="AG820" s="22" t="s">
        <v>8854</v>
      </c>
    </row>
    <row r="821" spans="1:33" ht="60" customHeight="1" x14ac:dyDescent="0.2">
      <c r="A821" s="18">
        <v>890929073</v>
      </c>
      <c r="B821" s="18" t="s">
        <v>3869</v>
      </c>
      <c r="C821" s="15" t="s">
        <v>98</v>
      </c>
      <c r="D821" s="15" t="s">
        <v>131</v>
      </c>
      <c r="E821" s="15">
        <v>6</v>
      </c>
      <c r="F821" s="15">
        <v>6</v>
      </c>
      <c r="G821" s="15" t="s">
        <v>1025</v>
      </c>
      <c r="H821" s="15">
        <v>9</v>
      </c>
      <c r="I821" s="15">
        <v>9</v>
      </c>
      <c r="J821" s="15">
        <v>201030410</v>
      </c>
      <c r="K821" s="15" t="s">
        <v>139</v>
      </c>
      <c r="L821" s="15" t="s">
        <v>101</v>
      </c>
      <c r="M821" s="18" t="s">
        <v>5459</v>
      </c>
      <c r="N821" s="22" t="s">
        <v>68</v>
      </c>
      <c r="O821" s="15" t="s">
        <v>101</v>
      </c>
      <c r="P821" s="18" t="s">
        <v>134</v>
      </c>
      <c r="Q821" s="22" t="s">
        <v>73</v>
      </c>
      <c r="R821" s="18"/>
      <c r="S821" s="18" t="s">
        <v>6599</v>
      </c>
      <c r="T821" s="15" t="s">
        <v>6059</v>
      </c>
      <c r="U821" s="18" t="s">
        <v>137</v>
      </c>
      <c r="V821" s="15" t="s">
        <v>1049</v>
      </c>
      <c r="W821" s="18" t="s">
        <v>137</v>
      </c>
      <c r="X821" s="18" t="s">
        <v>71</v>
      </c>
      <c r="Y821" s="18" t="s">
        <v>138</v>
      </c>
      <c r="Z821" s="22" t="s">
        <v>1025</v>
      </c>
      <c r="AA821" s="16">
        <v>44691</v>
      </c>
      <c r="AB821" s="34" t="s">
        <v>73</v>
      </c>
      <c r="AC821" s="18"/>
      <c r="AD821" s="34"/>
      <c r="AE821" s="22" t="s">
        <v>8850</v>
      </c>
      <c r="AF821" s="22" t="s">
        <v>8879</v>
      </c>
      <c r="AG821" s="22" t="s">
        <v>8854</v>
      </c>
    </row>
    <row r="822" spans="1:33" ht="60" customHeight="1" x14ac:dyDescent="0.2">
      <c r="A822" s="18">
        <v>890929073</v>
      </c>
      <c r="B822" s="18" t="s">
        <v>3869</v>
      </c>
      <c r="C822" s="15" t="s">
        <v>98</v>
      </c>
      <c r="D822" s="15" t="s">
        <v>131</v>
      </c>
      <c r="E822" s="15">
        <v>6</v>
      </c>
      <c r="F822" s="15">
        <v>6</v>
      </c>
      <c r="G822" s="15" t="s">
        <v>1025</v>
      </c>
      <c r="H822" s="15">
        <v>9</v>
      </c>
      <c r="I822" s="15">
        <v>9</v>
      </c>
      <c r="J822" s="15">
        <v>201030510</v>
      </c>
      <c r="K822" s="15" t="s">
        <v>142</v>
      </c>
      <c r="L822" s="15" t="s">
        <v>101</v>
      </c>
      <c r="M822" s="18" t="s">
        <v>5460</v>
      </c>
      <c r="N822" s="22" t="s">
        <v>68</v>
      </c>
      <c r="O822" s="15" t="s">
        <v>101</v>
      </c>
      <c r="P822" s="18" t="s">
        <v>134</v>
      </c>
      <c r="Q822" s="22" t="s">
        <v>73</v>
      </c>
      <c r="R822" s="18"/>
      <c r="S822" s="18" t="s">
        <v>6599</v>
      </c>
      <c r="T822" s="15" t="s">
        <v>6059</v>
      </c>
      <c r="U822" s="18" t="s">
        <v>137</v>
      </c>
      <c r="V822" s="15" t="s">
        <v>1049</v>
      </c>
      <c r="W822" s="18" t="s">
        <v>2854</v>
      </c>
      <c r="X822" s="18" t="s">
        <v>71</v>
      </c>
      <c r="Y822" s="18" t="s">
        <v>138</v>
      </c>
      <c r="Z822" s="22" t="s">
        <v>1025</v>
      </c>
      <c r="AA822" s="16">
        <v>44691</v>
      </c>
      <c r="AB822" s="34" t="s">
        <v>73</v>
      </c>
      <c r="AC822" s="18"/>
      <c r="AD822" s="34"/>
      <c r="AE822" s="22" t="s">
        <v>8850</v>
      </c>
      <c r="AF822" s="22" t="s">
        <v>8879</v>
      </c>
      <c r="AG822" s="22" t="s">
        <v>8854</v>
      </c>
    </row>
    <row r="823" spans="1:33" ht="60" customHeight="1" x14ac:dyDescent="0.2">
      <c r="A823" s="18">
        <v>890929073</v>
      </c>
      <c r="B823" s="18" t="s">
        <v>3869</v>
      </c>
      <c r="C823" s="15" t="s">
        <v>98</v>
      </c>
      <c r="D823" s="15" t="s">
        <v>131</v>
      </c>
      <c r="E823" s="15">
        <v>6</v>
      </c>
      <c r="F823" s="15">
        <v>6</v>
      </c>
      <c r="G823" s="15" t="s">
        <v>1025</v>
      </c>
      <c r="H823" s="15">
        <v>9</v>
      </c>
      <c r="I823" s="15">
        <v>9</v>
      </c>
      <c r="J823" s="15">
        <v>201030610</v>
      </c>
      <c r="K823" s="15" t="s">
        <v>144</v>
      </c>
      <c r="L823" s="15" t="s">
        <v>101</v>
      </c>
      <c r="M823" s="18" t="s">
        <v>5461</v>
      </c>
      <c r="N823" s="22" t="s">
        <v>68</v>
      </c>
      <c r="O823" s="15" t="s">
        <v>101</v>
      </c>
      <c r="P823" s="18" t="s">
        <v>134</v>
      </c>
      <c r="Q823" s="22" t="s">
        <v>73</v>
      </c>
      <c r="R823" s="18"/>
      <c r="S823" s="18" t="s">
        <v>6599</v>
      </c>
      <c r="T823" s="15" t="s">
        <v>6059</v>
      </c>
      <c r="U823" s="18" t="s">
        <v>137</v>
      </c>
      <c r="V823" s="15" t="s">
        <v>1049</v>
      </c>
      <c r="W823" s="18" t="s">
        <v>2854</v>
      </c>
      <c r="X823" s="18" t="s">
        <v>71</v>
      </c>
      <c r="Y823" s="18" t="s">
        <v>138</v>
      </c>
      <c r="Z823" s="22" t="s">
        <v>1025</v>
      </c>
      <c r="AA823" s="16">
        <v>44691</v>
      </c>
      <c r="AB823" s="34" t="s">
        <v>73</v>
      </c>
      <c r="AC823" s="18"/>
      <c r="AD823" s="34"/>
      <c r="AE823" s="22" t="s">
        <v>8850</v>
      </c>
      <c r="AF823" s="22" t="s">
        <v>8879</v>
      </c>
      <c r="AG823" s="22" t="s">
        <v>8854</v>
      </c>
    </row>
    <row r="824" spans="1:33" ht="60" customHeight="1" x14ac:dyDescent="0.2">
      <c r="A824" s="18">
        <v>890929073</v>
      </c>
      <c r="B824" s="18" t="s">
        <v>3869</v>
      </c>
      <c r="C824" s="15" t="s">
        <v>98</v>
      </c>
      <c r="D824" s="15" t="s">
        <v>131</v>
      </c>
      <c r="E824" s="15">
        <v>6</v>
      </c>
      <c r="F824" s="15">
        <v>6</v>
      </c>
      <c r="G824" s="15" t="s">
        <v>1025</v>
      </c>
      <c r="H824" s="15">
        <v>9</v>
      </c>
      <c r="I824" s="15">
        <v>9</v>
      </c>
      <c r="J824" s="15">
        <v>201030710</v>
      </c>
      <c r="K824" s="15" t="s">
        <v>146</v>
      </c>
      <c r="L824" s="15" t="s">
        <v>101</v>
      </c>
      <c r="M824" s="18" t="s">
        <v>5462</v>
      </c>
      <c r="N824" s="22" t="s">
        <v>68</v>
      </c>
      <c r="O824" s="15" t="s">
        <v>101</v>
      </c>
      <c r="P824" s="18" t="s">
        <v>134</v>
      </c>
      <c r="Q824" s="22" t="s">
        <v>73</v>
      </c>
      <c r="R824" s="18"/>
      <c r="S824" s="18" t="s">
        <v>6599</v>
      </c>
      <c r="T824" s="15" t="s">
        <v>6059</v>
      </c>
      <c r="U824" s="18" t="s">
        <v>137</v>
      </c>
      <c r="V824" s="15" t="s">
        <v>1049</v>
      </c>
      <c r="W824" s="18" t="s">
        <v>2854</v>
      </c>
      <c r="X824" s="18" t="s">
        <v>71</v>
      </c>
      <c r="Y824" s="18" t="s">
        <v>138</v>
      </c>
      <c r="Z824" s="22" t="s">
        <v>1025</v>
      </c>
      <c r="AA824" s="16">
        <v>44691</v>
      </c>
      <c r="AB824" s="34" t="s">
        <v>73</v>
      </c>
      <c r="AC824" s="18"/>
      <c r="AD824" s="34"/>
      <c r="AE824" s="22" t="s">
        <v>8850</v>
      </c>
      <c r="AF824" s="22" t="s">
        <v>8879</v>
      </c>
      <c r="AG824" s="22" t="s">
        <v>8854</v>
      </c>
    </row>
    <row r="825" spans="1:33" ht="60" customHeight="1" x14ac:dyDescent="0.2">
      <c r="A825" s="18">
        <v>890929073</v>
      </c>
      <c r="B825" s="18" t="s">
        <v>3869</v>
      </c>
      <c r="C825" s="15" t="s">
        <v>98</v>
      </c>
      <c r="D825" s="15" t="s">
        <v>131</v>
      </c>
      <c r="E825" s="15">
        <v>6</v>
      </c>
      <c r="F825" s="15">
        <v>6</v>
      </c>
      <c r="G825" s="15" t="s">
        <v>1025</v>
      </c>
      <c r="H825" s="15">
        <v>9</v>
      </c>
      <c r="I825" s="15">
        <v>9</v>
      </c>
      <c r="J825" s="15">
        <v>201030810</v>
      </c>
      <c r="K825" s="15" t="s">
        <v>148</v>
      </c>
      <c r="L825" s="15" t="s">
        <v>101</v>
      </c>
      <c r="M825" s="18" t="s">
        <v>5463</v>
      </c>
      <c r="N825" s="22" t="s">
        <v>68</v>
      </c>
      <c r="O825" s="15" t="s">
        <v>101</v>
      </c>
      <c r="P825" s="18" t="s">
        <v>134</v>
      </c>
      <c r="Q825" s="22" t="s">
        <v>73</v>
      </c>
      <c r="R825" s="18"/>
      <c r="S825" s="18" t="s">
        <v>6599</v>
      </c>
      <c r="T825" s="15" t="s">
        <v>6059</v>
      </c>
      <c r="U825" s="18" t="s">
        <v>137</v>
      </c>
      <c r="V825" s="15" t="s">
        <v>1049</v>
      </c>
      <c r="W825" s="18" t="s">
        <v>2854</v>
      </c>
      <c r="X825" s="18" t="s">
        <v>71</v>
      </c>
      <c r="Y825" s="18" t="s">
        <v>138</v>
      </c>
      <c r="Z825" s="22" t="s">
        <v>1025</v>
      </c>
      <c r="AA825" s="16">
        <v>44691</v>
      </c>
      <c r="AB825" s="34" t="s">
        <v>73</v>
      </c>
      <c r="AC825" s="18"/>
      <c r="AD825" s="34"/>
      <c r="AE825" s="22" t="s">
        <v>8850</v>
      </c>
      <c r="AF825" s="22" t="s">
        <v>8879</v>
      </c>
      <c r="AG825" s="22" t="s">
        <v>8854</v>
      </c>
    </row>
    <row r="826" spans="1:33" ht="60" customHeight="1" x14ac:dyDescent="0.2">
      <c r="A826" s="18">
        <v>890929073</v>
      </c>
      <c r="B826" s="18" t="s">
        <v>3869</v>
      </c>
      <c r="C826" s="15" t="s">
        <v>98</v>
      </c>
      <c r="D826" s="15" t="s">
        <v>395</v>
      </c>
      <c r="E826" s="15">
        <v>2</v>
      </c>
      <c r="F826" s="15">
        <v>2</v>
      </c>
      <c r="G826" s="15" t="s">
        <v>1025</v>
      </c>
      <c r="H826" s="15">
        <v>5</v>
      </c>
      <c r="I826" s="15">
        <v>5</v>
      </c>
      <c r="J826" s="15">
        <v>201050910</v>
      </c>
      <c r="K826" s="15" t="s">
        <v>3889</v>
      </c>
      <c r="L826" s="15" t="s">
        <v>101</v>
      </c>
      <c r="M826" s="18" t="s">
        <v>5466</v>
      </c>
      <c r="N826" s="22" t="s">
        <v>68</v>
      </c>
      <c r="O826" s="15" t="s">
        <v>101</v>
      </c>
      <c r="P826" s="18" t="s">
        <v>134</v>
      </c>
      <c r="Q826" s="22" t="s">
        <v>73</v>
      </c>
      <c r="R826" s="18"/>
      <c r="S826" s="18" t="s">
        <v>6602</v>
      </c>
      <c r="T826" s="15"/>
      <c r="U826" s="18" t="s">
        <v>3024</v>
      </c>
      <c r="V826" s="15" t="s">
        <v>68</v>
      </c>
      <c r="W826" s="18" t="s">
        <v>2819</v>
      </c>
      <c r="X826" s="18" t="s">
        <v>71</v>
      </c>
      <c r="Y826" s="18" t="s">
        <v>7113</v>
      </c>
      <c r="Z826" s="22"/>
      <c r="AA826" s="16">
        <v>45698</v>
      </c>
      <c r="AB826" s="34"/>
      <c r="AC826" s="18"/>
      <c r="AD826" s="34"/>
      <c r="AE826" s="22" t="s">
        <v>8850</v>
      </c>
      <c r="AF826" s="22" t="s">
        <v>8864</v>
      </c>
      <c r="AG826" s="22" t="s">
        <v>8854</v>
      </c>
    </row>
    <row r="827" spans="1:33" ht="60" customHeight="1" x14ac:dyDescent="0.2">
      <c r="A827" s="18">
        <v>890929073</v>
      </c>
      <c r="B827" s="18" t="s">
        <v>3869</v>
      </c>
      <c r="C827" s="15" t="s">
        <v>98</v>
      </c>
      <c r="D827" s="15" t="s">
        <v>395</v>
      </c>
      <c r="E827" s="15">
        <v>2</v>
      </c>
      <c r="F827" s="15">
        <v>2</v>
      </c>
      <c r="G827" s="15" t="s">
        <v>1025</v>
      </c>
      <c r="H827" s="15">
        <v>5</v>
      </c>
      <c r="I827" s="15">
        <v>5</v>
      </c>
      <c r="J827" s="15">
        <v>201051010</v>
      </c>
      <c r="K827" s="15" t="s">
        <v>3890</v>
      </c>
      <c r="L827" s="15" t="s">
        <v>101</v>
      </c>
      <c r="M827" s="18" t="s">
        <v>5467</v>
      </c>
      <c r="N827" s="22" t="s">
        <v>68</v>
      </c>
      <c r="O827" s="15" t="s">
        <v>101</v>
      </c>
      <c r="P827" s="18" t="s">
        <v>134</v>
      </c>
      <c r="Q827" s="22" t="s">
        <v>73</v>
      </c>
      <c r="R827" s="18"/>
      <c r="S827" s="18" t="s">
        <v>134</v>
      </c>
      <c r="T827" s="15"/>
      <c r="U827" s="18" t="s">
        <v>6603</v>
      </c>
      <c r="V827" s="15" t="s">
        <v>68</v>
      </c>
      <c r="W827" s="18" t="s">
        <v>6603</v>
      </c>
      <c r="X827" s="18" t="s">
        <v>71</v>
      </c>
      <c r="Y827" s="18" t="s">
        <v>397</v>
      </c>
      <c r="Z827" s="22"/>
      <c r="AA827" s="16">
        <v>46306</v>
      </c>
      <c r="AB827" s="34"/>
      <c r="AC827" s="18"/>
      <c r="AD827" s="34"/>
      <c r="AE827" s="22" t="s">
        <v>8850</v>
      </c>
      <c r="AF827" s="22" t="s">
        <v>8864</v>
      </c>
      <c r="AG827" s="22" t="s">
        <v>8854</v>
      </c>
    </row>
    <row r="828" spans="1:33" ht="60" customHeight="1" x14ac:dyDescent="0.2">
      <c r="A828" s="18">
        <v>890929073</v>
      </c>
      <c r="B828" s="18" t="s">
        <v>3869</v>
      </c>
      <c r="C828" s="15" t="s">
        <v>98</v>
      </c>
      <c r="D828" s="15" t="s">
        <v>649</v>
      </c>
      <c r="E828" s="15">
        <v>9</v>
      </c>
      <c r="F828" s="15">
        <v>8</v>
      </c>
      <c r="G828" s="15" t="s">
        <v>44</v>
      </c>
      <c r="H828" s="15">
        <v>9</v>
      </c>
      <c r="I828" s="15">
        <v>4</v>
      </c>
      <c r="J828" s="15">
        <v>201111510</v>
      </c>
      <c r="K828" s="15" t="s">
        <v>652</v>
      </c>
      <c r="L828" s="15" t="s">
        <v>101</v>
      </c>
      <c r="M828" s="18" t="s">
        <v>5489</v>
      </c>
      <c r="N828" s="22"/>
      <c r="O828" s="15" t="s">
        <v>101</v>
      </c>
      <c r="P828" s="18" t="s">
        <v>134</v>
      </c>
      <c r="Q828" s="22"/>
      <c r="R828" s="18"/>
      <c r="S828" s="18" t="s">
        <v>6608</v>
      </c>
      <c r="T828" s="15" t="s">
        <v>6065</v>
      </c>
      <c r="U828" s="18" t="s">
        <v>3809</v>
      </c>
      <c r="V828" s="15"/>
      <c r="W828" s="18" t="s">
        <v>3811</v>
      </c>
      <c r="X828" s="18" t="s">
        <v>71</v>
      </c>
      <c r="Y828" s="18" t="s">
        <v>655</v>
      </c>
      <c r="Z828" s="22"/>
      <c r="AA828" s="16">
        <v>45641</v>
      </c>
      <c r="AB828" s="34"/>
      <c r="AC828" s="18"/>
      <c r="AD828" s="34"/>
      <c r="AE828" s="22" t="s">
        <v>8850</v>
      </c>
      <c r="AF828" s="22" t="s">
        <v>8857</v>
      </c>
      <c r="AG828" s="22" t="s">
        <v>8854</v>
      </c>
    </row>
    <row r="829" spans="1:33" ht="75" customHeight="1" x14ac:dyDescent="0.2">
      <c r="A829" s="18">
        <v>890929073</v>
      </c>
      <c r="B829" s="18" t="s">
        <v>3869</v>
      </c>
      <c r="C829" s="15" t="s">
        <v>98</v>
      </c>
      <c r="D829" s="15" t="s">
        <v>649</v>
      </c>
      <c r="E829" s="15">
        <v>9</v>
      </c>
      <c r="F829" s="15">
        <v>8</v>
      </c>
      <c r="G829" s="15" t="s">
        <v>44</v>
      </c>
      <c r="H829" s="15">
        <v>9</v>
      </c>
      <c r="I829" s="15">
        <v>4</v>
      </c>
      <c r="J829" s="15">
        <v>201111610</v>
      </c>
      <c r="K829" s="15" t="s">
        <v>656</v>
      </c>
      <c r="L829" s="15" t="s">
        <v>101</v>
      </c>
      <c r="M829" s="18" t="s">
        <v>5490</v>
      </c>
      <c r="N829" s="22"/>
      <c r="O829" s="15" t="s">
        <v>101</v>
      </c>
      <c r="P829" s="18" t="s">
        <v>134</v>
      </c>
      <c r="Q829" s="22"/>
      <c r="R829" s="18"/>
      <c r="S829" s="18" t="s">
        <v>6608</v>
      </c>
      <c r="T829" s="15" t="s">
        <v>6065</v>
      </c>
      <c r="U829" s="18" t="s">
        <v>3809</v>
      </c>
      <c r="V829" s="15"/>
      <c r="W829" s="18" t="s">
        <v>3811</v>
      </c>
      <c r="X829" s="18" t="s">
        <v>71</v>
      </c>
      <c r="Y829" s="18" t="s">
        <v>655</v>
      </c>
      <c r="Z829" s="22"/>
      <c r="AA829" s="16">
        <v>45641</v>
      </c>
      <c r="AB829" s="34"/>
      <c r="AC829" s="18"/>
      <c r="AD829" s="34"/>
      <c r="AE829" s="22" t="s">
        <v>8850</v>
      </c>
      <c r="AF829" s="22" t="s">
        <v>8857</v>
      </c>
      <c r="AG829" s="22" t="s">
        <v>8854</v>
      </c>
    </row>
    <row r="830" spans="1:33" ht="45" customHeight="1" x14ac:dyDescent="0.2">
      <c r="A830" s="18">
        <v>890929073</v>
      </c>
      <c r="B830" s="18" t="s">
        <v>3869</v>
      </c>
      <c r="C830" s="15" t="s">
        <v>98</v>
      </c>
      <c r="D830" s="15" t="s">
        <v>649</v>
      </c>
      <c r="E830" s="15">
        <v>9</v>
      </c>
      <c r="F830" s="15">
        <v>8</v>
      </c>
      <c r="G830" s="15" t="s">
        <v>44</v>
      </c>
      <c r="H830" s="15">
        <v>9</v>
      </c>
      <c r="I830" s="15">
        <v>4</v>
      </c>
      <c r="J830" s="15">
        <v>201111710</v>
      </c>
      <c r="K830" s="15" t="s">
        <v>658</v>
      </c>
      <c r="L830" s="15" t="s">
        <v>101</v>
      </c>
      <c r="M830" s="18" t="s">
        <v>5491</v>
      </c>
      <c r="N830" s="22"/>
      <c r="O830" s="15" t="s">
        <v>101</v>
      </c>
      <c r="P830" s="18" t="s">
        <v>134</v>
      </c>
      <c r="Q830" s="22"/>
      <c r="R830" s="18"/>
      <c r="S830" s="18" t="s">
        <v>6608</v>
      </c>
      <c r="T830" s="15" t="s">
        <v>6065</v>
      </c>
      <c r="U830" s="18" t="s">
        <v>3809</v>
      </c>
      <c r="V830" s="15"/>
      <c r="W830" s="18" t="s">
        <v>3811</v>
      </c>
      <c r="X830" s="18" t="s">
        <v>71</v>
      </c>
      <c r="Y830" s="18" t="s">
        <v>655</v>
      </c>
      <c r="Z830" s="22"/>
      <c r="AA830" s="16">
        <v>45641</v>
      </c>
      <c r="AB830" s="34"/>
      <c r="AC830" s="18"/>
      <c r="AD830" s="34"/>
      <c r="AE830" s="22" t="s">
        <v>8850</v>
      </c>
      <c r="AF830" s="22" t="s">
        <v>8857</v>
      </c>
      <c r="AG830" s="22" t="s">
        <v>8854</v>
      </c>
    </row>
    <row r="831" spans="1:33" ht="60" customHeight="1" x14ac:dyDescent="0.2">
      <c r="A831" s="18">
        <v>890929073</v>
      </c>
      <c r="B831" s="18" t="s">
        <v>3869</v>
      </c>
      <c r="C831" s="15" t="s">
        <v>98</v>
      </c>
      <c r="D831" s="15" t="s">
        <v>649</v>
      </c>
      <c r="E831" s="15">
        <v>9</v>
      </c>
      <c r="F831" s="15">
        <v>8</v>
      </c>
      <c r="G831" s="15" t="s">
        <v>44</v>
      </c>
      <c r="H831" s="15">
        <v>9</v>
      </c>
      <c r="I831" s="15">
        <v>4</v>
      </c>
      <c r="J831" s="15">
        <v>201111810</v>
      </c>
      <c r="K831" s="15" t="s">
        <v>660</v>
      </c>
      <c r="L831" s="15" t="s">
        <v>101</v>
      </c>
      <c r="M831" s="18" t="s">
        <v>5492</v>
      </c>
      <c r="N831" s="22"/>
      <c r="O831" s="15" t="s">
        <v>101</v>
      </c>
      <c r="P831" s="18" t="s">
        <v>134</v>
      </c>
      <c r="Q831" s="22"/>
      <c r="R831" s="18"/>
      <c r="S831" s="18" t="s">
        <v>6608</v>
      </c>
      <c r="T831" s="15" t="s">
        <v>6065</v>
      </c>
      <c r="U831" s="18" t="s">
        <v>3809</v>
      </c>
      <c r="V831" s="15"/>
      <c r="W831" s="18" t="s">
        <v>3811</v>
      </c>
      <c r="X831" s="18" t="s">
        <v>71</v>
      </c>
      <c r="Y831" s="18" t="s">
        <v>655</v>
      </c>
      <c r="Z831" s="22"/>
      <c r="AA831" s="16">
        <v>45641</v>
      </c>
      <c r="AB831" s="34"/>
      <c r="AC831" s="18"/>
      <c r="AD831" s="34"/>
      <c r="AE831" s="22" t="s">
        <v>8850</v>
      </c>
      <c r="AF831" s="22" t="s">
        <v>8857</v>
      </c>
      <c r="AG831" s="22" t="s">
        <v>8854</v>
      </c>
    </row>
    <row r="832" spans="1:33" ht="45" customHeight="1" x14ac:dyDescent="0.2">
      <c r="A832" s="18">
        <v>890929073</v>
      </c>
      <c r="B832" s="18" t="s">
        <v>3869</v>
      </c>
      <c r="C832" s="15" t="s">
        <v>98</v>
      </c>
      <c r="D832" s="15" t="s">
        <v>649</v>
      </c>
      <c r="E832" s="15">
        <v>9</v>
      </c>
      <c r="F832" s="15">
        <v>8</v>
      </c>
      <c r="G832" s="15" t="s">
        <v>44</v>
      </c>
      <c r="H832" s="15">
        <v>9</v>
      </c>
      <c r="I832" s="15">
        <v>4</v>
      </c>
      <c r="J832" s="15">
        <v>201111910</v>
      </c>
      <c r="K832" s="15" t="s">
        <v>662</v>
      </c>
      <c r="L832" s="15" t="s">
        <v>101</v>
      </c>
      <c r="M832" s="18" t="s">
        <v>5493</v>
      </c>
      <c r="N832" s="22"/>
      <c r="O832" s="15" t="s">
        <v>101</v>
      </c>
      <c r="P832" s="18" t="s">
        <v>134</v>
      </c>
      <c r="Q832" s="22"/>
      <c r="R832" s="18"/>
      <c r="S832" s="18" t="s">
        <v>6608</v>
      </c>
      <c r="T832" s="15" t="s">
        <v>6065</v>
      </c>
      <c r="U832" s="18" t="s">
        <v>3809</v>
      </c>
      <c r="V832" s="15"/>
      <c r="W832" s="18" t="s">
        <v>3811</v>
      </c>
      <c r="X832" s="18" t="s">
        <v>71</v>
      </c>
      <c r="Y832" s="18" t="s">
        <v>655</v>
      </c>
      <c r="Z832" s="22"/>
      <c r="AA832" s="16">
        <v>45641</v>
      </c>
      <c r="AB832" s="34"/>
      <c r="AC832" s="18"/>
      <c r="AD832" s="34"/>
      <c r="AE832" s="22" t="s">
        <v>8850</v>
      </c>
      <c r="AF832" s="22" t="s">
        <v>8857</v>
      </c>
      <c r="AG832" s="22" t="s">
        <v>8854</v>
      </c>
    </row>
    <row r="833" spans="1:33" ht="45" customHeight="1" x14ac:dyDescent="0.2">
      <c r="A833" s="18">
        <v>890929073</v>
      </c>
      <c r="B833" s="18" t="s">
        <v>3869</v>
      </c>
      <c r="C833" s="15" t="s">
        <v>98</v>
      </c>
      <c r="D833" s="15" t="s">
        <v>649</v>
      </c>
      <c r="E833" s="15">
        <v>9</v>
      </c>
      <c r="F833" s="15">
        <v>8</v>
      </c>
      <c r="G833" s="15" t="s">
        <v>44</v>
      </c>
      <c r="H833" s="15">
        <v>5</v>
      </c>
      <c r="I833" s="15">
        <v>4</v>
      </c>
      <c r="J833" s="15">
        <v>201111914</v>
      </c>
      <c r="K833" s="15" t="s">
        <v>3896</v>
      </c>
      <c r="L833" s="15" t="s">
        <v>101</v>
      </c>
      <c r="M833" s="18" t="s">
        <v>5494</v>
      </c>
      <c r="N833" s="22"/>
      <c r="O833" s="15" t="s">
        <v>101</v>
      </c>
      <c r="P833" s="18" t="s">
        <v>134</v>
      </c>
      <c r="Q833" s="22"/>
      <c r="R833" s="18"/>
      <c r="S833" s="18" t="s">
        <v>6608</v>
      </c>
      <c r="T833" s="15"/>
      <c r="U833" s="18" t="s">
        <v>3809</v>
      </c>
      <c r="V833" s="15"/>
      <c r="W833" s="18" t="s">
        <v>2780</v>
      </c>
      <c r="X833" s="18" t="s">
        <v>71</v>
      </c>
      <c r="Y833" s="18" t="s">
        <v>655</v>
      </c>
      <c r="Z833" s="22"/>
      <c r="AA833" s="16">
        <v>45641</v>
      </c>
      <c r="AB833" s="34"/>
      <c r="AC833" s="18"/>
      <c r="AD833" s="34"/>
      <c r="AE833" s="22" t="s">
        <v>8850</v>
      </c>
      <c r="AF833" s="22" t="s">
        <v>8857</v>
      </c>
      <c r="AG833" s="22" t="s">
        <v>8854</v>
      </c>
    </row>
    <row r="834" spans="1:33" ht="45" customHeight="1" x14ac:dyDescent="0.2">
      <c r="A834" s="18">
        <v>890929073</v>
      </c>
      <c r="B834" s="18" t="s">
        <v>3869</v>
      </c>
      <c r="C834" s="15" t="s">
        <v>98</v>
      </c>
      <c r="D834" s="15" t="s">
        <v>649</v>
      </c>
      <c r="E834" s="15">
        <v>9</v>
      </c>
      <c r="F834" s="15">
        <v>8</v>
      </c>
      <c r="G834" s="15" t="s">
        <v>44</v>
      </c>
      <c r="H834" s="15">
        <v>9</v>
      </c>
      <c r="I834" s="15">
        <v>4</v>
      </c>
      <c r="J834" s="15">
        <v>201112010</v>
      </c>
      <c r="K834" s="15" t="s">
        <v>664</v>
      </c>
      <c r="L834" s="15" t="s">
        <v>101</v>
      </c>
      <c r="M834" s="18" t="s">
        <v>5495</v>
      </c>
      <c r="N834" s="22"/>
      <c r="O834" s="15" t="s">
        <v>101</v>
      </c>
      <c r="P834" s="18" t="s">
        <v>134</v>
      </c>
      <c r="Q834" s="22"/>
      <c r="R834" s="18"/>
      <c r="S834" s="18" t="s">
        <v>6608</v>
      </c>
      <c r="T834" s="15" t="s">
        <v>6065</v>
      </c>
      <c r="U834" s="18" t="s">
        <v>3809</v>
      </c>
      <c r="V834" s="15"/>
      <c r="W834" s="18" t="s">
        <v>2780</v>
      </c>
      <c r="X834" s="18" t="s">
        <v>71</v>
      </c>
      <c r="Y834" s="18" t="s">
        <v>655</v>
      </c>
      <c r="Z834" s="22"/>
      <c r="AA834" s="16">
        <v>45641</v>
      </c>
      <c r="AB834" s="34"/>
      <c r="AC834" s="18"/>
      <c r="AD834" s="34"/>
      <c r="AE834" s="22" t="s">
        <v>8850</v>
      </c>
      <c r="AF834" s="22" t="s">
        <v>8857</v>
      </c>
      <c r="AG834" s="22" t="s">
        <v>8854</v>
      </c>
    </row>
    <row r="835" spans="1:33" ht="60" customHeight="1" x14ac:dyDescent="0.2">
      <c r="A835" s="18">
        <v>890929073</v>
      </c>
      <c r="B835" s="18" t="s">
        <v>3869</v>
      </c>
      <c r="C835" s="15" t="s">
        <v>98</v>
      </c>
      <c r="D835" s="15" t="s">
        <v>649</v>
      </c>
      <c r="E835" s="15">
        <v>9</v>
      </c>
      <c r="F835" s="15">
        <v>8</v>
      </c>
      <c r="G835" s="15" t="s">
        <v>44</v>
      </c>
      <c r="H835" s="15">
        <v>8</v>
      </c>
      <c r="I835" s="15">
        <v>4</v>
      </c>
      <c r="J835" s="15">
        <v>201112022</v>
      </c>
      <c r="K835" s="15" t="s">
        <v>3898</v>
      </c>
      <c r="L835" s="15" t="s">
        <v>101</v>
      </c>
      <c r="M835" s="18" t="s">
        <v>5496</v>
      </c>
      <c r="N835" s="22"/>
      <c r="O835" s="15" t="s">
        <v>101</v>
      </c>
      <c r="P835" s="18" t="s">
        <v>134</v>
      </c>
      <c r="Q835" s="22"/>
      <c r="R835" s="18"/>
      <c r="S835" s="18" t="s">
        <v>6608</v>
      </c>
      <c r="T835" s="15" t="s">
        <v>6065</v>
      </c>
      <c r="U835" s="18" t="s">
        <v>3809</v>
      </c>
      <c r="V835" s="15"/>
      <c r="W835" s="18" t="s">
        <v>3809</v>
      </c>
      <c r="X835" s="18" t="s">
        <v>71</v>
      </c>
      <c r="Y835" s="18" t="s">
        <v>655</v>
      </c>
      <c r="Z835" s="22"/>
      <c r="AA835" s="16">
        <v>45641</v>
      </c>
      <c r="AB835" s="34"/>
      <c r="AC835" s="18"/>
      <c r="AD835" s="34"/>
      <c r="AE835" s="22" t="s">
        <v>8850</v>
      </c>
      <c r="AF835" s="22" t="s">
        <v>8857</v>
      </c>
      <c r="AG835" s="22" t="s">
        <v>8854</v>
      </c>
    </row>
    <row r="836" spans="1:33" ht="45" customHeight="1" x14ac:dyDescent="0.2">
      <c r="A836" s="18">
        <v>890929073</v>
      </c>
      <c r="B836" s="18" t="s">
        <v>3869</v>
      </c>
      <c r="C836" s="15" t="s">
        <v>98</v>
      </c>
      <c r="D836" s="15" t="s">
        <v>337</v>
      </c>
      <c r="E836" s="15">
        <v>5</v>
      </c>
      <c r="F836" s="15">
        <v>5</v>
      </c>
      <c r="G836" s="15" t="s">
        <v>1025</v>
      </c>
      <c r="H836" s="15">
        <v>10</v>
      </c>
      <c r="I836" s="15">
        <v>9</v>
      </c>
      <c r="J836" s="15">
        <v>201132010</v>
      </c>
      <c r="K836" s="15" t="s">
        <v>338</v>
      </c>
      <c r="L836" s="15" t="s">
        <v>101</v>
      </c>
      <c r="M836" s="18" t="s">
        <v>5511</v>
      </c>
      <c r="N836" s="22" t="s">
        <v>73</v>
      </c>
      <c r="O836" s="15" t="s">
        <v>101</v>
      </c>
      <c r="P836" s="18" t="s">
        <v>134</v>
      </c>
      <c r="Q836" s="22" t="s">
        <v>73</v>
      </c>
      <c r="R836" s="18"/>
      <c r="S836" s="18" t="s">
        <v>134</v>
      </c>
      <c r="T836" s="15" t="s">
        <v>340</v>
      </c>
      <c r="U836" s="18" t="s">
        <v>1036</v>
      </c>
      <c r="V836" s="15" t="s">
        <v>1049</v>
      </c>
      <c r="W836" s="18" t="s">
        <v>1036</v>
      </c>
      <c r="X836" s="18" t="s">
        <v>71</v>
      </c>
      <c r="Y836" s="18" t="s">
        <v>3247</v>
      </c>
      <c r="Z836" s="22"/>
      <c r="AA836" s="16">
        <v>45062</v>
      </c>
      <c r="AB836" s="34"/>
      <c r="AC836" s="18"/>
      <c r="AD836" s="34"/>
      <c r="AE836" s="22" t="s">
        <v>8850</v>
      </c>
      <c r="AF836" s="22" t="s">
        <v>8872</v>
      </c>
      <c r="AG836" s="22" t="s">
        <v>8854</v>
      </c>
    </row>
    <row r="837" spans="1:33" ht="45" customHeight="1" x14ac:dyDescent="0.2">
      <c r="A837" s="18">
        <v>890929073</v>
      </c>
      <c r="B837" s="18" t="s">
        <v>3869</v>
      </c>
      <c r="C837" s="15" t="s">
        <v>98</v>
      </c>
      <c r="D837" s="15" t="s">
        <v>337</v>
      </c>
      <c r="E837" s="15">
        <v>5</v>
      </c>
      <c r="F837" s="15">
        <v>5</v>
      </c>
      <c r="G837" s="15" t="s">
        <v>1025</v>
      </c>
      <c r="H837" s="15">
        <v>10</v>
      </c>
      <c r="I837" s="15">
        <v>9</v>
      </c>
      <c r="J837" s="15">
        <v>201132210</v>
      </c>
      <c r="K837" s="15" t="s">
        <v>342</v>
      </c>
      <c r="L837" s="15" t="s">
        <v>101</v>
      </c>
      <c r="M837" s="18" t="s">
        <v>5512</v>
      </c>
      <c r="N837" s="22" t="s">
        <v>73</v>
      </c>
      <c r="O837" s="15" t="s">
        <v>101</v>
      </c>
      <c r="P837" s="18" t="s">
        <v>134</v>
      </c>
      <c r="Q837" s="22" t="s">
        <v>73</v>
      </c>
      <c r="R837" s="18"/>
      <c r="S837" s="18" t="s">
        <v>134</v>
      </c>
      <c r="T837" s="15" t="s">
        <v>340</v>
      </c>
      <c r="U837" s="18" t="s">
        <v>1036</v>
      </c>
      <c r="V837" s="15" t="s">
        <v>1049</v>
      </c>
      <c r="W837" s="18" t="s">
        <v>1036</v>
      </c>
      <c r="X837" s="18" t="s">
        <v>71</v>
      </c>
      <c r="Y837" s="18" t="s">
        <v>3247</v>
      </c>
      <c r="Z837" s="22"/>
      <c r="AA837" s="16">
        <v>45062</v>
      </c>
      <c r="AB837" s="34"/>
      <c r="AC837" s="18"/>
      <c r="AD837" s="34"/>
      <c r="AE837" s="22" t="s">
        <v>8850</v>
      </c>
      <c r="AF837" s="22" t="s">
        <v>8872</v>
      </c>
      <c r="AG837" s="22" t="s">
        <v>8854</v>
      </c>
    </row>
    <row r="838" spans="1:33" ht="45" customHeight="1" x14ac:dyDescent="0.2">
      <c r="A838" s="18">
        <v>890929073</v>
      </c>
      <c r="B838" s="18" t="s">
        <v>3869</v>
      </c>
      <c r="C838" s="15" t="s">
        <v>98</v>
      </c>
      <c r="D838" s="15" t="s">
        <v>337</v>
      </c>
      <c r="E838" s="15">
        <v>5</v>
      </c>
      <c r="F838" s="15">
        <v>5</v>
      </c>
      <c r="G838" s="15" t="s">
        <v>1025</v>
      </c>
      <c r="H838" s="15">
        <v>10</v>
      </c>
      <c r="I838" s="15">
        <v>9</v>
      </c>
      <c r="J838" s="15">
        <v>201132410</v>
      </c>
      <c r="K838" s="15" t="s">
        <v>344</v>
      </c>
      <c r="L838" s="15" t="s">
        <v>101</v>
      </c>
      <c r="M838" s="18" t="s">
        <v>5517</v>
      </c>
      <c r="N838" s="22" t="s">
        <v>73</v>
      </c>
      <c r="O838" s="15" t="s">
        <v>101</v>
      </c>
      <c r="P838" s="18" t="s">
        <v>134</v>
      </c>
      <c r="Q838" s="22" t="s">
        <v>73</v>
      </c>
      <c r="R838" s="18"/>
      <c r="S838" s="18" t="s">
        <v>134</v>
      </c>
      <c r="T838" s="15" t="s">
        <v>340</v>
      </c>
      <c r="U838" s="18" t="s">
        <v>6609</v>
      </c>
      <c r="V838" s="15" t="s">
        <v>1049</v>
      </c>
      <c r="W838" s="18" t="s">
        <v>6609</v>
      </c>
      <c r="X838" s="18" t="s">
        <v>71</v>
      </c>
      <c r="Y838" s="18" t="s">
        <v>3792</v>
      </c>
      <c r="Z838" s="22"/>
      <c r="AA838" s="16">
        <v>45082</v>
      </c>
      <c r="AB838" s="34"/>
      <c r="AC838" s="18"/>
      <c r="AD838" s="34"/>
      <c r="AE838" s="22" t="s">
        <v>8850</v>
      </c>
      <c r="AF838" s="22" t="s">
        <v>8872</v>
      </c>
      <c r="AG838" s="22" t="s">
        <v>8854</v>
      </c>
    </row>
    <row r="839" spans="1:33" ht="45" customHeight="1" x14ac:dyDescent="0.2">
      <c r="A839" s="18">
        <v>890929073</v>
      </c>
      <c r="B839" s="18" t="s">
        <v>3869</v>
      </c>
      <c r="C839" s="15" t="s">
        <v>98</v>
      </c>
      <c r="D839" s="15" t="s">
        <v>337</v>
      </c>
      <c r="E839" s="15">
        <v>5</v>
      </c>
      <c r="F839" s="15">
        <v>5</v>
      </c>
      <c r="G839" s="15" t="s">
        <v>1025</v>
      </c>
      <c r="H839" s="15">
        <v>10</v>
      </c>
      <c r="I839" s="15">
        <v>9</v>
      </c>
      <c r="J839" s="15">
        <v>201132510</v>
      </c>
      <c r="K839" s="15" t="s">
        <v>346</v>
      </c>
      <c r="L839" s="15" t="s">
        <v>101</v>
      </c>
      <c r="M839" s="18" t="s">
        <v>5518</v>
      </c>
      <c r="N839" s="22" t="s">
        <v>73</v>
      </c>
      <c r="O839" s="15" t="s">
        <v>101</v>
      </c>
      <c r="P839" s="18" t="s">
        <v>134</v>
      </c>
      <c r="Q839" s="22" t="s">
        <v>73</v>
      </c>
      <c r="R839" s="18"/>
      <c r="S839" s="18" t="s">
        <v>134</v>
      </c>
      <c r="T839" s="15" t="s">
        <v>340</v>
      </c>
      <c r="U839" s="18" t="s">
        <v>1036</v>
      </c>
      <c r="V839" s="15" t="s">
        <v>1049</v>
      </c>
      <c r="W839" s="18" t="s">
        <v>1036</v>
      </c>
      <c r="X839" s="18" t="s">
        <v>71</v>
      </c>
      <c r="Y839" s="18" t="s">
        <v>3247</v>
      </c>
      <c r="Z839" s="22"/>
      <c r="AA839" s="16">
        <v>45062</v>
      </c>
      <c r="AB839" s="34"/>
      <c r="AC839" s="18"/>
      <c r="AD839" s="34"/>
      <c r="AE839" s="22" t="s">
        <v>8850</v>
      </c>
      <c r="AF839" s="22" t="s">
        <v>8872</v>
      </c>
      <c r="AG839" s="22" t="s">
        <v>8854</v>
      </c>
    </row>
    <row r="840" spans="1:33" ht="60" customHeight="1" x14ac:dyDescent="0.2">
      <c r="A840" s="18">
        <v>890929073</v>
      </c>
      <c r="B840" s="18" t="s">
        <v>3869</v>
      </c>
      <c r="C840" s="15" t="s">
        <v>98</v>
      </c>
      <c r="D840" s="15" t="s">
        <v>337</v>
      </c>
      <c r="E840" s="15">
        <v>5</v>
      </c>
      <c r="F840" s="15">
        <v>5</v>
      </c>
      <c r="G840" s="15" t="s">
        <v>1025</v>
      </c>
      <c r="H840" s="15">
        <v>9</v>
      </c>
      <c r="I840" s="15">
        <v>9</v>
      </c>
      <c r="J840" s="15">
        <v>201132610</v>
      </c>
      <c r="K840" s="15" t="s">
        <v>348</v>
      </c>
      <c r="L840" s="15" t="s">
        <v>101</v>
      </c>
      <c r="M840" s="18" t="s">
        <v>5519</v>
      </c>
      <c r="N840" s="22" t="s">
        <v>73</v>
      </c>
      <c r="O840" s="15" t="s">
        <v>101</v>
      </c>
      <c r="P840" s="18" t="s">
        <v>134</v>
      </c>
      <c r="Q840" s="22" t="s">
        <v>73</v>
      </c>
      <c r="R840" s="18"/>
      <c r="S840" s="18" t="s">
        <v>134</v>
      </c>
      <c r="T840" s="15" t="s">
        <v>340</v>
      </c>
      <c r="U840" s="18" t="s">
        <v>1036</v>
      </c>
      <c r="V840" s="15" t="s">
        <v>1049</v>
      </c>
      <c r="W840" s="18" t="s">
        <v>1036</v>
      </c>
      <c r="X840" s="18" t="s">
        <v>71</v>
      </c>
      <c r="Y840" s="18" t="s">
        <v>3247</v>
      </c>
      <c r="Z840" s="22"/>
      <c r="AA840" s="16">
        <v>45062</v>
      </c>
      <c r="AB840" s="34"/>
      <c r="AC840" s="18"/>
      <c r="AD840" s="34"/>
      <c r="AE840" s="22" t="s">
        <v>8850</v>
      </c>
      <c r="AF840" s="22" t="s">
        <v>8872</v>
      </c>
      <c r="AG840" s="22" t="s">
        <v>8854</v>
      </c>
    </row>
    <row r="841" spans="1:33" ht="75" x14ac:dyDescent="0.2">
      <c r="A841" s="18">
        <v>890929073</v>
      </c>
      <c r="B841" s="18" t="s">
        <v>3869</v>
      </c>
      <c r="C841" s="15" t="s">
        <v>98</v>
      </c>
      <c r="D841" s="15" t="s">
        <v>220</v>
      </c>
      <c r="E841" s="15">
        <v>2</v>
      </c>
      <c r="F841" s="15">
        <v>1</v>
      </c>
      <c r="G841" s="15" t="s">
        <v>44</v>
      </c>
      <c r="H841" s="15">
        <v>6</v>
      </c>
      <c r="I841" s="15">
        <v>4</v>
      </c>
      <c r="J841" s="15">
        <v>201155506</v>
      </c>
      <c r="K841" s="15" t="s">
        <v>221</v>
      </c>
      <c r="L841" s="15" t="s">
        <v>222</v>
      </c>
      <c r="M841" s="18" t="s">
        <v>5544</v>
      </c>
      <c r="N841" s="22"/>
      <c r="O841" s="15" t="s">
        <v>224</v>
      </c>
      <c r="P841" s="18" t="s">
        <v>3816</v>
      </c>
      <c r="Q841" s="22"/>
      <c r="R841" s="18"/>
      <c r="S841" s="18" t="s">
        <v>6041</v>
      </c>
      <c r="T841" s="15" t="s">
        <v>6093</v>
      </c>
      <c r="U841" s="18" t="s">
        <v>228</v>
      </c>
      <c r="V841" s="15"/>
      <c r="W841" s="18" t="s">
        <v>228</v>
      </c>
      <c r="X841" s="18" t="s">
        <v>71</v>
      </c>
      <c r="Y841" s="18" t="s">
        <v>1049</v>
      </c>
      <c r="Z841" s="22"/>
      <c r="AA841" s="16" t="s">
        <v>1049</v>
      </c>
      <c r="AB841" s="34"/>
      <c r="AC841" s="18"/>
      <c r="AD841" s="34"/>
      <c r="AE841" s="22" t="s">
        <v>8850</v>
      </c>
      <c r="AF841" s="22" t="s">
        <v>8857</v>
      </c>
      <c r="AG841" s="22" t="s">
        <v>8854</v>
      </c>
    </row>
    <row r="842" spans="1:33" ht="75" x14ac:dyDescent="0.2">
      <c r="A842" s="18">
        <v>890929073</v>
      </c>
      <c r="B842" s="18" t="s">
        <v>3869</v>
      </c>
      <c r="C842" s="15" t="s">
        <v>98</v>
      </c>
      <c r="D842" s="15" t="s">
        <v>639</v>
      </c>
      <c r="E842" s="15">
        <v>3</v>
      </c>
      <c r="F842" s="15">
        <v>1</v>
      </c>
      <c r="G842" s="15" t="s">
        <v>44</v>
      </c>
      <c r="H842" s="15">
        <v>4</v>
      </c>
      <c r="I842" s="15">
        <v>3</v>
      </c>
      <c r="J842" s="15">
        <v>206040925</v>
      </c>
      <c r="K842" s="15" t="s">
        <v>645</v>
      </c>
      <c r="L842" s="15" t="s">
        <v>101</v>
      </c>
      <c r="M842" s="18" t="s">
        <v>5550</v>
      </c>
      <c r="N842" s="22"/>
      <c r="O842" s="15" t="s">
        <v>101</v>
      </c>
      <c r="P842" s="18" t="s">
        <v>134</v>
      </c>
      <c r="Q842" s="22"/>
      <c r="R842" s="18"/>
      <c r="S842" s="18" t="s">
        <v>134</v>
      </c>
      <c r="T842" s="15"/>
      <c r="U842" s="18" t="s">
        <v>1036</v>
      </c>
      <c r="V842" s="15"/>
      <c r="W842" s="18" t="s">
        <v>1036</v>
      </c>
      <c r="X842" s="18" t="s">
        <v>71</v>
      </c>
      <c r="Y842" s="18" t="s">
        <v>3248</v>
      </c>
      <c r="Z842" s="22"/>
      <c r="AA842" s="16">
        <v>47297</v>
      </c>
      <c r="AB842" s="34"/>
      <c r="AC842" s="18"/>
      <c r="AD842" s="34"/>
      <c r="AE842" s="22" t="s">
        <v>8850</v>
      </c>
      <c r="AF842" s="22" t="s">
        <v>8857</v>
      </c>
      <c r="AG842" s="22" t="s">
        <v>8854</v>
      </c>
    </row>
    <row r="843" spans="1:33" ht="45" x14ac:dyDescent="0.2">
      <c r="A843" s="18">
        <v>890929073</v>
      </c>
      <c r="B843" s="18" t="s">
        <v>3869</v>
      </c>
      <c r="C843" s="15" t="s">
        <v>61</v>
      </c>
      <c r="D843" s="15" t="s">
        <v>62</v>
      </c>
      <c r="E843" s="15" t="s">
        <v>3155</v>
      </c>
      <c r="F843" s="15" t="s">
        <v>3155</v>
      </c>
      <c r="G843" s="15" t="s">
        <v>3155</v>
      </c>
      <c r="H843" s="15">
        <v>5</v>
      </c>
      <c r="I843" s="15" t="s">
        <v>3155</v>
      </c>
      <c r="J843" s="15">
        <v>102001009</v>
      </c>
      <c r="K843" s="15" t="s">
        <v>4092</v>
      </c>
      <c r="L843" s="15" t="s">
        <v>1436</v>
      </c>
      <c r="M843" s="18" t="s">
        <v>5228</v>
      </c>
      <c r="N843" s="22" t="s">
        <v>73</v>
      </c>
      <c r="O843" s="15" t="s">
        <v>2538</v>
      </c>
      <c r="P843" s="18" t="s">
        <v>5937</v>
      </c>
      <c r="Q843" s="22" t="s">
        <v>68</v>
      </c>
      <c r="R843" s="18">
        <v>500</v>
      </c>
      <c r="S843" s="18" t="s">
        <v>6029</v>
      </c>
      <c r="T843" s="15"/>
      <c r="U843" s="18" t="s">
        <v>6527</v>
      </c>
      <c r="V843" s="15" t="s">
        <v>1049</v>
      </c>
      <c r="W843" s="18" t="s">
        <v>6527</v>
      </c>
      <c r="X843" s="18" t="s">
        <v>71</v>
      </c>
      <c r="Y843" s="18" t="s">
        <v>6761</v>
      </c>
      <c r="Z843" s="22" t="s">
        <v>1025</v>
      </c>
      <c r="AA843" s="16">
        <v>44529</v>
      </c>
      <c r="AB843" s="34" t="s">
        <v>73</v>
      </c>
      <c r="AC843" s="18"/>
      <c r="AD843" s="34"/>
      <c r="AE843" s="22" t="s">
        <v>8850</v>
      </c>
      <c r="AF843" s="22" t="s">
        <v>8889</v>
      </c>
      <c r="AG843" s="22" t="s">
        <v>8851</v>
      </c>
    </row>
    <row r="844" spans="1:33" ht="56.25" x14ac:dyDescent="0.2">
      <c r="A844" s="18">
        <v>890929073</v>
      </c>
      <c r="B844" s="18" t="s">
        <v>3869</v>
      </c>
      <c r="C844" s="15" t="s">
        <v>61</v>
      </c>
      <c r="D844" s="15" t="s">
        <v>62</v>
      </c>
      <c r="E844" s="15" t="s">
        <v>3155</v>
      </c>
      <c r="F844" s="15" t="s">
        <v>3155</v>
      </c>
      <c r="G844" s="15" t="s">
        <v>3155</v>
      </c>
      <c r="H844" s="15">
        <v>4</v>
      </c>
      <c r="I844" s="15" t="s">
        <v>3155</v>
      </c>
      <c r="J844" s="15">
        <v>104010104</v>
      </c>
      <c r="K844" s="15" t="s">
        <v>1973</v>
      </c>
      <c r="L844" s="15" t="s">
        <v>91</v>
      </c>
      <c r="M844" s="18" t="s">
        <v>5268</v>
      </c>
      <c r="N844" s="22" t="s">
        <v>68</v>
      </c>
      <c r="O844" s="15" t="s">
        <v>475</v>
      </c>
      <c r="P844" s="18" t="s">
        <v>5984</v>
      </c>
      <c r="Q844" s="22" t="s">
        <v>68</v>
      </c>
      <c r="R844" s="18">
        <v>1</v>
      </c>
      <c r="S844" s="18" t="s">
        <v>6001</v>
      </c>
      <c r="T844" s="15"/>
      <c r="U844" s="18" t="s">
        <v>6527</v>
      </c>
      <c r="V844" s="15" t="s">
        <v>1049</v>
      </c>
      <c r="W844" s="18" t="s">
        <v>6527</v>
      </c>
      <c r="X844" s="18" t="s">
        <v>71</v>
      </c>
      <c r="Y844" s="18" t="s">
        <v>7646</v>
      </c>
      <c r="Z844" s="22"/>
      <c r="AA844" s="16">
        <v>44530</v>
      </c>
      <c r="AB844" s="34"/>
      <c r="AC844" s="18"/>
      <c r="AD844" s="34"/>
      <c r="AE844" s="22" t="s">
        <v>8850</v>
      </c>
      <c r="AF844" s="22" t="s">
        <v>8890</v>
      </c>
      <c r="AG844" s="22" t="s">
        <v>8851</v>
      </c>
    </row>
    <row r="845" spans="1:33" ht="90" x14ac:dyDescent="0.2">
      <c r="A845" s="18">
        <v>890929073</v>
      </c>
      <c r="B845" s="18" t="s">
        <v>3869</v>
      </c>
      <c r="C845" s="15" t="s">
        <v>61</v>
      </c>
      <c r="D845" s="15" t="s">
        <v>62</v>
      </c>
      <c r="E845" s="15" t="s">
        <v>3155</v>
      </c>
      <c r="F845" s="15" t="s">
        <v>3155</v>
      </c>
      <c r="G845" s="15" t="s">
        <v>3155</v>
      </c>
      <c r="H845" s="15">
        <v>3</v>
      </c>
      <c r="I845" s="15" t="s">
        <v>3155</v>
      </c>
      <c r="J845" s="15">
        <v>106010204</v>
      </c>
      <c r="K845" s="15" t="s">
        <v>2130</v>
      </c>
      <c r="L845" s="15" t="s">
        <v>91</v>
      </c>
      <c r="M845" s="18" t="s">
        <v>5303</v>
      </c>
      <c r="N845" s="22" t="s">
        <v>73</v>
      </c>
      <c r="O845" s="15" t="s">
        <v>2132</v>
      </c>
      <c r="P845" s="18" t="s">
        <v>5984</v>
      </c>
      <c r="Q845" s="22" t="s">
        <v>73</v>
      </c>
      <c r="R845" s="18">
        <v>1</v>
      </c>
      <c r="S845" s="18" t="s">
        <v>6550</v>
      </c>
      <c r="T845" s="15"/>
      <c r="U845" s="18" t="s">
        <v>6551</v>
      </c>
      <c r="V845" s="15" t="s">
        <v>68</v>
      </c>
      <c r="W845" s="18" t="s">
        <v>6551</v>
      </c>
      <c r="X845" s="18" t="s">
        <v>71</v>
      </c>
      <c r="Y845" s="18" t="s">
        <v>7657</v>
      </c>
      <c r="Z845" s="22"/>
      <c r="AA845" s="16">
        <v>44395</v>
      </c>
      <c r="AB845" s="34"/>
      <c r="AC845" s="18"/>
      <c r="AD845" s="34"/>
      <c r="AE845" s="22" t="s">
        <v>8850</v>
      </c>
      <c r="AF845" s="22" t="s">
        <v>8875</v>
      </c>
      <c r="AG845" s="22" t="s">
        <v>8851</v>
      </c>
    </row>
    <row r="846" spans="1:33" ht="60" x14ac:dyDescent="0.2">
      <c r="A846" s="18">
        <v>890929073</v>
      </c>
      <c r="B846" s="18" t="s">
        <v>3869</v>
      </c>
      <c r="C846" s="15" t="s">
        <v>61</v>
      </c>
      <c r="D846" s="15" t="s">
        <v>62</v>
      </c>
      <c r="E846" s="15" t="s">
        <v>3155</v>
      </c>
      <c r="F846" s="15" t="s">
        <v>3155</v>
      </c>
      <c r="G846" s="15" t="s">
        <v>3155</v>
      </c>
      <c r="H846" s="15">
        <v>5</v>
      </c>
      <c r="I846" s="15" t="s">
        <v>3155</v>
      </c>
      <c r="J846" s="15">
        <v>114031001</v>
      </c>
      <c r="K846" s="15" t="s">
        <v>4278</v>
      </c>
      <c r="L846" s="15" t="s">
        <v>91</v>
      </c>
      <c r="M846" s="18" t="s">
        <v>5374</v>
      </c>
      <c r="N846" s="22" t="s">
        <v>73</v>
      </c>
      <c r="O846" s="15" t="s">
        <v>462</v>
      </c>
      <c r="P846" s="18" t="s">
        <v>6012</v>
      </c>
      <c r="Q846" s="22" t="s">
        <v>73</v>
      </c>
      <c r="R846" s="18">
        <v>1</v>
      </c>
      <c r="S846" s="18" t="s">
        <v>6012</v>
      </c>
      <c r="T846" s="15"/>
      <c r="U846" s="18" t="s">
        <v>6576</v>
      </c>
      <c r="V846" s="15" t="s">
        <v>68</v>
      </c>
      <c r="W846" s="18" t="s">
        <v>7682</v>
      </c>
      <c r="X846" s="18" t="s">
        <v>1409</v>
      </c>
      <c r="Y846" s="18" t="s">
        <v>3804</v>
      </c>
      <c r="Z846" s="22"/>
      <c r="AA846" s="16">
        <v>45105</v>
      </c>
      <c r="AB846" s="34"/>
      <c r="AC846" s="18"/>
      <c r="AD846" s="34"/>
      <c r="AE846" s="22" t="s">
        <v>8850</v>
      </c>
      <c r="AF846" s="22" t="s">
        <v>8875</v>
      </c>
      <c r="AG846" s="22" t="s">
        <v>8851</v>
      </c>
    </row>
    <row r="847" spans="1:33" ht="60" x14ac:dyDescent="0.2">
      <c r="A847" s="18">
        <v>890929073</v>
      </c>
      <c r="B847" s="18" t="s">
        <v>3869</v>
      </c>
      <c r="C847" s="15" t="s">
        <v>61</v>
      </c>
      <c r="D847" s="15" t="s">
        <v>62</v>
      </c>
      <c r="E847" s="15" t="s">
        <v>3155</v>
      </c>
      <c r="F847" s="15" t="s">
        <v>3155</v>
      </c>
      <c r="G847" s="15" t="s">
        <v>3155</v>
      </c>
      <c r="H847" s="15">
        <v>5</v>
      </c>
      <c r="I847" s="15" t="s">
        <v>3155</v>
      </c>
      <c r="J847" s="15">
        <v>114040203</v>
      </c>
      <c r="K847" s="15" t="s">
        <v>2409</v>
      </c>
      <c r="L847" s="15" t="s">
        <v>64</v>
      </c>
      <c r="M847" s="18" t="s">
        <v>5375</v>
      </c>
      <c r="N847" s="22" t="s">
        <v>68</v>
      </c>
      <c r="O847" s="15" t="s">
        <v>2407</v>
      </c>
      <c r="P847" s="18" t="s">
        <v>6010</v>
      </c>
      <c r="Q847" s="22"/>
      <c r="R847" s="18">
        <v>100</v>
      </c>
      <c r="S847" s="18" t="s">
        <v>6010</v>
      </c>
      <c r="T847" s="15"/>
      <c r="U847" s="18" t="s">
        <v>6553</v>
      </c>
      <c r="V847" s="15"/>
      <c r="W847" s="18" t="s">
        <v>6553</v>
      </c>
      <c r="X847" s="18" t="s">
        <v>71</v>
      </c>
      <c r="Y847" s="18" t="s">
        <v>7683</v>
      </c>
      <c r="Z847" s="22"/>
      <c r="AA847" s="16">
        <v>44186</v>
      </c>
      <c r="AB847" s="34"/>
      <c r="AC847" s="18"/>
      <c r="AD847" s="34"/>
      <c r="AE847" s="22" t="s">
        <v>8850</v>
      </c>
      <c r="AF847" s="22" t="s">
        <v>8874</v>
      </c>
      <c r="AG847" s="22" t="s">
        <v>8851</v>
      </c>
    </row>
    <row r="848" spans="1:33" ht="45" x14ac:dyDescent="0.2">
      <c r="A848" s="18">
        <v>890929073</v>
      </c>
      <c r="B848" s="18" t="s">
        <v>3869</v>
      </c>
      <c r="C848" s="15" t="s">
        <v>61</v>
      </c>
      <c r="D848" s="15" t="s">
        <v>62</v>
      </c>
      <c r="E848" s="15" t="s">
        <v>3155</v>
      </c>
      <c r="F848" s="15" t="s">
        <v>3155</v>
      </c>
      <c r="G848" s="15" t="s">
        <v>3155</v>
      </c>
      <c r="H848" s="15">
        <v>3</v>
      </c>
      <c r="I848" s="15" t="s">
        <v>3155</v>
      </c>
      <c r="J848" s="15">
        <v>119012404</v>
      </c>
      <c r="K848" s="15" t="s">
        <v>2581</v>
      </c>
      <c r="L848" s="15" t="s">
        <v>91</v>
      </c>
      <c r="M848" s="18" t="s">
        <v>5431</v>
      </c>
      <c r="N848" s="22" t="s">
        <v>68</v>
      </c>
      <c r="O848" s="15" t="s">
        <v>93</v>
      </c>
      <c r="P848" s="18" t="s">
        <v>6030</v>
      </c>
      <c r="Q848" s="22"/>
      <c r="R848" s="18">
        <v>1</v>
      </c>
      <c r="S848" s="18" t="s">
        <v>6030</v>
      </c>
      <c r="T848" s="15"/>
      <c r="U848" s="18" t="s">
        <v>6590</v>
      </c>
      <c r="V848" s="15"/>
      <c r="W848" s="18" t="s">
        <v>6590</v>
      </c>
      <c r="X848" s="18" t="s">
        <v>86</v>
      </c>
      <c r="Y848" s="18" t="s">
        <v>7703</v>
      </c>
      <c r="Z848" s="22"/>
      <c r="AA848" s="16">
        <v>44309</v>
      </c>
      <c r="AB848" s="34"/>
      <c r="AC848" s="18"/>
      <c r="AD848" s="34"/>
      <c r="AE848" s="22" t="s">
        <v>8850</v>
      </c>
      <c r="AF848" s="22" t="s">
        <v>8874</v>
      </c>
      <c r="AG848" s="22" t="s">
        <v>8851</v>
      </c>
    </row>
    <row r="849" spans="1:33" ht="90" x14ac:dyDescent="0.2">
      <c r="A849" s="18">
        <v>890929073</v>
      </c>
      <c r="B849" s="18" t="s">
        <v>3869</v>
      </c>
      <c r="C849" s="15" t="s">
        <v>98</v>
      </c>
      <c r="D849" s="15" t="s">
        <v>62</v>
      </c>
      <c r="E849" s="15" t="s">
        <v>3155</v>
      </c>
      <c r="F849" s="15" t="s">
        <v>3155</v>
      </c>
      <c r="G849" s="15" t="s">
        <v>3155</v>
      </c>
      <c r="H849" s="15">
        <v>6</v>
      </c>
      <c r="I849" s="15" t="s">
        <v>3155</v>
      </c>
      <c r="J849" s="15">
        <v>201100350</v>
      </c>
      <c r="K849" s="15" t="s">
        <v>417</v>
      </c>
      <c r="L849" s="15" t="s">
        <v>101</v>
      </c>
      <c r="M849" s="18" t="s">
        <v>5483</v>
      </c>
      <c r="N849" s="22" t="s">
        <v>68</v>
      </c>
      <c r="O849" s="15" t="s">
        <v>101</v>
      </c>
      <c r="P849" s="18" t="s">
        <v>6038</v>
      </c>
      <c r="Q849" s="22" t="s">
        <v>73</v>
      </c>
      <c r="R849" s="18"/>
      <c r="S849" s="18" t="s">
        <v>6038</v>
      </c>
      <c r="T849" s="15"/>
      <c r="U849" s="18" t="s">
        <v>6603</v>
      </c>
      <c r="V849" s="15" t="s">
        <v>68</v>
      </c>
      <c r="W849" s="18" t="s">
        <v>6609</v>
      </c>
      <c r="X849" s="18" t="s">
        <v>71</v>
      </c>
      <c r="Y849" s="18" t="s">
        <v>3813</v>
      </c>
      <c r="Z849" s="22"/>
      <c r="AA849" s="16">
        <v>45593</v>
      </c>
      <c r="AB849" s="34"/>
      <c r="AC849" s="18"/>
      <c r="AD849" s="34"/>
      <c r="AE849" s="22" t="s">
        <v>8850</v>
      </c>
      <c r="AF849" s="22" t="s">
        <v>8881</v>
      </c>
      <c r="AG849" s="22" t="s">
        <v>8851</v>
      </c>
    </row>
    <row r="850" spans="1:33" ht="60" x14ac:dyDescent="0.2">
      <c r="A850" s="18">
        <v>890929073</v>
      </c>
      <c r="B850" s="18" t="s">
        <v>3869</v>
      </c>
      <c r="C850" s="15" t="s">
        <v>98</v>
      </c>
      <c r="D850" s="15" t="s">
        <v>62</v>
      </c>
      <c r="E850" s="15" t="s">
        <v>3155</v>
      </c>
      <c r="F850" s="15" t="s">
        <v>3155</v>
      </c>
      <c r="G850" s="15" t="s">
        <v>3155</v>
      </c>
      <c r="H850" s="15">
        <v>5</v>
      </c>
      <c r="I850" s="15" t="s">
        <v>3155</v>
      </c>
      <c r="J850" s="15">
        <v>201152310</v>
      </c>
      <c r="K850" s="15" t="s">
        <v>488</v>
      </c>
      <c r="L850" s="15" t="s">
        <v>101</v>
      </c>
      <c r="M850" s="18" t="s">
        <v>5540</v>
      </c>
      <c r="N850" s="22" t="s">
        <v>68</v>
      </c>
      <c r="O850" s="15" t="s">
        <v>490</v>
      </c>
      <c r="P850" s="18" t="s">
        <v>134</v>
      </c>
      <c r="Q850" s="22" t="s">
        <v>73</v>
      </c>
      <c r="R850" s="18"/>
      <c r="S850" s="18" t="s">
        <v>6608</v>
      </c>
      <c r="T850" s="15" t="s">
        <v>492</v>
      </c>
      <c r="U850" s="18" t="s">
        <v>6616</v>
      </c>
      <c r="V850" s="15" t="s">
        <v>1049</v>
      </c>
      <c r="W850" s="18" t="s">
        <v>6616</v>
      </c>
      <c r="X850" s="18" t="s">
        <v>71</v>
      </c>
      <c r="Y850" s="18" t="s">
        <v>3060</v>
      </c>
      <c r="Z850" s="22" t="s">
        <v>1025</v>
      </c>
      <c r="AA850" s="16">
        <v>46634</v>
      </c>
      <c r="AB850" s="34" t="s">
        <v>73</v>
      </c>
      <c r="AC850" s="18"/>
      <c r="AD850" s="34"/>
      <c r="AE850" s="22" t="s">
        <v>8850</v>
      </c>
      <c r="AF850" s="22" t="s">
        <v>8856</v>
      </c>
      <c r="AG850" s="22" t="s">
        <v>8851</v>
      </c>
    </row>
    <row r="851" spans="1:33" ht="60" x14ac:dyDescent="0.2">
      <c r="A851" s="18">
        <v>811019499</v>
      </c>
      <c r="B851" s="18" t="s">
        <v>1042</v>
      </c>
      <c r="C851" s="15" t="s">
        <v>98</v>
      </c>
      <c r="D851" s="15" t="s">
        <v>315</v>
      </c>
      <c r="E851" s="15">
        <v>3</v>
      </c>
      <c r="F851" s="15">
        <v>1</v>
      </c>
      <c r="G851" s="15" t="s">
        <v>44</v>
      </c>
      <c r="H851" s="15">
        <v>1</v>
      </c>
      <c r="I851" s="15">
        <v>0</v>
      </c>
      <c r="J851" s="15">
        <v>201151735</v>
      </c>
      <c r="K851" s="15" t="s">
        <v>5553</v>
      </c>
      <c r="L851" s="15" t="s">
        <v>101</v>
      </c>
      <c r="M851" s="18" t="s">
        <v>5554</v>
      </c>
      <c r="N851" s="22" t="s">
        <v>73</v>
      </c>
      <c r="O851" s="15" t="s">
        <v>101</v>
      </c>
      <c r="P851" s="18" t="s">
        <v>1407</v>
      </c>
      <c r="Q851" s="22" t="s">
        <v>73</v>
      </c>
      <c r="R851" s="18" t="s">
        <v>1049</v>
      </c>
      <c r="S851" s="18" t="s">
        <v>1407</v>
      </c>
      <c r="T851" s="15" t="s">
        <v>6622</v>
      </c>
      <c r="U851" s="18" t="s">
        <v>6623</v>
      </c>
      <c r="V851" s="15" t="s">
        <v>68</v>
      </c>
      <c r="W851" s="18" t="s">
        <v>6623</v>
      </c>
      <c r="X851" s="18" t="s">
        <v>899</v>
      </c>
      <c r="Y851" s="18" t="s">
        <v>7717</v>
      </c>
      <c r="Z851" s="22"/>
      <c r="AA851" s="16">
        <v>47580</v>
      </c>
      <c r="AB851" s="34"/>
      <c r="AC851" s="18"/>
      <c r="AD851" s="34"/>
      <c r="AE851" s="22" t="s">
        <v>8850</v>
      </c>
      <c r="AF851" s="22" t="s">
        <v>8859</v>
      </c>
      <c r="AG851" s="22" t="s">
        <v>8854</v>
      </c>
    </row>
    <row r="852" spans="1:33" ht="60" x14ac:dyDescent="0.2">
      <c r="A852" s="18">
        <v>811019499</v>
      </c>
      <c r="B852" s="18" t="s">
        <v>1042</v>
      </c>
      <c r="C852" s="15" t="s">
        <v>3849</v>
      </c>
      <c r="D852" s="15" t="s">
        <v>62</v>
      </c>
      <c r="E852" s="15" t="s">
        <v>3155</v>
      </c>
      <c r="F852" s="15" t="s">
        <v>3155</v>
      </c>
      <c r="G852" s="15" t="s">
        <v>3155</v>
      </c>
      <c r="H852" s="15">
        <v>3</v>
      </c>
      <c r="I852" s="15" t="s">
        <v>3155</v>
      </c>
      <c r="J852" s="15">
        <v>202121010</v>
      </c>
      <c r="K852" s="15" t="s">
        <v>617</v>
      </c>
      <c r="L852" s="15" t="s">
        <v>3933</v>
      </c>
      <c r="M852" s="18" t="s">
        <v>5555</v>
      </c>
      <c r="N852" s="22" t="s">
        <v>73</v>
      </c>
      <c r="O852" s="15" t="s">
        <v>101</v>
      </c>
      <c r="P852" s="18" t="s">
        <v>1407</v>
      </c>
      <c r="Q852" s="22" t="s">
        <v>73</v>
      </c>
      <c r="R852" s="18" t="s">
        <v>1049</v>
      </c>
      <c r="S852" s="18" t="s">
        <v>1407</v>
      </c>
      <c r="T852" s="15"/>
      <c r="U852" s="18" t="s">
        <v>3834</v>
      </c>
      <c r="V852" s="15" t="s">
        <v>68</v>
      </c>
      <c r="W852" s="18" t="s">
        <v>7718</v>
      </c>
      <c r="X852" s="18" t="s">
        <v>387</v>
      </c>
      <c r="Y852" s="18" t="s">
        <v>3835</v>
      </c>
      <c r="Z852" s="22"/>
      <c r="AA852" s="16">
        <v>45645</v>
      </c>
      <c r="AB852" s="34"/>
      <c r="AC852" s="18"/>
      <c r="AD852" s="34"/>
      <c r="AE852" s="22" t="s">
        <v>8850</v>
      </c>
      <c r="AF852" s="22" t="s">
        <v>8875</v>
      </c>
      <c r="AG852" s="22" t="s">
        <v>8851</v>
      </c>
    </row>
    <row r="853" spans="1:33" x14ac:dyDescent="0.2">
      <c r="Z853" s="77"/>
    </row>
  </sheetData>
  <autoFilter ref="A7:AG852"/>
  <mergeCells count="6">
    <mergeCell ref="I5:V5"/>
    <mergeCell ref="I3:V3"/>
    <mergeCell ref="I1:V1"/>
    <mergeCell ref="I2:V2"/>
    <mergeCell ref="I4:V4"/>
    <mergeCell ref="I6:V6"/>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ET8"/>
  <sheetViews>
    <sheetView workbookViewId="0">
      <selection activeCell="A2" sqref="A2"/>
    </sheetView>
  </sheetViews>
  <sheetFormatPr baseColWidth="10" defaultColWidth="9.140625" defaultRowHeight="12.75" x14ac:dyDescent="0.2"/>
  <sheetData>
    <row r="2" spans="1:16374" ht="18" x14ac:dyDescent="0.25">
      <c r="A2" s="70" t="s">
        <v>8815</v>
      </c>
    </row>
    <row r="5" spans="1:16374" ht="137.25" customHeight="1" x14ac:dyDescent="0.2">
      <c r="A5" s="12" t="s">
        <v>0</v>
      </c>
      <c r="B5" s="12" t="s">
        <v>1</v>
      </c>
      <c r="C5" s="13" t="s">
        <v>2</v>
      </c>
      <c r="D5" s="13" t="s">
        <v>3</v>
      </c>
      <c r="E5" s="30" t="s">
        <v>4</v>
      </c>
      <c r="F5" s="2" t="s">
        <v>5</v>
      </c>
      <c r="G5" s="2" t="s">
        <v>6</v>
      </c>
      <c r="H5" s="2" t="s">
        <v>7</v>
      </c>
      <c r="I5" s="2" t="s">
        <v>3843</v>
      </c>
      <c r="J5" s="13" t="s">
        <v>8</v>
      </c>
      <c r="K5" s="13" t="s">
        <v>9</v>
      </c>
      <c r="L5" s="13" t="s">
        <v>10</v>
      </c>
      <c r="M5" s="12" t="s">
        <v>11</v>
      </c>
      <c r="N5" s="2" t="s">
        <v>12</v>
      </c>
      <c r="O5" s="13" t="s">
        <v>60</v>
      </c>
      <c r="P5" s="12" t="s">
        <v>14</v>
      </c>
      <c r="Q5" s="2" t="s">
        <v>15</v>
      </c>
      <c r="R5" s="12" t="s">
        <v>16</v>
      </c>
      <c r="S5" s="12" t="s">
        <v>17</v>
      </c>
      <c r="T5" s="13" t="s">
        <v>18</v>
      </c>
      <c r="U5" s="12" t="s">
        <v>19</v>
      </c>
      <c r="V5" s="2" t="s">
        <v>8759</v>
      </c>
      <c r="W5" s="2" t="s">
        <v>20</v>
      </c>
      <c r="X5" s="12" t="s">
        <v>21</v>
      </c>
      <c r="Y5" s="12" t="s">
        <v>22</v>
      </c>
      <c r="Z5" s="12" t="s">
        <v>23</v>
      </c>
      <c r="AA5" s="2" t="s">
        <v>24</v>
      </c>
      <c r="AB5" s="14" t="s">
        <v>25</v>
      </c>
      <c r="AC5" s="2" t="s">
        <v>26</v>
      </c>
      <c r="AD5" s="12" t="s">
        <v>27</v>
      </c>
      <c r="AE5" s="12" t="s">
        <v>28</v>
      </c>
      <c r="AF5" s="12" t="s">
        <v>29</v>
      </c>
      <c r="AG5" s="13" t="s">
        <v>30</v>
      </c>
      <c r="AH5" s="12" t="s">
        <v>31</v>
      </c>
      <c r="AI5" s="12" t="s">
        <v>32</v>
      </c>
      <c r="AJ5" s="32" t="s">
        <v>33</v>
      </c>
      <c r="AK5" s="13" t="s">
        <v>34</v>
      </c>
      <c r="AL5" s="12" t="s">
        <v>35</v>
      </c>
      <c r="AM5" s="12" t="s">
        <v>36</v>
      </c>
      <c r="AN5" s="47" t="s">
        <v>8747</v>
      </c>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E5" s="20"/>
      <c r="CF5" s="20"/>
      <c r="CG5" s="20"/>
      <c r="CH5" s="20"/>
      <c r="CI5" s="20"/>
      <c r="CJ5" s="20"/>
      <c r="CK5" s="20"/>
      <c r="CL5" s="20"/>
      <c r="CM5" s="20"/>
      <c r="CN5" s="20"/>
      <c r="CO5" s="20"/>
      <c r="CP5" s="20"/>
      <c r="CQ5" s="20"/>
      <c r="CR5" s="20"/>
      <c r="CS5" s="20"/>
      <c r="CT5" s="20"/>
      <c r="CU5" s="20"/>
      <c r="CV5" s="20"/>
      <c r="CW5" s="20"/>
      <c r="CX5" s="20"/>
      <c r="CY5" s="20"/>
      <c r="CZ5" s="20"/>
      <c r="DA5" s="20"/>
      <c r="DB5" s="20"/>
      <c r="DC5" s="20"/>
      <c r="DD5" s="20"/>
      <c r="DE5" s="20"/>
      <c r="DF5" s="20"/>
      <c r="DG5" s="20"/>
      <c r="DH5" s="20"/>
      <c r="DI5" s="20"/>
      <c r="DJ5" s="20"/>
      <c r="DK5" s="20"/>
      <c r="DL5" s="20"/>
      <c r="DM5" s="20"/>
      <c r="DN5" s="20"/>
      <c r="DO5" s="20"/>
      <c r="DP5" s="20"/>
      <c r="DQ5" s="20"/>
      <c r="DR5" s="20"/>
      <c r="DS5" s="20"/>
      <c r="DT5" s="20"/>
      <c r="DU5" s="20"/>
      <c r="DV5" s="20"/>
      <c r="DW5" s="20"/>
      <c r="DX5" s="20"/>
      <c r="DY5" s="20"/>
      <c r="DZ5" s="20"/>
      <c r="EA5" s="20"/>
      <c r="EB5" s="20"/>
      <c r="EC5" s="20"/>
      <c r="ED5" s="20"/>
      <c r="EE5" s="20"/>
      <c r="EF5" s="20"/>
      <c r="EG5" s="20"/>
      <c r="EH5" s="20"/>
      <c r="EI5" s="20"/>
      <c r="EJ5" s="20"/>
      <c r="EK5" s="20"/>
      <c r="EL5" s="20"/>
      <c r="EM5" s="20"/>
      <c r="EN5" s="20"/>
      <c r="EO5" s="20"/>
      <c r="EP5" s="20"/>
      <c r="EQ5" s="20"/>
      <c r="ER5" s="20"/>
      <c r="ES5" s="20"/>
      <c r="ET5" s="20"/>
      <c r="EU5" s="20"/>
      <c r="EV5" s="20"/>
      <c r="EW5" s="20"/>
      <c r="EX5" s="20"/>
      <c r="EY5" s="20"/>
      <c r="EZ5" s="20"/>
      <c r="FA5" s="20"/>
      <c r="FB5" s="20"/>
      <c r="FC5" s="20"/>
      <c r="FD5" s="20"/>
      <c r="FE5" s="20"/>
      <c r="FF5" s="20"/>
      <c r="FG5" s="20"/>
      <c r="FH5" s="20"/>
      <c r="FI5" s="20"/>
      <c r="FJ5" s="20"/>
      <c r="FK5" s="20"/>
      <c r="FL5" s="20"/>
      <c r="FM5" s="20"/>
      <c r="FN5" s="20"/>
      <c r="FO5" s="20"/>
      <c r="FP5" s="20"/>
      <c r="FQ5" s="20"/>
      <c r="FR5" s="20"/>
      <c r="FS5" s="20"/>
      <c r="FT5" s="20"/>
      <c r="FU5" s="20"/>
      <c r="FV5" s="20"/>
      <c r="FW5" s="20"/>
      <c r="FX5" s="20"/>
      <c r="FY5" s="20"/>
      <c r="FZ5" s="20"/>
      <c r="GA5" s="20"/>
      <c r="GB5" s="20"/>
      <c r="GC5" s="20"/>
      <c r="GD5" s="20"/>
      <c r="GE5" s="20"/>
      <c r="GF5" s="20"/>
      <c r="GG5" s="20"/>
      <c r="GH5" s="20"/>
      <c r="GI5" s="20"/>
      <c r="GJ5" s="20"/>
      <c r="GK5" s="20"/>
      <c r="GL5" s="20"/>
      <c r="GM5" s="20"/>
      <c r="GN5" s="20"/>
      <c r="GO5" s="20"/>
      <c r="GP5" s="20"/>
      <c r="GQ5" s="20"/>
      <c r="GR5" s="20"/>
      <c r="GS5" s="20"/>
      <c r="GT5" s="20"/>
      <c r="GU5" s="20"/>
      <c r="GV5" s="20"/>
      <c r="GW5" s="20"/>
      <c r="GX5" s="20"/>
      <c r="GY5" s="20"/>
      <c r="GZ5" s="20"/>
      <c r="HA5" s="20"/>
      <c r="HB5" s="20"/>
      <c r="HC5" s="20"/>
      <c r="HD5" s="20"/>
      <c r="HE5" s="20"/>
      <c r="HF5" s="20"/>
      <c r="HG5" s="20"/>
      <c r="HH5" s="20"/>
      <c r="HI5" s="20"/>
      <c r="HJ5" s="20"/>
      <c r="HK5" s="20"/>
      <c r="HL5" s="20"/>
      <c r="HM5" s="20"/>
      <c r="HN5" s="20"/>
      <c r="HO5" s="20"/>
      <c r="HP5" s="20"/>
      <c r="HQ5" s="20"/>
      <c r="HR5" s="20"/>
      <c r="HS5" s="20"/>
      <c r="HT5" s="20"/>
      <c r="HU5" s="20"/>
      <c r="HV5" s="20"/>
      <c r="HW5" s="20"/>
      <c r="HX5" s="20"/>
      <c r="HY5" s="20"/>
      <c r="HZ5" s="20"/>
      <c r="IA5" s="20"/>
      <c r="IB5" s="20"/>
      <c r="IC5" s="20"/>
      <c r="ID5" s="20"/>
      <c r="IE5" s="20"/>
      <c r="IF5" s="20"/>
      <c r="IG5" s="20"/>
      <c r="IH5" s="20"/>
      <c r="II5" s="20"/>
      <c r="IJ5" s="20"/>
      <c r="IK5" s="20"/>
      <c r="IL5" s="20"/>
      <c r="IM5" s="20"/>
      <c r="IN5" s="20"/>
      <c r="IO5" s="20"/>
      <c r="IP5" s="20"/>
      <c r="IQ5" s="20"/>
      <c r="IR5" s="20"/>
      <c r="IS5" s="20"/>
      <c r="IT5" s="20"/>
      <c r="IU5" s="20"/>
      <c r="IV5" s="20"/>
      <c r="IW5" s="20"/>
      <c r="IX5" s="20"/>
      <c r="IY5" s="20"/>
      <c r="IZ5" s="20"/>
      <c r="JA5" s="20"/>
      <c r="JB5" s="20"/>
      <c r="JC5" s="20"/>
      <c r="JD5" s="20"/>
      <c r="JE5" s="20"/>
      <c r="JF5" s="20"/>
      <c r="JG5" s="20"/>
      <c r="JH5" s="20"/>
      <c r="JI5" s="20"/>
      <c r="JJ5" s="20"/>
      <c r="JK5" s="20"/>
      <c r="JL5" s="20"/>
      <c r="JM5" s="20"/>
      <c r="JN5" s="20"/>
      <c r="JO5" s="20"/>
      <c r="JP5" s="20"/>
      <c r="JQ5" s="20"/>
      <c r="JR5" s="20"/>
      <c r="JS5" s="20"/>
      <c r="JT5" s="20"/>
      <c r="JU5" s="20"/>
      <c r="JV5" s="20"/>
      <c r="JW5" s="20"/>
      <c r="JX5" s="20"/>
      <c r="JY5" s="20"/>
      <c r="JZ5" s="20"/>
      <c r="KA5" s="20"/>
      <c r="KB5" s="20"/>
      <c r="KC5" s="20"/>
      <c r="KD5" s="20"/>
      <c r="KE5" s="20"/>
      <c r="KF5" s="20"/>
      <c r="KG5" s="20"/>
      <c r="KH5" s="20"/>
      <c r="KI5" s="20"/>
      <c r="KJ5" s="20"/>
      <c r="KK5" s="20"/>
      <c r="KL5" s="20"/>
      <c r="KM5" s="20"/>
      <c r="KN5" s="20"/>
      <c r="KO5" s="20"/>
      <c r="KP5" s="20"/>
      <c r="KQ5" s="20"/>
      <c r="KR5" s="20"/>
      <c r="KS5" s="20"/>
      <c r="KT5" s="20"/>
      <c r="KU5" s="20"/>
      <c r="KV5" s="20"/>
      <c r="KW5" s="20"/>
      <c r="KX5" s="20"/>
      <c r="KY5" s="20"/>
      <c r="KZ5" s="20"/>
      <c r="LA5" s="20"/>
      <c r="LB5" s="20"/>
      <c r="LC5" s="20"/>
      <c r="LD5" s="20"/>
      <c r="LE5" s="20"/>
      <c r="LF5" s="20"/>
      <c r="LG5" s="20"/>
      <c r="LH5" s="20"/>
      <c r="LI5" s="20"/>
      <c r="LJ5" s="20"/>
      <c r="LK5" s="20"/>
      <c r="LL5" s="20"/>
      <c r="LM5" s="20"/>
      <c r="LN5" s="20"/>
      <c r="LO5" s="20"/>
      <c r="LP5" s="20"/>
      <c r="LQ5" s="20"/>
      <c r="LR5" s="20"/>
      <c r="LS5" s="20"/>
      <c r="LT5" s="20"/>
      <c r="LU5" s="20"/>
      <c r="LV5" s="20"/>
      <c r="LW5" s="20"/>
      <c r="LX5" s="20"/>
      <c r="LY5" s="20"/>
      <c r="LZ5" s="20"/>
      <c r="MA5" s="20"/>
      <c r="MB5" s="20"/>
      <c r="MC5" s="20"/>
      <c r="MD5" s="20"/>
      <c r="ME5" s="20"/>
      <c r="MF5" s="20"/>
      <c r="MG5" s="20"/>
      <c r="MH5" s="20"/>
      <c r="MI5" s="20"/>
      <c r="MJ5" s="20"/>
      <c r="MK5" s="20"/>
      <c r="ML5" s="20"/>
      <c r="MM5" s="20"/>
      <c r="MN5" s="20"/>
      <c r="MO5" s="20"/>
      <c r="MP5" s="20"/>
      <c r="MQ5" s="20"/>
      <c r="MR5" s="20"/>
      <c r="MS5" s="20"/>
      <c r="MT5" s="20"/>
      <c r="MU5" s="20"/>
      <c r="MV5" s="20"/>
      <c r="MW5" s="20"/>
      <c r="MX5" s="20"/>
      <c r="MY5" s="20"/>
      <c r="MZ5" s="20"/>
      <c r="NA5" s="20"/>
      <c r="NB5" s="20"/>
      <c r="NC5" s="20"/>
      <c r="ND5" s="20"/>
      <c r="NE5" s="20"/>
      <c r="NF5" s="20"/>
      <c r="NG5" s="20"/>
      <c r="NH5" s="20"/>
      <c r="NI5" s="20"/>
      <c r="NJ5" s="20"/>
      <c r="NK5" s="20"/>
      <c r="NL5" s="20"/>
      <c r="NM5" s="20"/>
      <c r="NN5" s="20"/>
      <c r="NO5" s="20"/>
      <c r="NP5" s="20"/>
      <c r="NQ5" s="20"/>
      <c r="NR5" s="20"/>
      <c r="NS5" s="20"/>
      <c r="NT5" s="20"/>
      <c r="NU5" s="20"/>
      <c r="NV5" s="20"/>
      <c r="NW5" s="20"/>
      <c r="NX5" s="20"/>
      <c r="NY5" s="20"/>
      <c r="NZ5" s="20"/>
      <c r="OA5" s="20"/>
      <c r="OB5" s="20"/>
      <c r="OC5" s="20"/>
      <c r="OD5" s="20"/>
      <c r="OE5" s="20"/>
      <c r="OF5" s="20"/>
      <c r="OG5" s="20"/>
      <c r="OH5" s="20"/>
      <c r="OI5" s="20"/>
      <c r="OJ5" s="20"/>
      <c r="OK5" s="20"/>
      <c r="OL5" s="20"/>
      <c r="OM5" s="20"/>
      <c r="ON5" s="20"/>
      <c r="OO5" s="20"/>
      <c r="OP5" s="20"/>
      <c r="OQ5" s="20"/>
      <c r="OR5" s="20"/>
      <c r="OS5" s="20"/>
      <c r="OT5" s="20"/>
      <c r="OU5" s="20"/>
      <c r="OV5" s="20"/>
      <c r="OW5" s="20"/>
      <c r="OX5" s="20"/>
      <c r="OY5" s="20"/>
      <c r="OZ5" s="20"/>
      <c r="PA5" s="20"/>
      <c r="PB5" s="20"/>
      <c r="PC5" s="20"/>
      <c r="PD5" s="20"/>
      <c r="PE5" s="20"/>
      <c r="PF5" s="20"/>
      <c r="PG5" s="20"/>
      <c r="PH5" s="20"/>
      <c r="PI5" s="20"/>
      <c r="PJ5" s="20"/>
      <c r="PK5" s="20"/>
      <c r="PL5" s="20"/>
      <c r="PM5" s="20"/>
      <c r="PN5" s="20"/>
      <c r="PO5" s="20"/>
      <c r="PP5" s="20"/>
      <c r="PQ5" s="20"/>
      <c r="PR5" s="20"/>
      <c r="PS5" s="20"/>
      <c r="PT5" s="20"/>
      <c r="PU5" s="20"/>
      <c r="PV5" s="20"/>
      <c r="PW5" s="20"/>
      <c r="PX5" s="20"/>
      <c r="PY5" s="20"/>
      <c r="PZ5" s="20"/>
      <c r="QA5" s="20"/>
      <c r="QB5" s="20"/>
      <c r="QC5" s="20"/>
      <c r="QD5" s="20"/>
      <c r="QE5" s="20"/>
      <c r="QF5" s="20"/>
      <c r="QG5" s="20"/>
      <c r="QH5" s="20"/>
      <c r="QI5" s="20"/>
      <c r="QJ5" s="20"/>
      <c r="QK5" s="20"/>
      <c r="QL5" s="20"/>
      <c r="QM5" s="20"/>
      <c r="QN5" s="20"/>
      <c r="QO5" s="20"/>
      <c r="QP5" s="20"/>
      <c r="QQ5" s="20"/>
      <c r="QR5" s="20"/>
      <c r="QS5" s="20"/>
      <c r="QT5" s="20"/>
      <c r="QU5" s="20"/>
      <c r="QV5" s="20"/>
      <c r="QW5" s="20"/>
      <c r="QX5" s="20"/>
      <c r="QY5" s="20"/>
      <c r="QZ5" s="20"/>
      <c r="RA5" s="20"/>
      <c r="RB5" s="20"/>
      <c r="RC5" s="20"/>
      <c r="RD5" s="20"/>
      <c r="RE5" s="20"/>
      <c r="RF5" s="20"/>
      <c r="RG5" s="20"/>
      <c r="RH5" s="20"/>
      <c r="RI5" s="20"/>
      <c r="RJ5" s="20"/>
      <c r="RK5" s="20"/>
      <c r="RL5" s="20"/>
      <c r="RM5" s="20"/>
      <c r="RN5" s="20"/>
      <c r="RO5" s="20"/>
      <c r="RP5" s="20"/>
      <c r="RQ5" s="20"/>
      <c r="RR5" s="20"/>
      <c r="RS5" s="20"/>
      <c r="RT5" s="20"/>
      <c r="RU5" s="20"/>
      <c r="RV5" s="20"/>
      <c r="RW5" s="20"/>
      <c r="RX5" s="20"/>
      <c r="RY5" s="20"/>
      <c r="RZ5" s="20"/>
      <c r="SA5" s="20"/>
      <c r="SB5" s="20"/>
      <c r="SC5" s="20"/>
      <c r="SD5" s="20"/>
      <c r="SE5" s="20"/>
      <c r="SF5" s="20"/>
      <c r="SG5" s="20"/>
      <c r="SH5" s="20"/>
      <c r="SI5" s="20"/>
      <c r="SJ5" s="20"/>
      <c r="SK5" s="20"/>
      <c r="SL5" s="20"/>
      <c r="SM5" s="20"/>
      <c r="SN5" s="20"/>
      <c r="SO5" s="20"/>
      <c r="SP5" s="20"/>
      <c r="SQ5" s="20"/>
      <c r="SR5" s="20"/>
      <c r="SS5" s="20"/>
      <c r="ST5" s="20"/>
      <c r="SU5" s="20"/>
      <c r="SV5" s="20"/>
      <c r="SW5" s="20"/>
      <c r="SX5" s="20"/>
      <c r="SY5" s="20"/>
      <c r="SZ5" s="20"/>
      <c r="TA5" s="20"/>
      <c r="TB5" s="20"/>
      <c r="TC5" s="20"/>
      <c r="TD5" s="20"/>
      <c r="TE5" s="20"/>
      <c r="TF5" s="20"/>
      <c r="TG5" s="20"/>
      <c r="TH5" s="20"/>
      <c r="TI5" s="20"/>
      <c r="TJ5" s="20"/>
      <c r="TK5" s="20"/>
      <c r="TL5" s="20"/>
      <c r="TM5" s="20"/>
      <c r="TN5" s="20"/>
      <c r="TO5" s="20"/>
      <c r="TP5" s="20"/>
      <c r="TQ5" s="20"/>
      <c r="TR5" s="20"/>
      <c r="TS5" s="20"/>
      <c r="TT5" s="20"/>
      <c r="TU5" s="20"/>
      <c r="TV5" s="20"/>
      <c r="TW5" s="20"/>
      <c r="TX5" s="20"/>
      <c r="TY5" s="20"/>
      <c r="TZ5" s="20"/>
      <c r="UA5" s="20"/>
      <c r="UB5" s="20"/>
      <c r="UC5" s="20"/>
      <c r="UD5" s="20"/>
      <c r="UE5" s="20"/>
      <c r="UF5" s="20"/>
      <c r="UG5" s="20"/>
      <c r="UH5" s="20"/>
      <c r="UI5" s="20"/>
      <c r="UJ5" s="20"/>
      <c r="UK5" s="20"/>
      <c r="UL5" s="20"/>
      <c r="UM5" s="20"/>
      <c r="UN5" s="20"/>
      <c r="UO5" s="20"/>
      <c r="UP5" s="20"/>
      <c r="UQ5" s="20"/>
      <c r="UR5" s="20"/>
      <c r="US5" s="20"/>
      <c r="UT5" s="20"/>
      <c r="UU5" s="20"/>
      <c r="UV5" s="20"/>
      <c r="UW5" s="20"/>
      <c r="UX5" s="20"/>
      <c r="UY5" s="20"/>
      <c r="UZ5" s="20"/>
      <c r="VA5" s="20"/>
      <c r="VB5" s="20"/>
      <c r="VC5" s="20"/>
      <c r="VD5" s="20"/>
      <c r="VE5" s="20"/>
      <c r="VF5" s="20"/>
      <c r="VG5" s="20"/>
      <c r="VH5" s="20"/>
      <c r="VI5" s="20"/>
      <c r="VJ5" s="20"/>
      <c r="VK5" s="20"/>
      <c r="VL5" s="20"/>
      <c r="VM5" s="20"/>
      <c r="VN5" s="20"/>
      <c r="VO5" s="20"/>
      <c r="VP5" s="20"/>
      <c r="VQ5" s="20"/>
      <c r="VR5" s="20"/>
      <c r="VS5" s="20"/>
      <c r="VT5" s="20"/>
      <c r="VU5" s="20"/>
      <c r="VV5" s="20"/>
      <c r="VW5" s="20"/>
      <c r="VX5" s="20"/>
      <c r="VY5" s="20"/>
      <c r="VZ5" s="20"/>
      <c r="WA5" s="20"/>
      <c r="WB5" s="20"/>
      <c r="WC5" s="20"/>
      <c r="WD5" s="20"/>
      <c r="WE5" s="20"/>
      <c r="WF5" s="20"/>
      <c r="WG5" s="20"/>
      <c r="WH5" s="20"/>
      <c r="WI5" s="20"/>
      <c r="WJ5" s="20"/>
      <c r="WK5" s="20"/>
      <c r="WL5" s="20"/>
      <c r="WM5" s="20"/>
      <c r="WN5" s="20"/>
      <c r="WO5" s="20"/>
      <c r="WP5" s="20"/>
      <c r="WQ5" s="20"/>
      <c r="WR5" s="20"/>
      <c r="WS5" s="20"/>
      <c r="WT5" s="20"/>
      <c r="WU5" s="20"/>
      <c r="WV5" s="20"/>
      <c r="WW5" s="20"/>
      <c r="WX5" s="20"/>
      <c r="WY5" s="20"/>
      <c r="WZ5" s="20"/>
      <c r="XA5" s="20"/>
      <c r="XB5" s="20"/>
      <c r="XC5" s="20"/>
      <c r="XD5" s="20"/>
      <c r="XE5" s="20"/>
      <c r="XF5" s="20"/>
      <c r="XG5" s="20"/>
      <c r="XH5" s="20"/>
      <c r="XI5" s="20"/>
      <c r="XJ5" s="20"/>
      <c r="XK5" s="20"/>
      <c r="XL5" s="20"/>
      <c r="XM5" s="20"/>
      <c r="XN5" s="20"/>
      <c r="XO5" s="20"/>
      <c r="XP5" s="20"/>
      <c r="XQ5" s="20"/>
      <c r="XR5" s="20"/>
      <c r="XS5" s="20"/>
      <c r="XT5" s="20"/>
      <c r="XU5" s="20"/>
      <c r="XV5" s="20"/>
      <c r="XW5" s="20"/>
      <c r="XX5" s="20"/>
      <c r="XY5" s="20"/>
      <c r="XZ5" s="20"/>
      <c r="YA5" s="20"/>
      <c r="YB5" s="20"/>
      <c r="YC5" s="20"/>
      <c r="YD5" s="20"/>
      <c r="YE5" s="20"/>
      <c r="YF5" s="20"/>
      <c r="YG5" s="20"/>
      <c r="YH5" s="20"/>
      <c r="YI5" s="20"/>
      <c r="YJ5" s="20"/>
      <c r="YK5" s="20"/>
      <c r="YL5" s="20"/>
      <c r="YM5" s="20"/>
      <c r="YN5" s="20"/>
      <c r="YO5" s="20"/>
      <c r="YP5" s="20"/>
      <c r="YQ5" s="20"/>
      <c r="YR5" s="20"/>
      <c r="YS5" s="20"/>
      <c r="YT5" s="20"/>
      <c r="YU5" s="20"/>
      <c r="YV5" s="20"/>
      <c r="YW5" s="20"/>
      <c r="YX5" s="20"/>
      <c r="YY5" s="20"/>
      <c r="YZ5" s="20"/>
      <c r="ZA5" s="20"/>
      <c r="ZB5" s="20"/>
      <c r="ZC5" s="20"/>
      <c r="ZD5" s="20"/>
      <c r="ZE5" s="20"/>
      <c r="ZF5" s="20"/>
      <c r="ZG5" s="20"/>
      <c r="ZH5" s="20"/>
      <c r="ZI5" s="20"/>
      <c r="ZJ5" s="20"/>
      <c r="ZK5" s="20"/>
      <c r="ZL5" s="20"/>
      <c r="ZM5" s="20"/>
      <c r="ZN5" s="20"/>
      <c r="ZO5" s="20"/>
      <c r="ZP5" s="20"/>
      <c r="ZQ5" s="20"/>
      <c r="ZR5" s="20"/>
      <c r="ZS5" s="20"/>
      <c r="ZT5" s="20"/>
      <c r="ZU5" s="20"/>
      <c r="ZV5" s="20"/>
      <c r="ZW5" s="20"/>
      <c r="ZX5" s="20"/>
      <c r="ZY5" s="20"/>
      <c r="ZZ5" s="20"/>
      <c r="AAA5" s="20"/>
      <c r="AAB5" s="20"/>
      <c r="AAC5" s="20"/>
      <c r="AAD5" s="20"/>
      <c r="AAE5" s="20"/>
      <c r="AAF5" s="20"/>
      <c r="AAG5" s="20"/>
      <c r="AAH5" s="20"/>
      <c r="AAI5" s="20"/>
      <c r="AAJ5" s="20"/>
      <c r="AAK5" s="20"/>
      <c r="AAL5" s="20"/>
      <c r="AAM5" s="20"/>
      <c r="AAN5" s="20"/>
      <c r="AAO5" s="20"/>
      <c r="AAP5" s="20"/>
      <c r="AAQ5" s="20"/>
      <c r="AAR5" s="20"/>
      <c r="AAS5" s="20"/>
      <c r="AAT5" s="20"/>
      <c r="AAU5" s="20"/>
      <c r="AAV5" s="20"/>
      <c r="AAW5" s="20"/>
      <c r="AAX5" s="20"/>
      <c r="AAY5" s="20"/>
      <c r="AAZ5" s="20"/>
      <c r="ABA5" s="20"/>
      <c r="ABB5" s="20"/>
      <c r="ABC5" s="20"/>
      <c r="ABD5" s="20"/>
      <c r="ABE5" s="20"/>
      <c r="ABF5" s="20"/>
      <c r="ABG5" s="20"/>
      <c r="ABH5" s="20"/>
      <c r="ABI5" s="20"/>
      <c r="ABJ5" s="20"/>
      <c r="ABK5" s="20"/>
      <c r="ABL5" s="20"/>
      <c r="ABM5" s="20"/>
      <c r="ABN5" s="20"/>
      <c r="ABO5" s="20"/>
      <c r="ABP5" s="20"/>
      <c r="ABQ5" s="20"/>
      <c r="ABR5" s="20"/>
      <c r="ABS5" s="20"/>
      <c r="ABT5" s="20"/>
      <c r="ABU5" s="20"/>
      <c r="ABV5" s="20"/>
      <c r="ABW5" s="20"/>
      <c r="ABX5" s="20"/>
      <c r="ABY5" s="20"/>
      <c r="ABZ5" s="20"/>
      <c r="ACA5" s="20"/>
      <c r="ACB5" s="20"/>
      <c r="ACC5" s="20"/>
      <c r="ACD5" s="20"/>
      <c r="ACE5" s="20"/>
      <c r="ACF5" s="20"/>
      <c r="ACG5" s="20"/>
      <c r="ACH5" s="20"/>
      <c r="ACI5" s="20"/>
      <c r="ACJ5" s="20"/>
      <c r="ACK5" s="20"/>
      <c r="ACL5" s="20"/>
      <c r="ACM5" s="20"/>
      <c r="ACN5" s="20"/>
      <c r="ACO5" s="20"/>
      <c r="ACP5" s="20"/>
      <c r="ACQ5" s="20"/>
      <c r="ACR5" s="20"/>
      <c r="ACS5" s="20"/>
      <c r="ACT5" s="20"/>
      <c r="ACU5" s="20"/>
      <c r="ACV5" s="20"/>
      <c r="ACW5" s="20"/>
      <c r="ACX5" s="20"/>
      <c r="ACY5" s="20"/>
      <c r="ACZ5" s="20"/>
      <c r="ADA5" s="20"/>
      <c r="ADB5" s="20"/>
      <c r="ADC5" s="20"/>
      <c r="ADD5" s="20"/>
      <c r="ADE5" s="20"/>
      <c r="ADF5" s="20"/>
      <c r="ADG5" s="20"/>
      <c r="ADH5" s="20"/>
      <c r="ADI5" s="20"/>
      <c r="ADJ5" s="20"/>
      <c r="ADK5" s="20"/>
      <c r="ADL5" s="20"/>
      <c r="ADM5" s="20"/>
      <c r="ADN5" s="20"/>
      <c r="ADO5" s="20"/>
      <c r="ADP5" s="20"/>
      <c r="ADQ5" s="20"/>
      <c r="ADR5" s="20"/>
      <c r="ADS5" s="20"/>
      <c r="ADT5" s="20"/>
      <c r="ADU5" s="20"/>
      <c r="ADV5" s="20"/>
      <c r="ADW5" s="20"/>
      <c r="ADX5" s="20"/>
      <c r="ADY5" s="20"/>
      <c r="ADZ5" s="20"/>
      <c r="AEA5" s="20"/>
      <c r="AEB5" s="20"/>
      <c r="AEC5" s="20"/>
      <c r="AED5" s="20"/>
      <c r="AEE5" s="20"/>
      <c r="AEF5" s="20"/>
      <c r="AEG5" s="20"/>
      <c r="AEH5" s="20"/>
      <c r="AEI5" s="20"/>
      <c r="AEJ5" s="20"/>
      <c r="AEK5" s="20"/>
      <c r="AEL5" s="20"/>
      <c r="AEM5" s="20"/>
      <c r="AEN5" s="20"/>
      <c r="AEO5" s="20"/>
      <c r="AEP5" s="20"/>
      <c r="AEQ5" s="20"/>
      <c r="AER5" s="20"/>
      <c r="AES5" s="20"/>
      <c r="AET5" s="20"/>
      <c r="AEU5" s="20"/>
      <c r="AEV5" s="20"/>
      <c r="AEW5" s="20"/>
      <c r="AEX5" s="20"/>
      <c r="AEY5" s="20"/>
      <c r="AEZ5" s="20"/>
      <c r="AFA5" s="20"/>
      <c r="AFB5" s="20"/>
      <c r="AFC5" s="20"/>
      <c r="AFD5" s="20"/>
      <c r="AFE5" s="20"/>
      <c r="AFF5" s="20"/>
      <c r="AFG5" s="20"/>
      <c r="AFH5" s="20"/>
      <c r="AFI5" s="20"/>
      <c r="AFJ5" s="20"/>
      <c r="AFK5" s="20"/>
      <c r="AFL5" s="20"/>
      <c r="AFM5" s="20"/>
      <c r="AFN5" s="20"/>
      <c r="AFO5" s="20"/>
      <c r="AFP5" s="20"/>
      <c r="AFQ5" s="20"/>
      <c r="AFR5" s="20"/>
      <c r="AFS5" s="20"/>
      <c r="AFT5" s="20"/>
      <c r="AFU5" s="20"/>
      <c r="AFV5" s="20"/>
      <c r="AFW5" s="20"/>
      <c r="AFX5" s="20"/>
      <c r="AFY5" s="20"/>
      <c r="AFZ5" s="20"/>
      <c r="AGA5" s="20"/>
      <c r="AGB5" s="20"/>
      <c r="AGC5" s="20"/>
      <c r="AGD5" s="20"/>
      <c r="AGE5" s="20"/>
      <c r="AGF5" s="20"/>
      <c r="AGG5" s="20"/>
      <c r="AGH5" s="20"/>
      <c r="AGI5" s="20"/>
      <c r="AGJ5" s="20"/>
      <c r="AGK5" s="20"/>
      <c r="AGL5" s="20"/>
      <c r="AGM5" s="20"/>
      <c r="AGN5" s="20"/>
      <c r="AGO5" s="20"/>
      <c r="AGP5" s="20"/>
      <c r="AGQ5" s="20"/>
      <c r="AGR5" s="20"/>
      <c r="AGS5" s="20"/>
      <c r="AGT5" s="20"/>
      <c r="AGU5" s="20"/>
      <c r="AGV5" s="20"/>
      <c r="AGW5" s="20"/>
      <c r="AGX5" s="20"/>
      <c r="AGY5" s="20"/>
      <c r="AGZ5" s="20"/>
      <c r="AHA5" s="20"/>
      <c r="AHB5" s="20"/>
      <c r="AHC5" s="20"/>
      <c r="AHD5" s="20"/>
      <c r="AHE5" s="20"/>
      <c r="AHF5" s="20"/>
      <c r="AHG5" s="20"/>
      <c r="AHH5" s="20"/>
      <c r="AHI5" s="20"/>
      <c r="AHJ5" s="20"/>
      <c r="AHK5" s="20"/>
      <c r="AHL5" s="20"/>
      <c r="AHM5" s="20"/>
      <c r="AHN5" s="20"/>
      <c r="AHO5" s="20"/>
      <c r="AHP5" s="20"/>
      <c r="AHQ5" s="20"/>
      <c r="AHR5" s="20"/>
      <c r="AHS5" s="20"/>
      <c r="AHT5" s="20"/>
      <c r="AHU5" s="20"/>
      <c r="AHV5" s="20"/>
      <c r="AHW5" s="20"/>
      <c r="AHX5" s="20"/>
      <c r="AHY5" s="20"/>
      <c r="AHZ5" s="20"/>
      <c r="AIA5" s="20"/>
      <c r="AIB5" s="20"/>
      <c r="AIC5" s="20"/>
      <c r="AID5" s="20"/>
      <c r="AIE5" s="20"/>
      <c r="AIF5" s="20"/>
      <c r="AIG5" s="20"/>
      <c r="AIH5" s="20"/>
      <c r="AII5" s="20"/>
      <c r="AIJ5" s="20"/>
      <c r="AIK5" s="20"/>
      <c r="AIL5" s="20"/>
      <c r="AIM5" s="20"/>
      <c r="AIN5" s="20"/>
      <c r="AIO5" s="20"/>
      <c r="AIP5" s="20"/>
      <c r="AIQ5" s="20"/>
      <c r="AIR5" s="20"/>
      <c r="AIS5" s="20"/>
      <c r="AIT5" s="20"/>
      <c r="AIU5" s="20"/>
      <c r="AIV5" s="20"/>
      <c r="AIW5" s="20"/>
      <c r="AIX5" s="20"/>
      <c r="AIY5" s="20"/>
      <c r="AIZ5" s="20"/>
      <c r="AJA5" s="20"/>
      <c r="AJB5" s="20"/>
      <c r="AJC5" s="20"/>
      <c r="AJD5" s="20"/>
      <c r="AJE5" s="20"/>
      <c r="AJF5" s="20"/>
      <c r="AJG5" s="20"/>
      <c r="AJH5" s="20"/>
      <c r="AJI5" s="20"/>
      <c r="AJJ5" s="20"/>
      <c r="AJK5" s="20"/>
      <c r="AJL5" s="20"/>
      <c r="AJM5" s="20"/>
      <c r="AJN5" s="20"/>
      <c r="AJO5" s="20"/>
      <c r="AJP5" s="20"/>
      <c r="AJQ5" s="20"/>
      <c r="AJR5" s="20"/>
      <c r="AJS5" s="20"/>
      <c r="AJT5" s="20"/>
      <c r="AJU5" s="20"/>
      <c r="AJV5" s="20"/>
      <c r="AJW5" s="20"/>
      <c r="AJX5" s="20"/>
      <c r="AJY5" s="20"/>
      <c r="AJZ5" s="20"/>
      <c r="AKA5" s="20"/>
      <c r="AKB5" s="20"/>
      <c r="AKC5" s="20"/>
      <c r="AKD5" s="20"/>
      <c r="AKE5" s="20"/>
      <c r="AKF5" s="20"/>
      <c r="AKG5" s="20"/>
      <c r="AKH5" s="20"/>
      <c r="AKI5" s="20"/>
      <c r="AKJ5" s="20"/>
      <c r="AKK5" s="20"/>
      <c r="AKL5" s="20"/>
      <c r="AKM5" s="20"/>
      <c r="AKN5" s="20"/>
      <c r="AKO5" s="20"/>
      <c r="AKP5" s="20"/>
      <c r="AKQ5" s="20"/>
      <c r="AKR5" s="20"/>
      <c r="AKS5" s="20"/>
      <c r="AKT5" s="20"/>
      <c r="AKU5" s="20"/>
      <c r="AKV5" s="20"/>
      <c r="AKW5" s="20"/>
      <c r="AKX5" s="20"/>
      <c r="AKY5" s="20"/>
      <c r="AKZ5" s="20"/>
      <c r="ALA5" s="20"/>
      <c r="ALB5" s="20"/>
      <c r="ALC5" s="20"/>
      <c r="ALD5" s="20"/>
      <c r="ALE5" s="20"/>
      <c r="ALF5" s="20"/>
      <c r="ALG5" s="20"/>
      <c r="ALH5" s="20"/>
      <c r="ALI5" s="20"/>
      <c r="ALJ5" s="20"/>
      <c r="ALK5" s="20"/>
      <c r="ALL5" s="20"/>
      <c r="ALM5" s="20"/>
      <c r="ALN5" s="20"/>
      <c r="ALO5" s="20"/>
      <c r="ALP5" s="20"/>
      <c r="ALQ5" s="20"/>
      <c r="ALR5" s="20"/>
      <c r="ALS5" s="20"/>
      <c r="ALT5" s="20"/>
      <c r="ALU5" s="20"/>
      <c r="ALV5" s="20"/>
      <c r="ALW5" s="20"/>
      <c r="ALX5" s="20"/>
      <c r="ALY5" s="20"/>
      <c r="ALZ5" s="20"/>
      <c r="AMA5" s="20"/>
      <c r="AMB5" s="20"/>
      <c r="AMC5" s="20"/>
      <c r="AMD5" s="20"/>
      <c r="AME5" s="20"/>
      <c r="AMF5" s="20"/>
      <c r="AMG5" s="20"/>
      <c r="AMH5" s="20"/>
      <c r="AMI5" s="20"/>
      <c r="AMJ5" s="20"/>
      <c r="AMK5" s="20"/>
      <c r="AML5" s="20"/>
      <c r="AMM5" s="20"/>
      <c r="AMN5" s="20"/>
      <c r="AMO5" s="20"/>
      <c r="AMP5" s="20"/>
      <c r="AMQ5" s="20"/>
      <c r="AMR5" s="20"/>
      <c r="AMS5" s="20"/>
      <c r="AMT5" s="20"/>
      <c r="AMU5" s="20"/>
      <c r="AMV5" s="20"/>
      <c r="AMW5" s="20"/>
      <c r="AMX5" s="20"/>
      <c r="AMY5" s="20"/>
      <c r="AMZ5" s="20"/>
      <c r="ANA5" s="20"/>
      <c r="ANB5" s="20"/>
      <c r="ANC5" s="20"/>
      <c r="AND5" s="20"/>
      <c r="ANE5" s="20"/>
      <c r="ANF5" s="20"/>
      <c r="ANG5" s="20"/>
      <c r="ANH5" s="20"/>
      <c r="ANI5" s="20"/>
      <c r="ANJ5" s="20"/>
      <c r="ANK5" s="20"/>
      <c r="ANL5" s="20"/>
      <c r="ANM5" s="20"/>
      <c r="ANN5" s="20"/>
      <c r="ANO5" s="20"/>
      <c r="ANP5" s="20"/>
      <c r="ANQ5" s="20"/>
      <c r="ANR5" s="20"/>
      <c r="ANS5" s="20"/>
      <c r="ANT5" s="20"/>
      <c r="ANU5" s="20"/>
      <c r="ANV5" s="20"/>
      <c r="ANW5" s="20"/>
      <c r="ANX5" s="20"/>
      <c r="ANY5" s="20"/>
      <c r="ANZ5" s="20"/>
      <c r="AOA5" s="20"/>
      <c r="AOB5" s="20"/>
      <c r="AOC5" s="20"/>
      <c r="AOD5" s="20"/>
      <c r="AOE5" s="20"/>
      <c r="AOF5" s="20"/>
      <c r="AOG5" s="20"/>
      <c r="AOH5" s="20"/>
      <c r="AOI5" s="20"/>
      <c r="AOJ5" s="20"/>
      <c r="AOK5" s="20"/>
      <c r="AOL5" s="20"/>
      <c r="AOM5" s="20"/>
      <c r="AON5" s="20"/>
      <c r="AOO5" s="20"/>
      <c r="AOP5" s="20"/>
      <c r="AOQ5" s="20"/>
      <c r="AOR5" s="20"/>
      <c r="AOS5" s="20"/>
      <c r="AOT5" s="20"/>
      <c r="AOU5" s="20"/>
      <c r="AOV5" s="20"/>
      <c r="AOW5" s="20"/>
      <c r="AOX5" s="20"/>
      <c r="AOY5" s="20"/>
      <c r="AOZ5" s="20"/>
      <c r="APA5" s="20"/>
      <c r="APB5" s="20"/>
      <c r="APC5" s="20"/>
      <c r="APD5" s="20"/>
      <c r="APE5" s="20"/>
      <c r="APF5" s="20"/>
      <c r="APG5" s="20"/>
      <c r="APH5" s="20"/>
      <c r="API5" s="20"/>
      <c r="APJ5" s="20"/>
      <c r="APK5" s="20"/>
      <c r="APL5" s="20"/>
      <c r="APM5" s="20"/>
      <c r="APN5" s="20"/>
      <c r="APO5" s="20"/>
      <c r="APP5" s="20"/>
      <c r="APQ5" s="20"/>
      <c r="APR5" s="20"/>
      <c r="APS5" s="20"/>
      <c r="APT5" s="20"/>
      <c r="APU5" s="20"/>
      <c r="APV5" s="20"/>
      <c r="APW5" s="20"/>
      <c r="APX5" s="20"/>
      <c r="APY5" s="20"/>
      <c r="APZ5" s="20"/>
      <c r="AQA5" s="20"/>
      <c r="AQB5" s="20"/>
      <c r="AQC5" s="20"/>
      <c r="AQD5" s="20"/>
      <c r="AQE5" s="20"/>
      <c r="AQF5" s="20"/>
      <c r="AQG5" s="20"/>
      <c r="AQH5" s="20"/>
      <c r="AQI5" s="20"/>
      <c r="AQJ5" s="20"/>
      <c r="AQK5" s="20"/>
      <c r="AQL5" s="20"/>
      <c r="AQM5" s="20"/>
      <c r="AQN5" s="20"/>
      <c r="AQO5" s="20"/>
      <c r="AQP5" s="20"/>
      <c r="AQQ5" s="20"/>
      <c r="AQR5" s="20"/>
      <c r="AQS5" s="20"/>
      <c r="AQT5" s="20"/>
      <c r="AQU5" s="20"/>
      <c r="AQV5" s="20"/>
      <c r="AQW5" s="20"/>
      <c r="AQX5" s="20"/>
      <c r="AQY5" s="20"/>
      <c r="AQZ5" s="20"/>
      <c r="ARA5" s="20"/>
      <c r="ARB5" s="20"/>
      <c r="ARC5" s="20"/>
      <c r="ARD5" s="20"/>
      <c r="ARE5" s="20"/>
      <c r="ARF5" s="20"/>
      <c r="ARG5" s="20"/>
      <c r="ARH5" s="20"/>
      <c r="ARI5" s="20"/>
      <c r="ARJ5" s="20"/>
      <c r="ARK5" s="20"/>
      <c r="ARL5" s="20"/>
      <c r="ARM5" s="20"/>
      <c r="ARN5" s="20"/>
      <c r="ARO5" s="20"/>
      <c r="ARP5" s="20"/>
      <c r="ARQ5" s="20"/>
      <c r="ARR5" s="20"/>
      <c r="ARS5" s="20"/>
      <c r="ART5" s="20"/>
      <c r="ARU5" s="20"/>
      <c r="ARV5" s="20"/>
      <c r="ARW5" s="20"/>
      <c r="ARX5" s="20"/>
      <c r="ARY5" s="20"/>
      <c r="ARZ5" s="20"/>
      <c r="ASA5" s="20"/>
      <c r="ASB5" s="20"/>
      <c r="ASC5" s="20"/>
      <c r="ASD5" s="20"/>
      <c r="ASE5" s="20"/>
      <c r="ASF5" s="20"/>
      <c r="ASG5" s="20"/>
      <c r="ASH5" s="20"/>
      <c r="ASI5" s="20"/>
      <c r="ASJ5" s="20"/>
      <c r="ASK5" s="20"/>
      <c r="ASL5" s="20"/>
      <c r="ASM5" s="20"/>
      <c r="ASN5" s="20"/>
      <c r="ASO5" s="20"/>
      <c r="ASP5" s="20"/>
      <c r="ASQ5" s="20"/>
      <c r="ASR5" s="20"/>
      <c r="ASS5" s="20"/>
      <c r="AST5" s="20"/>
      <c r="ASU5" s="20"/>
      <c r="ASV5" s="20"/>
      <c r="ASW5" s="20"/>
      <c r="ASX5" s="20"/>
      <c r="ASY5" s="20"/>
      <c r="ASZ5" s="20"/>
      <c r="ATA5" s="20"/>
      <c r="ATB5" s="20"/>
      <c r="ATC5" s="20"/>
      <c r="ATD5" s="20"/>
      <c r="ATE5" s="20"/>
      <c r="ATF5" s="20"/>
      <c r="ATG5" s="20"/>
      <c r="ATH5" s="20"/>
      <c r="ATI5" s="20"/>
      <c r="ATJ5" s="20"/>
      <c r="ATK5" s="20"/>
      <c r="ATL5" s="20"/>
      <c r="ATM5" s="20"/>
      <c r="ATN5" s="20"/>
      <c r="ATO5" s="20"/>
      <c r="ATP5" s="20"/>
      <c r="ATQ5" s="20"/>
      <c r="ATR5" s="20"/>
      <c r="ATS5" s="20"/>
      <c r="ATT5" s="20"/>
      <c r="ATU5" s="20"/>
      <c r="ATV5" s="20"/>
      <c r="ATW5" s="20"/>
      <c r="ATX5" s="20"/>
      <c r="ATY5" s="20"/>
      <c r="ATZ5" s="20"/>
      <c r="AUA5" s="20"/>
      <c r="AUB5" s="20"/>
      <c r="AUC5" s="20"/>
      <c r="AUD5" s="20"/>
      <c r="AUE5" s="20"/>
      <c r="AUF5" s="20"/>
      <c r="AUG5" s="20"/>
      <c r="AUH5" s="20"/>
      <c r="AUI5" s="20"/>
      <c r="AUJ5" s="20"/>
      <c r="AUK5" s="20"/>
      <c r="AUL5" s="20"/>
      <c r="AUM5" s="20"/>
      <c r="AUN5" s="20"/>
      <c r="AUO5" s="20"/>
      <c r="AUP5" s="20"/>
      <c r="AUQ5" s="20"/>
      <c r="AUR5" s="20"/>
      <c r="AUS5" s="20"/>
      <c r="AUT5" s="20"/>
      <c r="AUU5" s="20"/>
      <c r="AUV5" s="20"/>
      <c r="AUW5" s="20"/>
      <c r="AUX5" s="20"/>
      <c r="AUY5" s="20"/>
      <c r="AUZ5" s="20"/>
      <c r="AVA5" s="20"/>
      <c r="AVB5" s="20"/>
      <c r="AVC5" s="20"/>
      <c r="AVD5" s="20"/>
      <c r="AVE5" s="20"/>
      <c r="AVF5" s="20"/>
      <c r="AVG5" s="20"/>
      <c r="AVH5" s="20"/>
      <c r="AVI5" s="20"/>
      <c r="AVJ5" s="20"/>
      <c r="AVK5" s="20"/>
      <c r="AVL5" s="20"/>
      <c r="AVM5" s="20"/>
      <c r="AVN5" s="20"/>
      <c r="AVO5" s="20"/>
      <c r="AVP5" s="20"/>
      <c r="AVQ5" s="20"/>
      <c r="AVR5" s="20"/>
      <c r="AVS5" s="20"/>
      <c r="AVT5" s="20"/>
      <c r="AVU5" s="20"/>
      <c r="AVV5" s="20"/>
      <c r="AVW5" s="20"/>
      <c r="AVX5" s="20"/>
      <c r="AVY5" s="20"/>
      <c r="AVZ5" s="20"/>
      <c r="AWA5" s="20"/>
      <c r="AWB5" s="20"/>
      <c r="AWC5" s="20"/>
      <c r="AWD5" s="20"/>
      <c r="AWE5" s="20"/>
      <c r="AWF5" s="20"/>
      <c r="AWG5" s="20"/>
      <c r="AWH5" s="20"/>
      <c r="AWI5" s="20"/>
      <c r="AWJ5" s="20"/>
      <c r="AWK5" s="20"/>
      <c r="AWL5" s="20"/>
      <c r="AWM5" s="20"/>
      <c r="AWN5" s="20"/>
      <c r="AWO5" s="20"/>
      <c r="AWP5" s="20"/>
      <c r="AWQ5" s="20"/>
      <c r="AWR5" s="20"/>
      <c r="AWS5" s="20"/>
      <c r="AWT5" s="20"/>
      <c r="AWU5" s="20"/>
      <c r="AWV5" s="20"/>
      <c r="AWW5" s="20"/>
      <c r="AWX5" s="20"/>
      <c r="AWY5" s="20"/>
      <c r="AWZ5" s="20"/>
      <c r="AXA5" s="20"/>
      <c r="AXB5" s="20"/>
      <c r="AXC5" s="20"/>
      <c r="AXD5" s="20"/>
      <c r="AXE5" s="20"/>
      <c r="AXF5" s="20"/>
      <c r="AXG5" s="20"/>
      <c r="AXH5" s="20"/>
      <c r="AXI5" s="20"/>
      <c r="AXJ5" s="20"/>
      <c r="AXK5" s="20"/>
      <c r="AXL5" s="20"/>
      <c r="AXM5" s="20"/>
      <c r="AXN5" s="20"/>
      <c r="AXO5" s="20"/>
      <c r="AXP5" s="20"/>
      <c r="AXQ5" s="20"/>
      <c r="AXR5" s="20"/>
      <c r="AXS5" s="20"/>
      <c r="AXT5" s="20"/>
      <c r="AXU5" s="20"/>
      <c r="AXV5" s="20"/>
      <c r="AXW5" s="20"/>
      <c r="AXX5" s="20"/>
      <c r="AXY5" s="20"/>
      <c r="AXZ5" s="20"/>
      <c r="AYA5" s="20"/>
      <c r="AYB5" s="20"/>
      <c r="AYC5" s="20"/>
      <c r="AYD5" s="20"/>
      <c r="AYE5" s="20"/>
      <c r="AYF5" s="20"/>
      <c r="AYG5" s="20"/>
      <c r="AYH5" s="20"/>
      <c r="AYI5" s="20"/>
      <c r="AYJ5" s="20"/>
      <c r="AYK5" s="20"/>
      <c r="AYL5" s="20"/>
      <c r="AYM5" s="20"/>
      <c r="AYN5" s="20"/>
      <c r="AYO5" s="20"/>
      <c r="AYP5" s="20"/>
      <c r="AYQ5" s="20"/>
      <c r="AYR5" s="20"/>
      <c r="AYS5" s="20"/>
      <c r="AYT5" s="20"/>
      <c r="AYU5" s="20"/>
      <c r="AYV5" s="20"/>
      <c r="AYW5" s="20"/>
      <c r="AYX5" s="20"/>
      <c r="AYY5" s="20"/>
      <c r="AYZ5" s="20"/>
      <c r="AZA5" s="20"/>
      <c r="AZB5" s="20"/>
      <c r="AZC5" s="20"/>
      <c r="AZD5" s="20"/>
      <c r="AZE5" s="20"/>
      <c r="AZF5" s="20"/>
      <c r="AZG5" s="20"/>
      <c r="AZH5" s="20"/>
      <c r="AZI5" s="20"/>
      <c r="AZJ5" s="20"/>
      <c r="AZK5" s="20"/>
      <c r="AZL5" s="20"/>
      <c r="AZM5" s="20"/>
      <c r="AZN5" s="20"/>
      <c r="AZO5" s="20"/>
      <c r="AZP5" s="20"/>
      <c r="AZQ5" s="20"/>
      <c r="AZR5" s="20"/>
      <c r="AZS5" s="20"/>
      <c r="AZT5" s="20"/>
      <c r="AZU5" s="20"/>
      <c r="AZV5" s="20"/>
      <c r="AZW5" s="20"/>
      <c r="AZX5" s="20"/>
      <c r="AZY5" s="20"/>
      <c r="AZZ5" s="20"/>
      <c r="BAA5" s="20"/>
      <c r="BAB5" s="20"/>
      <c r="BAC5" s="20"/>
      <c r="BAD5" s="20"/>
      <c r="BAE5" s="20"/>
      <c r="BAF5" s="20"/>
      <c r="BAG5" s="20"/>
      <c r="BAH5" s="20"/>
      <c r="BAI5" s="20"/>
      <c r="BAJ5" s="20"/>
      <c r="BAK5" s="20"/>
      <c r="BAL5" s="20"/>
      <c r="BAM5" s="20"/>
      <c r="BAN5" s="20"/>
      <c r="BAO5" s="20"/>
      <c r="BAP5" s="20"/>
      <c r="BAQ5" s="20"/>
      <c r="BAR5" s="20"/>
      <c r="BAS5" s="20"/>
      <c r="BAT5" s="20"/>
      <c r="BAU5" s="20"/>
      <c r="BAV5" s="20"/>
      <c r="BAW5" s="20"/>
      <c r="BAX5" s="20"/>
      <c r="BAY5" s="20"/>
      <c r="BAZ5" s="20"/>
      <c r="BBA5" s="20"/>
      <c r="BBB5" s="20"/>
      <c r="BBC5" s="20"/>
      <c r="BBD5" s="20"/>
      <c r="BBE5" s="20"/>
      <c r="BBF5" s="20"/>
      <c r="BBG5" s="20"/>
      <c r="BBH5" s="20"/>
      <c r="BBI5" s="20"/>
      <c r="BBJ5" s="20"/>
      <c r="BBK5" s="20"/>
      <c r="BBL5" s="20"/>
      <c r="BBM5" s="20"/>
      <c r="BBN5" s="20"/>
      <c r="BBO5" s="20"/>
      <c r="BBP5" s="20"/>
      <c r="BBQ5" s="20"/>
      <c r="BBR5" s="20"/>
      <c r="BBS5" s="20"/>
      <c r="BBT5" s="20"/>
      <c r="BBU5" s="20"/>
      <c r="BBV5" s="20"/>
      <c r="BBW5" s="20"/>
      <c r="BBX5" s="20"/>
      <c r="BBY5" s="20"/>
      <c r="BBZ5" s="20"/>
      <c r="BCA5" s="20"/>
      <c r="BCB5" s="20"/>
      <c r="BCC5" s="20"/>
      <c r="BCD5" s="20"/>
      <c r="BCE5" s="20"/>
      <c r="BCF5" s="20"/>
      <c r="BCG5" s="20"/>
      <c r="BCH5" s="20"/>
      <c r="BCI5" s="20"/>
      <c r="BCJ5" s="20"/>
      <c r="BCK5" s="20"/>
      <c r="BCL5" s="20"/>
      <c r="BCM5" s="20"/>
      <c r="BCN5" s="20"/>
      <c r="BCO5" s="20"/>
      <c r="BCP5" s="20"/>
      <c r="BCQ5" s="20"/>
      <c r="BCR5" s="20"/>
      <c r="BCS5" s="20"/>
      <c r="BCT5" s="20"/>
      <c r="BCU5" s="20"/>
      <c r="BCV5" s="20"/>
      <c r="BCW5" s="20"/>
      <c r="BCX5" s="20"/>
      <c r="BCY5" s="20"/>
      <c r="BCZ5" s="20"/>
      <c r="BDA5" s="20"/>
      <c r="BDB5" s="20"/>
      <c r="BDC5" s="20"/>
      <c r="BDD5" s="20"/>
      <c r="BDE5" s="20"/>
      <c r="BDF5" s="20"/>
      <c r="BDG5" s="20"/>
      <c r="BDH5" s="20"/>
      <c r="BDI5" s="20"/>
      <c r="BDJ5" s="20"/>
      <c r="BDK5" s="20"/>
      <c r="BDL5" s="20"/>
      <c r="BDM5" s="20"/>
      <c r="BDN5" s="20"/>
      <c r="BDO5" s="20"/>
      <c r="BDP5" s="20"/>
      <c r="BDQ5" s="20"/>
      <c r="BDR5" s="20"/>
      <c r="BDS5" s="20"/>
      <c r="BDT5" s="20"/>
      <c r="BDU5" s="20"/>
      <c r="BDV5" s="20"/>
      <c r="BDW5" s="20"/>
      <c r="BDX5" s="20"/>
      <c r="BDY5" s="20"/>
      <c r="BDZ5" s="20"/>
      <c r="BEA5" s="20"/>
      <c r="BEB5" s="20"/>
      <c r="BEC5" s="20"/>
      <c r="BED5" s="20"/>
      <c r="BEE5" s="20"/>
      <c r="BEF5" s="20"/>
      <c r="BEG5" s="20"/>
      <c r="BEH5" s="20"/>
      <c r="BEI5" s="20"/>
      <c r="BEJ5" s="20"/>
      <c r="BEK5" s="20"/>
      <c r="BEL5" s="20"/>
      <c r="BEM5" s="20"/>
      <c r="BEN5" s="20"/>
      <c r="BEO5" s="20"/>
      <c r="BEP5" s="20"/>
      <c r="BEQ5" s="20"/>
      <c r="BER5" s="20"/>
      <c r="BES5" s="20"/>
      <c r="BET5" s="20"/>
      <c r="BEU5" s="20"/>
      <c r="BEV5" s="20"/>
      <c r="BEW5" s="20"/>
      <c r="BEX5" s="20"/>
      <c r="BEY5" s="20"/>
      <c r="BEZ5" s="20"/>
      <c r="BFA5" s="20"/>
      <c r="BFB5" s="20"/>
      <c r="BFC5" s="20"/>
      <c r="BFD5" s="20"/>
      <c r="BFE5" s="20"/>
      <c r="BFF5" s="20"/>
      <c r="BFG5" s="20"/>
      <c r="BFH5" s="20"/>
      <c r="BFI5" s="20"/>
      <c r="BFJ5" s="20"/>
      <c r="BFK5" s="20"/>
      <c r="BFL5" s="20"/>
      <c r="BFM5" s="20"/>
      <c r="BFN5" s="20"/>
      <c r="BFO5" s="20"/>
      <c r="BFP5" s="20"/>
      <c r="BFQ5" s="20"/>
      <c r="BFR5" s="20"/>
      <c r="BFS5" s="20"/>
      <c r="BFT5" s="20"/>
      <c r="BFU5" s="20"/>
      <c r="BFV5" s="20"/>
      <c r="BFW5" s="20"/>
      <c r="BFX5" s="20"/>
      <c r="BFY5" s="20"/>
      <c r="BFZ5" s="20"/>
      <c r="BGA5" s="20"/>
      <c r="BGB5" s="20"/>
      <c r="BGC5" s="20"/>
      <c r="BGD5" s="20"/>
      <c r="BGE5" s="20"/>
      <c r="BGF5" s="20"/>
      <c r="BGG5" s="20"/>
      <c r="BGH5" s="20"/>
      <c r="BGI5" s="20"/>
      <c r="BGJ5" s="20"/>
      <c r="BGK5" s="20"/>
      <c r="BGL5" s="20"/>
      <c r="BGM5" s="20"/>
      <c r="BGN5" s="20"/>
      <c r="BGO5" s="20"/>
      <c r="BGP5" s="20"/>
      <c r="BGQ5" s="20"/>
      <c r="BGR5" s="20"/>
      <c r="BGS5" s="20"/>
      <c r="BGT5" s="20"/>
      <c r="BGU5" s="20"/>
      <c r="BGV5" s="20"/>
      <c r="BGW5" s="20"/>
      <c r="BGX5" s="20"/>
      <c r="BGY5" s="20"/>
      <c r="BGZ5" s="20"/>
      <c r="BHA5" s="20"/>
      <c r="BHB5" s="20"/>
      <c r="BHC5" s="20"/>
      <c r="BHD5" s="20"/>
      <c r="BHE5" s="20"/>
      <c r="BHF5" s="20"/>
      <c r="BHG5" s="20"/>
      <c r="BHH5" s="20"/>
      <c r="BHI5" s="20"/>
      <c r="BHJ5" s="20"/>
      <c r="BHK5" s="20"/>
      <c r="BHL5" s="20"/>
      <c r="BHM5" s="20"/>
      <c r="BHN5" s="20"/>
      <c r="BHO5" s="20"/>
      <c r="BHP5" s="20"/>
      <c r="BHQ5" s="20"/>
      <c r="BHR5" s="20"/>
      <c r="BHS5" s="20"/>
      <c r="BHT5" s="20"/>
      <c r="BHU5" s="20"/>
      <c r="BHV5" s="20"/>
      <c r="BHW5" s="20"/>
      <c r="BHX5" s="20"/>
      <c r="BHY5" s="20"/>
      <c r="BHZ5" s="20"/>
      <c r="BIA5" s="20"/>
      <c r="BIB5" s="20"/>
      <c r="BIC5" s="20"/>
      <c r="BID5" s="20"/>
      <c r="BIE5" s="20"/>
      <c r="BIF5" s="20"/>
      <c r="BIG5" s="20"/>
      <c r="BIH5" s="20"/>
      <c r="BII5" s="20"/>
      <c r="BIJ5" s="20"/>
      <c r="BIK5" s="20"/>
      <c r="BIL5" s="20"/>
      <c r="BIM5" s="20"/>
      <c r="BIN5" s="20"/>
      <c r="BIO5" s="20"/>
      <c r="BIP5" s="20"/>
      <c r="BIQ5" s="20"/>
      <c r="BIR5" s="20"/>
      <c r="BIS5" s="20"/>
      <c r="BIT5" s="20"/>
      <c r="BIU5" s="20"/>
      <c r="BIV5" s="20"/>
      <c r="BIW5" s="20"/>
      <c r="BIX5" s="20"/>
      <c r="BIY5" s="20"/>
      <c r="BIZ5" s="20"/>
      <c r="BJA5" s="20"/>
      <c r="BJB5" s="20"/>
      <c r="BJC5" s="20"/>
      <c r="BJD5" s="20"/>
      <c r="BJE5" s="20"/>
      <c r="BJF5" s="20"/>
      <c r="BJG5" s="20"/>
      <c r="BJH5" s="20"/>
      <c r="BJI5" s="20"/>
      <c r="BJJ5" s="20"/>
      <c r="BJK5" s="20"/>
      <c r="BJL5" s="20"/>
      <c r="BJM5" s="20"/>
      <c r="BJN5" s="20"/>
      <c r="BJO5" s="20"/>
      <c r="BJP5" s="20"/>
      <c r="BJQ5" s="20"/>
      <c r="BJR5" s="20"/>
      <c r="BJS5" s="20"/>
      <c r="BJT5" s="20"/>
      <c r="BJU5" s="20"/>
      <c r="BJV5" s="20"/>
      <c r="BJW5" s="20"/>
      <c r="BJX5" s="20"/>
      <c r="BJY5" s="20"/>
      <c r="BJZ5" s="20"/>
      <c r="BKA5" s="20"/>
      <c r="BKB5" s="20"/>
      <c r="BKC5" s="20"/>
      <c r="BKD5" s="20"/>
      <c r="BKE5" s="20"/>
      <c r="BKF5" s="20"/>
      <c r="BKG5" s="20"/>
      <c r="BKH5" s="20"/>
      <c r="BKI5" s="20"/>
      <c r="BKJ5" s="20"/>
      <c r="BKK5" s="20"/>
      <c r="BKL5" s="20"/>
      <c r="BKM5" s="20"/>
      <c r="BKN5" s="20"/>
      <c r="BKO5" s="20"/>
      <c r="BKP5" s="20"/>
      <c r="BKQ5" s="20"/>
      <c r="BKR5" s="20"/>
      <c r="BKS5" s="20"/>
      <c r="BKT5" s="20"/>
      <c r="BKU5" s="20"/>
      <c r="BKV5" s="20"/>
      <c r="BKW5" s="20"/>
      <c r="BKX5" s="20"/>
      <c r="BKY5" s="20"/>
      <c r="BKZ5" s="20"/>
      <c r="BLA5" s="20"/>
      <c r="BLB5" s="20"/>
      <c r="BLC5" s="20"/>
      <c r="BLD5" s="20"/>
      <c r="BLE5" s="20"/>
      <c r="BLF5" s="20"/>
      <c r="BLG5" s="20"/>
      <c r="BLH5" s="20"/>
      <c r="BLI5" s="20"/>
      <c r="BLJ5" s="20"/>
      <c r="BLK5" s="20"/>
      <c r="BLL5" s="20"/>
      <c r="BLM5" s="20"/>
      <c r="BLN5" s="20"/>
      <c r="BLO5" s="20"/>
      <c r="BLP5" s="20"/>
      <c r="BLQ5" s="20"/>
      <c r="BLR5" s="20"/>
      <c r="BLS5" s="20"/>
      <c r="BLT5" s="20"/>
      <c r="BLU5" s="20"/>
      <c r="BLV5" s="20"/>
      <c r="BLW5" s="20"/>
      <c r="BLX5" s="20"/>
      <c r="BLY5" s="20"/>
      <c r="BLZ5" s="20"/>
      <c r="BMA5" s="20"/>
      <c r="BMB5" s="20"/>
      <c r="BMC5" s="20"/>
      <c r="BMD5" s="20"/>
      <c r="BME5" s="20"/>
      <c r="BMF5" s="20"/>
      <c r="BMG5" s="20"/>
      <c r="BMH5" s="20"/>
      <c r="BMI5" s="20"/>
      <c r="BMJ5" s="20"/>
      <c r="BMK5" s="20"/>
      <c r="BML5" s="20"/>
      <c r="BMM5" s="20"/>
      <c r="BMN5" s="20"/>
      <c r="BMO5" s="20"/>
      <c r="BMP5" s="20"/>
      <c r="BMQ5" s="20"/>
      <c r="BMR5" s="20"/>
      <c r="BMS5" s="20"/>
      <c r="BMT5" s="20"/>
      <c r="BMU5" s="20"/>
      <c r="BMV5" s="20"/>
      <c r="BMW5" s="20"/>
      <c r="BMX5" s="20"/>
      <c r="BMY5" s="20"/>
      <c r="BMZ5" s="20"/>
      <c r="BNA5" s="20"/>
      <c r="BNB5" s="20"/>
      <c r="BNC5" s="20"/>
      <c r="BND5" s="20"/>
      <c r="BNE5" s="20"/>
      <c r="BNF5" s="20"/>
      <c r="BNG5" s="20"/>
      <c r="BNH5" s="20"/>
      <c r="BNI5" s="20"/>
      <c r="BNJ5" s="20"/>
      <c r="BNK5" s="20"/>
      <c r="BNL5" s="20"/>
      <c r="BNM5" s="20"/>
      <c r="BNN5" s="20"/>
      <c r="BNO5" s="20"/>
      <c r="BNP5" s="20"/>
      <c r="BNQ5" s="20"/>
      <c r="BNR5" s="20"/>
      <c r="BNS5" s="20"/>
      <c r="BNT5" s="20"/>
      <c r="BNU5" s="20"/>
      <c r="BNV5" s="20"/>
      <c r="BNW5" s="20"/>
      <c r="BNX5" s="20"/>
      <c r="BNY5" s="20"/>
      <c r="BNZ5" s="20"/>
      <c r="BOA5" s="20"/>
      <c r="BOB5" s="20"/>
      <c r="BOC5" s="20"/>
      <c r="BOD5" s="20"/>
      <c r="BOE5" s="20"/>
      <c r="BOF5" s="20"/>
      <c r="BOG5" s="20"/>
      <c r="BOH5" s="20"/>
      <c r="BOI5" s="20"/>
      <c r="BOJ5" s="20"/>
      <c r="BOK5" s="20"/>
      <c r="BOL5" s="20"/>
      <c r="BOM5" s="20"/>
      <c r="BON5" s="20"/>
      <c r="BOO5" s="20"/>
      <c r="BOP5" s="20"/>
      <c r="BOQ5" s="20"/>
      <c r="BOR5" s="20"/>
      <c r="BOS5" s="20"/>
      <c r="BOT5" s="20"/>
      <c r="BOU5" s="20"/>
      <c r="BOV5" s="20"/>
      <c r="BOW5" s="20"/>
      <c r="BOX5" s="20"/>
      <c r="BOY5" s="20"/>
      <c r="BOZ5" s="20"/>
      <c r="BPA5" s="20"/>
      <c r="BPB5" s="20"/>
      <c r="BPC5" s="20"/>
      <c r="BPD5" s="20"/>
      <c r="BPE5" s="20"/>
      <c r="BPF5" s="20"/>
      <c r="BPG5" s="20"/>
      <c r="BPH5" s="20"/>
      <c r="BPI5" s="20"/>
      <c r="BPJ5" s="20"/>
      <c r="BPK5" s="20"/>
      <c r="BPL5" s="20"/>
      <c r="BPM5" s="20"/>
      <c r="BPN5" s="20"/>
      <c r="BPO5" s="20"/>
      <c r="BPP5" s="20"/>
      <c r="BPQ5" s="20"/>
      <c r="BPR5" s="20"/>
      <c r="BPS5" s="20"/>
      <c r="BPT5" s="20"/>
      <c r="BPU5" s="20"/>
      <c r="BPV5" s="20"/>
      <c r="BPW5" s="20"/>
      <c r="BPX5" s="20"/>
      <c r="BPY5" s="20"/>
      <c r="BPZ5" s="20"/>
      <c r="BQA5" s="20"/>
      <c r="BQB5" s="20"/>
      <c r="BQC5" s="20"/>
      <c r="BQD5" s="20"/>
      <c r="BQE5" s="20"/>
      <c r="BQF5" s="20"/>
      <c r="BQG5" s="20"/>
      <c r="BQH5" s="20"/>
      <c r="BQI5" s="20"/>
      <c r="BQJ5" s="20"/>
      <c r="BQK5" s="20"/>
      <c r="BQL5" s="20"/>
      <c r="BQM5" s="20"/>
      <c r="BQN5" s="20"/>
      <c r="BQO5" s="20"/>
      <c r="BQP5" s="20"/>
      <c r="BQQ5" s="20"/>
      <c r="BQR5" s="20"/>
      <c r="BQS5" s="20"/>
      <c r="BQT5" s="20"/>
      <c r="BQU5" s="20"/>
      <c r="BQV5" s="20"/>
      <c r="BQW5" s="20"/>
      <c r="BQX5" s="20"/>
      <c r="BQY5" s="20"/>
      <c r="BQZ5" s="20"/>
      <c r="BRA5" s="20"/>
      <c r="BRB5" s="20"/>
      <c r="BRC5" s="20"/>
      <c r="BRD5" s="20"/>
      <c r="BRE5" s="20"/>
      <c r="BRF5" s="20"/>
      <c r="BRG5" s="20"/>
      <c r="BRH5" s="20"/>
      <c r="BRI5" s="20"/>
      <c r="BRJ5" s="20"/>
      <c r="BRK5" s="20"/>
      <c r="BRL5" s="20"/>
      <c r="BRM5" s="20"/>
      <c r="BRN5" s="20"/>
      <c r="BRO5" s="20"/>
      <c r="BRP5" s="20"/>
      <c r="BRQ5" s="20"/>
      <c r="BRR5" s="20"/>
      <c r="BRS5" s="20"/>
      <c r="BRT5" s="20"/>
      <c r="BRU5" s="20"/>
      <c r="BRV5" s="20"/>
      <c r="BRW5" s="20"/>
      <c r="BRX5" s="20"/>
      <c r="BRY5" s="20"/>
      <c r="BRZ5" s="20"/>
      <c r="BSA5" s="20"/>
      <c r="BSB5" s="20"/>
      <c r="BSC5" s="20"/>
      <c r="BSD5" s="20"/>
      <c r="BSE5" s="20"/>
      <c r="BSF5" s="20"/>
      <c r="BSG5" s="20"/>
      <c r="BSH5" s="20"/>
      <c r="BSI5" s="20"/>
      <c r="BSJ5" s="20"/>
      <c r="BSK5" s="20"/>
      <c r="BSL5" s="20"/>
      <c r="BSM5" s="20"/>
      <c r="BSN5" s="20"/>
      <c r="BSO5" s="20"/>
      <c r="BSP5" s="20"/>
      <c r="BSQ5" s="20"/>
      <c r="BSR5" s="20"/>
      <c r="BSS5" s="20"/>
      <c r="BST5" s="20"/>
      <c r="BSU5" s="20"/>
      <c r="BSV5" s="20"/>
      <c r="BSW5" s="20"/>
      <c r="BSX5" s="20"/>
      <c r="BSY5" s="20"/>
      <c r="BSZ5" s="20"/>
      <c r="BTA5" s="20"/>
      <c r="BTB5" s="20"/>
      <c r="BTC5" s="20"/>
      <c r="BTD5" s="20"/>
      <c r="BTE5" s="20"/>
      <c r="BTF5" s="20"/>
      <c r="BTG5" s="20"/>
      <c r="BTH5" s="20"/>
      <c r="BTI5" s="20"/>
      <c r="BTJ5" s="20"/>
      <c r="BTK5" s="20"/>
      <c r="BTL5" s="20"/>
      <c r="BTM5" s="20"/>
      <c r="BTN5" s="20"/>
      <c r="BTO5" s="20"/>
      <c r="BTP5" s="20"/>
      <c r="BTQ5" s="20"/>
      <c r="BTR5" s="20"/>
      <c r="BTS5" s="20"/>
      <c r="BTT5" s="20"/>
      <c r="BTU5" s="20"/>
      <c r="BTV5" s="20"/>
      <c r="BTW5" s="20"/>
      <c r="BTX5" s="20"/>
      <c r="BTY5" s="20"/>
      <c r="BTZ5" s="20"/>
      <c r="BUA5" s="20"/>
      <c r="BUB5" s="20"/>
      <c r="BUC5" s="20"/>
      <c r="BUD5" s="20"/>
      <c r="BUE5" s="20"/>
      <c r="BUF5" s="20"/>
      <c r="BUG5" s="20"/>
      <c r="BUH5" s="20"/>
      <c r="BUI5" s="20"/>
      <c r="BUJ5" s="20"/>
      <c r="BUK5" s="20"/>
      <c r="BUL5" s="20"/>
      <c r="BUM5" s="20"/>
      <c r="BUN5" s="20"/>
      <c r="BUO5" s="20"/>
      <c r="BUP5" s="20"/>
      <c r="BUQ5" s="20"/>
      <c r="BUR5" s="20"/>
      <c r="BUS5" s="20"/>
      <c r="BUT5" s="20"/>
      <c r="BUU5" s="20"/>
      <c r="BUV5" s="20"/>
      <c r="BUW5" s="20"/>
      <c r="BUX5" s="20"/>
      <c r="BUY5" s="20"/>
      <c r="BUZ5" s="20"/>
      <c r="BVA5" s="20"/>
      <c r="BVB5" s="20"/>
      <c r="BVC5" s="20"/>
      <c r="BVD5" s="20"/>
      <c r="BVE5" s="20"/>
      <c r="BVF5" s="20"/>
      <c r="BVG5" s="20"/>
      <c r="BVH5" s="20"/>
      <c r="BVI5" s="20"/>
      <c r="BVJ5" s="20"/>
      <c r="BVK5" s="20"/>
      <c r="BVL5" s="20"/>
      <c r="BVM5" s="20"/>
      <c r="BVN5" s="20"/>
      <c r="BVO5" s="20"/>
      <c r="BVP5" s="20"/>
      <c r="BVQ5" s="20"/>
      <c r="BVR5" s="20"/>
      <c r="BVS5" s="20"/>
      <c r="BVT5" s="20"/>
      <c r="BVU5" s="20"/>
      <c r="BVV5" s="20"/>
      <c r="BVW5" s="20"/>
      <c r="BVX5" s="20"/>
      <c r="BVY5" s="20"/>
      <c r="BVZ5" s="20"/>
      <c r="BWA5" s="20"/>
      <c r="BWB5" s="20"/>
      <c r="BWC5" s="20"/>
      <c r="BWD5" s="20"/>
      <c r="BWE5" s="20"/>
      <c r="BWF5" s="20"/>
      <c r="BWG5" s="20"/>
      <c r="BWH5" s="20"/>
      <c r="BWI5" s="20"/>
      <c r="BWJ5" s="20"/>
      <c r="BWK5" s="20"/>
      <c r="BWL5" s="20"/>
      <c r="BWM5" s="20"/>
      <c r="BWN5" s="20"/>
      <c r="BWO5" s="20"/>
      <c r="BWP5" s="20"/>
      <c r="BWQ5" s="20"/>
      <c r="BWR5" s="20"/>
      <c r="BWS5" s="20"/>
      <c r="BWT5" s="20"/>
      <c r="BWU5" s="20"/>
      <c r="BWV5" s="20"/>
      <c r="BWW5" s="20"/>
      <c r="BWX5" s="20"/>
      <c r="BWY5" s="20"/>
      <c r="BWZ5" s="20"/>
      <c r="BXA5" s="20"/>
      <c r="BXB5" s="20"/>
      <c r="BXC5" s="20"/>
      <c r="BXD5" s="20"/>
      <c r="BXE5" s="20"/>
      <c r="BXF5" s="20"/>
      <c r="BXG5" s="20"/>
      <c r="BXH5" s="20"/>
      <c r="BXI5" s="20"/>
      <c r="BXJ5" s="20"/>
      <c r="BXK5" s="20"/>
      <c r="BXL5" s="20"/>
      <c r="BXM5" s="20"/>
      <c r="BXN5" s="20"/>
      <c r="BXO5" s="20"/>
      <c r="BXP5" s="20"/>
      <c r="BXQ5" s="20"/>
      <c r="BXR5" s="20"/>
      <c r="BXS5" s="20"/>
      <c r="BXT5" s="20"/>
      <c r="BXU5" s="20"/>
      <c r="BXV5" s="20"/>
      <c r="BXW5" s="20"/>
      <c r="BXX5" s="20"/>
      <c r="BXY5" s="20"/>
      <c r="BXZ5" s="20"/>
      <c r="BYA5" s="20"/>
      <c r="BYB5" s="20"/>
      <c r="BYC5" s="20"/>
      <c r="BYD5" s="20"/>
      <c r="BYE5" s="20"/>
      <c r="BYF5" s="20"/>
      <c r="BYG5" s="20"/>
      <c r="BYH5" s="20"/>
      <c r="BYI5" s="20"/>
      <c r="BYJ5" s="20"/>
      <c r="BYK5" s="20"/>
      <c r="BYL5" s="20"/>
      <c r="BYM5" s="20"/>
      <c r="BYN5" s="20"/>
      <c r="BYO5" s="20"/>
      <c r="BYP5" s="20"/>
      <c r="BYQ5" s="20"/>
      <c r="BYR5" s="20"/>
      <c r="BYS5" s="20"/>
      <c r="BYT5" s="20"/>
      <c r="BYU5" s="20"/>
      <c r="BYV5" s="20"/>
      <c r="BYW5" s="20"/>
      <c r="BYX5" s="20"/>
      <c r="BYY5" s="20"/>
      <c r="BYZ5" s="20"/>
      <c r="BZA5" s="20"/>
      <c r="BZB5" s="20"/>
      <c r="BZC5" s="20"/>
      <c r="BZD5" s="20"/>
      <c r="BZE5" s="20"/>
      <c r="BZF5" s="20"/>
      <c r="BZG5" s="20"/>
      <c r="BZH5" s="20"/>
      <c r="BZI5" s="20"/>
      <c r="BZJ5" s="20"/>
      <c r="BZK5" s="20"/>
      <c r="BZL5" s="20"/>
      <c r="BZM5" s="20"/>
      <c r="BZN5" s="20"/>
      <c r="BZO5" s="20"/>
      <c r="BZP5" s="20"/>
      <c r="BZQ5" s="20"/>
      <c r="BZR5" s="20"/>
      <c r="BZS5" s="20"/>
      <c r="BZT5" s="20"/>
      <c r="BZU5" s="20"/>
      <c r="BZV5" s="20"/>
      <c r="BZW5" s="20"/>
      <c r="BZX5" s="20"/>
      <c r="BZY5" s="20"/>
      <c r="BZZ5" s="20"/>
      <c r="CAA5" s="20"/>
      <c r="CAB5" s="20"/>
      <c r="CAC5" s="20"/>
      <c r="CAD5" s="20"/>
      <c r="CAE5" s="20"/>
      <c r="CAF5" s="20"/>
      <c r="CAG5" s="20"/>
      <c r="CAH5" s="20"/>
      <c r="CAI5" s="20"/>
      <c r="CAJ5" s="20"/>
      <c r="CAK5" s="20"/>
      <c r="CAL5" s="20"/>
      <c r="CAM5" s="20"/>
      <c r="CAN5" s="20"/>
      <c r="CAO5" s="20"/>
      <c r="CAP5" s="20"/>
      <c r="CAQ5" s="20"/>
      <c r="CAR5" s="20"/>
      <c r="CAS5" s="20"/>
      <c r="CAT5" s="20"/>
      <c r="CAU5" s="20"/>
      <c r="CAV5" s="20"/>
      <c r="CAW5" s="20"/>
      <c r="CAX5" s="20"/>
      <c r="CAY5" s="20"/>
      <c r="CAZ5" s="20"/>
      <c r="CBA5" s="20"/>
      <c r="CBB5" s="20"/>
      <c r="CBC5" s="20"/>
      <c r="CBD5" s="20"/>
      <c r="CBE5" s="20"/>
      <c r="CBF5" s="20"/>
      <c r="CBG5" s="20"/>
      <c r="CBH5" s="20"/>
      <c r="CBI5" s="20"/>
      <c r="CBJ5" s="20"/>
      <c r="CBK5" s="20"/>
      <c r="CBL5" s="20"/>
      <c r="CBM5" s="20"/>
      <c r="CBN5" s="20"/>
      <c r="CBO5" s="20"/>
      <c r="CBP5" s="20"/>
      <c r="CBQ5" s="20"/>
      <c r="CBR5" s="20"/>
      <c r="CBS5" s="20"/>
      <c r="CBT5" s="20"/>
      <c r="CBU5" s="20"/>
      <c r="CBV5" s="20"/>
      <c r="CBW5" s="20"/>
      <c r="CBX5" s="20"/>
      <c r="CBY5" s="20"/>
      <c r="CBZ5" s="20"/>
      <c r="CCA5" s="20"/>
      <c r="CCB5" s="20"/>
      <c r="CCC5" s="20"/>
      <c r="CCD5" s="20"/>
      <c r="CCE5" s="20"/>
      <c r="CCF5" s="20"/>
      <c r="CCG5" s="20"/>
      <c r="CCH5" s="20"/>
      <c r="CCI5" s="20"/>
      <c r="CCJ5" s="20"/>
      <c r="CCK5" s="20"/>
      <c r="CCL5" s="20"/>
      <c r="CCM5" s="20"/>
      <c r="CCN5" s="20"/>
      <c r="CCO5" s="20"/>
      <c r="CCP5" s="20"/>
      <c r="CCQ5" s="20"/>
      <c r="CCR5" s="20"/>
      <c r="CCS5" s="20"/>
      <c r="CCT5" s="20"/>
      <c r="CCU5" s="20"/>
      <c r="CCV5" s="20"/>
      <c r="CCW5" s="20"/>
      <c r="CCX5" s="20"/>
      <c r="CCY5" s="20"/>
      <c r="CCZ5" s="20"/>
      <c r="CDA5" s="20"/>
      <c r="CDB5" s="20"/>
      <c r="CDC5" s="20"/>
      <c r="CDD5" s="20"/>
      <c r="CDE5" s="20"/>
      <c r="CDF5" s="20"/>
      <c r="CDG5" s="20"/>
      <c r="CDH5" s="20"/>
      <c r="CDI5" s="20"/>
      <c r="CDJ5" s="20"/>
      <c r="CDK5" s="20"/>
      <c r="CDL5" s="20"/>
      <c r="CDM5" s="20"/>
      <c r="CDN5" s="20"/>
      <c r="CDO5" s="20"/>
      <c r="CDP5" s="20"/>
      <c r="CDQ5" s="20"/>
      <c r="CDR5" s="20"/>
      <c r="CDS5" s="20"/>
      <c r="CDT5" s="20"/>
      <c r="CDU5" s="20"/>
      <c r="CDV5" s="20"/>
      <c r="CDW5" s="20"/>
      <c r="CDX5" s="20"/>
      <c r="CDY5" s="20"/>
      <c r="CDZ5" s="20"/>
      <c r="CEA5" s="20"/>
      <c r="CEB5" s="20"/>
      <c r="CEC5" s="20"/>
      <c r="CED5" s="20"/>
      <c r="CEE5" s="20"/>
      <c r="CEF5" s="20"/>
      <c r="CEG5" s="20"/>
      <c r="CEH5" s="20"/>
      <c r="CEI5" s="20"/>
      <c r="CEJ5" s="20"/>
      <c r="CEK5" s="20"/>
      <c r="CEL5" s="20"/>
      <c r="CEM5" s="20"/>
      <c r="CEN5" s="20"/>
      <c r="CEO5" s="20"/>
      <c r="CEP5" s="20"/>
      <c r="CEQ5" s="20"/>
      <c r="CER5" s="20"/>
      <c r="CES5" s="20"/>
      <c r="CET5" s="20"/>
      <c r="CEU5" s="20"/>
      <c r="CEV5" s="20"/>
      <c r="CEW5" s="20"/>
      <c r="CEX5" s="20"/>
      <c r="CEY5" s="20"/>
      <c r="CEZ5" s="20"/>
      <c r="CFA5" s="20"/>
      <c r="CFB5" s="20"/>
      <c r="CFC5" s="20"/>
      <c r="CFD5" s="20"/>
      <c r="CFE5" s="20"/>
      <c r="CFF5" s="20"/>
      <c r="CFG5" s="20"/>
      <c r="CFH5" s="20"/>
      <c r="CFI5" s="20"/>
      <c r="CFJ5" s="20"/>
      <c r="CFK5" s="20"/>
      <c r="CFL5" s="20"/>
      <c r="CFM5" s="20"/>
      <c r="CFN5" s="20"/>
      <c r="CFO5" s="20"/>
      <c r="CFP5" s="20"/>
      <c r="CFQ5" s="20"/>
      <c r="CFR5" s="20"/>
      <c r="CFS5" s="20"/>
      <c r="CFT5" s="20"/>
      <c r="CFU5" s="20"/>
      <c r="CFV5" s="20"/>
      <c r="CFW5" s="20"/>
      <c r="CFX5" s="20"/>
      <c r="CFY5" s="20"/>
      <c r="CFZ5" s="20"/>
      <c r="CGA5" s="20"/>
      <c r="CGB5" s="20"/>
      <c r="CGC5" s="20"/>
      <c r="CGD5" s="20"/>
      <c r="CGE5" s="20"/>
      <c r="CGF5" s="20"/>
      <c r="CGG5" s="20"/>
      <c r="CGH5" s="20"/>
      <c r="CGI5" s="20"/>
      <c r="CGJ5" s="20"/>
      <c r="CGK5" s="20"/>
      <c r="CGL5" s="20"/>
      <c r="CGM5" s="20"/>
      <c r="CGN5" s="20"/>
      <c r="CGO5" s="20"/>
      <c r="CGP5" s="20"/>
      <c r="CGQ5" s="20"/>
      <c r="CGR5" s="20"/>
      <c r="CGS5" s="20"/>
      <c r="CGT5" s="20"/>
      <c r="CGU5" s="20"/>
      <c r="CGV5" s="20"/>
      <c r="CGW5" s="20"/>
      <c r="CGX5" s="20"/>
      <c r="CGY5" s="20"/>
      <c r="CGZ5" s="20"/>
      <c r="CHA5" s="20"/>
      <c r="CHB5" s="20"/>
      <c r="CHC5" s="20"/>
      <c r="CHD5" s="20"/>
      <c r="CHE5" s="20"/>
      <c r="CHF5" s="20"/>
      <c r="CHG5" s="20"/>
      <c r="CHH5" s="20"/>
      <c r="CHI5" s="20"/>
      <c r="CHJ5" s="20"/>
      <c r="CHK5" s="20"/>
      <c r="CHL5" s="20"/>
      <c r="CHM5" s="20"/>
      <c r="CHN5" s="20"/>
      <c r="CHO5" s="20"/>
      <c r="CHP5" s="20"/>
      <c r="CHQ5" s="20"/>
      <c r="CHR5" s="20"/>
      <c r="CHS5" s="20"/>
      <c r="CHT5" s="20"/>
      <c r="CHU5" s="20"/>
      <c r="CHV5" s="20"/>
      <c r="CHW5" s="20"/>
      <c r="CHX5" s="20"/>
      <c r="CHY5" s="20"/>
      <c r="CHZ5" s="20"/>
      <c r="CIA5" s="20"/>
      <c r="CIB5" s="20"/>
      <c r="CIC5" s="20"/>
      <c r="CID5" s="20"/>
      <c r="CIE5" s="20"/>
      <c r="CIF5" s="20"/>
      <c r="CIG5" s="20"/>
      <c r="CIH5" s="20"/>
      <c r="CII5" s="20"/>
      <c r="CIJ5" s="20"/>
      <c r="CIK5" s="20"/>
      <c r="CIL5" s="20"/>
      <c r="CIM5" s="20"/>
      <c r="CIN5" s="20"/>
      <c r="CIO5" s="20"/>
      <c r="CIP5" s="20"/>
      <c r="CIQ5" s="20"/>
      <c r="CIR5" s="20"/>
      <c r="CIS5" s="20"/>
      <c r="CIT5" s="20"/>
      <c r="CIU5" s="20"/>
      <c r="CIV5" s="20"/>
      <c r="CIW5" s="20"/>
      <c r="CIX5" s="20"/>
      <c r="CIY5" s="20"/>
      <c r="CIZ5" s="20"/>
      <c r="CJA5" s="20"/>
      <c r="CJB5" s="20"/>
      <c r="CJC5" s="20"/>
      <c r="CJD5" s="20"/>
      <c r="CJE5" s="20"/>
      <c r="CJF5" s="20"/>
      <c r="CJG5" s="20"/>
      <c r="CJH5" s="20"/>
      <c r="CJI5" s="20"/>
      <c r="CJJ5" s="20"/>
      <c r="CJK5" s="20"/>
      <c r="CJL5" s="20"/>
      <c r="CJM5" s="20"/>
      <c r="CJN5" s="20"/>
      <c r="CJO5" s="20"/>
      <c r="CJP5" s="20"/>
      <c r="CJQ5" s="20"/>
      <c r="CJR5" s="20"/>
      <c r="CJS5" s="20"/>
      <c r="CJT5" s="20"/>
      <c r="CJU5" s="20"/>
      <c r="CJV5" s="20"/>
      <c r="CJW5" s="20"/>
      <c r="CJX5" s="20"/>
      <c r="CJY5" s="20"/>
      <c r="CJZ5" s="20"/>
      <c r="CKA5" s="20"/>
      <c r="CKB5" s="20"/>
      <c r="CKC5" s="20"/>
      <c r="CKD5" s="20"/>
      <c r="CKE5" s="20"/>
      <c r="CKF5" s="20"/>
      <c r="CKG5" s="20"/>
      <c r="CKH5" s="20"/>
      <c r="CKI5" s="20"/>
      <c r="CKJ5" s="20"/>
      <c r="CKK5" s="20"/>
      <c r="CKL5" s="20"/>
      <c r="CKM5" s="20"/>
      <c r="CKN5" s="20"/>
      <c r="CKO5" s="20"/>
      <c r="CKP5" s="20"/>
      <c r="CKQ5" s="20"/>
      <c r="CKR5" s="20"/>
      <c r="CKS5" s="20"/>
      <c r="CKT5" s="20"/>
      <c r="CKU5" s="20"/>
      <c r="CKV5" s="20"/>
      <c r="CKW5" s="20"/>
      <c r="CKX5" s="20"/>
      <c r="CKY5" s="20"/>
      <c r="CKZ5" s="20"/>
      <c r="CLA5" s="20"/>
      <c r="CLB5" s="20"/>
      <c r="CLC5" s="20"/>
      <c r="CLD5" s="20"/>
      <c r="CLE5" s="20"/>
      <c r="CLF5" s="20"/>
      <c r="CLG5" s="20"/>
      <c r="CLH5" s="20"/>
      <c r="CLI5" s="20"/>
      <c r="CLJ5" s="20"/>
      <c r="CLK5" s="20"/>
      <c r="CLL5" s="20"/>
      <c r="CLM5" s="20"/>
      <c r="CLN5" s="20"/>
      <c r="CLO5" s="20"/>
      <c r="CLP5" s="20"/>
      <c r="CLQ5" s="20"/>
      <c r="CLR5" s="20"/>
      <c r="CLS5" s="20"/>
      <c r="CLT5" s="20"/>
      <c r="CLU5" s="20"/>
      <c r="CLV5" s="20"/>
      <c r="CLW5" s="20"/>
      <c r="CLX5" s="20"/>
      <c r="CLY5" s="20"/>
      <c r="CLZ5" s="20"/>
      <c r="CMA5" s="20"/>
      <c r="CMB5" s="20"/>
      <c r="CMC5" s="20"/>
      <c r="CMD5" s="20"/>
      <c r="CME5" s="20"/>
      <c r="CMF5" s="20"/>
      <c r="CMG5" s="20"/>
      <c r="CMH5" s="20"/>
      <c r="CMI5" s="20"/>
      <c r="CMJ5" s="20"/>
      <c r="CMK5" s="20"/>
      <c r="CML5" s="20"/>
      <c r="CMM5" s="20"/>
      <c r="CMN5" s="20"/>
      <c r="CMO5" s="20"/>
      <c r="CMP5" s="20"/>
      <c r="CMQ5" s="20"/>
      <c r="CMR5" s="20"/>
      <c r="CMS5" s="20"/>
      <c r="CMT5" s="20"/>
      <c r="CMU5" s="20"/>
      <c r="CMV5" s="20"/>
      <c r="CMW5" s="20"/>
      <c r="CMX5" s="20"/>
      <c r="CMY5" s="20"/>
      <c r="CMZ5" s="20"/>
      <c r="CNA5" s="20"/>
      <c r="CNB5" s="20"/>
      <c r="CNC5" s="20"/>
      <c r="CND5" s="20"/>
      <c r="CNE5" s="20"/>
      <c r="CNF5" s="20"/>
      <c r="CNG5" s="20"/>
      <c r="CNH5" s="20"/>
      <c r="CNI5" s="20"/>
      <c r="CNJ5" s="20"/>
      <c r="CNK5" s="20"/>
      <c r="CNL5" s="20"/>
      <c r="CNM5" s="20"/>
      <c r="CNN5" s="20"/>
      <c r="CNO5" s="20"/>
      <c r="CNP5" s="20"/>
      <c r="CNQ5" s="20"/>
      <c r="CNR5" s="20"/>
      <c r="CNS5" s="20"/>
      <c r="CNT5" s="20"/>
      <c r="CNU5" s="20"/>
      <c r="CNV5" s="20"/>
      <c r="CNW5" s="20"/>
      <c r="CNX5" s="20"/>
      <c r="CNY5" s="20"/>
      <c r="CNZ5" s="20"/>
      <c r="COA5" s="20"/>
      <c r="COB5" s="20"/>
      <c r="COC5" s="20"/>
      <c r="COD5" s="20"/>
      <c r="COE5" s="20"/>
      <c r="COF5" s="20"/>
      <c r="COG5" s="20"/>
      <c r="COH5" s="20"/>
      <c r="COI5" s="20"/>
      <c r="COJ5" s="20"/>
      <c r="COK5" s="20"/>
      <c r="COL5" s="20"/>
      <c r="COM5" s="20"/>
      <c r="CON5" s="20"/>
      <c r="COO5" s="20"/>
      <c r="COP5" s="20"/>
      <c r="COQ5" s="20"/>
      <c r="COR5" s="20"/>
      <c r="COS5" s="20"/>
      <c r="COT5" s="20"/>
      <c r="COU5" s="20"/>
      <c r="COV5" s="20"/>
      <c r="COW5" s="20"/>
      <c r="COX5" s="20"/>
      <c r="COY5" s="20"/>
      <c r="COZ5" s="20"/>
      <c r="CPA5" s="20"/>
      <c r="CPB5" s="20"/>
      <c r="CPC5" s="20"/>
      <c r="CPD5" s="20"/>
      <c r="CPE5" s="20"/>
      <c r="CPF5" s="20"/>
      <c r="CPG5" s="20"/>
      <c r="CPH5" s="20"/>
      <c r="CPI5" s="20"/>
      <c r="CPJ5" s="20"/>
      <c r="CPK5" s="20"/>
      <c r="CPL5" s="20"/>
      <c r="CPM5" s="20"/>
      <c r="CPN5" s="20"/>
      <c r="CPO5" s="20"/>
      <c r="CPP5" s="20"/>
      <c r="CPQ5" s="20"/>
      <c r="CPR5" s="20"/>
      <c r="CPS5" s="20"/>
      <c r="CPT5" s="20"/>
      <c r="CPU5" s="20"/>
      <c r="CPV5" s="20"/>
      <c r="CPW5" s="20"/>
      <c r="CPX5" s="20"/>
      <c r="CPY5" s="20"/>
      <c r="CPZ5" s="20"/>
      <c r="CQA5" s="20"/>
      <c r="CQB5" s="20"/>
      <c r="CQC5" s="20"/>
      <c r="CQD5" s="20"/>
      <c r="CQE5" s="20"/>
      <c r="CQF5" s="20"/>
      <c r="CQG5" s="20"/>
      <c r="CQH5" s="20"/>
      <c r="CQI5" s="20"/>
      <c r="CQJ5" s="20"/>
      <c r="CQK5" s="20"/>
      <c r="CQL5" s="20"/>
      <c r="CQM5" s="20"/>
      <c r="CQN5" s="20"/>
      <c r="CQO5" s="20"/>
      <c r="CQP5" s="20"/>
      <c r="CQQ5" s="20"/>
      <c r="CQR5" s="20"/>
      <c r="CQS5" s="20"/>
      <c r="CQT5" s="20"/>
      <c r="CQU5" s="20"/>
      <c r="CQV5" s="20"/>
      <c r="CQW5" s="20"/>
      <c r="CQX5" s="20"/>
      <c r="CQY5" s="20"/>
      <c r="CQZ5" s="20"/>
      <c r="CRA5" s="20"/>
      <c r="CRB5" s="20"/>
      <c r="CRC5" s="20"/>
      <c r="CRD5" s="20"/>
      <c r="CRE5" s="20"/>
      <c r="CRF5" s="20"/>
      <c r="CRG5" s="20"/>
      <c r="CRH5" s="20"/>
      <c r="CRI5" s="20"/>
      <c r="CRJ5" s="20"/>
      <c r="CRK5" s="20"/>
      <c r="CRL5" s="20"/>
      <c r="CRM5" s="20"/>
      <c r="CRN5" s="20"/>
      <c r="CRO5" s="20"/>
      <c r="CRP5" s="20"/>
      <c r="CRQ5" s="20"/>
      <c r="CRR5" s="20"/>
      <c r="CRS5" s="20"/>
      <c r="CRT5" s="20"/>
      <c r="CRU5" s="20"/>
      <c r="CRV5" s="20"/>
      <c r="CRW5" s="20"/>
      <c r="CRX5" s="20"/>
      <c r="CRY5" s="20"/>
      <c r="CRZ5" s="20"/>
      <c r="CSA5" s="20"/>
      <c r="CSB5" s="20"/>
      <c r="CSC5" s="20"/>
      <c r="CSD5" s="20"/>
      <c r="CSE5" s="20"/>
      <c r="CSF5" s="20"/>
      <c r="CSG5" s="20"/>
      <c r="CSH5" s="20"/>
      <c r="CSI5" s="20"/>
      <c r="CSJ5" s="20"/>
      <c r="CSK5" s="20"/>
      <c r="CSL5" s="20"/>
      <c r="CSM5" s="20"/>
      <c r="CSN5" s="20"/>
      <c r="CSO5" s="20"/>
      <c r="CSP5" s="20"/>
      <c r="CSQ5" s="20"/>
      <c r="CSR5" s="20"/>
      <c r="CSS5" s="20"/>
      <c r="CST5" s="20"/>
      <c r="CSU5" s="20"/>
      <c r="CSV5" s="20"/>
      <c r="CSW5" s="20"/>
      <c r="CSX5" s="20"/>
      <c r="CSY5" s="20"/>
      <c r="CSZ5" s="20"/>
      <c r="CTA5" s="20"/>
      <c r="CTB5" s="20"/>
      <c r="CTC5" s="20"/>
      <c r="CTD5" s="20"/>
      <c r="CTE5" s="20"/>
      <c r="CTF5" s="20"/>
      <c r="CTG5" s="20"/>
      <c r="CTH5" s="20"/>
      <c r="CTI5" s="20"/>
      <c r="CTJ5" s="20"/>
      <c r="CTK5" s="20"/>
      <c r="CTL5" s="20"/>
      <c r="CTM5" s="20"/>
      <c r="CTN5" s="20"/>
      <c r="CTO5" s="20"/>
      <c r="CTP5" s="20"/>
      <c r="CTQ5" s="20"/>
      <c r="CTR5" s="20"/>
      <c r="CTS5" s="20"/>
      <c r="CTT5" s="20"/>
      <c r="CTU5" s="20"/>
      <c r="CTV5" s="20"/>
      <c r="CTW5" s="20"/>
      <c r="CTX5" s="20"/>
      <c r="CTY5" s="20"/>
      <c r="CTZ5" s="20"/>
      <c r="CUA5" s="20"/>
      <c r="CUB5" s="20"/>
      <c r="CUC5" s="20"/>
      <c r="CUD5" s="20"/>
      <c r="CUE5" s="20"/>
      <c r="CUF5" s="20"/>
      <c r="CUG5" s="20"/>
      <c r="CUH5" s="20"/>
      <c r="CUI5" s="20"/>
      <c r="CUJ5" s="20"/>
      <c r="CUK5" s="20"/>
      <c r="CUL5" s="20"/>
      <c r="CUM5" s="20"/>
      <c r="CUN5" s="20"/>
      <c r="CUO5" s="20"/>
      <c r="CUP5" s="20"/>
      <c r="CUQ5" s="20"/>
      <c r="CUR5" s="20"/>
      <c r="CUS5" s="20"/>
      <c r="CUT5" s="20"/>
      <c r="CUU5" s="20"/>
      <c r="CUV5" s="20"/>
      <c r="CUW5" s="20"/>
      <c r="CUX5" s="20"/>
      <c r="CUY5" s="20"/>
      <c r="CUZ5" s="20"/>
      <c r="CVA5" s="20"/>
      <c r="CVB5" s="20"/>
      <c r="CVC5" s="20"/>
      <c r="CVD5" s="20"/>
      <c r="CVE5" s="20"/>
      <c r="CVF5" s="20"/>
      <c r="CVG5" s="20"/>
      <c r="CVH5" s="20"/>
      <c r="CVI5" s="20"/>
      <c r="CVJ5" s="20"/>
      <c r="CVK5" s="20"/>
      <c r="CVL5" s="20"/>
      <c r="CVM5" s="20"/>
      <c r="CVN5" s="20"/>
      <c r="CVO5" s="20"/>
      <c r="CVP5" s="20"/>
      <c r="CVQ5" s="20"/>
      <c r="CVR5" s="20"/>
      <c r="CVS5" s="20"/>
      <c r="CVT5" s="20"/>
      <c r="CVU5" s="20"/>
      <c r="CVV5" s="20"/>
      <c r="CVW5" s="20"/>
      <c r="CVX5" s="20"/>
      <c r="CVY5" s="20"/>
      <c r="CVZ5" s="20"/>
      <c r="CWA5" s="20"/>
      <c r="CWB5" s="20"/>
      <c r="CWC5" s="20"/>
      <c r="CWD5" s="20"/>
      <c r="CWE5" s="20"/>
      <c r="CWF5" s="20"/>
      <c r="CWG5" s="20"/>
      <c r="CWH5" s="20"/>
      <c r="CWI5" s="20"/>
      <c r="CWJ5" s="20"/>
      <c r="CWK5" s="20"/>
      <c r="CWL5" s="20"/>
      <c r="CWM5" s="20"/>
      <c r="CWN5" s="20"/>
      <c r="CWO5" s="20"/>
      <c r="CWP5" s="20"/>
      <c r="CWQ5" s="20"/>
      <c r="CWR5" s="20"/>
      <c r="CWS5" s="20"/>
      <c r="CWT5" s="20"/>
      <c r="CWU5" s="20"/>
      <c r="CWV5" s="20"/>
      <c r="CWW5" s="20"/>
      <c r="CWX5" s="20"/>
      <c r="CWY5" s="20"/>
      <c r="CWZ5" s="20"/>
      <c r="CXA5" s="20"/>
      <c r="CXB5" s="20"/>
      <c r="CXC5" s="20"/>
      <c r="CXD5" s="20"/>
      <c r="CXE5" s="20"/>
      <c r="CXF5" s="20"/>
      <c r="CXG5" s="20"/>
      <c r="CXH5" s="20"/>
      <c r="CXI5" s="20"/>
      <c r="CXJ5" s="20"/>
      <c r="CXK5" s="20"/>
      <c r="CXL5" s="20"/>
      <c r="CXM5" s="20"/>
      <c r="CXN5" s="20"/>
      <c r="CXO5" s="20"/>
      <c r="CXP5" s="20"/>
      <c r="CXQ5" s="20"/>
      <c r="CXR5" s="20"/>
      <c r="CXS5" s="20"/>
      <c r="CXT5" s="20"/>
      <c r="CXU5" s="20"/>
      <c r="CXV5" s="20"/>
      <c r="CXW5" s="20"/>
      <c r="CXX5" s="20"/>
      <c r="CXY5" s="20"/>
      <c r="CXZ5" s="20"/>
      <c r="CYA5" s="20"/>
      <c r="CYB5" s="20"/>
      <c r="CYC5" s="20"/>
      <c r="CYD5" s="20"/>
      <c r="CYE5" s="20"/>
      <c r="CYF5" s="20"/>
      <c r="CYG5" s="20"/>
      <c r="CYH5" s="20"/>
      <c r="CYI5" s="20"/>
      <c r="CYJ5" s="20"/>
      <c r="CYK5" s="20"/>
      <c r="CYL5" s="20"/>
      <c r="CYM5" s="20"/>
      <c r="CYN5" s="20"/>
      <c r="CYO5" s="20"/>
      <c r="CYP5" s="20"/>
      <c r="CYQ5" s="20"/>
      <c r="CYR5" s="20"/>
      <c r="CYS5" s="20"/>
      <c r="CYT5" s="20"/>
      <c r="CYU5" s="20"/>
      <c r="CYV5" s="20"/>
      <c r="CYW5" s="20"/>
      <c r="CYX5" s="20"/>
      <c r="CYY5" s="20"/>
      <c r="CYZ5" s="20"/>
      <c r="CZA5" s="20"/>
      <c r="CZB5" s="20"/>
      <c r="CZC5" s="20"/>
      <c r="CZD5" s="20"/>
      <c r="CZE5" s="20"/>
      <c r="CZF5" s="20"/>
      <c r="CZG5" s="20"/>
      <c r="CZH5" s="20"/>
      <c r="CZI5" s="20"/>
      <c r="CZJ5" s="20"/>
      <c r="CZK5" s="20"/>
      <c r="CZL5" s="20"/>
      <c r="CZM5" s="20"/>
      <c r="CZN5" s="20"/>
      <c r="CZO5" s="20"/>
      <c r="CZP5" s="20"/>
      <c r="CZQ5" s="20"/>
      <c r="CZR5" s="20"/>
      <c r="CZS5" s="20"/>
      <c r="CZT5" s="20"/>
      <c r="CZU5" s="20"/>
      <c r="CZV5" s="20"/>
      <c r="CZW5" s="20"/>
      <c r="CZX5" s="20"/>
      <c r="CZY5" s="20"/>
      <c r="CZZ5" s="20"/>
      <c r="DAA5" s="20"/>
      <c r="DAB5" s="20"/>
      <c r="DAC5" s="20"/>
      <c r="DAD5" s="20"/>
      <c r="DAE5" s="20"/>
      <c r="DAF5" s="20"/>
      <c r="DAG5" s="20"/>
      <c r="DAH5" s="20"/>
      <c r="DAI5" s="20"/>
      <c r="DAJ5" s="20"/>
      <c r="DAK5" s="20"/>
      <c r="DAL5" s="20"/>
      <c r="DAM5" s="20"/>
      <c r="DAN5" s="20"/>
      <c r="DAO5" s="20"/>
      <c r="DAP5" s="20"/>
      <c r="DAQ5" s="20"/>
      <c r="DAR5" s="20"/>
      <c r="DAS5" s="20"/>
      <c r="DAT5" s="20"/>
      <c r="DAU5" s="20"/>
      <c r="DAV5" s="20"/>
      <c r="DAW5" s="20"/>
      <c r="DAX5" s="20"/>
      <c r="DAY5" s="20"/>
      <c r="DAZ5" s="20"/>
      <c r="DBA5" s="20"/>
      <c r="DBB5" s="20"/>
      <c r="DBC5" s="20"/>
      <c r="DBD5" s="20"/>
      <c r="DBE5" s="20"/>
      <c r="DBF5" s="20"/>
      <c r="DBG5" s="20"/>
      <c r="DBH5" s="20"/>
      <c r="DBI5" s="20"/>
      <c r="DBJ5" s="20"/>
      <c r="DBK5" s="20"/>
      <c r="DBL5" s="20"/>
      <c r="DBM5" s="20"/>
      <c r="DBN5" s="20"/>
      <c r="DBO5" s="20"/>
      <c r="DBP5" s="20"/>
      <c r="DBQ5" s="20"/>
      <c r="DBR5" s="20"/>
      <c r="DBS5" s="20"/>
      <c r="DBT5" s="20"/>
      <c r="DBU5" s="20"/>
      <c r="DBV5" s="20"/>
      <c r="DBW5" s="20"/>
      <c r="DBX5" s="20"/>
      <c r="DBY5" s="20"/>
      <c r="DBZ5" s="20"/>
      <c r="DCA5" s="20"/>
      <c r="DCB5" s="20"/>
      <c r="DCC5" s="20"/>
      <c r="DCD5" s="20"/>
      <c r="DCE5" s="20"/>
      <c r="DCF5" s="20"/>
      <c r="DCG5" s="20"/>
      <c r="DCH5" s="20"/>
      <c r="DCI5" s="20"/>
      <c r="DCJ5" s="20"/>
      <c r="DCK5" s="20"/>
      <c r="DCL5" s="20"/>
      <c r="DCM5" s="20"/>
      <c r="DCN5" s="20"/>
      <c r="DCO5" s="20"/>
      <c r="DCP5" s="20"/>
      <c r="DCQ5" s="20"/>
      <c r="DCR5" s="20"/>
      <c r="DCS5" s="20"/>
      <c r="DCT5" s="20"/>
      <c r="DCU5" s="20"/>
      <c r="DCV5" s="20"/>
      <c r="DCW5" s="20"/>
      <c r="DCX5" s="20"/>
      <c r="DCY5" s="20"/>
      <c r="DCZ5" s="20"/>
      <c r="DDA5" s="20"/>
      <c r="DDB5" s="20"/>
      <c r="DDC5" s="20"/>
      <c r="DDD5" s="20"/>
      <c r="DDE5" s="20"/>
      <c r="DDF5" s="20"/>
      <c r="DDG5" s="20"/>
      <c r="DDH5" s="20"/>
      <c r="DDI5" s="20"/>
      <c r="DDJ5" s="20"/>
      <c r="DDK5" s="20"/>
      <c r="DDL5" s="20"/>
      <c r="DDM5" s="20"/>
      <c r="DDN5" s="20"/>
      <c r="DDO5" s="20"/>
      <c r="DDP5" s="20"/>
      <c r="DDQ5" s="20"/>
      <c r="DDR5" s="20"/>
      <c r="DDS5" s="20"/>
      <c r="DDT5" s="20"/>
      <c r="DDU5" s="20"/>
      <c r="DDV5" s="20"/>
      <c r="DDW5" s="20"/>
      <c r="DDX5" s="20"/>
      <c r="DDY5" s="20"/>
      <c r="DDZ5" s="20"/>
      <c r="DEA5" s="20"/>
      <c r="DEB5" s="20"/>
      <c r="DEC5" s="20"/>
      <c r="DED5" s="20"/>
      <c r="DEE5" s="20"/>
      <c r="DEF5" s="20"/>
      <c r="DEG5" s="20"/>
      <c r="DEH5" s="20"/>
      <c r="DEI5" s="20"/>
      <c r="DEJ5" s="20"/>
      <c r="DEK5" s="20"/>
      <c r="DEL5" s="20"/>
      <c r="DEM5" s="20"/>
      <c r="DEN5" s="20"/>
      <c r="DEO5" s="20"/>
      <c r="DEP5" s="20"/>
      <c r="DEQ5" s="20"/>
      <c r="DER5" s="20"/>
      <c r="DES5" s="20"/>
      <c r="DET5" s="20"/>
      <c r="DEU5" s="20"/>
      <c r="DEV5" s="20"/>
      <c r="DEW5" s="20"/>
      <c r="DEX5" s="20"/>
      <c r="DEY5" s="20"/>
      <c r="DEZ5" s="20"/>
      <c r="DFA5" s="20"/>
      <c r="DFB5" s="20"/>
      <c r="DFC5" s="20"/>
      <c r="DFD5" s="20"/>
      <c r="DFE5" s="20"/>
      <c r="DFF5" s="20"/>
      <c r="DFG5" s="20"/>
      <c r="DFH5" s="20"/>
      <c r="DFI5" s="20"/>
      <c r="DFJ5" s="20"/>
      <c r="DFK5" s="20"/>
      <c r="DFL5" s="20"/>
      <c r="DFM5" s="20"/>
      <c r="DFN5" s="20"/>
      <c r="DFO5" s="20"/>
      <c r="DFP5" s="20"/>
      <c r="DFQ5" s="20"/>
      <c r="DFR5" s="20"/>
      <c r="DFS5" s="20"/>
      <c r="DFT5" s="20"/>
      <c r="DFU5" s="20"/>
      <c r="DFV5" s="20"/>
      <c r="DFW5" s="20"/>
      <c r="DFX5" s="20"/>
      <c r="DFY5" s="20"/>
      <c r="DFZ5" s="20"/>
      <c r="DGA5" s="20"/>
      <c r="DGB5" s="20"/>
      <c r="DGC5" s="20"/>
      <c r="DGD5" s="20"/>
      <c r="DGE5" s="20"/>
      <c r="DGF5" s="20"/>
      <c r="DGG5" s="20"/>
      <c r="DGH5" s="20"/>
      <c r="DGI5" s="20"/>
      <c r="DGJ5" s="20"/>
      <c r="DGK5" s="20"/>
      <c r="DGL5" s="20"/>
      <c r="DGM5" s="20"/>
      <c r="DGN5" s="20"/>
      <c r="DGO5" s="20"/>
      <c r="DGP5" s="20"/>
      <c r="DGQ5" s="20"/>
      <c r="DGR5" s="20"/>
      <c r="DGS5" s="20"/>
      <c r="DGT5" s="20"/>
      <c r="DGU5" s="20"/>
      <c r="DGV5" s="20"/>
      <c r="DGW5" s="20"/>
      <c r="DGX5" s="20"/>
      <c r="DGY5" s="20"/>
      <c r="DGZ5" s="20"/>
      <c r="DHA5" s="20"/>
      <c r="DHB5" s="20"/>
      <c r="DHC5" s="20"/>
      <c r="DHD5" s="20"/>
      <c r="DHE5" s="20"/>
      <c r="DHF5" s="20"/>
      <c r="DHG5" s="20"/>
      <c r="DHH5" s="20"/>
      <c r="DHI5" s="20"/>
      <c r="DHJ5" s="20"/>
      <c r="DHK5" s="20"/>
      <c r="DHL5" s="20"/>
      <c r="DHM5" s="20"/>
      <c r="DHN5" s="20"/>
      <c r="DHO5" s="20"/>
      <c r="DHP5" s="20"/>
      <c r="DHQ5" s="20"/>
      <c r="DHR5" s="20"/>
      <c r="DHS5" s="20"/>
      <c r="DHT5" s="20"/>
      <c r="DHU5" s="20"/>
      <c r="DHV5" s="20"/>
      <c r="DHW5" s="20"/>
      <c r="DHX5" s="20"/>
      <c r="DHY5" s="20"/>
      <c r="DHZ5" s="20"/>
      <c r="DIA5" s="20"/>
      <c r="DIB5" s="20"/>
      <c r="DIC5" s="20"/>
      <c r="DID5" s="20"/>
      <c r="DIE5" s="20"/>
      <c r="DIF5" s="20"/>
      <c r="DIG5" s="20"/>
      <c r="DIH5" s="20"/>
      <c r="DII5" s="20"/>
      <c r="DIJ5" s="20"/>
      <c r="DIK5" s="20"/>
      <c r="DIL5" s="20"/>
      <c r="DIM5" s="20"/>
      <c r="DIN5" s="20"/>
      <c r="DIO5" s="20"/>
      <c r="DIP5" s="20"/>
      <c r="DIQ5" s="20"/>
      <c r="DIR5" s="20"/>
      <c r="DIS5" s="20"/>
      <c r="DIT5" s="20"/>
      <c r="DIU5" s="20"/>
      <c r="DIV5" s="20"/>
      <c r="DIW5" s="20"/>
      <c r="DIX5" s="20"/>
      <c r="DIY5" s="20"/>
      <c r="DIZ5" s="20"/>
      <c r="DJA5" s="20"/>
      <c r="DJB5" s="20"/>
      <c r="DJC5" s="20"/>
      <c r="DJD5" s="20"/>
      <c r="DJE5" s="20"/>
      <c r="DJF5" s="20"/>
      <c r="DJG5" s="20"/>
      <c r="DJH5" s="20"/>
      <c r="DJI5" s="20"/>
      <c r="DJJ5" s="20"/>
      <c r="DJK5" s="20"/>
      <c r="DJL5" s="20"/>
      <c r="DJM5" s="20"/>
      <c r="DJN5" s="20"/>
      <c r="DJO5" s="20"/>
      <c r="DJP5" s="20"/>
      <c r="DJQ5" s="20"/>
      <c r="DJR5" s="20"/>
      <c r="DJS5" s="20"/>
      <c r="DJT5" s="20"/>
      <c r="DJU5" s="20"/>
      <c r="DJV5" s="20"/>
      <c r="DJW5" s="20"/>
      <c r="DJX5" s="20"/>
      <c r="DJY5" s="20"/>
      <c r="DJZ5" s="20"/>
      <c r="DKA5" s="20"/>
      <c r="DKB5" s="20"/>
      <c r="DKC5" s="20"/>
      <c r="DKD5" s="20"/>
      <c r="DKE5" s="20"/>
      <c r="DKF5" s="20"/>
      <c r="DKG5" s="20"/>
      <c r="DKH5" s="20"/>
      <c r="DKI5" s="20"/>
      <c r="DKJ5" s="20"/>
      <c r="DKK5" s="20"/>
      <c r="DKL5" s="20"/>
      <c r="DKM5" s="20"/>
      <c r="DKN5" s="20"/>
      <c r="DKO5" s="20"/>
      <c r="DKP5" s="20"/>
      <c r="DKQ5" s="20"/>
      <c r="DKR5" s="20"/>
      <c r="DKS5" s="20"/>
      <c r="DKT5" s="20"/>
      <c r="DKU5" s="20"/>
      <c r="DKV5" s="20"/>
      <c r="DKW5" s="20"/>
      <c r="DKX5" s="20"/>
      <c r="DKY5" s="20"/>
      <c r="DKZ5" s="20"/>
      <c r="DLA5" s="20"/>
      <c r="DLB5" s="20"/>
      <c r="DLC5" s="20"/>
      <c r="DLD5" s="20"/>
      <c r="DLE5" s="20"/>
      <c r="DLF5" s="20"/>
      <c r="DLG5" s="20"/>
      <c r="DLH5" s="20"/>
      <c r="DLI5" s="20"/>
      <c r="DLJ5" s="20"/>
      <c r="DLK5" s="20"/>
      <c r="DLL5" s="20"/>
      <c r="DLM5" s="20"/>
      <c r="DLN5" s="20"/>
      <c r="DLO5" s="20"/>
      <c r="DLP5" s="20"/>
      <c r="DLQ5" s="20"/>
      <c r="DLR5" s="20"/>
      <c r="DLS5" s="20"/>
      <c r="DLT5" s="20"/>
      <c r="DLU5" s="20"/>
      <c r="DLV5" s="20"/>
      <c r="DLW5" s="20"/>
      <c r="DLX5" s="20"/>
      <c r="DLY5" s="20"/>
      <c r="DLZ5" s="20"/>
      <c r="DMA5" s="20"/>
      <c r="DMB5" s="20"/>
      <c r="DMC5" s="20"/>
      <c r="DMD5" s="20"/>
      <c r="DME5" s="20"/>
      <c r="DMF5" s="20"/>
      <c r="DMG5" s="20"/>
      <c r="DMH5" s="20"/>
      <c r="DMI5" s="20"/>
      <c r="DMJ5" s="20"/>
      <c r="DMK5" s="20"/>
      <c r="DML5" s="20"/>
      <c r="DMM5" s="20"/>
      <c r="DMN5" s="20"/>
      <c r="DMO5" s="20"/>
      <c r="DMP5" s="20"/>
      <c r="DMQ5" s="20"/>
      <c r="DMR5" s="20"/>
      <c r="DMS5" s="20"/>
      <c r="DMT5" s="20"/>
      <c r="DMU5" s="20"/>
      <c r="DMV5" s="20"/>
      <c r="DMW5" s="20"/>
      <c r="DMX5" s="20"/>
      <c r="DMY5" s="20"/>
      <c r="DMZ5" s="20"/>
      <c r="DNA5" s="20"/>
      <c r="DNB5" s="20"/>
      <c r="DNC5" s="20"/>
      <c r="DND5" s="20"/>
      <c r="DNE5" s="20"/>
      <c r="DNF5" s="20"/>
      <c r="DNG5" s="20"/>
      <c r="DNH5" s="20"/>
      <c r="DNI5" s="20"/>
      <c r="DNJ5" s="20"/>
      <c r="DNK5" s="20"/>
      <c r="DNL5" s="20"/>
      <c r="DNM5" s="20"/>
      <c r="DNN5" s="20"/>
      <c r="DNO5" s="20"/>
      <c r="DNP5" s="20"/>
      <c r="DNQ5" s="20"/>
      <c r="DNR5" s="20"/>
      <c r="DNS5" s="20"/>
      <c r="DNT5" s="20"/>
      <c r="DNU5" s="20"/>
      <c r="DNV5" s="20"/>
      <c r="DNW5" s="20"/>
      <c r="DNX5" s="20"/>
      <c r="DNY5" s="20"/>
      <c r="DNZ5" s="20"/>
      <c r="DOA5" s="20"/>
      <c r="DOB5" s="20"/>
      <c r="DOC5" s="20"/>
      <c r="DOD5" s="20"/>
      <c r="DOE5" s="20"/>
      <c r="DOF5" s="20"/>
      <c r="DOG5" s="20"/>
      <c r="DOH5" s="20"/>
      <c r="DOI5" s="20"/>
      <c r="DOJ5" s="20"/>
      <c r="DOK5" s="20"/>
      <c r="DOL5" s="20"/>
      <c r="DOM5" s="20"/>
      <c r="DON5" s="20"/>
      <c r="DOO5" s="20"/>
      <c r="DOP5" s="20"/>
      <c r="DOQ5" s="20"/>
      <c r="DOR5" s="20"/>
      <c r="DOS5" s="20"/>
      <c r="DOT5" s="20"/>
      <c r="DOU5" s="20"/>
      <c r="DOV5" s="20"/>
      <c r="DOW5" s="20"/>
      <c r="DOX5" s="20"/>
      <c r="DOY5" s="20"/>
      <c r="DOZ5" s="20"/>
      <c r="DPA5" s="20"/>
      <c r="DPB5" s="20"/>
      <c r="DPC5" s="20"/>
      <c r="DPD5" s="20"/>
      <c r="DPE5" s="20"/>
      <c r="DPF5" s="20"/>
      <c r="DPG5" s="20"/>
      <c r="DPH5" s="20"/>
      <c r="DPI5" s="20"/>
      <c r="DPJ5" s="20"/>
      <c r="DPK5" s="20"/>
      <c r="DPL5" s="20"/>
      <c r="DPM5" s="20"/>
      <c r="DPN5" s="20"/>
      <c r="DPO5" s="20"/>
      <c r="DPP5" s="20"/>
      <c r="DPQ5" s="20"/>
      <c r="DPR5" s="20"/>
      <c r="DPS5" s="20"/>
      <c r="DPT5" s="20"/>
      <c r="DPU5" s="20"/>
      <c r="DPV5" s="20"/>
      <c r="DPW5" s="20"/>
      <c r="DPX5" s="20"/>
      <c r="DPY5" s="20"/>
      <c r="DPZ5" s="20"/>
      <c r="DQA5" s="20"/>
      <c r="DQB5" s="20"/>
      <c r="DQC5" s="20"/>
      <c r="DQD5" s="20"/>
      <c r="DQE5" s="20"/>
      <c r="DQF5" s="20"/>
      <c r="DQG5" s="20"/>
      <c r="DQH5" s="20"/>
      <c r="DQI5" s="20"/>
      <c r="DQJ5" s="20"/>
      <c r="DQK5" s="20"/>
      <c r="DQL5" s="20"/>
      <c r="DQM5" s="20"/>
      <c r="DQN5" s="20"/>
      <c r="DQO5" s="20"/>
      <c r="DQP5" s="20"/>
      <c r="DQQ5" s="20"/>
      <c r="DQR5" s="20"/>
      <c r="DQS5" s="20"/>
      <c r="DQT5" s="20"/>
      <c r="DQU5" s="20"/>
      <c r="DQV5" s="20"/>
      <c r="DQW5" s="20"/>
      <c r="DQX5" s="20"/>
      <c r="DQY5" s="20"/>
      <c r="DQZ5" s="20"/>
      <c r="DRA5" s="20"/>
      <c r="DRB5" s="20"/>
      <c r="DRC5" s="20"/>
      <c r="DRD5" s="20"/>
      <c r="DRE5" s="20"/>
      <c r="DRF5" s="20"/>
      <c r="DRG5" s="20"/>
      <c r="DRH5" s="20"/>
      <c r="DRI5" s="20"/>
      <c r="DRJ5" s="20"/>
      <c r="DRK5" s="20"/>
      <c r="DRL5" s="20"/>
      <c r="DRM5" s="20"/>
      <c r="DRN5" s="20"/>
      <c r="DRO5" s="20"/>
      <c r="DRP5" s="20"/>
      <c r="DRQ5" s="20"/>
      <c r="DRR5" s="20"/>
      <c r="DRS5" s="20"/>
      <c r="DRT5" s="20"/>
      <c r="DRU5" s="20"/>
      <c r="DRV5" s="20"/>
      <c r="DRW5" s="20"/>
      <c r="DRX5" s="20"/>
      <c r="DRY5" s="20"/>
      <c r="DRZ5" s="20"/>
      <c r="DSA5" s="20"/>
      <c r="DSB5" s="20"/>
      <c r="DSC5" s="20"/>
      <c r="DSD5" s="20"/>
      <c r="DSE5" s="20"/>
      <c r="DSF5" s="20"/>
      <c r="DSG5" s="20"/>
      <c r="DSH5" s="20"/>
      <c r="DSI5" s="20"/>
      <c r="DSJ5" s="20"/>
      <c r="DSK5" s="20"/>
      <c r="DSL5" s="20"/>
      <c r="DSM5" s="20"/>
      <c r="DSN5" s="20"/>
      <c r="DSO5" s="20"/>
      <c r="DSP5" s="20"/>
      <c r="DSQ5" s="20"/>
      <c r="DSR5" s="20"/>
      <c r="DSS5" s="20"/>
      <c r="DST5" s="20"/>
      <c r="DSU5" s="20"/>
      <c r="DSV5" s="20"/>
      <c r="DSW5" s="20"/>
      <c r="DSX5" s="20"/>
      <c r="DSY5" s="20"/>
      <c r="DSZ5" s="20"/>
      <c r="DTA5" s="20"/>
      <c r="DTB5" s="20"/>
      <c r="DTC5" s="20"/>
      <c r="DTD5" s="20"/>
      <c r="DTE5" s="20"/>
      <c r="DTF5" s="20"/>
      <c r="DTG5" s="20"/>
      <c r="DTH5" s="20"/>
      <c r="DTI5" s="20"/>
      <c r="DTJ5" s="20"/>
      <c r="DTK5" s="20"/>
      <c r="DTL5" s="20"/>
      <c r="DTM5" s="20"/>
      <c r="DTN5" s="20"/>
      <c r="DTO5" s="20"/>
      <c r="DTP5" s="20"/>
      <c r="DTQ5" s="20"/>
      <c r="DTR5" s="20"/>
      <c r="DTS5" s="20"/>
      <c r="DTT5" s="20"/>
      <c r="DTU5" s="20"/>
      <c r="DTV5" s="20"/>
      <c r="DTW5" s="20"/>
      <c r="DTX5" s="20"/>
      <c r="DTY5" s="20"/>
      <c r="DTZ5" s="20"/>
      <c r="DUA5" s="20"/>
      <c r="DUB5" s="20"/>
      <c r="DUC5" s="20"/>
      <c r="DUD5" s="20"/>
      <c r="DUE5" s="20"/>
      <c r="DUF5" s="20"/>
      <c r="DUG5" s="20"/>
      <c r="DUH5" s="20"/>
      <c r="DUI5" s="20"/>
      <c r="DUJ5" s="20"/>
      <c r="DUK5" s="20"/>
      <c r="DUL5" s="20"/>
      <c r="DUM5" s="20"/>
      <c r="DUN5" s="20"/>
      <c r="DUO5" s="20"/>
      <c r="DUP5" s="20"/>
      <c r="DUQ5" s="20"/>
      <c r="DUR5" s="20"/>
      <c r="DUS5" s="20"/>
      <c r="DUT5" s="20"/>
      <c r="DUU5" s="20"/>
      <c r="DUV5" s="20"/>
      <c r="DUW5" s="20"/>
      <c r="DUX5" s="20"/>
      <c r="DUY5" s="20"/>
      <c r="DUZ5" s="20"/>
      <c r="DVA5" s="20"/>
      <c r="DVB5" s="20"/>
      <c r="DVC5" s="20"/>
      <c r="DVD5" s="20"/>
      <c r="DVE5" s="20"/>
      <c r="DVF5" s="20"/>
      <c r="DVG5" s="20"/>
      <c r="DVH5" s="20"/>
      <c r="DVI5" s="20"/>
      <c r="DVJ5" s="20"/>
      <c r="DVK5" s="20"/>
      <c r="DVL5" s="20"/>
      <c r="DVM5" s="20"/>
      <c r="DVN5" s="20"/>
      <c r="DVO5" s="20"/>
      <c r="DVP5" s="20"/>
      <c r="DVQ5" s="20"/>
      <c r="DVR5" s="20"/>
      <c r="DVS5" s="20"/>
      <c r="DVT5" s="20"/>
      <c r="DVU5" s="20"/>
      <c r="DVV5" s="20"/>
      <c r="DVW5" s="20"/>
      <c r="DVX5" s="20"/>
      <c r="DVY5" s="20"/>
      <c r="DVZ5" s="20"/>
      <c r="DWA5" s="20"/>
      <c r="DWB5" s="20"/>
      <c r="DWC5" s="20"/>
      <c r="DWD5" s="20"/>
      <c r="DWE5" s="20"/>
      <c r="DWF5" s="20"/>
      <c r="DWG5" s="20"/>
      <c r="DWH5" s="20"/>
      <c r="DWI5" s="20"/>
      <c r="DWJ5" s="20"/>
      <c r="DWK5" s="20"/>
      <c r="DWL5" s="20"/>
      <c r="DWM5" s="20"/>
      <c r="DWN5" s="20"/>
      <c r="DWO5" s="20"/>
      <c r="DWP5" s="20"/>
      <c r="DWQ5" s="20"/>
      <c r="DWR5" s="20"/>
      <c r="DWS5" s="20"/>
      <c r="DWT5" s="20"/>
      <c r="DWU5" s="20"/>
      <c r="DWV5" s="20"/>
      <c r="DWW5" s="20"/>
      <c r="DWX5" s="20"/>
      <c r="DWY5" s="20"/>
      <c r="DWZ5" s="20"/>
      <c r="DXA5" s="20"/>
      <c r="DXB5" s="20"/>
      <c r="DXC5" s="20"/>
      <c r="DXD5" s="20"/>
      <c r="DXE5" s="20"/>
      <c r="DXF5" s="20"/>
      <c r="DXG5" s="20"/>
      <c r="DXH5" s="20"/>
      <c r="DXI5" s="20"/>
      <c r="DXJ5" s="20"/>
      <c r="DXK5" s="20"/>
      <c r="DXL5" s="20"/>
      <c r="DXM5" s="20"/>
      <c r="DXN5" s="20"/>
      <c r="DXO5" s="20"/>
      <c r="DXP5" s="20"/>
      <c r="DXQ5" s="20"/>
      <c r="DXR5" s="20"/>
      <c r="DXS5" s="20"/>
      <c r="DXT5" s="20"/>
      <c r="DXU5" s="20"/>
      <c r="DXV5" s="20"/>
      <c r="DXW5" s="20"/>
      <c r="DXX5" s="20"/>
      <c r="DXY5" s="20"/>
      <c r="DXZ5" s="20"/>
      <c r="DYA5" s="20"/>
      <c r="DYB5" s="20"/>
      <c r="DYC5" s="20"/>
      <c r="DYD5" s="20"/>
      <c r="DYE5" s="20"/>
      <c r="DYF5" s="20"/>
      <c r="DYG5" s="20"/>
      <c r="DYH5" s="20"/>
      <c r="DYI5" s="20"/>
      <c r="DYJ5" s="20"/>
      <c r="DYK5" s="20"/>
      <c r="DYL5" s="20"/>
      <c r="DYM5" s="20"/>
      <c r="DYN5" s="20"/>
      <c r="DYO5" s="20"/>
      <c r="DYP5" s="20"/>
      <c r="DYQ5" s="20"/>
      <c r="DYR5" s="20"/>
      <c r="DYS5" s="20"/>
      <c r="DYT5" s="20"/>
      <c r="DYU5" s="20"/>
      <c r="DYV5" s="20"/>
      <c r="DYW5" s="20"/>
      <c r="DYX5" s="20"/>
      <c r="DYY5" s="20"/>
      <c r="DYZ5" s="20"/>
      <c r="DZA5" s="20"/>
      <c r="DZB5" s="20"/>
      <c r="DZC5" s="20"/>
      <c r="DZD5" s="20"/>
      <c r="DZE5" s="20"/>
      <c r="DZF5" s="20"/>
      <c r="DZG5" s="20"/>
      <c r="DZH5" s="20"/>
      <c r="DZI5" s="20"/>
      <c r="DZJ5" s="20"/>
      <c r="DZK5" s="20"/>
      <c r="DZL5" s="20"/>
      <c r="DZM5" s="20"/>
      <c r="DZN5" s="20"/>
      <c r="DZO5" s="20"/>
      <c r="DZP5" s="20"/>
      <c r="DZQ5" s="20"/>
      <c r="DZR5" s="20"/>
      <c r="DZS5" s="20"/>
      <c r="DZT5" s="20"/>
      <c r="DZU5" s="20"/>
      <c r="DZV5" s="20"/>
      <c r="DZW5" s="20"/>
      <c r="DZX5" s="20"/>
      <c r="DZY5" s="20"/>
      <c r="DZZ5" s="20"/>
      <c r="EAA5" s="20"/>
      <c r="EAB5" s="20"/>
      <c r="EAC5" s="20"/>
      <c r="EAD5" s="20"/>
      <c r="EAE5" s="20"/>
      <c r="EAF5" s="20"/>
      <c r="EAG5" s="20"/>
      <c r="EAH5" s="20"/>
      <c r="EAI5" s="20"/>
      <c r="EAJ5" s="20"/>
      <c r="EAK5" s="20"/>
      <c r="EAL5" s="20"/>
      <c r="EAM5" s="20"/>
      <c r="EAN5" s="20"/>
      <c r="EAO5" s="20"/>
      <c r="EAP5" s="20"/>
      <c r="EAQ5" s="20"/>
      <c r="EAR5" s="20"/>
      <c r="EAS5" s="20"/>
      <c r="EAT5" s="20"/>
      <c r="EAU5" s="20"/>
      <c r="EAV5" s="20"/>
      <c r="EAW5" s="20"/>
      <c r="EAX5" s="20"/>
      <c r="EAY5" s="20"/>
      <c r="EAZ5" s="20"/>
      <c r="EBA5" s="20"/>
      <c r="EBB5" s="20"/>
      <c r="EBC5" s="20"/>
      <c r="EBD5" s="20"/>
      <c r="EBE5" s="20"/>
      <c r="EBF5" s="20"/>
      <c r="EBG5" s="20"/>
      <c r="EBH5" s="20"/>
      <c r="EBI5" s="20"/>
      <c r="EBJ5" s="20"/>
      <c r="EBK5" s="20"/>
      <c r="EBL5" s="20"/>
      <c r="EBM5" s="20"/>
      <c r="EBN5" s="20"/>
      <c r="EBO5" s="20"/>
      <c r="EBP5" s="20"/>
      <c r="EBQ5" s="20"/>
      <c r="EBR5" s="20"/>
      <c r="EBS5" s="20"/>
      <c r="EBT5" s="20"/>
      <c r="EBU5" s="20"/>
      <c r="EBV5" s="20"/>
      <c r="EBW5" s="20"/>
      <c r="EBX5" s="20"/>
      <c r="EBY5" s="20"/>
      <c r="EBZ5" s="20"/>
      <c r="ECA5" s="20"/>
      <c r="ECB5" s="20"/>
      <c r="ECC5" s="20"/>
      <c r="ECD5" s="20"/>
      <c r="ECE5" s="20"/>
      <c r="ECF5" s="20"/>
      <c r="ECG5" s="20"/>
      <c r="ECH5" s="20"/>
      <c r="ECI5" s="20"/>
      <c r="ECJ5" s="20"/>
      <c r="ECK5" s="20"/>
      <c r="ECL5" s="20"/>
      <c r="ECM5" s="20"/>
      <c r="ECN5" s="20"/>
      <c r="ECO5" s="20"/>
      <c r="ECP5" s="20"/>
      <c r="ECQ5" s="20"/>
      <c r="ECR5" s="20"/>
      <c r="ECS5" s="20"/>
      <c r="ECT5" s="20"/>
      <c r="ECU5" s="20"/>
      <c r="ECV5" s="20"/>
      <c r="ECW5" s="20"/>
      <c r="ECX5" s="20"/>
      <c r="ECY5" s="20"/>
      <c r="ECZ5" s="20"/>
      <c r="EDA5" s="20"/>
      <c r="EDB5" s="20"/>
      <c r="EDC5" s="20"/>
      <c r="EDD5" s="20"/>
      <c r="EDE5" s="20"/>
      <c r="EDF5" s="20"/>
      <c r="EDG5" s="20"/>
      <c r="EDH5" s="20"/>
      <c r="EDI5" s="20"/>
      <c r="EDJ5" s="20"/>
      <c r="EDK5" s="20"/>
      <c r="EDL5" s="20"/>
      <c r="EDM5" s="20"/>
      <c r="EDN5" s="20"/>
      <c r="EDO5" s="20"/>
      <c r="EDP5" s="20"/>
      <c r="EDQ5" s="20"/>
      <c r="EDR5" s="20"/>
      <c r="EDS5" s="20"/>
      <c r="EDT5" s="20"/>
      <c r="EDU5" s="20"/>
      <c r="EDV5" s="20"/>
      <c r="EDW5" s="20"/>
      <c r="EDX5" s="20"/>
      <c r="EDY5" s="20"/>
      <c r="EDZ5" s="20"/>
      <c r="EEA5" s="20"/>
      <c r="EEB5" s="20"/>
      <c r="EEC5" s="20"/>
      <c r="EED5" s="20"/>
      <c r="EEE5" s="20"/>
      <c r="EEF5" s="20"/>
      <c r="EEG5" s="20"/>
      <c r="EEH5" s="20"/>
      <c r="EEI5" s="20"/>
      <c r="EEJ5" s="20"/>
      <c r="EEK5" s="20"/>
      <c r="EEL5" s="20"/>
      <c r="EEM5" s="20"/>
      <c r="EEN5" s="20"/>
      <c r="EEO5" s="20"/>
      <c r="EEP5" s="20"/>
      <c r="EEQ5" s="20"/>
      <c r="EER5" s="20"/>
      <c r="EES5" s="20"/>
      <c r="EET5" s="20"/>
      <c r="EEU5" s="20"/>
      <c r="EEV5" s="20"/>
      <c r="EEW5" s="20"/>
      <c r="EEX5" s="20"/>
      <c r="EEY5" s="20"/>
      <c r="EEZ5" s="20"/>
      <c r="EFA5" s="20"/>
      <c r="EFB5" s="20"/>
      <c r="EFC5" s="20"/>
      <c r="EFD5" s="20"/>
      <c r="EFE5" s="20"/>
      <c r="EFF5" s="20"/>
      <c r="EFG5" s="20"/>
      <c r="EFH5" s="20"/>
      <c r="EFI5" s="20"/>
      <c r="EFJ5" s="20"/>
      <c r="EFK5" s="20"/>
      <c r="EFL5" s="20"/>
      <c r="EFM5" s="20"/>
      <c r="EFN5" s="20"/>
      <c r="EFO5" s="20"/>
      <c r="EFP5" s="20"/>
      <c r="EFQ5" s="20"/>
      <c r="EFR5" s="20"/>
      <c r="EFS5" s="20"/>
      <c r="EFT5" s="20"/>
      <c r="EFU5" s="20"/>
      <c r="EFV5" s="20"/>
      <c r="EFW5" s="20"/>
      <c r="EFX5" s="20"/>
      <c r="EFY5" s="20"/>
      <c r="EFZ5" s="20"/>
      <c r="EGA5" s="20"/>
      <c r="EGB5" s="20"/>
      <c r="EGC5" s="20"/>
      <c r="EGD5" s="20"/>
      <c r="EGE5" s="20"/>
      <c r="EGF5" s="20"/>
      <c r="EGG5" s="20"/>
      <c r="EGH5" s="20"/>
      <c r="EGI5" s="20"/>
      <c r="EGJ5" s="20"/>
      <c r="EGK5" s="20"/>
      <c r="EGL5" s="20"/>
      <c r="EGM5" s="20"/>
      <c r="EGN5" s="20"/>
      <c r="EGO5" s="20"/>
      <c r="EGP5" s="20"/>
      <c r="EGQ5" s="20"/>
      <c r="EGR5" s="20"/>
      <c r="EGS5" s="20"/>
      <c r="EGT5" s="20"/>
      <c r="EGU5" s="20"/>
      <c r="EGV5" s="20"/>
      <c r="EGW5" s="20"/>
      <c r="EGX5" s="20"/>
      <c r="EGY5" s="20"/>
      <c r="EGZ5" s="20"/>
      <c r="EHA5" s="20"/>
      <c r="EHB5" s="20"/>
      <c r="EHC5" s="20"/>
      <c r="EHD5" s="20"/>
      <c r="EHE5" s="20"/>
      <c r="EHF5" s="20"/>
      <c r="EHG5" s="20"/>
      <c r="EHH5" s="20"/>
      <c r="EHI5" s="20"/>
      <c r="EHJ5" s="20"/>
      <c r="EHK5" s="20"/>
      <c r="EHL5" s="20"/>
      <c r="EHM5" s="20"/>
      <c r="EHN5" s="20"/>
      <c r="EHO5" s="20"/>
      <c r="EHP5" s="20"/>
      <c r="EHQ5" s="20"/>
      <c r="EHR5" s="20"/>
      <c r="EHS5" s="20"/>
      <c r="EHT5" s="20"/>
      <c r="EHU5" s="20"/>
      <c r="EHV5" s="20"/>
      <c r="EHW5" s="20"/>
      <c r="EHX5" s="20"/>
      <c r="EHY5" s="20"/>
      <c r="EHZ5" s="20"/>
      <c r="EIA5" s="20"/>
      <c r="EIB5" s="20"/>
      <c r="EIC5" s="20"/>
      <c r="EID5" s="20"/>
      <c r="EIE5" s="20"/>
      <c r="EIF5" s="20"/>
      <c r="EIG5" s="20"/>
      <c r="EIH5" s="20"/>
      <c r="EII5" s="20"/>
      <c r="EIJ5" s="20"/>
      <c r="EIK5" s="20"/>
      <c r="EIL5" s="20"/>
      <c r="EIM5" s="20"/>
      <c r="EIN5" s="20"/>
      <c r="EIO5" s="20"/>
      <c r="EIP5" s="20"/>
      <c r="EIQ5" s="20"/>
      <c r="EIR5" s="20"/>
      <c r="EIS5" s="20"/>
      <c r="EIT5" s="20"/>
      <c r="EIU5" s="20"/>
      <c r="EIV5" s="20"/>
      <c r="EIW5" s="20"/>
      <c r="EIX5" s="20"/>
      <c r="EIY5" s="20"/>
      <c r="EIZ5" s="20"/>
      <c r="EJA5" s="20"/>
      <c r="EJB5" s="20"/>
      <c r="EJC5" s="20"/>
      <c r="EJD5" s="20"/>
      <c r="EJE5" s="20"/>
      <c r="EJF5" s="20"/>
      <c r="EJG5" s="20"/>
      <c r="EJH5" s="20"/>
      <c r="EJI5" s="20"/>
      <c r="EJJ5" s="20"/>
      <c r="EJK5" s="20"/>
      <c r="EJL5" s="20"/>
      <c r="EJM5" s="20"/>
      <c r="EJN5" s="20"/>
      <c r="EJO5" s="20"/>
      <c r="EJP5" s="20"/>
      <c r="EJQ5" s="20"/>
      <c r="EJR5" s="20"/>
      <c r="EJS5" s="20"/>
      <c r="EJT5" s="20"/>
      <c r="EJU5" s="20"/>
      <c r="EJV5" s="20"/>
      <c r="EJW5" s="20"/>
      <c r="EJX5" s="20"/>
      <c r="EJY5" s="20"/>
      <c r="EJZ5" s="20"/>
      <c r="EKA5" s="20"/>
      <c r="EKB5" s="20"/>
      <c r="EKC5" s="20"/>
      <c r="EKD5" s="20"/>
      <c r="EKE5" s="20"/>
      <c r="EKF5" s="20"/>
      <c r="EKG5" s="20"/>
      <c r="EKH5" s="20"/>
      <c r="EKI5" s="20"/>
      <c r="EKJ5" s="20"/>
      <c r="EKK5" s="20"/>
      <c r="EKL5" s="20"/>
      <c r="EKM5" s="20"/>
      <c r="EKN5" s="20"/>
      <c r="EKO5" s="20"/>
      <c r="EKP5" s="20"/>
      <c r="EKQ5" s="20"/>
      <c r="EKR5" s="20"/>
      <c r="EKS5" s="20"/>
      <c r="EKT5" s="20"/>
      <c r="EKU5" s="20"/>
      <c r="EKV5" s="20"/>
      <c r="EKW5" s="20"/>
      <c r="EKX5" s="20"/>
      <c r="EKY5" s="20"/>
      <c r="EKZ5" s="20"/>
      <c r="ELA5" s="20"/>
      <c r="ELB5" s="20"/>
      <c r="ELC5" s="20"/>
      <c r="ELD5" s="20"/>
      <c r="ELE5" s="20"/>
      <c r="ELF5" s="20"/>
      <c r="ELG5" s="20"/>
      <c r="ELH5" s="20"/>
      <c r="ELI5" s="20"/>
      <c r="ELJ5" s="20"/>
      <c r="ELK5" s="20"/>
      <c r="ELL5" s="20"/>
      <c r="ELM5" s="20"/>
      <c r="ELN5" s="20"/>
      <c r="ELO5" s="20"/>
      <c r="ELP5" s="20"/>
      <c r="ELQ5" s="20"/>
      <c r="ELR5" s="20"/>
      <c r="ELS5" s="20"/>
      <c r="ELT5" s="20"/>
      <c r="ELU5" s="20"/>
      <c r="ELV5" s="20"/>
      <c r="ELW5" s="20"/>
      <c r="ELX5" s="20"/>
      <c r="ELY5" s="20"/>
      <c r="ELZ5" s="20"/>
      <c r="EMA5" s="20"/>
      <c r="EMB5" s="20"/>
      <c r="EMC5" s="20"/>
      <c r="EMD5" s="20"/>
      <c r="EME5" s="20"/>
      <c r="EMF5" s="20"/>
      <c r="EMG5" s="20"/>
      <c r="EMH5" s="20"/>
      <c r="EMI5" s="20"/>
      <c r="EMJ5" s="20"/>
      <c r="EMK5" s="20"/>
      <c r="EML5" s="20"/>
      <c r="EMM5" s="20"/>
      <c r="EMN5" s="20"/>
      <c r="EMO5" s="20"/>
      <c r="EMP5" s="20"/>
      <c r="EMQ5" s="20"/>
      <c r="EMR5" s="20"/>
      <c r="EMS5" s="20"/>
      <c r="EMT5" s="20"/>
      <c r="EMU5" s="20"/>
      <c r="EMV5" s="20"/>
      <c r="EMW5" s="20"/>
      <c r="EMX5" s="20"/>
      <c r="EMY5" s="20"/>
      <c r="EMZ5" s="20"/>
      <c r="ENA5" s="20"/>
      <c r="ENB5" s="20"/>
      <c r="ENC5" s="20"/>
      <c r="END5" s="20"/>
      <c r="ENE5" s="20"/>
      <c r="ENF5" s="20"/>
      <c r="ENG5" s="20"/>
      <c r="ENH5" s="20"/>
      <c r="ENI5" s="20"/>
      <c r="ENJ5" s="20"/>
      <c r="ENK5" s="20"/>
      <c r="ENL5" s="20"/>
      <c r="ENM5" s="20"/>
      <c r="ENN5" s="20"/>
      <c r="ENO5" s="20"/>
      <c r="ENP5" s="20"/>
      <c r="ENQ5" s="20"/>
      <c r="ENR5" s="20"/>
      <c r="ENS5" s="20"/>
      <c r="ENT5" s="20"/>
      <c r="ENU5" s="20"/>
      <c r="ENV5" s="20"/>
      <c r="ENW5" s="20"/>
      <c r="ENX5" s="20"/>
      <c r="ENY5" s="20"/>
      <c r="ENZ5" s="20"/>
      <c r="EOA5" s="20"/>
      <c r="EOB5" s="20"/>
      <c r="EOC5" s="20"/>
      <c r="EOD5" s="20"/>
      <c r="EOE5" s="20"/>
      <c r="EOF5" s="20"/>
      <c r="EOG5" s="20"/>
      <c r="EOH5" s="20"/>
      <c r="EOI5" s="20"/>
      <c r="EOJ5" s="20"/>
      <c r="EOK5" s="20"/>
      <c r="EOL5" s="20"/>
      <c r="EOM5" s="20"/>
      <c r="EON5" s="20"/>
      <c r="EOO5" s="20"/>
      <c r="EOP5" s="20"/>
      <c r="EOQ5" s="20"/>
      <c r="EOR5" s="20"/>
      <c r="EOS5" s="20"/>
      <c r="EOT5" s="20"/>
      <c r="EOU5" s="20"/>
      <c r="EOV5" s="20"/>
      <c r="EOW5" s="20"/>
      <c r="EOX5" s="20"/>
      <c r="EOY5" s="20"/>
      <c r="EOZ5" s="20"/>
      <c r="EPA5" s="20"/>
      <c r="EPB5" s="20"/>
      <c r="EPC5" s="20"/>
      <c r="EPD5" s="20"/>
      <c r="EPE5" s="20"/>
      <c r="EPF5" s="20"/>
      <c r="EPG5" s="20"/>
      <c r="EPH5" s="20"/>
      <c r="EPI5" s="20"/>
      <c r="EPJ5" s="20"/>
      <c r="EPK5" s="20"/>
      <c r="EPL5" s="20"/>
      <c r="EPM5" s="20"/>
      <c r="EPN5" s="20"/>
      <c r="EPO5" s="20"/>
      <c r="EPP5" s="20"/>
      <c r="EPQ5" s="20"/>
      <c r="EPR5" s="20"/>
      <c r="EPS5" s="20"/>
      <c r="EPT5" s="20"/>
      <c r="EPU5" s="20"/>
      <c r="EPV5" s="20"/>
      <c r="EPW5" s="20"/>
      <c r="EPX5" s="20"/>
      <c r="EPY5" s="20"/>
      <c r="EPZ5" s="20"/>
      <c r="EQA5" s="20"/>
      <c r="EQB5" s="20"/>
      <c r="EQC5" s="20"/>
      <c r="EQD5" s="20"/>
      <c r="EQE5" s="20"/>
      <c r="EQF5" s="20"/>
      <c r="EQG5" s="20"/>
      <c r="EQH5" s="20"/>
      <c r="EQI5" s="20"/>
      <c r="EQJ5" s="20"/>
      <c r="EQK5" s="20"/>
      <c r="EQL5" s="20"/>
      <c r="EQM5" s="20"/>
      <c r="EQN5" s="20"/>
      <c r="EQO5" s="20"/>
      <c r="EQP5" s="20"/>
      <c r="EQQ5" s="20"/>
      <c r="EQR5" s="20"/>
      <c r="EQS5" s="20"/>
      <c r="EQT5" s="20"/>
      <c r="EQU5" s="20"/>
      <c r="EQV5" s="20"/>
      <c r="EQW5" s="20"/>
      <c r="EQX5" s="20"/>
      <c r="EQY5" s="20"/>
      <c r="EQZ5" s="20"/>
      <c r="ERA5" s="20"/>
      <c r="ERB5" s="20"/>
      <c r="ERC5" s="20"/>
      <c r="ERD5" s="20"/>
      <c r="ERE5" s="20"/>
      <c r="ERF5" s="20"/>
      <c r="ERG5" s="20"/>
      <c r="ERH5" s="20"/>
      <c r="ERI5" s="20"/>
      <c r="ERJ5" s="20"/>
      <c r="ERK5" s="20"/>
      <c r="ERL5" s="20"/>
      <c r="ERM5" s="20"/>
      <c r="ERN5" s="20"/>
      <c r="ERO5" s="20"/>
      <c r="ERP5" s="20"/>
      <c r="ERQ5" s="20"/>
      <c r="ERR5" s="20"/>
      <c r="ERS5" s="20"/>
      <c r="ERT5" s="20"/>
      <c r="ERU5" s="20"/>
      <c r="ERV5" s="20"/>
      <c r="ERW5" s="20"/>
      <c r="ERX5" s="20"/>
      <c r="ERY5" s="20"/>
      <c r="ERZ5" s="20"/>
      <c r="ESA5" s="20"/>
      <c r="ESB5" s="20"/>
      <c r="ESC5" s="20"/>
      <c r="ESD5" s="20"/>
      <c r="ESE5" s="20"/>
      <c r="ESF5" s="20"/>
      <c r="ESG5" s="20"/>
      <c r="ESH5" s="20"/>
      <c r="ESI5" s="20"/>
      <c r="ESJ5" s="20"/>
      <c r="ESK5" s="20"/>
      <c r="ESL5" s="20"/>
      <c r="ESM5" s="20"/>
      <c r="ESN5" s="20"/>
      <c r="ESO5" s="20"/>
      <c r="ESP5" s="20"/>
      <c r="ESQ5" s="20"/>
      <c r="ESR5" s="20"/>
      <c r="ESS5" s="20"/>
      <c r="EST5" s="20"/>
      <c r="ESU5" s="20"/>
      <c r="ESV5" s="20"/>
      <c r="ESW5" s="20"/>
      <c r="ESX5" s="20"/>
      <c r="ESY5" s="20"/>
      <c r="ESZ5" s="20"/>
      <c r="ETA5" s="20"/>
      <c r="ETB5" s="20"/>
      <c r="ETC5" s="20"/>
      <c r="ETD5" s="20"/>
      <c r="ETE5" s="20"/>
      <c r="ETF5" s="20"/>
      <c r="ETG5" s="20"/>
      <c r="ETH5" s="20"/>
      <c r="ETI5" s="20"/>
      <c r="ETJ5" s="20"/>
      <c r="ETK5" s="20"/>
      <c r="ETL5" s="20"/>
      <c r="ETM5" s="20"/>
      <c r="ETN5" s="20"/>
      <c r="ETO5" s="20"/>
      <c r="ETP5" s="20"/>
      <c r="ETQ5" s="20"/>
      <c r="ETR5" s="20"/>
      <c r="ETS5" s="20"/>
      <c r="ETT5" s="20"/>
      <c r="ETU5" s="20"/>
      <c r="ETV5" s="20"/>
      <c r="ETW5" s="20"/>
      <c r="ETX5" s="20"/>
      <c r="ETY5" s="20"/>
      <c r="ETZ5" s="20"/>
      <c r="EUA5" s="20"/>
      <c r="EUB5" s="20"/>
      <c r="EUC5" s="20"/>
      <c r="EUD5" s="20"/>
      <c r="EUE5" s="20"/>
      <c r="EUF5" s="20"/>
      <c r="EUG5" s="20"/>
      <c r="EUH5" s="20"/>
      <c r="EUI5" s="20"/>
      <c r="EUJ5" s="20"/>
      <c r="EUK5" s="20"/>
      <c r="EUL5" s="20"/>
      <c r="EUM5" s="20"/>
      <c r="EUN5" s="20"/>
      <c r="EUO5" s="20"/>
      <c r="EUP5" s="20"/>
      <c r="EUQ5" s="20"/>
      <c r="EUR5" s="20"/>
      <c r="EUS5" s="20"/>
      <c r="EUT5" s="20"/>
      <c r="EUU5" s="20"/>
      <c r="EUV5" s="20"/>
      <c r="EUW5" s="20"/>
      <c r="EUX5" s="20"/>
      <c r="EUY5" s="20"/>
      <c r="EUZ5" s="20"/>
      <c r="EVA5" s="20"/>
      <c r="EVB5" s="20"/>
      <c r="EVC5" s="20"/>
      <c r="EVD5" s="20"/>
      <c r="EVE5" s="20"/>
      <c r="EVF5" s="20"/>
      <c r="EVG5" s="20"/>
      <c r="EVH5" s="20"/>
      <c r="EVI5" s="20"/>
      <c r="EVJ5" s="20"/>
      <c r="EVK5" s="20"/>
      <c r="EVL5" s="20"/>
      <c r="EVM5" s="20"/>
      <c r="EVN5" s="20"/>
      <c r="EVO5" s="20"/>
      <c r="EVP5" s="20"/>
      <c r="EVQ5" s="20"/>
      <c r="EVR5" s="20"/>
      <c r="EVS5" s="20"/>
      <c r="EVT5" s="20"/>
      <c r="EVU5" s="20"/>
      <c r="EVV5" s="20"/>
      <c r="EVW5" s="20"/>
      <c r="EVX5" s="20"/>
      <c r="EVY5" s="20"/>
      <c r="EVZ5" s="20"/>
      <c r="EWA5" s="20"/>
      <c r="EWB5" s="20"/>
      <c r="EWC5" s="20"/>
      <c r="EWD5" s="20"/>
      <c r="EWE5" s="20"/>
      <c r="EWF5" s="20"/>
      <c r="EWG5" s="20"/>
      <c r="EWH5" s="20"/>
      <c r="EWI5" s="20"/>
      <c r="EWJ5" s="20"/>
      <c r="EWK5" s="20"/>
      <c r="EWL5" s="20"/>
      <c r="EWM5" s="20"/>
      <c r="EWN5" s="20"/>
      <c r="EWO5" s="20"/>
      <c r="EWP5" s="20"/>
      <c r="EWQ5" s="20"/>
      <c r="EWR5" s="20"/>
      <c r="EWS5" s="20"/>
      <c r="EWT5" s="20"/>
      <c r="EWU5" s="20"/>
      <c r="EWV5" s="20"/>
      <c r="EWW5" s="20"/>
      <c r="EWX5" s="20"/>
      <c r="EWY5" s="20"/>
      <c r="EWZ5" s="20"/>
      <c r="EXA5" s="20"/>
      <c r="EXB5" s="20"/>
      <c r="EXC5" s="20"/>
      <c r="EXD5" s="20"/>
      <c r="EXE5" s="20"/>
      <c r="EXF5" s="20"/>
      <c r="EXG5" s="20"/>
      <c r="EXH5" s="20"/>
      <c r="EXI5" s="20"/>
      <c r="EXJ5" s="20"/>
      <c r="EXK5" s="20"/>
      <c r="EXL5" s="20"/>
      <c r="EXM5" s="20"/>
      <c r="EXN5" s="20"/>
      <c r="EXO5" s="20"/>
      <c r="EXP5" s="20"/>
      <c r="EXQ5" s="20"/>
      <c r="EXR5" s="20"/>
      <c r="EXS5" s="20"/>
      <c r="EXT5" s="20"/>
      <c r="EXU5" s="20"/>
      <c r="EXV5" s="20"/>
      <c r="EXW5" s="20"/>
      <c r="EXX5" s="20"/>
      <c r="EXY5" s="20"/>
      <c r="EXZ5" s="20"/>
      <c r="EYA5" s="20"/>
      <c r="EYB5" s="20"/>
      <c r="EYC5" s="20"/>
      <c r="EYD5" s="20"/>
      <c r="EYE5" s="20"/>
      <c r="EYF5" s="20"/>
      <c r="EYG5" s="20"/>
      <c r="EYH5" s="20"/>
      <c r="EYI5" s="20"/>
      <c r="EYJ5" s="20"/>
      <c r="EYK5" s="20"/>
      <c r="EYL5" s="20"/>
      <c r="EYM5" s="20"/>
      <c r="EYN5" s="20"/>
      <c r="EYO5" s="20"/>
      <c r="EYP5" s="20"/>
      <c r="EYQ5" s="20"/>
      <c r="EYR5" s="20"/>
      <c r="EYS5" s="20"/>
      <c r="EYT5" s="20"/>
      <c r="EYU5" s="20"/>
      <c r="EYV5" s="20"/>
      <c r="EYW5" s="20"/>
      <c r="EYX5" s="20"/>
      <c r="EYY5" s="20"/>
      <c r="EYZ5" s="20"/>
      <c r="EZA5" s="20"/>
      <c r="EZB5" s="20"/>
      <c r="EZC5" s="20"/>
      <c r="EZD5" s="20"/>
      <c r="EZE5" s="20"/>
      <c r="EZF5" s="20"/>
      <c r="EZG5" s="20"/>
      <c r="EZH5" s="20"/>
      <c r="EZI5" s="20"/>
      <c r="EZJ5" s="20"/>
      <c r="EZK5" s="20"/>
      <c r="EZL5" s="20"/>
      <c r="EZM5" s="20"/>
      <c r="EZN5" s="20"/>
      <c r="EZO5" s="20"/>
      <c r="EZP5" s="20"/>
      <c r="EZQ5" s="20"/>
      <c r="EZR5" s="20"/>
      <c r="EZS5" s="20"/>
      <c r="EZT5" s="20"/>
      <c r="EZU5" s="20"/>
      <c r="EZV5" s="20"/>
      <c r="EZW5" s="20"/>
      <c r="EZX5" s="20"/>
      <c r="EZY5" s="20"/>
      <c r="EZZ5" s="20"/>
      <c r="FAA5" s="20"/>
      <c r="FAB5" s="20"/>
      <c r="FAC5" s="20"/>
      <c r="FAD5" s="20"/>
      <c r="FAE5" s="20"/>
      <c r="FAF5" s="20"/>
      <c r="FAG5" s="20"/>
      <c r="FAH5" s="20"/>
      <c r="FAI5" s="20"/>
      <c r="FAJ5" s="20"/>
      <c r="FAK5" s="20"/>
      <c r="FAL5" s="20"/>
      <c r="FAM5" s="20"/>
      <c r="FAN5" s="20"/>
      <c r="FAO5" s="20"/>
      <c r="FAP5" s="20"/>
      <c r="FAQ5" s="20"/>
      <c r="FAR5" s="20"/>
      <c r="FAS5" s="20"/>
      <c r="FAT5" s="20"/>
      <c r="FAU5" s="20"/>
      <c r="FAV5" s="20"/>
      <c r="FAW5" s="20"/>
      <c r="FAX5" s="20"/>
      <c r="FAY5" s="20"/>
      <c r="FAZ5" s="20"/>
      <c r="FBA5" s="20"/>
      <c r="FBB5" s="20"/>
      <c r="FBC5" s="20"/>
      <c r="FBD5" s="20"/>
      <c r="FBE5" s="20"/>
      <c r="FBF5" s="20"/>
      <c r="FBG5" s="20"/>
      <c r="FBH5" s="20"/>
      <c r="FBI5" s="20"/>
      <c r="FBJ5" s="20"/>
      <c r="FBK5" s="20"/>
      <c r="FBL5" s="20"/>
      <c r="FBM5" s="20"/>
      <c r="FBN5" s="20"/>
      <c r="FBO5" s="20"/>
      <c r="FBP5" s="20"/>
      <c r="FBQ5" s="20"/>
      <c r="FBR5" s="20"/>
      <c r="FBS5" s="20"/>
      <c r="FBT5" s="20"/>
      <c r="FBU5" s="20"/>
      <c r="FBV5" s="20"/>
      <c r="FBW5" s="20"/>
      <c r="FBX5" s="20"/>
      <c r="FBY5" s="20"/>
      <c r="FBZ5" s="20"/>
      <c r="FCA5" s="20"/>
      <c r="FCB5" s="20"/>
      <c r="FCC5" s="20"/>
      <c r="FCD5" s="20"/>
      <c r="FCE5" s="20"/>
      <c r="FCF5" s="20"/>
      <c r="FCG5" s="20"/>
      <c r="FCH5" s="20"/>
      <c r="FCI5" s="20"/>
      <c r="FCJ5" s="20"/>
      <c r="FCK5" s="20"/>
      <c r="FCL5" s="20"/>
      <c r="FCM5" s="20"/>
      <c r="FCN5" s="20"/>
      <c r="FCO5" s="20"/>
      <c r="FCP5" s="20"/>
      <c r="FCQ5" s="20"/>
      <c r="FCR5" s="20"/>
      <c r="FCS5" s="20"/>
      <c r="FCT5" s="20"/>
      <c r="FCU5" s="20"/>
      <c r="FCV5" s="20"/>
      <c r="FCW5" s="20"/>
      <c r="FCX5" s="20"/>
      <c r="FCY5" s="20"/>
      <c r="FCZ5" s="20"/>
      <c r="FDA5" s="20"/>
      <c r="FDB5" s="20"/>
      <c r="FDC5" s="20"/>
      <c r="FDD5" s="20"/>
      <c r="FDE5" s="20"/>
      <c r="FDF5" s="20"/>
      <c r="FDG5" s="20"/>
      <c r="FDH5" s="20"/>
      <c r="FDI5" s="20"/>
      <c r="FDJ5" s="20"/>
      <c r="FDK5" s="20"/>
      <c r="FDL5" s="20"/>
      <c r="FDM5" s="20"/>
      <c r="FDN5" s="20"/>
      <c r="FDO5" s="20"/>
      <c r="FDP5" s="20"/>
      <c r="FDQ5" s="20"/>
      <c r="FDR5" s="20"/>
      <c r="FDS5" s="20"/>
      <c r="FDT5" s="20"/>
      <c r="FDU5" s="20"/>
      <c r="FDV5" s="20"/>
      <c r="FDW5" s="20"/>
      <c r="FDX5" s="20"/>
      <c r="FDY5" s="20"/>
      <c r="FDZ5" s="20"/>
      <c r="FEA5" s="20"/>
      <c r="FEB5" s="20"/>
      <c r="FEC5" s="20"/>
      <c r="FED5" s="20"/>
      <c r="FEE5" s="20"/>
      <c r="FEF5" s="20"/>
      <c r="FEG5" s="20"/>
      <c r="FEH5" s="20"/>
      <c r="FEI5" s="20"/>
      <c r="FEJ5" s="20"/>
      <c r="FEK5" s="20"/>
      <c r="FEL5" s="20"/>
      <c r="FEM5" s="20"/>
      <c r="FEN5" s="20"/>
      <c r="FEO5" s="20"/>
      <c r="FEP5" s="20"/>
      <c r="FEQ5" s="20"/>
      <c r="FER5" s="20"/>
      <c r="FES5" s="20"/>
      <c r="FET5" s="20"/>
      <c r="FEU5" s="20"/>
      <c r="FEV5" s="20"/>
      <c r="FEW5" s="20"/>
      <c r="FEX5" s="20"/>
      <c r="FEY5" s="20"/>
      <c r="FEZ5" s="20"/>
      <c r="FFA5" s="20"/>
      <c r="FFB5" s="20"/>
      <c r="FFC5" s="20"/>
      <c r="FFD5" s="20"/>
      <c r="FFE5" s="20"/>
      <c r="FFF5" s="20"/>
      <c r="FFG5" s="20"/>
      <c r="FFH5" s="20"/>
      <c r="FFI5" s="20"/>
      <c r="FFJ5" s="20"/>
      <c r="FFK5" s="20"/>
      <c r="FFL5" s="20"/>
      <c r="FFM5" s="20"/>
      <c r="FFN5" s="20"/>
      <c r="FFO5" s="20"/>
      <c r="FFP5" s="20"/>
      <c r="FFQ5" s="20"/>
      <c r="FFR5" s="20"/>
      <c r="FFS5" s="20"/>
      <c r="FFT5" s="20"/>
      <c r="FFU5" s="20"/>
      <c r="FFV5" s="20"/>
      <c r="FFW5" s="20"/>
      <c r="FFX5" s="20"/>
      <c r="FFY5" s="20"/>
      <c r="FFZ5" s="20"/>
      <c r="FGA5" s="20"/>
      <c r="FGB5" s="20"/>
      <c r="FGC5" s="20"/>
      <c r="FGD5" s="20"/>
      <c r="FGE5" s="20"/>
      <c r="FGF5" s="20"/>
      <c r="FGG5" s="20"/>
      <c r="FGH5" s="20"/>
      <c r="FGI5" s="20"/>
      <c r="FGJ5" s="20"/>
      <c r="FGK5" s="20"/>
      <c r="FGL5" s="20"/>
      <c r="FGM5" s="20"/>
      <c r="FGN5" s="20"/>
      <c r="FGO5" s="20"/>
      <c r="FGP5" s="20"/>
      <c r="FGQ5" s="20"/>
      <c r="FGR5" s="20"/>
      <c r="FGS5" s="20"/>
      <c r="FGT5" s="20"/>
      <c r="FGU5" s="20"/>
      <c r="FGV5" s="20"/>
      <c r="FGW5" s="20"/>
      <c r="FGX5" s="20"/>
      <c r="FGY5" s="20"/>
      <c r="FGZ5" s="20"/>
      <c r="FHA5" s="20"/>
      <c r="FHB5" s="20"/>
      <c r="FHC5" s="20"/>
      <c r="FHD5" s="20"/>
      <c r="FHE5" s="20"/>
      <c r="FHF5" s="20"/>
      <c r="FHG5" s="20"/>
      <c r="FHH5" s="20"/>
      <c r="FHI5" s="20"/>
      <c r="FHJ5" s="20"/>
      <c r="FHK5" s="20"/>
      <c r="FHL5" s="20"/>
      <c r="FHM5" s="20"/>
      <c r="FHN5" s="20"/>
      <c r="FHO5" s="20"/>
      <c r="FHP5" s="20"/>
      <c r="FHQ5" s="20"/>
      <c r="FHR5" s="20"/>
      <c r="FHS5" s="20"/>
      <c r="FHT5" s="20"/>
      <c r="FHU5" s="20"/>
      <c r="FHV5" s="20"/>
      <c r="FHW5" s="20"/>
      <c r="FHX5" s="20"/>
      <c r="FHY5" s="20"/>
      <c r="FHZ5" s="20"/>
      <c r="FIA5" s="20"/>
      <c r="FIB5" s="20"/>
      <c r="FIC5" s="20"/>
      <c r="FID5" s="20"/>
      <c r="FIE5" s="20"/>
      <c r="FIF5" s="20"/>
      <c r="FIG5" s="20"/>
      <c r="FIH5" s="20"/>
      <c r="FII5" s="20"/>
      <c r="FIJ5" s="20"/>
      <c r="FIK5" s="20"/>
      <c r="FIL5" s="20"/>
      <c r="FIM5" s="20"/>
      <c r="FIN5" s="20"/>
      <c r="FIO5" s="20"/>
      <c r="FIP5" s="20"/>
      <c r="FIQ5" s="20"/>
      <c r="FIR5" s="20"/>
      <c r="FIS5" s="20"/>
      <c r="FIT5" s="20"/>
      <c r="FIU5" s="20"/>
      <c r="FIV5" s="20"/>
      <c r="FIW5" s="20"/>
      <c r="FIX5" s="20"/>
      <c r="FIY5" s="20"/>
      <c r="FIZ5" s="20"/>
      <c r="FJA5" s="20"/>
      <c r="FJB5" s="20"/>
      <c r="FJC5" s="20"/>
      <c r="FJD5" s="20"/>
      <c r="FJE5" s="20"/>
      <c r="FJF5" s="20"/>
      <c r="FJG5" s="20"/>
      <c r="FJH5" s="20"/>
      <c r="FJI5" s="20"/>
      <c r="FJJ5" s="20"/>
      <c r="FJK5" s="20"/>
      <c r="FJL5" s="20"/>
      <c r="FJM5" s="20"/>
      <c r="FJN5" s="20"/>
      <c r="FJO5" s="20"/>
      <c r="FJP5" s="20"/>
      <c r="FJQ5" s="20"/>
      <c r="FJR5" s="20"/>
      <c r="FJS5" s="20"/>
      <c r="FJT5" s="20"/>
      <c r="FJU5" s="20"/>
      <c r="FJV5" s="20"/>
      <c r="FJW5" s="20"/>
      <c r="FJX5" s="20"/>
      <c r="FJY5" s="20"/>
      <c r="FJZ5" s="20"/>
      <c r="FKA5" s="20"/>
      <c r="FKB5" s="20"/>
      <c r="FKC5" s="20"/>
      <c r="FKD5" s="20"/>
      <c r="FKE5" s="20"/>
      <c r="FKF5" s="20"/>
      <c r="FKG5" s="20"/>
      <c r="FKH5" s="20"/>
      <c r="FKI5" s="20"/>
      <c r="FKJ5" s="20"/>
      <c r="FKK5" s="20"/>
      <c r="FKL5" s="20"/>
      <c r="FKM5" s="20"/>
      <c r="FKN5" s="20"/>
      <c r="FKO5" s="20"/>
      <c r="FKP5" s="20"/>
      <c r="FKQ5" s="20"/>
      <c r="FKR5" s="20"/>
      <c r="FKS5" s="20"/>
      <c r="FKT5" s="20"/>
      <c r="FKU5" s="20"/>
      <c r="FKV5" s="20"/>
      <c r="FKW5" s="20"/>
      <c r="FKX5" s="20"/>
      <c r="FKY5" s="20"/>
      <c r="FKZ5" s="20"/>
      <c r="FLA5" s="20"/>
      <c r="FLB5" s="20"/>
      <c r="FLC5" s="20"/>
      <c r="FLD5" s="20"/>
      <c r="FLE5" s="20"/>
      <c r="FLF5" s="20"/>
      <c r="FLG5" s="20"/>
      <c r="FLH5" s="20"/>
      <c r="FLI5" s="20"/>
      <c r="FLJ5" s="20"/>
      <c r="FLK5" s="20"/>
      <c r="FLL5" s="20"/>
      <c r="FLM5" s="20"/>
      <c r="FLN5" s="20"/>
      <c r="FLO5" s="20"/>
      <c r="FLP5" s="20"/>
      <c r="FLQ5" s="20"/>
      <c r="FLR5" s="20"/>
      <c r="FLS5" s="20"/>
      <c r="FLT5" s="20"/>
      <c r="FLU5" s="20"/>
      <c r="FLV5" s="20"/>
      <c r="FLW5" s="20"/>
      <c r="FLX5" s="20"/>
      <c r="FLY5" s="20"/>
      <c r="FLZ5" s="20"/>
      <c r="FMA5" s="20"/>
      <c r="FMB5" s="20"/>
      <c r="FMC5" s="20"/>
      <c r="FMD5" s="20"/>
      <c r="FME5" s="20"/>
      <c r="FMF5" s="20"/>
      <c r="FMG5" s="20"/>
      <c r="FMH5" s="20"/>
      <c r="FMI5" s="20"/>
      <c r="FMJ5" s="20"/>
      <c r="FMK5" s="20"/>
      <c r="FML5" s="20"/>
      <c r="FMM5" s="20"/>
      <c r="FMN5" s="20"/>
      <c r="FMO5" s="20"/>
      <c r="FMP5" s="20"/>
      <c r="FMQ5" s="20"/>
      <c r="FMR5" s="20"/>
      <c r="FMS5" s="20"/>
      <c r="FMT5" s="20"/>
      <c r="FMU5" s="20"/>
      <c r="FMV5" s="20"/>
      <c r="FMW5" s="20"/>
      <c r="FMX5" s="20"/>
      <c r="FMY5" s="20"/>
      <c r="FMZ5" s="20"/>
      <c r="FNA5" s="20"/>
      <c r="FNB5" s="20"/>
      <c r="FNC5" s="20"/>
      <c r="FND5" s="20"/>
      <c r="FNE5" s="20"/>
      <c r="FNF5" s="20"/>
      <c r="FNG5" s="20"/>
      <c r="FNH5" s="20"/>
      <c r="FNI5" s="20"/>
      <c r="FNJ5" s="20"/>
      <c r="FNK5" s="20"/>
      <c r="FNL5" s="20"/>
      <c r="FNM5" s="20"/>
      <c r="FNN5" s="20"/>
      <c r="FNO5" s="20"/>
      <c r="FNP5" s="20"/>
      <c r="FNQ5" s="20"/>
      <c r="FNR5" s="20"/>
      <c r="FNS5" s="20"/>
      <c r="FNT5" s="20"/>
      <c r="FNU5" s="20"/>
      <c r="FNV5" s="20"/>
      <c r="FNW5" s="20"/>
      <c r="FNX5" s="20"/>
      <c r="FNY5" s="20"/>
      <c r="FNZ5" s="20"/>
      <c r="FOA5" s="20"/>
      <c r="FOB5" s="20"/>
      <c r="FOC5" s="20"/>
      <c r="FOD5" s="20"/>
      <c r="FOE5" s="20"/>
      <c r="FOF5" s="20"/>
      <c r="FOG5" s="20"/>
      <c r="FOH5" s="20"/>
      <c r="FOI5" s="20"/>
      <c r="FOJ5" s="20"/>
      <c r="FOK5" s="20"/>
      <c r="FOL5" s="20"/>
      <c r="FOM5" s="20"/>
      <c r="FON5" s="20"/>
      <c r="FOO5" s="20"/>
      <c r="FOP5" s="20"/>
      <c r="FOQ5" s="20"/>
      <c r="FOR5" s="20"/>
      <c r="FOS5" s="20"/>
      <c r="FOT5" s="20"/>
      <c r="FOU5" s="20"/>
      <c r="FOV5" s="20"/>
      <c r="FOW5" s="20"/>
      <c r="FOX5" s="20"/>
      <c r="FOY5" s="20"/>
      <c r="FOZ5" s="20"/>
      <c r="FPA5" s="20"/>
      <c r="FPB5" s="20"/>
      <c r="FPC5" s="20"/>
      <c r="FPD5" s="20"/>
      <c r="FPE5" s="20"/>
      <c r="FPF5" s="20"/>
      <c r="FPG5" s="20"/>
      <c r="FPH5" s="20"/>
      <c r="FPI5" s="20"/>
      <c r="FPJ5" s="20"/>
      <c r="FPK5" s="20"/>
      <c r="FPL5" s="20"/>
      <c r="FPM5" s="20"/>
      <c r="FPN5" s="20"/>
      <c r="FPO5" s="20"/>
      <c r="FPP5" s="20"/>
      <c r="FPQ5" s="20"/>
      <c r="FPR5" s="20"/>
      <c r="FPS5" s="20"/>
      <c r="FPT5" s="20"/>
      <c r="FPU5" s="20"/>
      <c r="FPV5" s="20"/>
      <c r="FPW5" s="20"/>
      <c r="FPX5" s="20"/>
      <c r="FPY5" s="20"/>
      <c r="FPZ5" s="20"/>
      <c r="FQA5" s="20"/>
      <c r="FQB5" s="20"/>
      <c r="FQC5" s="20"/>
      <c r="FQD5" s="20"/>
      <c r="FQE5" s="20"/>
      <c r="FQF5" s="20"/>
      <c r="FQG5" s="20"/>
      <c r="FQH5" s="20"/>
      <c r="FQI5" s="20"/>
      <c r="FQJ5" s="20"/>
      <c r="FQK5" s="20"/>
      <c r="FQL5" s="20"/>
      <c r="FQM5" s="20"/>
      <c r="FQN5" s="20"/>
      <c r="FQO5" s="20"/>
      <c r="FQP5" s="20"/>
      <c r="FQQ5" s="20"/>
      <c r="FQR5" s="20"/>
      <c r="FQS5" s="20"/>
      <c r="FQT5" s="20"/>
      <c r="FQU5" s="20"/>
      <c r="FQV5" s="20"/>
      <c r="FQW5" s="20"/>
      <c r="FQX5" s="20"/>
      <c r="FQY5" s="20"/>
      <c r="FQZ5" s="20"/>
      <c r="FRA5" s="20"/>
      <c r="FRB5" s="20"/>
      <c r="FRC5" s="20"/>
      <c r="FRD5" s="20"/>
      <c r="FRE5" s="20"/>
      <c r="FRF5" s="20"/>
      <c r="FRG5" s="20"/>
      <c r="FRH5" s="20"/>
      <c r="FRI5" s="20"/>
      <c r="FRJ5" s="20"/>
      <c r="FRK5" s="20"/>
      <c r="FRL5" s="20"/>
      <c r="FRM5" s="20"/>
      <c r="FRN5" s="20"/>
      <c r="FRO5" s="20"/>
      <c r="FRP5" s="20"/>
      <c r="FRQ5" s="20"/>
      <c r="FRR5" s="20"/>
      <c r="FRS5" s="20"/>
      <c r="FRT5" s="20"/>
      <c r="FRU5" s="20"/>
      <c r="FRV5" s="20"/>
      <c r="FRW5" s="20"/>
      <c r="FRX5" s="20"/>
      <c r="FRY5" s="20"/>
      <c r="FRZ5" s="20"/>
      <c r="FSA5" s="20"/>
      <c r="FSB5" s="20"/>
      <c r="FSC5" s="20"/>
      <c r="FSD5" s="20"/>
      <c r="FSE5" s="20"/>
      <c r="FSF5" s="20"/>
      <c r="FSG5" s="20"/>
      <c r="FSH5" s="20"/>
      <c r="FSI5" s="20"/>
      <c r="FSJ5" s="20"/>
      <c r="FSK5" s="20"/>
      <c r="FSL5" s="20"/>
      <c r="FSM5" s="20"/>
      <c r="FSN5" s="20"/>
      <c r="FSO5" s="20"/>
      <c r="FSP5" s="20"/>
      <c r="FSQ5" s="20"/>
      <c r="FSR5" s="20"/>
      <c r="FSS5" s="20"/>
      <c r="FST5" s="20"/>
      <c r="FSU5" s="20"/>
      <c r="FSV5" s="20"/>
      <c r="FSW5" s="20"/>
      <c r="FSX5" s="20"/>
      <c r="FSY5" s="20"/>
      <c r="FSZ5" s="20"/>
      <c r="FTA5" s="20"/>
      <c r="FTB5" s="20"/>
      <c r="FTC5" s="20"/>
      <c r="FTD5" s="20"/>
      <c r="FTE5" s="20"/>
      <c r="FTF5" s="20"/>
      <c r="FTG5" s="20"/>
      <c r="FTH5" s="20"/>
      <c r="FTI5" s="20"/>
      <c r="FTJ5" s="20"/>
      <c r="FTK5" s="20"/>
      <c r="FTL5" s="20"/>
      <c r="FTM5" s="20"/>
      <c r="FTN5" s="20"/>
      <c r="FTO5" s="20"/>
      <c r="FTP5" s="20"/>
      <c r="FTQ5" s="20"/>
      <c r="FTR5" s="20"/>
      <c r="FTS5" s="20"/>
      <c r="FTT5" s="20"/>
      <c r="FTU5" s="20"/>
      <c r="FTV5" s="20"/>
      <c r="FTW5" s="20"/>
      <c r="FTX5" s="20"/>
      <c r="FTY5" s="20"/>
      <c r="FTZ5" s="20"/>
      <c r="FUA5" s="20"/>
      <c r="FUB5" s="20"/>
      <c r="FUC5" s="20"/>
      <c r="FUD5" s="20"/>
      <c r="FUE5" s="20"/>
      <c r="FUF5" s="20"/>
      <c r="FUG5" s="20"/>
      <c r="FUH5" s="20"/>
      <c r="FUI5" s="20"/>
      <c r="FUJ5" s="20"/>
      <c r="FUK5" s="20"/>
      <c r="FUL5" s="20"/>
      <c r="FUM5" s="20"/>
      <c r="FUN5" s="20"/>
      <c r="FUO5" s="20"/>
      <c r="FUP5" s="20"/>
      <c r="FUQ5" s="20"/>
      <c r="FUR5" s="20"/>
      <c r="FUS5" s="20"/>
      <c r="FUT5" s="20"/>
      <c r="FUU5" s="20"/>
      <c r="FUV5" s="20"/>
      <c r="FUW5" s="20"/>
      <c r="FUX5" s="20"/>
      <c r="FUY5" s="20"/>
      <c r="FUZ5" s="20"/>
      <c r="FVA5" s="20"/>
      <c r="FVB5" s="20"/>
      <c r="FVC5" s="20"/>
      <c r="FVD5" s="20"/>
      <c r="FVE5" s="20"/>
      <c r="FVF5" s="20"/>
      <c r="FVG5" s="20"/>
      <c r="FVH5" s="20"/>
      <c r="FVI5" s="20"/>
      <c r="FVJ5" s="20"/>
      <c r="FVK5" s="20"/>
      <c r="FVL5" s="20"/>
      <c r="FVM5" s="20"/>
      <c r="FVN5" s="20"/>
      <c r="FVO5" s="20"/>
      <c r="FVP5" s="20"/>
      <c r="FVQ5" s="20"/>
      <c r="FVR5" s="20"/>
      <c r="FVS5" s="20"/>
      <c r="FVT5" s="20"/>
      <c r="FVU5" s="20"/>
      <c r="FVV5" s="20"/>
      <c r="FVW5" s="20"/>
      <c r="FVX5" s="20"/>
      <c r="FVY5" s="20"/>
      <c r="FVZ5" s="20"/>
      <c r="FWA5" s="20"/>
      <c r="FWB5" s="20"/>
      <c r="FWC5" s="20"/>
      <c r="FWD5" s="20"/>
      <c r="FWE5" s="20"/>
      <c r="FWF5" s="20"/>
      <c r="FWG5" s="20"/>
      <c r="FWH5" s="20"/>
      <c r="FWI5" s="20"/>
      <c r="FWJ5" s="20"/>
      <c r="FWK5" s="20"/>
      <c r="FWL5" s="20"/>
      <c r="FWM5" s="20"/>
      <c r="FWN5" s="20"/>
      <c r="FWO5" s="20"/>
      <c r="FWP5" s="20"/>
      <c r="FWQ5" s="20"/>
      <c r="FWR5" s="20"/>
      <c r="FWS5" s="20"/>
      <c r="FWT5" s="20"/>
      <c r="FWU5" s="20"/>
      <c r="FWV5" s="20"/>
      <c r="FWW5" s="20"/>
      <c r="FWX5" s="20"/>
      <c r="FWY5" s="20"/>
      <c r="FWZ5" s="20"/>
      <c r="FXA5" s="20"/>
      <c r="FXB5" s="20"/>
      <c r="FXC5" s="20"/>
      <c r="FXD5" s="20"/>
      <c r="FXE5" s="20"/>
      <c r="FXF5" s="20"/>
      <c r="FXG5" s="20"/>
      <c r="FXH5" s="20"/>
      <c r="FXI5" s="20"/>
      <c r="FXJ5" s="20"/>
      <c r="FXK5" s="20"/>
      <c r="FXL5" s="20"/>
      <c r="FXM5" s="20"/>
      <c r="FXN5" s="20"/>
      <c r="FXO5" s="20"/>
      <c r="FXP5" s="20"/>
      <c r="FXQ5" s="20"/>
      <c r="FXR5" s="20"/>
      <c r="FXS5" s="20"/>
      <c r="FXT5" s="20"/>
      <c r="FXU5" s="20"/>
      <c r="FXV5" s="20"/>
      <c r="FXW5" s="20"/>
      <c r="FXX5" s="20"/>
      <c r="FXY5" s="20"/>
      <c r="FXZ5" s="20"/>
      <c r="FYA5" s="20"/>
      <c r="FYB5" s="20"/>
      <c r="FYC5" s="20"/>
      <c r="FYD5" s="20"/>
      <c r="FYE5" s="20"/>
      <c r="FYF5" s="20"/>
      <c r="FYG5" s="20"/>
      <c r="FYH5" s="20"/>
      <c r="FYI5" s="20"/>
      <c r="FYJ5" s="20"/>
      <c r="FYK5" s="20"/>
      <c r="FYL5" s="20"/>
      <c r="FYM5" s="20"/>
      <c r="FYN5" s="20"/>
      <c r="FYO5" s="20"/>
      <c r="FYP5" s="20"/>
      <c r="FYQ5" s="20"/>
      <c r="FYR5" s="20"/>
      <c r="FYS5" s="20"/>
      <c r="FYT5" s="20"/>
      <c r="FYU5" s="20"/>
      <c r="FYV5" s="20"/>
      <c r="FYW5" s="20"/>
      <c r="FYX5" s="20"/>
      <c r="FYY5" s="20"/>
      <c r="FYZ5" s="20"/>
      <c r="FZA5" s="20"/>
      <c r="FZB5" s="20"/>
      <c r="FZC5" s="20"/>
      <c r="FZD5" s="20"/>
      <c r="FZE5" s="20"/>
      <c r="FZF5" s="20"/>
      <c r="FZG5" s="20"/>
      <c r="FZH5" s="20"/>
      <c r="FZI5" s="20"/>
      <c r="FZJ5" s="20"/>
      <c r="FZK5" s="20"/>
      <c r="FZL5" s="20"/>
      <c r="FZM5" s="20"/>
      <c r="FZN5" s="20"/>
      <c r="FZO5" s="20"/>
      <c r="FZP5" s="20"/>
      <c r="FZQ5" s="20"/>
      <c r="FZR5" s="20"/>
      <c r="FZS5" s="20"/>
      <c r="FZT5" s="20"/>
      <c r="FZU5" s="20"/>
      <c r="FZV5" s="20"/>
      <c r="FZW5" s="20"/>
      <c r="FZX5" s="20"/>
      <c r="FZY5" s="20"/>
      <c r="FZZ5" s="20"/>
      <c r="GAA5" s="20"/>
      <c r="GAB5" s="20"/>
      <c r="GAC5" s="20"/>
      <c r="GAD5" s="20"/>
      <c r="GAE5" s="20"/>
      <c r="GAF5" s="20"/>
      <c r="GAG5" s="20"/>
      <c r="GAH5" s="20"/>
      <c r="GAI5" s="20"/>
      <c r="GAJ5" s="20"/>
      <c r="GAK5" s="20"/>
      <c r="GAL5" s="20"/>
      <c r="GAM5" s="20"/>
      <c r="GAN5" s="20"/>
      <c r="GAO5" s="20"/>
      <c r="GAP5" s="20"/>
      <c r="GAQ5" s="20"/>
      <c r="GAR5" s="20"/>
      <c r="GAS5" s="20"/>
      <c r="GAT5" s="20"/>
      <c r="GAU5" s="20"/>
      <c r="GAV5" s="20"/>
      <c r="GAW5" s="20"/>
      <c r="GAX5" s="20"/>
      <c r="GAY5" s="20"/>
      <c r="GAZ5" s="20"/>
      <c r="GBA5" s="20"/>
      <c r="GBB5" s="20"/>
      <c r="GBC5" s="20"/>
      <c r="GBD5" s="20"/>
      <c r="GBE5" s="20"/>
      <c r="GBF5" s="20"/>
      <c r="GBG5" s="20"/>
      <c r="GBH5" s="20"/>
      <c r="GBI5" s="20"/>
      <c r="GBJ5" s="20"/>
      <c r="GBK5" s="20"/>
      <c r="GBL5" s="20"/>
      <c r="GBM5" s="20"/>
      <c r="GBN5" s="20"/>
      <c r="GBO5" s="20"/>
      <c r="GBP5" s="20"/>
      <c r="GBQ5" s="20"/>
      <c r="GBR5" s="20"/>
      <c r="GBS5" s="20"/>
      <c r="GBT5" s="20"/>
      <c r="GBU5" s="20"/>
      <c r="GBV5" s="20"/>
      <c r="GBW5" s="20"/>
      <c r="GBX5" s="20"/>
      <c r="GBY5" s="20"/>
      <c r="GBZ5" s="20"/>
      <c r="GCA5" s="20"/>
      <c r="GCB5" s="20"/>
      <c r="GCC5" s="20"/>
      <c r="GCD5" s="20"/>
      <c r="GCE5" s="20"/>
      <c r="GCF5" s="20"/>
      <c r="GCG5" s="20"/>
      <c r="GCH5" s="20"/>
      <c r="GCI5" s="20"/>
      <c r="GCJ5" s="20"/>
      <c r="GCK5" s="20"/>
      <c r="GCL5" s="20"/>
      <c r="GCM5" s="20"/>
      <c r="GCN5" s="20"/>
      <c r="GCO5" s="20"/>
      <c r="GCP5" s="20"/>
      <c r="GCQ5" s="20"/>
      <c r="GCR5" s="20"/>
      <c r="GCS5" s="20"/>
      <c r="GCT5" s="20"/>
      <c r="GCU5" s="20"/>
      <c r="GCV5" s="20"/>
      <c r="GCW5" s="20"/>
      <c r="GCX5" s="20"/>
      <c r="GCY5" s="20"/>
      <c r="GCZ5" s="20"/>
      <c r="GDA5" s="20"/>
      <c r="GDB5" s="20"/>
      <c r="GDC5" s="20"/>
      <c r="GDD5" s="20"/>
      <c r="GDE5" s="20"/>
      <c r="GDF5" s="20"/>
      <c r="GDG5" s="20"/>
      <c r="GDH5" s="20"/>
      <c r="GDI5" s="20"/>
      <c r="GDJ5" s="20"/>
      <c r="GDK5" s="20"/>
      <c r="GDL5" s="20"/>
      <c r="GDM5" s="20"/>
      <c r="GDN5" s="20"/>
      <c r="GDO5" s="20"/>
      <c r="GDP5" s="20"/>
      <c r="GDQ5" s="20"/>
      <c r="GDR5" s="20"/>
      <c r="GDS5" s="20"/>
      <c r="GDT5" s="20"/>
      <c r="GDU5" s="20"/>
      <c r="GDV5" s="20"/>
      <c r="GDW5" s="20"/>
      <c r="GDX5" s="20"/>
      <c r="GDY5" s="20"/>
      <c r="GDZ5" s="20"/>
      <c r="GEA5" s="20"/>
      <c r="GEB5" s="20"/>
      <c r="GEC5" s="20"/>
      <c r="GED5" s="20"/>
      <c r="GEE5" s="20"/>
      <c r="GEF5" s="20"/>
      <c r="GEG5" s="20"/>
      <c r="GEH5" s="20"/>
      <c r="GEI5" s="20"/>
      <c r="GEJ5" s="20"/>
      <c r="GEK5" s="20"/>
      <c r="GEL5" s="20"/>
      <c r="GEM5" s="20"/>
      <c r="GEN5" s="20"/>
      <c r="GEO5" s="20"/>
      <c r="GEP5" s="20"/>
      <c r="GEQ5" s="20"/>
      <c r="GER5" s="20"/>
      <c r="GES5" s="20"/>
      <c r="GET5" s="20"/>
      <c r="GEU5" s="20"/>
      <c r="GEV5" s="20"/>
      <c r="GEW5" s="20"/>
      <c r="GEX5" s="20"/>
      <c r="GEY5" s="20"/>
      <c r="GEZ5" s="20"/>
      <c r="GFA5" s="20"/>
      <c r="GFB5" s="20"/>
      <c r="GFC5" s="20"/>
      <c r="GFD5" s="20"/>
      <c r="GFE5" s="20"/>
      <c r="GFF5" s="20"/>
      <c r="GFG5" s="20"/>
      <c r="GFH5" s="20"/>
      <c r="GFI5" s="20"/>
      <c r="GFJ5" s="20"/>
      <c r="GFK5" s="20"/>
      <c r="GFL5" s="20"/>
      <c r="GFM5" s="20"/>
      <c r="GFN5" s="20"/>
      <c r="GFO5" s="20"/>
      <c r="GFP5" s="20"/>
      <c r="GFQ5" s="20"/>
      <c r="GFR5" s="20"/>
      <c r="GFS5" s="20"/>
      <c r="GFT5" s="20"/>
      <c r="GFU5" s="20"/>
      <c r="GFV5" s="20"/>
      <c r="GFW5" s="20"/>
      <c r="GFX5" s="20"/>
      <c r="GFY5" s="20"/>
      <c r="GFZ5" s="20"/>
      <c r="GGA5" s="20"/>
      <c r="GGB5" s="20"/>
      <c r="GGC5" s="20"/>
      <c r="GGD5" s="20"/>
      <c r="GGE5" s="20"/>
      <c r="GGF5" s="20"/>
      <c r="GGG5" s="20"/>
      <c r="GGH5" s="20"/>
      <c r="GGI5" s="20"/>
      <c r="GGJ5" s="20"/>
      <c r="GGK5" s="20"/>
      <c r="GGL5" s="20"/>
      <c r="GGM5" s="20"/>
      <c r="GGN5" s="20"/>
      <c r="GGO5" s="20"/>
      <c r="GGP5" s="20"/>
      <c r="GGQ5" s="20"/>
      <c r="GGR5" s="20"/>
      <c r="GGS5" s="20"/>
      <c r="GGT5" s="20"/>
      <c r="GGU5" s="20"/>
      <c r="GGV5" s="20"/>
      <c r="GGW5" s="20"/>
      <c r="GGX5" s="20"/>
      <c r="GGY5" s="20"/>
      <c r="GGZ5" s="20"/>
      <c r="GHA5" s="20"/>
      <c r="GHB5" s="20"/>
      <c r="GHC5" s="20"/>
      <c r="GHD5" s="20"/>
      <c r="GHE5" s="20"/>
      <c r="GHF5" s="20"/>
      <c r="GHG5" s="20"/>
      <c r="GHH5" s="20"/>
      <c r="GHI5" s="20"/>
      <c r="GHJ5" s="20"/>
      <c r="GHK5" s="20"/>
      <c r="GHL5" s="20"/>
      <c r="GHM5" s="20"/>
      <c r="GHN5" s="20"/>
      <c r="GHO5" s="20"/>
      <c r="GHP5" s="20"/>
      <c r="GHQ5" s="20"/>
      <c r="GHR5" s="20"/>
      <c r="GHS5" s="20"/>
      <c r="GHT5" s="20"/>
      <c r="GHU5" s="20"/>
      <c r="GHV5" s="20"/>
      <c r="GHW5" s="20"/>
      <c r="GHX5" s="20"/>
      <c r="GHY5" s="20"/>
      <c r="GHZ5" s="20"/>
      <c r="GIA5" s="20"/>
      <c r="GIB5" s="20"/>
      <c r="GIC5" s="20"/>
      <c r="GID5" s="20"/>
      <c r="GIE5" s="20"/>
      <c r="GIF5" s="20"/>
      <c r="GIG5" s="20"/>
      <c r="GIH5" s="20"/>
      <c r="GII5" s="20"/>
      <c r="GIJ5" s="20"/>
      <c r="GIK5" s="20"/>
      <c r="GIL5" s="20"/>
      <c r="GIM5" s="20"/>
      <c r="GIN5" s="20"/>
      <c r="GIO5" s="20"/>
      <c r="GIP5" s="20"/>
      <c r="GIQ5" s="20"/>
      <c r="GIR5" s="20"/>
      <c r="GIS5" s="20"/>
      <c r="GIT5" s="20"/>
      <c r="GIU5" s="20"/>
      <c r="GIV5" s="20"/>
      <c r="GIW5" s="20"/>
      <c r="GIX5" s="20"/>
      <c r="GIY5" s="20"/>
      <c r="GIZ5" s="20"/>
      <c r="GJA5" s="20"/>
      <c r="GJB5" s="20"/>
      <c r="GJC5" s="20"/>
      <c r="GJD5" s="20"/>
      <c r="GJE5" s="20"/>
      <c r="GJF5" s="20"/>
      <c r="GJG5" s="20"/>
      <c r="GJH5" s="20"/>
      <c r="GJI5" s="20"/>
      <c r="GJJ5" s="20"/>
      <c r="GJK5" s="20"/>
      <c r="GJL5" s="20"/>
      <c r="GJM5" s="20"/>
      <c r="GJN5" s="20"/>
      <c r="GJO5" s="20"/>
      <c r="GJP5" s="20"/>
      <c r="GJQ5" s="20"/>
      <c r="GJR5" s="20"/>
      <c r="GJS5" s="20"/>
      <c r="GJT5" s="20"/>
      <c r="GJU5" s="20"/>
      <c r="GJV5" s="20"/>
      <c r="GJW5" s="20"/>
      <c r="GJX5" s="20"/>
      <c r="GJY5" s="20"/>
      <c r="GJZ5" s="20"/>
      <c r="GKA5" s="20"/>
      <c r="GKB5" s="20"/>
      <c r="GKC5" s="20"/>
      <c r="GKD5" s="20"/>
      <c r="GKE5" s="20"/>
      <c r="GKF5" s="20"/>
      <c r="GKG5" s="20"/>
      <c r="GKH5" s="20"/>
      <c r="GKI5" s="20"/>
      <c r="GKJ5" s="20"/>
      <c r="GKK5" s="20"/>
      <c r="GKL5" s="20"/>
      <c r="GKM5" s="20"/>
      <c r="GKN5" s="20"/>
      <c r="GKO5" s="20"/>
      <c r="GKP5" s="20"/>
      <c r="GKQ5" s="20"/>
      <c r="GKR5" s="20"/>
      <c r="GKS5" s="20"/>
      <c r="GKT5" s="20"/>
      <c r="GKU5" s="20"/>
      <c r="GKV5" s="20"/>
      <c r="GKW5" s="20"/>
      <c r="GKX5" s="20"/>
      <c r="GKY5" s="20"/>
      <c r="GKZ5" s="20"/>
      <c r="GLA5" s="20"/>
      <c r="GLB5" s="20"/>
      <c r="GLC5" s="20"/>
      <c r="GLD5" s="20"/>
      <c r="GLE5" s="20"/>
      <c r="GLF5" s="20"/>
      <c r="GLG5" s="20"/>
      <c r="GLH5" s="20"/>
      <c r="GLI5" s="20"/>
      <c r="GLJ5" s="20"/>
      <c r="GLK5" s="20"/>
      <c r="GLL5" s="20"/>
      <c r="GLM5" s="20"/>
      <c r="GLN5" s="20"/>
      <c r="GLO5" s="20"/>
      <c r="GLP5" s="20"/>
      <c r="GLQ5" s="20"/>
      <c r="GLR5" s="20"/>
      <c r="GLS5" s="20"/>
      <c r="GLT5" s="20"/>
      <c r="GLU5" s="20"/>
      <c r="GLV5" s="20"/>
      <c r="GLW5" s="20"/>
      <c r="GLX5" s="20"/>
      <c r="GLY5" s="20"/>
      <c r="GLZ5" s="20"/>
      <c r="GMA5" s="20"/>
      <c r="GMB5" s="20"/>
      <c r="GMC5" s="20"/>
      <c r="GMD5" s="20"/>
      <c r="GME5" s="20"/>
      <c r="GMF5" s="20"/>
      <c r="GMG5" s="20"/>
      <c r="GMH5" s="20"/>
      <c r="GMI5" s="20"/>
      <c r="GMJ5" s="20"/>
      <c r="GMK5" s="20"/>
      <c r="GML5" s="20"/>
      <c r="GMM5" s="20"/>
      <c r="GMN5" s="20"/>
      <c r="GMO5" s="20"/>
      <c r="GMP5" s="20"/>
      <c r="GMQ5" s="20"/>
      <c r="GMR5" s="20"/>
      <c r="GMS5" s="20"/>
      <c r="GMT5" s="20"/>
      <c r="GMU5" s="20"/>
      <c r="GMV5" s="20"/>
      <c r="GMW5" s="20"/>
      <c r="GMX5" s="20"/>
      <c r="GMY5" s="20"/>
      <c r="GMZ5" s="20"/>
      <c r="GNA5" s="20"/>
      <c r="GNB5" s="20"/>
      <c r="GNC5" s="20"/>
      <c r="GND5" s="20"/>
      <c r="GNE5" s="20"/>
      <c r="GNF5" s="20"/>
      <c r="GNG5" s="20"/>
      <c r="GNH5" s="20"/>
      <c r="GNI5" s="20"/>
      <c r="GNJ5" s="20"/>
      <c r="GNK5" s="20"/>
      <c r="GNL5" s="20"/>
      <c r="GNM5" s="20"/>
      <c r="GNN5" s="20"/>
      <c r="GNO5" s="20"/>
      <c r="GNP5" s="20"/>
      <c r="GNQ5" s="20"/>
      <c r="GNR5" s="20"/>
      <c r="GNS5" s="20"/>
      <c r="GNT5" s="20"/>
      <c r="GNU5" s="20"/>
      <c r="GNV5" s="20"/>
      <c r="GNW5" s="20"/>
      <c r="GNX5" s="20"/>
      <c r="GNY5" s="20"/>
      <c r="GNZ5" s="20"/>
      <c r="GOA5" s="20"/>
      <c r="GOB5" s="20"/>
      <c r="GOC5" s="20"/>
      <c r="GOD5" s="20"/>
      <c r="GOE5" s="20"/>
      <c r="GOF5" s="20"/>
      <c r="GOG5" s="20"/>
      <c r="GOH5" s="20"/>
      <c r="GOI5" s="20"/>
      <c r="GOJ5" s="20"/>
      <c r="GOK5" s="20"/>
      <c r="GOL5" s="20"/>
      <c r="GOM5" s="20"/>
      <c r="GON5" s="20"/>
      <c r="GOO5" s="20"/>
      <c r="GOP5" s="20"/>
      <c r="GOQ5" s="20"/>
      <c r="GOR5" s="20"/>
      <c r="GOS5" s="20"/>
      <c r="GOT5" s="20"/>
      <c r="GOU5" s="20"/>
      <c r="GOV5" s="20"/>
      <c r="GOW5" s="20"/>
      <c r="GOX5" s="20"/>
      <c r="GOY5" s="20"/>
      <c r="GOZ5" s="20"/>
      <c r="GPA5" s="20"/>
      <c r="GPB5" s="20"/>
      <c r="GPC5" s="20"/>
      <c r="GPD5" s="20"/>
      <c r="GPE5" s="20"/>
      <c r="GPF5" s="20"/>
      <c r="GPG5" s="20"/>
      <c r="GPH5" s="20"/>
      <c r="GPI5" s="20"/>
      <c r="GPJ5" s="20"/>
      <c r="GPK5" s="20"/>
      <c r="GPL5" s="20"/>
      <c r="GPM5" s="20"/>
      <c r="GPN5" s="20"/>
      <c r="GPO5" s="20"/>
      <c r="GPP5" s="20"/>
      <c r="GPQ5" s="20"/>
      <c r="GPR5" s="20"/>
      <c r="GPS5" s="20"/>
      <c r="GPT5" s="20"/>
      <c r="GPU5" s="20"/>
      <c r="GPV5" s="20"/>
      <c r="GPW5" s="20"/>
      <c r="GPX5" s="20"/>
      <c r="GPY5" s="20"/>
      <c r="GPZ5" s="20"/>
      <c r="GQA5" s="20"/>
      <c r="GQB5" s="20"/>
      <c r="GQC5" s="20"/>
      <c r="GQD5" s="20"/>
      <c r="GQE5" s="20"/>
      <c r="GQF5" s="20"/>
      <c r="GQG5" s="20"/>
      <c r="GQH5" s="20"/>
      <c r="GQI5" s="20"/>
      <c r="GQJ5" s="20"/>
      <c r="GQK5" s="20"/>
      <c r="GQL5" s="20"/>
      <c r="GQM5" s="20"/>
      <c r="GQN5" s="20"/>
      <c r="GQO5" s="20"/>
      <c r="GQP5" s="20"/>
      <c r="GQQ5" s="20"/>
      <c r="GQR5" s="20"/>
      <c r="GQS5" s="20"/>
      <c r="GQT5" s="20"/>
      <c r="GQU5" s="20"/>
      <c r="GQV5" s="20"/>
      <c r="GQW5" s="20"/>
      <c r="GQX5" s="20"/>
      <c r="GQY5" s="20"/>
      <c r="GQZ5" s="20"/>
      <c r="GRA5" s="20"/>
      <c r="GRB5" s="20"/>
      <c r="GRC5" s="20"/>
      <c r="GRD5" s="20"/>
      <c r="GRE5" s="20"/>
      <c r="GRF5" s="20"/>
      <c r="GRG5" s="20"/>
      <c r="GRH5" s="20"/>
      <c r="GRI5" s="20"/>
      <c r="GRJ5" s="20"/>
      <c r="GRK5" s="20"/>
      <c r="GRL5" s="20"/>
      <c r="GRM5" s="20"/>
      <c r="GRN5" s="20"/>
      <c r="GRO5" s="20"/>
      <c r="GRP5" s="20"/>
      <c r="GRQ5" s="20"/>
      <c r="GRR5" s="20"/>
      <c r="GRS5" s="20"/>
      <c r="GRT5" s="20"/>
      <c r="GRU5" s="20"/>
      <c r="GRV5" s="20"/>
      <c r="GRW5" s="20"/>
      <c r="GRX5" s="20"/>
      <c r="GRY5" s="20"/>
      <c r="GRZ5" s="20"/>
      <c r="GSA5" s="20"/>
      <c r="GSB5" s="20"/>
      <c r="GSC5" s="20"/>
      <c r="GSD5" s="20"/>
      <c r="GSE5" s="20"/>
      <c r="GSF5" s="20"/>
      <c r="GSG5" s="20"/>
      <c r="GSH5" s="20"/>
      <c r="GSI5" s="20"/>
      <c r="GSJ5" s="20"/>
      <c r="GSK5" s="20"/>
      <c r="GSL5" s="20"/>
      <c r="GSM5" s="20"/>
      <c r="GSN5" s="20"/>
      <c r="GSO5" s="20"/>
      <c r="GSP5" s="20"/>
      <c r="GSQ5" s="20"/>
      <c r="GSR5" s="20"/>
      <c r="GSS5" s="20"/>
      <c r="GST5" s="20"/>
      <c r="GSU5" s="20"/>
      <c r="GSV5" s="20"/>
      <c r="GSW5" s="20"/>
      <c r="GSX5" s="20"/>
      <c r="GSY5" s="20"/>
      <c r="GSZ5" s="20"/>
      <c r="GTA5" s="20"/>
      <c r="GTB5" s="20"/>
      <c r="GTC5" s="20"/>
      <c r="GTD5" s="20"/>
      <c r="GTE5" s="20"/>
      <c r="GTF5" s="20"/>
      <c r="GTG5" s="20"/>
      <c r="GTH5" s="20"/>
      <c r="GTI5" s="20"/>
      <c r="GTJ5" s="20"/>
      <c r="GTK5" s="20"/>
      <c r="GTL5" s="20"/>
      <c r="GTM5" s="20"/>
      <c r="GTN5" s="20"/>
      <c r="GTO5" s="20"/>
      <c r="GTP5" s="20"/>
      <c r="GTQ5" s="20"/>
      <c r="GTR5" s="20"/>
      <c r="GTS5" s="20"/>
      <c r="GTT5" s="20"/>
      <c r="GTU5" s="20"/>
      <c r="GTV5" s="20"/>
      <c r="GTW5" s="20"/>
      <c r="GTX5" s="20"/>
      <c r="GTY5" s="20"/>
      <c r="GTZ5" s="20"/>
      <c r="GUA5" s="20"/>
      <c r="GUB5" s="20"/>
      <c r="GUC5" s="20"/>
      <c r="GUD5" s="20"/>
      <c r="GUE5" s="20"/>
      <c r="GUF5" s="20"/>
      <c r="GUG5" s="20"/>
      <c r="GUH5" s="20"/>
      <c r="GUI5" s="20"/>
      <c r="GUJ5" s="20"/>
      <c r="GUK5" s="20"/>
      <c r="GUL5" s="20"/>
      <c r="GUM5" s="20"/>
      <c r="GUN5" s="20"/>
      <c r="GUO5" s="20"/>
      <c r="GUP5" s="20"/>
      <c r="GUQ5" s="20"/>
      <c r="GUR5" s="20"/>
      <c r="GUS5" s="20"/>
      <c r="GUT5" s="20"/>
      <c r="GUU5" s="20"/>
      <c r="GUV5" s="20"/>
      <c r="GUW5" s="20"/>
      <c r="GUX5" s="20"/>
      <c r="GUY5" s="20"/>
      <c r="GUZ5" s="20"/>
      <c r="GVA5" s="20"/>
      <c r="GVB5" s="20"/>
      <c r="GVC5" s="20"/>
      <c r="GVD5" s="20"/>
      <c r="GVE5" s="20"/>
      <c r="GVF5" s="20"/>
      <c r="GVG5" s="20"/>
      <c r="GVH5" s="20"/>
      <c r="GVI5" s="20"/>
      <c r="GVJ5" s="20"/>
      <c r="GVK5" s="20"/>
      <c r="GVL5" s="20"/>
      <c r="GVM5" s="20"/>
      <c r="GVN5" s="20"/>
      <c r="GVO5" s="20"/>
      <c r="GVP5" s="20"/>
      <c r="GVQ5" s="20"/>
      <c r="GVR5" s="20"/>
      <c r="GVS5" s="20"/>
      <c r="GVT5" s="20"/>
      <c r="GVU5" s="20"/>
      <c r="GVV5" s="20"/>
      <c r="GVW5" s="20"/>
      <c r="GVX5" s="20"/>
      <c r="GVY5" s="20"/>
      <c r="GVZ5" s="20"/>
      <c r="GWA5" s="20"/>
      <c r="GWB5" s="20"/>
      <c r="GWC5" s="20"/>
      <c r="GWD5" s="20"/>
      <c r="GWE5" s="20"/>
      <c r="GWF5" s="20"/>
      <c r="GWG5" s="20"/>
      <c r="GWH5" s="20"/>
      <c r="GWI5" s="20"/>
      <c r="GWJ5" s="20"/>
      <c r="GWK5" s="20"/>
      <c r="GWL5" s="20"/>
      <c r="GWM5" s="20"/>
      <c r="GWN5" s="20"/>
      <c r="GWO5" s="20"/>
      <c r="GWP5" s="20"/>
      <c r="GWQ5" s="20"/>
      <c r="GWR5" s="20"/>
      <c r="GWS5" s="20"/>
      <c r="GWT5" s="20"/>
      <c r="GWU5" s="20"/>
      <c r="GWV5" s="20"/>
      <c r="GWW5" s="20"/>
      <c r="GWX5" s="20"/>
      <c r="GWY5" s="20"/>
      <c r="GWZ5" s="20"/>
      <c r="GXA5" s="20"/>
      <c r="GXB5" s="20"/>
      <c r="GXC5" s="20"/>
      <c r="GXD5" s="20"/>
      <c r="GXE5" s="20"/>
      <c r="GXF5" s="20"/>
      <c r="GXG5" s="20"/>
      <c r="GXH5" s="20"/>
      <c r="GXI5" s="20"/>
      <c r="GXJ5" s="20"/>
      <c r="GXK5" s="20"/>
      <c r="GXL5" s="20"/>
      <c r="GXM5" s="20"/>
      <c r="GXN5" s="20"/>
      <c r="GXO5" s="20"/>
      <c r="GXP5" s="20"/>
      <c r="GXQ5" s="20"/>
      <c r="GXR5" s="20"/>
      <c r="GXS5" s="20"/>
      <c r="GXT5" s="20"/>
      <c r="GXU5" s="20"/>
      <c r="GXV5" s="20"/>
      <c r="GXW5" s="20"/>
      <c r="GXX5" s="20"/>
      <c r="GXY5" s="20"/>
      <c r="GXZ5" s="20"/>
      <c r="GYA5" s="20"/>
      <c r="GYB5" s="20"/>
      <c r="GYC5" s="20"/>
      <c r="GYD5" s="20"/>
      <c r="GYE5" s="20"/>
      <c r="GYF5" s="20"/>
      <c r="GYG5" s="20"/>
      <c r="GYH5" s="20"/>
      <c r="GYI5" s="20"/>
      <c r="GYJ5" s="20"/>
      <c r="GYK5" s="20"/>
      <c r="GYL5" s="20"/>
      <c r="GYM5" s="20"/>
      <c r="GYN5" s="20"/>
      <c r="GYO5" s="20"/>
      <c r="GYP5" s="20"/>
      <c r="GYQ5" s="20"/>
      <c r="GYR5" s="20"/>
      <c r="GYS5" s="20"/>
      <c r="GYT5" s="20"/>
      <c r="GYU5" s="20"/>
      <c r="GYV5" s="20"/>
      <c r="GYW5" s="20"/>
      <c r="GYX5" s="20"/>
      <c r="GYY5" s="20"/>
      <c r="GYZ5" s="20"/>
      <c r="GZA5" s="20"/>
      <c r="GZB5" s="20"/>
      <c r="GZC5" s="20"/>
      <c r="GZD5" s="20"/>
      <c r="GZE5" s="20"/>
      <c r="GZF5" s="20"/>
      <c r="GZG5" s="20"/>
      <c r="GZH5" s="20"/>
      <c r="GZI5" s="20"/>
      <c r="GZJ5" s="20"/>
      <c r="GZK5" s="20"/>
      <c r="GZL5" s="20"/>
      <c r="GZM5" s="20"/>
      <c r="GZN5" s="20"/>
      <c r="GZO5" s="20"/>
      <c r="GZP5" s="20"/>
      <c r="GZQ5" s="20"/>
      <c r="GZR5" s="20"/>
      <c r="GZS5" s="20"/>
      <c r="GZT5" s="20"/>
      <c r="GZU5" s="20"/>
      <c r="GZV5" s="20"/>
      <c r="GZW5" s="20"/>
      <c r="GZX5" s="20"/>
      <c r="GZY5" s="20"/>
      <c r="GZZ5" s="20"/>
      <c r="HAA5" s="20"/>
      <c r="HAB5" s="20"/>
      <c r="HAC5" s="20"/>
      <c r="HAD5" s="20"/>
      <c r="HAE5" s="20"/>
      <c r="HAF5" s="20"/>
      <c r="HAG5" s="20"/>
      <c r="HAH5" s="20"/>
      <c r="HAI5" s="20"/>
      <c r="HAJ5" s="20"/>
      <c r="HAK5" s="20"/>
      <c r="HAL5" s="20"/>
      <c r="HAM5" s="20"/>
      <c r="HAN5" s="20"/>
      <c r="HAO5" s="20"/>
      <c r="HAP5" s="20"/>
      <c r="HAQ5" s="20"/>
      <c r="HAR5" s="20"/>
      <c r="HAS5" s="20"/>
      <c r="HAT5" s="20"/>
      <c r="HAU5" s="20"/>
      <c r="HAV5" s="20"/>
      <c r="HAW5" s="20"/>
      <c r="HAX5" s="20"/>
      <c r="HAY5" s="20"/>
      <c r="HAZ5" s="20"/>
      <c r="HBA5" s="20"/>
      <c r="HBB5" s="20"/>
      <c r="HBC5" s="20"/>
      <c r="HBD5" s="20"/>
      <c r="HBE5" s="20"/>
      <c r="HBF5" s="20"/>
      <c r="HBG5" s="20"/>
      <c r="HBH5" s="20"/>
      <c r="HBI5" s="20"/>
      <c r="HBJ5" s="20"/>
      <c r="HBK5" s="20"/>
      <c r="HBL5" s="20"/>
      <c r="HBM5" s="20"/>
      <c r="HBN5" s="20"/>
      <c r="HBO5" s="20"/>
      <c r="HBP5" s="20"/>
      <c r="HBQ5" s="20"/>
      <c r="HBR5" s="20"/>
      <c r="HBS5" s="20"/>
      <c r="HBT5" s="20"/>
      <c r="HBU5" s="20"/>
      <c r="HBV5" s="20"/>
      <c r="HBW5" s="20"/>
      <c r="HBX5" s="20"/>
      <c r="HBY5" s="20"/>
      <c r="HBZ5" s="20"/>
      <c r="HCA5" s="20"/>
      <c r="HCB5" s="20"/>
      <c r="HCC5" s="20"/>
      <c r="HCD5" s="20"/>
      <c r="HCE5" s="20"/>
      <c r="HCF5" s="20"/>
      <c r="HCG5" s="20"/>
      <c r="HCH5" s="20"/>
      <c r="HCI5" s="20"/>
      <c r="HCJ5" s="20"/>
      <c r="HCK5" s="20"/>
      <c r="HCL5" s="20"/>
      <c r="HCM5" s="20"/>
      <c r="HCN5" s="20"/>
      <c r="HCO5" s="20"/>
      <c r="HCP5" s="20"/>
      <c r="HCQ5" s="20"/>
      <c r="HCR5" s="20"/>
      <c r="HCS5" s="20"/>
      <c r="HCT5" s="20"/>
      <c r="HCU5" s="20"/>
      <c r="HCV5" s="20"/>
      <c r="HCW5" s="20"/>
      <c r="HCX5" s="20"/>
      <c r="HCY5" s="20"/>
      <c r="HCZ5" s="20"/>
      <c r="HDA5" s="20"/>
      <c r="HDB5" s="20"/>
      <c r="HDC5" s="20"/>
      <c r="HDD5" s="20"/>
      <c r="HDE5" s="20"/>
      <c r="HDF5" s="20"/>
      <c r="HDG5" s="20"/>
      <c r="HDH5" s="20"/>
      <c r="HDI5" s="20"/>
      <c r="HDJ5" s="20"/>
      <c r="HDK5" s="20"/>
      <c r="HDL5" s="20"/>
      <c r="HDM5" s="20"/>
      <c r="HDN5" s="20"/>
      <c r="HDO5" s="20"/>
      <c r="HDP5" s="20"/>
      <c r="HDQ5" s="20"/>
      <c r="HDR5" s="20"/>
      <c r="HDS5" s="20"/>
      <c r="HDT5" s="20"/>
      <c r="HDU5" s="20"/>
      <c r="HDV5" s="20"/>
      <c r="HDW5" s="20"/>
      <c r="HDX5" s="20"/>
      <c r="HDY5" s="20"/>
      <c r="HDZ5" s="20"/>
      <c r="HEA5" s="20"/>
      <c r="HEB5" s="20"/>
      <c r="HEC5" s="20"/>
      <c r="HED5" s="20"/>
      <c r="HEE5" s="20"/>
      <c r="HEF5" s="20"/>
      <c r="HEG5" s="20"/>
      <c r="HEH5" s="20"/>
      <c r="HEI5" s="20"/>
      <c r="HEJ5" s="20"/>
      <c r="HEK5" s="20"/>
      <c r="HEL5" s="20"/>
      <c r="HEM5" s="20"/>
      <c r="HEN5" s="20"/>
      <c r="HEO5" s="20"/>
      <c r="HEP5" s="20"/>
      <c r="HEQ5" s="20"/>
      <c r="HER5" s="20"/>
      <c r="HES5" s="20"/>
      <c r="HET5" s="20"/>
      <c r="HEU5" s="20"/>
      <c r="HEV5" s="20"/>
      <c r="HEW5" s="20"/>
      <c r="HEX5" s="20"/>
      <c r="HEY5" s="20"/>
      <c r="HEZ5" s="20"/>
      <c r="HFA5" s="20"/>
      <c r="HFB5" s="20"/>
      <c r="HFC5" s="20"/>
      <c r="HFD5" s="20"/>
      <c r="HFE5" s="20"/>
      <c r="HFF5" s="20"/>
      <c r="HFG5" s="20"/>
      <c r="HFH5" s="20"/>
      <c r="HFI5" s="20"/>
      <c r="HFJ5" s="20"/>
      <c r="HFK5" s="20"/>
      <c r="HFL5" s="20"/>
      <c r="HFM5" s="20"/>
      <c r="HFN5" s="20"/>
      <c r="HFO5" s="20"/>
      <c r="HFP5" s="20"/>
      <c r="HFQ5" s="20"/>
      <c r="HFR5" s="20"/>
      <c r="HFS5" s="20"/>
      <c r="HFT5" s="20"/>
      <c r="HFU5" s="20"/>
      <c r="HFV5" s="20"/>
      <c r="HFW5" s="20"/>
      <c r="HFX5" s="20"/>
      <c r="HFY5" s="20"/>
      <c r="HFZ5" s="20"/>
      <c r="HGA5" s="20"/>
      <c r="HGB5" s="20"/>
      <c r="HGC5" s="20"/>
      <c r="HGD5" s="20"/>
      <c r="HGE5" s="20"/>
      <c r="HGF5" s="20"/>
      <c r="HGG5" s="20"/>
      <c r="HGH5" s="20"/>
      <c r="HGI5" s="20"/>
      <c r="HGJ5" s="20"/>
      <c r="HGK5" s="20"/>
      <c r="HGL5" s="20"/>
      <c r="HGM5" s="20"/>
      <c r="HGN5" s="20"/>
      <c r="HGO5" s="20"/>
      <c r="HGP5" s="20"/>
      <c r="HGQ5" s="20"/>
      <c r="HGR5" s="20"/>
      <c r="HGS5" s="20"/>
      <c r="HGT5" s="20"/>
      <c r="HGU5" s="20"/>
      <c r="HGV5" s="20"/>
      <c r="HGW5" s="20"/>
      <c r="HGX5" s="20"/>
      <c r="HGY5" s="20"/>
      <c r="HGZ5" s="20"/>
      <c r="HHA5" s="20"/>
      <c r="HHB5" s="20"/>
      <c r="HHC5" s="20"/>
      <c r="HHD5" s="20"/>
      <c r="HHE5" s="20"/>
      <c r="HHF5" s="20"/>
      <c r="HHG5" s="20"/>
      <c r="HHH5" s="20"/>
      <c r="HHI5" s="20"/>
      <c r="HHJ5" s="20"/>
      <c r="HHK5" s="20"/>
      <c r="HHL5" s="20"/>
      <c r="HHM5" s="20"/>
      <c r="HHN5" s="20"/>
      <c r="HHO5" s="20"/>
      <c r="HHP5" s="20"/>
      <c r="HHQ5" s="20"/>
      <c r="HHR5" s="20"/>
      <c r="HHS5" s="20"/>
      <c r="HHT5" s="20"/>
      <c r="HHU5" s="20"/>
      <c r="HHV5" s="20"/>
      <c r="HHW5" s="20"/>
      <c r="HHX5" s="20"/>
      <c r="HHY5" s="20"/>
      <c r="HHZ5" s="20"/>
      <c r="HIA5" s="20"/>
      <c r="HIB5" s="20"/>
      <c r="HIC5" s="20"/>
      <c r="HID5" s="20"/>
      <c r="HIE5" s="20"/>
      <c r="HIF5" s="20"/>
      <c r="HIG5" s="20"/>
      <c r="HIH5" s="20"/>
      <c r="HII5" s="20"/>
      <c r="HIJ5" s="20"/>
      <c r="HIK5" s="20"/>
      <c r="HIL5" s="20"/>
      <c r="HIM5" s="20"/>
      <c r="HIN5" s="20"/>
      <c r="HIO5" s="20"/>
      <c r="HIP5" s="20"/>
      <c r="HIQ5" s="20"/>
      <c r="HIR5" s="20"/>
      <c r="HIS5" s="20"/>
      <c r="HIT5" s="20"/>
      <c r="HIU5" s="20"/>
      <c r="HIV5" s="20"/>
      <c r="HIW5" s="20"/>
      <c r="HIX5" s="20"/>
      <c r="HIY5" s="20"/>
      <c r="HIZ5" s="20"/>
      <c r="HJA5" s="20"/>
      <c r="HJB5" s="20"/>
      <c r="HJC5" s="20"/>
      <c r="HJD5" s="20"/>
      <c r="HJE5" s="20"/>
      <c r="HJF5" s="20"/>
      <c r="HJG5" s="20"/>
      <c r="HJH5" s="20"/>
      <c r="HJI5" s="20"/>
      <c r="HJJ5" s="20"/>
      <c r="HJK5" s="20"/>
      <c r="HJL5" s="20"/>
      <c r="HJM5" s="20"/>
      <c r="HJN5" s="20"/>
      <c r="HJO5" s="20"/>
      <c r="HJP5" s="20"/>
      <c r="HJQ5" s="20"/>
      <c r="HJR5" s="20"/>
      <c r="HJS5" s="20"/>
      <c r="HJT5" s="20"/>
      <c r="HJU5" s="20"/>
      <c r="HJV5" s="20"/>
      <c r="HJW5" s="20"/>
      <c r="HJX5" s="20"/>
      <c r="HJY5" s="20"/>
      <c r="HJZ5" s="20"/>
      <c r="HKA5" s="20"/>
      <c r="HKB5" s="20"/>
      <c r="HKC5" s="20"/>
      <c r="HKD5" s="20"/>
      <c r="HKE5" s="20"/>
      <c r="HKF5" s="20"/>
      <c r="HKG5" s="20"/>
      <c r="HKH5" s="20"/>
      <c r="HKI5" s="20"/>
      <c r="HKJ5" s="20"/>
      <c r="HKK5" s="20"/>
      <c r="HKL5" s="20"/>
      <c r="HKM5" s="20"/>
      <c r="HKN5" s="20"/>
      <c r="HKO5" s="20"/>
      <c r="HKP5" s="20"/>
      <c r="HKQ5" s="20"/>
      <c r="HKR5" s="20"/>
      <c r="HKS5" s="20"/>
      <c r="HKT5" s="20"/>
      <c r="HKU5" s="20"/>
      <c r="HKV5" s="20"/>
      <c r="HKW5" s="20"/>
      <c r="HKX5" s="20"/>
      <c r="HKY5" s="20"/>
      <c r="HKZ5" s="20"/>
      <c r="HLA5" s="20"/>
      <c r="HLB5" s="20"/>
      <c r="HLC5" s="20"/>
      <c r="HLD5" s="20"/>
      <c r="HLE5" s="20"/>
      <c r="HLF5" s="20"/>
      <c r="HLG5" s="20"/>
      <c r="HLH5" s="20"/>
      <c r="HLI5" s="20"/>
      <c r="HLJ5" s="20"/>
      <c r="HLK5" s="20"/>
      <c r="HLL5" s="20"/>
      <c r="HLM5" s="20"/>
      <c r="HLN5" s="20"/>
      <c r="HLO5" s="20"/>
      <c r="HLP5" s="20"/>
      <c r="HLQ5" s="20"/>
      <c r="HLR5" s="20"/>
      <c r="HLS5" s="20"/>
      <c r="HLT5" s="20"/>
      <c r="HLU5" s="20"/>
      <c r="HLV5" s="20"/>
      <c r="HLW5" s="20"/>
      <c r="HLX5" s="20"/>
      <c r="HLY5" s="20"/>
      <c r="HLZ5" s="20"/>
      <c r="HMA5" s="20"/>
      <c r="HMB5" s="20"/>
      <c r="HMC5" s="20"/>
      <c r="HMD5" s="20"/>
      <c r="HME5" s="20"/>
      <c r="HMF5" s="20"/>
      <c r="HMG5" s="20"/>
      <c r="HMH5" s="20"/>
      <c r="HMI5" s="20"/>
      <c r="HMJ5" s="20"/>
      <c r="HMK5" s="20"/>
      <c r="HML5" s="20"/>
      <c r="HMM5" s="20"/>
      <c r="HMN5" s="20"/>
      <c r="HMO5" s="20"/>
      <c r="HMP5" s="20"/>
      <c r="HMQ5" s="20"/>
      <c r="HMR5" s="20"/>
      <c r="HMS5" s="20"/>
      <c r="HMT5" s="20"/>
      <c r="HMU5" s="20"/>
      <c r="HMV5" s="20"/>
      <c r="HMW5" s="20"/>
      <c r="HMX5" s="20"/>
      <c r="HMY5" s="20"/>
      <c r="HMZ5" s="20"/>
      <c r="HNA5" s="20"/>
      <c r="HNB5" s="20"/>
      <c r="HNC5" s="20"/>
      <c r="HND5" s="20"/>
      <c r="HNE5" s="20"/>
      <c r="HNF5" s="20"/>
      <c r="HNG5" s="20"/>
      <c r="HNH5" s="20"/>
      <c r="HNI5" s="20"/>
      <c r="HNJ5" s="20"/>
      <c r="HNK5" s="20"/>
      <c r="HNL5" s="20"/>
      <c r="HNM5" s="20"/>
      <c r="HNN5" s="20"/>
      <c r="HNO5" s="20"/>
      <c r="HNP5" s="20"/>
      <c r="HNQ5" s="20"/>
      <c r="HNR5" s="20"/>
      <c r="HNS5" s="20"/>
      <c r="HNT5" s="20"/>
      <c r="HNU5" s="20"/>
      <c r="HNV5" s="20"/>
      <c r="HNW5" s="20"/>
      <c r="HNX5" s="20"/>
      <c r="HNY5" s="20"/>
      <c r="HNZ5" s="20"/>
      <c r="HOA5" s="20"/>
      <c r="HOB5" s="20"/>
      <c r="HOC5" s="20"/>
      <c r="HOD5" s="20"/>
      <c r="HOE5" s="20"/>
      <c r="HOF5" s="20"/>
      <c r="HOG5" s="20"/>
      <c r="HOH5" s="20"/>
      <c r="HOI5" s="20"/>
      <c r="HOJ5" s="20"/>
      <c r="HOK5" s="20"/>
      <c r="HOL5" s="20"/>
      <c r="HOM5" s="20"/>
      <c r="HON5" s="20"/>
      <c r="HOO5" s="20"/>
      <c r="HOP5" s="20"/>
      <c r="HOQ5" s="20"/>
      <c r="HOR5" s="20"/>
      <c r="HOS5" s="20"/>
      <c r="HOT5" s="20"/>
      <c r="HOU5" s="20"/>
      <c r="HOV5" s="20"/>
      <c r="HOW5" s="20"/>
      <c r="HOX5" s="20"/>
      <c r="HOY5" s="20"/>
      <c r="HOZ5" s="20"/>
      <c r="HPA5" s="20"/>
      <c r="HPB5" s="20"/>
      <c r="HPC5" s="20"/>
      <c r="HPD5" s="20"/>
      <c r="HPE5" s="20"/>
      <c r="HPF5" s="20"/>
      <c r="HPG5" s="20"/>
      <c r="HPH5" s="20"/>
      <c r="HPI5" s="20"/>
      <c r="HPJ5" s="20"/>
      <c r="HPK5" s="20"/>
      <c r="HPL5" s="20"/>
      <c r="HPM5" s="20"/>
      <c r="HPN5" s="20"/>
      <c r="HPO5" s="20"/>
      <c r="HPP5" s="20"/>
      <c r="HPQ5" s="20"/>
      <c r="HPR5" s="20"/>
      <c r="HPS5" s="20"/>
      <c r="HPT5" s="20"/>
      <c r="HPU5" s="20"/>
      <c r="HPV5" s="20"/>
      <c r="HPW5" s="20"/>
      <c r="HPX5" s="20"/>
      <c r="HPY5" s="20"/>
      <c r="HPZ5" s="20"/>
      <c r="HQA5" s="20"/>
      <c r="HQB5" s="20"/>
      <c r="HQC5" s="20"/>
      <c r="HQD5" s="20"/>
      <c r="HQE5" s="20"/>
      <c r="HQF5" s="20"/>
      <c r="HQG5" s="20"/>
      <c r="HQH5" s="20"/>
      <c r="HQI5" s="20"/>
      <c r="HQJ5" s="20"/>
      <c r="HQK5" s="20"/>
      <c r="HQL5" s="20"/>
      <c r="HQM5" s="20"/>
      <c r="HQN5" s="20"/>
      <c r="HQO5" s="20"/>
      <c r="HQP5" s="20"/>
      <c r="HQQ5" s="20"/>
      <c r="HQR5" s="20"/>
      <c r="HQS5" s="20"/>
      <c r="HQT5" s="20"/>
      <c r="HQU5" s="20"/>
      <c r="HQV5" s="20"/>
      <c r="HQW5" s="20"/>
      <c r="HQX5" s="20"/>
      <c r="HQY5" s="20"/>
      <c r="HQZ5" s="20"/>
      <c r="HRA5" s="20"/>
      <c r="HRB5" s="20"/>
      <c r="HRC5" s="20"/>
      <c r="HRD5" s="20"/>
      <c r="HRE5" s="20"/>
      <c r="HRF5" s="20"/>
      <c r="HRG5" s="20"/>
      <c r="HRH5" s="20"/>
      <c r="HRI5" s="20"/>
      <c r="HRJ5" s="20"/>
      <c r="HRK5" s="20"/>
      <c r="HRL5" s="20"/>
      <c r="HRM5" s="20"/>
      <c r="HRN5" s="20"/>
      <c r="HRO5" s="20"/>
      <c r="HRP5" s="20"/>
      <c r="HRQ5" s="20"/>
      <c r="HRR5" s="20"/>
      <c r="HRS5" s="20"/>
      <c r="HRT5" s="20"/>
      <c r="HRU5" s="20"/>
      <c r="HRV5" s="20"/>
      <c r="HRW5" s="20"/>
      <c r="HRX5" s="20"/>
      <c r="HRY5" s="20"/>
      <c r="HRZ5" s="20"/>
      <c r="HSA5" s="20"/>
      <c r="HSB5" s="20"/>
      <c r="HSC5" s="20"/>
      <c r="HSD5" s="20"/>
      <c r="HSE5" s="20"/>
      <c r="HSF5" s="20"/>
      <c r="HSG5" s="20"/>
      <c r="HSH5" s="20"/>
      <c r="HSI5" s="20"/>
      <c r="HSJ5" s="20"/>
      <c r="HSK5" s="20"/>
      <c r="HSL5" s="20"/>
      <c r="HSM5" s="20"/>
      <c r="HSN5" s="20"/>
      <c r="HSO5" s="20"/>
      <c r="HSP5" s="20"/>
      <c r="HSQ5" s="20"/>
      <c r="HSR5" s="20"/>
      <c r="HSS5" s="20"/>
      <c r="HST5" s="20"/>
      <c r="HSU5" s="20"/>
      <c r="HSV5" s="20"/>
      <c r="HSW5" s="20"/>
      <c r="HSX5" s="20"/>
      <c r="HSY5" s="20"/>
      <c r="HSZ5" s="20"/>
      <c r="HTA5" s="20"/>
      <c r="HTB5" s="20"/>
      <c r="HTC5" s="20"/>
      <c r="HTD5" s="20"/>
      <c r="HTE5" s="20"/>
      <c r="HTF5" s="20"/>
      <c r="HTG5" s="20"/>
      <c r="HTH5" s="20"/>
      <c r="HTI5" s="20"/>
      <c r="HTJ5" s="20"/>
      <c r="HTK5" s="20"/>
      <c r="HTL5" s="20"/>
      <c r="HTM5" s="20"/>
      <c r="HTN5" s="20"/>
      <c r="HTO5" s="20"/>
      <c r="HTP5" s="20"/>
      <c r="HTQ5" s="20"/>
      <c r="HTR5" s="20"/>
      <c r="HTS5" s="20"/>
      <c r="HTT5" s="20"/>
      <c r="HTU5" s="20"/>
      <c r="HTV5" s="20"/>
      <c r="HTW5" s="20"/>
      <c r="HTX5" s="20"/>
      <c r="HTY5" s="20"/>
      <c r="HTZ5" s="20"/>
      <c r="HUA5" s="20"/>
      <c r="HUB5" s="20"/>
      <c r="HUC5" s="20"/>
      <c r="HUD5" s="20"/>
      <c r="HUE5" s="20"/>
      <c r="HUF5" s="20"/>
      <c r="HUG5" s="20"/>
      <c r="HUH5" s="20"/>
      <c r="HUI5" s="20"/>
      <c r="HUJ5" s="20"/>
      <c r="HUK5" s="20"/>
      <c r="HUL5" s="20"/>
      <c r="HUM5" s="20"/>
      <c r="HUN5" s="20"/>
      <c r="HUO5" s="20"/>
      <c r="HUP5" s="20"/>
      <c r="HUQ5" s="20"/>
      <c r="HUR5" s="20"/>
      <c r="HUS5" s="20"/>
      <c r="HUT5" s="20"/>
      <c r="HUU5" s="20"/>
      <c r="HUV5" s="20"/>
      <c r="HUW5" s="20"/>
      <c r="HUX5" s="20"/>
      <c r="HUY5" s="20"/>
      <c r="HUZ5" s="20"/>
      <c r="HVA5" s="20"/>
      <c r="HVB5" s="20"/>
      <c r="HVC5" s="20"/>
      <c r="HVD5" s="20"/>
      <c r="HVE5" s="20"/>
      <c r="HVF5" s="20"/>
      <c r="HVG5" s="20"/>
      <c r="HVH5" s="20"/>
      <c r="HVI5" s="20"/>
      <c r="HVJ5" s="20"/>
      <c r="HVK5" s="20"/>
      <c r="HVL5" s="20"/>
      <c r="HVM5" s="20"/>
      <c r="HVN5" s="20"/>
      <c r="HVO5" s="20"/>
      <c r="HVP5" s="20"/>
      <c r="HVQ5" s="20"/>
      <c r="HVR5" s="20"/>
      <c r="HVS5" s="20"/>
      <c r="HVT5" s="20"/>
      <c r="HVU5" s="20"/>
      <c r="HVV5" s="20"/>
      <c r="HVW5" s="20"/>
      <c r="HVX5" s="20"/>
      <c r="HVY5" s="20"/>
      <c r="HVZ5" s="20"/>
      <c r="HWA5" s="20"/>
      <c r="HWB5" s="20"/>
      <c r="HWC5" s="20"/>
      <c r="HWD5" s="20"/>
      <c r="HWE5" s="20"/>
      <c r="HWF5" s="20"/>
      <c r="HWG5" s="20"/>
      <c r="HWH5" s="20"/>
      <c r="HWI5" s="20"/>
      <c r="HWJ5" s="20"/>
      <c r="HWK5" s="20"/>
      <c r="HWL5" s="20"/>
      <c r="HWM5" s="20"/>
      <c r="HWN5" s="20"/>
      <c r="HWO5" s="20"/>
      <c r="HWP5" s="20"/>
      <c r="HWQ5" s="20"/>
      <c r="HWR5" s="20"/>
      <c r="HWS5" s="20"/>
      <c r="HWT5" s="20"/>
      <c r="HWU5" s="20"/>
      <c r="HWV5" s="20"/>
      <c r="HWW5" s="20"/>
      <c r="HWX5" s="20"/>
      <c r="HWY5" s="20"/>
      <c r="HWZ5" s="20"/>
      <c r="HXA5" s="20"/>
      <c r="HXB5" s="20"/>
      <c r="HXC5" s="20"/>
      <c r="HXD5" s="20"/>
      <c r="HXE5" s="20"/>
      <c r="HXF5" s="20"/>
      <c r="HXG5" s="20"/>
      <c r="HXH5" s="20"/>
      <c r="HXI5" s="20"/>
      <c r="HXJ5" s="20"/>
      <c r="HXK5" s="20"/>
      <c r="HXL5" s="20"/>
      <c r="HXM5" s="20"/>
      <c r="HXN5" s="20"/>
      <c r="HXO5" s="20"/>
      <c r="HXP5" s="20"/>
      <c r="HXQ5" s="20"/>
      <c r="HXR5" s="20"/>
      <c r="HXS5" s="20"/>
      <c r="HXT5" s="20"/>
      <c r="HXU5" s="20"/>
      <c r="HXV5" s="20"/>
      <c r="HXW5" s="20"/>
      <c r="HXX5" s="20"/>
      <c r="HXY5" s="20"/>
      <c r="HXZ5" s="20"/>
      <c r="HYA5" s="20"/>
      <c r="HYB5" s="20"/>
      <c r="HYC5" s="20"/>
      <c r="HYD5" s="20"/>
      <c r="HYE5" s="20"/>
      <c r="HYF5" s="20"/>
      <c r="HYG5" s="20"/>
      <c r="HYH5" s="20"/>
      <c r="HYI5" s="20"/>
      <c r="HYJ5" s="20"/>
      <c r="HYK5" s="20"/>
      <c r="HYL5" s="20"/>
      <c r="HYM5" s="20"/>
      <c r="HYN5" s="20"/>
      <c r="HYO5" s="20"/>
      <c r="HYP5" s="20"/>
      <c r="HYQ5" s="20"/>
      <c r="HYR5" s="20"/>
      <c r="HYS5" s="20"/>
      <c r="HYT5" s="20"/>
      <c r="HYU5" s="20"/>
      <c r="HYV5" s="20"/>
      <c r="HYW5" s="20"/>
      <c r="HYX5" s="20"/>
      <c r="HYY5" s="20"/>
      <c r="HYZ5" s="20"/>
      <c r="HZA5" s="20"/>
      <c r="HZB5" s="20"/>
      <c r="HZC5" s="20"/>
      <c r="HZD5" s="20"/>
      <c r="HZE5" s="20"/>
      <c r="HZF5" s="20"/>
      <c r="HZG5" s="20"/>
      <c r="HZH5" s="20"/>
      <c r="HZI5" s="20"/>
      <c r="HZJ5" s="20"/>
      <c r="HZK5" s="20"/>
      <c r="HZL5" s="20"/>
      <c r="HZM5" s="20"/>
      <c r="HZN5" s="20"/>
      <c r="HZO5" s="20"/>
      <c r="HZP5" s="20"/>
      <c r="HZQ5" s="20"/>
      <c r="HZR5" s="20"/>
      <c r="HZS5" s="20"/>
      <c r="HZT5" s="20"/>
      <c r="HZU5" s="20"/>
      <c r="HZV5" s="20"/>
      <c r="HZW5" s="20"/>
      <c r="HZX5" s="20"/>
      <c r="HZY5" s="20"/>
      <c r="HZZ5" s="20"/>
      <c r="IAA5" s="20"/>
      <c r="IAB5" s="20"/>
      <c r="IAC5" s="20"/>
      <c r="IAD5" s="20"/>
      <c r="IAE5" s="20"/>
      <c r="IAF5" s="20"/>
      <c r="IAG5" s="20"/>
      <c r="IAH5" s="20"/>
      <c r="IAI5" s="20"/>
      <c r="IAJ5" s="20"/>
      <c r="IAK5" s="20"/>
      <c r="IAL5" s="20"/>
      <c r="IAM5" s="20"/>
      <c r="IAN5" s="20"/>
      <c r="IAO5" s="20"/>
      <c r="IAP5" s="20"/>
      <c r="IAQ5" s="20"/>
      <c r="IAR5" s="20"/>
      <c r="IAS5" s="20"/>
      <c r="IAT5" s="20"/>
      <c r="IAU5" s="20"/>
      <c r="IAV5" s="20"/>
      <c r="IAW5" s="20"/>
      <c r="IAX5" s="20"/>
      <c r="IAY5" s="20"/>
      <c r="IAZ5" s="20"/>
      <c r="IBA5" s="20"/>
      <c r="IBB5" s="20"/>
      <c r="IBC5" s="20"/>
      <c r="IBD5" s="20"/>
      <c r="IBE5" s="20"/>
      <c r="IBF5" s="20"/>
      <c r="IBG5" s="20"/>
      <c r="IBH5" s="20"/>
      <c r="IBI5" s="20"/>
      <c r="IBJ5" s="20"/>
      <c r="IBK5" s="20"/>
      <c r="IBL5" s="20"/>
      <c r="IBM5" s="20"/>
      <c r="IBN5" s="20"/>
      <c r="IBO5" s="20"/>
      <c r="IBP5" s="20"/>
      <c r="IBQ5" s="20"/>
      <c r="IBR5" s="20"/>
      <c r="IBS5" s="20"/>
      <c r="IBT5" s="20"/>
      <c r="IBU5" s="20"/>
      <c r="IBV5" s="20"/>
      <c r="IBW5" s="20"/>
      <c r="IBX5" s="20"/>
      <c r="IBY5" s="20"/>
      <c r="IBZ5" s="20"/>
      <c r="ICA5" s="20"/>
      <c r="ICB5" s="20"/>
      <c r="ICC5" s="20"/>
      <c r="ICD5" s="20"/>
      <c r="ICE5" s="20"/>
      <c r="ICF5" s="20"/>
      <c r="ICG5" s="20"/>
      <c r="ICH5" s="20"/>
      <c r="ICI5" s="20"/>
      <c r="ICJ5" s="20"/>
      <c r="ICK5" s="20"/>
      <c r="ICL5" s="20"/>
      <c r="ICM5" s="20"/>
      <c r="ICN5" s="20"/>
      <c r="ICO5" s="20"/>
      <c r="ICP5" s="20"/>
      <c r="ICQ5" s="20"/>
      <c r="ICR5" s="20"/>
      <c r="ICS5" s="20"/>
      <c r="ICT5" s="20"/>
      <c r="ICU5" s="20"/>
      <c r="ICV5" s="20"/>
      <c r="ICW5" s="20"/>
      <c r="ICX5" s="20"/>
      <c r="ICY5" s="20"/>
      <c r="ICZ5" s="20"/>
      <c r="IDA5" s="20"/>
      <c r="IDB5" s="20"/>
      <c r="IDC5" s="20"/>
      <c r="IDD5" s="20"/>
      <c r="IDE5" s="20"/>
      <c r="IDF5" s="20"/>
      <c r="IDG5" s="20"/>
      <c r="IDH5" s="20"/>
      <c r="IDI5" s="20"/>
      <c r="IDJ5" s="20"/>
      <c r="IDK5" s="20"/>
      <c r="IDL5" s="20"/>
      <c r="IDM5" s="20"/>
      <c r="IDN5" s="20"/>
      <c r="IDO5" s="20"/>
      <c r="IDP5" s="20"/>
      <c r="IDQ5" s="20"/>
      <c r="IDR5" s="20"/>
      <c r="IDS5" s="20"/>
      <c r="IDT5" s="20"/>
      <c r="IDU5" s="20"/>
      <c r="IDV5" s="20"/>
      <c r="IDW5" s="20"/>
      <c r="IDX5" s="20"/>
      <c r="IDY5" s="20"/>
      <c r="IDZ5" s="20"/>
      <c r="IEA5" s="20"/>
      <c r="IEB5" s="20"/>
      <c r="IEC5" s="20"/>
      <c r="IED5" s="20"/>
      <c r="IEE5" s="20"/>
      <c r="IEF5" s="20"/>
      <c r="IEG5" s="20"/>
      <c r="IEH5" s="20"/>
      <c r="IEI5" s="20"/>
      <c r="IEJ5" s="20"/>
      <c r="IEK5" s="20"/>
      <c r="IEL5" s="20"/>
      <c r="IEM5" s="20"/>
      <c r="IEN5" s="20"/>
      <c r="IEO5" s="20"/>
      <c r="IEP5" s="20"/>
      <c r="IEQ5" s="20"/>
      <c r="IER5" s="20"/>
      <c r="IES5" s="20"/>
      <c r="IET5" s="20"/>
      <c r="IEU5" s="20"/>
      <c r="IEV5" s="20"/>
      <c r="IEW5" s="20"/>
      <c r="IEX5" s="20"/>
      <c r="IEY5" s="20"/>
      <c r="IEZ5" s="20"/>
      <c r="IFA5" s="20"/>
      <c r="IFB5" s="20"/>
      <c r="IFC5" s="20"/>
      <c r="IFD5" s="20"/>
      <c r="IFE5" s="20"/>
      <c r="IFF5" s="20"/>
      <c r="IFG5" s="20"/>
      <c r="IFH5" s="20"/>
      <c r="IFI5" s="20"/>
      <c r="IFJ5" s="20"/>
      <c r="IFK5" s="20"/>
      <c r="IFL5" s="20"/>
      <c r="IFM5" s="20"/>
      <c r="IFN5" s="20"/>
      <c r="IFO5" s="20"/>
      <c r="IFP5" s="20"/>
      <c r="IFQ5" s="20"/>
      <c r="IFR5" s="20"/>
      <c r="IFS5" s="20"/>
      <c r="IFT5" s="20"/>
      <c r="IFU5" s="20"/>
      <c r="IFV5" s="20"/>
      <c r="IFW5" s="20"/>
      <c r="IFX5" s="20"/>
      <c r="IFY5" s="20"/>
      <c r="IFZ5" s="20"/>
      <c r="IGA5" s="20"/>
      <c r="IGB5" s="20"/>
      <c r="IGC5" s="20"/>
      <c r="IGD5" s="20"/>
      <c r="IGE5" s="20"/>
      <c r="IGF5" s="20"/>
      <c r="IGG5" s="20"/>
      <c r="IGH5" s="20"/>
      <c r="IGI5" s="20"/>
      <c r="IGJ5" s="20"/>
      <c r="IGK5" s="20"/>
      <c r="IGL5" s="20"/>
      <c r="IGM5" s="20"/>
      <c r="IGN5" s="20"/>
      <c r="IGO5" s="20"/>
      <c r="IGP5" s="20"/>
      <c r="IGQ5" s="20"/>
      <c r="IGR5" s="20"/>
      <c r="IGS5" s="20"/>
      <c r="IGT5" s="20"/>
      <c r="IGU5" s="20"/>
      <c r="IGV5" s="20"/>
      <c r="IGW5" s="20"/>
      <c r="IGX5" s="20"/>
      <c r="IGY5" s="20"/>
      <c r="IGZ5" s="20"/>
      <c r="IHA5" s="20"/>
      <c r="IHB5" s="20"/>
      <c r="IHC5" s="20"/>
      <c r="IHD5" s="20"/>
      <c r="IHE5" s="20"/>
      <c r="IHF5" s="20"/>
      <c r="IHG5" s="20"/>
      <c r="IHH5" s="20"/>
      <c r="IHI5" s="20"/>
      <c r="IHJ5" s="20"/>
      <c r="IHK5" s="20"/>
      <c r="IHL5" s="20"/>
      <c r="IHM5" s="20"/>
      <c r="IHN5" s="20"/>
      <c r="IHO5" s="20"/>
      <c r="IHP5" s="20"/>
      <c r="IHQ5" s="20"/>
      <c r="IHR5" s="20"/>
      <c r="IHS5" s="20"/>
      <c r="IHT5" s="20"/>
      <c r="IHU5" s="20"/>
      <c r="IHV5" s="20"/>
      <c r="IHW5" s="20"/>
      <c r="IHX5" s="20"/>
      <c r="IHY5" s="20"/>
      <c r="IHZ5" s="20"/>
      <c r="IIA5" s="20"/>
      <c r="IIB5" s="20"/>
      <c r="IIC5" s="20"/>
      <c r="IID5" s="20"/>
      <c r="IIE5" s="20"/>
      <c r="IIF5" s="20"/>
      <c r="IIG5" s="20"/>
      <c r="IIH5" s="20"/>
      <c r="III5" s="20"/>
      <c r="IIJ5" s="20"/>
      <c r="IIK5" s="20"/>
      <c r="IIL5" s="20"/>
      <c r="IIM5" s="20"/>
      <c r="IIN5" s="20"/>
      <c r="IIO5" s="20"/>
      <c r="IIP5" s="20"/>
      <c r="IIQ5" s="20"/>
      <c r="IIR5" s="20"/>
      <c r="IIS5" s="20"/>
      <c r="IIT5" s="20"/>
      <c r="IIU5" s="20"/>
      <c r="IIV5" s="20"/>
      <c r="IIW5" s="20"/>
      <c r="IIX5" s="20"/>
      <c r="IIY5" s="20"/>
      <c r="IIZ5" s="20"/>
      <c r="IJA5" s="20"/>
      <c r="IJB5" s="20"/>
      <c r="IJC5" s="20"/>
      <c r="IJD5" s="20"/>
      <c r="IJE5" s="20"/>
      <c r="IJF5" s="20"/>
      <c r="IJG5" s="20"/>
      <c r="IJH5" s="20"/>
      <c r="IJI5" s="20"/>
      <c r="IJJ5" s="20"/>
      <c r="IJK5" s="20"/>
      <c r="IJL5" s="20"/>
      <c r="IJM5" s="20"/>
      <c r="IJN5" s="20"/>
      <c r="IJO5" s="20"/>
      <c r="IJP5" s="20"/>
      <c r="IJQ5" s="20"/>
      <c r="IJR5" s="20"/>
      <c r="IJS5" s="20"/>
      <c r="IJT5" s="20"/>
      <c r="IJU5" s="20"/>
      <c r="IJV5" s="20"/>
      <c r="IJW5" s="20"/>
      <c r="IJX5" s="20"/>
      <c r="IJY5" s="20"/>
      <c r="IJZ5" s="20"/>
      <c r="IKA5" s="20"/>
      <c r="IKB5" s="20"/>
      <c r="IKC5" s="20"/>
      <c r="IKD5" s="20"/>
      <c r="IKE5" s="20"/>
      <c r="IKF5" s="20"/>
      <c r="IKG5" s="20"/>
      <c r="IKH5" s="20"/>
      <c r="IKI5" s="20"/>
      <c r="IKJ5" s="20"/>
      <c r="IKK5" s="20"/>
      <c r="IKL5" s="20"/>
      <c r="IKM5" s="20"/>
      <c r="IKN5" s="20"/>
      <c r="IKO5" s="20"/>
      <c r="IKP5" s="20"/>
      <c r="IKQ5" s="20"/>
      <c r="IKR5" s="20"/>
      <c r="IKS5" s="20"/>
      <c r="IKT5" s="20"/>
      <c r="IKU5" s="20"/>
      <c r="IKV5" s="20"/>
      <c r="IKW5" s="20"/>
      <c r="IKX5" s="20"/>
      <c r="IKY5" s="20"/>
      <c r="IKZ5" s="20"/>
      <c r="ILA5" s="20"/>
      <c r="ILB5" s="20"/>
      <c r="ILC5" s="20"/>
      <c r="ILD5" s="20"/>
      <c r="ILE5" s="20"/>
      <c r="ILF5" s="20"/>
      <c r="ILG5" s="20"/>
      <c r="ILH5" s="20"/>
      <c r="ILI5" s="20"/>
      <c r="ILJ5" s="20"/>
      <c r="ILK5" s="20"/>
      <c r="ILL5" s="20"/>
      <c r="ILM5" s="20"/>
      <c r="ILN5" s="20"/>
      <c r="ILO5" s="20"/>
      <c r="ILP5" s="20"/>
      <c r="ILQ5" s="20"/>
      <c r="ILR5" s="20"/>
      <c r="ILS5" s="20"/>
      <c r="ILT5" s="20"/>
      <c r="ILU5" s="20"/>
      <c r="ILV5" s="20"/>
      <c r="ILW5" s="20"/>
      <c r="ILX5" s="20"/>
      <c r="ILY5" s="20"/>
      <c r="ILZ5" s="20"/>
      <c r="IMA5" s="20"/>
      <c r="IMB5" s="20"/>
      <c r="IMC5" s="20"/>
      <c r="IMD5" s="20"/>
      <c r="IME5" s="20"/>
      <c r="IMF5" s="20"/>
      <c r="IMG5" s="20"/>
      <c r="IMH5" s="20"/>
      <c r="IMI5" s="20"/>
      <c r="IMJ5" s="20"/>
      <c r="IMK5" s="20"/>
      <c r="IML5" s="20"/>
      <c r="IMM5" s="20"/>
      <c r="IMN5" s="20"/>
      <c r="IMO5" s="20"/>
      <c r="IMP5" s="20"/>
      <c r="IMQ5" s="20"/>
      <c r="IMR5" s="20"/>
      <c r="IMS5" s="20"/>
      <c r="IMT5" s="20"/>
      <c r="IMU5" s="20"/>
      <c r="IMV5" s="20"/>
      <c r="IMW5" s="20"/>
      <c r="IMX5" s="20"/>
      <c r="IMY5" s="20"/>
      <c r="IMZ5" s="20"/>
      <c r="INA5" s="20"/>
      <c r="INB5" s="20"/>
      <c r="INC5" s="20"/>
      <c r="IND5" s="20"/>
      <c r="INE5" s="20"/>
      <c r="INF5" s="20"/>
      <c r="ING5" s="20"/>
      <c r="INH5" s="20"/>
      <c r="INI5" s="20"/>
      <c r="INJ5" s="20"/>
      <c r="INK5" s="20"/>
      <c r="INL5" s="20"/>
      <c r="INM5" s="20"/>
      <c r="INN5" s="20"/>
      <c r="INO5" s="20"/>
      <c r="INP5" s="20"/>
      <c r="INQ5" s="20"/>
      <c r="INR5" s="20"/>
      <c r="INS5" s="20"/>
      <c r="INT5" s="20"/>
      <c r="INU5" s="20"/>
      <c r="INV5" s="20"/>
      <c r="INW5" s="20"/>
      <c r="INX5" s="20"/>
      <c r="INY5" s="20"/>
      <c r="INZ5" s="20"/>
      <c r="IOA5" s="20"/>
      <c r="IOB5" s="20"/>
      <c r="IOC5" s="20"/>
      <c r="IOD5" s="20"/>
      <c r="IOE5" s="20"/>
      <c r="IOF5" s="20"/>
      <c r="IOG5" s="20"/>
      <c r="IOH5" s="20"/>
      <c r="IOI5" s="20"/>
      <c r="IOJ5" s="20"/>
      <c r="IOK5" s="20"/>
      <c r="IOL5" s="20"/>
      <c r="IOM5" s="20"/>
      <c r="ION5" s="20"/>
      <c r="IOO5" s="20"/>
      <c r="IOP5" s="20"/>
      <c r="IOQ5" s="20"/>
      <c r="IOR5" s="20"/>
      <c r="IOS5" s="20"/>
      <c r="IOT5" s="20"/>
      <c r="IOU5" s="20"/>
      <c r="IOV5" s="20"/>
      <c r="IOW5" s="20"/>
      <c r="IOX5" s="20"/>
      <c r="IOY5" s="20"/>
      <c r="IOZ5" s="20"/>
      <c r="IPA5" s="20"/>
      <c r="IPB5" s="20"/>
      <c r="IPC5" s="20"/>
      <c r="IPD5" s="20"/>
      <c r="IPE5" s="20"/>
      <c r="IPF5" s="20"/>
      <c r="IPG5" s="20"/>
      <c r="IPH5" s="20"/>
      <c r="IPI5" s="20"/>
      <c r="IPJ5" s="20"/>
      <c r="IPK5" s="20"/>
      <c r="IPL5" s="20"/>
      <c r="IPM5" s="20"/>
      <c r="IPN5" s="20"/>
      <c r="IPO5" s="20"/>
      <c r="IPP5" s="20"/>
      <c r="IPQ5" s="20"/>
      <c r="IPR5" s="20"/>
      <c r="IPS5" s="20"/>
      <c r="IPT5" s="20"/>
      <c r="IPU5" s="20"/>
      <c r="IPV5" s="20"/>
      <c r="IPW5" s="20"/>
      <c r="IPX5" s="20"/>
      <c r="IPY5" s="20"/>
      <c r="IPZ5" s="20"/>
      <c r="IQA5" s="20"/>
      <c r="IQB5" s="20"/>
      <c r="IQC5" s="20"/>
      <c r="IQD5" s="20"/>
      <c r="IQE5" s="20"/>
      <c r="IQF5" s="20"/>
      <c r="IQG5" s="20"/>
      <c r="IQH5" s="20"/>
      <c r="IQI5" s="20"/>
      <c r="IQJ5" s="20"/>
      <c r="IQK5" s="20"/>
      <c r="IQL5" s="20"/>
      <c r="IQM5" s="20"/>
      <c r="IQN5" s="20"/>
      <c r="IQO5" s="20"/>
      <c r="IQP5" s="20"/>
      <c r="IQQ5" s="20"/>
      <c r="IQR5" s="20"/>
      <c r="IQS5" s="20"/>
      <c r="IQT5" s="20"/>
      <c r="IQU5" s="20"/>
      <c r="IQV5" s="20"/>
      <c r="IQW5" s="20"/>
      <c r="IQX5" s="20"/>
      <c r="IQY5" s="20"/>
      <c r="IQZ5" s="20"/>
      <c r="IRA5" s="20"/>
      <c r="IRB5" s="20"/>
      <c r="IRC5" s="20"/>
      <c r="IRD5" s="20"/>
      <c r="IRE5" s="20"/>
      <c r="IRF5" s="20"/>
      <c r="IRG5" s="20"/>
      <c r="IRH5" s="20"/>
      <c r="IRI5" s="20"/>
      <c r="IRJ5" s="20"/>
      <c r="IRK5" s="20"/>
      <c r="IRL5" s="20"/>
      <c r="IRM5" s="20"/>
      <c r="IRN5" s="20"/>
      <c r="IRO5" s="20"/>
      <c r="IRP5" s="20"/>
      <c r="IRQ5" s="20"/>
      <c r="IRR5" s="20"/>
      <c r="IRS5" s="20"/>
      <c r="IRT5" s="20"/>
      <c r="IRU5" s="20"/>
      <c r="IRV5" s="20"/>
      <c r="IRW5" s="20"/>
      <c r="IRX5" s="20"/>
      <c r="IRY5" s="20"/>
      <c r="IRZ5" s="20"/>
      <c r="ISA5" s="20"/>
      <c r="ISB5" s="20"/>
      <c r="ISC5" s="20"/>
      <c r="ISD5" s="20"/>
      <c r="ISE5" s="20"/>
      <c r="ISF5" s="20"/>
      <c r="ISG5" s="20"/>
      <c r="ISH5" s="20"/>
      <c r="ISI5" s="20"/>
      <c r="ISJ5" s="20"/>
      <c r="ISK5" s="20"/>
      <c r="ISL5" s="20"/>
      <c r="ISM5" s="20"/>
      <c r="ISN5" s="20"/>
      <c r="ISO5" s="20"/>
      <c r="ISP5" s="20"/>
      <c r="ISQ5" s="20"/>
      <c r="ISR5" s="20"/>
      <c r="ISS5" s="20"/>
      <c r="IST5" s="20"/>
      <c r="ISU5" s="20"/>
      <c r="ISV5" s="20"/>
      <c r="ISW5" s="20"/>
      <c r="ISX5" s="20"/>
      <c r="ISY5" s="20"/>
      <c r="ISZ5" s="20"/>
      <c r="ITA5" s="20"/>
      <c r="ITB5" s="20"/>
      <c r="ITC5" s="20"/>
      <c r="ITD5" s="20"/>
      <c r="ITE5" s="20"/>
      <c r="ITF5" s="20"/>
      <c r="ITG5" s="20"/>
      <c r="ITH5" s="20"/>
      <c r="ITI5" s="20"/>
      <c r="ITJ5" s="20"/>
      <c r="ITK5" s="20"/>
      <c r="ITL5" s="20"/>
      <c r="ITM5" s="20"/>
      <c r="ITN5" s="20"/>
      <c r="ITO5" s="20"/>
      <c r="ITP5" s="20"/>
      <c r="ITQ5" s="20"/>
      <c r="ITR5" s="20"/>
      <c r="ITS5" s="20"/>
      <c r="ITT5" s="20"/>
      <c r="ITU5" s="20"/>
      <c r="ITV5" s="20"/>
      <c r="ITW5" s="20"/>
      <c r="ITX5" s="20"/>
      <c r="ITY5" s="20"/>
      <c r="ITZ5" s="20"/>
      <c r="IUA5" s="20"/>
      <c r="IUB5" s="20"/>
      <c r="IUC5" s="20"/>
      <c r="IUD5" s="20"/>
      <c r="IUE5" s="20"/>
      <c r="IUF5" s="20"/>
      <c r="IUG5" s="20"/>
      <c r="IUH5" s="20"/>
      <c r="IUI5" s="20"/>
      <c r="IUJ5" s="20"/>
      <c r="IUK5" s="20"/>
      <c r="IUL5" s="20"/>
      <c r="IUM5" s="20"/>
      <c r="IUN5" s="20"/>
      <c r="IUO5" s="20"/>
      <c r="IUP5" s="20"/>
      <c r="IUQ5" s="20"/>
      <c r="IUR5" s="20"/>
      <c r="IUS5" s="20"/>
      <c r="IUT5" s="20"/>
      <c r="IUU5" s="20"/>
      <c r="IUV5" s="20"/>
      <c r="IUW5" s="20"/>
      <c r="IUX5" s="20"/>
      <c r="IUY5" s="20"/>
      <c r="IUZ5" s="20"/>
      <c r="IVA5" s="20"/>
      <c r="IVB5" s="20"/>
      <c r="IVC5" s="20"/>
      <c r="IVD5" s="20"/>
      <c r="IVE5" s="20"/>
      <c r="IVF5" s="20"/>
      <c r="IVG5" s="20"/>
      <c r="IVH5" s="20"/>
      <c r="IVI5" s="20"/>
      <c r="IVJ5" s="20"/>
      <c r="IVK5" s="20"/>
      <c r="IVL5" s="20"/>
      <c r="IVM5" s="20"/>
      <c r="IVN5" s="20"/>
      <c r="IVO5" s="20"/>
      <c r="IVP5" s="20"/>
      <c r="IVQ5" s="20"/>
      <c r="IVR5" s="20"/>
      <c r="IVS5" s="20"/>
      <c r="IVT5" s="20"/>
      <c r="IVU5" s="20"/>
      <c r="IVV5" s="20"/>
      <c r="IVW5" s="20"/>
      <c r="IVX5" s="20"/>
      <c r="IVY5" s="20"/>
      <c r="IVZ5" s="20"/>
      <c r="IWA5" s="20"/>
      <c r="IWB5" s="20"/>
      <c r="IWC5" s="20"/>
      <c r="IWD5" s="20"/>
      <c r="IWE5" s="20"/>
      <c r="IWF5" s="20"/>
      <c r="IWG5" s="20"/>
      <c r="IWH5" s="20"/>
      <c r="IWI5" s="20"/>
      <c r="IWJ5" s="20"/>
      <c r="IWK5" s="20"/>
      <c r="IWL5" s="20"/>
      <c r="IWM5" s="20"/>
      <c r="IWN5" s="20"/>
      <c r="IWO5" s="20"/>
      <c r="IWP5" s="20"/>
      <c r="IWQ5" s="20"/>
      <c r="IWR5" s="20"/>
      <c r="IWS5" s="20"/>
      <c r="IWT5" s="20"/>
      <c r="IWU5" s="20"/>
      <c r="IWV5" s="20"/>
      <c r="IWW5" s="20"/>
      <c r="IWX5" s="20"/>
      <c r="IWY5" s="20"/>
      <c r="IWZ5" s="20"/>
      <c r="IXA5" s="20"/>
      <c r="IXB5" s="20"/>
      <c r="IXC5" s="20"/>
      <c r="IXD5" s="20"/>
      <c r="IXE5" s="20"/>
      <c r="IXF5" s="20"/>
      <c r="IXG5" s="20"/>
      <c r="IXH5" s="20"/>
      <c r="IXI5" s="20"/>
      <c r="IXJ5" s="20"/>
      <c r="IXK5" s="20"/>
      <c r="IXL5" s="20"/>
      <c r="IXM5" s="20"/>
      <c r="IXN5" s="20"/>
      <c r="IXO5" s="20"/>
      <c r="IXP5" s="20"/>
      <c r="IXQ5" s="20"/>
      <c r="IXR5" s="20"/>
      <c r="IXS5" s="20"/>
      <c r="IXT5" s="20"/>
      <c r="IXU5" s="20"/>
      <c r="IXV5" s="20"/>
      <c r="IXW5" s="20"/>
      <c r="IXX5" s="20"/>
      <c r="IXY5" s="20"/>
      <c r="IXZ5" s="20"/>
      <c r="IYA5" s="20"/>
      <c r="IYB5" s="20"/>
      <c r="IYC5" s="20"/>
      <c r="IYD5" s="20"/>
      <c r="IYE5" s="20"/>
      <c r="IYF5" s="20"/>
      <c r="IYG5" s="20"/>
      <c r="IYH5" s="20"/>
      <c r="IYI5" s="20"/>
      <c r="IYJ5" s="20"/>
      <c r="IYK5" s="20"/>
      <c r="IYL5" s="20"/>
      <c r="IYM5" s="20"/>
      <c r="IYN5" s="20"/>
      <c r="IYO5" s="20"/>
      <c r="IYP5" s="20"/>
      <c r="IYQ5" s="20"/>
      <c r="IYR5" s="20"/>
      <c r="IYS5" s="20"/>
      <c r="IYT5" s="20"/>
      <c r="IYU5" s="20"/>
      <c r="IYV5" s="20"/>
      <c r="IYW5" s="20"/>
      <c r="IYX5" s="20"/>
      <c r="IYY5" s="20"/>
      <c r="IYZ5" s="20"/>
      <c r="IZA5" s="20"/>
      <c r="IZB5" s="20"/>
      <c r="IZC5" s="20"/>
      <c r="IZD5" s="20"/>
      <c r="IZE5" s="20"/>
      <c r="IZF5" s="20"/>
      <c r="IZG5" s="20"/>
      <c r="IZH5" s="20"/>
      <c r="IZI5" s="20"/>
      <c r="IZJ5" s="20"/>
      <c r="IZK5" s="20"/>
      <c r="IZL5" s="20"/>
      <c r="IZM5" s="20"/>
      <c r="IZN5" s="20"/>
      <c r="IZO5" s="20"/>
      <c r="IZP5" s="20"/>
      <c r="IZQ5" s="20"/>
      <c r="IZR5" s="20"/>
      <c r="IZS5" s="20"/>
      <c r="IZT5" s="20"/>
      <c r="IZU5" s="20"/>
      <c r="IZV5" s="20"/>
      <c r="IZW5" s="20"/>
      <c r="IZX5" s="20"/>
      <c r="IZY5" s="20"/>
      <c r="IZZ5" s="20"/>
      <c r="JAA5" s="20"/>
      <c r="JAB5" s="20"/>
      <c r="JAC5" s="20"/>
      <c r="JAD5" s="20"/>
      <c r="JAE5" s="20"/>
      <c r="JAF5" s="20"/>
      <c r="JAG5" s="20"/>
      <c r="JAH5" s="20"/>
      <c r="JAI5" s="20"/>
      <c r="JAJ5" s="20"/>
      <c r="JAK5" s="20"/>
      <c r="JAL5" s="20"/>
      <c r="JAM5" s="20"/>
      <c r="JAN5" s="20"/>
      <c r="JAO5" s="20"/>
      <c r="JAP5" s="20"/>
      <c r="JAQ5" s="20"/>
      <c r="JAR5" s="20"/>
      <c r="JAS5" s="20"/>
      <c r="JAT5" s="20"/>
      <c r="JAU5" s="20"/>
      <c r="JAV5" s="20"/>
      <c r="JAW5" s="20"/>
      <c r="JAX5" s="20"/>
      <c r="JAY5" s="20"/>
      <c r="JAZ5" s="20"/>
      <c r="JBA5" s="20"/>
      <c r="JBB5" s="20"/>
      <c r="JBC5" s="20"/>
      <c r="JBD5" s="20"/>
      <c r="JBE5" s="20"/>
      <c r="JBF5" s="20"/>
      <c r="JBG5" s="20"/>
      <c r="JBH5" s="20"/>
      <c r="JBI5" s="20"/>
      <c r="JBJ5" s="20"/>
      <c r="JBK5" s="20"/>
      <c r="JBL5" s="20"/>
      <c r="JBM5" s="20"/>
      <c r="JBN5" s="20"/>
      <c r="JBO5" s="20"/>
      <c r="JBP5" s="20"/>
      <c r="JBQ5" s="20"/>
      <c r="JBR5" s="20"/>
      <c r="JBS5" s="20"/>
      <c r="JBT5" s="20"/>
      <c r="JBU5" s="20"/>
      <c r="JBV5" s="20"/>
      <c r="JBW5" s="20"/>
      <c r="JBX5" s="20"/>
      <c r="JBY5" s="20"/>
      <c r="JBZ5" s="20"/>
      <c r="JCA5" s="20"/>
      <c r="JCB5" s="20"/>
      <c r="JCC5" s="20"/>
      <c r="JCD5" s="20"/>
      <c r="JCE5" s="20"/>
      <c r="JCF5" s="20"/>
      <c r="JCG5" s="20"/>
      <c r="JCH5" s="20"/>
      <c r="JCI5" s="20"/>
      <c r="JCJ5" s="20"/>
      <c r="JCK5" s="20"/>
      <c r="JCL5" s="20"/>
      <c r="JCM5" s="20"/>
      <c r="JCN5" s="20"/>
      <c r="JCO5" s="20"/>
      <c r="JCP5" s="20"/>
      <c r="JCQ5" s="20"/>
      <c r="JCR5" s="20"/>
      <c r="JCS5" s="20"/>
      <c r="JCT5" s="20"/>
      <c r="JCU5" s="20"/>
      <c r="JCV5" s="20"/>
      <c r="JCW5" s="20"/>
      <c r="JCX5" s="20"/>
      <c r="JCY5" s="20"/>
      <c r="JCZ5" s="20"/>
      <c r="JDA5" s="20"/>
      <c r="JDB5" s="20"/>
      <c r="JDC5" s="20"/>
      <c r="JDD5" s="20"/>
      <c r="JDE5" s="20"/>
      <c r="JDF5" s="20"/>
      <c r="JDG5" s="20"/>
      <c r="JDH5" s="20"/>
      <c r="JDI5" s="20"/>
      <c r="JDJ5" s="20"/>
      <c r="JDK5" s="20"/>
      <c r="JDL5" s="20"/>
      <c r="JDM5" s="20"/>
      <c r="JDN5" s="20"/>
      <c r="JDO5" s="20"/>
      <c r="JDP5" s="20"/>
      <c r="JDQ5" s="20"/>
      <c r="JDR5" s="20"/>
      <c r="JDS5" s="20"/>
      <c r="JDT5" s="20"/>
      <c r="JDU5" s="20"/>
      <c r="JDV5" s="20"/>
      <c r="JDW5" s="20"/>
      <c r="JDX5" s="20"/>
      <c r="JDY5" s="20"/>
      <c r="JDZ5" s="20"/>
      <c r="JEA5" s="20"/>
      <c r="JEB5" s="20"/>
      <c r="JEC5" s="20"/>
      <c r="JED5" s="20"/>
      <c r="JEE5" s="20"/>
      <c r="JEF5" s="20"/>
      <c r="JEG5" s="20"/>
      <c r="JEH5" s="20"/>
      <c r="JEI5" s="20"/>
      <c r="JEJ5" s="20"/>
      <c r="JEK5" s="20"/>
      <c r="JEL5" s="20"/>
      <c r="JEM5" s="20"/>
      <c r="JEN5" s="20"/>
      <c r="JEO5" s="20"/>
      <c r="JEP5" s="20"/>
      <c r="JEQ5" s="20"/>
      <c r="JER5" s="20"/>
      <c r="JES5" s="20"/>
      <c r="JET5" s="20"/>
      <c r="JEU5" s="20"/>
      <c r="JEV5" s="20"/>
      <c r="JEW5" s="20"/>
      <c r="JEX5" s="20"/>
      <c r="JEY5" s="20"/>
      <c r="JEZ5" s="20"/>
      <c r="JFA5" s="20"/>
      <c r="JFB5" s="20"/>
      <c r="JFC5" s="20"/>
      <c r="JFD5" s="20"/>
      <c r="JFE5" s="20"/>
      <c r="JFF5" s="20"/>
      <c r="JFG5" s="20"/>
      <c r="JFH5" s="20"/>
      <c r="JFI5" s="20"/>
      <c r="JFJ5" s="20"/>
      <c r="JFK5" s="20"/>
      <c r="JFL5" s="20"/>
      <c r="JFM5" s="20"/>
      <c r="JFN5" s="20"/>
      <c r="JFO5" s="20"/>
      <c r="JFP5" s="20"/>
      <c r="JFQ5" s="20"/>
      <c r="JFR5" s="20"/>
      <c r="JFS5" s="20"/>
      <c r="JFT5" s="20"/>
      <c r="JFU5" s="20"/>
      <c r="JFV5" s="20"/>
      <c r="JFW5" s="20"/>
      <c r="JFX5" s="20"/>
      <c r="JFY5" s="20"/>
      <c r="JFZ5" s="20"/>
      <c r="JGA5" s="20"/>
      <c r="JGB5" s="20"/>
      <c r="JGC5" s="20"/>
      <c r="JGD5" s="20"/>
      <c r="JGE5" s="20"/>
      <c r="JGF5" s="20"/>
      <c r="JGG5" s="20"/>
      <c r="JGH5" s="20"/>
      <c r="JGI5" s="20"/>
      <c r="JGJ5" s="20"/>
      <c r="JGK5" s="20"/>
      <c r="JGL5" s="20"/>
      <c r="JGM5" s="20"/>
      <c r="JGN5" s="20"/>
      <c r="JGO5" s="20"/>
      <c r="JGP5" s="20"/>
      <c r="JGQ5" s="20"/>
      <c r="JGR5" s="20"/>
      <c r="JGS5" s="20"/>
      <c r="JGT5" s="20"/>
      <c r="JGU5" s="20"/>
      <c r="JGV5" s="20"/>
      <c r="JGW5" s="20"/>
      <c r="JGX5" s="20"/>
      <c r="JGY5" s="20"/>
      <c r="JGZ5" s="20"/>
      <c r="JHA5" s="20"/>
      <c r="JHB5" s="20"/>
      <c r="JHC5" s="20"/>
      <c r="JHD5" s="20"/>
      <c r="JHE5" s="20"/>
      <c r="JHF5" s="20"/>
      <c r="JHG5" s="20"/>
      <c r="JHH5" s="20"/>
      <c r="JHI5" s="20"/>
      <c r="JHJ5" s="20"/>
      <c r="JHK5" s="20"/>
      <c r="JHL5" s="20"/>
      <c r="JHM5" s="20"/>
      <c r="JHN5" s="20"/>
      <c r="JHO5" s="20"/>
      <c r="JHP5" s="20"/>
      <c r="JHQ5" s="20"/>
      <c r="JHR5" s="20"/>
      <c r="JHS5" s="20"/>
      <c r="JHT5" s="20"/>
      <c r="JHU5" s="20"/>
      <c r="JHV5" s="20"/>
      <c r="JHW5" s="20"/>
      <c r="JHX5" s="20"/>
      <c r="JHY5" s="20"/>
      <c r="JHZ5" s="20"/>
      <c r="JIA5" s="20"/>
      <c r="JIB5" s="20"/>
      <c r="JIC5" s="20"/>
      <c r="JID5" s="20"/>
      <c r="JIE5" s="20"/>
      <c r="JIF5" s="20"/>
      <c r="JIG5" s="20"/>
      <c r="JIH5" s="20"/>
      <c r="JII5" s="20"/>
      <c r="JIJ5" s="20"/>
      <c r="JIK5" s="20"/>
      <c r="JIL5" s="20"/>
      <c r="JIM5" s="20"/>
      <c r="JIN5" s="20"/>
      <c r="JIO5" s="20"/>
      <c r="JIP5" s="20"/>
      <c r="JIQ5" s="20"/>
      <c r="JIR5" s="20"/>
      <c r="JIS5" s="20"/>
      <c r="JIT5" s="20"/>
      <c r="JIU5" s="20"/>
      <c r="JIV5" s="20"/>
      <c r="JIW5" s="20"/>
      <c r="JIX5" s="20"/>
      <c r="JIY5" s="20"/>
      <c r="JIZ5" s="20"/>
      <c r="JJA5" s="20"/>
      <c r="JJB5" s="20"/>
      <c r="JJC5" s="20"/>
      <c r="JJD5" s="20"/>
      <c r="JJE5" s="20"/>
      <c r="JJF5" s="20"/>
      <c r="JJG5" s="20"/>
      <c r="JJH5" s="20"/>
      <c r="JJI5" s="20"/>
      <c r="JJJ5" s="20"/>
      <c r="JJK5" s="20"/>
      <c r="JJL5" s="20"/>
      <c r="JJM5" s="20"/>
      <c r="JJN5" s="20"/>
      <c r="JJO5" s="20"/>
      <c r="JJP5" s="20"/>
      <c r="JJQ5" s="20"/>
      <c r="JJR5" s="20"/>
      <c r="JJS5" s="20"/>
      <c r="JJT5" s="20"/>
      <c r="JJU5" s="20"/>
      <c r="JJV5" s="20"/>
      <c r="JJW5" s="20"/>
      <c r="JJX5" s="20"/>
      <c r="JJY5" s="20"/>
      <c r="JJZ5" s="20"/>
      <c r="JKA5" s="20"/>
      <c r="JKB5" s="20"/>
      <c r="JKC5" s="20"/>
      <c r="JKD5" s="20"/>
      <c r="JKE5" s="20"/>
      <c r="JKF5" s="20"/>
      <c r="JKG5" s="20"/>
      <c r="JKH5" s="20"/>
      <c r="JKI5" s="20"/>
      <c r="JKJ5" s="20"/>
      <c r="JKK5" s="20"/>
      <c r="JKL5" s="20"/>
      <c r="JKM5" s="20"/>
      <c r="JKN5" s="20"/>
      <c r="JKO5" s="20"/>
      <c r="JKP5" s="20"/>
      <c r="JKQ5" s="20"/>
      <c r="JKR5" s="20"/>
      <c r="JKS5" s="20"/>
      <c r="JKT5" s="20"/>
      <c r="JKU5" s="20"/>
      <c r="JKV5" s="20"/>
      <c r="JKW5" s="20"/>
      <c r="JKX5" s="20"/>
      <c r="JKY5" s="20"/>
      <c r="JKZ5" s="20"/>
      <c r="JLA5" s="20"/>
      <c r="JLB5" s="20"/>
      <c r="JLC5" s="20"/>
      <c r="JLD5" s="20"/>
      <c r="JLE5" s="20"/>
      <c r="JLF5" s="20"/>
      <c r="JLG5" s="20"/>
      <c r="JLH5" s="20"/>
      <c r="JLI5" s="20"/>
      <c r="JLJ5" s="20"/>
      <c r="JLK5" s="20"/>
      <c r="JLL5" s="20"/>
      <c r="JLM5" s="20"/>
      <c r="JLN5" s="20"/>
      <c r="JLO5" s="20"/>
      <c r="JLP5" s="20"/>
      <c r="JLQ5" s="20"/>
      <c r="JLR5" s="20"/>
      <c r="JLS5" s="20"/>
      <c r="JLT5" s="20"/>
      <c r="JLU5" s="20"/>
      <c r="JLV5" s="20"/>
      <c r="JLW5" s="20"/>
      <c r="JLX5" s="20"/>
      <c r="JLY5" s="20"/>
      <c r="JLZ5" s="20"/>
      <c r="JMA5" s="20"/>
      <c r="JMB5" s="20"/>
      <c r="JMC5" s="20"/>
      <c r="JMD5" s="20"/>
      <c r="JME5" s="20"/>
      <c r="JMF5" s="20"/>
      <c r="JMG5" s="20"/>
      <c r="JMH5" s="20"/>
      <c r="JMI5" s="20"/>
      <c r="JMJ5" s="20"/>
      <c r="JMK5" s="20"/>
      <c r="JML5" s="20"/>
      <c r="JMM5" s="20"/>
      <c r="JMN5" s="20"/>
      <c r="JMO5" s="20"/>
      <c r="JMP5" s="20"/>
      <c r="JMQ5" s="20"/>
      <c r="JMR5" s="20"/>
      <c r="JMS5" s="20"/>
      <c r="JMT5" s="20"/>
      <c r="JMU5" s="20"/>
      <c r="JMV5" s="20"/>
      <c r="JMW5" s="20"/>
      <c r="JMX5" s="20"/>
      <c r="JMY5" s="20"/>
      <c r="JMZ5" s="20"/>
      <c r="JNA5" s="20"/>
      <c r="JNB5" s="20"/>
      <c r="JNC5" s="20"/>
      <c r="JND5" s="20"/>
      <c r="JNE5" s="20"/>
      <c r="JNF5" s="20"/>
      <c r="JNG5" s="20"/>
      <c r="JNH5" s="20"/>
      <c r="JNI5" s="20"/>
      <c r="JNJ5" s="20"/>
      <c r="JNK5" s="20"/>
      <c r="JNL5" s="20"/>
      <c r="JNM5" s="20"/>
      <c r="JNN5" s="20"/>
      <c r="JNO5" s="20"/>
      <c r="JNP5" s="20"/>
      <c r="JNQ5" s="20"/>
      <c r="JNR5" s="20"/>
      <c r="JNS5" s="20"/>
      <c r="JNT5" s="20"/>
      <c r="JNU5" s="20"/>
      <c r="JNV5" s="20"/>
      <c r="JNW5" s="20"/>
      <c r="JNX5" s="20"/>
      <c r="JNY5" s="20"/>
      <c r="JNZ5" s="20"/>
      <c r="JOA5" s="20"/>
      <c r="JOB5" s="20"/>
      <c r="JOC5" s="20"/>
      <c r="JOD5" s="20"/>
      <c r="JOE5" s="20"/>
      <c r="JOF5" s="20"/>
      <c r="JOG5" s="20"/>
      <c r="JOH5" s="20"/>
      <c r="JOI5" s="20"/>
      <c r="JOJ5" s="20"/>
      <c r="JOK5" s="20"/>
      <c r="JOL5" s="20"/>
      <c r="JOM5" s="20"/>
      <c r="JON5" s="20"/>
      <c r="JOO5" s="20"/>
      <c r="JOP5" s="20"/>
      <c r="JOQ5" s="20"/>
      <c r="JOR5" s="20"/>
      <c r="JOS5" s="20"/>
      <c r="JOT5" s="20"/>
      <c r="JOU5" s="20"/>
      <c r="JOV5" s="20"/>
      <c r="JOW5" s="20"/>
      <c r="JOX5" s="20"/>
      <c r="JOY5" s="20"/>
      <c r="JOZ5" s="20"/>
      <c r="JPA5" s="20"/>
      <c r="JPB5" s="20"/>
      <c r="JPC5" s="20"/>
      <c r="JPD5" s="20"/>
      <c r="JPE5" s="20"/>
      <c r="JPF5" s="20"/>
      <c r="JPG5" s="20"/>
      <c r="JPH5" s="20"/>
      <c r="JPI5" s="20"/>
      <c r="JPJ5" s="20"/>
      <c r="JPK5" s="20"/>
      <c r="JPL5" s="20"/>
      <c r="JPM5" s="20"/>
      <c r="JPN5" s="20"/>
      <c r="JPO5" s="20"/>
      <c r="JPP5" s="20"/>
      <c r="JPQ5" s="20"/>
      <c r="JPR5" s="20"/>
      <c r="JPS5" s="20"/>
      <c r="JPT5" s="20"/>
      <c r="JPU5" s="20"/>
      <c r="JPV5" s="20"/>
      <c r="JPW5" s="20"/>
      <c r="JPX5" s="20"/>
      <c r="JPY5" s="20"/>
      <c r="JPZ5" s="20"/>
      <c r="JQA5" s="20"/>
      <c r="JQB5" s="20"/>
      <c r="JQC5" s="20"/>
      <c r="JQD5" s="20"/>
      <c r="JQE5" s="20"/>
      <c r="JQF5" s="20"/>
      <c r="JQG5" s="20"/>
      <c r="JQH5" s="20"/>
      <c r="JQI5" s="20"/>
      <c r="JQJ5" s="20"/>
      <c r="JQK5" s="20"/>
      <c r="JQL5" s="20"/>
      <c r="JQM5" s="20"/>
      <c r="JQN5" s="20"/>
      <c r="JQO5" s="20"/>
      <c r="JQP5" s="20"/>
      <c r="JQQ5" s="20"/>
      <c r="JQR5" s="20"/>
      <c r="JQS5" s="20"/>
      <c r="JQT5" s="20"/>
      <c r="JQU5" s="20"/>
      <c r="JQV5" s="20"/>
      <c r="JQW5" s="20"/>
      <c r="JQX5" s="20"/>
      <c r="JQY5" s="20"/>
      <c r="JQZ5" s="20"/>
      <c r="JRA5" s="20"/>
      <c r="JRB5" s="20"/>
      <c r="JRC5" s="20"/>
      <c r="JRD5" s="20"/>
      <c r="JRE5" s="20"/>
      <c r="JRF5" s="20"/>
      <c r="JRG5" s="20"/>
      <c r="JRH5" s="20"/>
      <c r="JRI5" s="20"/>
      <c r="JRJ5" s="20"/>
      <c r="JRK5" s="20"/>
      <c r="JRL5" s="20"/>
      <c r="JRM5" s="20"/>
      <c r="JRN5" s="20"/>
      <c r="JRO5" s="20"/>
      <c r="JRP5" s="20"/>
      <c r="JRQ5" s="20"/>
      <c r="JRR5" s="20"/>
      <c r="JRS5" s="20"/>
      <c r="JRT5" s="20"/>
      <c r="JRU5" s="20"/>
      <c r="JRV5" s="20"/>
      <c r="JRW5" s="20"/>
      <c r="JRX5" s="20"/>
      <c r="JRY5" s="20"/>
      <c r="JRZ5" s="20"/>
      <c r="JSA5" s="20"/>
      <c r="JSB5" s="20"/>
      <c r="JSC5" s="20"/>
      <c r="JSD5" s="20"/>
      <c r="JSE5" s="20"/>
      <c r="JSF5" s="20"/>
      <c r="JSG5" s="20"/>
      <c r="JSH5" s="20"/>
      <c r="JSI5" s="20"/>
      <c r="JSJ5" s="20"/>
      <c r="JSK5" s="20"/>
      <c r="JSL5" s="20"/>
      <c r="JSM5" s="20"/>
      <c r="JSN5" s="20"/>
      <c r="JSO5" s="20"/>
      <c r="JSP5" s="20"/>
      <c r="JSQ5" s="20"/>
      <c r="JSR5" s="20"/>
      <c r="JSS5" s="20"/>
      <c r="JST5" s="20"/>
      <c r="JSU5" s="20"/>
      <c r="JSV5" s="20"/>
      <c r="JSW5" s="20"/>
      <c r="JSX5" s="20"/>
      <c r="JSY5" s="20"/>
      <c r="JSZ5" s="20"/>
      <c r="JTA5" s="20"/>
      <c r="JTB5" s="20"/>
      <c r="JTC5" s="20"/>
      <c r="JTD5" s="20"/>
      <c r="JTE5" s="20"/>
      <c r="JTF5" s="20"/>
      <c r="JTG5" s="20"/>
      <c r="JTH5" s="20"/>
      <c r="JTI5" s="20"/>
      <c r="JTJ5" s="20"/>
      <c r="JTK5" s="20"/>
      <c r="JTL5" s="20"/>
      <c r="JTM5" s="20"/>
      <c r="JTN5" s="20"/>
      <c r="JTO5" s="20"/>
      <c r="JTP5" s="20"/>
      <c r="JTQ5" s="20"/>
      <c r="JTR5" s="20"/>
      <c r="JTS5" s="20"/>
      <c r="JTT5" s="20"/>
      <c r="JTU5" s="20"/>
      <c r="JTV5" s="20"/>
      <c r="JTW5" s="20"/>
      <c r="JTX5" s="20"/>
      <c r="JTY5" s="20"/>
      <c r="JTZ5" s="20"/>
      <c r="JUA5" s="20"/>
      <c r="JUB5" s="20"/>
      <c r="JUC5" s="20"/>
      <c r="JUD5" s="20"/>
      <c r="JUE5" s="20"/>
      <c r="JUF5" s="20"/>
      <c r="JUG5" s="20"/>
      <c r="JUH5" s="20"/>
      <c r="JUI5" s="20"/>
      <c r="JUJ5" s="20"/>
      <c r="JUK5" s="20"/>
      <c r="JUL5" s="20"/>
      <c r="JUM5" s="20"/>
      <c r="JUN5" s="20"/>
      <c r="JUO5" s="20"/>
      <c r="JUP5" s="20"/>
      <c r="JUQ5" s="20"/>
      <c r="JUR5" s="20"/>
      <c r="JUS5" s="20"/>
      <c r="JUT5" s="20"/>
      <c r="JUU5" s="20"/>
      <c r="JUV5" s="20"/>
      <c r="JUW5" s="20"/>
      <c r="JUX5" s="20"/>
      <c r="JUY5" s="20"/>
      <c r="JUZ5" s="20"/>
      <c r="JVA5" s="20"/>
      <c r="JVB5" s="20"/>
      <c r="JVC5" s="20"/>
      <c r="JVD5" s="20"/>
      <c r="JVE5" s="20"/>
      <c r="JVF5" s="20"/>
      <c r="JVG5" s="20"/>
      <c r="JVH5" s="20"/>
      <c r="JVI5" s="20"/>
      <c r="JVJ5" s="20"/>
      <c r="JVK5" s="20"/>
      <c r="JVL5" s="20"/>
      <c r="JVM5" s="20"/>
      <c r="JVN5" s="20"/>
      <c r="JVO5" s="20"/>
      <c r="JVP5" s="20"/>
      <c r="JVQ5" s="20"/>
      <c r="JVR5" s="20"/>
      <c r="JVS5" s="20"/>
      <c r="JVT5" s="20"/>
      <c r="JVU5" s="20"/>
      <c r="JVV5" s="20"/>
      <c r="JVW5" s="20"/>
      <c r="JVX5" s="20"/>
      <c r="JVY5" s="20"/>
      <c r="JVZ5" s="20"/>
      <c r="JWA5" s="20"/>
      <c r="JWB5" s="20"/>
      <c r="JWC5" s="20"/>
      <c r="JWD5" s="20"/>
      <c r="JWE5" s="20"/>
      <c r="JWF5" s="20"/>
      <c r="JWG5" s="20"/>
      <c r="JWH5" s="20"/>
      <c r="JWI5" s="20"/>
      <c r="JWJ5" s="20"/>
      <c r="JWK5" s="20"/>
      <c r="JWL5" s="20"/>
      <c r="JWM5" s="20"/>
      <c r="JWN5" s="20"/>
      <c r="JWO5" s="20"/>
      <c r="JWP5" s="20"/>
      <c r="JWQ5" s="20"/>
      <c r="JWR5" s="20"/>
      <c r="JWS5" s="20"/>
      <c r="JWT5" s="20"/>
      <c r="JWU5" s="20"/>
      <c r="JWV5" s="20"/>
      <c r="JWW5" s="20"/>
      <c r="JWX5" s="20"/>
      <c r="JWY5" s="20"/>
      <c r="JWZ5" s="20"/>
      <c r="JXA5" s="20"/>
      <c r="JXB5" s="20"/>
      <c r="JXC5" s="20"/>
      <c r="JXD5" s="20"/>
      <c r="JXE5" s="20"/>
      <c r="JXF5" s="20"/>
      <c r="JXG5" s="20"/>
      <c r="JXH5" s="20"/>
      <c r="JXI5" s="20"/>
      <c r="JXJ5" s="20"/>
      <c r="JXK5" s="20"/>
      <c r="JXL5" s="20"/>
      <c r="JXM5" s="20"/>
      <c r="JXN5" s="20"/>
      <c r="JXO5" s="20"/>
      <c r="JXP5" s="20"/>
      <c r="JXQ5" s="20"/>
      <c r="JXR5" s="20"/>
      <c r="JXS5" s="20"/>
      <c r="JXT5" s="20"/>
      <c r="JXU5" s="20"/>
      <c r="JXV5" s="20"/>
      <c r="JXW5" s="20"/>
      <c r="JXX5" s="20"/>
      <c r="JXY5" s="20"/>
      <c r="JXZ5" s="20"/>
      <c r="JYA5" s="20"/>
      <c r="JYB5" s="20"/>
      <c r="JYC5" s="20"/>
      <c r="JYD5" s="20"/>
      <c r="JYE5" s="20"/>
      <c r="JYF5" s="20"/>
      <c r="JYG5" s="20"/>
      <c r="JYH5" s="20"/>
      <c r="JYI5" s="20"/>
      <c r="JYJ5" s="20"/>
      <c r="JYK5" s="20"/>
      <c r="JYL5" s="20"/>
      <c r="JYM5" s="20"/>
      <c r="JYN5" s="20"/>
      <c r="JYO5" s="20"/>
      <c r="JYP5" s="20"/>
      <c r="JYQ5" s="20"/>
      <c r="JYR5" s="20"/>
      <c r="JYS5" s="20"/>
      <c r="JYT5" s="20"/>
      <c r="JYU5" s="20"/>
      <c r="JYV5" s="20"/>
      <c r="JYW5" s="20"/>
      <c r="JYX5" s="20"/>
      <c r="JYY5" s="20"/>
      <c r="JYZ5" s="20"/>
      <c r="JZA5" s="20"/>
      <c r="JZB5" s="20"/>
      <c r="JZC5" s="20"/>
      <c r="JZD5" s="20"/>
      <c r="JZE5" s="20"/>
      <c r="JZF5" s="20"/>
      <c r="JZG5" s="20"/>
      <c r="JZH5" s="20"/>
      <c r="JZI5" s="20"/>
      <c r="JZJ5" s="20"/>
      <c r="JZK5" s="20"/>
      <c r="JZL5" s="20"/>
      <c r="JZM5" s="20"/>
      <c r="JZN5" s="20"/>
      <c r="JZO5" s="20"/>
      <c r="JZP5" s="20"/>
      <c r="JZQ5" s="20"/>
      <c r="JZR5" s="20"/>
      <c r="JZS5" s="20"/>
      <c r="JZT5" s="20"/>
      <c r="JZU5" s="20"/>
      <c r="JZV5" s="20"/>
      <c r="JZW5" s="20"/>
      <c r="JZX5" s="20"/>
      <c r="JZY5" s="20"/>
      <c r="JZZ5" s="20"/>
      <c r="KAA5" s="20"/>
      <c r="KAB5" s="20"/>
      <c r="KAC5" s="20"/>
      <c r="KAD5" s="20"/>
      <c r="KAE5" s="20"/>
      <c r="KAF5" s="20"/>
      <c r="KAG5" s="20"/>
      <c r="KAH5" s="20"/>
      <c r="KAI5" s="20"/>
      <c r="KAJ5" s="20"/>
      <c r="KAK5" s="20"/>
      <c r="KAL5" s="20"/>
      <c r="KAM5" s="20"/>
      <c r="KAN5" s="20"/>
      <c r="KAO5" s="20"/>
      <c r="KAP5" s="20"/>
      <c r="KAQ5" s="20"/>
      <c r="KAR5" s="20"/>
      <c r="KAS5" s="20"/>
      <c r="KAT5" s="20"/>
      <c r="KAU5" s="20"/>
      <c r="KAV5" s="20"/>
      <c r="KAW5" s="20"/>
      <c r="KAX5" s="20"/>
      <c r="KAY5" s="20"/>
      <c r="KAZ5" s="20"/>
      <c r="KBA5" s="20"/>
      <c r="KBB5" s="20"/>
      <c r="KBC5" s="20"/>
      <c r="KBD5" s="20"/>
      <c r="KBE5" s="20"/>
      <c r="KBF5" s="20"/>
      <c r="KBG5" s="20"/>
      <c r="KBH5" s="20"/>
      <c r="KBI5" s="20"/>
      <c r="KBJ5" s="20"/>
      <c r="KBK5" s="20"/>
      <c r="KBL5" s="20"/>
      <c r="KBM5" s="20"/>
      <c r="KBN5" s="20"/>
      <c r="KBO5" s="20"/>
      <c r="KBP5" s="20"/>
      <c r="KBQ5" s="20"/>
      <c r="KBR5" s="20"/>
      <c r="KBS5" s="20"/>
      <c r="KBT5" s="20"/>
      <c r="KBU5" s="20"/>
      <c r="KBV5" s="20"/>
      <c r="KBW5" s="20"/>
      <c r="KBX5" s="20"/>
      <c r="KBY5" s="20"/>
      <c r="KBZ5" s="20"/>
      <c r="KCA5" s="20"/>
      <c r="KCB5" s="20"/>
      <c r="KCC5" s="20"/>
      <c r="KCD5" s="20"/>
      <c r="KCE5" s="20"/>
      <c r="KCF5" s="20"/>
      <c r="KCG5" s="20"/>
      <c r="KCH5" s="20"/>
      <c r="KCI5" s="20"/>
      <c r="KCJ5" s="20"/>
      <c r="KCK5" s="20"/>
      <c r="KCL5" s="20"/>
      <c r="KCM5" s="20"/>
      <c r="KCN5" s="20"/>
      <c r="KCO5" s="20"/>
      <c r="KCP5" s="20"/>
      <c r="KCQ5" s="20"/>
      <c r="KCR5" s="20"/>
      <c r="KCS5" s="20"/>
      <c r="KCT5" s="20"/>
      <c r="KCU5" s="20"/>
      <c r="KCV5" s="20"/>
      <c r="KCW5" s="20"/>
      <c r="KCX5" s="20"/>
      <c r="KCY5" s="20"/>
      <c r="KCZ5" s="20"/>
      <c r="KDA5" s="20"/>
      <c r="KDB5" s="20"/>
      <c r="KDC5" s="20"/>
      <c r="KDD5" s="20"/>
      <c r="KDE5" s="20"/>
      <c r="KDF5" s="20"/>
      <c r="KDG5" s="20"/>
      <c r="KDH5" s="20"/>
      <c r="KDI5" s="20"/>
      <c r="KDJ5" s="20"/>
      <c r="KDK5" s="20"/>
      <c r="KDL5" s="20"/>
      <c r="KDM5" s="20"/>
      <c r="KDN5" s="20"/>
      <c r="KDO5" s="20"/>
      <c r="KDP5" s="20"/>
      <c r="KDQ5" s="20"/>
      <c r="KDR5" s="20"/>
      <c r="KDS5" s="20"/>
      <c r="KDT5" s="20"/>
      <c r="KDU5" s="20"/>
      <c r="KDV5" s="20"/>
      <c r="KDW5" s="20"/>
      <c r="KDX5" s="20"/>
      <c r="KDY5" s="20"/>
      <c r="KDZ5" s="20"/>
      <c r="KEA5" s="20"/>
      <c r="KEB5" s="20"/>
      <c r="KEC5" s="20"/>
      <c r="KED5" s="20"/>
      <c r="KEE5" s="20"/>
      <c r="KEF5" s="20"/>
      <c r="KEG5" s="20"/>
      <c r="KEH5" s="20"/>
      <c r="KEI5" s="20"/>
      <c r="KEJ5" s="20"/>
      <c r="KEK5" s="20"/>
      <c r="KEL5" s="20"/>
      <c r="KEM5" s="20"/>
      <c r="KEN5" s="20"/>
      <c r="KEO5" s="20"/>
      <c r="KEP5" s="20"/>
      <c r="KEQ5" s="20"/>
      <c r="KER5" s="20"/>
      <c r="KES5" s="20"/>
      <c r="KET5" s="20"/>
      <c r="KEU5" s="20"/>
      <c r="KEV5" s="20"/>
      <c r="KEW5" s="20"/>
      <c r="KEX5" s="20"/>
      <c r="KEY5" s="20"/>
      <c r="KEZ5" s="20"/>
      <c r="KFA5" s="20"/>
      <c r="KFB5" s="20"/>
      <c r="KFC5" s="20"/>
      <c r="KFD5" s="20"/>
      <c r="KFE5" s="20"/>
      <c r="KFF5" s="20"/>
      <c r="KFG5" s="20"/>
      <c r="KFH5" s="20"/>
      <c r="KFI5" s="20"/>
      <c r="KFJ5" s="20"/>
      <c r="KFK5" s="20"/>
      <c r="KFL5" s="20"/>
      <c r="KFM5" s="20"/>
      <c r="KFN5" s="20"/>
      <c r="KFO5" s="20"/>
      <c r="KFP5" s="20"/>
      <c r="KFQ5" s="20"/>
      <c r="KFR5" s="20"/>
      <c r="KFS5" s="20"/>
      <c r="KFT5" s="20"/>
      <c r="KFU5" s="20"/>
      <c r="KFV5" s="20"/>
      <c r="KFW5" s="20"/>
      <c r="KFX5" s="20"/>
      <c r="KFY5" s="20"/>
      <c r="KFZ5" s="20"/>
      <c r="KGA5" s="20"/>
      <c r="KGB5" s="20"/>
      <c r="KGC5" s="20"/>
      <c r="KGD5" s="20"/>
      <c r="KGE5" s="20"/>
      <c r="KGF5" s="20"/>
      <c r="KGG5" s="20"/>
      <c r="KGH5" s="20"/>
      <c r="KGI5" s="20"/>
      <c r="KGJ5" s="20"/>
      <c r="KGK5" s="20"/>
      <c r="KGL5" s="20"/>
      <c r="KGM5" s="20"/>
      <c r="KGN5" s="20"/>
      <c r="KGO5" s="20"/>
      <c r="KGP5" s="20"/>
      <c r="KGQ5" s="20"/>
      <c r="KGR5" s="20"/>
      <c r="KGS5" s="20"/>
      <c r="KGT5" s="20"/>
      <c r="KGU5" s="20"/>
      <c r="KGV5" s="20"/>
      <c r="KGW5" s="20"/>
      <c r="KGX5" s="20"/>
      <c r="KGY5" s="20"/>
      <c r="KGZ5" s="20"/>
      <c r="KHA5" s="20"/>
      <c r="KHB5" s="20"/>
      <c r="KHC5" s="20"/>
      <c r="KHD5" s="20"/>
      <c r="KHE5" s="20"/>
      <c r="KHF5" s="20"/>
      <c r="KHG5" s="20"/>
      <c r="KHH5" s="20"/>
      <c r="KHI5" s="20"/>
      <c r="KHJ5" s="20"/>
      <c r="KHK5" s="20"/>
      <c r="KHL5" s="20"/>
      <c r="KHM5" s="20"/>
      <c r="KHN5" s="20"/>
      <c r="KHO5" s="20"/>
      <c r="KHP5" s="20"/>
      <c r="KHQ5" s="20"/>
      <c r="KHR5" s="20"/>
      <c r="KHS5" s="20"/>
      <c r="KHT5" s="20"/>
      <c r="KHU5" s="20"/>
      <c r="KHV5" s="20"/>
      <c r="KHW5" s="20"/>
      <c r="KHX5" s="20"/>
      <c r="KHY5" s="20"/>
      <c r="KHZ5" s="20"/>
      <c r="KIA5" s="20"/>
      <c r="KIB5" s="20"/>
      <c r="KIC5" s="20"/>
      <c r="KID5" s="20"/>
      <c r="KIE5" s="20"/>
      <c r="KIF5" s="20"/>
      <c r="KIG5" s="20"/>
      <c r="KIH5" s="20"/>
      <c r="KII5" s="20"/>
      <c r="KIJ5" s="20"/>
      <c r="KIK5" s="20"/>
      <c r="KIL5" s="20"/>
      <c r="KIM5" s="20"/>
      <c r="KIN5" s="20"/>
      <c r="KIO5" s="20"/>
      <c r="KIP5" s="20"/>
      <c r="KIQ5" s="20"/>
      <c r="KIR5" s="20"/>
      <c r="KIS5" s="20"/>
      <c r="KIT5" s="20"/>
      <c r="KIU5" s="20"/>
      <c r="KIV5" s="20"/>
      <c r="KIW5" s="20"/>
      <c r="KIX5" s="20"/>
      <c r="KIY5" s="20"/>
      <c r="KIZ5" s="20"/>
      <c r="KJA5" s="20"/>
      <c r="KJB5" s="20"/>
      <c r="KJC5" s="20"/>
      <c r="KJD5" s="20"/>
      <c r="KJE5" s="20"/>
      <c r="KJF5" s="20"/>
      <c r="KJG5" s="20"/>
      <c r="KJH5" s="20"/>
      <c r="KJI5" s="20"/>
      <c r="KJJ5" s="20"/>
      <c r="KJK5" s="20"/>
      <c r="KJL5" s="20"/>
      <c r="KJM5" s="20"/>
      <c r="KJN5" s="20"/>
      <c r="KJO5" s="20"/>
      <c r="KJP5" s="20"/>
      <c r="KJQ5" s="20"/>
      <c r="KJR5" s="20"/>
      <c r="KJS5" s="20"/>
      <c r="KJT5" s="20"/>
      <c r="KJU5" s="20"/>
      <c r="KJV5" s="20"/>
      <c r="KJW5" s="20"/>
      <c r="KJX5" s="20"/>
      <c r="KJY5" s="20"/>
      <c r="KJZ5" s="20"/>
      <c r="KKA5" s="20"/>
      <c r="KKB5" s="20"/>
      <c r="KKC5" s="20"/>
      <c r="KKD5" s="20"/>
      <c r="KKE5" s="20"/>
      <c r="KKF5" s="20"/>
      <c r="KKG5" s="20"/>
      <c r="KKH5" s="20"/>
      <c r="KKI5" s="20"/>
      <c r="KKJ5" s="20"/>
      <c r="KKK5" s="20"/>
      <c r="KKL5" s="20"/>
      <c r="KKM5" s="20"/>
      <c r="KKN5" s="20"/>
      <c r="KKO5" s="20"/>
      <c r="KKP5" s="20"/>
      <c r="KKQ5" s="20"/>
      <c r="KKR5" s="20"/>
      <c r="KKS5" s="20"/>
      <c r="KKT5" s="20"/>
      <c r="KKU5" s="20"/>
      <c r="KKV5" s="20"/>
      <c r="KKW5" s="20"/>
      <c r="KKX5" s="20"/>
      <c r="KKY5" s="20"/>
      <c r="KKZ5" s="20"/>
      <c r="KLA5" s="20"/>
      <c r="KLB5" s="20"/>
      <c r="KLC5" s="20"/>
      <c r="KLD5" s="20"/>
      <c r="KLE5" s="20"/>
      <c r="KLF5" s="20"/>
      <c r="KLG5" s="20"/>
      <c r="KLH5" s="20"/>
      <c r="KLI5" s="20"/>
      <c r="KLJ5" s="20"/>
      <c r="KLK5" s="20"/>
      <c r="KLL5" s="20"/>
      <c r="KLM5" s="20"/>
      <c r="KLN5" s="20"/>
      <c r="KLO5" s="20"/>
      <c r="KLP5" s="20"/>
      <c r="KLQ5" s="20"/>
      <c r="KLR5" s="20"/>
      <c r="KLS5" s="20"/>
      <c r="KLT5" s="20"/>
      <c r="KLU5" s="20"/>
      <c r="KLV5" s="20"/>
      <c r="KLW5" s="20"/>
      <c r="KLX5" s="20"/>
      <c r="KLY5" s="20"/>
      <c r="KLZ5" s="20"/>
      <c r="KMA5" s="20"/>
      <c r="KMB5" s="20"/>
      <c r="KMC5" s="20"/>
      <c r="KMD5" s="20"/>
      <c r="KME5" s="20"/>
      <c r="KMF5" s="20"/>
      <c r="KMG5" s="20"/>
      <c r="KMH5" s="20"/>
      <c r="KMI5" s="20"/>
      <c r="KMJ5" s="20"/>
      <c r="KMK5" s="20"/>
      <c r="KML5" s="20"/>
      <c r="KMM5" s="20"/>
      <c r="KMN5" s="20"/>
      <c r="KMO5" s="20"/>
      <c r="KMP5" s="20"/>
      <c r="KMQ5" s="20"/>
      <c r="KMR5" s="20"/>
      <c r="KMS5" s="20"/>
      <c r="KMT5" s="20"/>
      <c r="KMU5" s="20"/>
      <c r="KMV5" s="20"/>
      <c r="KMW5" s="20"/>
      <c r="KMX5" s="20"/>
      <c r="KMY5" s="20"/>
      <c r="KMZ5" s="20"/>
      <c r="KNA5" s="20"/>
      <c r="KNB5" s="20"/>
      <c r="KNC5" s="20"/>
      <c r="KND5" s="20"/>
      <c r="KNE5" s="20"/>
      <c r="KNF5" s="20"/>
      <c r="KNG5" s="20"/>
      <c r="KNH5" s="20"/>
      <c r="KNI5" s="20"/>
      <c r="KNJ5" s="20"/>
      <c r="KNK5" s="20"/>
      <c r="KNL5" s="20"/>
      <c r="KNM5" s="20"/>
      <c r="KNN5" s="20"/>
      <c r="KNO5" s="20"/>
      <c r="KNP5" s="20"/>
      <c r="KNQ5" s="20"/>
      <c r="KNR5" s="20"/>
      <c r="KNS5" s="20"/>
      <c r="KNT5" s="20"/>
      <c r="KNU5" s="20"/>
      <c r="KNV5" s="20"/>
      <c r="KNW5" s="20"/>
      <c r="KNX5" s="20"/>
      <c r="KNY5" s="20"/>
      <c r="KNZ5" s="20"/>
      <c r="KOA5" s="20"/>
      <c r="KOB5" s="20"/>
      <c r="KOC5" s="20"/>
      <c r="KOD5" s="20"/>
      <c r="KOE5" s="20"/>
      <c r="KOF5" s="20"/>
      <c r="KOG5" s="20"/>
      <c r="KOH5" s="20"/>
      <c r="KOI5" s="20"/>
      <c r="KOJ5" s="20"/>
      <c r="KOK5" s="20"/>
      <c r="KOL5" s="20"/>
      <c r="KOM5" s="20"/>
      <c r="KON5" s="20"/>
      <c r="KOO5" s="20"/>
      <c r="KOP5" s="20"/>
      <c r="KOQ5" s="20"/>
      <c r="KOR5" s="20"/>
      <c r="KOS5" s="20"/>
      <c r="KOT5" s="20"/>
      <c r="KOU5" s="20"/>
      <c r="KOV5" s="20"/>
      <c r="KOW5" s="20"/>
      <c r="KOX5" s="20"/>
      <c r="KOY5" s="20"/>
      <c r="KOZ5" s="20"/>
      <c r="KPA5" s="20"/>
      <c r="KPB5" s="20"/>
      <c r="KPC5" s="20"/>
      <c r="KPD5" s="20"/>
      <c r="KPE5" s="20"/>
      <c r="KPF5" s="20"/>
      <c r="KPG5" s="20"/>
      <c r="KPH5" s="20"/>
      <c r="KPI5" s="20"/>
      <c r="KPJ5" s="20"/>
      <c r="KPK5" s="20"/>
      <c r="KPL5" s="20"/>
      <c r="KPM5" s="20"/>
      <c r="KPN5" s="20"/>
      <c r="KPO5" s="20"/>
      <c r="KPP5" s="20"/>
      <c r="KPQ5" s="20"/>
      <c r="KPR5" s="20"/>
      <c r="KPS5" s="20"/>
      <c r="KPT5" s="20"/>
      <c r="KPU5" s="20"/>
      <c r="KPV5" s="20"/>
      <c r="KPW5" s="20"/>
      <c r="KPX5" s="20"/>
      <c r="KPY5" s="20"/>
      <c r="KPZ5" s="20"/>
      <c r="KQA5" s="20"/>
      <c r="KQB5" s="20"/>
      <c r="KQC5" s="20"/>
      <c r="KQD5" s="20"/>
      <c r="KQE5" s="20"/>
      <c r="KQF5" s="20"/>
      <c r="KQG5" s="20"/>
      <c r="KQH5" s="20"/>
      <c r="KQI5" s="20"/>
      <c r="KQJ5" s="20"/>
      <c r="KQK5" s="20"/>
      <c r="KQL5" s="20"/>
      <c r="KQM5" s="20"/>
      <c r="KQN5" s="20"/>
      <c r="KQO5" s="20"/>
      <c r="KQP5" s="20"/>
      <c r="KQQ5" s="20"/>
      <c r="KQR5" s="20"/>
      <c r="KQS5" s="20"/>
      <c r="KQT5" s="20"/>
      <c r="KQU5" s="20"/>
      <c r="KQV5" s="20"/>
      <c r="KQW5" s="20"/>
      <c r="KQX5" s="20"/>
      <c r="KQY5" s="20"/>
      <c r="KQZ5" s="20"/>
      <c r="KRA5" s="20"/>
      <c r="KRB5" s="20"/>
      <c r="KRC5" s="20"/>
      <c r="KRD5" s="20"/>
      <c r="KRE5" s="20"/>
      <c r="KRF5" s="20"/>
      <c r="KRG5" s="20"/>
      <c r="KRH5" s="20"/>
      <c r="KRI5" s="20"/>
      <c r="KRJ5" s="20"/>
      <c r="KRK5" s="20"/>
      <c r="KRL5" s="20"/>
      <c r="KRM5" s="20"/>
      <c r="KRN5" s="20"/>
      <c r="KRO5" s="20"/>
      <c r="KRP5" s="20"/>
      <c r="KRQ5" s="20"/>
      <c r="KRR5" s="20"/>
      <c r="KRS5" s="20"/>
      <c r="KRT5" s="20"/>
      <c r="KRU5" s="20"/>
      <c r="KRV5" s="20"/>
      <c r="KRW5" s="20"/>
      <c r="KRX5" s="20"/>
      <c r="KRY5" s="20"/>
      <c r="KRZ5" s="20"/>
      <c r="KSA5" s="20"/>
      <c r="KSB5" s="20"/>
      <c r="KSC5" s="20"/>
      <c r="KSD5" s="20"/>
      <c r="KSE5" s="20"/>
      <c r="KSF5" s="20"/>
      <c r="KSG5" s="20"/>
      <c r="KSH5" s="20"/>
      <c r="KSI5" s="20"/>
      <c r="KSJ5" s="20"/>
      <c r="KSK5" s="20"/>
      <c r="KSL5" s="20"/>
      <c r="KSM5" s="20"/>
      <c r="KSN5" s="20"/>
      <c r="KSO5" s="20"/>
      <c r="KSP5" s="20"/>
      <c r="KSQ5" s="20"/>
      <c r="KSR5" s="20"/>
      <c r="KSS5" s="20"/>
      <c r="KST5" s="20"/>
      <c r="KSU5" s="20"/>
      <c r="KSV5" s="20"/>
      <c r="KSW5" s="20"/>
      <c r="KSX5" s="20"/>
      <c r="KSY5" s="20"/>
      <c r="KSZ5" s="20"/>
      <c r="KTA5" s="20"/>
      <c r="KTB5" s="20"/>
      <c r="KTC5" s="20"/>
      <c r="KTD5" s="20"/>
      <c r="KTE5" s="20"/>
      <c r="KTF5" s="20"/>
      <c r="KTG5" s="20"/>
      <c r="KTH5" s="20"/>
      <c r="KTI5" s="20"/>
      <c r="KTJ5" s="20"/>
      <c r="KTK5" s="20"/>
      <c r="KTL5" s="20"/>
      <c r="KTM5" s="20"/>
      <c r="KTN5" s="20"/>
      <c r="KTO5" s="20"/>
      <c r="KTP5" s="20"/>
      <c r="KTQ5" s="20"/>
      <c r="KTR5" s="20"/>
      <c r="KTS5" s="20"/>
      <c r="KTT5" s="20"/>
      <c r="KTU5" s="20"/>
      <c r="KTV5" s="20"/>
      <c r="KTW5" s="20"/>
      <c r="KTX5" s="20"/>
      <c r="KTY5" s="20"/>
      <c r="KTZ5" s="20"/>
      <c r="KUA5" s="20"/>
      <c r="KUB5" s="20"/>
      <c r="KUC5" s="20"/>
      <c r="KUD5" s="20"/>
      <c r="KUE5" s="20"/>
      <c r="KUF5" s="20"/>
      <c r="KUG5" s="20"/>
      <c r="KUH5" s="20"/>
      <c r="KUI5" s="20"/>
      <c r="KUJ5" s="20"/>
      <c r="KUK5" s="20"/>
      <c r="KUL5" s="20"/>
      <c r="KUM5" s="20"/>
      <c r="KUN5" s="20"/>
      <c r="KUO5" s="20"/>
      <c r="KUP5" s="20"/>
      <c r="KUQ5" s="20"/>
      <c r="KUR5" s="20"/>
      <c r="KUS5" s="20"/>
      <c r="KUT5" s="20"/>
      <c r="KUU5" s="20"/>
      <c r="KUV5" s="20"/>
      <c r="KUW5" s="20"/>
      <c r="KUX5" s="20"/>
      <c r="KUY5" s="20"/>
      <c r="KUZ5" s="20"/>
      <c r="KVA5" s="20"/>
      <c r="KVB5" s="20"/>
      <c r="KVC5" s="20"/>
      <c r="KVD5" s="20"/>
      <c r="KVE5" s="20"/>
      <c r="KVF5" s="20"/>
      <c r="KVG5" s="20"/>
      <c r="KVH5" s="20"/>
      <c r="KVI5" s="20"/>
      <c r="KVJ5" s="20"/>
      <c r="KVK5" s="20"/>
      <c r="KVL5" s="20"/>
      <c r="KVM5" s="20"/>
      <c r="KVN5" s="20"/>
      <c r="KVO5" s="20"/>
      <c r="KVP5" s="20"/>
      <c r="KVQ5" s="20"/>
      <c r="KVR5" s="20"/>
      <c r="KVS5" s="20"/>
      <c r="KVT5" s="20"/>
      <c r="KVU5" s="20"/>
      <c r="KVV5" s="20"/>
      <c r="KVW5" s="20"/>
      <c r="KVX5" s="20"/>
      <c r="KVY5" s="20"/>
      <c r="KVZ5" s="20"/>
      <c r="KWA5" s="20"/>
      <c r="KWB5" s="20"/>
      <c r="KWC5" s="20"/>
      <c r="KWD5" s="20"/>
      <c r="KWE5" s="20"/>
      <c r="KWF5" s="20"/>
      <c r="KWG5" s="20"/>
      <c r="KWH5" s="20"/>
      <c r="KWI5" s="20"/>
      <c r="KWJ5" s="20"/>
      <c r="KWK5" s="20"/>
      <c r="KWL5" s="20"/>
      <c r="KWM5" s="20"/>
      <c r="KWN5" s="20"/>
      <c r="KWO5" s="20"/>
      <c r="KWP5" s="20"/>
      <c r="KWQ5" s="20"/>
      <c r="KWR5" s="20"/>
      <c r="KWS5" s="20"/>
      <c r="KWT5" s="20"/>
      <c r="KWU5" s="20"/>
      <c r="KWV5" s="20"/>
      <c r="KWW5" s="20"/>
      <c r="KWX5" s="20"/>
      <c r="KWY5" s="20"/>
      <c r="KWZ5" s="20"/>
      <c r="KXA5" s="20"/>
      <c r="KXB5" s="20"/>
      <c r="KXC5" s="20"/>
      <c r="KXD5" s="20"/>
      <c r="KXE5" s="20"/>
      <c r="KXF5" s="20"/>
      <c r="KXG5" s="20"/>
      <c r="KXH5" s="20"/>
      <c r="KXI5" s="20"/>
      <c r="KXJ5" s="20"/>
      <c r="KXK5" s="20"/>
      <c r="KXL5" s="20"/>
      <c r="KXM5" s="20"/>
      <c r="KXN5" s="20"/>
      <c r="KXO5" s="20"/>
      <c r="KXP5" s="20"/>
      <c r="KXQ5" s="20"/>
      <c r="KXR5" s="20"/>
      <c r="KXS5" s="20"/>
      <c r="KXT5" s="20"/>
      <c r="KXU5" s="20"/>
      <c r="KXV5" s="20"/>
      <c r="KXW5" s="20"/>
      <c r="KXX5" s="20"/>
      <c r="KXY5" s="20"/>
      <c r="KXZ5" s="20"/>
      <c r="KYA5" s="20"/>
      <c r="KYB5" s="20"/>
      <c r="KYC5" s="20"/>
      <c r="KYD5" s="20"/>
      <c r="KYE5" s="20"/>
      <c r="KYF5" s="20"/>
      <c r="KYG5" s="20"/>
      <c r="KYH5" s="20"/>
      <c r="KYI5" s="20"/>
      <c r="KYJ5" s="20"/>
      <c r="KYK5" s="20"/>
      <c r="KYL5" s="20"/>
      <c r="KYM5" s="20"/>
      <c r="KYN5" s="20"/>
      <c r="KYO5" s="20"/>
      <c r="KYP5" s="20"/>
      <c r="KYQ5" s="20"/>
      <c r="KYR5" s="20"/>
      <c r="KYS5" s="20"/>
      <c r="KYT5" s="20"/>
      <c r="KYU5" s="20"/>
      <c r="KYV5" s="20"/>
      <c r="KYW5" s="20"/>
      <c r="KYX5" s="20"/>
      <c r="KYY5" s="20"/>
      <c r="KYZ5" s="20"/>
      <c r="KZA5" s="20"/>
      <c r="KZB5" s="20"/>
      <c r="KZC5" s="20"/>
      <c r="KZD5" s="20"/>
      <c r="KZE5" s="20"/>
      <c r="KZF5" s="20"/>
      <c r="KZG5" s="20"/>
      <c r="KZH5" s="20"/>
      <c r="KZI5" s="20"/>
      <c r="KZJ5" s="20"/>
      <c r="KZK5" s="20"/>
      <c r="KZL5" s="20"/>
      <c r="KZM5" s="20"/>
      <c r="KZN5" s="20"/>
      <c r="KZO5" s="20"/>
      <c r="KZP5" s="20"/>
      <c r="KZQ5" s="20"/>
      <c r="KZR5" s="20"/>
      <c r="KZS5" s="20"/>
      <c r="KZT5" s="20"/>
      <c r="KZU5" s="20"/>
      <c r="KZV5" s="20"/>
      <c r="KZW5" s="20"/>
      <c r="KZX5" s="20"/>
      <c r="KZY5" s="20"/>
      <c r="KZZ5" s="20"/>
      <c r="LAA5" s="20"/>
      <c r="LAB5" s="20"/>
      <c r="LAC5" s="20"/>
      <c r="LAD5" s="20"/>
      <c r="LAE5" s="20"/>
      <c r="LAF5" s="20"/>
      <c r="LAG5" s="20"/>
      <c r="LAH5" s="20"/>
      <c r="LAI5" s="20"/>
      <c r="LAJ5" s="20"/>
      <c r="LAK5" s="20"/>
      <c r="LAL5" s="20"/>
      <c r="LAM5" s="20"/>
      <c r="LAN5" s="20"/>
      <c r="LAO5" s="20"/>
      <c r="LAP5" s="20"/>
      <c r="LAQ5" s="20"/>
      <c r="LAR5" s="20"/>
      <c r="LAS5" s="20"/>
      <c r="LAT5" s="20"/>
      <c r="LAU5" s="20"/>
      <c r="LAV5" s="20"/>
      <c r="LAW5" s="20"/>
      <c r="LAX5" s="20"/>
      <c r="LAY5" s="20"/>
      <c r="LAZ5" s="20"/>
      <c r="LBA5" s="20"/>
      <c r="LBB5" s="20"/>
      <c r="LBC5" s="20"/>
      <c r="LBD5" s="20"/>
      <c r="LBE5" s="20"/>
      <c r="LBF5" s="20"/>
      <c r="LBG5" s="20"/>
      <c r="LBH5" s="20"/>
      <c r="LBI5" s="20"/>
      <c r="LBJ5" s="20"/>
      <c r="LBK5" s="20"/>
      <c r="LBL5" s="20"/>
      <c r="LBM5" s="20"/>
      <c r="LBN5" s="20"/>
      <c r="LBO5" s="20"/>
      <c r="LBP5" s="20"/>
      <c r="LBQ5" s="20"/>
      <c r="LBR5" s="20"/>
      <c r="LBS5" s="20"/>
      <c r="LBT5" s="20"/>
      <c r="LBU5" s="20"/>
      <c r="LBV5" s="20"/>
      <c r="LBW5" s="20"/>
      <c r="LBX5" s="20"/>
      <c r="LBY5" s="20"/>
      <c r="LBZ5" s="20"/>
      <c r="LCA5" s="20"/>
      <c r="LCB5" s="20"/>
      <c r="LCC5" s="20"/>
      <c r="LCD5" s="20"/>
      <c r="LCE5" s="20"/>
      <c r="LCF5" s="20"/>
      <c r="LCG5" s="20"/>
      <c r="LCH5" s="20"/>
      <c r="LCI5" s="20"/>
      <c r="LCJ5" s="20"/>
      <c r="LCK5" s="20"/>
      <c r="LCL5" s="20"/>
      <c r="LCM5" s="20"/>
      <c r="LCN5" s="20"/>
      <c r="LCO5" s="20"/>
      <c r="LCP5" s="20"/>
      <c r="LCQ5" s="20"/>
      <c r="LCR5" s="20"/>
      <c r="LCS5" s="20"/>
      <c r="LCT5" s="20"/>
      <c r="LCU5" s="20"/>
      <c r="LCV5" s="20"/>
      <c r="LCW5" s="20"/>
      <c r="LCX5" s="20"/>
      <c r="LCY5" s="20"/>
      <c r="LCZ5" s="20"/>
      <c r="LDA5" s="20"/>
      <c r="LDB5" s="20"/>
      <c r="LDC5" s="20"/>
      <c r="LDD5" s="20"/>
      <c r="LDE5" s="20"/>
      <c r="LDF5" s="20"/>
      <c r="LDG5" s="20"/>
      <c r="LDH5" s="20"/>
      <c r="LDI5" s="20"/>
      <c r="LDJ5" s="20"/>
      <c r="LDK5" s="20"/>
      <c r="LDL5" s="20"/>
      <c r="LDM5" s="20"/>
      <c r="LDN5" s="20"/>
      <c r="LDO5" s="20"/>
      <c r="LDP5" s="20"/>
      <c r="LDQ5" s="20"/>
      <c r="LDR5" s="20"/>
      <c r="LDS5" s="20"/>
      <c r="LDT5" s="20"/>
      <c r="LDU5" s="20"/>
      <c r="LDV5" s="20"/>
      <c r="LDW5" s="20"/>
      <c r="LDX5" s="20"/>
      <c r="LDY5" s="20"/>
      <c r="LDZ5" s="20"/>
      <c r="LEA5" s="20"/>
      <c r="LEB5" s="20"/>
      <c r="LEC5" s="20"/>
      <c r="LED5" s="20"/>
      <c r="LEE5" s="20"/>
      <c r="LEF5" s="20"/>
      <c r="LEG5" s="20"/>
      <c r="LEH5" s="20"/>
      <c r="LEI5" s="20"/>
      <c r="LEJ5" s="20"/>
      <c r="LEK5" s="20"/>
      <c r="LEL5" s="20"/>
      <c r="LEM5" s="20"/>
      <c r="LEN5" s="20"/>
      <c r="LEO5" s="20"/>
      <c r="LEP5" s="20"/>
      <c r="LEQ5" s="20"/>
      <c r="LER5" s="20"/>
      <c r="LES5" s="20"/>
      <c r="LET5" s="20"/>
      <c r="LEU5" s="20"/>
      <c r="LEV5" s="20"/>
      <c r="LEW5" s="20"/>
      <c r="LEX5" s="20"/>
      <c r="LEY5" s="20"/>
      <c r="LEZ5" s="20"/>
      <c r="LFA5" s="20"/>
      <c r="LFB5" s="20"/>
      <c r="LFC5" s="20"/>
      <c r="LFD5" s="20"/>
      <c r="LFE5" s="20"/>
      <c r="LFF5" s="20"/>
      <c r="LFG5" s="20"/>
      <c r="LFH5" s="20"/>
      <c r="LFI5" s="20"/>
      <c r="LFJ5" s="20"/>
      <c r="LFK5" s="20"/>
      <c r="LFL5" s="20"/>
      <c r="LFM5" s="20"/>
      <c r="LFN5" s="20"/>
      <c r="LFO5" s="20"/>
      <c r="LFP5" s="20"/>
      <c r="LFQ5" s="20"/>
      <c r="LFR5" s="20"/>
      <c r="LFS5" s="20"/>
      <c r="LFT5" s="20"/>
      <c r="LFU5" s="20"/>
      <c r="LFV5" s="20"/>
      <c r="LFW5" s="20"/>
      <c r="LFX5" s="20"/>
      <c r="LFY5" s="20"/>
      <c r="LFZ5" s="20"/>
      <c r="LGA5" s="20"/>
      <c r="LGB5" s="20"/>
      <c r="LGC5" s="20"/>
      <c r="LGD5" s="20"/>
      <c r="LGE5" s="20"/>
      <c r="LGF5" s="20"/>
      <c r="LGG5" s="20"/>
      <c r="LGH5" s="20"/>
      <c r="LGI5" s="20"/>
      <c r="LGJ5" s="20"/>
      <c r="LGK5" s="20"/>
      <c r="LGL5" s="20"/>
      <c r="LGM5" s="20"/>
      <c r="LGN5" s="20"/>
      <c r="LGO5" s="20"/>
      <c r="LGP5" s="20"/>
      <c r="LGQ5" s="20"/>
      <c r="LGR5" s="20"/>
      <c r="LGS5" s="20"/>
      <c r="LGT5" s="20"/>
      <c r="LGU5" s="20"/>
      <c r="LGV5" s="20"/>
      <c r="LGW5" s="20"/>
      <c r="LGX5" s="20"/>
      <c r="LGY5" s="20"/>
      <c r="LGZ5" s="20"/>
      <c r="LHA5" s="20"/>
      <c r="LHB5" s="20"/>
      <c r="LHC5" s="20"/>
      <c r="LHD5" s="20"/>
      <c r="LHE5" s="20"/>
      <c r="LHF5" s="20"/>
      <c r="LHG5" s="20"/>
      <c r="LHH5" s="20"/>
      <c r="LHI5" s="20"/>
      <c r="LHJ5" s="20"/>
      <c r="LHK5" s="20"/>
      <c r="LHL5" s="20"/>
      <c r="LHM5" s="20"/>
      <c r="LHN5" s="20"/>
      <c r="LHO5" s="20"/>
      <c r="LHP5" s="20"/>
      <c r="LHQ5" s="20"/>
      <c r="LHR5" s="20"/>
      <c r="LHS5" s="20"/>
      <c r="LHT5" s="20"/>
      <c r="LHU5" s="20"/>
      <c r="LHV5" s="20"/>
      <c r="LHW5" s="20"/>
      <c r="LHX5" s="20"/>
      <c r="LHY5" s="20"/>
      <c r="LHZ5" s="20"/>
      <c r="LIA5" s="20"/>
      <c r="LIB5" s="20"/>
      <c r="LIC5" s="20"/>
      <c r="LID5" s="20"/>
      <c r="LIE5" s="20"/>
      <c r="LIF5" s="20"/>
      <c r="LIG5" s="20"/>
      <c r="LIH5" s="20"/>
      <c r="LII5" s="20"/>
      <c r="LIJ5" s="20"/>
      <c r="LIK5" s="20"/>
      <c r="LIL5" s="20"/>
      <c r="LIM5" s="20"/>
      <c r="LIN5" s="20"/>
      <c r="LIO5" s="20"/>
      <c r="LIP5" s="20"/>
      <c r="LIQ5" s="20"/>
      <c r="LIR5" s="20"/>
      <c r="LIS5" s="20"/>
      <c r="LIT5" s="20"/>
      <c r="LIU5" s="20"/>
      <c r="LIV5" s="20"/>
      <c r="LIW5" s="20"/>
      <c r="LIX5" s="20"/>
      <c r="LIY5" s="20"/>
      <c r="LIZ5" s="20"/>
      <c r="LJA5" s="20"/>
      <c r="LJB5" s="20"/>
      <c r="LJC5" s="20"/>
      <c r="LJD5" s="20"/>
      <c r="LJE5" s="20"/>
      <c r="LJF5" s="20"/>
      <c r="LJG5" s="20"/>
      <c r="LJH5" s="20"/>
      <c r="LJI5" s="20"/>
      <c r="LJJ5" s="20"/>
      <c r="LJK5" s="20"/>
      <c r="LJL5" s="20"/>
      <c r="LJM5" s="20"/>
      <c r="LJN5" s="20"/>
      <c r="LJO5" s="20"/>
      <c r="LJP5" s="20"/>
      <c r="LJQ5" s="20"/>
      <c r="LJR5" s="20"/>
      <c r="LJS5" s="20"/>
      <c r="LJT5" s="20"/>
      <c r="LJU5" s="20"/>
      <c r="LJV5" s="20"/>
      <c r="LJW5" s="20"/>
      <c r="LJX5" s="20"/>
      <c r="LJY5" s="20"/>
      <c r="LJZ5" s="20"/>
      <c r="LKA5" s="20"/>
      <c r="LKB5" s="20"/>
      <c r="LKC5" s="20"/>
      <c r="LKD5" s="20"/>
      <c r="LKE5" s="20"/>
      <c r="LKF5" s="20"/>
      <c r="LKG5" s="20"/>
      <c r="LKH5" s="20"/>
      <c r="LKI5" s="20"/>
      <c r="LKJ5" s="20"/>
      <c r="LKK5" s="20"/>
      <c r="LKL5" s="20"/>
      <c r="LKM5" s="20"/>
      <c r="LKN5" s="20"/>
      <c r="LKO5" s="20"/>
      <c r="LKP5" s="20"/>
      <c r="LKQ5" s="20"/>
      <c r="LKR5" s="20"/>
      <c r="LKS5" s="20"/>
      <c r="LKT5" s="20"/>
      <c r="LKU5" s="20"/>
      <c r="LKV5" s="20"/>
      <c r="LKW5" s="20"/>
      <c r="LKX5" s="20"/>
      <c r="LKY5" s="20"/>
      <c r="LKZ5" s="20"/>
      <c r="LLA5" s="20"/>
      <c r="LLB5" s="20"/>
      <c r="LLC5" s="20"/>
      <c r="LLD5" s="20"/>
      <c r="LLE5" s="20"/>
      <c r="LLF5" s="20"/>
      <c r="LLG5" s="20"/>
      <c r="LLH5" s="20"/>
      <c r="LLI5" s="20"/>
      <c r="LLJ5" s="20"/>
      <c r="LLK5" s="20"/>
      <c r="LLL5" s="20"/>
      <c r="LLM5" s="20"/>
      <c r="LLN5" s="20"/>
      <c r="LLO5" s="20"/>
      <c r="LLP5" s="20"/>
      <c r="LLQ5" s="20"/>
      <c r="LLR5" s="20"/>
      <c r="LLS5" s="20"/>
      <c r="LLT5" s="20"/>
      <c r="LLU5" s="20"/>
      <c r="LLV5" s="20"/>
      <c r="LLW5" s="20"/>
      <c r="LLX5" s="20"/>
      <c r="LLY5" s="20"/>
      <c r="LLZ5" s="20"/>
      <c r="LMA5" s="20"/>
      <c r="LMB5" s="20"/>
      <c r="LMC5" s="20"/>
      <c r="LMD5" s="20"/>
      <c r="LME5" s="20"/>
      <c r="LMF5" s="20"/>
      <c r="LMG5" s="20"/>
      <c r="LMH5" s="20"/>
      <c r="LMI5" s="20"/>
      <c r="LMJ5" s="20"/>
      <c r="LMK5" s="20"/>
      <c r="LML5" s="20"/>
      <c r="LMM5" s="20"/>
      <c r="LMN5" s="20"/>
      <c r="LMO5" s="20"/>
      <c r="LMP5" s="20"/>
      <c r="LMQ5" s="20"/>
      <c r="LMR5" s="20"/>
      <c r="LMS5" s="20"/>
      <c r="LMT5" s="20"/>
      <c r="LMU5" s="20"/>
      <c r="LMV5" s="20"/>
      <c r="LMW5" s="20"/>
      <c r="LMX5" s="20"/>
      <c r="LMY5" s="20"/>
      <c r="LMZ5" s="20"/>
      <c r="LNA5" s="20"/>
      <c r="LNB5" s="20"/>
      <c r="LNC5" s="20"/>
      <c r="LND5" s="20"/>
      <c r="LNE5" s="20"/>
      <c r="LNF5" s="20"/>
      <c r="LNG5" s="20"/>
      <c r="LNH5" s="20"/>
      <c r="LNI5" s="20"/>
      <c r="LNJ5" s="20"/>
      <c r="LNK5" s="20"/>
      <c r="LNL5" s="20"/>
      <c r="LNM5" s="20"/>
      <c r="LNN5" s="20"/>
      <c r="LNO5" s="20"/>
      <c r="LNP5" s="20"/>
      <c r="LNQ5" s="20"/>
      <c r="LNR5" s="20"/>
      <c r="LNS5" s="20"/>
      <c r="LNT5" s="20"/>
      <c r="LNU5" s="20"/>
      <c r="LNV5" s="20"/>
      <c r="LNW5" s="20"/>
      <c r="LNX5" s="20"/>
      <c r="LNY5" s="20"/>
      <c r="LNZ5" s="20"/>
      <c r="LOA5" s="20"/>
      <c r="LOB5" s="20"/>
      <c r="LOC5" s="20"/>
      <c r="LOD5" s="20"/>
      <c r="LOE5" s="20"/>
      <c r="LOF5" s="20"/>
      <c r="LOG5" s="20"/>
      <c r="LOH5" s="20"/>
      <c r="LOI5" s="20"/>
      <c r="LOJ5" s="20"/>
      <c r="LOK5" s="20"/>
      <c r="LOL5" s="20"/>
      <c r="LOM5" s="20"/>
      <c r="LON5" s="20"/>
      <c r="LOO5" s="20"/>
      <c r="LOP5" s="20"/>
      <c r="LOQ5" s="20"/>
      <c r="LOR5" s="20"/>
      <c r="LOS5" s="20"/>
      <c r="LOT5" s="20"/>
      <c r="LOU5" s="20"/>
      <c r="LOV5" s="20"/>
      <c r="LOW5" s="20"/>
      <c r="LOX5" s="20"/>
      <c r="LOY5" s="20"/>
      <c r="LOZ5" s="20"/>
      <c r="LPA5" s="20"/>
      <c r="LPB5" s="20"/>
      <c r="LPC5" s="20"/>
      <c r="LPD5" s="20"/>
      <c r="LPE5" s="20"/>
      <c r="LPF5" s="20"/>
      <c r="LPG5" s="20"/>
      <c r="LPH5" s="20"/>
      <c r="LPI5" s="20"/>
      <c r="LPJ5" s="20"/>
      <c r="LPK5" s="20"/>
      <c r="LPL5" s="20"/>
      <c r="LPM5" s="20"/>
      <c r="LPN5" s="20"/>
      <c r="LPO5" s="20"/>
      <c r="LPP5" s="20"/>
      <c r="LPQ5" s="20"/>
      <c r="LPR5" s="20"/>
      <c r="LPS5" s="20"/>
      <c r="LPT5" s="20"/>
      <c r="LPU5" s="20"/>
      <c r="LPV5" s="20"/>
      <c r="LPW5" s="20"/>
      <c r="LPX5" s="20"/>
      <c r="LPY5" s="20"/>
      <c r="LPZ5" s="20"/>
      <c r="LQA5" s="20"/>
      <c r="LQB5" s="20"/>
      <c r="LQC5" s="20"/>
      <c r="LQD5" s="20"/>
      <c r="LQE5" s="20"/>
      <c r="LQF5" s="20"/>
      <c r="LQG5" s="20"/>
      <c r="LQH5" s="20"/>
      <c r="LQI5" s="20"/>
      <c r="LQJ5" s="20"/>
      <c r="LQK5" s="20"/>
      <c r="LQL5" s="20"/>
      <c r="LQM5" s="20"/>
      <c r="LQN5" s="20"/>
      <c r="LQO5" s="20"/>
      <c r="LQP5" s="20"/>
      <c r="LQQ5" s="20"/>
      <c r="LQR5" s="20"/>
      <c r="LQS5" s="20"/>
      <c r="LQT5" s="20"/>
      <c r="LQU5" s="20"/>
      <c r="LQV5" s="20"/>
      <c r="LQW5" s="20"/>
      <c r="LQX5" s="20"/>
      <c r="LQY5" s="20"/>
      <c r="LQZ5" s="20"/>
      <c r="LRA5" s="20"/>
      <c r="LRB5" s="20"/>
      <c r="LRC5" s="20"/>
      <c r="LRD5" s="20"/>
      <c r="LRE5" s="20"/>
      <c r="LRF5" s="20"/>
      <c r="LRG5" s="20"/>
      <c r="LRH5" s="20"/>
      <c r="LRI5" s="20"/>
      <c r="LRJ5" s="20"/>
      <c r="LRK5" s="20"/>
      <c r="LRL5" s="20"/>
      <c r="LRM5" s="20"/>
      <c r="LRN5" s="20"/>
      <c r="LRO5" s="20"/>
      <c r="LRP5" s="20"/>
      <c r="LRQ5" s="20"/>
      <c r="LRR5" s="20"/>
      <c r="LRS5" s="20"/>
      <c r="LRT5" s="20"/>
      <c r="LRU5" s="20"/>
      <c r="LRV5" s="20"/>
      <c r="LRW5" s="20"/>
      <c r="LRX5" s="20"/>
      <c r="LRY5" s="20"/>
      <c r="LRZ5" s="20"/>
      <c r="LSA5" s="20"/>
      <c r="LSB5" s="20"/>
      <c r="LSC5" s="20"/>
      <c r="LSD5" s="20"/>
      <c r="LSE5" s="20"/>
      <c r="LSF5" s="20"/>
      <c r="LSG5" s="20"/>
      <c r="LSH5" s="20"/>
      <c r="LSI5" s="20"/>
      <c r="LSJ5" s="20"/>
      <c r="LSK5" s="20"/>
      <c r="LSL5" s="20"/>
      <c r="LSM5" s="20"/>
      <c r="LSN5" s="20"/>
      <c r="LSO5" s="20"/>
      <c r="LSP5" s="20"/>
      <c r="LSQ5" s="20"/>
      <c r="LSR5" s="20"/>
      <c r="LSS5" s="20"/>
      <c r="LST5" s="20"/>
      <c r="LSU5" s="20"/>
      <c r="LSV5" s="20"/>
      <c r="LSW5" s="20"/>
      <c r="LSX5" s="20"/>
      <c r="LSY5" s="20"/>
      <c r="LSZ5" s="20"/>
      <c r="LTA5" s="20"/>
      <c r="LTB5" s="20"/>
      <c r="LTC5" s="20"/>
      <c r="LTD5" s="20"/>
      <c r="LTE5" s="20"/>
      <c r="LTF5" s="20"/>
      <c r="LTG5" s="20"/>
      <c r="LTH5" s="20"/>
      <c r="LTI5" s="20"/>
      <c r="LTJ5" s="20"/>
      <c r="LTK5" s="20"/>
      <c r="LTL5" s="20"/>
      <c r="LTM5" s="20"/>
      <c r="LTN5" s="20"/>
      <c r="LTO5" s="20"/>
      <c r="LTP5" s="20"/>
      <c r="LTQ5" s="20"/>
      <c r="LTR5" s="20"/>
      <c r="LTS5" s="20"/>
      <c r="LTT5" s="20"/>
      <c r="LTU5" s="20"/>
      <c r="LTV5" s="20"/>
      <c r="LTW5" s="20"/>
      <c r="LTX5" s="20"/>
      <c r="LTY5" s="20"/>
      <c r="LTZ5" s="20"/>
      <c r="LUA5" s="20"/>
      <c r="LUB5" s="20"/>
      <c r="LUC5" s="20"/>
      <c r="LUD5" s="20"/>
      <c r="LUE5" s="20"/>
      <c r="LUF5" s="20"/>
      <c r="LUG5" s="20"/>
      <c r="LUH5" s="20"/>
      <c r="LUI5" s="20"/>
      <c r="LUJ5" s="20"/>
      <c r="LUK5" s="20"/>
      <c r="LUL5" s="20"/>
      <c r="LUM5" s="20"/>
      <c r="LUN5" s="20"/>
      <c r="LUO5" s="20"/>
      <c r="LUP5" s="20"/>
      <c r="LUQ5" s="20"/>
      <c r="LUR5" s="20"/>
      <c r="LUS5" s="20"/>
      <c r="LUT5" s="20"/>
      <c r="LUU5" s="20"/>
      <c r="LUV5" s="20"/>
      <c r="LUW5" s="20"/>
      <c r="LUX5" s="20"/>
      <c r="LUY5" s="20"/>
      <c r="LUZ5" s="20"/>
      <c r="LVA5" s="20"/>
      <c r="LVB5" s="20"/>
      <c r="LVC5" s="20"/>
      <c r="LVD5" s="20"/>
      <c r="LVE5" s="20"/>
      <c r="LVF5" s="20"/>
      <c r="LVG5" s="20"/>
      <c r="LVH5" s="20"/>
      <c r="LVI5" s="20"/>
      <c r="LVJ5" s="20"/>
      <c r="LVK5" s="20"/>
      <c r="LVL5" s="20"/>
      <c r="LVM5" s="20"/>
      <c r="LVN5" s="20"/>
      <c r="LVO5" s="20"/>
      <c r="LVP5" s="20"/>
      <c r="LVQ5" s="20"/>
      <c r="LVR5" s="20"/>
      <c r="LVS5" s="20"/>
      <c r="LVT5" s="20"/>
      <c r="LVU5" s="20"/>
      <c r="LVV5" s="20"/>
      <c r="LVW5" s="20"/>
      <c r="LVX5" s="20"/>
      <c r="LVY5" s="20"/>
      <c r="LVZ5" s="20"/>
      <c r="LWA5" s="20"/>
      <c r="LWB5" s="20"/>
      <c r="LWC5" s="20"/>
      <c r="LWD5" s="20"/>
      <c r="LWE5" s="20"/>
      <c r="LWF5" s="20"/>
      <c r="LWG5" s="20"/>
      <c r="LWH5" s="20"/>
      <c r="LWI5" s="20"/>
      <c r="LWJ5" s="20"/>
      <c r="LWK5" s="20"/>
      <c r="LWL5" s="20"/>
      <c r="LWM5" s="20"/>
      <c r="LWN5" s="20"/>
      <c r="LWO5" s="20"/>
      <c r="LWP5" s="20"/>
      <c r="LWQ5" s="20"/>
      <c r="LWR5" s="20"/>
      <c r="LWS5" s="20"/>
      <c r="LWT5" s="20"/>
      <c r="LWU5" s="20"/>
      <c r="LWV5" s="20"/>
      <c r="LWW5" s="20"/>
      <c r="LWX5" s="20"/>
      <c r="LWY5" s="20"/>
      <c r="LWZ5" s="20"/>
      <c r="LXA5" s="20"/>
      <c r="LXB5" s="20"/>
      <c r="LXC5" s="20"/>
      <c r="LXD5" s="20"/>
      <c r="LXE5" s="20"/>
      <c r="LXF5" s="20"/>
      <c r="LXG5" s="20"/>
      <c r="LXH5" s="20"/>
      <c r="LXI5" s="20"/>
      <c r="LXJ5" s="20"/>
      <c r="LXK5" s="20"/>
      <c r="LXL5" s="20"/>
      <c r="LXM5" s="20"/>
      <c r="LXN5" s="20"/>
      <c r="LXO5" s="20"/>
      <c r="LXP5" s="20"/>
      <c r="LXQ5" s="20"/>
      <c r="LXR5" s="20"/>
      <c r="LXS5" s="20"/>
      <c r="LXT5" s="20"/>
      <c r="LXU5" s="20"/>
      <c r="LXV5" s="20"/>
      <c r="LXW5" s="20"/>
      <c r="LXX5" s="20"/>
      <c r="LXY5" s="20"/>
      <c r="LXZ5" s="20"/>
      <c r="LYA5" s="20"/>
      <c r="LYB5" s="20"/>
      <c r="LYC5" s="20"/>
      <c r="LYD5" s="20"/>
      <c r="LYE5" s="20"/>
      <c r="LYF5" s="20"/>
      <c r="LYG5" s="20"/>
      <c r="LYH5" s="20"/>
      <c r="LYI5" s="20"/>
      <c r="LYJ5" s="20"/>
      <c r="LYK5" s="20"/>
      <c r="LYL5" s="20"/>
      <c r="LYM5" s="20"/>
      <c r="LYN5" s="20"/>
      <c r="LYO5" s="20"/>
      <c r="LYP5" s="20"/>
      <c r="LYQ5" s="20"/>
      <c r="LYR5" s="20"/>
      <c r="LYS5" s="20"/>
      <c r="LYT5" s="20"/>
      <c r="LYU5" s="20"/>
      <c r="LYV5" s="20"/>
      <c r="LYW5" s="20"/>
      <c r="LYX5" s="20"/>
      <c r="LYY5" s="20"/>
      <c r="LYZ5" s="20"/>
      <c r="LZA5" s="20"/>
      <c r="LZB5" s="20"/>
      <c r="LZC5" s="20"/>
      <c r="LZD5" s="20"/>
      <c r="LZE5" s="20"/>
      <c r="LZF5" s="20"/>
      <c r="LZG5" s="20"/>
      <c r="LZH5" s="20"/>
      <c r="LZI5" s="20"/>
      <c r="LZJ5" s="20"/>
      <c r="LZK5" s="20"/>
      <c r="LZL5" s="20"/>
      <c r="LZM5" s="20"/>
      <c r="LZN5" s="20"/>
      <c r="LZO5" s="20"/>
      <c r="LZP5" s="20"/>
      <c r="LZQ5" s="20"/>
      <c r="LZR5" s="20"/>
      <c r="LZS5" s="20"/>
      <c r="LZT5" s="20"/>
      <c r="LZU5" s="20"/>
      <c r="LZV5" s="20"/>
      <c r="LZW5" s="20"/>
      <c r="LZX5" s="20"/>
      <c r="LZY5" s="20"/>
      <c r="LZZ5" s="20"/>
      <c r="MAA5" s="20"/>
      <c r="MAB5" s="20"/>
      <c r="MAC5" s="20"/>
      <c r="MAD5" s="20"/>
      <c r="MAE5" s="20"/>
      <c r="MAF5" s="20"/>
      <c r="MAG5" s="20"/>
      <c r="MAH5" s="20"/>
      <c r="MAI5" s="20"/>
      <c r="MAJ5" s="20"/>
      <c r="MAK5" s="20"/>
      <c r="MAL5" s="20"/>
      <c r="MAM5" s="20"/>
      <c r="MAN5" s="20"/>
      <c r="MAO5" s="20"/>
      <c r="MAP5" s="20"/>
      <c r="MAQ5" s="20"/>
      <c r="MAR5" s="20"/>
      <c r="MAS5" s="20"/>
      <c r="MAT5" s="20"/>
      <c r="MAU5" s="20"/>
      <c r="MAV5" s="20"/>
      <c r="MAW5" s="20"/>
      <c r="MAX5" s="20"/>
      <c r="MAY5" s="20"/>
      <c r="MAZ5" s="20"/>
      <c r="MBA5" s="20"/>
      <c r="MBB5" s="20"/>
      <c r="MBC5" s="20"/>
      <c r="MBD5" s="20"/>
      <c r="MBE5" s="20"/>
      <c r="MBF5" s="20"/>
      <c r="MBG5" s="20"/>
      <c r="MBH5" s="20"/>
      <c r="MBI5" s="20"/>
      <c r="MBJ5" s="20"/>
      <c r="MBK5" s="20"/>
      <c r="MBL5" s="20"/>
      <c r="MBM5" s="20"/>
      <c r="MBN5" s="20"/>
      <c r="MBO5" s="20"/>
      <c r="MBP5" s="20"/>
      <c r="MBQ5" s="20"/>
      <c r="MBR5" s="20"/>
      <c r="MBS5" s="20"/>
      <c r="MBT5" s="20"/>
      <c r="MBU5" s="20"/>
      <c r="MBV5" s="20"/>
      <c r="MBW5" s="20"/>
      <c r="MBX5" s="20"/>
      <c r="MBY5" s="20"/>
      <c r="MBZ5" s="20"/>
      <c r="MCA5" s="20"/>
      <c r="MCB5" s="20"/>
      <c r="MCC5" s="20"/>
      <c r="MCD5" s="20"/>
      <c r="MCE5" s="20"/>
      <c r="MCF5" s="20"/>
      <c r="MCG5" s="20"/>
      <c r="MCH5" s="20"/>
      <c r="MCI5" s="20"/>
      <c r="MCJ5" s="20"/>
      <c r="MCK5" s="20"/>
      <c r="MCL5" s="20"/>
      <c r="MCM5" s="20"/>
      <c r="MCN5" s="20"/>
      <c r="MCO5" s="20"/>
      <c r="MCP5" s="20"/>
      <c r="MCQ5" s="20"/>
      <c r="MCR5" s="20"/>
      <c r="MCS5" s="20"/>
      <c r="MCT5" s="20"/>
      <c r="MCU5" s="20"/>
      <c r="MCV5" s="20"/>
      <c r="MCW5" s="20"/>
      <c r="MCX5" s="20"/>
      <c r="MCY5" s="20"/>
      <c r="MCZ5" s="20"/>
      <c r="MDA5" s="20"/>
      <c r="MDB5" s="20"/>
      <c r="MDC5" s="20"/>
      <c r="MDD5" s="20"/>
      <c r="MDE5" s="20"/>
      <c r="MDF5" s="20"/>
      <c r="MDG5" s="20"/>
      <c r="MDH5" s="20"/>
      <c r="MDI5" s="20"/>
      <c r="MDJ5" s="20"/>
      <c r="MDK5" s="20"/>
      <c r="MDL5" s="20"/>
      <c r="MDM5" s="20"/>
      <c r="MDN5" s="20"/>
      <c r="MDO5" s="20"/>
      <c r="MDP5" s="20"/>
      <c r="MDQ5" s="20"/>
      <c r="MDR5" s="20"/>
      <c r="MDS5" s="20"/>
      <c r="MDT5" s="20"/>
      <c r="MDU5" s="20"/>
      <c r="MDV5" s="20"/>
      <c r="MDW5" s="20"/>
      <c r="MDX5" s="20"/>
      <c r="MDY5" s="20"/>
      <c r="MDZ5" s="20"/>
      <c r="MEA5" s="20"/>
      <c r="MEB5" s="20"/>
      <c r="MEC5" s="20"/>
      <c r="MED5" s="20"/>
      <c r="MEE5" s="20"/>
      <c r="MEF5" s="20"/>
      <c r="MEG5" s="20"/>
      <c r="MEH5" s="20"/>
      <c r="MEI5" s="20"/>
      <c r="MEJ5" s="20"/>
      <c r="MEK5" s="20"/>
      <c r="MEL5" s="20"/>
      <c r="MEM5" s="20"/>
      <c r="MEN5" s="20"/>
      <c r="MEO5" s="20"/>
      <c r="MEP5" s="20"/>
      <c r="MEQ5" s="20"/>
      <c r="MER5" s="20"/>
      <c r="MES5" s="20"/>
      <c r="MET5" s="20"/>
      <c r="MEU5" s="20"/>
      <c r="MEV5" s="20"/>
      <c r="MEW5" s="20"/>
      <c r="MEX5" s="20"/>
      <c r="MEY5" s="20"/>
      <c r="MEZ5" s="20"/>
      <c r="MFA5" s="20"/>
      <c r="MFB5" s="20"/>
      <c r="MFC5" s="20"/>
      <c r="MFD5" s="20"/>
      <c r="MFE5" s="20"/>
      <c r="MFF5" s="20"/>
      <c r="MFG5" s="20"/>
      <c r="MFH5" s="20"/>
      <c r="MFI5" s="20"/>
      <c r="MFJ5" s="20"/>
      <c r="MFK5" s="20"/>
      <c r="MFL5" s="20"/>
      <c r="MFM5" s="20"/>
      <c r="MFN5" s="20"/>
      <c r="MFO5" s="20"/>
      <c r="MFP5" s="20"/>
      <c r="MFQ5" s="20"/>
      <c r="MFR5" s="20"/>
      <c r="MFS5" s="20"/>
      <c r="MFT5" s="20"/>
      <c r="MFU5" s="20"/>
      <c r="MFV5" s="20"/>
      <c r="MFW5" s="20"/>
      <c r="MFX5" s="20"/>
      <c r="MFY5" s="20"/>
      <c r="MFZ5" s="20"/>
      <c r="MGA5" s="20"/>
      <c r="MGB5" s="20"/>
      <c r="MGC5" s="20"/>
      <c r="MGD5" s="20"/>
      <c r="MGE5" s="20"/>
      <c r="MGF5" s="20"/>
      <c r="MGG5" s="20"/>
      <c r="MGH5" s="20"/>
      <c r="MGI5" s="20"/>
      <c r="MGJ5" s="20"/>
      <c r="MGK5" s="20"/>
      <c r="MGL5" s="20"/>
      <c r="MGM5" s="20"/>
      <c r="MGN5" s="20"/>
      <c r="MGO5" s="20"/>
      <c r="MGP5" s="20"/>
      <c r="MGQ5" s="20"/>
      <c r="MGR5" s="20"/>
      <c r="MGS5" s="20"/>
      <c r="MGT5" s="20"/>
      <c r="MGU5" s="20"/>
      <c r="MGV5" s="20"/>
      <c r="MGW5" s="20"/>
      <c r="MGX5" s="20"/>
      <c r="MGY5" s="20"/>
      <c r="MGZ5" s="20"/>
      <c r="MHA5" s="20"/>
      <c r="MHB5" s="20"/>
      <c r="MHC5" s="20"/>
      <c r="MHD5" s="20"/>
      <c r="MHE5" s="20"/>
      <c r="MHF5" s="20"/>
      <c r="MHG5" s="20"/>
      <c r="MHH5" s="20"/>
      <c r="MHI5" s="20"/>
      <c r="MHJ5" s="20"/>
      <c r="MHK5" s="20"/>
      <c r="MHL5" s="20"/>
      <c r="MHM5" s="20"/>
      <c r="MHN5" s="20"/>
      <c r="MHO5" s="20"/>
      <c r="MHP5" s="20"/>
      <c r="MHQ5" s="20"/>
      <c r="MHR5" s="20"/>
      <c r="MHS5" s="20"/>
      <c r="MHT5" s="20"/>
      <c r="MHU5" s="20"/>
      <c r="MHV5" s="20"/>
      <c r="MHW5" s="20"/>
      <c r="MHX5" s="20"/>
      <c r="MHY5" s="20"/>
      <c r="MHZ5" s="20"/>
      <c r="MIA5" s="20"/>
      <c r="MIB5" s="20"/>
      <c r="MIC5" s="20"/>
      <c r="MID5" s="20"/>
      <c r="MIE5" s="20"/>
      <c r="MIF5" s="20"/>
      <c r="MIG5" s="20"/>
      <c r="MIH5" s="20"/>
      <c r="MII5" s="20"/>
      <c r="MIJ5" s="20"/>
      <c r="MIK5" s="20"/>
      <c r="MIL5" s="20"/>
      <c r="MIM5" s="20"/>
      <c r="MIN5" s="20"/>
      <c r="MIO5" s="20"/>
      <c r="MIP5" s="20"/>
      <c r="MIQ5" s="20"/>
      <c r="MIR5" s="20"/>
      <c r="MIS5" s="20"/>
      <c r="MIT5" s="20"/>
      <c r="MIU5" s="20"/>
      <c r="MIV5" s="20"/>
      <c r="MIW5" s="20"/>
      <c r="MIX5" s="20"/>
      <c r="MIY5" s="20"/>
      <c r="MIZ5" s="20"/>
      <c r="MJA5" s="20"/>
      <c r="MJB5" s="20"/>
      <c r="MJC5" s="20"/>
      <c r="MJD5" s="20"/>
      <c r="MJE5" s="20"/>
      <c r="MJF5" s="20"/>
      <c r="MJG5" s="20"/>
      <c r="MJH5" s="20"/>
      <c r="MJI5" s="20"/>
      <c r="MJJ5" s="20"/>
      <c r="MJK5" s="20"/>
      <c r="MJL5" s="20"/>
      <c r="MJM5" s="20"/>
      <c r="MJN5" s="20"/>
      <c r="MJO5" s="20"/>
      <c r="MJP5" s="20"/>
      <c r="MJQ5" s="20"/>
      <c r="MJR5" s="20"/>
      <c r="MJS5" s="20"/>
      <c r="MJT5" s="20"/>
      <c r="MJU5" s="20"/>
      <c r="MJV5" s="20"/>
      <c r="MJW5" s="20"/>
      <c r="MJX5" s="20"/>
      <c r="MJY5" s="20"/>
      <c r="MJZ5" s="20"/>
      <c r="MKA5" s="20"/>
      <c r="MKB5" s="20"/>
      <c r="MKC5" s="20"/>
      <c r="MKD5" s="20"/>
      <c r="MKE5" s="20"/>
      <c r="MKF5" s="20"/>
      <c r="MKG5" s="20"/>
      <c r="MKH5" s="20"/>
      <c r="MKI5" s="20"/>
      <c r="MKJ5" s="20"/>
      <c r="MKK5" s="20"/>
      <c r="MKL5" s="20"/>
      <c r="MKM5" s="20"/>
      <c r="MKN5" s="20"/>
      <c r="MKO5" s="20"/>
      <c r="MKP5" s="20"/>
      <c r="MKQ5" s="20"/>
      <c r="MKR5" s="20"/>
      <c r="MKS5" s="20"/>
      <c r="MKT5" s="20"/>
      <c r="MKU5" s="20"/>
      <c r="MKV5" s="20"/>
      <c r="MKW5" s="20"/>
      <c r="MKX5" s="20"/>
      <c r="MKY5" s="20"/>
      <c r="MKZ5" s="20"/>
      <c r="MLA5" s="20"/>
      <c r="MLB5" s="20"/>
      <c r="MLC5" s="20"/>
      <c r="MLD5" s="20"/>
      <c r="MLE5" s="20"/>
      <c r="MLF5" s="20"/>
      <c r="MLG5" s="20"/>
      <c r="MLH5" s="20"/>
      <c r="MLI5" s="20"/>
      <c r="MLJ5" s="20"/>
      <c r="MLK5" s="20"/>
      <c r="MLL5" s="20"/>
      <c r="MLM5" s="20"/>
      <c r="MLN5" s="20"/>
      <c r="MLO5" s="20"/>
      <c r="MLP5" s="20"/>
      <c r="MLQ5" s="20"/>
      <c r="MLR5" s="20"/>
      <c r="MLS5" s="20"/>
      <c r="MLT5" s="20"/>
      <c r="MLU5" s="20"/>
      <c r="MLV5" s="20"/>
      <c r="MLW5" s="20"/>
      <c r="MLX5" s="20"/>
      <c r="MLY5" s="20"/>
      <c r="MLZ5" s="20"/>
      <c r="MMA5" s="20"/>
      <c r="MMB5" s="20"/>
      <c r="MMC5" s="20"/>
      <c r="MMD5" s="20"/>
      <c r="MME5" s="20"/>
      <c r="MMF5" s="20"/>
      <c r="MMG5" s="20"/>
      <c r="MMH5" s="20"/>
      <c r="MMI5" s="20"/>
      <c r="MMJ5" s="20"/>
      <c r="MMK5" s="20"/>
      <c r="MML5" s="20"/>
      <c r="MMM5" s="20"/>
      <c r="MMN5" s="20"/>
      <c r="MMO5" s="20"/>
      <c r="MMP5" s="20"/>
      <c r="MMQ5" s="20"/>
      <c r="MMR5" s="20"/>
      <c r="MMS5" s="20"/>
      <c r="MMT5" s="20"/>
      <c r="MMU5" s="20"/>
      <c r="MMV5" s="20"/>
      <c r="MMW5" s="20"/>
      <c r="MMX5" s="20"/>
      <c r="MMY5" s="20"/>
      <c r="MMZ5" s="20"/>
      <c r="MNA5" s="20"/>
      <c r="MNB5" s="20"/>
      <c r="MNC5" s="20"/>
      <c r="MND5" s="20"/>
      <c r="MNE5" s="20"/>
      <c r="MNF5" s="20"/>
      <c r="MNG5" s="20"/>
      <c r="MNH5" s="20"/>
      <c r="MNI5" s="20"/>
      <c r="MNJ5" s="20"/>
      <c r="MNK5" s="20"/>
      <c r="MNL5" s="20"/>
      <c r="MNM5" s="20"/>
      <c r="MNN5" s="20"/>
      <c r="MNO5" s="20"/>
      <c r="MNP5" s="20"/>
      <c r="MNQ5" s="20"/>
      <c r="MNR5" s="20"/>
      <c r="MNS5" s="20"/>
      <c r="MNT5" s="20"/>
      <c r="MNU5" s="20"/>
      <c r="MNV5" s="20"/>
      <c r="MNW5" s="20"/>
      <c r="MNX5" s="20"/>
      <c r="MNY5" s="20"/>
      <c r="MNZ5" s="20"/>
      <c r="MOA5" s="20"/>
      <c r="MOB5" s="20"/>
      <c r="MOC5" s="20"/>
      <c r="MOD5" s="20"/>
      <c r="MOE5" s="20"/>
      <c r="MOF5" s="20"/>
      <c r="MOG5" s="20"/>
      <c r="MOH5" s="20"/>
      <c r="MOI5" s="20"/>
      <c r="MOJ5" s="20"/>
      <c r="MOK5" s="20"/>
      <c r="MOL5" s="20"/>
      <c r="MOM5" s="20"/>
      <c r="MON5" s="20"/>
      <c r="MOO5" s="20"/>
      <c r="MOP5" s="20"/>
      <c r="MOQ5" s="20"/>
      <c r="MOR5" s="20"/>
      <c r="MOS5" s="20"/>
      <c r="MOT5" s="20"/>
      <c r="MOU5" s="20"/>
      <c r="MOV5" s="20"/>
      <c r="MOW5" s="20"/>
      <c r="MOX5" s="20"/>
      <c r="MOY5" s="20"/>
      <c r="MOZ5" s="20"/>
      <c r="MPA5" s="20"/>
      <c r="MPB5" s="20"/>
      <c r="MPC5" s="20"/>
      <c r="MPD5" s="20"/>
      <c r="MPE5" s="20"/>
      <c r="MPF5" s="20"/>
      <c r="MPG5" s="20"/>
      <c r="MPH5" s="20"/>
      <c r="MPI5" s="20"/>
      <c r="MPJ5" s="20"/>
      <c r="MPK5" s="20"/>
      <c r="MPL5" s="20"/>
      <c r="MPM5" s="20"/>
      <c r="MPN5" s="20"/>
      <c r="MPO5" s="20"/>
      <c r="MPP5" s="20"/>
      <c r="MPQ5" s="20"/>
      <c r="MPR5" s="20"/>
      <c r="MPS5" s="20"/>
      <c r="MPT5" s="20"/>
      <c r="MPU5" s="20"/>
      <c r="MPV5" s="20"/>
      <c r="MPW5" s="20"/>
      <c r="MPX5" s="20"/>
      <c r="MPY5" s="20"/>
      <c r="MPZ5" s="20"/>
      <c r="MQA5" s="20"/>
      <c r="MQB5" s="20"/>
      <c r="MQC5" s="20"/>
      <c r="MQD5" s="20"/>
      <c r="MQE5" s="20"/>
      <c r="MQF5" s="20"/>
      <c r="MQG5" s="20"/>
      <c r="MQH5" s="20"/>
      <c r="MQI5" s="20"/>
      <c r="MQJ5" s="20"/>
      <c r="MQK5" s="20"/>
      <c r="MQL5" s="20"/>
      <c r="MQM5" s="20"/>
      <c r="MQN5" s="20"/>
      <c r="MQO5" s="20"/>
      <c r="MQP5" s="20"/>
      <c r="MQQ5" s="20"/>
      <c r="MQR5" s="20"/>
      <c r="MQS5" s="20"/>
      <c r="MQT5" s="20"/>
      <c r="MQU5" s="20"/>
      <c r="MQV5" s="20"/>
      <c r="MQW5" s="20"/>
      <c r="MQX5" s="20"/>
      <c r="MQY5" s="20"/>
      <c r="MQZ5" s="20"/>
      <c r="MRA5" s="20"/>
      <c r="MRB5" s="20"/>
      <c r="MRC5" s="20"/>
      <c r="MRD5" s="20"/>
      <c r="MRE5" s="20"/>
      <c r="MRF5" s="20"/>
      <c r="MRG5" s="20"/>
      <c r="MRH5" s="20"/>
      <c r="MRI5" s="20"/>
      <c r="MRJ5" s="20"/>
      <c r="MRK5" s="20"/>
      <c r="MRL5" s="20"/>
      <c r="MRM5" s="20"/>
      <c r="MRN5" s="20"/>
      <c r="MRO5" s="20"/>
      <c r="MRP5" s="20"/>
      <c r="MRQ5" s="20"/>
      <c r="MRR5" s="20"/>
      <c r="MRS5" s="20"/>
      <c r="MRT5" s="20"/>
      <c r="MRU5" s="20"/>
      <c r="MRV5" s="20"/>
      <c r="MRW5" s="20"/>
      <c r="MRX5" s="20"/>
      <c r="MRY5" s="20"/>
      <c r="MRZ5" s="20"/>
      <c r="MSA5" s="20"/>
      <c r="MSB5" s="20"/>
      <c r="MSC5" s="20"/>
      <c r="MSD5" s="20"/>
      <c r="MSE5" s="20"/>
      <c r="MSF5" s="20"/>
      <c r="MSG5" s="20"/>
      <c r="MSH5" s="20"/>
      <c r="MSI5" s="20"/>
      <c r="MSJ5" s="20"/>
      <c r="MSK5" s="20"/>
      <c r="MSL5" s="20"/>
      <c r="MSM5" s="20"/>
      <c r="MSN5" s="20"/>
      <c r="MSO5" s="20"/>
      <c r="MSP5" s="20"/>
      <c r="MSQ5" s="20"/>
      <c r="MSR5" s="20"/>
      <c r="MSS5" s="20"/>
      <c r="MST5" s="20"/>
      <c r="MSU5" s="20"/>
      <c r="MSV5" s="20"/>
      <c r="MSW5" s="20"/>
      <c r="MSX5" s="20"/>
      <c r="MSY5" s="20"/>
      <c r="MSZ5" s="20"/>
      <c r="MTA5" s="20"/>
      <c r="MTB5" s="20"/>
      <c r="MTC5" s="20"/>
      <c r="MTD5" s="20"/>
      <c r="MTE5" s="20"/>
      <c r="MTF5" s="20"/>
      <c r="MTG5" s="20"/>
      <c r="MTH5" s="20"/>
      <c r="MTI5" s="20"/>
      <c r="MTJ5" s="20"/>
      <c r="MTK5" s="20"/>
      <c r="MTL5" s="20"/>
      <c r="MTM5" s="20"/>
      <c r="MTN5" s="20"/>
      <c r="MTO5" s="20"/>
      <c r="MTP5" s="20"/>
      <c r="MTQ5" s="20"/>
      <c r="MTR5" s="20"/>
      <c r="MTS5" s="20"/>
      <c r="MTT5" s="20"/>
      <c r="MTU5" s="20"/>
      <c r="MTV5" s="20"/>
      <c r="MTW5" s="20"/>
      <c r="MTX5" s="20"/>
      <c r="MTY5" s="20"/>
      <c r="MTZ5" s="20"/>
      <c r="MUA5" s="20"/>
      <c r="MUB5" s="20"/>
      <c r="MUC5" s="20"/>
      <c r="MUD5" s="20"/>
      <c r="MUE5" s="20"/>
      <c r="MUF5" s="20"/>
      <c r="MUG5" s="20"/>
      <c r="MUH5" s="20"/>
      <c r="MUI5" s="20"/>
      <c r="MUJ5" s="20"/>
      <c r="MUK5" s="20"/>
      <c r="MUL5" s="20"/>
      <c r="MUM5" s="20"/>
      <c r="MUN5" s="20"/>
      <c r="MUO5" s="20"/>
      <c r="MUP5" s="20"/>
      <c r="MUQ5" s="20"/>
      <c r="MUR5" s="20"/>
      <c r="MUS5" s="20"/>
      <c r="MUT5" s="20"/>
      <c r="MUU5" s="20"/>
      <c r="MUV5" s="20"/>
      <c r="MUW5" s="20"/>
      <c r="MUX5" s="20"/>
      <c r="MUY5" s="20"/>
      <c r="MUZ5" s="20"/>
      <c r="MVA5" s="20"/>
      <c r="MVB5" s="20"/>
      <c r="MVC5" s="20"/>
      <c r="MVD5" s="20"/>
      <c r="MVE5" s="20"/>
      <c r="MVF5" s="20"/>
      <c r="MVG5" s="20"/>
      <c r="MVH5" s="20"/>
      <c r="MVI5" s="20"/>
      <c r="MVJ5" s="20"/>
      <c r="MVK5" s="20"/>
      <c r="MVL5" s="20"/>
      <c r="MVM5" s="20"/>
      <c r="MVN5" s="20"/>
      <c r="MVO5" s="20"/>
      <c r="MVP5" s="20"/>
      <c r="MVQ5" s="20"/>
      <c r="MVR5" s="20"/>
      <c r="MVS5" s="20"/>
      <c r="MVT5" s="20"/>
      <c r="MVU5" s="20"/>
      <c r="MVV5" s="20"/>
      <c r="MVW5" s="20"/>
      <c r="MVX5" s="20"/>
      <c r="MVY5" s="20"/>
      <c r="MVZ5" s="20"/>
      <c r="MWA5" s="20"/>
      <c r="MWB5" s="20"/>
      <c r="MWC5" s="20"/>
      <c r="MWD5" s="20"/>
      <c r="MWE5" s="20"/>
      <c r="MWF5" s="20"/>
      <c r="MWG5" s="20"/>
      <c r="MWH5" s="20"/>
      <c r="MWI5" s="20"/>
      <c r="MWJ5" s="20"/>
      <c r="MWK5" s="20"/>
      <c r="MWL5" s="20"/>
      <c r="MWM5" s="20"/>
      <c r="MWN5" s="20"/>
      <c r="MWO5" s="20"/>
      <c r="MWP5" s="20"/>
      <c r="MWQ5" s="20"/>
      <c r="MWR5" s="20"/>
      <c r="MWS5" s="20"/>
      <c r="MWT5" s="20"/>
      <c r="MWU5" s="20"/>
      <c r="MWV5" s="20"/>
      <c r="MWW5" s="20"/>
      <c r="MWX5" s="20"/>
      <c r="MWY5" s="20"/>
      <c r="MWZ5" s="20"/>
      <c r="MXA5" s="20"/>
      <c r="MXB5" s="20"/>
      <c r="MXC5" s="20"/>
      <c r="MXD5" s="20"/>
      <c r="MXE5" s="20"/>
      <c r="MXF5" s="20"/>
      <c r="MXG5" s="20"/>
      <c r="MXH5" s="20"/>
      <c r="MXI5" s="20"/>
      <c r="MXJ5" s="20"/>
      <c r="MXK5" s="20"/>
      <c r="MXL5" s="20"/>
      <c r="MXM5" s="20"/>
      <c r="MXN5" s="20"/>
      <c r="MXO5" s="20"/>
      <c r="MXP5" s="20"/>
      <c r="MXQ5" s="20"/>
      <c r="MXR5" s="20"/>
      <c r="MXS5" s="20"/>
      <c r="MXT5" s="20"/>
      <c r="MXU5" s="20"/>
      <c r="MXV5" s="20"/>
      <c r="MXW5" s="20"/>
      <c r="MXX5" s="20"/>
      <c r="MXY5" s="20"/>
      <c r="MXZ5" s="20"/>
      <c r="MYA5" s="20"/>
      <c r="MYB5" s="20"/>
      <c r="MYC5" s="20"/>
      <c r="MYD5" s="20"/>
      <c r="MYE5" s="20"/>
      <c r="MYF5" s="20"/>
      <c r="MYG5" s="20"/>
      <c r="MYH5" s="20"/>
      <c r="MYI5" s="20"/>
      <c r="MYJ5" s="20"/>
      <c r="MYK5" s="20"/>
      <c r="MYL5" s="20"/>
      <c r="MYM5" s="20"/>
      <c r="MYN5" s="20"/>
      <c r="MYO5" s="20"/>
      <c r="MYP5" s="20"/>
      <c r="MYQ5" s="20"/>
      <c r="MYR5" s="20"/>
      <c r="MYS5" s="20"/>
      <c r="MYT5" s="20"/>
      <c r="MYU5" s="20"/>
      <c r="MYV5" s="20"/>
      <c r="MYW5" s="20"/>
      <c r="MYX5" s="20"/>
      <c r="MYY5" s="20"/>
      <c r="MYZ5" s="20"/>
      <c r="MZA5" s="20"/>
      <c r="MZB5" s="20"/>
      <c r="MZC5" s="20"/>
      <c r="MZD5" s="20"/>
      <c r="MZE5" s="20"/>
      <c r="MZF5" s="20"/>
      <c r="MZG5" s="20"/>
      <c r="MZH5" s="20"/>
      <c r="MZI5" s="20"/>
      <c r="MZJ5" s="20"/>
      <c r="MZK5" s="20"/>
      <c r="MZL5" s="20"/>
      <c r="MZM5" s="20"/>
      <c r="MZN5" s="20"/>
      <c r="MZO5" s="20"/>
      <c r="MZP5" s="20"/>
      <c r="MZQ5" s="20"/>
      <c r="MZR5" s="20"/>
      <c r="MZS5" s="20"/>
      <c r="MZT5" s="20"/>
      <c r="MZU5" s="20"/>
      <c r="MZV5" s="20"/>
      <c r="MZW5" s="20"/>
      <c r="MZX5" s="20"/>
      <c r="MZY5" s="20"/>
      <c r="MZZ5" s="20"/>
      <c r="NAA5" s="20"/>
      <c r="NAB5" s="20"/>
      <c r="NAC5" s="20"/>
      <c r="NAD5" s="20"/>
      <c r="NAE5" s="20"/>
      <c r="NAF5" s="20"/>
      <c r="NAG5" s="20"/>
      <c r="NAH5" s="20"/>
      <c r="NAI5" s="20"/>
      <c r="NAJ5" s="20"/>
      <c r="NAK5" s="20"/>
      <c r="NAL5" s="20"/>
      <c r="NAM5" s="20"/>
      <c r="NAN5" s="20"/>
      <c r="NAO5" s="20"/>
      <c r="NAP5" s="20"/>
      <c r="NAQ5" s="20"/>
      <c r="NAR5" s="20"/>
      <c r="NAS5" s="20"/>
      <c r="NAT5" s="20"/>
      <c r="NAU5" s="20"/>
      <c r="NAV5" s="20"/>
      <c r="NAW5" s="20"/>
      <c r="NAX5" s="20"/>
      <c r="NAY5" s="20"/>
      <c r="NAZ5" s="20"/>
      <c r="NBA5" s="20"/>
      <c r="NBB5" s="20"/>
      <c r="NBC5" s="20"/>
      <c r="NBD5" s="20"/>
      <c r="NBE5" s="20"/>
      <c r="NBF5" s="20"/>
      <c r="NBG5" s="20"/>
      <c r="NBH5" s="20"/>
      <c r="NBI5" s="20"/>
      <c r="NBJ5" s="20"/>
      <c r="NBK5" s="20"/>
      <c r="NBL5" s="20"/>
      <c r="NBM5" s="20"/>
      <c r="NBN5" s="20"/>
      <c r="NBO5" s="20"/>
      <c r="NBP5" s="20"/>
      <c r="NBQ5" s="20"/>
      <c r="NBR5" s="20"/>
      <c r="NBS5" s="20"/>
      <c r="NBT5" s="20"/>
      <c r="NBU5" s="20"/>
      <c r="NBV5" s="20"/>
      <c r="NBW5" s="20"/>
      <c r="NBX5" s="20"/>
      <c r="NBY5" s="20"/>
      <c r="NBZ5" s="20"/>
      <c r="NCA5" s="20"/>
      <c r="NCB5" s="20"/>
      <c r="NCC5" s="20"/>
      <c r="NCD5" s="20"/>
      <c r="NCE5" s="20"/>
      <c r="NCF5" s="20"/>
      <c r="NCG5" s="20"/>
      <c r="NCH5" s="20"/>
      <c r="NCI5" s="20"/>
      <c r="NCJ5" s="20"/>
      <c r="NCK5" s="20"/>
      <c r="NCL5" s="20"/>
      <c r="NCM5" s="20"/>
      <c r="NCN5" s="20"/>
      <c r="NCO5" s="20"/>
      <c r="NCP5" s="20"/>
      <c r="NCQ5" s="20"/>
      <c r="NCR5" s="20"/>
      <c r="NCS5" s="20"/>
      <c r="NCT5" s="20"/>
      <c r="NCU5" s="20"/>
      <c r="NCV5" s="20"/>
      <c r="NCW5" s="20"/>
      <c r="NCX5" s="20"/>
      <c r="NCY5" s="20"/>
      <c r="NCZ5" s="20"/>
      <c r="NDA5" s="20"/>
      <c r="NDB5" s="20"/>
      <c r="NDC5" s="20"/>
      <c r="NDD5" s="20"/>
      <c r="NDE5" s="20"/>
      <c r="NDF5" s="20"/>
      <c r="NDG5" s="20"/>
      <c r="NDH5" s="20"/>
      <c r="NDI5" s="20"/>
      <c r="NDJ5" s="20"/>
      <c r="NDK5" s="20"/>
      <c r="NDL5" s="20"/>
      <c r="NDM5" s="20"/>
      <c r="NDN5" s="20"/>
      <c r="NDO5" s="20"/>
      <c r="NDP5" s="20"/>
      <c r="NDQ5" s="20"/>
      <c r="NDR5" s="20"/>
      <c r="NDS5" s="20"/>
      <c r="NDT5" s="20"/>
      <c r="NDU5" s="20"/>
      <c r="NDV5" s="20"/>
      <c r="NDW5" s="20"/>
      <c r="NDX5" s="20"/>
      <c r="NDY5" s="20"/>
      <c r="NDZ5" s="20"/>
      <c r="NEA5" s="20"/>
      <c r="NEB5" s="20"/>
      <c r="NEC5" s="20"/>
      <c r="NED5" s="20"/>
      <c r="NEE5" s="20"/>
      <c r="NEF5" s="20"/>
      <c r="NEG5" s="20"/>
      <c r="NEH5" s="20"/>
      <c r="NEI5" s="20"/>
      <c r="NEJ5" s="20"/>
      <c r="NEK5" s="20"/>
      <c r="NEL5" s="20"/>
      <c r="NEM5" s="20"/>
      <c r="NEN5" s="20"/>
      <c r="NEO5" s="20"/>
      <c r="NEP5" s="20"/>
      <c r="NEQ5" s="20"/>
      <c r="NER5" s="20"/>
      <c r="NES5" s="20"/>
      <c r="NET5" s="20"/>
      <c r="NEU5" s="20"/>
      <c r="NEV5" s="20"/>
      <c r="NEW5" s="20"/>
      <c r="NEX5" s="20"/>
      <c r="NEY5" s="20"/>
      <c r="NEZ5" s="20"/>
      <c r="NFA5" s="20"/>
      <c r="NFB5" s="20"/>
      <c r="NFC5" s="20"/>
      <c r="NFD5" s="20"/>
      <c r="NFE5" s="20"/>
      <c r="NFF5" s="20"/>
      <c r="NFG5" s="20"/>
      <c r="NFH5" s="20"/>
      <c r="NFI5" s="20"/>
      <c r="NFJ5" s="20"/>
      <c r="NFK5" s="20"/>
      <c r="NFL5" s="20"/>
      <c r="NFM5" s="20"/>
      <c r="NFN5" s="20"/>
      <c r="NFO5" s="20"/>
      <c r="NFP5" s="20"/>
      <c r="NFQ5" s="20"/>
      <c r="NFR5" s="20"/>
      <c r="NFS5" s="20"/>
      <c r="NFT5" s="20"/>
      <c r="NFU5" s="20"/>
      <c r="NFV5" s="20"/>
      <c r="NFW5" s="20"/>
      <c r="NFX5" s="20"/>
      <c r="NFY5" s="20"/>
      <c r="NFZ5" s="20"/>
      <c r="NGA5" s="20"/>
      <c r="NGB5" s="20"/>
      <c r="NGC5" s="20"/>
      <c r="NGD5" s="20"/>
      <c r="NGE5" s="20"/>
      <c r="NGF5" s="20"/>
      <c r="NGG5" s="20"/>
      <c r="NGH5" s="20"/>
      <c r="NGI5" s="20"/>
      <c r="NGJ5" s="20"/>
      <c r="NGK5" s="20"/>
      <c r="NGL5" s="20"/>
      <c r="NGM5" s="20"/>
      <c r="NGN5" s="20"/>
      <c r="NGO5" s="20"/>
      <c r="NGP5" s="20"/>
      <c r="NGQ5" s="20"/>
      <c r="NGR5" s="20"/>
      <c r="NGS5" s="20"/>
      <c r="NGT5" s="20"/>
      <c r="NGU5" s="20"/>
      <c r="NGV5" s="20"/>
      <c r="NGW5" s="20"/>
      <c r="NGX5" s="20"/>
      <c r="NGY5" s="20"/>
      <c r="NGZ5" s="20"/>
      <c r="NHA5" s="20"/>
      <c r="NHB5" s="20"/>
      <c r="NHC5" s="20"/>
      <c r="NHD5" s="20"/>
      <c r="NHE5" s="20"/>
      <c r="NHF5" s="20"/>
      <c r="NHG5" s="20"/>
      <c r="NHH5" s="20"/>
      <c r="NHI5" s="20"/>
      <c r="NHJ5" s="20"/>
      <c r="NHK5" s="20"/>
      <c r="NHL5" s="20"/>
      <c r="NHM5" s="20"/>
      <c r="NHN5" s="20"/>
      <c r="NHO5" s="20"/>
      <c r="NHP5" s="20"/>
      <c r="NHQ5" s="20"/>
      <c r="NHR5" s="20"/>
      <c r="NHS5" s="20"/>
      <c r="NHT5" s="20"/>
      <c r="NHU5" s="20"/>
      <c r="NHV5" s="20"/>
      <c r="NHW5" s="20"/>
      <c r="NHX5" s="20"/>
      <c r="NHY5" s="20"/>
      <c r="NHZ5" s="20"/>
      <c r="NIA5" s="20"/>
      <c r="NIB5" s="20"/>
      <c r="NIC5" s="20"/>
      <c r="NID5" s="20"/>
      <c r="NIE5" s="20"/>
      <c r="NIF5" s="20"/>
      <c r="NIG5" s="20"/>
      <c r="NIH5" s="20"/>
      <c r="NII5" s="20"/>
      <c r="NIJ5" s="20"/>
      <c r="NIK5" s="20"/>
      <c r="NIL5" s="20"/>
      <c r="NIM5" s="20"/>
      <c r="NIN5" s="20"/>
      <c r="NIO5" s="20"/>
      <c r="NIP5" s="20"/>
      <c r="NIQ5" s="20"/>
      <c r="NIR5" s="20"/>
      <c r="NIS5" s="20"/>
      <c r="NIT5" s="20"/>
      <c r="NIU5" s="20"/>
      <c r="NIV5" s="20"/>
      <c r="NIW5" s="20"/>
      <c r="NIX5" s="20"/>
      <c r="NIY5" s="20"/>
      <c r="NIZ5" s="20"/>
      <c r="NJA5" s="20"/>
      <c r="NJB5" s="20"/>
      <c r="NJC5" s="20"/>
      <c r="NJD5" s="20"/>
      <c r="NJE5" s="20"/>
      <c r="NJF5" s="20"/>
      <c r="NJG5" s="20"/>
      <c r="NJH5" s="20"/>
      <c r="NJI5" s="20"/>
      <c r="NJJ5" s="20"/>
      <c r="NJK5" s="20"/>
      <c r="NJL5" s="20"/>
      <c r="NJM5" s="20"/>
      <c r="NJN5" s="20"/>
      <c r="NJO5" s="20"/>
      <c r="NJP5" s="20"/>
      <c r="NJQ5" s="20"/>
      <c r="NJR5" s="20"/>
      <c r="NJS5" s="20"/>
      <c r="NJT5" s="20"/>
      <c r="NJU5" s="20"/>
      <c r="NJV5" s="20"/>
      <c r="NJW5" s="20"/>
      <c r="NJX5" s="20"/>
      <c r="NJY5" s="20"/>
      <c r="NJZ5" s="20"/>
      <c r="NKA5" s="20"/>
      <c r="NKB5" s="20"/>
      <c r="NKC5" s="20"/>
      <c r="NKD5" s="20"/>
      <c r="NKE5" s="20"/>
      <c r="NKF5" s="20"/>
      <c r="NKG5" s="20"/>
      <c r="NKH5" s="20"/>
      <c r="NKI5" s="20"/>
      <c r="NKJ5" s="20"/>
      <c r="NKK5" s="20"/>
      <c r="NKL5" s="20"/>
      <c r="NKM5" s="20"/>
      <c r="NKN5" s="20"/>
      <c r="NKO5" s="20"/>
      <c r="NKP5" s="20"/>
      <c r="NKQ5" s="20"/>
      <c r="NKR5" s="20"/>
      <c r="NKS5" s="20"/>
      <c r="NKT5" s="20"/>
      <c r="NKU5" s="20"/>
      <c r="NKV5" s="20"/>
      <c r="NKW5" s="20"/>
      <c r="NKX5" s="20"/>
      <c r="NKY5" s="20"/>
      <c r="NKZ5" s="20"/>
      <c r="NLA5" s="20"/>
      <c r="NLB5" s="20"/>
      <c r="NLC5" s="20"/>
      <c r="NLD5" s="20"/>
      <c r="NLE5" s="20"/>
      <c r="NLF5" s="20"/>
      <c r="NLG5" s="20"/>
      <c r="NLH5" s="20"/>
      <c r="NLI5" s="20"/>
      <c r="NLJ5" s="20"/>
      <c r="NLK5" s="20"/>
      <c r="NLL5" s="20"/>
      <c r="NLM5" s="20"/>
      <c r="NLN5" s="20"/>
      <c r="NLO5" s="20"/>
      <c r="NLP5" s="20"/>
      <c r="NLQ5" s="20"/>
      <c r="NLR5" s="20"/>
      <c r="NLS5" s="20"/>
      <c r="NLT5" s="20"/>
      <c r="NLU5" s="20"/>
      <c r="NLV5" s="20"/>
      <c r="NLW5" s="20"/>
      <c r="NLX5" s="20"/>
      <c r="NLY5" s="20"/>
      <c r="NLZ5" s="20"/>
      <c r="NMA5" s="20"/>
      <c r="NMB5" s="20"/>
      <c r="NMC5" s="20"/>
      <c r="NMD5" s="20"/>
      <c r="NME5" s="20"/>
      <c r="NMF5" s="20"/>
      <c r="NMG5" s="20"/>
      <c r="NMH5" s="20"/>
      <c r="NMI5" s="20"/>
      <c r="NMJ5" s="20"/>
      <c r="NMK5" s="20"/>
      <c r="NML5" s="20"/>
      <c r="NMM5" s="20"/>
      <c r="NMN5" s="20"/>
      <c r="NMO5" s="20"/>
      <c r="NMP5" s="20"/>
      <c r="NMQ5" s="20"/>
      <c r="NMR5" s="20"/>
      <c r="NMS5" s="20"/>
      <c r="NMT5" s="20"/>
      <c r="NMU5" s="20"/>
      <c r="NMV5" s="20"/>
      <c r="NMW5" s="20"/>
      <c r="NMX5" s="20"/>
      <c r="NMY5" s="20"/>
      <c r="NMZ5" s="20"/>
      <c r="NNA5" s="20"/>
      <c r="NNB5" s="20"/>
      <c r="NNC5" s="20"/>
      <c r="NND5" s="20"/>
      <c r="NNE5" s="20"/>
      <c r="NNF5" s="20"/>
      <c r="NNG5" s="20"/>
      <c r="NNH5" s="20"/>
      <c r="NNI5" s="20"/>
      <c r="NNJ5" s="20"/>
      <c r="NNK5" s="20"/>
      <c r="NNL5" s="20"/>
      <c r="NNM5" s="20"/>
      <c r="NNN5" s="20"/>
      <c r="NNO5" s="20"/>
      <c r="NNP5" s="20"/>
      <c r="NNQ5" s="20"/>
      <c r="NNR5" s="20"/>
      <c r="NNS5" s="20"/>
      <c r="NNT5" s="20"/>
      <c r="NNU5" s="20"/>
      <c r="NNV5" s="20"/>
      <c r="NNW5" s="20"/>
      <c r="NNX5" s="20"/>
      <c r="NNY5" s="20"/>
      <c r="NNZ5" s="20"/>
      <c r="NOA5" s="20"/>
      <c r="NOB5" s="20"/>
      <c r="NOC5" s="20"/>
      <c r="NOD5" s="20"/>
      <c r="NOE5" s="20"/>
      <c r="NOF5" s="20"/>
      <c r="NOG5" s="20"/>
      <c r="NOH5" s="20"/>
      <c r="NOI5" s="20"/>
      <c r="NOJ5" s="20"/>
      <c r="NOK5" s="20"/>
      <c r="NOL5" s="20"/>
      <c r="NOM5" s="20"/>
      <c r="NON5" s="20"/>
      <c r="NOO5" s="20"/>
      <c r="NOP5" s="20"/>
      <c r="NOQ5" s="20"/>
      <c r="NOR5" s="20"/>
      <c r="NOS5" s="20"/>
      <c r="NOT5" s="20"/>
      <c r="NOU5" s="20"/>
      <c r="NOV5" s="20"/>
      <c r="NOW5" s="20"/>
      <c r="NOX5" s="20"/>
      <c r="NOY5" s="20"/>
      <c r="NOZ5" s="20"/>
      <c r="NPA5" s="20"/>
      <c r="NPB5" s="20"/>
      <c r="NPC5" s="20"/>
      <c r="NPD5" s="20"/>
      <c r="NPE5" s="20"/>
      <c r="NPF5" s="20"/>
      <c r="NPG5" s="20"/>
      <c r="NPH5" s="20"/>
      <c r="NPI5" s="20"/>
      <c r="NPJ5" s="20"/>
      <c r="NPK5" s="20"/>
      <c r="NPL5" s="20"/>
      <c r="NPM5" s="20"/>
      <c r="NPN5" s="20"/>
      <c r="NPO5" s="20"/>
      <c r="NPP5" s="20"/>
      <c r="NPQ5" s="20"/>
      <c r="NPR5" s="20"/>
      <c r="NPS5" s="20"/>
      <c r="NPT5" s="20"/>
      <c r="NPU5" s="20"/>
      <c r="NPV5" s="20"/>
      <c r="NPW5" s="20"/>
      <c r="NPX5" s="20"/>
      <c r="NPY5" s="20"/>
      <c r="NPZ5" s="20"/>
      <c r="NQA5" s="20"/>
      <c r="NQB5" s="20"/>
      <c r="NQC5" s="20"/>
      <c r="NQD5" s="20"/>
      <c r="NQE5" s="20"/>
      <c r="NQF5" s="20"/>
      <c r="NQG5" s="20"/>
      <c r="NQH5" s="20"/>
      <c r="NQI5" s="20"/>
      <c r="NQJ5" s="20"/>
      <c r="NQK5" s="20"/>
      <c r="NQL5" s="20"/>
      <c r="NQM5" s="20"/>
      <c r="NQN5" s="20"/>
      <c r="NQO5" s="20"/>
      <c r="NQP5" s="20"/>
      <c r="NQQ5" s="20"/>
      <c r="NQR5" s="20"/>
      <c r="NQS5" s="20"/>
      <c r="NQT5" s="20"/>
      <c r="NQU5" s="20"/>
      <c r="NQV5" s="20"/>
      <c r="NQW5" s="20"/>
      <c r="NQX5" s="20"/>
      <c r="NQY5" s="20"/>
      <c r="NQZ5" s="20"/>
      <c r="NRA5" s="20"/>
      <c r="NRB5" s="20"/>
      <c r="NRC5" s="20"/>
      <c r="NRD5" s="20"/>
      <c r="NRE5" s="20"/>
      <c r="NRF5" s="20"/>
      <c r="NRG5" s="20"/>
      <c r="NRH5" s="20"/>
      <c r="NRI5" s="20"/>
      <c r="NRJ5" s="20"/>
      <c r="NRK5" s="20"/>
      <c r="NRL5" s="20"/>
      <c r="NRM5" s="20"/>
      <c r="NRN5" s="20"/>
      <c r="NRO5" s="20"/>
      <c r="NRP5" s="20"/>
      <c r="NRQ5" s="20"/>
      <c r="NRR5" s="20"/>
      <c r="NRS5" s="20"/>
      <c r="NRT5" s="20"/>
      <c r="NRU5" s="20"/>
      <c r="NRV5" s="20"/>
      <c r="NRW5" s="20"/>
      <c r="NRX5" s="20"/>
      <c r="NRY5" s="20"/>
      <c r="NRZ5" s="20"/>
      <c r="NSA5" s="20"/>
      <c r="NSB5" s="20"/>
      <c r="NSC5" s="20"/>
      <c r="NSD5" s="20"/>
      <c r="NSE5" s="20"/>
      <c r="NSF5" s="20"/>
      <c r="NSG5" s="20"/>
      <c r="NSH5" s="20"/>
      <c r="NSI5" s="20"/>
      <c r="NSJ5" s="20"/>
      <c r="NSK5" s="20"/>
      <c r="NSL5" s="20"/>
      <c r="NSM5" s="20"/>
      <c r="NSN5" s="20"/>
      <c r="NSO5" s="20"/>
      <c r="NSP5" s="20"/>
      <c r="NSQ5" s="20"/>
      <c r="NSR5" s="20"/>
      <c r="NSS5" s="20"/>
      <c r="NST5" s="20"/>
      <c r="NSU5" s="20"/>
      <c r="NSV5" s="20"/>
      <c r="NSW5" s="20"/>
      <c r="NSX5" s="20"/>
      <c r="NSY5" s="20"/>
      <c r="NSZ5" s="20"/>
      <c r="NTA5" s="20"/>
      <c r="NTB5" s="20"/>
      <c r="NTC5" s="20"/>
      <c r="NTD5" s="20"/>
      <c r="NTE5" s="20"/>
      <c r="NTF5" s="20"/>
      <c r="NTG5" s="20"/>
      <c r="NTH5" s="20"/>
      <c r="NTI5" s="20"/>
      <c r="NTJ5" s="20"/>
      <c r="NTK5" s="20"/>
      <c r="NTL5" s="20"/>
      <c r="NTM5" s="20"/>
      <c r="NTN5" s="20"/>
      <c r="NTO5" s="20"/>
      <c r="NTP5" s="20"/>
      <c r="NTQ5" s="20"/>
      <c r="NTR5" s="20"/>
      <c r="NTS5" s="20"/>
      <c r="NTT5" s="20"/>
      <c r="NTU5" s="20"/>
      <c r="NTV5" s="20"/>
      <c r="NTW5" s="20"/>
      <c r="NTX5" s="20"/>
      <c r="NTY5" s="20"/>
      <c r="NTZ5" s="20"/>
      <c r="NUA5" s="20"/>
      <c r="NUB5" s="20"/>
      <c r="NUC5" s="20"/>
      <c r="NUD5" s="20"/>
      <c r="NUE5" s="20"/>
      <c r="NUF5" s="20"/>
      <c r="NUG5" s="20"/>
      <c r="NUH5" s="20"/>
      <c r="NUI5" s="20"/>
      <c r="NUJ5" s="20"/>
      <c r="NUK5" s="20"/>
      <c r="NUL5" s="20"/>
      <c r="NUM5" s="20"/>
      <c r="NUN5" s="20"/>
      <c r="NUO5" s="20"/>
      <c r="NUP5" s="20"/>
      <c r="NUQ5" s="20"/>
      <c r="NUR5" s="20"/>
      <c r="NUS5" s="20"/>
      <c r="NUT5" s="20"/>
      <c r="NUU5" s="20"/>
      <c r="NUV5" s="20"/>
      <c r="NUW5" s="20"/>
      <c r="NUX5" s="20"/>
      <c r="NUY5" s="20"/>
      <c r="NUZ5" s="20"/>
      <c r="NVA5" s="20"/>
      <c r="NVB5" s="20"/>
      <c r="NVC5" s="20"/>
      <c r="NVD5" s="20"/>
      <c r="NVE5" s="20"/>
      <c r="NVF5" s="20"/>
      <c r="NVG5" s="20"/>
      <c r="NVH5" s="20"/>
      <c r="NVI5" s="20"/>
      <c r="NVJ5" s="20"/>
      <c r="NVK5" s="20"/>
      <c r="NVL5" s="20"/>
      <c r="NVM5" s="20"/>
      <c r="NVN5" s="20"/>
      <c r="NVO5" s="20"/>
      <c r="NVP5" s="20"/>
      <c r="NVQ5" s="20"/>
      <c r="NVR5" s="20"/>
      <c r="NVS5" s="20"/>
      <c r="NVT5" s="20"/>
      <c r="NVU5" s="20"/>
      <c r="NVV5" s="20"/>
      <c r="NVW5" s="20"/>
      <c r="NVX5" s="20"/>
      <c r="NVY5" s="20"/>
      <c r="NVZ5" s="20"/>
      <c r="NWA5" s="20"/>
      <c r="NWB5" s="20"/>
      <c r="NWC5" s="20"/>
      <c r="NWD5" s="20"/>
      <c r="NWE5" s="20"/>
      <c r="NWF5" s="20"/>
      <c r="NWG5" s="20"/>
      <c r="NWH5" s="20"/>
      <c r="NWI5" s="20"/>
      <c r="NWJ5" s="20"/>
      <c r="NWK5" s="20"/>
      <c r="NWL5" s="20"/>
      <c r="NWM5" s="20"/>
      <c r="NWN5" s="20"/>
      <c r="NWO5" s="20"/>
      <c r="NWP5" s="20"/>
      <c r="NWQ5" s="20"/>
      <c r="NWR5" s="20"/>
      <c r="NWS5" s="20"/>
      <c r="NWT5" s="20"/>
      <c r="NWU5" s="20"/>
      <c r="NWV5" s="20"/>
      <c r="NWW5" s="20"/>
      <c r="NWX5" s="20"/>
      <c r="NWY5" s="20"/>
      <c r="NWZ5" s="20"/>
      <c r="NXA5" s="20"/>
      <c r="NXB5" s="20"/>
      <c r="NXC5" s="20"/>
      <c r="NXD5" s="20"/>
      <c r="NXE5" s="20"/>
      <c r="NXF5" s="20"/>
      <c r="NXG5" s="20"/>
      <c r="NXH5" s="20"/>
      <c r="NXI5" s="20"/>
      <c r="NXJ5" s="20"/>
      <c r="NXK5" s="20"/>
      <c r="NXL5" s="20"/>
      <c r="NXM5" s="20"/>
      <c r="NXN5" s="20"/>
      <c r="NXO5" s="20"/>
      <c r="NXP5" s="20"/>
      <c r="NXQ5" s="20"/>
      <c r="NXR5" s="20"/>
      <c r="NXS5" s="20"/>
      <c r="NXT5" s="20"/>
      <c r="NXU5" s="20"/>
      <c r="NXV5" s="20"/>
      <c r="NXW5" s="20"/>
      <c r="NXX5" s="20"/>
      <c r="NXY5" s="20"/>
      <c r="NXZ5" s="20"/>
      <c r="NYA5" s="20"/>
      <c r="NYB5" s="20"/>
      <c r="NYC5" s="20"/>
      <c r="NYD5" s="20"/>
      <c r="NYE5" s="20"/>
      <c r="NYF5" s="20"/>
      <c r="NYG5" s="20"/>
      <c r="NYH5" s="20"/>
      <c r="NYI5" s="20"/>
      <c r="NYJ5" s="20"/>
      <c r="NYK5" s="20"/>
      <c r="NYL5" s="20"/>
      <c r="NYM5" s="20"/>
      <c r="NYN5" s="20"/>
      <c r="NYO5" s="20"/>
      <c r="NYP5" s="20"/>
      <c r="NYQ5" s="20"/>
      <c r="NYR5" s="20"/>
      <c r="NYS5" s="20"/>
      <c r="NYT5" s="20"/>
      <c r="NYU5" s="20"/>
      <c r="NYV5" s="20"/>
      <c r="NYW5" s="20"/>
      <c r="NYX5" s="20"/>
      <c r="NYY5" s="20"/>
      <c r="NYZ5" s="20"/>
      <c r="NZA5" s="20"/>
      <c r="NZB5" s="20"/>
      <c r="NZC5" s="20"/>
      <c r="NZD5" s="20"/>
      <c r="NZE5" s="20"/>
      <c r="NZF5" s="20"/>
      <c r="NZG5" s="20"/>
      <c r="NZH5" s="20"/>
      <c r="NZI5" s="20"/>
      <c r="NZJ5" s="20"/>
      <c r="NZK5" s="20"/>
      <c r="NZL5" s="20"/>
      <c r="NZM5" s="20"/>
      <c r="NZN5" s="20"/>
      <c r="NZO5" s="20"/>
      <c r="NZP5" s="20"/>
      <c r="NZQ5" s="20"/>
      <c r="NZR5" s="20"/>
      <c r="NZS5" s="20"/>
      <c r="NZT5" s="20"/>
      <c r="NZU5" s="20"/>
      <c r="NZV5" s="20"/>
      <c r="NZW5" s="20"/>
      <c r="NZX5" s="20"/>
      <c r="NZY5" s="20"/>
      <c r="NZZ5" s="20"/>
      <c r="OAA5" s="20"/>
      <c r="OAB5" s="20"/>
      <c r="OAC5" s="20"/>
      <c r="OAD5" s="20"/>
      <c r="OAE5" s="20"/>
      <c r="OAF5" s="20"/>
      <c r="OAG5" s="20"/>
      <c r="OAH5" s="20"/>
      <c r="OAI5" s="20"/>
      <c r="OAJ5" s="20"/>
      <c r="OAK5" s="20"/>
      <c r="OAL5" s="20"/>
      <c r="OAM5" s="20"/>
      <c r="OAN5" s="20"/>
      <c r="OAO5" s="20"/>
      <c r="OAP5" s="20"/>
      <c r="OAQ5" s="20"/>
      <c r="OAR5" s="20"/>
      <c r="OAS5" s="20"/>
      <c r="OAT5" s="20"/>
      <c r="OAU5" s="20"/>
      <c r="OAV5" s="20"/>
      <c r="OAW5" s="20"/>
      <c r="OAX5" s="20"/>
      <c r="OAY5" s="20"/>
      <c r="OAZ5" s="20"/>
      <c r="OBA5" s="20"/>
      <c r="OBB5" s="20"/>
      <c r="OBC5" s="20"/>
      <c r="OBD5" s="20"/>
      <c r="OBE5" s="20"/>
      <c r="OBF5" s="20"/>
      <c r="OBG5" s="20"/>
      <c r="OBH5" s="20"/>
      <c r="OBI5" s="20"/>
      <c r="OBJ5" s="20"/>
      <c r="OBK5" s="20"/>
      <c r="OBL5" s="20"/>
      <c r="OBM5" s="20"/>
      <c r="OBN5" s="20"/>
      <c r="OBO5" s="20"/>
      <c r="OBP5" s="20"/>
      <c r="OBQ5" s="20"/>
      <c r="OBR5" s="20"/>
      <c r="OBS5" s="20"/>
      <c r="OBT5" s="20"/>
      <c r="OBU5" s="20"/>
      <c r="OBV5" s="20"/>
      <c r="OBW5" s="20"/>
      <c r="OBX5" s="20"/>
      <c r="OBY5" s="20"/>
      <c r="OBZ5" s="20"/>
      <c r="OCA5" s="20"/>
      <c r="OCB5" s="20"/>
      <c r="OCC5" s="20"/>
      <c r="OCD5" s="20"/>
      <c r="OCE5" s="20"/>
      <c r="OCF5" s="20"/>
      <c r="OCG5" s="20"/>
      <c r="OCH5" s="20"/>
      <c r="OCI5" s="20"/>
      <c r="OCJ5" s="20"/>
      <c r="OCK5" s="20"/>
      <c r="OCL5" s="20"/>
      <c r="OCM5" s="20"/>
      <c r="OCN5" s="20"/>
      <c r="OCO5" s="20"/>
      <c r="OCP5" s="20"/>
      <c r="OCQ5" s="20"/>
      <c r="OCR5" s="20"/>
      <c r="OCS5" s="20"/>
      <c r="OCT5" s="20"/>
      <c r="OCU5" s="20"/>
      <c r="OCV5" s="20"/>
      <c r="OCW5" s="20"/>
      <c r="OCX5" s="20"/>
      <c r="OCY5" s="20"/>
      <c r="OCZ5" s="20"/>
      <c r="ODA5" s="20"/>
      <c r="ODB5" s="20"/>
      <c r="ODC5" s="20"/>
      <c r="ODD5" s="20"/>
      <c r="ODE5" s="20"/>
      <c r="ODF5" s="20"/>
      <c r="ODG5" s="20"/>
      <c r="ODH5" s="20"/>
      <c r="ODI5" s="20"/>
      <c r="ODJ5" s="20"/>
      <c r="ODK5" s="20"/>
      <c r="ODL5" s="20"/>
      <c r="ODM5" s="20"/>
      <c r="ODN5" s="20"/>
      <c r="ODO5" s="20"/>
      <c r="ODP5" s="20"/>
      <c r="ODQ5" s="20"/>
      <c r="ODR5" s="20"/>
      <c r="ODS5" s="20"/>
      <c r="ODT5" s="20"/>
      <c r="ODU5" s="20"/>
      <c r="ODV5" s="20"/>
      <c r="ODW5" s="20"/>
      <c r="ODX5" s="20"/>
      <c r="ODY5" s="20"/>
      <c r="ODZ5" s="20"/>
      <c r="OEA5" s="20"/>
      <c r="OEB5" s="20"/>
      <c r="OEC5" s="20"/>
      <c r="OED5" s="20"/>
      <c r="OEE5" s="20"/>
      <c r="OEF5" s="20"/>
      <c r="OEG5" s="20"/>
      <c r="OEH5" s="20"/>
      <c r="OEI5" s="20"/>
      <c r="OEJ5" s="20"/>
      <c r="OEK5" s="20"/>
      <c r="OEL5" s="20"/>
      <c r="OEM5" s="20"/>
      <c r="OEN5" s="20"/>
      <c r="OEO5" s="20"/>
      <c r="OEP5" s="20"/>
      <c r="OEQ5" s="20"/>
      <c r="OER5" s="20"/>
      <c r="OES5" s="20"/>
      <c r="OET5" s="20"/>
      <c r="OEU5" s="20"/>
      <c r="OEV5" s="20"/>
      <c r="OEW5" s="20"/>
      <c r="OEX5" s="20"/>
      <c r="OEY5" s="20"/>
      <c r="OEZ5" s="20"/>
      <c r="OFA5" s="20"/>
      <c r="OFB5" s="20"/>
      <c r="OFC5" s="20"/>
      <c r="OFD5" s="20"/>
      <c r="OFE5" s="20"/>
      <c r="OFF5" s="20"/>
      <c r="OFG5" s="20"/>
      <c r="OFH5" s="20"/>
      <c r="OFI5" s="20"/>
      <c r="OFJ5" s="20"/>
      <c r="OFK5" s="20"/>
      <c r="OFL5" s="20"/>
      <c r="OFM5" s="20"/>
      <c r="OFN5" s="20"/>
      <c r="OFO5" s="20"/>
      <c r="OFP5" s="20"/>
      <c r="OFQ5" s="20"/>
      <c r="OFR5" s="20"/>
      <c r="OFS5" s="20"/>
      <c r="OFT5" s="20"/>
      <c r="OFU5" s="20"/>
      <c r="OFV5" s="20"/>
      <c r="OFW5" s="20"/>
      <c r="OFX5" s="20"/>
      <c r="OFY5" s="20"/>
      <c r="OFZ5" s="20"/>
      <c r="OGA5" s="20"/>
      <c r="OGB5" s="20"/>
      <c r="OGC5" s="20"/>
      <c r="OGD5" s="20"/>
      <c r="OGE5" s="20"/>
      <c r="OGF5" s="20"/>
      <c r="OGG5" s="20"/>
      <c r="OGH5" s="20"/>
      <c r="OGI5" s="20"/>
      <c r="OGJ5" s="20"/>
      <c r="OGK5" s="20"/>
      <c r="OGL5" s="20"/>
      <c r="OGM5" s="20"/>
      <c r="OGN5" s="20"/>
      <c r="OGO5" s="20"/>
      <c r="OGP5" s="20"/>
      <c r="OGQ5" s="20"/>
      <c r="OGR5" s="20"/>
      <c r="OGS5" s="20"/>
      <c r="OGT5" s="20"/>
      <c r="OGU5" s="20"/>
      <c r="OGV5" s="20"/>
      <c r="OGW5" s="20"/>
      <c r="OGX5" s="20"/>
      <c r="OGY5" s="20"/>
      <c r="OGZ5" s="20"/>
      <c r="OHA5" s="20"/>
      <c r="OHB5" s="20"/>
      <c r="OHC5" s="20"/>
      <c r="OHD5" s="20"/>
      <c r="OHE5" s="20"/>
      <c r="OHF5" s="20"/>
      <c r="OHG5" s="20"/>
      <c r="OHH5" s="20"/>
      <c r="OHI5" s="20"/>
      <c r="OHJ5" s="20"/>
      <c r="OHK5" s="20"/>
      <c r="OHL5" s="20"/>
      <c r="OHM5" s="20"/>
      <c r="OHN5" s="20"/>
      <c r="OHO5" s="20"/>
      <c r="OHP5" s="20"/>
      <c r="OHQ5" s="20"/>
      <c r="OHR5" s="20"/>
      <c r="OHS5" s="20"/>
      <c r="OHT5" s="20"/>
      <c r="OHU5" s="20"/>
      <c r="OHV5" s="20"/>
      <c r="OHW5" s="20"/>
      <c r="OHX5" s="20"/>
      <c r="OHY5" s="20"/>
      <c r="OHZ5" s="20"/>
      <c r="OIA5" s="20"/>
      <c r="OIB5" s="20"/>
      <c r="OIC5" s="20"/>
      <c r="OID5" s="20"/>
      <c r="OIE5" s="20"/>
      <c r="OIF5" s="20"/>
      <c r="OIG5" s="20"/>
      <c r="OIH5" s="20"/>
      <c r="OII5" s="20"/>
      <c r="OIJ5" s="20"/>
      <c r="OIK5" s="20"/>
      <c r="OIL5" s="20"/>
      <c r="OIM5" s="20"/>
      <c r="OIN5" s="20"/>
      <c r="OIO5" s="20"/>
      <c r="OIP5" s="20"/>
      <c r="OIQ5" s="20"/>
      <c r="OIR5" s="20"/>
      <c r="OIS5" s="20"/>
      <c r="OIT5" s="20"/>
      <c r="OIU5" s="20"/>
      <c r="OIV5" s="20"/>
      <c r="OIW5" s="20"/>
      <c r="OIX5" s="20"/>
      <c r="OIY5" s="20"/>
      <c r="OIZ5" s="20"/>
      <c r="OJA5" s="20"/>
      <c r="OJB5" s="20"/>
      <c r="OJC5" s="20"/>
      <c r="OJD5" s="20"/>
      <c r="OJE5" s="20"/>
      <c r="OJF5" s="20"/>
      <c r="OJG5" s="20"/>
      <c r="OJH5" s="20"/>
      <c r="OJI5" s="20"/>
      <c r="OJJ5" s="20"/>
      <c r="OJK5" s="20"/>
      <c r="OJL5" s="20"/>
      <c r="OJM5" s="20"/>
      <c r="OJN5" s="20"/>
      <c r="OJO5" s="20"/>
      <c r="OJP5" s="20"/>
      <c r="OJQ5" s="20"/>
      <c r="OJR5" s="20"/>
      <c r="OJS5" s="20"/>
      <c r="OJT5" s="20"/>
      <c r="OJU5" s="20"/>
      <c r="OJV5" s="20"/>
      <c r="OJW5" s="20"/>
      <c r="OJX5" s="20"/>
      <c r="OJY5" s="20"/>
      <c r="OJZ5" s="20"/>
      <c r="OKA5" s="20"/>
      <c r="OKB5" s="20"/>
      <c r="OKC5" s="20"/>
      <c r="OKD5" s="20"/>
      <c r="OKE5" s="20"/>
      <c r="OKF5" s="20"/>
      <c r="OKG5" s="20"/>
      <c r="OKH5" s="20"/>
      <c r="OKI5" s="20"/>
      <c r="OKJ5" s="20"/>
      <c r="OKK5" s="20"/>
      <c r="OKL5" s="20"/>
      <c r="OKM5" s="20"/>
      <c r="OKN5" s="20"/>
      <c r="OKO5" s="20"/>
      <c r="OKP5" s="20"/>
      <c r="OKQ5" s="20"/>
      <c r="OKR5" s="20"/>
      <c r="OKS5" s="20"/>
      <c r="OKT5" s="20"/>
      <c r="OKU5" s="20"/>
      <c r="OKV5" s="20"/>
      <c r="OKW5" s="20"/>
      <c r="OKX5" s="20"/>
      <c r="OKY5" s="20"/>
      <c r="OKZ5" s="20"/>
      <c r="OLA5" s="20"/>
      <c r="OLB5" s="20"/>
      <c r="OLC5" s="20"/>
      <c r="OLD5" s="20"/>
      <c r="OLE5" s="20"/>
      <c r="OLF5" s="20"/>
      <c r="OLG5" s="20"/>
      <c r="OLH5" s="20"/>
      <c r="OLI5" s="20"/>
      <c r="OLJ5" s="20"/>
      <c r="OLK5" s="20"/>
      <c r="OLL5" s="20"/>
      <c r="OLM5" s="20"/>
      <c r="OLN5" s="20"/>
      <c r="OLO5" s="20"/>
      <c r="OLP5" s="20"/>
      <c r="OLQ5" s="20"/>
      <c r="OLR5" s="20"/>
      <c r="OLS5" s="20"/>
      <c r="OLT5" s="20"/>
      <c r="OLU5" s="20"/>
      <c r="OLV5" s="20"/>
      <c r="OLW5" s="20"/>
      <c r="OLX5" s="20"/>
      <c r="OLY5" s="20"/>
      <c r="OLZ5" s="20"/>
      <c r="OMA5" s="20"/>
      <c r="OMB5" s="20"/>
      <c r="OMC5" s="20"/>
      <c r="OMD5" s="20"/>
      <c r="OME5" s="20"/>
      <c r="OMF5" s="20"/>
      <c r="OMG5" s="20"/>
      <c r="OMH5" s="20"/>
      <c r="OMI5" s="20"/>
      <c r="OMJ5" s="20"/>
      <c r="OMK5" s="20"/>
      <c r="OML5" s="20"/>
      <c r="OMM5" s="20"/>
      <c r="OMN5" s="20"/>
      <c r="OMO5" s="20"/>
      <c r="OMP5" s="20"/>
      <c r="OMQ5" s="20"/>
      <c r="OMR5" s="20"/>
      <c r="OMS5" s="20"/>
      <c r="OMT5" s="20"/>
      <c r="OMU5" s="20"/>
      <c r="OMV5" s="20"/>
      <c r="OMW5" s="20"/>
      <c r="OMX5" s="20"/>
      <c r="OMY5" s="20"/>
      <c r="OMZ5" s="20"/>
      <c r="ONA5" s="20"/>
      <c r="ONB5" s="20"/>
      <c r="ONC5" s="20"/>
      <c r="OND5" s="20"/>
      <c r="ONE5" s="20"/>
      <c r="ONF5" s="20"/>
      <c r="ONG5" s="20"/>
      <c r="ONH5" s="20"/>
      <c r="ONI5" s="20"/>
      <c r="ONJ5" s="20"/>
      <c r="ONK5" s="20"/>
      <c r="ONL5" s="20"/>
      <c r="ONM5" s="20"/>
      <c r="ONN5" s="20"/>
      <c r="ONO5" s="20"/>
      <c r="ONP5" s="20"/>
      <c r="ONQ5" s="20"/>
      <c r="ONR5" s="20"/>
      <c r="ONS5" s="20"/>
      <c r="ONT5" s="20"/>
      <c r="ONU5" s="20"/>
      <c r="ONV5" s="20"/>
      <c r="ONW5" s="20"/>
      <c r="ONX5" s="20"/>
      <c r="ONY5" s="20"/>
      <c r="ONZ5" s="20"/>
      <c r="OOA5" s="20"/>
      <c r="OOB5" s="20"/>
      <c r="OOC5" s="20"/>
      <c r="OOD5" s="20"/>
      <c r="OOE5" s="20"/>
      <c r="OOF5" s="20"/>
      <c r="OOG5" s="20"/>
      <c r="OOH5" s="20"/>
      <c r="OOI5" s="20"/>
      <c r="OOJ5" s="20"/>
      <c r="OOK5" s="20"/>
      <c r="OOL5" s="20"/>
      <c r="OOM5" s="20"/>
      <c r="OON5" s="20"/>
      <c r="OOO5" s="20"/>
      <c r="OOP5" s="20"/>
      <c r="OOQ5" s="20"/>
      <c r="OOR5" s="20"/>
      <c r="OOS5" s="20"/>
      <c r="OOT5" s="20"/>
      <c r="OOU5" s="20"/>
      <c r="OOV5" s="20"/>
      <c r="OOW5" s="20"/>
      <c r="OOX5" s="20"/>
      <c r="OOY5" s="20"/>
      <c r="OOZ5" s="20"/>
      <c r="OPA5" s="20"/>
      <c r="OPB5" s="20"/>
      <c r="OPC5" s="20"/>
      <c r="OPD5" s="20"/>
      <c r="OPE5" s="20"/>
      <c r="OPF5" s="20"/>
      <c r="OPG5" s="20"/>
      <c r="OPH5" s="20"/>
      <c r="OPI5" s="20"/>
      <c r="OPJ5" s="20"/>
      <c r="OPK5" s="20"/>
      <c r="OPL5" s="20"/>
      <c r="OPM5" s="20"/>
      <c r="OPN5" s="20"/>
      <c r="OPO5" s="20"/>
      <c r="OPP5" s="20"/>
      <c r="OPQ5" s="20"/>
      <c r="OPR5" s="20"/>
      <c r="OPS5" s="20"/>
      <c r="OPT5" s="20"/>
      <c r="OPU5" s="20"/>
      <c r="OPV5" s="20"/>
      <c r="OPW5" s="20"/>
      <c r="OPX5" s="20"/>
      <c r="OPY5" s="20"/>
      <c r="OPZ5" s="20"/>
      <c r="OQA5" s="20"/>
      <c r="OQB5" s="20"/>
      <c r="OQC5" s="20"/>
      <c r="OQD5" s="20"/>
      <c r="OQE5" s="20"/>
      <c r="OQF5" s="20"/>
      <c r="OQG5" s="20"/>
      <c r="OQH5" s="20"/>
      <c r="OQI5" s="20"/>
      <c r="OQJ5" s="20"/>
      <c r="OQK5" s="20"/>
      <c r="OQL5" s="20"/>
      <c r="OQM5" s="20"/>
      <c r="OQN5" s="20"/>
      <c r="OQO5" s="20"/>
      <c r="OQP5" s="20"/>
      <c r="OQQ5" s="20"/>
      <c r="OQR5" s="20"/>
      <c r="OQS5" s="20"/>
      <c r="OQT5" s="20"/>
      <c r="OQU5" s="20"/>
      <c r="OQV5" s="20"/>
      <c r="OQW5" s="20"/>
      <c r="OQX5" s="20"/>
      <c r="OQY5" s="20"/>
      <c r="OQZ5" s="20"/>
      <c r="ORA5" s="20"/>
      <c r="ORB5" s="20"/>
      <c r="ORC5" s="20"/>
      <c r="ORD5" s="20"/>
      <c r="ORE5" s="20"/>
      <c r="ORF5" s="20"/>
      <c r="ORG5" s="20"/>
      <c r="ORH5" s="20"/>
      <c r="ORI5" s="20"/>
      <c r="ORJ5" s="20"/>
      <c r="ORK5" s="20"/>
      <c r="ORL5" s="20"/>
      <c r="ORM5" s="20"/>
      <c r="ORN5" s="20"/>
      <c r="ORO5" s="20"/>
      <c r="ORP5" s="20"/>
      <c r="ORQ5" s="20"/>
      <c r="ORR5" s="20"/>
      <c r="ORS5" s="20"/>
      <c r="ORT5" s="20"/>
      <c r="ORU5" s="20"/>
      <c r="ORV5" s="20"/>
      <c r="ORW5" s="20"/>
      <c r="ORX5" s="20"/>
      <c r="ORY5" s="20"/>
      <c r="ORZ5" s="20"/>
      <c r="OSA5" s="20"/>
      <c r="OSB5" s="20"/>
      <c r="OSC5" s="20"/>
      <c r="OSD5" s="20"/>
      <c r="OSE5" s="20"/>
      <c r="OSF5" s="20"/>
      <c r="OSG5" s="20"/>
      <c r="OSH5" s="20"/>
      <c r="OSI5" s="20"/>
      <c r="OSJ5" s="20"/>
      <c r="OSK5" s="20"/>
      <c r="OSL5" s="20"/>
      <c r="OSM5" s="20"/>
      <c r="OSN5" s="20"/>
      <c r="OSO5" s="20"/>
      <c r="OSP5" s="20"/>
      <c r="OSQ5" s="20"/>
      <c r="OSR5" s="20"/>
      <c r="OSS5" s="20"/>
      <c r="OST5" s="20"/>
      <c r="OSU5" s="20"/>
      <c r="OSV5" s="20"/>
      <c r="OSW5" s="20"/>
      <c r="OSX5" s="20"/>
      <c r="OSY5" s="20"/>
      <c r="OSZ5" s="20"/>
      <c r="OTA5" s="20"/>
      <c r="OTB5" s="20"/>
      <c r="OTC5" s="20"/>
      <c r="OTD5" s="20"/>
      <c r="OTE5" s="20"/>
      <c r="OTF5" s="20"/>
      <c r="OTG5" s="20"/>
      <c r="OTH5" s="20"/>
      <c r="OTI5" s="20"/>
      <c r="OTJ5" s="20"/>
      <c r="OTK5" s="20"/>
      <c r="OTL5" s="20"/>
      <c r="OTM5" s="20"/>
      <c r="OTN5" s="20"/>
      <c r="OTO5" s="20"/>
      <c r="OTP5" s="20"/>
      <c r="OTQ5" s="20"/>
      <c r="OTR5" s="20"/>
      <c r="OTS5" s="20"/>
      <c r="OTT5" s="20"/>
      <c r="OTU5" s="20"/>
      <c r="OTV5" s="20"/>
      <c r="OTW5" s="20"/>
      <c r="OTX5" s="20"/>
      <c r="OTY5" s="20"/>
      <c r="OTZ5" s="20"/>
      <c r="OUA5" s="20"/>
      <c r="OUB5" s="20"/>
      <c r="OUC5" s="20"/>
      <c r="OUD5" s="20"/>
      <c r="OUE5" s="20"/>
      <c r="OUF5" s="20"/>
      <c r="OUG5" s="20"/>
      <c r="OUH5" s="20"/>
      <c r="OUI5" s="20"/>
      <c r="OUJ5" s="20"/>
      <c r="OUK5" s="20"/>
      <c r="OUL5" s="20"/>
      <c r="OUM5" s="20"/>
      <c r="OUN5" s="20"/>
      <c r="OUO5" s="20"/>
      <c r="OUP5" s="20"/>
      <c r="OUQ5" s="20"/>
      <c r="OUR5" s="20"/>
      <c r="OUS5" s="20"/>
      <c r="OUT5" s="20"/>
      <c r="OUU5" s="20"/>
      <c r="OUV5" s="20"/>
      <c r="OUW5" s="20"/>
      <c r="OUX5" s="20"/>
      <c r="OUY5" s="20"/>
      <c r="OUZ5" s="20"/>
      <c r="OVA5" s="20"/>
      <c r="OVB5" s="20"/>
      <c r="OVC5" s="20"/>
      <c r="OVD5" s="20"/>
      <c r="OVE5" s="20"/>
      <c r="OVF5" s="20"/>
      <c r="OVG5" s="20"/>
      <c r="OVH5" s="20"/>
      <c r="OVI5" s="20"/>
      <c r="OVJ5" s="20"/>
      <c r="OVK5" s="20"/>
      <c r="OVL5" s="20"/>
      <c r="OVM5" s="20"/>
      <c r="OVN5" s="20"/>
      <c r="OVO5" s="20"/>
      <c r="OVP5" s="20"/>
      <c r="OVQ5" s="20"/>
      <c r="OVR5" s="20"/>
      <c r="OVS5" s="20"/>
      <c r="OVT5" s="20"/>
      <c r="OVU5" s="20"/>
      <c r="OVV5" s="20"/>
      <c r="OVW5" s="20"/>
      <c r="OVX5" s="20"/>
      <c r="OVY5" s="20"/>
      <c r="OVZ5" s="20"/>
      <c r="OWA5" s="20"/>
      <c r="OWB5" s="20"/>
      <c r="OWC5" s="20"/>
      <c r="OWD5" s="20"/>
      <c r="OWE5" s="20"/>
      <c r="OWF5" s="20"/>
      <c r="OWG5" s="20"/>
      <c r="OWH5" s="20"/>
      <c r="OWI5" s="20"/>
      <c r="OWJ5" s="20"/>
      <c r="OWK5" s="20"/>
      <c r="OWL5" s="20"/>
      <c r="OWM5" s="20"/>
      <c r="OWN5" s="20"/>
      <c r="OWO5" s="20"/>
      <c r="OWP5" s="20"/>
      <c r="OWQ5" s="20"/>
      <c r="OWR5" s="20"/>
      <c r="OWS5" s="20"/>
      <c r="OWT5" s="20"/>
      <c r="OWU5" s="20"/>
      <c r="OWV5" s="20"/>
      <c r="OWW5" s="20"/>
      <c r="OWX5" s="20"/>
      <c r="OWY5" s="20"/>
      <c r="OWZ5" s="20"/>
      <c r="OXA5" s="20"/>
      <c r="OXB5" s="20"/>
      <c r="OXC5" s="20"/>
      <c r="OXD5" s="20"/>
      <c r="OXE5" s="20"/>
      <c r="OXF5" s="20"/>
      <c r="OXG5" s="20"/>
      <c r="OXH5" s="20"/>
      <c r="OXI5" s="20"/>
      <c r="OXJ5" s="20"/>
      <c r="OXK5" s="20"/>
      <c r="OXL5" s="20"/>
      <c r="OXM5" s="20"/>
      <c r="OXN5" s="20"/>
      <c r="OXO5" s="20"/>
      <c r="OXP5" s="20"/>
      <c r="OXQ5" s="20"/>
      <c r="OXR5" s="20"/>
      <c r="OXS5" s="20"/>
      <c r="OXT5" s="20"/>
      <c r="OXU5" s="20"/>
      <c r="OXV5" s="20"/>
      <c r="OXW5" s="20"/>
      <c r="OXX5" s="20"/>
      <c r="OXY5" s="20"/>
      <c r="OXZ5" s="20"/>
      <c r="OYA5" s="20"/>
      <c r="OYB5" s="20"/>
      <c r="OYC5" s="20"/>
      <c r="OYD5" s="20"/>
      <c r="OYE5" s="20"/>
      <c r="OYF5" s="20"/>
      <c r="OYG5" s="20"/>
      <c r="OYH5" s="20"/>
      <c r="OYI5" s="20"/>
      <c r="OYJ5" s="20"/>
      <c r="OYK5" s="20"/>
      <c r="OYL5" s="20"/>
      <c r="OYM5" s="20"/>
      <c r="OYN5" s="20"/>
      <c r="OYO5" s="20"/>
      <c r="OYP5" s="20"/>
      <c r="OYQ5" s="20"/>
      <c r="OYR5" s="20"/>
      <c r="OYS5" s="20"/>
      <c r="OYT5" s="20"/>
      <c r="OYU5" s="20"/>
      <c r="OYV5" s="20"/>
      <c r="OYW5" s="20"/>
      <c r="OYX5" s="20"/>
      <c r="OYY5" s="20"/>
      <c r="OYZ5" s="20"/>
      <c r="OZA5" s="20"/>
      <c r="OZB5" s="20"/>
      <c r="OZC5" s="20"/>
      <c r="OZD5" s="20"/>
      <c r="OZE5" s="20"/>
      <c r="OZF5" s="20"/>
      <c r="OZG5" s="20"/>
      <c r="OZH5" s="20"/>
      <c r="OZI5" s="20"/>
      <c r="OZJ5" s="20"/>
      <c r="OZK5" s="20"/>
      <c r="OZL5" s="20"/>
      <c r="OZM5" s="20"/>
      <c r="OZN5" s="20"/>
      <c r="OZO5" s="20"/>
      <c r="OZP5" s="20"/>
      <c r="OZQ5" s="20"/>
      <c r="OZR5" s="20"/>
      <c r="OZS5" s="20"/>
      <c r="OZT5" s="20"/>
      <c r="OZU5" s="20"/>
      <c r="OZV5" s="20"/>
      <c r="OZW5" s="20"/>
      <c r="OZX5" s="20"/>
      <c r="OZY5" s="20"/>
      <c r="OZZ5" s="20"/>
      <c r="PAA5" s="20"/>
      <c r="PAB5" s="20"/>
      <c r="PAC5" s="20"/>
      <c r="PAD5" s="20"/>
      <c r="PAE5" s="20"/>
      <c r="PAF5" s="20"/>
      <c r="PAG5" s="20"/>
      <c r="PAH5" s="20"/>
      <c r="PAI5" s="20"/>
      <c r="PAJ5" s="20"/>
      <c r="PAK5" s="20"/>
      <c r="PAL5" s="20"/>
      <c r="PAM5" s="20"/>
      <c r="PAN5" s="20"/>
      <c r="PAO5" s="20"/>
      <c r="PAP5" s="20"/>
      <c r="PAQ5" s="20"/>
      <c r="PAR5" s="20"/>
      <c r="PAS5" s="20"/>
      <c r="PAT5" s="20"/>
      <c r="PAU5" s="20"/>
      <c r="PAV5" s="20"/>
      <c r="PAW5" s="20"/>
      <c r="PAX5" s="20"/>
      <c r="PAY5" s="20"/>
      <c r="PAZ5" s="20"/>
      <c r="PBA5" s="20"/>
      <c r="PBB5" s="20"/>
      <c r="PBC5" s="20"/>
      <c r="PBD5" s="20"/>
      <c r="PBE5" s="20"/>
      <c r="PBF5" s="20"/>
      <c r="PBG5" s="20"/>
      <c r="PBH5" s="20"/>
      <c r="PBI5" s="20"/>
      <c r="PBJ5" s="20"/>
      <c r="PBK5" s="20"/>
      <c r="PBL5" s="20"/>
      <c r="PBM5" s="20"/>
      <c r="PBN5" s="20"/>
      <c r="PBO5" s="20"/>
      <c r="PBP5" s="20"/>
      <c r="PBQ5" s="20"/>
      <c r="PBR5" s="20"/>
      <c r="PBS5" s="20"/>
      <c r="PBT5" s="20"/>
      <c r="PBU5" s="20"/>
      <c r="PBV5" s="20"/>
      <c r="PBW5" s="20"/>
      <c r="PBX5" s="20"/>
      <c r="PBY5" s="20"/>
      <c r="PBZ5" s="20"/>
      <c r="PCA5" s="20"/>
      <c r="PCB5" s="20"/>
      <c r="PCC5" s="20"/>
      <c r="PCD5" s="20"/>
      <c r="PCE5" s="20"/>
      <c r="PCF5" s="20"/>
      <c r="PCG5" s="20"/>
      <c r="PCH5" s="20"/>
      <c r="PCI5" s="20"/>
      <c r="PCJ5" s="20"/>
      <c r="PCK5" s="20"/>
      <c r="PCL5" s="20"/>
      <c r="PCM5" s="20"/>
      <c r="PCN5" s="20"/>
      <c r="PCO5" s="20"/>
      <c r="PCP5" s="20"/>
      <c r="PCQ5" s="20"/>
      <c r="PCR5" s="20"/>
      <c r="PCS5" s="20"/>
      <c r="PCT5" s="20"/>
      <c r="PCU5" s="20"/>
      <c r="PCV5" s="20"/>
      <c r="PCW5" s="20"/>
      <c r="PCX5" s="20"/>
      <c r="PCY5" s="20"/>
      <c r="PCZ5" s="20"/>
      <c r="PDA5" s="20"/>
      <c r="PDB5" s="20"/>
      <c r="PDC5" s="20"/>
      <c r="PDD5" s="20"/>
      <c r="PDE5" s="20"/>
      <c r="PDF5" s="20"/>
      <c r="PDG5" s="20"/>
      <c r="PDH5" s="20"/>
      <c r="PDI5" s="20"/>
      <c r="PDJ5" s="20"/>
      <c r="PDK5" s="20"/>
      <c r="PDL5" s="20"/>
      <c r="PDM5" s="20"/>
      <c r="PDN5" s="20"/>
      <c r="PDO5" s="20"/>
      <c r="PDP5" s="20"/>
      <c r="PDQ5" s="20"/>
      <c r="PDR5" s="20"/>
      <c r="PDS5" s="20"/>
      <c r="PDT5" s="20"/>
      <c r="PDU5" s="20"/>
      <c r="PDV5" s="20"/>
      <c r="PDW5" s="20"/>
      <c r="PDX5" s="20"/>
      <c r="PDY5" s="20"/>
      <c r="PDZ5" s="20"/>
      <c r="PEA5" s="20"/>
      <c r="PEB5" s="20"/>
      <c r="PEC5" s="20"/>
      <c r="PED5" s="20"/>
      <c r="PEE5" s="20"/>
      <c r="PEF5" s="20"/>
      <c r="PEG5" s="20"/>
      <c r="PEH5" s="20"/>
      <c r="PEI5" s="20"/>
      <c r="PEJ5" s="20"/>
      <c r="PEK5" s="20"/>
      <c r="PEL5" s="20"/>
      <c r="PEM5" s="20"/>
      <c r="PEN5" s="20"/>
      <c r="PEO5" s="20"/>
      <c r="PEP5" s="20"/>
      <c r="PEQ5" s="20"/>
      <c r="PER5" s="20"/>
      <c r="PES5" s="20"/>
      <c r="PET5" s="20"/>
      <c r="PEU5" s="20"/>
      <c r="PEV5" s="20"/>
      <c r="PEW5" s="20"/>
      <c r="PEX5" s="20"/>
      <c r="PEY5" s="20"/>
      <c r="PEZ5" s="20"/>
      <c r="PFA5" s="20"/>
      <c r="PFB5" s="20"/>
      <c r="PFC5" s="20"/>
      <c r="PFD5" s="20"/>
      <c r="PFE5" s="20"/>
      <c r="PFF5" s="20"/>
      <c r="PFG5" s="20"/>
      <c r="PFH5" s="20"/>
      <c r="PFI5" s="20"/>
      <c r="PFJ5" s="20"/>
      <c r="PFK5" s="20"/>
      <c r="PFL5" s="20"/>
      <c r="PFM5" s="20"/>
      <c r="PFN5" s="20"/>
      <c r="PFO5" s="20"/>
      <c r="PFP5" s="20"/>
      <c r="PFQ5" s="20"/>
      <c r="PFR5" s="20"/>
      <c r="PFS5" s="20"/>
      <c r="PFT5" s="20"/>
      <c r="PFU5" s="20"/>
      <c r="PFV5" s="20"/>
      <c r="PFW5" s="20"/>
      <c r="PFX5" s="20"/>
      <c r="PFY5" s="20"/>
      <c r="PFZ5" s="20"/>
      <c r="PGA5" s="20"/>
      <c r="PGB5" s="20"/>
      <c r="PGC5" s="20"/>
      <c r="PGD5" s="20"/>
      <c r="PGE5" s="20"/>
      <c r="PGF5" s="20"/>
      <c r="PGG5" s="20"/>
      <c r="PGH5" s="20"/>
      <c r="PGI5" s="20"/>
      <c r="PGJ5" s="20"/>
      <c r="PGK5" s="20"/>
      <c r="PGL5" s="20"/>
      <c r="PGM5" s="20"/>
      <c r="PGN5" s="20"/>
      <c r="PGO5" s="20"/>
      <c r="PGP5" s="20"/>
      <c r="PGQ5" s="20"/>
      <c r="PGR5" s="20"/>
      <c r="PGS5" s="20"/>
      <c r="PGT5" s="20"/>
      <c r="PGU5" s="20"/>
      <c r="PGV5" s="20"/>
      <c r="PGW5" s="20"/>
      <c r="PGX5" s="20"/>
      <c r="PGY5" s="20"/>
      <c r="PGZ5" s="20"/>
      <c r="PHA5" s="20"/>
      <c r="PHB5" s="20"/>
      <c r="PHC5" s="20"/>
      <c r="PHD5" s="20"/>
      <c r="PHE5" s="20"/>
      <c r="PHF5" s="20"/>
      <c r="PHG5" s="20"/>
      <c r="PHH5" s="20"/>
      <c r="PHI5" s="20"/>
      <c r="PHJ5" s="20"/>
      <c r="PHK5" s="20"/>
      <c r="PHL5" s="20"/>
      <c r="PHM5" s="20"/>
      <c r="PHN5" s="20"/>
      <c r="PHO5" s="20"/>
      <c r="PHP5" s="20"/>
      <c r="PHQ5" s="20"/>
      <c r="PHR5" s="20"/>
      <c r="PHS5" s="20"/>
      <c r="PHT5" s="20"/>
      <c r="PHU5" s="20"/>
      <c r="PHV5" s="20"/>
      <c r="PHW5" s="20"/>
      <c r="PHX5" s="20"/>
      <c r="PHY5" s="20"/>
      <c r="PHZ5" s="20"/>
      <c r="PIA5" s="20"/>
      <c r="PIB5" s="20"/>
      <c r="PIC5" s="20"/>
      <c r="PID5" s="20"/>
      <c r="PIE5" s="20"/>
      <c r="PIF5" s="20"/>
      <c r="PIG5" s="20"/>
      <c r="PIH5" s="20"/>
      <c r="PII5" s="20"/>
      <c r="PIJ5" s="20"/>
      <c r="PIK5" s="20"/>
      <c r="PIL5" s="20"/>
      <c r="PIM5" s="20"/>
      <c r="PIN5" s="20"/>
      <c r="PIO5" s="20"/>
      <c r="PIP5" s="20"/>
      <c r="PIQ5" s="20"/>
      <c r="PIR5" s="20"/>
      <c r="PIS5" s="20"/>
      <c r="PIT5" s="20"/>
      <c r="PIU5" s="20"/>
      <c r="PIV5" s="20"/>
      <c r="PIW5" s="20"/>
      <c r="PIX5" s="20"/>
      <c r="PIY5" s="20"/>
      <c r="PIZ5" s="20"/>
      <c r="PJA5" s="20"/>
      <c r="PJB5" s="20"/>
      <c r="PJC5" s="20"/>
      <c r="PJD5" s="20"/>
      <c r="PJE5" s="20"/>
      <c r="PJF5" s="20"/>
      <c r="PJG5" s="20"/>
      <c r="PJH5" s="20"/>
      <c r="PJI5" s="20"/>
      <c r="PJJ5" s="20"/>
      <c r="PJK5" s="20"/>
      <c r="PJL5" s="20"/>
      <c r="PJM5" s="20"/>
      <c r="PJN5" s="20"/>
      <c r="PJO5" s="20"/>
      <c r="PJP5" s="20"/>
      <c r="PJQ5" s="20"/>
      <c r="PJR5" s="20"/>
      <c r="PJS5" s="20"/>
      <c r="PJT5" s="20"/>
      <c r="PJU5" s="20"/>
      <c r="PJV5" s="20"/>
      <c r="PJW5" s="20"/>
      <c r="PJX5" s="20"/>
      <c r="PJY5" s="20"/>
      <c r="PJZ5" s="20"/>
      <c r="PKA5" s="20"/>
      <c r="PKB5" s="20"/>
      <c r="PKC5" s="20"/>
      <c r="PKD5" s="20"/>
      <c r="PKE5" s="20"/>
      <c r="PKF5" s="20"/>
      <c r="PKG5" s="20"/>
      <c r="PKH5" s="20"/>
      <c r="PKI5" s="20"/>
      <c r="PKJ5" s="20"/>
      <c r="PKK5" s="20"/>
      <c r="PKL5" s="20"/>
      <c r="PKM5" s="20"/>
      <c r="PKN5" s="20"/>
      <c r="PKO5" s="20"/>
      <c r="PKP5" s="20"/>
      <c r="PKQ5" s="20"/>
      <c r="PKR5" s="20"/>
      <c r="PKS5" s="20"/>
      <c r="PKT5" s="20"/>
      <c r="PKU5" s="20"/>
      <c r="PKV5" s="20"/>
      <c r="PKW5" s="20"/>
      <c r="PKX5" s="20"/>
      <c r="PKY5" s="20"/>
      <c r="PKZ5" s="20"/>
      <c r="PLA5" s="20"/>
      <c r="PLB5" s="20"/>
      <c r="PLC5" s="20"/>
      <c r="PLD5" s="20"/>
      <c r="PLE5" s="20"/>
      <c r="PLF5" s="20"/>
      <c r="PLG5" s="20"/>
      <c r="PLH5" s="20"/>
      <c r="PLI5" s="20"/>
      <c r="PLJ5" s="20"/>
      <c r="PLK5" s="20"/>
      <c r="PLL5" s="20"/>
      <c r="PLM5" s="20"/>
      <c r="PLN5" s="20"/>
      <c r="PLO5" s="20"/>
      <c r="PLP5" s="20"/>
      <c r="PLQ5" s="20"/>
      <c r="PLR5" s="20"/>
      <c r="PLS5" s="20"/>
      <c r="PLT5" s="20"/>
      <c r="PLU5" s="20"/>
      <c r="PLV5" s="20"/>
      <c r="PLW5" s="20"/>
      <c r="PLX5" s="20"/>
      <c r="PLY5" s="20"/>
      <c r="PLZ5" s="20"/>
      <c r="PMA5" s="20"/>
      <c r="PMB5" s="20"/>
      <c r="PMC5" s="20"/>
      <c r="PMD5" s="20"/>
      <c r="PME5" s="20"/>
      <c r="PMF5" s="20"/>
      <c r="PMG5" s="20"/>
      <c r="PMH5" s="20"/>
      <c r="PMI5" s="20"/>
      <c r="PMJ5" s="20"/>
      <c r="PMK5" s="20"/>
      <c r="PML5" s="20"/>
      <c r="PMM5" s="20"/>
      <c r="PMN5" s="20"/>
      <c r="PMO5" s="20"/>
      <c r="PMP5" s="20"/>
      <c r="PMQ5" s="20"/>
      <c r="PMR5" s="20"/>
      <c r="PMS5" s="20"/>
      <c r="PMT5" s="20"/>
      <c r="PMU5" s="20"/>
      <c r="PMV5" s="20"/>
      <c r="PMW5" s="20"/>
      <c r="PMX5" s="20"/>
      <c r="PMY5" s="20"/>
      <c r="PMZ5" s="20"/>
      <c r="PNA5" s="20"/>
      <c r="PNB5" s="20"/>
      <c r="PNC5" s="20"/>
      <c r="PND5" s="20"/>
      <c r="PNE5" s="20"/>
      <c r="PNF5" s="20"/>
      <c r="PNG5" s="20"/>
      <c r="PNH5" s="20"/>
      <c r="PNI5" s="20"/>
      <c r="PNJ5" s="20"/>
      <c r="PNK5" s="20"/>
      <c r="PNL5" s="20"/>
      <c r="PNM5" s="20"/>
      <c r="PNN5" s="20"/>
      <c r="PNO5" s="20"/>
      <c r="PNP5" s="20"/>
      <c r="PNQ5" s="20"/>
      <c r="PNR5" s="20"/>
      <c r="PNS5" s="20"/>
      <c r="PNT5" s="20"/>
      <c r="PNU5" s="20"/>
      <c r="PNV5" s="20"/>
      <c r="PNW5" s="20"/>
      <c r="PNX5" s="20"/>
      <c r="PNY5" s="20"/>
      <c r="PNZ5" s="20"/>
      <c r="POA5" s="20"/>
      <c r="POB5" s="20"/>
      <c r="POC5" s="20"/>
      <c r="POD5" s="20"/>
      <c r="POE5" s="20"/>
      <c r="POF5" s="20"/>
      <c r="POG5" s="20"/>
      <c r="POH5" s="20"/>
      <c r="POI5" s="20"/>
      <c r="POJ5" s="20"/>
      <c r="POK5" s="20"/>
      <c r="POL5" s="20"/>
      <c r="POM5" s="20"/>
      <c r="PON5" s="20"/>
      <c r="POO5" s="20"/>
      <c r="POP5" s="20"/>
      <c r="POQ5" s="20"/>
      <c r="POR5" s="20"/>
      <c r="POS5" s="20"/>
      <c r="POT5" s="20"/>
      <c r="POU5" s="20"/>
      <c r="POV5" s="20"/>
      <c r="POW5" s="20"/>
      <c r="POX5" s="20"/>
      <c r="POY5" s="20"/>
      <c r="POZ5" s="20"/>
      <c r="PPA5" s="20"/>
      <c r="PPB5" s="20"/>
      <c r="PPC5" s="20"/>
      <c r="PPD5" s="20"/>
      <c r="PPE5" s="20"/>
      <c r="PPF5" s="20"/>
      <c r="PPG5" s="20"/>
      <c r="PPH5" s="20"/>
      <c r="PPI5" s="20"/>
      <c r="PPJ5" s="20"/>
      <c r="PPK5" s="20"/>
      <c r="PPL5" s="20"/>
      <c r="PPM5" s="20"/>
      <c r="PPN5" s="20"/>
      <c r="PPO5" s="20"/>
      <c r="PPP5" s="20"/>
      <c r="PPQ5" s="20"/>
      <c r="PPR5" s="20"/>
      <c r="PPS5" s="20"/>
      <c r="PPT5" s="20"/>
      <c r="PPU5" s="20"/>
      <c r="PPV5" s="20"/>
      <c r="PPW5" s="20"/>
      <c r="PPX5" s="20"/>
      <c r="PPY5" s="20"/>
      <c r="PPZ5" s="20"/>
      <c r="PQA5" s="20"/>
      <c r="PQB5" s="20"/>
      <c r="PQC5" s="20"/>
      <c r="PQD5" s="20"/>
      <c r="PQE5" s="20"/>
      <c r="PQF5" s="20"/>
      <c r="PQG5" s="20"/>
      <c r="PQH5" s="20"/>
      <c r="PQI5" s="20"/>
      <c r="PQJ5" s="20"/>
      <c r="PQK5" s="20"/>
      <c r="PQL5" s="20"/>
      <c r="PQM5" s="20"/>
      <c r="PQN5" s="20"/>
      <c r="PQO5" s="20"/>
      <c r="PQP5" s="20"/>
      <c r="PQQ5" s="20"/>
      <c r="PQR5" s="20"/>
      <c r="PQS5" s="20"/>
      <c r="PQT5" s="20"/>
      <c r="PQU5" s="20"/>
      <c r="PQV5" s="20"/>
      <c r="PQW5" s="20"/>
      <c r="PQX5" s="20"/>
      <c r="PQY5" s="20"/>
      <c r="PQZ5" s="20"/>
      <c r="PRA5" s="20"/>
      <c r="PRB5" s="20"/>
      <c r="PRC5" s="20"/>
      <c r="PRD5" s="20"/>
      <c r="PRE5" s="20"/>
      <c r="PRF5" s="20"/>
      <c r="PRG5" s="20"/>
      <c r="PRH5" s="20"/>
      <c r="PRI5" s="20"/>
      <c r="PRJ5" s="20"/>
      <c r="PRK5" s="20"/>
      <c r="PRL5" s="20"/>
      <c r="PRM5" s="20"/>
      <c r="PRN5" s="20"/>
      <c r="PRO5" s="20"/>
      <c r="PRP5" s="20"/>
      <c r="PRQ5" s="20"/>
      <c r="PRR5" s="20"/>
      <c r="PRS5" s="20"/>
      <c r="PRT5" s="20"/>
      <c r="PRU5" s="20"/>
      <c r="PRV5" s="20"/>
      <c r="PRW5" s="20"/>
      <c r="PRX5" s="20"/>
      <c r="PRY5" s="20"/>
      <c r="PRZ5" s="20"/>
      <c r="PSA5" s="20"/>
      <c r="PSB5" s="20"/>
      <c r="PSC5" s="20"/>
      <c r="PSD5" s="20"/>
      <c r="PSE5" s="20"/>
      <c r="PSF5" s="20"/>
      <c r="PSG5" s="20"/>
      <c r="PSH5" s="20"/>
      <c r="PSI5" s="20"/>
      <c r="PSJ5" s="20"/>
      <c r="PSK5" s="20"/>
      <c r="PSL5" s="20"/>
      <c r="PSM5" s="20"/>
      <c r="PSN5" s="20"/>
      <c r="PSO5" s="20"/>
      <c r="PSP5" s="20"/>
      <c r="PSQ5" s="20"/>
      <c r="PSR5" s="20"/>
      <c r="PSS5" s="20"/>
      <c r="PST5" s="20"/>
      <c r="PSU5" s="20"/>
      <c r="PSV5" s="20"/>
      <c r="PSW5" s="20"/>
      <c r="PSX5" s="20"/>
      <c r="PSY5" s="20"/>
      <c r="PSZ5" s="20"/>
      <c r="PTA5" s="20"/>
      <c r="PTB5" s="20"/>
      <c r="PTC5" s="20"/>
      <c r="PTD5" s="20"/>
      <c r="PTE5" s="20"/>
      <c r="PTF5" s="20"/>
      <c r="PTG5" s="20"/>
      <c r="PTH5" s="20"/>
      <c r="PTI5" s="20"/>
      <c r="PTJ5" s="20"/>
      <c r="PTK5" s="20"/>
      <c r="PTL5" s="20"/>
      <c r="PTM5" s="20"/>
      <c r="PTN5" s="20"/>
      <c r="PTO5" s="20"/>
      <c r="PTP5" s="20"/>
      <c r="PTQ5" s="20"/>
      <c r="PTR5" s="20"/>
      <c r="PTS5" s="20"/>
      <c r="PTT5" s="20"/>
      <c r="PTU5" s="20"/>
      <c r="PTV5" s="20"/>
      <c r="PTW5" s="20"/>
      <c r="PTX5" s="20"/>
      <c r="PTY5" s="20"/>
      <c r="PTZ5" s="20"/>
      <c r="PUA5" s="20"/>
      <c r="PUB5" s="20"/>
      <c r="PUC5" s="20"/>
      <c r="PUD5" s="20"/>
      <c r="PUE5" s="20"/>
      <c r="PUF5" s="20"/>
      <c r="PUG5" s="20"/>
      <c r="PUH5" s="20"/>
      <c r="PUI5" s="20"/>
      <c r="PUJ5" s="20"/>
      <c r="PUK5" s="20"/>
      <c r="PUL5" s="20"/>
      <c r="PUM5" s="20"/>
      <c r="PUN5" s="20"/>
      <c r="PUO5" s="20"/>
      <c r="PUP5" s="20"/>
      <c r="PUQ5" s="20"/>
      <c r="PUR5" s="20"/>
      <c r="PUS5" s="20"/>
      <c r="PUT5" s="20"/>
      <c r="PUU5" s="20"/>
      <c r="PUV5" s="20"/>
      <c r="PUW5" s="20"/>
      <c r="PUX5" s="20"/>
      <c r="PUY5" s="20"/>
      <c r="PUZ5" s="20"/>
      <c r="PVA5" s="20"/>
      <c r="PVB5" s="20"/>
      <c r="PVC5" s="20"/>
      <c r="PVD5" s="20"/>
      <c r="PVE5" s="20"/>
      <c r="PVF5" s="20"/>
      <c r="PVG5" s="20"/>
      <c r="PVH5" s="20"/>
      <c r="PVI5" s="20"/>
      <c r="PVJ5" s="20"/>
      <c r="PVK5" s="20"/>
      <c r="PVL5" s="20"/>
      <c r="PVM5" s="20"/>
      <c r="PVN5" s="20"/>
      <c r="PVO5" s="20"/>
      <c r="PVP5" s="20"/>
      <c r="PVQ5" s="20"/>
      <c r="PVR5" s="20"/>
      <c r="PVS5" s="20"/>
      <c r="PVT5" s="20"/>
      <c r="PVU5" s="20"/>
      <c r="PVV5" s="20"/>
      <c r="PVW5" s="20"/>
      <c r="PVX5" s="20"/>
      <c r="PVY5" s="20"/>
      <c r="PVZ5" s="20"/>
      <c r="PWA5" s="20"/>
      <c r="PWB5" s="20"/>
      <c r="PWC5" s="20"/>
      <c r="PWD5" s="20"/>
      <c r="PWE5" s="20"/>
      <c r="PWF5" s="20"/>
      <c r="PWG5" s="20"/>
      <c r="PWH5" s="20"/>
      <c r="PWI5" s="20"/>
      <c r="PWJ5" s="20"/>
      <c r="PWK5" s="20"/>
      <c r="PWL5" s="20"/>
      <c r="PWM5" s="20"/>
      <c r="PWN5" s="20"/>
      <c r="PWO5" s="20"/>
      <c r="PWP5" s="20"/>
      <c r="PWQ5" s="20"/>
      <c r="PWR5" s="20"/>
      <c r="PWS5" s="20"/>
      <c r="PWT5" s="20"/>
      <c r="PWU5" s="20"/>
      <c r="PWV5" s="20"/>
      <c r="PWW5" s="20"/>
      <c r="PWX5" s="20"/>
      <c r="PWY5" s="20"/>
      <c r="PWZ5" s="20"/>
      <c r="PXA5" s="20"/>
      <c r="PXB5" s="20"/>
      <c r="PXC5" s="20"/>
      <c r="PXD5" s="20"/>
      <c r="PXE5" s="20"/>
      <c r="PXF5" s="20"/>
      <c r="PXG5" s="20"/>
      <c r="PXH5" s="20"/>
      <c r="PXI5" s="20"/>
      <c r="PXJ5" s="20"/>
      <c r="PXK5" s="20"/>
      <c r="PXL5" s="20"/>
      <c r="PXM5" s="20"/>
      <c r="PXN5" s="20"/>
      <c r="PXO5" s="20"/>
      <c r="PXP5" s="20"/>
      <c r="PXQ5" s="20"/>
      <c r="PXR5" s="20"/>
      <c r="PXS5" s="20"/>
      <c r="PXT5" s="20"/>
      <c r="PXU5" s="20"/>
      <c r="PXV5" s="20"/>
      <c r="PXW5" s="20"/>
      <c r="PXX5" s="20"/>
      <c r="PXY5" s="20"/>
      <c r="PXZ5" s="20"/>
      <c r="PYA5" s="20"/>
      <c r="PYB5" s="20"/>
      <c r="PYC5" s="20"/>
      <c r="PYD5" s="20"/>
      <c r="PYE5" s="20"/>
      <c r="PYF5" s="20"/>
      <c r="PYG5" s="20"/>
      <c r="PYH5" s="20"/>
      <c r="PYI5" s="20"/>
      <c r="PYJ5" s="20"/>
      <c r="PYK5" s="20"/>
      <c r="PYL5" s="20"/>
      <c r="PYM5" s="20"/>
      <c r="PYN5" s="20"/>
      <c r="PYO5" s="20"/>
      <c r="PYP5" s="20"/>
      <c r="PYQ5" s="20"/>
      <c r="PYR5" s="20"/>
      <c r="PYS5" s="20"/>
      <c r="PYT5" s="20"/>
      <c r="PYU5" s="20"/>
      <c r="PYV5" s="20"/>
      <c r="PYW5" s="20"/>
      <c r="PYX5" s="20"/>
      <c r="PYY5" s="20"/>
      <c r="PYZ5" s="20"/>
      <c r="PZA5" s="20"/>
      <c r="PZB5" s="20"/>
      <c r="PZC5" s="20"/>
      <c r="PZD5" s="20"/>
      <c r="PZE5" s="20"/>
      <c r="PZF5" s="20"/>
      <c r="PZG5" s="20"/>
      <c r="PZH5" s="20"/>
      <c r="PZI5" s="20"/>
      <c r="PZJ5" s="20"/>
      <c r="PZK5" s="20"/>
      <c r="PZL5" s="20"/>
      <c r="PZM5" s="20"/>
      <c r="PZN5" s="20"/>
      <c r="PZO5" s="20"/>
      <c r="PZP5" s="20"/>
      <c r="PZQ5" s="20"/>
      <c r="PZR5" s="20"/>
      <c r="PZS5" s="20"/>
      <c r="PZT5" s="20"/>
      <c r="PZU5" s="20"/>
      <c r="PZV5" s="20"/>
      <c r="PZW5" s="20"/>
      <c r="PZX5" s="20"/>
      <c r="PZY5" s="20"/>
      <c r="PZZ5" s="20"/>
      <c r="QAA5" s="20"/>
      <c r="QAB5" s="20"/>
      <c r="QAC5" s="20"/>
      <c r="QAD5" s="20"/>
      <c r="QAE5" s="20"/>
      <c r="QAF5" s="20"/>
      <c r="QAG5" s="20"/>
      <c r="QAH5" s="20"/>
      <c r="QAI5" s="20"/>
      <c r="QAJ5" s="20"/>
      <c r="QAK5" s="20"/>
      <c r="QAL5" s="20"/>
      <c r="QAM5" s="20"/>
      <c r="QAN5" s="20"/>
      <c r="QAO5" s="20"/>
      <c r="QAP5" s="20"/>
      <c r="QAQ5" s="20"/>
      <c r="QAR5" s="20"/>
      <c r="QAS5" s="20"/>
      <c r="QAT5" s="20"/>
      <c r="QAU5" s="20"/>
      <c r="QAV5" s="20"/>
      <c r="QAW5" s="20"/>
      <c r="QAX5" s="20"/>
      <c r="QAY5" s="20"/>
      <c r="QAZ5" s="20"/>
      <c r="QBA5" s="20"/>
      <c r="QBB5" s="20"/>
      <c r="QBC5" s="20"/>
      <c r="QBD5" s="20"/>
      <c r="QBE5" s="20"/>
      <c r="QBF5" s="20"/>
      <c r="QBG5" s="20"/>
      <c r="QBH5" s="20"/>
      <c r="QBI5" s="20"/>
      <c r="QBJ5" s="20"/>
      <c r="QBK5" s="20"/>
      <c r="QBL5" s="20"/>
      <c r="QBM5" s="20"/>
      <c r="QBN5" s="20"/>
      <c r="QBO5" s="20"/>
      <c r="QBP5" s="20"/>
      <c r="QBQ5" s="20"/>
      <c r="QBR5" s="20"/>
      <c r="QBS5" s="20"/>
      <c r="QBT5" s="20"/>
      <c r="QBU5" s="20"/>
      <c r="QBV5" s="20"/>
      <c r="QBW5" s="20"/>
      <c r="QBX5" s="20"/>
      <c r="QBY5" s="20"/>
      <c r="QBZ5" s="20"/>
      <c r="QCA5" s="20"/>
      <c r="QCB5" s="20"/>
      <c r="QCC5" s="20"/>
      <c r="QCD5" s="20"/>
      <c r="QCE5" s="20"/>
      <c r="QCF5" s="20"/>
      <c r="QCG5" s="20"/>
      <c r="QCH5" s="20"/>
      <c r="QCI5" s="20"/>
      <c r="QCJ5" s="20"/>
      <c r="QCK5" s="20"/>
      <c r="QCL5" s="20"/>
      <c r="QCM5" s="20"/>
      <c r="QCN5" s="20"/>
      <c r="QCO5" s="20"/>
      <c r="QCP5" s="20"/>
      <c r="QCQ5" s="20"/>
      <c r="QCR5" s="20"/>
      <c r="QCS5" s="20"/>
      <c r="QCT5" s="20"/>
      <c r="QCU5" s="20"/>
      <c r="QCV5" s="20"/>
      <c r="QCW5" s="20"/>
      <c r="QCX5" s="20"/>
      <c r="QCY5" s="20"/>
      <c r="QCZ5" s="20"/>
      <c r="QDA5" s="20"/>
      <c r="QDB5" s="20"/>
      <c r="QDC5" s="20"/>
      <c r="QDD5" s="20"/>
      <c r="QDE5" s="20"/>
      <c r="QDF5" s="20"/>
      <c r="QDG5" s="20"/>
      <c r="QDH5" s="20"/>
      <c r="QDI5" s="20"/>
      <c r="QDJ5" s="20"/>
      <c r="QDK5" s="20"/>
      <c r="QDL5" s="20"/>
      <c r="QDM5" s="20"/>
      <c r="QDN5" s="20"/>
      <c r="QDO5" s="20"/>
      <c r="QDP5" s="20"/>
      <c r="QDQ5" s="20"/>
      <c r="QDR5" s="20"/>
      <c r="QDS5" s="20"/>
      <c r="QDT5" s="20"/>
      <c r="QDU5" s="20"/>
      <c r="QDV5" s="20"/>
      <c r="QDW5" s="20"/>
      <c r="QDX5" s="20"/>
      <c r="QDY5" s="20"/>
      <c r="QDZ5" s="20"/>
      <c r="QEA5" s="20"/>
      <c r="QEB5" s="20"/>
      <c r="QEC5" s="20"/>
      <c r="QED5" s="20"/>
      <c r="QEE5" s="20"/>
      <c r="QEF5" s="20"/>
      <c r="QEG5" s="20"/>
      <c r="QEH5" s="20"/>
      <c r="QEI5" s="20"/>
      <c r="QEJ5" s="20"/>
      <c r="QEK5" s="20"/>
      <c r="QEL5" s="20"/>
      <c r="QEM5" s="20"/>
      <c r="QEN5" s="20"/>
      <c r="QEO5" s="20"/>
      <c r="QEP5" s="20"/>
      <c r="QEQ5" s="20"/>
      <c r="QER5" s="20"/>
      <c r="QES5" s="20"/>
      <c r="QET5" s="20"/>
      <c r="QEU5" s="20"/>
      <c r="QEV5" s="20"/>
      <c r="QEW5" s="20"/>
      <c r="QEX5" s="20"/>
      <c r="QEY5" s="20"/>
      <c r="QEZ5" s="20"/>
      <c r="QFA5" s="20"/>
      <c r="QFB5" s="20"/>
      <c r="QFC5" s="20"/>
      <c r="QFD5" s="20"/>
      <c r="QFE5" s="20"/>
      <c r="QFF5" s="20"/>
      <c r="QFG5" s="20"/>
      <c r="QFH5" s="20"/>
      <c r="QFI5" s="20"/>
      <c r="QFJ5" s="20"/>
      <c r="QFK5" s="20"/>
      <c r="QFL5" s="20"/>
      <c r="QFM5" s="20"/>
      <c r="QFN5" s="20"/>
      <c r="QFO5" s="20"/>
      <c r="QFP5" s="20"/>
      <c r="QFQ5" s="20"/>
      <c r="QFR5" s="20"/>
      <c r="QFS5" s="20"/>
      <c r="QFT5" s="20"/>
      <c r="QFU5" s="20"/>
      <c r="QFV5" s="20"/>
      <c r="QFW5" s="20"/>
      <c r="QFX5" s="20"/>
      <c r="QFY5" s="20"/>
      <c r="QFZ5" s="20"/>
      <c r="QGA5" s="20"/>
      <c r="QGB5" s="20"/>
      <c r="QGC5" s="20"/>
      <c r="QGD5" s="20"/>
      <c r="QGE5" s="20"/>
      <c r="QGF5" s="20"/>
      <c r="QGG5" s="20"/>
      <c r="QGH5" s="20"/>
      <c r="QGI5" s="20"/>
      <c r="QGJ5" s="20"/>
      <c r="QGK5" s="20"/>
      <c r="QGL5" s="20"/>
      <c r="QGM5" s="20"/>
      <c r="QGN5" s="20"/>
      <c r="QGO5" s="20"/>
      <c r="QGP5" s="20"/>
      <c r="QGQ5" s="20"/>
      <c r="QGR5" s="20"/>
      <c r="QGS5" s="20"/>
      <c r="QGT5" s="20"/>
      <c r="QGU5" s="20"/>
      <c r="QGV5" s="20"/>
      <c r="QGW5" s="20"/>
      <c r="QGX5" s="20"/>
      <c r="QGY5" s="20"/>
      <c r="QGZ5" s="20"/>
      <c r="QHA5" s="20"/>
      <c r="QHB5" s="20"/>
      <c r="QHC5" s="20"/>
      <c r="QHD5" s="20"/>
      <c r="QHE5" s="20"/>
      <c r="QHF5" s="20"/>
      <c r="QHG5" s="20"/>
      <c r="QHH5" s="20"/>
      <c r="QHI5" s="20"/>
      <c r="QHJ5" s="20"/>
      <c r="QHK5" s="20"/>
      <c r="QHL5" s="20"/>
      <c r="QHM5" s="20"/>
      <c r="QHN5" s="20"/>
      <c r="QHO5" s="20"/>
      <c r="QHP5" s="20"/>
      <c r="QHQ5" s="20"/>
      <c r="QHR5" s="20"/>
      <c r="QHS5" s="20"/>
      <c r="QHT5" s="20"/>
      <c r="QHU5" s="20"/>
      <c r="QHV5" s="20"/>
      <c r="QHW5" s="20"/>
      <c r="QHX5" s="20"/>
      <c r="QHY5" s="20"/>
      <c r="QHZ5" s="20"/>
      <c r="QIA5" s="20"/>
      <c r="QIB5" s="20"/>
      <c r="QIC5" s="20"/>
      <c r="QID5" s="20"/>
      <c r="QIE5" s="20"/>
      <c r="QIF5" s="20"/>
      <c r="QIG5" s="20"/>
      <c r="QIH5" s="20"/>
      <c r="QII5" s="20"/>
      <c r="QIJ5" s="20"/>
      <c r="QIK5" s="20"/>
      <c r="QIL5" s="20"/>
      <c r="QIM5" s="20"/>
      <c r="QIN5" s="20"/>
      <c r="QIO5" s="20"/>
      <c r="QIP5" s="20"/>
      <c r="QIQ5" s="20"/>
      <c r="QIR5" s="20"/>
      <c r="QIS5" s="20"/>
      <c r="QIT5" s="20"/>
      <c r="QIU5" s="20"/>
      <c r="QIV5" s="20"/>
      <c r="QIW5" s="20"/>
      <c r="QIX5" s="20"/>
      <c r="QIY5" s="20"/>
      <c r="QIZ5" s="20"/>
      <c r="QJA5" s="20"/>
      <c r="QJB5" s="20"/>
      <c r="QJC5" s="20"/>
      <c r="QJD5" s="20"/>
      <c r="QJE5" s="20"/>
      <c r="QJF5" s="20"/>
      <c r="QJG5" s="20"/>
      <c r="QJH5" s="20"/>
      <c r="QJI5" s="20"/>
      <c r="QJJ5" s="20"/>
      <c r="QJK5" s="20"/>
      <c r="QJL5" s="20"/>
      <c r="QJM5" s="20"/>
      <c r="QJN5" s="20"/>
      <c r="QJO5" s="20"/>
      <c r="QJP5" s="20"/>
      <c r="QJQ5" s="20"/>
      <c r="QJR5" s="20"/>
      <c r="QJS5" s="20"/>
      <c r="QJT5" s="20"/>
      <c r="QJU5" s="20"/>
      <c r="QJV5" s="20"/>
      <c r="QJW5" s="20"/>
      <c r="QJX5" s="20"/>
      <c r="QJY5" s="20"/>
      <c r="QJZ5" s="20"/>
      <c r="QKA5" s="20"/>
      <c r="QKB5" s="20"/>
      <c r="QKC5" s="20"/>
      <c r="QKD5" s="20"/>
      <c r="QKE5" s="20"/>
      <c r="QKF5" s="20"/>
      <c r="QKG5" s="20"/>
      <c r="QKH5" s="20"/>
      <c r="QKI5" s="20"/>
      <c r="QKJ5" s="20"/>
      <c r="QKK5" s="20"/>
      <c r="QKL5" s="20"/>
      <c r="QKM5" s="20"/>
      <c r="QKN5" s="20"/>
      <c r="QKO5" s="20"/>
      <c r="QKP5" s="20"/>
      <c r="QKQ5" s="20"/>
      <c r="QKR5" s="20"/>
      <c r="QKS5" s="20"/>
      <c r="QKT5" s="20"/>
      <c r="QKU5" s="20"/>
      <c r="QKV5" s="20"/>
      <c r="QKW5" s="20"/>
      <c r="QKX5" s="20"/>
      <c r="QKY5" s="20"/>
      <c r="QKZ5" s="20"/>
      <c r="QLA5" s="20"/>
      <c r="QLB5" s="20"/>
      <c r="QLC5" s="20"/>
      <c r="QLD5" s="20"/>
      <c r="QLE5" s="20"/>
      <c r="QLF5" s="20"/>
      <c r="QLG5" s="20"/>
      <c r="QLH5" s="20"/>
      <c r="QLI5" s="20"/>
      <c r="QLJ5" s="20"/>
      <c r="QLK5" s="20"/>
      <c r="QLL5" s="20"/>
      <c r="QLM5" s="20"/>
      <c r="QLN5" s="20"/>
      <c r="QLO5" s="20"/>
      <c r="QLP5" s="20"/>
      <c r="QLQ5" s="20"/>
      <c r="QLR5" s="20"/>
      <c r="QLS5" s="20"/>
      <c r="QLT5" s="20"/>
      <c r="QLU5" s="20"/>
      <c r="QLV5" s="20"/>
      <c r="QLW5" s="20"/>
      <c r="QLX5" s="20"/>
      <c r="QLY5" s="20"/>
      <c r="QLZ5" s="20"/>
      <c r="QMA5" s="20"/>
      <c r="QMB5" s="20"/>
      <c r="QMC5" s="20"/>
      <c r="QMD5" s="20"/>
      <c r="QME5" s="20"/>
      <c r="QMF5" s="20"/>
      <c r="QMG5" s="20"/>
      <c r="QMH5" s="20"/>
      <c r="QMI5" s="20"/>
      <c r="QMJ5" s="20"/>
      <c r="QMK5" s="20"/>
      <c r="QML5" s="20"/>
      <c r="QMM5" s="20"/>
      <c r="QMN5" s="20"/>
      <c r="QMO5" s="20"/>
      <c r="QMP5" s="20"/>
      <c r="QMQ5" s="20"/>
      <c r="QMR5" s="20"/>
      <c r="QMS5" s="20"/>
      <c r="QMT5" s="20"/>
      <c r="QMU5" s="20"/>
      <c r="QMV5" s="20"/>
      <c r="QMW5" s="20"/>
      <c r="QMX5" s="20"/>
      <c r="QMY5" s="20"/>
      <c r="QMZ5" s="20"/>
      <c r="QNA5" s="20"/>
      <c r="QNB5" s="20"/>
      <c r="QNC5" s="20"/>
      <c r="QND5" s="20"/>
      <c r="QNE5" s="20"/>
      <c r="QNF5" s="20"/>
      <c r="QNG5" s="20"/>
      <c r="QNH5" s="20"/>
      <c r="QNI5" s="20"/>
      <c r="QNJ5" s="20"/>
      <c r="QNK5" s="20"/>
      <c r="QNL5" s="20"/>
      <c r="QNM5" s="20"/>
      <c r="QNN5" s="20"/>
      <c r="QNO5" s="20"/>
      <c r="QNP5" s="20"/>
      <c r="QNQ5" s="20"/>
      <c r="QNR5" s="20"/>
      <c r="QNS5" s="20"/>
      <c r="QNT5" s="20"/>
      <c r="QNU5" s="20"/>
      <c r="QNV5" s="20"/>
      <c r="QNW5" s="20"/>
      <c r="QNX5" s="20"/>
      <c r="QNY5" s="20"/>
      <c r="QNZ5" s="20"/>
      <c r="QOA5" s="20"/>
      <c r="QOB5" s="20"/>
      <c r="QOC5" s="20"/>
      <c r="QOD5" s="20"/>
      <c r="QOE5" s="20"/>
      <c r="QOF5" s="20"/>
      <c r="QOG5" s="20"/>
      <c r="QOH5" s="20"/>
      <c r="QOI5" s="20"/>
      <c r="QOJ5" s="20"/>
      <c r="QOK5" s="20"/>
      <c r="QOL5" s="20"/>
      <c r="QOM5" s="20"/>
      <c r="QON5" s="20"/>
      <c r="QOO5" s="20"/>
      <c r="QOP5" s="20"/>
      <c r="QOQ5" s="20"/>
      <c r="QOR5" s="20"/>
      <c r="QOS5" s="20"/>
      <c r="QOT5" s="20"/>
      <c r="QOU5" s="20"/>
      <c r="QOV5" s="20"/>
      <c r="QOW5" s="20"/>
      <c r="QOX5" s="20"/>
      <c r="QOY5" s="20"/>
      <c r="QOZ5" s="20"/>
      <c r="QPA5" s="20"/>
      <c r="QPB5" s="20"/>
      <c r="QPC5" s="20"/>
      <c r="QPD5" s="20"/>
      <c r="QPE5" s="20"/>
      <c r="QPF5" s="20"/>
      <c r="QPG5" s="20"/>
      <c r="QPH5" s="20"/>
      <c r="QPI5" s="20"/>
      <c r="QPJ5" s="20"/>
      <c r="QPK5" s="20"/>
      <c r="QPL5" s="20"/>
      <c r="QPM5" s="20"/>
      <c r="QPN5" s="20"/>
      <c r="QPO5" s="20"/>
      <c r="QPP5" s="20"/>
      <c r="QPQ5" s="20"/>
      <c r="QPR5" s="20"/>
      <c r="QPS5" s="20"/>
      <c r="QPT5" s="20"/>
      <c r="QPU5" s="20"/>
      <c r="QPV5" s="20"/>
      <c r="QPW5" s="20"/>
      <c r="QPX5" s="20"/>
      <c r="QPY5" s="20"/>
      <c r="QPZ5" s="20"/>
      <c r="QQA5" s="20"/>
      <c r="QQB5" s="20"/>
      <c r="QQC5" s="20"/>
      <c r="QQD5" s="20"/>
      <c r="QQE5" s="20"/>
      <c r="QQF5" s="20"/>
      <c r="QQG5" s="20"/>
      <c r="QQH5" s="20"/>
      <c r="QQI5" s="20"/>
      <c r="QQJ5" s="20"/>
      <c r="QQK5" s="20"/>
      <c r="QQL5" s="20"/>
      <c r="QQM5" s="20"/>
      <c r="QQN5" s="20"/>
      <c r="QQO5" s="20"/>
      <c r="QQP5" s="20"/>
      <c r="QQQ5" s="20"/>
      <c r="QQR5" s="20"/>
      <c r="QQS5" s="20"/>
      <c r="QQT5" s="20"/>
      <c r="QQU5" s="20"/>
      <c r="QQV5" s="20"/>
      <c r="QQW5" s="20"/>
      <c r="QQX5" s="20"/>
      <c r="QQY5" s="20"/>
      <c r="QQZ5" s="20"/>
      <c r="QRA5" s="20"/>
      <c r="QRB5" s="20"/>
      <c r="QRC5" s="20"/>
      <c r="QRD5" s="20"/>
      <c r="QRE5" s="20"/>
      <c r="QRF5" s="20"/>
      <c r="QRG5" s="20"/>
      <c r="QRH5" s="20"/>
      <c r="QRI5" s="20"/>
      <c r="QRJ5" s="20"/>
      <c r="QRK5" s="20"/>
      <c r="QRL5" s="20"/>
      <c r="QRM5" s="20"/>
      <c r="QRN5" s="20"/>
      <c r="QRO5" s="20"/>
      <c r="QRP5" s="20"/>
      <c r="QRQ5" s="20"/>
      <c r="QRR5" s="20"/>
      <c r="QRS5" s="20"/>
      <c r="QRT5" s="20"/>
      <c r="QRU5" s="20"/>
      <c r="QRV5" s="20"/>
      <c r="QRW5" s="20"/>
      <c r="QRX5" s="20"/>
      <c r="QRY5" s="20"/>
      <c r="QRZ5" s="20"/>
      <c r="QSA5" s="20"/>
      <c r="QSB5" s="20"/>
      <c r="QSC5" s="20"/>
      <c r="QSD5" s="20"/>
      <c r="QSE5" s="20"/>
      <c r="QSF5" s="20"/>
      <c r="QSG5" s="20"/>
      <c r="QSH5" s="20"/>
      <c r="QSI5" s="20"/>
      <c r="QSJ5" s="20"/>
      <c r="QSK5" s="20"/>
      <c r="QSL5" s="20"/>
      <c r="QSM5" s="20"/>
      <c r="QSN5" s="20"/>
      <c r="QSO5" s="20"/>
      <c r="QSP5" s="20"/>
      <c r="QSQ5" s="20"/>
      <c r="QSR5" s="20"/>
      <c r="QSS5" s="20"/>
      <c r="QST5" s="20"/>
      <c r="QSU5" s="20"/>
      <c r="QSV5" s="20"/>
      <c r="QSW5" s="20"/>
      <c r="QSX5" s="20"/>
      <c r="QSY5" s="20"/>
      <c r="QSZ5" s="20"/>
      <c r="QTA5" s="20"/>
      <c r="QTB5" s="20"/>
      <c r="QTC5" s="20"/>
      <c r="QTD5" s="20"/>
      <c r="QTE5" s="20"/>
      <c r="QTF5" s="20"/>
      <c r="QTG5" s="20"/>
      <c r="QTH5" s="20"/>
      <c r="QTI5" s="20"/>
      <c r="QTJ5" s="20"/>
      <c r="QTK5" s="20"/>
      <c r="QTL5" s="20"/>
      <c r="QTM5" s="20"/>
      <c r="QTN5" s="20"/>
      <c r="QTO5" s="20"/>
      <c r="QTP5" s="20"/>
      <c r="QTQ5" s="20"/>
      <c r="QTR5" s="20"/>
      <c r="QTS5" s="20"/>
      <c r="QTT5" s="20"/>
      <c r="QTU5" s="20"/>
      <c r="QTV5" s="20"/>
      <c r="QTW5" s="20"/>
      <c r="QTX5" s="20"/>
      <c r="QTY5" s="20"/>
      <c r="QTZ5" s="20"/>
      <c r="QUA5" s="20"/>
      <c r="QUB5" s="20"/>
      <c r="QUC5" s="20"/>
      <c r="QUD5" s="20"/>
      <c r="QUE5" s="20"/>
      <c r="QUF5" s="20"/>
      <c r="QUG5" s="20"/>
      <c r="QUH5" s="20"/>
      <c r="QUI5" s="20"/>
      <c r="QUJ5" s="20"/>
      <c r="QUK5" s="20"/>
      <c r="QUL5" s="20"/>
      <c r="QUM5" s="20"/>
      <c r="QUN5" s="20"/>
      <c r="QUO5" s="20"/>
      <c r="QUP5" s="20"/>
      <c r="QUQ5" s="20"/>
      <c r="QUR5" s="20"/>
      <c r="QUS5" s="20"/>
      <c r="QUT5" s="20"/>
      <c r="QUU5" s="20"/>
      <c r="QUV5" s="20"/>
      <c r="QUW5" s="20"/>
      <c r="QUX5" s="20"/>
      <c r="QUY5" s="20"/>
      <c r="QUZ5" s="20"/>
      <c r="QVA5" s="20"/>
      <c r="QVB5" s="20"/>
      <c r="QVC5" s="20"/>
      <c r="QVD5" s="20"/>
      <c r="QVE5" s="20"/>
      <c r="QVF5" s="20"/>
      <c r="QVG5" s="20"/>
      <c r="QVH5" s="20"/>
      <c r="QVI5" s="20"/>
      <c r="QVJ5" s="20"/>
      <c r="QVK5" s="20"/>
      <c r="QVL5" s="20"/>
      <c r="QVM5" s="20"/>
      <c r="QVN5" s="20"/>
      <c r="QVO5" s="20"/>
      <c r="QVP5" s="20"/>
      <c r="QVQ5" s="20"/>
      <c r="QVR5" s="20"/>
      <c r="QVS5" s="20"/>
      <c r="QVT5" s="20"/>
      <c r="QVU5" s="20"/>
      <c r="QVV5" s="20"/>
      <c r="QVW5" s="20"/>
      <c r="QVX5" s="20"/>
      <c r="QVY5" s="20"/>
      <c r="QVZ5" s="20"/>
      <c r="QWA5" s="20"/>
      <c r="QWB5" s="20"/>
      <c r="QWC5" s="20"/>
      <c r="QWD5" s="20"/>
      <c r="QWE5" s="20"/>
      <c r="QWF5" s="20"/>
      <c r="QWG5" s="20"/>
      <c r="QWH5" s="20"/>
      <c r="QWI5" s="20"/>
      <c r="QWJ5" s="20"/>
      <c r="QWK5" s="20"/>
      <c r="QWL5" s="20"/>
      <c r="QWM5" s="20"/>
      <c r="QWN5" s="20"/>
      <c r="QWO5" s="20"/>
      <c r="QWP5" s="20"/>
      <c r="QWQ5" s="20"/>
      <c r="QWR5" s="20"/>
      <c r="QWS5" s="20"/>
      <c r="QWT5" s="20"/>
      <c r="QWU5" s="20"/>
      <c r="QWV5" s="20"/>
      <c r="QWW5" s="20"/>
      <c r="QWX5" s="20"/>
      <c r="QWY5" s="20"/>
      <c r="QWZ5" s="20"/>
      <c r="QXA5" s="20"/>
      <c r="QXB5" s="20"/>
      <c r="QXC5" s="20"/>
      <c r="QXD5" s="20"/>
      <c r="QXE5" s="20"/>
      <c r="QXF5" s="20"/>
      <c r="QXG5" s="20"/>
      <c r="QXH5" s="20"/>
      <c r="QXI5" s="20"/>
      <c r="QXJ5" s="20"/>
      <c r="QXK5" s="20"/>
      <c r="QXL5" s="20"/>
      <c r="QXM5" s="20"/>
      <c r="QXN5" s="20"/>
      <c r="QXO5" s="20"/>
      <c r="QXP5" s="20"/>
      <c r="QXQ5" s="20"/>
      <c r="QXR5" s="20"/>
      <c r="QXS5" s="20"/>
      <c r="QXT5" s="20"/>
      <c r="QXU5" s="20"/>
      <c r="QXV5" s="20"/>
      <c r="QXW5" s="20"/>
      <c r="QXX5" s="20"/>
      <c r="QXY5" s="20"/>
      <c r="QXZ5" s="20"/>
      <c r="QYA5" s="20"/>
      <c r="QYB5" s="20"/>
      <c r="QYC5" s="20"/>
      <c r="QYD5" s="20"/>
      <c r="QYE5" s="20"/>
      <c r="QYF5" s="20"/>
      <c r="QYG5" s="20"/>
      <c r="QYH5" s="20"/>
      <c r="QYI5" s="20"/>
      <c r="QYJ5" s="20"/>
      <c r="QYK5" s="20"/>
      <c r="QYL5" s="20"/>
      <c r="QYM5" s="20"/>
      <c r="QYN5" s="20"/>
      <c r="QYO5" s="20"/>
      <c r="QYP5" s="20"/>
      <c r="QYQ5" s="20"/>
      <c r="QYR5" s="20"/>
      <c r="QYS5" s="20"/>
      <c r="QYT5" s="20"/>
      <c r="QYU5" s="20"/>
      <c r="QYV5" s="20"/>
      <c r="QYW5" s="20"/>
      <c r="QYX5" s="20"/>
      <c r="QYY5" s="20"/>
      <c r="QYZ5" s="20"/>
      <c r="QZA5" s="20"/>
      <c r="QZB5" s="20"/>
      <c r="QZC5" s="20"/>
      <c r="QZD5" s="20"/>
      <c r="QZE5" s="20"/>
      <c r="QZF5" s="20"/>
      <c r="QZG5" s="20"/>
      <c r="QZH5" s="20"/>
      <c r="QZI5" s="20"/>
      <c r="QZJ5" s="20"/>
      <c r="QZK5" s="20"/>
      <c r="QZL5" s="20"/>
      <c r="QZM5" s="20"/>
      <c r="QZN5" s="20"/>
      <c r="QZO5" s="20"/>
      <c r="QZP5" s="20"/>
      <c r="QZQ5" s="20"/>
      <c r="QZR5" s="20"/>
      <c r="QZS5" s="20"/>
      <c r="QZT5" s="20"/>
      <c r="QZU5" s="20"/>
      <c r="QZV5" s="20"/>
      <c r="QZW5" s="20"/>
      <c r="QZX5" s="20"/>
      <c r="QZY5" s="20"/>
      <c r="QZZ5" s="20"/>
      <c r="RAA5" s="20"/>
      <c r="RAB5" s="20"/>
      <c r="RAC5" s="20"/>
      <c r="RAD5" s="20"/>
      <c r="RAE5" s="20"/>
      <c r="RAF5" s="20"/>
      <c r="RAG5" s="20"/>
      <c r="RAH5" s="20"/>
      <c r="RAI5" s="20"/>
      <c r="RAJ5" s="20"/>
      <c r="RAK5" s="20"/>
      <c r="RAL5" s="20"/>
      <c r="RAM5" s="20"/>
      <c r="RAN5" s="20"/>
      <c r="RAO5" s="20"/>
      <c r="RAP5" s="20"/>
      <c r="RAQ5" s="20"/>
      <c r="RAR5" s="20"/>
      <c r="RAS5" s="20"/>
      <c r="RAT5" s="20"/>
      <c r="RAU5" s="20"/>
      <c r="RAV5" s="20"/>
      <c r="RAW5" s="20"/>
      <c r="RAX5" s="20"/>
      <c r="RAY5" s="20"/>
      <c r="RAZ5" s="20"/>
      <c r="RBA5" s="20"/>
      <c r="RBB5" s="20"/>
      <c r="RBC5" s="20"/>
      <c r="RBD5" s="20"/>
      <c r="RBE5" s="20"/>
      <c r="RBF5" s="20"/>
      <c r="RBG5" s="20"/>
      <c r="RBH5" s="20"/>
      <c r="RBI5" s="20"/>
      <c r="RBJ5" s="20"/>
      <c r="RBK5" s="20"/>
      <c r="RBL5" s="20"/>
      <c r="RBM5" s="20"/>
      <c r="RBN5" s="20"/>
      <c r="RBO5" s="20"/>
      <c r="RBP5" s="20"/>
      <c r="RBQ5" s="20"/>
      <c r="RBR5" s="20"/>
      <c r="RBS5" s="20"/>
      <c r="RBT5" s="20"/>
      <c r="RBU5" s="20"/>
      <c r="RBV5" s="20"/>
      <c r="RBW5" s="20"/>
      <c r="RBX5" s="20"/>
      <c r="RBY5" s="20"/>
      <c r="RBZ5" s="20"/>
      <c r="RCA5" s="20"/>
      <c r="RCB5" s="20"/>
      <c r="RCC5" s="20"/>
      <c r="RCD5" s="20"/>
      <c r="RCE5" s="20"/>
      <c r="RCF5" s="20"/>
      <c r="RCG5" s="20"/>
      <c r="RCH5" s="20"/>
      <c r="RCI5" s="20"/>
      <c r="RCJ5" s="20"/>
      <c r="RCK5" s="20"/>
      <c r="RCL5" s="20"/>
      <c r="RCM5" s="20"/>
      <c r="RCN5" s="20"/>
      <c r="RCO5" s="20"/>
      <c r="RCP5" s="20"/>
      <c r="RCQ5" s="20"/>
      <c r="RCR5" s="20"/>
      <c r="RCS5" s="20"/>
      <c r="RCT5" s="20"/>
      <c r="RCU5" s="20"/>
      <c r="RCV5" s="20"/>
      <c r="RCW5" s="20"/>
      <c r="RCX5" s="20"/>
      <c r="RCY5" s="20"/>
      <c r="RCZ5" s="20"/>
      <c r="RDA5" s="20"/>
      <c r="RDB5" s="20"/>
      <c r="RDC5" s="20"/>
      <c r="RDD5" s="20"/>
      <c r="RDE5" s="20"/>
      <c r="RDF5" s="20"/>
      <c r="RDG5" s="20"/>
      <c r="RDH5" s="20"/>
      <c r="RDI5" s="20"/>
      <c r="RDJ5" s="20"/>
      <c r="RDK5" s="20"/>
      <c r="RDL5" s="20"/>
      <c r="RDM5" s="20"/>
      <c r="RDN5" s="20"/>
      <c r="RDO5" s="20"/>
      <c r="RDP5" s="20"/>
      <c r="RDQ5" s="20"/>
      <c r="RDR5" s="20"/>
      <c r="RDS5" s="20"/>
      <c r="RDT5" s="20"/>
      <c r="RDU5" s="20"/>
      <c r="RDV5" s="20"/>
      <c r="RDW5" s="20"/>
      <c r="RDX5" s="20"/>
      <c r="RDY5" s="20"/>
      <c r="RDZ5" s="20"/>
      <c r="REA5" s="20"/>
      <c r="REB5" s="20"/>
      <c r="REC5" s="20"/>
      <c r="RED5" s="20"/>
      <c r="REE5" s="20"/>
      <c r="REF5" s="20"/>
      <c r="REG5" s="20"/>
      <c r="REH5" s="20"/>
      <c r="REI5" s="20"/>
      <c r="REJ5" s="20"/>
      <c r="REK5" s="20"/>
      <c r="REL5" s="20"/>
      <c r="REM5" s="20"/>
      <c r="REN5" s="20"/>
      <c r="REO5" s="20"/>
      <c r="REP5" s="20"/>
      <c r="REQ5" s="20"/>
      <c r="RER5" s="20"/>
      <c r="RES5" s="20"/>
      <c r="RET5" s="20"/>
      <c r="REU5" s="20"/>
      <c r="REV5" s="20"/>
      <c r="REW5" s="20"/>
      <c r="REX5" s="20"/>
      <c r="REY5" s="20"/>
      <c r="REZ5" s="20"/>
      <c r="RFA5" s="20"/>
      <c r="RFB5" s="20"/>
      <c r="RFC5" s="20"/>
      <c r="RFD5" s="20"/>
      <c r="RFE5" s="20"/>
      <c r="RFF5" s="20"/>
      <c r="RFG5" s="20"/>
      <c r="RFH5" s="20"/>
      <c r="RFI5" s="20"/>
      <c r="RFJ5" s="20"/>
      <c r="RFK5" s="20"/>
      <c r="RFL5" s="20"/>
      <c r="RFM5" s="20"/>
      <c r="RFN5" s="20"/>
      <c r="RFO5" s="20"/>
      <c r="RFP5" s="20"/>
      <c r="RFQ5" s="20"/>
      <c r="RFR5" s="20"/>
      <c r="RFS5" s="20"/>
      <c r="RFT5" s="20"/>
      <c r="RFU5" s="20"/>
      <c r="RFV5" s="20"/>
      <c r="RFW5" s="20"/>
      <c r="RFX5" s="20"/>
      <c r="RFY5" s="20"/>
      <c r="RFZ5" s="20"/>
      <c r="RGA5" s="20"/>
      <c r="RGB5" s="20"/>
      <c r="RGC5" s="20"/>
      <c r="RGD5" s="20"/>
      <c r="RGE5" s="20"/>
      <c r="RGF5" s="20"/>
      <c r="RGG5" s="20"/>
      <c r="RGH5" s="20"/>
      <c r="RGI5" s="20"/>
      <c r="RGJ5" s="20"/>
      <c r="RGK5" s="20"/>
      <c r="RGL5" s="20"/>
      <c r="RGM5" s="20"/>
      <c r="RGN5" s="20"/>
      <c r="RGO5" s="20"/>
      <c r="RGP5" s="20"/>
      <c r="RGQ5" s="20"/>
      <c r="RGR5" s="20"/>
      <c r="RGS5" s="20"/>
      <c r="RGT5" s="20"/>
      <c r="RGU5" s="20"/>
      <c r="RGV5" s="20"/>
      <c r="RGW5" s="20"/>
      <c r="RGX5" s="20"/>
      <c r="RGY5" s="20"/>
      <c r="RGZ5" s="20"/>
      <c r="RHA5" s="20"/>
      <c r="RHB5" s="20"/>
      <c r="RHC5" s="20"/>
      <c r="RHD5" s="20"/>
      <c r="RHE5" s="20"/>
      <c r="RHF5" s="20"/>
      <c r="RHG5" s="20"/>
      <c r="RHH5" s="20"/>
      <c r="RHI5" s="20"/>
      <c r="RHJ5" s="20"/>
      <c r="RHK5" s="20"/>
      <c r="RHL5" s="20"/>
      <c r="RHM5" s="20"/>
      <c r="RHN5" s="20"/>
      <c r="RHO5" s="20"/>
      <c r="RHP5" s="20"/>
      <c r="RHQ5" s="20"/>
      <c r="RHR5" s="20"/>
      <c r="RHS5" s="20"/>
      <c r="RHT5" s="20"/>
      <c r="RHU5" s="20"/>
      <c r="RHV5" s="20"/>
      <c r="RHW5" s="20"/>
      <c r="RHX5" s="20"/>
      <c r="RHY5" s="20"/>
      <c r="RHZ5" s="20"/>
      <c r="RIA5" s="20"/>
      <c r="RIB5" s="20"/>
      <c r="RIC5" s="20"/>
      <c r="RID5" s="20"/>
      <c r="RIE5" s="20"/>
      <c r="RIF5" s="20"/>
      <c r="RIG5" s="20"/>
      <c r="RIH5" s="20"/>
      <c r="RII5" s="20"/>
      <c r="RIJ5" s="20"/>
      <c r="RIK5" s="20"/>
      <c r="RIL5" s="20"/>
      <c r="RIM5" s="20"/>
      <c r="RIN5" s="20"/>
      <c r="RIO5" s="20"/>
      <c r="RIP5" s="20"/>
      <c r="RIQ5" s="20"/>
      <c r="RIR5" s="20"/>
      <c r="RIS5" s="20"/>
      <c r="RIT5" s="20"/>
      <c r="RIU5" s="20"/>
      <c r="RIV5" s="20"/>
      <c r="RIW5" s="20"/>
      <c r="RIX5" s="20"/>
      <c r="RIY5" s="20"/>
      <c r="RIZ5" s="20"/>
      <c r="RJA5" s="20"/>
      <c r="RJB5" s="20"/>
      <c r="RJC5" s="20"/>
      <c r="RJD5" s="20"/>
      <c r="RJE5" s="20"/>
      <c r="RJF5" s="20"/>
      <c r="RJG5" s="20"/>
      <c r="RJH5" s="20"/>
      <c r="RJI5" s="20"/>
      <c r="RJJ5" s="20"/>
      <c r="RJK5" s="20"/>
      <c r="RJL5" s="20"/>
      <c r="RJM5" s="20"/>
      <c r="RJN5" s="20"/>
      <c r="RJO5" s="20"/>
      <c r="RJP5" s="20"/>
      <c r="RJQ5" s="20"/>
      <c r="RJR5" s="20"/>
      <c r="RJS5" s="20"/>
      <c r="RJT5" s="20"/>
      <c r="RJU5" s="20"/>
      <c r="RJV5" s="20"/>
      <c r="RJW5" s="20"/>
      <c r="RJX5" s="20"/>
      <c r="RJY5" s="20"/>
      <c r="RJZ5" s="20"/>
      <c r="RKA5" s="20"/>
      <c r="RKB5" s="20"/>
      <c r="RKC5" s="20"/>
      <c r="RKD5" s="20"/>
      <c r="RKE5" s="20"/>
      <c r="RKF5" s="20"/>
      <c r="RKG5" s="20"/>
      <c r="RKH5" s="20"/>
      <c r="RKI5" s="20"/>
      <c r="RKJ5" s="20"/>
      <c r="RKK5" s="20"/>
      <c r="RKL5" s="20"/>
      <c r="RKM5" s="20"/>
      <c r="RKN5" s="20"/>
      <c r="RKO5" s="20"/>
      <c r="RKP5" s="20"/>
      <c r="RKQ5" s="20"/>
      <c r="RKR5" s="20"/>
      <c r="RKS5" s="20"/>
      <c r="RKT5" s="20"/>
      <c r="RKU5" s="20"/>
      <c r="RKV5" s="20"/>
      <c r="RKW5" s="20"/>
      <c r="RKX5" s="20"/>
      <c r="RKY5" s="20"/>
      <c r="RKZ5" s="20"/>
      <c r="RLA5" s="20"/>
      <c r="RLB5" s="20"/>
      <c r="RLC5" s="20"/>
      <c r="RLD5" s="20"/>
      <c r="RLE5" s="20"/>
      <c r="RLF5" s="20"/>
      <c r="RLG5" s="20"/>
      <c r="RLH5" s="20"/>
      <c r="RLI5" s="20"/>
      <c r="RLJ5" s="20"/>
      <c r="RLK5" s="20"/>
      <c r="RLL5" s="20"/>
      <c r="RLM5" s="20"/>
      <c r="RLN5" s="20"/>
      <c r="RLO5" s="20"/>
      <c r="RLP5" s="20"/>
      <c r="RLQ5" s="20"/>
      <c r="RLR5" s="20"/>
      <c r="RLS5" s="20"/>
      <c r="RLT5" s="20"/>
      <c r="RLU5" s="20"/>
      <c r="RLV5" s="20"/>
      <c r="RLW5" s="20"/>
      <c r="RLX5" s="20"/>
      <c r="RLY5" s="20"/>
      <c r="RLZ5" s="20"/>
      <c r="RMA5" s="20"/>
      <c r="RMB5" s="20"/>
      <c r="RMC5" s="20"/>
      <c r="RMD5" s="20"/>
      <c r="RME5" s="20"/>
      <c r="RMF5" s="20"/>
      <c r="RMG5" s="20"/>
      <c r="RMH5" s="20"/>
      <c r="RMI5" s="20"/>
      <c r="RMJ5" s="20"/>
      <c r="RMK5" s="20"/>
      <c r="RML5" s="20"/>
      <c r="RMM5" s="20"/>
      <c r="RMN5" s="20"/>
      <c r="RMO5" s="20"/>
      <c r="RMP5" s="20"/>
      <c r="RMQ5" s="20"/>
      <c r="RMR5" s="20"/>
      <c r="RMS5" s="20"/>
      <c r="RMT5" s="20"/>
      <c r="RMU5" s="20"/>
      <c r="RMV5" s="20"/>
      <c r="RMW5" s="20"/>
      <c r="RMX5" s="20"/>
      <c r="RMY5" s="20"/>
      <c r="RMZ5" s="20"/>
      <c r="RNA5" s="20"/>
      <c r="RNB5" s="20"/>
      <c r="RNC5" s="20"/>
      <c r="RND5" s="20"/>
      <c r="RNE5" s="20"/>
      <c r="RNF5" s="20"/>
      <c r="RNG5" s="20"/>
      <c r="RNH5" s="20"/>
      <c r="RNI5" s="20"/>
      <c r="RNJ5" s="20"/>
      <c r="RNK5" s="20"/>
      <c r="RNL5" s="20"/>
      <c r="RNM5" s="20"/>
      <c r="RNN5" s="20"/>
      <c r="RNO5" s="20"/>
      <c r="RNP5" s="20"/>
      <c r="RNQ5" s="20"/>
      <c r="RNR5" s="20"/>
      <c r="RNS5" s="20"/>
      <c r="RNT5" s="20"/>
      <c r="RNU5" s="20"/>
      <c r="RNV5" s="20"/>
      <c r="RNW5" s="20"/>
      <c r="RNX5" s="20"/>
      <c r="RNY5" s="20"/>
      <c r="RNZ5" s="20"/>
      <c r="ROA5" s="20"/>
      <c r="ROB5" s="20"/>
      <c r="ROC5" s="20"/>
      <c r="ROD5" s="20"/>
      <c r="ROE5" s="20"/>
      <c r="ROF5" s="20"/>
      <c r="ROG5" s="20"/>
      <c r="ROH5" s="20"/>
      <c r="ROI5" s="20"/>
      <c r="ROJ5" s="20"/>
      <c r="ROK5" s="20"/>
      <c r="ROL5" s="20"/>
      <c r="ROM5" s="20"/>
      <c r="RON5" s="20"/>
      <c r="ROO5" s="20"/>
      <c r="ROP5" s="20"/>
      <c r="ROQ5" s="20"/>
      <c r="ROR5" s="20"/>
      <c r="ROS5" s="20"/>
      <c r="ROT5" s="20"/>
      <c r="ROU5" s="20"/>
      <c r="ROV5" s="20"/>
      <c r="ROW5" s="20"/>
      <c r="ROX5" s="20"/>
      <c r="ROY5" s="20"/>
      <c r="ROZ5" s="20"/>
      <c r="RPA5" s="20"/>
      <c r="RPB5" s="20"/>
      <c r="RPC5" s="20"/>
      <c r="RPD5" s="20"/>
      <c r="RPE5" s="20"/>
      <c r="RPF5" s="20"/>
      <c r="RPG5" s="20"/>
      <c r="RPH5" s="20"/>
      <c r="RPI5" s="20"/>
      <c r="RPJ5" s="20"/>
      <c r="RPK5" s="20"/>
      <c r="RPL5" s="20"/>
      <c r="RPM5" s="20"/>
      <c r="RPN5" s="20"/>
      <c r="RPO5" s="20"/>
      <c r="RPP5" s="20"/>
      <c r="RPQ5" s="20"/>
      <c r="RPR5" s="20"/>
      <c r="RPS5" s="20"/>
      <c r="RPT5" s="20"/>
      <c r="RPU5" s="20"/>
      <c r="RPV5" s="20"/>
      <c r="RPW5" s="20"/>
      <c r="RPX5" s="20"/>
      <c r="RPY5" s="20"/>
      <c r="RPZ5" s="20"/>
      <c r="RQA5" s="20"/>
      <c r="RQB5" s="20"/>
      <c r="RQC5" s="20"/>
      <c r="RQD5" s="20"/>
      <c r="RQE5" s="20"/>
      <c r="RQF5" s="20"/>
      <c r="RQG5" s="20"/>
      <c r="RQH5" s="20"/>
      <c r="RQI5" s="20"/>
      <c r="RQJ5" s="20"/>
      <c r="RQK5" s="20"/>
      <c r="RQL5" s="20"/>
      <c r="RQM5" s="20"/>
      <c r="RQN5" s="20"/>
      <c r="RQO5" s="20"/>
      <c r="RQP5" s="20"/>
      <c r="RQQ5" s="20"/>
      <c r="RQR5" s="20"/>
      <c r="RQS5" s="20"/>
      <c r="RQT5" s="20"/>
      <c r="RQU5" s="20"/>
      <c r="RQV5" s="20"/>
      <c r="RQW5" s="20"/>
      <c r="RQX5" s="20"/>
      <c r="RQY5" s="20"/>
      <c r="RQZ5" s="20"/>
      <c r="RRA5" s="20"/>
      <c r="RRB5" s="20"/>
      <c r="RRC5" s="20"/>
      <c r="RRD5" s="20"/>
      <c r="RRE5" s="20"/>
      <c r="RRF5" s="20"/>
      <c r="RRG5" s="20"/>
      <c r="RRH5" s="20"/>
      <c r="RRI5" s="20"/>
      <c r="RRJ5" s="20"/>
      <c r="RRK5" s="20"/>
      <c r="RRL5" s="20"/>
      <c r="RRM5" s="20"/>
      <c r="RRN5" s="20"/>
      <c r="RRO5" s="20"/>
      <c r="RRP5" s="20"/>
      <c r="RRQ5" s="20"/>
      <c r="RRR5" s="20"/>
      <c r="RRS5" s="20"/>
      <c r="RRT5" s="20"/>
      <c r="RRU5" s="20"/>
      <c r="RRV5" s="20"/>
      <c r="RRW5" s="20"/>
      <c r="RRX5" s="20"/>
      <c r="RRY5" s="20"/>
      <c r="RRZ5" s="20"/>
      <c r="RSA5" s="20"/>
      <c r="RSB5" s="20"/>
      <c r="RSC5" s="20"/>
      <c r="RSD5" s="20"/>
      <c r="RSE5" s="20"/>
      <c r="RSF5" s="20"/>
      <c r="RSG5" s="20"/>
      <c r="RSH5" s="20"/>
      <c r="RSI5" s="20"/>
      <c r="RSJ5" s="20"/>
      <c r="RSK5" s="20"/>
      <c r="RSL5" s="20"/>
      <c r="RSM5" s="20"/>
      <c r="RSN5" s="20"/>
      <c r="RSO5" s="20"/>
      <c r="RSP5" s="20"/>
      <c r="RSQ5" s="20"/>
      <c r="RSR5" s="20"/>
      <c r="RSS5" s="20"/>
      <c r="RST5" s="20"/>
      <c r="RSU5" s="20"/>
      <c r="RSV5" s="20"/>
      <c r="RSW5" s="20"/>
      <c r="RSX5" s="20"/>
      <c r="RSY5" s="20"/>
      <c r="RSZ5" s="20"/>
      <c r="RTA5" s="20"/>
      <c r="RTB5" s="20"/>
      <c r="RTC5" s="20"/>
      <c r="RTD5" s="20"/>
      <c r="RTE5" s="20"/>
      <c r="RTF5" s="20"/>
      <c r="RTG5" s="20"/>
      <c r="RTH5" s="20"/>
      <c r="RTI5" s="20"/>
      <c r="RTJ5" s="20"/>
      <c r="RTK5" s="20"/>
      <c r="RTL5" s="20"/>
      <c r="RTM5" s="20"/>
      <c r="RTN5" s="20"/>
      <c r="RTO5" s="20"/>
      <c r="RTP5" s="20"/>
      <c r="RTQ5" s="20"/>
      <c r="RTR5" s="20"/>
      <c r="RTS5" s="20"/>
      <c r="RTT5" s="20"/>
      <c r="RTU5" s="20"/>
      <c r="RTV5" s="20"/>
      <c r="RTW5" s="20"/>
      <c r="RTX5" s="20"/>
      <c r="RTY5" s="20"/>
      <c r="RTZ5" s="20"/>
      <c r="RUA5" s="20"/>
      <c r="RUB5" s="20"/>
      <c r="RUC5" s="20"/>
      <c r="RUD5" s="20"/>
      <c r="RUE5" s="20"/>
      <c r="RUF5" s="20"/>
      <c r="RUG5" s="20"/>
      <c r="RUH5" s="20"/>
      <c r="RUI5" s="20"/>
      <c r="RUJ5" s="20"/>
      <c r="RUK5" s="20"/>
      <c r="RUL5" s="20"/>
      <c r="RUM5" s="20"/>
      <c r="RUN5" s="20"/>
      <c r="RUO5" s="20"/>
      <c r="RUP5" s="20"/>
      <c r="RUQ5" s="20"/>
      <c r="RUR5" s="20"/>
      <c r="RUS5" s="20"/>
      <c r="RUT5" s="20"/>
      <c r="RUU5" s="20"/>
      <c r="RUV5" s="20"/>
      <c r="RUW5" s="20"/>
      <c r="RUX5" s="20"/>
      <c r="RUY5" s="20"/>
      <c r="RUZ5" s="20"/>
      <c r="RVA5" s="20"/>
      <c r="RVB5" s="20"/>
      <c r="RVC5" s="20"/>
      <c r="RVD5" s="20"/>
      <c r="RVE5" s="20"/>
      <c r="RVF5" s="20"/>
      <c r="RVG5" s="20"/>
      <c r="RVH5" s="20"/>
      <c r="RVI5" s="20"/>
      <c r="RVJ5" s="20"/>
      <c r="RVK5" s="20"/>
      <c r="RVL5" s="20"/>
      <c r="RVM5" s="20"/>
      <c r="RVN5" s="20"/>
      <c r="RVO5" s="20"/>
      <c r="RVP5" s="20"/>
      <c r="RVQ5" s="20"/>
      <c r="RVR5" s="20"/>
      <c r="RVS5" s="20"/>
      <c r="RVT5" s="20"/>
      <c r="RVU5" s="20"/>
      <c r="RVV5" s="20"/>
      <c r="RVW5" s="20"/>
      <c r="RVX5" s="20"/>
      <c r="RVY5" s="20"/>
      <c r="RVZ5" s="20"/>
      <c r="RWA5" s="20"/>
      <c r="RWB5" s="20"/>
      <c r="RWC5" s="20"/>
      <c r="RWD5" s="20"/>
      <c r="RWE5" s="20"/>
      <c r="RWF5" s="20"/>
      <c r="RWG5" s="20"/>
      <c r="RWH5" s="20"/>
      <c r="RWI5" s="20"/>
      <c r="RWJ5" s="20"/>
      <c r="RWK5" s="20"/>
      <c r="RWL5" s="20"/>
      <c r="RWM5" s="20"/>
      <c r="RWN5" s="20"/>
      <c r="RWO5" s="20"/>
      <c r="RWP5" s="20"/>
      <c r="RWQ5" s="20"/>
      <c r="RWR5" s="20"/>
      <c r="RWS5" s="20"/>
      <c r="RWT5" s="20"/>
      <c r="RWU5" s="20"/>
      <c r="RWV5" s="20"/>
      <c r="RWW5" s="20"/>
      <c r="RWX5" s="20"/>
      <c r="RWY5" s="20"/>
      <c r="RWZ5" s="20"/>
      <c r="RXA5" s="20"/>
      <c r="RXB5" s="20"/>
      <c r="RXC5" s="20"/>
      <c r="RXD5" s="20"/>
      <c r="RXE5" s="20"/>
      <c r="RXF5" s="20"/>
      <c r="RXG5" s="20"/>
      <c r="RXH5" s="20"/>
      <c r="RXI5" s="20"/>
      <c r="RXJ5" s="20"/>
      <c r="RXK5" s="20"/>
      <c r="RXL5" s="20"/>
      <c r="RXM5" s="20"/>
      <c r="RXN5" s="20"/>
      <c r="RXO5" s="20"/>
      <c r="RXP5" s="20"/>
      <c r="RXQ5" s="20"/>
      <c r="RXR5" s="20"/>
      <c r="RXS5" s="20"/>
      <c r="RXT5" s="20"/>
      <c r="RXU5" s="20"/>
      <c r="RXV5" s="20"/>
      <c r="RXW5" s="20"/>
      <c r="RXX5" s="20"/>
      <c r="RXY5" s="20"/>
      <c r="RXZ5" s="20"/>
      <c r="RYA5" s="20"/>
      <c r="RYB5" s="20"/>
      <c r="RYC5" s="20"/>
      <c r="RYD5" s="20"/>
      <c r="RYE5" s="20"/>
      <c r="RYF5" s="20"/>
      <c r="RYG5" s="20"/>
      <c r="RYH5" s="20"/>
      <c r="RYI5" s="20"/>
      <c r="RYJ5" s="20"/>
      <c r="RYK5" s="20"/>
      <c r="RYL5" s="20"/>
      <c r="RYM5" s="20"/>
      <c r="RYN5" s="20"/>
      <c r="RYO5" s="20"/>
      <c r="RYP5" s="20"/>
      <c r="RYQ5" s="20"/>
      <c r="RYR5" s="20"/>
      <c r="RYS5" s="20"/>
      <c r="RYT5" s="20"/>
      <c r="RYU5" s="20"/>
      <c r="RYV5" s="20"/>
      <c r="RYW5" s="20"/>
      <c r="RYX5" s="20"/>
      <c r="RYY5" s="20"/>
      <c r="RYZ5" s="20"/>
      <c r="RZA5" s="20"/>
      <c r="RZB5" s="20"/>
      <c r="RZC5" s="20"/>
      <c r="RZD5" s="20"/>
      <c r="RZE5" s="20"/>
      <c r="RZF5" s="20"/>
      <c r="RZG5" s="20"/>
      <c r="RZH5" s="20"/>
      <c r="RZI5" s="20"/>
      <c r="RZJ5" s="20"/>
      <c r="RZK5" s="20"/>
      <c r="RZL5" s="20"/>
      <c r="RZM5" s="20"/>
      <c r="RZN5" s="20"/>
      <c r="RZO5" s="20"/>
      <c r="RZP5" s="20"/>
      <c r="RZQ5" s="20"/>
      <c r="RZR5" s="20"/>
      <c r="RZS5" s="20"/>
      <c r="RZT5" s="20"/>
      <c r="RZU5" s="20"/>
      <c r="RZV5" s="20"/>
      <c r="RZW5" s="20"/>
      <c r="RZX5" s="20"/>
      <c r="RZY5" s="20"/>
      <c r="RZZ5" s="20"/>
      <c r="SAA5" s="20"/>
      <c r="SAB5" s="20"/>
      <c r="SAC5" s="20"/>
      <c r="SAD5" s="20"/>
      <c r="SAE5" s="20"/>
      <c r="SAF5" s="20"/>
      <c r="SAG5" s="20"/>
      <c r="SAH5" s="20"/>
      <c r="SAI5" s="20"/>
      <c r="SAJ5" s="20"/>
      <c r="SAK5" s="20"/>
      <c r="SAL5" s="20"/>
      <c r="SAM5" s="20"/>
      <c r="SAN5" s="20"/>
      <c r="SAO5" s="20"/>
      <c r="SAP5" s="20"/>
      <c r="SAQ5" s="20"/>
      <c r="SAR5" s="20"/>
      <c r="SAS5" s="20"/>
      <c r="SAT5" s="20"/>
      <c r="SAU5" s="20"/>
      <c r="SAV5" s="20"/>
      <c r="SAW5" s="20"/>
      <c r="SAX5" s="20"/>
      <c r="SAY5" s="20"/>
      <c r="SAZ5" s="20"/>
      <c r="SBA5" s="20"/>
      <c r="SBB5" s="20"/>
      <c r="SBC5" s="20"/>
      <c r="SBD5" s="20"/>
      <c r="SBE5" s="20"/>
      <c r="SBF5" s="20"/>
      <c r="SBG5" s="20"/>
      <c r="SBH5" s="20"/>
      <c r="SBI5" s="20"/>
      <c r="SBJ5" s="20"/>
      <c r="SBK5" s="20"/>
      <c r="SBL5" s="20"/>
      <c r="SBM5" s="20"/>
      <c r="SBN5" s="20"/>
      <c r="SBO5" s="20"/>
      <c r="SBP5" s="20"/>
      <c r="SBQ5" s="20"/>
      <c r="SBR5" s="20"/>
      <c r="SBS5" s="20"/>
      <c r="SBT5" s="20"/>
      <c r="SBU5" s="20"/>
      <c r="SBV5" s="20"/>
      <c r="SBW5" s="20"/>
      <c r="SBX5" s="20"/>
      <c r="SBY5" s="20"/>
      <c r="SBZ5" s="20"/>
      <c r="SCA5" s="20"/>
      <c r="SCB5" s="20"/>
      <c r="SCC5" s="20"/>
      <c r="SCD5" s="20"/>
      <c r="SCE5" s="20"/>
      <c r="SCF5" s="20"/>
      <c r="SCG5" s="20"/>
      <c r="SCH5" s="20"/>
      <c r="SCI5" s="20"/>
      <c r="SCJ5" s="20"/>
      <c r="SCK5" s="20"/>
      <c r="SCL5" s="20"/>
      <c r="SCM5" s="20"/>
      <c r="SCN5" s="20"/>
      <c r="SCO5" s="20"/>
      <c r="SCP5" s="20"/>
      <c r="SCQ5" s="20"/>
      <c r="SCR5" s="20"/>
      <c r="SCS5" s="20"/>
      <c r="SCT5" s="20"/>
      <c r="SCU5" s="20"/>
      <c r="SCV5" s="20"/>
      <c r="SCW5" s="20"/>
      <c r="SCX5" s="20"/>
      <c r="SCY5" s="20"/>
      <c r="SCZ5" s="20"/>
      <c r="SDA5" s="20"/>
      <c r="SDB5" s="20"/>
      <c r="SDC5" s="20"/>
      <c r="SDD5" s="20"/>
      <c r="SDE5" s="20"/>
      <c r="SDF5" s="20"/>
      <c r="SDG5" s="20"/>
      <c r="SDH5" s="20"/>
      <c r="SDI5" s="20"/>
      <c r="SDJ5" s="20"/>
      <c r="SDK5" s="20"/>
      <c r="SDL5" s="20"/>
      <c r="SDM5" s="20"/>
      <c r="SDN5" s="20"/>
      <c r="SDO5" s="20"/>
      <c r="SDP5" s="20"/>
      <c r="SDQ5" s="20"/>
      <c r="SDR5" s="20"/>
      <c r="SDS5" s="20"/>
      <c r="SDT5" s="20"/>
      <c r="SDU5" s="20"/>
      <c r="SDV5" s="20"/>
      <c r="SDW5" s="20"/>
      <c r="SDX5" s="20"/>
      <c r="SDY5" s="20"/>
      <c r="SDZ5" s="20"/>
      <c r="SEA5" s="20"/>
      <c r="SEB5" s="20"/>
      <c r="SEC5" s="20"/>
      <c r="SED5" s="20"/>
      <c r="SEE5" s="20"/>
      <c r="SEF5" s="20"/>
      <c r="SEG5" s="20"/>
      <c r="SEH5" s="20"/>
      <c r="SEI5" s="20"/>
      <c r="SEJ5" s="20"/>
      <c r="SEK5" s="20"/>
      <c r="SEL5" s="20"/>
      <c r="SEM5" s="20"/>
      <c r="SEN5" s="20"/>
      <c r="SEO5" s="20"/>
      <c r="SEP5" s="20"/>
      <c r="SEQ5" s="20"/>
      <c r="SER5" s="20"/>
      <c r="SES5" s="20"/>
      <c r="SET5" s="20"/>
      <c r="SEU5" s="20"/>
      <c r="SEV5" s="20"/>
      <c r="SEW5" s="20"/>
      <c r="SEX5" s="20"/>
      <c r="SEY5" s="20"/>
      <c r="SEZ5" s="20"/>
      <c r="SFA5" s="20"/>
      <c r="SFB5" s="20"/>
      <c r="SFC5" s="20"/>
      <c r="SFD5" s="20"/>
      <c r="SFE5" s="20"/>
      <c r="SFF5" s="20"/>
      <c r="SFG5" s="20"/>
      <c r="SFH5" s="20"/>
      <c r="SFI5" s="20"/>
      <c r="SFJ5" s="20"/>
      <c r="SFK5" s="20"/>
      <c r="SFL5" s="20"/>
      <c r="SFM5" s="20"/>
      <c r="SFN5" s="20"/>
      <c r="SFO5" s="20"/>
      <c r="SFP5" s="20"/>
      <c r="SFQ5" s="20"/>
      <c r="SFR5" s="20"/>
      <c r="SFS5" s="20"/>
      <c r="SFT5" s="20"/>
      <c r="SFU5" s="20"/>
      <c r="SFV5" s="20"/>
      <c r="SFW5" s="20"/>
      <c r="SFX5" s="20"/>
      <c r="SFY5" s="20"/>
      <c r="SFZ5" s="20"/>
      <c r="SGA5" s="20"/>
      <c r="SGB5" s="20"/>
      <c r="SGC5" s="20"/>
      <c r="SGD5" s="20"/>
      <c r="SGE5" s="20"/>
      <c r="SGF5" s="20"/>
      <c r="SGG5" s="20"/>
      <c r="SGH5" s="20"/>
      <c r="SGI5" s="20"/>
      <c r="SGJ5" s="20"/>
      <c r="SGK5" s="20"/>
      <c r="SGL5" s="20"/>
      <c r="SGM5" s="20"/>
      <c r="SGN5" s="20"/>
      <c r="SGO5" s="20"/>
      <c r="SGP5" s="20"/>
      <c r="SGQ5" s="20"/>
      <c r="SGR5" s="20"/>
      <c r="SGS5" s="20"/>
      <c r="SGT5" s="20"/>
      <c r="SGU5" s="20"/>
      <c r="SGV5" s="20"/>
      <c r="SGW5" s="20"/>
      <c r="SGX5" s="20"/>
      <c r="SGY5" s="20"/>
      <c r="SGZ5" s="20"/>
      <c r="SHA5" s="20"/>
      <c r="SHB5" s="20"/>
      <c r="SHC5" s="20"/>
      <c r="SHD5" s="20"/>
      <c r="SHE5" s="20"/>
      <c r="SHF5" s="20"/>
      <c r="SHG5" s="20"/>
      <c r="SHH5" s="20"/>
      <c r="SHI5" s="20"/>
      <c r="SHJ5" s="20"/>
      <c r="SHK5" s="20"/>
      <c r="SHL5" s="20"/>
      <c r="SHM5" s="20"/>
      <c r="SHN5" s="20"/>
      <c r="SHO5" s="20"/>
      <c r="SHP5" s="20"/>
      <c r="SHQ5" s="20"/>
      <c r="SHR5" s="20"/>
      <c r="SHS5" s="20"/>
      <c r="SHT5" s="20"/>
      <c r="SHU5" s="20"/>
      <c r="SHV5" s="20"/>
      <c r="SHW5" s="20"/>
      <c r="SHX5" s="20"/>
      <c r="SHY5" s="20"/>
      <c r="SHZ5" s="20"/>
      <c r="SIA5" s="20"/>
      <c r="SIB5" s="20"/>
      <c r="SIC5" s="20"/>
      <c r="SID5" s="20"/>
      <c r="SIE5" s="20"/>
      <c r="SIF5" s="20"/>
      <c r="SIG5" s="20"/>
      <c r="SIH5" s="20"/>
      <c r="SII5" s="20"/>
      <c r="SIJ5" s="20"/>
      <c r="SIK5" s="20"/>
      <c r="SIL5" s="20"/>
      <c r="SIM5" s="20"/>
      <c r="SIN5" s="20"/>
      <c r="SIO5" s="20"/>
      <c r="SIP5" s="20"/>
      <c r="SIQ5" s="20"/>
      <c r="SIR5" s="20"/>
      <c r="SIS5" s="20"/>
      <c r="SIT5" s="20"/>
      <c r="SIU5" s="20"/>
      <c r="SIV5" s="20"/>
      <c r="SIW5" s="20"/>
      <c r="SIX5" s="20"/>
      <c r="SIY5" s="20"/>
      <c r="SIZ5" s="20"/>
      <c r="SJA5" s="20"/>
      <c r="SJB5" s="20"/>
      <c r="SJC5" s="20"/>
      <c r="SJD5" s="20"/>
      <c r="SJE5" s="20"/>
      <c r="SJF5" s="20"/>
      <c r="SJG5" s="20"/>
      <c r="SJH5" s="20"/>
      <c r="SJI5" s="20"/>
      <c r="SJJ5" s="20"/>
      <c r="SJK5" s="20"/>
      <c r="SJL5" s="20"/>
      <c r="SJM5" s="20"/>
      <c r="SJN5" s="20"/>
      <c r="SJO5" s="20"/>
      <c r="SJP5" s="20"/>
      <c r="SJQ5" s="20"/>
      <c r="SJR5" s="20"/>
      <c r="SJS5" s="20"/>
      <c r="SJT5" s="20"/>
      <c r="SJU5" s="20"/>
      <c r="SJV5" s="20"/>
      <c r="SJW5" s="20"/>
      <c r="SJX5" s="20"/>
      <c r="SJY5" s="20"/>
      <c r="SJZ5" s="20"/>
      <c r="SKA5" s="20"/>
      <c r="SKB5" s="20"/>
      <c r="SKC5" s="20"/>
      <c r="SKD5" s="20"/>
      <c r="SKE5" s="20"/>
      <c r="SKF5" s="20"/>
      <c r="SKG5" s="20"/>
      <c r="SKH5" s="20"/>
      <c r="SKI5" s="20"/>
      <c r="SKJ5" s="20"/>
      <c r="SKK5" s="20"/>
      <c r="SKL5" s="20"/>
      <c r="SKM5" s="20"/>
      <c r="SKN5" s="20"/>
      <c r="SKO5" s="20"/>
      <c r="SKP5" s="20"/>
      <c r="SKQ5" s="20"/>
      <c r="SKR5" s="20"/>
      <c r="SKS5" s="20"/>
      <c r="SKT5" s="20"/>
      <c r="SKU5" s="20"/>
      <c r="SKV5" s="20"/>
      <c r="SKW5" s="20"/>
      <c r="SKX5" s="20"/>
      <c r="SKY5" s="20"/>
      <c r="SKZ5" s="20"/>
      <c r="SLA5" s="20"/>
      <c r="SLB5" s="20"/>
      <c r="SLC5" s="20"/>
      <c r="SLD5" s="20"/>
      <c r="SLE5" s="20"/>
      <c r="SLF5" s="20"/>
      <c r="SLG5" s="20"/>
      <c r="SLH5" s="20"/>
      <c r="SLI5" s="20"/>
      <c r="SLJ5" s="20"/>
      <c r="SLK5" s="20"/>
      <c r="SLL5" s="20"/>
      <c r="SLM5" s="20"/>
      <c r="SLN5" s="20"/>
      <c r="SLO5" s="20"/>
      <c r="SLP5" s="20"/>
      <c r="SLQ5" s="20"/>
      <c r="SLR5" s="20"/>
      <c r="SLS5" s="20"/>
      <c r="SLT5" s="20"/>
      <c r="SLU5" s="20"/>
      <c r="SLV5" s="20"/>
      <c r="SLW5" s="20"/>
      <c r="SLX5" s="20"/>
      <c r="SLY5" s="20"/>
      <c r="SLZ5" s="20"/>
      <c r="SMA5" s="20"/>
      <c r="SMB5" s="20"/>
      <c r="SMC5" s="20"/>
      <c r="SMD5" s="20"/>
      <c r="SME5" s="20"/>
      <c r="SMF5" s="20"/>
      <c r="SMG5" s="20"/>
      <c r="SMH5" s="20"/>
      <c r="SMI5" s="20"/>
      <c r="SMJ5" s="20"/>
      <c r="SMK5" s="20"/>
      <c r="SML5" s="20"/>
      <c r="SMM5" s="20"/>
      <c r="SMN5" s="20"/>
      <c r="SMO5" s="20"/>
      <c r="SMP5" s="20"/>
      <c r="SMQ5" s="20"/>
      <c r="SMR5" s="20"/>
      <c r="SMS5" s="20"/>
      <c r="SMT5" s="20"/>
      <c r="SMU5" s="20"/>
      <c r="SMV5" s="20"/>
      <c r="SMW5" s="20"/>
      <c r="SMX5" s="20"/>
      <c r="SMY5" s="20"/>
      <c r="SMZ5" s="20"/>
      <c r="SNA5" s="20"/>
      <c r="SNB5" s="20"/>
      <c r="SNC5" s="20"/>
      <c r="SND5" s="20"/>
      <c r="SNE5" s="20"/>
      <c r="SNF5" s="20"/>
      <c r="SNG5" s="20"/>
      <c r="SNH5" s="20"/>
      <c r="SNI5" s="20"/>
      <c r="SNJ5" s="20"/>
      <c r="SNK5" s="20"/>
      <c r="SNL5" s="20"/>
      <c r="SNM5" s="20"/>
      <c r="SNN5" s="20"/>
      <c r="SNO5" s="20"/>
      <c r="SNP5" s="20"/>
      <c r="SNQ5" s="20"/>
      <c r="SNR5" s="20"/>
      <c r="SNS5" s="20"/>
      <c r="SNT5" s="20"/>
      <c r="SNU5" s="20"/>
      <c r="SNV5" s="20"/>
      <c r="SNW5" s="20"/>
      <c r="SNX5" s="20"/>
      <c r="SNY5" s="20"/>
      <c r="SNZ5" s="20"/>
      <c r="SOA5" s="20"/>
      <c r="SOB5" s="20"/>
      <c r="SOC5" s="20"/>
      <c r="SOD5" s="20"/>
      <c r="SOE5" s="20"/>
      <c r="SOF5" s="20"/>
      <c r="SOG5" s="20"/>
      <c r="SOH5" s="20"/>
      <c r="SOI5" s="20"/>
      <c r="SOJ5" s="20"/>
      <c r="SOK5" s="20"/>
      <c r="SOL5" s="20"/>
      <c r="SOM5" s="20"/>
      <c r="SON5" s="20"/>
      <c r="SOO5" s="20"/>
      <c r="SOP5" s="20"/>
      <c r="SOQ5" s="20"/>
      <c r="SOR5" s="20"/>
      <c r="SOS5" s="20"/>
      <c r="SOT5" s="20"/>
      <c r="SOU5" s="20"/>
      <c r="SOV5" s="20"/>
      <c r="SOW5" s="20"/>
      <c r="SOX5" s="20"/>
      <c r="SOY5" s="20"/>
      <c r="SOZ5" s="20"/>
      <c r="SPA5" s="20"/>
      <c r="SPB5" s="20"/>
      <c r="SPC5" s="20"/>
      <c r="SPD5" s="20"/>
      <c r="SPE5" s="20"/>
      <c r="SPF5" s="20"/>
      <c r="SPG5" s="20"/>
      <c r="SPH5" s="20"/>
      <c r="SPI5" s="20"/>
      <c r="SPJ5" s="20"/>
      <c r="SPK5" s="20"/>
      <c r="SPL5" s="20"/>
      <c r="SPM5" s="20"/>
      <c r="SPN5" s="20"/>
      <c r="SPO5" s="20"/>
      <c r="SPP5" s="20"/>
      <c r="SPQ5" s="20"/>
      <c r="SPR5" s="20"/>
      <c r="SPS5" s="20"/>
      <c r="SPT5" s="20"/>
      <c r="SPU5" s="20"/>
      <c r="SPV5" s="20"/>
      <c r="SPW5" s="20"/>
      <c r="SPX5" s="20"/>
      <c r="SPY5" s="20"/>
      <c r="SPZ5" s="20"/>
      <c r="SQA5" s="20"/>
      <c r="SQB5" s="20"/>
      <c r="SQC5" s="20"/>
      <c r="SQD5" s="20"/>
      <c r="SQE5" s="20"/>
      <c r="SQF5" s="20"/>
      <c r="SQG5" s="20"/>
      <c r="SQH5" s="20"/>
      <c r="SQI5" s="20"/>
      <c r="SQJ5" s="20"/>
      <c r="SQK5" s="20"/>
      <c r="SQL5" s="20"/>
      <c r="SQM5" s="20"/>
      <c r="SQN5" s="20"/>
      <c r="SQO5" s="20"/>
      <c r="SQP5" s="20"/>
      <c r="SQQ5" s="20"/>
      <c r="SQR5" s="20"/>
      <c r="SQS5" s="20"/>
      <c r="SQT5" s="20"/>
      <c r="SQU5" s="20"/>
      <c r="SQV5" s="20"/>
      <c r="SQW5" s="20"/>
      <c r="SQX5" s="20"/>
      <c r="SQY5" s="20"/>
      <c r="SQZ5" s="20"/>
      <c r="SRA5" s="20"/>
      <c r="SRB5" s="20"/>
      <c r="SRC5" s="20"/>
      <c r="SRD5" s="20"/>
      <c r="SRE5" s="20"/>
      <c r="SRF5" s="20"/>
      <c r="SRG5" s="20"/>
      <c r="SRH5" s="20"/>
      <c r="SRI5" s="20"/>
      <c r="SRJ5" s="20"/>
      <c r="SRK5" s="20"/>
      <c r="SRL5" s="20"/>
      <c r="SRM5" s="20"/>
      <c r="SRN5" s="20"/>
      <c r="SRO5" s="20"/>
      <c r="SRP5" s="20"/>
      <c r="SRQ5" s="20"/>
      <c r="SRR5" s="20"/>
      <c r="SRS5" s="20"/>
      <c r="SRT5" s="20"/>
      <c r="SRU5" s="20"/>
      <c r="SRV5" s="20"/>
      <c r="SRW5" s="20"/>
      <c r="SRX5" s="20"/>
      <c r="SRY5" s="20"/>
      <c r="SRZ5" s="20"/>
      <c r="SSA5" s="20"/>
      <c r="SSB5" s="20"/>
      <c r="SSC5" s="20"/>
      <c r="SSD5" s="20"/>
      <c r="SSE5" s="20"/>
      <c r="SSF5" s="20"/>
      <c r="SSG5" s="20"/>
      <c r="SSH5" s="20"/>
      <c r="SSI5" s="20"/>
      <c r="SSJ5" s="20"/>
      <c r="SSK5" s="20"/>
      <c r="SSL5" s="20"/>
      <c r="SSM5" s="20"/>
      <c r="SSN5" s="20"/>
      <c r="SSO5" s="20"/>
      <c r="SSP5" s="20"/>
      <c r="SSQ5" s="20"/>
      <c r="SSR5" s="20"/>
      <c r="SSS5" s="20"/>
      <c r="SST5" s="20"/>
      <c r="SSU5" s="20"/>
      <c r="SSV5" s="20"/>
      <c r="SSW5" s="20"/>
      <c r="SSX5" s="20"/>
      <c r="SSY5" s="20"/>
      <c r="SSZ5" s="20"/>
      <c r="STA5" s="20"/>
      <c r="STB5" s="20"/>
      <c r="STC5" s="20"/>
      <c r="STD5" s="20"/>
      <c r="STE5" s="20"/>
      <c r="STF5" s="20"/>
      <c r="STG5" s="20"/>
      <c r="STH5" s="20"/>
      <c r="STI5" s="20"/>
      <c r="STJ5" s="20"/>
      <c r="STK5" s="20"/>
      <c r="STL5" s="20"/>
      <c r="STM5" s="20"/>
      <c r="STN5" s="20"/>
      <c r="STO5" s="20"/>
      <c r="STP5" s="20"/>
      <c r="STQ5" s="20"/>
      <c r="STR5" s="20"/>
      <c r="STS5" s="20"/>
      <c r="STT5" s="20"/>
      <c r="STU5" s="20"/>
      <c r="STV5" s="20"/>
      <c r="STW5" s="20"/>
      <c r="STX5" s="20"/>
      <c r="STY5" s="20"/>
      <c r="STZ5" s="20"/>
      <c r="SUA5" s="20"/>
      <c r="SUB5" s="20"/>
      <c r="SUC5" s="20"/>
      <c r="SUD5" s="20"/>
      <c r="SUE5" s="20"/>
      <c r="SUF5" s="20"/>
      <c r="SUG5" s="20"/>
      <c r="SUH5" s="20"/>
      <c r="SUI5" s="20"/>
      <c r="SUJ5" s="20"/>
      <c r="SUK5" s="20"/>
      <c r="SUL5" s="20"/>
      <c r="SUM5" s="20"/>
      <c r="SUN5" s="20"/>
      <c r="SUO5" s="20"/>
      <c r="SUP5" s="20"/>
      <c r="SUQ5" s="20"/>
      <c r="SUR5" s="20"/>
      <c r="SUS5" s="20"/>
      <c r="SUT5" s="20"/>
      <c r="SUU5" s="20"/>
      <c r="SUV5" s="20"/>
      <c r="SUW5" s="20"/>
      <c r="SUX5" s="20"/>
      <c r="SUY5" s="20"/>
      <c r="SUZ5" s="20"/>
      <c r="SVA5" s="20"/>
      <c r="SVB5" s="20"/>
      <c r="SVC5" s="20"/>
      <c r="SVD5" s="20"/>
      <c r="SVE5" s="20"/>
      <c r="SVF5" s="20"/>
      <c r="SVG5" s="20"/>
      <c r="SVH5" s="20"/>
      <c r="SVI5" s="20"/>
      <c r="SVJ5" s="20"/>
      <c r="SVK5" s="20"/>
      <c r="SVL5" s="20"/>
      <c r="SVM5" s="20"/>
      <c r="SVN5" s="20"/>
      <c r="SVO5" s="20"/>
      <c r="SVP5" s="20"/>
      <c r="SVQ5" s="20"/>
      <c r="SVR5" s="20"/>
      <c r="SVS5" s="20"/>
      <c r="SVT5" s="20"/>
      <c r="SVU5" s="20"/>
      <c r="SVV5" s="20"/>
      <c r="SVW5" s="20"/>
      <c r="SVX5" s="20"/>
      <c r="SVY5" s="20"/>
      <c r="SVZ5" s="20"/>
      <c r="SWA5" s="20"/>
      <c r="SWB5" s="20"/>
      <c r="SWC5" s="20"/>
      <c r="SWD5" s="20"/>
      <c r="SWE5" s="20"/>
      <c r="SWF5" s="20"/>
      <c r="SWG5" s="20"/>
      <c r="SWH5" s="20"/>
      <c r="SWI5" s="20"/>
      <c r="SWJ5" s="20"/>
      <c r="SWK5" s="20"/>
      <c r="SWL5" s="20"/>
      <c r="SWM5" s="20"/>
      <c r="SWN5" s="20"/>
      <c r="SWO5" s="20"/>
      <c r="SWP5" s="20"/>
      <c r="SWQ5" s="20"/>
      <c r="SWR5" s="20"/>
      <c r="SWS5" s="20"/>
      <c r="SWT5" s="20"/>
      <c r="SWU5" s="20"/>
      <c r="SWV5" s="20"/>
      <c r="SWW5" s="20"/>
      <c r="SWX5" s="20"/>
      <c r="SWY5" s="20"/>
      <c r="SWZ5" s="20"/>
      <c r="SXA5" s="20"/>
      <c r="SXB5" s="20"/>
      <c r="SXC5" s="20"/>
      <c r="SXD5" s="20"/>
      <c r="SXE5" s="20"/>
      <c r="SXF5" s="20"/>
      <c r="SXG5" s="20"/>
      <c r="SXH5" s="20"/>
      <c r="SXI5" s="20"/>
      <c r="SXJ5" s="20"/>
      <c r="SXK5" s="20"/>
      <c r="SXL5" s="20"/>
      <c r="SXM5" s="20"/>
      <c r="SXN5" s="20"/>
      <c r="SXO5" s="20"/>
      <c r="SXP5" s="20"/>
      <c r="SXQ5" s="20"/>
      <c r="SXR5" s="20"/>
      <c r="SXS5" s="20"/>
      <c r="SXT5" s="20"/>
      <c r="SXU5" s="20"/>
      <c r="SXV5" s="20"/>
      <c r="SXW5" s="20"/>
      <c r="SXX5" s="20"/>
      <c r="SXY5" s="20"/>
      <c r="SXZ5" s="20"/>
      <c r="SYA5" s="20"/>
      <c r="SYB5" s="20"/>
      <c r="SYC5" s="20"/>
      <c r="SYD5" s="20"/>
      <c r="SYE5" s="20"/>
      <c r="SYF5" s="20"/>
      <c r="SYG5" s="20"/>
      <c r="SYH5" s="20"/>
      <c r="SYI5" s="20"/>
      <c r="SYJ5" s="20"/>
      <c r="SYK5" s="20"/>
      <c r="SYL5" s="20"/>
      <c r="SYM5" s="20"/>
      <c r="SYN5" s="20"/>
      <c r="SYO5" s="20"/>
      <c r="SYP5" s="20"/>
      <c r="SYQ5" s="20"/>
      <c r="SYR5" s="20"/>
      <c r="SYS5" s="20"/>
      <c r="SYT5" s="20"/>
      <c r="SYU5" s="20"/>
      <c r="SYV5" s="20"/>
      <c r="SYW5" s="20"/>
      <c r="SYX5" s="20"/>
      <c r="SYY5" s="20"/>
      <c r="SYZ5" s="20"/>
      <c r="SZA5" s="20"/>
      <c r="SZB5" s="20"/>
      <c r="SZC5" s="20"/>
      <c r="SZD5" s="20"/>
      <c r="SZE5" s="20"/>
      <c r="SZF5" s="20"/>
      <c r="SZG5" s="20"/>
      <c r="SZH5" s="20"/>
      <c r="SZI5" s="20"/>
      <c r="SZJ5" s="20"/>
      <c r="SZK5" s="20"/>
      <c r="SZL5" s="20"/>
      <c r="SZM5" s="20"/>
      <c r="SZN5" s="20"/>
      <c r="SZO5" s="20"/>
      <c r="SZP5" s="20"/>
      <c r="SZQ5" s="20"/>
      <c r="SZR5" s="20"/>
      <c r="SZS5" s="20"/>
      <c r="SZT5" s="20"/>
      <c r="SZU5" s="20"/>
      <c r="SZV5" s="20"/>
      <c r="SZW5" s="20"/>
      <c r="SZX5" s="20"/>
      <c r="SZY5" s="20"/>
      <c r="SZZ5" s="20"/>
      <c r="TAA5" s="20"/>
      <c r="TAB5" s="20"/>
      <c r="TAC5" s="20"/>
      <c r="TAD5" s="20"/>
      <c r="TAE5" s="20"/>
      <c r="TAF5" s="20"/>
      <c r="TAG5" s="20"/>
      <c r="TAH5" s="20"/>
      <c r="TAI5" s="20"/>
      <c r="TAJ5" s="20"/>
      <c r="TAK5" s="20"/>
      <c r="TAL5" s="20"/>
      <c r="TAM5" s="20"/>
      <c r="TAN5" s="20"/>
      <c r="TAO5" s="20"/>
      <c r="TAP5" s="20"/>
      <c r="TAQ5" s="20"/>
      <c r="TAR5" s="20"/>
      <c r="TAS5" s="20"/>
      <c r="TAT5" s="20"/>
      <c r="TAU5" s="20"/>
      <c r="TAV5" s="20"/>
      <c r="TAW5" s="20"/>
      <c r="TAX5" s="20"/>
      <c r="TAY5" s="20"/>
      <c r="TAZ5" s="20"/>
      <c r="TBA5" s="20"/>
      <c r="TBB5" s="20"/>
      <c r="TBC5" s="20"/>
      <c r="TBD5" s="20"/>
      <c r="TBE5" s="20"/>
      <c r="TBF5" s="20"/>
      <c r="TBG5" s="20"/>
      <c r="TBH5" s="20"/>
      <c r="TBI5" s="20"/>
      <c r="TBJ5" s="20"/>
      <c r="TBK5" s="20"/>
      <c r="TBL5" s="20"/>
      <c r="TBM5" s="20"/>
      <c r="TBN5" s="20"/>
      <c r="TBO5" s="20"/>
      <c r="TBP5" s="20"/>
      <c r="TBQ5" s="20"/>
      <c r="TBR5" s="20"/>
      <c r="TBS5" s="20"/>
      <c r="TBT5" s="20"/>
      <c r="TBU5" s="20"/>
      <c r="TBV5" s="20"/>
      <c r="TBW5" s="20"/>
      <c r="TBX5" s="20"/>
      <c r="TBY5" s="20"/>
      <c r="TBZ5" s="20"/>
      <c r="TCA5" s="20"/>
      <c r="TCB5" s="20"/>
      <c r="TCC5" s="20"/>
      <c r="TCD5" s="20"/>
      <c r="TCE5" s="20"/>
      <c r="TCF5" s="20"/>
      <c r="TCG5" s="20"/>
      <c r="TCH5" s="20"/>
      <c r="TCI5" s="20"/>
      <c r="TCJ5" s="20"/>
      <c r="TCK5" s="20"/>
      <c r="TCL5" s="20"/>
      <c r="TCM5" s="20"/>
      <c r="TCN5" s="20"/>
      <c r="TCO5" s="20"/>
      <c r="TCP5" s="20"/>
      <c r="TCQ5" s="20"/>
      <c r="TCR5" s="20"/>
      <c r="TCS5" s="20"/>
      <c r="TCT5" s="20"/>
      <c r="TCU5" s="20"/>
      <c r="TCV5" s="20"/>
      <c r="TCW5" s="20"/>
      <c r="TCX5" s="20"/>
      <c r="TCY5" s="20"/>
      <c r="TCZ5" s="20"/>
      <c r="TDA5" s="20"/>
      <c r="TDB5" s="20"/>
      <c r="TDC5" s="20"/>
      <c r="TDD5" s="20"/>
      <c r="TDE5" s="20"/>
      <c r="TDF5" s="20"/>
      <c r="TDG5" s="20"/>
      <c r="TDH5" s="20"/>
      <c r="TDI5" s="20"/>
      <c r="TDJ5" s="20"/>
      <c r="TDK5" s="20"/>
      <c r="TDL5" s="20"/>
      <c r="TDM5" s="20"/>
      <c r="TDN5" s="20"/>
      <c r="TDO5" s="20"/>
      <c r="TDP5" s="20"/>
      <c r="TDQ5" s="20"/>
      <c r="TDR5" s="20"/>
      <c r="TDS5" s="20"/>
      <c r="TDT5" s="20"/>
      <c r="TDU5" s="20"/>
      <c r="TDV5" s="20"/>
      <c r="TDW5" s="20"/>
      <c r="TDX5" s="20"/>
      <c r="TDY5" s="20"/>
      <c r="TDZ5" s="20"/>
      <c r="TEA5" s="20"/>
      <c r="TEB5" s="20"/>
      <c r="TEC5" s="20"/>
      <c r="TED5" s="20"/>
      <c r="TEE5" s="20"/>
      <c r="TEF5" s="20"/>
      <c r="TEG5" s="20"/>
      <c r="TEH5" s="20"/>
      <c r="TEI5" s="20"/>
      <c r="TEJ5" s="20"/>
      <c r="TEK5" s="20"/>
      <c r="TEL5" s="20"/>
      <c r="TEM5" s="20"/>
      <c r="TEN5" s="20"/>
      <c r="TEO5" s="20"/>
      <c r="TEP5" s="20"/>
      <c r="TEQ5" s="20"/>
      <c r="TER5" s="20"/>
      <c r="TES5" s="20"/>
      <c r="TET5" s="20"/>
      <c r="TEU5" s="20"/>
      <c r="TEV5" s="20"/>
      <c r="TEW5" s="20"/>
      <c r="TEX5" s="20"/>
      <c r="TEY5" s="20"/>
      <c r="TEZ5" s="20"/>
      <c r="TFA5" s="20"/>
      <c r="TFB5" s="20"/>
      <c r="TFC5" s="20"/>
      <c r="TFD5" s="20"/>
      <c r="TFE5" s="20"/>
      <c r="TFF5" s="20"/>
      <c r="TFG5" s="20"/>
      <c r="TFH5" s="20"/>
      <c r="TFI5" s="20"/>
      <c r="TFJ5" s="20"/>
      <c r="TFK5" s="20"/>
      <c r="TFL5" s="20"/>
      <c r="TFM5" s="20"/>
      <c r="TFN5" s="20"/>
      <c r="TFO5" s="20"/>
      <c r="TFP5" s="20"/>
      <c r="TFQ5" s="20"/>
      <c r="TFR5" s="20"/>
      <c r="TFS5" s="20"/>
      <c r="TFT5" s="20"/>
      <c r="TFU5" s="20"/>
      <c r="TFV5" s="20"/>
      <c r="TFW5" s="20"/>
      <c r="TFX5" s="20"/>
      <c r="TFY5" s="20"/>
      <c r="TFZ5" s="20"/>
      <c r="TGA5" s="20"/>
      <c r="TGB5" s="20"/>
      <c r="TGC5" s="20"/>
      <c r="TGD5" s="20"/>
      <c r="TGE5" s="20"/>
      <c r="TGF5" s="20"/>
      <c r="TGG5" s="20"/>
      <c r="TGH5" s="20"/>
      <c r="TGI5" s="20"/>
      <c r="TGJ5" s="20"/>
      <c r="TGK5" s="20"/>
      <c r="TGL5" s="20"/>
      <c r="TGM5" s="20"/>
      <c r="TGN5" s="20"/>
      <c r="TGO5" s="20"/>
      <c r="TGP5" s="20"/>
      <c r="TGQ5" s="20"/>
      <c r="TGR5" s="20"/>
      <c r="TGS5" s="20"/>
      <c r="TGT5" s="20"/>
      <c r="TGU5" s="20"/>
      <c r="TGV5" s="20"/>
      <c r="TGW5" s="20"/>
      <c r="TGX5" s="20"/>
      <c r="TGY5" s="20"/>
      <c r="TGZ5" s="20"/>
      <c r="THA5" s="20"/>
      <c r="THB5" s="20"/>
      <c r="THC5" s="20"/>
      <c r="THD5" s="20"/>
      <c r="THE5" s="20"/>
      <c r="THF5" s="20"/>
      <c r="THG5" s="20"/>
      <c r="THH5" s="20"/>
      <c r="THI5" s="20"/>
      <c r="THJ5" s="20"/>
      <c r="THK5" s="20"/>
      <c r="THL5" s="20"/>
      <c r="THM5" s="20"/>
      <c r="THN5" s="20"/>
      <c r="THO5" s="20"/>
      <c r="THP5" s="20"/>
      <c r="THQ5" s="20"/>
      <c r="THR5" s="20"/>
      <c r="THS5" s="20"/>
      <c r="THT5" s="20"/>
      <c r="THU5" s="20"/>
      <c r="THV5" s="20"/>
      <c r="THW5" s="20"/>
      <c r="THX5" s="20"/>
      <c r="THY5" s="20"/>
      <c r="THZ5" s="20"/>
      <c r="TIA5" s="20"/>
      <c r="TIB5" s="20"/>
      <c r="TIC5" s="20"/>
      <c r="TID5" s="20"/>
      <c r="TIE5" s="20"/>
      <c r="TIF5" s="20"/>
      <c r="TIG5" s="20"/>
      <c r="TIH5" s="20"/>
      <c r="TII5" s="20"/>
      <c r="TIJ5" s="20"/>
      <c r="TIK5" s="20"/>
      <c r="TIL5" s="20"/>
      <c r="TIM5" s="20"/>
      <c r="TIN5" s="20"/>
      <c r="TIO5" s="20"/>
      <c r="TIP5" s="20"/>
      <c r="TIQ5" s="20"/>
      <c r="TIR5" s="20"/>
      <c r="TIS5" s="20"/>
      <c r="TIT5" s="20"/>
      <c r="TIU5" s="20"/>
      <c r="TIV5" s="20"/>
      <c r="TIW5" s="20"/>
      <c r="TIX5" s="20"/>
      <c r="TIY5" s="20"/>
      <c r="TIZ5" s="20"/>
      <c r="TJA5" s="20"/>
      <c r="TJB5" s="20"/>
      <c r="TJC5" s="20"/>
      <c r="TJD5" s="20"/>
      <c r="TJE5" s="20"/>
      <c r="TJF5" s="20"/>
      <c r="TJG5" s="20"/>
      <c r="TJH5" s="20"/>
      <c r="TJI5" s="20"/>
      <c r="TJJ5" s="20"/>
      <c r="TJK5" s="20"/>
      <c r="TJL5" s="20"/>
      <c r="TJM5" s="20"/>
      <c r="TJN5" s="20"/>
      <c r="TJO5" s="20"/>
      <c r="TJP5" s="20"/>
      <c r="TJQ5" s="20"/>
      <c r="TJR5" s="20"/>
      <c r="TJS5" s="20"/>
      <c r="TJT5" s="20"/>
      <c r="TJU5" s="20"/>
      <c r="TJV5" s="20"/>
      <c r="TJW5" s="20"/>
      <c r="TJX5" s="20"/>
      <c r="TJY5" s="20"/>
      <c r="TJZ5" s="20"/>
      <c r="TKA5" s="20"/>
      <c r="TKB5" s="20"/>
      <c r="TKC5" s="20"/>
      <c r="TKD5" s="20"/>
      <c r="TKE5" s="20"/>
      <c r="TKF5" s="20"/>
      <c r="TKG5" s="20"/>
      <c r="TKH5" s="20"/>
      <c r="TKI5" s="20"/>
      <c r="TKJ5" s="20"/>
      <c r="TKK5" s="20"/>
      <c r="TKL5" s="20"/>
      <c r="TKM5" s="20"/>
      <c r="TKN5" s="20"/>
      <c r="TKO5" s="20"/>
      <c r="TKP5" s="20"/>
      <c r="TKQ5" s="20"/>
      <c r="TKR5" s="20"/>
      <c r="TKS5" s="20"/>
      <c r="TKT5" s="20"/>
      <c r="TKU5" s="20"/>
      <c r="TKV5" s="20"/>
      <c r="TKW5" s="20"/>
      <c r="TKX5" s="20"/>
      <c r="TKY5" s="20"/>
      <c r="TKZ5" s="20"/>
      <c r="TLA5" s="20"/>
      <c r="TLB5" s="20"/>
      <c r="TLC5" s="20"/>
      <c r="TLD5" s="20"/>
      <c r="TLE5" s="20"/>
      <c r="TLF5" s="20"/>
      <c r="TLG5" s="20"/>
      <c r="TLH5" s="20"/>
      <c r="TLI5" s="20"/>
      <c r="TLJ5" s="20"/>
      <c r="TLK5" s="20"/>
      <c r="TLL5" s="20"/>
      <c r="TLM5" s="20"/>
      <c r="TLN5" s="20"/>
      <c r="TLO5" s="20"/>
      <c r="TLP5" s="20"/>
      <c r="TLQ5" s="20"/>
      <c r="TLR5" s="20"/>
      <c r="TLS5" s="20"/>
      <c r="TLT5" s="20"/>
      <c r="TLU5" s="20"/>
      <c r="TLV5" s="20"/>
      <c r="TLW5" s="20"/>
      <c r="TLX5" s="20"/>
      <c r="TLY5" s="20"/>
      <c r="TLZ5" s="20"/>
      <c r="TMA5" s="20"/>
      <c r="TMB5" s="20"/>
      <c r="TMC5" s="20"/>
      <c r="TMD5" s="20"/>
      <c r="TME5" s="20"/>
      <c r="TMF5" s="20"/>
      <c r="TMG5" s="20"/>
      <c r="TMH5" s="20"/>
      <c r="TMI5" s="20"/>
      <c r="TMJ5" s="20"/>
      <c r="TMK5" s="20"/>
      <c r="TML5" s="20"/>
      <c r="TMM5" s="20"/>
      <c r="TMN5" s="20"/>
      <c r="TMO5" s="20"/>
      <c r="TMP5" s="20"/>
      <c r="TMQ5" s="20"/>
      <c r="TMR5" s="20"/>
      <c r="TMS5" s="20"/>
      <c r="TMT5" s="20"/>
      <c r="TMU5" s="20"/>
      <c r="TMV5" s="20"/>
      <c r="TMW5" s="20"/>
      <c r="TMX5" s="20"/>
      <c r="TMY5" s="20"/>
      <c r="TMZ5" s="20"/>
      <c r="TNA5" s="20"/>
      <c r="TNB5" s="20"/>
      <c r="TNC5" s="20"/>
      <c r="TND5" s="20"/>
      <c r="TNE5" s="20"/>
      <c r="TNF5" s="20"/>
      <c r="TNG5" s="20"/>
      <c r="TNH5" s="20"/>
      <c r="TNI5" s="20"/>
      <c r="TNJ5" s="20"/>
      <c r="TNK5" s="20"/>
      <c r="TNL5" s="20"/>
      <c r="TNM5" s="20"/>
      <c r="TNN5" s="20"/>
      <c r="TNO5" s="20"/>
      <c r="TNP5" s="20"/>
      <c r="TNQ5" s="20"/>
      <c r="TNR5" s="20"/>
      <c r="TNS5" s="20"/>
      <c r="TNT5" s="20"/>
      <c r="TNU5" s="20"/>
      <c r="TNV5" s="20"/>
      <c r="TNW5" s="20"/>
      <c r="TNX5" s="20"/>
      <c r="TNY5" s="20"/>
      <c r="TNZ5" s="20"/>
      <c r="TOA5" s="20"/>
      <c r="TOB5" s="20"/>
      <c r="TOC5" s="20"/>
      <c r="TOD5" s="20"/>
      <c r="TOE5" s="20"/>
      <c r="TOF5" s="20"/>
      <c r="TOG5" s="20"/>
      <c r="TOH5" s="20"/>
      <c r="TOI5" s="20"/>
      <c r="TOJ5" s="20"/>
      <c r="TOK5" s="20"/>
      <c r="TOL5" s="20"/>
      <c r="TOM5" s="20"/>
      <c r="TON5" s="20"/>
      <c r="TOO5" s="20"/>
      <c r="TOP5" s="20"/>
      <c r="TOQ5" s="20"/>
      <c r="TOR5" s="20"/>
      <c r="TOS5" s="20"/>
      <c r="TOT5" s="20"/>
      <c r="TOU5" s="20"/>
      <c r="TOV5" s="20"/>
      <c r="TOW5" s="20"/>
      <c r="TOX5" s="20"/>
      <c r="TOY5" s="20"/>
      <c r="TOZ5" s="20"/>
      <c r="TPA5" s="20"/>
      <c r="TPB5" s="20"/>
      <c r="TPC5" s="20"/>
      <c r="TPD5" s="20"/>
      <c r="TPE5" s="20"/>
      <c r="TPF5" s="20"/>
      <c r="TPG5" s="20"/>
      <c r="TPH5" s="20"/>
      <c r="TPI5" s="20"/>
      <c r="TPJ5" s="20"/>
      <c r="TPK5" s="20"/>
      <c r="TPL5" s="20"/>
      <c r="TPM5" s="20"/>
      <c r="TPN5" s="20"/>
      <c r="TPO5" s="20"/>
      <c r="TPP5" s="20"/>
      <c r="TPQ5" s="20"/>
      <c r="TPR5" s="20"/>
      <c r="TPS5" s="20"/>
      <c r="TPT5" s="20"/>
      <c r="TPU5" s="20"/>
      <c r="TPV5" s="20"/>
      <c r="TPW5" s="20"/>
      <c r="TPX5" s="20"/>
      <c r="TPY5" s="20"/>
      <c r="TPZ5" s="20"/>
      <c r="TQA5" s="20"/>
      <c r="TQB5" s="20"/>
      <c r="TQC5" s="20"/>
      <c r="TQD5" s="20"/>
      <c r="TQE5" s="20"/>
      <c r="TQF5" s="20"/>
      <c r="TQG5" s="20"/>
      <c r="TQH5" s="20"/>
      <c r="TQI5" s="20"/>
      <c r="TQJ5" s="20"/>
      <c r="TQK5" s="20"/>
      <c r="TQL5" s="20"/>
      <c r="TQM5" s="20"/>
      <c r="TQN5" s="20"/>
      <c r="TQO5" s="20"/>
      <c r="TQP5" s="20"/>
      <c r="TQQ5" s="20"/>
      <c r="TQR5" s="20"/>
      <c r="TQS5" s="20"/>
      <c r="TQT5" s="20"/>
      <c r="TQU5" s="20"/>
      <c r="TQV5" s="20"/>
      <c r="TQW5" s="20"/>
      <c r="TQX5" s="20"/>
      <c r="TQY5" s="20"/>
      <c r="TQZ5" s="20"/>
      <c r="TRA5" s="20"/>
      <c r="TRB5" s="20"/>
      <c r="TRC5" s="20"/>
      <c r="TRD5" s="20"/>
      <c r="TRE5" s="20"/>
      <c r="TRF5" s="20"/>
      <c r="TRG5" s="20"/>
      <c r="TRH5" s="20"/>
      <c r="TRI5" s="20"/>
      <c r="TRJ5" s="20"/>
      <c r="TRK5" s="20"/>
      <c r="TRL5" s="20"/>
      <c r="TRM5" s="20"/>
      <c r="TRN5" s="20"/>
      <c r="TRO5" s="20"/>
      <c r="TRP5" s="20"/>
      <c r="TRQ5" s="20"/>
      <c r="TRR5" s="20"/>
      <c r="TRS5" s="20"/>
      <c r="TRT5" s="20"/>
      <c r="TRU5" s="20"/>
      <c r="TRV5" s="20"/>
      <c r="TRW5" s="20"/>
      <c r="TRX5" s="20"/>
      <c r="TRY5" s="20"/>
      <c r="TRZ5" s="20"/>
      <c r="TSA5" s="20"/>
      <c r="TSB5" s="20"/>
      <c r="TSC5" s="20"/>
      <c r="TSD5" s="20"/>
      <c r="TSE5" s="20"/>
      <c r="TSF5" s="20"/>
      <c r="TSG5" s="20"/>
      <c r="TSH5" s="20"/>
      <c r="TSI5" s="20"/>
      <c r="TSJ5" s="20"/>
      <c r="TSK5" s="20"/>
      <c r="TSL5" s="20"/>
      <c r="TSM5" s="20"/>
      <c r="TSN5" s="20"/>
      <c r="TSO5" s="20"/>
      <c r="TSP5" s="20"/>
      <c r="TSQ5" s="20"/>
      <c r="TSR5" s="20"/>
      <c r="TSS5" s="20"/>
      <c r="TST5" s="20"/>
      <c r="TSU5" s="20"/>
      <c r="TSV5" s="20"/>
      <c r="TSW5" s="20"/>
      <c r="TSX5" s="20"/>
      <c r="TSY5" s="20"/>
      <c r="TSZ5" s="20"/>
      <c r="TTA5" s="20"/>
      <c r="TTB5" s="20"/>
      <c r="TTC5" s="20"/>
      <c r="TTD5" s="20"/>
      <c r="TTE5" s="20"/>
      <c r="TTF5" s="20"/>
      <c r="TTG5" s="20"/>
      <c r="TTH5" s="20"/>
      <c r="TTI5" s="20"/>
      <c r="TTJ5" s="20"/>
      <c r="TTK5" s="20"/>
      <c r="TTL5" s="20"/>
      <c r="TTM5" s="20"/>
      <c r="TTN5" s="20"/>
      <c r="TTO5" s="20"/>
      <c r="TTP5" s="20"/>
      <c r="TTQ5" s="20"/>
      <c r="TTR5" s="20"/>
      <c r="TTS5" s="20"/>
      <c r="TTT5" s="20"/>
      <c r="TTU5" s="20"/>
      <c r="TTV5" s="20"/>
      <c r="TTW5" s="20"/>
      <c r="TTX5" s="20"/>
      <c r="TTY5" s="20"/>
      <c r="TTZ5" s="20"/>
      <c r="TUA5" s="20"/>
      <c r="TUB5" s="20"/>
      <c r="TUC5" s="20"/>
      <c r="TUD5" s="20"/>
      <c r="TUE5" s="20"/>
      <c r="TUF5" s="20"/>
      <c r="TUG5" s="20"/>
      <c r="TUH5" s="20"/>
      <c r="TUI5" s="20"/>
      <c r="TUJ5" s="20"/>
      <c r="TUK5" s="20"/>
      <c r="TUL5" s="20"/>
      <c r="TUM5" s="20"/>
      <c r="TUN5" s="20"/>
      <c r="TUO5" s="20"/>
      <c r="TUP5" s="20"/>
      <c r="TUQ5" s="20"/>
      <c r="TUR5" s="20"/>
      <c r="TUS5" s="20"/>
      <c r="TUT5" s="20"/>
      <c r="TUU5" s="20"/>
      <c r="TUV5" s="20"/>
      <c r="TUW5" s="20"/>
      <c r="TUX5" s="20"/>
      <c r="TUY5" s="20"/>
      <c r="TUZ5" s="20"/>
      <c r="TVA5" s="20"/>
      <c r="TVB5" s="20"/>
      <c r="TVC5" s="20"/>
      <c r="TVD5" s="20"/>
      <c r="TVE5" s="20"/>
      <c r="TVF5" s="20"/>
      <c r="TVG5" s="20"/>
      <c r="TVH5" s="20"/>
      <c r="TVI5" s="20"/>
      <c r="TVJ5" s="20"/>
      <c r="TVK5" s="20"/>
      <c r="TVL5" s="20"/>
      <c r="TVM5" s="20"/>
      <c r="TVN5" s="20"/>
      <c r="TVO5" s="20"/>
      <c r="TVP5" s="20"/>
      <c r="TVQ5" s="20"/>
      <c r="TVR5" s="20"/>
      <c r="TVS5" s="20"/>
      <c r="TVT5" s="20"/>
      <c r="TVU5" s="20"/>
      <c r="TVV5" s="20"/>
      <c r="TVW5" s="20"/>
      <c r="TVX5" s="20"/>
      <c r="TVY5" s="20"/>
      <c r="TVZ5" s="20"/>
      <c r="TWA5" s="20"/>
      <c r="TWB5" s="20"/>
      <c r="TWC5" s="20"/>
      <c r="TWD5" s="20"/>
      <c r="TWE5" s="20"/>
      <c r="TWF5" s="20"/>
      <c r="TWG5" s="20"/>
      <c r="TWH5" s="20"/>
      <c r="TWI5" s="20"/>
      <c r="TWJ5" s="20"/>
      <c r="TWK5" s="20"/>
      <c r="TWL5" s="20"/>
      <c r="TWM5" s="20"/>
      <c r="TWN5" s="20"/>
      <c r="TWO5" s="20"/>
      <c r="TWP5" s="20"/>
      <c r="TWQ5" s="20"/>
      <c r="TWR5" s="20"/>
      <c r="TWS5" s="20"/>
      <c r="TWT5" s="20"/>
      <c r="TWU5" s="20"/>
      <c r="TWV5" s="20"/>
      <c r="TWW5" s="20"/>
      <c r="TWX5" s="20"/>
      <c r="TWY5" s="20"/>
      <c r="TWZ5" s="20"/>
      <c r="TXA5" s="20"/>
      <c r="TXB5" s="20"/>
      <c r="TXC5" s="20"/>
      <c r="TXD5" s="20"/>
      <c r="TXE5" s="20"/>
      <c r="TXF5" s="20"/>
      <c r="TXG5" s="20"/>
      <c r="TXH5" s="20"/>
      <c r="TXI5" s="20"/>
      <c r="TXJ5" s="20"/>
      <c r="TXK5" s="20"/>
      <c r="TXL5" s="20"/>
      <c r="TXM5" s="20"/>
      <c r="TXN5" s="20"/>
      <c r="TXO5" s="20"/>
      <c r="TXP5" s="20"/>
      <c r="TXQ5" s="20"/>
      <c r="TXR5" s="20"/>
      <c r="TXS5" s="20"/>
      <c r="TXT5" s="20"/>
      <c r="TXU5" s="20"/>
      <c r="TXV5" s="20"/>
      <c r="TXW5" s="20"/>
      <c r="TXX5" s="20"/>
      <c r="TXY5" s="20"/>
      <c r="TXZ5" s="20"/>
      <c r="TYA5" s="20"/>
      <c r="TYB5" s="20"/>
      <c r="TYC5" s="20"/>
      <c r="TYD5" s="20"/>
      <c r="TYE5" s="20"/>
      <c r="TYF5" s="20"/>
      <c r="TYG5" s="20"/>
      <c r="TYH5" s="20"/>
      <c r="TYI5" s="20"/>
      <c r="TYJ5" s="20"/>
      <c r="TYK5" s="20"/>
      <c r="TYL5" s="20"/>
      <c r="TYM5" s="20"/>
      <c r="TYN5" s="20"/>
      <c r="TYO5" s="20"/>
      <c r="TYP5" s="20"/>
      <c r="TYQ5" s="20"/>
      <c r="TYR5" s="20"/>
      <c r="TYS5" s="20"/>
      <c r="TYT5" s="20"/>
      <c r="TYU5" s="20"/>
      <c r="TYV5" s="20"/>
      <c r="TYW5" s="20"/>
      <c r="TYX5" s="20"/>
      <c r="TYY5" s="20"/>
      <c r="TYZ5" s="20"/>
      <c r="TZA5" s="20"/>
      <c r="TZB5" s="20"/>
      <c r="TZC5" s="20"/>
      <c r="TZD5" s="20"/>
      <c r="TZE5" s="20"/>
      <c r="TZF5" s="20"/>
      <c r="TZG5" s="20"/>
      <c r="TZH5" s="20"/>
      <c r="TZI5" s="20"/>
      <c r="TZJ5" s="20"/>
      <c r="TZK5" s="20"/>
      <c r="TZL5" s="20"/>
      <c r="TZM5" s="20"/>
      <c r="TZN5" s="20"/>
      <c r="TZO5" s="20"/>
      <c r="TZP5" s="20"/>
      <c r="TZQ5" s="20"/>
      <c r="TZR5" s="20"/>
      <c r="TZS5" s="20"/>
      <c r="TZT5" s="20"/>
      <c r="TZU5" s="20"/>
      <c r="TZV5" s="20"/>
      <c r="TZW5" s="20"/>
      <c r="TZX5" s="20"/>
      <c r="TZY5" s="20"/>
      <c r="TZZ5" s="20"/>
      <c r="UAA5" s="20"/>
      <c r="UAB5" s="20"/>
      <c r="UAC5" s="20"/>
      <c r="UAD5" s="20"/>
      <c r="UAE5" s="20"/>
      <c r="UAF5" s="20"/>
      <c r="UAG5" s="20"/>
      <c r="UAH5" s="20"/>
      <c r="UAI5" s="20"/>
      <c r="UAJ5" s="20"/>
      <c r="UAK5" s="20"/>
      <c r="UAL5" s="20"/>
      <c r="UAM5" s="20"/>
      <c r="UAN5" s="20"/>
      <c r="UAO5" s="20"/>
      <c r="UAP5" s="20"/>
      <c r="UAQ5" s="20"/>
      <c r="UAR5" s="20"/>
      <c r="UAS5" s="20"/>
      <c r="UAT5" s="20"/>
      <c r="UAU5" s="20"/>
      <c r="UAV5" s="20"/>
      <c r="UAW5" s="20"/>
      <c r="UAX5" s="20"/>
      <c r="UAY5" s="20"/>
      <c r="UAZ5" s="20"/>
      <c r="UBA5" s="20"/>
      <c r="UBB5" s="20"/>
      <c r="UBC5" s="20"/>
      <c r="UBD5" s="20"/>
      <c r="UBE5" s="20"/>
      <c r="UBF5" s="20"/>
      <c r="UBG5" s="20"/>
      <c r="UBH5" s="20"/>
      <c r="UBI5" s="20"/>
      <c r="UBJ5" s="20"/>
      <c r="UBK5" s="20"/>
      <c r="UBL5" s="20"/>
      <c r="UBM5" s="20"/>
      <c r="UBN5" s="20"/>
      <c r="UBO5" s="20"/>
      <c r="UBP5" s="20"/>
      <c r="UBQ5" s="20"/>
      <c r="UBR5" s="20"/>
      <c r="UBS5" s="20"/>
      <c r="UBT5" s="20"/>
      <c r="UBU5" s="20"/>
      <c r="UBV5" s="20"/>
      <c r="UBW5" s="20"/>
      <c r="UBX5" s="20"/>
      <c r="UBY5" s="20"/>
      <c r="UBZ5" s="20"/>
      <c r="UCA5" s="20"/>
      <c r="UCB5" s="20"/>
      <c r="UCC5" s="20"/>
      <c r="UCD5" s="20"/>
      <c r="UCE5" s="20"/>
      <c r="UCF5" s="20"/>
      <c r="UCG5" s="20"/>
      <c r="UCH5" s="20"/>
      <c r="UCI5" s="20"/>
      <c r="UCJ5" s="20"/>
      <c r="UCK5" s="20"/>
      <c r="UCL5" s="20"/>
      <c r="UCM5" s="20"/>
      <c r="UCN5" s="20"/>
      <c r="UCO5" s="20"/>
      <c r="UCP5" s="20"/>
      <c r="UCQ5" s="20"/>
      <c r="UCR5" s="20"/>
      <c r="UCS5" s="20"/>
      <c r="UCT5" s="20"/>
      <c r="UCU5" s="20"/>
      <c r="UCV5" s="20"/>
      <c r="UCW5" s="20"/>
      <c r="UCX5" s="20"/>
      <c r="UCY5" s="20"/>
      <c r="UCZ5" s="20"/>
      <c r="UDA5" s="20"/>
      <c r="UDB5" s="20"/>
      <c r="UDC5" s="20"/>
      <c r="UDD5" s="20"/>
      <c r="UDE5" s="20"/>
      <c r="UDF5" s="20"/>
      <c r="UDG5" s="20"/>
      <c r="UDH5" s="20"/>
      <c r="UDI5" s="20"/>
      <c r="UDJ5" s="20"/>
      <c r="UDK5" s="20"/>
      <c r="UDL5" s="20"/>
      <c r="UDM5" s="20"/>
      <c r="UDN5" s="20"/>
      <c r="UDO5" s="20"/>
      <c r="UDP5" s="20"/>
      <c r="UDQ5" s="20"/>
      <c r="UDR5" s="20"/>
      <c r="UDS5" s="20"/>
      <c r="UDT5" s="20"/>
      <c r="UDU5" s="20"/>
      <c r="UDV5" s="20"/>
      <c r="UDW5" s="20"/>
      <c r="UDX5" s="20"/>
      <c r="UDY5" s="20"/>
      <c r="UDZ5" s="20"/>
      <c r="UEA5" s="20"/>
      <c r="UEB5" s="20"/>
      <c r="UEC5" s="20"/>
      <c r="UED5" s="20"/>
      <c r="UEE5" s="20"/>
      <c r="UEF5" s="20"/>
      <c r="UEG5" s="20"/>
      <c r="UEH5" s="20"/>
      <c r="UEI5" s="20"/>
      <c r="UEJ5" s="20"/>
      <c r="UEK5" s="20"/>
      <c r="UEL5" s="20"/>
      <c r="UEM5" s="20"/>
      <c r="UEN5" s="20"/>
      <c r="UEO5" s="20"/>
      <c r="UEP5" s="20"/>
      <c r="UEQ5" s="20"/>
      <c r="UER5" s="20"/>
      <c r="UES5" s="20"/>
      <c r="UET5" s="20"/>
      <c r="UEU5" s="20"/>
      <c r="UEV5" s="20"/>
      <c r="UEW5" s="20"/>
      <c r="UEX5" s="20"/>
      <c r="UEY5" s="20"/>
      <c r="UEZ5" s="20"/>
      <c r="UFA5" s="20"/>
      <c r="UFB5" s="20"/>
      <c r="UFC5" s="20"/>
      <c r="UFD5" s="20"/>
      <c r="UFE5" s="20"/>
      <c r="UFF5" s="20"/>
      <c r="UFG5" s="20"/>
      <c r="UFH5" s="20"/>
      <c r="UFI5" s="20"/>
      <c r="UFJ5" s="20"/>
      <c r="UFK5" s="20"/>
      <c r="UFL5" s="20"/>
      <c r="UFM5" s="20"/>
      <c r="UFN5" s="20"/>
      <c r="UFO5" s="20"/>
      <c r="UFP5" s="20"/>
      <c r="UFQ5" s="20"/>
      <c r="UFR5" s="20"/>
      <c r="UFS5" s="20"/>
      <c r="UFT5" s="20"/>
      <c r="UFU5" s="20"/>
      <c r="UFV5" s="20"/>
      <c r="UFW5" s="20"/>
      <c r="UFX5" s="20"/>
      <c r="UFY5" s="20"/>
      <c r="UFZ5" s="20"/>
      <c r="UGA5" s="20"/>
      <c r="UGB5" s="20"/>
      <c r="UGC5" s="20"/>
      <c r="UGD5" s="20"/>
      <c r="UGE5" s="20"/>
      <c r="UGF5" s="20"/>
      <c r="UGG5" s="20"/>
      <c r="UGH5" s="20"/>
      <c r="UGI5" s="20"/>
      <c r="UGJ5" s="20"/>
      <c r="UGK5" s="20"/>
      <c r="UGL5" s="20"/>
      <c r="UGM5" s="20"/>
      <c r="UGN5" s="20"/>
      <c r="UGO5" s="20"/>
      <c r="UGP5" s="20"/>
      <c r="UGQ5" s="20"/>
      <c r="UGR5" s="20"/>
      <c r="UGS5" s="20"/>
      <c r="UGT5" s="20"/>
      <c r="UGU5" s="20"/>
      <c r="UGV5" s="20"/>
      <c r="UGW5" s="20"/>
      <c r="UGX5" s="20"/>
      <c r="UGY5" s="20"/>
      <c r="UGZ5" s="20"/>
      <c r="UHA5" s="20"/>
      <c r="UHB5" s="20"/>
      <c r="UHC5" s="20"/>
      <c r="UHD5" s="20"/>
      <c r="UHE5" s="20"/>
      <c r="UHF5" s="20"/>
      <c r="UHG5" s="20"/>
      <c r="UHH5" s="20"/>
      <c r="UHI5" s="20"/>
      <c r="UHJ5" s="20"/>
      <c r="UHK5" s="20"/>
      <c r="UHL5" s="20"/>
      <c r="UHM5" s="20"/>
      <c r="UHN5" s="20"/>
      <c r="UHO5" s="20"/>
      <c r="UHP5" s="20"/>
      <c r="UHQ5" s="20"/>
      <c r="UHR5" s="20"/>
      <c r="UHS5" s="20"/>
      <c r="UHT5" s="20"/>
      <c r="UHU5" s="20"/>
      <c r="UHV5" s="20"/>
      <c r="UHW5" s="20"/>
      <c r="UHX5" s="20"/>
      <c r="UHY5" s="20"/>
      <c r="UHZ5" s="20"/>
      <c r="UIA5" s="20"/>
      <c r="UIB5" s="20"/>
      <c r="UIC5" s="20"/>
      <c r="UID5" s="20"/>
      <c r="UIE5" s="20"/>
      <c r="UIF5" s="20"/>
      <c r="UIG5" s="20"/>
      <c r="UIH5" s="20"/>
      <c r="UII5" s="20"/>
      <c r="UIJ5" s="20"/>
      <c r="UIK5" s="20"/>
      <c r="UIL5" s="20"/>
      <c r="UIM5" s="20"/>
      <c r="UIN5" s="20"/>
      <c r="UIO5" s="20"/>
      <c r="UIP5" s="20"/>
      <c r="UIQ5" s="20"/>
      <c r="UIR5" s="20"/>
      <c r="UIS5" s="20"/>
      <c r="UIT5" s="20"/>
      <c r="UIU5" s="20"/>
      <c r="UIV5" s="20"/>
      <c r="UIW5" s="20"/>
      <c r="UIX5" s="20"/>
      <c r="UIY5" s="20"/>
      <c r="UIZ5" s="20"/>
      <c r="UJA5" s="20"/>
      <c r="UJB5" s="20"/>
      <c r="UJC5" s="20"/>
      <c r="UJD5" s="20"/>
      <c r="UJE5" s="20"/>
      <c r="UJF5" s="20"/>
      <c r="UJG5" s="20"/>
      <c r="UJH5" s="20"/>
      <c r="UJI5" s="20"/>
      <c r="UJJ5" s="20"/>
      <c r="UJK5" s="20"/>
      <c r="UJL5" s="20"/>
      <c r="UJM5" s="20"/>
      <c r="UJN5" s="20"/>
      <c r="UJO5" s="20"/>
      <c r="UJP5" s="20"/>
      <c r="UJQ5" s="20"/>
      <c r="UJR5" s="20"/>
      <c r="UJS5" s="20"/>
      <c r="UJT5" s="20"/>
      <c r="UJU5" s="20"/>
      <c r="UJV5" s="20"/>
      <c r="UJW5" s="20"/>
      <c r="UJX5" s="20"/>
      <c r="UJY5" s="20"/>
      <c r="UJZ5" s="20"/>
      <c r="UKA5" s="20"/>
      <c r="UKB5" s="20"/>
      <c r="UKC5" s="20"/>
      <c r="UKD5" s="20"/>
      <c r="UKE5" s="20"/>
      <c r="UKF5" s="20"/>
      <c r="UKG5" s="20"/>
      <c r="UKH5" s="20"/>
      <c r="UKI5" s="20"/>
      <c r="UKJ5" s="20"/>
      <c r="UKK5" s="20"/>
      <c r="UKL5" s="20"/>
      <c r="UKM5" s="20"/>
      <c r="UKN5" s="20"/>
      <c r="UKO5" s="20"/>
      <c r="UKP5" s="20"/>
      <c r="UKQ5" s="20"/>
      <c r="UKR5" s="20"/>
      <c r="UKS5" s="20"/>
      <c r="UKT5" s="20"/>
      <c r="UKU5" s="20"/>
      <c r="UKV5" s="20"/>
      <c r="UKW5" s="20"/>
      <c r="UKX5" s="20"/>
      <c r="UKY5" s="20"/>
      <c r="UKZ5" s="20"/>
      <c r="ULA5" s="20"/>
      <c r="ULB5" s="20"/>
      <c r="ULC5" s="20"/>
      <c r="ULD5" s="20"/>
      <c r="ULE5" s="20"/>
      <c r="ULF5" s="20"/>
      <c r="ULG5" s="20"/>
      <c r="ULH5" s="20"/>
      <c r="ULI5" s="20"/>
      <c r="ULJ5" s="20"/>
      <c r="ULK5" s="20"/>
      <c r="ULL5" s="20"/>
      <c r="ULM5" s="20"/>
      <c r="ULN5" s="20"/>
      <c r="ULO5" s="20"/>
      <c r="ULP5" s="20"/>
      <c r="ULQ5" s="20"/>
      <c r="ULR5" s="20"/>
      <c r="ULS5" s="20"/>
      <c r="ULT5" s="20"/>
      <c r="ULU5" s="20"/>
      <c r="ULV5" s="20"/>
      <c r="ULW5" s="20"/>
      <c r="ULX5" s="20"/>
      <c r="ULY5" s="20"/>
      <c r="ULZ5" s="20"/>
      <c r="UMA5" s="20"/>
      <c r="UMB5" s="20"/>
      <c r="UMC5" s="20"/>
      <c r="UMD5" s="20"/>
      <c r="UME5" s="20"/>
      <c r="UMF5" s="20"/>
      <c r="UMG5" s="20"/>
      <c r="UMH5" s="20"/>
      <c r="UMI5" s="20"/>
      <c r="UMJ5" s="20"/>
      <c r="UMK5" s="20"/>
      <c r="UML5" s="20"/>
      <c r="UMM5" s="20"/>
      <c r="UMN5" s="20"/>
      <c r="UMO5" s="20"/>
      <c r="UMP5" s="20"/>
      <c r="UMQ5" s="20"/>
      <c r="UMR5" s="20"/>
      <c r="UMS5" s="20"/>
      <c r="UMT5" s="20"/>
      <c r="UMU5" s="20"/>
      <c r="UMV5" s="20"/>
      <c r="UMW5" s="20"/>
      <c r="UMX5" s="20"/>
      <c r="UMY5" s="20"/>
      <c r="UMZ5" s="20"/>
      <c r="UNA5" s="20"/>
      <c r="UNB5" s="20"/>
      <c r="UNC5" s="20"/>
      <c r="UND5" s="20"/>
      <c r="UNE5" s="20"/>
      <c r="UNF5" s="20"/>
      <c r="UNG5" s="20"/>
      <c r="UNH5" s="20"/>
      <c r="UNI5" s="20"/>
      <c r="UNJ5" s="20"/>
      <c r="UNK5" s="20"/>
      <c r="UNL5" s="20"/>
      <c r="UNM5" s="20"/>
      <c r="UNN5" s="20"/>
      <c r="UNO5" s="20"/>
      <c r="UNP5" s="20"/>
      <c r="UNQ5" s="20"/>
      <c r="UNR5" s="20"/>
      <c r="UNS5" s="20"/>
      <c r="UNT5" s="20"/>
      <c r="UNU5" s="20"/>
      <c r="UNV5" s="20"/>
      <c r="UNW5" s="20"/>
      <c r="UNX5" s="20"/>
      <c r="UNY5" s="20"/>
      <c r="UNZ5" s="20"/>
      <c r="UOA5" s="20"/>
      <c r="UOB5" s="20"/>
      <c r="UOC5" s="20"/>
      <c r="UOD5" s="20"/>
      <c r="UOE5" s="20"/>
      <c r="UOF5" s="20"/>
      <c r="UOG5" s="20"/>
      <c r="UOH5" s="20"/>
      <c r="UOI5" s="20"/>
      <c r="UOJ5" s="20"/>
      <c r="UOK5" s="20"/>
      <c r="UOL5" s="20"/>
      <c r="UOM5" s="20"/>
      <c r="UON5" s="20"/>
      <c r="UOO5" s="20"/>
      <c r="UOP5" s="20"/>
      <c r="UOQ5" s="20"/>
      <c r="UOR5" s="20"/>
      <c r="UOS5" s="20"/>
      <c r="UOT5" s="20"/>
      <c r="UOU5" s="20"/>
      <c r="UOV5" s="20"/>
      <c r="UOW5" s="20"/>
      <c r="UOX5" s="20"/>
      <c r="UOY5" s="20"/>
      <c r="UOZ5" s="20"/>
      <c r="UPA5" s="20"/>
      <c r="UPB5" s="20"/>
      <c r="UPC5" s="20"/>
      <c r="UPD5" s="20"/>
      <c r="UPE5" s="20"/>
      <c r="UPF5" s="20"/>
      <c r="UPG5" s="20"/>
      <c r="UPH5" s="20"/>
      <c r="UPI5" s="20"/>
      <c r="UPJ5" s="20"/>
      <c r="UPK5" s="20"/>
      <c r="UPL5" s="20"/>
      <c r="UPM5" s="20"/>
      <c r="UPN5" s="20"/>
      <c r="UPO5" s="20"/>
      <c r="UPP5" s="20"/>
      <c r="UPQ5" s="20"/>
      <c r="UPR5" s="20"/>
      <c r="UPS5" s="20"/>
      <c r="UPT5" s="20"/>
      <c r="UPU5" s="20"/>
      <c r="UPV5" s="20"/>
      <c r="UPW5" s="20"/>
      <c r="UPX5" s="20"/>
      <c r="UPY5" s="20"/>
      <c r="UPZ5" s="20"/>
      <c r="UQA5" s="20"/>
      <c r="UQB5" s="20"/>
      <c r="UQC5" s="20"/>
      <c r="UQD5" s="20"/>
      <c r="UQE5" s="20"/>
      <c r="UQF5" s="20"/>
      <c r="UQG5" s="20"/>
      <c r="UQH5" s="20"/>
      <c r="UQI5" s="20"/>
      <c r="UQJ5" s="20"/>
      <c r="UQK5" s="20"/>
      <c r="UQL5" s="20"/>
      <c r="UQM5" s="20"/>
      <c r="UQN5" s="20"/>
      <c r="UQO5" s="20"/>
      <c r="UQP5" s="20"/>
      <c r="UQQ5" s="20"/>
      <c r="UQR5" s="20"/>
      <c r="UQS5" s="20"/>
      <c r="UQT5" s="20"/>
      <c r="UQU5" s="20"/>
      <c r="UQV5" s="20"/>
      <c r="UQW5" s="20"/>
      <c r="UQX5" s="20"/>
      <c r="UQY5" s="20"/>
      <c r="UQZ5" s="20"/>
      <c r="URA5" s="20"/>
      <c r="URB5" s="20"/>
      <c r="URC5" s="20"/>
      <c r="URD5" s="20"/>
      <c r="URE5" s="20"/>
      <c r="URF5" s="20"/>
      <c r="URG5" s="20"/>
      <c r="URH5" s="20"/>
      <c r="URI5" s="20"/>
      <c r="URJ5" s="20"/>
      <c r="URK5" s="20"/>
      <c r="URL5" s="20"/>
      <c r="URM5" s="20"/>
      <c r="URN5" s="20"/>
      <c r="URO5" s="20"/>
      <c r="URP5" s="20"/>
      <c r="URQ5" s="20"/>
      <c r="URR5" s="20"/>
      <c r="URS5" s="20"/>
      <c r="URT5" s="20"/>
      <c r="URU5" s="20"/>
      <c r="URV5" s="20"/>
      <c r="URW5" s="20"/>
      <c r="URX5" s="20"/>
      <c r="URY5" s="20"/>
      <c r="URZ5" s="20"/>
      <c r="USA5" s="20"/>
      <c r="USB5" s="20"/>
      <c r="USC5" s="20"/>
      <c r="USD5" s="20"/>
      <c r="USE5" s="20"/>
      <c r="USF5" s="20"/>
      <c r="USG5" s="20"/>
      <c r="USH5" s="20"/>
      <c r="USI5" s="20"/>
      <c r="USJ5" s="20"/>
      <c r="USK5" s="20"/>
      <c r="USL5" s="20"/>
      <c r="USM5" s="20"/>
      <c r="USN5" s="20"/>
      <c r="USO5" s="20"/>
      <c r="USP5" s="20"/>
      <c r="USQ5" s="20"/>
      <c r="USR5" s="20"/>
      <c r="USS5" s="20"/>
      <c r="UST5" s="20"/>
      <c r="USU5" s="20"/>
      <c r="USV5" s="20"/>
      <c r="USW5" s="20"/>
      <c r="USX5" s="20"/>
      <c r="USY5" s="20"/>
      <c r="USZ5" s="20"/>
      <c r="UTA5" s="20"/>
      <c r="UTB5" s="20"/>
      <c r="UTC5" s="20"/>
      <c r="UTD5" s="20"/>
      <c r="UTE5" s="20"/>
      <c r="UTF5" s="20"/>
      <c r="UTG5" s="20"/>
      <c r="UTH5" s="20"/>
      <c r="UTI5" s="20"/>
      <c r="UTJ5" s="20"/>
      <c r="UTK5" s="20"/>
      <c r="UTL5" s="20"/>
      <c r="UTM5" s="20"/>
      <c r="UTN5" s="20"/>
      <c r="UTO5" s="20"/>
      <c r="UTP5" s="20"/>
      <c r="UTQ5" s="20"/>
      <c r="UTR5" s="20"/>
      <c r="UTS5" s="20"/>
      <c r="UTT5" s="20"/>
      <c r="UTU5" s="20"/>
      <c r="UTV5" s="20"/>
      <c r="UTW5" s="20"/>
      <c r="UTX5" s="20"/>
      <c r="UTY5" s="20"/>
      <c r="UTZ5" s="20"/>
      <c r="UUA5" s="20"/>
      <c r="UUB5" s="20"/>
      <c r="UUC5" s="20"/>
      <c r="UUD5" s="20"/>
      <c r="UUE5" s="20"/>
      <c r="UUF5" s="20"/>
      <c r="UUG5" s="20"/>
      <c r="UUH5" s="20"/>
      <c r="UUI5" s="20"/>
      <c r="UUJ5" s="20"/>
      <c r="UUK5" s="20"/>
      <c r="UUL5" s="20"/>
      <c r="UUM5" s="20"/>
      <c r="UUN5" s="20"/>
      <c r="UUO5" s="20"/>
      <c r="UUP5" s="20"/>
      <c r="UUQ5" s="20"/>
      <c r="UUR5" s="20"/>
      <c r="UUS5" s="20"/>
      <c r="UUT5" s="20"/>
      <c r="UUU5" s="20"/>
      <c r="UUV5" s="20"/>
      <c r="UUW5" s="20"/>
      <c r="UUX5" s="20"/>
      <c r="UUY5" s="20"/>
      <c r="UUZ5" s="20"/>
      <c r="UVA5" s="20"/>
      <c r="UVB5" s="20"/>
      <c r="UVC5" s="20"/>
      <c r="UVD5" s="20"/>
      <c r="UVE5" s="20"/>
      <c r="UVF5" s="20"/>
      <c r="UVG5" s="20"/>
      <c r="UVH5" s="20"/>
      <c r="UVI5" s="20"/>
      <c r="UVJ5" s="20"/>
      <c r="UVK5" s="20"/>
      <c r="UVL5" s="20"/>
      <c r="UVM5" s="20"/>
      <c r="UVN5" s="20"/>
      <c r="UVO5" s="20"/>
      <c r="UVP5" s="20"/>
      <c r="UVQ5" s="20"/>
      <c r="UVR5" s="20"/>
      <c r="UVS5" s="20"/>
      <c r="UVT5" s="20"/>
      <c r="UVU5" s="20"/>
      <c r="UVV5" s="20"/>
      <c r="UVW5" s="20"/>
      <c r="UVX5" s="20"/>
      <c r="UVY5" s="20"/>
      <c r="UVZ5" s="20"/>
      <c r="UWA5" s="20"/>
      <c r="UWB5" s="20"/>
      <c r="UWC5" s="20"/>
      <c r="UWD5" s="20"/>
      <c r="UWE5" s="20"/>
      <c r="UWF5" s="20"/>
      <c r="UWG5" s="20"/>
      <c r="UWH5" s="20"/>
      <c r="UWI5" s="20"/>
      <c r="UWJ5" s="20"/>
      <c r="UWK5" s="20"/>
      <c r="UWL5" s="20"/>
      <c r="UWM5" s="20"/>
      <c r="UWN5" s="20"/>
      <c r="UWO5" s="20"/>
      <c r="UWP5" s="20"/>
      <c r="UWQ5" s="20"/>
      <c r="UWR5" s="20"/>
      <c r="UWS5" s="20"/>
      <c r="UWT5" s="20"/>
      <c r="UWU5" s="20"/>
      <c r="UWV5" s="20"/>
      <c r="UWW5" s="20"/>
      <c r="UWX5" s="20"/>
      <c r="UWY5" s="20"/>
      <c r="UWZ5" s="20"/>
      <c r="UXA5" s="20"/>
      <c r="UXB5" s="20"/>
      <c r="UXC5" s="20"/>
      <c r="UXD5" s="20"/>
      <c r="UXE5" s="20"/>
      <c r="UXF5" s="20"/>
      <c r="UXG5" s="20"/>
      <c r="UXH5" s="20"/>
      <c r="UXI5" s="20"/>
      <c r="UXJ5" s="20"/>
      <c r="UXK5" s="20"/>
      <c r="UXL5" s="20"/>
      <c r="UXM5" s="20"/>
      <c r="UXN5" s="20"/>
      <c r="UXO5" s="20"/>
      <c r="UXP5" s="20"/>
      <c r="UXQ5" s="20"/>
      <c r="UXR5" s="20"/>
      <c r="UXS5" s="20"/>
      <c r="UXT5" s="20"/>
      <c r="UXU5" s="20"/>
      <c r="UXV5" s="20"/>
      <c r="UXW5" s="20"/>
      <c r="UXX5" s="20"/>
      <c r="UXY5" s="20"/>
      <c r="UXZ5" s="20"/>
      <c r="UYA5" s="20"/>
      <c r="UYB5" s="20"/>
      <c r="UYC5" s="20"/>
      <c r="UYD5" s="20"/>
      <c r="UYE5" s="20"/>
      <c r="UYF5" s="20"/>
      <c r="UYG5" s="20"/>
      <c r="UYH5" s="20"/>
      <c r="UYI5" s="20"/>
      <c r="UYJ5" s="20"/>
      <c r="UYK5" s="20"/>
      <c r="UYL5" s="20"/>
      <c r="UYM5" s="20"/>
      <c r="UYN5" s="20"/>
      <c r="UYO5" s="20"/>
      <c r="UYP5" s="20"/>
      <c r="UYQ5" s="20"/>
      <c r="UYR5" s="20"/>
      <c r="UYS5" s="20"/>
      <c r="UYT5" s="20"/>
      <c r="UYU5" s="20"/>
      <c r="UYV5" s="20"/>
      <c r="UYW5" s="20"/>
      <c r="UYX5" s="20"/>
      <c r="UYY5" s="20"/>
      <c r="UYZ5" s="20"/>
      <c r="UZA5" s="20"/>
      <c r="UZB5" s="20"/>
      <c r="UZC5" s="20"/>
      <c r="UZD5" s="20"/>
      <c r="UZE5" s="20"/>
      <c r="UZF5" s="20"/>
      <c r="UZG5" s="20"/>
      <c r="UZH5" s="20"/>
      <c r="UZI5" s="20"/>
      <c r="UZJ5" s="20"/>
      <c r="UZK5" s="20"/>
      <c r="UZL5" s="20"/>
      <c r="UZM5" s="20"/>
      <c r="UZN5" s="20"/>
      <c r="UZO5" s="20"/>
      <c r="UZP5" s="20"/>
      <c r="UZQ5" s="20"/>
      <c r="UZR5" s="20"/>
      <c r="UZS5" s="20"/>
      <c r="UZT5" s="20"/>
      <c r="UZU5" s="20"/>
      <c r="UZV5" s="20"/>
      <c r="UZW5" s="20"/>
      <c r="UZX5" s="20"/>
      <c r="UZY5" s="20"/>
      <c r="UZZ5" s="20"/>
      <c r="VAA5" s="20"/>
      <c r="VAB5" s="20"/>
      <c r="VAC5" s="20"/>
      <c r="VAD5" s="20"/>
      <c r="VAE5" s="20"/>
      <c r="VAF5" s="20"/>
      <c r="VAG5" s="20"/>
      <c r="VAH5" s="20"/>
      <c r="VAI5" s="20"/>
      <c r="VAJ5" s="20"/>
      <c r="VAK5" s="20"/>
      <c r="VAL5" s="20"/>
      <c r="VAM5" s="20"/>
      <c r="VAN5" s="20"/>
      <c r="VAO5" s="20"/>
      <c r="VAP5" s="20"/>
      <c r="VAQ5" s="20"/>
      <c r="VAR5" s="20"/>
      <c r="VAS5" s="20"/>
      <c r="VAT5" s="20"/>
      <c r="VAU5" s="20"/>
      <c r="VAV5" s="20"/>
      <c r="VAW5" s="20"/>
      <c r="VAX5" s="20"/>
      <c r="VAY5" s="20"/>
      <c r="VAZ5" s="20"/>
      <c r="VBA5" s="20"/>
      <c r="VBB5" s="20"/>
      <c r="VBC5" s="20"/>
      <c r="VBD5" s="20"/>
      <c r="VBE5" s="20"/>
      <c r="VBF5" s="20"/>
      <c r="VBG5" s="20"/>
      <c r="VBH5" s="20"/>
      <c r="VBI5" s="20"/>
      <c r="VBJ5" s="20"/>
      <c r="VBK5" s="20"/>
      <c r="VBL5" s="20"/>
      <c r="VBM5" s="20"/>
      <c r="VBN5" s="20"/>
      <c r="VBO5" s="20"/>
      <c r="VBP5" s="20"/>
      <c r="VBQ5" s="20"/>
      <c r="VBR5" s="20"/>
      <c r="VBS5" s="20"/>
      <c r="VBT5" s="20"/>
      <c r="VBU5" s="20"/>
      <c r="VBV5" s="20"/>
      <c r="VBW5" s="20"/>
      <c r="VBX5" s="20"/>
      <c r="VBY5" s="20"/>
      <c r="VBZ5" s="20"/>
      <c r="VCA5" s="20"/>
      <c r="VCB5" s="20"/>
      <c r="VCC5" s="20"/>
      <c r="VCD5" s="20"/>
      <c r="VCE5" s="20"/>
      <c r="VCF5" s="20"/>
      <c r="VCG5" s="20"/>
      <c r="VCH5" s="20"/>
      <c r="VCI5" s="20"/>
      <c r="VCJ5" s="20"/>
      <c r="VCK5" s="20"/>
      <c r="VCL5" s="20"/>
      <c r="VCM5" s="20"/>
      <c r="VCN5" s="20"/>
      <c r="VCO5" s="20"/>
      <c r="VCP5" s="20"/>
      <c r="VCQ5" s="20"/>
      <c r="VCR5" s="20"/>
      <c r="VCS5" s="20"/>
      <c r="VCT5" s="20"/>
      <c r="VCU5" s="20"/>
      <c r="VCV5" s="20"/>
      <c r="VCW5" s="20"/>
      <c r="VCX5" s="20"/>
      <c r="VCY5" s="20"/>
      <c r="VCZ5" s="20"/>
      <c r="VDA5" s="20"/>
      <c r="VDB5" s="20"/>
      <c r="VDC5" s="20"/>
      <c r="VDD5" s="20"/>
      <c r="VDE5" s="20"/>
      <c r="VDF5" s="20"/>
      <c r="VDG5" s="20"/>
      <c r="VDH5" s="20"/>
      <c r="VDI5" s="20"/>
      <c r="VDJ5" s="20"/>
      <c r="VDK5" s="20"/>
      <c r="VDL5" s="20"/>
      <c r="VDM5" s="20"/>
      <c r="VDN5" s="20"/>
      <c r="VDO5" s="20"/>
      <c r="VDP5" s="20"/>
      <c r="VDQ5" s="20"/>
      <c r="VDR5" s="20"/>
      <c r="VDS5" s="20"/>
      <c r="VDT5" s="20"/>
      <c r="VDU5" s="20"/>
      <c r="VDV5" s="20"/>
      <c r="VDW5" s="20"/>
      <c r="VDX5" s="20"/>
      <c r="VDY5" s="20"/>
      <c r="VDZ5" s="20"/>
      <c r="VEA5" s="20"/>
      <c r="VEB5" s="20"/>
      <c r="VEC5" s="20"/>
      <c r="VED5" s="20"/>
      <c r="VEE5" s="20"/>
      <c r="VEF5" s="20"/>
      <c r="VEG5" s="20"/>
      <c r="VEH5" s="20"/>
      <c r="VEI5" s="20"/>
      <c r="VEJ5" s="20"/>
      <c r="VEK5" s="20"/>
      <c r="VEL5" s="20"/>
      <c r="VEM5" s="20"/>
      <c r="VEN5" s="20"/>
      <c r="VEO5" s="20"/>
      <c r="VEP5" s="20"/>
      <c r="VEQ5" s="20"/>
      <c r="VER5" s="20"/>
      <c r="VES5" s="20"/>
      <c r="VET5" s="20"/>
      <c r="VEU5" s="20"/>
      <c r="VEV5" s="20"/>
      <c r="VEW5" s="20"/>
      <c r="VEX5" s="20"/>
      <c r="VEY5" s="20"/>
      <c r="VEZ5" s="20"/>
      <c r="VFA5" s="20"/>
      <c r="VFB5" s="20"/>
      <c r="VFC5" s="20"/>
      <c r="VFD5" s="20"/>
      <c r="VFE5" s="20"/>
      <c r="VFF5" s="20"/>
      <c r="VFG5" s="20"/>
      <c r="VFH5" s="20"/>
      <c r="VFI5" s="20"/>
      <c r="VFJ5" s="20"/>
      <c r="VFK5" s="20"/>
      <c r="VFL5" s="20"/>
      <c r="VFM5" s="20"/>
      <c r="VFN5" s="20"/>
      <c r="VFO5" s="20"/>
      <c r="VFP5" s="20"/>
      <c r="VFQ5" s="20"/>
      <c r="VFR5" s="20"/>
      <c r="VFS5" s="20"/>
      <c r="VFT5" s="20"/>
      <c r="VFU5" s="20"/>
      <c r="VFV5" s="20"/>
      <c r="VFW5" s="20"/>
      <c r="VFX5" s="20"/>
      <c r="VFY5" s="20"/>
      <c r="VFZ5" s="20"/>
      <c r="VGA5" s="20"/>
      <c r="VGB5" s="20"/>
      <c r="VGC5" s="20"/>
      <c r="VGD5" s="20"/>
      <c r="VGE5" s="20"/>
      <c r="VGF5" s="20"/>
      <c r="VGG5" s="20"/>
      <c r="VGH5" s="20"/>
      <c r="VGI5" s="20"/>
      <c r="VGJ5" s="20"/>
      <c r="VGK5" s="20"/>
      <c r="VGL5" s="20"/>
      <c r="VGM5" s="20"/>
      <c r="VGN5" s="20"/>
      <c r="VGO5" s="20"/>
      <c r="VGP5" s="20"/>
      <c r="VGQ5" s="20"/>
      <c r="VGR5" s="20"/>
      <c r="VGS5" s="20"/>
      <c r="VGT5" s="20"/>
      <c r="VGU5" s="20"/>
      <c r="VGV5" s="20"/>
      <c r="VGW5" s="20"/>
      <c r="VGX5" s="20"/>
      <c r="VGY5" s="20"/>
      <c r="VGZ5" s="20"/>
      <c r="VHA5" s="20"/>
      <c r="VHB5" s="20"/>
      <c r="VHC5" s="20"/>
      <c r="VHD5" s="20"/>
      <c r="VHE5" s="20"/>
      <c r="VHF5" s="20"/>
      <c r="VHG5" s="20"/>
      <c r="VHH5" s="20"/>
      <c r="VHI5" s="20"/>
      <c r="VHJ5" s="20"/>
      <c r="VHK5" s="20"/>
      <c r="VHL5" s="20"/>
      <c r="VHM5" s="20"/>
      <c r="VHN5" s="20"/>
      <c r="VHO5" s="20"/>
      <c r="VHP5" s="20"/>
      <c r="VHQ5" s="20"/>
      <c r="VHR5" s="20"/>
      <c r="VHS5" s="20"/>
      <c r="VHT5" s="20"/>
      <c r="VHU5" s="20"/>
      <c r="VHV5" s="20"/>
      <c r="VHW5" s="20"/>
      <c r="VHX5" s="20"/>
      <c r="VHY5" s="20"/>
      <c r="VHZ5" s="20"/>
      <c r="VIA5" s="20"/>
      <c r="VIB5" s="20"/>
      <c r="VIC5" s="20"/>
      <c r="VID5" s="20"/>
      <c r="VIE5" s="20"/>
      <c r="VIF5" s="20"/>
      <c r="VIG5" s="20"/>
      <c r="VIH5" s="20"/>
      <c r="VII5" s="20"/>
      <c r="VIJ5" s="20"/>
      <c r="VIK5" s="20"/>
      <c r="VIL5" s="20"/>
      <c r="VIM5" s="20"/>
      <c r="VIN5" s="20"/>
      <c r="VIO5" s="20"/>
      <c r="VIP5" s="20"/>
      <c r="VIQ5" s="20"/>
      <c r="VIR5" s="20"/>
      <c r="VIS5" s="20"/>
      <c r="VIT5" s="20"/>
      <c r="VIU5" s="20"/>
      <c r="VIV5" s="20"/>
      <c r="VIW5" s="20"/>
      <c r="VIX5" s="20"/>
      <c r="VIY5" s="20"/>
      <c r="VIZ5" s="20"/>
      <c r="VJA5" s="20"/>
      <c r="VJB5" s="20"/>
      <c r="VJC5" s="20"/>
      <c r="VJD5" s="20"/>
      <c r="VJE5" s="20"/>
      <c r="VJF5" s="20"/>
      <c r="VJG5" s="20"/>
      <c r="VJH5" s="20"/>
      <c r="VJI5" s="20"/>
      <c r="VJJ5" s="20"/>
      <c r="VJK5" s="20"/>
      <c r="VJL5" s="20"/>
      <c r="VJM5" s="20"/>
      <c r="VJN5" s="20"/>
      <c r="VJO5" s="20"/>
      <c r="VJP5" s="20"/>
      <c r="VJQ5" s="20"/>
      <c r="VJR5" s="20"/>
      <c r="VJS5" s="20"/>
      <c r="VJT5" s="20"/>
      <c r="VJU5" s="20"/>
      <c r="VJV5" s="20"/>
      <c r="VJW5" s="20"/>
      <c r="VJX5" s="20"/>
      <c r="VJY5" s="20"/>
      <c r="VJZ5" s="20"/>
      <c r="VKA5" s="20"/>
      <c r="VKB5" s="20"/>
      <c r="VKC5" s="20"/>
      <c r="VKD5" s="20"/>
      <c r="VKE5" s="20"/>
      <c r="VKF5" s="20"/>
      <c r="VKG5" s="20"/>
      <c r="VKH5" s="20"/>
      <c r="VKI5" s="20"/>
      <c r="VKJ5" s="20"/>
      <c r="VKK5" s="20"/>
      <c r="VKL5" s="20"/>
      <c r="VKM5" s="20"/>
      <c r="VKN5" s="20"/>
      <c r="VKO5" s="20"/>
      <c r="VKP5" s="20"/>
      <c r="VKQ5" s="20"/>
      <c r="VKR5" s="20"/>
      <c r="VKS5" s="20"/>
      <c r="VKT5" s="20"/>
      <c r="VKU5" s="20"/>
      <c r="VKV5" s="20"/>
      <c r="VKW5" s="20"/>
      <c r="VKX5" s="20"/>
      <c r="VKY5" s="20"/>
      <c r="VKZ5" s="20"/>
      <c r="VLA5" s="20"/>
      <c r="VLB5" s="20"/>
      <c r="VLC5" s="20"/>
      <c r="VLD5" s="20"/>
      <c r="VLE5" s="20"/>
      <c r="VLF5" s="20"/>
      <c r="VLG5" s="20"/>
      <c r="VLH5" s="20"/>
      <c r="VLI5" s="20"/>
      <c r="VLJ5" s="20"/>
      <c r="VLK5" s="20"/>
      <c r="VLL5" s="20"/>
      <c r="VLM5" s="20"/>
      <c r="VLN5" s="20"/>
      <c r="VLO5" s="20"/>
      <c r="VLP5" s="20"/>
      <c r="VLQ5" s="20"/>
      <c r="VLR5" s="20"/>
      <c r="VLS5" s="20"/>
      <c r="VLT5" s="20"/>
      <c r="VLU5" s="20"/>
      <c r="VLV5" s="20"/>
      <c r="VLW5" s="20"/>
      <c r="VLX5" s="20"/>
      <c r="VLY5" s="20"/>
      <c r="VLZ5" s="20"/>
      <c r="VMA5" s="20"/>
      <c r="VMB5" s="20"/>
      <c r="VMC5" s="20"/>
      <c r="VMD5" s="20"/>
      <c r="VME5" s="20"/>
      <c r="VMF5" s="20"/>
      <c r="VMG5" s="20"/>
      <c r="VMH5" s="20"/>
      <c r="VMI5" s="20"/>
      <c r="VMJ5" s="20"/>
      <c r="VMK5" s="20"/>
      <c r="VML5" s="20"/>
      <c r="VMM5" s="20"/>
      <c r="VMN5" s="20"/>
      <c r="VMO5" s="20"/>
      <c r="VMP5" s="20"/>
      <c r="VMQ5" s="20"/>
      <c r="VMR5" s="20"/>
      <c r="VMS5" s="20"/>
      <c r="VMT5" s="20"/>
      <c r="VMU5" s="20"/>
      <c r="VMV5" s="20"/>
      <c r="VMW5" s="20"/>
      <c r="VMX5" s="20"/>
      <c r="VMY5" s="20"/>
      <c r="VMZ5" s="20"/>
      <c r="VNA5" s="20"/>
      <c r="VNB5" s="20"/>
      <c r="VNC5" s="20"/>
      <c r="VND5" s="20"/>
      <c r="VNE5" s="20"/>
      <c r="VNF5" s="20"/>
      <c r="VNG5" s="20"/>
      <c r="VNH5" s="20"/>
      <c r="VNI5" s="20"/>
      <c r="VNJ5" s="20"/>
      <c r="VNK5" s="20"/>
      <c r="VNL5" s="20"/>
      <c r="VNM5" s="20"/>
      <c r="VNN5" s="20"/>
      <c r="VNO5" s="20"/>
      <c r="VNP5" s="20"/>
      <c r="VNQ5" s="20"/>
      <c r="VNR5" s="20"/>
      <c r="VNS5" s="20"/>
      <c r="VNT5" s="20"/>
      <c r="VNU5" s="20"/>
      <c r="VNV5" s="20"/>
      <c r="VNW5" s="20"/>
      <c r="VNX5" s="20"/>
      <c r="VNY5" s="20"/>
      <c r="VNZ5" s="20"/>
      <c r="VOA5" s="20"/>
      <c r="VOB5" s="20"/>
      <c r="VOC5" s="20"/>
      <c r="VOD5" s="20"/>
      <c r="VOE5" s="20"/>
      <c r="VOF5" s="20"/>
      <c r="VOG5" s="20"/>
      <c r="VOH5" s="20"/>
      <c r="VOI5" s="20"/>
      <c r="VOJ5" s="20"/>
      <c r="VOK5" s="20"/>
      <c r="VOL5" s="20"/>
      <c r="VOM5" s="20"/>
      <c r="VON5" s="20"/>
      <c r="VOO5" s="20"/>
      <c r="VOP5" s="20"/>
      <c r="VOQ5" s="20"/>
      <c r="VOR5" s="20"/>
      <c r="VOS5" s="20"/>
      <c r="VOT5" s="20"/>
      <c r="VOU5" s="20"/>
      <c r="VOV5" s="20"/>
      <c r="VOW5" s="20"/>
      <c r="VOX5" s="20"/>
      <c r="VOY5" s="20"/>
      <c r="VOZ5" s="20"/>
      <c r="VPA5" s="20"/>
      <c r="VPB5" s="20"/>
      <c r="VPC5" s="20"/>
      <c r="VPD5" s="20"/>
      <c r="VPE5" s="20"/>
      <c r="VPF5" s="20"/>
      <c r="VPG5" s="20"/>
      <c r="VPH5" s="20"/>
      <c r="VPI5" s="20"/>
      <c r="VPJ5" s="20"/>
      <c r="VPK5" s="20"/>
      <c r="VPL5" s="20"/>
      <c r="VPM5" s="20"/>
      <c r="VPN5" s="20"/>
      <c r="VPO5" s="20"/>
      <c r="VPP5" s="20"/>
      <c r="VPQ5" s="20"/>
      <c r="VPR5" s="20"/>
      <c r="VPS5" s="20"/>
      <c r="VPT5" s="20"/>
      <c r="VPU5" s="20"/>
      <c r="VPV5" s="20"/>
      <c r="VPW5" s="20"/>
      <c r="VPX5" s="20"/>
      <c r="VPY5" s="20"/>
      <c r="VPZ5" s="20"/>
      <c r="VQA5" s="20"/>
      <c r="VQB5" s="20"/>
      <c r="VQC5" s="20"/>
      <c r="VQD5" s="20"/>
      <c r="VQE5" s="20"/>
      <c r="VQF5" s="20"/>
      <c r="VQG5" s="20"/>
      <c r="VQH5" s="20"/>
      <c r="VQI5" s="20"/>
      <c r="VQJ5" s="20"/>
      <c r="VQK5" s="20"/>
      <c r="VQL5" s="20"/>
      <c r="VQM5" s="20"/>
      <c r="VQN5" s="20"/>
      <c r="VQO5" s="20"/>
      <c r="VQP5" s="20"/>
      <c r="VQQ5" s="20"/>
      <c r="VQR5" s="20"/>
      <c r="VQS5" s="20"/>
      <c r="VQT5" s="20"/>
      <c r="VQU5" s="20"/>
      <c r="VQV5" s="20"/>
      <c r="VQW5" s="20"/>
      <c r="VQX5" s="20"/>
      <c r="VQY5" s="20"/>
      <c r="VQZ5" s="20"/>
      <c r="VRA5" s="20"/>
      <c r="VRB5" s="20"/>
      <c r="VRC5" s="20"/>
      <c r="VRD5" s="20"/>
      <c r="VRE5" s="20"/>
      <c r="VRF5" s="20"/>
      <c r="VRG5" s="20"/>
      <c r="VRH5" s="20"/>
      <c r="VRI5" s="20"/>
      <c r="VRJ5" s="20"/>
      <c r="VRK5" s="20"/>
      <c r="VRL5" s="20"/>
      <c r="VRM5" s="20"/>
      <c r="VRN5" s="20"/>
      <c r="VRO5" s="20"/>
      <c r="VRP5" s="20"/>
      <c r="VRQ5" s="20"/>
      <c r="VRR5" s="20"/>
      <c r="VRS5" s="20"/>
      <c r="VRT5" s="20"/>
      <c r="VRU5" s="20"/>
      <c r="VRV5" s="20"/>
      <c r="VRW5" s="20"/>
      <c r="VRX5" s="20"/>
      <c r="VRY5" s="20"/>
      <c r="VRZ5" s="20"/>
      <c r="VSA5" s="20"/>
      <c r="VSB5" s="20"/>
      <c r="VSC5" s="20"/>
      <c r="VSD5" s="20"/>
      <c r="VSE5" s="20"/>
      <c r="VSF5" s="20"/>
      <c r="VSG5" s="20"/>
      <c r="VSH5" s="20"/>
      <c r="VSI5" s="20"/>
      <c r="VSJ5" s="20"/>
      <c r="VSK5" s="20"/>
      <c r="VSL5" s="20"/>
      <c r="VSM5" s="20"/>
      <c r="VSN5" s="20"/>
      <c r="VSO5" s="20"/>
      <c r="VSP5" s="20"/>
      <c r="VSQ5" s="20"/>
      <c r="VSR5" s="20"/>
      <c r="VSS5" s="20"/>
      <c r="VST5" s="20"/>
      <c r="VSU5" s="20"/>
      <c r="VSV5" s="20"/>
      <c r="VSW5" s="20"/>
      <c r="VSX5" s="20"/>
      <c r="VSY5" s="20"/>
      <c r="VSZ5" s="20"/>
      <c r="VTA5" s="20"/>
      <c r="VTB5" s="20"/>
      <c r="VTC5" s="20"/>
      <c r="VTD5" s="20"/>
      <c r="VTE5" s="20"/>
      <c r="VTF5" s="20"/>
      <c r="VTG5" s="20"/>
      <c r="VTH5" s="20"/>
      <c r="VTI5" s="20"/>
      <c r="VTJ5" s="20"/>
      <c r="VTK5" s="20"/>
      <c r="VTL5" s="20"/>
      <c r="VTM5" s="20"/>
      <c r="VTN5" s="20"/>
      <c r="VTO5" s="20"/>
      <c r="VTP5" s="20"/>
      <c r="VTQ5" s="20"/>
      <c r="VTR5" s="20"/>
      <c r="VTS5" s="20"/>
      <c r="VTT5" s="20"/>
      <c r="VTU5" s="20"/>
      <c r="VTV5" s="20"/>
      <c r="VTW5" s="20"/>
      <c r="VTX5" s="20"/>
      <c r="VTY5" s="20"/>
      <c r="VTZ5" s="20"/>
      <c r="VUA5" s="20"/>
      <c r="VUB5" s="20"/>
      <c r="VUC5" s="20"/>
      <c r="VUD5" s="20"/>
      <c r="VUE5" s="20"/>
      <c r="VUF5" s="20"/>
      <c r="VUG5" s="20"/>
      <c r="VUH5" s="20"/>
      <c r="VUI5" s="20"/>
      <c r="VUJ5" s="20"/>
      <c r="VUK5" s="20"/>
      <c r="VUL5" s="20"/>
      <c r="VUM5" s="20"/>
      <c r="VUN5" s="20"/>
      <c r="VUO5" s="20"/>
      <c r="VUP5" s="20"/>
      <c r="VUQ5" s="20"/>
      <c r="VUR5" s="20"/>
      <c r="VUS5" s="20"/>
      <c r="VUT5" s="20"/>
      <c r="VUU5" s="20"/>
      <c r="VUV5" s="20"/>
      <c r="VUW5" s="20"/>
      <c r="VUX5" s="20"/>
      <c r="VUY5" s="20"/>
      <c r="VUZ5" s="20"/>
      <c r="VVA5" s="20"/>
      <c r="VVB5" s="20"/>
      <c r="VVC5" s="20"/>
      <c r="VVD5" s="20"/>
      <c r="VVE5" s="20"/>
      <c r="VVF5" s="20"/>
      <c r="VVG5" s="20"/>
      <c r="VVH5" s="20"/>
      <c r="VVI5" s="20"/>
      <c r="VVJ5" s="20"/>
      <c r="VVK5" s="20"/>
      <c r="VVL5" s="20"/>
      <c r="VVM5" s="20"/>
      <c r="VVN5" s="20"/>
      <c r="VVO5" s="20"/>
      <c r="VVP5" s="20"/>
      <c r="VVQ5" s="20"/>
      <c r="VVR5" s="20"/>
      <c r="VVS5" s="20"/>
      <c r="VVT5" s="20"/>
      <c r="VVU5" s="20"/>
      <c r="VVV5" s="20"/>
      <c r="VVW5" s="20"/>
      <c r="VVX5" s="20"/>
      <c r="VVY5" s="20"/>
      <c r="VVZ5" s="20"/>
      <c r="VWA5" s="20"/>
      <c r="VWB5" s="20"/>
      <c r="VWC5" s="20"/>
      <c r="VWD5" s="20"/>
      <c r="VWE5" s="20"/>
      <c r="VWF5" s="20"/>
      <c r="VWG5" s="20"/>
      <c r="VWH5" s="20"/>
      <c r="VWI5" s="20"/>
      <c r="VWJ5" s="20"/>
      <c r="VWK5" s="20"/>
      <c r="VWL5" s="20"/>
      <c r="VWM5" s="20"/>
      <c r="VWN5" s="20"/>
      <c r="VWO5" s="20"/>
      <c r="VWP5" s="20"/>
      <c r="VWQ5" s="20"/>
      <c r="VWR5" s="20"/>
      <c r="VWS5" s="20"/>
      <c r="VWT5" s="20"/>
      <c r="VWU5" s="20"/>
      <c r="VWV5" s="20"/>
      <c r="VWW5" s="20"/>
      <c r="VWX5" s="20"/>
      <c r="VWY5" s="20"/>
      <c r="VWZ5" s="20"/>
      <c r="VXA5" s="20"/>
      <c r="VXB5" s="20"/>
      <c r="VXC5" s="20"/>
      <c r="VXD5" s="20"/>
      <c r="VXE5" s="20"/>
      <c r="VXF5" s="20"/>
      <c r="VXG5" s="20"/>
      <c r="VXH5" s="20"/>
      <c r="VXI5" s="20"/>
      <c r="VXJ5" s="20"/>
      <c r="VXK5" s="20"/>
      <c r="VXL5" s="20"/>
      <c r="VXM5" s="20"/>
      <c r="VXN5" s="20"/>
      <c r="VXO5" s="20"/>
      <c r="VXP5" s="20"/>
      <c r="VXQ5" s="20"/>
      <c r="VXR5" s="20"/>
      <c r="VXS5" s="20"/>
      <c r="VXT5" s="20"/>
      <c r="VXU5" s="20"/>
      <c r="VXV5" s="20"/>
      <c r="VXW5" s="20"/>
      <c r="VXX5" s="20"/>
      <c r="VXY5" s="20"/>
      <c r="VXZ5" s="20"/>
      <c r="VYA5" s="20"/>
      <c r="VYB5" s="20"/>
      <c r="VYC5" s="20"/>
      <c r="VYD5" s="20"/>
      <c r="VYE5" s="20"/>
      <c r="VYF5" s="20"/>
      <c r="VYG5" s="20"/>
      <c r="VYH5" s="20"/>
      <c r="VYI5" s="20"/>
      <c r="VYJ5" s="20"/>
      <c r="VYK5" s="20"/>
      <c r="VYL5" s="20"/>
      <c r="VYM5" s="20"/>
      <c r="VYN5" s="20"/>
      <c r="VYO5" s="20"/>
      <c r="VYP5" s="20"/>
      <c r="VYQ5" s="20"/>
      <c r="VYR5" s="20"/>
      <c r="VYS5" s="20"/>
      <c r="VYT5" s="20"/>
      <c r="VYU5" s="20"/>
      <c r="VYV5" s="20"/>
      <c r="VYW5" s="20"/>
      <c r="VYX5" s="20"/>
      <c r="VYY5" s="20"/>
      <c r="VYZ5" s="20"/>
      <c r="VZA5" s="20"/>
      <c r="VZB5" s="20"/>
      <c r="VZC5" s="20"/>
      <c r="VZD5" s="20"/>
      <c r="VZE5" s="20"/>
      <c r="VZF5" s="20"/>
      <c r="VZG5" s="20"/>
      <c r="VZH5" s="20"/>
      <c r="VZI5" s="20"/>
      <c r="VZJ5" s="20"/>
      <c r="VZK5" s="20"/>
      <c r="VZL5" s="20"/>
      <c r="VZM5" s="20"/>
      <c r="VZN5" s="20"/>
      <c r="VZO5" s="20"/>
      <c r="VZP5" s="20"/>
      <c r="VZQ5" s="20"/>
      <c r="VZR5" s="20"/>
      <c r="VZS5" s="20"/>
      <c r="VZT5" s="20"/>
      <c r="VZU5" s="20"/>
      <c r="VZV5" s="20"/>
      <c r="VZW5" s="20"/>
      <c r="VZX5" s="20"/>
      <c r="VZY5" s="20"/>
      <c r="VZZ5" s="20"/>
      <c r="WAA5" s="20"/>
      <c r="WAB5" s="20"/>
      <c r="WAC5" s="20"/>
      <c r="WAD5" s="20"/>
      <c r="WAE5" s="20"/>
      <c r="WAF5" s="20"/>
      <c r="WAG5" s="20"/>
      <c r="WAH5" s="20"/>
      <c r="WAI5" s="20"/>
      <c r="WAJ5" s="20"/>
      <c r="WAK5" s="20"/>
      <c r="WAL5" s="20"/>
      <c r="WAM5" s="20"/>
      <c r="WAN5" s="20"/>
      <c r="WAO5" s="20"/>
      <c r="WAP5" s="20"/>
      <c r="WAQ5" s="20"/>
      <c r="WAR5" s="20"/>
      <c r="WAS5" s="20"/>
      <c r="WAT5" s="20"/>
      <c r="WAU5" s="20"/>
      <c r="WAV5" s="20"/>
      <c r="WAW5" s="20"/>
      <c r="WAX5" s="20"/>
      <c r="WAY5" s="20"/>
      <c r="WAZ5" s="20"/>
      <c r="WBA5" s="20"/>
      <c r="WBB5" s="20"/>
      <c r="WBC5" s="20"/>
      <c r="WBD5" s="20"/>
      <c r="WBE5" s="20"/>
      <c r="WBF5" s="20"/>
      <c r="WBG5" s="20"/>
      <c r="WBH5" s="20"/>
      <c r="WBI5" s="20"/>
      <c r="WBJ5" s="20"/>
      <c r="WBK5" s="20"/>
      <c r="WBL5" s="20"/>
      <c r="WBM5" s="20"/>
      <c r="WBN5" s="20"/>
      <c r="WBO5" s="20"/>
      <c r="WBP5" s="20"/>
      <c r="WBQ5" s="20"/>
      <c r="WBR5" s="20"/>
      <c r="WBS5" s="20"/>
      <c r="WBT5" s="20"/>
      <c r="WBU5" s="20"/>
      <c r="WBV5" s="20"/>
      <c r="WBW5" s="20"/>
      <c r="WBX5" s="20"/>
      <c r="WBY5" s="20"/>
      <c r="WBZ5" s="20"/>
      <c r="WCA5" s="20"/>
      <c r="WCB5" s="20"/>
      <c r="WCC5" s="20"/>
      <c r="WCD5" s="20"/>
      <c r="WCE5" s="20"/>
      <c r="WCF5" s="20"/>
      <c r="WCG5" s="20"/>
      <c r="WCH5" s="20"/>
      <c r="WCI5" s="20"/>
      <c r="WCJ5" s="20"/>
      <c r="WCK5" s="20"/>
      <c r="WCL5" s="20"/>
      <c r="WCM5" s="20"/>
      <c r="WCN5" s="20"/>
      <c r="WCO5" s="20"/>
      <c r="WCP5" s="20"/>
      <c r="WCQ5" s="20"/>
      <c r="WCR5" s="20"/>
      <c r="WCS5" s="20"/>
      <c r="WCT5" s="20"/>
      <c r="WCU5" s="20"/>
      <c r="WCV5" s="20"/>
      <c r="WCW5" s="20"/>
      <c r="WCX5" s="20"/>
      <c r="WCY5" s="20"/>
      <c r="WCZ5" s="20"/>
      <c r="WDA5" s="20"/>
      <c r="WDB5" s="20"/>
      <c r="WDC5" s="20"/>
      <c r="WDD5" s="20"/>
      <c r="WDE5" s="20"/>
      <c r="WDF5" s="20"/>
      <c r="WDG5" s="20"/>
      <c r="WDH5" s="20"/>
      <c r="WDI5" s="20"/>
      <c r="WDJ5" s="20"/>
      <c r="WDK5" s="20"/>
      <c r="WDL5" s="20"/>
      <c r="WDM5" s="20"/>
      <c r="WDN5" s="20"/>
      <c r="WDO5" s="20"/>
      <c r="WDP5" s="20"/>
      <c r="WDQ5" s="20"/>
      <c r="WDR5" s="20"/>
      <c r="WDS5" s="20"/>
      <c r="WDT5" s="20"/>
      <c r="WDU5" s="20"/>
      <c r="WDV5" s="20"/>
      <c r="WDW5" s="20"/>
      <c r="WDX5" s="20"/>
      <c r="WDY5" s="20"/>
      <c r="WDZ5" s="20"/>
      <c r="WEA5" s="20"/>
      <c r="WEB5" s="20"/>
      <c r="WEC5" s="20"/>
      <c r="WED5" s="20"/>
      <c r="WEE5" s="20"/>
      <c r="WEF5" s="20"/>
      <c r="WEG5" s="20"/>
      <c r="WEH5" s="20"/>
      <c r="WEI5" s="20"/>
      <c r="WEJ5" s="20"/>
      <c r="WEK5" s="20"/>
      <c r="WEL5" s="20"/>
      <c r="WEM5" s="20"/>
      <c r="WEN5" s="20"/>
      <c r="WEO5" s="20"/>
      <c r="WEP5" s="20"/>
      <c r="WEQ5" s="20"/>
      <c r="WER5" s="20"/>
      <c r="WES5" s="20"/>
      <c r="WET5" s="20"/>
      <c r="WEU5" s="20"/>
      <c r="WEV5" s="20"/>
      <c r="WEW5" s="20"/>
      <c r="WEX5" s="20"/>
      <c r="WEY5" s="20"/>
      <c r="WEZ5" s="20"/>
      <c r="WFA5" s="20"/>
      <c r="WFB5" s="20"/>
      <c r="WFC5" s="20"/>
      <c r="WFD5" s="20"/>
      <c r="WFE5" s="20"/>
      <c r="WFF5" s="20"/>
      <c r="WFG5" s="20"/>
      <c r="WFH5" s="20"/>
      <c r="WFI5" s="20"/>
      <c r="WFJ5" s="20"/>
      <c r="WFK5" s="20"/>
      <c r="WFL5" s="20"/>
      <c r="WFM5" s="20"/>
      <c r="WFN5" s="20"/>
      <c r="WFO5" s="20"/>
      <c r="WFP5" s="20"/>
      <c r="WFQ5" s="20"/>
      <c r="WFR5" s="20"/>
      <c r="WFS5" s="20"/>
      <c r="WFT5" s="20"/>
      <c r="WFU5" s="20"/>
      <c r="WFV5" s="20"/>
      <c r="WFW5" s="20"/>
      <c r="WFX5" s="20"/>
      <c r="WFY5" s="20"/>
      <c r="WFZ5" s="20"/>
      <c r="WGA5" s="20"/>
      <c r="WGB5" s="20"/>
      <c r="WGC5" s="20"/>
      <c r="WGD5" s="20"/>
      <c r="WGE5" s="20"/>
      <c r="WGF5" s="20"/>
      <c r="WGG5" s="20"/>
      <c r="WGH5" s="20"/>
      <c r="WGI5" s="20"/>
      <c r="WGJ5" s="20"/>
      <c r="WGK5" s="20"/>
      <c r="WGL5" s="20"/>
      <c r="WGM5" s="20"/>
      <c r="WGN5" s="20"/>
      <c r="WGO5" s="20"/>
      <c r="WGP5" s="20"/>
      <c r="WGQ5" s="20"/>
      <c r="WGR5" s="20"/>
      <c r="WGS5" s="20"/>
      <c r="WGT5" s="20"/>
      <c r="WGU5" s="20"/>
      <c r="WGV5" s="20"/>
      <c r="WGW5" s="20"/>
      <c r="WGX5" s="20"/>
      <c r="WGY5" s="20"/>
      <c r="WGZ5" s="20"/>
      <c r="WHA5" s="20"/>
      <c r="WHB5" s="20"/>
      <c r="WHC5" s="20"/>
      <c r="WHD5" s="20"/>
      <c r="WHE5" s="20"/>
      <c r="WHF5" s="20"/>
      <c r="WHG5" s="20"/>
      <c r="WHH5" s="20"/>
      <c r="WHI5" s="20"/>
      <c r="WHJ5" s="20"/>
      <c r="WHK5" s="20"/>
      <c r="WHL5" s="20"/>
      <c r="WHM5" s="20"/>
      <c r="WHN5" s="20"/>
      <c r="WHO5" s="20"/>
      <c r="WHP5" s="20"/>
      <c r="WHQ5" s="20"/>
      <c r="WHR5" s="20"/>
      <c r="WHS5" s="20"/>
      <c r="WHT5" s="20"/>
      <c r="WHU5" s="20"/>
      <c r="WHV5" s="20"/>
      <c r="WHW5" s="20"/>
      <c r="WHX5" s="20"/>
      <c r="WHY5" s="20"/>
      <c r="WHZ5" s="20"/>
      <c r="WIA5" s="20"/>
      <c r="WIB5" s="20"/>
      <c r="WIC5" s="20"/>
      <c r="WID5" s="20"/>
      <c r="WIE5" s="20"/>
      <c r="WIF5" s="20"/>
      <c r="WIG5" s="20"/>
      <c r="WIH5" s="20"/>
      <c r="WII5" s="20"/>
      <c r="WIJ5" s="20"/>
      <c r="WIK5" s="20"/>
      <c r="WIL5" s="20"/>
      <c r="WIM5" s="20"/>
      <c r="WIN5" s="20"/>
      <c r="WIO5" s="20"/>
      <c r="WIP5" s="20"/>
      <c r="WIQ5" s="20"/>
      <c r="WIR5" s="20"/>
      <c r="WIS5" s="20"/>
      <c r="WIT5" s="20"/>
      <c r="WIU5" s="20"/>
      <c r="WIV5" s="20"/>
      <c r="WIW5" s="20"/>
      <c r="WIX5" s="20"/>
      <c r="WIY5" s="20"/>
      <c r="WIZ5" s="20"/>
      <c r="WJA5" s="20"/>
      <c r="WJB5" s="20"/>
      <c r="WJC5" s="20"/>
      <c r="WJD5" s="20"/>
      <c r="WJE5" s="20"/>
      <c r="WJF5" s="20"/>
      <c r="WJG5" s="20"/>
      <c r="WJH5" s="20"/>
      <c r="WJI5" s="20"/>
      <c r="WJJ5" s="20"/>
      <c r="WJK5" s="20"/>
      <c r="WJL5" s="20"/>
      <c r="WJM5" s="20"/>
      <c r="WJN5" s="20"/>
      <c r="WJO5" s="20"/>
      <c r="WJP5" s="20"/>
      <c r="WJQ5" s="20"/>
      <c r="WJR5" s="20"/>
      <c r="WJS5" s="20"/>
      <c r="WJT5" s="20"/>
      <c r="WJU5" s="20"/>
      <c r="WJV5" s="20"/>
      <c r="WJW5" s="20"/>
      <c r="WJX5" s="20"/>
      <c r="WJY5" s="20"/>
      <c r="WJZ5" s="20"/>
      <c r="WKA5" s="20"/>
      <c r="WKB5" s="20"/>
      <c r="WKC5" s="20"/>
      <c r="WKD5" s="20"/>
      <c r="WKE5" s="20"/>
      <c r="WKF5" s="20"/>
      <c r="WKG5" s="20"/>
      <c r="WKH5" s="20"/>
      <c r="WKI5" s="20"/>
      <c r="WKJ5" s="20"/>
      <c r="WKK5" s="20"/>
      <c r="WKL5" s="20"/>
      <c r="WKM5" s="20"/>
      <c r="WKN5" s="20"/>
      <c r="WKO5" s="20"/>
      <c r="WKP5" s="20"/>
      <c r="WKQ5" s="20"/>
      <c r="WKR5" s="20"/>
      <c r="WKS5" s="20"/>
      <c r="WKT5" s="20"/>
      <c r="WKU5" s="20"/>
      <c r="WKV5" s="20"/>
      <c r="WKW5" s="20"/>
      <c r="WKX5" s="20"/>
      <c r="WKY5" s="20"/>
      <c r="WKZ5" s="20"/>
      <c r="WLA5" s="20"/>
      <c r="WLB5" s="20"/>
      <c r="WLC5" s="20"/>
      <c r="WLD5" s="20"/>
      <c r="WLE5" s="20"/>
      <c r="WLF5" s="20"/>
      <c r="WLG5" s="20"/>
      <c r="WLH5" s="20"/>
      <c r="WLI5" s="20"/>
      <c r="WLJ5" s="20"/>
      <c r="WLK5" s="20"/>
      <c r="WLL5" s="20"/>
      <c r="WLM5" s="20"/>
      <c r="WLN5" s="20"/>
      <c r="WLO5" s="20"/>
      <c r="WLP5" s="20"/>
      <c r="WLQ5" s="20"/>
      <c r="WLR5" s="20"/>
      <c r="WLS5" s="20"/>
      <c r="WLT5" s="20"/>
      <c r="WLU5" s="20"/>
      <c r="WLV5" s="20"/>
      <c r="WLW5" s="20"/>
      <c r="WLX5" s="20"/>
      <c r="WLY5" s="20"/>
      <c r="WLZ5" s="20"/>
      <c r="WMA5" s="20"/>
      <c r="WMB5" s="20"/>
      <c r="WMC5" s="20"/>
      <c r="WMD5" s="20"/>
      <c r="WME5" s="20"/>
      <c r="WMF5" s="20"/>
      <c r="WMG5" s="20"/>
      <c r="WMH5" s="20"/>
      <c r="WMI5" s="20"/>
      <c r="WMJ5" s="20"/>
      <c r="WMK5" s="20"/>
      <c r="WML5" s="20"/>
      <c r="WMM5" s="20"/>
      <c r="WMN5" s="20"/>
      <c r="WMO5" s="20"/>
      <c r="WMP5" s="20"/>
      <c r="WMQ5" s="20"/>
      <c r="WMR5" s="20"/>
      <c r="WMS5" s="20"/>
      <c r="WMT5" s="20"/>
      <c r="WMU5" s="20"/>
      <c r="WMV5" s="20"/>
      <c r="WMW5" s="20"/>
      <c r="WMX5" s="20"/>
      <c r="WMY5" s="20"/>
      <c r="WMZ5" s="20"/>
      <c r="WNA5" s="20"/>
      <c r="WNB5" s="20"/>
      <c r="WNC5" s="20"/>
      <c r="WND5" s="20"/>
      <c r="WNE5" s="20"/>
      <c r="WNF5" s="20"/>
      <c r="WNG5" s="20"/>
      <c r="WNH5" s="20"/>
      <c r="WNI5" s="20"/>
      <c r="WNJ5" s="20"/>
      <c r="WNK5" s="20"/>
      <c r="WNL5" s="20"/>
      <c r="WNM5" s="20"/>
      <c r="WNN5" s="20"/>
      <c r="WNO5" s="20"/>
      <c r="WNP5" s="20"/>
      <c r="WNQ5" s="20"/>
      <c r="WNR5" s="20"/>
      <c r="WNS5" s="20"/>
      <c r="WNT5" s="20"/>
      <c r="WNU5" s="20"/>
      <c r="WNV5" s="20"/>
      <c r="WNW5" s="20"/>
      <c r="WNX5" s="20"/>
      <c r="WNY5" s="20"/>
      <c r="WNZ5" s="20"/>
      <c r="WOA5" s="20"/>
      <c r="WOB5" s="20"/>
      <c r="WOC5" s="20"/>
      <c r="WOD5" s="20"/>
      <c r="WOE5" s="20"/>
      <c r="WOF5" s="20"/>
      <c r="WOG5" s="20"/>
      <c r="WOH5" s="20"/>
      <c r="WOI5" s="20"/>
      <c r="WOJ5" s="20"/>
      <c r="WOK5" s="20"/>
      <c r="WOL5" s="20"/>
      <c r="WOM5" s="20"/>
      <c r="WON5" s="20"/>
      <c r="WOO5" s="20"/>
      <c r="WOP5" s="20"/>
      <c r="WOQ5" s="20"/>
      <c r="WOR5" s="20"/>
      <c r="WOS5" s="20"/>
      <c r="WOT5" s="20"/>
      <c r="WOU5" s="20"/>
      <c r="WOV5" s="20"/>
      <c r="WOW5" s="20"/>
      <c r="WOX5" s="20"/>
      <c r="WOY5" s="20"/>
      <c r="WOZ5" s="20"/>
      <c r="WPA5" s="20"/>
      <c r="WPB5" s="20"/>
      <c r="WPC5" s="20"/>
      <c r="WPD5" s="20"/>
      <c r="WPE5" s="20"/>
      <c r="WPF5" s="20"/>
      <c r="WPG5" s="20"/>
      <c r="WPH5" s="20"/>
      <c r="WPI5" s="20"/>
      <c r="WPJ5" s="20"/>
      <c r="WPK5" s="20"/>
      <c r="WPL5" s="20"/>
      <c r="WPM5" s="20"/>
      <c r="WPN5" s="20"/>
      <c r="WPO5" s="20"/>
      <c r="WPP5" s="20"/>
      <c r="WPQ5" s="20"/>
      <c r="WPR5" s="20"/>
      <c r="WPS5" s="20"/>
      <c r="WPT5" s="20"/>
      <c r="WPU5" s="20"/>
      <c r="WPV5" s="20"/>
      <c r="WPW5" s="20"/>
      <c r="WPX5" s="20"/>
      <c r="WPY5" s="20"/>
      <c r="WPZ5" s="20"/>
      <c r="WQA5" s="20"/>
      <c r="WQB5" s="20"/>
      <c r="WQC5" s="20"/>
      <c r="WQD5" s="20"/>
      <c r="WQE5" s="20"/>
      <c r="WQF5" s="20"/>
      <c r="WQG5" s="20"/>
      <c r="WQH5" s="20"/>
      <c r="WQI5" s="20"/>
      <c r="WQJ5" s="20"/>
      <c r="WQK5" s="20"/>
      <c r="WQL5" s="20"/>
      <c r="WQM5" s="20"/>
      <c r="WQN5" s="20"/>
      <c r="WQO5" s="20"/>
      <c r="WQP5" s="20"/>
      <c r="WQQ5" s="20"/>
      <c r="WQR5" s="20"/>
      <c r="WQS5" s="20"/>
      <c r="WQT5" s="20"/>
      <c r="WQU5" s="20"/>
      <c r="WQV5" s="20"/>
      <c r="WQW5" s="20"/>
      <c r="WQX5" s="20"/>
      <c r="WQY5" s="20"/>
      <c r="WQZ5" s="20"/>
      <c r="WRA5" s="20"/>
      <c r="WRB5" s="20"/>
      <c r="WRC5" s="20"/>
      <c r="WRD5" s="20"/>
      <c r="WRE5" s="20"/>
      <c r="WRF5" s="20"/>
      <c r="WRG5" s="20"/>
      <c r="WRH5" s="20"/>
      <c r="WRI5" s="20"/>
      <c r="WRJ5" s="20"/>
      <c r="WRK5" s="20"/>
      <c r="WRL5" s="20"/>
      <c r="WRM5" s="20"/>
      <c r="WRN5" s="20"/>
      <c r="WRO5" s="20"/>
      <c r="WRP5" s="20"/>
      <c r="WRQ5" s="20"/>
      <c r="WRR5" s="20"/>
      <c r="WRS5" s="20"/>
      <c r="WRT5" s="20"/>
      <c r="WRU5" s="20"/>
      <c r="WRV5" s="20"/>
      <c r="WRW5" s="20"/>
      <c r="WRX5" s="20"/>
      <c r="WRY5" s="20"/>
      <c r="WRZ5" s="20"/>
      <c r="WSA5" s="20"/>
      <c r="WSB5" s="20"/>
      <c r="WSC5" s="20"/>
      <c r="WSD5" s="20"/>
      <c r="WSE5" s="20"/>
      <c r="WSF5" s="20"/>
      <c r="WSG5" s="20"/>
      <c r="WSH5" s="20"/>
      <c r="WSI5" s="20"/>
      <c r="WSJ5" s="20"/>
      <c r="WSK5" s="20"/>
      <c r="WSL5" s="20"/>
      <c r="WSM5" s="20"/>
      <c r="WSN5" s="20"/>
      <c r="WSO5" s="20"/>
      <c r="WSP5" s="20"/>
      <c r="WSQ5" s="20"/>
      <c r="WSR5" s="20"/>
      <c r="WSS5" s="20"/>
      <c r="WST5" s="20"/>
      <c r="WSU5" s="20"/>
      <c r="WSV5" s="20"/>
      <c r="WSW5" s="20"/>
      <c r="WSX5" s="20"/>
      <c r="WSY5" s="20"/>
      <c r="WSZ5" s="20"/>
      <c r="WTA5" s="20"/>
      <c r="WTB5" s="20"/>
      <c r="WTC5" s="20"/>
      <c r="WTD5" s="20"/>
      <c r="WTE5" s="20"/>
      <c r="WTF5" s="20"/>
      <c r="WTG5" s="20"/>
      <c r="WTH5" s="20"/>
      <c r="WTI5" s="20"/>
      <c r="WTJ5" s="20"/>
      <c r="WTK5" s="20"/>
      <c r="WTL5" s="20"/>
      <c r="WTM5" s="20"/>
      <c r="WTN5" s="20"/>
      <c r="WTO5" s="20"/>
      <c r="WTP5" s="20"/>
      <c r="WTQ5" s="20"/>
      <c r="WTR5" s="20"/>
      <c r="WTS5" s="20"/>
      <c r="WTT5" s="20"/>
      <c r="WTU5" s="20"/>
      <c r="WTV5" s="20"/>
      <c r="WTW5" s="20"/>
      <c r="WTX5" s="20"/>
      <c r="WTY5" s="20"/>
      <c r="WTZ5" s="20"/>
      <c r="WUA5" s="20"/>
      <c r="WUB5" s="20"/>
      <c r="WUC5" s="20"/>
      <c r="WUD5" s="20"/>
      <c r="WUE5" s="20"/>
      <c r="WUF5" s="20"/>
      <c r="WUG5" s="20"/>
      <c r="WUH5" s="20"/>
      <c r="WUI5" s="20"/>
      <c r="WUJ5" s="20"/>
      <c r="WUK5" s="20"/>
      <c r="WUL5" s="20"/>
      <c r="WUM5" s="20"/>
      <c r="WUN5" s="20"/>
      <c r="WUO5" s="20"/>
      <c r="WUP5" s="20"/>
      <c r="WUQ5" s="20"/>
      <c r="WUR5" s="20"/>
      <c r="WUS5" s="20"/>
      <c r="WUT5" s="20"/>
      <c r="WUU5" s="20"/>
      <c r="WUV5" s="20"/>
      <c r="WUW5" s="20"/>
      <c r="WUX5" s="20"/>
      <c r="WUY5" s="20"/>
      <c r="WUZ5" s="20"/>
      <c r="WVA5" s="20"/>
      <c r="WVB5" s="20"/>
      <c r="WVC5" s="20"/>
      <c r="WVD5" s="20"/>
      <c r="WVE5" s="20"/>
      <c r="WVF5" s="20"/>
      <c r="WVG5" s="20"/>
      <c r="WVH5" s="20"/>
      <c r="WVI5" s="20"/>
      <c r="WVJ5" s="20"/>
      <c r="WVK5" s="20"/>
      <c r="WVL5" s="20"/>
      <c r="WVM5" s="20"/>
      <c r="WVN5" s="20"/>
      <c r="WVO5" s="20"/>
      <c r="WVP5" s="20"/>
      <c r="WVQ5" s="20"/>
      <c r="WVR5" s="20"/>
      <c r="WVS5" s="20"/>
      <c r="WVT5" s="20"/>
      <c r="WVU5" s="20"/>
      <c r="WVV5" s="20"/>
      <c r="WVW5" s="20"/>
      <c r="WVX5" s="20"/>
      <c r="WVY5" s="20"/>
      <c r="WVZ5" s="20"/>
      <c r="WWA5" s="20"/>
      <c r="WWB5" s="20"/>
      <c r="WWC5" s="20"/>
      <c r="WWD5" s="20"/>
      <c r="WWE5" s="20"/>
      <c r="WWF5" s="20"/>
      <c r="WWG5" s="20"/>
      <c r="WWH5" s="20"/>
      <c r="WWI5" s="20"/>
      <c r="WWJ5" s="20"/>
      <c r="WWK5" s="20"/>
      <c r="WWL5" s="20"/>
      <c r="WWM5" s="20"/>
      <c r="WWN5" s="20"/>
      <c r="WWO5" s="20"/>
      <c r="WWP5" s="20"/>
      <c r="WWQ5" s="20"/>
      <c r="WWR5" s="20"/>
      <c r="WWS5" s="20"/>
      <c r="WWT5" s="20"/>
      <c r="WWU5" s="20"/>
      <c r="WWV5" s="20"/>
      <c r="WWW5" s="20"/>
      <c r="WWX5" s="20"/>
      <c r="WWY5" s="20"/>
      <c r="WWZ5" s="20"/>
      <c r="WXA5" s="20"/>
      <c r="WXB5" s="20"/>
      <c r="WXC5" s="20"/>
      <c r="WXD5" s="20"/>
      <c r="WXE5" s="20"/>
      <c r="WXF5" s="20"/>
      <c r="WXG5" s="20"/>
      <c r="WXH5" s="20"/>
      <c r="WXI5" s="20"/>
      <c r="WXJ5" s="20"/>
      <c r="WXK5" s="20"/>
      <c r="WXL5" s="20"/>
      <c r="WXM5" s="20"/>
      <c r="WXN5" s="20"/>
      <c r="WXO5" s="20"/>
      <c r="WXP5" s="20"/>
      <c r="WXQ5" s="20"/>
      <c r="WXR5" s="20"/>
      <c r="WXS5" s="20"/>
      <c r="WXT5" s="20"/>
      <c r="WXU5" s="20"/>
      <c r="WXV5" s="20"/>
      <c r="WXW5" s="20"/>
      <c r="WXX5" s="20"/>
      <c r="WXY5" s="20"/>
      <c r="WXZ5" s="20"/>
      <c r="WYA5" s="20"/>
      <c r="WYB5" s="20"/>
      <c r="WYC5" s="20"/>
      <c r="WYD5" s="20"/>
      <c r="WYE5" s="20"/>
      <c r="WYF5" s="20"/>
      <c r="WYG5" s="20"/>
      <c r="WYH5" s="20"/>
      <c r="WYI5" s="20"/>
      <c r="WYJ5" s="20"/>
      <c r="WYK5" s="20"/>
      <c r="WYL5" s="20"/>
      <c r="WYM5" s="20"/>
      <c r="WYN5" s="20"/>
      <c r="WYO5" s="20"/>
      <c r="WYP5" s="20"/>
      <c r="WYQ5" s="20"/>
      <c r="WYR5" s="20"/>
      <c r="WYS5" s="20"/>
      <c r="WYT5" s="20"/>
      <c r="WYU5" s="20"/>
      <c r="WYV5" s="20"/>
      <c r="WYW5" s="20"/>
      <c r="WYX5" s="20"/>
      <c r="WYY5" s="20"/>
      <c r="WYZ5" s="20"/>
      <c r="WZA5" s="20"/>
      <c r="WZB5" s="20"/>
      <c r="WZC5" s="20"/>
      <c r="WZD5" s="20"/>
      <c r="WZE5" s="20"/>
      <c r="WZF5" s="20"/>
      <c r="WZG5" s="20"/>
      <c r="WZH5" s="20"/>
      <c r="WZI5" s="20"/>
      <c r="WZJ5" s="20"/>
      <c r="WZK5" s="20"/>
      <c r="WZL5" s="20"/>
      <c r="WZM5" s="20"/>
      <c r="WZN5" s="20"/>
      <c r="WZO5" s="20"/>
      <c r="WZP5" s="20"/>
      <c r="WZQ5" s="20"/>
      <c r="WZR5" s="20"/>
      <c r="WZS5" s="20"/>
      <c r="WZT5" s="20"/>
      <c r="WZU5" s="20"/>
      <c r="WZV5" s="20"/>
      <c r="WZW5" s="20"/>
      <c r="WZX5" s="20"/>
      <c r="WZY5" s="20"/>
      <c r="WZZ5" s="20"/>
      <c r="XAA5" s="20"/>
      <c r="XAB5" s="20"/>
      <c r="XAC5" s="20"/>
      <c r="XAD5" s="20"/>
      <c r="XAE5" s="20"/>
      <c r="XAF5" s="20"/>
      <c r="XAG5" s="20"/>
      <c r="XAH5" s="20"/>
      <c r="XAI5" s="20"/>
      <c r="XAJ5" s="20"/>
      <c r="XAK5" s="20"/>
      <c r="XAL5" s="20"/>
      <c r="XAM5" s="20"/>
      <c r="XAN5" s="20"/>
      <c r="XAO5" s="20"/>
      <c r="XAP5" s="20"/>
      <c r="XAQ5" s="20"/>
      <c r="XAR5" s="20"/>
      <c r="XAS5" s="20"/>
      <c r="XAT5" s="20"/>
      <c r="XAU5" s="20"/>
      <c r="XAV5" s="20"/>
      <c r="XAW5" s="20"/>
      <c r="XAX5" s="20"/>
      <c r="XAY5" s="20"/>
      <c r="XAZ5" s="20"/>
      <c r="XBA5" s="20"/>
      <c r="XBB5" s="20"/>
      <c r="XBC5" s="20"/>
      <c r="XBD5" s="20"/>
      <c r="XBE5" s="20"/>
      <c r="XBF5" s="20"/>
      <c r="XBG5" s="20"/>
      <c r="XBH5" s="20"/>
      <c r="XBI5" s="20"/>
      <c r="XBJ5" s="20"/>
      <c r="XBK5" s="20"/>
      <c r="XBL5" s="20"/>
      <c r="XBM5" s="20"/>
      <c r="XBN5" s="20"/>
      <c r="XBO5" s="20"/>
      <c r="XBP5" s="20"/>
      <c r="XBQ5" s="20"/>
      <c r="XBR5" s="20"/>
      <c r="XBS5" s="20"/>
      <c r="XBT5" s="20"/>
      <c r="XBU5" s="20"/>
      <c r="XBV5" s="20"/>
      <c r="XBW5" s="20"/>
      <c r="XBX5" s="20"/>
      <c r="XBY5" s="20"/>
      <c r="XBZ5" s="20"/>
      <c r="XCA5" s="20"/>
      <c r="XCB5" s="20"/>
      <c r="XCC5" s="20"/>
      <c r="XCD5" s="20"/>
      <c r="XCE5" s="20"/>
      <c r="XCF5" s="20"/>
      <c r="XCG5" s="20"/>
      <c r="XCH5" s="20"/>
      <c r="XCI5" s="20"/>
      <c r="XCJ5" s="20"/>
      <c r="XCK5" s="20"/>
      <c r="XCL5" s="20"/>
      <c r="XCM5" s="20"/>
      <c r="XCN5" s="20"/>
      <c r="XCO5" s="20"/>
      <c r="XCP5" s="20"/>
      <c r="XCQ5" s="20"/>
      <c r="XCR5" s="20"/>
      <c r="XCS5" s="20"/>
      <c r="XCT5" s="20"/>
      <c r="XCU5" s="20"/>
      <c r="XCV5" s="20"/>
      <c r="XCW5" s="20"/>
      <c r="XCX5" s="20"/>
      <c r="XCY5" s="20"/>
      <c r="XCZ5" s="20"/>
      <c r="XDA5" s="20"/>
      <c r="XDB5" s="20"/>
      <c r="XDC5" s="20"/>
      <c r="XDD5" s="20"/>
      <c r="XDE5" s="20"/>
      <c r="XDF5" s="20"/>
      <c r="XDG5" s="20"/>
      <c r="XDH5" s="20"/>
      <c r="XDI5" s="20"/>
      <c r="XDJ5" s="20"/>
      <c r="XDK5" s="20"/>
      <c r="XDL5" s="20"/>
      <c r="XDM5" s="20"/>
      <c r="XDN5" s="20"/>
      <c r="XDO5" s="20"/>
      <c r="XDP5" s="20"/>
      <c r="XDQ5" s="20"/>
      <c r="XDR5" s="20"/>
      <c r="XDS5" s="20"/>
      <c r="XDT5" s="20"/>
      <c r="XDU5" s="20"/>
      <c r="XDV5" s="20"/>
      <c r="XDW5" s="20"/>
      <c r="XDX5" s="20"/>
      <c r="XDY5" s="20"/>
      <c r="XDZ5" s="20"/>
      <c r="XEA5" s="20"/>
      <c r="XEB5" s="20"/>
      <c r="XEC5" s="20"/>
      <c r="XED5" s="20"/>
      <c r="XEE5" s="20"/>
      <c r="XEF5" s="20"/>
      <c r="XEG5" s="20"/>
      <c r="XEH5" s="20"/>
      <c r="XEI5" s="20"/>
      <c r="XEJ5" s="20"/>
      <c r="XEK5" s="20"/>
      <c r="XEL5" s="20"/>
      <c r="XEM5" s="20"/>
      <c r="XEN5" s="20"/>
      <c r="XEO5" s="20"/>
      <c r="XEP5" s="20"/>
      <c r="XEQ5" s="20"/>
      <c r="XER5" s="20"/>
      <c r="XES5" s="20"/>
      <c r="XET5" s="20"/>
    </row>
    <row r="6" spans="1:16374" ht="195" x14ac:dyDescent="0.2">
      <c r="A6" s="18">
        <v>890929073</v>
      </c>
      <c r="B6" s="18" t="s">
        <v>3869</v>
      </c>
      <c r="C6" s="15" t="s">
        <v>98</v>
      </c>
      <c r="D6" s="15" t="s">
        <v>220</v>
      </c>
      <c r="E6" s="15"/>
      <c r="F6" s="15"/>
      <c r="G6" s="15"/>
      <c r="H6" s="15"/>
      <c r="I6" s="15"/>
      <c r="J6" s="15">
        <v>201155506</v>
      </c>
      <c r="K6" s="15" t="s">
        <v>221</v>
      </c>
      <c r="L6" s="15" t="s">
        <v>222</v>
      </c>
      <c r="M6" s="18" t="s">
        <v>5544</v>
      </c>
      <c r="N6" s="22" t="s">
        <v>3841</v>
      </c>
      <c r="O6" s="15" t="s">
        <v>224</v>
      </c>
      <c r="P6" s="18" t="s">
        <v>3816</v>
      </c>
      <c r="Q6" s="22" t="b">
        <v>0</v>
      </c>
      <c r="R6" s="18"/>
      <c r="S6" s="18"/>
      <c r="T6" s="15" t="s">
        <v>6093</v>
      </c>
      <c r="U6" s="18" t="s">
        <v>228</v>
      </c>
      <c r="V6" s="18"/>
      <c r="W6" s="15" t="s">
        <v>73</v>
      </c>
      <c r="X6" s="18" t="s">
        <v>228</v>
      </c>
      <c r="Y6" s="18" t="s">
        <v>71</v>
      </c>
      <c r="Z6" s="18" t="s">
        <v>1049</v>
      </c>
      <c r="AA6" s="22"/>
      <c r="AB6" s="16" t="s">
        <v>1049</v>
      </c>
      <c r="AC6" s="34"/>
      <c r="AD6" s="24"/>
      <c r="AE6" s="18"/>
      <c r="AF6" s="18"/>
      <c r="AG6" s="17">
        <v>165</v>
      </c>
      <c r="AH6" s="25">
        <v>165</v>
      </c>
      <c r="AI6" s="25">
        <v>144930</v>
      </c>
      <c r="AJ6" s="35">
        <v>0.19</v>
      </c>
      <c r="AK6" s="19">
        <v>23913450</v>
      </c>
      <c r="AL6" s="18"/>
      <c r="AM6" s="15"/>
      <c r="AN6" s="36" t="s">
        <v>8743</v>
      </c>
      <c r="AO6" s="36"/>
      <c r="AP6" s="36"/>
      <c r="AQ6" s="36"/>
      <c r="AR6" s="36"/>
      <c r="AS6" s="36"/>
      <c r="AT6" s="36"/>
      <c r="AU6" s="36"/>
      <c r="AV6" s="36"/>
      <c r="AW6" s="36"/>
      <c r="AX6" s="36"/>
      <c r="AY6" s="36"/>
      <c r="AZ6" s="36"/>
      <c r="BA6" s="36"/>
      <c r="BB6" s="36"/>
      <c r="BC6" s="36"/>
      <c r="BD6" s="36"/>
      <c r="BE6" s="36"/>
      <c r="BF6" s="36"/>
      <c r="BG6" s="36"/>
      <c r="BH6" s="36"/>
      <c r="BI6" s="36"/>
      <c r="BJ6" s="36"/>
      <c r="BK6" s="36"/>
      <c r="BL6" s="36"/>
      <c r="BM6" s="36"/>
      <c r="BN6" s="36"/>
      <c r="BO6" s="36"/>
      <c r="BP6" s="36"/>
      <c r="BQ6" s="36"/>
      <c r="BR6" s="36"/>
      <c r="BS6" s="36"/>
      <c r="BT6" s="36"/>
      <c r="BU6" s="36"/>
      <c r="BV6" s="36"/>
      <c r="BW6" s="36"/>
      <c r="BX6" s="36"/>
      <c r="BY6" s="36"/>
      <c r="BZ6" s="36"/>
      <c r="CA6" s="36"/>
      <c r="CB6" s="36"/>
      <c r="CC6" s="36"/>
      <c r="CD6" s="36"/>
      <c r="CE6" s="36"/>
      <c r="CF6" s="36"/>
      <c r="CG6" s="36"/>
      <c r="CH6" s="36"/>
      <c r="CI6" s="36"/>
      <c r="CJ6" s="36"/>
      <c r="CK6" s="36"/>
      <c r="CL6" s="36"/>
      <c r="CM6" s="36"/>
      <c r="CN6" s="36"/>
      <c r="CO6" s="36"/>
      <c r="CP6" s="36"/>
      <c r="CQ6" s="36"/>
      <c r="CR6" s="36"/>
      <c r="CS6" s="36"/>
      <c r="CT6" s="36"/>
      <c r="CU6" s="36"/>
      <c r="CV6" s="36"/>
      <c r="CW6" s="36"/>
      <c r="CX6" s="36"/>
      <c r="CY6" s="36"/>
      <c r="CZ6" s="36"/>
      <c r="DA6" s="36"/>
      <c r="DB6" s="36"/>
      <c r="DC6" s="36"/>
      <c r="DD6" s="36"/>
      <c r="DE6" s="36"/>
      <c r="DF6" s="36"/>
      <c r="DG6" s="36"/>
      <c r="DH6" s="36"/>
      <c r="DI6" s="36"/>
      <c r="DJ6" s="36"/>
      <c r="DK6" s="36"/>
      <c r="DL6" s="36"/>
      <c r="DM6" s="36"/>
      <c r="DN6" s="36"/>
      <c r="DO6" s="36"/>
      <c r="DP6" s="36"/>
      <c r="DQ6" s="36"/>
      <c r="DR6" s="36"/>
      <c r="DS6" s="36"/>
      <c r="DT6" s="36"/>
      <c r="DU6" s="36"/>
      <c r="DV6" s="36"/>
      <c r="DW6" s="36"/>
      <c r="DX6" s="36"/>
      <c r="DY6" s="36"/>
      <c r="DZ6" s="36"/>
      <c r="EA6" s="36"/>
      <c r="EB6" s="36"/>
      <c r="EC6" s="36"/>
      <c r="ED6" s="36"/>
      <c r="EE6" s="36"/>
      <c r="EF6" s="36"/>
      <c r="EG6" s="36"/>
      <c r="EH6" s="36"/>
      <c r="EI6" s="36"/>
      <c r="EJ6" s="36"/>
      <c r="EK6" s="36"/>
      <c r="EL6" s="36"/>
      <c r="EM6" s="36"/>
      <c r="EN6" s="36"/>
      <c r="EO6" s="36"/>
      <c r="EP6" s="36"/>
      <c r="EQ6" s="36"/>
      <c r="ER6" s="36"/>
      <c r="ES6" s="36"/>
      <c r="ET6" s="36"/>
      <c r="EU6" s="36"/>
      <c r="EV6" s="36"/>
      <c r="EW6" s="36"/>
      <c r="EX6" s="36"/>
      <c r="EY6" s="36"/>
      <c r="EZ6" s="36"/>
      <c r="FA6" s="36"/>
      <c r="FB6" s="36"/>
      <c r="FC6" s="36"/>
      <c r="FD6" s="36"/>
      <c r="FE6" s="36"/>
      <c r="FF6" s="36"/>
      <c r="FG6" s="36"/>
      <c r="FH6" s="36"/>
      <c r="FI6" s="36"/>
      <c r="FJ6" s="36"/>
      <c r="FK6" s="36"/>
      <c r="FL6" s="36"/>
      <c r="FM6" s="36"/>
      <c r="FN6" s="36"/>
      <c r="FO6" s="36"/>
      <c r="FP6" s="36"/>
      <c r="FQ6" s="36"/>
      <c r="FR6" s="36"/>
      <c r="FS6" s="36"/>
      <c r="FT6" s="36"/>
      <c r="FU6" s="36"/>
      <c r="FV6" s="36"/>
      <c r="FW6" s="36"/>
      <c r="FX6" s="36"/>
      <c r="FY6" s="36"/>
      <c r="FZ6" s="36"/>
      <c r="GA6" s="36"/>
      <c r="GB6" s="36"/>
      <c r="GC6" s="36"/>
      <c r="GD6" s="36"/>
      <c r="GE6" s="36"/>
      <c r="GF6" s="36"/>
      <c r="GG6" s="36"/>
      <c r="GH6" s="36"/>
      <c r="GI6" s="36"/>
      <c r="GJ6" s="36"/>
      <c r="GK6" s="36"/>
      <c r="GL6" s="36"/>
      <c r="GM6" s="36"/>
      <c r="GN6" s="36"/>
      <c r="GO6" s="36"/>
      <c r="GP6" s="36"/>
      <c r="GQ6" s="36"/>
      <c r="GR6" s="36"/>
      <c r="GS6" s="36"/>
      <c r="GT6" s="36"/>
      <c r="GU6" s="36"/>
      <c r="GV6" s="36"/>
      <c r="GW6" s="36"/>
      <c r="GX6" s="36"/>
      <c r="GY6" s="36"/>
      <c r="GZ6" s="36"/>
      <c r="HA6" s="36"/>
      <c r="HB6" s="36"/>
      <c r="HC6" s="36"/>
      <c r="HD6" s="36"/>
      <c r="HE6" s="36"/>
      <c r="HF6" s="36"/>
      <c r="HG6" s="36"/>
      <c r="HH6" s="36"/>
      <c r="HI6" s="36"/>
      <c r="HJ6" s="36"/>
      <c r="HK6" s="36"/>
      <c r="HL6" s="36"/>
      <c r="HM6" s="36"/>
      <c r="HN6" s="36"/>
      <c r="HO6" s="36"/>
      <c r="HP6" s="36"/>
      <c r="HQ6" s="36"/>
      <c r="HR6" s="36"/>
      <c r="HS6" s="36"/>
      <c r="HT6" s="36"/>
      <c r="HU6" s="36"/>
      <c r="HV6" s="36"/>
      <c r="HW6" s="36"/>
      <c r="HX6" s="36"/>
      <c r="HY6" s="36"/>
      <c r="HZ6" s="36"/>
      <c r="IA6" s="36"/>
      <c r="IB6" s="36"/>
      <c r="IC6" s="36"/>
      <c r="ID6" s="36"/>
      <c r="IE6" s="36"/>
      <c r="IF6" s="36"/>
      <c r="IG6" s="36"/>
      <c r="IH6" s="36"/>
      <c r="II6" s="36"/>
      <c r="IJ6" s="36"/>
      <c r="IK6" s="36"/>
      <c r="IL6" s="36"/>
      <c r="IM6" s="36"/>
      <c r="IN6" s="36"/>
      <c r="IO6" s="36"/>
      <c r="IP6" s="36"/>
      <c r="IQ6" s="36"/>
      <c r="IR6" s="36"/>
      <c r="IS6" s="36"/>
      <c r="IT6" s="36"/>
      <c r="IU6" s="36"/>
      <c r="IV6" s="36"/>
      <c r="IW6" s="36"/>
      <c r="IX6" s="36"/>
      <c r="IY6" s="36"/>
      <c r="IZ6" s="36"/>
      <c r="JA6" s="36"/>
      <c r="JB6" s="36"/>
      <c r="JC6" s="36"/>
      <c r="JD6" s="36"/>
      <c r="JE6" s="36"/>
      <c r="JF6" s="36"/>
      <c r="JG6" s="36"/>
      <c r="JH6" s="36"/>
      <c r="JI6" s="36"/>
      <c r="JJ6" s="36"/>
      <c r="JK6" s="36"/>
      <c r="JL6" s="36"/>
      <c r="JM6" s="36"/>
      <c r="JN6" s="36"/>
      <c r="JO6" s="36"/>
      <c r="JP6" s="36"/>
      <c r="JQ6" s="36"/>
      <c r="JR6" s="36"/>
      <c r="JS6" s="36"/>
      <c r="JT6" s="36"/>
      <c r="JU6" s="36"/>
      <c r="JV6" s="36"/>
      <c r="JW6" s="36"/>
      <c r="JX6" s="36"/>
      <c r="JY6" s="36"/>
      <c r="JZ6" s="36"/>
      <c r="KA6" s="36"/>
      <c r="KB6" s="36"/>
      <c r="KC6" s="36"/>
      <c r="KD6" s="36"/>
      <c r="KE6" s="36"/>
      <c r="KF6" s="36"/>
      <c r="KG6" s="36"/>
      <c r="KH6" s="36"/>
      <c r="KI6" s="36"/>
      <c r="KJ6" s="36"/>
      <c r="KK6" s="36"/>
      <c r="KL6" s="36"/>
      <c r="KM6" s="36"/>
      <c r="KN6" s="36"/>
      <c r="KO6" s="36"/>
      <c r="KP6" s="36"/>
      <c r="KQ6" s="36"/>
      <c r="KR6" s="36"/>
      <c r="KS6" s="36"/>
      <c r="KT6" s="36"/>
      <c r="KU6" s="36"/>
      <c r="KV6" s="36"/>
      <c r="KW6" s="36"/>
      <c r="KX6" s="36"/>
      <c r="KY6" s="36"/>
      <c r="KZ6" s="36"/>
      <c r="LA6" s="36"/>
      <c r="LB6" s="36"/>
      <c r="LC6" s="36"/>
      <c r="LD6" s="36"/>
      <c r="LE6" s="36"/>
      <c r="LF6" s="36"/>
      <c r="LG6" s="36"/>
      <c r="LH6" s="36"/>
      <c r="LI6" s="36"/>
      <c r="LJ6" s="36"/>
      <c r="LK6" s="36"/>
      <c r="LL6" s="36"/>
      <c r="LM6" s="36"/>
      <c r="LN6" s="36"/>
      <c r="LO6" s="36"/>
      <c r="LP6" s="36"/>
      <c r="LQ6" s="36"/>
      <c r="LR6" s="36"/>
      <c r="LS6" s="36"/>
      <c r="LT6" s="36"/>
      <c r="LU6" s="36"/>
      <c r="LV6" s="36"/>
      <c r="LW6" s="36"/>
      <c r="LX6" s="36"/>
      <c r="LY6" s="36"/>
      <c r="LZ6" s="36"/>
      <c r="MA6" s="36"/>
      <c r="MB6" s="36"/>
      <c r="MC6" s="36"/>
      <c r="MD6" s="36"/>
      <c r="ME6" s="36"/>
      <c r="MF6" s="36"/>
      <c r="MG6" s="36"/>
      <c r="MH6" s="36"/>
      <c r="MI6" s="36"/>
      <c r="MJ6" s="36"/>
      <c r="MK6" s="36"/>
      <c r="ML6" s="36"/>
      <c r="MM6" s="36"/>
      <c r="MN6" s="36"/>
      <c r="MO6" s="36"/>
      <c r="MP6" s="36"/>
      <c r="MQ6" s="36"/>
      <c r="MR6" s="36"/>
      <c r="MS6" s="36"/>
      <c r="MT6" s="36"/>
      <c r="MU6" s="36"/>
      <c r="MV6" s="36"/>
      <c r="MW6" s="36"/>
      <c r="MX6" s="36"/>
      <c r="MY6" s="36"/>
      <c r="MZ6" s="36"/>
      <c r="NA6" s="36"/>
      <c r="NB6" s="36"/>
      <c r="NC6" s="36"/>
      <c r="ND6" s="36"/>
      <c r="NE6" s="36"/>
      <c r="NF6" s="36"/>
      <c r="NG6" s="36"/>
      <c r="NH6" s="36"/>
      <c r="NI6" s="36"/>
      <c r="NJ6" s="36"/>
      <c r="NK6" s="36"/>
      <c r="NL6" s="36"/>
      <c r="NM6" s="36"/>
      <c r="NN6" s="36"/>
      <c r="NO6" s="36"/>
      <c r="NP6" s="36"/>
      <c r="NQ6" s="36"/>
      <c r="NR6" s="36"/>
      <c r="NS6" s="36"/>
      <c r="NT6" s="36"/>
      <c r="NU6" s="36"/>
      <c r="NV6" s="36"/>
      <c r="NW6" s="36"/>
      <c r="NX6" s="36"/>
      <c r="NY6" s="36"/>
      <c r="NZ6" s="36"/>
      <c r="OA6" s="36"/>
      <c r="OB6" s="36"/>
      <c r="OC6" s="36"/>
      <c r="OD6" s="36"/>
      <c r="OE6" s="36"/>
      <c r="OF6" s="36"/>
      <c r="OG6" s="36"/>
      <c r="OH6" s="36"/>
      <c r="OI6" s="36"/>
      <c r="OJ6" s="36"/>
      <c r="OK6" s="36"/>
      <c r="OL6" s="36"/>
      <c r="OM6" s="36"/>
      <c r="ON6" s="36"/>
      <c r="OO6" s="36"/>
      <c r="OP6" s="36"/>
      <c r="OQ6" s="36"/>
      <c r="OR6" s="36"/>
      <c r="OS6" s="36"/>
      <c r="OT6" s="36"/>
      <c r="OU6" s="36"/>
      <c r="OV6" s="36"/>
      <c r="OW6" s="36"/>
      <c r="OX6" s="36"/>
      <c r="OY6" s="36"/>
      <c r="OZ6" s="36"/>
      <c r="PA6" s="36"/>
      <c r="PB6" s="36"/>
      <c r="PC6" s="36"/>
      <c r="PD6" s="36"/>
      <c r="PE6" s="36"/>
      <c r="PF6" s="36"/>
      <c r="PG6" s="36"/>
      <c r="PH6" s="36"/>
      <c r="PI6" s="36"/>
      <c r="PJ6" s="36"/>
      <c r="PK6" s="36"/>
      <c r="PL6" s="36"/>
      <c r="PM6" s="36"/>
      <c r="PN6" s="36"/>
      <c r="PO6" s="36"/>
      <c r="PP6" s="36"/>
      <c r="PQ6" s="36"/>
      <c r="PR6" s="36"/>
      <c r="PS6" s="36"/>
      <c r="PT6" s="36"/>
      <c r="PU6" s="36"/>
      <c r="PV6" s="36"/>
      <c r="PW6" s="36"/>
      <c r="PX6" s="36"/>
      <c r="PY6" s="36"/>
      <c r="PZ6" s="36"/>
      <c r="QA6" s="36"/>
      <c r="QB6" s="36"/>
      <c r="QC6" s="36"/>
      <c r="QD6" s="36"/>
      <c r="QE6" s="36"/>
      <c r="QF6" s="36"/>
      <c r="QG6" s="36"/>
      <c r="QH6" s="36"/>
      <c r="QI6" s="36"/>
      <c r="QJ6" s="36"/>
      <c r="QK6" s="36"/>
      <c r="QL6" s="36"/>
      <c r="QM6" s="36"/>
      <c r="QN6" s="36"/>
      <c r="QO6" s="36"/>
      <c r="QP6" s="36"/>
      <c r="QQ6" s="36"/>
      <c r="QR6" s="36"/>
      <c r="QS6" s="36"/>
      <c r="QT6" s="36"/>
      <c r="QU6" s="36"/>
      <c r="QV6" s="36"/>
      <c r="QW6" s="36"/>
      <c r="QX6" s="36"/>
      <c r="QY6" s="36"/>
      <c r="QZ6" s="36"/>
      <c r="RA6" s="36"/>
      <c r="RB6" s="36"/>
      <c r="RC6" s="36"/>
      <c r="RD6" s="36"/>
      <c r="RE6" s="36"/>
      <c r="RF6" s="36"/>
      <c r="RG6" s="36"/>
      <c r="RH6" s="36"/>
      <c r="RI6" s="36"/>
      <c r="RJ6" s="36"/>
      <c r="RK6" s="36"/>
      <c r="RL6" s="36"/>
      <c r="RM6" s="36"/>
      <c r="RN6" s="36"/>
      <c r="RO6" s="36"/>
      <c r="RP6" s="36"/>
      <c r="RQ6" s="36"/>
      <c r="RR6" s="36"/>
      <c r="RS6" s="36"/>
      <c r="RT6" s="36"/>
      <c r="RU6" s="36"/>
      <c r="RV6" s="36"/>
      <c r="RW6" s="36"/>
      <c r="RX6" s="36"/>
      <c r="RY6" s="36"/>
      <c r="RZ6" s="36"/>
      <c r="SA6" s="36"/>
      <c r="SB6" s="36"/>
      <c r="SC6" s="36"/>
      <c r="SD6" s="36"/>
      <c r="SE6" s="36"/>
      <c r="SF6" s="36"/>
      <c r="SG6" s="36"/>
      <c r="SH6" s="36"/>
      <c r="SI6" s="36"/>
      <c r="SJ6" s="36"/>
      <c r="SK6" s="36"/>
      <c r="SL6" s="36"/>
      <c r="SM6" s="36"/>
      <c r="SN6" s="36"/>
      <c r="SO6" s="36"/>
      <c r="SP6" s="36"/>
      <c r="SQ6" s="36"/>
      <c r="SR6" s="36"/>
      <c r="SS6" s="36"/>
      <c r="ST6" s="36"/>
      <c r="SU6" s="36"/>
      <c r="SV6" s="36"/>
      <c r="SW6" s="36"/>
      <c r="SX6" s="36"/>
      <c r="SY6" s="36"/>
      <c r="SZ6" s="36"/>
      <c r="TA6" s="36"/>
      <c r="TB6" s="36"/>
      <c r="TC6" s="36"/>
      <c r="TD6" s="36"/>
      <c r="TE6" s="36"/>
      <c r="TF6" s="36"/>
      <c r="TG6" s="36"/>
      <c r="TH6" s="36"/>
      <c r="TI6" s="36"/>
      <c r="TJ6" s="36"/>
      <c r="TK6" s="36"/>
      <c r="TL6" s="36"/>
      <c r="TM6" s="36"/>
      <c r="TN6" s="36"/>
      <c r="TO6" s="36"/>
      <c r="TP6" s="36"/>
      <c r="TQ6" s="36"/>
      <c r="TR6" s="36"/>
      <c r="TS6" s="36"/>
      <c r="TT6" s="36"/>
      <c r="TU6" s="36"/>
      <c r="TV6" s="36"/>
      <c r="TW6" s="36"/>
      <c r="TX6" s="36"/>
      <c r="TY6" s="36"/>
      <c r="TZ6" s="36"/>
      <c r="UA6" s="36"/>
      <c r="UB6" s="36"/>
      <c r="UC6" s="36"/>
      <c r="UD6" s="36"/>
      <c r="UE6" s="36"/>
      <c r="UF6" s="36"/>
      <c r="UG6" s="36"/>
      <c r="UH6" s="36"/>
      <c r="UI6" s="36"/>
      <c r="UJ6" s="36"/>
      <c r="UK6" s="36"/>
      <c r="UL6" s="36"/>
      <c r="UM6" s="36"/>
      <c r="UN6" s="36"/>
      <c r="UO6" s="36"/>
      <c r="UP6" s="36"/>
      <c r="UQ6" s="36"/>
      <c r="UR6" s="36"/>
      <c r="US6" s="36"/>
      <c r="UT6" s="36"/>
      <c r="UU6" s="36"/>
      <c r="UV6" s="36"/>
      <c r="UW6" s="36"/>
      <c r="UX6" s="36"/>
      <c r="UY6" s="36"/>
      <c r="UZ6" s="36"/>
      <c r="VA6" s="36"/>
      <c r="VB6" s="36"/>
      <c r="VC6" s="36"/>
      <c r="VD6" s="36"/>
      <c r="VE6" s="36"/>
      <c r="VF6" s="36"/>
      <c r="VG6" s="36"/>
      <c r="VH6" s="36"/>
      <c r="VI6" s="36"/>
      <c r="VJ6" s="36"/>
      <c r="VK6" s="36"/>
      <c r="VL6" s="36"/>
      <c r="VM6" s="36"/>
      <c r="VN6" s="36"/>
      <c r="VO6" s="36"/>
      <c r="VP6" s="36"/>
      <c r="VQ6" s="36"/>
      <c r="VR6" s="36"/>
      <c r="VS6" s="36"/>
      <c r="VT6" s="36"/>
      <c r="VU6" s="36"/>
      <c r="VV6" s="36"/>
      <c r="VW6" s="36"/>
      <c r="VX6" s="36"/>
      <c r="VY6" s="36"/>
      <c r="VZ6" s="36"/>
      <c r="WA6" s="36"/>
      <c r="WB6" s="36"/>
      <c r="WC6" s="36"/>
      <c r="WD6" s="36"/>
      <c r="WE6" s="36"/>
      <c r="WF6" s="36"/>
      <c r="WG6" s="36"/>
      <c r="WH6" s="36"/>
      <c r="WI6" s="36"/>
      <c r="WJ6" s="36"/>
      <c r="WK6" s="36"/>
      <c r="WL6" s="36"/>
      <c r="WM6" s="36"/>
      <c r="WN6" s="36"/>
      <c r="WO6" s="36"/>
      <c r="WP6" s="36"/>
      <c r="WQ6" s="36"/>
      <c r="WR6" s="36"/>
      <c r="WS6" s="36"/>
      <c r="WT6" s="36"/>
      <c r="WU6" s="36"/>
      <c r="WV6" s="36"/>
      <c r="WW6" s="36"/>
      <c r="WX6" s="36"/>
      <c r="WY6" s="36"/>
      <c r="WZ6" s="36"/>
      <c r="XA6" s="36"/>
      <c r="XB6" s="36"/>
      <c r="XC6" s="36"/>
      <c r="XD6" s="36"/>
      <c r="XE6" s="36"/>
      <c r="XF6" s="36"/>
      <c r="XG6" s="36"/>
      <c r="XH6" s="36"/>
      <c r="XI6" s="36"/>
      <c r="XJ6" s="36"/>
      <c r="XK6" s="36"/>
      <c r="XL6" s="36"/>
      <c r="XM6" s="36"/>
      <c r="XN6" s="36"/>
      <c r="XO6" s="36"/>
      <c r="XP6" s="36"/>
      <c r="XQ6" s="36"/>
      <c r="XR6" s="36"/>
      <c r="XS6" s="36"/>
      <c r="XT6" s="36"/>
      <c r="XU6" s="36"/>
      <c r="XV6" s="36"/>
      <c r="XW6" s="36"/>
      <c r="XX6" s="36"/>
      <c r="XY6" s="36"/>
      <c r="XZ6" s="36"/>
      <c r="YA6" s="36"/>
      <c r="YB6" s="36"/>
      <c r="YC6" s="36"/>
      <c r="YD6" s="36"/>
      <c r="YE6" s="36"/>
      <c r="YF6" s="36"/>
      <c r="YG6" s="36"/>
      <c r="YH6" s="36"/>
      <c r="YI6" s="36"/>
      <c r="YJ6" s="36"/>
      <c r="YK6" s="36"/>
      <c r="YL6" s="36"/>
      <c r="YM6" s="36"/>
      <c r="YN6" s="36"/>
      <c r="YO6" s="36"/>
      <c r="YP6" s="36"/>
      <c r="YQ6" s="36"/>
      <c r="YR6" s="36"/>
      <c r="YS6" s="36"/>
      <c r="YT6" s="36"/>
      <c r="YU6" s="36"/>
      <c r="YV6" s="36"/>
      <c r="YW6" s="36"/>
      <c r="YX6" s="36"/>
      <c r="YY6" s="36"/>
      <c r="YZ6" s="36"/>
      <c r="ZA6" s="36"/>
      <c r="ZB6" s="36"/>
      <c r="ZC6" s="36"/>
      <c r="ZD6" s="36"/>
      <c r="ZE6" s="36"/>
      <c r="ZF6" s="36"/>
      <c r="ZG6" s="36"/>
      <c r="ZH6" s="36"/>
      <c r="ZI6" s="36"/>
      <c r="ZJ6" s="36"/>
      <c r="ZK6" s="36"/>
      <c r="ZL6" s="36"/>
      <c r="ZM6" s="36"/>
      <c r="ZN6" s="36"/>
      <c r="ZO6" s="36"/>
      <c r="ZP6" s="36"/>
      <c r="ZQ6" s="36"/>
      <c r="ZR6" s="36"/>
      <c r="ZS6" s="36"/>
      <c r="ZT6" s="36"/>
      <c r="ZU6" s="36"/>
      <c r="ZV6" s="36"/>
      <c r="ZW6" s="36"/>
      <c r="ZX6" s="36"/>
      <c r="ZY6" s="36"/>
      <c r="ZZ6" s="36"/>
      <c r="AAA6" s="36"/>
      <c r="AAB6" s="36"/>
      <c r="AAC6" s="36"/>
      <c r="AAD6" s="36"/>
      <c r="AAE6" s="36"/>
      <c r="AAF6" s="36"/>
      <c r="AAG6" s="36"/>
      <c r="AAH6" s="36"/>
      <c r="AAI6" s="36"/>
      <c r="AAJ6" s="36"/>
      <c r="AAK6" s="36"/>
      <c r="AAL6" s="36"/>
      <c r="AAM6" s="36"/>
      <c r="AAN6" s="36"/>
      <c r="AAO6" s="36"/>
      <c r="AAP6" s="36"/>
      <c r="AAQ6" s="36"/>
      <c r="AAR6" s="36"/>
      <c r="AAS6" s="36"/>
      <c r="AAT6" s="36"/>
      <c r="AAU6" s="36"/>
      <c r="AAV6" s="36"/>
      <c r="AAW6" s="36"/>
      <c r="AAX6" s="36"/>
      <c r="AAY6" s="36"/>
      <c r="AAZ6" s="36"/>
      <c r="ABA6" s="36"/>
      <c r="ABB6" s="36"/>
      <c r="ABC6" s="36"/>
      <c r="ABD6" s="36"/>
      <c r="ABE6" s="36"/>
      <c r="ABF6" s="36"/>
      <c r="ABG6" s="36"/>
      <c r="ABH6" s="36"/>
      <c r="ABI6" s="36"/>
      <c r="ABJ6" s="36"/>
      <c r="ABK6" s="36"/>
      <c r="ABL6" s="36"/>
      <c r="ABM6" s="36"/>
      <c r="ABN6" s="36"/>
      <c r="ABO6" s="36"/>
      <c r="ABP6" s="36"/>
      <c r="ABQ6" s="36"/>
      <c r="ABR6" s="36"/>
      <c r="ABS6" s="36"/>
      <c r="ABT6" s="36"/>
      <c r="ABU6" s="36"/>
      <c r="ABV6" s="36"/>
      <c r="ABW6" s="36"/>
      <c r="ABX6" s="36"/>
      <c r="ABY6" s="36"/>
      <c r="ABZ6" s="36"/>
      <c r="ACA6" s="36"/>
      <c r="ACB6" s="36"/>
      <c r="ACC6" s="36"/>
      <c r="ACD6" s="36"/>
      <c r="ACE6" s="36"/>
      <c r="ACF6" s="36"/>
      <c r="ACG6" s="36"/>
      <c r="ACH6" s="36"/>
      <c r="ACI6" s="36"/>
      <c r="ACJ6" s="36"/>
      <c r="ACK6" s="36"/>
      <c r="ACL6" s="36"/>
      <c r="ACM6" s="36"/>
      <c r="ACN6" s="36"/>
      <c r="ACO6" s="36"/>
      <c r="ACP6" s="36"/>
      <c r="ACQ6" s="36"/>
      <c r="ACR6" s="36"/>
      <c r="ACS6" s="36"/>
      <c r="ACT6" s="36"/>
      <c r="ACU6" s="36"/>
      <c r="ACV6" s="36"/>
      <c r="ACW6" s="36"/>
      <c r="ACX6" s="36"/>
      <c r="ACY6" s="36"/>
      <c r="ACZ6" s="36"/>
      <c r="ADA6" s="36"/>
      <c r="ADB6" s="36"/>
      <c r="ADC6" s="36"/>
      <c r="ADD6" s="36"/>
      <c r="ADE6" s="36"/>
      <c r="ADF6" s="36"/>
      <c r="ADG6" s="36"/>
      <c r="ADH6" s="36"/>
      <c r="ADI6" s="36"/>
      <c r="ADJ6" s="36"/>
      <c r="ADK6" s="36"/>
      <c r="ADL6" s="36"/>
      <c r="ADM6" s="36"/>
      <c r="ADN6" s="36"/>
      <c r="ADO6" s="36"/>
      <c r="ADP6" s="36"/>
      <c r="ADQ6" s="36"/>
      <c r="ADR6" s="36"/>
      <c r="ADS6" s="36"/>
      <c r="ADT6" s="36"/>
      <c r="ADU6" s="36"/>
      <c r="ADV6" s="36"/>
      <c r="ADW6" s="36"/>
      <c r="ADX6" s="36"/>
      <c r="ADY6" s="36"/>
      <c r="ADZ6" s="36"/>
      <c r="AEA6" s="36"/>
      <c r="AEB6" s="36"/>
      <c r="AEC6" s="36"/>
      <c r="AED6" s="36"/>
      <c r="AEE6" s="36"/>
      <c r="AEF6" s="36"/>
      <c r="AEG6" s="36"/>
      <c r="AEH6" s="36"/>
      <c r="AEI6" s="36"/>
      <c r="AEJ6" s="36"/>
      <c r="AEK6" s="36"/>
      <c r="AEL6" s="36"/>
      <c r="AEM6" s="36"/>
      <c r="AEN6" s="36"/>
      <c r="AEO6" s="36"/>
      <c r="AEP6" s="36"/>
      <c r="AEQ6" s="36"/>
      <c r="AER6" s="36"/>
      <c r="AES6" s="36"/>
      <c r="AET6" s="36"/>
      <c r="AEU6" s="36"/>
      <c r="AEV6" s="36"/>
      <c r="AEW6" s="36"/>
      <c r="AEX6" s="36"/>
      <c r="AEY6" s="36"/>
      <c r="AEZ6" s="36"/>
      <c r="AFA6" s="36"/>
      <c r="AFB6" s="36"/>
      <c r="AFC6" s="36"/>
      <c r="AFD6" s="36"/>
      <c r="AFE6" s="36"/>
      <c r="AFF6" s="36"/>
      <c r="AFG6" s="36"/>
      <c r="AFH6" s="36"/>
      <c r="AFI6" s="36"/>
      <c r="AFJ6" s="36"/>
      <c r="AFK6" s="36"/>
      <c r="AFL6" s="36"/>
      <c r="AFM6" s="36"/>
      <c r="AFN6" s="36"/>
      <c r="AFO6" s="36"/>
      <c r="AFP6" s="36"/>
      <c r="AFQ6" s="36"/>
      <c r="AFR6" s="36"/>
      <c r="AFS6" s="36"/>
      <c r="AFT6" s="36"/>
      <c r="AFU6" s="36"/>
      <c r="AFV6" s="36"/>
      <c r="AFW6" s="36"/>
      <c r="AFX6" s="36"/>
      <c r="AFY6" s="36"/>
      <c r="AFZ6" s="36"/>
      <c r="AGA6" s="36"/>
      <c r="AGB6" s="36"/>
      <c r="AGC6" s="36"/>
      <c r="AGD6" s="36"/>
      <c r="AGE6" s="36"/>
      <c r="AGF6" s="36"/>
      <c r="AGG6" s="36"/>
      <c r="AGH6" s="36"/>
      <c r="AGI6" s="36"/>
      <c r="AGJ6" s="36"/>
      <c r="AGK6" s="36"/>
      <c r="AGL6" s="36"/>
      <c r="AGM6" s="36"/>
      <c r="AGN6" s="36"/>
      <c r="AGO6" s="36"/>
      <c r="AGP6" s="36"/>
      <c r="AGQ6" s="36"/>
      <c r="AGR6" s="36"/>
      <c r="AGS6" s="36"/>
      <c r="AGT6" s="36"/>
      <c r="AGU6" s="36"/>
      <c r="AGV6" s="36"/>
      <c r="AGW6" s="36"/>
      <c r="AGX6" s="36"/>
      <c r="AGY6" s="36"/>
      <c r="AGZ6" s="36"/>
      <c r="AHA6" s="36"/>
      <c r="AHB6" s="36"/>
      <c r="AHC6" s="36"/>
      <c r="AHD6" s="36"/>
      <c r="AHE6" s="36"/>
      <c r="AHF6" s="36"/>
      <c r="AHG6" s="36"/>
      <c r="AHH6" s="36"/>
      <c r="AHI6" s="36"/>
      <c r="AHJ6" s="36"/>
      <c r="AHK6" s="36"/>
      <c r="AHL6" s="36"/>
      <c r="AHM6" s="36"/>
      <c r="AHN6" s="36"/>
      <c r="AHO6" s="36"/>
      <c r="AHP6" s="36"/>
      <c r="AHQ6" s="36"/>
      <c r="AHR6" s="36"/>
      <c r="AHS6" s="36"/>
      <c r="AHT6" s="36"/>
      <c r="AHU6" s="36"/>
      <c r="AHV6" s="36"/>
      <c r="AHW6" s="36"/>
      <c r="AHX6" s="36"/>
      <c r="AHY6" s="36"/>
      <c r="AHZ6" s="36"/>
      <c r="AIA6" s="36"/>
      <c r="AIB6" s="36"/>
      <c r="AIC6" s="36"/>
      <c r="AID6" s="36"/>
      <c r="AIE6" s="36"/>
      <c r="AIF6" s="36"/>
      <c r="AIG6" s="36"/>
      <c r="AIH6" s="36"/>
      <c r="AII6" s="36"/>
      <c r="AIJ6" s="36"/>
      <c r="AIK6" s="36"/>
      <c r="AIL6" s="36"/>
      <c r="AIM6" s="36"/>
      <c r="AIN6" s="36"/>
      <c r="AIO6" s="36"/>
      <c r="AIP6" s="36"/>
      <c r="AIQ6" s="36"/>
      <c r="AIR6" s="36"/>
      <c r="AIS6" s="36"/>
      <c r="AIT6" s="36"/>
      <c r="AIU6" s="36"/>
      <c r="AIV6" s="36"/>
      <c r="AIW6" s="36"/>
      <c r="AIX6" s="36"/>
      <c r="AIY6" s="36"/>
      <c r="AIZ6" s="36"/>
      <c r="AJA6" s="36"/>
      <c r="AJB6" s="36"/>
      <c r="AJC6" s="36"/>
      <c r="AJD6" s="36"/>
      <c r="AJE6" s="36"/>
      <c r="AJF6" s="36"/>
      <c r="AJG6" s="36"/>
      <c r="AJH6" s="36"/>
      <c r="AJI6" s="36"/>
      <c r="AJJ6" s="36"/>
      <c r="AJK6" s="36"/>
      <c r="AJL6" s="36"/>
      <c r="AJM6" s="36"/>
      <c r="AJN6" s="36"/>
      <c r="AJO6" s="36"/>
      <c r="AJP6" s="36"/>
      <c r="AJQ6" s="36"/>
      <c r="AJR6" s="36"/>
      <c r="AJS6" s="36"/>
      <c r="AJT6" s="36"/>
      <c r="AJU6" s="36"/>
      <c r="AJV6" s="36"/>
      <c r="AJW6" s="36"/>
      <c r="AJX6" s="36"/>
      <c r="AJY6" s="36"/>
      <c r="AJZ6" s="36"/>
      <c r="AKA6" s="36"/>
      <c r="AKB6" s="36"/>
      <c r="AKC6" s="36"/>
      <c r="AKD6" s="36"/>
      <c r="AKE6" s="36"/>
      <c r="AKF6" s="36"/>
      <c r="AKG6" s="36"/>
      <c r="AKH6" s="36"/>
      <c r="AKI6" s="36"/>
      <c r="AKJ6" s="36"/>
      <c r="AKK6" s="36"/>
      <c r="AKL6" s="36"/>
      <c r="AKM6" s="36"/>
      <c r="AKN6" s="36"/>
      <c r="AKO6" s="36"/>
      <c r="AKP6" s="36"/>
      <c r="AKQ6" s="36"/>
      <c r="AKR6" s="36"/>
      <c r="AKS6" s="36"/>
      <c r="AKT6" s="36"/>
      <c r="AKU6" s="36"/>
      <c r="AKV6" s="36"/>
      <c r="AKW6" s="36"/>
      <c r="AKX6" s="36"/>
      <c r="AKY6" s="36"/>
      <c r="AKZ6" s="36"/>
      <c r="ALA6" s="36"/>
      <c r="ALB6" s="36"/>
      <c r="ALC6" s="36"/>
      <c r="ALD6" s="36"/>
      <c r="ALE6" s="36"/>
      <c r="ALF6" s="36"/>
      <c r="ALG6" s="36"/>
      <c r="ALH6" s="36"/>
      <c r="ALI6" s="36"/>
      <c r="ALJ6" s="36"/>
      <c r="ALK6" s="36"/>
      <c r="ALL6" s="36"/>
      <c r="ALM6" s="36"/>
      <c r="ALN6" s="36"/>
      <c r="ALO6" s="36"/>
      <c r="ALP6" s="36"/>
      <c r="ALQ6" s="36"/>
      <c r="ALR6" s="36"/>
      <c r="ALS6" s="36"/>
      <c r="ALT6" s="36"/>
      <c r="ALU6" s="36"/>
      <c r="ALV6" s="36"/>
      <c r="ALW6" s="36"/>
      <c r="ALX6" s="36"/>
      <c r="ALY6" s="36"/>
      <c r="ALZ6" s="36"/>
      <c r="AMA6" s="36"/>
      <c r="AMB6" s="36"/>
      <c r="AMC6" s="36"/>
      <c r="AMD6" s="36"/>
      <c r="AME6" s="36"/>
      <c r="AMF6" s="36"/>
      <c r="AMG6" s="36"/>
      <c r="AMH6" s="36"/>
      <c r="AMI6" s="36"/>
      <c r="AMJ6" s="36"/>
      <c r="AMK6" s="36"/>
      <c r="AML6" s="36"/>
      <c r="AMM6" s="36"/>
      <c r="AMN6" s="36"/>
      <c r="AMO6" s="36"/>
      <c r="AMP6" s="36"/>
      <c r="AMQ6" s="36"/>
      <c r="AMR6" s="36"/>
      <c r="AMS6" s="36"/>
      <c r="AMT6" s="36"/>
      <c r="AMU6" s="36"/>
      <c r="AMV6" s="36"/>
      <c r="AMW6" s="36"/>
      <c r="AMX6" s="36"/>
      <c r="AMY6" s="36"/>
      <c r="AMZ6" s="36"/>
      <c r="ANA6" s="36"/>
      <c r="ANB6" s="36"/>
      <c r="ANC6" s="36"/>
      <c r="AND6" s="36"/>
      <c r="ANE6" s="36"/>
      <c r="ANF6" s="36"/>
      <c r="ANG6" s="36"/>
      <c r="ANH6" s="36"/>
      <c r="ANI6" s="36"/>
      <c r="ANJ6" s="36"/>
      <c r="ANK6" s="36"/>
      <c r="ANL6" s="36"/>
      <c r="ANM6" s="36"/>
      <c r="ANN6" s="36"/>
      <c r="ANO6" s="36"/>
      <c r="ANP6" s="36"/>
      <c r="ANQ6" s="36"/>
      <c r="ANR6" s="36"/>
      <c r="ANS6" s="36"/>
      <c r="ANT6" s="36"/>
      <c r="ANU6" s="36"/>
      <c r="ANV6" s="36"/>
      <c r="ANW6" s="36"/>
      <c r="ANX6" s="36"/>
      <c r="ANY6" s="36"/>
      <c r="ANZ6" s="36"/>
      <c r="AOA6" s="36"/>
      <c r="AOB6" s="36"/>
      <c r="AOC6" s="36"/>
      <c r="AOD6" s="36"/>
      <c r="AOE6" s="36"/>
      <c r="AOF6" s="36"/>
      <c r="AOG6" s="36"/>
      <c r="AOH6" s="36"/>
      <c r="AOI6" s="36"/>
      <c r="AOJ6" s="36"/>
      <c r="AOK6" s="36"/>
      <c r="AOL6" s="36"/>
      <c r="AOM6" s="36"/>
      <c r="AON6" s="36"/>
      <c r="AOO6" s="36"/>
      <c r="AOP6" s="36"/>
      <c r="AOQ6" s="36"/>
      <c r="AOR6" s="36"/>
      <c r="AOS6" s="36"/>
      <c r="AOT6" s="36"/>
      <c r="AOU6" s="36"/>
      <c r="AOV6" s="36"/>
      <c r="AOW6" s="36"/>
      <c r="AOX6" s="36"/>
      <c r="AOY6" s="36"/>
      <c r="AOZ6" s="36"/>
      <c r="APA6" s="36"/>
      <c r="APB6" s="36"/>
      <c r="APC6" s="36"/>
      <c r="APD6" s="36"/>
      <c r="APE6" s="36"/>
      <c r="APF6" s="36"/>
      <c r="APG6" s="36"/>
      <c r="APH6" s="36"/>
      <c r="API6" s="36"/>
      <c r="APJ6" s="36"/>
      <c r="APK6" s="36"/>
      <c r="APL6" s="36"/>
      <c r="APM6" s="36"/>
      <c r="APN6" s="36"/>
      <c r="APO6" s="36"/>
      <c r="APP6" s="36"/>
      <c r="APQ6" s="36"/>
      <c r="APR6" s="36"/>
      <c r="APS6" s="36"/>
      <c r="APT6" s="36"/>
      <c r="APU6" s="36"/>
      <c r="APV6" s="36"/>
      <c r="APW6" s="36"/>
      <c r="APX6" s="36"/>
      <c r="APY6" s="36"/>
      <c r="APZ6" s="36"/>
      <c r="AQA6" s="36"/>
      <c r="AQB6" s="36"/>
      <c r="AQC6" s="36"/>
      <c r="AQD6" s="36"/>
      <c r="AQE6" s="36"/>
      <c r="AQF6" s="36"/>
      <c r="AQG6" s="36"/>
      <c r="AQH6" s="36"/>
      <c r="AQI6" s="36"/>
      <c r="AQJ6" s="36"/>
      <c r="AQK6" s="36"/>
      <c r="AQL6" s="36"/>
      <c r="AQM6" s="36"/>
      <c r="AQN6" s="36"/>
      <c r="AQO6" s="36"/>
      <c r="AQP6" s="36"/>
      <c r="AQQ6" s="36"/>
      <c r="AQR6" s="36"/>
      <c r="AQS6" s="36"/>
      <c r="AQT6" s="36"/>
      <c r="AQU6" s="36"/>
      <c r="AQV6" s="36"/>
      <c r="AQW6" s="36"/>
      <c r="AQX6" s="36"/>
      <c r="AQY6" s="36"/>
      <c r="AQZ6" s="36"/>
      <c r="ARA6" s="36"/>
      <c r="ARB6" s="36"/>
      <c r="ARC6" s="36"/>
      <c r="ARD6" s="36"/>
      <c r="ARE6" s="36"/>
      <c r="ARF6" s="36"/>
      <c r="ARG6" s="36"/>
      <c r="ARH6" s="36"/>
      <c r="ARI6" s="36"/>
      <c r="ARJ6" s="36"/>
      <c r="ARK6" s="36"/>
      <c r="ARL6" s="36"/>
      <c r="ARM6" s="36"/>
      <c r="ARN6" s="36"/>
      <c r="ARO6" s="36"/>
      <c r="ARP6" s="36"/>
      <c r="ARQ6" s="36"/>
      <c r="ARR6" s="36"/>
      <c r="ARS6" s="36"/>
      <c r="ART6" s="36"/>
      <c r="ARU6" s="36"/>
      <c r="ARV6" s="36"/>
      <c r="ARW6" s="36"/>
      <c r="ARX6" s="36"/>
      <c r="ARY6" s="36"/>
      <c r="ARZ6" s="36"/>
      <c r="ASA6" s="36"/>
      <c r="ASB6" s="36"/>
      <c r="ASC6" s="36"/>
      <c r="ASD6" s="36"/>
      <c r="ASE6" s="36"/>
      <c r="ASF6" s="36"/>
      <c r="ASG6" s="36"/>
      <c r="ASH6" s="36"/>
      <c r="ASI6" s="36"/>
      <c r="ASJ6" s="36"/>
      <c r="ASK6" s="36"/>
      <c r="ASL6" s="36"/>
      <c r="ASM6" s="36"/>
      <c r="ASN6" s="36"/>
      <c r="ASO6" s="36"/>
      <c r="ASP6" s="36"/>
      <c r="ASQ6" s="36"/>
      <c r="ASR6" s="36"/>
      <c r="ASS6" s="36"/>
      <c r="AST6" s="36"/>
      <c r="ASU6" s="36"/>
      <c r="ASV6" s="36"/>
      <c r="ASW6" s="36"/>
      <c r="ASX6" s="36"/>
      <c r="ASY6" s="36"/>
      <c r="ASZ6" s="36"/>
      <c r="ATA6" s="36"/>
      <c r="ATB6" s="36"/>
      <c r="ATC6" s="36"/>
      <c r="ATD6" s="36"/>
      <c r="ATE6" s="36"/>
      <c r="ATF6" s="36"/>
      <c r="ATG6" s="36"/>
      <c r="ATH6" s="36"/>
      <c r="ATI6" s="36"/>
      <c r="ATJ6" s="36"/>
      <c r="ATK6" s="36"/>
      <c r="ATL6" s="36"/>
      <c r="ATM6" s="36"/>
      <c r="ATN6" s="36"/>
      <c r="ATO6" s="36"/>
      <c r="ATP6" s="36"/>
      <c r="ATQ6" s="36"/>
      <c r="ATR6" s="36"/>
      <c r="ATS6" s="36"/>
      <c r="ATT6" s="36"/>
      <c r="ATU6" s="36"/>
      <c r="ATV6" s="36"/>
      <c r="ATW6" s="36"/>
      <c r="ATX6" s="36"/>
      <c r="ATY6" s="36"/>
      <c r="ATZ6" s="36"/>
      <c r="AUA6" s="36"/>
      <c r="AUB6" s="36"/>
      <c r="AUC6" s="36"/>
      <c r="AUD6" s="36"/>
      <c r="AUE6" s="36"/>
      <c r="AUF6" s="36"/>
      <c r="AUG6" s="36"/>
      <c r="AUH6" s="36"/>
      <c r="AUI6" s="36"/>
      <c r="AUJ6" s="36"/>
      <c r="AUK6" s="36"/>
      <c r="AUL6" s="36"/>
      <c r="AUM6" s="36"/>
      <c r="AUN6" s="36"/>
      <c r="AUO6" s="36"/>
      <c r="AUP6" s="36"/>
      <c r="AUQ6" s="36"/>
      <c r="AUR6" s="36"/>
      <c r="AUS6" s="36"/>
      <c r="AUT6" s="36"/>
      <c r="AUU6" s="36"/>
      <c r="AUV6" s="36"/>
      <c r="AUW6" s="36"/>
      <c r="AUX6" s="36"/>
      <c r="AUY6" s="36"/>
      <c r="AUZ6" s="36"/>
      <c r="AVA6" s="36"/>
      <c r="AVB6" s="36"/>
      <c r="AVC6" s="36"/>
      <c r="AVD6" s="36"/>
      <c r="AVE6" s="36"/>
      <c r="AVF6" s="36"/>
      <c r="AVG6" s="36"/>
      <c r="AVH6" s="36"/>
      <c r="AVI6" s="36"/>
      <c r="AVJ6" s="36"/>
      <c r="AVK6" s="36"/>
      <c r="AVL6" s="36"/>
      <c r="AVM6" s="36"/>
      <c r="AVN6" s="36"/>
      <c r="AVO6" s="36"/>
      <c r="AVP6" s="36"/>
      <c r="AVQ6" s="36"/>
      <c r="AVR6" s="36"/>
      <c r="AVS6" s="36"/>
      <c r="AVT6" s="36"/>
      <c r="AVU6" s="36"/>
      <c r="AVV6" s="36"/>
      <c r="AVW6" s="36"/>
      <c r="AVX6" s="36"/>
      <c r="AVY6" s="36"/>
      <c r="AVZ6" s="36"/>
      <c r="AWA6" s="36"/>
      <c r="AWB6" s="36"/>
      <c r="AWC6" s="36"/>
      <c r="AWD6" s="36"/>
      <c r="AWE6" s="36"/>
      <c r="AWF6" s="36"/>
      <c r="AWG6" s="36"/>
      <c r="AWH6" s="36"/>
      <c r="AWI6" s="36"/>
      <c r="AWJ6" s="36"/>
      <c r="AWK6" s="36"/>
      <c r="AWL6" s="36"/>
      <c r="AWM6" s="36"/>
      <c r="AWN6" s="36"/>
      <c r="AWO6" s="36"/>
      <c r="AWP6" s="36"/>
      <c r="AWQ6" s="36"/>
      <c r="AWR6" s="36"/>
      <c r="AWS6" s="36"/>
      <c r="AWT6" s="36"/>
      <c r="AWU6" s="36"/>
      <c r="AWV6" s="36"/>
      <c r="AWW6" s="36"/>
      <c r="AWX6" s="36"/>
      <c r="AWY6" s="36"/>
      <c r="AWZ6" s="36"/>
      <c r="AXA6" s="36"/>
      <c r="AXB6" s="36"/>
      <c r="AXC6" s="36"/>
      <c r="AXD6" s="36"/>
      <c r="AXE6" s="36"/>
      <c r="AXF6" s="36"/>
      <c r="AXG6" s="36"/>
      <c r="AXH6" s="36"/>
      <c r="AXI6" s="36"/>
      <c r="AXJ6" s="36"/>
      <c r="AXK6" s="36"/>
      <c r="AXL6" s="36"/>
      <c r="AXM6" s="36"/>
      <c r="AXN6" s="36"/>
      <c r="AXO6" s="36"/>
      <c r="AXP6" s="36"/>
      <c r="AXQ6" s="36"/>
      <c r="AXR6" s="36"/>
      <c r="AXS6" s="36"/>
      <c r="AXT6" s="36"/>
      <c r="AXU6" s="36"/>
      <c r="AXV6" s="36"/>
      <c r="AXW6" s="36"/>
      <c r="AXX6" s="36"/>
      <c r="AXY6" s="36"/>
      <c r="AXZ6" s="36"/>
      <c r="AYA6" s="36"/>
      <c r="AYB6" s="36"/>
      <c r="AYC6" s="36"/>
      <c r="AYD6" s="36"/>
      <c r="AYE6" s="36"/>
      <c r="AYF6" s="36"/>
      <c r="AYG6" s="36"/>
      <c r="AYH6" s="36"/>
      <c r="AYI6" s="36"/>
      <c r="AYJ6" s="36"/>
      <c r="AYK6" s="36"/>
      <c r="AYL6" s="36"/>
      <c r="AYM6" s="36"/>
      <c r="AYN6" s="36"/>
      <c r="AYO6" s="36"/>
      <c r="AYP6" s="36"/>
      <c r="AYQ6" s="36"/>
      <c r="AYR6" s="36"/>
      <c r="AYS6" s="36"/>
      <c r="AYT6" s="36"/>
      <c r="AYU6" s="36"/>
      <c r="AYV6" s="36"/>
      <c r="AYW6" s="36"/>
      <c r="AYX6" s="36"/>
      <c r="AYY6" s="36"/>
      <c r="AYZ6" s="36"/>
      <c r="AZA6" s="36"/>
      <c r="AZB6" s="36"/>
      <c r="AZC6" s="36"/>
      <c r="AZD6" s="36"/>
      <c r="AZE6" s="36"/>
      <c r="AZF6" s="36"/>
      <c r="AZG6" s="36"/>
      <c r="AZH6" s="36"/>
      <c r="AZI6" s="36"/>
      <c r="AZJ6" s="36"/>
      <c r="AZK6" s="36"/>
      <c r="AZL6" s="36"/>
      <c r="AZM6" s="36"/>
      <c r="AZN6" s="36"/>
      <c r="AZO6" s="36"/>
      <c r="AZP6" s="36"/>
      <c r="AZQ6" s="36"/>
      <c r="AZR6" s="36"/>
      <c r="AZS6" s="36"/>
      <c r="AZT6" s="36"/>
      <c r="AZU6" s="36"/>
      <c r="AZV6" s="36"/>
      <c r="AZW6" s="36"/>
      <c r="AZX6" s="36"/>
      <c r="AZY6" s="36"/>
      <c r="AZZ6" s="36"/>
      <c r="BAA6" s="36"/>
      <c r="BAB6" s="36"/>
      <c r="BAC6" s="36"/>
      <c r="BAD6" s="36"/>
      <c r="BAE6" s="36"/>
      <c r="BAF6" s="36"/>
      <c r="BAG6" s="36"/>
      <c r="BAH6" s="36"/>
      <c r="BAI6" s="36"/>
      <c r="BAJ6" s="36"/>
      <c r="BAK6" s="36"/>
      <c r="BAL6" s="36"/>
      <c r="BAM6" s="36"/>
      <c r="BAN6" s="36"/>
      <c r="BAO6" s="36"/>
      <c r="BAP6" s="36"/>
      <c r="BAQ6" s="36"/>
      <c r="BAR6" s="36"/>
      <c r="BAS6" s="36"/>
      <c r="BAT6" s="36"/>
      <c r="BAU6" s="36"/>
      <c r="BAV6" s="36"/>
      <c r="BAW6" s="36"/>
      <c r="BAX6" s="36"/>
      <c r="BAY6" s="36"/>
      <c r="BAZ6" s="36"/>
      <c r="BBA6" s="36"/>
      <c r="BBB6" s="36"/>
      <c r="BBC6" s="36"/>
      <c r="BBD6" s="36"/>
      <c r="BBE6" s="36"/>
      <c r="BBF6" s="36"/>
      <c r="BBG6" s="36"/>
      <c r="BBH6" s="36"/>
      <c r="BBI6" s="36"/>
      <c r="BBJ6" s="36"/>
      <c r="BBK6" s="36"/>
      <c r="BBL6" s="36"/>
      <c r="BBM6" s="36"/>
      <c r="BBN6" s="36"/>
      <c r="BBO6" s="36"/>
      <c r="BBP6" s="36"/>
      <c r="BBQ6" s="36"/>
      <c r="BBR6" s="36"/>
      <c r="BBS6" s="36"/>
      <c r="BBT6" s="36"/>
      <c r="BBU6" s="36"/>
      <c r="BBV6" s="36"/>
      <c r="BBW6" s="36"/>
      <c r="BBX6" s="36"/>
      <c r="BBY6" s="36"/>
      <c r="BBZ6" s="36"/>
      <c r="BCA6" s="36"/>
      <c r="BCB6" s="36"/>
      <c r="BCC6" s="36"/>
      <c r="BCD6" s="36"/>
      <c r="BCE6" s="36"/>
      <c r="BCF6" s="36"/>
      <c r="BCG6" s="36"/>
      <c r="BCH6" s="36"/>
      <c r="BCI6" s="36"/>
      <c r="BCJ6" s="36"/>
      <c r="BCK6" s="36"/>
      <c r="BCL6" s="36"/>
      <c r="BCM6" s="36"/>
      <c r="BCN6" s="36"/>
      <c r="BCO6" s="36"/>
      <c r="BCP6" s="36"/>
      <c r="BCQ6" s="36"/>
      <c r="BCR6" s="36"/>
      <c r="BCS6" s="36"/>
      <c r="BCT6" s="36"/>
      <c r="BCU6" s="36"/>
      <c r="BCV6" s="36"/>
      <c r="BCW6" s="36"/>
      <c r="BCX6" s="36"/>
      <c r="BCY6" s="36"/>
      <c r="BCZ6" s="36"/>
      <c r="BDA6" s="36"/>
      <c r="BDB6" s="36"/>
      <c r="BDC6" s="36"/>
      <c r="BDD6" s="36"/>
      <c r="BDE6" s="36"/>
      <c r="BDF6" s="36"/>
      <c r="BDG6" s="36"/>
      <c r="BDH6" s="36"/>
      <c r="BDI6" s="36"/>
      <c r="BDJ6" s="36"/>
      <c r="BDK6" s="36"/>
      <c r="BDL6" s="36"/>
      <c r="BDM6" s="36"/>
      <c r="BDN6" s="36"/>
      <c r="BDO6" s="36"/>
      <c r="BDP6" s="36"/>
      <c r="BDQ6" s="36"/>
      <c r="BDR6" s="36"/>
      <c r="BDS6" s="36"/>
      <c r="BDT6" s="36"/>
      <c r="BDU6" s="36"/>
      <c r="BDV6" s="36"/>
      <c r="BDW6" s="36"/>
      <c r="BDX6" s="36"/>
      <c r="BDY6" s="36"/>
      <c r="BDZ6" s="36"/>
      <c r="BEA6" s="36"/>
      <c r="BEB6" s="36"/>
      <c r="BEC6" s="36"/>
      <c r="BED6" s="36"/>
      <c r="BEE6" s="36"/>
      <c r="BEF6" s="36"/>
      <c r="BEG6" s="36"/>
      <c r="BEH6" s="36"/>
      <c r="BEI6" s="36"/>
      <c r="BEJ6" s="36"/>
      <c r="BEK6" s="36"/>
      <c r="BEL6" s="36"/>
      <c r="BEM6" s="36"/>
      <c r="BEN6" s="36"/>
      <c r="BEO6" s="36"/>
      <c r="BEP6" s="36"/>
      <c r="BEQ6" s="36"/>
      <c r="BER6" s="36"/>
      <c r="BES6" s="36"/>
      <c r="BET6" s="36"/>
      <c r="BEU6" s="36"/>
      <c r="BEV6" s="36"/>
      <c r="BEW6" s="36"/>
      <c r="BEX6" s="36"/>
      <c r="BEY6" s="36"/>
      <c r="BEZ6" s="36"/>
      <c r="BFA6" s="36"/>
      <c r="BFB6" s="36"/>
      <c r="BFC6" s="36"/>
      <c r="BFD6" s="36"/>
      <c r="BFE6" s="36"/>
      <c r="BFF6" s="36"/>
      <c r="BFG6" s="36"/>
      <c r="BFH6" s="36"/>
      <c r="BFI6" s="36"/>
      <c r="BFJ6" s="36"/>
      <c r="BFK6" s="36"/>
      <c r="BFL6" s="36"/>
      <c r="BFM6" s="36"/>
      <c r="BFN6" s="36"/>
      <c r="BFO6" s="36"/>
      <c r="BFP6" s="36"/>
      <c r="BFQ6" s="36"/>
      <c r="BFR6" s="36"/>
      <c r="BFS6" s="36"/>
      <c r="BFT6" s="36"/>
      <c r="BFU6" s="36"/>
      <c r="BFV6" s="36"/>
      <c r="BFW6" s="36"/>
      <c r="BFX6" s="36"/>
      <c r="BFY6" s="36"/>
      <c r="BFZ6" s="36"/>
      <c r="BGA6" s="36"/>
      <c r="BGB6" s="36"/>
      <c r="BGC6" s="36"/>
      <c r="BGD6" s="36"/>
      <c r="BGE6" s="36"/>
      <c r="BGF6" s="36"/>
      <c r="BGG6" s="36"/>
      <c r="BGH6" s="36"/>
      <c r="BGI6" s="36"/>
      <c r="BGJ6" s="36"/>
      <c r="BGK6" s="36"/>
      <c r="BGL6" s="36"/>
      <c r="BGM6" s="36"/>
      <c r="BGN6" s="36"/>
      <c r="BGO6" s="36"/>
      <c r="BGP6" s="36"/>
      <c r="BGQ6" s="36"/>
      <c r="BGR6" s="36"/>
      <c r="BGS6" s="36"/>
      <c r="BGT6" s="36"/>
      <c r="BGU6" s="36"/>
      <c r="BGV6" s="36"/>
      <c r="BGW6" s="36"/>
      <c r="BGX6" s="36"/>
      <c r="BGY6" s="36"/>
      <c r="BGZ6" s="36"/>
      <c r="BHA6" s="36"/>
      <c r="BHB6" s="36"/>
      <c r="BHC6" s="36"/>
      <c r="BHD6" s="36"/>
      <c r="BHE6" s="36"/>
      <c r="BHF6" s="36"/>
      <c r="BHG6" s="36"/>
      <c r="BHH6" s="36"/>
      <c r="BHI6" s="36"/>
      <c r="BHJ6" s="36"/>
      <c r="BHK6" s="36"/>
      <c r="BHL6" s="36"/>
      <c r="BHM6" s="36"/>
      <c r="BHN6" s="36"/>
      <c r="BHO6" s="36"/>
      <c r="BHP6" s="36"/>
      <c r="BHQ6" s="36"/>
      <c r="BHR6" s="36"/>
      <c r="BHS6" s="36"/>
      <c r="BHT6" s="36"/>
      <c r="BHU6" s="36"/>
      <c r="BHV6" s="36"/>
      <c r="BHW6" s="36"/>
      <c r="BHX6" s="36"/>
      <c r="BHY6" s="36"/>
      <c r="BHZ6" s="36"/>
      <c r="BIA6" s="36"/>
      <c r="BIB6" s="36"/>
      <c r="BIC6" s="36"/>
      <c r="BID6" s="36"/>
      <c r="BIE6" s="36"/>
      <c r="BIF6" s="36"/>
      <c r="BIG6" s="36"/>
      <c r="BIH6" s="36"/>
      <c r="BII6" s="36"/>
      <c r="BIJ6" s="36"/>
      <c r="BIK6" s="36"/>
      <c r="BIL6" s="36"/>
      <c r="BIM6" s="36"/>
      <c r="BIN6" s="36"/>
      <c r="BIO6" s="36"/>
      <c r="BIP6" s="36"/>
      <c r="BIQ6" s="36"/>
      <c r="BIR6" s="36"/>
      <c r="BIS6" s="36"/>
      <c r="BIT6" s="36"/>
      <c r="BIU6" s="36"/>
      <c r="BIV6" s="36"/>
      <c r="BIW6" s="36"/>
      <c r="BIX6" s="36"/>
      <c r="BIY6" s="36"/>
      <c r="BIZ6" s="36"/>
      <c r="BJA6" s="36"/>
      <c r="BJB6" s="36"/>
      <c r="BJC6" s="36"/>
      <c r="BJD6" s="36"/>
      <c r="BJE6" s="36"/>
      <c r="BJF6" s="36"/>
      <c r="BJG6" s="36"/>
      <c r="BJH6" s="36"/>
      <c r="BJI6" s="36"/>
      <c r="BJJ6" s="36"/>
      <c r="BJK6" s="36"/>
      <c r="BJL6" s="36"/>
      <c r="BJM6" s="36"/>
      <c r="BJN6" s="36"/>
      <c r="BJO6" s="36"/>
      <c r="BJP6" s="36"/>
      <c r="BJQ6" s="36"/>
      <c r="BJR6" s="36"/>
      <c r="BJS6" s="36"/>
      <c r="BJT6" s="36"/>
      <c r="BJU6" s="36"/>
      <c r="BJV6" s="36"/>
      <c r="BJW6" s="36"/>
      <c r="BJX6" s="36"/>
      <c r="BJY6" s="36"/>
      <c r="BJZ6" s="36"/>
      <c r="BKA6" s="36"/>
      <c r="BKB6" s="36"/>
      <c r="BKC6" s="36"/>
      <c r="BKD6" s="36"/>
      <c r="BKE6" s="36"/>
      <c r="BKF6" s="36"/>
      <c r="BKG6" s="36"/>
      <c r="BKH6" s="36"/>
      <c r="BKI6" s="36"/>
      <c r="BKJ6" s="36"/>
      <c r="BKK6" s="36"/>
      <c r="BKL6" s="36"/>
      <c r="BKM6" s="36"/>
      <c r="BKN6" s="36"/>
      <c r="BKO6" s="36"/>
      <c r="BKP6" s="36"/>
      <c r="BKQ6" s="36"/>
      <c r="BKR6" s="36"/>
      <c r="BKS6" s="36"/>
      <c r="BKT6" s="36"/>
      <c r="BKU6" s="36"/>
      <c r="BKV6" s="36"/>
      <c r="BKW6" s="36"/>
      <c r="BKX6" s="36"/>
      <c r="BKY6" s="36"/>
      <c r="BKZ6" s="36"/>
      <c r="BLA6" s="36"/>
      <c r="BLB6" s="36"/>
      <c r="BLC6" s="36"/>
      <c r="BLD6" s="36"/>
      <c r="BLE6" s="36"/>
      <c r="BLF6" s="36"/>
      <c r="BLG6" s="36"/>
      <c r="BLH6" s="36"/>
      <c r="BLI6" s="36"/>
      <c r="BLJ6" s="36"/>
      <c r="BLK6" s="36"/>
      <c r="BLL6" s="36"/>
      <c r="BLM6" s="36"/>
      <c r="BLN6" s="36"/>
      <c r="BLO6" s="36"/>
      <c r="BLP6" s="36"/>
      <c r="BLQ6" s="36"/>
      <c r="BLR6" s="36"/>
      <c r="BLS6" s="36"/>
      <c r="BLT6" s="36"/>
      <c r="BLU6" s="36"/>
      <c r="BLV6" s="36"/>
      <c r="BLW6" s="36"/>
      <c r="BLX6" s="36"/>
      <c r="BLY6" s="36"/>
      <c r="BLZ6" s="36"/>
      <c r="BMA6" s="36"/>
      <c r="BMB6" s="36"/>
      <c r="BMC6" s="36"/>
      <c r="BMD6" s="36"/>
      <c r="BME6" s="36"/>
      <c r="BMF6" s="36"/>
      <c r="BMG6" s="36"/>
      <c r="BMH6" s="36"/>
      <c r="BMI6" s="36"/>
      <c r="BMJ6" s="36"/>
      <c r="BMK6" s="36"/>
      <c r="BML6" s="36"/>
      <c r="BMM6" s="36"/>
      <c r="BMN6" s="36"/>
      <c r="BMO6" s="36"/>
      <c r="BMP6" s="36"/>
      <c r="BMQ6" s="36"/>
      <c r="BMR6" s="36"/>
      <c r="BMS6" s="36"/>
      <c r="BMT6" s="36"/>
      <c r="BMU6" s="36"/>
      <c r="BMV6" s="36"/>
      <c r="BMW6" s="36"/>
      <c r="BMX6" s="36"/>
      <c r="BMY6" s="36"/>
      <c r="BMZ6" s="36"/>
      <c r="BNA6" s="36"/>
      <c r="BNB6" s="36"/>
      <c r="BNC6" s="36"/>
      <c r="BND6" s="36"/>
      <c r="BNE6" s="36"/>
      <c r="BNF6" s="36"/>
      <c r="BNG6" s="36"/>
      <c r="BNH6" s="36"/>
      <c r="BNI6" s="36"/>
      <c r="BNJ6" s="36"/>
      <c r="BNK6" s="36"/>
      <c r="BNL6" s="36"/>
      <c r="BNM6" s="36"/>
      <c r="BNN6" s="36"/>
      <c r="BNO6" s="36"/>
      <c r="BNP6" s="36"/>
      <c r="BNQ6" s="36"/>
      <c r="BNR6" s="36"/>
      <c r="BNS6" s="36"/>
      <c r="BNT6" s="36"/>
      <c r="BNU6" s="36"/>
      <c r="BNV6" s="36"/>
      <c r="BNW6" s="36"/>
      <c r="BNX6" s="36"/>
      <c r="BNY6" s="36"/>
      <c r="BNZ6" s="36"/>
      <c r="BOA6" s="36"/>
      <c r="BOB6" s="36"/>
      <c r="BOC6" s="36"/>
      <c r="BOD6" s="36"/>
      <c r="BOE6" s="36"/>
      <c r="BOF6" s="36"/>
      <c r="BOG6" s="36"/>
      <c r="BOH6" s="36"/>
      <c r="BOI6" s="36"/>
      <c r="BOJ6" s="36"/>
      <c r="BOK6" s="36"/>
      <c r="BOL6" s="36"/>
      <c r="BOM6" s="36"/>
      <c r="BON6" s="36"/>
      <c r="BOO6" s="36"/>
      <c r="BOP6" s="36"/>
      <c r="BOQ6" s="36"/>
      <c r="BOR6" s="36"/>
      <c r="BOS6" s="36"/>
      <c r="BOT6" s="36"/>
      <c r="BOU6" s="36"/>
      <c r="BOV6" s="36"/>
      <c r="BOW6" s="36"/>
      <c r="BOX6" s="36"/>
      <c r="BOY6" s="36"/>
      <c r="BOZ6" s="36"/>
      <c r="BPA6" s="36"/>
      <c r="BPB6" s="36"/>
      <c r="BPC6" s="36"/>
      <c r="BPD6" s="36"/>
      <c r="BPE6" s="36"/>
      <c r="BPF6" s="36"/>
      <c r="BPG6" s="36"/>
      <c r="BPH6" s="36"/>
      <c r="BPI6" s="36"/>
      <c r="BPJ6" s="36"/>
      <c r="BPK6" s="36"/>
      <c r="BPL6" s="36"/>
      <c r="BPM6" s="36"/>
      <c r="BPN6" s="36"/>
      <c r="BPO6" s="36"/>
      <c r="BPP6" s="36"/>
      <c r="BPQ6" s="36"/>
      <c r="BPR6" s="36"/>
      <c r="BPS6" s="36"/>
      <c r="BPT6" s="36"/>
      <c r="BPU6" s="36"/>
      <c r="BPV6" s="36"/>
      <c r="BPW6" s="36"/>
      <c r="BPX6" s="36"/>
      <c r="BPY6" s="36"/>
      <c r="BPZ6" s="36"/>
      <c r="BQA6" s="36"/>
      <c r="BQB6" s="36"/>
      <c r="BQC6" s="36"/>
      <c r="BQD6" s="36"/>
      <c r="BQE6" s="36"/>
      <c r="BQF6" s="36"/>
      <c r="BQG6" s="36"/>
      <c r="BQH6" s="36"/>
      <c r="BQI6" s="36"/>
      <c r="BQJ6" s="36"/>
      <c r="BQK6" s="36"/>
      <c r="BQL6" s="36"/>
      <c r="BQM6" s="36"/>
      <c r="BQN6" s="36"/>
      <c r="BQO6" s="36"/>
      <c r="BQP6" s="36"/>
      <c r="BQQ6" s="36"/>
      <c r="BQR6" s="36"/>
      <c r="BQS6" s="36"/>
      <c r="BQT6" s="36"/>
      <c r="BQU6" s="36"/>
      <c r="BQV6" s="36"/>
      <c r="BQW6" s="36"/>
      <c r="BQX6" s="36"/>
      <c r="BQY6" s="36"/>
      <c r="BQZ6" s="36"/>
      <c r="BRA6" s="36"/>
      <c r="BRB6" s="36"/>
      <c r="BRC6" s="36"/>
      <c r="BRD6" s="36"/>
      <c r="BRE6" s="36"/>
      <c r="BRF6" s="36"/>
      <c r="BRG6" s="36"/>
      <c r="BRH6" s="36"/>
      <c r="BRI6" s="36"/>
      <c r="BRJ6" s="36"/>
      <c r="BRK6" s="36"/>
      <c r="BRL6" s="36"/>
      <c r="BRM6" s="36"/>
      <c r="BRN6" s="36"/>
      <c r="BRO6" s="36"/>
      <c r="BRP6" s="36"/>
      <c r="BRQ6" s="36"/>
      <c r="BRR6" s="36"/>
      <c r="BRS6" s="36"/>
      <c r="BRT6" s="36"/>
      <c r="BRU6" s="36"/>
      <c r="BRV6" s="36"/>
      <c r="BRW6" s="36"/>
      <c r="BRX6" s="36"/>
      <c r="BRY6" s="36"/>
      <c r="BRZ6" s="36"/>
      <c r="BSA6" s="36"/>
      <c r="BSB6" s="36"/>
      <c r="BSC6" s="36"/>
      <c r="BSD6" s="36"/>
      <c r="BSE6" s="36"/>
      <c r="BSF6" s="36"/>
      <c r="BSG6" s="36"/>
      <c r="BSH6" s="36"/>
      <c r="BSI6" s="36"/>
      <c r="BSJ6" s="36"/>
      <c r="BSK6" s="36"/>
      <c r="BSL6" s="36"/>
      <c r="BSM6" s="36"/>
      <c r="BSN6" s="36"/>
      <c r="BSO6" s="36"/>
      <c r="BSP6" s="36"/>
      <c r="BSQ6" s="36"/>
      <c r="BSR6" s="36"/>
      <c r="BSS6" s="36"/>
      <c r="BST6" s="36"/>
      <c r="BSU6" s="36"/>
      <c r="BSV6" s="36"/>
      <c r="BSW6" s="36"/>
      <c r="BSX6" s="36"/>
      <c r="BSY6" s="36"/>
      <c r="BSZ6" s="36"/>
      <c r="BTA6" s="36"/>
      <c r="BTB6" s="36"/>
      <c r="BTC6" s="36"/>
      <c r="BTD6" s="36"/>
      <c r="BTE6" s="36"/>
      <c r="BTF6" s="36"/>
      <c r="BTG6" s="36"/>
      <c r="BTH6" s="36"/>
      <c r="BTI6" s="36"/>
      <c r="BTJ6" s="36"/>
      <c r="BTK6" s="36"/>
      <c r="BTL6" s="36"/>
      <c r="BTM6" s="36"/>
      <c r="BTN6" s="36"/>
      <c r="BTO6" s="36"/>
      <c r="BTP6" s="36"/>
      <c r="BTQ6" s="36"/>
      <c r="BTR6" s="36"/>
      <c r="BTS6" s="36"/>
      <c r="BTT6" s="36"/>
      <c r="BTU6" s="36"/>
      <c r="BTV6" s="36"/>
      <c r="BTW6" s="36"/>
      <c r="BTX6" s="36"/>
      <c r="BTY6" s="36"/>
      <c r="BTZ6" s="36"/>
      <c r="BUA6" s="36"/>
      <c r="BUB6" s="36"/>
      <c r="BUC6" s="36"/>
      <c r="BUD6" s="36"/>
      <c r="BUE6" s="36"/>
      <c r="BUF6" s="36"/>
      <c r="BUG6" s="36"/>
      <c r="BUH6" s="36"/>
      <c r="BUI6" s="36"/>
      <c r="BUJ6" s="36"/>
      <c r="BUK6" s="36"/>
      <c r="BUL6" s="36"/>
      <c r="BUM6" s="36"/>
      <c r="BUN6" s="36"/>
      <c r="BUO6" s="36"/>
      <c r="BUP6" s="36"/>
      <c r="BUQ6" s="36"/>
      <c r="BUR6" s="36"/>
      <c r="BUS6" s="36"/>
      <c r="BUT6" s="36"/>
      <c r="BUU6" s="36"/>
      <c r="BUV6" s="36"/>
      <c r="BUW6" s="36"/>
      <c r="BUX6" s="36"/>
      <c r="BUY6" s="36"/>
      <c r="BUZ6" s="36"/>
      <c r="BVA6" s="36"/>
      <c r="BVB6" s="36"/>
      <c r="BVC6" s="36"/>
      <c r="BVD6" s="36"/>
      <c r="BVE6" s="36"/>
      <c r="BVF6" s="36"/>
      <c r="BVG6" s="36"/>
      <c r="BVH6" s="36"/>
      <c r="BVI6" s="36"/>
      <c r="BVJ6" s="36"/>
      <c r="BVK6" s="36"/>
      <c r="BVL6" s="36"/>
      <c r="BVM6" s="36"/>
      <c r="BVN6" s="36"/>
      <c r="BVO6" s="36"/>
      <c r="BVP6" s="36"/>
      <c r="BVQ6" s="36"/>
      <c r="BVR6" s="36"/>
      <c r="BVS6" s="36"/>
      <c r="BVT6" s="36"/>
      <c r="BVU6" s="36"/>
      <c r="BVV6" s="36"/>
      <c r="BVW6" s="36"/>
      <c r="BVX6" s="36"/>
      <c r="BVY6" s="36"/>
      <c r="BVZ6" s="36"/>
      <c r="BWA6" s="36"/>
      <c r="BWB6" s="36"/>
      <c r="BWC6" s="36"/>
      <c r="BWD6" s="36"/>
      <c r="BWE6" s="36"/>
      <c r="BWF6" s="36"/>
      <c r="BWG6" s="36"/>
      <c r="BWH6" s="36"/>
      <c r="BWI6" s="36"/>
      <c r="BWJ6" s="36"/>
      <c r="BWK6" s="36"/>
      <c r="BWL6" s="36"/>
      <c r="BWM6" s="36"/>
      <c r="BWN6" s="36"/>
      <c r="BWO6" s="36"/>
      <c r="BWP6" s="36"/>
      <c r="BWQ6" s="36"/>
      <c r="BWR6" s="36"/>
      <c r="BWS6" s="36"/>
      <c r="BWT6" s="36"/>
      <c r="BWU6" s="36"/>
      <c r="BWV6" s="36"/>
      <c r="BWW6" s="36"/>
      <c r="BWX6" s="36"/>
      <c r="BWY6" s="36"/>
      <c r="BWZ6" s="36"/>
      <c r="BXA6" s="36"/>
      <c r="BXB6" s="36"/>
      <c r="BXC6" s="36"/>
      <c r="BXD6" s="36"/>
      <c r="BXE6" s="36"/>
      <c r="BXF6" s="36"/>
      <c r="BXG6" s="36"/>
      <c r="BXH6" s="36"/>
      <c r="BXI6" s="36"/>
      <c r="BXJ6" s="36"/>
      <c r="BXK6" s="36"/>
      <c r="BXL6" s="36"/>
      <c r="BXM6" s="36"/>
      <c r="BXN6" s="36"/>
      <c r="BXO6" s="36"/>
      <c r="BXP6" s="36"/>
      <c r="BXQ6" s="36"/>
      <c r="BXR6" s="36"/>
      <c r="BXS6" s="36"/>
      <c r="BXT6" s="36"/>
      <c r="BXU6" s="36"/>
      <c r="BXV6" s="36"/>
      <c r="BXW6" s="36"/>
      <c r="BXX6" s="36"/>
      <c r="BXY6" s="36"/>
      <c r="BXZ6" s="36"/>
      <c r="BYA6" s="36"/>
      <c r="BYB6" s="36"/>
      <c r="BYC6" s="36"/>
      <c r="BYD6" s="36"/>
      <c r="BYE6" s="36"/>
      <c r="BYF6" s="36"/>
      <c r="BYG6" s="36"/>
      <c r="BYH6" s="36"/>
      <c r="BYI6" s="36"/>
      <c r="BYJ6" s="36"/>
      <c r="BYK6" s="36"/>
      <c r="BYL6" s="36"/>
      <c r="BYM6" s="36"/>
      <c r="BYN6" s="36"/>
      <c r="BYO6" s="36"/>
      <c r="BYP6" s="36"/>
      <c r="BYQ6" s="36"/>
      <c r="BYR6" s="36"/>
      <c r="BYS6" s="36"/>
      <c r="BYT6" s="36"/>
      <c r="BYU6" s="36"/>
      <c r="BYV6" s="36"/>
      <c r="BYW6" s="36"/>
      <c r="BYX6" s="36"/>
      <c r="BYY6" s="36"/>
      <c r="BYZ6" s="36"/>
      <c r="BZA6" s="36"/>
      <c r="BZB6" s="36"/>
      <c r="BZC6" s="36"/>
      <c r="BZD6" s="36"/>
      <c r="BZE6" s="36"/>
      <c r="BZF6" s="36"/>
      <c r="BZG6" s="36"/>
      <c r="BZH6" s="36"/>
      <c r="BZI6" s="36"/>
      <c r="BZJ6" s="36"/>
      <c r="BZK6" s="36"/>
      <c r="BZL6" s="36"/>
      <c r="BZM6" s="36"/>
      <c r="BZN6" s="36"/>
      <c r="BZO6" s="36"/>
      <c r="BZP6" s="36"/>
      <c r="BZQ6" s="36"/>
      <c r="BZR6" s="36"/>
      <c r="BZS6" s="36"/>
      <c r="BZT6" s="36"/>
      <c r="BZU6" s="36"/>
      <c r="BZV6" s="36"/>
      <c r="BZW6" s="36"/>
      <c r="BZX6" s="36"/>
      <c r="BZY6" s="36"/>
      <c r="BZZ6" s="36"/>
      <c r="CAA6" s="36"/>
      <c r="CAB6" s="36"/>
      <c r="CAC6" s="36"/>
      <c r="CAD6" s="36"/>
      <c r="CAE6" s="36"/>
      <c r="CAF6" s="36"/>
      <c r="CAG6" s="36"/>
      <c r="CAH6" s="36"/>
      <c r="CAI6" s="36"/>
      <c r="CAJ6" s="36"/>
      <c r="CAK6" s="36"/>
      <c r="CAL6" s="36"/>
      <c r="CAM6" s="36"/>
      <c r="CAN6" s="36"/>
      <c r="CAO6" s="36"/>
      <c r="CAP6" s="36"/>
      <c r="CAQ6" s="36"/>
      <c r="CAR6" s="36"/>
      <c r="CAS6" s="36"/>
      <c r="CAT6" s="36"/>
      <c r="CAU6" s="36"/>
      <c r="CAV6" s="36"/>
      <c r="CAW6" s="36"/>
      <c r="CAX6" s="36"/>
      <c r="CAY6" s="36"/>
      <c r="CAZ6" s="36"/>
      <c r="CBA6" s="36"/>
      <c r="CBB6" s="36"/>
      <c r="CBC6" s="36"/>
      <c r="CBD6" s="36"/>
      <c r="CBE6" s="36"/>
      <c r="CBF6" s="36"/>
      <c r="CBG6" s="36"/>
      <c r="CBH6" s="36"/>
      <c r="CBI6" s="36"/>
      <c r="CBJ6" s="36"/>
      <c r="CBK6" s="36"/>
      <c r="CBL6" s="36"/>
      <c r="CBM6" s="36"/>
      <c r="CBN6" s="36"/>
      <c r="CBO6" s="36"/>
      <c r="CBP6" s="36"/>
      <c r="CBQ6" s="36"/>
      <c r="CBR6" s="36"/>
      <c r="CBS6" s="36"/>
      <c r="CBT6" s="36"/>
      <c r="CBU6" s="36"/>
      <c r="CBV6" s="36"/>
      <c r="CBW6" s="36"/>
      <c r="CBX6" s="36"/>
      <c r="CBY6" s="36"/>
      <c r="CBZ6" s="36"/>
      <c r="CCA6" s="36"/>
      <c r="CCB6" s="36"/>
      <c r="CCC6" s="36"/>
      <c r="CCD6" s="36"/>
      <c r="CCE6" s="36"/>
      <c r="CCF6" s="36"/>
      <c r="CCG6" s="36"/>
      <c r="CCH6" s="36"/>
      <c r="CCI6" s="36"/>
      <c r="CCJ6" s="36"/>
      <c r="CCK6" s="36"/>
      <c r="CCL6" s="36"/>
      <c r="CCM6" s="36"/>
      <c r="CCN6" s="36"/>
      <c r="CCO6" s="36"/>
      <c r="CCP6" s="36"/>
      <c r="CCQ6" s="36"/>
      <c r="CCR6" s="36"/>
      <c r="CCS6" s="36"/>
      <c r="CCT6" s="36"/>
      <c r="CCU6" s="36"/>
      <c r="CCV6" s="36"/>
      <c r="CCW6" s="36"/>
      <c r="CCX6" s="36"/>
      <c r="CCY6" s="36"/>
      <c r="CCZ6" s="36"/>
      <c r="CDA6" s="36"/>
      <c r="CDB6" s="36"/>
      <c r="CDC6" s="36"/>
      <c r="CDD6" s="36"/>
      <c r="CDE6" s="36"/>
      <c r="CDF6" s="36"/>
      <c r="CDG6" s="36"/>
      <c r="CDH6" s="36"/>
      <c r="CDI6" s="36"/>
      <c r="CDJ6" s="36"/>
      <c r="CDK6" s="36"/>
      <c r="CDL6" s="36"/>
      <c r="CDM6" s="36"/>
      <c r="CDN6" s="36"/>
      <c r="CDO6" s="36"/>
      <c r="CDP6" s="36"/>
      <c r="CDQ6" s="36"/>
      <c r="CDR6" s="36"/>
      <c r="CDS6" s="36"/>
      <c r="CDT6" s="36"/>
      <c r="CDU6" s="36"/>
      <c r="CDV6" s="36"/>
      <c r="CDW6" s="36"/>
      <c r="CDX6" s="36"/>
      <c r="CDY6" s="36"/>
      <c r="CDZ6" s="36"/>
      <c r="CEA6" s="36"/>
      <c r="CEB6" s="36"/>
      <c r="CEC6" s="36"/>
      <c r="CED6" s="36"/>
      <c r="CEE6" s="36"/>
      <c r="CEF6" s="36"/>
      <c r="CEG6" s="36"/>
      <c r="CEH6" s="36"/>
      <c r="CEI6" s="36"/>
      <c r="CEJ6" s="36"/>
      <c r="CEK6" s="36"/>
      <c r="CEL6" s="36"/>
      <c r="CEM6" s="36"/>
      <c r="CEN6" s="36"/>
      <c r="CEO6" s="36"/>
      <c r="CEP6" s="36"/>
      <c r="CEQ6" s="36"/>
      <c r="CER6" s="36"/>
      <c r="CES6" s="36"/>
      <c r="CET6" s="36"/>
      <c r="CEU6" s="36"/>
      <c r="CEV6" s="36"/>
      <c r="CEW6" s="36"/>
      <c r="CEX6" s="36"/>
      <c r="CEY6" s="36"/>
      <c r="CEZ6" s="36"/>
      <c r="CFA6" s="36"/>
      <c r="CFB6" s="36"/>
      <c r="CFC6" s="36"/>
      <c r="CFD6" s="36"/>
      <c r="CFE6" s="36"/>
      <c r="CFF6" s="36"/>
      <c r="CFG6" s="36"/>
      <c r="CFH6" s="36"/>
      <c r="CFI6" s="36"/>
      <c r="CFJ6" s="36"/>
      <c r="CFK6" s="36"/>
      <c r="CFL6" s="36"/>
      <c r="CFM6" s="36"/>
      <c r="CFN6" s="36"/>
      <c r="CFO6" s="36"/>
      <c r="CFP6" s="36"/>
      <c r="CFQ6" s="36"/>
      <c r="CFR6" s="36"/>
      <c r="CFS6" s="36"/>
      <c r="CFT6" s="36"/>
      <c r="CFU6" s="36"/>
      <c r="CFV6" s="36"/>
      <c r="CFW6" s="36"/>
      <c r="CFX6" s="36"/>
      <c r="CFY6" s="36"/>
      <c r="CFZ6" s="36"/>
      <c r="CGA6" s="36"/>
      <c r="CGB6" s="36"/>
      <c r="CGC6" s="36"/>
      <c r="CGD6" s="36"/>
      <c r="CGE6" s="36"/>
      <c r="CGF6" s="36"/>
      <c r="CGG6" s="36"/>
      <c r="CGH6" s="36"/>
      <c r="CGI6" s="36"/>
      <c r="CGJ6" s="36"/>
      <c r="CGK6" s="36"/>
      <c r="CGL6" s="36"/>
      <c r="CGM6" s="36"/>
      <c r="CGN6" s="36"/>
      <c r="CGO6" s="36"/>
      <c r="CGP6" s="36"/>
      <c r="CGQ6" s="36"/>
      <c r="CGR6" s="36"/>
      <c r="CGS6" s="36"/>
      <c r="CGT6" s="36"/>
      <c r="CGU6" s="36"/>
      <c r="CGV6" s="36"/>
      <c r="CGW6" s="36"/>
      <c r="CGX6" s="36"/>
      <c r="CGY6" s="36"/>
      <c r="CGZ6" s="36"/>
      <c r="CHA6" s="36"/>
      <c r="CHB6" s="36"/>
      <c r="CHC6" s="36"/>
      <c r="CHD6" s="36"/>
      <c r="CHE6" s="36"/>
      <c r="CHF6" s="36"/>
      <c r="CHG6" s="36"/>
      <c r="CHH6" s="36"/>
      <c r="CHI6" s="36"/>
      <c r="CHJ6" s="36"/>
      <c r="CHK6" s="36"/>
      <c r="CHL6" s="36"/>
      <c r="CHM6" s="36"/>
      <c r="CHN6" s="36"/>
      <c r="CHO6" s="36"/>
      <c r="CHP6" s="36"/>
      <c r="CHQ6" s="36"/>
      <c r="CHR6" s="36"/>
      <c r="CHS6" s="36"/>
      <c r="CHT6" s="36"/>
      <c r="CHU6" s="36"/>
      <c r="CHV6" s="36"/>
      <c r="CHW6" s="36"/>
      <c r="CHX6" s="36"/>
      <c r="CHY6" s="36"/>
      <c r="CHZ6" s="36"/>
      <c r="CIA6" s="36"/>
      <c r="CIB6" s="36"/>
      <c r="CIC6" s="36"/>
      <c r="CID6" s="36"/>
      <c r="CIE6" s="36"/>
      <c r="CIF6" s="36"/>
      <c r="CIG6" s="36"/>
      <c r="CIH6" s="36"/>
      <c r="CII6" s="36"/>
      <c r="CIJ6" s="36"/>
      <c r="CIK6" s="36"/>
      <c r="CIL6" s="36"/>
      <c r="CIM6" s="36"/>
      <c r="CIN6" s="36"/>
      <c r="CIO6" s="36"/>
      <c r="CIP6" s="36"/>
      <c r="CIQ6" s="36"/>
      <c r="CIR6" s="36"/>
      <c r="CIS6" s="36"/>
      <c r="CIT6" s="36"/>
      <c r="CIU6" s="36"/>
      <c r="CIV6" s="36"/>
      <c r="CIW6" s="36"/>
      <c r="CIX6" s="36"/>
      <c r="CIY6" s="36"/>
      <c r="CIZ6" s="36"/>
      <c r="CJA6" s="36"/>
      <c r="CJB6" s="36"/>
      <c r="CJC6" s="36"/>
      <c r="CJD6" s="36"/>
      <c r="CJE6" s="36"/>
      <c r="CJF6" s="36"/>
      <c r="CJG6" s="36"/>
      <c r="CJH6" s="36"/>
      <c r="CJI6" s="36"/>
      <c r="CJJ6" s="36"/>
      <c r="CJK6" s="36"/>
      <c r="CJL6" s="36"/>
      <c r="CJM6" s="36"/>
      <c r="CJN6" s="36"/>
      <c r="CJO6" s="36"/>
      <c r="CJP6" s="36"/>
      <c r="CJQ6" s="36"/>
      <c r="CJR6" s="36"/>
      <c r="CJS6" s="36"/>
      <c r="CJT6" s="36"/>
      <c r="CJU6" s="36"/>
      <c r="CJV6" s="36"/>
      <c r="CJW6" s="36"/>
      <c r="CJX6" s="36"/>
      <c r="CJY6" s="36"/>
      <c r="CJZ6" s="36"/>
      <c r="CKA6" s="36"/>
      <c r="CKB6" s="36"/>
      <c r="CKC6" s="36"/>
      <c r="CKD6" s="36"/>
      <c r="CKE6" s="36"/>
      <c r="CKF6" s="36"/>
      <c r="CKG6" s="36"/>
      <c r="CKH6" s="36"/>
      <c r="CKI6" s="36"/>
      <c r="CKJ6" s="36"/>
      <c r="CKK6" s="36"/>
      <c r="CKL6" s="36"/>
      <c r="CKM6" s="36"/>
      <c r="CKN6" s="36"/>
      <c r="CKO6" s="36"/>
      <c r="CKP6" s="36"/>
      <c r="CKQ6" s="36"/>
      <c r="CKR6" s="36"/>
      <c r="CKS6" s="36"/>
      <c r="CKT6" s="36"/>
      <c r="CKU6" s="36"/>
      <c r="CKV6" s="36"/>
      <c r="CKW6" s="36"/>
      <c r="CKX6" s="36"/>
      <c r="CKY6" s="36"/>
      <c r="CKZ6" s="36"/>
      <c r="CLA6" s="36"/>
      <c r="CLB6" s="36"/>
      <c r="CLC6" s="36"/>
      <c r="CLD6" s="36"/>
      <c r="CLE6" s="36"/>
      <c r="CLF6" s="36"/>
      <c r="CLG6" s="36"/>
      <c r="CLH6" s="36"/>
      <c r="CLI6" s="36"/>
      <c r="CLJ6" s="36"/>
      <c r="CLK6" s="36"/>
      <c r="CLL6" s="36"/>
      <c r="CLM6" s="36"/>
      <c r="CLN6" s="36"/>
      <c r="CLO6" s="36"/>
      <c r="CLP6" s="36"/>
      <c r="CLQ6" s="36"/>
      <c r="CLR6" s="36"/>
      <c r="CLS6" s="36"/>
      <c r="CLT6" s="36"/>
      <c r="CLU6" s="36"/>
      <c r="CLV6" s="36"/>
      <c r="CLW6" s="36"/>
      <c r="CLX6" s="36"/>
      <c r="CLY6" s="36"/>
      <c r="CLZ6" s="36"/>
      <c r="CMA6" s="36"/>
      <c r="CMB6" s="36"/>
      <c r="CMC6" s="36"/>
      <c r="CMD6" s="36"/>
      <c r="CME6" s="36"/>
      <c r="CMF6" s="36"/>
      <c r="CMG6" s="36"/>
      <c r="CMH6" s="36"/>
      <c r="CMI6" s="36"/>
      <c r="CMJ6" s="36"/>
      <c r="CMK6" s="36"/>
      <c r="CML6" s="36"/>
      <c r="CMM6" s="36"/>
      <c r="CMN6" s="36"/>
      <c r="CMO6" s="36"/>
      <c r="CMP6" s="36"/>
      <c r="CMQ6" s="36"/>
      <c r="CMR6" s="36"/>
      <c r="CMS6" s="36"/>
      <c r="CMT6" s="36"/>
      <c r="CMU6" s="36"/>
      <c r="CMV6" s="36"/>
      <c r="CMW6" s="36"/>
      <c r="CMX6" s="36"/>
      <c r="CMY6" s="36"/>
      <c r="CMZ6" s="36"/>
      <c r="CNA6" s="36"/>
      <c r="CNB6" s="36"/>
      <c r="CNC6" s="36"/>
      <c r="CND6" s="36"/>
      <c r="CNE6" s="36"/>
      <c r="CNF6" s="36"/>
      <c r="CNG6" s="36"/>
      <c r="CNH6" s="36"/>
      <c r="CNI6" s="36"/>
      <c r="CNJ6" s="36"/>
      <c r="CNK6" s="36"/>
      <c r="CNL6" s="36"/>
      <c r="CNM6" s="36"/>
      <c r="CNN6" s="36"/>
      <c r="CNO6" s="36"/>
      <c r="CNP6" s="36"/>
      <c r="CNQ6" s="36"/>
      <c r="CNR6" s="36"/>
      <c r="CNS6" s="36"/>
      <c r="CNT6" s="36"/>
      <c r="CNU6" s="36"/>
      <c r="CNV6" s="36"/>
      <c r="CNW6" s="36"/>
      <c r="CNX6" s="36"/>
      <c r="CNY6" s="36"/>
      <c r="CNZ6" s="36"/>
      <c r="COA6" s="36"/>
      <c r="COB6" s="36"/>
      <c r="COC6" s="36"/>
      <c r="COD6" s="36"/>
      <c r="COE6" s="36"/>
      <c r="COF6" s="36"/>
      <c r="COG6" s="36"/>
      <c r="COH6" s="36"/>
      <c r="COI6" s="36"/>
      <c r="COJ6" s="36"/>
      <c r="COK6" s="36"/>
      <c r="COL6" s="36"/>
      <c r="COM6" s="36"/>
      <c r="CON6" s="36"/>
      <c r="COO6" s="36"/>
      <c r="COP6" s="36"/>
      <c r="COQ6" s="36"/>
      <c r="COR6" s="36"/>
      <c r="COS6" s="36"/>
      <c r="COT6" s="36"/>
      <c r="COU6" s="36"/>
      <c r="COV6" s="36"/>
      <c r="COW6" s="36"/>
      <c r="COX6" s="36"/>
      <c r="COY6" s="36"/>
      <c r="COZ6" s="36"/>
      <c r="CPA6" s="36"/>
      <c r="CPB6" s="36"/>
      <c r="CPC6" s="36"/>
      <c r="CPD6" s="36"/>
      <c r="CPE6" s="36"/>
      <c r="CPF6" s="36"/>
      <c r="CPG6" s="36"/>
      <c r="CPH6" s="36"/>
      <c r="CPI6" s="36"/>
      <c r="CPJ6" s="36"/>
      <c r="CPK6" s="36"/>
      <c r="CPL6" s="36"/>
      <c r="CPM6" s="36"/>
      <c r="CPN6" s="36"/>
      <c r="CPO6" s="36"/>
      <c r="CPP6" s="36"/>
      <c r="CPQ6" s="36"/>
      <c r="CPR6" s="36"/>
      <c r="CPS6" s="36"/>
      <c r="CPT6" s="36"/>
      <c r="CPU6" s="36"/>
      <c r="CPV6" s="36"/>
      <c r="CPW6" s="36"/>
      <c r="CPX6" s="36"/>
      <c r="CPY6" s="36"/>
      <c r="CPZ6" s="36"/>
      <c r="CQA6" s="36"/>
      <c r="CQB6" s="36"/>
      <c r="CQC6" s="36"/>
      <c r="CQD6" s="36"/>
      <c r="CQE6" s="36"/>
      <c r="CQF6" s="36"/>
      <c r="CQG6" s="36"/>
      <c r="CQH6" s="36"/>
      <c r="CQI6" s="36"/>
      <c r="CQJ6" s="36"/>
      <c r="CQK6" s="36"/>
      <c r="CQL6" s="36"/>
      <c r="CQM6" s="36"/>
      <c r="CQN6" s="36"/>
      <c r="CQO6" s="36"/>
      <c r="CQP6" s="36"/>
      <c r="CQQ6" s="36"/>
      <c r="CQR6" s="36"/>
      <c r="CQS6" s="36"/>
      <c r="CQT6" s="36"/>
      <c r="CQU6" s="36"/>
      <c r="CQV6" s="36"/>
      <c r="CQW6" s="36"/>
      <c r="CQX6" s="36"/>
      <c r="CQY6" s="36"/>
      <c r="CQZ6" s="36"/>
      <c r="CRA6" s="36"/>
      <c r="CRB6" s="36"/>
      <c r="CRC6" s="36"/>
      <c r="CRD6" s="36"/>
      <c r="CRE6" s="36"/>
      <c r="CRF6" s="36"/>
      <c r="CRG6" s="36"/>
      <c r="CRH6" s="36"/>
      <c r="CRI6" s="36"/>
      <c r="CRJ6" s="36"/>
      <c r="CRK6" s="36"/>
      <c r="CRL6" s="36"/>
      <c r="CRM6" s="36"/>
      <c r="CRN6" s="36"/>
      <c r="CRO6" s="36"/>
      <c r="CRP6" s="36"/>
      <c r="CRQ6" s="36"/>
      <c r="CRR6" s="36"/>
      <c r="CRS6" s="36"/>
      <c r="CRT6" s="36"/>
      <c r="CRU6" s="36"/>
      <c r="CRV6" s="36"/>
      <c r="CRW6" s="36"/>
      <c r="CRX6" s="36"/>
      <c r="CRY6" s="36"/>
      <c r="CRZ6" s="36"/>
      <c r="CSA6" s="36"/>
      <c r="CSB6" s="36"/>
      <c r="CSC6" s="36"/>
      <c r="CSD6" s="36"/>
      <c r="CSE6" s="36"/>
      <c r="CSF6" s="36"/>
      <c r="CSG6" s="36"/>
      <c r="CSH6" s="36"/>
      <c r="CSI6" s="36"/>
      <c r="CSJ6" s="36"/>
      <c r="CSK6" s="36"/>
      <c r="CSL6" s="36"/>
      <c r="CSM6" s="36"/>
      <c r="CSN6" s="36"/>
      <c r="CSO6" s="36"/>
      <c r="CSP6" s="36"/>
      <c r="CSQ6" s="36"/>
      <c r="CSR6" s="36"/>
      <c r="CSS6" s="36"/>
      <c r="CST6" s="36"/>
      <c r="CSU6" s="36"/>
      <c r="CSV6" s="36"/>
      <c r="CSW6" s="36"/>
      <c r="CSX6" s="36"/>
      <c r="CSY6" s="36"/>
      <c r="CSZ6" s="36"/>
      <c r="CTA6" s="36"/>
      <c r="CTB6" s="36"/>
      <c r="CTC6" s="36"/>
      <c r="CTD6" s="36"/>
      <c r="CTE6" s="36"/>
      <c r="CTF6" s="36"/>
      <c r="CTG6" s="36"/>
      <c r="CTH6" s="36"/>
      <c r="CTI6" s="36"/>
      <c r="CTJ6" s="36"/>
      <c r="CTK6" s="36"/>
      <c r="CTL6" s="36"/>
      <c r="CTM6" s="36"/>
      <c r="CTN6" s="36"/>
      <c r="CTO6" s="36"/>
      <c r="CTP6" s="36"/>
      <c r="CTQ6" s="36"/>
      <c r="CTR6" s="36"/>
      <c r="CTS6" s="36"/>
      <c r="CTT6" s="36"/>
      <c r="CTU6" s="36"/>
      <c r="CTV6" s="36"/>
      <c r="CTW6" s="36"/>
      <c r="CTX6" s="36"/>
      <c r="CTY6" s="36"/>
      <c r="CTZ6" s="36"/>
      <c r="CUA6" s="36"/>
      <c r="CUB6" s="36"/>
      <c r="CUC6" s="36"/>
      <c r="CUD6" s="36"/>
      <c r="CUE6" s="36"/>
      <c r="CUF6" s="36"/>
      <c r="CUG6" s="36"/>
      <c r="CUH6" s="36"/>
      <c r="CUI6" s="36"/>
      <c r="CUJ6" s="36"/>
      <c r="CUK6" s="36"/>
      <c r="CUL6" s="36"/>
      <c r="CUM6" s="36"/>
      <c r="CUN6" s="36"/>
      <c r="CUO6" s="36"/>
      <c r="CUP6" s="36"/>
      <c r="CUQ6" s="36"/>
      <c r="CUR6" s="36"/>
      <c r="CUS6" s="36"/>
      <c r="CUT6" s="36"/>
      <c r="CUU6" s="36"/>
      <c r="CUV6" s="36"/>
      <c r="CUW6" s="36"/>
      <c r="CUX6" s="36"/>
      <c r="CUY6" s="36"/>
      <c r="CUZ6" s="36"/>
      <c r="CVA6" s="36"/>
      <c r="CVB6" s="36"/>
      <c r="CVC6" s="36"/>
      <c r="CVD6" s="36"/>
      <c r="CVE6" s="36"/>
      <c r="CVF6" s="36"/>
      <c r="CVG6" s="36"/>
      <c r="CVH6" s="36"/>
      <c r="CVI6" s="36"/>
      <c r="CVJ6" s="36"/>
      <c r="CVK6" s="36"/>
      <c r="CVL6" s="36"/>
      <c r="CVM6" s="36"/>
      <c r="CVN6" s="36"/>
      <c r="CVO6" s="36"/>
      <c r="CVP6" s="36"/>
      <c r="CVQ6" s="36"/>
      <c r="CVR6" s="36"/>
      <c r="CVS6" s="36"/>
      <c r="CVT6" s="36"/>
      <c r="CVU6" s="36"/>
      <c r="CVV6" s="36"/>
      <c r="CVW6" s="36"/>
      <c r="CVX6" s="36"/>
      <c r="CVY6" s="36"/>
      <c r="CVZ6" s="36"/>
      <c r="CWA6" s="36"/>
      <c r="CWB6" s="36"/>
      <c r="CWC6" s="36"/>
      <c r="CWD6" s="36"/>
      <c r="CWE6" s="36"/>
      <c r="CWF6" s="36"/>
      <c r="CWG6" s="36"/>
      <c r="CWH6" s="36"/>
      <c r="CWI6" s="36"/>
      <c r="CWJ6" s="36"/>
      <c r="CWK6" s="36"/>
      <c r="CWL6" s="36"/>
      <c r="CWM6" s="36"/>
      <c r="CWN6" s="36"/>
      <c r="CWO6" s="36"/>
      <c r="CWP6" s="36"/>
      <c r="CWQ6" s="36"/>
      <c r="CWR6" s="36"/>
      <c r="CWS6" s="36"/>
      <c r="CWT6" s="36"/>
      <c r="CWU6" s="36"/>
      <c r="CWV6" s="36"/>
      <c r="CWW6" s="36"/>
      <c r="CWX6" s="36"/>
      <c r="CWY6" s="36"/>
      <c r="CWZ6" s="36"/>
      <c r="CXA6" s="36"/>
      <c r="CXB6" s="36"/>
      <c r="CXC6" s="36"/>
      <c r="CXD6" s="36"/>
      <c r="CXE6" s="36"/>
      <c r="CXF6" s="36"/>
      <c r="CXG6" s="36"/>
      <c r="CXH6" s="36"/>
      <c r="CXI6" s="36"/>
      <c r="CXJ6" s="36"/>
      <c r="CXK6" s="36"/>
      <c r="CXL6" s="36"/>
      <c r="CXM6" s="36"/>
      <c r="CXN6" s="36"/>
      <c r="CXO6" s="36"/>
      <c r="CXP6" s="36"/>
      <c r="CXQ6" s="36"/>
      <c r="CXR6" s="36"/>
      <c r="CXS6" s="36"/>
      <c r="CXT6" s="36"/>
      <c r="CXU6" s="36"/>
      <c r="CXV6" s="36"/>
      <c r="CXW6" s="36"/>
      <c r="CXX6" s="36"/>
      <c r="CXY6" s="36"/>
      <c r="CXZ6" s="36"/>
      <c r="CYA6" s="36"/>
      <c r="CYB6" s="36"/>
      <c r="CYC6" s="36"/>
      <c r="CYD6" s="36"/>
      <c r="CYE6" s="36"/>
      <c r="CYF6" s="36"/>
      <c r="CYG6" s="36"/>
      <c r="CYH6" s="36"/>
      <c r="CYI6" s="36"/>
      <c r="CYJ6" s="36"/>
      <c r="CYK6" s="36"/>
      <c r="CYL6" s="36"/>
      <c r="CYM6" s="36"/>
      <c r="CYN6" s="36"/>
      <c r="CYO6" s="36"/>
      <c r="CYP6" s="36"/>
      <c r="CYQ6" s="36"/>
      <c r="CYR6" s="36"/>
      <c r="CYS6" s="36"/>
      <c r="CYT6" s="36"/>
      <c r="CYU6" s="36"/>
      <c r="CYV6" s="36"/>
      <c r="CYW6" s="36"/>
      <c r="CYX6" s="36"/>
      <c r="CYY6" s="36"/>
      <c r="CYZ6" s="36"/>
      <c r="CZA6" s="36"/>
      <c r="CZB6" s="36"/>
      <c r="CZC6" s="36"/>
      <c r="CZD6" s="36"/>
      <c r="CZE6" s="36"/>
      <c r="CZF6" s="36"/>
      <c r="CZG6" s="36"/>
      <c r="CZH6" s="36"/>
      <c r="CZI6" s="36"/>
      <c r="CZJ6" s="36"/>
      <c r="CZK6" s="36"/>
      <c r="CZL6" s="36"/>
      <c r="CZM6" s="36"/>
      <c r="CZN6" s="36"/>
      <c r="CZO6" s="36"/>
      <c r="CZP6" s="36"/>
      <c r="CZQ6" s="36"/>
      <c r="CZR6" s="36"/>
      <c r="CZS6" s="36"/>
      <c r="CZT6" s="36"/>
      <c r="CZU6" s="36"/>
      <c r="CZV6" s="36"/>
      <c r="CZW6" s="36"/>
      <c r="CZX6" s="36"/>
      <c r="CZY6" s="36"/>
      <c r="CZZ6" s="36"/>
      <c r="DAA6" s="36"/>
      <c r="DAB6" s="36"/>
      <c r="DAC6" s="36"/>
      <c r="DAD6" s="36"/>
      <c r="DAE6" s="36"/>
      <c r="DAF6" s="36"/>
      <c r="DAG6" s="36"/>
      <c r="DAH6" s="36"/>
      <c r="DAI6" s="36"/>
      <c r="DAJ6" s="36"/>
      <c r="DAK6" s="36"/>
      <c r="DAL6" s="36"/>
      <c r="DAM6" s="36"/>
      <c r="DAN6" s="36"/>
      <c r="DAO6" s="36"/>
      <c r="DAP6" s="36"/>
      <c r="DAQ6" s="36"/>
      <c r="DAR6" s="36"/>
      <c r="DAS6" s="36"/>
      <c r="DAT6" s="36"/>
      <c r="DAU6" s="36"/>
      <c r="DAV6" s="36"/>
      <c r="DAW6" s="36"/>
      <c r="DAX6" s="36"/>
      <c r="DAY6" s="36"/>
      <c r="DAZ6" s="36"/>
      <c r="DBA6" s="36"/>
      <c r="DBB6" s="36"/>
      <c r="DBC6" s="36"/>
      <c r="DBD6" s="36"/>
      <c r="DBE6" s="36"/>
      <c r="DBF6" s="36"/>
      <c r="DBG6" s="36"/>
      <c r="DBH6" s="36"/>
      <c r="DBI6" s="36"/>
      <c r="DBJ6" s="36"/>
      <c r="DBK6" s="36"/>
      <c r="DBL6" s="36"/>
      <c r="DBM6" s="36"/>
      <c r="DBN6" s="36"/>
      <c r="DBO6" s="36"/>
      <c r="DBP6" s="36"/>
      <c r="DBQ6" s="36"/>
      <c r="DBR6" s="36"/>
      <c r="DBS6" s="36"/>
      <c r="DBT6" s="36"/>
      <c r="DBU6" s="36"/>
      <c r="DBV6" s="36"/>
      <c r="DBW6" s="36"/>
      <c r="DBX6" s="36"/>
      <c r="DBY6" s="36"/>
      <c r="DBZ6" s="36"/>
      <c r="DCA6" s="36"/>
      <c r="DCB6" s="36"/>
      <c r="DCC6" s="36"/>
      <c r="DCD6" s="36"/>
      <c r="DCE6" s="36"/>
      <c r="DCF6" s="36"/>
      <c r="DCG6" s="36"/>
      <c r="DCH6" s="36"/>
      <c r="DCI6" s="36"/>
      <c r="DCJ6" s="36"/>
      <c r="DCK6" s="36"/>
      <c r="DCL6" s="36"/>
      <c r="DCM6" s="36"/>
      <c r="DCN6" s="36"/>
      <c r="DCO6" s="36"/>
      <c r="DCP6" s="36"/>
      <c r="DCQ6" s="36"/>
      <c r="DCR6" s="36"/>
      <c r="DCS6" s="36"/>
      <c r="DCT6" s="36"/>
      <c r="DCU6" s="36"/>
      <c r="DCV6" s="36"/>
      <c r="DCW6" s="36"/>
      <c r="DCX6" s="36"/>
      <c r="DCY6" s="36"/>
      <c r="DCZ6" s="36"/>
      <c r="DDA6" s="36"/>
      <c r="DDB6" s="36"/>
      <c r="DDC6" s="36"/>
      <c r="DDD6" s="36"/>
      <c r="DDE6" s="36"/>
      <c r="DDF6" s="36"/>
      <c r="DDG6" s="36"/>
      <c r="DDH6" s="36"/>
      <c r="DDI6" s="36"/>
      <c r="DDJ6" s="36"/>
      <c r="DDK6" s="36"/>
      <c r="DDL6" s="36"/>
      <c r="DDM6" s="36"/>
      <c r="DDN6" s="36"/>
      <c r="DDO6" s="36"/>
      <c r="DDP6" s="36"/>
      <c r="DDQ6" s="36"/>
      <c r="DDR6" s="36"/>
      <c r="DDS6" s="36"/>
      <c r="DDT6" s="36"/>
      <c r="DDU6" s="36"/>
      <c r="DDV6" s="36"/>
      <c r="DDW6" s="36"/>
      <c r="DDX6" s="36"/>
      <c r="DDY6" s="36"/>
      <c r="DDZ6" s="36"/>
      <c r="DEA6" s="36"/>
      <c r="DEB6" s="36"/>
      <c r="DEC6" s="36"/>
      <c r="DED6" s="36"/>
      <c r="DEE6" s="36"/>
      <c r="DEF6" s="36"/>
      <c r="DEG6" s="36"/>
      <c r="DEH6" s="36"/>
      <c r="DEI6" s="36"/>
      <c r="DEJ6" s="36"/>
      <c r="DEK6" s="36"/>
      <c r="DEL6" s="36"/>
      <c r="DEM6" s="36"/>
      <c r="DEN6" s="36"/>
      <c r="DEO6" s="36"/>
      <c r="DEP6" s="36"/>
      <c r="DEQ6" s="36"/>
      <c r="DER6" s="36"/>
      <c r="DES6" s="36"/>
      <c r="DET6" s="36"/>
      <c r="DEU6" s="36"/>
      <c r="DEV6" s="36"/>
      <c r="DEW6" s="36"/>
      <c r="DEX6" s="36"/>
      <c r="DEY6" s="36"/>
      <c r="DEZ6" s="36"/>
      <c r="DFA6" s="36"/>
      <c r="DFB6" s="36"/>
      <c r="DFC6" s="36"/>
      <c r="DFD6" s="36"/>
      <c r="DFE6" s="36"/>
      <c r="DFF6" s="36"/>
      <c r="DFG6" s="36"/>
      <c r="DFH6" s="36"/>
      <c r="DFI6" s="36"/>
      <c r="DFJ6" s="36"/>
      <c r="DFK6" s="36"/>
      <c r="DFL6" s="36"/>
      <c r="DFM6" s="36"/>
      <c r="DFN6" s="36"/>
      <c r="DFO6" s="36"/>
      <c r="DFP6" s="36"/>
      <c r="DFQ6" s="36"/>
      <c r="DFR6" s="36"/>
      <c r="DFS6" s="36"/>
      <c r="DFT6" s="36"/>
      <c r="DFU6" s="36"/>
      <c r="DFV6" s="36"/>
      <c r="DFW6" s="36"/>
      <c r="DFX6" s="36"/>
      <c r="DFY6" s="36"/>
      <c r="DFZ6" s="36"/>
      <c r="DGA6" s="36"/>
      <c r="DGB6" s="36"/>
      <c r="DGC6" s="36"/>
      <c r="DGD6" s="36"/>
      <c r="DGE6" s="36"/>
      <c r="DGF6" s="36"/>
      <c r="DGG6" s="36"/>
      <c r="DGH6" s="36"/>
      <c r="DGI6" s="36"/>
      <c r="DGJ6" s="36"/>
      <c r="DGK6" s="36"/>
      <c r="DGL6" s="36"/>
      <c r="DGM6" s="36"/>
      <c r="DGN6" s="36"/>
      <c r="DGO6" s="36"/>
      <c r="DGP6" s="36"/>
      <c r="DGQ6" s="36"/>
      <c r="DGR6" s="36"/>
      <c r="DGS6" s="36"/>
      <c r="DGT6" s="36"/>
      <c r="DGU6" s="36"/>
      <c r="DGV6" s="36"/>
      <c r="DGW6" s="36"/>
      <c r="DGX6" s="36"/>
      <c r="DGY6" s="36"/>
      <c r="DGZ6" s="36"/>
      <c r="DHA6" s="36"/>
      <c r="DHB6" s="36"/>
      <c r="DHC6" s="36"/>
      <c r="DHD6" s="36"/>
      <c r="DHE6" s="36"/>
      <c r="DHF6" s="36"/>
      <c r="DHG6" s="36"/>
      <c r="DHH6" s="36"/>
      <c r="DHI6" s="36"/>
      <c r="DHJ6" s="36"/>
      <c r="DHK6" s="36"/>
      <c r="DHL6" s="36"/>
      <c r="DHM6" s="36"/>
      <c r="DHN6" s="36"/>
      <c r="DHO6" s="36"/>
      <c r="DHP6" s="36"/>
      <c r="DHQ6" s="36"/>
      <c r="DHR6" s="36"/>
      <c r="DHS6" s="36"/>
      <c r="DHT6" s="36"/>
      <c r="DHU6" s="36"/>
      <c r="DHV6" s="36"/>
      <c r="DHW6" s="36"/>
      <c r="DHX6" s="36"/>
      <c r="DHY6" s="36"/>
      <c r="DHZ6" s="36"/>
      <c r="DIA6" s="36"/>
      <c r="DIB6" s="36"/>
      <c r="DIC6" s="36"/>
      <c r="DID6" s="36"/>
      <c r="DIE6" s="36"/>
      <c r="DIF6" s="36"/>
      <c r="DIG6" s="36"/>
      <c r="DIH6" s="36"/>
      <c r="DII6" s="36"/>
      <c r="DIJ6" s="36"/>
      <c r="DIK6" s="36"/>
      <c r="DIL6" s="36"/>
      <c r="DIM6" s="36"/>
      <c r="DIN6" s="36"/>
      <c r="DIO6" s="36"/>
      <c r="DIP6" s="36"/>
      <c r="DIQ6" s="36"/>
      <c r="DIR6" s="36"/>
      <c r="DIS6" s="36"/>
      <c r="DIT6" s="36"/>
      <c r="DIU6" s="36"/>
      <c r="DIV6" s="36"/>
      <c r="DIW6" s="36"/>
      <c r="DIX6" s="36"/>
      <c r="DIY6" s="36"/>
      <c r="DIZ6" s="36"/>
      <c r="DJA6" s="36"/>
      <c r="DJB6" s="36"/>
      <c r="DJC6" s="36"/>
      <c r="DJD6" s="36"/>
      <c r="DJE6" s="36"/>
      <c r="DJF6" s="36"/>
      <c r="DJG6" s="36"/>
      <c r="DJH6" s="36"/>
      <c r="DJI6" s="36"/>
      <c r="DJJ6" s="36"/>
      <c r="DJK6" s="36"/>
      <c r="DJL6" s="36"/>
      <c r="DJM6" s="36"/>
      <c r="DJN6" s="36"/>
      <c r="DJO6" s="36"/>
      <c r="DJP6" s="36"/>
      <c r="DJQ6" s="36"/>
      <c r="DJR6" s="36"/>
      <c r="DJS6" s="36"/>
      <c r="DJT6" s="36"/>
      <c r="DJU6" s="36"/>
      <c r="DJV6" s="36"/>
      <c r="DJW6" s="36"/>
      <c r="DJX6" s="36"/>
      <c r="DJY6" s="36"/>
      <c r="DJZ6" s="36"/>
      <c r="DKA6" s="36"/>
      <c r="DKB6" s="36"/>
      <c r="DKC6" s="36"/>
      <c r="DKD6" s="36"/>
      <c r="DKE6" s="36"/>
      <c r="DKF6" s="36"/>
      <c r="DKG6" s="36"/>
      <c r="DKH6" s="36"/>
      <c r="DKI6" s="36"/>
      <c r="DKJ6" s="36"/>
      <c r="DKK6" s="36"/>
      <c r="DKL6" s="36"/>
      <c r="DKM6" s="36"/>
      <c r="DKN6" s="36"/>
      <c r="DKO6" s="36"/>
      <c r="DKP6" s="36"/>
      <c r="DKQ6" s="36"/>
      <c r="DKR6" s="36"/>
      <c r="DKS6" s="36"/>
      <c r="DKT6" s="36"/>
      <c r="DKU6" s="36"/>
      <c r="DKV6" s="36"/>
      <c r="DKW6" s="36"/>
      <c r="DKX6" s="36"/>
      <c r="DKY6" s="36"/>
      <c r="DKZ6" s="36"/>
      <c r="DLA6" s="36"/>
      <c r="DLB6" s="36"/>
      <c r="DLC6" s="36"/>
      <c r="DLD6" s="36"/>
      <c r="DLE6" s="36"/>
      <c r="DLF6" s="36"/>
      <c r="DLG6" s="36"/>
      <c r="DLH6" s="36"/>
      <c r="DLI6" s="36"/>
      <c r="DLJ6" s="36"/>
      <c r="DLK6" s="36"/>
      <c r="DLL6" s="36"/>
      <c r="DLM6" s="36"/>
      <c r="DLN6" s="36"/>
      <c r="DLO6" s="36"/>
      <c r="DLP6" s="36"/>
      <c r="DLQ6" s="36"/>
      <c r="DLR6" s="36"/>
      <c r="DLS6" s="36"/>
      <c r="DLT6" s="36"/>
      <c r="DLU6" s="36"/>
      <c r="DLV6" s="36"/>
      <c r="DLW6" s="36"/>
      <c r="DLX6" s="36"/>
      <c r="DLY6" s="36"/>
      <c r="DLZ6" s="36"/>
      <c r="DMA6" s="36"/>
      <c r="DMB6" s="36"/>
      <c r="DMC6" s="36"/>
      <c r="DMD6" s="36"/>
      <c r="DME6" s="36"/>
      <c r="DMF6" s="36"/>
      <c r="DMG6" s="36"/>
      <c r="DMH6" s="36"/>
      <c r="DMI6" s="36"/>
      <c r="DMJ6" s="36"/>
      <c r="DMK6" s="36"/>
      <c r="DML6" s="36"/>
      <c r="DMM6" s="36"/>
      <c r="DMN6" s="36"/>
      <c r="DMO6" s="36"/>
      <c r="DMP6" s="36"/>
      <c r="DMQ6" s="36"/>
      <c r="DMR6" s="36"/>
      <c r="DMS6" s="36"/>
      <c r="DMT6" s="36"/>
      <c r="DMU6" s="36"/>
      <c r="DMV6" s="36"/>
      <c r="DMW6" s="36"/>
      <c r="DMX6" s="36"/>
      <c r="DMY6" s="36"/>
      <c r="DMZ6" s="36"/>
      <c r="DNA6" s="36"/>
      <c r="DNB6" s="36"/>
      <c r="DNC6" s="36"/>
      <c r="DND6" s="36"/>
      <c r="DNE6" s="36"/>
      <c r="DNF6" s="36"/>
      <c r="DNG6" s="36"/>
      <c r="DNH6" s="36"/>
      <c r="DNI6" s="36"/>
      <c r="DNJ6" s="36"/>
      <c r="DNK6" s="36"/>
      <c r="DNL6" s="36"/>
      <c r="DNM6" s="36"/>
      <c r="DNN6" s="36"/>
      <c r="DNO6" s="36"/>
      <c r="DNP6" s="36"/>
      <c r="DNQ6" s="36"/>
      <c r="DNR6" s="36"/>
      <c r="DNS6" s="36"/>
      <c r="DNT6" s="36"/>
      <c r="DNU6" s="36"/>
      <c r="DNV6" s="36"/>
      <c r="DNW6" s="36"/>
      <c r="DNX6" s="36"/>
      <c r="DNY6" s="36"/>
      <c r="DNZ6" s="36"/>
      <c r="DOA6" s="36"/>
      <c r="DOB6" s="36"/>
      <c r="DOC6" s="36"/>
      <c r="DOD6" s="36"/>
      <c r="DOE6" s="36"/>
      <c r="DOF6" s="36"/>
      <c r="DOG6" s="36"/>
      <c r="DOH6" s="36"/>
      <c r="DOI6" s="36"/>
      <c r="DOJ6" s="36"/>
      <c r="DOK6" s="36"/>
      <c r="DOL6" s="36"/>
      <c r="DOM6" s="36"/>
      <c r="DON6" s="36"/>
      <c r="DOO6" s="36"/>
      <c r="DOP6" s="36"/>
      <c r="DOQ6" s="36"/>
      <c r="DOR6" s="36"/>
      <c r="DOS6" s="36"/>
      <c r="DOT6" s="36"/>
      <c r="DOU6" s="36"/>
      <c r="DOV6" s="36"/>
      <c r="DOW6" s="36"/>
      <c r="DOX6" s="36"/>
      <c r="DOY6" s="36"/>
      <c r="DOZ6" s="36"/>
      <c r="DPA6" s="36"/>
      <c r="DPB6" s="36"/>
      <c r="DPC6" s="36"/>
      <c r="DPD6" s="36"/>
      <c r="DPE6" s="36"/>
      <c r="DPF6" s="36"/>
      <c r="DPG6" s="36"/>
      <c r="DPH6" s="36"/>
      <c r="DPI6" s="36"/>
      <c r="DPJ6" s="36"/>
      <c r="DPK6" s="36"/>
      <c r="DPL6" s="36"/>
      <c r="DPM6" s="36"/>
      <c r="DPN6" s="36"/>
      <c r="DPO6" s="36"/>
      <c r="DPP6" s="36"/>
      <c r="DPQ6" s="36"/>
      <c r="DPR6" s="36"/>
      <c r="DPS6" s="36"/>
      <c r="DPT6" s="36"/>
      <c r="DPU6" s="36"/>
      <c r="DPV6" s="36"/>
      <c r="DPW6" s="36"/>
      <c r="DPX6" s="36"/>
      <c r="DPY6" s="36"/>
      <c r="DPZ6" s="36"/>
      <c r="DQA6" s="36"/>
      <c r="DQB6" s="36"/>
      <c r="DQC6" s="36"/>
      <c r="DQD6" s="36"/>
      <c r="DQE6" s="36"/>
      <c r="DQF6" s="36"/>
      <c r="DQG6" s="36"/>
      <c r="DQH6" s="36"/>
      <c r="DQI6" s="36"/>
      <c r="DQJ6" s="36"/>
      <c r="DQK6" s="36"/>
      <c r="DQL6" s="36"/>
      <c r="DQM6" s="36"/>
      <c r="DQN6" s="36"/>
      <c r="DQO6" s="36"/>
      <c r="DQP6" s="36"/>
      <c r="DQQ6" s="36"/>
      <c r="DQR6" s="36"/>
      <c r="DQS6" s="36"/>
      <c r="DQT6" s="36"/>
      <c r="DQU6" s="36"/>
      <c r="DQV6" s="36"/>
      <c r="DQW6" s="36"/>
      <c r="DQX6" s="36"/>
      <c r="DQY6" s="36"/>
      <c r="DQZ6" s="36"/>
      <c r="DRA6" s="36"/>
      <c r="DRB6" s="36"/>
      <c r="DRC6" s="36"/>
      <c r="DRD6" s="36"/>
      <c r="DRE6" s="36"/>
      <c r="DRF6" s="36"/>
      <c r="DRG6" s="36"/>
      <c r="DRH6" s="36"/>
      <c r="DRI6" s="36"/>
      <c r="DRJ6" s="36"/>
      <c r="DRK6" s="36"/>
      <c r="DRL6" s="36"/>
      <c r="DRM6" s="36"/>
      <c r="DRN6" s="36"/>
      <c r="DRO6" s="36"/>
      <c r="DRP6" s="36"/>
      <c r="DRQ6" s="36"/>
      <c r="DRR6" s="36"/>
      <c r="DRS6" s="36"/>
      <c r="DRT6" s="36"/>
      <c r="DRU6" s="36"/>
      <c r="DRV6" s="36"/>
      <c r="DRW6" s="36"/>
      <c r="DRX6" s="36"/>
      <c r="DRY6" s="36"/>
      <c r="DRZ6" s="36"/>
      <c r="DSA6" s="36"/>
      <c r="DSB6" s="36"/>
      <c r="DSC6" s="36"/>
      <c r="DSD6" s="36"/>
      <c r="DSE6" s="36"/>
      <c r="DSF6" s="36"/>
      <c r="DSG6" s="36"/>
      <c r="DSH6" s="36"/>
      <c r="DSI6" s="36"/>
      <c r="DSJ6" s="36"/>
      <c r="DSK6" s="36"/>
      <c r="DSL6" s="36"/>
      <c r="DSM6" s="36"/>
      <c r="DSN6" s="36"/>
      <c r="DSO6" s="36"/>
      <c r="DSP6" s="36"/>
      <c r="DSQ6" s="36"/>
      <c r="DSR6" s="36"/>
      <c r="DSS6" s="36"/>
      <c r="DST6" s="36"/>
      <c r="DSU6" s="36"/>
      <c r="DSV6" s="36"/>
      <c r="DSW6" s="36"/>
      <c r="DSX6" s="36"/>
      <c r="DSY6" s="36"/>
      <c r="DSZ6" s="36"/>
      <c r="DTA6" s="36"/>
      <c r="DTB6" s="36"/>
      <c r="DTC6" s="36"/>
      <c r="DTD6" s="36"/>
      <c r="DTE6" s="36"/>
      <c r="DTF6" s="36"/>
      <c r="DTG6" s="36"/>
      <c r="DTH6" s="36"/>
      <c r="DTI6" s="36"/>
      <c r="DTJ6" s="36"/>
      <c r="DTK6" s="36"/>
      <c r="DTL6" s="36"/>
      <c r="DTM6" s="36"/>
      <c r="DTN6" s="36"/>
      <c r="DTO6" s="36"/>
      <c r="DTP6" s="36"/>
      <c r="DTQ6" s="36"/>
      <c r="DTR6" s="36"/>
      <c r="DTS6" s="36"/>
      <c r="DTT6" s="36"/>
      <c r="DTU6" s="36"/>
      <c r="DTV6" s="36"/>
      <c r="DTW6" s="36"/>
      <c r="DTX6" s="36"/>
      <c r="DTY6" s="36"/>
      <c r="DTZ6" s="36"/>
      <c r="DUA6" s="36"/>
      <c r="DUB6" s="36"/>
      <c r="DUC6" s="36"/>
      <c r="DUD6" s="36"/>
      <c r="DUE6" s="36"/>
      <c r="DUF6" s="36"/>
      <c r="DUG6" s="36"/>
      <c r="DUH6" s="36"/>
      <c r="DUI6" s="36"/>
      <c r="DUJ6" s="36"/>
      <c r="DUK6" s="36"/>
      <c r="DUL6" s="36"/>
      <c r="DUM6" s="36"/>
      <c r="DUN6" s="36"/>
      <c r="DUO6" s="36"/>
      <c r="DUP6" s="36"/>
      <c r="DUQ6" s="36"/>
      <c r="DUR6" s="36"/>
      <c r="DUS6" s="36"/>
      <c r="DUT6" s="36"/>
      <c r="DUU6" s="36"/>
      <c r="DUV6" s="36"/>
      <c r="DUW6" s="36"/>
      <c r="DUX6" s="36"/>
      <c r="DUY6" s="36"/>
      <c r="DUZ6" s="36"/>
      <c r="DVA6" s="36"/>
      <c r="DVB6" s="36"/>
      <c r="DVC6" s="36"/>
      <c r="DVD6" s="36"/>
      <c r="DVE6" s="36"/>
      <c r="DVF6" s="36"/>
      <c r="DVG6" s="36"/>
      <c r="DVH6" s="36"/>
      <c r="DVI6" s="36"/>
      <c r="DVJ6" s="36"/>
      <c r="DVK6" s="36"/>
      <c r="DVL6" s="36"/>
      <c r="DVM6" s="36"/>
      <c r="DVN6" s="36"/>
      <c r="DVO6" s="36"/>
      <c r="DVP6" s="36"/>
      <c r="DVQ6" s="36"/>
      <c r="DVR6" s="36"/>
      <c r="DVS6" s="36"/>
      <c r="DVT6" s="36"/>
      <c r="DVU6" s="36"/>
      <c r="DVV6" s="36"/>
      <c r="DVW6" s="36"/>
      <c r="DVX6" s="36"/>
      <c r="DVY6" s="36"/>
      <c r="DVZ6" s="36"/>
      <c r="DWA6" s="36"/>
      <c r="DWB6" s="36"/>
      <c r="DWC6" s="36"/>
      <c r="DWD6" s="36"/>
      <c r="DWE6" s="36"/>
      <c r="DWF6" s="36"/>
      <c r="DWG6" s="36"/>
      <c r="DWH6" s="36"/>
      <c r="DWI6" s="36"/>
      <c r="DWJ6" s="36"/>
      <c r="DWK6" s="36"/>
      <c r="DWL6" s="36"/>
      <c r="DWM6" s="36"/>
      <c r="DWN6" s="36"/>
      <c r="DWO6" s="36"/>
      <c r="DWP6" s="36"/>
      <c r="DWQ6" s="36"/>
      <c r="DWR6" s="36"/>
      <c r="DWS6" s="36"/>
      <c r="DWT6" s="36"/>
      <c r="DWU6" s="36"/>
      <c r="DWV6" s="36"/>
      <c r="DWW6" s="36"/>
      <c r="DWX6" s="36"/>
      <c r="DWY6" s="36"/>
      <c r="DWZ6" s="36"/>
      <c r="DXA6" s="36"/>
      <c r="DXB6" s="36"/>
      <c r="DXC6" s="36"/>
      <c r="DXD6" s="36"/>
      <c r="DXE6" s="36"/>
      <c r="DXF6" s="36"/>
      <c r="DXG6" s="36"/>
      <c r="DXH6" s="36"/>
      <c r="DXI6" s="36"/>
      <c r="DXJ6" s="36"/>
      <c r="DXK6" s="36"/>
      <c r="DXL6" s="36"/>
      <c r="DXM6" s="36"/>
      <c r="DXN6" s="36"/>
      <c r="DXO6" s="36"/>
      <c r="DXP6" s="36"/>
      <c r="DXQ6" s="36"/>
      <c r="DXR6" s="36"/>
      <c r="DXS6" s="36"/>
      <c r="DXT6" s="36"/>
      <c r="DXU6" s="36"/>
      <c r="DXV6" s="36"/>
      <c r="DXW6" s="36"/>
      <c r="DXX6" s="36"/>
      <c r="DXY6" s="36"/>
      <c r="DXZ6" s="36"/>
      <c r="DYA6" s="36"/>
      <c r="DYB6" s="36"/>
      <c r="DYC6" s="36"/>
      <c r="DYD6" s="36"/>
      <c r="DYE6" s="36"/>
      <c r="DYF6" s="36"/>
      <c r="DYG6" s="36"/>
      <c r="DYH6" s="36"/>
      <c r="DYI6" s="36"/>
      <c r="DYJ6" s="36"/>
      <c r="DYK6" s="36"/>
      <c r="DYL6" s="36"/>
      <c r="DYM6" s="36"/>
      <c r="DYN6" s="36"/>
      <c r="DYO6" s="36"/>
      <c r="DYP6" s="36"/>
      <c r="DYQ6" s="36"/>
      <c r="DYR6" s="36"/>
      <c r="DYS6" s="36"/>
      <c r="DYT6" s="36"/>
      <c r="DYU6" s="36"/>
      <c r="DYV6" s="36"/>
      <c r="DYW6" s="36"/>
      <c r="DYX6" s="36"/>
      <c r="DYY6" s="36"/>
      <c r="DYZ6" s="36"/>
      <c r="DZA6" s="36"/>
      <c r="DZB6" s="36"/>
      <c r="DZC6" s="36"/>
      <c r="DZD6" s="36"/>
      <c r="DZE6" s="36"/>
      <c r="DZF6" s="36"/>
      <c r="DZG6" s="36"/>
      <c r="DZH6" s="36"/>
      <c r="DZI6" s="36"/>
      <c r="DZJ6" s="36"/>
      <c r="DZK6" s="36"/>
      <c r="DZL6" s="36"/>
      <c r="DZM6" s="36"/>
      <c r="DZN6" s="36"/>
      <c r="DZO6" s="36"/>
      <c r="DZP6" s="36"/>
      <c r="DZQ6" s="36"/>
      <c r="DZR6" s="36"/>
      <c r="DZS6" s="36"/>
      <c r="DZT6" s="36"/>
      <c r="DZU6" s="36"/>
      <c r="DZV6" s="36"/>
      <c r="DZW6" s="36"/>
      <c r="DZX6" s="36"/>
      <c r="DZY6" s="36"/>
      <c r="DZZ6" s="36"/>
      <c r="EAA6" s="36"/>
      <c r="EAB6" s="36"/>
      <c r="EAC6" s="36"/>
      <c r="EAD6" s="36"/>
      <c r="EAE6" s="36"/>
      <c r="EAF6" s="36"/>
      <c r="EAG6" s="36"/>
      <c r="EAH6" s="36"/>
      <c r="EAI6" s="36"/>
      <c r="EAJ6" s="36"/>
      <c r="EAK6" s="36"/>
      <c r="EAL6" s="36"/>
      <c r="EAM6" s="36"/>
      <c r="EAN6" s="36"/>
      <c r="EAO6" s="36"/>
      <c r="EAP6" s="36"/>
      <c r="EAQ6" s="36"/>
      <c r="EAR6" s="36"/>
      <c r="EAS6" s="36"/>
      <c r="EAT6" s="36"/>
      <c r="EAU6" s="36"/>
      <c r="EAV6" s="36"/>
      <c r="EAW6" s="36"/>
      <c r="EAX6" s="36"/>
      <c r="EAY6" s="36"/>
      <c r="EAZ6" s="36"/>
      <c r="EBA6" s="36"/>
      <c r="EBB6" s="36"/>
      <c r="EBC6" s="36"/>
      <c r="EBD6" s="36"/>
      <c r="EBE6" s="36"/>
      <c r="EBF6" s="36"/>
      <c r="EBG6" s="36"/>
      <c r="EBH6" s="36"/>
      <c r="EBI6" s="36"/>
      <c r="EBJ6" s="36"/>
      <c r="EBK6" s="36"/>
      <c r="EBL6" s="36"/>
      <c r="EBM6" s="36"/>
      <c r="EBN6" s="36"/>
      <c r="EBO6" s="36"/>
      <c r="EBP6" s="36"/>
      <c r="EBQ6" s="36"/>
      <c r="EBR6" s="36"/>
      <c r="EBS6" s="36"/>
      <c r="EBT6" s="36"/>
      <c r="EBU6" s="36"/>
      <c r="EBV6" s="36"/>
      <c r="EBW6" s="36"/>
      <c r="EBX6" s="36"/>
      <c r="EBY6" s="36"/>
      <c r="EBZ6" s="36"/>
      <c r="ECA6" s="36"/>
      <c r="ECB6" s="36"/>
      <c r="ECC6" s="36"/>
      <c r="ECD6" s="36"/>
      <c r="ECE6" s="36"/>
      <c r="ECF6" s="36"/>
      <c r="ECG6" s="36"/>
      <c r="ECH6" s="36"/>
      <c r="ECI6" s="36"/>
      <c r="ECJ6" s="36"/>
      <c r="ECK6" s="36"/>
      <c r="ECL6" s="36"/>
      <c r="ECM6" s="36"/>
      <c r="ECN6" s="36"/>
      <c r="ECO6" s="36"/>
      <c r="ECP6" s="36"/>
      <c r="ECQ6" s="36"/>
      <c r="ECR6" s="36"/>
      <c r="ECS6" s="36"/>
      <c r="ECT6" s="36"/>
      <c r="ECU6" s="36"/>
      <c r="ECV6" s="36"/>
      <c r="ECW6" s="36"/>
      <c r="ECX6" s="36"/>
      <c r="ECY6" s="36"/>
      <c r="ECZ6" s="36"/>
      <c r="EDA6" s="36"/>
      <c r="EDB6" s="36"/>
      <c r="EDC6" s="36"/>
      <c r="EDD6" s="36"/>
      <c r="EDE6" s="36"/>
      <c r="EDF6" s="36"/>
      <c r="EDG6" s="36"/>
      <c r="EDH6" s="36"/>
      <c r="EDI6" s="36"/>
      <c r="EDJ6" s="36"/>
      <c r="EDK6" s="36"/>
      <c r="EDL6" s="36"/>
      <c r="EDM6" s="36"/>
      <c r="EDN6" s="36"/>
      <c r="EDO6" s="36"/>
      <c r="EDP6" s="36"/>
      <c r="EDQ6" s="36"/>
      <c r="EDR6" s="36"/>
      <c r="EDS6" s="36"/>
      <c r="EDT6" s="36"/>
      <c r="EDU6" s="36"/>
      <c r="EDV6" s="36"/>
      <c r="EDW6" s="36"/>
      <c r="EDX6" s="36"/>
      <c r="EDY6" s="36"/>
      <c r="EDZ6" s="36"/>
      <c r="EEA6" s="36"/>
      <c r="EEB6" s="36"/>
      <c r="EEC6" s="36"/>
      <c r="EED6" s="36"/>
      <c r="EEE6" s="36"/>
      <c r="EEF6" s="36"/>
      <c r="EEG6" s="36"/>
      <c r="EEH6" s="36"/>
      <c r="EEI6" s="36"/>
      <c r="EEJ6" s="36"/>
      <c r="EEK6" s="36"/>
      <c r="EEL6" s="36"/>
      <c r="EEM6" s="36"/>
      <c r="EEN6" s="36"/>
      <c r="EEO6" s="36"/>
      <c r="EEP6" s="36"/>
      <c r="EEQ6" s="36"/>
      <c r="EER6" s="36"/>
      <c r="EES6" s="36"/>
      <c r="EET6" s="36"/>
      <c r="EEU6" s="36"/>
      <c r="EEV6" s="36"/>
      <c r="EEW6" s="36"/>
      <c r="EEX6" s="36"/>
      <c r="EEY6" s="36"/>
      <c r="EEZ6" s="36"/>
      <c r="EFA6" s="36"/>
      <c r="EFB6" s="36"/>
      <c r="EFC6" s="36"/>
      <c r="EFD6" s="36"/>
      <c r="EFE6" s="36"/>
      <c r="EFF6" s="36"/>
      <c r="EFG6" s="36"/>
      <c r="EFH6" s="36"/>
      <c r="EFI6" s="36"/>
      <c r="EFJ6" s="36"/>
      <c r="EFK6" s="36"/>
      <c r="EFL6" s="36"/>
      <c r="EFM6" s="36"/>
      <c r="EFN6" s="36"/>
      <c r="EFO6" s="36"/>
      <c r="EFP6" s="36"/>
      <c r="EFQ6" s="36"/>
      <c r="EFR6" s="36"/>
      <c r="EFS6" s="36"/>
      <c r="EFT6" s="36"/>
      <c r="EFU6" s="36"/>
      <c r="EFV6" s="36"/>
      <c r="EFW6" s="36"/>
      <c r="EFX6" s="36"/>
      <c r="EFY6" s="36"/>
      <c r="EFZ6" s="36"/>
      <c r="EGA6" s="36"/>
      <c r="EGB6" s="36"/>
      <c r="EGC6" s="36"/>
      <c r="EGD6" s="36"/>
      <c r="EGE6" s="36"/>
      <c r="EGF6" s="36"/>
      <c r="EGG6" s="36"/>
      <c r="EGH6" s="36"/>
      <c r="EGI6" s="36"/>
      <c r="EGJ6" s="36"/>
      <c r="EGK6" s="36"/>
      <c r="EGL6" s="36"/>
      <c r="EGM6" s="36"/>
      <c r="EGN6" s="36"/>
      <c r="EGO6" s="36"/>
      <c r="EGP6" s="36"/>
      <c r="EGQ6" s="36"/>
      <c r="EGR6" s="36"/>
      <c r="EGS6" s="36"/>
      <c r="EGT6" s="36"/>
      <c r="EGU6" s="36"/>
      <c r="EGV6" s="36"/>
      <c r="EGW6" s="36"/>
      <c r="EGX6" s="36"/>
      <c r="EGY6" s="36"/>
      <c r="EGZ6" s="36"/>
      <c r="EHA6" s="36"/>
      <c r="EHB6" s="36"/>
      <c r="EHC6" s="36"/>
      <c r="EHD6" s="36"/>
      <c r="EHE6" s="36"/>
      <c r="EHF6" s="36"/>
      <c r="EHG6" s="36"/>
      <c r="EHH6" s="36"/>
      <c r="EHI6" s="36"/>
      <c r="EHJ6" s="36"/>
      <c r="EHK6" s="36"/>
      <c r="EHL6" s="36"/>
      <c r="EHM6" s="36"/>
      <c r="EHN6" s="36"/>
      <c r="EHO6" s="36"/>
      <c r="EHP6" s="36"/>
      <c r="EHQ6" s="36"/>
      <c r="EHR6" s="36"/>
      <c r="EHS6" s="36"/>
      <c r="EHT6" s="36"/>
      <c r="EHU6" s="36"/>
      <c r="EHV6" s="36"/>
      <c r="EHW6" s="36"/>
      <c r="EHX6" s="36"/>
      <c r="EHY6" s="36"/>
      <c r="EHZ6" s="36"/>
      <c r="EIA6" s="36"/>
      <c r="EIB6" s="36"/>
      <c r="EIC6" s="36"/>
      <c r="EID6" s="36"/>
      <c r="EIE6" s="36"/>
      <c r="EIF6" s="36"/>
      <c r="EIG6" s="36"/>
      <c r="EIH6" s="36"/>
      <c r="EII6" s="36"/>
      <c r="EIJ6" s="36"/>
      <c r="EIK6" s="36"/>
      <c r="EIL6" s="36"/>
      <c r="EIM6" s="36"/>
      <c r="EIN6" s="36"/>
      <c r="EIO6" s="36"/>
      <c r="EIP6" s="36"/>
      <c r="EIQ6" s="36"/>
      <c r="EIR6" s="36"/>
      <c r="EIS6" s="36"/>
      <c r="EIT6" s="36"/>
      <c r="EIU6" s="36"/>
      <c r="EIV6" s="36"/>
      <c r="EIW6" s="36"/>
      <c r="EIX6" s="36"/>
      <c r="EIY6" s="36"/>
      <c r="EIZ6" s="36"/>
      <c r="EJA6" s="36"/>
      <c r="EJB6" s="36"/>
      <c r="EJC6" s="36"/>
      <c r="EJD6" s="36"/>
      <c r="EJE6" s="36"/>
      <c r="EJF6" s="36"/>
      <c r="EJG6" s="36"/>
      <c r="EJH6" s="36"/>
      <c r="EJI6" s="36"/>
      <c r="EJJ6" s="36"/>
      <c r="EJK6" s="36"/>
      <c r="EJL6" s="36"/>
      <c r="EJM6" s="36"/>
      <c r="EJN6" s="36"/>
      <c r="EJO6" s="36"/>
      <c r="EJP6" s="36"/>
      <c r="EJQ6" s="36"/>
      <c r="EJR6" s="36"/>
      <c r="EJS6" s="36"/>
      <c r="EJT6" s="36"/>
      <c r="EJU6" s="36"/>
      <c r="EJV6" s="36"/>
      <c r="EJW6" s="36"/>
      <c r="EJX6" s="36"/>
      <c r="EJY6" s="36"/>
      <c r="EJZ6" s="36"/>
      <c r="EKA6" s="36"/>
      <c r="EKB6" s="36"/>
      <c r="EKC6" s="36"/>
      <c r="EKD6" s="36"/>
      <c r="EKE6" s="36"/>
      <c r="EKF6" s="36"/>
      <c r="EKG6" s="36"/>
      <c r="EKH6" s="36"/>
      <c r="EKI6" s="36"/>
      <c r="EKJ6" s="36"/>
      <c r="EKK6" s="36"/>
      <c r="EKL6" s="36"/>
      <c r="EKM6" s="36"/>
      <c r="EKN6" s="36"/>
      <c r="EKO6" s="36"/>
      <c r="EKP6" s="36"/>
      <c r="EKQ6" s="36"/>
      <c r="EKR6" s="36"/>
      <c r="EKS6" s="36"/>
      <c r="EKT6" s="36"/>
      <c r="EKU6" s="36"/>
      <c r="EKV6" s="36"/>
      <c r="EKW6" s="36"/>
      <c r="EKX6" s="36"/>
      <c r="EKY6" s="36"/>
      <c r="EKZ6" s="36"/>
      <c r="ELA6" s="36"/>
      <c r="ELB6" s="36"/>
      <c r="ELC6" s="36"/>
      <c r="ELD6" s="36"/>
      <c r="ELE6" s="36"/>
      <c r="ELF6" s="36"/>
      <c r="ELG6" s="36"/>
      <c r="ELH6" s="36"/>
      <c r="ELI6" s="36"/>
      <c r="ELJ6" s="36"/>
      <c r="ELK6" s="36"/>
      <c r="ELL6" s="36"/>
      <c r="ELM6" s="36"/>
      <c r="ELN6" s="36"/>
      <c r="ELO6" s="36"/>
      <c r="ELP6" s="36"/>
      <c r="ELQ6" s="36"/>
      <c r="ELR6" s="36"/>
      <c r="ELS6" s="36"/>
      <c r="ELT6" s="36"/>
      <c r="ELU6" s="36"/>
      <c r="ELV6" s="36"/>
      <c r="ELW6" s="36"/>
      <c r="ELX6" s="36"/>
      <c r="ELY6" s="36"/>
      <c r="ELZ6" s="36"/>
      <c r="EMA6" s="36"/>
      <c r="EMB6" s="36"/>
      <c r="EMC6" s="36"/>
      <c r="EMD6" s="36"/>
      <c r="EME6" s="36"/>
      <c r="EMF6" s="36"/>
      <c r="EMG6" s="36"/>
      <c r="EMH6" s="36"/>
      <c r="EMI6" s="36"/>
      <c r="EMJ6" s="36"/>
      <c r="EMK6" s="36"/>
      <c r="EML6" s="36"/>
      <c r="EMM6" s="36"/>
      <c r="EMN6" s="36"/>
      <c r="EMO6" s="36"/>
      <c r="EMP6" s="36"/>
      <c r="EMQ6" s="36"/>
      <c r="EMR6" s="36"/>
      <c r="EMS6" s="36"/>
      <c r="EMT6" s="36"/>
      <c r="EMU6" s="36"/>
      <c r="EMV6" s="36"/>
      <c r="EMW6" s="36"/>
      <c r="EMX6" s="36"/>
      <c r="EMY6" s="36"/>
      <c r="EMZ6" s="36"/>
      <c r="ENA6" s="36"/>
      <c r="ENB6" s="36"/>
      <c r="ENC6" s="36"/>
      <c r="END6" s="36"/>
      <c r="ENE6" s="36"/>
      <c r="ENF6" s="36"/>
      <c r="ENG6" s="36"/>
      <c r="ENH6" s="36"/>
      <c r="ENI6" s="36"/>
      <c r="ENJ6" s="36"/>
      <c r="ENK6" s="36"/>
      <c r="ENL6" s="36"/>
      <c r="ENM6" s="36"/>
      <c r="ENN6" s="36"/>
      <c r="ENO6" s="36"/>
      <c r="ENP6" s="36"/>
      <c r="ENQ6" s="36"/>
      <c r="ENR6" s="36"/>
      <c r="ENS6" s="36"/>
      <c r="ENT6" s="36"/>
      <c r="ENU6" s="36"/>
      <c r="ENV6" s="36"/>
      <c r="ENW6" s="36"/>
      <c r="ENX6" s="36"/>
      <c r="ENY6" s="36"/>
      <c r="ENZ6" s="36"/>
      <c r="EOA6" s="36"/>
      <c r="EOB6" s="36"/>
      <c r="EOC6" s="36"/>
      <c r="EOD6" s="36"/>
      <c r="EOE6" s="36"/>
      <c r="EOF6" s="36"/>
      <c r="EOG6" s="36"/>
      <c r="EOH6" s="36"/>
      <c r="EOI6" s="36"/>
      <c r="EOJ6" s="36"/>
      <c r="EOK6" s="36"/>
      <c r="EOL6" s="36"/>
      <c r="EOM6" s="36"/>
      <c r="EON6" s="36"/>
      <c r="EOO6" s="36"/>
      <c r="EOP6" s="36"/>
      <c r="EOQ6" s="36"/>
      <c r="EOR6" s="36"/>
      <c r="EOS6" s="36"/>
      <c r="EOT6" s="36"/>
      <c r="EOU6" s="36"/>
      <c r="EOV6" s="36"/>
      <c r="EOW6" s="36"/>
      <c r="EOX6" s="36"/>
      <c r="EOY6" s="36"/>
      <c r="EOZ6" s="36"/>
      <c r="EPA6" s="36"/>
      <c r="EPB6" s="36"/>
      <c r="EPC6" s="36"/>
      <c r="EPD6" s="36"/>
      <c r="EPE6" s="36"/>
      <c r="EPF6" s="36"/>
      <c r="EPG6" s="36"/>
      <c r="EPH6" s="36"/>
      <c r="EPI6" s="36"/>
      <c r="EPJ6" s="36"/>
      <c r="EPK6" s="36"/>
      <c r="EPL6" s="36"/>
      <c r="EPM6" s="36"/>
      <c r="EPN6" s="36"/>
      <c r="EPO6" s="36"/>
      <c r="EPP6" s="36"/>
      <c r="EPQ6" s="36"/>
      <c r="EPR6" s="36"/>
      <c r="EPS6" s="36"/>
      <c r="EPT6" s="36"/>
      <c r="EPU6" s="36"/>
      <c r="EPV6" s="36"/>
      <c r="EPW6" s="36"/>
      <c r="EPX6" s="36"/>
      <c r="EPY6" s="36"/>
      <c r="EPZ6" s="36"/>
      <c r="EQA6" s="36"/>
      <c r="EQB6" s="36"/>
      <c r="EQC6" s="36"/>
      <c r="EQD6" s="36"/>
      <c r="EQE6" s="36"/>
      <c r="EQF6" s="36"/>
      <c r="EQG6" s="36"/>
      <c r="EQH6" s="36"/>
      <c r="EQI6" s="36"/>
      <c r="EQJ6" s="36"/>
      <c r="EQK6" s="36"/>
      <c r="EQL6" s="36"/>
      <c r="EQM6" s="36"/>
      <c r="EQN6" s="36"/>
      <c r="EQO6" s="36"/>
      <c r="EQP6" s="36"/>
      <c r="EQQ6" s="36"/>
      <c r="EQR6" s="36"/>
      <c r="EQS6" s="36"/>
      <c r="EQT6" s="36"/>
      <c r="EQU6" s="36"/>
      <c r="EQV6" s="36"/>
      <c r="EQW6" s="36"/>
      <c r="EQX6" s="36"/>
      <c r="EQY6" s="36"/>
      <c r="EQZ6" s="36"/>
      <c r="ERA6" s="36"/>
      <c r="ERB6" s="36"/>
      <c r="ERC6" s="36"/>
      <c r="ERD6" s="36"/>
      <c r="ERE6" s="36"/>
      <c r="ERF6" s="36"/>
      <c r="ERG6" s="36"/>
      <c r="ERH6" s="36"/>
      <c r="ERI6" s="36"/>
      <c r="ERJ6" s="36"/>
      <c r="ERK6" s="36"/>
      <c r="ERL6" s="36"/>
      <c r="ERM6" s="36"/>
      <c r="ERN6" s="36"/>
      <c r="ERO6" s="36"/>
      <c r="ERP6" s="36"/>
      <c r="ERQ6" s="36"/>
      <c r="ERR6" s="36"/>
      <c r="ERS6" s="36"/>
      <c r="ERT6" s="36"/>
      <c r="ERU6" s="36"/>
      <c r="ERV6" s="36"/>
      <c r="ERW6" s="36"/>
      <c r="ERX6" s="36"/>
      <c r="ERY6" s="36"/>
      <c r="ERZ6" s="36"/>
      <c r="ESA6" s="36"/>
      <c r="ESB6" s="36"/>
      <c r="ESC6" s="36"/>
      <c r="ESD6" s="36"/>
      <c r="ESE6" s="36"/>
      <c r="ESF6" s="36"/>
      <c r="ESG6" s="36"/>
      <c r="ESH6" s="36"/>
      <c r="ESI6" s="36"/>
      <c r="ESJ6" s="36"/>
      <c r="ESK6" s="36"/>
      <c r="ESL6" s="36"/>
      <c r="ESM6" s="36"/>
      <c r="ESN6" s="36"/>
      <c r="ESO6" s="36"/>
      <c r="ESP6" s="36"/>
      <c r="ESQ6" s="36"/>
      <c r="ESR6" s="36"/>
      <c r="ESS6" s="36"/>
      <c r="EST6" s="36"/>
      <c r="ESU6" s="36"/>
      <c r="ESV6" s="36"/>
      <c r="ESW6" s="36"/>
      <c r="ESX6" s="36"/>
      <c r="ESY6" s="36"/>
      <c r="ESZ6" s="36"/>
      <c r="ETA6" s="36"/>
      <c r="ETB6" s="36"/>
      <c r="ETC6" s="36"/>
      <c r="ETD6" s="36"/>
      <c r="ETE6" s="36"/>
      <c r="ETF6" s="36"/>
      <c r="ETG6" s="36"/>
      <c r="ETH6" s="36"/>
      <c r="ETI6" s="36"/>
      <c r="ETJ6" s="36"/>
      <c r="ETK6" s="36"/>
      <c r="ETL6" s="36"/>
      <c r="ETM6" s="36"/>
      <c r="ETN6" s="36"/>
      <c r="ETO6" s="36"/>
      <c r="ETP6" s="36"/>
      <c r="ETQ6" s="36"/>
      <c r="ETR6" s="36"/>
      <c r="ETS6" s="36"/>
      <c r="ETT6" s="36"/>
      <c r="ETU6" s="36"/>
      <c r="ETV6" s="36"/>
      <c r="ETW6" s="36"/>
      <c r="ETX6" s="36"/>
      <c r="ETY6" s="36"/>
      <c r="ETZ6" s="36"/>
      <c r="EUA6" s="36"/>
      <c r="EUB6" s="36"/>
      <c r="EUC6" s="36"/>
      <c r="EUD6" s="36"/>
      <c r="EUE6" s="36"/>
      <c r="EUF6" s="36"/>
      <c r="EUG6" s="36"/>
      <c r="EUH6" s="36"/>
      <c r="EUI6" s="36"/>
      <c r="EUJ6" s="36"/>
      <c r="EUK6" s="36"/>
      <c r="EUL6" s="36"/>
      <c r="EUM6" s="36"/>
      <c r="EUN6" s="36"/>
      <c r="EUO6" s="36"/>
      <c r="EUP6" s="36"/>
      <c r="EUQ6" s="36"/>
      <c r="EUR6" s="36"/>
      <c r="EUS6" s="36"/>
      <c r="EUT6" s="36"/>
      <c r="EUU6" s="36"/>
      <c r="EUV6" s="36"/>
      <c r="EUW6" s="36"/>
      <c r="EUX6" s="36"/>
      <c r="EUY6" s="36"/>
      <c r="EUZ6" s="36"/>
      <c r="EVA6" s="36"/>
      <c r="EVB6" s="36"/>
      <c r="EVC6" s="36"/>
      <c r="EVD6" s="36"/>
      <c r="EVE6" s="36"/>
      <c r="EVF6" s="36"/>
      <c r="EVG6" s="36"/>
      <c r="EVH6" s="36"/>
      <c r="EVI6" s="36"/>
      <c r="EVJ6" s="36"/>
      <c r="EVK6" s="36"/>
      <c r="EVL6" s="36"/>
      <c r="EVM6" s="36"/>
      <c r="EVN6" s="36"/>
      <c r="EVO6" s="36"/>
      <c r="EVP6" s="36"/>
      <c r="EVQ6" s="36"/>
      <c r="EVR6" s="36"/>
      <c r="EVS6" s="36"/>
      <c r="EVT6" s="36"/>
      <c r="EVU6" s="36"/>
      <c r="EVV6" s="36"/>
      <c r="EVW6" s="36"/>
      <c r="EVX6" s="36"/>
      <c r="EVY6" s="36"/>
      <c r="EVZ6" s="36"/>
      <c r="EWA6" s="36"/>
      <c r="EWB6" s="36"/>
      <c r="EWC6" s="36"/>
      <c r="EWD6" s="36"/>
      <c r="EWE6" s="36"/>
      <c r="EWF6" s="36"/>
      <c r="EWG6" s="36"/>
      <c r="EWH6" s="36"/>
      <c r="EWI6" s="36"/>
      <c r="EWJ6" s="36"/>
      <c r="EWK6" s="36"/>
      <c r="EWL6" s="36"/>
      <c r="EWM6" s="36"/>
      <c r="EWN6" s="36"/>
      <c r="EWO6" s="36"/>
      <c r="EWP6" s="36"/>
      <c r="EWQ6" s="36"/>
      <c r="EWR6" s="36"/>
      <c r="EWS6" s="36"/>
      <c r="EWT6" s="36"/>
      <c r="EWU6" s="36"/>
      <c r="EWV6" s="36"/>
      <c r="EWW6" s="36"/>
      <c r="EWX6" s="36"/>
      <c r="EWY6" s="36"/>
      <c r="EWZ6" s="36"/>
      <c r="EXA6" s="36"/>
      <c r="EXB6" s="36"/>
      <c r="EXC6" s="36"/>
      <c r="EXD6" s="36"/>
      <c r="EXE6" s="36"/>
      <c r="EXF6" s="36"/>
      <c r="EXG6" s="36"/>
      <c r="EXH6" s="36"/>
      <c r="EXI6" s="36"/>
      <c r="EXJ6" s="36"/>
      <c r="EXK6" s="36"/>
      <c r="EXL6" s="36"/>
      <c r="EXM6" s="36"/>
      <c r="EXN6" s="36"/>
      <c r="EXO6" s="36"/>
      <c r="EXP6" s="36"/>
      <c r="EXQ6" s="36"/>
      <c r="EXR6" s="36"/>
      <c r="EXS6" s="36"/>
      <c r="EXT6" s="36"/>
      <c r="EXU6" s="36"/>
      <c r="EXV6" s="36"/>
      <c r="EXW6" s="36"/>
      <c r="EXX6" s="36"/>
      <c r="EXY6" s="36"/>
      <c r="EXZ6" s="36"/>
      <c r="EYA6" s="36"/>
      <c r="EYB6" s="36"/>
      <c r="EYC6" s="36"/>
      <c r="EYD6" s="36"/>
      <c r="EYE6" s="36"/>
      <c r="EYF6" s="36"/>
      <c r="EYG6" s="36"/>
      <c r="EYH6" s="36"/>
      <c r="EYI6" s="36"/>
      <c r="EYJ6" s="36"/>
      <c r="EYK6" s="36"/>
      <c r="EYL6" s="36"/>
      <c r="EYM6" s="36"/>
      <c r="EYN6" s="36"/>
      <c r="EYO6" s="36"/>
      <c r="EYP6" s="36"/>
      <c r="EYQ6" s="36"/>
      <c r="EYR6" s="36"/>
      <c r="EYS6" s="36"/>
      <c r="EYT6" s="36"/>
      <c r="EYU6" s="36"/>
      <c r="EYV6" s="36"/>
      <c r="EYW6" s="36"/>
      <c r="EYX6" s="36"/>
      <c r="EYY6" s="36"/>
      <c r="EYZ6" s="36"/>
      <c r="EZA6" s="36"/>
      <c r="EZB6" s="36"/>
      <c r="EZC6" s="36"/>
      <c r="EZD6" s="36"/>
      <c r="EZE6" s="36"/>
      <c r="EZF6" s="36"/>
      <c r="EZG6" s="36"/>
      <c r="EZH6" s="36"/>
      <c r="EZI6" s="36"/>
      <c r="EZJ6" s="36"/>
      <c r="EZK6" s="36"/>
      <c r="EZL6" s="36"/>
      <c r="EZM6" s="36"/>
      <c r="EZN6" s="36"/>
      <c r="EZO6" s="36"/>
      <c r="EZP6" s="36"/>
      <c r="EZQ6" s="36"/>
      <c r="EZR6" s="36"/>
      <c r="EZS6" s="36"/>
      <c r="EZT6" s="36"/>
      <c r="EZU6" s="36"/>
      <c r="EZV6" s="36"/>
      <c r="EZW6" s="36"/>
      <c r="EZX6" s="36"/>
      <c r="EZY6" s="36"/>
      <c r="EZZ6" s="36"/>
      <c r="FAA6" s="36"/>
      <c r="FAB6" s="36"/>
      <c r="FAC6" s="36"/>
      <c r="FAD6" s="36"/>
      <c r="FAE6" s="36"/>
      <c r="FAF6" s="36"/>
      <c r="FAG6" s="36"/>
      <c r="FAH6" s="36"/>
      <c r="FAI6" s="36"/>
      <c r="FAJ6" s="36"/>
      <c r="FAK6" s="36"/>
      <c r="FAL6" s="36"/>
      <c r="FAM6" s="36"/>
      <c r="FAN6" s="36"/>
      <c r="FAO6" s="36"/>
      <c r="FAP6" s="36"/>
      <c r="FAQ6" s="36"/>
      <c r="FAR6" s="36"/>
      <c r="FAS6" s="36"/>
      <c r="FAT6" s="36"/>
      <c r="FAU6" s="36"/>
      <c r="FAV6" s="36"/>
      <c r="FAW6" s="36"/>
      <c r="FAX6" s="36"/>
      <c r="FAY6" s="36"/>
      <c r="FAZ6" s="36"/>
      <c r="FBA6" s="36"/>
      <c r="FBB6" s="36"/>
      <c r="FBC6" s="36"/>
      <c r="FBD6" s="36"/>
      <c r="FBE6" s="36"/>
      <c r="FBF6" s="36"/>
      <c r="FBG6" s="36"/>
      <c r="FBH6" s="36"/>
      <c r="FBI6" s="36"/>
      <c r="FBJ6" s="36"/>
      <c r="FBK6" s="36"/>
      <c r="FBL6" s="36"/>
      <c r="FBM6" s="36"/>
      <c r="FBN6" s="36"/>
      <c r="FBO6" s="36"/>
      <c r="FBP6" s="36"/>
      <c r="FBQ6" s="36"/>
      <c r="FBR6" s="36"/>
      <c r="FBS6" s="36"/>
      <c r="FBT6" s="36"/>
      <c r="FBU6" s="36"/>
      <c r="FBV6" s="36"/>
      <c r="FBW6" s="36"/>
      <c r="FBX6" s="36"/>
      <c r="FBY6" s="36"/>
      <c r="FBZ6" s="36"/>
      <c r="FCA6" s="36"/>
      <c r="FCB6" s="36"/>
      <c r="FCC6" s="36"/>
      <c r="FCD6" s="36"/>
      <c r="FCE6" s="36"/>
      <c r="FCF6" s="36"/>
      <c r="FCG6" s="36"/>
      <c r="FCH6" s="36"/>
      <c r="FCI6" s="36"/>
      <c r="FCJ6" s="36"/>
      <c r="FCK6" s="36"/>
      <c r="FCL6" s="36"/>
      <c r="FCM6" s="36"/>
      <c r="FCN6" s="36"/>
      <c r="FCO6" s="36"/>
      <c r="FCP6" s="36"/>
      <c r="FCQ6" s="36"/>
      <c r="FCR6" s="36"/>
      <c r="FCS6" s="36"/>
      <c r="FCT6" s="36"/>
      <c r="FCU6" s="36"/>
      <c r="FCV6" s="36"/>
      <c r="FCW6" s="36"/>
      <c r="FCX6" s="36"/>
      <c r="FCY6" s="36"/>
      <c r="FCZ6" s="36"/>
      <c r="FDA6" s="36"/>
      <c r="FDB6" s="36"/>
      <c r="FDC6" s="36"/>
      <c r="FDD6" s="36"/>
      <c r="FDE6" s="36"/>
      <c r="FDF6" s="36"/>
      <c r="FDG6" s="36"/>
      <c r="FDH6" s="36"/>
      <c r="FDI6" s="36"/>
      <c r="FDJ6" s="36"/>
      <c r="FDK6" s="36"/>
      <c r="FDL6" s="36"/>
      <c r="FDM6" s="36"/>
      <c r="FDN6" s="36"/>
      <c r="FDO6" s="36"/>
      <c r="FDP6" s="36"/>
      <c r="FDQ6" s="36"/>
      <c r="FDR6" s="36"/>
      <c r="FDS6" s="36"/>
      <c r="FDT6" s="36"/>
      <c r="FDU6" s="36"/>
      <c r="FDV6" s="36"/>
      <c r="FDW6" s="36"/>
      <c r="FDX6" s="36"/>
      <c r="FDY6" s="36"/>
      <c r="FDZ6" s="36"/>
      <c r="FEA6" s="36"/>
      <c r="FEB6" s="36"/>
      <c r="FEC6" s="36"/>
      <c r="FED6" s="36"/>
      <c r="FEE6" s="36"/>
      <c r="FEF6" s="36"/>
      <c r="FEG6" s="36"/>
      <c r="FEH6" s="36"/>
      <c r="FEI6" s="36"/>
      <c r="FEJ6" s="36"/>
      <c r="FEK6" s="36"/>
      <c r="FEL6" s="36"/>
      <c r="FEM6" s="36"/>
      <c r="FEN6" s="36"/>
      <c r="FEO6" s="36"/>
      <c r="FEP6" s="36"/>
      <c r="FEQ6" s="36"/>
      <c r="FER6" s="36"/>
      <c r="FES6" s="36"/>
      <c r="FET6" s="36"/>
      <c r="FEU6" s="36"/>
      <c r="FEV6" s="36"/>
      <c r="FEW6" s="36"/>
      <c r="FEX6" s="36"/>
      <c r="FEY6" s="36"/>
      <c r="FEZ6" s="36"/>
      <c r="FFA6" s="36"/>
      <c r="FFB6" s="36"/>
      <c r="FFC6" s="36"/>
      <c r="FFD6" s="36"/>
      <c r="FFE6" s="36"/>
      <c r="FFF6" s="36"/>
      <c r="FFG6" s="36"/>
      <c r="FFH6" s="36"/>
      <c r="FFI6" s="36"/>
      <c r="FFJ6" s="36"/>
      <c r="FFK6" s="36"/>
      <c r="FFL6" s="36"/>
      <c r="FFM6" s="36"/>
      <c r="FFN6" s="36"/>
      <c r="FFO6" s="36"/>
      <c r="FFP6" s="36"/>
      <c r="FFQ6" s="36"/>
      <c r="FFR6" s="36"/>
      <c r="FFS6" s="36"/>
      <c r="FFT6" s="36"/>
      <c r="FFU6" s="36"/>
      <c r="FFV6" s="36"/>
      <c r="FFW6" s="36"/>
      <c r="FFX6" s="36"/>
      <c r="FFY6" s="36"/>
      <c r="FFZ6" s="36"/>
      <c r="FGA6" s="36"/>
      <c r="FGB6" s="36"/>
      <c r="FGC6" s="36"/>
      <c r="FGD6" s="36"/>
      <c r="FGE6" s="36"/>
      <c r="FGF6" s="36"/>
      <c r="FGG6" s="36"/>
      <c r="FGH6" s="36"/>
      <c r="FGI6" s="36"/>
      <c r="FGJ6" s="36"/>
      <c r="FGK6" s="36"/>
      <c r="FGL6" s="36"/>
      <c r="FGM6" s="36"/>
      <c r="FGN6" s="36"/>
      <c r="FGO6" s="36"/>
      <c r="FGP6" s="36"/>
      <c r="FGQ6" s="36"/>
      <c r="FGR6" s="36"/>
      <c r="FGS6" s="36"/>
      <c r="FGT6" s="36"/>
      <c r="FGU6" s="36"/>
      <c r="FGV6" s="36"/>
      <c r="FGW6" s="36"/>
      <c r="FGX6" s="36"/>
      <c r="FGY6" s="36"/>
      <c r="FGZ6" s="36"/>
      <c r="FHA6" s="36"/>
      <c r="FHB6" s="36"/>
      <c r="FHC6" s="36"/>
      <c r="FHD6" s="36"/>
      <c r="FHE6" s="36"/>
      <c r="FHF6" s="36"/>
      <c r="FHG6" s="36"/>
      <c r="FHH6" s="36"/>
      <c r="FHI6" s="36"/>
      <c r="FHJ6" s="36"/>
      <c r="FHK6" s="36"/>
      <c r="FHL6" s="36"/>
      <c r="FHM6" s="36"/>
      <c r="FHN6" s="36"/>
      <c r="FHO6" s="36"/>
      <c r="FHP6" s="36"/>
      <c r="FHQ6" s="36"/>
      <c r="FHR6" s="36"/>
      <c r="FHS6" s="36"/>
      <c r="FHT6" s="36"/>
      <c r="FHU6" s="36"/>
      <c r="FHV6" s="36"/>
      <c r="FHW6" s="36"/>
      <c r="FHX6" s="36"/>
      <c r="FHY6" s="36"/>
      <c r="FHZ6" s="36"/>
      <c r="FIA6" s="36"/>
      <c r="FIB6" s="36"/>
      <c r="FIC6" s="36"/>
      <c r="FID6" s="36"/>
      <c r="FIE6" s="36"/>
      <c r="FIF6" s="36"/>
      <c r="FIG6" s="36"/>
      <c r="FIH6" s="36"/>
      <c r="FII6" s="36"/>
      <c r="FIJ6" s="36"/>
      <c r="FIK6" s="36"/>
      <c r="FIL6" s="36"/>
      <c r="FIM6" s="36"/>
      <c r="FIN6" s="36"/>
      <c r="FIO6" s="36"/>
      <c r="FIP6" s="36"/>
      <c r="FIQ6" s="36"/>
      <c r="FIR6" s="36"/>
      <c r="FIS6" s="36"/>
      <c r="FIT6" s="36"/>
      <c r="FIU6" s="36"/>
      <c r="FIV6" s="36"/>
      <c r="FIW6" s="36"/>
      <c r="FIX6" s="36"/>
      <c r="FIY6" s="36"/>
      <c r="FIZ6" s="36"/>
      <c r="FJA6" s="36"/>
      <c r="FJB6" s="36"/>
      <c r="FJC6" s="36"/>
      <c r="FJD6" s="36"/>
      <c r="FJE6" s="36"/>
      <c r="FJF6" s="36"/>
      <c r="FJG6" s="36"/>
      <c r="FJH6" s="36"/>
      <c r="FJI6" s="36"/>
      <c r="FJJ6" s="36"/>
      <c r="FJK6" s="36"/>
      <c r="FJL6" s="36"/>
      <c r="FJM6" s="36"/>
      <c r="FJN6" s="36"/>
      <c r="FJO6" s="36"/>
      <c r="FJP6" s="36"/>
      <c r="FJQ6" s="36"/>
      <c r="FJR6" s="36"/>
      <c r="FJS6" s="36"/>
      <c r="FJT6" s="36"/>
      <c r="FJU6" s="36"/>
      <c r="FJV6" s="36"/>
      <c r="FJW6" s="36"/>
      <c r="FJX6" s="36"/>
      <c r="FJY6" s="36"/>
      <c r="FJZ6" s="36"/>
      <c r="FKA6" s="36"/>
      <c r="FKB6" s="36"/>
      <c r="FKC6" s="36"/>
      <c r="FKD6" s="36"/>
      <c r="FKE6" s="36"/>
      <c r="FKF6" s="36"/>
      <c r="FKG6" s="36"/>
      <c r="FKH6" s="36"/>
      <c r="FKI6" s="36"/>
      <c r="FKJ6" s="36"/>
      <c r="FKK6" s="36"/>
      <c r="FKL6" s="36"/>
      <c r="FKM6" s="36"/>
      <c r="FKN6" s="36"/>
      <c r="FKO6" s="36"/>
      <c r="FKP6" s="36"/>
      <c r="FKQ6" s="36"/>
      <c r="FKR6" s="36"/>
      <c r="FKS6" s="36"/>
      <c r="FKT6" s="36"/>
      <c r="FKU6" s="36"/>
      <c r="FKV6" s="36"/>
      <c r="FKW6" s="36"/>
      <c r="FKX6" s="36"/>
      <c r="FKY6" s="36"/>
      <c r="FKZ6" s="36"/>
      <c r="FLA6" s="36"/>
      <c r="FLB6" s="36"/>
      <c r="FLC6" s="36"/>
      <c r="FLD6" s="36"/>
      <c r="FLE6" s="36"/>
      <c r="FLF6" s="36"/>
      <c r="FLG6" s="36"/>
      <c r="FLH6" s="36"/>
      <c r="FLI6" s="36"/>
      <c r="FLJ6" s="36"/>
      <c r="FLK6" s="36"/>
      <c r="FLL6" s="36"/>
      <c r="FLM6" s="36"/>
      <c r="FLN6" s="36"/>
      <c r="FLO6" s="36"/>
      <c r="FLP6" s="36"/>
      <c r="FLQ6" s="36"/>
      <c r="FLR6" s="36"/>
      <c r="FLS6" s="36"/>
      <c r="FLT6" s="36"/>
      <c r="FLU6" s="36"/>
      <c r="FLV6" s="36"/>
      <c r="FLW6" s="36"/>
      <c r="FLX6" s="36"/>
      <c r="FLY6" s="36"/>
      <c r="FLZ6" s="36"/>
      <c r="FMA6" s="36"/>
      <c r="FMB6" s="36"/>
      <c r="FMC6" s="36"/>
      <c r="FMD6" s="36"/>
      <c r="FME6" s="36"/>
      <c r="FMF6" s="36"/>
      <c r="FMG6" s="36"/>
      <c r="FMH6" s="36"/>
      <c r="FMI6" s="36"/>
      <c r="FMJ6" s="36"/>
      <c r="FMK6" s="36"/>
      <c r="FML6" s="36"/>
      <c r="FMM6" s="36"/>
      <c r="FMN6" s="36"/>
      <c r="FMO6" s="36"/>
      <c r="FMP6" s="36"/>
      <c r="FMQ6" s="36"/>
      <c r="FMR6" s="36"/>
      <c r="FMS6" s="36"/>
      <c r="FMT6" s="36"/>
      <c r="FMU6" s="36"/>
      <c r="FMV6" s="36"/>
      <c r="FMW6" s="36"/>
      <c r="FMX6" s="36"/>
      <c r="FMY6" s="36"/>
      <c r="FMZ6" s="36"/>
      <c r="FNA6" s="36"/>
      <c r="FNB6" s="36"/>
      <c r="FNC6" s="36"/>
      <c r="FND6" s="36"/>
      <c r="FNE6" s="36"/>
      <c r="FNF6" s="36"/>
      <c r="FNG6" s="36"/>
      <c r="FNH6" s="36"/>
      <c r="FNI6" s="36"/>
      <c r="FNJ6" s="36"/>
      <c r="FNK6" s="36"/>
      <c r="FNL6" s="36"/>
      <c r="FNM6" s="36"/>
      <c r="FNN6" s="36"/>
      <c r="FNO6" s="36"/>
      <c r="FNP6" s="36"/>
      <c r="FNQ6" s="36"/>
      <c r="FNR6" s="36"/>
      <c r="FNS6" s="36"/>
      <c r="FNT6" s="36"/>
      <c r="FNU6" s="36"/>
      <c r="FNV6" s="36"/>
      <c r="FNW6" s="36"/>
      <c r="FNX6" s="36"/>
      <c r="FNY6" s="36"/>
      <c r="FNZ6" s="36"/>
      <c r="FOA6" s="36"/>
      <c r="FOB6" s="36"/>
      <c r="FOC6" s="36"/>
      <c r="FOD6" s="36"/>
      <c r="FOE6" s="36"/>
      <c r="FOF6" s="36"/>
      <c r="FOG6" s="36"/>
      <c r="FOH6" s="36"/>
      <c r="FOI6" s="36"/>
      <c r="FOJ6" s="36"/>
      <c r="FOK6" s="36"/>
      <c r="FOL6" s="36"/>
      <c r="FOM6" s="36"/>
      <c r="FON6" s="36"/>
      <c r="FOO6" s="36"/>
      <c r="FOP6" s="36"/>
      <c r="FOQ6" s="36"/>
      <c r="FOR6" s="36"/>
      <c r="FOS6" s="36"/>
      <c r="FOT6" s="36"/>
      <c r="FOU6" s="36"/>
      <c r="FOV6" s="36"/>
      <c r="FOW6" s="36"/>
      <c r="FOX6" s="36"/>
      <c r="FOY6" s="36"/>
      <c r="FOZ6" s="36"/>
      <c r="FPA6" s="36"/>
      <c r="FPB6" s="36"/>
      <c r="FPC6" s="36"/>
      <c r="FPD6" s="36"/>
      <c r="FPE6" s="36"/>
      <c r="FPF6" s="36"/>
      <c r="FPG6" s="36"/>
      <c r="FPH6" s="36"/>
      <c r="FPI6" s="36"/>
      <c r="FPJ6" s="36"/>
      <c r="FPK6" s="36"/>
      <c r="FPL6" s="36"/>
      <c r="FPM6" s="36"/>
      <c r="FPN6" s="36"/>
      <c r="FPO6" s="36"/>
      <c r="FPP6" s="36"/>
      <c r="FPQ6" s="36"/>
      <c r="FPR6" s="36"/>
      <c r="FPS6" s="36"/>
      <c r="FPT6" s="36"/>
      <c r="FPU6" s="36"/>
      <c r="FPV6" s="36"/>
      <c r="FPW6" s="36"/>
      <c r="FPX6" s="36"/>
      <c r="FPY6" s="36"/>
      <c r="FPZ6" s="36"/>
      <c r="FQA6" s="36"/>
      <c r="FQB6" s="36"/>
      <c r="FQC6" s="36"/>
      <c r="FQD6" s="36"/>
      <c r="FQE6" s="36"/>
      <c r="FQF6" s="36"/>
      <c r="FQG6" s="36"/>
      <c r="FQH6" s="36"/>
      <c r="FQI6" s="36"/>
      <c r="FQJ6" s="36"/>
      <c r="FQK6" s="36"/>
      <c r="FQL6" s="36"/>
      <c r="FQM6" s="36"/>
      <c r="FQN6" s="36"/>
      <c r="FQO6" s="36"/>
      <c r="FQP6" s="36"/>
      <c r="FQQ6" s="36"/>
      <c r="FQR6" s="36"/>
      <c r="FQS6" s="36"/>
      <c r="FQT6" s="36"/>
      <c r="FQU6" s="36"/>
      <c r="FQV6" s="36"/>
      <c r="FQW6" s="36"/>
      <c r="FQX6" s="36"/>
      <c r="FQY6" s="36"/>
      <c r="FQZ6" s="36"/>
      <c r="FRA6" s="36"/>
      <c r="FRB6" s="36"/>
      <c r="FRC6" s="36"/>
      <c r="FRD6" s="36"/>
      <c r="FRE6" s="36"/>
      <c r="FRF6" s="36"/>
      <c r="FRG6" s="36"/>
      <c r="FRH6" s="36"/>
      <c r="FRI6" s="36"/>
      <c r="FRJ6" s="36"/>
      <c r="FRK6" s="36"/>
      <c r="FRL6" s="36"/>
      <c r="FRM6" s="36"/>
      <c r="FRN6" s="36"/>
      <c r="FRO6" s="36"/>
      <c r="FRP6" s="36"/>
      <c r="FRQ6" s="36"/>
      <c r="FRR6" s="36"/>
      <c r="FRS6" s="36"/>
      <c r="FRT6" s="36"/>
      <c r="FRU6" s="36"/>
      <c r="FRV6" s="36"/>
      <c r="FRW6" s="36"/>
      <c r="FRX6" s="36"/>
      <c r="FRY6" s="36"/>
      <c r="FRZ6" s="36"/>
      <c r="FSA6" s="36"/>
      <c r="FSB6" s="36"/>
      <c r="FSC6" s="36"/>
      <c r="FSD6" s="36"/>
      <c r="FSE6" s="36"/>
      <c r="FSF6" s="36"/>
      <c r="FSG6" s="36"/>
      <c r="FSH6" s="36"/>
      <c r="FSI6" s="36"/>
      <c r="FSJ6" s="36"/>
      <c r="FSK6" s="36"/>
      <c r="FSL6" s="36"/>
      <c r="FSM6" s="36"/>
      <c r="FSN6" s="36"/>
      <c r="FSO6" s="36"/>
      <c r="FSP6" s="36"/>
      <c r="FSQ6" s="36"/>
      <c r="FSR6" s="36"/>
      <c r="FSS6" s="36"/>
      <c r="FST6" s="36"/>
      <c r="FSU6" s="36"/>
      <c r="FSV6" s="36"/>
      <c r="FSW6" s="36"/>
      <c r="FSX6" s="36"/>
      <c r="FSY6" s="36"/>
      <c r="FSZ6" s="36"/>
      <c r="FTA6" s="36"/>
      <c r="FTB6" s="36"/>
      <c r="FTC6" s="36"/>
      <c r="FTD6" s="36"/>
      <c r="FTE6" s="36"/>
      <c r="FTF6" s="36"/>
      <c r="FTG6" s="36"/>
      <c r="FTH6" s="36"/>
      <c r="FTI6" s="36"/>
      <c r="FTJ6" s="36"/>
      <c r="FTK6" s="36"/>
      <c r="FTL6" s="36"/>
      <c r="FTM6" s="36"/>
      <c r="FTN6" s="36"/>
      <c r="FTO6" s="36"/>
      <c r="FTP6" s="36"/>
      <c r="FTQ6" s="36"/>
      <c r="FTR6" s="36"/>
      <c r="FTS6" s="36"/>
      <c r="FTT6" s="36"/>
      <c r="FTU6" s="36"/>
      <c r="FTV6" s="36"/>
      <c r="FTW6" s="36"/>
      <c r="FTX6" s="36"/>
      <c r="FTY6" s="36"/>
      <c r="FTZ6" s="36"/>
      <c r="FUA6" s="36"/>
      <c r="FUB6" s="36"/>
      <c r="FUC6" s="36"/>
      <c r="FUD6" s="36"/>
      <c r="FUE6" s="36"/>
      <c r="FUF6" s="36"/>
      <c r="FUG6" s="36"/>
      <c r="FUH6" s="36"/>
      <c r="FUI6" s="36"/>
      <c r="FUJ6" s="36"/>
      <c r="FUK6" s="36"/>
      <c r="FUL6" s="36"/>
      <c r="FUM6" s="36"/>
      <c r="FUN6" s="36"/>
      <c r="FUO6" s="36"/>
      <c r="FUP6" s="36"/>
      <c r="FUQ6" s="36"/>
      <c r="FUR6" s="36"/>
      <c r="FUS6" s="36"/>
      <c r="FUT6" s="36"/>
      <c r="FUU6" s="36"/>
      <c r="FUV6" s="36"/>
      <c r="FUW6" s="36"/>
      <c r="FUX6" s="36"/>
      <c r="FUY6" s="36"/>
      <c r="FUZ6" s="36"/>
      <c r="FVA6" s="36"/>
      <c r="FVB6" s="36"/>
      <c r="FVC6" s="36"/>
      <c r="FVD6" s="36"/>
      <c r="FVE6" s="36"/>
      <c r="FVF6" s="36"/>
      <c r="FVG6" s="36"/>
      <c r="FVH6" s="36"/>
      <c r="FVI6" s="36"/>
      <c r="FVJ6" s="36"/>
      <c r="FVK6" s="36"/>
      <c r="FVL6" s="36"/>
      <c r="FVM6" s="36"/>
      <c r="FVN6" s="36"/>
      <c r="FVO6" s="36"/>
      <c r="FVP6" s="36"/>
      <c r="FVQ6" s="36"/>
      <c r="FVR6" s="36"/>
      <c r="FVS6" s="36"/>
      <c r="FVT6" s="36"/>
      <c r="FVU6" s="36"/>
      <c r="FVV6" s="36"/>
      <c r="FVW6" s="36"/>
      <c r="FVX6" s="36"/>
      <c r="FVY6" s="36"/>
      <c r="FVZ6" s="36"/>
      <c r="FWA6" s="36"/>
      <c r="FWB6" s="36"/>
      <c r="FWC6" s="36"/>
      <c r="FWD6" s="36"/>
      <c r="FWE6" s="36"/>
      <c r="FWF6" s="36"/>
      <c r="FWG6" s="36"/>
      <c r="FWH6" s="36"/>
      <c r="FWI6" s="36"/>
      <c r="FWJ6" s="36"/>
      <c r="FWK6" s="36"/>
      <c r="FWL6" s="36"/>
      <c r="FWM6" s="36"/>
      <c r="FWN6" s="36"/>
      <c r="FWO6" s="36"/>
      <c r="FWP6" s="36"/>
      <c r="FWQ6" s="36"/>
      <c r="FWR6" s="36"/>
      <c r="FWS6" s="36"/>
      <c r="FWT6" s="36"/>
      <c r="FWU6" s="36"/>
      <c r="FWV6" s="36"/>
      <c r="FWW6" s="36"/>
      <c r="FWX6" s="36"/>
      <c r="FWY6" s="36"/>
      <c r="FWZ6" s="36"/>
      <c r="FXA6" s="36"/>
      <c r="FXB6" s="36"/>
      <c r="FXC6" s="36"/>
      <c r="FXD6" s="36"/>
      <c r="FXE6" s="36"/>
      <c r="FXF6" s="36"/>
      <c r="FXG6" s="36"/>
      <c r="FXH6" s="36"/>
      <c r="FXI6" s="36"/>
      <c r="FXJ6" s="36"/>
      <c r="FXK6" s="36"/>
      <c r="FXL6" s="36"/>
      <c r="FXM6" s="36"/>
      <c r="FXN6" s="36"/>
      <c r="FXO6" s="36"/>
      <c r="FXP6" s="36"/>
      <c r="FXQ6" s="36"/>
      <c r="FXR6" s="36"/>
      <c r="FXS6" s="36"/>
      <c r="FXT6" s="36"/>
      <c r="FXU6" s="36"/>
      <c r="FXV6" s="36"/>
      <c r="FXW6" s="36"/>
      <c r="FXX6" s="36"/>
      <c r="FXY6" s="36"/>
      <c r="FXZ6" s="36"/>
      <c r="FYA6" s="36"/>
      <c r="FYB6" s="36"/>
      <c r="FYC6" s="36"/>
      <c r="FYD6" s="36"/>
      <c r="FYE6" s="36"/>
      <c r="FYF6" s="36"/>
      <c r="FYG6" s="36"/>
      <c r="FYH6" s="36"/>
      <c r="FYI6" s="36"/>
      <c r="FYJ6" s="36"/>
      <c r="FYK6" s="36"/>
      <c r="FYL6" s="36"/>
      <c r="FYM6" s="36"/>
      <c r="FYN6" s="36"/>
      <c r="FYO6" s="36"/>
      <c r="FYP6" s="36"/>
      <c r="FYQ6" s="36"/>
      <c r="FYR6" s="36"/>
      <c r="FYS6" s="36"/>
      <c r="FYT6" s="36"/>
      <c r="FYU6" s="36"/>
      <c r="FYV6" s="36"/>
      <c r="FYW6" s="36"/>
      <c r="FYX6" s="36"/>
      <c r="FYY6" s="36"/>
      <c r="FYZ6" s="36"/>
      <c r="FZA6" s="36"/>
      <c r="FZB6" s="36"/>
      <c r="FZC6" s="36"/>
      <c r="FZD6" s="36"/>
      <c r="FZE6" s="36"/>
      <c r="FZF6" s="36"/>
      <c r="FZG6" s="36"/>
      <c r="FZH6" s="36"/>
      <c r="FZI6" s="36"/>
      <c r="FZJ6" s="36"/>
      <c r="FZK6" s="36"/>
      <c r="FZL6" s="36"/>
      <c r="FZM6" s="36"/>
      <c r="FZN6" s="36"/>
      <c r="FZO6" s="36"/>
      <c r="FZP6" s="36"/>
      <c r="FZQ6" s="36"/>
      <c r="FZR6" s="36"/>
      <c r="FZS6" s="36"/>
      <c r="FZT6" s="36"/>
      <c r="FZU6" s="36"/>
      <c r="FZV6" s="36"/>
      <c r="FZW6" s="36"/>
      <c r="FZX6" s="36"/>
      <c r="FZY6" s="36"/>
      <c r="FZZ6" s="36"/>
      <c r="GAA6" s="36"/>
      <c r="GAB6" s="36"/>
      <c r="GAC6" s="36"/>
      <c r="GAD6" s="36"/>
      <c r="GAE6" s="36"/>
      <c r="GAF6" s="36"/>
      <c r="GAG6" s="36"/>
      <c r="GAH6" s="36"/>
      <c r="GAI6" s="36"/>
      <c r="GAJ6" s="36"/>
      <c r="GAK6" s="36"/>
      <c r="GAL6" s="36"/>
      <c r="GAM6" s="36"/>
      <c r="GAN6" s="36"/>
      <c r="GAO6" s="36"/>
      <c r="GAP6" s="36"/>
      <c r="GAQ6" s="36"/>
      <c r="GAR6" s="36"/>
      <c r="GAS6" s="36"/>
      <c r="GAT6" s="36"/>
      <c r="GAU6" s="36"/>
      <c r="GAV6" s="36"/>
      <c r="GAW6" s="36"/>
      <c r="GAX6" s="36"/>
      <c r="GAY6" s="36"/>
      <c r="GAZ6" s="36"/>
      <c r="GBA6" s="36"/>
      <c r="GBB6" s="36"/>
      <c r="GBC6" s="36"/>
      <c r="GBD6" s="36"/>
      <c r="GBE6" s="36"/>
      <c r="GBF6" s="36"/>
      <c r="GBG6" s="36"/>
      <c r="GBH6" s="36"/>
      <c r="GBI6" s="36"/>
      <c r="GBJ6" s="36"/>
      <c r="GBK6" s="36"/>
      <c r="GBL6" s="36"/>
      <c r="GBM6" s="36"/>
      <c r="GBN6" s="36"/>
      <c r="GBO6" s="36"/>
      <c r="GBP6" s="36"/>
      <c r="GBQ6" s="36"/>
      <c r="GBR6" s="36"/>
      <c r="GBS6" s="36"/>
      <c r="GBT6" s="36"/>
      <c r="GBU6" s="36"/>
      <c r="GBV6" s="36"/>
      <c r="GBW6" s="36"/>
      <c r="GBX6" s="36"/>
      <c r="GBY6" s="36"/>
      <c r="GBZ6" s="36"/>
      <c r="GCA6" s="36"/>
      <c r="GCB6" s="36"/>
      <c r="GCC6" s="36"/>
      <c r="GCD6" s="36"/>
      <c r="GCE6" s="36"/>
      <c r="GCF6" s="36"/>
      <c r="GCG6" s="36"/>
      <c r="GCH6" s="36"/>
      <c r="GCI6" s="36"/>
      <c r="GCJ6" s="36"/>
      <c r="GCK6" s="36"/>
      <c r="GCL6" s="36"/>
      <c r="GCM6" s="36"/>
      <c r="GCN6" s="36"/>
      <c r="GCO6" s="36"/>
      <c r="GCP6" s="36"/>
      <c r="GCQ6" s="36"/>
      <c r="GCR6" s="36"/>
      <c r="GCS6" s="36"/>
      <c r="GCT6" s="36"/>
      <c r="GCU6" s="36"/>
      <c r="GCV6" s="36"/>
      <c r="GCW6" s="36"/>
      <c r="GCX6" s="36"/>
      <c r="GCY6" s="36"/>
      <c r="GCZ6" s="36"/>
      <c r="GDA6" s="36"/>
      <c r="GDB6" s="36"/>
      <c r="GDC6" s="36"/>
      <c r="GDD6" s="36"/>
      <c r="GDE6" s="36"/>
      <c r="GDF6" s="36"/>
      <c r="GDG6" s="36"/>
      <c r="GDH6" s="36"/>
      <c r="GDI6" s="36"/>
      <c r="GDJ6" s="36"/>
      <c r="GDK6" s="36"/>
      <c r="GDL6" s="36"/>
      <c r="GDM6" s="36"/>
      <c r="GDN6" s="36"/>
      <c r="GDO6" s="36"/>
      <c r="GDP6" s="36"/>
      <c r="GDQ6" s="36"/>
      <c r="GDR6" s="36"/>
      <c r="GDS6" s="36"/>
      <c r="GDT6" s="36"/>
      <c r="GDU6" s="36"/>
      <c r="GDV6" s="36"/>
      <c r="GDW6" s="36"/>
      <c r="GDX6" s="36"/>
      <c r="GDY6" s="36"/>
      <c r="GDZ6" s="36"/>
      <c r="GEA6" s="36"/>
      <c r="GEB6" s="36"/>
      <c r="GEC6" s="36"/>
      <c r="GED6" s="36"/>
      <c r="GEE6" s="36"/>
      <c r="GEF6" s="36"/>
      <c r="GEG6" s="36"/>
      <c r="GEH6" s="36"/>
      <c r="GEI6" s="36"/>
      <c r="GEJ6" s="36"/>
      <c r="GEK6" s="36"/>
      <c r="GEL6" s="36"/>
      <c r="GEM6" s="36"/>
      <c r="GEN6" s="36"/>
      <c r="GEO6" s="36"/>
      <c r="GEP6" s="36"/>
      <c r="GEQ6" s="36"/>
      <c r="GER6" s="36"/>
      <c r="GES6" s="36"/>
      <c r="GET6" s="36"/>
      <c r="GEU6" s="36"/>
      <c r="GEV6" s="36"/>
      <c r="GEW6" s="36"/>
      <c r="GEX6" s="36"/>
      <c r="GEY6" s="36"/>
      <c r="GEZ6" s="36"/>
      <c r="GFA6" s="36"/>
      <c r="GFB6" s="36"/>
      <c r="GFC6" s="36"/>
      <c r="GFD6" s="36"/>
      <c r="GFE6" s="36"/>
      <c r="GFF6" s="36"/>
      <c r="GFG6" s="36"/>
      <c r="GFH6" s="36"/>
      <c r="GFI6" s="36"/>
      <c r="GFJ6" s="36"/>
      <c r="GFK6" s="36"/>
      <c r="GFL6" s="36"/>
      <c r="GFM6" s="36"/>
      <c r="GFN6" s="36"/>
      <c r="GFO6" s="36"/>
      <c r="GFP6" s="36"/>
      <c r="GFQ6" s="36"/>
      <c r="GFR6" s="36"/>
      <c r="GFS6" s="36"/>
      <c r="GFT6" s="36"/>
      <c r="GFU6" s="36"/>
      <c r="GFV6" s="36"/>
      <c r="GFW6" s="36"/>
      <c r="GFX6" s="36"/>
      <c r="GFY6" s="36"/>
      <c r="GFZ6" s="36"/>
      <c r="GGA6" s="36"/>
      <c r="GGB6" s="36"/>
      <c r="GGC6" s="36"/>
      <c r="GGD6" s="36"/>
      <c r="GGE6" s="36"/>
      <c r="GGF6" s="36"/>
      <c r="GGG6" s="36"/>
      <c r="GGH6" s="36"/>
      <c r="GGI6" s="36"/>
      <c r="GGJ6" s="36"/>
      <c r="GGK6" s="36"/>
      <c r="GGL6" s="36"/>
      <c r="GGM6" s="36"/>
      <c r="GGN6" s="36"/>
      <c r="GGO6" s="36"/>
      <c r="GGP6" s="36"/>
      <c r="GGQ6" s="36"/>
      <c r="GGR6" s="36"/>
      <c r="GGS6" s="36"/>
      <c r="GGT6" s="36"/>
      <c r="GGU6" s="36"/>
      <c r="GGV6" s="36"/>
      <c r="GGW6" s="36"/>
      <c r="GGX6" s="36"/>
      <c r="GGY6" s="36"/>
      <c r="GGZ6" s="36"/>
      <c r="GHA6" s="36"/>
      <c r="GHB6" s="36"/>
      <c r="GHC6" s="36"/>
      <c r="GHD6" s="36"/>
      <c r="GHE6" s="36"/>
      <c r="GHF6" s="36"/>
      <c r="GHG6" s="36"/>
      <c r="GHH6" s="36"/>
      <c r="GHI6" s="36"/>
      <c r="GHJ6" s="36"/>
      <c r="GHK6" s="36"/>
      <c r="GHL6" s="36"/>
      <c r="GHM6" s="36"/>
      <c r="GHN6" s="36"/>
      <c r="GHO6" s="36"/>
      <c r="GHP6" s="36"/>
      <c r="GHQ6" s="36"/>
      <c r="GHR6" s="36"/>
      <c r="GHS6" s="36"/>
      <c r="GHT6" s="36"/>
      <c r="GHU6" s="36"/>
      <c r="GHV6" s="36"/>
      <c r="GHW6" s="36"/>
      <c r="GHX6" s="36"/>
      <c r="GHY6" s="36"/>
      <c r="GHZ6" s="36"/>
      <c r="GIA6" s="36"/>
      <c r="GIB6" s="36"/>
      <c r="GIC6" s="36"/>
      <c r="GID6" s="36"/>
      <c r="GIE6" s="36"/>
      <c r="GIF6" s="36"/>
      <c r="GIG6" s="36"/>
      <c r="GIH6" s="36"/>
      <c r="GII6" s="36"/>
      <c r="GIJ6" s="36"/>
      <c r="GIK6" s="36"/>
      <c r="GIL6" s="36"/>
      <c r="GIM6" s="36"/>
      <c r="GIN6" s="36"/>
      <c r="GIO6" s="36"/>
      <c r="GIP6" s="36"/>
      <c r="GIQ6" s="36"/>
      <c r="GIR6" s="36"/>
      <c r="GIS6" s="36"/>
      <c r="GIT6" s="36"/>
      <c r="GIU6" s="36"/>
      <c r="GIV6" s="36"/>
      <c r="GIW6" s="36"/>
      <c r="GIX6" s="36"/>
      <c r="GIY6" s="36"/>
      <c r="GIZ6" s="36"/>
      <c r="GJA6" s="36"/>
      <c r="GJB6" s="36"/>
      <c r="GJC6" s="36"/>
      <c r="GJD6" s="36"/>
      <c r="GJE6" s="36"/>
      <c r="GJF6" s="36"/>
      <c r="GJG6" s="36"/>
      <c r="GJH6" s="36"/>
      <c r="GJI6" s="36"/>
      <c r="GJJ6" s="36"/>
      <c r="GJK6" s="36"/>
      <c r="GJL6" s="36"/>
      <c r="GJM6" s="36"/>
      <c r="GJN6" s="36"/>
      <c r="GJO6" s="36"/>
      <c r="GJP6" s="36"/>
      <c r="GJQ6" s="36"/>
      <c r="GJR6" s="36"/>
      <c r="GJS6" s="36"/>
      <c r="GJT6" s="36"/>
      <c r="GJU6" s="36"/>
      <c r="GJV6" s="36"/>
      <c r="GJW6" s="36"/>
      <c r="GJX6" s="36"/>
      <c r="GJY6" s="36"/>
      <c r="GJZ6" s="36"/>
      <c r="GKA6" s="36"/>
      <c r="GKB6" s="36"/>
      <c r="GKC6" s="36"/>
      <c r="GKD6" s="36"/>
      <c r="GKE6" s="36"/>
      <c r="GKF6" s="36"/>
      <c r="GKG6" s="36"/>
      <c r="GKH6" s="36"/>
      <c r="GKI6" s="36"/>
      <c r="GKJ6" s="36"/>
      <c r="GKK6" s="36"/>
      <c r="GKL6" s="36"/>
      <c r="GKM6" s="36"/>
      <c r="GKN6" s="36"/>
      <c r="GKO6" s="36"/>
      <c r="GKP6" s="36"/>
      <c r="GKQ6" s="36"/>
      <c r="GKR6" s="36"/>
      <c r="GKS6" s="36"/>
      <c r="GKT6" s="36"/>
      <c r="GKU6" s="36"/>
      <c r="GKV6" s="36"/>
      <c r="GKW6" s="36"/>
      <c r="GKX6" s="36"/>
      <c r="GKY6" s="36"/>
      <c r="GKZ6" s="36"/>
      <c r="GLA6" s="36"/>
      <c r="GLB6" s="36"/>
      <c r="GLC6" s="36"/>
      <c r="GLD6" s="36"/>
      <c r="GLE6" s="36"/>
      <c r="GLF6" s="36"/>
      <c r="GLG6" s="36"/>
      <c r="GLH6" s="36"/>
      <c r="GLI6" s="36"/>
      <c r="GLJ6" s="36"/>
      <c r="GLK6" s="36"/>
      <c r="GLL6" s="36"/>
      <c r="GLM6" s="36"/>
      <c r="GLN6" s="36"/>
      <c r="GLO6" s="36"/>
      <c r="GLP6" s="36"/>
      <c r="GLQ6" s="36"/>
      <c r="GLR6" s="36"/>
      <c r="GLS6" s="36"/>
      <c r="GLT6" s="36"/>
      <c r="GLU6" s="36"/>
      <c r="GLV6" s="36"/>
      <c r="GLW6" s="36"/>
      <c r="GLX6" s="36"/>
      <c r="GLY6" s="36"/>
      <c r="GLZ6" s="36"/>
      <c r="GMA6" s="36"/>
      <c r="GMB6" s="36"/>
      <c r="GMC6" s="36"/>
      <c r="GMD6" s="36"/>
      <c r="GME6" s="36"/>
      <c r="GMF6" s="36"/>
      <c r="GMG6" s="36"/>
      <c r="GMH6" s="36"/>
      <c r="GMI6" s="36"/>
      <c r="GMJ6" s="36"/>
      <c r="GMK6" s="36"/>
      <c r="GML6" s="36"/>
      <c r="GMM6" s="36"/>
      <c r="GMN6" s="36"/>
      <c r="GMO6" s="36"/>
      <c r="GMP6" s="36"/>
      <c r="GMQ6" s="36"/>
      <c r="GMR6" s="36"/>
      <c r="GMS6" s="36"/>
      <c r="GMT6" s="36"/>
      <c r="GMU6" s="36"/>
      <c r="GMV6" s="36"/>
      <c r="GMW6" s="36"/>
      <c r="GMX6" s="36"/>
      <c r="GMY6" s="36"/>
      <c r="GMZ6" s="36"/>
      <c r="GNA6" s="36"/>
      <c r="GNB6" s="36"/>
      <c r="GNC6" s="36"/>
      <c r="GND6" s="36"/>
      <c r="GNE6" s="36"/>
      <c r="GNF6" s="36"/>
      <c r="GNG6" s="36"/>
      <c r="GNH6" s="36"/>
      <c r="GNI6" s="36"/>
      <c r="GNJ6" s="36"/>
      <c r="GNK6" s="36"/>
      <c r="GNL6" s="36"/>
      <c r="GNM6" s="36"/>
      <c r="GNN6" s="36"/>
      <c r="GNO6" s="36"/>
      <c r="GNP6" s="36"/>
      <c r="GNQ6" s="36"/>
      <c r="GNR6" s="36"/>
      <c r="GNS6" s="36"/>
      <c r="GNT6" s="36"/>
      <c r="GNU6" s="36"/>
      <c r="GNV6" s="36"/>
      <c r="GNW6" s="36"/>
      <c r="GNX6" s="36"/>
      <c r="GNY6" s="36"/>
      <c r="GNZ6" s="36"/>
      <c r="GOA6" s="36"/>
      <c r="GOB6" s="36"/>
      <c r="GOC6" s="36"/>
      <c r="GOD6" s="36"/>
      <c r="GOE6" s="36"/>
      <c r="GOF6" s="36"/>
      <c r="GOG6" s="36"/>
      <c r="GOH6" s="36"/>
      <c r="GOI6" s="36"/>
      <c r="GOJ6" s="36"/>
      <c r="GOK6" s="36"/>
      <c r="GOL6" s="36"/>
      <c r="GOM6" s="36"/>
      <c r="GON6" s="36"/>
      <c r="GOO6" s="36"/>
      <c r="GOP6" s="36"/>
      <c r="GOQ6" s="36"/>
      <c r="GOR6" s="36"/>
      <c r="GOS6" s="36"/>
      <c r="GOT6" s="36"/>
      <c r="GOU6" s="36"/>
      <c r="GOV6" s="36"/>
      <c r="GOW6" s="36"/>
      <c r="GOX6" s="36"/>
      <c r="GOY6" s="36"/>
      <c r="GOZ6" s="36"/>
      <c r="GPA6" s="36"/>
      <c r="GPB6" s="36"/>
      <c r="GPC6" s="36"/>
      <c r="GPD6" s="36"/>
      <c r="GPE6" s="36"/>
      <c r="GPF6" s="36"/>
      <c r="GPG6" s="36"/>
      <c r="GPH6" s="36"/>
      <c r="GPI6" s="36"/>
      <c r="GPJ6" s="36"/>
      <c r="GPK6" s="36"/>
      <c r="GPL6" s="36"/>
      <c r="GPM6" s="36"/>
      <c r="GPN6" s="36"/>
      <c r="GPO6" s="36"/>
      <c r="GPP6" s="36"/>
      <c r="GPQ6" s="36"/>
      <c r="GPR6" s="36"/>
      <c r="GPS6" s="36"/>
      <c r="GPT6" s="36"/>
      <c r="GPU6" s="36"/>
      <c r="GPV6" s="36"/>
      <c r="GPW6" s="36"/>
      <c r="GPX6" s="36"/>
      <c r="GPY6" s="36"/>
      <c r="GPZ6" s="36"/>
      <c r="GQA6" s="36"/>
      <c r="GQB6" s="36"/>
      <c r="GQC6" s="36"/>
      <c r="GQD6" s="36"/>
      <c r="GQE6" s="36"/>
      <c r="GQF6" s="36"/>
      <c r="GQG6" s="36"/>
      <c r="GQH6" s="36"/>
      <c r="GQI6" s="36"/>
      <c r="GQJ6" s="36"/>
      <c r="GQK6" s="36"/>
      <c r="GQL6" s="36"/>
      <c r="GQM6" s="36"/>
      <c r="GQN6" s="36"/>
      <c r="GQO6" s="36"/>
      <c r="GQP6" s="36"/>
      <c r="GQQ6" s="36"/>
      <c r="GQR6" s="36"/>
      <c r="GQS6" s="36"/>
      <c r="GQT6" s="36"/>
      <c r="GQU6" s="36"/>
      <c r="GQV6" s="36"/>
      <c r="GQW6" s="36"/>
      <c r="GQX6" s="36"/>
      <c r="GQY6" s="36"/>
      <c r="GQZ6" s="36"/>
      <c r="GRA6" s="36"/>
      <c r="GRB6" s="36"/>
      <c r="GRC6" s="36"/>
      <c r="GRD6" s="36"/>
      <c r="GRE6" s="36"/>
      <c r="GRF6" s="36"/>
      <c r="GRG6" s="36"/>
      <c r="GRH6" s="36"/>
      <c r="GRI6" s="36"/>
      <c r="GRJ6" s="36"/>
      <c r="GRK6" s="36"/>
      <c r="GRL6" s="36"/>
      <c r="GRM6" s="36"/>
      <c r="GRN6" s="36"/>
      <c r="GRO6" s="36"/>
      <c r="GRP6" s="36"/>
      <c r="GRQ6" s="36"/>
      <c r="GRR6" s="36"/>
      <c r="GRS6" s="36"/>
      <c r="GRT6" s="36"/>
      <c r="GRU6" s="36"/>
      <c r="GRV6" s="36"/>
      <c r="GRW6" s="36"/>
      <c r="GRX6" s="36"/>
      <c r="GRY6" s="36"/>
      <c r="GRZ6" s="36"/>
      <c r="GSA6" s="36"/>
      <c r="GSB6" s="36"/>
      <c r="GSC6" s="36"/>
      <c r="GSD6" s="36"/>
      <c r="GSE6" s="36"/>
      <c r="GSF6" s="36"/>
      <c r="GSG6" s="36"/>
      <c r="GSH6" s="36"/>
      <c r="GSI6" s="36"/>
      <c r="GSJ6" s="36"/>
      <c r="GSK6" s="36"/>
      <c r="GSL6" s="36"/>
      <c r="GSM6" s="36"/>
      <c r="GSN6" s="36"/>
      <c r="GSO6" s="36"/>
      <c r="GSP6" s="36"/>
      <c r="GSQ6" s="36"/>
      <c r="GSR6" s="36"/>
      <c r="GSS6" s="36"/>
      <c r="GST6" s="36"/>
      <c r="GSU6" s="36"/>
      <c r="GSV6" s="36"/>
      <c r="GSW6" s="36"/>
      <c r="GSX6" s="36"/>
      <c r="GSY6" s="36"/>
      <c r="GSZ6" s="36"/>
      <c r="GTA6" s="36"/>
      <c r="GTB6" s="36"/>
      <c r="GTC6" s="36"/>
      <c r="GTD6" s="36"/>
      <c r="GTE6" s="36"/>
      <c r="GTF6" s="36"/>
      <c r="GTG6" s="36"/>
      <c r="GTH6" s="36"/>
      <c r="GTI6" s="36"/>
      <c r="GTJ6" s="36"/>
      <c r="GTK6" s="36"/>
      <c r="GTL6" s="36"/>
      <c r="GTM6" s="36"/>
      <c r="GTN6" s="36"/>
      <c r="GTO6" s="36"/>
      <c r="GTP6" s="36"/>
      <c r="GTQ6" s="36"/>
      <c r="GTR6" s="36"/>
      <c r="GTS6" s="36"/>
      <c r="GTT6" s="36"/>
      <c r="GTU6" s="36"/>
      <c r="GTV6" s="36"/>
      <c r="GTW6" s="36"/>
      <c r="GTX6" s="36"/>
      <c r="GTY6" s="36"/>
      <c r="GTZ6" s="36"/>
      <c r="GUA6" s="36"/>
      <c r="GUB6" s="36"/>
      <c r="GUC6" s="36"/>
      <c r="GUD6" s="36"/>
      <c r="GUE6" s="36"/>
      <c r="GUF6" s="36"/>
      <c r="GUG6" s="36"/>
      <c r="GUH6" s="36"/>
      <c r="GUI6" s="36"/>
      <c r="GUJ6" s="36"/>
      <c r="GUK6" s="36"/>
      <c r="GUL6" s="36"/>
      <c r="GUM6" s="36"/>
      <c r="GUN6" s="36"/>
      <c r="GUO6" s="36"/>
      <c r="GUP6" s="36"/>
      <c r="GUQ6" s="36"/>
      <c r="GUR6" s="36"/>
      <c r="GUS6" s="36"/>
      <c r="GUT6" s="36"/>
      <c r="GUU6" s="36"/>
      <c r="GUV6" s="36"/>
      <c r="GUW6" s="36"/>
      <c r="GUX6" s="36"/>
      <c r="GUY6" s="36"/>
      <c r="GUZ6" s="36"/>
      <c r="GVA6" s="36"/>
      <c r="GVB6" s="36"/>
      <c r="GVC6" s="36"/>
      <c r="GVD6" s="36"/>
      <c r="GVE6" s="36"/>
      <c r="GVF6" s="36"/>
      <c r="GVG6" s="36"/>
      <c r="GVH6" s="36"/>
      <c r="GVI6" s="36"/>
      <c r="GVJ6" s="36"/>
      <c r="GVK6" s="36"/>
      <c r="GVL6" s="36"/>
      <c r="GVM6" s="36"/>
      <c r="GVN6" s="36"/>
      <c r="GVO6" s="36"/>
      <c r="GVP6" s="36"/>
      <c r="GVQ6" s="36"/>
      <c r="GVR6" s="36"/>
      <c r="GVS6" s="36"/>
      <c r="GVT6" s="36"/>
      <c r="GVU6" s="36"/>
      <c r="GVV6" s="36"/>
      <c r="GVW6" s="36"/>
      <c r="GVX6" s="36"/>
      <c r="GVY6" s="36"/>
      <c r="GVZ6" s="36"/>
      <c r="GWA6" s="36"/>
      <c r="GWB6" s="36"/>
      <c r="GWC6" s="36"/>
      <c r="GWD6" s="36"/>
      <c r="GWE6" s="36"/>
      <c r="GWF6" s="36"/>
      <c r="GWG6" s="36"/>
      <c r="GWH6" s="36"/>
      <c r="GWI6" s="36"/>
      <c r="GWJ6" s="36"/>
      <c r="GWK6" s="36"/>
      <c r="GWL6" s="36"/>
      <c r="GWM6" s="36"/>
      <c r="GWN6" s="36"/>
      <c r="GWO6" s="36"/>
      <c r="GWP6" s="36"/>
      <c r="GWQ6" s="36"/>
      <c r="GWR6" s="36"/>
      <c r="GWS6" s="36"/>
      <c r="GWT6" s="36"/>
      <c r="GWU6" s="36"/>
      <c r="GWV6" s="36"/>
      <c r="GWW6" s="36"/>
      <c r="GWX6" s="36"/>
      <c r="GWY6" s="36"/>
      <c r="GWZ6" s="36"/>
      <c r="GXA6" s="36"/>
      <c r="GXB6" s="36"/>
      <c r="GXC6" s="36"/>
      <c r="GXD6" s="36"/>
      <c r="GXE6" s="36"/>
      <c r="GXF6" s="36"/>
      <c r="GXG6" s="36"/>
      <c r="GXH6" s="36"/>
      <c r="GXI6" s="36"/>
      <c r="GXJ6" s="36"/>
      <c r="GXK6" s="36"/>
      <c r="GXL6" s="36"/>
      <c r="GXM6" s="36"/>
      <c r="GXN6" s="36"/>
      <c r="GXO6" s="36"/>
      <c r="GXP6" s="36"/>
      <c r="GXQ6" s="36"/>
      <c r="GXR6" s="36"/>
      <c r="GXS6" s="36"/>
      <c r="GXT6" s="36"/>
      <c r="GXU6" s="36"/>
      <c r="GXV6" s="36"/>
      <c r="GXW6" s="36"/>
      <c r="GXX6" s="36"/>
      <c r="GXY6" s="36"/>
      <c r="GXZ6" s="36"/>
      <c r="GYA6" s="36"/>
      <c r="GYB6" s="36"/>
      <c r="GYC6" s="36"/>
      <c r="GYD6" s="36"/>
      <c r="GYE6" s="36"/>
      <c r="GYF6" s="36"/>
      <c r="GYG6" s="36"/>
      <c r="GYH6" s="36"/>
      <c r="GYI6" s="36"/>
      <c r="GYJ6" s="36"/>
      <c r="GYK6" s="36"/>
      <c r="GYL6" s="36"/>
      <c r="GYM6" s="36"/>
      <c r="GYN6" s="36"/>
      <c r="GYO6" s="36"/>
      <c r="GYP6" s="36"/>
      <c r="GYQ6" s="36"/>
      <c r="GYR6" s="36"/>
      <c r="GYS6" s="36"/>
      <c r="GYT6" s="36"/>
      <c r="GYU6" s="36"/>
      <c r="GYV6" s="36"/>
      <c r="GYW6" s="36"/>
      <c r="GYX6" s="36"/>
      <c r="GYY6" s="36"/>
      <c r="GYZ6" s="36"/>
      <c r="GZA6" s="36"/>
      <c r="GZB6" s="36"/>
      <c r="GZC6" s="36"/>
      <c r="GZD6" s="36"/>
      <c r="GZE6" s="36"/>
      <c r="GZF6" s="36"/>
      <c r="GZG6" s="36"/>
      <c r="GZH6" s="36"/>
      <c r="GZI6" s="36"/>
      <c r="GZJ6" s="36"/>
      <c r="GZK6" s="36"/>
      <c r="GZL6" s="36"/>
      <c r="GZM6" s="36"/>
      <c r="GZN6" s="36"/>
      <c r="GZO6" s="36"/>
      <c r="GZP6" s="36"/>
      <c r="GZQ6" s="36"/>
      <c r="GZR6" s="36"/>
      <c r="GZS6" s="36"/>
      <c r="GZT6" s="36"/>
      <c r="GZU6" s="36"/>
      <c r="GZV6" s="36"/>
      <c r="GZW6" s="36"/>
      <c r="GZX6" s="36"/>
      <c r="GZY6" s="36"/>
      <c r="GZZ6" s="36"/>
      <c r="HAA6" s="36"/>
      <c r="HAB6" s="36"/>
      <c r="HAC6" s="36"/>
      <c r="HAD6" s="36"/>
      <c r="HAE6" s="36"/>
      <c r="HAF6" s="36"/>
      <c r="HAG6" s="36"/>
      <c r="HAH6" s="36"/>
      <c r="HAI6" s="36"/>
      <c r="HAJ6" s="36"/>
      <c r="HAK6" s="36"/>
      <c r="HAL6" s="36"/>
      <c r="HAM6" s="36"/>
      <c r="HAN6" s="36"/>
      <c r="HAO6" s="36"/>
      <c r="HAP6" s="36"/>
      <c r="HAQ6" s="36"/>
      <c r="HAR6" s="36"/>
      <c r="HAS6" s="36"/>
      <c r="HAT6" s="36"/>
      <c r="HAU6" s="36"/>
      <c r="HAV6" s="36"/>
      <c r="HAW6" s="36"/>
      <c r="HAX6" s="36"/>
      <c r="HAY6" s="36"/>
      <c r="HAZ6" s="36"/>
      <c r="HBA6" s="36"/>
      <c r="HBB6" s="36"/>
      <c r="HBC6" s="36"/>
      <c r="HBD6" s="36"/>
      <c r="HBE6" s="36"/>
      <c r="HBF6" s="36"/>
      <c r="HBG6" s="36"/>
      <c r="HBH6" s="36"/>
      <c r="HBI6" s="36"/>
      <c r="HBJ6" s="36"/>
      <c r="HBK6" s="36"/>
      <c r="HBL6" s="36"/>
      <c r="HBM6" s="36"/>
      <c r="HBN6" s="36"/>
      <c r="HBO6" s="36"/>
      <c r="HBP6" s="36"/>
      <c r="HBQ6" s="36"/>
      <c r="HBR6" s="36"/>
      <c r="HBS6" s="36"/>
      <c r="HBT6" s="36"/>
      <c r="HBU6" s="36"/>
      <c r="HBV6" s="36"/>
      <c r="HBW6" s="36"/>
      <c r="HBX6" s="36"/>
      <c r="HBY6" s="36"/>
      <c r="HBZ6" s="36"/>
      <c r="HCA6" s="36"/>
      <c r="HCB6" s="36"/>
      <c r="HCC6" s="36"/>
      <c r="HCD6" s="36"/>
      <c r="HCE6" s="36"/>
      <c r="HCF6" s="36"/>
      <c r="HCG6" s="36"/>
      <c r="HCH6" s="36"/>
      <c r="HCI6" s="36"/>
      <c r="HCJ6" s="36"/>
      <c r="HCK6" s="36"/>
      <c r="HCL6" s="36"/>
      <c r="HCM6" s="36"/>
      <c r="HCN6" s="36"/>
      <c r="HCO6" s="36"/>
      <c r="HCP6" s="36"/>
      <c r="HCQ6" s="36"/>
      <c r="HCR6" s="36"/>
      <c r="HCS6" s="36"/>
      <c r="HCT6" s="36"/>
      <c r="HCU6" s="36"/>
      <c r="HCV6" s="36"/>
      <c r="HCW6" s="36"/>
      <c r="HCX6" s="36"/>
      <c r="HCY6" s="36"/>
      <c r="HCZ6" s="36"/>
      <c r="HDA6" s="36"/>
      <c r="HDB6" s="36"/>
      <c r="HDC6" s="36"/>
      <c r="HDD6" s="36"/>
      <c r="HDE6" s="36"/>
      <c r="HDF6" s="36"/>
      <c r="HDG6" s="36"/>
      <c r="HDH6" s="36"/>
      <c r="HDI6" s="36"/>
      <c r="HDJ6" s="36"/>
      <c r="HDK6" s="36"/>
      <c r="HDL6" s="36"/>
      <c r="HDM6" s="36"/>
      <c r="HDN6" s="36"/>
      <c r="HDO6" s="36"/>
      <c r="HDP6" s="36"/>
      <c r="HDQ6" s="36"/>
      <c r="HDR6" s="36"/>
      <c r="HDS6" s="36"/>
      <c r="HDT6" s="36"/>
      <c r="HDU6" s="36"/>
      <c r="HDV6" s="36"/>
      <c r="HDW6" s="36"/>
      <c r="HDX6" s="36"/>
      <c r="HDY6" s="36"/>
      <c r="HDZ6" s="36"/>
      <c r="HEA6" s="36"/>
      <c r="HEB6" s="36"/>
      <c r="HEC6" s="36"/>
      <c r="HED6" s="36"/>
      <c r="HEE6" s="36"/>
      <c r="HEF6" s="36"/>
      <c r="HEG6" s="36"/>
      <c r="HEH6" s="36"/>
      <c r="HEI6" s="36"/>
      <c r="HEJ6" s="36"/>
      <c r="HEK6" s="36"/>
      <c r="HEL6" s="36"/>
      <c r="HEM6" s="36"/>
      <c r="HEN6" s="36"/>
      <c r="HEO6" s="36"/>
      <c r="HEP6" s="36"/>
      <c r="HEQ6" s="36"/>
      <c r="HER6" s="36"/>
      <c r="HES6" s="36"/>
      <c r="HET6" s="36"/>
      <c r="HEU6" s="36"/>
      <c r="HEV6" s="36"/>
      <c r="HEW6" s="36"/>
      <c r="HEX6" s="36"/>
      <c r="HEY6" s="36"/>
      <c r="HEZ6" s="36"/>
      <c r="HFA6" s="36"/>
      <c r="HFB6" s="36"/>
      <c r="HFC6" s="36"/>
      <c r="HFD6" s="36"/>
      <c r="HFE6" s="36"/>
      <c r="HFF6" s="36"/>
      <c r="HFG6" s="36"/>
      <c r="HFH6" s="36"/>
      <c r="HFI6" s="36"/>
      <c r="HFJ6" s="36"/>
      <c r="HFK6" s="36"/>
      <c r="HFL6" s="36"/>
      <c r="HFM6" s="36"/>
      <c r="HFN6" s="36"/>
      <c r="HFO6" s="36"/>
      <c r="HFP6" s="36"/>
      <c r="HFQ6" s="36"/>
      <c r="HFR6" s="36"/>
      <c r="HFS6" s="36"/>
      <c r="HFT6" s="36"/>
      <c r="HFU6" s="36"/>
      <c r="HFV6" s="36"/>
      <c r="HFW6" s="36"/>
      <c r="HFX6" s="36"/>
      <c r="HFY6" s="36"/>
      <c r="HFZ6" s="36"/>
      <c r="HGA6" s="36"/>
      <c r="HGB6" s="36"/>
      <c r="HGC6" s="36"/>
      <c r="HGD6" s="36"/>
      <c r="HGE6" s="36"/>
      <c r="HGF6" s="36"/>
      <c r="HGG6" s="36"/>
      <c r="HGH6" s="36"/>
      <c r="HGI6" s="36"/>
      <c r="HGJ6" s="36"/>
      <c r="HGK6" s="36"/>
      <c r="HGL6" s="36"/>
      <c r="HGM6" s="36"/>
      <c r="HGN6" s="36"/>
      <c r="HGO6" s="36"/>
      <c r="HGP6" s="36"/>
      <c r="HGQ6" s="36"/>
      <c r="HGR6" s="36"/>
      <c r="HGS6" s="36"/>
      <c r="HGT6" s="36"/>
      <c r="HGU6" s="36"/>
      <c r="HGV6" s="36"/>
      <c r="HGW6" s="36"/>
      <c r="HGX6" s="36"/>
      <c r="HGY6" s="36"/>
      <c r="HGZ6" s="36"/>
      <c r="HHA6" s="36"/>
      <c r="HHB6" s="36"/>
      <c r="HHC6" s="36"/>
      <c r="HHD6" s="36"/>
      <c r="HHE6" s="36"/>
      <c r="HHF6" s="36"/>
      <c r="HHG6" s="36"/>
      <c r="HHH6" s="36"/>
      <c r="HHI6" s="36"/>
      <c r="HHJ6" s="36"/>
      <c r="HHK6" s="36"/>
      <c r="HHL6" s="36"/>
      <c r="HHM6" s="36"/>
      <c r="HHN6" s="36"/>
      <c r="HHO6" s="36"/>
      <c r="HHP6" s="36"/>
      <c r="HHQ6" s="36"/>
      <c r="HHR6" s="36"/>
      <c r="HHS6" s="36"/>
      <c r="HHT6" s="36"/>
      <c r="HHU6" s="36"/>
      <c r="HHV6" s="36"/>
      <c r="HHW6" s="36"/>
      <c r="HHX6" s="36"/>
      <c r="HHY6" s="36"/>
      <c r="HHZ6" s="36"/>
      <c r="HIA6" s="36"/>
      <c r="HIB6" s="36"/>
      <c r="HIC6" s="36"/>
      <c r="HID6" s="36"/>
      <c r="HIE6" s="36"/>
      <c r="HIF6" s="36"/>
      <c r="HIG6" s="36"/>
      <c r="HIH6" s="36"/>
      <c r="HII6" s="36"/>
      <c r="HIJ6" s="36"/>
      <c r="HIK6" s="36"/>
      <c r="HIL6" s="36"/>
      <c r="HIM6" s="36"/>
      <c r="HIN6" s="36"/>
      <c r="HIO6" s="36"/>
      <c r="HIP6" s="36"/>
      <c r="HIQ6" s="36"/>
      <c r="HIR6" s="36"/>
      <c r="HIS6" s="36"/>
      <c r="HIT6" s="36"/>
      <c r="HIU6" s="36"/>
      <c r="HIV6" s="36"/>
      <c r="HIW6" s="36"/>
      <c r="HIX6" s="36"/>
      <c r="HIY6" s="36"/>
      <c r="HIZ6" s="36"/>
      <c r="HJA6" s="36"/>
      <c r="HJB6" s="36"/>
      <c r="HJC6" s="36"/>
      <c r="HJD6" s="36"/>
      <c r="HJE6" s="36"/>
      <c r="HJF6" s="36"/>
      <c r="HJG6" s="36"/>
      <c r="HJH6" s="36"/>
      <c r="HJI6" s="36"/>
      <c r="HJJ6" s="36"/>
      <c r="HJK6" s="36"/>
      <c r="HJL6" s="36"/>
      <c r="HJM6" s="36"/>
      <c r="HJN6" s="36"/>
      <c r="HJO6" s="36"/>
      <c r="HJP6" s="36"/>
      <c r="HJQ6" s="36"/>
      <c r="HJR6" s="36"/>
      <c r="HJS6" s="36"/>
      <c r="HJT6" s="36"/>
      <c r="HJU6" s="36"/>
      <c r="HJV6" s="36"/>
      <c r="HJW6" s="36"/>
      <c r="HJX6" s="36"/>
      <c r="HJY6" s="36"/>
      <c r="HJZ6" s="36"/>
      <c r="HKA6" s="36"/>
      <c r="HKB6" s="36"/>
      <c r="HKC6" s="36"/>
      <c r="HKD6" s="36"/>
      <c r="HKE6" s="36"/>
      <c r="HKF6" s="36"/>
      <c r="HKG6" s="36"/>
      <c r="HKH6" s="36"/>
      <c r="HKI6" s="36"/>
      <c r="HKJ6" s="36"/>
      <c r="HKK6" s="36"/>
      <c r="HKL6" s="36"/>
      <c r="HKM6" s="36"/>
      <c r="HKN6" s="36"/>
      <c r="HKO6" s="36"/>
      <c r="HKP6" s="36"/>
      <c r="HKQ6" s="36"/>
      <c r="HKR6" s="36"/>
      <c r="HKS6" s="36"/>
      <c r="HKT6" s="36"/>
      <c r="HKU6" s="36"/>
      <c r="HKV6" s="36"/>
      <c r="HKW6" s="36"/>
      <c r="HKX6" s="36"/>
      <c r="HKY6" s="36"/>
      <c r="HKZ6" s="36"/>
      <c r="HLA6" s="36"/>
      <c r="HLB6" s="36"/>
      <c r="HLC6" s="36"/>
      <c r="HLD6" s="36"/>
      <c r="HLE6" s="36"/>
      <c r="HLF6" s="36"/>
      <c r="HLG6" s="36"/>
      <c r="HLH6" s="36"/>
      <c r="HLI6" s="36"/>
      <c r="HLJ6" s="36"/>
      <c r="HLK6" s="36"/>
      <c r="HLL6" s="36"/>
      <c r="HLM6" s="36"/>
      <c r="HLN6" s="36"/>
      <c r="HLO6" s="36"/>
      <c r="HLP6" s="36"/>
      <c r="HLQ6" s="36"/>
      <c r="HLR6" s="36"/>
      <c r="HLS6" s="36"/>
      <c r="HLT6" s="36"/>
      <c r="HLU6" s="36"/>
      <c r="HLV6" s="36"/>
      <c r="HLW6" s="36"/>
      <c r="HLX6" s="36"/>
      <c r="HLY6" s="36"/>
      <c r="HLZ6" s="36"/>
      <c r="HMA6" s="36"/>
      <c r="HMB6" s="36"/>
      <c r="HMC6" s="36"/>
      <c r="HMD6" s="36"/>
      <c r="HME6" s="36"/>
      <c r="HMF6" s="36"/>
      <c r="HMG6" s="36"/>
      <c r="HMH6" s="36"/>
      <c r="HMI6" s="36"/>
      <c r="HMJ6" s="36"/>
      <c r="HMK6" s="36"/>
      <c r="HML6" s="36"/>
      <c r="HMM6" s="36"/>
      <c r="HMN6" s="36"/>
      <c r="HMO6" s="36"/>
      <c r="HMP6" s="36"/>
      <c r="HMQ6" s="36"/>
      <c r="HMR6" s="36"/>
      <c r="HMS6" s="36"/>
      <c r="HMT6" s="36"/>
      <c r="HMU6" s="36"/>
      <c r="HMV6" s="36"/>
      <c r="HMW6" s="36"/>
      <c r="HMX6" s="36"/>
      <c r="HMY6" s="36"/>
      <c r="HMZ6" s="36"/>
      <c r="HNA6" s="36"/>
      <c r="HNB6" s="36"/>
      <c r="HNC6" s="36"/>
      <c r="HND6" s="36"/>
      <c r="HNE6" s="36"/>
      <c r="HNF6" s="36"/>
      <c r="HNG6" s="36"/>
      <c r="HNH6" s="36"/>
      <c r="HNI6" s="36"/>
      <c r="HNJ6" s="36"/>
      <c r="HNK6" s="36"/>
      <c r="HNL6" s="36"/>
      <c r="HNM6" s="36"/>
      <c r="HNN6" s="36"/>
      <c r="HNO6" s="36"/>
      <c r="HNP6" s="36"/>
      <c r="HNQ6" s="36"/>
      <c r="HNR6" s="36"/>
      <c r="HNS6" s="36"/>
      <c r="HNT6" s="36"/>
      <c r="HNU6" s="36"/>
      <c r="HNV6" s="36"/>
      <c r="HNW6" s="36"/>
      <c r="HNX6" s="36"/>
      <c r="HNY6" s="36"/>
      <c r="HNZ6" s="36"/>
      <c r="HOA6" s="36"/>
      <c r="HOB6" s="36"/>
      <c r="HOC6" s="36"/>
      <c r="HOD6" s="36"/>
      <c r="HOE6" s="36"/>
      <c r="HOF6" s="36"/>
      <c r="HOG6" s="36"/>
      <c r="HOH6" s="36"/>
      <c r="HOI6" s="36"/>
      <c r="HOJ6" s="36"/>
      <c r="HOK6" s="36"/>
      <c r="HOL6" s="36"/>
      <c r="HOM6" s="36"/>
      <c r="HON6" s="36"/>
      <c r="HOO6" s="36"/>
      <c r="HOP6" s="36"/>
      <c r="HOQ6" s="36"/>
      <c r="HOR6" s="36"/>
      <c r="HOS6" s="36"/>
      <c r="HOT6" s="36"/>
      <c r="HOU6" s="36"/>
      <c r="HOV6" s="36"/>
      <c r="HOW6" s="36"/>
      <c r="HOX6" s="36"/>
      <c r="HOY6" s="36"/>
      <c r="HOZ6" s="36"/>
      <c r="HPA6" s="36"/>
      <c r="HPB6" s="36"/>
      <c r="HPC6" s="36"/>
      <c r="HPD6" s="36"/>
      <c r="HPE6" s="36"/>
      <c r="HPF6" s="36"/>
      <c r="HPG6" s="36"/>
      <c r="HPH6" s="36"/>
      <c r="HPI6" s="36"/>
      <c r="HPJ6" s="36"/>
      <c r="HPK6" s="36"/>
      <c r="HPL6" s="36"/>
      <c r="HPM6" s="36"/>
      <c r="HPN6" s="36"/>
      <c r="HPO6" s="36"/>
      <c r="HPP6" s="36"/>
      <c r="HPQ6" s="36"/>
      <c r="HPR6" s="36"/>
      <c r="HPS6" s="36"/>
      <c r="HPT6" s="36"/>
      <c r="HPU6" s="36"/>
      <c r="HPV6" s="36"/>
      <c r="HPW6" s="36"/>
      <c r="HPX6" s="36"/>
      <c r="HPY6" s="36"/>
      <c r="HPZ6" s="36"/>
      <c r="HQA6" s="36"/>
      <c r="HQB6" s="36"/>
      <c r="HQC6" s="36"/>
      <c r="HQD6" s="36"/>
      <c r="HQE6" s="36"/>
      <c r="HQF6" s="36"/>
      <c r="HQG6" s="36"/>
      <c r="HQH6" s="36"/>
      <c r="HQI6" s="36"/>
      <c r="HQJ6" s="36"/>
      <c r="HQK6" s="36"/>
      <c r="HQL6" s="36"/>
      <c r="HQM6" s="36"/>
      <c r="HQN6" s="36"/>
      <c r="HQO6" s="36"/>
      <c r="HQP6" s="36"/>
      <c r="HQQ6" s="36"/>
      <c r="HQR6" s="36"/>
      <c r="HQS6" s="36"/>
      <c r="HQT6" s="36"/>
      <c r="HQU6" s="36"/>
      <c r="HQV6" s="36"/>
      <c r="HQW6" s="36"/>
      <c r="HQX6" s="36"/>
      <c r="HQY6" s="36"/>
      <c r="HQZ6" s="36"/>
      <c r="HRA6" s="36"/>
      <c r="HRB6" s="36"/>
      <c r="HRC6" s="36"/>
      <c r="HRD6" s="36"/>
      <c r="HRE6" s="36"/>
      <c r="HRF6" s="36"/>
      <c r="HRG6" s="36"/>
      <c r="HRH6" s="36"/>
      <c r="HRI6" s="36"/>
      <c r="HRJ6" s="36"/>
      <c r="HRK6" s="36"/>
      <c r="HRL6" s="36"/>
      <c r="HRM6" s="36"/>
      <c r="HRN6" s="36"/>
      <c r="HRO6" s="36"/>
      <c r="HRP6" s="36"/>
      <c r="HRQ6" s="36"/>
      <c r="HRR6" s="36"/>
      <c r="HRS6" s="36"/>
      <c r="HRT6" s="36"/>
      <c r="HRU6" s="36"/>
      <c r="HRV6" s="36"/>
      <c r="HRW6" s="36"/>
      <c r="HRX6" s="36"/>
      <c r="HRY6" s="36"/>
      <c r="HRZ6" s="36"/>
      <c r="HSA6" s="36"/>
      <c r="HSB6" s="36"/>
      <c r="HSC6" s="36"/>
      <c r="HSD6" s="36"/>
      <c r="HSE6" s="36"/>
      <c r="HSF6" s="36"/>
      <c r="HSG6" s="36"/>
      <c r="HSH6" s="36"/>
      <c r="HSI6" s="36"/>
      <c r="HSJ6" s="36"/>
      <c r="HSK6" s="36"/>
      <c r="HSL6" s="36"/>
      <c r="HSM6" s="36"/>
      <c r="HSN6" s="36"/>
      <c r="HSO6" s="36"/>
      <c r="HSP6" s="36"/>
      <c r="HSQ6" s="36"/>
      <c r="HSR6" s="36"/>
      <c r="HSS6" s="36"/>
      <c r="HST6" s="36"/>
      <c r="HSU6" s="36"/>
      <c r="HSV6" s="36"/>
      <c r="HSW6" s="36"/>
      <c r="HSX6" s="36"/>
      <c r="HSY6" s="36"/>
      <c r="HSZ6" s="36"/>
      <c r="HTA6" s="36"/>
      <c r="HTB6" s="36"/>
      <c r="HTC6" s="36"/>
      <c r="HTD6" s="36"/>
      <c r="HTE6" s="36"/>
      <c r="HTF6" s="36"/>
      <c r="HTG6" s="36"/>
      <c r="HTH6" s="36"/>
      <c r="HTI6" s="36"/>
      <c r="HTJ6" s="36"/>
      <c r="HTK6" s="36"/>
      <c r="HTL6" s="36"/>
      <c r="HTM6" s="36"/>
      <c r="HTN6" s="36"/>
      <c r="HTO6" s="36"/>
      <c r="HTP6" s="36"/>
      <c r="HTQ6" s="36"/>
      <c r="HTR6" s="36"/>
      <c r="HTS6" s="36"/>
      <c r="HTT6" s="36"/>
      <c r="HTU6" s="36"/>
      <c r="HTV6" s="36"/>
      <c r="HTW6" s="36"/>
      <c r="HTX6" s="36"/>
      <c r="HTY6" s="36"/>
      <c r="HTZ6" s="36"/>
      <c r="HUA6" s="36"/>
      <c r="HUB6" s="36"/>
      <c r="HUC6" s="36"/>
      <c r="HUD6" s="36"/>
      <c r="HUE6" s="36"/>
      <c r="HUF6" s="36"/>
      <c r="HUG6" s="36"/>
      <c r="HUH6" s="36"/>
      <c r="HUI6" s="36"/>
      <c r="HUJ6" s="36"/>
      <c r="HUK6" s="36"/>
      <c r="HUL6" s="36"/>
      <c r="HUM6" s="36"/>
      <c r="HUN6" s="36"/>
      <c r="HUO6" s="36"/>
      <c r="HUP6" s="36"/>
      <c r="HUQ6" s="36"/>
      <c r="HUR6" s="36"/>
      <c r="HUS6" s="36"/>
      <c r="HUT6" s="36"/>
      <c r="HUU6" s="36"/>
      <c r="HUV6" s="36"/>
      <c r="HUW6" s="36"/>
      <c r="HUX6" s="36"/>
      <c r="HUY6" s="36"/>
      <c r="HUZ6" s="36"/>
      <c r="HVA6" s="36"/>
      <c r="HVB6" s="36"/>
      <c r="HVC6" s="36"/>
      <c r="HVD6" s="36"/>
      <c r="HVE6" s="36"/>
      <c r="HVF6" s="36"/>
      <c r="HVG6" s="36"/>
      <c r="HVH6" s="36"/>
      <c r="HVI6" s="36"/>
      <c r="HVJ6" s="36"/>
      <c r="HVK6" s="36"/>
      <c r="HVL6" s="36"/>
      <c r="HVM6" s="36"/>
      <c r="HVN6" s="36"/>
      <c r="HVO6" s="36"/>
      <c r="HVP6" s="36"/>
      <c r="HVQ6" s="36"/>
      <c r="HVR6" s="36"/>
      <c r="HVS6" s="36"/>
      <c r="HVT6" s="36"/>
      <c r="HVU6" s="36"/>
      <c r="HVV6" s="36"/>
      <c r="HVW6" s="36"/>
      <c r="HVX6" s="36"/>
      <c r="HVY6" s="36"/>
      <c r="HVZ6" s="36"/>
      <c r="HWA6" s="36"/>
      <c r="HWB6" s="36"/>
      <c r="HWC6" s="36"/>
      <c r="HWD6" s="36"/>
      <c r="HWE6" s="36"/>
      <c r="HWF6" s="36"/>
      <c r="HWG6" s="36"/>
      <c r="HWH6" s="36"/>
      <c r="HWI6" s="36"/>
      <c r="HWJ6" s="36"/>
      <c r="HWK6" s="36"/>
      <c r="HWL6" s="36"/>
      <c r="HWM6" s="36"/>
      <c r="HWN6" s="36"/>
      <c r="HWO6" s="36"/>
      <c r="HWP6" s="36"/>
      <c r="HWQ6" s="36"/>
      <c r="HWR6" s="36"/>
      <c r="HWS6" s="36"/>
      <c r="HWT6" s="36"/>
      <c r="HWU6" s="36"/>
      <c r="HWV6" s="36"/>
      <c r="HWW6" s="36"/>
      <c r="HWX6" s="36"/>
      <c r="HWY6" s="36"/>
      <c r="HWZ6" s="36"/>
      <c r="HXA6" s="36"/>
      <c r="HXB6" s="36"/>
      <c r="HXC6" s="36"/>
      <c r="HXD6" s="36"/>
      <c r="HXE6" s="36"/>
      <c r="HXF6" s="36"/>
      <c r="HXG6" s="36"/>
      <c r="HXH6" s="36"/>
      <c r="HXI6" s="36"/>
      <c r="HXJ6" s="36"/>
      <c r="HXK6" s="36"/>
      <c r="HXL6" s="36"/>
      <c r="HXM6" s="36"/>
      <c r="HXN6" s="36"/>
      <c r="HXO6" s="36"/>
      <c r="HXP6" s="36"/>
      <c r="HXQ6" s="36"/>
      <c r="HXR6" s="36"/>
      <c r="HXS6" s="36"/>
      <c r="HXT6" s="36"/>
      <c r="HXU6" s="36"/>
      <c r="HXV6" s="36"/>
      <c r="HXW6" s="36"/>
      <c r="HXX6" s="36"/>
      <c r="HXY6" s="36"/>
      <c r="HXZ6" s="36"/>
      <c r="HYA6" s="36"/>
      <c r="HYB6" s="36"/>
      <c r="HYC6" s="36"/>
      <c r="HYD6" s="36"/>
      <c r="HYE6" s="36"/>
      <c r="HYF6" s="36"/>
      <c r="HYG6" s="36"/>
      <c r="HYH6" s="36"/>
      <c r="HYI6" s="36"/>
      <c r="HYJ6" s="36"/>
      <c r="HYK6" s="36"/>
      <c r="HYL6" s="36"/>
      <c r="HYM6" s="36"/>
      <c r="HYN6" s="36"/>
      <c r="HYO6" s="36"/>
      <c r="HYP6" s="36"/>
      <c r="HYQ6" s="36"/>
      <c r="HYR6" s="36"/>
      <c r="HYS6" s="36"/>
      <c r="HYT6" s="36"/>
      <c r="HYU6" s="36"/>
      <c r="HYV6" s="36"/>
      <c r="HYW6" s="36"/>
      <c r="HYX6" s="36"/>
      <c r="HYY6" s="36"/>
      <c r="HYZ6" s="36"/>
      <c r="HZA6" s="36"/>
      <c r="HZB6" s="36"/>
      <c r="HZC6" s="36"/>
      <c r="HZD6" s="36"/>
      <c r="HZE6" s="36"/>
      <c r="HZF6" s="36"/>
      <c r="HZG6" s="36"/>
      <c r="HZH6" s="36"/>
      <c r="HZI6" s="36"/>
      <c r="HZJ6" s="36"/>
      <c r="HZK6" s="36"/>
      <c r="HZL6" s="36"/>
      <c r="HZM6" s="36"/>
      <c r="HZN6" s="36"/>
      <c r="HZO6" s="36"/>
      <c r="HZP6" s="36"/>
      <c r="HZQ6" s="36"/>
      <c r="HZR6" s="36"/>
      <c r="HZS6" s="36"/>
      <c r="HZT6" s="36"/>
      <c r="HZU6" s="36"/>
      <c r="HZV6" s="36"/>
      <c r="HZW6" s="36"/>
      <c r="HZX6" s="36"/>
      <c r="HZY6" s="36"/>
      <c r="HZZ6" s="36"/>
      <c r="IAA6" s="36"/>
      <c r="IAB6" s="36"/>
      <c r="IAC6" s="36"/>
      <c r="IAD6" s="36"/>
      <c r="IAE6" s="36"/>
      <c r="IAF6" s="36"/>
      <c r="IAG6" s="36"/>
      <c r="IAH6" s="36"/>
      <c r="IAI6" s="36"/>
      <c r="IAJ6" s="36"/>
      <c r="IAK6" s="36"/>
      <c r="IAL6" s="36"/>
      <c r="IAM6" s="36"/>
      <c r="IAN6" s="36"/>
      <c r="IAO6" s="36"/>
      <c r="IAP6" s="36"/>
      <c r="IAQ6" s="36"/>
      <c r="IAR6" s="36"/>
      <c r="IAS6" s="36"/>
      <c r="IAT6" s="36"/>
      <c r="IAU6" s="36"/>
      <c r="IAV6" s="36"/>
      <c r="IAW6" s="36"/>
      <c r="IAX6" s="36"/>
      <c r="IAY6" s="36"/>
      <c r="IAZ6" s="36"/>
      <c r="IBA6" s="36"/>
      <c r="IBB6" s="36"/>
      <c r="IBC6" s="36"/>
      <c r="IBD6" s="36"/>
      <c r="IBE6" s="36"/>
      <c r="IBF6" s="36"/>
      <c r="IBG6" s="36"/>
      <c r="IBH6" s="36"/>
      <c r="IBI6" s="36"/>
      <c r="IBJ6" s="36"/>
      <c r="IBK6" s="36"/>
      <c r="IBL6" s="36"/>
      <c r="IBM6" s="36"/>
      <c r="IBN6" s="36"/>
      <c r="IBO6" s="36"/>
      <c r="IBP6" s="36"/>
      <c r="IBQ6" s="36"/>
      <c r="IBR6" s="36"/>
      <c r="IBS6" s="36"/>
      <c r="IBT6" s="36"/>
      <c r="IBU6" s="36"/>
      <c r="IBV6" s="36"/>
      <c r="IBW6" s="36"/>
      <c r="IBX6" s="36"/>
      <c r="IBY6" s="36"/>
      <c r="IBZ6" s="36"/>
      <c r="ICA6" s="36"/>
      <c r="ICB6" s="36"/>
      <c r="ICC6" s="36"/>
      <c r="ICD6" s="36"/>
      <c r="ICE6" s="36"/>
      <c r="ICF6" s="36"/>
      <c r="ICG6" s="36"/>
      <c r="ICH6" s="36"/>
      <c r="ICI6" s="36"/>
      <c r="ICJ6" s="36"/>
      <c r="ICK6" s="36"/>
      <c r="ICL6" s="36"/>
      <c r="ICM6" s="36"/>
      <c r="ICN6" s="36"/>
      <c r="ICO6" s="36"/>
      <c r="ICP6" s="36"/>
      <c r="ICQ6" s="36"/>
      <c r="ICR6" s="36"/>
      <c r="ICS6" s="36"/>
      <c r="ICT6" s="36"/>
      <c r="ICU6" s="36"/>
      <c r="ICV6" s="36"/>
      <c r="ICW6" s="36"/>
      <c r="ICX6" s="36"/>
      <c r="ICY6" s="36"/>
      <c r="ICZ6" s="36"/>
      <c r="IDA6" s="36"/>
      <c r="IDB6" s="36"/>
      <c r="IDC6" s="36"/>
      <c r="IDD6" s="36"/>
      <c r="IDE6" s="36"/>
      <c r="IDF6" s="36"/>
      <c r="IDG6" s="36"/>
      <c r="IDH6" s="36"/>
      <c r="IDI6" s="36"/>
      <c r="IDJ6" s="36"/>
      <c r="IDK6" s="36"/>
      <c r="IDL6" s="36"/>
      <c r="IDM6" s="36"/>
      <c r="IDN6" s="36"/>
      <c r="IDO6" s="36"/>
      <c r="IDP6" s="36"/>
      <c r="IDQ6" s="36"/>
      <c r="IDR6" s="36"/>
      <c r="IDS6" s="36"/>
      <c r="IDT6" s="36"/>
      <c r="IDU6" s="36"/>
      <c r="IDV6" s="36"/>
      <c r="IDW6" s="36"/>
      <c r="IDX6" s="36"/>
      <c r="IDY6" s="36"/>
      <c r="IDZ6" s="36"/>
      <c r="IEA6" s="36"/>
      <c r="IEB6" s="36"/>
      <c r="IEC6" s="36"/>
      <c r="IED6" s="36"/>
      <c r="IEE6" s="36"/>
      <c r="IEF6" s="36"/>
      <c r="IEG6" s="36"/>
      <c r="IEH6" s="36"/>
      <c r="IEI6" s="36"/>
      <c r="IEJ6" s="36"/>
      <c r="IEK6" s="36"/>
      <c r="IEL6" s="36"/>
      <c r="IEM6" s="36"/>
      <c r="IEN6" s="36"/>
      <c r="IEO6" s="36"/>
      <c r="IEP6" s="36"/>
      <c r="IEQ6" s="36"/>
      <c r="IER6" s="36"/>
      <c r="IES6" s="36"/>
      <c r="IET6" s="36"/>
      <c r="IEU6" s="36"/>
      <c r="IEV6" s="36"/>
      <c r="IEW6" s="36"/>
      <c r="IEX6" s="36"/>
      <c r="IEY6" s="36"/>
      <c r="IEZ6" s="36"/>
      <c r="IFA6" s="36"/>
      <c r="IFB6" s="36"/>
      <c r="IFC6" s="36"/>
      <c r="IFD6" s="36"/>
      <c r="IFE6" s="36"/>
      <c r="IFF6" s="36"/>
      <c r="IFG6" s="36"/>
      <c r="IFH6" s="36"/>
      <c r="IFI6" s="36"/>
      <c r="IFJ6" s="36"/>
      <c r="IFK6" s="36"/>
      <c r="IFL6" s="36"/>
      <c r="IFM6" s="36"/>
      <c r="IFN6" s="36"/>
      <c r="IFO6" s="36"/>
      <c r="IFP6" s="36"/>
      <c r="IFQ6" s="36"/>
      <c r="IFR6" s="36"/>
      <c r="IFS6" s="36"/>
      <c r="IFT6" s="36"/>
      <c r="IFU6" s="36"/>
      <c r="IFV6" s="36"/>
      <c r="IFW6" s="36"/>
      <c r="IFX6" s="36"/>
      <c r="IFY6" s="36"/>
      <c r="IFZ6" s="36"/>
      <c r="IGA6" s="36"/>
      <c r="IGB6" s="36"/>
      <c r="IGC6" s="36"/>
      <c r="IGD6" s="36"/>
      <c r="IGE6" s="36"/>
      <c r="IGF6" s="36"/>
      <c r="IGG6" s="36"/>
      <c r="IGH6" s="36"/>
      <c r="IGI6" s="36"/>
      <c r="IGJ6" s="36"/>
      <c r="IGK6" s="36"/>
      <c r="IGL6" s="36"/>
      <c r="IGM6" s="36"/>
      <c r="IGN6" s="36"/>
      <c r="IGO6" s="36"/>
      <c r="IGP6" s="36"/>
      <c r="IGQ6" s="36"/>
      <c r="IGR6" s="36"/>
      <c r="IGS6" s="36"/>
      <c r="IGT6" s="36"/>
      <c r="IGU6" s="36"/>
      <c r="IGV6" s="36"/>
      <c r="IGW6" s="36"/>
      <c r="IGX6" s="36"/>
      <c r="IGY6" s="36"/>
      <c r="IGZ6" s="36"/>
      <c r="IHA6" s="36"/>
      <c r="IHB6" s="36"/>
      <c r="IHC6" s="36"/>
      <c r="IHD6" s="36"/>
      <c r="IHE6" s="36"/>
      <c r="IHF6" s="36"/>
      <c r="IHG6" s="36"/>
      <c r="IHH6" s="36"/>
      <c r="IHI6" s="36"/>
      <c r="IHJ6" s="36"/>
      <c r="IHK6" s="36"/>
      <c r="IHL6" s="36"/>
      <c r="IHM6" s="36"/>
      <c r="IHN6" s="36"/>
      <c r="IHO6" s="36"/>
      <c r="IHP6" s="36"/>
      <c r="IHQ6" s="36"/>
      <c r="IHR6" s="36"/>
      <c r="IHS6" s="36"/>
      <c r="IHT6" s="36"/>
      <c r="IHU6" s="36"/>
      <c r="IHV6" s="36"/>
      <c r="IHW6" s="36"/>
      <c r="IHX6" s="36"/>
      <c r="IHY6" s="36"/>
      <c r="IHZ6" s="36"/>
      <c r="IIA6" s="36"/>
      <c r="IIB6" s="36"/>
      <c r="IIC6" s="36"/>
      <c r="IID6" s="36"/>
      <c r="IIE6" s="36"/>
      <c r="IIF6" s="36"/>
      <c r="IIG6" s="36"/>
      <c r="IIH6" s="36"/>
      <c r="III6" s="36"/>
      <c r="IIJ6" s="36"/>
      <c r="IIK6" s="36"/>
      <c r="IIL6" s="36"/>
      <c r="IIM6" s="36"/>
      <c r="IIN6" s="36"/>
      <c r="IIO6" s="36"/>
      <c r="IIP6" s="36"/>
      <c r="IIQ6" s="36"/>
      <c r="IIR6" s="36"/>
      <c r="IIS6" s="36"/>
      <c r="IIT6" s="36"/>
      <c r="IIU6" s="36"/>
      <c r="IIV6" s="36"/>
      <c r="IIW6" s="36"/>
      <c r="IIX6" s="36"/>
      <c r="IIY6" s="36"/>
      <c r="IIZ6" s="36"/>
      <c r="IJA6" s="36"/>
      <c r="IJB6" s="36"/>
      <c r="IJC6" s="36"/>
      <c r="IJD6" s="36"/>
      <c r="IJE6" s="36"/>
      <c r="IJF6" s="36"/>
      <c r="IJG6" s="36"/>
      <c r="IJH6" s="36"/>
      <c r="IJI6" s="36"/>
      <c r="IJJ6" s="36"/>
      <c r="IJK6" s="36"/>
      <c r="IJL6" s="36"/>
      <c r="IJM6" s="36"/>
      <c r="IJN6" s="36"/>
      <c r="IJO6" s="36"/>
      <c r="IJP6" s="36"/>
      <c r="IJQ6" s="36"/>
      <c r="IJR6" s="36"/>
      <c r="IJS6" s="36"/>
      <c r="IJT6" s="36"/>
      <c r="IJU6" s="36"/>
      <c r="IJV6" s="36"/>
      <c r="IJW6" s="36"/>
      <c r="IJX6" s="36"/>
      <c r="IJY6" s="36"/>
      <c r="IJZ6" s="36"/>
      <c r="IKA6" s="36"/>
      <c r="IKB6" s="36"/>
      <c r="IKC6" s="36"/>
      <c r="IKD6" s="36"/>
      <c r="IKE6" s="36"/>
      <c r="IKF6" s="36"/>
      <c r="IKG6" s="36"/>
      <c r="IKH6" s="36"/>
      <c r="IKI6" s="36"/>
      <c r="IKJ6" s="36"/>
      <c r="IKK6" s="36"/>
      <c r="IKL6" s="36"/>
      <c r="IKM6" s="36"/>
      <c r="IKN6" s="36"/>
      <c r="IKO6" s="36"/>
      <c r="IKP6" s="36"/>
      <c r="IKQ6" s="36"/>
      <c r="IKR6" s="36"/>
      <c r="IKS6" s="36"/>
      <c r="IKT6" s="36"/>
      <c r="IKU6" s="36"/>
      <c r="IKV6" s="36"/>
      <c r="IKW6" s="36"/>
      <c r="IKX6" s="36"/>
      <c r="IKY6" s="36"/>
      <c r="IKZ6" s="36"/>
      <c r="ILA6" s="36"/>
      <c r="ILB6" s="36"/>
      <c r="ILC6" s="36"/>
      <c r="ILD6" s="36"/>
      <c r="ILE6" s="36"/>
      <c r="ILF6" s="36"/>
      <c r="ILG6" s="36"/>
      <c r="ILH6" s="36"/>
      <c r="ILI6" s="36"/>
      <c r="ILJ6" s="36"/>
      <c r="ILK6" s="36"/>
      <c r="ILL6" s="36"/>
      <c r="ILM6" s="36"/>
      <c r="ILN6" s="36"/>
      <c r="ILO6" s="36"/>
      <c r="ILP6" s="36"/>
      <c r="ILQ6" s="36"/>
      <c r="ILR6" s="36"/>
      <c r="ILS6" s="36"/>
      <c r="ILT6" s="36"/>
      <c r="ILU6" s="36"/>
      <c r="ILV6" s="36"/>
      <c r="ILW6" s="36"/>
      <c r="ILX6" s="36"/>
      <c r="ILY6" s="36"/>
      <c r="ILZ6" s="36"/>
      <c r="IMA6" s="36"/>
      <c r="IMB6" s="36"/>
      <c r="IMC6" s="36"/>
      <c r="IMD6" s="36"/>
      <c r="IME6" s="36"/>
      <c r="IMF6" s="36"/>
      <c r="IMG6" s="36"/>
      <c r="IMH6" s="36"/>
      <c r="IMI6" s="36"/>
      <c r="IMJ6" s="36"/>
      <c r="IMK6" s="36"/>
      <c r="IML6" s="36"/>
      <c r="IMM6" s="36"/>
      <c r="IMN6" s="36"/>
      <c r="IMO6" s="36"/>
      <c r="IMP6" s="36"/>
      <c r="IMQ6" s="36"/>
      <c r="IMR6" s="36"/>
      <c r="IMS6" s="36"/>
      <c r="IMT6" s="36"/>
      <c r="IMU6" s="36"/>
      <c r="IMV6" s="36"/>
      <c r="IMW6" s="36"/>
      <c r="IMX6" s="36"/>
      <c r="IMY6" s="36"/>
      <c r="IMZ6" s="36"/>
      <c r="INA6" s="36"/>
      <c r="INB6" s="36"/>
      <c r="INC6" s="36"/>
      <c r="IND6" s="36"/>
      <c r="INE6" s="36"/>
      <c r="INF6" s="36"/>
      <c r="ING6" s="36"/>
      <c r="INH6" s="36"/>
      <c r="INI6" s="36"/>
      <c r="INJ6" s="36"/>
      <c r="INK6" s="36"/>
      <c r="INL6" s="36"/>
      <c r="INM6" s="36"/>
      <c r="INN6" s="36"/>
      <c r="INO6" s="36"/>
      <c r="INP6" s="36"/>
      <c r="INQ6" s="36"/>
      <c r="INR6" s="36"/>
      <c r="INS6" s="36"/>
      <c r="INT6" s="36"/>
      <c r="INU6" s="36"/>
      <c r="INV6" s="36"/>
      <c r="INW6" s="36"/>
      <c r="INX6" s="36"/>
      <c r="INY6" s="36"/>
      <c r="INZ6" s="36"/>
      <c r="IOA6" s="36"/>
      <c r="IOB6" s="36"/>
      <c r="IOC6" s="36"/>
      <c r="IOD6" s="36"/>
      <c r="IOE6" s="36"/>
      <c r="IOF6" s="36"/>
      <c r="IOG6" s="36"/>
      <c r="IOH6" s="36"/>
      <c r="IOI6" s="36"/>
      <c r="IOJ6" s="36"/>
      <c r="IOK6" s="36"/>
      <c r="IOL6" s="36"/>
      <c r="IOM6" s="36"/>
      <c r="ION6" s="36"/>
      <c r="IOO6" s="36"/>
      <c r="IOP6" s="36"/>
      <c r="IOQ6" s="36"/>
      <c r="IOR6" s="36"/>
      <c r="IOS6" s="36"/>
      <c r="IOT6" s="36"/>
      <c r="IOU6" s="36"/>
      <c r="IOV6" s="36"/>
      <c r="IOW6" s="36"/>
      <c r="IOX6" s="36"/>
      <c r="IOY6" s="36"/>
      <c r="IOZ6" s="36"/>
      <c r="IPA6" s="36"/>
      <c r="IPB6" s="36"/>
      <c r="IPC6" s="36"/>
      <c r="IPD6" s="36"/>
      <c r="IPE6" s="36"/>
      <c r="IPF6" s="36"/>
      <c r="IPG6" s="36"/>
      <c r="IPH6" s="36"/>
      <c r="IPI6" s="36"/>
      <c r="IPJ6" s="36"/>
      <c r="IPK6" s="36"/>
      <c r="IPL6" s="36"/>
      <c r="IPM6" s="36"/>
      <c r="IPN6" s="36"/>
      <c r="IPO6" s="36"/>
      <c r="IPP6" s="36"/>
      <c r="IPQ6" s="36"/>
      <c r="IPR6" s="36"/>
      <c r="IPS6" s="36"/>
      <c r="IPT6" s="36"/>
      <c r="IPU6" s="36"/>
      <c r="IPV6" s="36"/>
      <c r="IPW6" s="36"/>
      <c r="IPX6" s="36"/>
      <c r="IPY6" s="36"/>
      <c r="IPZ6" s="36"/>
      <c r="IQA6" s="36"/>
      <c r="IQB6" s="36"/>
      <c r="IQC6" s="36"/>
      <c r="IQD6" s="36"/>
      <c r="IQE6" s="36"/>
      <c r="IQF6" s="36"/>
      <c r="IQG6" s="36"/>
      <c r="IQH6" s="36"/>
      <c r="IQI6" s="36"/>
      <c r="IQJ6" s="36"/>
      <c r="IQK6" s="36"/>
      <c r="IQL6" s="36"/>
      <c r="IQM6" s="36"/>
      <c r="IQN6" s="36"/>
      <c r="IQO6" s="36"/>
      <c r="IQP6" s="36"/>
      <c r="IQQ6" s="36"/>
      <c r="IQR6" s="36"/>
      <c r="IQS6" s="36"/>
      <c r="IQT6" s="36"/>
      <c r="IQU6" s="36"/>
      <c r="IQV6" s="36"/>
      <c r="IQW6" s="36"/>
      <c r="IQX6" s="36"/>
      <c r="IQY6" s="36"/>
      <c r="IQZ6" s="36"/>
      <c r="IRA6" s="36"/>
      <c r="IRB6" s="36"/>
      <c r="IRC6" s="36"/>
      <c r="IRD6" s="36"/>
      <c r="IRE6" s="36"/>
      <c r="IRF6" s="36"/>
      <c r="IRG6" s="36"/>
      <c r="IRH6" s="36"/>
      <c r="IRI6" s="36"/>
      <c r="IRJ6" s="36"/>
      <c r="IRK6" s="36"/>
      <c r="IRL6" s="36"/>
      <c r="IRM6" s="36"/>
      <c r="IRN6" s="36"/>
      <c r="IRO6" s="36"/>
      <c r="IRP6" s="36"/>
      <c r="IRQ6" s="36"/>
      <c r="IRR6" s="36"/>
      <c r="IRS6" s="36"/>
      <c r="IRT6" s="36"/>
      <c r="IRU6" s="36"/>
      <c r="IRV6" s="36"/>
      <c r="IRW6" s="36"/>
      <c r="IRX6" s="36"/>
      <c r="IRY6" s="36"/>
      <c r="IRZ6" s="36"/>
      <c r="ISA6" s="36"/>
      <c r="ISB6" s="36"/>
      <c r="ISC6" s="36"/>
      <c r="ISD6" s="36"/>
      <c r="ISE6" s="36"/>
      <c r="ISF6" s="36"/>
      <c r="ISG6" s="36"/>
      <c r="ISH6" s="36"/>
      <c r="ISI6" s="36"/>
      <c r="ISJ6" s="36"/>
      <c r="ISK6" s="36"/>
      <c r="ISL6" s="36"/>
      <c r="ISM6" s="36"/>
      <c r="ISN6" s="36"/>
      <c r="ISO6" s="36"/>
      <c r="ISP6" s="36"/>
      <c r="ISQ6" s="36"/>
      <c r="ISR6" s="36"/>
      <c r="ISS6" s="36"/>
      <c r="IST6" s="36"/>
      <c r="ISU6" s="36"/>
      <c r="ISV6" s="36"/>
      <c r="ISW6" s="36"/>
      <c r="ISX6" s="36"/>
      <c r="ISY6" s="36"/>
      <c r="ISZ6" s="36"/>
      <c r="ITA6" s="36"/>
      <c r="ITB6" s="36"/>
      <c r="ITC6" s="36"/>
      <c r="ITD6" s="36"/>
      <c r="ITE6" s="36"/>
      <c r="ITF6" s="36"/>
      <c r="ITG6" s="36"/>
      <c r="ITH6" s="36"/>
      <c r="ITI6" s="36"/>
      <c r="ITJ6" s="36"/>
      <c r="ITK6" s="36"/>
      <c r="ITL6" s="36"/>
      <c r="ITM6" s="36"/>
      <c r="ITN6" s="36"/>
      <c r="ITO6" s="36"/>
      <c r="ITP6" s="36"/>
      <c r="ITQ6" s="36"/>
      <c r="ITR6" s="36"/>
      <c r="ITS6" s="36"/>
      <c r="ITT6" s="36"/>
      <c r="ITU6" s="36"/>
      <c r="ITV6" s="36"/>
      <c r="ITW6" s="36"/>
      <c r="ITX6" s="36"/>
      <c r="ITY6" s="36"/>
      <c r="ITZ6" s="36"/>
      <c r="IUA6" s="36"/>
      <c r="IUB6" s="36"/>
      <c r="IUC6" s="36"/>
      <c r="IUD6" s="36"/>
      <c r="IUE6" s="36"/>
      <c r="IUF6" s="36"/>
      <c r="IUG6" s="36"/>
      <c r="IUH6" s="36"/>
      <c r="IUI6" s="36"/>
      <c r="IUJ6" s="36"/>
      <c r="IUK6" s="36"/>
      <c r="IUL6" s="36"/>
      <c r="IUM6" s="36"/>
      <c r="IUN6" s="36"/>
      <c r="IUO6" s="36"/>
      <c r="IUP6" s="36"/>
      <c r="IUQ6" s="36"/>
      <c r="IUR6" s="36"/>
      <c r="IUS6" s="36"/>
      <c r="IUT6" s="36"/>
      <c r="IUU6" s="36"/>
      <c r="IUV6" s="36"/>
      <c r="IUW6" s="36"/>
      <c r="IUX6" s="36"/>
      <c r="IUY6" s="36"/>
      <c r="IUZ6" s="36"/>
      <c r="IVA6" s="36"/>
      <c r="IVB6" s="36"/>
      <c r="IVC6" s="36"/>
      <c r="IVD6" s="36"/>
      <c r="IVE6" s="36"/>
      <c r="IVF6" s="36"/>
      <c r="IVG6" s="36"/>
      <c r="IVH6" s="36"/>
      <c r="IVI6" s="36"/>
      <c r="IVJ6" s="36"/>
      <c r="IVK6" s="36"/>
      <c r="IVL6" s="36"/>
      <c r="IVM6" s="36"/>
      <c r="IVN6" s="36"/>
      <c r="IVO6" s="36"/>
      <c r="IVP6" s="36"/>
      <c r="IVQ6" s="36"/>
      <c r="IVR6" s="36"/>
      <c r="IVS6" s="36"/>
      <c r="IVT6" s="36"/>
      <c r="IVU6" s="36"/>
      <c r="IVV6" s="36"/>
      <c r="IVW6" s="36"/>
      <c r="IVX6" s="36"/>
      <c r="IVY6" s="36"/>
      <c r="IVZ6" s="36"/>
      <c r="IWA6" s="36"/>
      <c r="IWB6" s="36"/>
      <c r="IWC6" s="36"/>
      <c r="IWD6" s="36"/>
      <c r="IWE6" s="36"/>
      <c r="IWF6" s="36"/>
      <c r="IWG6" s="36"/>
      <c r="IWH6" s="36"/>
      <c r="IWI6" s="36"/>
      <c r="IWJ6" s="36"/>
      <c r="IWK6" s="36"/>
      <c r="IWL6" s="36"/>
      <c r="IWM6" s="36"/>
      <c r="IWN6" s="36"/>
      <c r="IWO6" s="36"/>
      <c r="IWP6" s="36"/>
      <c r="IWQ6" s="36"/>
      <c r="IWR6" s="36"/>
      <c r="IWS6" s="36"/>
      <c r="IWT6" s="36"/>
      <c r="IWU6" s="36"/>
      <c r="IWV6" s="36"/>
      <c r="IWW6" s="36"/>
      <c r="IWX6" s="36"/>
      <c r="IWY6" s="36"/>
      <c r="IWZ6" s="36"/>
      <c r="IXA6" s="36"/>
      <c r="IXB6" s="36"/>
      <c r="IXC6" s="36"/>
      <c r="IXD6" s="36"/>
      <c r="IXE6" s="36"/>
      <c r="IXF6" s="36"/>
      <c r="IXG6" s="36"/>
      <c r="IXH6" s="36"/>
      <c r="IXI6" s="36"/>
      <c r="IXJ6" s="36"/>
      <c r="IXK6" s="36"/>
      <c r="IXL6" s="36"/>
      <c r="IXM6" s="36"/>
      <c r="IXN6" s="36"/>
      <c r="IXO6" s="36"/>
      <c r="IXP6" s="36"/>
      <c r="IXQ6" s="36"/>
      <c r="IXR6" s="36"/>
      <c r="IXS6" s="36"/>
      <c r="IXT6" s="36"/>
      <c r="IXU6" s="36"/>
      <c r="IXV6" s="36"/>
      <c r="IXW6" s="36"/>
      <c r="IXX6" s="36"/>
      <c r="IXY6" s="36"/>
      <c r="IXZ6" s="36"/>
      <c r="IYA6" s="36"/>
      <c r="IYB6" s="36"/>
      <c r="IYC6" s="36"/>
      <c r="IYD6" s="36"/>
      <c r="IYE6" s="36"/>
      <c r="IYF6" s="36"/>
      <c r="IYG6" s="36"/>
      <c r="IYH6" s="36"/>
      <c r="IYI6" s="36"/>
      <c r="IYJ6" s="36"/>
      <c r="IYK6" s="36"/>
      <c r="IYL6" s="36"/>
      <c r="IYM6" s="36"/>
      <c r="IYN6" s="36"/>
      <c r="IYO6" s="36"/>
      <c r="IYP6" s="36"/>
      <c r="IYQ6" s="36"/>
      <c r="IYR6" s="36"/>
      <c r="IYS6" s="36"/>
      <c r="IYT6" s="36"/>
      <c r="IYU6" s="36"/>
      <c r="IYV6" s="36"/>
      <c r="IYW6" s="36"/>
      <c r="IYX6" s="36"/>
      <c r="IYY6" s="36"/>
      <c r="IYZ6" s="36"/>
      <c r="IZA6" s="36"/>
      <c r="IZB6" s="36"/>
      <c r="IZC6" s="36"/>
      <c r="IZD6" s="36"/>
      <c r="IZE6" s="36"/>
      <c r="IZF6" s="36"/>
      <c r="IZG6" s="36"/>
      <c r="IZH6" s="36"/>
      <c r="IZI6" s="36"/>
      <c r="IZJ6" s="36"/>
      <c r="IZK6" s="36"/>
      <c r="IZL6" s="36"/>
      <c r="IZM6" s="36"/>
      <c r="IZN6" s="36"/>
      <c r="IZO6" s="36"/>
      <c r="IZP6" s="36"/>
      <c r="IZQ6" s="36"/>
      <c r="IZR6" s="36"/>
      <c r="IZS6" s="36"/>
      <c r="IZT6" s="36"/>
      <c r="IZU6" s="36"/>
      <c r="IZV6" s="36"/>
      <c r="IZW6" s="36"/>
      <c r="IZX6" s="36"/>
      <c r="IZY6" s="36"/>
      <c r="IZZ6" s="36"/>
      <c r="JAA6" s="36"/>
      <c r="JAB6" s="36"/>
      <c r="JAC6" s="36"/>
      <c r="JAD6" s="36"/>
      <c r="JAE6" s="36"/>
      <c r="JAF6" s="36"/>
      <c r="JAG6" s="36"/>
      <c r="JAH6" s="36"/>
      <c r="JAI6" s="36"/>
      <c r="JAJ6" s="36"/>
      <c r="JAK6" s="36"/>
      <c r="JAL6" s="36"/>
      <c r="JAM6" s="36"/>
      <c r="JAN6" s="36"/>
      <c r="JAO6" s="36"/>
      <c r="JAP6" s="36"/>
      <c r="JAQ6" s="36"/>
      <c r="JAR6" s="36"/>
      <c r="JAS6" s="36"/>
      <c r="JAT6" s="36"/>
      <c r="JAU6" s="36"/>
      <c r="JAV6" s="36"/>
      <c r="JAW6" s="36"/>
      <c r="JAX6" s="36"/>
      <c r="JAY6" s="36"/>
      <c r="JAZ6" s="36"/>
      <c r="JBA6" s="36"/>
      <c r="JBB6" s="36"/>
      <c r="JBC6" s="36"/>
      <c r="JBD6" s="36"/>
      <c r="JBE6" s="36"/>
      <c r="JBF6" s="36"/>
      <c r="JBG6" s="36"/>
      <c r="JBH6" s="36"/>
      <c r="JBI6" s="36"/>
      <c r="JBJ6" s="36"/>
      <c r="JBK6" s="36"/>
      <c r="JBL6" s="36"/>
      <c r="JBM6" s="36"/>
      <c r="JBN6" s="36"/>
      <c r="JBO6" s="36"/>
      <c r="JBP6" s="36"/>
      <c r="JBQ6" s="36"/>
      <c r="JBR6" s="36"/>
      <c r="JBS6" s="36"/>
      <c r="JBT6" s="36"/>
      <c r="JBU6" s="36"/>
      <c r="JBV6" s="36"/>
      <c r="JBW6" s="36"/>
      <c r="JBX6" s="36"/>
      <c r="JBY6" s="36"/>
      <c r="JBZ6" s="36"/>
      <c r="JCA6" s="36"/>
      <c r="JCB6" s="36"/>
      <c r="JCC6" s="36"/>
      <c r="JCD6" s="36"/>
      <c r="JCE6" s="36"/>
      <c r="JCF6" s="36"/>
      <c r="JCG6" s="36"/>
      <c r="JCH6" s="36"/>
      <c r="JCI6" s="36"/>
      <c r="JCJ6" s="36"/>
      <c r="JCK6" s="36"/>
      <c r="JCL6" s="36"/>
      <c r="JCM6" s="36"/>
      <c r="JCN6" s="36"/>
      <c r="JCO6" s="36"/>
      <c r="JCP6" s="36"/>
      <c r="JCQ6" s="36"/>
      <c r="JCR6" s="36"/>
      <c r="JCS6" s="36"/>
      <c r="JCT6" s="36"/>
      <c r="JCU6" s="36"/>
      <c r="JCV6" s="36"/>
      <c r="JCW6" s="36"/>
      <c r="JCX6" s="36"/>
      <c r="JCY6" s="36"/>
      <c r="JCZ6" s="36"/>
      <c r="JDA6" s="36"/>
      <c r="JDB6" s="36"/>
      <c r="JDC6" s="36"/>
      <c r="JDD6" s="36"/>
      <c r="JDE6" s="36"/>
      <c r="JDF6" s="36"/>
      <c r="JDG6" s="36"/>
      <c r="JDH6" s="36"/>
      <c r="JDI6" s="36"/>
      <c r="JDJ6" s="36"/>
      <c r="JDK6" s="36"/>
      <c r="JDL6" s="36"/>
      <c r="JDM6" s="36"/>
      <c r="JDN6" s="36"/>
      <c r="JDO6" s="36"/>
      <c r="JDP6" s="36"/>
      <c r="JDQ6" s="36"/>
      <c r="JDR6" s="36"/>
      <c r="JDS6" s="36"/>
      <c r="JDT6" s="36"/>
      <c r="JDU6" s="36"/>
      <c r="JDV6" s="36"/>
      <c r="JDW6" s="36"/>
      <c r="JDX6" s="36"/>
      <c r="JDY6" s="36"/>
      <c r="JDZ6" s="36"/>
      <c r="JEA6" s="36"/>
      <c r="JEB6" s="36"/>
      <c r="JEC6" s="36"/>
      <c r="JED6" s="36"/>
      <c r="JEE6" s="36"/>
      <c r="JEF6" s="36"/>
      <c r="JEG6" s="36"/>
      <c r="JEH6" s="36"/>
      <c r="JEI6" s="36"/>
      <c r="JEJ6" s="36"/>
      <c r="JEK6" s="36"/>
      <c r="JEL6" s="36"/>
      <c r="JEM6" s="36"/>
      <c r="JEN6" s="36"/>
      <c r="JEO6" s="36"/>
      <c r="JEP6" s="36"/>
      <c r="JEQ6" s="36"/>
      <c r="JER6" s="36"/>
      <c r="JES6" s="36"/>
      <c r="JET6" s="36"/>
      <c r="JEU6" s="36"/>
      <c r="JEV6" s="36"/>
      <c r="JEW6" s="36"/>
      <c r="JEX6" s="36"/>
      <c r="JEY6" s="36"/>
      <c r="JEZ6" s="36"/>
      <c r="JFA6" s="36"/>
      <c r="JFB6" s="36"/>
      <c r="JFC6" s="36"/>
      <c r="JFD6" s="36"/>
      <c r="JFE6" s="36"/>
      <c r="JFF6" s="36"/>
      <c r="JFG6" s="36"/>
      <c r="JFH6" s="36"/>
      <c r="JFI6" s="36"/>
      <c r="JFJ6" s="36"/>
      <c r="JFK6" s="36"/>
      <c r="JFL6" s="36"/>
      <c r="JFM6" s="36"/>
      <c r="JFN6" s="36"/>
      <c r="JFO6" s="36"/>
      <c r="JFP6" s="36"/>
      <c r="JFQ6" s="36"/>
      <c r="JFR6" s="36"/>
      <c r="JFS6" s="36"/>
      <c r="JFT6" s="36"/>
      <c r="JFU6" s="36"/>
      <c r="JFV6" s="36"/>
      <c r="JFW6" s="36"/>
      <c r="JFX6" s="36"/>
      <c r="JFY6" s="36"/>
      <c r="JFZ6" s="36"/>
      <c r="JGA6" s="36"/>
      <c r="JGB6" s="36"/>
      <c r="JGC6" s="36"/>
      <c r="JGD6" s="36"/>
      <c r="JGE6" s="36"/>
      <c r="JGF6" s="36"/>
      <c r="JGG6" s="36"/>
      <c r="JGH6" s="36"/>
      <c r="JGI6" s="36"/>
      <c r="JGJ6" s="36"/>
      <c r="JGK6" s="36"/>
      <c r="JGL6" s="36"/>
      <c r="JGM6" s="36"/>
      <c r="JGN6" s="36"/>
      <c r="JGO6" s="36"/>
      <c r="JGP6" s="36"/>
      <c r="JGQ6" s="36"/>
      <c r="JGR6" s="36"/>
      <c r="JGS6" s="36"/>
      <c r="JGT6" s="36"/>
      <c r="JGU6" s="36"/>
      <c r="JGV6" s="36"/>
      <c r="JGW6" s="36"/>
      <c r="JGX6" s="36"/>
      <c r="JGY6" s="36"/>
      <c r="JGZ6" s="36"/>
      <c r="JHA6" s="36"/>
      <c r="JHB6" s="36"/>
      <c r="JHC6" s="36"/>
      <c r="JHD6" s="36"/>
      <c r="JHE6" s="36"/>
      <c r="JHF6" s="36"/>
      <c r="JHG6" s="36"/>
      <c r="JHH6" s="36"/>
      <c r="JHI6" s="36"/>
      <c r="JHJ6" s="36"/>
      <c r="JHK6" s="36"/>
      <c r="JHL6" s="36"/>
      <c r="JHM6" s="36"/>
      <c r="JHN6" s="36"/>
      <c r="JHO6" s="36"/>
      <c r="JHP6" s="36"/>
      <c r="JHQ6" s="36"/>
      <c r="JHR6" s="36"/>
      <c r="JHS6" s="36"/>
      <c r="JHT6" s="36"/>
      <c r="JHU6" s="36"/>
      <c r="JHV6" s="36"/>
      <c r="JHW6" s="36"/>
      <c r="JHX6" s="36"/>
      <c r="JHY6" s="36"/>
      <c r="JHZ6" s="36"/>
      <c r="JIA6" s="36"/>
      <c r="JIB6" s="36"/>
      <c r="JIC6" s="36"/>
      <c r="JID6" s="36"/>
      <c r="JIE6" s="36"/>
      <c r="JIF6" s="36"/>
      <c r="JIG6" s="36"/>
      <c r="JIH6" s="36"/>
      <c r="JII6" s="36"/>
      <c r="JIJ6" s="36"/>
      <c r="JIK6" s="36"/>
      <c r="JIL6" s="36"/>
      <c r="JIM6" s="36"/>
      <c r="JIN6" s="36"/>
      <c r="JIO6" s="36"/>
      <c r="JIP6" s="36"/>
      <c r="JIQ6" s="36"/>
      <c r="JIR6" s="36"/>
      <c r="JIS6" s="36"/>
      <c r="JIT6" s="36"/>
      <c r="JIU6" s="36"/>
      <c r="JIV6" s="36"/>
      <c r="JIW6" s="36"/>
      <c r="JIX6" s="36"/>
      <c r="JIY6" s="36"/>
      <c r="JIZ6" s="36"/>
      <c r="JJA6" s="36"/>
      <c r="JJB6" s="36"/>
      <c r="JJC6" s="36"/>
      <c r="JJD6" s="36"/>
      <c r="JJE6" s="36"/>
      <c r="JJF6" s="36"/>
      <c r="JJG6" s="36"/>
      <c r="JJH6" s="36"/>
      <c r="JJI6" s="36"/>
      <c r="JJJ6" s="36"/>
      <c r="JJK6" s="36"/>
      <c r="JJL6" s="36"/>
      <c r="JJM6" s="36"/>
      <c r="JJN6" s="36"/>
      <c r="JJO6" s="36"/>
      <c r="JJP6" s="36"/>
      <c r="JJQ6" s="36"/>
      <c r="JJR6" s="36"/>
      <c r="JJS6" s="36"/>
      <c r="JJT6" s="36"/>
      <c r="JJU6" s="36"/>
      <c r="JJV6" s="36"/>
      <c r="JJW6" s="36"/>
      <c r="JJX6" s="36"/>
      <c r="JJY6" s="36"/>
      <c r="JJZ6" s="36"/>
      <c r="JKA6" s="36"/>
      <c r="JKB6" s="36"/>
      <c r="JKC6" s="36"/>
      <c r="JKD6" s="36"/>
      <c r="JKE6" s="36"/>
      <c r="JKF6" s="36"/>
      <c r="JKG6" s="36"/>
      <c r="JKH6" s="36"/>
      <c r="JKI6" s="36"/>
      <c r="JKJ6" s="36"/>
      <c r="JKK6" s="36"/>
      <c r="JKL6" s="36"/>
      <c r="JKM6" s="36"/>
      <c r="JKN6" s="36"/>
      <c r="JKO6" s="36"/>
      <c r="JKP6" s="36"/>
      <c r="JKQ6" s="36"/>
      <c r="JKR6" s="36"/>
      <c r="JKS6" s="36"/>
      <c r="JKT6" s="36"/>
      <c r="JKU6" s="36"/>
      <c r="JKV6" s="36"/>
      <c r="JKW6" s="36"/>
      <c r="JKX6" s="36"/>
      <c r="JKY6" s="36"/>
      <c r="JKZ6" s="36"/>
      <c r="JLA6" s="36"/>
      <c r="JLB6" s="36"/>
      <c r="JLC6" s="36"/>
      <c r="JLD6" s="36"/>
      <c r="JLE6" s="36"/>
      <c r="JLF6" s="36"/>
      <c r="JLG6" s="36"/>
      <c r="JLH6" s="36"/>
      <c r="JLI6" s="36"/>
      <c r="JLJ6" s="36"/>
      <c r="JLK6" s="36"/>
      <c r="JLL6" s="36"/>
      <c r="JLM6" s="36"/>
      <c r="JLN6" s="36"/>
      <c r="JLO6" s="36"/>
      <c r="JLP6" s="36"/>
      <c r="JLQ6" s="36"/>
      <c r="JLR6" s="36"/>
      <c r="JLS6" s="36"/>
      <c r="JLT6" s="36"/>
      <c r="JLU6" s="36"/>
      <c r="JLV6" s="36"/>
      <c r="JLW6" s="36"/>
      <c r="JLX6" s="36"/>
      <c r="JLY6" s="36"/>
      <c r="JLZ6" s="36"/>
      <c r="JMA6" s="36"/>
      <c r="JMB6" s="36"/>
      <c r="JMC6" s="36"/>
      <c r="JMD6" s="36"/>
      <c r="JME6" s="36"/>
      <c r="JMF6" s="36"/>
      <c r="JMG6" s="36"/>
      <c r="JMH6" s="36"/>
      <c r="JMI6" s="36"/>
      <c r="JMJ6" s="36"/>
      <c r="JMK6" s="36"/>
      <c r="JML6" s="36"/>
      <c r="JMM6" s="36"/>
      <c r="JMN6" s="36"/>
      <c r="JMO6" s="36"/>
      <c r="JMP6" s="36"/>
      <c r="JMQ6" s="36"/>
      <c r="JMR6" s="36"/>
      <c r="JMS6" s="36"/>
      <c r="JMT6" s="36"/>
      <c r="JMU6" s="36"/>
      <c r="JMV6" s="36"/>
      <c r="JMW6" s="36"/>
      <c r="JMX6" s="36"/>
      <c r="JMY6" s="36"/>
      <c r="JMZ6" s="36"/>
      <c r="JNA6" s="36"/>
      <c r="JNB6" s="36"/>
      <c r="JNC6" s="36"/>
      <c r="JND6" s="36"/>
      <c r="JNE6" s="36"/>
      <c r="JNF6" s="36"/>
      <c r="JNG6" s="36"/>
      <c r="JNH6" s="36"/>
      <c r="JNI6" s="36"/>
      <c r="JNJ6" s="36"/>
      <c r="JNK6" s="36"/>
      <c r="JNL6" s="36"/>
      <c r="JNM6" s="36"/>
      <c r="JNN6" s="36"/>
      <c r="JNO6" s="36"/>
      <c r="JNP6" s="36"/>
      <c r="JNQ6" s="36"/>
      <c r="JNR6" s="36"/>
      <c r="JNS6" s="36"/>
      <c r="JNT6" s="36"/>
      <c r="JNU6" s="36"/>
      <c r="JNV6" s="36"/>
      <c r="JNW6" s="36"/>
      <c r="JNX6" s="36"/>
      <c r="JNY6" s="36"/>
      <c r="JNZ6" s="36"/>
      <c r="JOA6" s="36"/>
      <c r="JOB6" s="36"/>
      <c r="JOC6" s="36"/>
      <c r="JOD6" s="36"/>
      <c r="JOE6" s="36"/>
      <c r="JOF6" s="36"/>
      <c r="JOG6" s="36"/>
      <c r="JOH6" s="36"/>
      <c r="JOI6" s="36"/>
      <c r="JOJ6" s="36"/>
      <c r="JOK6" s="36"/>
      <c r="JOL6" s="36"/>
      <c r="JOM6" s="36"/>
      <c r="JON6" s="36"/>
      <c r="JOO6" s="36"/>
      <c r="JOP6" s="36"/>
      <c r="JOQ6" s="36"/>
      <c r="JOR6" s="36"/>
      <c r="JOS6" s="36"/>
      <c r="JOT6" s="36"/>
      <c r="JOU6" s="36"/>
      <c r="JOV6" s="36"/>
      <c r="JOW6" s="36"/>
      <c r="JOX6" s="36"/>
      <c r="JOY6" s="36"/>
      <c r="JOZ6" s="36"/>
      <c r="JPA6" s="36"/>
      <c r="JPB6" s="36"/>
      <c r="JPC6" s="36"/>
      <c r="JPD6" s="36"/>
      <c r="JPE6" s="36"/>
      <c r="JPF6" s="36"/>
      <c r="JPG6" s="36"/>
      <c r="JPH6" s="36"/>
      <c r="JPI6" s="36"/>
      <c r="JPJ6" s="36"/>
      <c r="JPK6" s="36"/>
      <c r="JPL6" s="36"/>
      <c r="JPM6" s="36"/>
      <c r="JPN6" s="36"/>
      <c r="JPO6" s="36"/>
      <c r="JPP6" s="36"/>
      <c r="JPQ6" s="36"/>
      <c r="JPR6" s="36"/>
      <c r="JPS6" s="36"/>
      <c r="JPT6" s="36"/>
      <c r="JPU6" s="36"/>
      <c r="JPV6" s="36"/>
      <c r="JPW6" s="36"/>
      <c r="JPX6" s="36"/>
      <c r="JPY6" s="36"/>
      <c r="JPZ6" s="36"/>
      <c r="JQA6" s="36"/>
      <c r="JQB6" s="36"/>
      <c r="JQC6" s="36"/>
      <c r="JQD6" s="36"/>
      <c r="JQE6" s="36"/>
      <c r="JQF6" s="36"/>
      <c r="JQG6" s="36"/>
      <c r="JQH6" s="36"/>
      <c r="JQI6" s="36"/>
      <c r="JQJ6" s="36"/>
      <c r="JQK6" s="36"/>
      <c r="JQL6" s="36"/>
      <c r="JQM6" s="36"/>
      <c r="JQN6" s="36"/>
      <c r="JQO6" s="36"/>
      <c r="JQP6" s="36"/>
      <c r="JQQ6" s="36"/>
      <c r="JQR6" s="36"/>
      <c r="JQS6" s="36"/>
      <c r="JQT6" s="36"/>
      <c r="JQU6" s="36"/>
      <c r="JQV6" s="36"/>
      <c r="JQW6" s="36"/>
      <c r="JQX6" s="36"/>
      <c r="JQY6" s="36"/>
      <c r="JQZ6" s="36"/>
      <c r="JRA6" s="36"/>
      <c r="JRB6" s="36"/>
      <c r="JRC6" s="36"/>
      <c r="JRD6" s="36"/>
      <c r="JRE6" s="36"/>
      <c r="JRF6" s="36"/>
      <c r="JRG6" s="36"/>
      <c r="JRH6" s="36"/>
      <c r="JRI6" s="36"/>
      <c r="JRJ6" s="36"/>
      <c r="JRK6" s="36"/>
      <c r="JRL6" s="36"/>
      <c r="JRM6" s="36"/>
      <c r="JRN6" s="36"/>
      <c r="JRO6" s="36"/>
      <c r="JRP6" s="36"/>
      <c r="JRQ6" s="36"/>
      <c r="JRR6" s="36"/>
      <c r="JRS6" s="36"/>
      <c r="JRT6" s="36"/>
      <c r="JRU6" s="36"/>
      <c r="JRV6" s="36"/>
      <c r="JRW6" s="36"/>
      <c r="JRX6" s="36"/>
      <c r="JRY6" s="36"/>
      <c r="JRZ6" s="36"/>
      <c r="JSA6" s="36"/>
      <c r="JSB6" s="36"/>
      <c r="JSC6" s="36"/>
      <c r="JSD6" s="36"/>
      <c r="JSE6" s="36"/>
      <c r="JSF6" s="36"/>
      <c r="JSG6" s="36"/>
      <c r="JSH6" s="36"/>
      <c r="JSI6" s="36"/>
      <c r="JSJ6" s="36"/>
      <c r="JSK6" s="36"/>
      <c r="JSL6" s="36"/>
      <c r="JSM6" s="36"/>
      <c r="JSN6" s="36"/>
      <c r="JSO6" s="36"/>
      <c r="JSP6" s="36"/>
      <c r="JSQ6" s="36"/>
      <c r="JSR6" s="36"/>
      <c r="JSS6" s="36"/>
      <c r="JST6" s="36"/>
      <c r="JSU6" s="36"/>
      <c r="JSV6" s="36"/>
      <c r="JSW6" s="36"/>
      <c r="JSX6" s="36"/>
      <c r="JSY6" s="36"/>
      <c r="JSZ6" s="36"/>
      <c r="JTA6" s="36"/>
      <c r="JTB6" s="36"/>
      <c r="JTC6" s="36"/>
      <c r="JTD6" s="36"/>
      <c r="JTE6" s="36"/>
      <c r="JTF6" s="36"/>
      <c r="JTG6" s="36"/>
      <c r="JTH6" s="36"/>
      <c r="JTI6" s="36"/>
      <c r="JTJ6" s="36"/>
      <c r="JTK6" s="36"/>
      <c r="JTL6" s="36"/>
      <c r="JTM6" s="36"/>
      <c r="JTN6" s="36"/>
      <c r="JTO6" s="36"/>
      <c r="JTP6" s="36"/>
      <c r="JTQ6" s="36"/>
      <c r="JTR6" s="36"/>
      <c r="JTS6" s="36"/>
      <c r="JTT6" s="36"/>
      <c r="JTU6" s="36"/>
      <c r="JTV6" s="36"/>
      <c r="JTW6" s="36"/>
      <c r="JTX6" s="36"/>
      <c r="JTY6" s="36"/>
      <c r="JTZ6" s="36"/>
      <c r="JUA6" s="36"/>
      <c r="JUB6" s="36"/>
      <c r="JUC6" s="36"/>
      <c r="JUD6" s="36"/>
      <c r="JUE6" s="36"/>
      <c r="JUF6" s="36"/>
      <c r="JUG6" s="36"/>
      <c r="JUH6" s="36"/>
      <c r="JUI6" s="36"/>
      <c r="JUJ6" s="36"/>
      <c r="JUK6" s="36"/>
      <c r="JUL6" s="36"/>
      <c r="JUM6" s="36"/>
      <c r="JUN6" s="36"/>
      <c r="JUO6" s="36"/>
      <c r="JUP6" s="36"/>
      <c r="JUQ6" s="36"/>
      <c r="JUR6" s="36"/>
      <c r="JUS6" s="36"/>
      <c r="JUT6" s="36"/>
      <c r="JUU6" s="36"/>
      <c r="JUV6" s="36"/>
      <c r="JUW6" s="36"/>
      <c r="JUX6" s="36"/>
      <c r="JUY6" s="36"/>
      <c r="JUZ6" s="36"/>
      <c r="JVA6" s="36"/>
      <c r="JVB6" s="36"/>
      <c r="JVC6" s="36"/>
      <c r="JVD6" s="36"/>
      <c r="JVE6" s="36"/>
      <c r="JVF6" s="36"/>
      <c r="JVG6" s="36"/>
      <c r="JVH6" s="36"/>
      <c r="JVI6" s="36"/>
      <c r="JVJ6" s="36"/>
      <c r="JVK6" s="36"/>
      <c r="JVL6" s="36"/>
      <c r="JVM6" s="36"/>
      <c r="JVN6" s="36"/>
      <c r="JVO6" s="36"/>
      <c r="JVP6" s="36"/>
      <c r="JVQ6" s="36"/>
      <c r="JVR6" s="36"/>
      <c r="JVS6" s="36"/>
      <c r="JVT6" s="36"/>
      <c r="JVU6" s="36"/>
      <c r="JVV6" s="36"/>
      <c r="JVW6" s="36"/>
      <c r="JVX6" s="36"/>
      <c r="JVY6" s="36"/>
      <c r="JVZ6" s="36"/>
      <c r="JWA6" s="36"/>
      <c r="JWB6" s="36"/>
      <c r="JWC6" s="36"/>
      <c r="JWD6" s="36"/>
      <c r="JWE6" s="36"/>
      <c r="JWF6" s="36"/>
      <c r="JWG6" s="36"/>
      <c r="JWH6" s="36"/>
      <c r="JWI6" s="36"/>
      <c r="JWJ6" s="36"/>
      <c r="JWK6" s="36"/>
      <c r="JWL6" s="36"/>
      <c r="JWM6" s="36"/>
      <c r="JWN6" s="36"/>
      <c r="JWO6" s="36"/>
      <c r="JWP6" s="36"/>
      <c r="JWQ6" s="36"/>
      <c r="JWR6" s="36"/>
      <c r="JWS6" s="36"/>
      <c r="JWT6" s="36"/>
      <c r="JWU6" s="36"/>
      <c r="JWV6" s="36"/>
      <c r="JWW6" s="36"/>
      <c r="JWX6" s="36"/>
      <c r="JWY6" s="36"/>
      <c r="JWZ6" s="36"/>
      <c r="JXA6" s="36"/>
      <c r="JXB6" s="36"/>
      <c r="JXC6" s="36"/>
      <c r="JXD6" s="36"/>
      <c r="JXE6" s="36"/>
      <c r="JXF6" s="36"/>
      <c r="JXG6" s="36"/>
      <c r="JXH6" s="36"/>
      <c r="JXI6" s="36"/>
      <c r="JXJ6" s="36"/>
      <c r="JXK6" s="36"/>
      <c r="JXL6" s="36"/>
      <c r="JXM6" s="36"/>
      <c r="JXN6" s="36"/>
      <c r="JXO6" s="36"/>
      <c r="JXP6" s="36"/>
      <c r="JXQ6" s="36"/>
      <c r="JXR6" s="36"/>
      <c r="JXS6" s="36"/>
      <c r="JXT6" s="36"/>
      <c r="JXU6" s="36"/>
      <c r="JXV6" s="36"/>
      <c r="JXW6" s="36"/>
      <c r="JXX6" s="36"/>
      <c r="JXY6" s="36"/>
      <c r="JXZ6" s="36"/>
      <c r="JYA6" s="36"/>
      <c r="JYB6" s="36"/>
      <c r="JYC6" s="36"/>
      <c r="JYD6" s="36"/>
      <c r="JYE6" s="36"/>
      <c r="JYF6" s="36"/>
      <c r="JYG6" s="36"/>
      <c r="JYH6" s="36"/>
      <c r="JYI6" s="36"/>
      <c r="JYJ6" s="36"/>
      <c r="JYK6" s="36"/>
      <c r="JYL6" s="36"/>
      <c r="JYM6" s="36"/>
      <c r="JYN6" s="36"/>
      <c r="JYO6" s="36"/>
      <c r="JYP6" s="36"/>
      <c r="JYQ6" s="36"/>
      <c r="JYR6" s="36"/>
      <c r="JYS6" s="36"/>
      <c r="JYT6" s="36"/>
      <c r="JYU6" s="36"/>
      <c r="JYV6" s="36"/>
      <c r="JYW6" s="36"/>
      <c r="JYX6" s="36"/>
      <c r="JYY6" s="36"/>
      <c r="JYZ6" s="36"/>
      <c r="JZA6" s="36"/>
      <c r="JZB6" s="36"/>
      <c r="JZC6" s="36"/>
      <c r="JZD6" s="36"/>
      <c r="JZE6" s="36"/>
      <c r="JZF6" s="36"/>
      <c r="JZG6" s="36"/>
      <c r="JZH6" s="36"/>
      <c r="JZI6" s="36"/>
      <c r="JZJ6" s="36"/>
      <c r="JZK6" s="36"/>
      <c r="JZL6" s="36"/>
      <c r="JZM6" s="36"/>
      <c r="JZN6" s="36"/>
      <c r="JZO6" s="36"/>
      <c r="JZP6" s="36"/>
      <c r="JZQ6" s="36"/>
      <c r="JZR6" s="36"/>
      <c r="JZS6" s="36"/>
      <c r="JZT6" s="36"/>
      <c r="JZU6" s="36"/>
      <c r="JZV6" s="36"/>
      <c r="JZW6" s="36"/>
      <c r="JZX6" s="36"/>
      <c r="JZY6" s="36"/>
      <c r="JZZ6" s="36"/>
      <c r="KAA6" s="36"/>
      <c r="KAB6" s="36"/>
      <c r="KAC6" s="36"/>
      <c r="KAD6" s="36"/>
      <c r="KAE6" s="36"/>
      <c r="KAF6" s="36"/>
      <c r="KAG6" s="36"/>
      <c r="KAH6" s="36"/>
      <c r="KAI6" s="36"/>
      <c r="KAJ6" s="36"/>
      <c r="KAK6" s="36"/>
      <c r="KAL6" s="36"/>
      <c r="KAM6" s="36"/>
      <c r="KAN6" s="36"/>
      <c r="KAO6" s="36"/>
      <c r="KAP6" s="36"/>
      <c r="KAQ6" s="36"/>
      <c r="KAR6" s="36"/>
      <c r="KAS6" s="36"/>
      <c r="KAT6" s="36"/>
      <c r="KAU6" s="36"/>
      <c r="KAV6" s="36"/>
      <c r="KAW6" s="36"/>
      <c r="KAX6" s="36"/>
      <c r="KAY6" s="36"/>
      <c r="KAZ6" s="36"/>
      <c r="KBA6" s="36"/>
      <c r="KBB6" s="36"/>
      <c r="KBC6" s="36"/>
      <c r="KBD6" s="36"/>
      <c r="KBE6" s="36"/>
      <c r="KBF6" s="36"/>
      <c r="KBG6" s="36"/>
      <c r="KBH6" s="36"/>
      <c r="KBI6" s="36"/>
      <c r="KBJ6" s="36"/>
      <c r="KBK6" s="36"/>
      <c r="KBL6" s="36"/>
      <c r="KBM6" s="36"/>
      <c r="KBN6" s="36"/>
      <c r="KBO6" s="36"/>
      <c r="KBP6" s="36"/>
      <c r="KBQ6" s="36"/>
      <c r="KBR6" s="36"/>
      <c r="KBS6" s="36"/>
      <c r="KBT6" s="36"/>
      <c r="KBU6" s="36"/>
      <c r="KBV6" s="36"/>
      <c r="KBW6" s="36"/>
      <c r="KBX6" s="36"/>
      <c r="KBY6" s="36"/>
      <c r="KBZ6" s="36"/>
      <c r="KCA6" s="36"/>
      <c r="KCB6" s="36"/>
      <c r="KCC6" s="36"/>
      <c r="KCD6" s="36"/>
      <c r="KCE6" s="36"/>
      <c r="KCF6" s="36"/>
      <c r="KCG6" s="36"/>
      <c r="KCH6" s="36"/>
      <c r="KCI6" s="36"/>
      <c r="KCJ6" s="36"/>
      <c r="KCK6" s="36"/>
      <c r="KCL6" s="36"/>
      <c r="KCM6" s="36"/>
      <c r="KCN6" s="36"/>
      <c r="KCO6" s="36"/>
      <c r="KCP6" s="36"/>
      <c r="KCQ6" s="36"/>
      <c r="KCR6" s="36"/>
      <c r="KCS6" s="36"/>
      <c r="KCT6" s="36"/>
      <c r="KCU6" s="36"/>
      <c r="KCV6" s="36"/>
      <c r="KCW6" s="36"/>
      <c r="KCX6" s="36"/>
      <c r="KCY6" s="36"/>
      <c r="KCZ6" s="36"/>
      <c r="KDA6" s="36"/>
      <c r="KDB6" s="36"/>
      <c r="KDC6" s="36"/>
      <c r="KDD6" s="36"/>
      <c r="KDE6" s="36"/>
      <c r="KDF6" s="36"/>
      <c r="KDG6" s="36"/>
      <c r="KDH6" s="36"/>
      <c r="KDI6" s="36"/>
      <c r="KDJ6" s="36"/>
      <c r="KDK6" s="36"/>
      <c r="KDL6" s="36"/>
      <c r="KDM6" s="36"/>
      <c r="KDN6" s="36"/>
      <c r="KDO6" s="36"/>
      <c r="KDP6" s="36"/>
      <c r="KDQ6" s="36"/>
      <c r="KDR6" s="36"/>
      <c r="KDS6" s="36"/>
      <c r="KDT6" s="36"/>
      <c r="KDU6" s="36"/>
      <c r="KDV6" s="36"/>
      <c r="KDW6" s="36"/>
      <c r="KDX6" s="36"/>
      <c r="KDY6" s="36"/>
      <c r="KDZ6" s="36"/>
      <c r="KEA6" s="36"/>
      <c r="KEB6" s="36"/>
      <c r="KEC6" s="36"/>
      <c r="KED6" s="36"/>
      <c r="KEE6" s="36"/>
      <c r="KEF6" s="36"/>
      <c r="KEG6" s="36"/>
      <c r="KEH6" s="36"/>
      <c r="KEI6" s="36"/>
      <c r="KEJ6" s="36"/>
      <c r="KEK6" s="36"/>
      <c r="KEL6" s="36"/>
      <c r="KEM6" s="36"/>
      <c r="KEN6" s="36"/>
      <c r="KEO6" s="36"/>
      <c r="KEP6" s="36"/>
      <c r="KEQ6" s="36"/>
      <c r="KER6" s="36"/>
      <c r="KES6" s="36"/>
      <c r="KET6" s="36"/>
      <c r="KEU6" s="36"/>
      <c r="KEV6" s="36"/>
      <c r="KEW6" s="36"/>
      <c r="KEX6" s="36"/>
      <c r="KEY6" s="36"/>
      <c r="KEZ6" s="36"/>
      <c r="KFA6" s="36"/>
      <c r="KFB6" s="36"/>
      <c r="KFC6" s="36"/>
      <c r="KFD6" s="36"/>
      <c r="KFE6" s="36"/>
      <c r="KFF6" s="36"/>
      <c r="KFG6" s="36"/>
      <c r="KFH6" s="36"/>
      <c r="KFI6" s="36"/>
      <c r="KFJ6" s="36"/>
      <c r="KFK6" s="36"/>
      <c r="KFL6" s="36"/>
      <c r="KFM6" s="36"/>
      <c r="KFN6" s="36"/>
      <c r="KFO6" s="36"/>
      <c r="KFP6" s="36"/>
      <c r="KFQ6" s="36"/>
      <c r="KFR6" s="36"/>
      <c r="KFS6" s="36"/>
      <c r="KFT6" s="36"/>
      <c r="KFU6" s="36"/>
      <c r="KFV6" s="36"/>
      <c r="KFW6" s="36"/>
      <c r="KFX6" s="36"/>
      <c r="KFY6" s="36"/>
      <c r="KFZ6" s="36"/>
      <c r="KGA6" s="36"/>
      <c r="KGB6" s="36"/>
      <c r="KGC6" s="36"/>
      <c r="KGD6" s="36"/>
      <c r="KGE6" s="36"/>
      <c r="KGF6" s="36"/>
      <c r="KGG6" s="36"/>
      <c r="KGH6" s="36"/>
      <c r="KGI6" s="36"/>
      <c r="KGJ6" s="36"/>
      <c r="KGK6" s="36"/>
      <c r="KGL6" s="36"/>
      <c r="KGM6" s="36"/>
      <c r="KGN6" s="36"/>
      <c r="KGO6" s="36"/>
      <c r="KGP6" s="36"/>
      <c r="KGQ6" s="36"/>
      <c r="KGR6" s="36"/>
      <c r="KGS6" s="36"/>
      <c r="KGT6" s="36"/>
      <c r="KGU6" s="36"/>
      <c r="KGV6" s="36"/>
      <c r="KGW6" s="36"/>
      <c r="KGX6" s="36"/>
      <c r="KGY6" s="36"/>
      <c r="KGZ6" s="36"/>
      <c r="KHA6" s="36"/>
      <c r="KHB6" s="36"/>
      <c r="KHC6" s="36"/>
      <c r="KHD6" s="36"/>
      <c r="KHE6" s="36"/>
      <c r="KHF6" s="36"/>
      <c r="KHG6" s="36"/>
      <c r="KHH6" s="36"/>
      <c r="KHI6" s="36"/>
      <c r="KHJ6" s="36"/>
      <c r="KHK6" s="36"/>
      <c r="KHL6" s="36"/>
      <c r="KHM6" s="36"/>
      <c r="KHN6" s="36"/>
      <c r="KHO6" s="36"/>
      <c r="KHP6" s="36"/>
      <c r="KHQ6" s="36"/>
      <c r="KHR6" s="36"/>
      <c r="KHS6" s="36"/>
      <c r="KHT6" s="36"/>
      <c r="KHU6" s="36"/>
      <c r="KHV6" s="36"/>
      <c r="KHW6" s="36"/>
      <c r="KHX6" s="36"/>
      <c r="KHY6" s="36"/>
      <c r="KHZ6" s="36"/>
      <c r="KIA6" s="36"/>
      <c r="KIB6" s="36"/>
      <c r="KIC6" s="36"/>
      <c r="KID6" s="36"/>
      <c r="KIE6" s="36"/>
      <c r="KIF6" s="36"/>
      <c r="KIG6" s="36"/>
      <c r="KIH6" s="36"/>
      <c r="KII6" s="36"/>
      <c r="KIJ6" s="36"/>
      <c r="KIK6" s="36"/>
      <c r="KIL6" s="36"/>
      <c r="KIM6" s="36"/>
      <c r="KIN6" s="36"/>
      <c r="KIO6" s="36"/>
      <c r="KIP6" s="36"/>
      <c r="KIQ6" s="36"/>
      <c r="KIR6" s="36"/>
      <c r="KIS6" s="36"/>
      <c r="KIT6" s="36"/>
      <c r="KIU6" s="36"/>
      <c r="KIV6" s="36"/>
      <c r="KIW6" s="36"/>
      <c r="KIX6" s="36"/>
      <c r="KIY6" s="36"/>
      <c r="KIZ6" s="36"/>
      <c r="KJA6" s="36"/>
      <c r="KJB6" s="36"/>
      <c r="KJC6" s="36"/>
      <c r="KJD6" s="36"/>
      <c r="KJE6" s="36"/>
      <c r="KJF6" s="36"/>
      <c r="KJG6" s="36"/>
      <c r="KJH6" s="36"/>
      <c r="KJI6" s="36"/>
      <c r="KJJ6" s="36"/>
      <c r="KJK6" s="36"/>
      <c r="KJL6" s="36"/>
      <c r="KJM6" s="36"/>
      <c r="KJN6" s="36"/>
      <c r="KJO6" s="36"/>
      <c r="KJP6" s="36"/>
      <c r="KJQ6" s="36"/>
      <c r="KJR6" s="36"/>
      <c r="KJS6" s="36"/>
      <c r="KJT6" s="36"/>
      <c r="KJU6" s="36"/>
      <c r="KJV6" s="36"/>
      <c r="KJW6" s="36"/>
      <c r="KJX6" s="36"/>
      <c r="KJY6" s="36"/>
      <c r="KJZ6" s="36"/>
      <c r="KKA6" s="36"/>
      <c r="KKB6" s="36"/>
      <c r="KKC6" s="36"/>
      <c r="KKD6" s="36"/>
      <c r="KKE6" s="36"/>
      <c r="KKF6" s="36"/>
      <c r="KKG6" s="36"/>
      <c r="KKH6" s="36"/>
      <c r="KKI6" s="36"/>
      <c r="KKJ6" s="36"/>
      <c r="KKK6" s="36"/>
      <c r="KKL6" s="36"/>
      <c r="KKM6" s="36"/>
      <c r="KKN6" s="36"/>
      <c r="KKO6" s="36"/>
      <c r="KKP6" s="36"/>
      <c r="KKQ6" s="36"/>
      <c r="KKR6" s="36"/>
      <c r="KKS6" s="36"/>
      <c r="KKT6" s="36"/>
      <c r="KKU6" s="36"/>
      <c r="KKV6" s="36"/>
      <c r="KKW6" s="36"/>
      <c r="KKX6" s="36"/>
      <c r="KKY6" s="36"/>
      <c r="KKZ6" s="36"/>
      <c r="KLA6" s="36"/>
      <c r="KLB6" s="36"/>
      <c r="KLC6" s="36"/>
      <c r="KLD6" s="36"/>
      <c r="KLE6" s="36"/>
      <c r="KLF6" s="36"/>
      <c r="KLG6" s="36"/>
      <c r="KLH6" s="36"/>
      <c r="KLI6" s="36"/>
      <c r="KLJ6" s="36"/>
      <c r="KLK6" s="36"/>
      <c r="KLL6" s="36"/>
      <c r="KLM6" s="36"/>
      <c r="KLN6" s="36"/>
      <c r="KLO6" s="36"/>
      <c r="KLP6" s="36"/>
      <c r="KLQ6" s="36"/>
      <c r="KLR6" s="36"/>
      <c r="KLS6" s="36"/>
      <c r="KLT6" s="36"/>
      <c r="KLU6" s="36"/>
      <c r="KLV6" s="36"/>
      <c r="KLW6" s="36"/>
      <c r="KLX6" s="36"/>
      <c r="KLY6" s="36"/>
      <c r="KLZ6" s="36"/>
      <c r="KMA6" s="36"/>
      <c r="KMB6" s="36"/>
      <c r="KMC6" s="36"/>
      <c r="KMD6" s="36"/>
      <c r="KME6" s="36"/>
      <c r="KMF6" s="36"/>
      <c r="KMG6" s="36"/>
      <c r="KMH6" s="36"/>
      <c r="KMI6" s="36"/>
      <c r="KMJ6" s="36"/>
      <c r="KMK6" s="36"/>
      <c r="KML6" s="36"/>
      <c r="KMM6" s="36"/>
      <c r="KMN6" s="36"/>
      <c r="KMO6" s="36"/>
      <c r="KMP6" s="36"/>
      <c r="KMQ6" s="36"/>
      <c r="KMR6" s="36"/>
      <c r="KMS6" s="36"/>
      <c r="KMT6" s="36"/>
      <c r="KMU6" s="36"/>
      <c r="KMV6" s="36"/>
      <c r="KMW6" s="36"/>
      <c r="KMX6" s="36"/>
      <c r="KMY6" s="36"/>
      <c r="KMZ6" s="36"/>
      <c r="KNA6" s="36"/>
      <c r="KNB6" s="36"/>
      <c r="KNC6" s="36"/>
      <c r="KND6" s="36"/>
      <c r="KNE6" s="36"/>
      <c r="KNF6" s="36"/>
      <c r="KNG6" s="36"/>
      <c r="KNH6" s="36"/>
      <c r="KNI6" s="36"/>
      <c r="KNJ6" s="36"/>
      <c r="KNK6" s="36"/>
      <c r="KNL6" s="36"/>
      <c r="KNM6" s="36"/>
      <c r="KNN6" s="36"/>
      <c r="KNO6" s="36"/>
      <c r="KNP6" s="36"/>
      <c r="KNQ6" s="36"/>
      <c r="KNR6" s="36"/>
      <c r="KNS6" s="36"/>
      <c r="KNT6" s="36"/>
      <c r="KNU6" s="36"/>
      <c r="KNV6" s="36"/>
      <c r="KNW6" s="36"/>
      <c r="KNX6" s="36"/>
      <c r="KNY6" s="36"/>
      <c r="KNZ6" s="36"/>
      <c r="KOA6" s="36"/>
      <c r="KOB6" s="36"/>
      <c r="KOC6" s="36"/>
      <c r="KOD6" s="36"/>
      <c r="KOE6" s="36"/>
      <c r="KOF6" s="36"/>
      <c r="KOG6" s="36"/>
      <c r="KOH6" s="36"/>
      <c r="KOI6" s="36"/>
      <c r="KOJ6" s="36"/>
      <c r="KOK6" s="36"/>
      <c r="KOL6" s="36"/>
      <c r="KOM6" s="36"/>
      <c r="KON6" s="36"/>
      <c r="KOO6" s="36"/>
      <c r="KOP6" s="36"/>
      <c r="KOQ6" s="36"/>
      <c r="KOR6" s="36"/>
      <c r="KOS6" s="36"/>
      <c r="KOT6" s="36"/>
      <c r="KOU6" s="36"/>
      <c r="KOV6" s="36"/>
      <c r="KOW6" s="36"/>
      <c r="KOX6" s="36"/>
      <c r="KOY6" s="36"/>
      <c r="KOZ6" s="36"/>
      <c r="KPA6" s="36"/>
      <c r="KPB6" s="36"/>
      <c r="KPC6" s="36"/>
      <c r="KPD6" s="36"/>
      <c r="KPE6" s="36"/>
      <c r="KPF6" s="36"/>
      <c r="KPG6" s="36"/>
      <c r="KPH6" s="36"/>
      <c r="KPI6" s="36"/>
      <c r="KPJ6" s="36"/>
      <c r="KPK6" s="36"/>
      <c r="KPL6" s="36"/>
      <c r="KPM6" s="36"/>
      <c r="KPN6" s="36"/>
      <c r="KPO6" s="36"/>
      <c r="KPP6" s="36"/>
      <c r="KPQ6" s="36"/>
      <c r="KPR6" s="36"/>
      <c r="KPS6" s="36"/>
      <c r="KPT6" s="36"/>
      <c r="KPU6" s="36"/>
      <c r="KPV6" s="36"/>
      <c r="KPW6" s="36"/>
      <c r="KPX6" s="36"/>
      <c r="KPY6" s="36"/>
      <c r="KPZ6" s="36"/>
      <c r="KQA6" s="36"/>
      <c r="KQB6" s="36"/>
      <c r="KQC6" s="36"/>
      <c r="KQD6" s="36"/>
      <c r="KQE6" s="36"/>
      <c r="KQF6" s="36"/>
      <c r="KQG6" s="36"/>
      <c r="KQH6" s="36"/>
      <c r="KQI6" s="36"/>
      <c r="KQJ6" s="36"/>
      <c r="KQK6" s="36"/>
      <c r="KQL6" s="36"/>
      <c r="KQM6" s="36"/>
      <c r="KQN6" s="36"/>
      <c r="KQO6" s="36"/>
      <c r="KQP6" s="36"/>
      <c r="KQQ6" s="36"/>
      <c r="KQR6" s="36"/>
      <c r="KQS6" s="36"/>
      <c r="KQT6" s="36"/>
      <c r="KQU6" s="36"/>
      <c r="KQV6" s="36"/>
      <c r="KQW6" s="36"/>
      <c r="KQX6" s="36"/>
      <c r="KQY6" s="36"/>
      <c r="KQZ6" s="36"/>
      <c r="KRA6" s="36"/>
      <c r="KRB6" s="36"/>
      <c r="KRC6" s="36"/>
      <c r="KRD6" s="36"/>
      <c r="KRE6" s="36"/>
      <c r="KRF6" s="36"/>
      <c r="KRG6" s="36"/>
      <c r="KRH6" s="36"/>
      <c r="KRI6" s="36"/>
      <c r="KRJ6" s="36"/>
      <c r="KRK6" s="36"/>
      <c r="KRL6" s="36"/>
      <c r="KRM6" s="36"/>
      <c r="KRN6" s="36"/>
      <c r="KRO6" s="36"/>
      <c r="KRP6" s="36"/>
      <c r="KRQ6" s="36"/>
      <c r="KRR6" s="36"/>
      <c r="KRS6" s="36"/>
      <c r="KRT6" s="36"/>
      <c r="KRU6" s="36"/>
      <c r="KRV6" s="36"/>
      <c r="KRW6" s="36"/>
      <c r="KRX6" s="36"/>
      <c r="KRY6" s="36"/>
      <c r="KRZ6" s="36"/>
      <c r="KSA6" s="36"/>
      <c r="KSB6" s="36"/>
      <c r="KSC6" s="36"/>
      <c r="KSD6" s="36"/>
      <c r="KSE6" s="36"/>
      <c r="KSF6" s="36"/>
      <c r="KSG6" s="36"/>
      <c r="KSH6" s="36"/>
      <c r="KSI6" s="36"/>
      <c r="KSJ6" s="36"/>
      <c r="KSK6" s="36"/>
      <c r="KSL6" s="36"/>
      <c r="KSM6" s="36"/>
      <c r="KSN6" s="36"/>
      <c r="KSO6" s="36"/>
      <c r="KSP6" s="36"/>
      <c r="KSQ6" s="36"/>
      <c r="KSR6" s="36"/>
      <c r="KSS6" s="36"/>
      <c r="KST6" s="36"/>
      <c r="KSU6" s="36"/>
      <c r="KSV6" s="36"/>
      <c r="KSW6" s="36"/>
      <c r="KSX6" s="36"/>
      <c r="KSY6" s="36"/>
      <c r="KSZ6" s="36"/>
      <c r="KTA6" s="36"/>
      <c r="KTB6" s="36"/>
      <c r="KTC6" s="36"/>
      <c r="KTD6" s="36"/>
      <c r="KTE6" s="36"/>
      <c r="KTF6" s="36"/>
      <c r="KTG6" s="36"/>
      <c r="KTH6" s="36"/>
      <c r="KTI6" s="36"/>
      <c r="KTJ6" s="36"/>
      <c r="KTK6" s="36"/>
      <c r="KTL6" s="36"/>
      <c r="KTM6" s="36"/>
      <c r="KTN6" s="36"/>
      <c r="KTO6" s="36"/>
      <c r="KTP6" s="36"/>
      <c r="KTQ6" s="36"/>
      <c r="KTR6" s="36"/>
      <c r="KTS6" s="36"/>
      <c r="KTT6" s="36"/>
      <c r="KTU6" s="36"/>
      <c r="KTV6" s="36"/>
      <c r="KTW6" s="36"/>
      <c r="KTX6" s="36"/>
      <c r="KTY6" s="36"/>
      <c r="KTZ6" s="36"/>
      <c r="KUA6" s="36"/>
      <c r="KUB6" s="36"/>
      <c r="KUC6" s="36"/>
      <c r="KUD6" s="36"/>
      <c r="KUE6" s="36"/>
      <c r="KUF6" s="36"/>
      <c r="KUG6" s="36"/>
      <c r="KUH6" s="36"/>
      <c r="KUI6" s="36"/>
      <c r="KUJ6" s="36"/>
      <c r="KUK6" s="36"/>
      <c r="KUL6" s="36"/>
      <c r="KUM6" s="36"/>
      <c r="KUN6" s="36"/>
      <c r="KUO6" s="36"/>
      <c r="KUP6" s="36"/>
      <c r="KUQ6" s="36"/>
      <c r="KUR6" s="36"/>
      <c r="KUS6" s="36"/>
      <c r="KUT6" s="36"/>
      <c r="KUU6" s="36"/>
      <c r="KUV6" s="36"/>
      <c r="KUW6" s="36"/>
      <c r="KUX6" s="36"/>
      <c r="KUY6" s="36"/>
      <c r="KUZ6" s="36"/>
      <c r="KVA6" s="36"/>
      <c r="KVB6" s="36"/>
      <c r="KVC6" s="36"/>
      <c r="KVD6" s="36"/>
      <c r="KVE6" s="36"/>
      <c r="KVF6" s="36"/>
      <c r="KVG6" s="36"/>
      <c r="KVH6" s="36"/>
      <c r="KVI6" s="36"/>
      <c r="KVJ6" s="36"/>
      <c r="KVK6" s="36"/>
      <c r="KVL6" s="36"/>
      <c r="KVM6" s="36"/>
      <c r="KVN6" s="36"/>
      <c r="KVO6" s="36"/>
      <c r="KVP6" s="36"/>
      <c r="KVQ6" s="36"/>
      <c r="KVR6" s="36"/>
      <c r="KVS6" s="36"/>
      <c r="KVT6" s="36"/>
      <c r="KVU6" s="36"/>
      <c r="KVV6" s="36"/>
      <c r="KVW6" s="36"/>
      <c r="KVX6" s="36"/>
      <c r="KVY6" s="36"/>
      <c r="KVZ6" s="36"/>
      <c r="KWA6" s="36"/>
      <c r="KWB6" s="36"/>
      <c r="KWC6" s="36"/>
      <c r="KWD6" s="36"/>
      <c r="KWE6" s="36"/>
      <c r="KWF6" s="36"/>
      <c r="KWG6" s="36"/>
      <c r="KWH6" s="36"/>
      <c r="KWI6" s="36"/>
      <c r="KWJ6" s="36"/>
      <c r="KWK6" s="36"/>
      <c r="KWL6" s="36"/>
      <c r="KWM6" s="36"/>
      <c r="KWN6" s="36"/>
      <c r="KWO6" s="36"/>
      <c r="KWP6" s="36"/>
      <c r="KWQ6" s="36"/>
      <c r="KWR6" s="36"/>
      <c r="KWS6" s="36"/>
      <c r="KWT6" s="36"/>
      <c r="KWU6" s="36"/>
      <c r="KWV6" s="36"/>
      <c r="KWW6" s="36"/>
      <c r="KWX6" s="36"/>
      <c r="KWY6" s="36"/>
      <c r="KWZ6" s="36"/>
      <c r="KXA6" s="36"/>
      <c r="KXB6" s="36"/>
      <c r="KXC6" s="36"/>
      <c r="KXD6" s="36"/>
      <c r="KXE6" s="36"/>
      <c r="KXF6" s="36"/>
      <c r="KXG6" s="36"/>
      <c r="KXH6" s="36"/>
      <c r="KXI6" s="36"/>
      <c r="KXJ6" s="36"/>
      <c r="KXK6" s="36"/>
      <c r="KXL6" s="36"/>
      <c r="KXM6" s="36"/>
      <c r="KXN6" s="36"/>
      <c r="KXO6" s="36"/>
      <c r="KXP6" s="36"/>
      <c r="KXQ6" s="36"/>
      <c r="KXR6" s="36"/>
      <c r="KXS6" s="36"/>
      <c r="KXT6" s="36"/>
      <c r="KXU6" s="36"/>
      <c r="KXV6" s="36"/>
      <c r="KXW6" s="36"/>
      <c r="KXX6" s="36"/>
      <c r="KXY6" s="36"/>
      <c r="KXZ6" s="36"/>
      <c r="KYA6" s="36"/>
      <c r="KYB6" s="36"/>
      <c r="KYC6" s="36"/>
      <c r="KYD6" s="36"/>
      <c r="KYE6" s="36"/>
      <c r="KYF6" s="36"/>
      <c r="KYG6" s="36"/>
      <c r="KYH6" s="36"/>
      <c r="KYI6" s="36"/>
      <c r="KYJ6" s="36"/>
      <c r="KYK6" s="36"/>
      <c r="KYL6" s="36"/>
      <c r="KYM6" s="36"/>
      <c r="KYN6" s="36"/>
      <c r="KYO6" s="36"/>
      <c r="KYP6" s="36"/>
      <c r="KYQ6" s="36"/>
      <c r="KYR6" s="36"/>
      <c r="KYS6" s="36"/>
      <c r="KYT6" s="36"/>
      <c r="KYU6" s="36"/>
      <c r="KYV6" s="36"/>
      <c r="KYW6" s="36"/>
      <c r="KYX6" s="36"/>
      <c r="KYY6" s="36"/>
      <c r="KYZ6" s="36"/>
      <c r="KZA6" s="36"/>
      <c r="KZB6" s="36"/>
      <c r="KZC6" s="36"/>
      <c r="KZD6" s="36"/>
      <c r="KZE6" s="36"/>
      <c r="KZF6" s="36"/>
      <c r="KZG6" s="36"/>
      <c r="KZH6" s="36"/>
      <c r="KZI6" s="36"/>
      <c r="KZJ6" s="36"/>
      <c r="KZK6" s="36"/>
      <c r="KZL6" s="36"/>
      <c r="KZM6" s="36"/>
      <c r="KZN6" s="36"/>
      <c r="KZO6" s="36"/>
      <c r="KZP6" s="36"/>
      <c r="KZQ6" s="36"/>
      <c r="KZR6" s="36"/>
      <c r="KZS6" s="36"/>
      <c r="KZT6" s="36"/>
      <c r="KZU6" s="36"/>
      <c r="KZV6" s="36"/>
      <c r="KZW6" s="36"/>
      <c r="KZX6" s="36"/>
      <c r="KZY6" s="36"/>
      <c r="KZZ6" s="36"/>
      <c r="LAA6" s="36"/>
      <c r="LAB6" s="36"/>
      <c r="LAC6" s="36"/>
      <c r="LAD6" s="36"/>
      <c r="LAE6" s="36"/>
      <c r="LAF6" s="36"/>
      <c r="LAG6" s="36"/>
      <c r="LAH6" s="36"/>
      <c r="LAI6" s="36"/>
      <c r="LAJ6" s="36"/>
      <c r="LAK6" s="36"/>
      <c r="LAL6" s="36"/>
      <c r="LAM6" s="36"/>
      <c r="LAN6" s="36"/>
      <c r="LAO6" s="36"/>
      <c r="LAP6" s="36"/>
      <c r="LAQ6" s="36"/>
      <c r="LAR6" s="36"/>
      <c r="LAS6" s="36"/>
      <c r="LAT6" s="36"/>
      <c r="LAU6" s="36"/>
      <c r="LAV6" s="36"/>
      <c r="LAW6" s="36"/>
      <c r="LAX6" s="36"/>
      <c r="LAY6" s="36"/>
      <c r="LAZ6" s="36"/>
      <c r="LBA6" s="36"/>
      <c r="LBB6" s="36"/>
      <c r="LBC6" s="36"/>
      <c r="LBD6" s="36"/>
      <c r="LBE6" s="36"/>
      <c r="LBF6" s="36"/>
      <c r="LBG6" s="36"/>
      <c r="LBH6" s="36"/>
      <c r="LBI6" s="36"/>
      <c r="LBJ6" s="36"/>
      <c r="LBK6" s="36"/>
      <c r="LBL6" s="36"/>
      <c r="LBM6" s="36"/>
      <c r="LBN6" s="36"/>
      <c r="LBO6" s="36"/>
      <c r="LBP6" s="36"/>
      <c r="LBQ6" s="36"/>
      <c r="LBR6" s="36"/>
      <c r="LBS6" s="36"/>
      <c r="LBT6" s="36"/>
      <c r="LBU6" s="36"/>
      <c r="LBV6" s="36"/>
      <c r="LBW6" s="36"/>
      <c r="LBX6" s="36"/>
      <c r="LBY6" s="36"/>
      <c r="LBZ6" s="36"/>
      <c r="LCA6" s="36"/>
      <c r="LCB6" s="36"/>
      <c r="LCC6" s="36"/>
      <c r="LCD6" s="36"/>
      <c r="LCE6" s="36"/>
      <c r="LCF6" s="36"/>
      <c r="LCG6" s="36"/>
      <c r="LCH6" s="36"/>
      <c r="LCI6" s="36"/>
      <c r="LCJ6" s="36"/>
      <c r="LCK6" s="36"/>
      <c r="LCL6" s="36"/>
      <c r="LCM6" s="36"/>
      <c r="LCN6" s="36"/>
      <c r="LCO6" s="36"/>
      <c r="LCP6" s="36"/>
      <c r="LCQ6" s="36"/>
      <c r="LCR6" s="36"/>
      <c r="LCS6" s="36"/>
      <c r="LCT6" s="36"/>
      <c r="LCU6" s="36"/>
      <c r="LCV6" s="36"/>
      <c r="LCW6" s="36"/>
      <c r="LCX6" s="36"/>
      <c r="LCY6" s="36"/>
      <c r="LCZ6" s="36"/>
      <c r="LDA6" s="36"/>
      <c r="LDB6" s="36"/>
      <c r="LDC6" s="36"/>
      <c r="LDD6" s="36"/>
      <c r="LDE6" s="36"/>
      <c r="LDF6" s="36"/>
      <c r="LDG6" s="36"/>
      <c r="LDH6" s="36"/>
      <c r="LDI6" s="36"/>
      <c r="LDJ6" s="36"/>
      <c r="LDK6" s="36"/>
      <c r="LDL6" s="36"/>
      <c r="LDM6" s="36"/>
      <c r="LDN6" s="36"/>
      <c r="LDO6" s="36"/>
      <c r="LDP6" s="36"/>
      <c r="LDQ6" s="36"/>
      <c r="LDR6" s="36"/>
      <c r="LDS6" s="36"/>
      <c r="LDT6" s="36"/>
      <c r="LDU6" s="36"/>
      <c r="LDV6" s="36"/>
      <c r="LDW6" s="36"/>
      <c r="LDX6" s="36"/>
      <c r="LDY6" s="36"/>
      <c r="LDZ6" s="36"/>
      <c r="LEA6" s="36"/>
      <c r="LEB6" s="36"/>
      <c r="LEC6" s="36"/>
      <c r="LED6" s="36"/>
      <c r="LEE6" s="36"/>
      <c r="LEF6" s="36"/>
      <c r="LEG6" s="36"/>
      <c r="LEH6" s="36"/>
      <c r="LEI6" s="36"/>
      <c r="LEJ6" s="36"/>
      <c r="LEK6" s="36"/>
      <c r="LEL6" s="36"/>
      <c r="LEM6" s="36"/>
      <c r="LEN6" s="36"/>
      <c r="LEO6" s="36"/>
      <c r="LEP6" s="36"/>
      <c r="LEQ6" s="36"/>
      <c r="LER6" s="36"/>
      <c r="LES6" s="36"/>
      <c r="LET6" s="36"/>
      <c r="LEU6" s="36"/>
      <c r="LEV6" s="36"/>
      <c r="LEW6" s="36"/>
      <c r="LEX6" s="36"/>
      <c r="LEY6" s="36"/>
      <c r="LEZ6" s="36"/>
      <c r="LFA6" s="36"/>
      <c r="LFB6" s="36"/>
      <c r="LFC6" s="36"/>
      <c r="LFD6" s="36"/>
      <c r="LFE6" s="36"/>
      <c r="LFF6" s="36"/>
      <c r="LFG6" s="36"/>
      <c r="LFH6" s="36"/>
      <c r="LFI6" s="36"/>
      <c r="LFJ6" s="36"/>
      <c r="LFK6" s="36"/>
      <c r="LFL6" s="36"/>
      <c r="LFM6" s="36"/>
      <c r="LFN6" s="36"/>
      <c r="LFO6" s="36"/>
      <c r="LFP6" s="36"/>
      <c r="LFQ6" s="36"/>
      <c r="LFR6" s="36"/>
      <c r="LFS6" s="36"/>
      <c r="LFT6" s="36"/>
      <c r="LFU6" s="36"/>
      <c r="LFV6" s="36"/>
      <c r="LFW6" s="36"/>
      <c r="LFX6" s="36"/>
      <c r="LFY6" s="36"/>
      <c r="LFZ6" s="36"/>
      <c r="LGA6" s="36"/>
      <c r="LGB6" s="36"/>
      <c r="LGC6" s="36"/>
      <c r="LGD6" s="36"/>
      <c r="LGE6" s="36"/>
      <c r="LGF6" s="36"/>
      <c r="LGG6" s="36"/>
      <c r="LGH6" s="36"/>
      <c r="LGI6" s="36"/>
      <c r="LGJ6" s="36"/>
      <c r="LGK6" s="36"/>
      <c r="LGL6" s="36"/>
      <c r="LGM6" s="36"/>
      <c r="LGN6" s="36"/>
      <c r="LGO6" s="36"/>
      <c r="LGP6" s="36"/>
      <c r="LGQ6" s="36"/>
      <c r="LGR6" s="36"/>
      <c r="LGS6" s="36"/>
      <c r="LGT6" s="36"/>
      <c r="LGU6" s="36"/>
      <c r="LGV6" s="36"/>
      <c r="LGW6" s="36"/>
      <c r="LGX6" s="36"/>
      <c r="LGY6" s="36"/>
      <c r="LGZ6" s="36"/>
      <c r="LHA6" s="36"/>
      <c r="LHB6" s="36"/>
      <c r="LHC6" s="36"/>
      <c r="LHD6" s="36"/>
      <c r="LHE6" s="36"/>
      <c r="LHF6" s="36"/>
      <c r="LHG6" s="36"/>
      <c r="LHH6" s="36"/>
      <c r="LHI6" s="36"/>
      <c r="LHJ6" s="36"/>
      <c r="LHK6" s="36"/>
      <c r="LHL6" s="36"/>
      <c r="LHM6" s="36"/>
      <c r="LHN6" s="36"/>
      <c r="LHO6" s="36"/>
      <c r="LHP6" s="36"/>
      <c r="LHQ6" s="36"/>
      <c r="LHR6" s="36"/>
      <c r="LHS6" s="36"/>
      <c r="LHT6" s="36"/>
      <c r="LHU6" s="36"/>
      <c r="LHV6" s="36"/>
      <c r="LHW6" s="36"/>
      <c r="LHX6" s="36"/>
      <c r="LHY6" s="36"/>
      <c r="LHZ6" s="36"/>
      <c r="LIA6" s="36"/>
      <c r="LIB6" s="36"/>
      <c r="LIC6" s="36"/>
      <c r="LID6" s="36"/>
      <c r="LIE6" s="36"/>
      <c r="LIF6" s="36"/>
      <c r="LIG6" s="36"/>
      <c r="LIH6" s="36"/>
      <c r="LII6" s="36"/>
      <c r="LIJ6" s="36"/>
      <c r="LIK6" s="36"/>
      <c r="LIL6" s="36"/>
      <c r="LIM6" s="36"/>
      <c r="LIN6" s="36"/>
      <c r="LIO6" s="36"/>
      <c r="LIP6" s="36"/>
      <c r="LIQ6" s="36"/>
      <c r="LIR6" s="36"/>
      <c r="LIS6" s="36"/>
      <c r="LIT6" s="36"/>
      <c r="LIU6" s="36"/>
      <c r="LIV6" s="36"/>
      <c r="LIW6" s="36"/>
      <c r="LIX6" s="36"/>
      <c r="LIY6" s="36"/>
      <c r="LIZ6" s="36"/>
      <c r="LJA6" s="36"/>
      <c r="LJB6" s="36"/>
      <c r="LJC6" s="36"/>
      <c r="LJD6" s="36"/>
      <c r="LJE6" s="36"/>
      <c r="LJF6" s="36"/>
      <c r="LJG6" s="36"/>
      <c r="LJH6" s="36"/>
      <c r="LJI6" s="36"/>
      <c r="LJJ6" s="36"/>
      <c r="LJK6" s="36"/>
      <c r="LJL6" s="36"/>
      <c r="LJM6" s="36"/>
      <c r="LJN6" s="36"/>
      <c r="LJO6" s="36"/>
      <c r="LJP6" s="36"/>
      <c r="LJQ6" s="36"/>
      <c r="LJR6" s="36"/>
      <c r="LJS6" s="36"/>
      <c r="LJT6" s="36"/>
      <c r="LJU6" s="36"/>
      <c r="LJV6" s="36"/>
      <c r="LJW6" s="36"/>
      <c r="LJX6" s="36"/>
      <c r="LJY6" s="36"/>
      <c r="LJZ6" s="36"/>
      <c r="LKA6" s="36"/>
      <c r="LKB6" s="36"/>
      <c r="LKC6" s="36"/>
      <c r="LKD6" s="36"/>
      <c r="LKE6" s="36"/>
      <c r="LKF6" s="36"/>
      <c r="LKG6" s="36"/>
      <c r="LKH6" s="36"/>
      <c r="LKI6" s="36"/>
      <c r="LKJ6" s="36"/>
      <c r="LKK6" s="36"/>
      <c r="LKL6" s="36"/>
      <c r="LKM6" s="36"/>
      <c r="LKN6" s="36"/>
      <c r="LKO6" s="36"/>
      <c r="LKP6" s="36"/>
      <c r="LKQ6" s="36"/>
      <c r="LKR6" s="36"/>
      <c r="LKS6" s="36"/>
      <c r="LKT6" s="36"/>
      <c r="LKU6" s="36"/>
      <c r="LKV6" s="36"/>
      <c r="LKW6" s="36"/>
      <c r="LKX6" s="36"/>
      <c r="LKY6" s="36"/>
      <c r="LKZ6" s="36"/>
      <c r="LLA6" s="36"/>
      <c r="LLB6" s="36"/>
      <c r="LLC6" s="36"/>
      <c r="LLD6" s="36"/>
      <c r="LLE6" s="36"/>
      <c r="LLF6" s="36"/>
      <c r="LLG6" s="36"/>
      <c r="LLH6" s="36"/>
      <c r="LLI6" s="36"/>
      <c r="LLJ6" s="36"/>
      <c r="LLK6" s="36"/>
      <c r="LLL6" s="36"/>
      <c r="LLM6" s="36"/>
      <c r="LLN6" s="36"/>
      <c r="LLO6" s="36"/>
      <c r="LLP6" s="36"/>
      <c r="LLQ6" s="36"/>
      <c r="LLR6" s="36"/>
      <c r="LLS6" s="36"/>
      <c r="LLT6" s="36"/>
      <c r="LLU6" s="36"/>
      <c r="LLV6" s="36"/>
      <c r="LLW6" s="36"/>
      <c r="LLX6" s="36"/>
      <c r="LLY6" s="36"/>
      <c r="LLZ6" s="36"/>
      <c r="LMA6" s="36"/>
      <c r="LMB6" s="36"/>
      <c r="LMC6" s="36"/>
      <c r="LMD6" s="36"/>
      <c r="LME6" s="36"/>
      <c r="LMF6" s="36"/>
      <c r="LMG6" s="36"/>
      <c r="LMH6" s="36"/>
      <c r="LMI6" s="36"/>
      <c r="LMJ6" s="36"/>
      <c r="LMK6" s="36"/>
      <c r="LML6" s="36"/>
      <c r="LMM6" s="36"/>
      <c r="LMN6" s="36"/>
      <c r="LMO6" s="36"/>
      <c r="LMP6" s="36"/>
      <c r="LMQ6" s="36"/>
      <c r="LMR6" s="36"/>
      <c r="LMS6" s="36"/>
      <c r="LMT6" s="36"/>
      <c r="LMU6" s="36"/>
      <c r="LMV6" s="36"/>
      <c r="LMW6" s="36"/>
      <c r="LMX6" s="36"/>
      <c r="LMY6" s="36"/>
      <c r="LMZ6" s="36"/>
      <c r="LNA6" s="36"/>
      <c r="LNB6" s="36"/>
      <c r="LNC6" s="36"/>
      <c r="LND6" s="36"/>
      <c r="LNE6" s="36"/>
      <c r="LNF6" s="36"/>
      <c r="LNG6" s="36"/>
      <c r="LNH6" s="36"/>
      <c r="LNI6" s="36"/>
      <c r="LNJ6" s="36"/>
      <c r="LNK6" s="36"/>
      <c r="LNL6" s="36"/>
      <c r="LNM6" s="36"/>
      <c r="LNN6" s="36"/>
      <c r="LNO6" s="36"/>
      <c r="LNP6" s="36"/>
      <c r="LNQ6" s="36"/>
      <c r="LNR6" s="36"/>
      <c r="LNS6" s="36"/>
      <c r="LNT6" s="36"/>
      <c r="LNU6" s="36"/>
      <c r="LNV6" s="36"/>
      <c r="LNW6" s="36"/>
      <c r="LNX6" s="36"/>
      <c r="LNY6" s="36"/>
      <c r="LNZ6" s="36"/>
      <c r="LOA6" s="36"/>
      <c r="LOB6" s="36"/>
      <c r="LOC6" s="36"/>
      <c r="LOD6" s="36"/>
      <c r="LOE6" s="36"/>
      <c r="LOF6" s="36"/>
      <c r="LOG6" s="36"/>
      <c r="LOH6" s="36"/>
      <c r="LOI6" s="36"/>
      <c r="LOJ6" s="36"/>
      <c r="LOK6" s="36"/>
      <c r="LOL6" s="36"/>
      <c r="LOM6" s="36"/>
      <c r="LON6" s="36"/>
      <c r="LOO6" s="36"/>
      <c r="LOP6" s="36"/>
      <c r="LOQ6" s="36"/>
      <c r="LOR6" s="36"/>
      <c r="LOS6" s="36"/>
      <c r="LOT6" s="36"/>
      <c r="LOU6" s="36"/>
      <c r="LOV6" s="36"/>
      <c r="LOW6" s="36"/>
      <c r="LOX6" s="36"/>
      <c r="LOY6" s="36"/>
      <c r="LOZ6" s="36"/>
      <c r="LPA6" s="36"/>
      <c r="LPB6" s="36"/>
      <c r="LPC6" s="36"/>
      <c r="LPD6" s="36"/>
      <c r="LPE6" s="36"/>
      <c r="LPF6" s="36"/>
      <c r="LPG6" s="36"/>
      <c r="LPH6" s="36"/>
      <c r="LPI6" s="36"/>
      <c r="LPJ6" s="36"/>
      <c r="LPK6" s="36"/>
      <c r="LPL6" s="36"/>
      <c r="LPM6" s="36"/>
      <c r="LPN6" s="36"/>
      <c r="LPO6" s="36"/>
      <c r="LPP6" s="36"/>
      <c r="LPQ6" s="36"/>
      <c r="LPR6" s="36"/>
      <c r="LPS6" s="36"/>
      <c r="LPT6" s="36"/>
      <c r="LPU6" s="36"/>
      <c r="LPV6" s="36"/>
      <c r="LPW6" s="36"/>
      <c r="LPX6" s="36"/>
      <c r="LPY6" s="36"/>
      <c r="LPZ6" s="36"/>
      <c r="LQA6" s="36"/>
      <c r="LQB6" s="36"/>
      <c r="LQC6" s="36"/>
      <c r="LQD6" s="36"/>
      <c r="LQE6" s="36"/>
      <c r="LQF6" s="36"/>
      <c r="LQG6" s="36"/>
      <c r="LQH6" s="36"/>
      <c r="LQI6" s="36"/>
      <c r="LQJ6" s="36"/>
      <c r="LQK6" s="36"/>
      <c r="LQL6" s="36"/>
      <c r="LQM6" s="36"/>
      <c r="LQN6" s="36"/>
      <c r="LQO6" s="36"/>
      <c r="LQP6" s="36"/>
      <c r="LQQ6" s="36"/>
      <c r="LQR6" s="36"/>
      <c r="LQS6" s="36"/>
      <c r="LQT6" s="36"/>
      <c r="LQU6" s="36"/>
      <c r="LQV6" s="36"/>
      <c r="LQW6" s="36"/>
      <c r="LQX6" s="36"/>
      <c r="LQY6" s="36"/>
      <c r="LQZ6" s="36"/>
      <c r="LRA6" s="36"/>
      <c r="LRB6" s="36"/>
      <c r="LRC6" s="36"/>
      <c r="LRD6" s="36"/>
      <c r="LRE6" s="36"/>
      <c r="LRF6" s="36"/>
      <c r="LRG6" s="36"/>
      <c r="LRH6" s="36"/>
      <c r="LRI6" s="36"/>
      <c r="LRJ6" s="36"/>
      <c r="LRK6" s="36"/>
      <c r="LRL6" s="36"/>
      <c r="LRM6" s="36"/>
      <c r="LRN6" s="36"/>
      <c r="LRO6" s="36"/>
      <c r="LRP6" s="36"/>
      <c r="LRQ6" s="36"/>
      <c r="LRR6" s="36"/>
      <c r="LRS6" s="36"/>
      <c r="LRT6" s="36"/>
      <c r="LRU6" s="36"/>
      <c r="LRV6" s="36"/>
      <c r="LRW6" s="36"/>
      <c r="LRX6" s="36"/>
      <c r="LRY6" s="36"/>
      <c r="LRZ6" s="36"/>
      <c r="LSA6" s="36"/>
      <c r="LSB6" s="36"/>
      <c r="LSC6" s="36"/>
      <c r="LSD6" s="36"/>
      <c r="LSE6" s="36"/>
      <c r="LSF6" s="36"/>
      <c r="LSG6" s="36"/>
      <c r="LSH6" s="36"/>
      <c r="LSI6" s="36"/>
      <c r="LSJ6" s="36"/>
      <c r="LSK6" s="36"/>
      <c r="LSL6" s="36"/>
      <c r="LSM6" s="36"/>
      <c r="LSN6" s="36"/>
      <c r="LSO6" s="36"/>
      <c r="LSP6" s="36"/>
      <c r="LSQ6" s="36"/>
      <c r="LSR6" s="36"/>
      <c r="LSS6" s="36"/>
      <c r="LST6" s="36"/>
      <c r="LSU6" s="36"/>
      <c r="LSV6" s="36"/>
      <c r="LSW6" s="36"/>
      <c r="LSX6" s="36"/>
      <c r="LSY6" s="36"/>
      <c r="LSZ6" s="36"/>
      <c r="LTA6" s="36"/>
      <c r="LTB6" s="36"/>
      <c r="LTC6" s="36"/>
      <c r="LTD6" s="36"/>
      <c r="LTE6" s="36"/>
      <c r="LTF6" s="36"/>
      <c r="LTG6" s="36"/>
      <c r="LTH6" s="36"/>
      <c r="LTI6" s="36"/>
      <c r="LTJ6" s="36"/>
      <c r="LTK6" s="36"/>
      <c r="LTL6" s="36"/>
      <c r="LTM6" s="36"/>
      <c r="LTN6" s="36"/>
      <c r="LTO6" s="36"/>
      <c r="LTP6" s="36"/>
      <c r="LTQ6" s="36"/>
      <c r="LTR6" s="36"/>
      <c r="LTS6" s="36"/>
      <c r="LTT6" s="36"/>
      <c r="LTU6" s="36"/>
      <c r="LTV6" s="36"/>
      <c r="LTW6" s="36"/>
      <c r="LTX6" s="36"/>
      <c r="LTY6" s="36"/>
      <c r="LTZ6" s="36"/>
      <c r="LUA6" s="36"/>
      <c r="LUB6" s="36"/>
      <c r="LUC6" s="36"/>
      <c r="LUD6" s="36"/>
      <c r="LUE6" s="36"/>
      <c r="LUF6" s="36"/>
      <c r="LUG6" s="36"/>
      <c r="LUH6" s="36"/>
      <c r="LUI6" s="36"/>
      <c r="LUJ6" s="36"/>
      <c r="LUK6" s="36"/>
      <c r="LUL6" s="36"/>
      <c r="LUM6" s="36"/>
      <c r="LUN6" s="36"/>
      <c r="LUO6" s="36"/>
      <c r="LUP6" s="36"/>
      <c r="LUQ6" s="36"/>
      <c r="LUR6" s="36"/>
      <c r="LUS6" s="36"/>
      <c r="LUT6" s="36"/>
      <c r="LUU6" s="36"/>
      <c r="LUV6" s="36"/>
      <c r="LUW6" s="36"/>
      <c r="LUX6" s="36"/>
      <c r="LUY6" s="36"/>
      <c r="LUZ6" s="36"/>
      <c r="LVA6" s="36"/>
      <c r="LVB6" s="36"/>
      <c r="LVC6" s="36"/>
      <c r="LVD6" s="36"/>
      <c r="LVE6" s="36"/>
      <c r="LVF6" s="36"/>
      <c r="LVG6" s="36"/>
      <c r="LVH6" s="36"/>
      <c r="LVI6" s="36"/>
      <c r="LVJ6" s="36"/>
      <c r="LVK6" s="36"/>
      <c r="LVL6" s="36"/>
      <c r="LVM6" s="36"/>
      <c r="LVN6" s="36"/>
      <c r="LVO6" s="36"/>
      <c r="LVP6" s="36"/>
      <c r="LVQ6" s="36"/>
      <c r="LVR6" s="36"/>
      <c r="LVS6" s="36"/>
      <c r="LVT6" s="36"/>
      <c r="LVU6" s="36"/>
      <c r="LVV6" s="36"/>
      <c r="LVW6" s="36"/>
      <c r="LVX6" s="36"/>
      <c r="LVY6" s="36"/>
      <c r="LVZ6" s="36"/>
      <c r="LWA6" s="36"/>
      <c r="LWB6" s="36"/>
      <c r="LWC6" s="36"/>
      <c r="LWD6" s="36"/>
      <c r="LWE6" s="36"/>
      <c r="LWF6" s="36"/>
      <c r="LWG6" s="36"/>
      <c r="LWH6" s="36"/>
      <c r="LWI6" s="36"/>
      <c r="LWJ6" s="36"/>
      <c r="LWK6" s="36"/>
      <c r="LWL6" s="36"/>
      <c r="LWM6" s="36"/>
      <c r="LWN6" s="36"/>
      <c r="LWO6" s="36"/>
      <c r="LWP6" s="36"/>
      <c r="LWQ6" s="36"/>
      <c r="LWR6" s="36"/>
      <c r="LWS6" s="36"/>
      <c r="LWT6" s="36"/>
      <c r="LWU6" s="36"/>
      <c r="LWV6" s="36"/>
      <c r="LWW6" s="36"/>
      <c r="LWX6" s="36"/>
      <c r="LWY6" s="36"/>
      <c r="LWZ6" s="36"/>
      <c r="LXA6" s="36"/>
      <c r="LXB6" s="36"/>
      <c r="LXC6" s="36"/>
      <c r="LXD6" s="36"/>
      <c r="LXE6" s="36"/>
      <c r="LXF6" s="36"/>
      <c r="LXG6" s="36"/>
      <c r="LXH6" s="36"/>
      <c r="LXI6" s="36"/>
      <c r="LXJ6" s="36"/>
      <c r="LXK6" s="36"/>
      <c r="LXL6" s="36"/>
      <c r="LXM6" s="36"/>
      <c r="LXN6" s="36"/>
      <c r="LXO6" s="36"/>
      <c r="LXP6" s="36"/>
      <c r="LXQ6" s="36"/>
      <c r="LXR6" s="36"/>
      <c r="LXS6" s="36"/>
      <c r="LXT6" s="36"/>
      <c r="LXU6" s="36"/>
      <c r="LXV6" s="36"/>
      <c r="LXW6" s="36"/>
      <c r="LXX6" s="36"/>
      <c r="LXY6" s="36"/>
      <c r="LXZ6" s="36"/>
      <c r="LYA6" s="36"/>
      <c r="LYB6" s="36"/>
      <c r="LYC6" s="36"/>
      <c r="LYD6" s="36"/>
      <c r="LYE6" s="36"/>
      <c r="LYF6" s="36"/>
      <c r="LYG6" s="36"/>
      <c r="LYH6" s="36"/>
      <c r="LYI6" s="36"/>
      <c r="LYJ6" s="36"/>
      <c r="LYK6" s="36"/>
      <c r="LYL6" s="36"/>
      <c r="LYM6" s="36"/>
      <c r="LYN6" s="36"/>
      <c r="LYO6" s="36"/>
      <c r="LYP6" s="36"/>
      <c r="LYQ6" s="36"/>
      <c r="LYR6" s="36"/>
      <c r="LYS6" s="36"/>
      <c r="LYT6" s="36"/>
      <c r="LYU6" s="36"/>
      <c r="LYV6" s="36"/>
      <c r="LYW6" s="36"/>
      <c r="LYX6" s="36"/>
      <c r="LYY6" s="36"/>
      <c r="LYZ6" s="36"/>
      <c r="LZA6" s="36"/>
      <c r="LZB6" s="36"/>
      <c r="LZC6" s="36"/>
      <c r="LZD6" s="36"/>
      <c r="LZE6" s="36"/>
      <c r="LZF6" s="36"/>
      <c r="LZG6" s="36"/>
      <c r="LZH6" s="36"/>
      <c r="LZI6" s="36"/>
      <c r="LZJ6" s="36"/>
      <c r="LZK6" s="36"/>
      <c r="LZL6" s="36"/>
      <c r="LZM6" s="36"/>
      <c r="LZN6" s="36"/>
      <c r="LZO6" s="36"/>
      <c r="LZP6" s="36"/>
      <c r="LZQ6" s="36"/>
      <c r="LZR6" s="36"/>
      <c r="LZS6" s="36"/>
      <c r="LZT6" s="36"/>
      <c r="LZU6" s="36"/>
      <c r="LZV6" s="36"/>
      <c r="LZW6" s="36"/>
      <c r="LZX6" s="36"/>
      <c r="LZY6" s="36"/>
      <c r="LZZ6" s="36"/>
      <c r="MAA6" s="36"/>
      <c r="MAB6" s="36"/>
      <c r="MAC6" s="36"/>
      <c r="MAD6" s="36"/>
      <c r="MAE6" s="36"/>
      <c r="MAF6" s="36"/>
      <c r="MAG6" s="36"/>
      <c r="MAH6" s="36"/>
      <c r="MAI6" s="36"/>
      <c r="MAJ6" s="36"/>
      <c r="MAK6" s="36"/>
      <c r="MAL6" s="36"/>
      <c r="MAM6" s="36"/>
      <c r="MAN6" s="36"/>
      <c r="MAO6" s="36"/>
      <c r="MAP6" s="36"/>
      <c r="MAQ6" s="36"/>
      <c r="MAR6" s="36"/>
      <c r="MAS6" s="36"/>
      <c r="MAT6" s="36"/>
      <c r="MAU6" s="36"/>
      <c r="MAV6" s="36"/>
      <c r="MAW6" s="36"/>
      <c r="MAX6" s="36"/>
      <c r="MAY6" s="36"/>
      <c r="MAZ6" s="36"/>
      <c r="MBA6" s="36"/>
      <c r="MBB6" s="36"/>
      <c r="MBC6" s="36"/>
      <c r="MBD6" s="36"/>
      <c r="MBE6" s="36"/>
      <c r="MBF6" s="36"/>
      <c r="MBG6" s="36"/>
      <c r="MBH6" s="36"/>
      <c r="MBI6" s="36"/>
      <c r="MBJ6" s="36"/>
      <c r="MBK6" s="36"/>
      <c r="MBL6" s="36"/>
      <c r="MBM6" s="36"/>
      <c r="MBN6" s="36"/>
      <c r="MBO6" s="36"/>
      <c r="MBP6" s="36"/>
      <c r="MBQ6" s="36"/>
      <c r="MBR6" s="36"/>
      <c r="MBS6" s="36"/>
      <c r="MBT6" s="36"/>
      <c r="MBU6" s="36"/>
      <c r="MBV6" s="36"/>
      <c r="MBW6" s="36"/>
      <c r="MBX6" s="36"/>
      <c r="MBY6" s="36"/>
      <c r="MBZ6" s="36"/>
      <c r="MCA6" s="36"/>
      <c r="MCB6" s="36"/>
      <c r="MCC6" s="36"/>
      <c r="MCD6" s="36"/>
      <c r="MCE6" s="36"/>
      <c r="MCF6" s="36"/>
      <c r="MCG6" s="36"/>
      <c r="MCH6" s="36"/>
      <c r="MCI6" s="36"/>
      <c r="MCJ6" s="36"/>
      <c r="MCK6" s="36"/>
      <c r="MCL6" s="36"/>
      <c r="MCM6" s="36"/>
      <c r="MCN6" s="36"/>
      <c r="MCO6" s="36"/>
      <c r="MCP6" s="36"/>
      <c r="MCQ6" s="36"/>
      <c r="MCR6" s="36"/>
      <c r="MCS6" s="36"/>
      <c r="MCT6" s="36"/>
      <c r="MCU6" s="36"/>
      <c r="MCV6" s="36"/>
      <c r="MCW6" s="36"/>
      <c r="MCX6" s="36"/>
      <c r="MCY6" s="36"/>
      <c r="MCZ6" s="36"/>
      <c r="MDA6" s="36"/>
      <c r="MDB6" s="36"/>
      <c r="MDC6" s="36"/>
      <c r="MDD6" s="36"/>
      <c r="MDE6" s="36"/>
      <c r="MDF6" s="36"/>
      <c r="MDG6" s="36"/>
      <c r="MDH6" s="36"/>
      <c r="MDI6" s="36"/>
      <c r="MDJ6" s="36"/>
      <c r="MDK6" s="36"/>
      <c r="MDL6" s="36"/>
      <c r="MDM6" s="36"/>
      <c r="MDN6" s="36"/>
      <c r="MDO6" s="36"/>
      <c r="MDP6" s="36"/>
      <c r="MDQ6" s="36"/>
      <c r="MDR6" s="36"/>
      <c r="MDS6" s="36"/>
      <c r="MDT6" s="36"/>
      <c r="MDU6" s="36"/>
      <c r="MDV6" s="36"/>
      <c r="MDW6" s="36"/>
      <c r="MDX6" s="36"/>
      <c r="MDY6" s="36"/>
      <c r="MDZ6" s="36"/>
      <c r="MEA6" s="36"/>
      <c r="MEB6" s="36"/>
      <c r="MEC6" s="36"/>
      <c r="MED6" s="36"/>
      <c r="MEE6" s="36"/>
      <c r="MEF6" s="36"/>
      <c r="MEG6" s="36"/>
      <c r="MEH6" s="36"/>
      <c r="MEI6" s="36"/>
      <c r="MEJ6" s="36"/>
      <c r="MEK6" s="36"/>
      <c r="MEL6" s="36"/>
      <c r="MEM6" s="36"/>
      <c r="MEN6" s="36"/>
      <c r="MEO6" s="36"/>
      <c r="MEP6" s="36"/>
      <c r="MEQ6" s="36"/>
      <c r="MER6" s="36"/>
      <c r="MES6" s="36"/>
      <c r="MET6" s="36"/>
      <c r="MEU6" s="36"/>
      <c r="MEV6" s="36"/>
      <c r="MEW6" s="36"/>
      <c r="MEX6" s="36"/>
      <c r="MEY6" s="36"/>
      <c r="MEZ6" s="36"/>
      <c r="MFA6" s="36"/>
      <c r="MFB6" s="36"/>
      <c r="MFC6" s="36"/>
      <c r="MFD6" s="36"/>
      <c r="MFE6" s="36"/>
      <c r="MFF6" s="36"/>
      <c r="MFG6" s="36"/>
      <c r="MFH6" s="36"/>
      <c r="MFI6" s="36"/>
      <c r="MFJ6" s="36"/>
      <c r="MFK6" s="36"/>
      <c r="MFL6" s="36"/>
      <c r="MFM6" s="36"/>
      <c r="MFN6" s="36"/>
      <c r="MFO6" s="36"/>
      <c r="MFP6" s="36"/>
      <c r="MFQ6" s="36"/>
      <c r="MFR6" s="36"/>
      <c r="MFS6" s="36"/>
      <c r="MFT6" s="36"/>
      <c r="MFU6" s="36"/>
      <c r="MFV6" s="36"/>
      <c r="MFW6" s="36"/>
      <c r="MFX6" s="36"/>
      <c r="MFY6" s="36"/>
      <c r="MFZ6" s="36"/>
      <c r="MGA6" s="36"/>
      <c r="MGB6" s="36"/>
      <c r="MGC6" s="36"/>
      <c r="MGD6" s="36"/>
      <c r="MGE6" s="36"/>
      <c r="MGF6" s="36"/>
      <c r="MGG6" s="36"/>
      <c r="MGH6" s="36"/>
      <c r="MGI6" s="36"/>
      <c r="MGJ6" s="36"/>
      <c r="MGK6" s="36"/>
      <c r="MGL6" s="36"/>
      <c r="MGM6" s="36"/>
      <c r="MGN6" s="36"/>
      <c r="MGO6" s="36"/>
      <c r="MGP6" s="36"/>
      <c r="MGQ6" s="36"/>
      <c r="MGR6" s="36"/>
      <c r="MGS6" s="36"/>
      <c r="MGT6" s="36"/>
      <c r="MGU6" s="36"/>
      <c r="MGV6" s="36"/>
      <c r="MGW6" s="36"/>
      <c r="MGX6" s="36"/>
      <c r="MGY6" s="36"/>
      <c r="MGZ6" s="36"/>
      <c r="MHA6" s="36"/>
      <c r="MHB6" s="36"/>
      <c r="MHC6" s="36"/>
      <c r="MHD6" s="36"/>
      <c r="MHE6" s="36"/>
      <c r="MHF6" s="36"/>
      <c r="MHG6" s="36"/>
      <c r="MHH6" s="36"/>
      <c r="MHI6" s="36"/>
      <c r="MHJ6" s="36"/>
      <c r="MHK6" s="36"/>
      <c r="MHL6" s="36"/>
      <c r="MHM6" s="36"/>
      <c r="MHN6" s="36"/>
      <c r="MHO6" s="36"/>
      <c r="MHP6" s="36"/>
      <c r="MHQ6" s="36"/>
      <c r="MHR6" s="36"/>
      <c r="MHS6" s="36"/>
      <c r="MHT6" s="36"/>
      <c r="MHU6" s="36"/>
      <c r="MHV6" s="36"/>
      <c r="MHW6" s="36"/>
      <c r="MHX6" s="36"/>
      <c r="MHY6" s="36"/>
      <c r="MHZ6" s="36"/>
      <c r="MIA6" s="36"/>
      <c r="MIB6" s="36"/>
      <c r="MIC6" s="36"/>
      <c r="MID6" s="36"/>
      <c r="MIE6" s="36"/>
      <c r="MIF6" s="36"/>
      <c r="MIG6" s="36"/>
      <c r="MIH6" s="36"/>
      <c r="MII6" s="36"/>
      <c r="MIJ6" s="36"/>
      <c r="MIK6" s="36"/>
      <c r="MIL6" s="36"/>
      <c r="MIM6" s="36"/>
      <c r="MIN6" s="36"/>
      <c r="MIO6" s="36"/>
      <c r="MIP6" s="36"/>
      <c r="MIQ6" s="36"/>
      <c r="MIR6" s="36"/>
      <c r="MIS6" s="36"/>
      <c r="MIT6" s="36"/>
      <c r="MIU6" s="36"/>
      <c r="MIV6" s="36"/>
      <c r="MIW6" s="36"/>
      <c r="MIX6" s="36"/>
      <c r="MIY6" s="36"/>
      <c r="MIZ6" s="36"/>
      <c r="MJA6" s="36"/>
      <c r="MJB6" s="36"/>
      <c r="MJC6" s="36"/>
      <c r="MJD6" s="36"/>
      <c r="MJE6" s="36"/>
      <c r="MJF6" s="36"/>
      <c r="MJG6" s="36"/>
      <c r="MJH6" s="36"/>
      <c r="MJI6" s="36"/>
      <c r="MJJ6" s="36"/>
      <c r="MJK6" s="36"/>
      <c r="MJL6" s="36"/>
      <c r="MJM6" s="36"/>
      <c r="MJN6" s="36"/>
      <c r="MJO6" s="36"/>
      <c r="MJP6" s="36"/>
      <c r="MJQ6" s="36"/>
      <c r="MJR6" s="36"/>
      <c r="MJS6" s="36"/>
      <c r="MJT6" s="36"/>
      <c r="MJU6" s="36"/>
      <c r="MJV6" s="36"/>
      <c r="MJW6" s="36"/>
      <c r="MJX6" s="36"/>
      <c r="MJY6" s="36"/>
      <c r="MJZ6" s="36"/>
      <c r="MKA6" s="36"/>
      <c r="MKB6" s="36"/>
      <c r="MKC6" s="36"/>
      <c r="MKD6" s="36"/>
      <c r="MKE6" s="36"/>
      <c r="MKF6" s="36"/>
      <c r="MKG6" s="36"/>
      <c r="MKH6" s="36"/>
      <c r="MKI6" s="36"/>
      <c r="MKJ6" s="36"/>
      <c r="MKK6" s="36"/>
      <c r="MKL6" s="36"/>
      <c r="MKM6" s="36"/>
      <c r="MKN6" s="36"/>
      <c r="MKO6" s="36"/>
      <c r="MKP6" s="36"/>
      <c r="MKQ6" s="36"/>
      <c r="MKR6" s="36"/>
      <c r="MKS6" s="36"/>
      <c r="MKT6" s="36"/>
      <c r="MKU6" s="36"/>
      <c r="MKV6" s="36"/>
      <c r="MKW6" s="36"/>
      <c r="MKX6" s="36"/>
      <c r="MKY6" s="36"/>
      <c r="MKZ6" s="36"/>
      <c r="MLA6" s="36"/>
      <c r="MLB6" s="36"/>
      <c r="MLC6" s="36"/>
      <c r="MLD6" s="36"/>
      <c r="MLE6" s="36"/>
      <c r="MLF6" s="36"/>
      <c r="MLG6" s="36"/>
      <c r="MLH6" s="36"/>
      <c r="MLI6" s="36"/>
      <c r="MLJ6" s="36"/>
      <c r="MLK6" s="36"/>
      <c r="MLL6" s="36"/>
      <c r="MLM6" s="36"/>
      <c r="MLN6" s="36"/>
      <c r="MLO6" s="36"/>
      <c r="MLP6" s="36"/>
      <c r="MLQ6" s="36"/>
      <c r="MLR6" s="36"/>
      <c r="MLS6" s="36"/>
      <c r="MLT6" s="36"/>
      <c r="MLU6" s="36"/>
      <c r="MLV6" s="36"/>
      <c r="MLW6" s="36"/>
      <c r="MLX6" s="36"/>
      <c r="MLY6" s="36"/>
      <c r="MLZ6" s="36"/>
      <c r="MMA6" s="36"/>
      <c r="MMB6" s="36"/>
      <c r="MMC6" s="36"/>
      <c r="MMD6" s="36"/>
      <c r="MME6" s="36"/>
      <c r="MMF6" s="36"/>
      <c r="MMG6" s="36"/>
      <c r="MMH6" s="36"/>
      <c r="MMI6" s="36"/>
      <c r="MMJ6" s="36"/>
      <c r="MMK6" s="36"/>
      <c r="MML6" s="36"/>
      <c r="MMM6" s="36"/>
      <c r="MMN6" s="36"/>
      <c r="MMO6" s="36"/>
      <c r="MMP6" s="36"/>
      <c r="MMQ6" s="36"/>
      <c r="MMR6" s="36"/>
      <c r="MMS6" s="36"/>
      <c r="MMT6" s="36"/>
      <c r="MMU6" s="36"/>
      <c r="MMV6" s="36"/>
      <c r="MMW6" s="36"/>
      <c r="MMX6" s="36"/>
      <c r="MMY6" s="36"/>
      <c r="MMZ6" s="36"/>
      <c r="MNA6" s="36"/>
      <c r="MNB6" s="36"/>
      <c r="MNC6" s="36"/>
      <c r="MND6" s="36"/>
      <c r="MNE6" s="36"/>
      <c r="MNF6" s="36"/>
      <c r="MNG6" s="36"/>
      <c r="MNH6" s="36"/>
      <c r="MNI6" s="36"/>
      <c r="MNJ6" s="36"/>
      <c r="MNK6" s="36"/>
      <c r="MNL6" s="36"/>
      <c r="MNM6" s="36"/>
      <c r="MNN6" s="36"/>
      <c r="MNO6" s="36"/>
      <c r="MNP6" s="36"/>
      <c r="MNQ6" s="36"/>
      <c r="MNR6" s="36"/>
      <c r="MNS6" s="36"/>
      <c r="MNT6" s="36"/>
      <c r="MNU6" s="36"/>
      <c r="MNV6" s="36"/>
      <c r="MNW6" s="36"/>
      <c r="MNX6" s="36"/>
      <c r="MNY6" s="36"/>
      <c r="MNZ6" s="36"/>
      <c r="MOA6" s="36"/>
      <c r="MOB6" s="36"/>
      <c r="MOC6" s="36"/>
      <c r="MOD6" s="36"/>
      <c r="MOE6" s="36"/>
      <c r="MOF6" s="36"/>
      <c r="MOG6" s="36"/>
      <c r="MOH6" s="36"/>
      <c r="MOI6" s="36"/>
      <c r="MOJ6" s="36"/>
      <c r="MOK6" s="36"/>
      <c r="MOL6" s="36"/>
      <c r="MOM6" s="36"/>
      <c r="MON6" s="36"/>
      <c r="MOO6" s="36"/>
      <c r="MOP6" s="36"/>
      <c r="MOQ6" s="36"/>
      <c r="MOR6" s="36"/>
      <c r="MOS6" s="36"/>
      <c r="MOT6" s="36"/>
      <c r="MOU6" s="36"/>
      <c r="MOV6" s="36"/>
      <c r="MOW6" s="36"/>
      <c r="MOX6" s="36"/>
      <c r="MOY6" s="36"/>
      <c r="MOZ6" s="36"/>
      <c r="MPA6" s="36"/>
      <c r="MPB6" s="36"/>
      <c r="MPC6" s="36"/>
      <c r="MPD6" s="36"/>
      <c r="MPE6" s="36"/>
      <c r="MPF6" s="36"/>
      <c r="MPG6" s="36"/>
      <c r="MPH6" s="36"/>
      <c r="MPI6" s="36"/>
      <c r="MPJ6" s="36"/>
      <c r="MPK6" s="36"/>
      <c r="MPL6" s="36"/>
      <c r="MPM6" s="36"/>
      <c r="MPN6" s="36"/>
      <c r="MPO6" s="36"/>
      <c r="MPP6" s="36"/>
      <c r="MPQ6" s="36"/>
      <c r="MPR6" s="36"/>
      <c r="MPS6" s="36"/>
      <c r="MPT6" s="36"/>
      <c r="MPU6" s="36"/>
      <c r="MPV6" s="36"/>
      <c r="MPW6" s="36"/>
      <c r="MPX6" s="36"/>
      <c r="MPY6" s="36"/>
      <c r="MPZ6" s="36"/>
      <c r="MQA6" s="36"/>
      <c r="MQB6" s="36"/>
      <c r="MQC6" s="36"/>
      <c r="MQD6" s="36"/>
      <c r="MQE6" s="36"/>
      <c r="MQF6" s="36"/>
      <c r="MQG6" s="36"/>
      <c r="MQH6" s="36"/>
      <c r="MQI6" s="36"/>
      <c r="MQJ6" s="36"/>
      <c r="MQK6" s="36"/>
      <c r="MQL6" s="36"/>
      <c r="MQM6" s="36"/>
      <c r="MQN6" s="36"/>
      <c r="MQO6" s="36"/>
      <c r="MQP6" s="36"/>
      <c r="MQQ6" s="36"/>
      <c r="MQR6" s="36"/>
      <c r="MQS6" s="36"/>
      <c r="MQT6" s="36"/>
      <c r="MQU6" s="36"/>
      <c r="MQV6" s="36"/>
      <c r="MQW6" s="36"/>
      <c r="MQX6" s="36"/>
      <c r="MQY6" s="36"/>
      <c r="MQZ6" s="36"/>
      <c r="MRA6" s="36"/>
      <c r="MRB6" s="36"/>
      <c r="MRC6" s="36"/>
      <c r="MRD6" s="36"/>
      <c r="MRE6" s="36"/>
      <c r="MRF6" s="36"/>
      <c r="MRG6" s="36"/>
      <c r="MRH6" s="36"/>
      <c r="MRI6" s="36"/>
      <c r="MRJ6" s="36"/>
      <c r="MRK6" s="36"/>
      <c r="MRL6" s="36"/>
      <c r="MRM6" s="36"/>
      <c r="MRN6" s="36"/>
      <c r="MRO6" s="36"/>
      <c r="MRP6" s="36"/>
      <c r="MRQ6" s="36"/>
      <c r="MRR6" s="36"/>
      <c r="MRS6" s="36"/>
      <c r="MRT6" s="36"/>
      <c r="MRU6" s="36"/>
      <c r="MRV6" s="36"/>
      <c r="MRW6" s="36"/>
      <c r="MRX6" s="36"/>
      <c r="MRY6" s="36"/>
      <c r="MRZ6" s="36"/>
      <c r="MSA6" s="36"/>
      <c r="MSB6" s="36"/>
      <c r="MSC6" s="36"/>
      <c r="MSD6" s="36"/>
      <c r="MSE6" s="36"/>
      <c r="MSF6" s="36"/>
      <c r="MSG6" s="36"/>
      <c r="MSH6" s="36"/>
      <c r="MSI6" s="36"/>
      <c r="MSJ6" s="36"/>
      <c r="MSK6" s="36"/>
      <c r="MSL6" s="36"/>
      <c r="MSM6" s="36"/>
      <c r="MSN6" s="36"/>
      <c r="MSO6" s="36"/>
      <c r="MSP6" s="36"/>
      <c r="MSQ6" s="36"/>
      <c r="MSR6" s="36"/>
      <c r="MSS6" s="36"/>
      <c r="MST6" s="36"/>
      <c r="MSU6" s="36"/>
      <c r="MSV6" s="36"/>
      <c r="MSW6" s="36"/>
      <c r="MSX6" s="36"/>
      <c r="MSY6" s="36"/>
      <c r="MSZ6" s="36"/>
      <c r="MTA6" s="36"/>
      <c r="MTB6" s="36"/>
      <c r="MTC6" s="36"/>
      <c r="MTD6" s="36"/>
      <c r="MTE6" s="36"/>
      <c r="MTF6" s="36"/>
      <c r="MTG6" s="36"/>
      <c r="MTH6" s="36"/>
      <c r="MTI6" s="36"/>
      <c r="MTJ6" s="36"/>
      <c r="MTK6" s="36"/>
      <c r="MTL6" s="36"/>
      <c r="MTM6" s="36"/>
      <c r="MTN6" s="36"/>
      <c r="MTO6" s="36"/>
      <c r="MTP6" s="36"/>
      <c r="MTQ6" s="36"/>
      <c r="MTR6" s="36"/>
      <c r="MTS6" s="36"/>
      <c r="MTT6" s="36"/>
      <c r="MTU6" s="36"/>
      <c r="MTV6" s="36"/>
      <c r="MTW6" s="36"/>
      <c r="MTX6" s="36"/>
      <c r="MTY6" s="36"/>
      <c r="MTZ6" s="36"/>
      <c r="MUA6" s="36"/>
      <c r="MUB6" s="36"/>
      <c r="MUC6" s="36"/>
      <c r="MUD6" s="36"/>
      <c r="MUE6" s="36"/>
      <c r="MUF6" s="36"/>
      <c r="MUG6" s="36"/>
      <c r="MUH6" s="36"/>
      <c r="MUI6" s="36"/>
      <c r="MUJ6" s="36"/>
      <c r="MUK6" s="36"/>
      <c r="MUL6" s="36"/>
      <c r="MUM6" s="36"/>
      <c r="MUN6" s="36"/>
      <c r="MUO6" s="36"/>
      <c r="MUP6" s="36"/>
      <c r="MUQ6" s="36"/>
      <c r="MUR6" s="36"/>
      <c r="MUS6" s="36"/>
      <c r="MUT6" s="36"/>
      <c r="MUU6" s="36"/>
      <c r="MUV6" s="36"/>
      <c r="MUW6" s="36"/>
      <c r="MUX6" s="36"/>
      <c r="MUY6" s="36"/>
      <c r="MUZ6" s="36"/>
      <c r="MVA6" s="36"/>
      <c r="MVB6" s="36"/>
      <c r="MVC6" s="36"/>
      <c r="MVD6" s="36"/>
      <c r="MVE6" s="36"/>
      <c r="MVF6" s="36"/>
      <c r="MVG6" s="36"/>
      <c r="MVH6" s="36"/>
      <c r="MVI6" s="36"/>
      <c r="MVJ6" s="36"/>
      <c r="MVK6" s="36"/>
      <c r="MVL6" s="36"/>
      <c r="MVM6" s="36"/>
      <c r="MVN6" s="36"/>
      <c r="MVO6" s="36"/>
      <c r="MVP6" s="36"/>
      <c r="MVQ6" s="36"/>
      <c r="MVR6" s="36"/>
      <c r="MVS6" s="36"/>
      <c r="MVT6" s="36"/>
      <c r="MVU6" s="36"/>
      <c r="MVV6" s="36"/>
      <c r="MVW6" s="36"/>
      <c r="MVX6" s="36"/>
      <c r="MVY6" s="36"/>
      <c r="MVZ6" s="36"/>
      <c r="MWA6" s="36"/>
      <c r="MWB6" s="36"/>
      <c r="MWC6" s="36"/>
      <c r="MWD6" s="36"/>
      <c r="MWE6" s="36"/>
      <c r="MWF6" s="36"/>
      <c r="MWG6" s="36"/>
      <c r="MWH6" s="36"/>
      <c r="MWI6" s="36"/>
      <c r="MWJ6" s="36"/>
      <c r="MWK6" s="36"/>
      <c r="MWL6" s="36"/>
      <c r="MWM6" s="36"/>
      <c r="MWN6" s="36"/>
      <c r="MWO6" s="36"/>
      <c r="MWP6" s="36"/>
      <c r="MWQ6" s="36"/>
      <c r="MWR6" s="36"/>
      <c r="MWS6" s="36"/>
      <c r="MWT6" s="36"/>
      <c r="MWU6" s="36"/>
      <c r="MWV6" s="36"/>
      <c r="MWW6" s="36"/>
      <c r="MWX6" s="36"/>
      <c r="MWY6" s="36"/>
      <c r="MWZ6" s="36"/>
      <c r="MXA6" s="36"/>
      <c r="MXB6" s="36"/>
      <c r="MXC6" s="36"/>
      <c r="MXD6" s="36"/>
      <c r="MXE6" s="36"/>
      <c r="MXF6" s="36"/>
      <c r="MXG6" s="36"/>
      <c r="MXH6" s="36"/>
      <c r="MXI6" s="36"/>
      <c r="MXJ6" s="36"/>
      <c r="MXK6" s="36"/>
      <c r="MXL6" s="36"/>
      <c r="MXM6" s="36"/>
      <c r="MXN6" s="36"/>
      <c r="MXO6" s="36"/>
      <c r="MXP6" s="36"/>
      <c r="MXQ6" s="36"/>
      <c r="MXR6" s="36"/>
      <c r="MXS6" s="36"/>
      <c r="MXT6" s="36"/>
      <c r="MXU6" s="36"/>
      <c r="MXV6" s="36"/>
      <c r="MXW6" s="36"/>
      <c r="MXX6" s="36"/>
      <c r="MXY6" s="36"/>
      <c r="MXZ6" s="36"/>
      <c r="MYA6" s="36"/>
      <c r="MYB6" s="36"/>
      <c r="MYC6" s="36"/>
      <c r="MYD6" s="36"/>
      <c r="MYE6" s="36"/>
      <c r="MYF6" s="36"/>
      <c r="MYG6" s="36"/>
      <c r="MYH6" s="36"/>
      <c r="MYI6" s="36"/>
      <c r="MYJ6" s="36"/>
      <c r="MYK6" s="36"/>
      <c r="MYL6" s="36"/>
      <c r="MYM6" s="36"/>
      <c r="MYN6" s="36"/>
      <c r="MYO6" s="36"/>
      <c r="MYP6" s="36"/>
      <c r="MYQ6" s="36"/>
      <c r="MYR6" s="36"/>
      <c r="MYS6" s="36"/>
      <c r="MYT6" s="36"/>
      <c r="MYU6" s="36"/>
      <c r="MYV6" s="36"/>
      <c r="MYW6" s="36"/>
      <c r="MYX6" s="36"/>
      <c r="MYY6" s="36"/>
      <c r="MYZ6" s="36"/>
      <c r="MZA6" s="36"/>
      <c r="MZB6" s="36"/>
      <c r="MZC6" s="36"/>
      <c r="MZD6" s="36"/>
      <c r="MZE6" s="36"/>
      <c r="MZF6" s="36"/>
      <c r="MZG6" s="36"/>
      <c r="MZH6" s="36"/>
      <c r="MZI6" s="36"/>
      <c r="MZJ6" s="36"/>
      <c r="MZK6" s="36"/>
      <c r="MZL6" s="36"/>
      <c r="MZM6" s="36"/>
      <c r="MZN6" s="36"/>
      <c r="MZO6" s="36"/>
      <c r="MZP6" s="36"/>
      <c r="MZQ6" s="36"/>
      <c r="MZR6" s="36"/>
      <c r="MZS6" s="36"/>
      <c r="MZT6" s="36"/>
      <c r="MZU6" s="36"/>
      <c r="MZV6" s="36"/>
      <c r="MZW6" s="36"/>
      <c r="MZX6" s="36"/>
      <c r="MZY6" s="36"/>
      <c r="MZZ6" s="36"/>
      <c r="NAA6" s="36"/>
      <c r="NAB6" s="36"/>
      <c r="NAC6" s="36"/>
      <c r="NAD6" s="36"/>
      <c r="NAE6" s="36"/>
      <c r="NAF6" s="36"/>
      <c r="NAG6" s="36"/>
      <c r="NAH6" s="36"/>
      <c r="NAI6" s="36"/>
      <c r="NAJ6" s="36"/>
      <c r="NAK6" s="36"/>
      <c r="NAL6" s="36"/>
      <c r="NAM6" s="36"/>
      <c r="NAN6" s="36"/>
      <c r="NAO6" s="36"/>
      <c r="NAP6" s="36"/>
      <c r="NAQ6" s="36"/>
      <c r="NAR6" s="36"/>
      <c r="NAS6" s="36"/>
      <c r="NAT6" s="36"/>
      <c r="NAU6" s="36"/>
      <c r="NAV6" s="36"/>
      <c r="NAW6" s="36"/>
      <c r="NAX6" s="36"/>
      <c r="NAY6" s="36"/>
      <c r="NAZ6" s="36"/>
      <c r="NBA6" s="36"/>
      <c r="NBB6" s="36"/>
      <c r="NBC6" s="36"/>
      <c r="NBD6" s="36"/>
      <c r="NBE6" s="36"/>
      <c r="NBF6" s="36"/>
      <c r="NBG6" s="36"/>
      <c r="NBH6" s="36"/>
      <c r="NBI6" s="36"/>
      <c r="NBJ6" s="36"/>
      <c r="NBK6" s="36"/>
      <c r="NBL6" s="36"/>
      <c r="NBM6" s="36"/>
      <c r="NBN6" s="36"/>
      <c r="NBO6" s="36"/>
      <c r="NBP6" s="36"/>
      <c r="NBQ6" s="36"/>
      <c r="NBR6" s="36"/>
      <c r="NBS6" s="36"/>
      <c r="NBT6" s="36"/>
      <c r="NBU6" s="36"/>
      <c r="NBV6" s="36"/>
      <c r="NBW6" s="36"/>
      <c r="NBX6" s="36"/>
      <c r="NBY6" s="36"/>
      <c r="NBZ6" s="36"/>
      <c r="NCA6" s="36"/>
      <c r="NCB6" s="36"/>
      <c r="NCC6" s="36"/>
      <c r="NCD6" s="36"/>
      <c r="NCE6" s="36"/>
      <c r="NCF6" s="36"/>
      <c r="NCG6" s="36"/>
      <c r="NCH6" s="36"/>
      <c r="NCI6" s="36"/>
      <c r="NCJ6" s="36"/>
      <c r="NCK6" s="36"/>
      <c r="NCL6" s="36"/>
      <c r="NCM6" s="36"/>
      <c r="NCN6" s="36"/>
      <c r="NCO6" s="36"/>
      <c r="NCP6" s="36"/>
      <c r="NCQ6" s="36"/>
      <c r="NCR6" s="36"/>
      <c r="NCS6" s="36"/>
      <c r="NCT6" s="36"/>
      <c r="NCU6" s="36"/>
      <c r="NCV6" s="36"/>
      <c r="NCW6" s="36"/>
      <c r="NCX6" s="36"/>
      <c r="NCY6" s="36"/>
      <c r="NCZ6" s="36"/>
      <c r="NDA6" s="36"/>
      <c r="NDB6" s="36"/>
      <c r="NDC6" s="36"/>
      <c r="NDD6" s="36"/>
      <c r="NDE6" s="36"/>
      <c r="NDF6" s="36"/>
      <c r="NDG6" s="36"/>
      <c r="NDH6" s="36"/>
      <c r="NDI6" s="36"/>
      <c r="NDJ6" s="36"/>
      <c r="NDK6" s="36"/>
      <c r="NDL6" s="36"/>
      <c r="NDM6" s="36"/>
      <c r="NDN6" s="36"/>
      <c r="NDO6" s="36"/>
      <c r="NDP6" s="36"/>
      <c r="NDQ6" s="36"/>
      <c r="NDR6" s="36"/>
      <c r="NDS6" s="36"/>
      <c r="NDT6" s="36"/>
      <c r="NDU6" s="36"/>
      <c r="NDV6" s="36"/>
      <c r="NDW6" s="36"/>
      <c r="NDX6" s="36"/>
      <c r="NDY6" s="36"/>
      <c r="NDZ6" s="36"/>
      <c r="NEA6" s="36"/>
      <c r="NEB6" s="36"/>
      <c r="NEC6" s="36"/>
      <c r="NED6" s="36"/>
      <c r="NEE6" s="36"/>
      <c r="NEF6" s="36"/>
      <c r="NEG6" s="36"/>
      <c r="NEH6" s="36"/>
      <c r="NEI6" s="36"/>
      <c r="NEJ6" s="36"/>
      <c r="NEK6" s="36"/>
      <c r="NEL6" s="36"/>
      <c r="NEM6" s="36"/>
      <c r="NEN6" s="36"/>
      <c r="NEO6" s="36"/>
      <c r="NEP6" s="36"/>
      <c r="NEQ6" s="36"/>
      <c r="NER6" s="36"/>
      <c r="NES6" s="36"/>
      <c r="NET6" s="36"/>
      <c r="NEU6" s="36"/>
      <c r="NEV6" s="36"/>
      <c r="NEW6" s="36"/>
      <c r="NEX6" s="36"/>
      <c r="NEY6" s="36"/>
      <c r="NEZ6" s="36"/>
      <c r="NFA6" s="36"/>
      <c r="NFB6" s="36"/>
      <c r="NFC6" s="36"/>
      <c r="NFD6" s="36"/>
      <c r="NFE6" s="36"/>
      <c r="NFF6" s="36"/>
      <c r="NFG6" s="36"/>
      <c r="NFH6" s="36"/>
      <c r="NFI6" s="36"/>
      <c r="NFJ6" s="36"/>
      <c r="NFK6" s="36"/>
      <c r="NFL6" s="36"/>
      <c r="NFM6" s="36"/>
      <c r="NFN6" s="36"/>
      <c r="NFO6" s="36"/>
      <c r="NFP6" s="36"/>
      <c r="NFQ6" s="36"/>
      <c r="NFR6" s="36"/>
      <c r="NFS6" s="36"/>
      <c r="NFT6" s="36"/>
      <c r="NFU6" s="36"/>
      <c r="NFV6" s="36"/>
      <c r="NFW6" s="36"/>
      <c r="NFX6" s="36"/>
      <c r="NFY6" s="36"/>
      <c r="NFZ6" s="36"/>
      <c r="NGA6" s="36"/>
      <c r="NGB6" s="36"/>
      <c r="NGC6" s="36"/>
      <c r="NGD6" s="36"/>
      <c r="NGE6" s="36"/>
      <c r="NGF6" s="36"/>
      <c r="NGG6" s="36"/>
      <c r="NGH6" s="36"/>
      <c r="NGI6" s="36"/>
      <c r="NGJ6" s="36"/>
      <c r="NGK6" s="36"/>
      <c r="NGL6" s="36"/>
      <c r="NGM6" s="36"/>
      <c r="NGN6" s="36"/>
      <c r="NGO6" s="36"/>
      <c r="NGP6" s="36"/>
      <c r="NGQ6" s="36"/>
      <c r="NGR6" s="36"/>
      <c r="NGS6" s="36"/>
      <c r="NGT6" s="36"/>
      <c r="NGU6" s="36"/>
      <c r="NGV6" s="36"/>
      <c r="NGW6" s="36"/>
      <c r="NGX6" s="36"/>
      <c r="NGY6" s="36"/>
      <c r="NGZ6" s="36"/>
      <c r="NHA6" s="36"/>
      <c r="NHB6" s="36"/>
      <c r="NHC6" s="36"/>
      <c r="NHD6" s="36"/>
      <c r="NHE6" s="36"/>
      <c r="NHF6" s="36"/>
      <c r="NHG6" s="36"/>
      <c r="NHH6" s="36"/>
      <c r="NHI6" s="36"/>
      <c r="NHJ6" s="36"/>
      <c r="NHK6" s="36"/>
      <c r="NHL6" s="36"/>
      <c r="NHM6" s="36"/>
      <c r="NHN6" s="36"/>
      <c r="NHO6" s="36"/>
      <c r="NHP6" s="36"/>
      <c r="NHQ6" s="36"/>
      <c r="NHR6" s="36"/>
      <c r="NHS6" s="36"/>
      <c r="NHT6" s="36"/>
      <c r="NHU6" s="36"/>
      <c r="NHV6" s="36"/>
      <c r="NHW6" s="36"/>
      <c r="NHX6" s="36"/>
      <c r="NHY6" s="36"/>
      <c r="NHZ6" s="36"/>
      <c r="NIA6" s="36"/>
      <c r="NIB6" s="36"/>
      <c r="NIC6" s="36"/>
      <c r="NID6" s="36"/>
      <c r="NIE6" s="36"/>
      <c r="NIF6" s="36"/>
      <c r="NIG6" s="36"/>
      <c r="NIH6" s="36"/>
      <c r="NII6" s="36"/>
      <c r="NIJ6" s="36"/>
      <c r="NIK6" s="36"/>
      <c r="NIL6" s="36"/>
      <c r="NIM6" s="36"/>
      <c r="NIN6" s="36"/>
      <c r="NIO6" s="36"/>
      <c r="NIP6" s="36"/>
      <c r="NIQ6" s="36"/>
      <c r="NIR6" s="36"/>
      <c r="NIS6" s="36"/>
      <c r="NIT6" s="36"/>
      <c r="NIU6" s="36"/>
      <c r="NIV6" s="36"/>
      <c r="NIW6" s="36"/>
      <c r="NIX6" s="36"/>
      <c r="NIY6" s="36"/>
      <c r="NIZ6" s="36"/>
      <c r="NJA6" s="36"/>
      <c r="NJB6" s="36"/>
      <c r="NJC6" s="36"/>
      <c r="NJD6" s="36"/>
      <c r="NJE6" s="36"/>
      <c r="NJF6" s="36"/>
      <c r="NJG6" s="36"/>
      <c r="NJH6" s="36"/>
      <c r="NJI6" s="36"/>
      <c r="NJJ6" s="36"/>
      <c r="NJK6" s="36"/>
      <c r="NJL6" s="36"/>
      <c r="NJM6" s="36"/>
      <c r="NJN6" s="36"/>
      <c r="NJO6" s="36"/>
      <c r="NJP6" s="36"/>
      <c r="NJQ6" s="36"/>
      <c r="NJR6" s="36"/>
      <c r="NJS6" s="36"/>
      <c r="NJT6" s="36"/>
      <c r="NJU6" s="36"/>
      <c r="NJV6" s="36"/>
      <c r="NJW6" s="36"/>
      <c r="NJX6" s="36"/>
      <c r="NJY6" s="36"/>
      <c r="NJZ6" s="36"/>
      <c r="NKA6" s="36"/>
      <c r="NKB6" s="36"/>
      <c r="NKC6" s="36"/>
      <c r="NKD6" s="36"/>
      <c r="NKE6" s="36"/>
      <c r="NKF6" s="36"/>
      <c r="NKG6" s="36"/>
      <c r="NKH6" s="36"/>
      <c r="NKI6" s="36"/>
      <c r="NKJ6" s="36"/>
      <c r="NKK6" s="36"/>
      <c r="NKL6" s="36"/>
      <c r="NKM6" s="36"/>
      <c r="NKN6" s="36"/>
      <c r="NKO6" s="36"/>
      <c r="NKP6" s="36"/>
      <c r="NKQ6" s="36"/>
      <c r="NKR6" s="36"/>
      <c r="NKS6" s="36"/>
      <c r="NKT6" s="36"/>
      <c r="NKU6" s="36"/>
      <c r="NKV6" s="36"/>
      <c r="NKW6" s="36"/>
      <c r="NKX6" s="36"/>
      <c r="NKY6" s="36"/>
      <c r="NKZ6" s="36"/>
      <c r="NLA6" s="36"/>
      <c r="NLB6" s="36"/>
      <c r="NLC6" s="36"/>
      <c r="NLD6" s="36"/>
      <c r="NLE6" s="36"/>
      <c r="NLF6" s="36"/>
      <c r="NLG6" s="36"/>
      <c r="NLH6" s="36"/>
      <c r="NLI6" s="36"/>
      <c r="NLJ6" s="36"/>
      <c r="NLK6" s="36"/>
      <c r="NLL6" s="36"/>
      <c r="NLM6" s="36"/>
      <c r="NLN6" s="36"/>
      <c r="NLO6" s="36"/>
      <c r="NLP6" s="36"/>
      <c r="NLQ6" s="36"/>
      <c r="NLR6" s="36"/>
      <c r="NLS6" s="36"/>
      <c r="NLT6" s="36"/>
      <c r="NLU6" s="36"/>
      <c r="NLV6" s="36"/>
      <c r="NLW6" s="36"/>
      <c r="NLX6" s="36"/>
      <c r="NLY6" s="36"/>
      <c r="NLZ6" s="36"/>
      <c r="NMA6" s="36"/>
      <c r="NMB6" s="36"/>
      <c r="NMC6" s="36"/>
      <c r="NMD6" s="36"/>
      <c r="NME6" s="36"/>
      <c r="NMF6" s="36"/>
      <c r="NMG6" s="36"/>
      <c r="NMH6" s="36"/>
      <c r="NMI6" s="36"/>
      <c r="NMJ6" s="36"/>
      <c r="NMK6" s="36"/>
      <c r="NML6" s="36"/>
      <c r="NMM6" s="36"/>
      <c r="NMN6" s="36"/>
      <c r="NMO6" s="36"/>
      <c r="NMP6" s="36"/>
      <c r="NMQ6" s="36"/>
      <c r="NMR6" s="36"/>
      <c r="NMS6" s="36"/>
      <c r="NMT6" s="36"/>
      <c r="NMU6" s="36"/>
      <c r="NMV6" s="36"/>
      <c r="NMW6" s="36"/>
      <c r="NMX6" s="36"/>
      <c r="NMY6" s="36"/>
      <c r="NMZ6" s="36"/>
      <c r="NNA6" s="36"/>
      <c r="NNB6" s="36"/>
      <c r="NNC6" s="36"/>
      <c r="NND6" s="36"/>
      <c r="NNE6" s="36"/>
      <c r="NNF6" s="36"/>
      <c r="NNG6" s="36"/>
      <c r="NNH6" s="36"/>
      <c r="NNI6" s="36"/>
      <c r="NNJ6" s="36"/>
      <c r="NNK6" s="36"/>
      <c r="NNL6" s="36"/>
      <c r="NNM6" s="36"/>
      <c r="NNN6" s="36"/>
      <c r="NNO6" s="36"/>
      <c r="NNP6" s="36"/>
      <c r="NNQ6" s="36"/>
      <c r="NNR6" s="36"/>
      <c r="NNS6" s="36"/>
      <c r="NNT6" s="36"/>
      <c r="NNU6" s="36"/>
      <c r="NNV6" s="36"/>
      <c r="NNW6" s="36"/>
      <c r="NNX6" s="36"/>
      <c r="NNY6" s="36"/>
      <c r="NNZ6" s="36"/>
      <c r="NOA6" s="36"/>
      <c r="NOB6" s="36"/>
      <c r="NOC6" s="36"/>
      <c r="NOD6" s="36"/>
      <c r="NOE6" s="36"/>
      <c r="NOF6" s="36"/>
      <c r="NOG6" s="36"/>
      <c r="NOH6" s="36"/>
      <c r="NOI6" s="36"/>
      <c r="NOJ6" s="36"/>
      <c r="NOK6" s="36"/>
      <c r="NOL6" s="36"/>
      <c r="NOM6" s="36"/>
      <c r="NON6" s="36"/>
      <c r="NOO6" s="36"/>
      <c r="NOP6" s="36"/>
      <c r="NOQ6" s="36"/>
      <c r="NOR6" s="36"/>
      <c r="NOS6" s="36"/>
      <c r="NOT6" s="36"/>
      <c r="NOU6" s="36"/>
      <c r="NOV6" s="36"/>
      <c r="NOW6" s="36"/>
      <c r="NOX6" s="36"/>
      <c r="NOY6" s="36"/>
      <c r="NOZ6" s="36"/>
      <c r="NPA6" s="36"/>
      <c r="NPB6" s="36"/>
      <c r="NPC6" s="36"/>
      <c r="NPD6" s="36"/>
      <c r="NPE6" s="36"/>
      <c r="NPF6" s="36"/>
      <c r="NPG6" s="36"/>
      <c r="NPH6" s="36"/>
      <c r="NPI6" s="36"/>
      <c r="NPJ6" s="36"/>
      <c r="NPK6" s="36"/>
      <c r="NPL6" s="36"/>
      <c r="NPM6" s="36"/>
      <c r="NPN6" s="36"/>
      <c r="NPO6" s="36"/>
      <c r="NPP6" s="36"/>
      <c r="NPQ6" s="36"/>
      <c r="NPR6" s="36"/>
      <c r="NPS6" s="36"/>
      <c r="NPT6" s="36"/>
      <c r="NPU6" s="36"/>
      <c r="NPV6" s="36"/>
      <c r="NPW6" s="36"/>
      <c r="NPX6" s="36"/>
      <c r="NPY6" s="36"/>
      <c r="NPZ6" s="36"/>
      <c r="NQA6" s="36"/>
      <c r="NQB6" s="36"/>
      <c r="NQC6" s="36"/>
      <c r="NQD6" s="36"/>
      <c r="NQE6" s="36"/>
      <c r="NQF6" s="36"/>
      <c r="NQG6" s="36"/>
      <c r="NQH6" s="36"/>
      <c r="NQI6" s="36"/>
      <c r="NQJ6" s="36"/>
      <c r="NQK6" s="36"/>
      <c r="NQL6" s="36"/>
      <c r="NQM6" s="36"/>
      <c r="NQN6" s="36"/>
      <c r="NQO6" s="36"/>
      <c r="NQP6" s="36"/>
      <c r="NQQ6" s="36"/>
      <c r="NQR6" s="36"/>
      <c r="NQS6" s="36"/>
      <c r="NQT6" s="36"/>
      <c r="NQU6" s="36"/>
      <c r="NQV6" s="36"/>
      <c r="NQW6" s="36"/>
      <c r="NQX6" s="36"/>
      <c r="NQY6" s="36"/>
      <c r="NQZ6" s="36"/>
      <c r="NRA6" s="36"/>
      <c r="NRB6" s="36"/>
      <c r="NRC6" s="36"/>
      <c r="NRD6" s="36"/>
      <c r="NRE6" s="36"/>
      <c r="NRF6" s="36"/>
      <c r="NRG6" s="36"/>
      <c r="NRH6" s="36"/>
      <c r="NRI6" s="36"/>
      <c r="NRJ6" s="36"/>
      <c r="NRK6" s="36"/>
      <c r="NRL6" s="36"/>
      <c r="NRM6" s="36"/>
      <c r="NRN6" s="36"/>
      <c r="NRO6" s="36"/>
      <c r="NRP6" s="36"/>
      <c r="NRQ6" s="36"/>
      <c r="NRR6" s="36"/>
      <c r="NRS6" s="36"/>
      <c r="NRT6" s="36"/>
      <c r="NRU6" s="36"/>
      <c r="NRV6" s="36"/>
      <c r="NRW6" s="36"/>
      <c r="NRX6" s="36"/>
      <c r="NRY6" s="36"/>
      <c r="NRZ6" s="36"/>
      <c r="NSA6" s="36"/>
      <c r="NSB6" s="36"/>
      <c r="NSC6" s="36"/>
      <c r="NSD6" s="36"/>
      <c r="NSE6" s="36"/>
      <c r="NSF6" s="36"/>
      <c r="NSG6" s="36"/>
      <c r="NSH6" s="36"/>
      <c r="NSI6" s="36"/>
      <c r="NSJ6" s="36"/>
      <c r="NSK6" s="36"/>
      <c r="NSL6" s="36"/>
      <c r="NSM6" s="36"/>
      <c r="NSN6" s="36"/>
      <c r="NSO6" s="36"/>
      <c r="NSP6" s="36"/>
      <c r="NSQ6" s="36"/>
      <c r="NSR6" s="36"/>
      <c r="NSS6" s="36"/>
      <c r="NST6" s="36"/>
      <c r="NSU6" s="36"/>
      <c r="NSV6" s="36"/>
      <c r="NSW6" s="36"/>
      <c r="NSX6" s="36"/>
      <c r="NSY6" s="36"/>
      <c r="NSZ6" s="36"/>
      <c r="NTA6" s="36"/>
      <c r="NTB6" s="36"/>
      <c r="NTC6" s="36"/>
      <c r="NTD6" s="36"/>
      <c r="NTE6" s="36"/>
      <c r="NTF6" s="36"/>
      <c r="NTG6" s="36"/>
      <c r="NTH6" s="36"/>
      <c r="NTI6" s="36"/>
      <c r="NTJ6" s="36"/>
      <c r="NTK6" s="36"/>
      <c r="NTL6" s="36"/>
      <c r="NTM6" s="36"/>
      <c r="NTN6" s="36"/>
      <c r="NTO6" s="36"/>
      <c r="NTP6" s="36"/>
      <c r="NTQ6" s="36"/>
      <c r="NTR6" s="36"/>
      <c r="NTS6" s="36"/>
      <c r="NTT6" s="36"/>
      <c r="NTU6" s="36"/>
      <c r="NTV6" s="36"/>
      <c r="NTW6" s="36"/>
      <c r="NTX6" s="36"/>
      <c r="NTY6" s="36"/>
      <c r="NTZ6" s="36"/>
      <c r="NUA6" s="36"/>
      <c r="NUB6" s="36"/>
      <c r="NUC6" s="36"/>
      <c r="NUD6" s="36"/>
      <c r="NUE6" s="36"/>
      <c r="NUF6" s="36"/>
      <c r="NUG6" s="36"/>
      <c r="NUH6" s="36"/>
      <c r="NUI6" s="36"/>
      <c r="NUJ6" s="36"/>
      <c r="NUK6" s="36"/>
      <c r="NUL6" s="36"/>
      <c r="NUM6" s="36"/>
      <c r="NUN6" s="36"/>
      <c r="NUO6" s="36"/>
      <c r="NUP6" s="36"/>
      <c r="NUQ6" s="36"/>
      <c r="NUR6" s="36"/>
      <c r="NUS6" s="36"/>
      <c r="NUT6" s="36"/>
      <c r="NUU6" s="36"/>
      <c r="NUV6" s="36"/>
      <c r="NUW6" s="36"/>
      <c r="NUX6" s="36"/>
      <c r="NUY6" s="36"/>
      <c r="NUZ6" s="36"/>
      <c r="NVA6" s="36"/>
      <c r="NVB6" s="36"/>
      <c r="NVC6" s="36"/>
      <c r="NVD6" s="36"/>
      <c r="NVE6" s="36"/>
      <c r="NVF6" s="36"/>
      <c r="NVG6" s="36"/>
      <c r="NVH6" s="36"/>
      <c r="NVI6" s="36"/>
      <c r="NVJ6" s="36"/>
      <c r="NVK6" s="36"/>
      <c r="NVL6" s="36"/>
      <c r="NVM6" s="36"/>
      <c r="NVN6" s="36"/>
      <c r="NVO6" s="36"/>
      <c r="NVP6" s="36"/>
      <c r="NVQ6" s="36"/>
      <c r="NVR6" s="36"/>
      <c r="NVS6" s="36"/>
      <c r="NVT6" s="36"/>
      <c r="NVU6" s="36"/>
      <c r="NVV6" s="36"/>
      <c r="NVW6" s="36"/>
      <c r="NVX6" s="36"/>
      <c r="NVY6" s="36"/>
      <c r="NVZ6" s="36"/>
      <c r="NWA6" s="36"/>
      <c r="NWB6" s="36"/>
      <c r="NWC6" s="36"/>
      <c r="NWD6" s="36"/>
      <c r="NWE6" s="36"/>
      <c r="NWF6" s="36"/>
      <c r="NWG6" s="36"/>
      <c r="NWH6" s="36"/>
      <c r="NWI6" s="36"/>
      <c r="NWJ6" s="36"/>
      <c r="NWK6" s="36"/>
      <c r="NWL6" s="36"/>
      <c r="NWM6" s="36"/>
      <c r="NWN6" s="36"/>
      <c r="NWO6" s="36"/>
      <c r="NWP6" s="36"/>
      <c r="NWQ6" s="36"/>
      <c r="NWR6" s="36"/>
      <c r="NWS6" s="36"/>
      <c r="NWT6" s="36"/>
      <c r="NWU6" s="36"/>
      <c r="NWV6" s="36"/>
      <c r="NWW6" s="36"/>
      <c r="NWX6" s="36"/>
      <c r="NWY6" s="36"/>
      <c r="NWZ6" s="36"/>
      <c r="NXA6" s="36"/>
      <c r="NXB6" s="36"/>
      <c r="NXC6" s="36"/>
      <c r="NXD6" s="36"/>
      <c r="NXE6" s="36"/>
      <c r="NXF6" s="36"/>
      <c r="NXG6" s="36"/>
      <c r="NXH6" s="36"/>
      <c r="NXI6" s="36"/>
      <c r="NXJ6" s="36"/>
      <c r="NXK6" s="36"/>
      <c r="NXL6" s="36"/>
      <c r="NXM6" s="36"/>
      <c r="NXN6" s="36"/>
      <c r="NXO6" s="36"/>
      <c r="NXP6" s="36"/>
      <c r="NXQ6" s="36"/>
      <c r="NXR6" s="36"/>
      <c r="NXS6" s="36"/>
      <c r="NXT6" s="36"/>
      <c r="NXU6" s="36"/>
      <c r="NXV6" s="36"/>
      <c r="NXW6" s="36"/>
      <c r="NXX6" s="36"/>
      <c r="NXY6" s="36"/>
      <c r="NXZ6" s="36"/>
      <c r="NYA6" s="36"/>
      <c r="NYB6" s="36"/>
      <c r="NYC6" s="36"/>
      <c r="NYD6" s="36"/>
      <c r="NYE6" s="36"/>
      <c r="NYF6" s="36"/>
      <c r="NYG6" s="36"/>
      <c r="NYH6" s="36"/>
      <c r="NYI6" s="36"/>
      <c r="NYJ6" s="36"/>
      <c r="NYK6" s="36"/>
      <c r="NYL6" s="36"/>
      <c r="NYM6" s="36"/>
      <c r="NYN6" s="36"/>
      <c r="NYO6" s="36"/>
      <c r="NYP6" s="36"/>
      <c r="NYQ6" s="36"/>
      <c r="NYR6" s="36"/>
      <c r="NYS6" s="36"/>
      <c r="NYT6" s="36"/>
      <c r="NYU6" s="36"/>
      <c r="NYV6" s="36"/>
      <c r="NYW6" s="36"/>
      <c r="NYX6" s="36"/>
      <c r="NYY6" s="36"/>
      <c r="NYZ6" s="36"/>
      <c r="NZA6" s="36"/>
      <c r="NZB6" s="36"/>
      <c r="NZC6" s="36"/>
      <c r="NZD6" s="36"/>
      <c r="NZE6" s="36"/>
      <c r="NZF6" s="36"/>
      <c r="NZG6" s="36"/>
      <c r="NZH6" s="36"/>
      <c r="NZI6" s="36"/>
      <c r="NZJ6" s="36"/>
      <c r="NZK6" s="36"/>
      <c r="NZL6" s="36"/>
      <c r="NZM6" s="36"/>
      <c r="NZN6" s="36"/>
      <c r="NZO6" s="36"/>
      <c r="NZP6" s="36"/>
      <c r="NZQ6" s="36"/>
      <c r="NZR6" s="36"/>
      <c r="NZS6" s="36"/>
      <c r="NZT6" s="36"/>
      <c r="NZU6" s="36"/>
      <c r="NZV6" s="36"/>
      <c r="NZW6" s="36"/>
      <c r="NZX6" s="36"/>
      <c r="NZY6" s="36"/>
      <c r="NZZ6" s="36"/>
      <c r="OAA6" s="36"/>
      <c r="OAB6" s="36"/>
      <c r="OAC6" s="36"/>
      <c r="OAD6" s="36"/>
      <c r="OAE6" s="36"/>
      <c r="OAF6" s="36"/>
      <c r="OAG6" s="36"/>
      <c r="OAH6" s="36"/>
      <c r="OAI6" s="36"/>
      <c r="OAJ6" s="36"/>
      <c r="OAK6" s="36"/>
      <c r="OAL6" s="36"/>
      <c r="OAM6" s="36"/>
      <c r="OAN6" s="36"/>
      <c r="OAO6" s="36"/>
      <c r="OAP6" s="36"/>
      <c r="OAQ6" s="36"/>
      <c r="OAR6" s="36"/>
      <c r="OAS6" s="36"/>
      <c r="OAT6" s="36"/>
      <c r="OAU6" s="36"/>
      <c r="OAV6" s="36"/>
      <c r="OAW6" s="36"/>
      <c r="OAX6" s="36"/>
      <c r="OAY6" s="36"/>
      <c r="OAZ6" s="36"/>
      <c r="OBA6" s="36"/>
      <c r="OBB6" s="36"/>
      <c r="OBC6" s="36"/>
      <c r="OBD6" s="36"/>
      <c r="OBE6" s="36"/>
      <c r="OBF6" s="36"/>
      <c r="OBG6" s="36"/>
      <c r="OBH6" s="36"/>
      <c r="OBI6" s="36"/>
      <c r="OBJ6" s="36"/>
      <c r="OBK6" s="36"/>
      <c r="OBL6" s="36"/>
      <c r="OBM6" s="36"/>
      <c r="OBN6" s="36"/>
      <c r="OBO6" s="36"/>
      <c r="OBP6" s="36"/>
      <c r="OBQ6" s="36"/>
      <c r="OBR6" s="36"/>
      <c r="OBS6" s="36"/>
      <c r="OBT6" s="36"/>
      <c r="OBU6" s="36"/>
      <c r="OBV6" s="36"/>
      <c r="OBW6" s="36"/>
      <c r="OBX6" s="36"/>
      <c r="OBY6" s="36"/>
      <c r="OBZ6" s="36"/>
      <c r="OCA6" s="36"/>
      <c r="OCB6" s="36"/>
      <c r="OCC6" s="36"/>
      <c r="OCD6" s="36"/>
      <c r="OCE6" s="36"/>
      <c r="OCF6" s="36"/>
      <c r="OCG6" s="36"/>
      <c r="OCH6" s="36"/>
      <c r="OCI6" s="36"/>
      <c r="OCJ6" s="36"/>
      <c r="OCK6" s="36"/>
      <c r="OCL6" s="36"/>
      <c r="OCM6" s="36"/>
      <c r="OCN6" s="36"/>
      <c r="OCO6" s="36"/>
      <c r="OCP6" s="36"/>
      <c r="OCQ6" s="36"/>
      <c r="OCR6" s="36"/>
      <c r="OCS6" s="36"/>
      <c r="OCT6" s="36"/>
      <c r="OCU6" s="36"/>
      <c r="OCV6" s="36"/>
      <c r="OCW6" s="36"/>
      <c r="OCX6" s="36"/>
      <c r="OCY6" s="36"/>
      <c r="OCZ6" s="36"/>
      <c r="ODA6" s="36"/>
      <c r="ODB6" s="36"/>
      <c r="ODC6" s="36"/>
      <c r="ODD6" s="36"/>
      <c r="ODE6" s="36"/>
      <c r="ODF6" s="36"/>
      <c r="ODG6" s="36"/>
      <c r="ODH6" s="36"/>
      <c r="ODI6" s="36"/>
      <c r="ODJ6" s="36"/>
      <c r="ODK6" s="36"/>
      <c r="ODL6" s="36"/>
      <c r="ODM6" s="36"/>
      <c r="ODN6" s="36"/>
      <c r="ODO6" s="36"/>
      <c r="ODP6" s="36"/>
      <c r="ODQ6" s="36"/>
      <c r="ODR6" s="36"/>
      <c r="ODS6" s="36"/>
      <c r="ODT6" s="36"/>
      <c r="ODU6" s="36"/>
      <c r="ODV6" s="36"/>
      <c r="ODW6" s="36"/>
      <c r="ODX6" s="36"/>
      <c r="ODY6" s="36"/>
      <c r="ODZ6" s="36"/>
      <c r="OEA6" s="36"/>
      <c r="OEB6" s="36"/>
      <c r="OEC6" s="36"/>
      <c r="OED6" s="36"/>
      <c r="OEE6" s="36"/>
      <c r="OEF6" s="36"/>
      <c r="OEG6" s="36"/>
      <c r="OEH6" s="36"/>
      <c r="OEI6" s="36"/>
      <c r="OEJ6" s="36"/>
      <c r="OEK6" s="36"/>
      <c r="OEL6" s="36"/>
      <c r="OEM6" s="36"/>
      <c r="OEN6" s="36"/>
      <c r="OEO6" s="36"/>
      <c r="OEP6" s="36"/>
      <c r="OEQ6" s="36"/>
      <c r="OER6" s="36"/>
      <c r="OES6" s="36"/>
      <c r="OET6" s="36"/>
      <c r="OEU6" s="36"/>
      <c r="OEV6" s="36"/>
      <c r="OEW6" s="36"/>
      <c r="OEX6" s="36"/>
      <c r="OEY6" s="36"/>
      <c r="OEZ6" s="36"/>
      <c r="OFA6" s="36"/>
      <c r="OFB6" s="36"/>
      <c r="OFC6" s="36"/>
      <c r="OFD6" s="36"/>
      <c r="OFE6" s="36"/>
      <c r="OFF6" s="36"/>
      <c r="OFG6" s="36"/>
      <c r="OFH6" s="36"/>
      <c r="OFI6" s="36"/>
      <c r="OFJ6" s="36"/>
      <c r="OFK6" s="36"/>
      <c r="OFL6" s="36"/>
      <c r="OFM6" s="36"/>
      <c r="OFN6" s="36"/>
      <c r="OFO6" s="36"/>
      <c r="OFP6" s="36"/>
      <c r="OFQ6" s="36"/>
      <c r="OFR6" s="36"/>
      <c r="OFS6" s="36"/>
      <c r="OFT6" s="36"/>
      <c r="OFU6" s="36"/>
      <c r="OFV6" s="36"/>
      <c r="OFW6" s="36"/>
      <c r="OFX6" s="36"/>
      <c r="OFY6" s="36"/>
      <c r="OFZ6" s="36"/>
      <c r="OGA6" s="36"/>
      <c r="OGB6" s="36"/>
      <c r="OGC6" s="36"/>
      <c r="OGD6" s="36"/>
      <c r="OGE6" s="36"/>
      <c r="OGF6" s="36"/>
      <c r="OGG6" s="36"/>
      <c r="OGH6" s="36"/>
      <c r="OGI6" s="36"/>
      <c r="OGJ6" s="36"/>
      <c r="OGK6" s="36"/>
      <c r="OGL6" s="36"/>
      <c r="OGM6" s="36"/>
      <c r="OGN6" s="36"/>
      <c r="OGO6" s="36"/>
      <c r="OGP6" s="36"/>
      <c r="OGQ6" s="36"/>
      <c r="OGR6" s="36"/>
      <c r="OGS6" s="36"/>
      <c r="OGT6" s="36"/>
      <c r="OGU6" s="36"/>
      <c r="OGV6" s="36"/>
      <c r="OGW6" s="36"/>
      <c r="OGX6" s="36"/>
      <c r="OGY6" s="36"/>
      <c r="OGZ6" s="36"/>
      <c r="OHA6" s="36"/>
      <c r="OHB6" s="36"/>
      <c r="OHC6" s="36"/>
      <c r="OHD6" s="36"/>
      <c r="OHE6" s="36"/>
      <c r="OHF6" s="36"/>
      <c r="OHG6" s="36"/>
      <c r="OHH6" s="36"/>
      <c r="OHI6" s="36"/>
      <c r="OHJ6" s="36"/>
      <c r="OHK6" s="36"/>
      <c r="OHL6" s="36"/>
      <c r="OHM6" s="36"/>
      <c r="OHN6" s="36"/>
      <c r="OHO6" s="36"/>
      <c r="OHP6" s="36"/>
      <c r="OHQ6" s="36"/>
      <c r="OHR6" s="36"/>
      <c r="OHS6" s="36"/>
      <c r="OHT6" s="36"/>
      <c r="OHU6" s="36"/>
      <c r="OHV6" s="36"/>
      <c r="OHW6" s="36"/>
      <c r="OHX6" s="36"/>
      <c r="OHY6" s="36"/>
      <c r="OHZ6" s="36"/>
      <c r="OIA6" s="36"/>
      <c r="OIB6" s="36"/>
      <c r="OIC6" s="36"/>
      <c r="OID6" s="36"/>
      <c r="OIE6" s="36"/>
      <c r="OIF6" s="36"/>
      <c r="OIG6" s="36"/>
      <c r="OIH6" s="36"/>
      <c r="OII6" s="36"/>
      <c r="OIJ6" s="36"/>
      <c r="OIK6" s="36"/>
      <c r="OIL6" s="36"/>
      <c r="OIM6" s="36"/>
      <c r="OIN6" s="36"/>
      <c r="OIO6" s="36"/>
      <c r="OIP6" s="36"/>
      <c r="OIQ6" s="36"/>
      <c r="OIR6" s="36"/>
      <c r="OIS6" s="36"/>
      <c r="OIT6" s="36"/>
      <c r="OIU6" s="36"/>
      <c r="OIV6" s="36"/>
      <c r="OIW6" s="36"/>
      <c r="OIX6" s="36"/>
      <c r="OIY6" s="36"/>
      <c r="OIZ6" s="36"/>
      <c r="OJA6" s="36"/>
      <c r="OJB6" s="36"/>
      <c r="OJC6" s="36"/>
      <c r="OJD6" s="36"/>
      <c r="OJE6" s="36"/>
      <c r="OJF6" s="36"/>
      <c r="OJG6" s="36"/>
      <c r="OJH6" s="36"/>
      <c r="OJI6" s="36"/>
      <c r="OJJ6" s="36"/>
      <c r="OJK6" s="36"/>
      <c r="OJL6" s="36"/>
      <c r="OJM6" s="36"/>
      <c r="OJN6" s="36"/>
      <c r="OJO6" s="36"/>
      <c r="OJP6" s="36"/>
      <c r="OJQ6" s="36"/>
      <c r="OJR6" s="36"/>
      <c r="OJS6" s="36"/>
      <c r="OJT6" s="36"/>
      <c r="OJU6" s="36"/>
      <c r="OJV6" s="36"/>
      <c r="OJW6" s="36"/>
      <c r="OJX6" s="36"/>
      <c r="OJY6" s="36"/>
      <c r="OJZ6" s="36"/>
      <c r="OKA6" s="36"/>
      <c r="OKB6" s="36"/>
      <c r="OKC6" s="36"/>
      <c r="OKD6" s="36"/>
      <c r="OKE6" s="36"/>
      <c r="OKF6" s="36"/>
      <c r="OKG6" s="36"/>
      <c r="OKH6" s="36"/>
      <c r="OKI6" s="36"/>
      <c r="OKJ6" s="36"/>
      <c r="OKK6" s="36"/>
      <c r="OKL6" s="36"/>
      <c r="OKM6" s="36"/>
      <c r="OKN6" s="36"/>
      <c r="OKO6" s="36"/>
      <c r="OKP6" s="36"/>
      <c r="OKQ6" s="36"/>
      <c r="OKR6" s="36"/>
      <c r="OKS6" s="36"/>
      <c r="OKT6" s="36"/>
      <c r="OKU6" s="36"/>
      <c r="OKV6" s="36"/>
      <c r="OKW6" s="36"/>
      <c r="OKX6" s="36"/>
      <c r="OKY6" s="36"/>
      <c r="OKZ6" s="36"/>
      <c r="OLA6" s="36"/>
      <c r="OLB6" s="36"/>
      <c r="OLC6" s="36"/>
      <c r="OLD6" s="36"/>
      <c r="OLE6" s="36"/>
      <c r="OLF6" s="36"/>
      <c r="OLG6" s="36"/>
      <c r="OLH6" s="36"/>
      <c r="OLI6" s="36"/>
      <c r="OLJ6" s="36"/>
      <c r="OLK6" s="36"/>
      <c r="OLL6" s="36"/>
      <c r="OLM6" s="36"/>
      <c r="OLN6" s="36"/>
      <c r="OLO6" s="36"/>
      <c r="OLP6" s="36"/>
      <c r="OLQ6" s="36"/>
      <c r="OLR6" s="36"/>
      <c r="OLS6" s="36"/>
      <c r="OLT6" s="36"/>
      <c r="OLU6" s="36"/>
      <c r="OLV6" s="36"/>
      <c r="OLW6" s="36"/>
      <c r="OLX6" s="36"/>
      <c r="OLY6" s="36"/>
      <c r="OLZ6" s="36"/>
      <c r="OMA6" s="36"/>
      <c r="OMB6" s="36"/>
      <c r="OMC6" s="36"/>
      <c r="OMD6" s="36"/>
      <c r="OME6" s="36"/>
      <c r="OMF6" s="36"/>
      <c r="OMG6" s="36"/>
      <c r="OMH6" s="36"/>
      <c r="OMI6" s="36"/>
      <c r="OMJ6" s="36"/>
      <c r="OMK6" s="36"/>
      <c r="OML6" s="36"/>
      <c r="OMM6" s="36"/>
      <c r="OMN6" s="36"/>
      <c r="OMO6" s="36"/>
      <c r="OMP6" s="36"/>
      <c r="OMQ6" s="36"/>
      <c r="OMR6" s="36"/>
      <c r="OMS6" s="36"/>
      <c r="OMT6" s="36"/>
      <c r="OMU6" s="36"/>
      <c r="OMV6" s="36"/>
      <c r="OMW6" s="36"/>
      <c r="OMX6" s="36"/>
      <c r="OMY6" s="36"/>
      <c r="OMZ6" s="36"/>
      <c r="ONA6" s="36"/>
      <c r="ONB6" s="36"/>
      <c r="ONC6" s="36"/>
      <c r="OND6" s="36"/>
      <c r="ONE6" s="36"/>
      <c r="ONF6" s="36"/>
      <c r="ONG6" s="36"/>
      <c r="ONH6" s="36"/>
      <c r="ONI6" s="36"/>
      <c r="ONJ6" s="36"/>
      <c r="ONK6" s="36"/>
      <c r="ONL6" s="36"/>
      <c r="ONM6" s="36"/>
      <c r="ONN6" s="36"/>
      <c r="ONO6" s="36"/>
      <c r="ONP6" s="36"/>
      <c r="ONQ6" s="36"/>
      <c r="ONR6" s="36"/>
      <c r="ONS6" s="36"/>
      <c r="ONT6" s="36"/>
      <c r="ONU6" s="36"/>
      <c r="ONV6" s="36"/>
      <c r="ONW6" s="36"/>
      <c r="ONX6" s="36"/>
      <c r="ONY6" s="36"/>
      <c r="ONZ6" s="36"/>
      <c r="OOA6" s="36"/>
      <c r="OOB6" s="36"/>
      <c r="OOC6" s="36"/>
      <c r="OOD6" s="36"/>
      <c r="OOE6" s="36"/>
      <c r="OOF6" s="36"/>
      <c r="OOG6" s="36"/>
      <c r="OOH6" s="36"/>
      <c r="OOI6" s="36"/>
      <c r="OOJ6" s="36"/>
      <c r="OOK6" s="36"/>
      <c r="OOL6" s="36"/>
      <c r="OOM6" s="36"/>
      <c r="OON6" s="36"/>
      <c r="OOO6" s="36"/>
      <c r="OOP6" s="36"/>
      <c r="OOQ6" s="36"/>
      <c r="OOR6" s="36"/>
      <c r="OOS6" s="36"/>
      <c r="OOT6" s="36"/>
      <c r="OOU6" s="36"/>
      <c r="OOV6" s="36"/>
      <c r="OOW6" s="36"/>
      <c r="OOX6" s="36"/>
      <c r="OOY6" s="36"/>
      <c r="OOZ6" s="36"/>
      <c r="OPA6" s="36"/>
      <c r="OPB6" s="36"/>
      <c r="OPC6" s="36"/>
      <c r="OPD6" s="36"/>
      <c r="OPE6" s="36"/>
      <c r="OPF6" s="36"/>
      <c r="OPG6" s="36"/>
      <c r="OPH6" s="36"/>
      <c r="OPI6" s="36"/>
      <c r="OPJ6" s="36"/>
      <c r="OPK6" s="36"/>
      <c r="OPL6" s="36"/>
      <c r="OPM6" s="36"/>
      <c r="OPN6" s="36"/>
      <c r="OPO6" s="36"/>
      <c r="OPP6" s="36"/>
      <c r="OPQ6" s="36"/>
      <c r="OPR6" s="36"/>
      <c r="OPS6" s="36"/>
      <c r="OPT6" s="36"/>
      <c r="OPU6" s="36"/>
      <c r="OPV6" s="36"/>
      <c r="OPW6" s="36"/>
      <c r="OPX6" s="36"/>
      <c r="OPY6" s="36"/>
      <c r="OPZ6" s="36"/>
      <c r="OQA6" s="36"/>
      <c r="OQB6" s="36"/>
      <c r="OQC6" s="36"/>
      <c r="OQD6" s="36"/>
      <c r="OQE6" s="36"/>
      <c r="OQF6" s="36"/>
      <c r="OQG6" s="36"/>
      <c r="OQH6" s="36"/>
      <c r="OQI6" s="36"/>
      <c r="OQJ6" s="36"/>
      <c r="OQK6" s="36"/>
      <c r="OQL6" s="36"/>
      <c r="OQM6" s="36"/>
      <c r="OQN6" s="36"/>
      <c r="OQO6" s="36"/>
      <c r="OQP6" s="36"/>
      <c r="OQQ6" s="36"/>
      <c r="OQR6" s="36"/>
      <c r="OQS6" s="36"/>
      <c r="OQT6" s="36"/>
      <c r="OQU6" s="36"/>
      <c r="OQV6" s="36"/>
      <c r="OQW6" s="36"/>
      <c r="OQX6" s="36"/>
      <c r="OQY6" s="36"/>
      <c r="OQZ6" s="36"/>
      <c r="ORA6" s="36"/>
      <c r="ORB6" s="36"/>
      <c r="ORC6" s="36"/>
      <c r="ORD6" s="36"/>
      <c r="ORE6" s="36"/>
      <c r="ORF6" s="36"/>
      <c r="ORG6" s="36"/>
      <c r="ORH6" s="36"/>
      <c r="ORI6" s="36"/>
      <c r="ORJ6" s="36"/>
      <c r="ORK6" s="36"/>
      <c r="ORL6" s="36"/>
      <c r="ORM6" s="36"/>
      <c r="ORN6" s="36"/>
      <c r="ORO6" s="36"/>
      <c r="ORP6" s="36"/>
      <c r="ORQ6" s="36"/>
      <c r="ORR6" s="36"/>
      <c r="ORS6" s="36"/>
      <c r="ORT6" s="36"/>
      <c r="ORU6" s="36"/>
      <c r="ORV6" s="36"/>
      <c r="ORW6" s="36"/>
      <c r="ORX6" s="36"/>
      <c r="ORY6" s="36"/>
      <c r="ORZ6" s="36"/>
      <c r="OSA6" s="36"/>
      <c r="OSB6" s="36"/>
      <c r="OSC6" s="36"/>
      <c r="OSD6" s="36"/>
      <c r="OSE6" s="36"/>
      <c r="OSF6" s="36"/>
      <c r="OSG6" s="36"/>
      <c r="OSH6" s="36"/>
      <c r="OSI6" s="36"/>
      <c r="OSJ6" s="36"/>
      <c r="OSK6" s="36"/>
      <c r="OSL6" s="36"/>
      <c r="OSM6" s="36"/>
      <c r="OSN6" s="36"/>
      <c r="OSO6" s="36"/>
      <c r="OSP6" s="36"/>
      <c r="OSQ6" s="36"/>
      <c r="OSR6" s="36"/>
      <c r="OSS6" s="36"/>
      <c r="OST6" s="36"/>
      <c r="OSU6" s="36"/>
      <c r="OSV6" s="36"/>
      <c r="OSW6" s="36"/>
      <c r="OSX6" s="36"/>
      <c r="OSY6" s="36"/>
      <c r="OSZ6" s="36"/>
      <c r="OTA6" s="36"/>
      <c r="OTB6" s="36"/>
      <c r="OTC6" s="36"/>
      <c r="OTD6" s="36"/>
      <c r="OTE6" s="36"/>
      <c r="OTF6" s="36"/>
      <c r="OTG6" s="36"/>
      <c r="OTH6" s="36"/>
      <c r="OTI6" s="36"/>
      <c r="OTJ6" s="36"/>
      <c r="OTK6" s="36"/>
      <c r="OTL6" s="36"/>
      <c r="OTM6" s="36"/>
      <c r="OTN6" s="36"/>
      <c r="OTO6" s="36"/>
      <c r="OTP6" s="36"/>
      <c r="OTQ6" s="36"/>
      <c r="OTR6" s="36"/>
      <c r="OTS6" s="36"/>
      <c r="OTT6" s="36"/>
      <c r="OTU6" s="36"/>
      <c r="OTV6" s="36"/>
      <c r="OTW6" s="36"/>
      <c r="OTX6" s="36"/>
      <c r="OTY6" s="36"/>
      <c r="OTZ6" s="36"/>
      <c r="OUA6" s="36"/>
      <c r="OUB6" s="36"/>
      <c r="OUC6" s="36"/>
      <c r="OUD6" s="36"/>
      <c r="OUE6" s="36"/>
      <c r="OUF6" s="36"/>
      <c r="OUG6" s="36"/>
      <c r="OUH6" s="36"/>
      <c r="OUI6" s="36"/>
      <c r="OUJ6" s="36"/>
      <c r="OUK6" s="36"/>
      <c r="OUL6" s="36"/>
      <c r="OUM6" s="36"/>
      <c r="OUN6" s="36"/>
      <c r="OUO6" s="36"/>
      <c r="OUP6" s="36"/>
      <c r="OUQ6" s="36"/>
      <c r="OUR6" s="36"/>
      <c r="OUS6" s="36"/>
      <c r="OUT6" s="36"/>
      <c r="OUU6" s="36"/>
      <c r="OUV6" s="36"/>
      <c r="OUW6" s="36"/>
      <c r="OUX6" s="36"/>
      <c r="OUY6" s="36"/>
      <c r="OUZ6" s="36"/>
      <c r="OVA6" s="36"/>
      <c r="OVB6" s="36"/>
      <c r="OVC6" s="36"/>
      <c r="OVD6" s="36"/>
      <c r="OVE6" s="36"/>
      <c r="OVF6" s="36"/>
      <c r="OVG6" s="36"/>
      <c r="OVH6" s="36"/>
      <c r="OVI6" s="36"/>
      <c r="OVJ6" s="36"/>
      <c r="OVK6" s="36"/>
      <c r="OVL6" s="36"/>
      <c r="OVM6" s="36"/>
      <c r="OVN6" s="36"/>
      <c r="OVO6" s="36"/>
      <c r="OVP6" s="36"/>
      <c r="OVQ6" s="36"/>
      <c r="OVR6" s="36"/>
      <c r="OVS6" s="36"/>
      <c r="OVT6" s="36"/>
      <c r="OVU6" s="36"/>
      <c r="OVV6" s="36"/>
      <c r="OVW6" s="36"/>
      <c r="OVX6" s="36"/>
      <c r="OVY6" s="36"/>
      <c r="OVZ6" s="36"/>
      <c r="OWA6" s="36"/>
      <c r="OWB6" s="36"/>
      <c r="OWC6" s="36"/>
      <c r="OWD6" s="36"/>
      <c r="OWE6" s="36"/>
      <c r="OWF6" s="36"/>
      <c r="OWG6" s="36"/>
      <c r="OWH6" s="36"/>
      <c r="OWI6" s="36"/>
      <c r="OWJ6" s="36"/>
      <c r="OWK6" s="36"/>
      <c r="OWL6" s="36"/>
      <c r="OWM6" s="36"/>
      <c r="OWN6" s="36"/>
      <c r="OWO6" s="36"/>
      <c r="OWP6" s="36"/>
      <c r="OWQ6" s="36"/>
      <c r="OWR6" s="36"/>
      <c r="OWS6" s="36"/>
      <c r="OWT6" s="36"/>
      <c r="OWU6" s="36"/>
      <c r="OWV6" s="36"/>
      <c r="OWW6" s="36"/>
      <c r="OWX6" s="36"/>
      <c r="OWY6" s="36"/>
      <c r="OWZ6" s="36"/>
      <c r="OXA6" s="36"/>
      <c r="OXB6" s="36"/>
      <c r="OXC6" s="36"/>
      <c r="OXD6" s="36"/>
      <c r="OXE6" s="36"/>
      <c r="OXF6" s="36"/>
      <c r="OXG6" s="36"/>
      <c r="OXH6" s="36"/>
      <c r="OXI6" s="36"/>
      <c r="OXJ6" s="36"/>
      <c r="OXK6" s="36"/>
      <c r="OXL6" s="36"/>
      <c r="OXM6" s="36"/>
      <c r="OXN6" s="36"/>
      <c r="OXO6" s="36"/>
      <c r="OXP6" s="36"/>
      <c r="OXQ6" s="36"/>
      <c r="OXR6" s="36"/>
      <c r="OXS6" s="36"/>
      <c r="OXT6" s="36"/>
      <c r="OXU6" s="36"/>
      <c r="OXV6" s="36"/>
      <c r="OXW6" s="36"/>
      <c r="OXX6" s="36"/>
      <c r="OXY6" s="36"/>
      <c r="OXZ6" s="36"/>
      <c r="OYA6" s="36"/>
      <c r="OYB6" s="36"/>
      <c r="OYC6" s="36"/>
      <c r="OYD6" s="36"/>
      <c r="OYE6" s="36"/>
      <c r="OYF6" s="36"/>
      <c r="OYG6" s="36"/>
      <c r="OYH6" s="36"/>
      <c r="OYI6" s="36"/>
      <c r="OYJ6" s="36"/>
      <c r="OYK6" s="36"/>
      <c r="OYL6" s="36"/>
      <c r="OYM6" s="36"/>
      <c r="OYN6" s="36"/>
      <c r="OYO6" s="36"/>
      <c r="OYP6" s="36"/>
      <c r="OYQ6" s="36"/>
      <c r="OYR6" s="36"/>
      <c r="OYS6" s="36"/>
      <c r="OYT6" s="36"/>
      <c r="OYU6" s="36"/>
      <c r="OYV6" s="36"/>
      <c r="OYW6" s="36"/>
      <c r="OYX6" s="36"/>
      <c r="OYY6" s="36"/>
      <c r="OYZ6" s="36"/>
      <c r="OZA6" s="36"/>
      <c r="OZB6" s="36"/>
      <c r="OZC6" s="36"/>
      <c r="OZD6" s="36"/>
      <c r="OZE6" s="36"/>
      <c r="OZF6" s="36"/>
      <c r="OZG6" s="36"/>
      <c r="OZH6" s="36"/>
      <c r="OZI6" s="36"/>
      <c r="OZJ6" s="36"/>
      <c r="OZK6" s="36"/>
      <c r="OZL6" s="36"/>
      <c r="OZM6" s="36"/>
      <c r="OZN6" s="36"/>
      <c r="OZO6" s="36"/>
      <c r="OZP6" s="36"/>
      <c r="OZQ6" s="36"/>
      <c r="OZR6" s="36"/>
      <c r="OZS6" s="36"/>
      <c r="OZT6" s="36"/>
      <c r="OZU6" s="36"/>
      <c r="OZV6" s="36"/>
      <c r="OZW6" s="36"/>
      <c r="OZX6" s="36"/>
      <c r="OZY6" s="36"/>
      <c r="OZZ6" s="36"/>
      <c r="PAA6" s="36"/>
      <c r="PAB6" s="36"/>
      <c r="PAC6" s="36"/>
      <c r="PAD6" s="36"/>
      <c r="PAE6" s="36"/>
      <c r="PAF6" s="36"/>
      <c r="PAG6" s="36"/>
      <c r="PAH6" s="36"/>
      <c r="PAI6" s="36"/>
      <c r="PAJ6" s="36"/>
      <c r="PAK6" s="36"/>
      <c r="PAL6" s="36"/>
      <c r="PAM6" s="36"/>
      <c r="PAN6" s="36"/>
      <c r="PAO6" s="36"/>
      <c r="PAP6" s="36"/>
      <c r="PAQ6" s="36"/>
      <c r="PAR6" s="36"/>
      <c r="PAS6" s="36"/>
      <c r="PAT6" s="36"/>
      <c r="PAU6" s="36"/>
      <c r="PAV6" s="36"/>
      <c r="PAW6" s="36"/>
      <c r="PAX6" s="36"/>
      <c r="PAY6" s="36"/>
      <c r="PAZ6" s="36"/>
      <c r="PBA6" s="36"/>
      <c r="PBB6" s="36"/>
      <c r="PBC6" s="36"/>
      <c r="PBD6" s="36"/>
      <c r="PBE6" s="36"/>
      <c r="PBF6" s="36"/>
      <c r="PBG6" s="36"/>
      <c r="PBH6" s="36"/>
      <c r="PBI6" s="36"/>
      <c r="PBJ6" s="36"/>
      <c r="PBK6" s="36"/>
      <c r="PBL6" s="36"/>
      <c r="PBM6" s="36"/>
      <c r="PBN6" s="36"/>
      <c r="PBO6" s="36"/>
      <c r="PBP6" s="36"/>
      <c r="PBQ6" s="36"/>
      <c r="PBR6" s="36"/>
      <c r="PBS6" s="36"/>
      <c r="PBT6" s="36"/>
      <c r="PBU6" s="36"/>
      <c r="PBV6" s="36"/>
      <c r="PBW6" s="36"/>
      <c r="PBX6" s="36"/>
      <c r="PBY6" s="36"/>
      <c r="PBZ6" s="36"/>
      <c r="PCA6" s="36"/>
      <c r="PCB6" s="36"/>
      <c r="PCC6" s="36"/>
      <c r="PCD6" s="36"/>
      <c r="PCE6" s="36"/>
      <c r="PCF6" s="36"/>
      <c r="PCG6" s="36"/>
      <c r="PCH6" s="36"/>
      <c r="PCI6" s="36"/>
      <c r="PCJ6" s="36"/>
      <c r="PCK6" s="36"/>
      <c r="PCL6" s="36"/>
      <c r="PCM6" s="36"/>
      <c r="PCN6" s="36"/>
      <c r="PCO6" s="36"/>
      <c r="PCP6" s="36"/>
      <c r="PCQ6" s="36"/>
      <c r="PCR6" s="36"/>
      <c r="PCS6" s="36"/>
      <c r="PCT6" s="36"/>
      <c r="PCU6" s="36"/>
      <c r="PCV6" s="36"/>
      <c r="PCW6" s="36"/>
      <c r="PCX6" s="36"/>
      <c r="PCY6" s="36"/>
      <c r="PCZ6" s="36"/>
      <c r="PDA6" s="36"/>
      <c r="PDB6" s="36"/>
      <c r="PDC6" s="36"/>
      <c r="PDD6" s="36"/>
      <c r="PDE6" s="36"/>
      <c r="PDF6" s="36"/>
      <c r="PDG6" s="36"/>
      <c r="PDH6" s="36"/>
      <c r="PDI6" s="36"/>
      <c r="PDJ6" s="36"/>
      <c r="PDK6" s="36"/>
      <c r="PDL6" s="36"/>
      <c r="PDM6" s="36"/>
      <c r="PDN6" s="36"/>
      <c r="PDO6" s="36"/>
      <c r="PDP6" s="36"/>
      <c r="PDQ6" s="36"/>
      <c r="PDR6" s="36"/>
      <c r="PDS6" s="36"/>
      <c r="PDT6" s="36"/>
      <c r="PDU6" s="36"/>
      <c r="PDV6" s="36"/>
      <c r="PDW6" s="36"/>
      <c r="PDX6" s="36"/>
      <c r="PDY6" s="36"/>
      <c r="PDZ6" s="36"/>
      <c r="PEA6" s="36"/>
      <c r="PEB6" s="36"/>
      <c r="PEC6" s="36"/>
      <c r="PED6" s="36"/>
      <c r="PEE6" s="36"/>
      <c r="PEF6" s="36"/>
      <c r="PEG6" s="36"/>
      <c r="PEH6" s="36"/>
      <c r="PEI6" s="36"/>
      <c r="PEJ6" s="36"/>
      <c r="PEK6" s="36"/>
      <c r="PEL6" s="36"/>
      <c r="PEM6" s="36"/>
      <c r="PEN6" s="36"/>
      <c r="PEO6" s="36"/>
      <c r="PEP6" s="36"/>
      <c r="PEQ6" s="36"/>
      <c r="PER6" s="36"/>
      <c r="PES6" s="36"/>
      <c r="PET6" s="36"/>
      <c r="PEU6" s="36"/>
      <c r="PEV6" s="36"/>
      <c r="PEW6" s="36"/>
      <c r="PEX6" s="36"/>
      <c r="PEY6" s="36"/>
      <c r="PEZ6" s="36"/>
      <c r="PFA6" s="36"/>
      <c r="PFB6" s="36"/>
      <c r="PFC6" s="36"/>
      <c r="PFD6" s="36"/>
      <c r="PFE6" s="36"/>
      <c r="PFF6" s="36"/>
      <c r="PFG6" s="36"/>
      <c r="PFH6" s="36"/>
      <c r="PFI6" s="36"/>
      <c r="PFJ6" s="36"/>
      <c r="PFK6" s="36"/>
      <c r="PFL6" s="36"/>
      <c r="PFM6" s="36"/>
      <c r="PFN6" s="36"/>
      <c r="PFO6" s="36"/>
      <c r="PFP6" s="36"/>
      <c r="PFQ6" s="36"/>
      <c r="PFR6" s="36"/>
      <c r="PFS6" s="36"/>
      <c r="PFT6" s="36"/>
      <c r="PFU6" s="36"/>
      <c r="PFV6" s="36"/>
      <c r="PFW6" s="36"/>
      <c r="PFX6" s="36"/>
      <c r="PFY6" s="36"/>
      <c r="PFZ6" s="36"/>
      <c r="PGA6" s="36"/>
      <c r="PGB6" s="36"/>
      <c r="PGC6" s="36"/>
      <c r="PGD6" s="36"/>
      <c r="PGE6" s="36"/>
      <c r="PGF6" s="36"/>
      <c r="PGG6" s="36"/>
      <c r="PGH6" s="36"/>
      <c r="PGI6" s="36"/>
      <c r="PGJ6" s="36"/>
      <c r="PGK6" s="36"/>
      <c r="PGL6" s="36"/>
      <c r="PGM6" s="36"/>
      <c r="PGN6" s="36"/>
      <c r="PGO6" s="36"/>
      <c r="PGP6" s="36"/>
      <c r="PGQ6" s="36"/>
      <c r="PGR6" s="36"/>
      <c r="PGS6" s="36"/>
      <c r="PGT6" s="36"/>
      <c r="PGU6" s="36"/>
      <c r="PGV6" s="36"/>
      <c r="PGW6" s="36"/>
      <c r="PGX6" s="36"/>
      <c r="PGY6" s="36"/>
      <c r="PGZ6" s="36"/>
      <c r="PHA6" s="36"/>
      <c r="PHB6" s="36"/>
      <c r="PHC6" s="36"/>
      <c r="PHD6" s="36"/>
      <c r="PHE6" s="36"/>
      <c r="PHF6" s="36"/>
      <c r="PHG6" s="36"/>
      <c r="PHH6" s="36"/>
      <c r="PHI6" s="36"/>
      <c r="PHJ6" s="36"/>
      <c r="PHK6" s="36"/>
      <c r="PHL6" s="36"/>
      <c r="PHM6" s="36"/>
      <c r="PHN6" s="36"/>
      <c r="PHO6" s="36"/>
      <c r="PHP6" s="36"/>
      <c r="PHQ6" s="36"/>
      <c r="PHR6" s="36"/>
      <c r="PHS6" s="36"/>
      <c r="PHT6" s="36"/>
      <c r="PHU6" s="36"/>
      <c r="PHV6" s="36"/>
      <c r="PHW6" s="36"/>
      <c r="PHX6" s="36"/>
      <c r="PHY6" s="36"/>
      <c r="PHZ6" s="36"/>
      <c r="PIA6" s="36"/>
      <c r="PIB6" s="36"/>
      <c r="PIC6" s="36"/>
      <c r="PID6" s="36"/>
      <c r="PIE6" s="36"/>
      <c r="PIF6" s="36"/>
      <c r="PIG6" s="36"/>
      <c r="PIH6" s="36"/>
      <c r="PII6" s="36"/>
      <c r="PIJ6" s="36"/>
      <c r="PIK6" s="36"/>
      <c r="PIL6" s="36"/>
      <c r="PIM6" s="36"/>
      <c r="PIN6" s="36"/>
      <c r="PIO6" s="36"/>
      <c r="PIP6" s="36"/>
      <c r="PIQ6" s="36"/>
      <c r="PIR6" s="36"/>
      <c r="PIS6" s="36"/>
      <c r="PIT6" s="36"/>
      <c r="PIU6" s="36"/>
      <c r="PIV6" s="36"/>
      <c r="PIW6" s="36"/>
      <c r="PIX6" s="36"/>
      <c r="PIY6" s="36"/>
      <c r="PIZ6" s="36"/>
      <c r="PJA6" s="36"/>
      <c r="PJB6" s="36"/>
      <c r="PJC6" s="36"/>
      <c r="PJD6" s="36"/>
      <c r="PJE6" s="36"/>
      <c r="PJF6" s="36"/>
      <c r="PJG6" s="36"/>
      <c r="PJH6" s="36"/>
      <c r="PJI6" s="36"/>
      <c r="PJJ6" s="36"/>
      <c r="PJK6" s="36"/>
      <c r="PJL6" s="36"/>
      <c r="PJM6" s="36"/>
      <c r="PJN6" s="36"/>
      <c r="PJO6" s="36"/>
      <c r="PJP6" s="36"/>
      <c r="PJQ6" s="36"/>
      <c r="PJR6" s="36"/>
      <c r="PJS6" s="36"/>
      <c r="PJT6" s="36"/>
      <c r="PJU6" s="36"/>
      <c r="PJV6" s="36"/>
      <c r="PJW6" s="36"/>
      <c r="PJX6" s="36"/>
      <c r="PJY6" s="36"/>
      <c r="PJZ6" s="36"/>
      <c r="PKA6" s="36"/>
      <c r="PKB6" s="36"/>
      <c r="PKC6" s="36"/>
      <c r="PKD6" s="36"/>
      <c r="PKE6" s="36"/>
      <c r="PKF6" s="36"/>
      <c r="PKG6" s="36"/>
      <c r="PKH6" s="36"/>
      <c r="PKI6" s="36"/>
      <c r="PKJ6" s="36"/>
      <c r="PKK6" s="36"/>
      <c r="PKL6" s="36"/>
      <c r="PKM6" s="36"/>
      <c r="PKN6" s="36"/>
      <c r="PKO6" s="36"/>
      <c r="PKP6" s="36"/>
      <c r="PKQ6" s="36"/>
      <c r="PKR6" s="36"/>
      <c r="PKS6" s="36"/>
      <c r="PKT6" s="36"/>
      <c r="PKU6" s="36"/>
      <c r="PKV6" s="36"/>
      <c r="PKW6" s="36"/>
      <c r="PKX6" s="36"/>
      <c r="PKY6" s="36"/>
      <c r="PKZ6" s="36"/>
      <c r="PLA6" s="36"/>
      <c r="PLB6" s="36"/>
      <c r="PLC6" s="36"/>
      <c r="PLD6" s="36"/>
      <c r="PLE6" s="36"/>
      <c r="PLF6" s="36"/>
      <c r="PLG6" s="36"/>
      <c r="PLH6" s="36"/>
      <c r="PLI6" s="36"/>
      <c r="PLJ6" s="36"/>
      <c r="PLK6" s="36"/>
      <c r="PLL6" s="36"/>
      <c r="PLM6" s="36"/>
      <c r="PLN6" s="36"/>
      <c r="PLO6" s="36"/>
      <c r="PLP6" s="36"/>
      <c r="PLQ6" s="36"/>
      <c r="PLR6" s="36"/>
      <c r="PLS6" s="36"/>
      <c r="PLT6" s="36"/>
      <c r="PLU6" s="36"/>
      <c r="PLV6" s="36"/>
      <c r="PLW6" s="36"/>
      <c r="PLX6" s="36"/>
      <c r="PLY6" s="36"/>
      <c r="PLZ6" s="36"/>
      <c r="PMA6" s="36"/>
      <c r="PMB6" s="36"/>
      <c r="PMC6" s="36"/>
      <c r="PMD6" s="36"/>
      <c r="PME6" s="36"/>
      <c r="PMF6" s="36"/>
      <c r="PMG6" s="36"/>
      <c r="PMH6" s="36"/>
      <c r="PMI6" s="36"/>
      <c r="PMJ6" s="36"/>
      <c r="PMK6" s="36"/>
      <c r="PML6" s="36"/>
      <c r="PMM6" s="36"/>
      <c r="PMN6" s="36"/>
      <c r="PMO6" s="36"/>
      <c r="PMP6" s="36"/>
      <c r="PMQ6" s="36"/>
      <c r="PMR6" s="36"/>
      <c r="PMS6" s="36"/>
      <c r="PMT6" s="36"/>
      <c r="PMU6" s="36"/>
      <c r="PMV6" s="36"/>
      <c r="PMW6" s="36"/>
      <c r="PMX6" s="36"/>
      <c r="PMY6" s="36"/>
      <c r="PMZ6" s="36"/>
      <c r="PNA6" s="36"/>
      <c r="PNB6" s="36"/>
      <c r="PNC6" s="36"/>
      <c r="PND6" s="36"/>
      <c r="PNE6" s="36"/>
      <c r="PNF6" s="36"/>
      <c r="PNG6" s="36"/>
      <c r="PNH6" s="36"/>
      <c r="PNI6" s="36"/>
      <c r="PNJ6" s="36"/>
      <c r="PNK6" s="36"/>
      <c r="PNL6" s="36"/>
      <c r="PNM6" s="36"/>
      <c r="PNN6" s="36"/>
      <c r="PNO6" s="36"/>
      <c r="PNP6" s="36"/>
      <c r="PNQ6" s="36"/>
      <c r="PNR6" s="36"/>
      <c r="PNS6" s="36"/>
      <c r="PNT6" s="36"/>
      <c r="PNU6" s="36"/>
      <c r="PNV6" s="36"/>
      <c r="PNW6" s="36"/>
      <c r="PNX6" s="36"/>
      <c r="PNY6" s="36"/>
      <c r="PNZ6" s="36"/>
      <c r="POA6" s="36"/>
      <c r="POB6" s="36"/>
      <c r="POC6" s="36"/>
      <c r="POD6" s="36"/>
      <c r="POE6" s="36"/>
      <c r="POF6" s="36"/>
      <c r="POG6" s="36"/>
      <c r="POH6" s="36"/>
      <c r="POI6" s="36"/>
      <c r="POJ6" s="36"/>
      <c r="POK6" s="36"/>
      <c r="POL6" s="36"/>
      <c r="POM6" s="36"/>
      <c r="PON6" s="36"/>
      <c r="POO6" s="36"/>
      <c r="POP6" s="36"/>
      <c r="POQ6" s="36"/>
      <c r="POR6" s="36"/>
      <c r="POS6" s="36"/>
      <c r="POT6" s="36"/>
      <c r="POU6" s="36"/>
      <c r="POV6" s="36"/>
      <c r="POW6" s="36"/>
      <c r="POX6" s="36"/>
      <c r="POY6" s="36"/>
      <c r="POZ6" s="36"/>
      <c r="PPA6" s="36"/>
      <c r="PPB6" s="36"/>
      <c r="PPC6" s="36"/>
      <c r="PPD6" s="36"/>
      <c r="PPE6" s="36"/>
      <c r="PPF6" s="36"/>
      <c r="PPG6" s="36"/>
      <c r="PPH6" s="36"/>
      <c r="PPI6" s="36"/>
      <c r="PPJ6" s="36"/>
      <c r="PPK6" s="36"/>
      <c r="PPL6" s="36"/>
      <c r="PPM6" s="36"/>
      <c r="PPN6" s="36"/>
      <c r="PPO6" s="36"/>
      <c r="PPP6" s="36"/>
      <c r="PPQ6" s="36"/>
      <c r="PPR6" s="36"/>
      <c r="PPS6" s="36"/>
      <c r="PPT6" s="36"/>
      <c r="PPU6" s="36"/>
      <c r="PPV6" s="36"/>
      <c r="PPW6" s="36"/>
      <c r="PPX6" s="36"/>
      <c r="PPY6" s="36"/>
      <c r="PPZ6" s="36"/>
      <c r="PQA6" s="36"/>
      <c r="PQB6" s="36"/>
      <c r="PQC6" s="36"/>
      <c r="PQD6" s="36"/>
      <c r="PQE6" s="36"/>
      <c r="PQF6" s="36"/>
      <c r="PQG6" s="36"/>
      <c r="PQH6" s="36"/>
      <c r="PQI6" s="36"/>
      <c r="PQJ6" s="36"/>
      <c r="PQK6" s="36"/>
      <c r="PQL6" s="36"/>
      <c r="PQM6" s="36"/>
      <c r="PQN6" s="36"/>
      <c r="PQO6" s="36"/>
      <c r="PQP6" s="36"/>
      <c r="PQQ6" s="36"/>
      <c r="PQR6" s="36"/>
      <c r="PQS6" s="36"/>
      <c r="PQT6" s="36"/>
      <c r="PQU6" s="36"/>
      <c r="PQV6" s="36"/>
      <c r="PQW6" s="36"/>
      <c r="PQX6" s="36"/>
      <c r="PQY6" s="36"/>
      <c r="PQZ6" s="36"/>
      <c r="PRA6" s="36"/>
      <c r="PRB6" s="36"/>
      <c r="PRC6" s="36"/>
      <c r="PRD6" s="36"/>
      <c r="PRE6" s="36"/>
      <c r="PRF6" s="36"/>
      <c r="PRG6" s="36"/>
      <c r="PRH6" s="36"/>
      <c r="PRI6" s="36"/>
      <c r="PRJ6" s="36"/>
      <c r="PRK6" s="36"/>
      <c r="PRL6" s="36"/>
      <c r="PRM6" s="36"/>
      <c r="PRN6" s="36"/>
      <c r="PRO6" s="36"/>
      <c r="PRP6" s="36"/>
      <c r="PRQ6" s="36"/>
      <c r="PRR6" s="36"/>
      <c r="PRS6" s="36"/>
      <c r="PRT6" s="36"/>
      <c r="PRU6" s="36"/>
      <c r="PRV6" s="36"/>
      <c r="PRW6" s="36"/>
      <c r="PRX6" s="36"/>
      <c r="PRY6" s="36"/>
      <c r="PRZ6" s="36"/>
      <c r="PSA6" s="36"/>
      <c r="PSB6" s="36"/>
      <c r="PSC6" s="36"/>
      <c r="PSD6" s="36"/>
      <c r="PSE6" s="36"/>
      <c r="PSF6" s="36"/>
      <c r="PSG6" s="36"/>
      <c r="PSH6" s="36"/>
      <c r="PSI6" s="36"/>
      <c r="PSJ6" s="36"/>
      <c r="PSK6" s="36"/>
      <c r="PSL6" s="36"/>
      <c r="PSM6" s="36"/>
      <c r="PSN6" s="36"/>
      <c r="PSO6" s="36"/>
      <c r="PSP6" s="36"/>
      <c r="PSQ6" s="36"/>
      <c r="PSR6" s="36"/>
      <c r="PSS6" s="36"/>
      <c r="PST6" s="36"/>
      <c r="PSU6" s="36"/>
      <c r="PSV6" s="36"/>
      <c r="PSW6" s="36"/>
      <c r="PSX6" s="36"/>
      <c r="PSY6" s="36"/>
      <c r="PSZ6" s="36"/>
      <c r="PTA6" s="36"/>
      <c r="PTB6" s="36"/>
      <c r="PTC6" s="36"/>
      <c r="PTD6" s="36"/>
      <c r="PTE6" s="36"/>
      <c r="PTF6" s="36"/>
      <c r="PTG6" s="36"/>
      <c r="PTH6" s="36"/>
      <c r="PTI6" s="36"/>
      <c r="PTJ6" s="36"/>
      <c r="PTK6" s="36"/>
      <c r="PTL6" s="36"/>
      <c r="PTM6" s="36"/>
      <c r="PTN6" s="36"/>
      <c r="PTO6" s="36"/>
      <c r="PTP6" s="36"/>
      <c r="PTQ6" s="36"/>
      <c r="PTR6" s="36"/>
      <c r="PTS6" s="36"/>
      <c r="PTT6" s="36"/>
      <c r="PTU6" s="36"/>
      <c r="PTV6" s="36"/>
      <c r="PTW6" s="36"/>
      <c r="PTX6" s="36"/>
      <c r="PTY6" s="36"/>
      <c r="PTZ6" s="36"/>
      <c r="PUA6" s="36"/>
      <c r="PUB6" s="36"/>
      <c r="PUC6" s="36"/>
      <c r="PUD6" s="36"/>
      <c r="PUE6" s="36"/>
      <c r="PUF6" s="36"/>
      <c r="PUG6" s="36"/>
      <c r="PUH6" s="36"/>
      <c r="PUI6" s="36"/>
      <c r="PUJ6" s="36"/>
      <c r="PUK6" s="36"/>
      <c r="PUL6" s="36"/>
      <c r="PUM6" s="36"/>
      <c r="PUN6" s="36"/>
      <c r="PUO6" s="36"/>
      <c r="PUP6" s="36"/>
      <c r="PUQ6" s="36"/>
      <c r="PUR6" s="36"/>
      <c r="PUS6" s="36"/>
      <c r="PUT6" s="36"/>
      <c r="PUU6" s="36"/>
      <c r="PUV6" s="36"/>
      <c r="PUW6" s="36"/>
      <c r="PUX6" s="36"/>
      <c r="PUY6" s="36"/>
      <c r="PUZ6" s="36"/>
      <c r="PVA6" s="36"/>
      <c r="PVB6" s="36"/>
      <c r="PVC6" s="36"/>
      <c r="PVD6" s="36"/>
      <c r="PVE6" s="36"/>
      <c r="PVF6" s="36"/>
      <c r="PVG6" s="36"/>
      <c r="PVH6" s="36"/>
      <c r="PVI6" s="36"/>
      <c r="PVJ6" s="36"/>
      <c r="PVK6" s="36"/>
      <c r="PVL6" s="36"/>
      <c r="PVM6" s="36"/>
      <c r="PVN6" s="36"/>
      <c r="PVO6" s="36"/>
      <c r="PVP6" s="36"/>
      <c r="PVQ6" s="36"/>
      <c r="PVR6" s="36"/>
      <c r="PVS6" s="36"/>
      <c r="PVT6" s="36"/>
      <c r="PVU6" s="36"/>
      <c r="PVV6" s="36"/>
      <c r="PVW6" s="36"/>
      <c r="PVX6" s="36"/>
      <c r="PVY6" s="36"/>
      <c r="PVZ6" s="36"/>
      <c r="PWA6" s="36"/>
      <c r="PWB6" s="36"/>
      <c r="PWC6" s="36"/>
      <c r="PWD6" s="36"/>
      <c r="PWE6" s="36"/>
      <c r="PWF6" s="36"/>
      <c r="PWG6" s="36"/>
      <c r="PWH6" s="36"/>
      <c r="PWI6" s="36"/>
      <c r="PWJ6" s="36"/>
      <c r="PWK6" s="36"/>
      <c r="PWL6" s="36"/>
      <c r="PWM6" s="36"/>
      <c r="PWN6" s="36"/>
      <c r="PWO6" s="36"/>
      <c r="PWP6" s="36"/>
      <c r="PWQ6" s="36"/>
      <c r="PWR6" s="36"/>
      <c r="PWS6" s="36"/>
      <c r="PWT6" s="36"/>
      <c r="PWU6" s="36"/>
      <c r="PWV6" s="36"/>
      <c r="PWW6" s="36"/>
      <c r="PWX6" s="36"/>
      <c r="PWY6" s="36"/>
      <c r="PWZ6" s="36"/>
      <c r="PXA6" s="36"/>
      <c r="PXB6" s="36"/>
      <c r="PXC6" s="36"/>
      <c r="PXD6" s="36"/>
      <c r="PXE6" s="36"/>
      <c r="PXF6" s="36"/>
      <c r="PXG6" s="36"/>
      <c r="PXH6" s="36"/>
      <c r="PXI6" s="36"/>
      <c r="PXJ6" s="36"/>
      <c r="PXK6" s="36"/>
      <c r="PXL6" s="36"/>
      <c r="PXM6" s="36"/>
      <c r="PXN6" s="36"/>
      <c r="PXO6" s="36"/>
      <c r="PXP6" s="36"/>
      <c r="PXQ6" s="36"/>
      <c r="PXR6" s="36"/>
      <c r="PXS6" s="36"/>
      <c r="PXT6" s="36"/>
      <c r="PXU6" s="36"/>
      <c r="PXV6" s="36"/>
      <c r="PXW6" s="36"/>
      <c r="PXX6" s="36"/>
      <c r="PXY6" s="36"/>
      <c r="PXZ6" s="36"/>
      <c r="PYA6" s="36"/>
      <c r="PYB6" s="36"/>
      <c r="PYC6" s="36"/>
      <c r="PYD6" s="36"/>
      <c r="PYE6" s="36"/>
      <c r="PYF6" s="36"/>
      <c r="PYG6" s="36"/>
      <c r="PYH6" s="36"/>
      <c r="PYI6" s="36"/>
      <c r="PYJ6" s="36"/>
      <c r="PYK6" s="36"/>
      <c r="PYL6" s="36"/>
      <c r="PYM6" s="36"/>
      <c r="PYN6" s="36"/>
      <c r="PYO6" s="36"/>
      <c r="PYP6" s="36"/>
      <c r="PYQ6" s="36"/>
      <c r="PYR6" s="36"/>
      <c r="PYS6" s="36"/>
      <c r="PYT6" s="36"/>
      <c r="PYU6" s="36"/>
      <c r="PYV6" s="36"/>
      <c r="PYW6" s="36"/>
      <c r="PYX6" s="36"/>
      <c r="PYY6" s="36"/>
      <c r="PYZ6" s="36"/>
      <c r="PZA6" s="36"/>
      <c r="PZB6" s="36"/>
      <c r="PZC6" s="36"/>
      <c r="PZD6" s="36"/>
      <c r="PZE6" s="36"/>
      <c r="PZF6" s="36"/>
      <c r="PZG6" s="36"/>
      <c r="PZH6" s="36"/>
      <c r="PZI6" s="36"/>
      <c r="PZJ6" s="36"/>
      <c r="PZK6" s="36"/>
      <c r="PZL6" s="36"/>
      <c r="PZM6" s="36"/>
      <c r="PZN6" s="36"/>
      <c r="PZO6" s="36"/>
      <c r="PZP6" s="36"/>
      <c r="PZQ6" s="36"/>
      <c r="PZR6" s="36"/>
      <c r="PZS6" s="36"/>
      <c r="PZT6" s="36"/>
      <c r="PZU6" s="36"/>
      <c r="PZV6" s="36"/>
      <c r="PZW6" s="36"/>
      <c r="PZX6" s="36"/>
      <c r="PZY6" s="36"/>
      <c r="PZZ6" s="36"/>
      <c r="QAA6" s="36"/>
      <c r="QAB6" s="36"/>
      <c r="QAC6" s="36"/>
      <c r="QAD6" s="36"/>
      <c r="QAE6" s="36"/>
      <c r="QAF6" s="36"/>
      <c r="QAG6" s="36"/>
      <c r="QAH6" s="36"/>
      <c r="QAI6" s="36"/>
      <c r="QAJ6" s="36"/>
      <c r="QAK6" s="36"/>
      <c r="QAL6" s="36"/>
      <c r="QAM6" s="36"/>
      <c r="QAN6" s="36"/>
      <c r="QAO6" s="36"/>
      <c r="QAP6" s="36"/>
      <c r="QAQ6" s="36"/>
      <c r="QAR6" s="36"/>
      <c r="QAS6" s="36"/>
      <c r="QAT6" s="36"/>
      <c r="QAU6" s="36"/>
      <c r="QAV6" s="36"/>
      <c r="QAW6" s="36"/>
      <c r="QAX6" s="36"/>
      <c r="QAY6" s="36"/>
      <c r="QAZ6" s="36"/>
      <c r="QBA6" s="36"/>
      <c r="QBB6" s="36"/>
      <c r="QBC6" s="36"/>
      <c r="QBD6" s="36"/>
      <c r="QBE6" s="36"/>
      <c r="QBF6" s="36"/>
      <c r="QBG6" s="36"/>
      <c r="QBH6" s="36"/>
      <c r="QBI6" s="36"/>
      <c r="QBJ6" s="36"/>
      <c r="QBK6" s="36"/>
      <c r="QBL6" s="36"/>
      <c r="QBM6" s="36"/>
      <c r="QBN6" s="36"/>
      <c r="QBO6" s="36"/>
      <c r="QBP6" s="36"/>
      <c r="QBQ6" s="36"/>
      <c r="QBR6" s="36"/>
      <c r="QBS6" s="36"/>
      <c r="QBT6" s="36"/>
      <c r="QBU6" s="36"/>
      <c r="QBV6" s="36"/>
      <c r="QBW6" s="36"/>
      <c r="QBX6" s="36"/>
      <c r="QBY6" s="36"/>
      <c r="QBZ6" s="36"/>
      <c r="QCA6" s="36"/>
      <c r="QCB6" s="36"/>
      <c r="QCC6" s="36"/>
      <c r="QCD6" s="36"/>
      <c r="QCE6" s="36"/>
      <c r="QCF6" s="36"/>
      <c r="QCG6" s="36"/>
      <c r="QCH6" s="36"/>
      <c r="QCI6" s="36"/>
      <c r="QCJ6" s="36"/>
      <c r="QCK6" s="36"/>
      <c r="QCL6" s="36"/>
      <c r="QCM6" s="36"/>
      <c r="QCN6" s="36"/>
      <c r="QCO6" s="36"/>
      <c r="QCP6" s="36"/>
      <c r="QCQ6" s="36"/>
      <c r="QCR6" s="36"/>
      <c r="QCS6" s="36"/>
      <c r="QCT6" s="36"/>
      <c r="QCU6" s="36"/>
      <c r="QCV6" s="36"/>
      <c r="QCW6" s="36"/>
      <c r="QCX6" s="36"/>
      <c r="QCY6" s="36"/>
      <c r="QCZ6" s="36"/>
      <c r="QDA6" s="36"/>
      <c r="QDB6" s="36"/>
      <c r="QDC6" s="36"/>
      <c r="QDD6" s="36"/>
      <c r="QDE6" s="36"/>
      <c r="QDF6" s="36"/>
      <c r="QDG6" s="36"/>
      <c r="QDH6" s="36"/>
      <c r="QDI6" s="36"/>
      <c r="QDJ6" s="36"/>
      <c r="QDK6" s="36"/>
      <c r="QDL6" s="36"/>
      <c r="QDM6" s="36"/>
      <c r="QDN6" s="36"/>
      <c r="QDO6" s="36"/>
      <c r="QDP6" s="36"/>
      <c r="QDQ6" s="36"/>
      <c r="QDR6" s="36"/>
      <c r="QDS6" s="36"/>
      <c r="QDT6" s="36"/>
      <c r="QDU6" s="36"/>
      <c r="QDV6" s="36"/>
      <c r="QDW6" s="36"/>
      <c r="QDX6" s="36"/>
      <c r="QDY6" s="36"/>
      <c r="QDZ6" s="36"/>
      <c r="QEA6" s="36"/>
      <c r="QEB6" s="36"/>
      <c r="QEC6" s="36"/>
      <c r="QED6" s="36"/>
      <c r="QEE6" s="36"/>
      <c r="QEF6" s="36"/>
      <c r="QEG6" s="36"/>
      <c r="QEH6" s="36"/>
      <c r="QEI6" s="36"/>
      <c r="QEJ6" s="36"/>
      <c r="QEK6" s="36"/>
      <c r="QEL6" s="36"/>
      <c r="QEM6" s="36"/>
      <c r="QEN6" s="36"/>
      <c r="QEO6" s="36"/>
      <c r="QEP6" s="36"/>
      <c r="QEQ6" s="36"/>
      <c r="QER6" s="36"/>
      <c r="QES6" s="36"/>
      <c r="QET6" s="36"/>
      <c r="QEU6" s="36"/>
      <c r="QEV6" s="36"/>
      <c r="QEW6" s="36"/>
      <c r="QEX6" s="36"/>
      <c r="QEY6" s="36"/>
      <c r="QEZ6" s="36"/>
      <c r="QFA6" s="36"/>
      <c r="QFB6" s="36"/>
      <c r="QFC6" s="36"/>
      <c r="QFD6" s="36"/>
      <c r="QFE6" s="36"/>
      <c r="QFF6" s="36"/>
      <c r="QFG6" s="36"/>
      <c r="QFH6" s="36"/>
      <c r="QFI6" s="36"/>
      <c r="QFJ6" s="36"/>
      <c r="QFK6" s="36"/>
      <c r="QFL6" s="36"/>
      <c r="QFM6" s="36"/>
      <c r="QFN6" s="36"/>
      <c r="QFO6" s="36"/>
      <c r="QFP6" s="36"/>
      <c r="QFQ6" s="36"/>
      <c r="QFR6" s="36"/>
      <c r="QFS6" s="36"/>
      <c r="QFT6" s="36"/>
      <c r="QFU6" s="36"/>
      <c r="QFV6" s="36"/>
      <c r="QFW6" s="36"/>
      <c r="QFX6" s="36"/>
      <c r="QFY6" s="36"/>
      <c r="QFZ6" s="36"/>
      <c r="QGA6" s="36"/>
      <c r="QGB6" s="36"/>
      <c r="QGC6" s="36"/>
      <c r="QGD6" s="36"/>
      <c r="QGE6" s="36"/>
      <c r="QGF6" s="36"/>
      <c r="QGG6" s="36"/>
      <c r="QGH6" s="36"/>
      <c r="QGI6" s="36"/>
      <c r="QGJ6" s="36"/>
      <c r="QGK6" s="36"/>
      <c r="QGL6" s="36"/>
      <c r="QGM6" s="36"/>
      <c r="QGN6" s="36"/>
      <c r="QGO6" s="36"/>
      <c r="QGP6" s="36"/>
      <c r="QGQ6" s="36"/>
      <c r="QGR6" s="36"/>
      <c r="QGS6" s="36"/>
      <c r="QGT6" s="36"/>
      <c r="QGU6" s="36"/>
      <c r="QGV6" s="36"/>
      <c r="QGW6" s="36"/>
      <c r="QGX6" s="36"/>
      <c r="QGY6" s="36"/>
      <c r="QGZ6" s="36"/>
      <c r="QHA6" s="36"/>
      <c r="QHB6" s="36"/>
      <c r="QHC6" s="36"/>
      <c r="QHD6" s="36"/>
      <c r="QHE6" s="36"/>
      <c r="QHF6" s="36"/>
      <c r="QHG6" s="36"/>
      <c r="QHH6" s="36"/>
      <c r="QHI6" s="36"/>
      <c r="QHJ6" s="36"/>
      <c r="QHK6" s="36"/>
      <c r="QHL6" s="36"/>
      <c r="QHM6" s="36"/>
      <c r="QHN6" s="36"/>
      <c r="QHO6" s="36"/>
      <c r="QHP6" s="36"/>
      <c r="QHQ6" s="36"/>
      <c r="QHR6" s="36"/>
      <c r="QHS6" s="36"/>
      <c r="QHT6" s="36"/>
      <c r="QHU6" s="36"/>
      <c r="QHV6" s="36"/>
      <c r="QHW6" s="36"/>
      <c r="QHX6" s="36"/>
      <c r="QHY6" s="36"/>
      <c r="QHZ6" s="36"/>
      <c r="QIA6" s="36"/>
      <c r="QIB6" s="36"/>
      <c r="QIC6" s="36"/>
      <c r="QID6" s="36"/>
      <c r="QIE6" s="36"/>
      <c r="QIF6" s="36"/>
      <c r="QIG6" s="36"/>
      <c r="QIH6" s="36"/>
      <c r="QII6" s="36"/>
      <c r="QIJ6" s="36"/>
      <c r="QIK6" s="36"/>
      <c r="QIL6" s="36"/>
      <c r="QIM6" s="36"/>
      <c r="QIN6" s="36"/>
      <c r="QIO6" s="36"/>
      <c r="QIP6" s="36"/>
      <c r="QIQ6" s="36"/>
      <c r="QIR6" s="36"/>
      <c r="QIS6" s="36"/>
      <c r="QIT6" s="36"/>
      <c r="QIU6" s="36"/>
      <c r="QIV6" s="36"/>
      <c r="QIW6" s="36"/>
      <c r="QIX6" s="36"/>
      <c r="QIY6" s="36"/>
      <c r="QIZ6" s="36"/>
      <c r="QJA6" s="36"/>
      <c r="QJB6" s="36"/>
      <c r="QJC6" s="36"/>
      <c r="QJD6" s="36"/>
      <c r="QJE6" s="36"/>
      <c r="QJF6" s="36"/>
      <c r="QJG6" s="36"/>
      <c r="QJH6" s="36"/>
      <c r="QJI6" s="36"/>
      <c r="QJJ6" s="36"/>
      <c r="QJK6" s="36"/>
      <c r="QJL6" s="36"/>
      <c r="QJM6" s="36"/>
      <c r="QJN6" s="36"/>
      <c r="QJO6" s="36"/>
      <c r="QJP6" s="36"/>
      <c r="QJQ6" s="36"/>
      <c r="QJR6" s="36"/>
      <c r="QJS6" s="36"/>
      <c r="QJT6" s="36"/>
      <c r="QJU6" s="36"/>
      <c r="QJV6" s="36"/>
      <c r="QJW6" s="36"/>
      <c r="QJX6" s="36"/>
      <c r="QJY6" s="36"/>
      <c r="QJZ6" s="36"/>
      <c r="QKA6" s="36"/>
      <c r="QKB6" s="36"/>
      <c r="QKC6" s="36"/>
      <c r="QKD6" s="36"/>
      <c r="QKE6" s="36"/>
      <c r="QKF6" s="36"/>
      <c r="QKG6" s="36"/>
      <c r="QKH6" s="36"/>
      <c r="QKI6" s="36"/>
      <c r="QKJ6" s="36"/>
      <c r="QKK6" s="36"/>
      <c r="QKL6" s="36"/>
      <c r="QKM6" s="36"/>
      <c r="QKN6" s="36"/>
      <c r="QKO6" s="36"/>
      <c r="QKP6" s="36"/>
      <c r="QKQ6" s="36"/>
      <c r="QKR6" s="36"/>
      <c r="QKS6" s="36"/>
      <c r="QKT6" s="36"/>
      <c r="QKU6" s="36"/>
      <c r="QKV6" s="36"/>
      <c r="QKW6" s="36"/>
      <c r="QKX6" s="36"/>
      <c r="QKY6" s="36"/>
      <c r="QKZ6" s="36"/>
      <c r="QLA6" s="36"/>
      <c r="QLB6" s="36"/>
      <c r="QLC6" s="36"/>
      <c r="QLD6" s="36"/>
      <c r="QLE6" s="36"/>
      <c r="QLF6" s="36"/>
      <c r="QLG6" s="36"/>
      <c r="QLH6" s="36"/>
      <c r="QLI6" s="36"/>
      <c r="QLJ6" s="36"/>
      <c r="QLK6" s="36"/>
      <c r="QLL6" s="36"/>
      <c r="QLM6" s="36"/>
      <c r="QLN6" s="36"/>
      <c r="QLO6" s="36"/>
      <c r="QLP6" s="36"/>
      <c r="QLQ6" s="36"/>
      <c r="QLR6" s="36"/>
      <c r="QLS6" s="36"/>
      <c r="QLT6" s="36"/>
      <c r="QLU6" s="36"/>
      <c r="QLV6" s="36"/>
      <c r="QLW6" s="36"/>
      <c r="QLX6" s="36"/>
      <c r="QLY6" s="36"/>
      <c r="QLZ6" s="36"/>
      <c r="QMA6" s="36"/>
      <c r="QMB6" s="36"/>
      <c r="QMC6" s="36"/>
      <c r="QMD6" s="36"/>
      <c r="QME6" s="36"/>
      <c r="QMF6" s="36"/>
      <c r="QMG6" s="36"/>
      <c r="QMH6" s="36"/>
      <c r="QMI6" s="36"/>
      <c r="QMJ6" s="36"/>
      <c r="QMK6" s="36"/>
      <c r="QML6" s="36"/>
      <c r="QMM6" s="36"/>
      <c r="QMN6" s="36"/>
      <c r="QMO6" s="36"/>
      <c r="QMP6" s="36"/>
      <c r="QMQ6" s="36"/>
      <c r="QMR6" s="36"/>
      <c r="QMS6" s="36"/>
      <c r="QMT6" s="36"/>
      <c r="QMU6" s="36"/>
      <c r="QMV6" s="36"/>
      <c r="QMW6" s="36"/>
      <c r="QMX6" s="36"/>
      <c r="QMY6" s="36"/>
      <c r="QMZ6" s="36"/>
      <c r="QNA6" s="36"/>
      <c r="QNB6" s="36"/>
      <c r="QNC6" s="36"/>
      <c r="QND6" s="36"/>
      <c r="QNE6" s="36"/>
      <c r="QNF6" s="36"/>
      <c r="QNG6" s="36"/>
      <c r="QNH6" s="36"/>
      <c r="QNI6" s="36"/>
      <c r="QNJ6" s="36"/>
      <c r="QNK6" s="36"/>
      <c r="QNL6" s="36"/>
      <c r="QNM6" s="36"/>
      <c r="QNN6" s="36"/>
      <c r="QNO6" s="36"/>
      <c r="QNP6" s="36"/>
      <c r="QNQ6" s="36"/>
      <c r="QNR6" s="36"/>
      <c r="QNS6" s="36"/>
      <c r="QNT6" s="36"/>
      <c r="QNU6" s="36"/>
      <c r="QNV6" s="36"/>
      <c r="QNW6" s="36"/>
      <c r="QNX6" s="36"/>
      <c r="QNY6" s="36"/>
      <c r="QNZ6" s="36"/>
      <c r="QOA6" s="36"/>
      <c r="QOB6" s="36"/>
      <c r="QOC6" s="36"/>
      <c r="QOD6" s="36"/>
      <c r="QOE6" s="36"/>
      <c r="QOF6" s="36"/>
      <c r="QOG6" s="36"/>
      <c r="QOH6" s="36"/>
      <c r="QOI6" s="36"/>
      <c r="QOJ6" s="36"/>
      <c r="QOK6" s="36"/>
      <c r="QOL6" s="36"/>
      <c r="QOM6" s="36"/>
      <c r="QON6" s="36"/>
      <c r="QOO6" s="36"/>
      <c r="QOP6" s="36"/>
      <c r="QOQ6" s="36"/>
      <c r="QOR6" s="36"/>
      <c r="QOS6" s="36"/>
      <c r="QOT6" s="36"/>
      <c r="QOU6" s="36"/>
      <c r="QOV6" s="36"/>
      <c r="QOW6" s="36"/>
      <c r="QOX6" s="36"/>
      <c r="QOY6" s="36"/>
      <c r="QOZ6" s="36"/>
      <c r="QPA6" s="36"/>
      <c r="QPB6" s="36"/>
      <c r="QPC6" s="36"/>
      <c r="QPD6" s="36"/>
      <c r="QPE6" s="36"/>
      <c r="QPF6" s="36"/>
      <c r="QPG6" s="36"/>
      <c r="QPH6" s="36"/>
      <c r="QPI6" s="36"/>
      <c r="QPJ6" s="36"/>
      <c r="QPK6" s="36"/>
      <c r="QPL6" s="36"/>
      <c r="QPM6" s="36"/>
      <c r="QPN6" s="36"/>
      <c r="QPO6" s="36"/>
      <c r="QPP6" s="36"/>
      <c r="QPQ6" s="36"/>
      <c r="QPR6" s="36"/>
      <c r="QPS6" s="36"/>
      <c r="QPT6" s="36"/>
      <c r="QPU6" s="36"/>
      <c r="QPV6" s="36"/>
      <c r="QPW6" s="36"/>
      <c r="QPX6" s="36"/>
      <c r="QPY6" s="36"/>
      <c r="QPZ6" s="36"/>
      <c r="QQA6" s="36"/>
      <c r="QQB6" s="36"/>
      <c r="QQC6" s="36"/>
      <c r="QQD6" s="36"/>
      <c r="QQE6" s="36"/>
      <c r="QQF6" s="36"/>
      <c r="QQG6" s="36"/>
      <c r="QQH6" s="36"/>
      <c r="QQI6" s="36"/>
      <c r="QQJ6" s="36"/>
      <c r="QQK6" s="36"/>
      <c r="QQL6" s="36"/>
      <c r="QQM6" s="36"/>
      <c r="QQN6" s="36"/>
      <c r="QQO6" s="36"/>
      <c r="QQP6" s="36"/>
      <c r="QQQ6" s="36"/>
      <c r="QQR6" s="36"/>
      <c r="QQS6" s="36"/>
      <c r="QQT6" s="36"/>
      <c r="QQU6" s="36"/>
      <c r="QQV6" s="36"/>
      <c r="QQW6" s="36"/>
      <c r="QQX6" s="36"/>
      <c r="QQY6" s="36"/>
      <c r="QQZ6" s="36"/>
      <c r="QRA6" s="36"/>
      <c r="QRB6" s="36"/>
      <c r="QRC6" s="36"/>
      <c r="QRD6" s="36"/>
      <c r="QRE6" s="36"/>
      <c r="QRF6" s="36"/>
      <c r="QRG6" s="36"/>
      <c r="QRH6" s="36"/>
      <c r="QRI6" s="36"/>
      <c r="QRJ6" s="36"/>
      <c r="QRK6" s="36"/>
      <c r="QRL6" s="36"/>
      <c r="QRM6" s="36"/>
      <c r="QRN6" s="36"/>
      <c r="QRO6" s="36"/>
      <c r="QRP6" s="36"/>
      <c r="QRQ6" s="36"/>
      <c r="QRR6" s="36"/>
      <c r="QRS6" s="36"/>
      <c r="QRT6" s="36"/>
      <c r="QRU6" s="36"/>
      <c r="QRV6" s="36"/>
      <c r="QRW6" s="36"/>
      <c r="QRX6" s="36"/>
      <c r="QRY6" s="36"/>
      <c r="QRZ6" s="36"/>
      <c r="QSA6" s="36"/>
      <c r="QSB6" s="36"/>
      <c r="QSC6" s="36"/>
      <c r="QSD6" s="36"/>
      <c r="QSE6" s="36"/>
      <c r="QSF6" s="36"/>
      <c r="QSG6" s="36"/>
      <c r="QSH6" s="36"/>
      <c r="QSI6" s="36"/>
      <c r="QSJ6" s="36"/>
      <c r="QSK6" s="36"/>
      <c r="QSL6" s="36"/>
      <c r="QSM6" s="36"/>
      <c r="QSN6" s="36"/>
      <c r="QSO6" s="36"/>
      <c r="QSP6" s="36"/>
      <c r="QSQ6" s="36"/>
      <c r="QSR6" s="36"/>
      <c r="QSS6" s="36"/>
      <c r="QST6" s="36"/>
      <c r="QSU6" s="36"/>
      <c r="QSV6" s="36"/>
      <c r="QSW6" s="36"/>
      <c r="QSX6" s="36"/>
      <c r="QSY6" s="36"/>
      <c r="QSZ6" s="36"/>
      <c r="QTA6" s="36"/>
      <c r="QTB6" s="36"/>
      <c r="QTC6" s="36"/>
      <c r="QTD6" s="36"/>
      <c r="QTE6" s="36"/>
      <c r="QTF6" s="36"/>
      <c r="QTG6" s="36"/>
      <c r="QTH6" s="36"/>
      <c r="QTI6" s="36"/>
      <c r="QTJ6" s="36"/>
      <c r="QTK6" s="36"/>
      <c r="QTL6" s="36"/>
      <c r="QTM6" s="36"/>
      <c r="QTN6" s="36"/>
      <c r="QTO6" s="36"/>
      <c r="QTP6" s="36"/>
      <c r="QTQ6" s="36"/>
      <c r="QTR6" s="36"/>
      <c r="QTS6" s="36"/>
      <c r="QTT6" s="36"/>
      <c r="QTU6" s="36"/>
      <c r="QTV6" s="36"/>
      <c r="QTW6" s="36"/>
      <c r="QTX6" s="36"/>
      <c r="QTY6" s="36"/>
      <c r="QTZ6" s="36"/>
      <c r="QUA6" s="36"/>
      <c r="QUB6" s="36"/>
      <c r="QUC6" s="36"/>
      <c r="QUD6" s="36"/>
      <c r="QUE6" s="36"/>
      <c r="QUF6" s="36"/>
      <c r="QUG6" s="36"/>
      <c r="QUH6" s="36"/>
      <c r="QUI6" s="36"/>
      <c r="QUJ6" s="36"/>
      <c r="QUK6" s="36"/>
      <c r="QUL6" s="36"/>
      <c r="QUM6" s="36"/>
      <c r="QUN6" s="36"/>
      <c r="QUO6" s="36"/>
      <c r="QUP6" s="36"/>
      <c r="QUQ6" s="36"/>
      <c r="QUR6" s="36"/>
      <c r="QUS6" s="36"/>
      <c r="QUT6" s="36"/>
      <c r="QUU6" s="36"/>
      <c r="QUV6" s="36"/>
      <c r="QUW6" s="36"/>
      <c r="QUX6" s="36"/>
      <c r="QUY6" s="36"/>
      <c r="QUZ6" s="36"/>
      <c r="QVA6" s="36"/>
      <c r="QVB6" s="36"/>
      <c r="QVC6" s="36"/>
      <c r="QVD6" s="36"/>
      <c r="QVE6" s="36"/>
      <c r="QVF6" s="36"/>
      <c r="QVG6" s="36"/>
      <c r="QVH6" s="36"/>
      <c r="QVI6" s="36"/>
      <c r="QVJ6" s="36"/>
      <c r="QVK6" s="36"/>
      <c r="QVL6" s="36"/>
      <c r="QVM6" s="36"/>
      <c r="QVN6" s="36"/>
      <c r="QVO6" s="36"/>
      <c r="QVP6" s="36"/>
      <c r="QVQ6" s="36"/>
      <c r="QVR6" s="36"/>
      <c r="QVS6" s="36"/>
      <c r="QVT6" s="36"/>
      <c r="QVU6" s="36"/>
      <c r="QVV6" s="36"/>
      <c r="QVW6" s="36"/>
      <c r="QVX6" s="36"/>
      <c r="QVY6" s="36"/>
      <c r="QVZ6" s="36"/>
      <c r="QWA6" s="36"/>
      <c r="QWB6" s="36"/>
      <c r="QWC6" s="36"/>
      <c r="QWD6" s="36"/>
      <c r="QWE6" s="36"/>
      <c r="QWF6" s="36"/>
      <c r="QWG6" s="36"/>
      <c r="QWH6" s="36"/>
      <c r="QWI6" s="36"/>
      <c r="QWJ6" s="36"/>
      <c r="QWK6" s="36"/>
      <c r="QWL6" s="36"/>
      <c r="QWM6" s="36"/>
      <c r="QWN6" s="36"/>
      <c r="QWO6" s="36"/>
      <c r="QWP6" s="36"/>
      <c r="QWQ6" s="36"/>
      <c r="QWR6" s="36"/>
      <c r="QWS6" s="36"/>
      <c r="QWT6" s="36"/>
      <c r="QWU6" s="36"/>
      <c r="QWV6" s="36"/>
      <c r="QWW6" s="36"/>
      <c r="QWX6" s="36"/>
      <c r="QWY6" s="36"/>
      <c r="QWZ6" s="36"/>
      <c r="QXA6" s="36"/>
      <c r="QXB6" s="36"/>
      <c r="QXC6" s="36"/>
      <c r="QXD6" s="36"/>
      <c r="QXE6" s="36"/>
      <c r="QXF6" s="36"/>
      <c r="QXG6" s="36"/>
      <c r="QXH6" s="36"/>
      <c r="QXI6" s="36"/>
      <c r="QXJ6" s="36"/>
      <c r="QXK6" s="36"/>
      <c r="QXL6" s="36"/>
      <c r="QXM6" s="36"/>
      <c r="QXN6" s="36"/>
      <c r="QXO6" s="36"/>
      <c r="QXP6" s="36"/>
      <c r="QXQ6" s="36"/>
      <c r="QXR6" s="36"/>
      <c r="QXS6" s="36"/>
      <c r="QXT6" s="36"/>
      <c r="QXU6" s="36"/>
      <c r="QXV6" s="36"/>
      <c r="QXW6" s="36"/>
      <c r="QXX6" s="36"/>
      <c r="QXY6" s="36"/>
      <c r="QXZ6" s="36"/>
      <c r="QYA6" s="36"/>
      <c r="QYB6" s="36"/>
      <c r="QYC6" s="36"/>
      <c r="QYD6" s="36"/>
      <c r="QYE6" s="36"/>
      <c r="QYF6" s="36"/>
      <c r="QYG6" s="36"/>
      <c r="QYH6" s="36"/>
      <c r="QYI6" s="36"/>
      <c r="QYJ6" s="36"/>
      <c r="QYK6" s="36"/>
      <c r="QYL6" s="36"/>
      <c r="QYM6" s="36"/>
      <c r="QYN6" s="36"/>
      <c r="QYO6" s="36"/>
      <c r="QYP6" s="36"/>
      <c r="QYQ6" s="36"/>
      <c r="QYR6" s="36"/>
      <c r="QYS6" s="36"/>
      <c r="QYT6" s="36"/>
      <c r="QYU6" s="36"/>
      <c r="QYV6" s="36"/>
      <c r="QYW6" s="36"/>
      <c r="QYX6" s="36"/>
      <c r="QYY6" s="36"/>
      <c r="QYZ6" s="36"/>
      <c r="QZA6" s="36"/>
      <c r="QZB6" s="36"/>
      <c r="QZC6" s="36"/>
      <c r="QZD6" s="36"/>
      <c r="QZE6" s="36"/>
      <c r="QZF6" s="36"/>
      <c r="QZG6" s="36"/>
      <c r="QZH6" s="36"/>
      <c r="QZI6" s="36"/>
      <c r="QZJ6" s="36"/>
      <c r="QZK6" s="36"/>
      <c r="QZL6" s="36"/>
      <c r="QZM6" s="36"/>
      <c r="QZN6" s="36"/>
      <c r="QZO6" s="36"/>
      <c r="QZP6" s="36"/>
      <c r="QZQ6" s="36"/>
      <c r="QZR6" s="36"/>
      <c r="QZS6" s="36"/>
      <c r="QZT6" s="36"/>
      <c r="QZU6" s="36"/>
      <c r="QZV6" s="36"/>
      <c r="QZW6" s="36"/>
      <c r="QZX6" s="36"/>
      <c r="QZY6" s="36"/>
      <c r="QZZ6" s="36"/>
      <c r="RAA6" s="36"/>
      <c r="RAB6" s="36"/>
      <c r="RAC6" s="36"/>
      <c r="RAD6" s="36"/>
      <c r="RAE6" s="36"/>
      <c r="RAF6" s="36"/>
      <c r="RAG6" s="36"/>
      <c r="RAH6" s="36"/>
      <c r="RAI6" s="36"/>
      <c r="RAJ6" s="36"/>
      <c r="RAK6" s="36"/>
      <c r="RAL6" s="36"/>
      <c r="RAM6" s="36"/>
      <c r="RAN6" s="36"/>
      <c r="RAO6" s="36"/>
      <c r="RAP6" s="36"/>
      <c r="RAQ6" s="36"/>
      <c r="RAR6" s="36"/>
      <c r="RAS6" s="36"/>
      <c r="RAT6" s="36"/>
      <c r="RAU6" s="36"/>
      <c r="RAV6" s="36"/>
      <c r="RAW6" s="36"/>
      <c r="RAX6" s="36"/>
      <c r="RAY6" s="36"/>
      <c r="RAZ6" s="36"/>
      <c r="RBA6" s="36"/>
      <c r="RBB6" s="36"/>
      <c r="RBC6" s="36"/>
      <c r="RBD6" s="36"/>
      <c r="RBE6" s="36"/>
      <c r="RBF6" s="36"/>
      <c r="RBG6" s="36"/>
      <c r="RBH6" s="36"/>
      <c r="RBI6" s="36"/>
      <c r="RBJ6" s="36"/>
      <c r="RBK6" s="36"/>
      <c r="RBL6" s="36"/>
      <c r="RBM6" s="36"/>
      <c r="RBN6" s="36"/>
      <c r="RBO6" s="36"/>
      <c r="RBP6" s="36"/>
      <c r="RBQ6" s="36"/>
      <c r="RBR6" s="36"/>
      <c r="RBS6" s="36"/>
      <c r="RBT6" s="36"/>
      <c r="RBU6" s="36"/>
      <c r="RBV6" s="36"/>
      <c r="RBW6" s="36"/>
      <c r="RBX6" s="36"/>
      <c r="RBY6" s="36"/>
      <c r="RBZ6" s="36"/>
      <c r="RCA6" s="36"/>
      <c r="RCB6" s="36"/>
      <c r="RCC6" s="36"/>
      <c r="RCD6" s="36"/>
      <c r="RCE6" s="36"/>
      <c r="RCF6" s="36"/>
      <c r="RCG6" s="36"/>
      <c r="RCH6" s="36"/>
      <c r="RCI6" s="36"/>
      <c r="RCJ6" s="36"/>
      <c r="RCK6" s="36"/>
      <c r="RCL6" s="36"/>
      <c r="RCM6" s="36"/>
      <c r="RCN6" s="36"/>
      <c r="RCO6" s="36"/>
      <c r="RCP6" s="36"/>
      <c r="RCQ6" s="36"/>
      <c r="RCR6" s="36"/>
      <c r="RCS6" s="36"/>
      <c r="RCT6" s="36"/>
      <c r="RCU6" s="36"/>
      <c r="RCV6" s="36"/>
      <c r="RCW6" s="36"/>
      <c r="RCX6" s="36"/>
      <c r="RCY6" s="36"/>
      <c r="RCZ6" s="36"/>
      <c r="RDA6" s="36"/>
      <c r="RDB6" s="36"/>
      <c r="RDC6" s="36"/>
      <c r="RDD6" s="36"/>
      <c r="RDE6" s="36"/>
      <c r="RDF6" s="36"/>
      <c r="RDG6" s="36"/>
      <c r="RDH6" s="36"/>
      <c r="RDI6" s="36"/>
      <c r="RDJ6" s="36"/>
      <c r="RDK6" s="36"/>
      <c r="RDL6" s="36"/>
      <c r="RDM6" s="36"/>
      <c r="RDN6" s="36"/>
      <c r="RDO6" s="36"/>
      <c r="RDP6" s="36"/>
      <c r="RDQ6" s="36"/>
      <c r="RDR6" s="36"/>
      <c r="RDS6" s="36"/>
      <c r="RDT6" s="36"/>
      <c r="RDU6" s="36"/>
      <c r="RDV6" s="36"/>
      <c r="RDW6" s="36"/>
      <c r="RDX6" s="36"/>
      <c r="RDY6" s="36"/>
      <c r="RDZ6" s="36"/>
      <c r="REA6" s="36"/>
      <c r="REB6" s="36"/>
      <c r="REC6" s="36"/>
      <c r="RED6" s="36"/>
      <c r="REE6" s="36"/>
      <c r="REF6" s="36"/>
      <c r="REG6" s="36"/>
      <c r="REH6" s="36"/>
      <c r="REI6" s="36"/>
      <c r="REJ6" s="36"/>
      <c r="REK6" s="36"/>
      <c r="REL6" s="36"/>
      <c r="REM6" s="36"/>
      <c r="REN6" s="36"/>
      <c r="REO6" s="36"/>
      <c r="REP6" s="36"/>
      <c r="REQ6" s="36"/>
      <c r="RER6" s="36"/>
      <c r="RES6" s="36"/>
      <c r="RET6" s="36"/>
      <c r="REU6" s="36"/>
      <c r="REV6" s="36"/>
      <c r="REW6" s="36"/>
      <c r="REX6" s="36"/>
      <c r="REY6" s="36"/>
      <c r="REZ6" s="36"/>
      <c r="RFA6" s="36"/>
      <c r="RFB6" s="36"/>
      <c r="RFC6" s="36"/>
      <c r="RFD6" s="36"/>
      <c r="RFE6" s="36"/>
      <c r="RFF6" s="36"/>
      <c r="RFG6" s="36"/>
      <c r="RFH6" s="36"/>
      <c r="RFI6" s="36"/>
      <c r="RFJ6" s="36"/>
      <c r="RFK6" s="36"/>
      <c r="RFL6" s="36"/>
      <c r="RFM6" s="36"/>
      <c r="RFN6" s="36"/>
      <c r="RFO6" s="36"/>
      <c r="RFP6" s="36"/>
      <c r="RFQ6" s="36"/>
      <c r="RFR6" s="36"/>
      <c r="RFS6" s="36"/>
      <c r="RFT6" s="36"/>
      <c r="RFU6" s="36"/>
      <c r="RFV6" s="36"/>
      <c r="RFW6" s="36"/>
      <c r="RFX6" s="36"/>
      <c r="RFY6" s="36"/>
      <c r="RFZ6" s="36"/>
      <c r="RGA6" s="36"/>
      <c r="RGB6" s="36"/>
      <c r="RGC6" s="36"/>
      <c r="RGD6" s="36"/>
      <c r="RGE6" s="36"/>
      <c r="RGF6" s="36"/>
      <c r="RGG6" s="36"/>
      <c r="RGH6" s="36"/>
      <c r="RGI6" s="36"/>
      <c r="RGJ6" s="36"/>
      <c r="RGK6" s="36"/>
      <c r="RGL6" s="36"/>
      <c r="RGM6" s="36"/>
      <c r="RGN6" s="36"/>
      <c r="RGO6" s="36"/>
      <c r="RGP6" s="36"/>
      <c r="RGQ6" s="36"/>
      <c r="RGR6" s="36"/>
      <c r="RGS6" s="36"/>
      <c r="RGT6" s="36"/>
      <c r="RGU6" s="36"/>
      <c r="RGV6" s="36"/>
      <c r="RGW6" s="36"/>
      <c r="RGX6" s="36"/>
      <c r="RGY6" s="36"/>
      <c r="RGZ6" s="36"/>
      <c r="RHA6" s="36"/>
      <c r="RHB6" s="36"/>
      <c r="RHC6" s="36"/>
      <c r="RHD6" s="36"/>
      <c r="RHE6" s="36"/>
      <c r="RHF6" s="36"/>
      <c r="RHG6" s="36"/>
      <c r="RHH6" s="36"/>
      <c r="RHI6" s="36"/>
      <c r="RHJ6" s="36"/>
      <c r="RHK6" s="36"/>
      <c r="RHL6" s="36"/>
      <c r="RHM6" s="36"/>
      <c r="RHN6" s="36"/>
      <c r="RHO6" s="36"/>
      <c r="RHP6" s="36"/>
      <c r="RHQ6" s="36"/>
      <c r="RHR6" s="36"/>
      <c r="RHS6" s="36"/>
      <c r="RHT6" s="36"/>
      <c r="RHU6" s="36"/>
      <c r="RHV6" s="36"/>
      <c r="RHW6" s="36"/>
      <c r="RHX6" s="36"/>
      <c r="RHY6" s="36"/>
      <c r="RHZ6" s="36"/>
      <c r="RIA6" s="36"/>
      <c r="RIB6" s="36"/>
      <c r="RIC6" s="36"/>
      <c r="RID6" s="36"/>
      <c r="RIE6" s="36"/>
      <c r="RIF6" s="36"/>
      <c r="RIG6" s="36"/>
      <c r="RIH6" s="36"/>
      <c r="RII6" s="36"/>
      <c r="RIJ6" s="36"/>
      <c r="RIK6" s="36"/>
      <c r="RIL6" s="36"/>
      <c r="RIM6" s="36"/>
      <c r="RIN6" s="36"/>
      <c r="RIO6" s="36"/>
      <c r="RIP6" s="36"/>
      <c r="RIQ6" s="36"/>
      <c r="RIR6" s="36"/>
      <c r="RIS6" s="36"/>
      <c r="RIT6" s="36"/>
      <c r="RIU6" s="36"/>
      <c r="RIV6" s="36"/>
      <c r="RIW6" s="36"/>
      <c r="RIX6" s="36"/>
      <c r="RIY6" s="36"/>
      <c r="RIZ6" s="36"/>
      <c r="RJA6" s="36"/>
      <c r="RJB6" s="36"/>
      <c r="RJC6" s="36"/>
      <c r="RJD6" s="36"/>
      <c r="RJE6" s="36"/>
      <c r="RJF6" s="36"/>
      <c r="RJG6" s="36"/>
      <c r="RJH6" s="36"/>
      <c r="RJI6" s="36"/>
      <c r="RJJ6" s="36"/>
      <c r="RJK6" s="36"/>
      <c r="RJL6" s="36"/>
      <c r="RJM6" s="36"/>
      <c r="RJN6" s="36"/>
      <c r="RJO6" s="36"/>
      <c r="RJP6" s="36"/>
      <c r="RJQ6" s="36"/>
      <c r="RJR6" s="36"/>
      <c r="RJS6" s="36"/>
      <c r="RJT6" s="36"/>
      <c r="RJU6" s="36"/>
      <c r="RJV6" s="36"/>
      <c r="RJW6" s="36"/>
      <c r="RJX6" s="36"/>
      <c r="RJY6" s="36"/>
      <c r="RJZ6" s="36"/>
      <c r="RKA6" s="36"/>
      <c r="RKB6" s="36"/>
      <c r="RKC6" s="36"/>
      <c r="RKD6" s="36"/>
      <c r="RKE6" s="36"/>
      <c r="RKF6" s="36"/>
      <c r="RKG6" s="36"/>
      <c r="RKH6" s="36"/>
      <c r="RKI6" s="36"/>
      <c r="RKJ6" s="36"/>
      <c r="RKK6" s="36"/>
      <c r="RKL6" s="36"/>
      <c r="RKM6" s="36"/>
      <c r="RKN6" s="36"/>
      <c r="RKO6" s="36"/>
      <c r="RKP6" s="36"/>
      <c r="RKQ6" s="36"/>
      <c r="RKR6" s="36"/>
      <c r="RKS6" s="36"/>
      <c r="RKT6" s="36"/>
      <c r="RKU6" s="36"/>
      <c r="RKV6" s="36"/>
      <c r="RKW6" s="36"/>
      <c r="RKX6" s="36"/>
      <c r="RKY6" s="36"/>
      <c r="RKZ6" s="36"/>
      <c r="RLA6" s="36"/>
      <c r="RLB6" s="36"/>
      <c r="RLC6" s="36"/>
      <c r="RLD6" s="36"/>
      <c r="RLE6" s="36"/>
      <c r="RLF6" s="36"/>
      <c r="RLG6" s="36"/>
      <c r="RLH6" s="36"/>
      <c r="RLI6" s="36"/>
      <c r="RLJ6" s="36"/>
      <c r="RLK6" s="36"/>
      <c r="RLL6" s="36"/>
      <c r="RLM6" s="36"/>
      <c r="RLN6" s="36"/>
      <c r="RLO6" s="36"/>
      <c r="RLP6" s="36"/>
      <c r="RLQ6" s="36"/>
      <c r="RLR6" s="36"/>
      <c r="RLS6" s="36"/>
      <c r="RLT6" s="36"/>
      <c r="RLU6" s="36"/>
      <c r="RLV6" s="36"/>
      <c r="RLW6" s="36"/>
      <c r="RLX6" s="36"/>
      <c r="RLY6" s="36"/>
      <c r="RLZ6" s="36"/>
      <c r="RMA6" s="36"/>
      <c r="RMB6" s="36"/>
      <c r="RMC6" s="36"/>
      <c r="RMD6" s="36"/>
      <c r="RME6" s="36"/>
      <c r="RMF6" s="36"/>
      <c r="RMG6" s="36"/>
      <c r="RMH6" s="36"/>
      <c r="RMI6" s="36"/>
      <c r="RMJ6" s="36"/>
      <c r="RMK6" s="36"/>
      <c r="RML6" s="36"/>
      <c r="RMM6" s="36"/>
      <c r="RMN6" s="36"/>
      <c r="RMO6" s="36"/>
      <c r="RMP6" s="36"/>
      <c r="RMQ6" s="36"/>
      <c r="RMR6" s="36"/>
      <c r="RMS6" s="36"/>
      <c r="RMT6" s="36"/>
      <c r="RMU6" s="36"/>
      <c r="RMV6" s="36"/>
      <c r="RMW6" s="36"/>
      <c r="RMX6" s="36"/>
      <c r="RMY6" s="36"/>
      <c r="RMZ6" s="36"/>
      <c r="RNA6" s="36"/>
      <c r="RNB6" s="36"/>
      <c r="RNC6" s="36"/>
      <c r="RND6" s="36"/>
      <c r="RNE6" s="36"/>
      <c r="RNF6" s="36"/>
      <c r="RNG6" s="36"/>
      <c r="RNH6" s="36"/>
      <c r="RNI6" s="36"/>
      <c r="RNJ6" s="36"/>
      <c r="RNK6" s="36"/>
      <c r="RNL6" s="36"/>
      <c r="RNM6" s="36"/>
      <c r="RNN6" s="36"/>
      <c r="RNO6" s="36"/>
      <c r="RNP6" s="36"/>
      <c r="RNQ6" s="36"/>
      <c r="RNR6" s="36"/>
      <c r="RNS6" s="36"/>
      <c r="RNT6" s="36"/>
      <c r="RNU6" s="36"/>
      <c r="RNV6" s="36"/>
      <c r="RNW6" s="36"/>
      <c r="RNX6" s="36"/>
      <c r="RNY6" s="36"/>
      <c r="RNZ6" s="36"/>
      <c r="ROA6" s="36"/>
      <c r="ROB6" s="36"/>
      <c r="ROC6" s="36"/>
      <c r="ROD6" s="36"/>
      <c r="ROE6" s="36"/>
      <c r="ROF6" s="36"/>
      <c r="ROG6" s="36"/>
      <c r="ROH6" s="36"/>
      <c r="ROI6" s="36"/>
      <c r="ROJ6" s="36"/>
      <c r="ROK6" s="36"/>
      <c r="ROL6" s="36"/>
      <c r="ROM6" s="36"/>
      <c r="RON6" s="36"/>
      <c r="ROO6" s="36"/>
      <c r="ROP6" s="36"/>
      <c r="ROQ6" s="36"/>
      <c r="ROR6" s="36"/>
      <c r="ROS6" s="36"/>
      <c r="ROT6" s="36"/>
      <c r="ROU6" s="36"/>
      <c r="ROV6" s="36"/>
      <c r="ROW6" s="36"/>
      <c r="ROX6" s="36"/>
      <c r="ROY6" s="36"/>
      <c r="ROZ6" s="36"/>
      <c r="RPA6" s="36"/>
      <c r="RPB6" s="36"/>
      <c r="RPC6" s="36"/>
      <c r="RPD6" s="36"/>
      <c r="RPE6" s="36"/>
      <c r="RPF6" s="36"/>
      <c r="RPG6" s="36"/>
      <c r="RPH6" s="36"/>
      <c r="RPI6" s="36"/>
      <c r="RPJ6" s="36"/>
      <c r="RPK6" s="36"/>
      <c r="RPL6" s="36"/>
      <c r="RPM6" s="36"/>
      <c r="RPN6" s="36"/>
      <c r="RPO6" s="36"/>
      <c r="RPP6" s="36"/>
      <c r="RPQ6" s="36"/>
      <c r="RPR6" s="36"/>
      <c r="RPS6" s="36"/>
      <c r="RPT6" s="36"/>
      <c r="RPU6" s="36"/>
      <c r="RPV6" s="36"/>
      <c r="RPW6" s="36"/>
      <c r="RPX6" s="36"/>
      <c r="RPY6" s="36"/>
      <c r="RPZ6" s="36"/>
      <c r="RQA6" s="36"/>
      <c r="RQB6" s="36"/>
      <c r="RQC6" s="36"/>
      <c r="RQD6" s="36"/>
      <c r="RQE6" s="36"/>
      <c r="RQF6" s="36"/>
      <c r="RQG6" s="36"/>
      <c r="RQH6" s="36"/>
      <c r="RQI6" s="36"/>
      <c r="RQJ6" s="36"/>
      <c r="RQK6" s="36"/>
      <c r="RQL6" s="36"/>
      <c r="RQM6" s="36"/>
      <c r="RQN6" s="36"/>
      <c r="RQO6" s="36"/>
      <c r="RQP6" s="36"/>
      <c r="RQQ6" s="36"/>
      <c r="RQR6" s="36"/>
      <c r="RQS6" s="36"/>
      <c r="RQT6" s="36"/>
      <c r="RQU6" s="36"/>
      <c r="RQV6" s="36"/>
      <c r="RQW6" s="36"/>
      <c r="RQX6" s="36"/>
      <c r="RQY6" s="36"/>
      <c r="RQZ6" s="36"/>
      <c r="RRA6" s="36"/>
      <c r="RRB6" s="36"/>
      <c r="RRC6" s="36"/>
      <c r="RRD6" s="36"/>
      <c r="RRE6" s="36"/>
      <c r="RRF6" s="36"/>
      <c r="RRG6" s="36"/>
      <c r="RRH6" s="36"/>
      <c r="RRI6" s="36"/>
      <c r="RRJ6" s="36"/>
      <c r="RRK6" s="36"/>
      <c r="RRL6" s="36"/>
      <c r="RRM6" s="36"/>
      <c r="RRN6" s="36"/>
      <c r="RRO6" s="36"/>
      <c r="RRP6" s="36"/>
      <c r="RRQ6" s="36"/>
      <c r="RRR6" s="36"/>
      <c r="RRS6" s="36"/>
      <c r="RRT6" s="36"/>
      <c r="RRU6" s="36"/>
      <c r="RRV6" s="36"/>
      <c r="RRW6" s="36"/>
      <c r="RRX6" s="36"/>
      <c r="RRY6" s="36"/>
      <c r="RRZ6" s="36"/>
      <c r="RSA6" s="36"/>
      <c r="RSB6" s="36"/>
      <c r="RSC6" s="36"/>
      <c r="RSD6" s="36"/>
      <c r="RSE6" s="36"/>
      <c r="RSF6" s="36"/>
      <c r="RSG6" s="36"/>
      <c r="RSH6" s="36"/>
      <c r="RSI6" s="36"/>
      <c r="RSJ6" s="36"/>
      <c r="RSK6" s="36"/>
      <c r="RSL6" s="36"/>
      <c r="RSM6" s="36"/>
      <c r="RSN6" s="36"/>
      <c r="RSO6" s="36"/>
      <c r="RSP6" s="36"/>
      <c r="RSQ6" s="36"/>
      <c r="RSR6" s="36"/>
      <c r="RSS6" s="36"/>
      <c r="RST6" s="36"/>
      <c r="RSU6" s="36"/>
      <c r="RSV6" s="36"/>
      <c r="RSW6" s="36"/>
      <c r="RSX6" s="36"/>
      <c r="RSY6" s="36"/>
      <c r="RSZ6" s="36"/>
      <c r="RTA6" s="36"/>
      <c r="RTB6" s="36"/>
      <c r="RTC6" s="36"/>
      <c r="RTD6" s="36"/>
      <c r="RTE6" s="36"/>
      <c r="RTF6" s="36"/>
      <c r="RTG6" s="36"/>
      <c r="RTH6" s="36"/>
      <c r="RTI6" s="36"/>
      <c r="RTJ6" s="36"/>
      <c r="RTK6" s="36"/>
      <c r="RTL6" s="36"/>
      <c r="RTM6" s="36"/>
      <c r="RTN6" s="36"/>
      <c r="RTO6" s="36"/>
      <c r="RTP6" s="36"/>
      <c r="RTQ6" s="36"/>
      <c r="RTR6" s="36"/>
      <c r="RTS6" s="36"/>
      <c r="RTT6" s="36"/>
      <c r="RTU6" s="36"/>
      <c r="RTV6" s="36"/>
      <c r="RTW6" s="36"/>
      <c r="RTX6" s="36"/>
      <c r="RTY6" s="36"/>
      <c r="RTZ6" s="36"/>
      <c r="RUA6" s="36"/>
      <c r="RUB6" s="36"/>
      <c r="RUC6" s="36"/>
      <c r="RUD6" s="36"/>
      <c r="RUE6" s="36"/>
      <c r="RUF6" s="36"/>
      <c r="RUG6" s="36"/>
      <c r="RUH6" s="36"/>
      <c r="RUI6" s="36"/>
      <c r="RUJ6" s="36"/>
      <c r="RUK6" s="36"/>
      <c r="RUL6" s="36"/>
      <c r="RUM6" s="36"/>
      <c r="RUN6" s="36"/>
      <c r="RUO6" s="36"/>
      <c r="RUP6" s="36"/>
      <c r="RUQ6" s="36"/>
      <c r="RUR6" s="36"/>
      <c r="RUS6" s="36"/>
      <c r="RUT6" s="36"/>
      <c r="RUU6" s="36"/>
      <c r="RUV6" s="36"/>
      <c r="RUW6" s="36"/>
      <c r="RUX6" s="36"/>
      <c r="RUY6" s="36"/>
      <c r="RUZ6" s="36"/>
      <c r="RVA6" s="36"/>
      <c r="RVB6" s="36"/>
      <c r="RVC6" s="36"/>
      <c r="RVD6" s="36"/>
      <c r="RVE6" s="36"/>
      <c r="RVF6" s="36"/>
      <c r="RVG6" s="36"/>
      <c r="RVH6" s="36"/>
      <c r="RVI6" s="36"/>
      <c r="RVJ6" s="36"/>
      <c r="RVK6" s="36"/>
      <c r="RVL6" s="36"/>
      <c r="RVM6" s="36"/>
      <c r="RVN6" s="36"/>
      <c r="RVO6" s="36"/>
      <c r="RVP6" s="36"/>
      <c r="RVQ6" s="36"/>
      <c r="RVR6" s="36"/>
      <c r="RVS6" s="36"/>
      <c r="RVT6" s="36"/>
      <c r="RVU6" s="36"/>
      <c r="RVV6" s="36"/>
      <c r="RVW6" s="36"/>
      <c r="RVX6" s="36"/>
      <c r="RVY6" s="36"/>
      <c r="RVZ6" s="36"/>
      <c r="RWA6" s="36"/>
      <c r="RWB6" s="36"/>
      <c r="RWC6" s="36"/>
      <c r="RWD6" s="36"/>
      <c r="RWE6" s="36"/>
      <c r="RWF6" s="36"/>
      <c r="RWG6" s="36"/>
      <c r="RWH6" s="36"/>
      <c r="RWI6" s="36"/>
      <c r="RWJ6" s="36"/>
      <c r="RWK6" s="36"/>
      <c r="RWL6" s="36"/>
      <c r="RWM6" s="36"/>
      <c r="RWN6" s="36"/>
      <c r="RWO6" s="36"/>
      <c r="RWP6" s="36"/>
      <c r="RWQ6" s="36"/>
      <c r="RWR6" s="36"/>
      <c r="RWS6" s="36"/>
      <c r="RWT6" s="36"/>
      <c r="RWU6" s="36"/>
      <c r="RWV6" s="36"/>
      <c r="RWW6" s="36"/>
      <c r="RWX6" s="36"/>
      <c r="RWY6" s="36"/>
      <c r="RWZ6" s="36"/>
      <c r="RXA6" s="36"/>
      <c r="RXB6" s="36"/>
      <c r="RXC6" s="36"/>
      <c r="RXD6" s="36"/>
      <c r="RXE6" s="36"/>
      <c r="RXF6" s="36"/>
      <c r="RXG6" s="36"/>
      <c r="RXH6" s="36"/>
      <c r="RXI6" s="36"/>
      <c r="RXJ6" s="36"/>
      <c r="RXK6" s="36"/>
      <c r="RXL6" s="36"/>
      <c r="RXM6" s="36"/>
      <c r="RXN6" s="36"/>
      <c r="RXO6" s="36"/>
      <c r="RXP6" s="36"/>
      <c r="RXQ6" s="36"/>
      <c r="RXR6" s="36"/>
      <c r="RXS6" s="36"/>
      <c r="RXT6" s="36"/>
      <c r="RXU6" s="36"/>
      <c r="RXV6" s="36"/>
      <c r="RXW6" s="36"/>
      <c r="RXX6" s="36"/>
      <c r="RXY6" s="36"/>
      <c r="RXZ6" s="36"/>
      <c r="RYA6" s="36"/>
      <c r="RYB6" s="36"/>
      <c r="RYC6" s="36"/>
      <c r="RYD6" s="36"/>
      <c r="RYE6" s="36"/>
      <c r="RYF6" s="36"/>
      <c r="RYG6" s="36"/>
      <c r="RYH6" s="36"/>
      <c r="RYI6" s="36"/>
      <c r="RYJ6" s="36"/>
      <c r="RYK6" s="36"/>
      <c r="RYL6" s="36"/>
      <c r="RYM6" s="36"/>
      <c r="RYN6" s="36"/>
      <c r="RYO6" s="36"/>
      <c r="RYP6" s="36"/>
      <c r="RYQ6" s="36"/>
      <c r="RYR6" s="36"/>
      <c r="RYS6" s="36"/>
      <c r="RYT6" s="36"/>
      <c r="RYU6" s="36"/>
      <c r="RYV6" s="36"/>
      <c r="RYW6" s="36"/>
      <c r="RYX6" s="36"/>
      <c r="RYY6" s="36"/>
      <c r="RYZ6" s="36"/>
      <c r="RZA6" s="36"/>
      <c r="RZB6" s="36"/>
      <c r="RZC6" s="36"/>
      <c r="RZD6" s="36"/>
      <c r="RZE6" s="36"/>
      <c r="RZF6" s="36"/>
      <c r="RZG6" s="36"/>
      <c r="RZH6" s="36"/>
      <c r="RZI6" s="36"/>
      <c r="RZJ6" s="36"/>
      <c r="RZK6" s="36"/>
      <c r="RZL6" s="36"/>
      <c r="RZM6" s="36"/>
      <c r="RZN6" s="36"/>
      <c r="RZO6" s="36"/>
      <c r="RZP6" s="36"/>
      <c r="RZQ6" s="36"/>
      <c r="RZR6" s="36"/>
      <c r="RZS6" s="36"/>
      <c r="RZT6" s="36"/>
      <c r="RZU6" s="36"/>
      <c r="RZV6" s="36"/>
      <c r="RZW6" s="36"/>
      <c r="RZX6" s="36"/>
      <c r="RZY6" s="36"/>
      <c r="RZZ6" s="36"/>
      <c r="SAA6" s="36"/>
      <c r="SAB6" s="36"/>
      <c r="SAC6" s="36"/>
      <c r="SAD6" s="36"/>
      <c r="SAE6" s="36"/>
      <c r="SAF6" s="36"/>
      <c r="SAG6" s="36"/>
      <c r="SAH6" s="36"/>
      <c r="SAI6" s="36"/>
      <c r="SAJ6" s="36"/>
      <c r="SAK6" s="36"/>
      <c r="SAL6" s="36"/>
      <c r="SAM6" s="36"/>
      <c r="SAN6" s="36"/>
      <c r="SAO6" s="36"/>
      <c r="SAP6" s="36"/>
      <c r="SAQ6" s="36"/>
      <c r="SAR6" s="36"/>
      <c r="SAS6" s="36"/>
      <c r="SAT6" s="36"/>
      <c r="SAU6" s="36"/>
      <c r="SAV6" s="36"/>
      <c r="SAW6" s="36"/>
      <c r="SAX6" s="36"/>
      <c r="SAY6" s="36"/>
      <c r="SAZ6" s="36"/>
      <c r="SBA6" s="36"/>
      <c r="SBB6" s="36"/>
      <c r="SBC6" s="36"/>
      <c r="SBD6" s="36"/>
      <c r="SBE6" s="36"/>
      <c r="SBF6" s="36"/>
      <c r="SBG6" s="36"/>
      <c r="SBH6" s="36"/>
      <c r="SBI6" s="36"/>
      <c r="SBJ6" s="36"/>
      <c r="SBK6" s="36"/>
      <c r="SBL6" s="36"/>
      <c r="SBM6" s="36"/>
      <c r="SBN6" s="36"/>
      <c r="SBO6" s="36"/>
      <c r="SBP6" s="36"/>
      <c r="SBQ6" s="36"/>
      <c r="SBR6" s="36"/>
      <c r="SBS6" s="36"/>
      <c r="SBT6" s="36"/>
      <c r="SBU6" s="36"/>
      <c r="SBV6" s="36"/>
      <c r="SBW6" s="36"/>
      <c r="SBX6" s="36"/>
      <c r="SBY6" s="36"/>
      <c r="SBZ6" s="36"/>
      <c r="SCA6" s="36"/>
      <c r="SCB6" s="36"/>
      <c r="SCC6" s="36"/>
      <c r="SCD6" s="36"/>
      <c r="SCE6" s="36"/>
      <c r="SCF6" s="36"/>
      <c r="SCG6" s="36"/>
      <c r="SCH6" s="36"/>
      <c r="SCI6" s="36"/>
      <c r="SCJ6" s="36"/>
      <c r="SCK6" s="36"/>
      <c r="SCL6" s="36"/>
      <c r="SCM6" s="36"/>
      <c r="SCN6" s="36"/>
      <c r="SCO6" s="36"/>
      <c r="SCP6" s="36"/>
      <c r="SCQ6" s="36"/>
      <c r="SCR6" s="36"/>
      <c r="SCS6" s="36"/>
      <c r="SCT6" s="36"/>
      <c r="SCU6" s="36"/>
      <c r="SCV6" s="36"/>
      <c r="SCW6" s="36"/>
      <c r="SCX6" s="36"/>
      <c r="SCY6" s="36"/>
      <c r="SCZ6" s="36"/>
      <c r="SDA6" s="36"/>
      <c r="SDB6" s="36"/>
      <c r="SDC6" s="36"/>
      <c r="SDD6" s="36"/>
      <c r="SDE6" s="36"/>
      <c r="SDF6" s="36"/>
      <c r="SDG6" s="36"/>
      <c r="SDH6" s="36"/>
      <c r="SDI6" s="36"/>
      <c r="SDJ6" s="36"/>
      <c r="SDK6" s="36"/>
      <c r="SDL6" s="36"/>
      <c r="SDM6" s="36"/>
      <c r="SDN6" s="36"/>
      <c r="SDO6" s="36"/>
      <c r="SDP6" s="36"/>
      <c r="SDQ6" s="36"/>
      <c r="SDR6" s="36"/>
      <c r="SDS6" s="36"/>
      <c r="SDT6" s="36"/>
      <c r="SDU6" s="36"/>
      <c r="SDV6" s="36"/>
      <c r="SDW6" s="36"/>
      <c r="SDX6" s="36"/>
      <c r="SDY6" s="36"/>
      <c r="SDZ6" s="36"/>
      <c r="SEA6" s="36"/>
      <c r="SEB6" s="36"/>
      <c r="SEC6" s="36"/>
      <c r="SED6" s="36"/>
      <c r="SEE6" s="36"/>
      <c r="SEF6" s="36"/>
      <c r="SEG6" s="36"/>
      <c r="SEH6" s="36"/>
      <c r="SEI6" s="36"/>
      <c r="SEJ6" s="36"/>
      <c r="SEK6" s="36"/>
      <c r="SEL6" s="36"/>
      <c r="SEM6" s="36"/>
      <c r="SEN6" s="36"/>
      <c r="SEO6" s="36"/>
      <c r="SEP6" s="36"/>
      <c r="SEQ6" s="36"/>
      <c r="SER6" s="36"/>
      <c r="SES6" s="36"/>
      <c r="SET6" s="36"/>
      <c r="SEU6" s="36"/>
      <c r="SEV6" s="36"/>
      <c r="SEW6" s="36"/>
      <c r="SEX6" s="36"/>
      <c r="SEY6" s="36"/>
      <c r="SEZ6" s="36"/>
      <c r="SFA6" s="36"/>
      <c r="SFB6" s="36"/>
      <c r="SFC6" s="36"/>
      <c r="SFD6" s="36"/>
      <c r="SFE6" s="36"/>
      <c r="SFF6" s="36"/>
      <c r="SFG6" s="36"/>
      <c r="SFH6" s="36"/>
      <c r="SFI6" s="36"/>
      <c r="SFJ6" s="36"/>
      <c r="SFK6" s="36"/>
      <c r="SFL6" s="36"/>
      <c r="SFM6" s="36"/>
      <c r="SFN6" s="36"/>
      <c r="SFO6" s="36"/>
      <c r="SFP6" s="36"/>
      <c r="SFQ6" s="36"/>
      <c r="SFR6" s="36"/>
      <c r="SFS6" s="36"/>
      <c r="SFT6" s="36"/>
      <c r="SFU6" s="36"/>
      <c r="SFV6" s="36"/>
      <c r="SFW6" s="36"/>
      <c r="SFX6" s="36"/>
      <c r="SFY6" s="36"/>
      <c r="SFZ6" s="36"/>
      <c r="SGA6" s="36"/>
      <c r="SGB6" s="36"/>
      <c r="SGC6" s="36"/>
      <c r="SGD6" s="36"/>
      <c r="SGE6" s="36"/>
      <c r="SGF6" s="36"/>
      <c r="SGG6" s="36"/>
      <c r="SGH6" s="36"/>
      <c r="SGI6" s="36"/>
      <c r="SGJ6" s="36"/>
      <c r="SGK6" s="36"/>
      <c r="SGL6" s="36"/>
      <c r="SGM6" s="36"/>
      <c r="SGN6" s="36"/>
      <c r="SGO6" s="36"/>
      <c r="SGP6" s="36"/>
      <c r="SGQ6" s="36"/>
      <c r="SGR6" s="36"/>
      <c r="SGS6" s="36"/>
      <c r="SGT6" s="36"/>
      <c r="SGU6" s="36"/>
      <c r="SGV6" s="36"/>
      <c r="SGW6" s="36"/>
      <c r="SGX6" s="36"/>
      <c r="SGY6" s="36"/>
      <c r="SGZ6" s="36"/>
      <c r="SHA6" s="36"/>
      <c r="SHB6" s="36"/>
      <c r="SHC6" s="36"/>
      <c r="SHD6" s="36"/>
      <c r="SHE6" s="36"/>
      <c r="SHF6" s="36"/>
      <c r="SHG6" s="36"/>
      <c r="SHH6" s="36"/>
      <c r="SHI6" s="36"/>
      <c r="SHJ6" s="36"/>
      <c r="SHK6" s="36"/>
      <c r="SHL6" s="36"/>
      <c r="SHM6" s="36"/>
      <c r="SHN6" s="36"/>
      <c r="SHO6" s="36"/>
      <c r="SHP6" s="36"/>
      <c r="SHQ6" s="36"/>
      <c r="SHR6" s="36"/>
      <c r="SHS6" s="36"/>
      <c r="SHT6" s="36"/>
      <c r="SHU6" s="36"/>
      <c r="SHV6" s="36"/>
      <c r="SHW6" s="36"/>
      <c r="SHX6" s="36"/>
      <c r="SHY6" s="36"/>
      <c r="SHZ6" s="36"/>
      <c r="SIA6" s="36"/>
      <c r="SIB6" s="36"/>
      <c r="SIC6" s="36"/>
      <c r="SID6" s="36"/>
      <c r="SIE6" s="36"/>
      <c r="SIF6" s="36"/>
      <c r="SIG6" s="36"/>
      <c r="SIH6" s="36"/>
      <c r="SII6" s="36"/>
      <c r="SIJ6" s="36"/>
      <c r="SIK6" s="36"/>
      <c r="SIL6" s="36"/>
      <c r="SIM6" s="36"/>
      <c r="SIN6" s="36"/>
      <c r="SIO6" s="36"/>
      <c r="SIP6" s="36"/>
      <c r="SIQ6" s="36"/>
      <c r="SIR6" s="36"/>
      <c r="SIS6" s="36"/>
      <c r="SIT6" s="36"/>
      <c r="SIU6" s="36"/>
      <c r="SIV6" s="36"/>
      <c r="SIW6" s="36"/>
      <c r="SIX6" s="36"/>
      <c r="SIY6" s="36"/>
      <c r="SIZ6" s="36"/>
      <c r="SJA6" s="36"/>
      <c r="SJB6" s="36"/>
      <c r="SJC6" s="36"/>
      <c r="SJD6" s="36"/>
      <c r="SJE6" s="36"/>
      <c r="SJF6" s="36"/>
      <c r="SJG6" s="36"/>
      <c r="SJH6" s="36"/>
      <c r="SJI6" s="36"/>
      <c r="SJJ6" s="36"/>
      <c r="SJK6" s="36"/>
      <c r="SJL6" s="36"/>
      <c r="SJM6" s="36"/>
      <c r="SJN6" s="36"/>
      <c r="SJO6" s="36"/>
      <c r="SJP6" s="36"/>
      <c r="SJQ6" s="36"/>
      <c r="SJR6" s="36"/>
      <c r="SJS6" s="36"/>
      <c r="SJT6" s="36"/>
      <c r="SJU6" s="36"/>
      <c r="SJV6" s="36"/>
      <c r="SJW6" s="36"/>
      <c r="SJX6" s="36"/>
      <c r="SJY6" s="36"/>
      <c r="SJZ6" s="36"/>
      <c r="SKA6" s="36"/>
      <c r="SKB6" s="36"/>
      <c r="SKC6" s="36"/>
      <c r="SKD6" s="36"/>
      <c r="SKE6" s="36"/>
      <c r="SKF6" s="36"/>
      <c r="SKG6" s="36"/>
      <c r="SKH6" s="36"/>
      <c r="SKI6" s="36"/>
      <c r="SKJ6" s="36"/>
      <c r="SKK6" s="36"/>
      <c r="SKL6" s="36"/>
      <c r="SKM6" s="36"/>
      <c r="SKN6" s="36"/>
      <c r="SKO6" s="36"/>
      <c r="SKP6" s="36"/>
      <c r="SKQ6" s="36"/>
      <c r="SKR6" s="36"/>
      <c r="SKS6" s="36"/>
      <c r="SKT6" s="36"/>
      <c r="SKU6" s="36"/>
      <c r="SKV6" s="36"/>
      <c r="SKW6" s="36"/>
      <c r="SKX6" s="36"/>
      <c r="SKY6" s="36"/>
      <c r="SKZ6" s="36"/>
      <c r="SLA6" s="36"/>
      <c r="SLB6" s="36"/>
      <c r="SLC6" s="36"/>
      <c r="SLD6" s="36"/>
      <c r="SLE6" s="36"/>
      <c r="SLF6" s="36"/>
      <c r="SLG6" s="36"/>
      <c r="SLH6" s="36"/>
      <c r="SLI6" s="36"/>
      <c r="SLJ6" s="36"/>
      <c r="SLK6" s="36"/>
      <c r="SLL6" s="36"/>
      <c r="SLM6" s="36"/>
      <c r="SLN6" s="36"/>
      <c r="SLO6" s="36"/>
      <c r="SLP6" s="36"/>
      <c r="SLQ6" s="36"/>
      <c r="SLR6" s="36"/>
      <c r="SLS6" s="36"/>
      <c r="SLT6" s="36"/>
      <c r="SLU6" s="36"/>
      <c r="SLV6" s="36"/>
      <c r="SLW6" s="36"/>
      <c r="SLX6" s="36"/>
      <c r="SLY6" s="36"/>
      <c r="SLZ6" s="36"/>
      <c r="SMA6" s="36"/>
      <c r="SMB6" s="36"/>
      <c r="SMC6" s="36"/>
      <c r="SMD6" s="36"/>
      <c r="SME6" s="36"/>
      <c r="SMF6" s="36"/>
      <c r="SMG6" s="36"/>
      <c r="SMH6" s="36"/>
      <c r="SMI6" s="36"/>
      <c r="SMJ6" s="36"/>
      <c r="SMK6" s="36"/>
      <c r="SML6" s="36"/>
      <c r="SMM6" s="36"/>
      <c r="SMN6" s="36"/>
      <c r="SMO6" s="36"/>
      <c r="SMP6" s="36"/>
      <c r="SMQ6" s="36"/>
      <c r="SMR6" s="36"/>
      <c r="SMS6" s="36"/>
      <c r="SMT6" s="36"/>
      <c r="SMU6" s="36"/>
      <c r="SMV6" s="36"/>
      <c r="SMW6" s="36"/>
      <c r="SMX6" s="36"/>
      <c r="SMY6" s="36"/>
      <c r="SMZ6" s="36"/>
      <c r="SNA6" s="36"/>
      <c r="SNB6" s="36"/>
      <c r="SNC6" s="36"/>
      <c r="SND6" s="36"/>
      <c r="SNE6" s="36"/>
      <c r="SNF6" s="36"/>
      <c r="SNG6" s="36"/>
      <c r="SNH6" s="36"/>
      <c r="SNI6" s="36"/>
      <c r="SNJ6" s="36"/>
      <c r="SNK6" s="36"/>
      <c r="SNL6" s="36"/>
      <c r="SNM6" s="36"/>
      <c r="SNN6" s="36"/>
      <c r="SNO6" s="36"/>
      <c r="SNP6" s="36"/>
      <c r="SNQ6" s="36"/>
      <c r="SNR6" s="36"/>
      <c r="SNS6" s="36"/>
      <c r="SNT6" s="36"/>
      <c r="SNU6" s="36"/>
      <c r="SNV6" s="36"/>
      <c r="SNW6" s="36"/>
      <c r="SNX6" s="36"/>
      <c r="SNY6" s="36"/>
      <c r="SNZ6" s="36"/>
      <c r="SOA6" s="36"/>
      <c r="SOB6" s="36"/>
      <c r="SOC6" s="36"/>
      <c r="SOD6" s="36"/>
      <c r="SOE6" s="36"/>
      <c r="SOF6" s="36"/>
      <c r="SOG6" s="36"/>
      <c r="SOH6" s="36"/>
      <c r="SOI6" s="36"/>
      <c r="SOJ6" s="36"/>
      <c r="SOK6" s="36"/>
      <c r="SOL6" s="36"/>
      <c r="SOM6" s="36"/>
      <c r="SON6" s="36"/>
      <c r="SOO6" s="36"/>
      <c r="SOP6" s="36"/>
      <c r="SOQ6" s="36"/>
      <c r="SOR6" s="36"/>
      <c r="SOS6" s="36"/>
      <c r="SOT6" s="36"/>
      <c r="SOU6" s="36"/>
      <c r="SOV6" s="36"/>
      <c r="SOW6" s="36"/>
      <c r="SOX6" s="36"/>
      <c r="SOY6" s="36"/>
      <c r="SOZ6" s="36"/>
      <c r="SPA6" s="36"/>
      <c r="SPB6" s="36"/>
      <c r="SPC6" s="36"/>
      <c r="SPD6" s="36"/>
      <c r="SPE6" s="36"/>
      <c r="SPF6" s="36"/>
      <c r="SPG6" s="36"/>
      <c r="SPH6" s="36"/>
      <c r="SPI6" s="36"/>
      <c r="SPJ6" s="36"/>
      <c r="SPK6" s="36"/>
      <c r="SPL6" s="36"/>
      <c r="SPM6" s="36"/>
      <c r="SPN6" s="36"/>
      <c r="SPO6" s="36"/>
      <c r="SPP6" s="36"/>
      <c r="SPQ6" s="36"/>
      <c r="SPR6" s="36"/>
      <c r="SPS6" s="36"/>
      <c r="SPT6" s="36"/>
      <c r="SPU6" s="36"/>
      <c r="SPV6" s="36"/>
      <c r="SPW6" s="36"/>
      <c r="SPX6" s="36"/>
      <c r="SPY6" s="36"/>
      <c r="SPZ6" s="36"/>
      <c r="SQA6" s="36"/>
      <c r="SQB6" s="36"/>
      <c r="SQC6" s="36"/>
      <c r="SQD6" s="36"/>
      <c r="SQE6" s="36"/>
      <c r="SQF6" s="36"/>
      <c r="SQG6" s="36"/>
      <c r="SQH6" s="36"/>
      <c r="SQI6" s="36"/>
      <c r="SQJ6" s="36"/>
      <c r="SQK6" s="36"/>
      <c r="SQL6" s="36"/>
      <c r="SQM6" s="36"/>
      <c r="SQN6" s="36"/>
      <c r="SQO6" s="36"/>
      <c r="SQP6" s="36"/>
      <c r="SQQ6" s="36"/>
      <c r="SQR6" s="36"/>
      <c r="SQS6" s="36"/>
      <c r="SQT6" s="36"/>
      <c r="SQU6" s="36"/>
      <c r="SQV6" s="36"/>
      <c r="SQW6" s="36"/>
      <c r="SQX6" s="36"/>
      <c r="SQY6" s="36"/>
      <c r="SQZ6" s="36"/>
      <c r="SRA6" s="36"/>
      <c r="SRB6" s="36"/>
      <c r="SRC6" s="36"/>
      <c r="SRD6" s="36"/>
      <c r="SRE6" s="36"/>
      <c r="SRF6" s="36"/>
      <c r="SRG6" s="36"/>
      <c r="SRH6" s="36"/>
      <c r="SRI6" s="36"/>
      <c r="SRJ6" s="36"/>
      <c r="SRK6" s="36"/>
      <c r="SRL6" s="36"/>
      <c r="SRM6" s="36"/>
      <c r="SRN6" s="36"/>
      <c r="SRO6" s="36"/>
      <c r="SRP6" s="36"/>
      <c r="SRQ6" s="36"/>
      <c r="SRR6" s="36"/>
      <c r="SRS6" s="36"/>
      <c r="SRT6" s="36"/>
      <c r="SRU6" s="36"/>
      <c r="SRV6" s="36"/>
      <c r="SRW6" s="36"/>
      <c r="SRX6" s="36"/>
      <c r="SRY6" s="36"/>
      <c r="SRZ6" s="36"/>
      <c r="SSA6" s="36"/>
      <c r="SSB6" s="36"/>
      <c r="SSC6" s="36"/>
      <c r="SSD6" s="36"/>
      <c r="SSE6" s="36"/>
      <c r="SSF6" s="36"/>
      <c r="SSG6" s="36"/>
      <c r="SSH6" s="36"/>
      <c r="SSI6" s="36"/>
      <c r="SSJ6" s="36"/>
      <c r="SSK6" s="36"/>
      <c r="SSL6" s="36"/>
      <c r="SSM6" s="36"/>
      <c r="SSN6" s="36"/>
      <c r="SSO6" s="36"/>
      <c r="SSP6" s="36"/>
      <c r="SSQ6" s="36"/>
      <c r="SSR6" s="36"/>
      <c r="SSS6" s="36"/>
      <c r="SST6" s="36"/>
      <c r="SSU6" s="36"/>
      <c r="SSV6" s="36"/>
      <c r="SSW6" s="36"/>
      <c r="SSX6" s="36"/>
      <c r="SSY6" s="36"/>
      <c r="SSZ6" s="36"/>
      <c r="STA6" s="36"/>
      <c r="STB6" s="36"/>
      <c r="STC6" s="36"/>
      <c r="STD6" s="36"/>
      <c r="STE6" s="36"/>
      <c r="STF6" s="36"/>
      <c r="STG6" s="36"/>
      <c r="STH6" s="36"/>
      <c r="STI6" s="36"/>
      <c r="STJ6" s="36"/>
      <c r="STK6" s="36"/>
      <c r="STL6" s="36"/>
      <c r="STM6" s="36"/>
      <c r="STN6" s="36"/>
      <c r="STO6" s="36"/>
      <c r="STP6" s="36"/>
      <c r="STQ6" s="36"/>
      <c r="STR6" s="36"/>
      <c r="STS6" s="36"/>
      <c r="STT6" s="36"/>
      <c r="STU6" s="36"/>
      <c r="STV6" s="36"/>
      <c r="STW6" s="36"/>
      <c r="STX6" s="36"/>
      <c r="STY6" s="36"/>
      <c r="STZ6" s="36"/>
      <c r="SUA6" s="36"/>
      <c r="SUB6" s="36"/>
      <c r="SUC6" s="36"/>
      <c r="SUD6" s="36"/>
      <c r="SUE6" s="36"/>
      <c r="SUF6" s="36"/>
      <c r="SUG6" s="36"/>
      <c r="SUH6" s="36"/>
      <c r="SUI6" s="36"/>
      <c r="SUJ6" s="36"/>
      <c r="SUK6" s="36"/>
      <c r="SUL6" s="36"/>
      <c r="SUM6" s="36"/>
      <c r="SUN6" s="36"/>
      <c r="SUO6" s="36"/>
      <c r="SUP6" s="36"/>
      <c r="SUQ6" s="36"/>
      <c r="SUR6" s="36"/>
      <c r="SUS6" s="36"/>
      <c r="SUT6" s="36"/>
      <c r="SUU6" s="36"/>
      <c r="SUV6" s="36"/>
      <c r="SUW6" s="36"/>
      <c r="SUX6" s="36"/>
      <c r="SUY6" s="36"/>
      <c r="SUZ6" s="36"/>
      <c r="SVA6" s="36"/>
      <c r="SVB6" s="36"/>
      <c r="SVC6" s="36"/>
      <c r="SVD6" s="36"/>
      <c r="SVE6" s="36"/>
      <c r="SVF6" s="36"/>
      <c r="SVG6" s="36"/>
      <c r="SVH6" s="36"/>
      <c r="SVI6" s="36"/>
      <c r="SVJ6" s="36"/>
      <c r="SVK6" s="36"/>
      <c r="SVL6" s="36"/>
      <c r="SVM6" s="36"/>
      <c r="SVN6" s="36"/>
      <c r="SVO6" s="36"/>
      <c r="SVP6" s="36"/>
      <c r="SVQ6" s="36"/>
      <c r="SVR6" s="36"/>
      <c r="SVS6" s="36"/>
      <c r="SVT6" s="36"/>
      <c r="SVU6" s="36"/>
      <c r="SVV6" s="36"/>
      <c r="SVW6" s="36"/>
      <c r="SVX6" s="36"/>
      <c r="SVY6" s="36"/>
      <c r="SVZ6" s="36"/>
      <c r="SWA6" s="36"/>
      <c r="SWB6" s="36"/>
      <c r="SWC6" s="36"/>
      <c r="SWD6" s="36"/>
      <c r="SWE6" s="36"/>
      <c r="SWF6" s="36"/>
      <c r="SWG6" s="36"/>
      <c r="SWH6" s="36"/>
      <c r="SWI6" s="36"/>
      <c r="SWJ6" s="36"/>
      <c r="SWK6" s="36"/>
      <c r="SWL6" s="36"/>
      <c r="SWM6" s="36"/>
      <c r="SWN6" s="36"/>
      <c r="SWO6" s="36"/>
      <c r="SWP6" s="36"/>
      <c r="SWQ6" s="36"/>
      <c r="SWR6" s="36"/>
      <c r="SWS6" s="36"/>
      <c r="SWT6" s="36"/>
      <c r="SWU6" s="36"/>
      <c r="SWV6" s="36"/>
      <c r="SWW6" s="36"/>
      <c r="SWX6" s="36"/>
      <c r="SWY6" s="36"/>
      <c r="SWZ6" s="36"/>
      <c r="SXA6" s="36"/>
      <c r="SXB6" s="36"/>
      <c r="SXC6" s="36"/>
      <c r="SXD6" s="36"/>
      <c r="SXE6" s="36"/>
      <c r="SXF6" s="36"/>
      <c r="SXG6" s="36"/>
      <c r="SXH6" s="36"/>
      <c r="SXI6" s="36"/>
      <c r="SXJ6" s="36"/>
      <c r="SXK6" s="36"/>
      <c r="SXL6" s="36"/>
      <c r="SXM6" s="36"/>
      <c r="SXN6" s="36"/>
      <c r="SXO6" s="36"/>
      <c r="SXP6" s="36"/>
      <c r="SXQ6" s="36"/>
      <c r="SXR6" s="36"/>
      <c r="SXS6" s="36"/>
      <c r="SXT6" s="36"/>
      <c r="SXU6" s="36"/>
      <c r="SXV6" s="36"/>
      <c r="SXW6" s="36"/>
      <c r="SXX6" s="36"/>
      <c r="SXY6" s="36"/>
      <c r="SXZ6" s="36"/>
      <c r="SYA6" s="36"/>
      <c r="SYB6" s="36"/>
      <c r="SYC6" s="36"/>
      <c r="SYD6" s="36"/>
      <c r="SYE6" s="36"/>
      <c r="SYF6" s="36"/>
      <c r="SYG6" s="36"/>
      <c r="SYH6" s="36"/>
      <c r="SYI6" s="36"/>
      <c r="SYJ6" s="36"/>
      <c r="SYK6" s="36"/>
      <c r="SYL6" s="36"/>
      <c r="SYM6" s="36"/>
      <c r="SYN6" s="36"/>
      <c r="SYO6" s="36"/>
      <c r="SYP6" s="36"/>
      <c r="SYQ6" s="36"/>
      <c r="SYR6" s="36"/>
      <c r="SYS6" s="36"/>
      <c r="SYT6" s="36"/>
      <c r="SYU6" s="36"/>
      <c r="SYV6" s="36"/>
      <c r="SYW6" s="36"/>
      <c r="SYX6" s="36"/>
      <c r="SYY6" s="36"/>
      <c r="SYZ6" s="36"/>
      <c r="SZA6" s="36"/>
      <c r="SZB6" s="36"/>
      <c r="SZC6" s="36"/>
      <c r="SZD6" s="36"/>
      <c r="SZE6" s="36"/>
      <c r="SZF6" s="36"/>
      <c r="SZG6" s="36"/>
      <c r="SZH6" s="36"/>
      <c r="SZI6" s="36"/>
      <c r="SZJ6" s="36"/>
      <c r="SZK6" s="36"/>
      <c r="SZL6" s="36"/>
      <c r="SZM6" s="36"/>
      <c r="SZN6" s="36"/>
      <c r="SZO6" s="36"/>
      <c r="SZP6" s="36"/>
      <c r="SZQ6" s="36"/>
      <c r="SZR6" s="36"/>
      <c r="SZS6" s="36"/>
      <c r="SZT6" s="36"/>
      <c r="SZU6" s="36"/>
      <c r="SZV6" s="36"/>
      <c r="SZW6" s="36"/>
      <c r="SZX6" s="36"/>
      <c r="SZY6" s="36"/>
      <c r="SZZ6" s="36"/>
      <c r="TAA6" s="36"/>
      <c r="TAB6" s="36"/>
      <c r="TAC6" s="36"/>
      <c r="TAD6" s="36"/>
      <c r="TAE6" s="36"/>
      <c r="TAF6" s="36"/>
      <c r="TAG6" s="36"/>
      <c r="TAH6" s="36"/>
      <c r="TAI6" s="36"/>
      <c r="TAJ6" s="36"/>
      <c r="TAK6" s="36"/>
      <c r="TAL6" s="36"/>
      <c r="TAM6" s="36"/>
      <c r="TAN6" s="36"/>
      <c r="TAO6" s="36"/>
      <c r="TAP6" s="36"/>
      <c r="TAQ6" s="36"/>
      <c r="TAR6" s="36"/>
      <c r="TAS6" s="36"/>
      <c r="TAT6" s="36"/>
      <c r="TAU6" s="36"/>
      <c r="TAV6" s="36"/>
      <c r="TAW6" s="36"/>
      <c r="TAX6" s="36"/>
      <c r="TAY6" s="36"/>
      <c r="TAZ6" s="36"/>
      <c r="TBA6" s="36"/>
      <c r="TBB6" s="36"/>
      <c r="TBC6" s="36"/>
      <c r="TBD6" s="36"/>
      <c r="TBE6" s="36"/>
      <c r="TBF6" s="36"/>
      <c r="TBG6" s="36"/>
      <c r="TBH6" s="36"/>
      <c r="TBI6" s="36"/>
      <c r="TBJ6" s="36"/>
      <c r="TBK6" s="36"/>
      <c r="TBL6" s="36"/>
      <c r="TBM6" s="36"/>
      <c r="TBN6" s="36"/>
      <c r="TBO6" s="36"/>
      <c r="TBP6" s="36"/>
      <c r="TBQ6" s="36"/>
      <c r="TBR6" s="36"/>
      <c r="TBS6" s="36"/>
      <c r="TBT6" s="36"/>
      <c r="TBU6" s="36"/>
      <c r="TBV6" s="36"/>
      <c r="TBW6" s="36"/>
      <c r="TBX6" s="36"/>
      <c r="TBY6" s="36"/>
      <c r="TBZ6" s="36"/>
      <c r="TCA6" s="36"/>
      <c r="TCB6" s="36"/>
      <c r="TCC6" s="36"/>
      <c r="TCD6" s="36"/>
      <c r="TCE6" s="36"/>
      <c r="TCF6" s="36"/>
      <c r="TCG6" s="36"/>
      <c r="TCH6" s="36"/>
      <c r="TCI6" s="36"/>
      <c r="TCJ6" s="36"/>
      <c r="TCK6" s="36"/>
      <c r="TCL6" s="36"/>
      <c r="TCM6" s="36"/>
      <c r="TCN6" s="36"/>
      <c r="TCO6" s="36"/>
      <c r="TCP6" s="36"/>
      <c r="TCQ6" s="36"/>
      <c r="TCR6" s="36"/>
      <c r="TCS6" s="36"/>
      <c r="TCT6" s="36"/>
      <c r="TCU6" s="36"/>
      <c r="TCV6" s="36"/>
      <c r="TCW6" s="36"/>
      <c r="TCX6" s="36"/>
      <c r="TCY6" s="36"/>
      <c r="TCZ6" s="36"/>
      <c r="TDA6" s="36"/>
      <c r="TDB6" s="36"/>
      <c r="TDC6" s="36"/>
      <c r="TDD6" s="36"/>
      <c r="TDE6" s="36"/>
      <c r="TDF6" s="36"/>
      <c r="TDG6" s="36"/>
      <c r="TDH6" s="36"/>
      <c r="TDI6" s="36"/>
      <c r="TDJ6" s="36"/>
      <c r="TDK6" s="36"/>
      <c r="TDL6" s="36"/>
      <c r="TDM6" s="36"/>
      <c r="TDN6" s="36"/>
      <c r="TDO6" s="36"/>
      <c r="TDP6" s="36"/>
      <c r="TDQ6" s="36"/>
      <c r="TDR6" s="36"/>
      <c r="TDS6" s="36"/>
      <c r="TDT6" s="36"/>
      <c r="TDU6" s="36"/>
      <c r="TDV6" s="36"/>
      <c r="TDW6" s="36"/>
      <c r="TDX6" s="36"/>
      <c r="TDY6" s="36"/>
      <c r="TDZ6" s="36"/>
      <c r="TEA6" s="36"/>
      <c r="TEB6" s="36"/>
      <c r="TEC6" s="36"/>
      <c r="TED6" s="36"/>
      <c r="TEE6" s="36"/>
      <c r="TEF6" s="36"/>
      <c r="TEG6" s="36"/>
      <c r="TEH6" s="36"/>
      <c r="TEI6" s="36"/>
      <c r="TEJ6" s="36"/>
      <c r="TEK6" s="36"/>
      <c r="TEL6" s="36"/>
      <c r="TEM6" s="36"/>
      <c r="TEN6" s="36"/>
      <c r="TEO6" s="36"/>
      <c r="TEP6" s="36"/>
      <c r="TEQ6" s="36"/>
      <c r="TER6" s="36"/>
      <c r="TES6" s="36"/>
      <c r="TET6" s="36"/>
      <c r="TEU6" s="36"/>
      <c r="TEV6" s="36"/>
      <c r="TEW6" s="36"/>
      <c r="TEX6" s="36"/>
      <c r="TEY6" s="36"/>
      <c r="TEZ6" s="36"/>
      <c r="TFA6" s="36"/>
      <c r="TFB6" s="36"/>
      <c r="TFC6" s="36"/>
      <c r="TFD6" s="36"/>
      <c r="TFE6" s="36"/>
      <c r="TFF6" s="36"/>
      <c r="TFG6" s="36"/>
      <c r="TFH6" s="36"/>
      <c r="TFI6" s="36"/>
      <c r="TFJ6" s="36"/>
      <c r="TFK6" s="36"/>
      <c r="TFL6" s="36"/>
      <c r="TFM6" s="36"/>
      <c r="TFN6" s="36"/>
      <c r="TFO6" s="36"/>
      <c r="TFP6" s="36"/>
      <c r="TFQ6" s="36"/>
      <c r="TFR6" s="36"/>
      <c r="TFS6" s="36"/>
      <c r="TFT6" s="36"/>
      <c r="TFU6" s="36"/>
      <c r="TFV6" s="36"/>
      <c r="TFW6" s="36"/>
      <c r="TFX6" s="36"/>
      <c r="TFY6" s="36"/>
      <c r="TFZ6" s="36"/>
      <c r="TGA6" s="36"/>
      <c r="TGB6" s="36"/>
      <c r="TGC6" s="36"/>
      <c r="TGD6" s="36"/>
      <c r="TGE6" s="36"/>
      <c r="TGF6" s="36"/>
      <c r="TGG6" s="36"/>
      <c r="TGH6" s="36"/>
      <c r="TGI6" s="36"/>
      <c r="TGJ6" s="36"/>
      <c r="TGK6" s="36"/>
      <c r="TGL6" s="36"/>
      <c r="TGM6" s="36"/>
      <c r="TGN6" s="36"/>
      <c r="TGO6" s="36"/>
      <c r="TGP6" s="36"/>
      <c r="TGQ6" s="36"/>
      <c r="TGR6" s="36"/>
      <c r="TGS6" s="36"/>
      <c r="TGT6" s="36"/>
      <c r="TGU6" s="36"/>
      <c r="TGV6" s="36"/>
      <c r="TGW6" s="36"/>
      <c r="TGX6" s="36"/>
      <c r="TGY6" s="36"/>
      <c r="TGZ6" s="36"/>
      <c r="THA6" s="36"/>
      <c r="THB6" s="36"/>
      <c r="THC6" s="36"/>
      <c r="THD6" s="36"/>
      <c r="THE6" s="36"/>
      <c r="THF6" s="36"/>
      <c r="THG6" s="36"/>
      <c r="THH6" s="36"/>
      <c r="THI6" s="36"/>
      <c r="THJ6" s="36"/>
      <c r="THK6" s="36"/>
      <c r="THL6" s="36"/>
      <c r="THM6" s="36"/>
      <c r="THN6" s="36"/>
      <c r="THO6" s="36"/>
      <c r="THP6" s="36"/>
      <c r="THQ6" s="36"/>
      <c r="THR6" s="36"/>
      <c r="THS6" s="36"/>
      <c r="THT6" s="36"/>
      <c r="THU6" s="36"/>
      <c r="THV6" s="36"/>
      <c r="THW6" s="36"/>
      <c r="THX6" s="36"/>
      <c r="THY6" s="36"/>
      <c r="THZ6" s="36"/>
      <c r="TIA6" s="36"/>
      <c r="TIB6" s="36"/>
      <c r="TIC6" s="36"/>
      <c r="TID6" s="36"/>
      <c r="TIE6" s="36"/>
      <c r="TIF6" s="36"/>
      <c r="TIG6" s="36"/>
      <c r="TIH6" s="36"/>
      <c r="TII6" s="36"/>
      <c r="TIJ6" s="36"/>
      <c r="TIK6" s="36"/>
      <c r="TIL6" s="36"/>
      <c r="TIM6" s="36"/>
      <c r="TIN6" s="36"/>
      <c r="TIO6" s="36"/>
      <c r="TIP6" s="36"/>
      <c r="TIQ6" s="36"/>
      <c r="TIR6" s="36"/>
      <c r="TIS6" s="36"/>
      <c r="TIT6" s="36"/>
      <c r="TIU6" s="36"/>
      <c r="TIV6" s="36"/>
      <c r="TIW6" s="36"/>
      <c r="TIX6" s="36"/>
      <c r="TIY6" s="36"/>
      <c r="TIZ6" s="36"/>
      <c r="TJA6" s="36"/>
      <c r="TJB6" s="36"/>
      <c r="TJC6" s="36"/>
      <c r="TJD6" s="36"/>
      <c r="TJE6" s="36"/>
      <c r="TJF6" s="36"/>
      <c r="TJG6" s="36"/>
      <c r="TJH6" s="36"/>
      <c r="TJI6" s="36"/>
      <c r="TJJ6" s="36"/>
      <c r="TJK6" s="36"/>
      <c r="TJL6" s="36"/>
      <c r="TJM6" s="36"/>
      <c r="TJN6" s="36"/>
      <c r="TJO6" s="36"/>
      <c r="TJP6" s="36"/>
      <c r="TJQ6" s="36"/>
      <c r="TJR6" s="36"/>
      <c r="TJS6" s="36"/>
      <c r="TJT6" s="36"/>
      <c r="TJU6" s="36"/>
      <c r="TJV6" s="36"/>
      <c r="TJW6" s="36"/>
      <c r="TJX6" s="36"/>
      <c r="TJY6" s="36"/>
      <c r="TJZ6" s="36"/>
      <c r="TKA6" s="36"/>
      <c r="TKB6" s="36"/>
      <c r="TKC6" s="36"/>
      <c r="TKD6" s="36"/>
      <c r="TKE6" s="36"/>
      <c r="TKF6" s="36"/>
      <c r="TKG6" s="36"/>
      <c r="TKH6" s="36"/>
      <c r="TKI6" s="36"/>
      <c r="TKJ6" s="36"/>
      <c r="TKK6" s="36"/>
      <c r="TKL6" s="36"/>
      <c r="TKM6" s="36"/>
      <c r="TKN6" s="36"/>
      <c r="TKO6" s="36"/>
      <c r="TKP6" s="36"/>
      <c r="TKQ6" s="36"/>
      <c r="TKR6" s="36"/>
      <c r="TKS6" s="36"/>
      <c r="TKT6" s="36"/>
      <c r="TKU6" s="36"/>
      <c r="TKV6" s="36"/>
      <c r="TKW6" s="36"/>
      <c r="TKX6" s="36"/>
      <c r="TKY6" s="36"/>
      <c r="TKZ6" s="36"/>
      <c r="TLA6" s="36"/>
      <c r="TLB6" s="36"/>
      <c r="TLC6" s="36"/>
      <c r="TLD6" s="36"/>
      <c r="TLE6" s="36"/>
      <c r="TLF6" s="36"/>
      <c r="TLG6" s="36"/>
      <c r="TLH6" s="36"/>
      <c r="TLI6" s="36"/>
      <c r="TLJ6" s="36"/>
      <c r="TLK6" s="36"/>
      <c r="TLL6" s="36"/>
      <c r="TLM6" s="36"/>
      <c r="TLN6" s="36"/>
      <c r="TLO6" s="36"/>
      <c r="TLP6" s="36"/>
      <c r="TLQ6" s="36"/>
      <c r="TLR6" s="36"/>
      <c r="TLS6" s="36"/>
      <c r="TLT6" s="36"/>
      <c r="TLU6" s="36"/>
      <c r="TLV6" s="36"/>
      <c r="TLW6" s="36"/>
      <c r="TLX6" s="36"/>
      <c r="TLY6" s="36"/>
      <c r="TLZ6" s="36"/>
      <c r="TMA6" s="36"/>
      <c r="TMB6" s="36"/>
      <c r="TMC6" s="36"/>
      <c r="TMD6" s="36"/>
      <c r="TME6" s="36"/>
      <c r="TMF6" s="36"/>
      <c r="TMG6" s="36"/>
      <c r="TMH6" s="36"/>
      <c r="TMI6" s="36"/>
      <c r="TMJ6" s="36"/>
      <c r="TMK6" s="36"/>
      <c r="TML6" s="36"/>
      <c r="TMM6" s="36"/>
      <c r="TMN6" s="36"/>
      <c r="TMO6" s="36"/>
      <c r="TMP6" s="36"/>
      <c r="TMQ6" s="36"/>
      <c r="TMR6" s="36"/>
      <c r="TMS6" s="36"/>
      <c r="TMT6" s="36"/>
      <c r="TMU6" s="36"/>
      <c r="TMV6" s="36"/>
      <c r="TMW6" s="36"/>
      <c r="TMX6" s="36"/>
      <c r="TMY6" s="36"/>
      <c r="TMZ6" s="36"/>
      <c r="TNA6" s="36"/>
      <c r="TNB6" s="36"/>
      <c r="TNC6" s="36"/>
      <c r="TND6" s="36"/>
      <c r="TNE6" s="36"/>
      <c r="TNF6" s="36"/>
      <c r="TNG6" s="36"/>
      <c r="TNH6" s="36"/>
      <c r="TNI6" s="36"/>
      <c r="TNJ6" s="36"/>
      <c r="TNK6" s="36"/>
      <c r="TNL6" s="36"/>
      <c r="TNM6" s="36"/>
      <c r="TNN6" s="36"/>
      <c r="TNO6" s="36"/>
      <c r="TNP6" s="36"/>
      <c r="TNQ6" s="36"/>
      <c r="TNR6" s="36"/>
      <c r="TNS6" s="36"/>
      <c r="TNT6" s="36"/>
      <c r="TNU6" s="36"/>
      <c r="TNV6" s="36"/>
      <c r="TNW6" s="36"/>
      <c r="TNX6" s="36"/>
      <c r="TNY6" s="36"/>
      <c r="TNZ6" s="36"/>
      <c r="TOA6" s="36"/>
      <c r="TOB6" s="36"/>
      <c r="TOC6" s="36"/>
      <c r="TOD6" s="36"/>
      <c r="TOE6" s="36"/>
      <c r="TOF6" s="36"/>
      <c r="TOG6" s="36"/>
      <c r="TOH6" s="36"/>
      <c r="TOI6" s="36"/>
      <c r="TOJ6" s="36"/>
      <c r="TOK6" s="36"/>
      <c r="TOL6" s="36"/>
      <c r="TOM6" s="36"/>
      <c r="TON6" s="36"/>
      <c r="TOO6" s="36"/>
      <c r="TOP6" s="36"/>
      <c r="TOQ6" s="36"/>
      <c r="TOR6" s="36"/>
      <c r="TOS6" s="36"/>
      <c r="TOT6" s="36"/>
      <c r="TOU6" s="36"/>
      <c r="TOV6" s="36"/>
      <c r="TOW6" s="36"/>
      <c r="TOX6" s="36"/>
      <c r="TOY6" s="36"/>
      <c r="TOZ6" s="36"/>
      <c r="TPA6" s="36"/>
      <c r="TPB6" s="36"/>
      <c r="TPC6" s="36"/>
      <c r="TPD6" s="36"/>
      <c r="TPE6" s="36"/>
      <c r="TPF6" s="36"/>
      <c r="TPG6" s="36"/>
      <c r="TPH6" s="36"/>
      <c r="TPI6" s="36"/>
      <c r="TPJ6" s="36"/>
      <c r="TPK6" s="36"/>
      <c r="TPL6" s="36"/>
      <c r="TPM6" s="36"/>
      <c r="TPN6" s="36"/>
      <c r="TPO6" s="36"/>
      <c r="TPP6" s="36"/>
      <c r="TPQ6" s="36"/>
      <c r="TPR6" s="36"/>
      <c r="TPS6" s="36"/>
      <c r="TPT6" s="36"/>
      <c r="TPU6" s="36"/>
      <c r="TPV6" s="36"/>
      <c r="TPW6" s="36"/>
      <c r="TPX6" s="36"/>
      <c r="TPY6" s="36"/>
      <c r="TPZ6" s="36"/>
      <c r="TQA6" s="36"/>
      <c r="TQB6" s="36"/>
      <c r="TQC6" s="36"/>
      <c r="TQD6" s="36"/>
      <c r="TQE6" s="36"/>
      <c r="TQF6" s="36"/>
      <c r="TQG6" s="36"/>
      <c r="TQH6" s="36"/>
      <c r="TQI6" s="36"/>
      <c r="TQJ6" s="36"/>
      <c r="TQK6" s="36"/>
      <c r="TQL6" s="36"/>
      <c r="TQM6" s="36"/>
      <c r="TQN6" s="36"/>
      <c r="TQO6" s="36"/>
      <c r="TQP6" s="36"/>
      <c r="TQQ6" s="36"/>
      <c r="TQR6" s="36"/>
      <c r="TQS6" s="36"/>
      <c r="TQT6" s="36"/>
      <c r="TQU6" s="36"/>
      <c r="TQV6" s="36"/>
      <c r="TQW6" s="36"/>
      <c r="TQX6" s="36"/>
      <c r="TQY6" s="36"/>
      <c r="TQZ6" s="36"/>
      <c r="TRA6" s="36"/>
      <c r="TRB6" s="36"/>
      <c r="TRC6" s="36"/>
      <c r="TRD6" s="36"/>
      <c r="TRE6" s="36"/>
      <c r="TRF6" s="36"/>
      <c r="TRG6" s="36"/>
      <c r="TRH6" s="36"/>
      <c r="TRI6" s="36"/>
      <c r="TRJ6" s="36"/>
      <c r="TRK6" s="36"/>
      <c r="TRL6" s="36"/>
      <c r="TRM6" s="36"/>
      <c r="TRN6" s="36"/>
      <c r="TRO6" s="36"/>
      <c r="TRP6" s="36"/>
      <c r="TRQ6" s="36"/>
      <c r="TRR6" s="36"/>
      <c r="TRS6" s="36"/>
      <c r="TRT6" s="36"/>
      <c r="TRU6" s="36"/>
      <c r="TRV6" s="36"/>
      <c r="TRW6" s="36"/>
      <c r="TRX6" s="36"/>
      <c r="TRY6" s="36"/>
      <c r="TRZ6" s="36"/>
      <c r="TSA6" s="36"/>
      <c r="TSB6" s="36"/>
      <c r="TSC6" s="36"/>
      <c r="TSD6" s="36"/>
      <c r="TSE6" s="36"/>
      <c r="TSF6" s="36"/>
      <c r="TSG6" s="36"/>
      <c r="TSH6" s="36"/>
      <c r="TSI6" s="36"/>
      <c r="TSJ6" s="36"/>
      <c r="TSK6" s="36"/>
      <c r="TSL6" s="36"/>
      <c r="TSM6" s="36"/>
      <c r="TSN6" s="36"/>
      <c r="TSO6" s="36"/>
      <c r="TSP6" s="36"/>
      <c r="TSQ6" s="36"/>
      <c r="TSR6" s="36"/>
      <c r="TSS6" s="36"/>
      <c r="TST6" s="36"/>
      <c r="TSU6" s="36"/>
      <c r="TSV6" s="36"/>
      <c r="TSW6" s="36"/>
      <c r="TSX6" s="36"/>
      <c r="TSY6" s="36"/>
      <c r="TSZ6" s="36"/>
      <c r="TTA6" s="36"/>
      <c r="TTB6" s="36"/>
      <c r="TTC6" s="36"/>
      <c r="TTD6" s="36"/>
      <c r="TTE6" s="36"/>
      <c r="TTF6" s="36"/>
      <c r="TTG6" s="36"/>
      <c r="TTH6" s="36"/>
      <c r="TTI6" s="36"/>
      <c r="TTJ6" s="36"/>
      <c r="TTK6" s="36"/>
      <c r="TTL6" s="36"/>
      <c r="TTM6" s="36"/>
      <c r="TTN6" s="36"/>
      <c r="TTO6" s="36"/>
      <c r="TTP6" s="36"/>
      <c r="TTQ6" s="36"/>
      <c r="TTR6" s="36"/>
      <c r="TTS6" s="36"/>
      <c r="TTT6" s="36"/>
      <c r="TTU6" s="36"/>
      <c r="TTV6" s="36"/>
      <c r="TTW6" s="36"/>
      <c r="TTX6" s="36"/>
      <c r="TTY6" s="36"/>
      <c r="TTZ6" s="36"/>
      <c r="TUA6" s="36"/>
      <c r="TUB6" s="36"/>
      <c r="TUC6" s="36"/>
      <c r="TUD6" s="36"/>
      <c r="TUE6" s="36"/>
      <c r="TUF6" s="36"/>
      <c r="TUG6" s="36"/>
      <c r="TUH6" s="36"/>
      <c r="TUI6" s="36"/>
      <c r="TUJ6" s="36"/>
      <c r="TUK6" s="36"/>
      <c r="TUL6" s="36"/>
      <c r="TUM6" s="36"/>
      <c r="TUN6" s="36"/>
      <c r="TUO6" s="36"/>
      <c r="TUP6" s="36"/>
      <c r="TUQ6" s="36"/>
      <c r="TUR6" s="36"/>
      <c r="TUS6" s="36"/>
      <c r="TUT6" s="36"/>
      <c r="TUU6" s="36"/>
      <c r="TUV6" s="36"/>
      <c r="TUW6" s="36"/>
      <c r="TUX6" s="36"/>
      <c r="TUY6" s="36"/>
      <c r="TUZ6" s="36"/>
      <c r="TVA6" s="36"/>
      <c r="TVB6" s="36"/>
      <c r="TVC6" s="36"/>
      <c r="TVD6" s="36"/>
      <c r="TVE6" s="36"/>
      <c r="TVF6" s="36"/>
      <c r="TVG6" s="36"/>
      <c r="TVH6" s="36"/>
      <c r="TVI6" s="36"/>
      <c r="TVJ6" s="36"/>
      <c r="TVK6" s="36"/>
      <c r="TVL6" s="36"/>
      <c r="TVM6" s="36"/>
      <c r="TVN6" s="36"/>
      <c r="TVO6" s="36"/>
      <c r="TVP6" s="36"/>
      <c r="TVQ6" s="36"/>
      <c r="TVR6" s="36"/>
      <c r="TVS6" s="36"/>
      <c r="TVT6" s="36"/>
      <c r="TVU6" s="36"/>
      <c r="TVV6" s="36"/>
      <c r="TVW6" s="36"/>
      <c r="TVX6" s="36"/>
      <c r="TVY6" s="36"/>
      <c r="TVZ6" s="36"/>
      <c r="TWA6" s="36"/>
      <c r="TWB6" s="36"/>
      <c r="TWC6" s="36"/>
      <c r="TWD6" s="36"/>
      <c r="TWE6" s="36"/>
      <c r="TWF6" s="36"/>
      <c r="TWG6" s="36"/>
      <c r="TWH6" s="36"/>
      <c r="TWI6" s="36"/>
      <c r="TWJ6" s="36"/>
      <c r="TWK6" s="36"/>
      <c r="TWL6" s="36"/>
      <c r="TWM6" s="36"/>
      <c r="TWN6" s="36"/>
      <c r="TWO6" s="36"/>
      <c r="TWP6" s="36"/>
      <c r="TWQ6" s="36"/>
      <c r="TWR6" s="36"/>
      <c r="TWS6" s="36"/>
      <c r="TWT6" s="36"/>
      <c r="TWU6" s="36"/>
      <c r="TWV6" s="36"/>
      <c r="TWW6" s="36"/>
      <c r="TWX6" s="36"/>
      <c r="TWY6" s="36"/>
      <c r="TWZ6" s="36"/>
      <c r="TXA6" s="36"/>
      <c r="TXB6" s="36"/>
      <c r="TXC6" s="36"/>
      <c r="TXD6" s="36"/>
      <c r="TXE6" s="36"/>
      <c r="TXF6" s="36"/>
      <c r="TXG6" s="36"/>
      <c r="TXH6" s="36"/>
      <c r="TXI6" s="36"/>
      <c r="TXJ6" s="36"/>
      <c r="TXK6" s="36"/>
      <c r="TXL6" s="36"/>
      <c r="TXM6" s="36"/>
      <c r="TXN6" s="36"/>
      <c r="TXO6" s="36"/>
      <c r="TXP6" s="36"/>
      <c r="TXQ6" s="36"/>
      <c r="TXR6" s="36"/>
      <c r="TXS6" s="36"/>
      <c r="TXT6" s="36"/>
      <c r="TXU6" s="36"/>
      <c r="TXV6" s="36"/>
      <c r="TXW6" s="36"/>
      <c r="TXX6" s="36"/>
      <c r="TXY6" s="36"/>
      <c r="TXZ6" s="36"/>
      <c r="TYA6" s="36"/>
      <c r="TYB6" s="36"/>
      <c r="TYC6" s="36"/>
      <c r="TYD6" s="36"/>
      <c r="TYE6" s="36"/>
      <c r="TYF6" s="36"/>
      <c r="TYG6" s="36"/>
      <c r="TYH6" s="36"/>
      <c r="TYI6" s="36"/>
      <c r="TYJ6" s="36"/>
      <c r="TYK6" s="36"/>
      <c r="TYL6" s="36"/>
      <c r="TYM6" s="36"/>
      <c r="TYN6" s="36"/>
      <c r="TYO6" s="36"/>
      <c r="TYP6" s="36"/>
      <c r="TYQ6" s="36"/>
      <c r="TYR6" s="36"/>
      <c r="TYS6" s="36"/>
      <c r="TYT6" s="36"/>
      <c r="TYU6" s="36"/>
      <c r="TYV6" s="36"/>
      <c r="TYW6" s="36"/>
      <c r="TYX6" s="36"/>
      <c r="TYY6" s="36"/>
      <c r="TYZ6" s="36"/>
      <c r="TZA6" s="36"/>
      <c r="TZB6" s="36"/>
      <c r="TZC6" s="36"/>
      <c r="TZD6" s="36"/>
      <c r="TZE6" s="36"/>
      <c r="TZF6" s="36"/>
      <c r="TZG6" s="36"/>
      <c r="TZH6" s="36"/>
      <c r="TZI6" s="36"/>
      <c r="TZJ6" s="36"/>
      <c r="TZK6" s="36"/>
      <c r="TZL6" s="36"/>
      <c r="TZM6" s="36"/>
      <c r="TZN6" s="36"/>
      <c r="TZO6" s="36"/>
      <c r="TZP6" s="36"/>
      <c r="TZQ6" s="36"/>
      <c r="TZR6" s="36"/>
      <c r="TZS6" s="36"/>
      <c r="TZT6" s="36"/>
      <c r="TZU6" s="36"/>
      <c r="TZV6" s="36"/>
      <c r="TZW6" s="36"/>
      <c r="TZX6" s="36"/>
      <c r="TZY6" s="36"/>
      <c r="TZZ6" s="36"/>
      <c r="UAA6" s="36"/>
      <c r="UAB6" s="36"/>
      <c r="UAC6" s="36"/>
      <c r="UAD6" s="36"/>
      <c r="UAE6" s="36"/>
      <c r="UAF6" s="36"/>
      <c r="UAG6" s="36"/>
      <c r="UAH6" s="36"/>
      <c r="UAI6" s="36"/>
      <c r="UAJ6" s="36"/>
      <c r="UAK6" s="36"/>
      <c r="UAL6" s="36"/>
      <c r="UAM6" s="36"/>
      <c r="UAN6" s="36"/>
      <c r="UAO6" s="36"/>
      <c r="UAP6" s="36"/>
      <c r="UAQ6" s="36"/>
      <c r="UAR6" s="36"/>
      <c r="UAS6" s="36"/>
      <c r="UAT6" s="36"/>
      <c r="UAU6" s="36"/>
      <c r="UAV6" s="36"/>
      <c r="UAW6" s="36"/>
      <c r="UAX6" s="36"/>
      <c r="UAY6" s="36"/>
      <c r="UAZ6" s="36"/>
      <c r="UBA6" s="36"/>
      <c r="UBB6" s="36"/>
      <c r="UBC6" s="36"/>
      <c r="UBD6" s="36"/>
      <c r="UBE6" s="36"/>
      <c r="UBF6" s="36"/>
      <c r="UBG6" s="36"/>
      <c r="UBH6" s="36"/>
      <c r="UBI6" s="36"/>
      <c r="UBJ6" s="36"/>
      <c r="UBK6" s="36"/>
      <c r="UBL6" s="36"/>
      <c r="UBM6" s="36"/>
      <c r="UBN6" s="36"/>
      <c r="UBO6" s="36"/>
      <c r="UBP6" s="36"/>
      <c r="UBQ6" s="36"/>
      <c r="UBR6" s="36"/>
      <c r="UBS6" s="36"/>
      <c r="UBT6" s="36"/>
      <c r="UBU6" s="36"/>
      <c r="UBV6" s="36"/>
      <c r="UBW6" s="36"/>
      <c r="UBX6" s="36"/>
      <c r="UBY6" s="36"/>
      <c r="UBZ6" s="36"/>
      <c r="UCA6" s="36"/>
      <c r="UCB6" s="36"/>
      <c r="UCC6" s="36"/>
      <c r="UCD6" s="36"/>
      <c r="UCE6" s="36"/>
      <c r="UCF6" s="36"/>
      <c r="UCG6" s="36"/>
      <c r="UCH6" s="36"/>
      <c r="UCI6" s="36"/>
      <c r="UCJ6" s="36"/>
      <c r="UCK6" s="36"/>
      <c r="UCL6" s="36"/>
      <c r="UCM6" s="36"/>
      <c r="UCN6" s="36"/>
      <c r="UCO6" s="36"/>
      <c r="UCP6" s="36"/>
      <c r="UCQ6" s="36"/>
      <c r="UCR6" s="36"/>
      <c r="UCS6" s="36"/>
      <c r="UCT6" s="36"/>
      <c r="UCU6" s="36"/>
      <c r="UCV6" s="36"/>
      <c r="UCW6" s="36"/>
      <c r="UCX6" s="36"/>
      <c r="UCY6" s="36"/>
      <c r="UCZ6" s="36"/>
      <c r="UDA6" s="36"/>
      <c r="UDB6" s="36"/>
      <c r="UDC6" s="36"/>
      <c r="UDD6" s="36"/>
      <c r="UDE6" s="36"/>
      <c r="UDF6" s="36"/>
      <c r="UDG6" s="36"/>
      <c r="UDH6" s="36"/>
      <c r="UDI6" s="36"/>
      <c r="UDJ6" s="36"/>
      <c r="UDK6" s="36"/>
      <c r="UDL6" s="36"/>
      <c r="UDM6" s="36"/>
      <c r="UDN6" s="36"/>
      <c r="UDO6" s="36"/>
      <c r="UDP6" s="36"/>
      <c r="UDQ6" s="36"/>
      <c r="UDR6" s="36"/>
      <c r="UDS6" s="36"/>
      <c r="UDT6" s="36"/>
      <c r="UDU6" s="36"/>
      <c r="UDV6" s="36"/>
      <c r="UDW6" s="36"/>
      <c r="UDX6" s="36"/>
      <c r="UDY6" s="36"/>
      <c r="UDZ6" s="36"/>
      <c r="UEA6" s="36"/>
      <c r="UEB6" s="36"/>
      <c r="UEC6" s="36"/>
      <c r="UED6" s="36"/>
      <c r="UEE6" s="36"/>
      <c r="UEF6" s="36"/>
      <c r="UEG6" s="36"/>
      <c r="UEH6" s="36"/>
      <c r="UEI6" s="36"/>
      <c r="UEJ6" s="36"/>
      <c r="UEK6" s="36"/>
      <c r="UEL6" s="36"/>
      <c r="UEM6" s="36"/>
      <c r="UEN6" s="36"/>
      <c r="UEO6" s="36"/>
      <c r="UEP6" s="36"/>
      <c r="UEQ6" s="36"/>
      <c r="UER6" s="36"/>
      <c r="UES6" s="36"/>
      <c r="UET6" s="36"/>
      <c r="UEU6" s="36"/>
      <c r="UEV6" s="36"/>
      <c r="UEW6" s="36"/>
      <c r="UEX6" s="36"/>
      <c r="UEY6" s="36"/>
      <c r="UEZ6" s="36"/>
      <c r="UFA6" s="36"/>
      <c r="UFB6" s="36"/>
      <c r="UFC6" s="36"/>
      <c r="UFD6" s="36"/>
      <c r="UFE6" s="36"/>
      <c r="UFF6" s="36"/>
      <c r="UFG6" s="36"/>
      <c r="UFH6" s="36"/>
      <c r="UFI6" s="36"/>
      <c r="UFJ6" s="36"/>
      <c r="UFK6" s="36"/>
      <c r="UFL6" s="36"/>
      <c r="UFM6" s="36"/>
      <c r="UFN6" s="36"/>
      <c r="UFO6" s="36"/>
      <c r="UFP6" s="36"/>
      <c r="UFQ6" s="36"/>
      <c r="UFR6" s="36"/>
      <c r="UFS6" s="36"/>
      <c r="UFT6" s="36"/>
      <c r="UFU6" s="36"/>
      <c r="UFV6" s="36"/>
      <c r="UFW6" s="36"/>
      <c r="UFX6" s="36"/>
      <c r="UFY6" s="36"/>
      <c r="UFZ6" s="36"/>
      <c r="UGA6" s="36"/>
      <c r="UGB6" s="36"/>
      <c r="UGC6" s="36"/>
      <c r="UGD6" s="36"/>
      <c r="UGE6" s="36"/>
      <c r="UGF6" s="36"/>
      <c r="UGG6" s="36"/>
      <c r="UGH6" s="36"/>
      <c r="UGI6" s="36"/>
      <c r="UGJ6" s="36"/>
      <c r="UGK6" s="36"/>
      <c r="UGL6" s="36"/>
      <c r="UGM6" s="36"/>
      <c r="UGN6" s="36"/>
      <c r="UGO6" s="36"/>
      <c r="UGP6" s="36"/>
      <c r="UGQ6" s="36"/>
      <c r="UGR6" s="36"/>
      <c r="UGS6" s="36"/>
      <c r="UGT6" s="36"/>
      <c r="UGU6" s="36"/>
      <c r="UGV6" s="36"/>
      <c r="UGW6" s="36"/>
      <c r="UGX6" s="36"/>
      <c r="UGY6" s="36"/>
      <c r="UGZ6" s="36"/>
      <c r="UHA6" s="36"/>
      <c r="UHB6" s="36"/>
      <c r="UHC6" s="36"/>
      <c r="UHD6" s="36"/>
      <c r="UHE6" s="36"/>
      <c r="UHF6" s="36"/>
      <c r="UHG6" s="36"/>
      <c r="UHH6" s="36"/>
      <c r="UHI6" s="36"/>
      <c r="UHJ6" s="36"/>
      <c r="UHK6" s="36"/>
      <c r="UHL6" s="36"/>
      <c r="UHM6" s="36"/>
      <c r="UHN6" s="36"/>
      <c r="UHO6" s="36"/>
      <c r="UHP6" s="36"/>
      <c r="UHQ6" s="36"/>
      <c r="UHR6" s="36"/>
      <c r="UHS6" s="36"/>
      <c r="UHT6" s="36"/>
      <c r="UHU6" s="36"/>
      <c r="UHV6" s="36"/>
      <c r="UHW6" s="36"/>
      <c r="UHX6" s="36"/>
      <c r="UHY6" s="36"/>
      <c r="UHZ6" s="36"/>
      <c r="UIA6" s="36"/>
      <c r="UIB6" s="36"/>
      <c r="UIC6" s="36"/>
      <c r="UID6" s="36"/>
      <c r="UIE6" s="36"/>
      <c r="UIF6" s="36"/>
      <c r="UIG6" s="36"/>
      <c r="UIH6" s="36"/>
      <c r="UII6" s="36"/>
      <c r="UIJ6" s="36"/>
      <c r="UIK6" s="36"/>
      <c r="UIL6" s="36"/>
      <c r="UIM6" s="36"/>
      <c r="UIN6" s="36"/>
      <c r="UIO6" s="36"/>
      <c r="UIP6" s="36"/>
      <c r="UIQ6" s="36"/>
      <c r="UIR6" s="36"/>
      <c r="UIS6" s="36"/>
      <c r="UIT6" s="36"/>
      <c r="UIU6" s="36"/>
      <c r="UIV6" s="36"/>
      <c r="UIW6" s="36"/>
      <c r="UIX6" s="36"/>
      <c r="UIY6" s="36"/>
      <c r="UIZ6" s="36"/>
      <c r="UJA6" s="36"/>
      <c r="UJB6" s="36"/>
      <c r="UJC6" s="36"/>
      <c r="UJD6" s="36"/>
      <c r="UJE6" s="36"/>
      <c r="UJF6" s="36"/>
      <c r="UJG6" s="36"/>
      <c r="UJH6" s="36"/>
      <c r="UJI6" s="36"/>
      <c r="UJJ6" s="36"/>
      <c r="UJK6" s="36"/>
      <c r="UJL6" s="36"/>
      <c r="UJM6" s="36"/>
      <c r="UJN6" s="36"/>
      <c r="UJO6" s="36"/>
      <c r="UJP6" s="36"/>
      <c r="UJQ6" s="36"/>
      <c r="UJR6" s="36"/>
      <c r="UJS6" s="36"/>
      <c r="UJT6" s="36"/>
      <c r="UJU6" s="36"/>
      <c r="UJV6" s="36"/>
      <c r="UJW6" s="36"/>
      <c r="UJX6" s="36"/>
      <c r="UJY6" s="36"/>
      <c r="UJZ6" s="36"/>
      <c r="UKA6" s="36"/>
      <c r="UKB6" s="36"/>
      <c r="UKC6" s="36"/>
      <c r="UKD6" s="36"/>
      <c r="UKE6" s="36"/>
      <c r="UKF6" s="36"/>
      <c r="UKG6" s="36"/>
      <c r="UKH6" s="36"/>
      <c r="UKI6" s="36"/>
      <c r="UKJ6" s="36"/>
      <c r="UKK6" s="36"/>
      <c r="UKL6" s="36"/>
      <c r="UKM6" s="36"/>
      <c r="UKN6" s="36"/>
      <c r="UKO6" s="36"/>
      <c r="UKP6" s="36"/>
      <c r="UKQ6" s="36"/>
      <c r="UKR6" s="36"/>
      <c r="UKS6" s="36"/>
      <c r="UKT6" s="36"/>
      <c r="UKU6" s="36"/>
      <c r="UKV6" s="36"/>
      <c r="UKW6" s="36"/>
      <c r="UKX6" s="36"/>
      <c r="UKY6" s="36"/>
      <c r="UKZ6" s="36"/>
      <c r="ULA6" s="36"/>
      <c r="ULB6" s="36"/>
      <c r="ULC6" s="36"/>
      <c r="ULD6" s="36"/>
      <c r="ULE6" s="36"/>
      <c r="ULF6" s="36"/>
      <c r="ULG6" s="36"/>
      <c r="ULH6" s="36"/>
      <c r="ULI6" s="36"/>
      <c r="ULJ6" s="36"/>
      <c r="ULK6" s="36"/>
      <c r="ULL6" s="36"/>
      <c r="ULM6" s="36"/>
      <c r="ULN6" s="36"/>
      <c r="ULO6" s="36"/>
      <c r="ULP6" s="36"/>
      <c r="ULQ6" s="36"/>
      <c r="ULR6" s="36"/>
      <c r="ULS6" s="36"/>
      <c r="ULT6" s="36"/>
      <c r="ULU6" s="36"/>
      <c r="ULV6" s="36"/>
      <c r="ULW6" s="36"/>
      <c r="ULX6" s="36"/>
      <c r="ULY6" s="36"/>
      <c r="ULZ6" s="36"/>
      <c r="UMA6" s="36"/>
      <c r="UMB6" s="36"/>
      <c r="UMC6" s="36"/>
      <c r="UMD6" s="36"/>
      <c r="UME6" s="36"/>
      <c r="UMF6" s="36"/>
      <c r="UMG6" s="36"/>
      <c r="UMH6" s="36"/>
      <c r="UMI6" s="36"/>
      <c r="UMJ6" s="36"/>
      <c r="UMK6" s="36"/>
      <c r="UML6" s="36"/>
      <c r="UMM6" s="36"/>
      <c r="UMN6" s="36"/>
      <c r="UMO6" s="36"/>
      <c r="UMP6" s="36"/>
      <c r="UMQ6" s="36"/>
      <c r="UMR6" s="36"/>
      <c r="UMS6" s="36"/>
      <c r="UMT6" s="36"/>
      <c r="UMU6" s="36"/>
      <c r="UMV6" s="36"/>
      <c r="UMW6" s="36"/>
      <c r="UMX6" s="36"/>
      <c r="UMY6" s="36"/>
      <c r="UMZ6" s="36"/>
      <c r="UNA6" s="36"/>
      <c r="UNB6" s="36"/>
      <c r="UNC6" s="36"/>
      <c r="UND6" s="36"/>
      <c r="UNE6" s="36"/>
      <c r="UNF6" s="36"/>
      <c r="UNG6" s="36"/>
      <c r="UNH6" s="36"/>
      <c r="UNI6" s="36"/>
      <c r="UNJ6" s="36"/>
      <c r="UNK6" s="36"/>
      <c r="UNL6" s="36"/>
      <c r="UNM6" s="36"/>
      <c r="UNN6" s="36"/>
      <c r="UNO6" s="36"/>
      <c r="UNP6" s="36"/>
      <c r="UNQ6" s="36"/>
      <c r="UNR6" s="36"/>
      <c r="UNS6" s="36"/>
      <c r="UNT6" s="36"/>
      <c r="UNU6" s="36"/>
      <c r="UNV6" s="36"/>
      <c r="UNW6" s="36"/>
      <c r="UNX6" s="36"/>
      <c r="UNY6" s="36"/>
      <c r="UNZ6" s="36"/>
      <c r="UOA6" s="36"/>
      <c r="UOB6" s="36"/>
      <c r="UOC6" s="36"/>
      <c r="UOD6" s="36"/>
      <c r="UOE6" s="36"/>
      <c r="UOF6" s="36"/>
      <c r="UOG6" s="36"/>
      <c r="UOH6" s="36"/>
      <c r="UOI6" s="36"/>
      <c r="UOJ6" s="36"/>
      <c r="UOK6" s="36"/>
      <c r="UOL6" s="36"/>
      <c r="UOM6" s="36"/>
      <c r="UON6" s="36"/>
      <c r="UOO6" s="36"/>
      <c r="UOP6" s="36"/>
      <c r="UOQ6" s="36"/>
      <c r="UOR6" s="36"/>
      <c r="UOS6" s="36"/>
      <c r="UOT6" s="36"/>
      <c r="UOU6" s="36"/>
      <c r="UOV6" s="36"/>
      <c r="UOW6" s="36"/>
      <c r="UOX6" s="36"/>
      <c r="UOY6" s="36"/>
      <c r="UOZ6" s="36"/>
      <c r="UPA6" s="36"/>
      <c r="UPB6" s="36"/>
      <c r="UPC6" s="36"/>
      <c r="UPD6" s="36"/>
      <c r="UPE6" s="36"/>
      <c r="UPF6" s="36"/>
      <c r="UPG6" s="36"/>
      <c r="UPH6" s="36"/>
      <c r="UPI6" s="36"/>
      <c r="UPJ6" s="36"/>
      <c r="UPK6" s="36"/>
      <c r="UPL6" s="36"/>
      <c r="UPM6" s="36"/>
      <c r="UPN6" s="36"/>
      <c r="UPO6" s="36"/>
      <c r="UPP6" s="36"/>
      <c r="UPQ6" s="36"/>
      <c r="UPR6" s="36"/>
      <c r="UPS6" s="36"/>
      <c r="UPT6" s="36"/>
      <c r="UPU6" s="36"/>
      <c r="UPV6" s="36"/>
      <c r="UPW6" s="36"/>
      <c r="UPX6" s="36"/>
      <c r="UPY6" s="36"/>
      <c r="UPZ6" s="36"/>
      <c r="UQA6" s="36"/>
      <c r="UQB6" s="36"/>
      <c r="UQC6" s="36"/>
      <c r="UQD6" s="36"/>
      <c r="UQE6" s="36"/>
      <c r="UQF6" s="36"/>
      <c r="UQG6" s="36"/>
      <c r="UQH6" s="36"/>
      <c r="UQI6" s="36"/>
      <c r="UQJ6" s="36"/>
      <c r="UQK6" s="36"/>
      <c r="UQL6" s="36"/>
      <c r="UQM6" s="36"/>
      <c r="UQN6" s="36"/>
      <c r="UQO6" s="36"/>
      <c r="UQP6" s="36"/>
      <c r="UQQ6" s="36"/>
      <c r="UQR6" s="36"/>
      <c r="UQS6" s="36"/>
      <c r="UQT6" s="36"/>
      <c r="UQU6" s="36"/>
      <c r="UQV6" s="36"/>
      <c r="UQW6" s="36"/>
      <c r="UQX6" s="36"/>
      <c r="UQY6" s="36"/>
      <c r="UQZ6" s="36"/>
      <c r="URA6" s="36"/>
      <c r="URB6" s="36"/>
      <c r="URC6" s="36"/>
      <c r="URD6" s="36"/>
      <c r="URE6" s="36"/>
      <c r="URF6" s="36"/>
      <c r="URG6" s="36"/>
      <c r="URH6" s="36"/>
      <c r="URI6" s="36"/>
      <c r="URJ6" s="36"/>
      <c r="URK6" s="36"/>
      <c r="URL6" s="36"/>
      <c r="URM6" s="36"/>
      <c r="URN6" s="36"/>
      <c r="URO6" s="36"/>
      <c r="URP6" s="36"/>
      <c r="URQ6" s="36"/>
      <c r="URR6" s="36"/>
      <c r="URS6" s="36"/>
      <c r="URT6" s="36"/>
      <c r="URU6" s="36"/>
      <c r="URV6" s="36"/>
      <c r="URW6" s="36"/>
      <c r="URX6" s="36"/>
      <c r="URY6" s="36"/>
      <c r="URZ6" s="36"/>
      <c r="USA6" s="36"/>
      <c r="USB6" s="36"/>
      <c r="USC6" s="36"/>
      <c r="USD6" s="36"/>
      <c r="USE6" s="36"/>
      <c r="USF6" s="36"/>
      <c r="USG6" s="36"/>
      <c r="USH6" s="36"/>
      <c r="USI6" s="36"/>
      <c r="USJ6" s="36"/>
      <c r="USK6" s="36"/>
      <c r="USL6" s="36"/>
      <c r="USM6" s="36"/>
      <c r="USN6" s="36"/>
      <c r="USO6" s="36"/>
      <c r="USP6" s="36"/>
      <c r="USQ6" s="36"/>
      <c r="USR6" s="36"/>
      <c r="USS6" s="36"/>
      <c r="UST6" s="36"/>
      <c r="USU6" s="36"/>
      <c r="USV6" s="36"/>
      <c r="USW6" s="36"/>
      <c r="USX6" s="36"/>
      <c r="USY6" s="36"/>
      <c r="USZ6" s="36"/>
      <c r="UTA6" s="36"/>
      <c r="UTB6" s="36"/>
      <c r="UTC6" s="36"/>
      <c r="UTD6" s="36"/>
      <c r="UTE6" s="36"/>
      <c r="UTF6" s="36"/>
      <c r="UTG6" s="36"/>
      <c r="UTH6" s="36"/>
      <c r="UTI6" s="36"/>
      <c r="UTJ6" s="36"/>
      <c r="UTK6" s="36"/>
      <c r="UTL6" s="36"/>
      <c r="UTM6" s="36"/>
      <c r="UTN6" s="36"/>
      <c r="UTO6" s="36"/>
      <c r="UTP6" s="36"/>
      <c r="UTQ6" s="36"/>
      <c r="UTR6" s="36"/>
      <c r="UTS6" s="36"/>
      <c r="UTT6" s="36"/>
      <c r="UTU6" s="36"/>
      <c r="UTV6" s="36"/>
      <c r="UTW6" s="36"/>
      <c r="UTX6" s="36"/>
      <c r="UTY6" s="36"/>
      <c r="UTZ6" s="36"/>
      <c r="UUA6" s="36"/>
      <c r="UUB6" s="36"/>
      <c r="UUC6" s="36"/>
      <c r="UUD6" s="36"/>
      <c r="UUE6" s="36"/>
      <c r="UUF6" s="36"/>
      <c r="UUG6" s="36"/>
      <c r="UUH6" s="36"/>
      <c r="UUI6" s="36"/>
      <c r="UUJ6" s="36"/>
      <c r="UUK6" s="36"/>
      <c r="UUL6" s="36"/>
      <c r="UUM6" s="36"/>
      <c r="UUN6" s="36"/>
      <c r="UUO6" s="36"/>
      <c r="UUP6" s="36"/>
      <c r="UUQ6" s="36"/>
      <c r="UUR6" s="36"/>
      <c r="UUS6" s="36"/>
      <c r="UUT6" s="36"/>
      <c r="UUU6" s="36"/>
      <c r="UUV6" s="36"/>
      <c r="UUW6" s="36"/>
      <c r="UUX6" s="36"/>
      <c r="UUY6" s="36"/>
      <c r="UUZ6" s="36"/>
      <c r="UVA6" s="36"/>
      <c r="UVB6" s="36"/>
      <c r="UVC6" s="36"/>
      <c r="UVD6" s="36"/>
      <c r="UVE6" s="36"/>
      <c r="UVF6" s="36"/>
      <c r="UVG6" s="36"/>
      <c r="UVH6" s="36"/>
      <c r="UVI6" s="36"/>
      <c r="UVJ6" s="36"/>
      <c r="UVK6" s="36"/>
      <c r="UVL6" s="36"/>
      <c r="UVM6" s="36"/>
      <c r="UVN6" s="36"/>
      <c r="UVO6" s="36"/>
      <c r="UVP6" s="36"/>
      <c r="UVQ6" s="36"/>
      <c r="UVR6" s="36"/>
      <c r="UVS6" s="36"/>
      <c r="UVT6" s="36"/>
      <c r="UVU6" s="36"/>
      <c r="UVV6" s="36"/>
      <c r="UVW6" s="36"/>
      <c r="UVX6" s="36"/>
      <c r="UVY6" s="36"/>
      <c r="UVZ6" s="36"/>
      <c r="UWA6" s="36"/>
      <c r="UWB6" s="36"/>
      <c r="UWC6" s="36"/>
      <c r="UWD6" s="36"/>
      <c r="UWE6" s="36"/>
      <c r="UWF6" s="36"/>
      <c r="UWG6" s="36"/>
      <c r="UWH6" s="36"/>
      <c r="UWI6" s="36"/>
      <c r="UWJ6" s="36"/>
      <c r="UWK6" s="36"/>
      <c r="UWL6" s="36"/>
      <c r="UWM6" s="36"/>
      <c r="UWN6" s="36"/>
      <c r="UWO6" s="36"/>
      <c r="UWP6" s="36"/>
      <c r="UWQ6" s="36"/>
      <c r="UWR6" s="36"/>
      <c r="UWS6" s="36"/>
      <c r="UWT6" s="36"/>
      <c r="UWU6" s="36"/>
      <c r="UWV6" s="36"/>
      <c r="UWW6" s="36"/>
      <c r="UWX6" s="36"/>
      <c r="UWY6" s="36"/>
      <c r="UWZ6" s="36"/>
      <c r="UXA6" s="36"/>
      <c r="UXB6" s="36"/>
      <c r="UXC6" s="36"/>
      <c r="UXD6" s="36"/>
      <c r="UXE6" s="36"/>
      <c r="UXF6" s="36"/>
      <c r="UXG6" s="36"/>
      <c r="UXH6" s="36"/>
      <c r="UXI6" s="36"/>
      <c r="UXJ6" s="36"/>
      <c r="UXK6" s="36"/>
      <c r="UXL6" s="36"/>
      <c r="UXM6" s="36"/>
      <c r="UXN6" s="36"/>
      <c r="UXO6" s="36"/>
      <c r="UXP6" s="36"/>
      <c r="UXQ6" s="36"/>
      <c r="UXR6" s="36"/>
      <c r="UXS6" s="36"/>
      <c r="UXT6" s="36"/>
      <c r="UXU6" s="36"/>
      <c r="UXV6" s="36"/>
      <c r="UXW6" s="36"/>
      <c r="UXX6" s="36"/>
      <c r="UXY6" s="36"/>
      <c r="UXZ6" s="36"/>
      <c r="UYA6" s="36"/>
      <c r="UYB6" s="36"/>
      <c r="UYC6" s="36"/>
      <c r="UYD6" s="36"/>
      <c r="UYE6" s="36"/>
      <c r="UYF6" s="36"/>
      <c r="UYG6" s="36"/>
      <c r="UYH6" s="36"/>
      <c r="UYI6" s="36"/>
      <c r="UYJ6" s="36"/>
      <c r="UYK6" s="36"/>
      <c r="UYL6" s="36"/>
      <c r="UYM6" s="36"/>
      <c r="UYN6" s="36"/>
      <c r="UYO6" s="36"/>
      <c r="UYP6" s="36"/>
      <c r="UYQ6" s="36"/>
      <c r="UYR6" s="36"/>
      <c r="UYS6" s="36"/>
      <c r="UYT6" s="36"/>
      <c r="UYU6" s="36"/>
      <c r="UYV6" s="36"/>
      <c r="UYW6" s="36"/>
      <c r="UYX6" s="36"/>
      <c r="UYY6" s="36"/>
      <c r="UYZ6" s="36"/>
      <c r="UZA6" s="36"/>
      <c r="UZB6" s="36"/>
      <c r="UZC6" s="36"/>
      <c r="UZD6" s="36"/>
      <c r="UZE6" s="36"/>
      <c r="UZF6" s="36"/>
      <c r="UZG6" s="36"/>
      <c r="UZH6" s="36"/>
      <c r="UZI6" s="36"/>
      <c r="UZJ6" s="36"/>
      <c r="UZK6" s="36"/>
      <c r="UZL6" s="36"/>
      <c r="UZM6" s="36"/>
      <c r="UZN6" s="36"/>
      <c r="UZO6" s="36"/>
      <c r="UZP6" s="36"/>
      <c r="UZQ6" s="36"/>
      <c r="UZR6" s="36"/>
      <c r="UZS6" s="36"/>
      <c r="UZT6" s="36"/>
      <c r="UZU6" s="36"/>
      <c r="UZV6" s="36"/>
      <c r="UZW6" s="36"/>
      <c r="UZX6" s="36"/>
      <c r="UZY6" s="36"/>
      <c r="UZZ6" s="36"/>
      <c r="VAA6" s="36"/>
      <c r="VAB6" s="36"/>
      <c r="VAC6" s="36"/>
      <c r="VAD6" s="36"/>
      <c r="VAE6" s="36"/>
      <c r="VAF6" s="36"/>
      <c r="VAG6" s="36"/>
      <c r="VAH6" s="36"/>
      <c r="VAI6" s="36"/>
      <c r="VAJ6" s="36"/>
      <c r="VAK6" s="36"/>
      <c r="VAL6" s="36"/>
      <c r="VAM6" s="36"/>
      <c r="VAN6" s="36"/>
      <c r="VAO6" s="36"/>
      <c r="VAP6" s="36"/>
      <c r="VAQ6" s="36"/>
      <c r="VAR6" s="36"/>
      <c r="VAS6" s="36"/>
      <c r="VAT6" s="36"/>
      <c r="VAU6" s="36"/>
      <c r="VAV6" s="36"/>
      <c r="VAW6" s="36"/>
      <c r="VAX6" s="36"/>
      <c r="VAY6" s="36"/>
      <c r="VAZ6" s="36"/>
      <c r="VBA6" s="36"/>
      <c r="VBB6" s="36"/>
      <c r="VBC6" s="36"/>
      <c r="VBD6" s="36"/>
      <c r="VBE6" s="36"/>
      <c r="VBF6" s="36"/>
      <c r="VBG6" s="36"/>
      <c r="VBH6" s="36"/>
      <c r="VBI6" s="36"/>
      <c r="VBJ6" s="36"/>
      <c r="VBK6" s="36"/>
      <c r="VBL6" s="36"/>
      <c r="VBM6" s="36"/>
      <c r="VBN6" s="36"/>
      <c r="VBO6" s="36"/>
      <c r="VBP6" s="36"/>
      <c r="VBQ6" s="36"/>
      <c r="VBR6" s="36"/>
      <c r="VBS6" s="36"/>
      <c r="VBT6" s="36"/>
      <c r="VBU6" s="36"/>
      <c r="VBV6" s="36"/>
      <c r="VBW6" s="36"/>
      <c r="VBX6" s="36"/>
      <c r="VBY6" s="36"/>
      <c r="VBZ6" s="36"/>
      <c r="VCA6" s="36"/>
      <c r="VCB6" s="36"/>
      <c r="VCC6" s="36"/>
      <c r="VCD6" s="36"/>
      <c r="VCE6" s="36"/>
      <c r="VCF6" s="36"/>
      <c r="VCG6" s="36"/>
      <c r="VCH6" s="36"/>
      <c r="VCI6" s="36"/>
      <c r="VCJ6" s="36"/>
      <c r="VCK6" s="36"/>
      <c r="VCL6" s="36"/>
      <c r="VCM6" s="36"/>
      <c r="VCN6" s="36"/>
      <c r="VCO6" s="36"/>
      <c r="VCP6" s="36"/>
      <c r="VCQ6" s="36"/>
      <c r="VCR6" s="36"/>
      <c r="VCS6" s="36"/>
      <c r="VCT6" s="36"/>
      <c r="VCU6" s="36"/>
      <c r="VCV6" s="36"/>
      <c r="VCW6" s="36"/>
      <c r="VCX6" s="36"/>
      <c r="VCY6" s="36"/>
      <c r="VCZ6" s="36"/>
      <c r="VDA6" s="36"/>
      <c r="VDB6" s="36"/>
      <c r="VDC6" s="36"/>
      <c r="VDD6" s="36"/>
      <c r="VDE6" s="36"/>
      <c r="VDF6" s="36"/>
      <c r="VDG6" s="36"/>
      <c r="VDH6" s="36"/>
      <c r="VDI6" s="36"/>
      <c r="VDJ6" s="36"/>
      <c r="VDK6" s="36"/>
      <c r="VDL6" s="36"/>
      <c r="VDM6" s="36"/>
      <c r="VDN6" s="36"/>
      <c r="VDO6" s="36"/>
      <c r="VDP6" s="36"/>
      <c r="VDQ6" s="36"/>
      <c r="VDR6" s="36"/>
      <c r="VDS6" s="36"/>
      <c r="VDT6" s="36"/>
      <c r="VDU6" s="36"/>
      <c r="VDV6" s="36"/>
      <c r="VDW6" s="36"/>
      <c r="VDX6" s="36"/>
      <c r="VDY6" s="36"/>
      <c r="VDZ6" s="36"/>
      <c r="VEA6" s="36"/>
      <c r="VEB6" s="36"/>
      <c r="VEC6" s="36"/>
      <c r="VED6" s="36"/>
      <c r="VEE6" s="36"/>
      <c r="VEF6" s="36"/>
      <c r="VEG6" s="36"/>
      <c r="VEH6" s="36"/>
      <c r="VEI6" s="36"/>
      <c r="VEJ6" s="36"/>
      <c r="VEK6" s="36"/>
      <c r="VEL6" s="36"/>
      <c r="VEM6" s="36"/>
      <c r="VEN6" s="36"/>
      <c r="VEO6" s="36"/>
      <c r="VEP6" s="36"/>
      <c r="VEQ6" s="36"/>
      <c r="VER6" s="36"/>
      <c r="VES6" s="36"/>
      <c r="VET6" s="36"/>
      <c r="VEU6" s="36"/>
      <c r="VEV6" s="36"/>
      <c r="VEW6" s="36"/>
      <c r="VEX6" s="36"/>
      <c r="VEY6" s="36"/>
      <c r="VEZ6" s="36"/>
      <c r="VFA6" s="36"/>
      <c r="VFB6" s="36"/>
      <c r="VFC6" s="36"/>
      <c r="VFD6" s="36"/>
      <c r="VFE6" s="36"/>
      <c r="VFF6" s="36"/>
      <c r="VFG6" s="36"/>
      <c r="VFH6" s="36"/>
      <c r="VFI6" s="36"/>
      <c r="VFJ6" s="36"/>
      <c r="VFK6" s="36"/>
      <c r="VFL6" s="36"/>
      <c r="VFM6" s="36"/>
      <c r="VFN6" s="36"/>
      <c r="VFO6" s="36"/>
      <c r="VFP6" s="36"/>
      <c r="VFQ6" s="36"/>
      <c r="VFR6" s="36"/>
      <c r="VFS6" s="36"/>
      <c r="VFT6" s="36"/>
      <c r="VFU6" s="36"/>
      <c r="VFV6" s="36"/>
      <c r="VFW6" s="36"/>
      <c r="VFX6" s="36"/>
      <c r="VFY6" s="36"/>
      <c r="VFZ6" s="36"/>
      <c r="VGA6" s="36"/>
      <c r="VGB6" s="36"/>
      <c r="VGC6" s="36"/>
      <c r="VGD6" s="36"/>
      <c r="VGE6" s="36"/>
      <c r="VGF6" s="36"/>
      <c r="VGG6" s="36"/>
      <c r="VGH6" s="36"/>
      <c r="VGI6" s="36"/>
      <c r="VGJ6" s="36"/>
      <c r="VGK6" s="36"/>
      <c r="VGL6" s="36"/>
      <c r="VGM6" s="36"/>
      <c r="VGN6" s="36"/>
      <c r="VGO6" s="36"/>
      <c r="VGP6" s="36"/>
      <c r="VGQ6" s="36"/>
      <c r="VGR6" s="36"/>
      <c r="VGS6" s="36"/>
      <c r="VGT6" s="36"/>
      <c r="VGU6" s="36"/>
      <c r="VGV6" s="36"/>
      <c r="VGW6" s="36"/>
      <c r="VGX6" s="36"/>
      <c r="VGY6" s="36"/>
      <c r="VGZ6" s="36"/>
      <c r="VHA6" s="36"/>
      <c r="VHB6" s="36"/>
      <c r="VHC6" s="36"/>
      <c r="VHD6" s="36"/>
      <c r="VHE6" s="36"/>
      <c r="VHF6" s="36"/>
      <c r="VHG6" s="36"/>
      <c r="VHH6" s="36"/>
      <c r="VHI6" s="36"/>
      <c r="VHJ6" s="36"/>
      <c r="VHK6" s="36"/>
      <c r="VHL6" s="36"/>
      <c r="VHM6" s="36"/>
      <c r="VHN6" s="36"/>
      <c r="VHO6" s="36"/>
      <c r="VHP6" s="36"/>
      <c r="VHQ6" s="36"/>
      <c r="VHR6" s="36"/>
      <c r="VHS6" s="36"/>
      <c r="VHT6" s="36"/>
      <c r="VHU6" s="36"/>
      <c r="VHV6" s="36"/>
      <c r="VHW6" s="36"/>
      <c r="VHX6" s="36"/>
      <c r="VHY6" s="36"/>
      <c r="VHZ6" s="36"/>
      <c r="VIA6" s="36"/>
      <c r="VIB6" s="36"/>
      <c r="VIC6" s="36"/>
      <c r="VID6" s="36"/>
      <c r="VIE6" s="36"/>
      <c r="VIF6" s="36"/>
      <c r="VIG6" s="36"/>
      <c r="VIH6" s="36"/>
      <c r="VII6" s="36"/>
      <c r="VIJ6" s="36"/>
      <c r="VIK6" s="36"/>
      <c r="VIL6" s="36"/>
      <c r="VIM6" s="36"/>
      <c r="VIN6" s="36"/>
      <c r="VIO6" s="36"/>
      <c r="VIP6" s="36"/>
      <c r="VIQ6" s="36"/>
      <c r="VIR6" s="36"/>
      <c r="VIS6" s="36"/>
      <c r="VIT6" s="36"/>
      <c r="VIU6" s="36"/>
      <c r="VIV6" s="36"/>
      <c r="VIW6" s="36"/>
      <c r="VIX6" s="36"/>
      <c r="VIY6" s="36"/>
      <c r="VIZ6" s="36"/>
      <c r="VJA6" s="36"/>
      <c r="VJB6" s="36"/>
      <c r="VJC6" s="36"/>
      <c r="VJD6" s="36"/>
      <c r="VJE6" s="36"/>
      <c r="VJF6" s="36"/>
      <c r="VJG6" s="36"/>
      <c r="VJH6" s="36"/>
      <c r="VJI6" s="36"/>
      <c r="VJJ6" s="36"/>
      <c r="VJK6" s="36"/>
      <c r="VJL6" s="36"/>
      <c r="VJM6" s="36"/>
      <c r="VJN6" s="36"/>
      <c r="VJO6" s="36"/>
      <c r="VJP6" s="36"/>
      <c r="VJQ6" s="36"/>
      <c r="VJR6" s="36"/>
      <c r="VJS6" s="36"/>
      <c r="VJT6" s="36"/>
      <c r="VJU6" s="36"/>
      <c r="VJV6" s="36"/>
      <c r="VJW6" s="36"/>
      <c r="VJX6" s="36"/>
      <c r="VJY6" s="36"/>
      <c r="VJZ6" s="36"/>
      <c r="VKA6" s="36"/>
      <c r="VKB6" s="36"/>
      <c r="VKC6" s="36"/>
      <c r="VKD6" s="36"/>
      <c r="VKE6" s="36"/>
      <c r="VKF6" s="36"/>
      <c r="VKG6" s="36"/>
      <c r="VKH6" s="36"/>
      <c r="VKI6" s="36"/>
      <c r="VKJ6" s="36"/>
      <c r="VKK6" s="36"/>
      <c r="VKL6" s="36"/>
      <c r="VKM6" s="36"/>
      <c r="VKN6" s="36"/>
      <c r="VKO6" s="36"/>
      <c r="VKP6" s="36"/>
      <c r="VKQ6" s="36"/>
      <c r="VKR6" s="36"/>
      <c r="VKS6" s="36"/>
      <c r="VKT6" s="36"/>
      <c r="VKU6" s="36"/>
      <c r="VKV6" s="36"/>
      <c r="VKW6" s="36"/>
      <c r="VKX6" s="36"/>
      <c r="VKY6" s="36"/>
      <c r="VKZ6" s="36"/>
      <c r="VLA6" s="36"/>
      <c r="VLB6" s="36"/>
      <c r="VLC6" s="36"/>
      <c r="VLD6" s="36"/>
      <c r="VLE6" s="36"/>
      <c r="VLF6" s="36"/>
      <c r="VLG6" s="36"/>
      <c r="VLH6" s="36"/>
      <c r="VLI6" s="36"/>
      <c r="VLJ6" s="36"/>
      <c r="VLK6" s="36"/>
      <c r="VLL6" s="36"/>
      <c r="VLM6" s="36"/>
      <c r="VLN6" s="36"/>
      <c r="VLO6" s="36"/>
      <c r="VLP6" s="36"/>
      <c r="VLQ6" s="36"/>
      <c r="VLR6" s="36"/>
      <c r="VLS6" s="36"/>
      <c r="VLT6" s="36"/>
      <c r="VLU6" s="36"/>
      <c r="VLV6" s="36"/>
      <c r="VLW6" s="36"/>
      <c r="VLX6" s="36"/>
      <c r="VLY6" s="36"/>
      <c r="VLZ6" s="36"/>
      <c r="VMA6" s="36"/>
      <c r="VMB6" s="36"/>
      <c r="VMC6" s="36"/>
      <c r="VMD6" s="36"/>
      <c r="VME6" s="36"/>
      <c r="VMF6" s="36"/>
      <c r="VMG6" s="36"/>
      <c r="VMH6" s="36"/>
      <c r="VMI6" s="36"/>
      <c r="VMJ6" s="36"/>
      <c r="VMK6" s="36"/>
      <c r="VML6" s="36"/>
      <c r="VMM6" s="36"/>
      <c r="VMN6" s="36"/>
      <c r="VMO6" s="36"/>
      <c r="VMP6" s="36"/>
      <c r="VMQ6" s="36"/>
      <c r="VMR6" s="36"/>
      <c r="VMS6" s="36"/>
      <c r="VMT6" s="36"/>
      <c r="VMU6" s="36"/>
      <c r="VMV6" s="36"/>
      <c r="VMW6" s="36"/>
      <c r="VMX6" s="36"/>
      <c r="VMY6" s="36"/>
      <c r="VMZ6" s="36"/>
      <c r="VNA6" s="36"/>
      <c r="VNB6" s="36"/>
      <c r="VNC6" s="36"/>
      <c r="VND6" s="36"/>
      <c r="VNE6" s="36"/>
      <c r="VNF6" s="36"/>
      <c r="VNG6" s="36"/>
      <c r="VNH6" s="36"/>
      <c r="VNI6" s="36"/>
      <c r="VNJ6" s="36"/>
      <c r="VNK6" s="36"/>
      <c r="VNL6" s="36"/>
      <c r="VNM6" s="36"/>
      <c r="VNN6" s="36"/>
      <c r="VNO6" s="36"/>
      <c r="VNP6" s="36"/>
      <c r="VNQ6" s="36"/>
      <c r="VNR6" s="36"/>
      <c r="VNS6" s="36"/>
      <c r="VNT6" s="36"/>
      <c r="VNU6" s="36"/>
      <c r="VNV6" s="36"/>
      <c r="VNW6" s="36"/>
      <c r="VNX6" s="36"/>
      <c r="VNY6" s="36"/>
      <c r="VNZ6" s="36"/>
      <c r="VOA6" s="36"/>
      <c r="VOB6" s="36"/>
      <c r="VOC6" s="36"/>
      <c r="VOD6" s="36"/>
      <c r="VOE6" s="36"/>
      <c r="VOF6" s="36"/>
      <c r="VOG6" s="36"/>
      <c r="VOH6" s="36"/>
      <c r="VOI6" s="36"/>
      <c r="VOJ6" s="36"/>
      <c r="VOK6" s="36"/>
      <c r="VOL6" s="36"/>
      <c r="VOM6" s="36"/>
      <c r="VON6" s="36"/>
      <c r="VOO6" s="36"/>
      <c r="VOP6" s="36"/>
      <c r="VOQ6" s="36"/>
      <c r="VOR6" s="36"/>
      <c r="VOS6" s="36"/>
      <c r="VOT6" s="36"/>
      <c r="VOU6" s="36"/>
      <c r="VOV6" s="36"/>
      <c r="VOW6" s="36"/>
      <c r="VOX6" s="36"/>
      <c r="VOY6" s="36"/>
      <c r="VOZ6" s="36"/>
      <c r="VPA6" s="36"/>
      <c r="VPB6" s="36"/>
      <c r="VPC6" s="36"/>
      <c r="VPD6" s="36"/>
      <c r="VPE6" s="36"/>
      <c r="VPF6" s="36"/>
      <c r="VPG6" s="36"/>
      <c r="VPH6" s="36"/>
      <c r="VPI6" s="36"/>
      <c r="VPJ6" s="36"/>
      <c r="VPK6" s="36"/>
      <c r="VPL6" s="36"/>
      <c r="VPM6" s="36"/>
      <c r="VPN6" s="36"/>
      <c r="VPO6" s="36"/>
      <c r="VPP6" s="36"/>
      <c r="VPQ6" s="36"/>
      <c r="VPR6" s="36"/>
      <c r="VPS6" s="36"/>
      <c r="VPT6" s="36"/>
      <c r="VPU6" s="36"/>
      <c r="VPV6" s="36"/>
      <c r="VPW6" s="36"/>
      <c r="VPX6" s="36"/>
      <c r="VPY6" s="36"/>
      <c r="VPZ6" s="36"/>
      <c r="VQA6" s="36"/>
      <c r="VQB6" s="36"/>
      <c r="VQC6" s="36"/>
      <c r="VQD6" s="36"/>
      <c r="VQE6" s="36"/>
      <c r="VQF6" s="36"/>
      <c r="VQG6" s="36"/>
      <c r="VQH6" s="36"/>
      <c r="VQI6" s="36"/>
      <c r="VQJ6" s="36"/>
      <c r="VQK6" s="36"/>
      <c r="VQL6" s="36"/>
      <c r="VQM6" s="36"/>
      <c r="VQN6" s="36"/>
      <c r="VQO6" s="36"/>
      <c r="VQP6" s="36"/>
      <c r="VQQ6" s="36"/>
      <c r="VQR6" s="36"/>
      <c r="VQS6" s="36"/>
      <c r="VQT6" s="36"/>
      <c r="VQU6" s="36"/>
      <c r="VQV6" s="36"/>
      <c r="VQW6" s="36"/>
      <c r="VQX6" s="36"/>
      <c r="VQY6" s="36"/>
      <c r="VQZ6" s="36"/>
      <c r="VRA6" s="36"/>
      <c r="VRB6" s="36"/>
      <c r="VRC6" s="36"/>
      <c r="VRD6" s="36"/>
      <c r="VRE6" s="36"/>
      <c r="VRF6" s="36"/>
      <c r="VRG6" s="36"/>
      <c r="VRH6" s="36"/>
      <c r="VRI6" s="36"/>
      <c r="VRJ6" s="36"/>
      <c r="VRK6" s="36"/>
      <c r="VRL6" s="36"/>
      <c r="VRM6" s="36"/>
      <c r="VRN6" s="36"/>
      <c r="VRO6" s="36"/>
      <c r="VRP6" s="36"/>
      <c r="VRQ6" s="36"/>
      <c r="VRR6" s="36"/>
      <c r="VRS6" s="36"/>
      <c r="VRT6" s="36"/>
      <c r="VRU6" s="36"/>
      <c r="VRV6" s="36"/>
      <c r="VRW6" s="36"/>
      <c r="VRX6" s="36"/>
      <c r="VRY6" s="36"/>
      <c r="VRZ6" s="36"/>
      <c r="VSA6" s="36"/>
      <c r="VSB6" s="36"/>
      <c r="VSC6" s="36"/>
      <c r="VSD6" s="36"/>
      <c r="VSE6" s="36"/>
      <c r="VSF6" s="36"/>
      <c r="VSG6" s="36"/>
      <c r="VSH6" s="36"/>
      <c r="VSI6" s="36"/>
      <c r="VSJ6" s="36"/>
      <c r="VSK6" s="36"/>
      <c r="VSL6" s="36"/>
      <c r="VSM6" s="36"/>
      <c r="VSN6" s="36"/>
      <c r="VSO6" s="36"/>
      <c r="VSP6" s="36"/>
      <c r="VSQ6" s="36"/>
      <c r="VSR6" s="36"/>
      <c r="VSS6" s="36"/>
      <c r="VST6" s="36"/>
      <c r="VSU6" s="36"/>
      <c r="VSV6" s="36"/>
      <c r="VSW6" s="36"/>
      <c r="VSX6" s="36"/>
      <c r="VSY6" s="36"/>
      <c r="VSZ6" s="36"/>
      <c r="VTA6" s="36"/>
      <c r="VTB6" s="36"/>
      <c r="VTC6" s="36"/>
      <c r="VTD6" s="36"/>
      <c r="VTE6" s="36"/>
      <c r="VTF6" s="36"/>
      <c r="VTG6" s="36"/>
      <c r="VTH6" s="36"/>
      <c r="VTI6" s="36"/>
      <c r="VTJ6" s="36"/>
      <c r="VTK6" s="36"/>
      <c r="VTL6" s="36"/>
      <c r="VTM6" s="36"/>
      <c r="VTN6" s="36"/>
      <c r="VTO6" s="36"/>
      <c r="VTP6" s="36"/>
      <c r="VTQ6" s="36"/>
      <c r="VTR6" s="36"/>
      <c r="VTS6" s="36"/>
      <c r="VTT6" s="36"/>
      <c r="VTU6" s="36"/>
      <c r="VTV6" s="36"/>
      <c r="VTW6" s="36"/>
      <c r="VTX6" s="36"/>
      <c r="VTY6" s="36"/>
      <c r="VTZ6" s="36"/>
      <c r="VUA6" s="36"/>
      <c r="VUB6" s="36"/>
      <c r="VUC6" s="36"/>
      <c r="VUD6" s="36"/>
      <c r="VUE6" s="36"/>
      <c r="VUF6" s="36"/>
      <c r="VUG6" s="36"/>
      <c r="VUH6" s="36"/>
      <c r="VUI6" s="36"/>
      <c r="VUJ6" s="36"/>
      <c r="VUK6" s="36"/>
      <c r="VUL6" s="36"/>
      <c r="VUM6" s="36"/>
      <c r="VUN6" s="36"/>
      <c r="VUO6" s="36"/>
      <c r="VUP6" s="36"/>
      <c r="VUQ6" s="36"/>
      <c r="VUR6" s="36"/>
      <c r="VUS6" s="36"/>
      <c r="VUT6" s="36"/>
      <c r="VUU6" s="36"/>
      <c r="VUV6" s="36"/>
      <c r="VUW6" s="36"/>
      <c r="VUX6" s="36"/>
      <c r="VUY6" s="36"/>
      <c r="VUZ6" s="36"/>
      <c r="VVA6" s="36"/>
      <c r="VVB6" s="36"/>
      <c r="VVC6" s="36"/>
      <c r="VVD6" s="36"/>
      <c r="VVE6" s="36"/>
      <c r="VVF6" s="36"/>
      <c r="VVG6" s="36"/>
      <c r="VVH6" s="36"/>
      <c r="VVI6" s="36"/>
      <c r="VVJ6" s="36"/>
      <c r="VVK6" s="36"/>
      <c r="VVL6" s="36"/>
      <c r="VVM6" s="36"/>
      <c r="VVN6" s="36"/>
      <c r="VVO6" s="36"/>
      <c r="VVP6" s="36"/>
      <c r="VVQ6" s="36"/>
      <c r="VVR6" s="36"/>
      <c r="VVS6" s="36"/>
      <c r="VVT6" s="36"/>
      <c r="VVU6" s="36"/>
      <c r="VVV6" s="36"/>
      <c r="VVW6" s="36"/>
      <c r="VVX6" s="36"/>
      <c r="VVY6" s="36"/>
      <c r="VVZ6" s="36"/>
      <c r="VWA6" s="36"/>
      <c r="VWB6" s="36"/>
      <c r="VWC6" s="36"/>
      <c r="VWD6" s="36"/>
      <c r="VWE6" s="36"/>
      <c r="VWF6" s="36"/>
      <c r="VWG6" s="36"/>
      <c r="VWH6" s="36"/>
      <c r="VWI6" s="36"/>
      <c r="VWJ6" s="36"/>
      <c r="VWK6" s="36"/>
      <c r="VWL6" s="36"/>
      <c r="VWM6" s="36"/>
      <c r="VWN6" s="36"/>
      <c r="VWO6" s="36"/>
      <c r="VWP6" s="36"/>
      <c r="VWQ6" s="36"/>
      <c r="VWR6" s="36"/>
      <c r="VWS6" s="36"/>
      <c r="VWT6" s="36"/>
      <c r="VWU6" s="36"/>
      <c r="VWV6" s="36"/>
      <c r="VWW6" s="36"/>
      <c r="VWX6" s="36"/>
      <c r="VWY6" s="36"/>
      <c r="VWZ6" s="36"/>
      <c r="VXA6" s="36"/>
      <c r="VXB6" s="36"/>
      <c r="VXC6" s="36"/>
      <c r="VXD6" s="36"/>
      <c r="VXE6" s="36"/>
      <c r="VXF6" s="36"/>
      <c r="VXG6" s="36"/>
      <c r="VXH6" s="36"/>
      <c r="VXI6" s="36"/>
      <c r="VXJ6" s="36"/>
      <c r="VXK6" s="36"/>
      <c r="VXL6" s="36"/>
      <c r="VXM6" s="36"/>
      <c r="VXN6" s="36"/>
      <c r="VXO6" s="36"/>
      <c r="VXP6" s="36"/>
      <c r="VXQ6" s="36"/>
      <c r="VXR6" s="36"/>
      <c r="VXS6" s="36"/>
      <c r="VXT6" s="36"/>
      <c r="VXU6" s="36"/>
      <c r="VXV6" s="36"/>
      <c r="VXW6" s="36"/>
      <c r="VXX6" s="36"/>
      <c r="VXY6" s="36"/>
      <c r="VXZ6" s="36"/>
      <c r="VYA6" s="36"/>
      <c r="VYB6" s="36"/>
      <c r="VYC6" s="36"/>
      <c r="VYD6" s="36"/>
      <c r="VYE6" s="36"/>
      <c r="VYF6" s="36"/>
      <c r="VYG6" s="36"/>
      <c r="VYH6" s="36"/>
      <c r="VYI6" s="36"/>
      <c r="VYJ6" s="36"/>
      <c r="VYK6" s="36"/>
      <c r="VYL6" s="36"/>
      <c r="VYM6" s="36"/>
      <c r="VYN6" s="36"/>
      <c r="VYO6" s="36"/>
      <c r="VYP6" s="36"/>
      <c r="VYQ6" s="36"/>
      <c r="VYR6" s="36"/>
      <c r="VYS6" s="36"/>
      <c r="VYT6" s="36"/>
      <c r="VYU6" s="36"/>
      <c r="VYV6" s="36"/>
      <c r="VYW6" s="36"/>
      <c r="VYX6" s="36"/>
      <c r="VYY6" s="36"/>
      <c r="VYZ6" s="36"/>
      <c r="VZA6" s="36"/>
      <c r="VZB6" s="36"/>
      <c r="VZC6" s="36"/>
      <c r="VZD6" s="36"/>
      <c r="VZE6" s="36"/>
      <c r="VZF6" s="36"/>
      <c r="VZG6" s="36"/>
      <c r="VZH6" s="36"/>
      <c r="VZI6" s="36"/>
      <c r="VZJ6" s="36"/>
      <c r="VZK6" s="36"/>
      <c r="VZL6" s="36"/>
      <c r="VZM6" s="36"/>
      <c r="VZN6" s="36"/>
      <c r="VZO6" s="36"/>
      <c r="VZP6" s="36"/>
      <c r="VZQ6" s="36"/>
      <c r="VZR6" s="36"/>
      <c r="VZS6" s="36"/>
      <c r="VZT6" s="36"/>
      <c r="VZU6" s="36"/>
      <c r="VZV6" s="36"/>
      <c r="VZW6" s="36"/>
      <c r="VZX6" s="36"/>
      <c r="VZY6" s="36"/>
      <c r="VZZ6" s="36"/>
      <c r="WAA6" s="36"/>
      <c r="WAB6" s="36"/>
      <c r="WAC6" s="36"/>
      <c r="WAD6" s="36"/>
      <c r="WAE6" s="36"/>
      <c r="WAF6" s="36"/>
      <c r="WAG6" s="36"/>
      <c r="WAH6" s="36"/>
      <c r="WAI6" s="36"/>
      <c r="WAJ6" s="36"/>
      <c r="WAK6" s="36"/>
      <c r="WAL6" s="36"/>
      <c r="WAM6" s="36"/>
      <c r="WAN6" s="36"/>
      <c r="WAO6" s="36"/>
      <c r="WAP6" s="36"/>
      <c r="WAQ6" s="36"/>
      <c r="WAR6" s="36"/>
      <c r="WAS6" s="36"/>
      <c r="WAT6" s="36"/>
      <c r="WAU6" s="36"/>
      <c r="WAV6" s="36"/>
      <c r="WAW6" s="36"/>
      <c r="WAX6" s="36"/>
      <c r="WAY6" s="36"/>
      <c r="WAZ6" s="36"/>
      <c r="WBA6" s="36"/>
      <c r="WBB6" s="36"/>
      <c r="WBC6" s="36"/>
      <c r="WBD6" s="36"/>
      <c r="WBE6" s="36"/>
      <c r="WBF6" s="36"/>
      <c r="WBG6" s="36"/>
      <c r="WBH6" s="36"/>
      <c r="WBI6" s="36"/>
      <c r="WBJ6" s="36"/>
      <c r="WBK6" s="36"/>
      <c r="WBL6" s="36"/>
      <c r="WBM6" s="36"/>
      <c r="WBN6" s="36"/>
      <c r="WBO6" s="36"/>
      <c r="WBP6" s="36"/>
      <c r="WBQ6" s="36"/>
      <c r="WBR6" s="36"/>
      <c r="WBS6" s="36"/>
      <c r="WBT6" s="36"/>
      <c r="WBU6" s="36"/>
      <c r="WBV6" s="36"/>
      <c r="WBW6" s="36"/>
      <c r="WBX6" s="36"/>
      <c r="WBY6" s="36"/>
      <c r="WBZ6" s="36"/>
      <c r="WCA6" s="36"/>
      <c r="WCB6" s="36"/>
      <c r="WCC6" s="36"/>
      <c r="WCD6" s="36"/>
      <c r="WCE6" s="36"/>
      <c r="WCF6" s="36"/>
      <c r="WCG6" s="36"/>
      <c r="WCH6" s="36"/>
      <c r="WCI6" s="36"/>
      <c r="WCJ6" s="36"/>
      <c r="WCK6" s="36"/>
      <c r="WCL6" s="36"/>
      <c r="WCM6" s="36"/>
      <c r="WCN6" s="36"/>
      <c r="WCO6" s="36"/>
      <c r="WCP6" s="36"/>
      <c r="WCQ6" s="36"/>
      <c r="WCR6" s="36"/>
      <c r="WCS6" s="36"/>
      <c r="WCT6" s="36"/>
      <c r="WCU6" s="36"/>
      <c r="WCV6" s="36"/>
      <c r="WCW6" s="36"/>
      <c r="WCX6" s="36"/>
      <c r="WCY6" s="36"/>
      <c r="WCZ6" s="36"/>
      <c r="WDA6" s="36"/>
      <c r="WDB6" s="36"/>
      <c r="WDC6" s="36"/>
      <c r="WDD6" s="36"/>
      <c r="WDE6" s="36"/>
      <c r="WDF6" s="36"/>
      <c r="WDG6" s="36"/>
      <c r="WDH6" s="36"/>
      <c r="WDI6" s="36"/>
      <c r="WDJ6" s="36"/>
      <c r="WDK6" s="36"/>
      <c r="WDL6" s="36"/>
      <c r="WDM6" s="36"/>
      <c r="WDN6" s="36"/>
      <c r="WDO6" s="36"/>
      <c r="WDP6" s="36"/>
      <c r="WDQ6" s="36"/>
      <c r="WDR6" s="36"/>
      <c r="WDS6" s="36"/>
      <c r="WDT6" s="36"/>
      <c r="WDU6" s="36"/>
      <c r="WDV6" s="36"/>
      <c r="WDW6" s="36"/>
      <c r="WDX6" s="36"/>
      <c r="WDY6" s="36"/>
      <c r="WDZ6" s="36"/>
      <c r="WEA6" s="36"/>
      <c r="WEB6" s="36"/>
      <c r="WEC6" s="36"/>
      <c r="WED6" s="36"/>
      <c r="WEE6" s="36"/>
      <c r="WEF6" s="36"/>
      <c r="WEG6" s="36"/>
      <c r="WEH6" s="36"/>
      <c r="WEI6" s="36"/>
      <c r="WEJ6" s="36"/>
      <c r="WEK6" s="36"/>
      <c r="WEL6" s="36"/>
      <c r="WEM6" s="36"/>
      <c r="WEN6" s="36"/>
      <c r="WEO6" s="36"/>
      <c r="WEP6" s="36"/>
      <c r="WEQ6" s="36"/>
      <c r="WER6" s="36"/>
      <c r="WES6" s="36"/>
      <c r="WET6" s="36"/>
      <c r="WEU6" s="36"/>
      <c r="WEV6" s="36"/>
      <c r="WEW6" s="36"/>
      <c r="WEX6" s="36"/>
      <c r="WEY6" s="36"/>
      <c r="WEZ6" s="36"/>
      <c r="WFA6" s="36"/>
      <c r="WFB6" s="36"/>
      <c r="WFC6" s="36"/>
      <c r="WFD6" s="36"/>
      <c r="WFE6" s="36"/>
      <c r="WFF6" s="36"/>
      <c r="WFG6" s="36"/>
      <c r="WFH6" s="36"/>
      <c r="WFI6" s="36"/>
      <c r="WFJ6" s="36"/>
      <c r="WFK6" s="36"/>
      <c r="WFL6" s="36"/>
      <c r="WFM6" s="36"/>
      <c r="WFN6" s="36"/>
      <c r="WFO6" s="36"/>
      <c r="WFP6" s="36"/>
      <c r="WFQ6" s="36"/>
      <c r="WFR6" s="36"/>
      <c r="WFS6" s="36"/>
      <c r="WFT6" s="36"/>
      <c r="WFU6" s="36"/>
      <c r="WFV6" s="36"/>
      <c r="WFW6" s="36"/>
      <c r="WFX6" s="36"/>
      <c r="WFY6" s="36"/>
      <c r="WFZ6" s="36"/>
      <c r="WGA6" s="36"/>
      <c r="WGB6" s="36"/>
      <c r="WGC6" s="36"/>
      <c r="WGD6" s="36"/>
      <c r="WGE6" s="36"/>
      <c r="WGF6" s="36"/>
      <c r="WGG6" s="36"/>
      <c r="WGH6" s="36"/>
      <c r="WGI6" s="36"/>
      <c r="WGJ6" s="36"/>
      <c r="WGK6" s="36"/>
      <c r="WGL6" s="36"/>
      <c r="WGM6" s="36"/>
      <c r="WGN6" s="36"/>
      <c r="WGO6" s="36"/>
      <c r="WGP6" s="36"/>
      <c r="WGQ6" s="36"/>
      <c r="WGR6" s="36"/>
      <c r="WGS6" s="36"/>
      <c r="WGT6" s="36"/>
      <c r="WGU6" s="36"/>
      <c r="WGV6" s="36"/>
      <c r="WGW6" s="36"/>
      <c r="WGX6" s="36"/>
      <c r="WGY6" s="36"/>
      <c r="WGZ6" s="36"/>
      <c r="WHA6" s="36"/>
      <c r="WHB6" s="36"/>
      <c r="WHC6" s="36"/>
      <c r="WHD6" s="36"/>
      <c r="WHE6" s="36"/>
      <c r="WHF6" s="36"/>
      <c r="WHG6" s="36"/>
      <c r="WHH6" s="36"/>
      <c r="WHI6" s="36"/>
      <c r="WHJ6" s="36"/>
      <c r="WHK6" s="36"/>
      <c r="WHL6" s="36"/>
      <c r="WHM6" s="36"/>
      <c r="WHN6" s="36"/>
      <c r="WHO6" s="36"/>
      <c r="WHP6" s="36"/>
      <c r="WHQ6" s="36"/>
      <c r="WHR6" s="36"/>
      <c r="WHS6" s="36"/>
      <c r="WHT6" s="36"/>
      <c r="WHU6" s="36"/>
      <c r="WHV6" s="36"/>
      <c r="WHW6" s="36"/>
      <c r="WHX6" s="36"/>
      <c r="WHY6" s="36"/>
      <c r="WHZ6" s="36"/>
      <c r="WIA6" s="36"/>
      <c r="WIB6" s="36"/>
      <c r="WIC6" s="36"/>
      <c r="WID6" s="36"/>
      <c r="WIE6" s="36"/>
      <c r="WIF6" s="36"/>
      <c r="WIG6" s="36"/>
      <c r="WIH6" s="36"/>
      <c r="WII6" s="36"/>
      <c r="WIJ6" s="36"/>
      <c r="WIK6" s="36"/>
      <c r="WIL6" s="36"/>
      <c r="WIM6" s="36"/>
      <c r="WIN6" s="36"/>
      <c r="WIO6" s="36"/>
      <c r="WIP6" s="36"/>
      <c r="WIQ6" s="36"/>
      <c r="WIR6" s="36"/>
      <c r="WIS6" s="36"/>
      <c r="WIT6" s="36"/>
      <c r="WIU6" s="36"/>
      <c r="WIV6" s="36"/>
      <c r="WIW6" s="36"/>
      <c r="WIX6" s="36"/>
      <c r="WIY6" s="36"/>
      <c r="WIZ6" s="36"/>
      <c r="WJA6" s="36"/>
      <c r="WJB6" s="36"/>
      <c r="WJC6" s="36"/>
      <c r="WJD6" s="36"/>
      <c r="WJE6" s="36"/>
      <c r="WJF6" s="36"/>
      <c r="WJG6" s="36"/>
      <c r="WJH6" s="36"/>
      <c r="WJI6" s="36"/>
      <c r="WJJ6" s="36"/>
      <c r="WJK6" s="36"/>
      <c r="WJL6" s="36"/>
      <c r="WJM6" s="36"/>
      <c r="WJN6" s="36"/>
      <c r="WJO6" s="36"/>
      <c r="WJP6" s="36"/>
      <c r="WJQ6" s="36"/>
      <c r="WJR6" s="36"/>
      <c r="WJS6" s="36"/>
      <c r="WJT6" s="36"/>
      <c r="WJU6" s="36"/>
      <c r="WJV6" s="36"/>
      <c r="WJW6" s="36"/>
      <c r="WJX6" s="36"/>
      <c r="WJY6" s="36"/>
      <c r="WJZ6" s="36"/>
      <c r="WKA6" s="36"/>
      <c r="WKB6" s="36"/>
      <c r="WKC6" s="36"/>
      <c r="WKD6" s="36"/>
      <c r="WKE6" s="36"/>
      <c r="WKF6" s="36"/>
      <c r="WKG6" s="36"/>
      <c r="WKH6" s="36"/>
      <c r="WKI6" s="36"/>
      <c r="WKJ6" s="36"/>
      <c r="WKK6" s="36"/>
      <c r="WKL6" s="36"/>
      <c r="WKM6" s="36"/>
      <c r="WKN6" s="36"/>
      <c r="WKO6" s="36"/>
      <c r="WKP6" s="36"/>
      <c r="WKQ6" s="36"/>
      <c r="WKR6" s="36"/>
      <c r="WKS6" s="36"/>
      <c r="WKT6" s="36"/>
      <c r="WKU6" s="36"/>
      <c r="WKV6" s="36"/>
      <c r="WKW6" s="36"/>
      <c r="WKX6" s="36"/>
      <c r="WKY6" s="36"/>
      <c r="WKZ6" s="36"/>
      <c r="WLA6" s="36"/>
      <c r="WLB6" s="36"/>
      <c r="WLC6" s="36"/>
      <c r="WLD6" s="36"/>
      <c r="WLE6" s="36"/>
      <c r="WLF6" s="36"/>
      <c r="WLG6" s="36"/>
      <c r="WLH6" s="36"/>
      <c r="WLI6" s="36"/>
      <c r="WLJ6" s="36"/>
      <c r="WLK6" s="36"/>
      <c r="WLL6" s="36"/>
      <c r="WLM6" s="36"/>
      <c r="WLN6" s="36"/>
      <c r="WLO6" s="36"/>
      <c r="WLP6" s="36"/>
      <c r="WLQ6" s="36"/>
      <c r="WLR6" s="36"/>
      <c r="WLS6" s="36"/>
      <c r="WLT6" s="36"/>
      <c r="WLU6" s="36"/>
      <c r="WLV6" s="36"/>
      <c r="WLW6" s="36"/>
      <c r="WLX6" s="36"/>
      <c r="WLY6" s="36"/>
      <c r="WLZ6" s="36"/>
      <c r="WMA6" s="36"/>
      <c r="WMB6" s="36"/>
      <c r="WMC6" s="36"/>
      <c r="WMD6" s="36"/>
      <c r="WME6" s="36"/>
      <c r="WMF6" s="36"/>
      <c r="WMG6" s="36"/>
      <c r="WMH6" s="36"/>
      <c r="WMI6" s="36"/>
      <c r="WMJ6" s="36"/>
      <c r="WMK6" s="36"/>
      <c r="WML6" s="36"/>
      <c r="WMM6" s="36"/>
      <c r="WMN6" s="36"/>
      <c r="WMO6" s="36"/>
      <c r="WMP6" s="36"/>
      <c r="WMQ6" s="36"/>
      <c r="WMR6" s="36"/>
      <c r="WMS6" s="36"/>
      <c r="WMT6" s="36"/>
      <c r="WMU6" s="36"/>
      <c r="WMV6" s="36"/>
      <c r="WMW6" s="36"/>
      <c r="WMX6" s="36"/>
      <c r="WMY6" s="36"/>
      <c r="WMZ6" s="36"/>
      <c r="WNA6" s="36"/>
      <c r="WNB6" s="36"/>
      <c r="WNC6" s="36"/>
      <c r="WND6" s="36"/>
      <c r="WNE6" s="36"/>
      <c r="WNF6" s="36"/>
      <c r="WNG6" s="36"/>
      <c r="WNH6" s="36"/>
      <c r="WNI6" s="36"/>
      <c r="WNJ6" s="36"/>
      <c r="WNK6" s="36"/>
      <c r="WNL6" s="36"/>
      <c r="WNM6" s="36"/>
      <c r="WNN6" s="36"/>
      <c r="WNO6" s="36"/>
      <c r="WNP6" s="36"/>
      <c r="WNQ6" s="36"/>
      <c r="WNR6" s="36"/>
      <c r="WNS6" s="36"/>
      <c r="WNT6" s="36"/>
      <c r="WNU6" s="36"/>
      <c r="WNV6" s="36"/>
      <c r="WNW6" s="36"/>
      <c r="WNX6" s="36"/>
      <c r="WNY6" s="36"/>
      <c r="WNZ6" s="36"/>
      <c r="WOA6" s="36"/>
      <c r="WOB6" s="36"/>
      <c r="WOC6" s="36"/>
      <c r="WOD6" s="36"/>
      <c r="WOE6" s="36"/>
      <c r="WOF6" s="36"/>
      <c r="WOG6" s="36"/>
      <c r="WOH6" s="36"/>
      <c r="WOI6" s="36"/>
      <c r="WOJ6" s="36"/>
      <c r="WOK6" s="36"/>
      <c r="WOL6" s="36"/>
      <c r="WOM6" s="36"/>
      <c r="WON6" s="36"/>
      <c r="WOO6" s="36"/>
      <c r="WOP6" s="36"/>
      <c r="WOQ6" s="36"/>
      <c r="WOR6" s="36"/>
      <c r="WOS6" s="36"/>
      <c r="WOT6" s="36"/>
      <c r="WOU6" s="36"/>
      <c r="WOV6" s="36"/>
      <c r="WOW6" s="36"/>
      <c r="WOX6" s="36"/>
      <c r="WOY6" s="36"/>
      <c r="WOZ6" s="36"/>
      <c r="WPA6" s="36"/>
      <c r="WPB6" s="36"/>
      <c r="WPC6" s="36"/>
      <c r="WPD6" s="36"/>
      <c r="WPE6" s="36"/>
      <c r="WPF6" s="36"/>
      <c r="WPG6" s="36"/>
      <c r="WPH6" s="36"/>
      <c r="WPI6" s="36"/>
      <c r="WPJ6" s="36"/>
      <c r="WPK6" s="36"/>
      <c r="WPL6" s="36"/>
      <c r="WPM6" s="36"/>
      <c r="WPN6" s="36"/>
      <c r="WPO6" s="36"/>
      <c r="WPP6" s="36"/>
      <c r="WPQ6" s="36"/>
      <c r="WPR6" s="36"/>
      <c r="WPS6" s="36"/>
      <c r="WPT6" s="36"/>
      <c r="WPU6" s="36"/>
      <c r="WPV6" s="36"/>
      <c r="WPW6" s="36"/>
      <c r="WPX6" s="36"/>
      <c r="WPY6" s="36"/>
      <c r="WPZ6" s="36"/>
      <c r="WQA6" s="36"/>
      <c r="WQB6" s="36"/>
      <c r="WQC6" s="36"/>
      <c r="WQD6" s="36"/>
      <c r="WQE6" s="36"/>
      <c r="WQF6" s="36"/>
      <c r="WQG6" s="36"/>
      <c r="WQH6" s="36"/>
      <c r="WQI6" s="36"/>
      <c r="WQJ6" s="36"/>
      <c r="WQK6" s="36"/>
      <c r="WQL6" s="36"/>
      <c r="WQM6" s="36"/>
      <c r="WQN6" s="36"/>
      <c r="WQO6" s="36"/>
      <c r="WQP6" s="36"/>
      <c r="WQQ6" s="36"/>
      <c r="WQR6" s="36"/>
      <c r="WQS6" s="36"/>
      <c r="WQT6" s="36"/>
      <c r="WQU6" s="36"/>
      <c r="WQV6" s="36"/>
      <c r="WQW6" s="36"/>
      <c r="WQX6" s="36"/>
      <c r="WQY6" s="36"/>
      <c r="WQZ6" s="36"/>
      <c r="WRA6" s="36"/>
      <c r="WRB6" s="36"/>
      <c r="WRC6" s="36"/>
      <c r="WRD6" s="36"/>
      <c r="WRE6" s="36"/>
      <c r="WRF6" s="36"/>
      <c r="WRG6" s="36"/>
      <c r="WRH6" s="36"/>
      <c r="WRI6" s="36"/>
      <c r="WRJ6" s="36"/>
      <c r="WRK6" s="36"/>
      <c r="WRL6" s="36"/>
      <c r="WRM6" s="36"/>
      <c r="WRN6" s="36"/>
      <c r="WRO6" s="36"/>
      <c r="WRP6" s="36"/>
      <c r="WRQ6" s="36"/>
      <c r="WRR6" s="36"/>
      <c r="WRS6" s="36"/>
      <c r="WRT6" s="36"/>
      <c r="WRU6" s="36"/>
      <c r="WRV6" s="36"/>
      <c r="WRW6" s="36"/>
      <c r="WRX6" s="36"/>
      <c r="WRY6" s="36"/>
      <c r="WRZ6" s="36"/>
      <c r="WSA6" s="36"/>
      <c r="WSB6" s="36"/>
      <c r="WSC6" s="36"/>
      <c r="WSD6" s="36"/>
      <c r="WSE6" s="36"/>
      <c r="WSF6" s="36"/>
      <c r="WSG6" s="36"/>
      <c r="WSH6" s="36"/>
      <c r="WSI6" s="36"/>
      <c r="WSJ6" s="36"/>
      <c r="WSK6" s="36"/>
      <c r="WSL6" s="36"/>
      <c r="WSM6" s="36"/>
      <c r="WSN6" s="36"/>
      <c r="WSO6" s="36"/>
      <c r="WSP6" s="36"/>
      <c r="WSQ6" s="36"/>
      <c r="WSR6" s="36"/>
      <c r="WSS6" s="36"/>
      <c r="WST6" s="36"/>
      <c r="WSU6" s="36"/>
      <c r="WSV6" s="36"/>
      <c r="WSW6" s="36"/>
      <c r="WSX6" s="36"/>
      <c r="WSY6" s="36"/>
      <c r="WSZ6" s="36"/>
      <c r="WTA6" s="36"/>
      <c r="WTB6" s="36"/>
      <c r="WTC6" s="36"/>
      <c r="WTD6" s="36"/>
      <c r="WTE6" s="36"/>
      <c r="WTF6" s="36"/>
      <c r="WTG6" s="36"/>
      <c r="WTH6" s="36"/>
      <c r="WTI6" s="36"/>
      <c r="WTJ6" s="36"/>
      <c r="WTK6" s="36"/>
      <c r="WTL6" s="36"/>
      <c r="WTM6" s="36"/>
      <c r="WTN6" s="36"/>
      <c r="WTO6" s="36"/>
      <c r="WTP6" s="36"/>
      <c r="WTQ6" s="36"/>
      <c r="WTR6" s="36"/>
      <c r="WTS6" s="36"/>
      <c r="WTT6" s="36"/>
      <c r="WTU6" s="36"/>
      <c r="WTV6" s="36"/>
      <c r="WTW6" s="36"/>
      <c r="WTX6" s="36"/>
      <c r="WTY6" s="36"/>
      <c r="WTZ6" s="36"/>
      <c r="WUA6" s="36"/>
      <c r="WUB6" s="36"/>
      <c r="WUC6" s="36"/>
      <c r="WUD6" s="36"/>
      <c r="WUE6" s="36"/>
      <c r="WUF6" s="36"/>
      <c r="WUG6" s="36"/>
      <c r="WUH6" s="36"/>
      <c r="WUI6" s="36"/>
      <c r="WUJ6" s="36"/>
      <c r="WUK6" s="36"/>
      <c r="WUL6" s="36"/>
      <c r="WUM6" s="36"/>
      <c r="WUN6" s="36"/>
      <c r="WUO6" s="36"/>
      <c r="WUP6" s="36"/>
      <c r="WUQ6" s="36"/>
      <c r="WUR6" s="36"/>
      <c r="WUS6" s="36"/>
      <c r="WUT6" s="36"/>
      <c r="WUU6" s="36"/>
      <c r="WUV6" s="36"/>
      <c r="WUW6" s="36"/>
      <c r="WUX6" s="36"/>
      <c r="WUY6" s="36"/>
      <c r="WUZ6" s="36"/>
      <c r="WVA6" s="36"/>
      <c r="WVB6" s="36"/>
      <c r="WVC6" s="36"/>
      <c r="WVD6" s="36"/>
      <c r="WVE6" s="36"/>
      <c r="WVF6" s="36"/>
      <c r="WVG6" s="36"/>
      <c r="WVH6" s="36"/>
      <c r="WVI6" s="36"/>
      <c r="WVJ6" s="36"/>
      <c r="WVK6" s="36"/>
      <c r="WVL6" s="36"/>
      <c r="WVM6" s="36"/>
      <c r="WVN6" s="36"/>
      <c r="WVO6" s="36"/>
      <c r="WVP6" s="36"/>
      <c r="WVQ6" s="36"/>
      <c r="WVR6" s="36"/>
      <c r="WVS6" s="36"/>
      <c r="WVT6" s="36"/>
      <c r="WVU6" s="36"/>
      <c r="WVV6" s="36"/>
      <c r="WVW6" s="36"/>
      <c r="WVX6" s="36"/>
      <c r="WVY6" s="36"/>
      <c r="WVZ6" s="36"/>
      <c r="WWA6" s="36"/>
      <c r="WWB6" s="36"/>
      <c r="WWC6" s="36"/>
      <c r="WWD6" s="36"/>
      <c r="WWE6" s="36"/>
      <c r="WWF6" s="36"/>
      <c r="WWG6" s="36"/>
      <c r="WWH6" s="36"/>
      <c r="WWI6" s="36"/>
      <c r="WWJ6" s="36"/>
      <c r="WWK6" s="36"/>
      <c r="WWL6" s="36"/>
      <c r="WWM6" s="36"/>
      <c r="WWN6" s="36"/>
      <c r="WWO6" s="36"/>
      <c r="WWP6" s="36"/>
      <c r="WWQ6" s="36"/>
      <c r="WWR6" s="36"/>
      <c r="WWS6" s="36"/>
      <c r="WWT6" s="36"/>
      <c r="WWU6" s="36"/>
      <c r="WWV6" s="36"/>
      <c r="WWW6" s="36"/>
      <c r="WWX6" s="36"/>
      <c r="WWY6" s="36"/>
      <c r="WWZ6" s="36"/>
      <c r="WXA6" s="36"/>
      <c r="WXB6" s="36"/>
      <c r="WXC6" s="36"/>
      <c r="WXD6" s="36"/>
      <c r="WXE6" s="36"/>
      <c r="WXF6" s="36"/>
      <c r="WXG6" s="36"/>
      <c r="WXH6" s="36"/>
      <c r="WXI6" s="36"/>
      <c r="WXJ6" s="36"/>
      <c r="WXK6" s="36"/>
      <c r="WXL6" s="36"/>
      <c r="WXM6" s="36"/>
      <c r="WXN6" s="36"/>
      <c r="WXO6" s="36"/>
      <c r="WXP6" s="36"/>
      <c r="WXQ6" s="36"/>
      <c r="WXR6" s="36"/>
      <c r="WXS6" s="36"/>
      <c r="WXT6" s="36"/>
      <c r="WXU6" s="36"/>
      <c r="WXV6" s="36"/>
      <c r="WXW6" s="36"/>
      <c r="WXX6" s="36"/>
      <c r="WXY6" s="36"/>
      <c r="WXZ6" s="36"/>
      <c r="WYA6" s="36"/>
      <c r="WYB6" s="36"/>
      <c r="WYC6" s="36"/>
      <c r="WYD6" s="36"/>
      <c r="WYE6" s="36"/>
      <c r="WYF6" s="36"/>
      <c r="WYG6" s="36"/>
      <c r="WYH6" s="36"/>
      <c r="WYI6" s="36"/>
      <c r="WYJ6" s="36"/>
      <c r="WYK6" s="36"/>
      <c r="WYL6" s="36"/>
      <c r="WYM6" s="36"/>
      <c r="WYN6" s="36"/>
      <c r="WYO6" s="36"/>
      <c r="WYP6" s="36"/>
      <c r="WYQ6" s="36"/>
      <c r="WYR6" s="36"/>
      <c r="WYS6" s="36"/>
      <c r="WYT6" s="36"/>
      <c r="WYU6" s="36"/>
      <c r="WYV6" s="36"/>
      <c r="WYW6" s="36"/>
      <c r="WYX6" s="36"/>
      <c r="WYY6" s="36"/>
      <c r="WYZ6" s="36"/>
      <c r="WZA6" s="36"/>
      <c r="WZB6" s="36"/>
      <c r="WZC6" s="36"/>
      <c r="WZD6" s="36"/>
      <c r="WZE6" s="36"/>
      <c r="WZF6" s="36"/>
      <c r="WZG6" s="36"/>
      <c r="WZH6" s="36"/>
      <c r="WZI6" s="36"/>
      <c r="WZJ6" s="36"/>
      <c r="WZK6" s="36"/>
      <c r="WZL6" s="36"/>
      <c r="WZM6" s="36"/>
      <c r="WZN6" s="36"/>
      <c r="WZO6" s="36"/>
      <c r="WZP6" s="36"/>
      <c r="WZQ6" s="36"/>
      <c r="WZR6" s="36"/>
      <c r="WZS6" s="36"/>
      <c r="WZT6" s="36"/>
      <c r="WZU6" s="36"/>
      <c r="WZV6" s="36"/>
      <c r="WZW6" s="36"/>
      <c r="WZX6" s="36"/>
      <c r="WZY6" s="36"/>
      <c r="WZZ6" s="36"/>
      <c r="XAA6" s="36"/>
      <c r="XAB6" s="36"/>
      <c r="XAC6" s="36"/>
      <c r="XAD6" s="36"/>
      <c r="XAE6" s="36"/>
      <c r="XAF6" s="36"/>
      <c r="XAG6" s="36"/>
      <c r="XAH6" s="36"/>
      <c r="XAI6" s="36"/>
      <c r="XAJ6" s="36"/>
      <c r="XAK6" s="36"/>
      <c r="XAL6" s="36"/>
      <c r="XAM6" s="36"/>
      <c r="XAN6" s="36"/>
      <c r="XAO6" s="36"/>
      <c r="XAP6" s="36"/>
      <c r="XAQ6" s="36"/>
      <c r="XAR6" s="36"/>
      <c r="XAS6" s="36"/>
      <c r="XAT6" s="36"/>
      <c r="XAU6" s="36"/>
      <c r="XAV6" s="36"/>
      <c r="XAW6" s="36"/>
      <c r="XAX6" s="36"/>
      <c r="XAY6" s="36"/>
      <c r="XAZ6" s="36"/>
      <c r="XBA6" s="36"/>
      <c r="XBB6" s="36"/>
      <c r="XBC6" s="36"/>
      <c r="XBD6" s="36"/>
      <c r="XBE6" s="36"/>
      <c r="XBF6" s="36"/>
      <c r="XBG6" s="36"/>
      <c r="XBH6" s="36"/>
      <c r="XBI6" s="36"/>
      <c r="XBJ6" s="36"/>
      <c r="XBK6" s="36"/>
      <c r="XBL6" s="36"/>
      <c r="XBM6" s="36"/>
      <c r="XBN6" s="36"/>
      <c r="XBO6" s="36"/>
      <c r="XBP6" s="36"/>
      <c r="XBQ6" s="36"/>
      <c r="XBR6" s="36"/>
      <c r="XBS6" s="36"/>
      <c r="XBT6" s="36"/>
      <c r="XBU6" s="36"/>
      <c r="XBV6" s="36"/>
      <c r="XBW6" s="36"/>
      <c r="XBX6" s="36"/>
      <c r="XBY6" s="36"/>
      <c r="XBZ6" s="36"/>
      <c r="XCA6" s="36"/>
      <c r="XCB6" s="36"/>
      <c r="XCC6" s="36"/>
      <c r="XCD6" s="36"/>
      <c r="XCE6" s="36"/>
      <c r="XCF6" s="36"/>
      <c r="XCG6" s="36"/>
      <c r="XCH6" s="36"/>
      <c r="XCI6" s="36"/>
      <c r="XCJ6" s="36"/>
      <c r="XCK6" s="36"/>
      <c r="XCL6" s="36"/>
      <c r="XCM6" s="36"/>
      <c r="XCN6" s="36"/>
      <c r="XCO6" s="36"/>
      <c r="XCP6" s="36"/>
      <c r="XCQ6" s="36"/>
      <c r="XCR6" s="36"/>
      <c r="XCS6" s="36"/>
      <c r="XCT6" s="36"/>
      <c r="XCU6" s="36"/>
      <c r="XCV6" s="36"/>
      <c r="XCW6" s="36"/>
      <c r="XCX6" s="36"/>
      <c r="XCY6" s="36"/>
      <c r="XCZ6" s="36"/>
      <c r="XDA6" s="36"/>
      <c r="XDB6" s="36"/>
      <c r="XDC6" s="36"/>
      <c r="XDD6" s="36"/>
      <c r="XDE6" s="36"/>
      <c r="XDF6" s="36"/>
      <c r="XDG6" s="36"/>
      <c r="XDH6" s="36"/>
      <c r="XDI6" s="36"/>
      <c r="XDJ6" s="36"/>
      <c r="XDK6" s="36"/>
      <c r="XDL6" s="36"/>
      <c r="XDM6" s="36"/>
      <c r="XDN6" s="36"/>
      <c r="XDO6" s="36"/>
      <c r="XDP6" s="36"/>
      <c r="XDQ6" s="36"/>
      <c r="XDR6" s="36"/>
      <c r="XDS6" s="36"/>
      <c r="XDT6" s="36"/>
      <c r="XDU6" s="36"/>
      <c r="XDV6" s="36"/>
      <c r="XDW6" s="36"/>
      <c r="XDX6" s="36"/>
      <c r="XDY6" s="36"/>
      <c r="XDZ6" s="36"/>
      <c r="XEA6" s="36"/>
      <c r="XEB6" s="36"/>
      <c r="XEC6" s="36"/>
      <c r="XED6" s="36"/>
      <c r="XEE6" s="36"/>
      <c r="XEF6" s="36"/>
      <c r="XEG6" s="36"/>
      <c r="XEH6" s="36"/>
      <c r="XEI6" s="36"/>
      <c r="XEJ6" s="36"/>
      <c r="XEK6" s="36"/>
      <c r="XEL6" s="36"/>
      <c r="XEM6" s="36"/>
      <c r="XEN6" s="36"/>
      <c r="XEO6" s="36"/>
      <c r="XEP6" s="36"/>
      <c r="XEQ6" s="36"/>
      <c r="XER6" s="36"/>
      <c r="XES6" s="36"/>
      <c r="XET6" s="36"/>
    </row>
    <row r="7" spans="1:16374" ht="150" x14ac:dyDescent="0.2">
      <c r="A7" s="18">
        <v>890929073</v>
      </c>
      <c r="B7" s="18" t="s">
        <v>3869</v>
      </c>
      <c r="C7" s="15" t="s">
        <v>98</v>
      </c>
      <c r="D7" s="15" t="s">
        <v>628</v>
      </c>
      <c r="E7" s="15"/>
      <c r="F7" s="15"/>
      <c r="G7" s="15"/>
      <c r="H7" s="15"/>
      <c r="I7" s="15"/>
      <c r="J7" s="15">
        <v>201151509</v>
      </c>
      <c r="K7" s="15" t="s">
        <v>634</v>
      </c>
      <c r="L7" s="15" t="s">
        <v>630</v>
      </c>
      <c r="M7" s="18" t="s">
        <v>3818</v>
      </c>
      <c r="N7" s="22" t="s">
        <v>3841</v>
      </c>
      <c r="O7" s="15" t="s">
        <v>636</v>
      </c>
      <c r="P7" s="18" t="s">
        <v>6042</v>
      </c>
      <c r="Q7" s="22" t="b">
        <v>0</v>
      </c>
      <c r="R7" s="18"/>
      <c r="S7" s="18" t="s">
        <v>6040</v>
      </c>
      <c r="T7" s="15"/>
      <c r="U7" s="18" t="s">
        <v>228</v>
      </c>
      <c r="V7" s="18" t="s">
        <v>8773</v>
      </c>
      <c r="W7" s="15" t="s">
        <v>73</v>
      </c>
      <c r="X7" s="18" t="s">
        <v>228</v>
      </c>
      <c r="Y7" s="18" t="s">
        <v>71</v>
      </c>
      <c r="Z7" s="18" t="s">
        <v>633</v>
      </c>
      <c r="AA7" s="22"/>
      <c r="AB7" s="16">
        <v>44318</v>
      </c>
      <c r="AC7" s="34"/>
      <c r="AD7" s="24"/>
      <c r="AE7" s="18"/>
      <c r="AF7" s="18"/>
      <c r="AG7" s="17">
        <v>209</v>
      </c>
      <c r="AH7" s="25">
        <v>209</v>
      </c>
      <c r="AI7" s="25">
        <v>29338.356164383564</v>
      </c>
      <c r="AJ7" s="35">
        <v>0</v>
      </c>
      <c r="AK7" s="19">
        <v>6131716.4383561648</v>
      </c>
      <c r="AL7" s="18"/>
      <c r="AM7" s="15"/>
      <c r="AN7" s="36"/>
      <c r="AO7" s="36"/>
      <c r="AP7" s="36"/>
      <c r="AQ7" s="36"/>
      <c r="AR7" s="36"/>
      <c r="AS7" s="36"/>
      <c r="AT7" s="36"/>
      <c r="AU7" s="36"/>
      <c r="AV7" s="36"/>
      <c r="AW7" s="36"/>
      <c r="AX7" s="36"/>
      <c r="AY7" s="36"/>
      <c r="AZ7" s="36"/>
      <c r="BA7" s="36"/>
      <c r="BB7" s="36"/>
      <c r="BC7" s="36"/>
      <c r="BD7" s="36"/>
      <c r="BE7" s="36"/>
      <c r="BF7" s="36"/>
      <c r="BG7" s="36"/>
      <c r="BH7" s="36"/>
      <c r="BI7" s="36"/>
      <c r="BJ7" s="36"/>
      <c r="BK7" s="36"/>
      <c r="BL7" s="36"/>
      <c r="BM7" s="36"/>
      <c r="BN7" s="36"/>
      <c r="BO7" s="36"/>
      <c r="BP7" s="36"/>
      <c r="BQ7" s="36"/>
      <c r="BR7" s="36"/>
      <c r="BS7" s="36"/>
      <c r="BT7" s="36"/>
      <c r="BU7" s="36"/>
      <c r="BV7" s="36"/>
      <c r="BW7" s="36"/>
      <c r="BX7" s="36"/>
      <c r="BY7" s="36"/>
      <c r="BZ7" s="36"/>
      <c r="CA7" s="36"/>
      <c r="CB7" s="36"/>
      <c r="CC7" s="36"/>
      <c r="CD7" s="36"/>
      <c r="CE7" s="36"/>
      <c r="CF7" s="36"/>
      <c r="CG7" s="36"/>
      <c r="CH7" s="36"/>
      <c r="CI7" s="36"/>
      <c r="CJ7" s="36"/>
      <c r="CK7" s="36"/>
      <c r="CL7" s="36"/>
      <c r="CM7" s="36"/>
      <c r="CN7" s="36"/>
      <c r="CO7" s="36"/>
      <c r="CP7" s="36"/>
      <c r="CQ7" s="36"/>
      <c r="CR7" s="36"/>
      <c r="CS7" s="36"/>
      <c r="CT7" s="36"/>
      <c r="CU7" s="36"/>
      <c r="CV7" s="36"/>
      <c r="CW7" s="36"/>
      <c r="CX7" s="36"/>
      <c r="CY7" s="36"/>
      <c r="CZ7" s="36"/>
      <c r="DA7" s="36"/>
      <c r="DB7" s="36"/>
      <c r="DC7" s="36"/>
      <c r="DD7" s="36"/>
      <c r="DE7" s="36"/>
      <c r="DF7" s="36"/>
      <c r="DG7" s="36"/>
      <c r="DH7" s="36"/>
      <c r="DI7" s="36"/>
      <c r="DJ7" s="36"/>
      <c r="DK7" s="36"/>
      <c r="DL7" s="36"/>
      <c r="DM7" s="36"/>
      <c r="DN7" s="36"/>
      <c r="DO7" s="36"/>
      <c r="DP7" s="36"/>
      <c r="DQ7" s="36"/>
      <c r="DR7" s="36"/>
      <c r="DS7" s="36"/>
      <c r="DT7" s="36"/>
      <c r="DU7" s="36"/>
      <c r="DV7" s="36"/>
      <c r="DW7" s="36"/>
      <c r="DX7" s="36"/>
      <c r="DY7" s="36"/>
      <c r="DZ7" s="36"/>
      <c r="EA7" s="36"/>
      <c r="EB7" s="36"/>
      <c r="EC7" s="36"/>
      <c r="ED7" s="36"/>
      <c r="EE7" s="36"/>
      <c r="EF7" s="36"/>
      <c r="EG7" s="36"/>
      <c r="EH7" s="36"/>
      <c r="EI7" s="36"/>
      <c r="EJ7" s="36"/>
      <c r="EK7" s="36"/>
      <c r="EL7" s="36"/>
      <c r="EM7" s="36"/>
      <c r="EN7" s="36"/>
      <c r="EO7" s="36"/>
      <c r="EP7" s="36"/>
      <c r="EQ7" s="36"/>
      <c r="ER7" s="36"/>
      <c r="ES7" s="36"/>
      <c r="ET7" s="36"/>
      <c r="EU7" s="36"/>
      <c r="EV7" s="36"/>
      <c r="EW7" s="36"/>
      <c r="EX7" s="36"/>
      <c r="EY7" s="36"/>
      <c r="EZ7" s="36"/>
      <c r="FA7" s="36"/>
      <c r="FB7" s="36"/>
      <c r="FC7" s="36"/>
      <c r="FD7" s="36"/>
      <c r="FE7" s="36"/>
      <c r="FF7" s="36"/>
      <c r="FG7" s="36"/>
      <c r="FH7" s="36"/>
      <c r="FI7" s="36"/>
      <c r="FJ7" s="36"/>
      <c r="FK7" s="36"/>
      <c r="FL7" s="36"/>
      <c r="FM7" s="36"/>
      <c r="FN7" s="36"/>
      <c r="FO7" s="36"/>
      <c r="FP7" s="36"/>
      <c r="FQ7" s="36"/>
      <c r="FR7" s="36"/>
      <c r="FS7" s="36"/>
      <c r="FT7" s="36"/>
      <c r="FU7" s="36"/>
      <c r="FV7" s="36"/>
      <c r="FW7" s="36"/>
      <c r="FX7" s="36"/>
      <c r="FY7" s="36"/>
      <c r="FZ7" s="36"/>
      <c r="GA7" s="36"/>
      <c r="GB7" s="36"/>
      <c r="GC7" s="36"/>
      <c r="GD7" s="36"/>
      <c r="GE7" s="36"/>
      <c r="GF7" s="36"/>
      <c r="GG7" s="36"/>
      <c r="GH7" s="36"/>
      <c r="GI7" s="36"/>
      <c r="GJ7" s="36"/>
      <c r="GK7" s="36"/>
      <c r="GL7" s="36"/>
      <c r="GM7" s="36"/>
      <c r="GN7" s="36"/>
      <c r="GO7" s="36"/>
      <c r="GP7" s="36"/>
      <c r="GQ7" s="36"/>
      <c r="GR7" s="36"/>
      <c r="GS7" s="36"/>
      <c r="GT7" s="36"/>
      <c r="GU7" s="36"/>
      <c r="GV7" s="36"/>
      <c r="GW7" s="36"/>
      <c r="GX7" s="36"/>
      <c r="GY7" s="36"/>
      <c r="GZ7" s="36"/>
      <c r="HA7" s="36"/>
      <c r="HB7" s="36"/>
      <c r="HC7" s="36"/>
      <c r="HD7" s="36"/>
      <c r="HE7" s="36"/>
      <c r="HF7" s="36"/>
      <c r="HG7" s="36"/>
      <c r="HH7" s="36"/>
      <c r="HI7" s="36"/>
      <c r="HJ7" s="36"/>
      <c r="HK7" s="36"/>
      <c r="HL7" s="36"/>
      <c r="HM7" s="36"/>
      <c r="HN7" s="36"/>
      <c r="HO7" s="36"/>
      <c r="HP7" s="36"/>
      <c r="HQ7" s="36"/>
      <c r="HR7" s="36"/>
      <c r="HS7" s="36"/>
      <c r="HT7" s="36"/>
      <c r="HU7" s="36"/>
      <c r="HV7" s="36"/>
      <c r="HW7" s="36"/>
      <c r="HX7" s="36"/>
      <c r="HY7" s="36"/>
      <c r="HZ7" s="36"/>
      <c r="IA7" s="36"/>
      <c r="IB7" s="36"/>
      <c r="IC7" s="36"/>
      <c r="ID7" s="36"/>
      <c r="IE7" s="36"/>
      <c r="IF7" s="36"/>
      <c r="IG7" s="36"/>
      <c r="IH7" s="36"/>
      <c r="II7" s="36"/>
      <c r="IJ7" s="36"/>
      <c r="IK7" s="36"/>
      <c r="IL7" s="36"/>
      <c r="IM7" s="36"/>
      <c r="IN7" s="36"/>
      <c r="IO7" s="36"/>
      <c r="IP7" s="36"/>
      <c r="IQ7" s="36"/>
      <c r="IR7" s="36"/>
      <c r="IS7" s="36"/>
      <c r="IT7" s="36"/>
      <c r="IU7" s="36"/>
      <c r="IV7" s="36"/>
      <c r="IW7" s="36"/>
      <c r="IX7" s="36"/>
      <c r="IY7" s="36"/>
      <c r="IZ7" s="36"/>
      <c r="JA7" s="36"/>
      <c r="JB7" s="36"/>
      <c r="JC7" s="36"/>
      <c r="JD7" s="36"/>
      <c r="JE7" s="36"/>
      <c r="JF7" s="36"/>
      <c r="JG7" s="36"/>
      <c r="JH7" s="36"/>
      <c r="JI7" s="36"/>
      <c r="JJ7" s="36"/>
      <c r="JK7" s="36"/>
      <c r="JL7" s="36"/>
      <c r="JM7" s="36"/>
      <c r="JN7" s="36"/>
      <c r="JO7" s="36"/>
      <c r="JP7" s="36"/>
      <c r="JQ7" s="36"/>
      <c r="JR7" s="36"/>
      <c r="JS7" s="36"/>
      <c r="JT7" s="36"/>
      <c r="JU7" s="36"/>
      <c r="JV7" s="36"/>
      <c r="JW7" s="36"/>
      <c r="JX7" s="36"/>
      <c r="JY7" s="36"/>
      <c r="JZ7" s="36"/>
      <c r="KA7" s="36"/>
      <c r="KB7" s="36"/>
      <c r="KC7" s="36"/>
      <c r="KD7" s="36"/>
      <c r="KE7" s="36"/>
      <c r="KF7" s="36"/>
      <c r="KG7" s="36"/>
      <c r="KH7" s="36"/>
      <c r="KI7" s="36"/>
      <c r="KJ7" s="36"/>
      <c r="KK7" s="36"/>
      <c r="KL7" s="36"/>
      <c r="KM7" s="36"/>
      <c r="KN7" s="36"/>
      <c r="KO7" s="36"/>
      <c r="KP7" s="36"/>
      <c r="KQ7" s="36"/>
      <c r="KR7" s="36"/>
      <c r="KS7" s="36"/>
      <c r="KT7" s="36"/>
      <c r="KU7" s="36"/>
      <c r="KV7" s="36"/>
      <c r="KW7" s="36"/>
      <c r="KX7" s="36"/>
      <c r="KY7" s="36"/>
      <c r="KZ7" s="36"/>
      <c r="LA7" s="36"/>
      <c r="LB7" s="36"/>
      <c r="LC7" s="36"/>
      <c r="LD7" s="36"/>
      <c r="LE7" s="36"/>
      <c r="LF7" s="36"/>
      <c r="LG7" s="36"/>
      <c r="LH7" s="36"/>
      <c r="LI7" s="36"/>
      <c r="LJ7" s="36"/>
      <c r="LK7" s="36"/>
      <c r="LL7" s="36"/>
      <c r="LM7" s="36"/>
      <c r="LN7" s="36"/>
      <c r="LO7" s="36"/>
      <c r="LP7" s="36"/>
      <c r="LQ7" s="36"/>
      <c r="LR7" s="36"/>
      <c r="LS7" s="36"/>
      <c r="LT7" s="36"/>
      <c r="LU7" s="36"/>
      <c r="LV7" s="36"/>
      <c r="LW7" s="36"/>
      <c r="LX7" s="36"/>
      <c r="LY7" s="36"/>
      <c r="LZ7" s="36"/>
      <c r="MA7" s="36"/>
      <c r="MB7" s="36"/>
      <c r="MC7" s="36"/>
      <c r="MD7" s="36"/>
      <c r="ME7" s="36"/>
      <c r="MF7" s="36"/>
      <c r="MG7" s="36"/>
      <c r="MH7" s="36"/>
      <c r="MI7" s="36"/>
      <c r="MJ7" s="36"/>
      <c r="MK7" s="36"/>
      <c r="ML7" s="36"/>
      <c r="MM7" s="36"/>
      <c r="MN7" s="36"/>
      <c r="MO7" s="36"/>
      <c r="MP7" s="36"/>
      <c r="MQ7" s="36"/>
      <c r="MR7" s="36"/>
      <c r="MS7" s="36"/>
      <c r="MT7" s="36"/>
      <c r="MU7" s="36"/>
      <c r="MV7" s="36"/>
      <c r="MW7" s="36"/>
      <c r="MX7" s="36"/>
      <c r="MY7" s="36"/>
      <c r="MZ7" s="36"/>
      <c r="NA7" s="36"/>
      <c r="NB7" s="36"/>
      <c r="NC7" s="36"/>
      <c r="ND7" s="36"/>
      <c r="NE7" s="36"/>
      <c r="NF7" s="36"/>
      <c r="NG7" s="36"/>
      <c r="NH7" s="36"/>
      <c r="NI7" s="36"/>
      <c r="NJ7" s="36"/>
      <c r="NK7" s="36"/>
      <c r="NL7" s="36"/>
      <c r="NM7" s="36"/>
      <c r="NN7" s="36"/>
      <c r="NO7" s="36"/>
      <c r="NP7" s="36"/>
      <c r="NQ7" s="36"/>
      <c r="NR7" s="36"/>
      <c r="NS7" s="36"/>
      <c r="NT7" s="36"/>
      <c r="NU7" s="36"/>
      <c r="NV7" s="36"/>
      <c r="NW7" s="36"/>
      <c r="NX7" s="36"/>
      <c r="NY7" s="36"/>
      <c r="NZ7" s="36"/>
      <c r="OA7" s="36"/>
      <c r="OB7" s="36"/>
      <c r="OC7" s="36"/>
      <c r="OD7" s="36"/>
      <c r="OE7" s="36"/>
      <c r="OF7" s="36"/>
      <c r="OG7" s="36"/>
      <c r="OH7" s="36"/>
      <c r="OI7" s="36"/>
      <c r="OJ7" s="36"/>
      <c r="OK7" s="36"/>
      <c r="OL7" s="36"/>
      <c r="OM7" s="36"/>
      <c r="ON7" s="36"/>
      <c r="OO7" s="36"/>
      <c r="OP7" s="36"/>
      <c r="OQ7" s="36"/>
      <c r="OR7" s="36"/>
      <c r="OS7" s="36"/>
      <c r="OT7" s="36"/>
      <c r="OU7" s="36"/>
      <c r="OV7" s="36"/>
      <c r="OW7" s="36"/>
      <c r="OX7" s="36"/>
      <c r="OY7" s="36"/>
      <c r="OZ7" s="36"/>
      <c r="PA7" s="36"/>
      <c r="PB7" s="36"/>
      <c r="PC7" s="36"/>
      <c r="PD7" s="36"/>
      <c r="PE7" s="36"/>
      <c r="PF7" s="36"/>
      <c r="PG7" s="36"/>
      <c r="PH7" s="36"/>
      <c r="PI7" s="36"/>
      <c r="PJ7" s="36"/>
      <c r="PK7" s="36"/>
      <c r="PL7" s="36"/>
      <c r="PM7" s="36"/>
      <c r="PN7" s="36"/>
      <c r="PO7" s="36"/>
      <c r="PP7" s="36"/>
      <c r="PQ7" s="36"/>
      <c r="PR7" s="36"/>
      <c r="PS7" s="36"/>
      <c r="PT7" s="36"/>
      <c r="PU7" s="36"/>
      <c r="PV7" s="36"/>
      <c r="PW7" s="36"/>
      <c r="PX7" s="36"/>
      <c r="PY7" s="36"/>
      <c r="PZ7" s="36"/>
      <c r="QA7" s="36"/>
      <c r="QB7" s="36"/>
      <c r="QC7" s="36"/>
      <c r="QD7" s="36"/>
      <c r="QE7" s="36"/>
      <c r="QF7" s="36"/>
      <c r="QG7" s="36"/>
      <c r="QH7" s="36"/>
      <c r="QI7" s="36"/>
      <c r="QJ7" s="36"/>
      <c r="QK7" s="36"/>
      <c r="QL7" s="36"/>
      <c r="QM7" s="36"/>
      <c r="QN7" s="36"/>
      <c r="QO7" s="36"/>
      <c r="QP7" s="36"/>
      <c r="QQ7" s="36"/>
      <c r="QR7" s="36"/>
      <c r="QS7" s="36"/>
      <c r="QT7" s="36"/>
      <c r="QU7" s="36"/>
      <c r="QV7" s="36"/>
      <c r="QW7" s="36"/>
      <c r="QX7" s="36"/>
      <c r="QY7" s="36"/>
      <c r="QZ7" s="36"/>
      <c r="RA7" s="36"/>
      <c r="RB7" s="36"/>
      <c r="RC7" s="36"/>
      <c r="RD7" s="36"/>
      <c r="RE7" s="36"/>
      <c r="RF7" s="36"/>
      <c r="RG7" s="36"/>
      <c r="RH7" s="36"/>
      <c r="RI7" s="36"/>
      <c r="RJ7" s="36"/>
      <c r="RK7" s="36"/>
      <c r="RL7" s="36"/>
      <c r="RM7" s="36"/>
      <c r="RN7" s="36"/>
      <c r="RO7" s="36"/>
      <c r="RP7" s="36"/>
      <c r="RQ7" s="36"/>
      <c r="RR7" s="36"/>
      <c r="RS7" s="36"/>
      <c r="RT7" s="36"/>
      <c r="RU7" s="36"/>
      <c r="RV7" s="36"/>
      <c r="RW7" s="36"/>
      <c r="RX7" s="36"/>
      <c r="RY7" s="36"/>
      <c r="RZ7" s="36"/>
      <c r="SA7" s="36"/>
      <c r="SB7" s="36"/>
      <c r="SC7" s="36"/>
      <c r="SD7" s="36"/>
      <c r="SE7" s="36"/>
      <c r="SF7" s="36"/>
      <c r="SG7" s="36"/>
      <c r="SH7" s="36"/>
      <c r="SI7" s="36"/>
      <c r="SJ7" s="36"/>
      <c r="SK7" s="36"/>
      <c r="SL7" s="36"/>
      <c r="SM7" s="36"/>
      <c r="SN7" s="36"/>
      <c r="SO7" s="36"/>
      <c r="SP7" s="36"/>
      <c r="SQ7" s="36"/>
      <c r="SR7" s="36"/>
      <c r="SS7" s="36"/>
      <c r="ST7" s="36"/>
      <c r="SU7" s="36"/>
      <c r="SV7" s="36"/>
      <c r="SW7" s="36"/>
      <c r="SX7" s="36"/>
      <c r="SY7" s="36"/>
      <c r="SZ7" s="36"/>
      <c r="TA7" s="36"/>
      <c r="TB7" s="36"/>
      <c r="TC7" s="36"/>
      <c r="TD7" s="36"/>
      <c r="TE7" s="36"/>
      <c r="TF7" s="36"/>
      <c r="TG7" s="36"/>
      <c r="TH7" s="36"/>
      <c r="TI7" s="36"/>
      <c r="TJ7" s="36"/>
      <c r="TK7" s="36"/>
      <c r="TL7" s="36"/>
      <c r="TM7" s="36"/>
      <c r="TN7" s="36"/>
      <c r="TO7" s="36"/>
      <c r="TP7" s="36"/>
      <c r="TQ7" s="36"/>
      <c r="TR7" s="36"/>
      <c r="TS7" s="36"/>
      <c r="TT7" s="36"/>
      <c r="TU7" s="36"/>
      <c r="TV7" s="36"/>
      <c r="TW7" s="36"/>
      <c r="TX7" s="36"/>
      <c r="TY7" s="36"/>
      <c r="TZ7" s="36"/>
      <c r="UA7" s="36"/>
      <c r="UB7" s="36"/>
      <c r="UC7" s="36"/>
      <c r="UD7" s="36"/>
      <c r="UE7" s="36"/>
      <c r="UF7" s="36"/>
      <c r="UG7" s="36"/>
      <c r="UH7" s="36"/>
      <c r="UI7" s="36"/>
      <c r="UJ7" s="36"/>
      <c r="UK7" s="36"/>
      <c r="UL7" s="36"/>
      <c r="UM7" s="36"/>
      <c r="UN7" s="36"/>
      <c r="UO7" s="36"/>
      <c r="UP7" s="36"/>
      <c r="UQ7" s="36"/>
      <c r="UR7" s="36"/>
      <c r="US7" s="36"/>
      <c r="UT7" s="36"/>
      <c r="UU7" s="36"/>
      <c r="UV7" s="36"/>
      <c r="UW7" s="36"/>
      <c r="UX7" s="36"/>
      <c r="UY7" s="36"/>
      <c r="UZ7" s="36"/>
      <c r="VA7" s="36"/>
      <c r="VB7" s="36"/>
      <c r="VC7" s="36"/>
      <c r="VD7" s="36"/>
      <c r="VE7" s="36"/>
      <c r="VF7" s="36"/>
      <c r="VG7" s="36"/>
      <c r="VH7" s="36"/>
      <c r="VI7" s="36"/>
      <c r="VJ7" s="36"/>
      <c r="VK7" s="36"/>
      <c r="VL7" s="36"/>
      <c r="VM7" s="36"/>
      <c r="VN7" s="36"/>
      <c r="VO7" s="36"/>
      <c r="VP7" s="36"/>
      <c r="VQ7" s="36"/>
      <c r="VR7" s="36"/>
      <c r="VS7" s="36"/>
      <c r="VT7" s="36"/>
      <c r="VU7" s="36"/>
      <c r="VV7" s="36"/>
      <c r="VW7" s="36"/>
      <c r="VX7" s="36"/>
      <c r="VY7" s="36"/>
      <c r="VZ7" s="36"/>
      <c r="WA7" s="36"/>
      <c r="WB7" s="36"/>
      <c r="WC7" s="36"/>
      <c r="WD7" s="36"/>
      <c r="WE7" s="36"/>
      <c r="WF7" s="36"/>
      <c r="WG7" s="36"/>
      <c r="WH7" s="36"/>
      <c r="WI7" s="36"/>
      <c r="WJ7" s="36"/>
      <c r="WK7" s="36"/>
      <c r="WL7" s="36"/>
      <c r="WM7" s="36"/>
      <c r="WN7" s="36"/>
      <c r="WO7" s="36"/>
      <c r="WP7" s="36"/>
      <c r="WQ7" s="36"/>
      <c r="WR7" s="36"/>
      <c r="WS7" s="36"/>
      <c r="WT7" s="36"/>
      <c r="WU7" s="36"/>
      <c r="WV7" s="36"/>
      <c r="WW7" s="36"/>
      <c r="WX7" s="36"/>
      <c r="WY7" s="36"/>
      <c r="WZ7" s="36"/>
      <c r="XA7" s="36"/>
      <c r="XB7" s="36"/>
      <c r="XC7" s="36"/>
      <c r="XD7" s="36"/>
      <c r="XE7" s="36"/>
      <c r="XF7" s="36"/>
      <c r="XG7" s="36"/>
      <c r="XH7" s="36"/>
      <c r="XI7" s="36"/>
      <c r="XJ7" s="36"/>
      <c r="XK7" s="36"/>
      <c r="XL7" s="36"/>
      <c r="XM7" s="36"/>
      <c r="XN7" s="36"/>
      <c r="XO7" s="36"/>
      <c r="XP7" s="36"/>
      <c r="XQ7" s="36"/>
      <c r="XR7" s="36"/>
      <c r="XS7" s="36"/>
      <c r="XT7" s="36"/>
      <c r="XU7" s="36"/>
      <c r="XV7" s="36"/>
      <c r="XW7" s="36"/>
      <c r="XX7" s="36"/>
      <c r="XY7" s="36"/>
      <c r="XZ7" s="36"/>
      <c r="YA7" s="36"/>
      <c r="YB7" s="36"/>
      <c r="YC7" s="36"/>
      <c r="YD7" s="36"/>
      <c r="YE7" s="36"/>
      <c r="YF7" s="36"/>
      <c r="YG7" s="36"/>
      <c r="YH7" s="36"/>
      <c r="YI7" s="36"/>
      <c r="YJ7" s="36"/>
      <c r="YK7" s="36"/>
      <c r="YL7" s="36"/>
      <c r="YM7" s="36"/>
      <c r="YN7" s="36"/>
      <c r="YO7" s="36"/>
      <c r="YP7" s="36"/>
      <c r="YQ7" s="36"/>
      <c r="YR7" s="36"/>
      <c r="YS7" s="36"/>
      <c r="YT7" s="36"/>
      <c r="YU7" s="36"/>
      <c r="YV7" s="36"/>
      <c r="YW7" s="36"/>
      <c r="YX7" s="36"/>
      <c r="YY7" s="36"/>
      <c r="YZ7" s="36"/>
      <c r="ZA7" s="36"/>
      <c r="ZB7" s="36"/>
      <c r="ZC7" s="36"/>
      <c r="ZD7" s="36"/>
      <c r="ZE7" s="36"/>
      <c r="ZF7" s="36"/>
      <c r="ZG7" s="36"/>
      <c r="ZH7" s="36"/>
      <c r="ZI7" s="36"/>
      <c r="ZJ7" s="36"/>
      <c r="ZK7" s="36"/>
      <c r="ZL7" s="36"/>
      <c r="ZM7" s="36"/>
      <c r="ZN7" s="36"/>
      <c r="ZO7" s="36"/>
      <c r="ZP7" s="36"/>
      <c r="ZQ7" s="36"/>
      <c r="ZR7" s="36"/>
      <c r="ZS7" s="36"/>
      <c r="ZT7" s="36"/>
      <c r="ZU7" s="36"/>
      <c r="ZV7" s="36"/>
      <c r="ZW7" s="36"/>
      <c r="ZX7" s="36"/>
      <c r="ZY7" s="36"/>
      <c r="ZZ7" s="36"/>
      <c r="AAA7" s="36"/>
      <c r="AAB7" s="36"/>
      <c r="AAC7" s="36"/>
      <c r="AAD7" s="36"/>
      <c r="AAE7" s="36"/>
      <c r="AAF7" s="36"/>
      <c r="AAG7" s="36"/>
      <c r="AAH7" s="36"/>
      <c r="AAI7" s="36"/>
      <c r="AAJ7" s="36"/>
      <c r="AAK7" s="36"/>
      <c r="AAL7" s="36"/>
      <c r="AAM7" s="36"/>
      <c r="AAN7" s="36"/>
      <c r="AAO7" s="36"/>
      <c r="AAP7" s="36"/>
      <c r="AAQ7" s="36"/>
      <c r="AAR7" s="36"/>
      <c r="AAS7" s="36"/>
      <c r="AAT7" s="36"/>
      <c r="AAU7" s="36"/>
      <c r="AAV7" s="36"/>
      <c r="AAW7" s="36"/>
      <c r="AAX7" s="36"/>
      <c r="AAY7" s="36"/>
      <c r="AAZ7" s="36"/>
      <c r="ABA7" s="36"/>
      <c r="ABB7" s="36"/>
      <c r="ABC7" s="36"/>
      <c r="ABD7" s="36"/>
      <c r="ABE7" s="36"/>
      <c r="ABF7" s="36"/>
      <c r="ABG7" s="36"/>
      <c r="ABH7" s="36"/>
      <c r="ABI7" s="36"/>
      <c r="ABJ7" s="36"/>
      <c r="ABK7" s="36"/>
      <c r="ABL7" s="36"/>
      <c r="ABM7" s="36"/>
      <c r="ABN7" s="36"/>
      <c r="ABO7" s="36"/>
      <c r="ABP7" s="36"/>
      <c r="ABQ7" s="36"/>
      <c r="ABR7" s="36"/>
      <c r="ABS7" s="36"/>
      <c r="ABT7" s="36"/>
      <c r="ABU7" s="36"/>
      <c r="ABV7" s="36"/>
      <c r="ABW7" s="36"/>
      <c r="ABX7" s="36"/>
      <c r="ABY7" s="36"/>
      <c r="ABZ7" s="36"/>
      <c r="ACA7" s="36"/>
      <c r="ACB7" s="36"/>
      <c r="ACC7" s="36"/>
      <c r="ACD7" s="36"/>
      <c r="ACE7" s="36"/>
      <c r="ACF7" s="36"/>
      <c r="ACG7" s="36"/>
      <c r="ACH7" s="36"/>
      <c r="ACI7" s="36"/>
      <c r="ACJ7" s="36"/>
      <c r="ACK7" s="36"/>
      <c r="ACL7" s="36"/>
      <c r="ACM7" s="36"/>
      <c r="ACN7" s="36"/>
      <c r="ACO7" s="36"/>
      <c r="ACP7" s="36"/>
      <c r="ACQ7" s="36"/>
      <c r="ACR7" s="36"/>
      <c r="ACS7" s="36"/>
      <c r="ACT7" s="36"/>
      <c r="ACU7" s="36"/>
      <c r="ACV7" s="36"/>
      <c r="ACW7" s="36"/>
      <c r="ACX7" s="36"/>
      <c r="ACY7" s="36"/>
      <c r="ACZ7" s="36"/>
      <c r="ADA7" s="36"/>
      <c r="ADB7" s="36"/>
      <c r="ADC7" s="36"/>
      <c r="ADD7" s="36"/>
      <c r="ADE7" s="36"/>
      <c r="ADF7" s="36"/>
      <c r="ADG7" s="36"/>
      <c r="ADH7" s="36"/>
      <c r="ADI7" s="36"/>
      <c r="ADJ7" s="36"/>
      <c r="ADK7" s="36"/>
      <c r="ADL7" s="36"/>
      <c r="ADM7" s="36"/>
      <c r="ADN7" s="36"/>
      <c r="ADO7" s="36"/>
      <c r="ADP7" s="36"/>
      <c r="ADQ7" s="36"/>
      <c r="ADR7" s="36"/>
      <c r="ADS7" s="36"/>
      <c r="ADT7" s="36"/>
      <c r="ADU7" s="36"/>
      <c r="ADV7" s="36"/>
      <c r="ADW7" s="36"/>
      <c r="ADX7" s="36"/>
      <c r="ADY7" s="36"/>
      <c r="ADZ7" s="36"/>
      <c r="AEA7" s="36"/>
      <c r="AEB7" s="36"/>
      <c r="AEC7" s="36"/>
      <c r="AED7" s="36"/>
      <c r="AEE7" s="36"/>
      <c r="AEF7" s="36"/>
      <c r="AEG7" s="36"/>
      <c r="AEH7" s="36"/>
      <c r="AEI7" s="36"/>
      <c r="AEJ7" s="36"/>
      <c r="AEK7" s="36"/>
      <c r="AEL7" s="36"/>
      <c r="AEM7" s="36"/>
      <c r="AEN7" s="36"/>
      <c r="AEO7" s="36"/>
      <c r="AEP7" s="36"/>
      <c r="AEQ7" s="36"/>
      <c r="AER7" s="36"/>
      <c r="AES7" s="36"/>
      <c r="AET7" s="36"/>
      <c r="AEU7" s="36"/>
      <c r="AEV7" s="36"/>
      <c r="AEW7" s="36"/>
      <c r="AEX7" s="36"/>
      <c r="AEY7" s="36"/>
      <c r="AEZ7" s="36"/>
      <c r="AFA7" s="36"/>
      <c r="AFB7" s="36"/>
      <c r="AFC7" s="36"/>
      <c r="AFD7" s="36"/>
      <c r="AFE7" s="36"/>
      <c r="AFF7" s="36"/>
      <c r="AFG7" s="36"/>
      <c r="AFH7" s="36"/>
      <c r="AFI7" s="36"/>
      <c r="AFJ7" s="36"/>
      <c r="AFK7" s="36"/>
      <c r="AFL7" s="36"/>
      <c r="AFM7" s="36"/>
      <c r="AFN7" s="36"/>
      <c r="AFO7" s="36"/>
      <c r="AFP7" s="36"/>
      <c r="AFQ7" s="36"/>
      <c r="AFR7" s="36"/>
      <c r="AFS7" s="36"/>
      <c r="AFT7" s="36"/>
      <c r="AFU7" s="36"/>
      <c r="AFV7" s="36"/>
      <c r="AFW7" s="36"/>
      <c r="AFX7" s="36"/>
      <c r="AFY7" s="36"/>
      <c r="AFZ7" s="36"/>
      <c r="AGA7" s="36"/>
      <c r="AGB7" s="36"/>
      <c r="AGC7" s="36"/>
      <c r="AGD7" s="36"/>
      <c r="AGE7" s="36"/>
      <c r="AGF7" s="36"/>
      <c r="AGG7" s="36"/>
      <c r="AGH7" s="36"/>
      <c r="AGI7" s="36"/>
      <c r="AGJ7" s="36"/>
      <c r="AGK7" s="36"/>
      <c r="AGL7" s="36"/>
      <c r="AGM7" s="36"/>
      <c r="AGN7" s="36"/>
      <c r="AGO7" s="36"/>
      <c r="AGP7" s="36"/>
      <c r="AGQ7" s="36"/>
      <c r="AGR7" s="36"/>
      <c r="AGS7" s="36"/>
      <c r="AGT7" s="36"/>
      <c r="AGU7" s="36"/>
      <c r="AGV7" s="36"/>
      <c r="AGW7" s="36"/>
      <c r="AGX7" s="36"/>
      <c r="AGY7" s="36"/>
      <c r="AGZ7" s="36"/>
      <c r="AHA7" s="36"/>
      <c r="AHB7" s="36"/>
      <c r="AHC7" s="36"/>
      <c r="AHD7" s="36"/>
      <c r="AHE7" s="36"/>
      <c r="AHF7" s="36"/>
      <c r="AHG7" s="36"/>
      <c r="AHH7" s="36"/>
      <c r="AHI7" s="36"/>
      <c r="AHJ7" s="36"/>
      <c r="AHK7" s="36"/>
      <c r="AHL7" s="36"/>
      <c r="AHM7" s="36"/>
      <c r="AHN7" s="36"/>
      <c r="AHO7" s="36"/>
      <c r="AHP7" s="36"/>
      <c r="AHQ7" s="36"/>
      <c r="AHR7" s="36"/>
      <c r="AHS7" s="36"/>
      <c r="AHT7" s="36"/>
      <c r="AHU7" s="36"/>
      <c r="AHV7" s="36"/>
      <c r="AHW7" s="36"/>
      <c r="AHX7" s="36"/>
      <c r="AHY7" s="36"/>
      <c r="AHZ7" s="36"/>
      <c r="AIA7" s="36"/>
      <c r="AIB7" s="36"/>
      <c r="AIC7" s="36"/>
      <c r="AID7" s="36"/>
      <c r="AIE7" s="36"/>
      <c r="AIF7" s="36"/>
      <c r="AIG7" s="36"/>
      <c r="AIH7" s="36"/>
      <c r="AII7" s="36"/>
      <c r="AIJ7" s="36"/>
      <c r="AIK7" s="36"/>
      <c r="AIL7" s="36"/>
      <c r="AIM7" s="36"/>
      <c r="AIN7" s="36"/>
      <c r="AIO7" s="36"/>
      <c r="AIP7" s="36"/>
      <c r="AIQ7" s="36"/>
      <c r="AIR7" s="36"/>
      <c r="AIS7" s="36"/>
      <c r="AIT7" s="36"/>
      <c r="AIU7" s="36"/>
      <c r="AIV7" s="36"/>
      <c r="AIW7" s="36"/>
      <c r="AIX7" s="36"/>
      <c r="AIY7" s="36"/>
      <c r="AIZ7" s="36"/>
      <c r="AJA7" s="36"/>
      <c r="AJB7" s="36"/>
      <c r="AJC7" s="36"/>
      <c r="AJD7" s="36"/>
      <c r="AJE7" s="36"/>
      <c r="AJF7" s="36"/>
      <c r="AJG7" s="36"/>
      <c r="AJH7" s="36"/>
      <c r="AJI7" s="36"/>
      <c r="AJJ7" s="36"/>
      <c r="AJK7" s="36"/>
      <c r="AJL7" s="36"/>
      <c r="AJM7" s="36"/>
      <c r="AJN7" s="36"/>
      <c r="AJO7" s="36"/>
      <c r="AJP7" s="36"/>
      <c r="AJQ7" s="36"/>
      <c r="AJR7" s="36"/>
      <c r="AJS7" s="36"/>
      <c r="AJT7" s="36"/>
      <c r="AJU7" s="36"/>
      <c r="AJV7" s="36"/>
      <c r="AJW7" s="36"/>
      <c r="AJX7" s="36"/>
      <c r="AJY7" s="36"/>
      <c r="AJZ7" s="36"/>
      <c r="AKA7" s="36"/>
      <c r="AKB7" s="36"/>
      <c r="AKC7" s="36"/>
      <c r="AKD7" s="36"/>
      <c r="AKE7" s="36"/>
      <c r="AKF7" s="36"/>
      <c r="AKG7" s="36"/>
      <c r="AKH7" s="36"/>
      <c r="AKI7" s="36"/>
      <c r="AKJ7" s="36"/>
      <c r="AKK7" s="36"/>
      <c r="AKL7" s="36"/>
      <c r="AKM7" s="36"/>
      <c r="AKN7" s="36"/>
      <c r="AKO7" s="36"/>
      <c r="AKP7" s="36"/>
      <c r="AKQ7" s="36"/>
      <c r="AKR7" s="36"/>
      <c r="AKS7" s="36"/>
      <c r="AKT7" s="36"/>
      <c r="AKU7" s="36"/>
      <c r="AKV7" s="36"/>
      <c r="AKW7" s="36"/>
      <c r="AKX7" s="36"/>
      <c r="AKY7" s="36"/>
      <c r="AKZ7" s="36"/>
      <c r="ALA7" s="36"/>
      <c r="ALB7" s="36"/>
      <c r="ALC7" s="36"/>
      <c r="ALD7" s="36"/>
      <c r="ALE7" s="36"/>
      <c r="ALF7" s="36"/>
      <c r="ALG7" s="36"/>
      <c r="ALH7" s="36"/>
      <c r="ALI7" s="36"/>
      <c r="ALJ7" s="36"/>
      <c r="ALK7" s="36"/>
      <c r="ALL7" s="36"/>
      <c r="ALM7" s="36"/>
      <c r="ALN7" s="36"/>
      <c r="ALO7" s="36"/>
      <c r="ALP7" s="36"/>
      <c r="ALQ7" s="36"/>
      <c r="ALR7" s="36"/>
      <c r="ALS7" s="36"/>
      <c r="ALT7" s="36"/>
      <c r="ALU7" s="36"/>
      <c r="ALV7" s="36"/>
      <c r="ALW7" s="36"/>
      <c r="ALX7" s="36"/>
      <c r="ALY7" s="36"/>
      <c r="ALZ7" s="36"/>
      <c r="AMA7" s="36"/>
      <c r="AMB7" s="36"/>
      <c r="AMC7" s="36"/>
      <c r="AMD7" s="36"/>
      <c r="AME7" s="36"/>
      <c r="AMF7" s="36"/>
      <c r="AMG7" s="36"/>
      <c r="AMH7" s="36"/>
      <c r="AMI7" s="36"/>
      <c r="AMJ7" s="36"/>
      <c r="AMK7" s="36"/>
      <c r="AML7" s="36"/>
      <c r="AMM7" s="36"/>
      <c r="AMN7" s="36"/>
      <c r="AMO7" s="36"/>
      <c r="AMP7" s="36"/>
      <c r="AMQ7" s="36"/>
      <c r="AMR7" s="36"/>
      <c r="AMS7" s="36"/>
      <c r="AMT7" s="36"/>
      <c r="AMU7" s="36"/>
      <c r="AMV7" s="36"/>
      <c r="AMW7" s="36"/>
      <c r="AMX7" s="36"/>
      <c r="AMY7" s="36"/>
      <c r="AMZ7" s="36"/>
      <c r="ANA7" s="36"/>
      <c r="ANB7" s="36"/>
      <c r="ANC7" s="36"/>
      <c r="AND7" s="36"/>
      <c r="ANE7" s="36"/>
      <c r="ANF7" s="36"/>
      <c r="ANG7" s="36"/>
      <c r="ANH7" s="36"/>
      <c r="ANI7" s="36"/>
      <c r="ANJ7" s="36"/>
      <c r="ANK7" s="36"/>
      <c r="ANL7" s="36"/>
      <c r="ANM7" s="36"/>
      <c r="ANN7" s="36"/>
      <c r="ANO7" s="36"/>
      <c r="ANP7" s="36"/>
      <c r="ANQ7" s="36"/>
      <c r="ANR7" s="36"/>
      <c r="ANS7" s="36"/>
      <c r="ANT7" s="36"/>
      <c r="ANU7" s="36"/>
      <c r="ANV7" s="36"/>
      <c r="ANW7" s="36"/>
      <c r="ANX7" s="36"/>
      <c r="ANY7" s="36"/>
      <c r="ANZ7" s="36"/>
      <c r="AOA7" s="36"/>
      <c r="AOB7" s="36"/>
      <c r="AOC7" s="36"/>
      <c r="AOD7" s="36"/>
      <c r="AOE7" s="36"/>
      <c r="AOF7" s="36"/>
      <c r="AOG7" s="36"/>
      <c r="AOH7" s="36"/>
      <c r="AOI7" s="36"/>
      <c r="AOJ7" s="36"/>
      <c r="AOK7" s="36"/>
      <c r="AOL7" s="36"/>
      <c r="AOM7" s="36"/>
      <c r="AON7" s="36"/>
      <c r="AOO7" s="36"/>
      <c r="AOP7" s="36"/>
      <c r="AOQ7" s="36"/>
      <c r="AOR7" s="36"/>
      <c r="AOS7" s="36"/>
      <c r="AOT7" s="36"/>
      <c r="AOU7" s="36"/>
      <c r="AOV7" s="36"/>
      <c r="AOW7" s="36"/>
      <c r="AOX7" s="36"/>
      <c r="AOY7" s="36"/>
      <c r="AOZ7" s="36"/>
      <c r="APA7" s="36"/>
      <c r="APB7" s="36"/>
      <c r="APC7" s="36"/>
      <c r="APD7" s="36"/>
      <c r="APE7" s="36"/>
      <c r="APF7" s="36"/>
      <c r="APG7" s="36"/>
      <c r="APH7" s="36"/>
      <c r="API7" s="36"/>
      <c r="APJ7" s="36"/>
      <c r="APK7" s="36"/>
      <c r="APL7" s="36"/>
      <c r="APM7" s="36"/>
      <c r="APN7" s="36"/>
      <c r="APO7" s="36"/>
      <c r="APP7" s="36"/>
      <c r="APQ7" s="36"/>
      <c r="APR7" s="36"/>
      <c r="APS7" s="36"/>
      <c r="APT7" s="36"/>
      <c r="APU7" s="36"/>
      <c r="APV7" s="36"/>
      <c r="APW7" s="36"/>
      <c r="APX7" s="36"/>
      <c r="APY7" s="36"/>
      <c r="APZ7" s="36"/>
      <c r="AQA7" s="36"/>
      <c r="AQB7" s="36"/>
      <c r="AQC7" s="36"/>
      <c r="AQD7" s="36"/>
      <c r="AQE7" s="36"/>
      <c r="AQF7" s="36"/>
      <c r="AQG7" s="36"/>
      <c r="AQH7" s="36"/>
      <c r="AQI7" s="36"/>
      <c r="AQJ7" s="36"/>
      <c r="AQK7" s="36"/>
      <c r="AQL7" s="36"/>
      <c r="AQM7" s="36"/>
      <c r="AQN7" s="36"/>
      <c r="AQO7" s="36"/>
      <c r="AQP7" s="36"/>
      <c r="AQQ7" s="36"/>
      <c r="AQR7" s="36"/>
      <c r="AQS7" s="36"/>
      <c r="AQT7" s="36"/>
      <c r="AQU7" s="36"/>
      <c r="AQV7" s="36"/>
      <c r="AQW7" s="36"/>
      <c r="AQX7" s="36"/>
      <c r="AQY7" s="36"/>
      <c r="AQZ7" s="36"/>
      <c r="ARA7" s="36"/>
      <c r="ARB7" s="36"/>
      <c r="ARC7" s="36"/>
      <c r="ARD7" s="36"/>
      <c r="ARE7" s="36"/>
      <c r="ARF7" s="36"/>
      <c r="ARG7" s="36"/>
      <c r="ARH7" s="36"/>
      <c r="ARI7" s="36"/>
      <c r="ARJ7" s="36"/>
      <c r="ARK7" s="36"/>
      <c r="ARL7" s="36"/>
      <c r="ARM7" s="36"/>
      <c r="ARN7" s="36"/>
      <c r="ARO7" s="36"/>
      <c r="ARP7" s="36"/>
      <c r="ARQ7" s="36"/>
      <c r="ARR7" s="36"/>
      <c r="ARS7" s="36"/>
      <c r="ART7" s="36"/>
      <c r="ARU7" s="36"/>
      <c r="ARV7" s="36"/>
      <c r="ARW7" s="36"/>
      <c r="ARX7" s="36"/>
      <c r="ARY7" s="36"/>
      <c r="ARZ7" s="36"/>
      <c r="ASA7" s="36"/>
      <c r="ASB7" s="36"/>
      <c r="ASC7" s="36"/>
      <c r="ASD7" s="36"/>
      <c r="ASE7" s="36"/>
      <c r="ASF7" s="36"/>
      <c r="ASG7" s="36"/>
      <c r="ASH7" s="36"/>
      <c r="ASI7" s="36"/>
      <c r="ASJ7" s="36"/>
      <c r="ASK7" s="36"/>
      <c r="ASL7" s="36"/>
      <c r="ASM7" s="36"/>
      <c r="ASN7" s="36"/>
      <c r="ASO7" s="36"/>
      <c r="ASP7" s="36"/>
      <c r="ASQ7" s="36"/>
      <c r="ASR7" s="36"/>
      <c r="ASS7" s="36"/>
      <c r="AST7" s="36"/>
      <c r="ASU7" s="36"/>
      <c r="ASV7" s="36"/>
      <c r="ASW7" s="36"/>
      <c r="ASX7" s="36"/>
      <c r="ASY7" s="36"/>
      <c r="ASZ7" s="36"/>
      <c r="ATA7" s="36"/>
      <c r="ATB7" s="36"/>
      <c r="ATC7" s="36"/>
      <c r="ATD7" s="36"/>
      <c r="ATE7" s="36"/>
      <c r="ATF7" s="36"/>
      <c r="ATG7" s="36"/>
      <c r="ATH7" s="36"/>
      <c r="ATI7" s="36"/>
      <c r="ATJ7" s="36"/>
      <c r="ATK7" s="36"/>
      <c r="ATL7" s="36"/>
      <c r="ATM7" s="36"/>
      <c r="ATN7" s="36"/>
      <c r="ATO7" s="36"/>
      <c r="ATP7" s="36"/>
      <c r="ATQ7" s="36"/>
      <c r="ATR7" s="36"/>
      <c r="ATS7" s="36"/>
      <c r="ATT7" s="36"/>
      <c r="ATU7" s="36"/>
      <c r="ATV7" s="36"/>
      <c r="ATW7" s="36"/>
      <c r="ATX7" s="36"/>
      <c r="ATY7" s="36"/>
      <c r="ATZ7" s="36"/>
      <c r="AUA7" s="36"/>
      <c r="AUB7" s="36"/>
      <c r="AUC7" s="36"/>
      <c r="AUD7" s="36"/>
      <c r="AUE7" s="36"/>
      <c r="AUF7" s="36"/>
      <c r="AUG7" s="36"/>
      <c r="AUH7" s="36"/>
      <c r="AUI7" s="36"/>
      <c r="AUJ7" s="36"/>
      <c r="AUK7" s="36"/>
      <c r="AUL7" s="36"/>
      <c r="AUM7" s="36"/>
      <c r="AUN7" s="36"/>
      <c r="AUO7" s="36"/>
      <c r="AUP7" s="36"/>
      <c r="AUQ7" s="36"/>
      <c r="AUR7" s="36"/>
      <c r="AUS7" s="36"/>
      <c r="AUT7" s="36"/>
      <c r="AUU7" s="36"/>
      <c r="AUV7" s="36"/>
      <c r="AUW7" s="36"/>
      <c r="AUX7" s="36"/>
      <c r="AUY7" s="36"/>
      <c r="AUZ7" s="36"/>
      <c r="AVA7" s="36"/>
      <c r="AVB7" s="36"/>
      <c r="AVC7" s="36"/>
      <c r="AVD7" s="36"/>
      <c r="AVE7" s="36"/>
      <c r="AVF7" s="36"/>
      <c r="AVG7" s="36"/>
      <c r="AVH7" s="36"/>
      <c r="AVI7" s="36"/>
      <c r="AVJ7" s="36"/>
      <c r="AVK7" s="36"/>
      <c r="AVL7" s="36"/>
      <c r="AVM7" s="36"/>
      <c r="AVN7" s="36"/>
      <c r="AVO7" s="36"/>
      <c r="AVP7" s="36"/>
      <c r="AVQ7" s="36"/>
      <c r="AVR7" s="36"/>
      <c r="AVS7" s="36"/>
      <c r="AVT7" s="36"/>
      <c r="AVU7" s="36"/>
      <c r="AVV7" s="36"/>
      <c r="AVW7" s="36"/>
      <c r="AVX7" s="36"/>
      <c r="AVY7" s="36"/>
      <c r="AVZ7" s="36"/>
      <c r="AWA7" s="36"/>
      <c r="AWB7" s="36"/>
      <c r="AWC7" s="36"/>
      <c r="AWD7" s="36"/>
      <c r="AWE7" s="36"/>
      <c r="AWF7" s="36"/>
      <c r="AWG7" s="36"/>
      <c r="AWH7" s="36"/>
      <c r="AWI7" s="36"/>
      <c r="AWJ7" s="36"/>
      <c r="AWK7" s="36"/>
      <c r="AWL7" s="36"/>
      <c r="AWM7" s="36"/>
      <c r="AWN7" s="36"/>
      <c r="AWO7" s="36"/>
      <c r="AWP7" s="36"/>
      <c r="AWQ7" s="36"/>
      <c r="AWR7" s="36"/>
      <c r="AWS7" s="36"/>
      <c r="AWT7" s="36"/>
      <c r="AWU7" s="36"/>
      <c r="AWV7" s="36"/>
      <c r="AWW7" s="36"/>
      <c r="AWX7" s="36"/>
      <c r="AWY7" s="36"/>
      <c r="AWZ7" s="36"/>
      <c r="AXA7" s="36"/>
      <c r="AXB7" s="36"/>
      <c r="AXC7" s="36"/>
      <c r="AXD7" s="36"/>
      <c r="AXE7" s="36"/>
      <c r="AXF7" s="36"/>
      <c r="AXG7" s="36"/>
      <c r="AXH7" s="36"/>
      <c r="AXI7" s="36"/>
      <c r="AXJ7" s="36"/>
      <c r="AXK7" s="36"/>
      <c r="AXL7" s="36"/>
      <c r="AXM7" s="36"/>
      <c r="AXN7" s="36"/>
      <c r="AXO7" s="36"/>
      <c r="AXP7" s="36"/>
      <c r="AXQ7" s="36"/>
      <c r="AXR7" s="36"/>
      <c r="AXS7" s="36"/>
      <c r="AXT7" s="36"/>
      <c r="AXU7" s="36"/>
      <c r="AXV7" s="36"/>
      <c r="AXW7" s="36"/>
      <c r="AXX7" s="36"/>
      <c r="AXY7" s="36"/>
      <c r="AXZ7" s="36"/>
      <c r="AYA7" s="36"/>
      <c r="AYB7" s="36"/>
      <c r="AYC7" s="36"/>
      <c r="AYD7" s="36"/>
      <c r="AYE7" s="36"/>
      <c r="AYF7" s="36"/>
      <c r="AYG7" s="36"/>
      <c r="AYH7" s="36"/>
      <c r="AYI7" s="36"/>
      <c r="AYJ7" s="36"/>
      <c r="AYK7" s="36"/>
      <c r="AYL7" s="36"/>
      <c r="AYM7" s="36"/>
      <c r="AYN7" s="36"/>
      <c r="AYO7" s="36"/>
      <c r="AYP7" s="36"/>
      <c r="AYQ7" s="36"/>
      <c r="AYR7" s="36"/>
      <c r="AYS7" s="36"/>
      <c r="AYT7" s="36"/>
      <c r="AYU7" s="36"/>
      <c r="AYV7" s="36"/>
      <c r="AYW7" s="36"/>
      <c r="AYX7" s="36"/>
      <c r="AYY7" s="36"/>
      <c r="AYZ7" s="36"/>
      <c r="AZA7" s="36"/>
      <c r="AZB7" s="36"/>
      <c r="AZC7" s="36"/>
      <c r="AZD7" s="36"/>
      <c r="AZE7" s="36"/>
      <c r="AZF7" s="36"/>
      <c r="AZG7" s="36"/>
      <c r="AZH7" s="36"/>
      <c r="AZI7" s="36"/>
      <c r="AZJ7" s="36"/>
      <c r="AZK7" s="36"/>
      <c r="AZL7" s="36"/>
      <c r="AZM7" s="36"/>
      <c r="AZN7" s="36"/>
      <c r="AZO7" s="36"/>
      <c r="AZP7" s="36"/>
      <c r="AZQ7" s="36"/>
      <c r="AZR7" s="36"/>
      <c r="AZS7" s="36"/>
      <c r="AZT7" s="36"/>
      <c r="AZU7" s="36"/>
      <c r="AZV7" s="36"/>
      <c r="AZW7" s="36"/>
      <c r="AZX7" s="36"/>
      <c r="AZY7" s="36"/>
      <c r="AZZ7" s="36"/>
      <c r="BAA7" s="36"/>
      <c r="BAB7" s="36"/>
      <c r="BAC7" s="36"/>
      <c r="BAD7" s="36"/>
      <c r="BAE7" s="36"/>
      <c r="BAF7" s="36"/>
      <c r="BAG7" s="36"/>
      <c r="BAH7" s="36"/>
      <c r="BAI7" s="36"/>
      <c r="BAJ7" s="36"/>
      <c r="BAK7" s="36"/>
      <c r="BAL7" s="36"/>
      <c r="BAM7" s="36"/>
      <c r="BAN7" s="36"/>
      <c r="BAO7" s="36"/>
      <c r="BAP7" s="36"/>
      <c r="BAQ7" s="36"/>
      <c r="BAR7" s="36"/>
      <c r="BAS7" s="36"/>
      <c r="BAT7" s="36"/>
      <c r="BAU7" s="36"/>
      <c r="BAV7" s="36"/>
      <c r="BAW7" s="36"/>
      <c r="BAX7" s="36"/>
      <c r="BAY7" s="36"/>
      <c r="BAZ7" s="36"/>
      <c r="BBA7" s="36"/>
      <c r="BBB7" s="36"/>
      <c r="BBC7" s="36"/>
      <c r="BBD7" s="36"/>
      <c r="BBE7" s="36"/>
      <c r="BBF7" s="36"/>
      <c r="BBG7" s="36"/>
      <c r="BBH7" s="36"/>
      <c r="BBI7" s="36"/>
      <c r="BBJ7" s="36"/>
      <c r="BBK7" s="36"/>
      <c r="BBL7" s="36"/>
      <c r="BBM7" s="36"/>
      <c r="BBN7" s="36"/>
      <c r="BBO7" s="36"/>
      <c r="BBP7" s="36"/>
      <c r="BBQ7" s="36"/>
      <c r="BBR7" s="36"/>
      <c r="BBS7" s="36"/>
      <c r="BBT7" s="36"/>
      <c r="BBU7" s="36"/>
      <c r="BBV7" s="36"/>
      <c r="BBW7" s="36"/>
      <c r="BBX7" s="36"/>
      <c r="BBY7" s="36"/>
      <c r="BBZ7" s="36"/>
      <c r="BCA7" s="36"/>
      <c r="BCB7" s="36"/>
      <c r="BCC7" s="36"/>
      <c r="BCD7" s="36"/>
      <c r="BCE7" s="36"/>
      <c r="BCF7" s="36"/>
      <c r="BCG7" s="36"/>
      <c r="BCH7" s="36"/>
      <c r="BCI7" s="36"/>
      <c r="BCJ7" s="36"/>
      <c r="BCK7" s="36"/>
      <c r="BCL7" s="36"/>
      <c r="BCM7" s="36"/>
      <c r="BCN7" s="36"/>
      <c r="BCO7" s="36"/>
      <c r="BCP7" s="36"/>
      <c r="BCQ7" s="36"/>
      <c r="BCR7" s="36"/>
      <c r="BCS7" s="36"/>
      <c r="BCT7" s="36"/>
      <c r="BCU7" s="36"/>
      <c r="BCV7" s="36"/>
      <c r="BCW7" s="36"/>
      <c r="BCX7" s="36"/>
      <c r="BCY7" s="36"/>
      <c r="BCZ7" s="36"/>
      <c r="BDA7" s="36"/>
      <c r="BDB7" s="36"/>
      <c r="BDC7" s="36"/>
      <c r="BDD7" s="36"/>
      <c r="BDE7" s="36"/>
      <c r="BDF7" s="36"/>
      <c r="BDG7" s="36"/>
      <c r="BDH7" s="36"/>
      <c r="BDI7" s="36"/>
      <c r="BDJ7" s="36"/>
      <c r="BDK7" s="36"/>
      <c r="BDL7" s="36"/>
      <c r="BDM7" s="36"/>
      <c r="BDN7" s="36"/>
      <c r="BDO7" s="36"/>
      <c r="BDP7" s="36"/>
      <c r="BDQ7" s="36"/>
      <c r="BDR7" s="36"/>
      <c r="BDS7" s="36"/>
      <c r="BDT7" s="36"/>
      <c r="BDU7" s="36"/>
      <c r="BDV7" s="36"/>
      <c r="BDW7" s="36"/>
      <c r="BDX7" s="36"/>
      <c r="BDY7" s="36"/>
      <c r="BDZ7" s="36"/>
      <c r="BEA7" s="36"/>
      <c r="BEB7" s="36"/>
      <c r="BEC7" s="36"/>
      <c r="BED7" s="36"/>
      <c r="BEE7" s="36"/>
      <c r="BEF7" s="36"/>
      <c r="BEG7" s="36"/>
      <c r="BEH7" s="36"/>
      <c r="BEI7" s="36"/>
      <c r="BEJ7" s="36"/>
      <c r="BEK7" s="36"/>
      <c r="BEL7" s="36"/>
      <c r="BEM7" s="36"/>
      <c r="BEN7" s="36"/>
      <c r="BEO7" s="36"/>
      <c r="BEP7" s="36"/>
      <c r="BEQ7" s="36"/>
      <c r="BER7" s="36"/>
      <c r="BES7" s="36"/>
      <c r="BET7" s="36"/>
      <c r="BEU7" s="36"/>
      <c r="BEV7" s="36"/>
      <c r="BEW7" s="36"/>
      <c r="BEX7" s="36"/>
      <c r="BEY7" s="36"/>
      <c r="BEZ7" s="36"/>
      <c r="BFA7" s="36"/>
      <c r="BFB7" s="36"/>
      <c r="BFC7" s="36"/>
      <c r="BFD7" s="36"/>
      <c r="BFE7" s="36"/>
      <c r="BFF7" s="36"/>
      <c r="BFG7" s="36"/>
      <c r="BFH7" s="36"/>
      <c r="BFI7" s="36"/>
      <c r="BFJ7" s="36"/>
      <c r="BFK7" s="36"/>
      <c r="BFL7" s="36"/>
      <c r="BFM7" s="36"/>
      <c r="BFN7" s="36"/>
      <c r="BFO7" s="36"/>
      <c r="BFP7" s="36"/>
      <c r="BFQ7" s="36"/>
      <c r="BFR7" s="36"/>
      <c r="BFS7" s="36"/>
      <c r="BFT7" s="36"/>
      <c r="BFU7" s="36"/>
      <c r="BFV7" s="36"/>
      <c r="BFW7" s="36"/>
      <c r="BFX7" s="36"/>
      <c r="BFY7" s="36"/>
      <c r="BFZ7" s="36"/>
      <c r="BGA7" s="36"/>
      <c r="BGB7" s="36"/>
      <c r="BGC7" s="36"/>
      <c r="BGD7" s="36"/>
      <c r="BGE7" s="36"/>
      <c r="BGF7" s="36"/>
      <c r="BGG7" s="36"/>
      <c r="BGH7" s="36"/>
      <c r="BGI7" s="36"/>
      <c r="BGJ7" s="36"/>
      <c r="BGK7" s="36"/>
      <c r="BGL7" s="36"/>
      <c r="BGM7" s="36"/>
      <c r="BGN7" s="36"/>
      <c r="BGO7" s="36"/>
      <c r="BGP7" s="36"/>
      <c r="BGQ7" s="36"/>
      <c r="BGR7" s="36"/>
      <c r="BGS7" s="36"/>
      <c r="BGT7" s="36"/>
      <c r="BGU7" s="36"/>
      <c r="BGV7" s="36"/>
      <c r="BGW7" s="36"/>
      <c r="BGX7" s="36"/>
      <c r="BGY7" s="36"/>
      <c r="BGZ7" s="36"/>
      <c r="BHA7" s="36"/>
      <c r="BHB7" s="36"/>
      <c r="BHC7" s="36"/>
      <c r="BHD7" s="36"/>
      <c r="BHE7" s="36"/>
      <c r="BHF7" s="36"/>
      <c r="BHG7" s="36"/>
      <c r="BHH7" s="36"/>
      <c r="BHI7" s="36"/>
      <c r="BHJ7" s="36"/>
      <c r="BHK7" s="36"/>
      <c r="BHL7" s="36"/>
      <c r="BHM7" s="36"/>
      <c r="BHN7" s="36"/>
      <c r="BHO7" s="36"/>
      <c r="BHP7" s="36"/>
      <c r="BHQ7" s="36"/>
      <c r="BHR7" s="36"/>
      <c r="BHS7" s="36"/>
      <c r="BHT7" s="36"/>
      <c r="BHU7" s="36"/>
      <c r="BHV7" s="36"/>
      <c r="BHW7" s="36"/>
      <c r="BHX7" s="36"/>
      <c r="BHY7" s="36"/>
      <c r="BHZ7" s="36"/>
      <c r="BIA7" s="36"/>
      <c r="BIB7" s="36"/>
      <c r="BIC7" s="36"/>
      <c r="BID7" s="36"/>
      <c r="BIE7" s="36"/>
      <c r="BIF7" s="36"/>
      <c r="BIG7" s="36"/>
      <c r="BIH7" s="36"/>
      <c r="BII7" s="36"/>
      <c r="BIJ7" s="36"/>
      <c r="BIK7" s="36"/>
      <c r="BIL7" s="36"/>
      <c r="BIM7" s="36"/>
      <c r="BIN7" s="36"/>
      <c r="BIO7" s="36"/>
      <c r="BIP7" s="36"/>
      <c r="BIQ7" s="36"/>
      <c r="BIR7" s="36"/>
      <c r="BIS7" s="36"/>
      <c r="BIT7" s="36"/>
      <c r="BIU7" s="36"/>
      <c r="BIV7" s="36"/>
      <c r="BIW7" s="36"/>
      <c r="BIX7" s="36"/>
      <c r="BIY7" s="36"/>
      <c r="BIZ7" s="36"/>
      <c r="BJA7" s="36"/>
      <c r="BJB7" s="36"/>
      <c r="BJC7" s="36"/>
      <c r="BJD7" s="36"/>
      <c r="BJE7" s="36"/>
      <c r="BJF7" s="36"/>
      <c r="BJG7" s="36"/>
      <c r="BJH7" s="36"/>
      <c r="BJI7" s="36"/>
      <c r="BJJ7" s="36"/>
      <c r="BJK7" s="36"/>
      <c r="BJL7" s="36"/>
      <c r="BJM7" s="36"/>
      <c r="BJN7" s="36"/>
      <c r="BJO7" s="36"/>
      <c r="BJP7" s="36"/>
      <c r="BJQ7" s="36"/>
      <c r="BJR7" s="36"/>
      <c r="BJS7" s="36"/>
      <c r="BJT7" s="36"/>
      <c r="BJU7" s="36"/>
      <c r="BJV7" s="36"/>
      <c r="BJW7" s="36"/>
      <c r="BJX7" s="36"/>
      <c r="BJY7" s="36"/>
      <c r="BJZ7" s="36"/>
      <c r="BKA7" s="36"/>
      <c r="BKB7" s="36"/>
      <c r="BKC7" s="36"/>
      <c r="BKD7" s="36"/>
      <c r="BKE7" s="36"/>
      <c r="BKF7" s="36"/>
      <c r="BKG7" s="36"/>
      <c r="BKH7" s="36"/>
      <c r="BKI7" s="36"/>
      <c r="BKJ7" s="36"/>
      <c r="BKK7" s="36"/>
      <c r="BKL7" s="36"/>
      <c r="BKM7" s="36"/>
      <c r="BKN7" s="36"/>
      <c r="BKO7" s="36"/>
      <c r="BKP7" s="36"/>
      <c r="BKQ7" s="36"/>
      <c r="BKR7" s="36"/>
      <c r="BKS7" s="36"/>
      <c r="BKT7" s="36"/>
      <c r="BKU7" s="36"/>
      <c r="BKV7" s="36"/>
      <c r="BKW7" s="36"/>
      <c r="BKX7" s="36"/>
      <c r="BKY7" s="36"/>
      <c r="BKZ7" s="36"/>
      <c r="BLA7" s="36"/>
      <c r="BLB7" s="36"/>
      <c r="BLC7" s="36"/>
      <c r="BLD7" s="36"/>
      <c r="BLE7" s="36"/>
      <c r="BLF7" s="36"/>
      <c r="BLG7" s="36"/>
      <c r="BLH7" s="36"/>
      <c r="BLI7" s="36"/>
      <c r="BLJ7" s="36"/>
      <c r="BLK7" s="36"/>
      <c r="BLL7" s="36"/>
      <c r="BLM7" s="36"/>
      <c r="BLN7" s="36"/>
      <c r="BLO7" s="36"/>
      <c r="BLP7" s="36"/>
      <c r="BLQ7" s="36"/>
      <c r="BLR7" s="36"/>
      <c r="BLS7" s="36"/>
      <c r="BLT7" s="36"/>
      <c r="BLU7" s="36"/>
      <c r="BLV7" s="36"/>
      <c r="BLW7" s="36"/>
      <c r="BLX7" s="36"/>
      <c r="BLY7" s="36"/>
      <c r="BLZ7" s="36"/>
      <c r="BMA7" s="36"/>
      <c r="BMB7" s="36"/>
      <c r="BMC7" s="36"/>
      <c r="BMD7" s="36"/>
      <c r="BME7" s="36"/>
      <c r="BMF7" s="36"/>
      <c r="BMG7" s="36"/>
      <c r="BMH7" s="36"/>
      <c r="BMI7" s="36"/>
      <c r="BMJ7" s="36"/>
      <c r="BMK7" s="36"/>
      <c r="BML7" s="36"/>
      <c r="BMM7" s="36"/>
      <c r="BMN7" s="36"/>
      <c r="BMO7" s="36"/>
      <c r="BMP7" s="36"/>
      <c r="BMQ7" s="36"/>
      <c r="BMR7" s="36"/>
      <c r="BMS7" s="36"/>
      <c r="BMT7" s="36"/>
      <c r="BMU7" s="36"/>
      <c r="BMV7" s="36"/>
      <c r="BMW7" s="36"/>
      <c r="BMX7" s="36"/>
      <c r="BMY7" s="36"/>
      <c r="BMZ7" s="36"/>
      <c r="BNA7" s="36"/>
      <c r="BNB7" s="36"/>
      <c r="BNC7" s="36"/>
      <c r="BND7" s="36"/>
      <c r="BNE7" s="36"/>
      <c r="BNF7" s="36"/>
      <c r="BNG7" s="36"/>
      <c r="BNH7" s="36"/>
      <c r="BNI7" s="36"/>
      <c r="BNJ7" s="36"/>
      <c r="BNK7" s="36"/>
      <c r="BNL7" s="36"/>
      <c r="BNM7" s="36"/>
      <c r="BNN7" s="36"/>
      <c r="BNO7" s="36"/>
      <c r="BNP7" s="36"/>
      <c r="BNQ7" s="36"/>
      <c r="BNR7" s="36"/>
      <c r="BNS7" s="36"/>
      <c r="BNT7" s="36"/>
      <c r="BNU7" s="36"/>
      <c r="BNV7" s="36"/>
      <c r="BNW7" s="36"/>
      <c r="BNX7" s="36"/>
      <c r="BNY7" s="36"/>
      <c r="BNZ7" s="36"/>
      <c r="BOA7" s="36"/>
      <c r="BOB7" s="36"/>
      <c r="BOC7" s="36"/>
      <c r="BOD7" s="36"/>
      <c r="BOE7" s="36"/>
      <c r="BOF7" s="36"/>
      <c r="BOG7" s="36"/>
      <c r="BOH7" s="36"/>
      <c r="BOI7" s="36"/>
      <c r="BOJ7" s="36"/>
      <c r="BOK7" s="36"/>
      <c r="BOL7" s="36"/>
      <c r="BOM7" s="36"/>
      <c r="BON7" s="36"/>
      <c r="BOO7" s="36"/>
      <c r="BOP7" s="36"/>
      <c r="BOQ7" s="36"/>
      <c r="BOR7" s="36"/>
      <c r="BOS7" s="36"/>
      <c r="BOT7" s="36"/>
      <c r="BOU7" s="36"/>
      <c r="BOV7" s="36"/>
      <c r="BOW7" s="36"/>
      <c r="BOX7" s="36"/>
      <c r="BOY7" s="36"/>
      <c r="BOZ7" s="36"/>
      <c r="BPA7" s="36"/>
      <c r="BPB7" s="36"/>
      <c r="BPC7" s="36"/>
      <c r="BPD7" s="36"/>
      <c r="BPE7" s="36"/>
      <c r="BPF7" s="36"/>
      <c r="BPG7" s="36"/>
      <c r="BPH7" s="36"/>
      <c r="BPI7" s="36"/>
      <c r="BPJ7" s="36"/>
      <c r="BPK7" s="36"/>
      <c r="BPL7" s="36"/>
      <c r="BPM7" s="36"/>
      <c r="BPN7" s="36"/>
      <c r="BPO7" s="36"/>
      <c r="BPP7" s="36"/>
      <c r="BPQ7" s="36"/>
      <c r="BPR7" s="36"/>
      <c r="BPS7" s="36"/>
      <c r="BPT7" s="36"/>
      <c r="BPU7" s="36"/>
      <c r="BPV7" s="36"/>
      <c r="BPW7" s="36"/>
      <c r="BPX7" s="36"/>
      <c r="BPY7" s="36"/>
      <c r="BPZ7" s="36"/>
      <c r="BQA7" s="36"/>
      <c r="BQB7" s="36"/>
      <c r="BQC7" s="36"/>
      <c r="BQD7" s="36"/>
      <c r="BQE7" s="36"/>
      <c r="BQF7" s="36"/>
      <c r="BQG7" s="36"/>
      <c r="BQH7" s="36"/>
      <c r="BQI7" s="36"/>
      <c r="BQJ7" s="36"/>
      <c r="BQK7" s="36"/>
      <c r="BQL7" s="36"/>
      <c r="BQM7" s="36"/>
      <c r="BQN7" s="36"/>
      <c r="BQO7" s="36"/>
      <c r="BQP7" s="36"/>
      <c r="BQQ7" s="36"/>
      <c r="BQR7" s="36"/>
      <c r="BQS7" s="36"/>
      <c r="BQT7" s="36"/>
      <c r="BQU7" s="36"/>
      <c r="BQV7" s="36"/>
      <c r="BQW7" s="36"/>
      <c r="BQX7" s="36"/>
      <c r="BQY7" s="36"/>
      <c r="BQZ7" s="36"/>
      <c r="BRA7" s="36"/>
      <c r="BRB7" s="36"/>
      <c r="BRC7" s="36"/>
      <c r="BRD7" s="36"/>
      <c r="BRE7" s="36"/>
      <c r="BRF7" s="36"/>
      <c r="BRG7" s="36"/>
      <c r="BRH7" s="36"/>
      <c r="BRI7" s="36"/>
      <c r="BRJ7" s="36"/>
      <c r="BRK7" s="36"/>
      <c r="BRL7" s="36"/>
      <c r="BRM7" s="36"/>
      <c r="BRN7" s="36"/>
      <c r="BRO7" s="36"/>
      <c r="BRP7" s="36"/>
      <c r="BRQ7" s="36"/>
      <c r="BRR7" s="36"/>
      <c r="BRS7" s="36"/>
      <c r="BRT7" s="36"/>
      <c r="BRU7" s="36"/>
      <c r="BRV7" s="36"/>
      <c r="BRW7" s="36"/>
      <c r="BRX7" s="36"/>
      <c r="BRY7" s="36"/>
      <c r="BRZ7" s="36"/>
      <c r="BSA7" s="36"/>
      <c r="BSB7" s="36"/>
      <c r="BSC7" s="36"/>
      <c r="BSD7" s="36"/>
      <c r="BSE7" s="36"/>
      <c r="BSF7" s="36"/>
      <c r="BSG7" s="36"/>
      <c r="BSH7" s="36"/>
      <c r="BSI7" s="36"/>
      <c r="BSJ7" s="36"/>
      <c r="BSK7" s="36"/>
      <c r="BSL7" s="36"/>
      <c r="BSM7" s="36"/>
      <c r="BSN7" s="36"/>
      <c r="BSO7" s="36"/>
      <c r="BSP7" s="36"/>
      <c r="BSQ7" s="36"/>
      <c r="BSR7" s="36"/>
      <c r="BSS7" s="36"/>
      <c r="BST7" s="36"/>
      <c r="BSU7" s="36"/>
      <c r="BSV7" s="36"/>
      <c r="BSW7" s="36"/>
      <c r="BSX7" s="36"/>
      <c r="BSY7" s="36"/>
      <c r="BSZ7" s="36"/>
      <c r="BTA7" s="36"/>
      <c r="BTB7" s="36"/>
      <c r="BTC7" s="36"/>
      <c r="BTD7" s="36"/>
      <c r="BTE7" s="36"/>
      <c r="BTF7" s="36"/>
      <c r="BTG7" s="36"/>
      <c r="BTH7" s="36"/>
      <c r="BTI7" s="36"/>
      <c r="BTJ7" s="36"/>
      <c r="BTK7" s="36"/>
      <c r="BTL7" s="36"/>
      <c r="BTM7" s="36"/>
      <c r="BTN7" s="36"/>
      <c r="BTO7" s="36"/>
      <c r="BTP7" s="36"/>
      <c r="BTQ7" s="36"/>
      <c r="BTR7" s="36"/>
      <c r="BTS7" s="36"/>
      <c r="BTT7" s="36"/>
      <c r="BTU7" s="36"/>
      <c r="BTV7" s="36"/>
      <c r="BTW7" s="36"/>
      <c r="BTX7" s="36"/>
      <c r="BTY7" s="36"/>
      <c r="BTZ7" s="36"/>
      <c r="BUA7" s="36"/>
      <c r="BUB7" s="36"/>
      <c r="BUC7" s="36"/>
      <c r="BUD7" s="36"/>
      <c r="BUE7" s="36"/>
      <c r="BUF7" s="36"/>
      <c r="BUG7" s="36"/>
      <c r="BUH7" s="36"/>
      <c r="BUI7" s="36"/>
      <c r="BUJ7" s="36"/>
      <c r="BUK7" s="36"/>
      <c r="BUL7" s="36"/>
      <c r="BUM7" s="36"/>
      <c r="BUN7" s="36"/>
      <c r="BUO7" s="36"/>
      <c r="BUP7" s="36"/>
      <c r="BUQ7" s="36"/>
      <c r="BUR7" s="36"/>
      <c r="BUS7" s="36"/>
      <c r="BUT7" s="36"/>
      <c r="BUU7" s="36"/>
      <c r="BUV7" s="36"/>
      <c r="BUW7" s="36"/>
      <c r="BUX7" s="36"/>
      <c r="BUY7" s="36"/>
      <c r="BUZ7" s="36"/>
      <c r="BVA7" s="36"/>
      <c r="BVB7" s="36"/>
      <c r="BVC7" s="36"/>
      <c r="BVD7" s="36"/>
      <c r="BVE7" s="36"/>
      <c r="BVF7" s="36"/>
      <c r="BVG7" s="36"/>
      <c r="BVH7" s="36"/>
      <c r="BVI7" s="36"/>
      <c r="BVJ7" s="36"/>
      <c r="BVK7" s="36"/>
      <c r="BVL7" s="36"/>
      <c r="BVM7" s="36"/>
      <c r="BVN7" s="36"/>
      <c r="BVO7" s="36"/>
      <c r="BVP7" s="36"/>
      <c r="BVQ7" s="36"/>
      <c r="BVR7" s="36"/>
      <c r="BVS7" s="36"/>
      <c r="BVT7" s="36"/>
      <c r="BVU7" s="36"/>
      <c r="BVV7" s="36"/>
      <c r="BVW7" s="36"/>
      <c r="BVX7" s="36"/>
      <c r="BVY7" s="36"/>
      <c r="BVZ7" s="36"/>
      <c r="BWA7" s="36"/>
      <c r="BWB7" s="36"/>
      <c r="BWC7" s="36"/>
      <c r="BWD7" s="36"/>
      <c r="BWE7" s="36"/>
      <c r="BWF7" s="36"/>
      <c r="BWG7" s="36"/>
      <c r="BWH7" s="36"/>
      <c r="BWI7" s="36"/>
      <c r="BWJ7" s="36"/>
      <c r="BWK7" s="36"/>
      <c r="BWL7" s="36"/>
      <c r="BWM7" s="36"/>
      <c r="BWN7" s="36"/>
      <c r="BWO7" s="36"/>
      <c r="BWP7" s="36"/>
      <c r="BWQ7" s="36"/>
      <c r="BWR7" s="36"/>
      <c r="BWS7" s="36"/>
      <c r="BWT7" s="36"/>
      <c r="BWU7" s="36"/>
      <c r="BWV7" s="36"/>
      <c r="BWW7" s="36"/>
      <c r="BWX7" s="36"/>
      <c r="BWY7" s="36"/>
      <c r="BWZ7" s="36"/>
      <c r="BXA7" s="36"/>
      <c r="BXB7" s="36"/>
      <c r="BXC7" s="36"/>
      <c r="BXD7" s="36"/>
      <c r="BXE7" s="36"/>
      <c r="BXF7" s="36"/>
      <c r="BXG7" s="36"/>
      <c r="BXH7" s="36"/>
      <c r="BXI7" s="36"/>
      <c r="BXJ7" s="36"/>
      <c r="BXK7" s="36"/>
      <c r="BXL7" s="36"/>
      <c r="BXM7" s="36"/>
      <c r="BXN7" s="36"/>
      <c r="BXO7" s="36"/>
      <c r="BXP7" s="36"/>
      <c r="BXQ7" s="36"/>
      <c r="BXR7" s="36"/>
      <c r="BXS7" s="36"/>
      <c r="BXT7" s="36"/>
      <c r="BXU7" s="36"/>
      <c r="BXV7" s="36"/>
      <c r="BXW7" s="36"/>
      <c r="BXX7" s="36"/>
      <c r="BXY7" s="36"/>
      <c r="BXZ7" s="36"/>
      <c r="BYA7" s="36"/>
      <c r="BYB7" s="36"/>
      <c r="BYC7" s="36"/>
      <c r="BYD7" s="36"/>
      <c r="BYE7" s="36"/>
      <c r="BYF7" s="36"/>
      <c r="BYG7" s="36"/>
      <c r="BYH7" s="36"/>
      <c r="BYI7" s="36"/>
      <c r="BYJ7" s="36"/>
      <c r="BYK7" s="36"/>
      <c r="BYL7" s="36"/>
      <c r="BYM7" s="36"/>
      <c r="BYN7" s="36"/>
      <c r="BYO7" s="36"/>
      <c r="BYP7" s="36"/>
      <c r="BYQ7" s="36"/>
      <c r="BYR7" s="36"/>
      <c r="BYS7" s="36"/>
      <c r="BYT7" s="36"/>
      <c r="BYU7" s="36"/>
      <c r="BYV7" s="36"/>
      <c r="BYW7" s="36"/>
      <c r="BYX7" s="36"/>
      <c r="BYY7" s="36"/>
      <c r="BYZ7" s="36"/>
      <c r="BZA7" s="36"/>
      <c r="BZB7" s="36"/>
      <c r="BZC7" s="36"/>
      <c r="BZD7" s="36"/>
      <c r="BZE7" s="36"/>
      <c r="BZF7" s="36"/>
      <c r="BZG7" s="36"/>
      <c r="BZH7" s="36"/>
      <c r="BZI7" s="36"/>
      <c r="BZJ7" s="36"/>
      <c r="BZK7" s="36"/>
      <c r="BZL7" s="36"/>
      <c r="BZM7" s="36"/>
      <c r="BZN7" s="36"/>
      <c r="BZO7" s="36"/>
      <c r="BZP7" s="36"/>
      <c r="BZQ7" s="36"/>
      <c r="BZR7" s="36"/>
      <c r="BZS7" s="36"/>
      <c r="BZT7" s="36"/>
      <c r="BZU7" s="36"/>
      <c r="BZV7" s="36"/>
      <c r="BZW7" s="36"/>
      <c r="BZX7" s="36"/>
      <c r="BZY7" s="36"/>
      <c r="BZZ7" s="36"/>
      <c r="CAA7" s="36"/>
      <c r="CAB7" s="36"/>
      <c r="CAC7" s="36"/>
      <c r="CAD7" s="36"/>
      <c r="CAE7" s="36"/>
      <c r="CAF7" s="36"/>
      <c r="CAG7" s="36"/>
      <c r="CAH7" s="36"/>
      <c r="CAI7" s="36"/>
      <c r="CAJ7" s="36"/>
      <c r="CAK7" s="36"/>
      <c r="CAL7" s="36"/>
      <c r="CAM7" s="36"/>
      <c r="CAN7" s="36"/>
      <c r="CAO7" s="36"/>
      <c r="CAP7" s="36"/>
      <c r="CAQ7" s="36"/>
      <c r="CAR7" s="36"/>
      <c r="CAS7" s="36"/>
      <c r="CAT7" s="36"/>
      <c r="CAU7" s="36"/>
      <c r="CAV7" s="36"/>
      <c r="CAW7" s="36"/>
      <c r="CAX7" s="36"/>
      <c r="CAY7" s="36"/>
      <c r="CAZ7" s="36"/>
      <c r="CBA7" s="36"/>
      <c r="CBB7" s="36"/>
      <c r="CBC7" s="36"/>
      <c r="CBD7" s="36"/>
      <c r="CBE7" s="36"/>
      <c r="CBF7" s="36"/>
      <c r="CBG7" s="36"/>
      <c r="CBH7" s="36"/>
      <c r="CBI7" s="36"/>
      <c r="CBJ7" s="36"/>
      <c r="CBK7" s="36"/>
      <c r="CBL7" s="36"/>
      <c r="CBM7" s="36"/>
      <c r="CBN7" s="36"/>
      <c r="CBO7" s="36"/>
      <c r="CBP7" s="36"/>
      <c r="CBQ7" s="36"/>
      <c r="CBR7" s="36"/>
      <c r="CBS7" s="36"/>
      <c r="CBT7" s="36"/>
      <c r="CBU7" s="36"/>
      <c r="CBV7" s="36"/>
      <c r="CBW7" s="36"/>
      <c r="CBX7" s="36"/>
      <c r="CBY7" s="36"/>
      <c r="CBZ7" s="36"/>
      <c r="CCA7" s="36"/>
      <c r="CCB7" s="36"/>
      <c r="CCC7" s="36"/>
      <c r="CCD7" s="36"/>
      <c r="CCE7" s="36"/>
      <c r="CCF7" s="36"/>
      <c r="CCG7" s="36"/>
      <c r="CCH7" s="36"/>
      <c r="CCI7" s="36"/>
      <c r="CCJ7" s="36"/>
      <c r="CCK7" s="36"/>
      <c r="CCL7" s="36"/>
      <c r="CCM7" s="36"/>
      <c r="CCN7" s="36"/>
      <c r="CCO7" s="36"/>
      <c r="CCP7" s="36"/>
      <c r="CCQ7" s="36"/>
      <c r="CCR7" s="36"/>
      <c r="CCS7" s="36"/>
      <c r="CCT7" s="36"/>
      <c r="CCU7" s="36"/>
      <c r="CCV7" s="36"/>
      <c r="CCW7" s="36"/>
      <c r="CCX7" s="36"/>
      <c r="CCY7" s="36"/>
      <c r="CCZ7" s="36"/>
      <c r="CDA7" s="36"/>
      <c r="CDB7" s="36"/>
      <c r="CDC7" s="36"/>
      <c r="CDD7" s="36"/>
      <c r="CDE7" s="36"/>
      <c r="CDF7" s="36"/>
      <c r="CDG7" s="36"/>
      <c r="CDH7" s="36"/>
      <c r="CDI7" s="36"/>
      <c r="CDJ7" s="36"/>
      <c r="CDK7" s="36"/>
      <c r="CDL7" s="36"/>
      <c r="CDM7" s="36"/>
      <c r="CDN7" s="36"/>
      <c r="CDO7" s="36"/>
      <c r="CDP7" s="36"/>
      <c r="CDQ7" s="36"/>
      <c r="CDR7" s="36"/>
      <c r="CDS7" s="36"/>
      <c r="CDT7" s="36"/>
      <c r="CDU7" s="36"/>
      <c r="CDV7" s="36"/>
      <c r="CDW7" s="36"/>
      <c r="CDX7" s="36"/>
      <c r="CDY7" s="36"/>
      <c r="CDZ7" s="36"/>
      <c r="CEA7" s="36"/>
      <c r="CEB7" s="36"/>
      <c r="CEC7" s="36"/>
      <c r="CED7" s="36"/>
      <c r="CEE7" s="36"/>
      <c r="CEF7" s="36"/>
      <c r="CEG7" s="36"/>
      <c r="CEH7" s="36"/>
      <c r="CEI7" s="36"/>
      <c r="CEJ7" s="36"/>
      <c r="CEK7" s="36"/>
      <c r="CEL7" s="36"/>
      <c r="CEM7" s="36"/>
      <c r="CEN7" s="36"/>
      <c r="CEO7" s="36"/>
      <c r="CEP7" s="36"/>
      <c r="CEQ7" s="36"/>
      <c r="CER7" s="36"/>
      <c r="CES7" s="36"/>
      <c r="CET7" s="36"/>
      <c r="CEU7" s="36"/>
      <c r="CEV7" s="36"/>
      <c r="CEW7" s="36"/>
      <c r="CEX7" s="36"/>
      <c r="CEY7" s="36"/>
      <c r="CEZ7" s="36"/>
      <c r="CFA7" s="36"/>
      <c r="CFB7" s="36"/>
      <c r="CFC7" s="36"/>
      <c r="CFD7" s="36"/>
      <c r="CFE7" s="36"/>
      <c r="CFF7" s="36"/>
      <c r="CFG7" s="36"/>
      <c r="CFH7" s="36"/>
      <c r="CFI7" s="36"/>
      <c r="CFJ7" s="36"/>
      <c r="CFK7" s="36"/>
      <c r="CFL7" s="36"/>
      <c r="CFM7" s="36"/>
      <c r="CFN7" s="36"/>
      <c r="CFO7" s="36"/>
      <c r="CFP7" s="36"/>
      <c r="CFQ7" s="36"/>
      <c r="CFR7" s="36"/>
      <c r="CFS7" s="36"/>
      <c r="CFT7" s="36"/>
      <c r="CFU7" s="36"/>
      <c r="CFV7" s="36"/>
      <c r="CFW7" s="36"/>
      <c r="CFX7" s="36"/>
      <c r="CFY7" s="36"/>
      <c r="CFZ7" s="36"/>
      <c r="CGA7" s="36"/>
      <c r="CGB7" s="36"/>
      <c r="CGC7" s="36"/>
      <c r="CGD7" s="36"/>
      <c r="CGE7" s="36"/>
      <c r="CGF7" s="36"/>
      <c r="CGG7" s="36"/>
      <c r="CGH7" s="36"/>
      <c r="CGI7" s="36"/>
      <c r="CGJ7" s="36"/>
      <c r="CGK7" s="36"/>
      <c r="CGL7" s="36"/>
      <c r="CGM7" s="36"/>
      <c r="CGN7" s="36"/>
      <c r="CGO7" s="36"/>
      <c r="CGP7" s="36"/>
      <c r="CGQ7" s="36"/>
      <c r="CGR7" s="36"/>
      <c r="CGS7" s="36"/>
      <c r="CGT7" s="36"/>
      <c r="CGU7" s="36"/>
      <c r="CGV7" s="36"/>
      <c r="CGW7" s="36"/>
      <c r="CGX7" s="36"/>
      <c r="CGY7" s="36"/>
      <c r="CGZ7" s="36"/>
      <c r="CHA7" s="36"/>
      <c r="CHB7" s="36"/>
      <c r="CHC7" s="36"/>
      <c r="CHD7" s="36"/>
      <c r="CHE7" s="36"/>
      <c r="CHF7" s="36"/>
      <c r="CHG7" s="36"/>
      <c r="CHH7" s="36"/>
      <c r="CHI7" s="36"/>
      <c r="CHJ7" s="36"/>
      <c r="CHK7" s="36"/>
      <c r="CHL7" s="36"/>
      <c r="CHM7" s="36"/>
      <c r="CHN7" s="36"/>
      <c r="CHO7" s="36"/>
      <c r="CHP7" s="36"/>
      <c r="CHQ7" s="36"/>
      <c r="CHR7" s="36"/>
      <c r="CHS7" s="36"/>
      <c r="CHT7" s="36"/>
      <c r="CHU7" s="36"/>
      <c r="CHV7" s="36"/>
      <c r="CHW7" s="36"/>
      <c r="CHX7" s="36"/>
      <c r="CHY7" s="36"/>
      <c r="CHZ7" s="36"/>
      <c r="CIA7" s="36"/>
      <c r="CIB7" s="36"/>
      <c r="CIC7" s="36"/>
      <c r="CID7" s="36"/>
      <c r="CIE7" s="36"/>
      <c r="CIF7" s="36"/>
      <c r="CIG7" s="36"/>
      <c r="CIH7" s="36"/>
      <c r="CII7" s="36"/>
      <c r="CIJ7" s="36"/>
      <c r="CIK7" s="36"/>
      <c r="CIL7" s="36"/>
      <c r="CIM7" s="36"/>
      <c r="CIN7" s="36"/>
      <c r="CIO7" s="36"/>
      <c r="CIP7" s="36"/>
      <c r="CIQ7" s="36"/>
      <c r="CIR7" s="36"/>
      <c r="CIS7" s="36"/>
      <c r="CIT7" s="36"/>
      <c r="CIU7" s="36"/>
      <c r="CIV7" s="36"/>
      <c r="CIW7" s="36"/>
      <c r="CIX7" s="36"/>
      <c r="CIY7" s="36"/>
      <c r="CIZ7" s="36"/>
      <c r="CJA7" s="36"/>
      <c r="CJB7" s="36"/>
      <c r="CJC7" s="36"/>
      <c r="CJD7" s="36"/>
      <c r="CJE7" s="36"/>
      <c r="CJF7" s="36"/>
      <c r="CJG7" s="36"/>
      <c r="CJH7" s="36"/>
      <c r="CJI7" s="36"/>
      <c r="CJJ7" s="36"/>
      <c r="CJK7" s="36"/>
      <c r="CJL7" s="36"/>
      <c r="CJM7" s="36"/>
      <c r="CJN7" s="36"/>
      <c r="CJO7" s="36"/>
      <c r="CJP7" s="36"/>
      <c r="CJQ7" s="36"/>
      <c r="CJR7" s="36"/>
      <c r="CJS7" s="36"/>
      <c r="CJT7" s="36"/>
      <c r="CJU7" s="36"/>
      <c r="CJV7" s="36"/>
      <c r="CJW7" s="36"/>
      <c r="CJX7" s="36"/>
      <c r="CJY7" s="36"/>
      <c r="CJZ7" s="36"/>
      <c r="CKA7" s="36"/>
      <c r="CKB7" s="36"/>
      <c r="CKC7" s="36"/>
      <c r="CKD7" s="36"/>
      <c r="CKE7" s="36"/>
      <c r="CKF7" s="36"/>
      <c r="CKG7" s="36"/>
      <c r="CKH7" s="36"/>
      <c r="CKI7" s="36"/>
      <c r="CKJ7" s="36"/>
      <c r="CKK7" s="36"/>
      <c r="CKL7" s="36"/>
      <c r="CKM7" s="36"/>
      <c r="CKN7" s="36"/>
      <c r="CKO7" s="36"/>
      <c r="CKP7" s="36"/>
      <c r="CKQ7" s="36"/>
      <c r="CKR7" s="36"/>
      <c r="CKS7" s="36"/>
      <c r="CKT7" s="36"/>
      <c r="CKU7" s="36"/>
      <c r="CKV7" s="36"/>
      <c r="CKW7" s="36"/>
      <c r="CKX7" s="36"/>
      <c r="CKY7" s="36"/>
      <c r="CKZ7" s="36"/>
      <c r="CLA7" s="36"/>
      <c r="CLB7" s="36"/>
      <c r="CLC7" s="36"/>
      <c r="CLD7" s="36"/>
      <c r="CLE7" s="36"/>
      <c r="CLF7" s="36"/>
      <c r="CLG7" s="36"/>
      <c r="CLH7" s="36"/>
      <c r="CLI7" s="36"/>
      <c r="CLJ7" s="36"/>
      <c r="CLK7" s="36"/>
      <c r="CLL7" s="36"/>
      <c r="CLM7" s="36"/>
      <c r="CLN7" s="36"/>
      <c r="CLO7" s="36"/>
      <c r="CLP7" s="36"/>
      <c r="CLQ7" s="36"/>
      <c r="CLR7" s="36"/>
      <c r="CLS7" s="36"/>
      <c r="CLT7" s="36"/>
      <c r="CLU7" s="36"/>
      <c r="CLV7" s="36"/>
      <c r="CLW7" s="36"/>
      <c r="CLX7" s="36"/>
      <c r="CLY7" s="36"/>
      <c r="CLZ7" s="36"/>
      <c r="CMA7" s="36"/>
      <c r="CMB7" s="36"/>
      <c r="CMC7" s="36"/>
      <c r="CMD7" s="36"/>
      <c r="CME7" s="36"/>
      <c r="CMF7" s="36"/>
      <c r="CMG7" s="36"/>
      <c r="CMH7" s="36"/>
      <c r="CMI7" s="36"/>
      <c r="CMJ7" s="36"/>
      <c r="CMK7" s="36"/>
      <c r="CML7" s="36"/>
      <c r="CMM7" s="36"/>
      <c r="CMN7" s="36"/>
      <c r="CMO7" s="36"/>
      <c r="CMP7" s="36"/>
      <c r="CMQ7" s="36"/>
      <c r="CMR7" s="36"/>
      <c r="CMS7" s="36"/>
      <c r="CMT7" s="36"/>
      <c r="CMU7" s="36"/>
      <c r="CMV7" s="36"/>
      <c r="CMW7" s="36"/>
      <c r="CMX7" s="36"/>
      <c r="CMY7" s="36"/>
      <c r="CMZ7" s="36"/>
      <c r="CNA7" s="36"/>
      <c r="CNB7" s="36"/>
      <c r="CNC7" s="36"/>
      <c r="CND7" s="36"/>
      <c r="CNE7" s="36"/>
      <c r="CNF7" s="36"/>
      <c r="CNG7" s="36"/>
      <c r="CNH7" s="36"/>
      <c r="CNI7" s="36"/>
      <c r="CNJ7" s="36"/>
      <c r="CNK7" s="36"/>
      <c r="CNL7" s="36"/>
      <c r="CNM7" s="36"/>
      <c r="CNN7" s="36"/>
      <c r="CNO7" s="36"/>
      <c r="CNP7" s="36"/>
      <c r="CNQ7" s="36"/>
      <c r="CNR7" s="36"/>
      <c r="CNS7" s="36"/>
      <c r="CNT7" s="36"/>
      <c r="CNU7" s="36"/>
      <c r="CNV7" s="36"/>
      <c r="CNW7" s="36"/>
      <c r="CNX7" s="36"/>
      <c r="CNY7" s="36"/>
      <c r="CNZ7" s="36"/>
      <c r="COA7" s="36"/>
      <c r="COB7" s="36"/>
      <c r="COC7" s="36"/>
      <c r="COD7" s="36"/>
      <c r="COE7" s="36"/>
      <c r="COF7" s="36"/>
      <c r="COG7" s="36"/>
      <c r="COH7" s="36"/>
      <c r="COI7" s="36"/>
      <c r="COJ7" s="36"/>
      <c r="COK7" s="36"/>
      <c r="COL7" s="36"/>
      <c r="COM7" s="36"/>
      <c r="CON7" s="36"/>
      <c r="COO7" s="36"/>
      <c r="COP7" s="36"/>
      <c r="COQ7" s="36"/>
      <c r="COR7" s="36"/>
      <c r="COS7" s="36"/>
      <c r="COT7" s="36"/>
      <c r="COU7" s="36"/>
      <c r="COV7" s="36"/>
      <c r="COW7" s="36"/>
      <c r="COX7" s="36"/>
      <c r="COY7" s="36"/>
      <c r="COZ7" s="36"/>
      <c r="CPA7" s="36"/>
      <c r="CPB7" s="36"/>
      <c r="CPC7" s="36"/>
      <c r="CPD7" s="36"/>
      <c r="CPE7" s="36"/>
      <c r="CPF7" s="36"/>
      <c r="CPG7" s="36"/>
      <c r="CPH7" s="36"/>
      <c r="CPI7" s="36"/>
      <c r="CPJ7" s="36"/>
      <c r="CPK7" s="36"/>
      <c r="CPL7" s="36"/>
      <c r="CPM7" s="36"/>
      <c r="CPN7" s="36"/>
      <c r="CPO7" s="36"/>
      <c r="CPP7" s="36"/>
      <c r="CPQ7" s="36"/>
      <c r="CPR7" s="36"/>
      <c r="CPS7" s="36"/>
      <c r="CPT7" s="36"/>
      <c r="CPU7" s="36"/>
      <c r="CPV7" s="36"/>
      <c r="CPW7" s="36"/>
      <c r="CPX7" s="36"/>
      <c r="CPY7" s="36"/>
      <c r="CPZ7" s="36"/>
      <c r="CQA7" s="36"/>
      <c r="CQB7" s="36"/>
      <c r="CQC7" s="36"/>
      <c r="CQD7" s="36"/>
      <c r="CQE7" s="36"/>
      <c r="CQF7" s="36"/>
      <c r="CQG7" s="36"/>
      <c r="CQH7" s="36"/>
      <c r="CQI7" s="36"/>
      <c r="CQJ7" s="36"/>
      <c r="CQK7" s="36"/>
      <c r="CQL7" s="36"/>
      <c r="CQM7" s="36"/>
      <c r="CQN7" s="36"/>
      <c r="CQO7" s="36"/>
      <c r="CQP7" s="36"/>
      <c r="CQQ7" s="36"/>
      <c r="CQR7" s="36"/>
      <c r="CQS7" s="36"/>
      <c r="CQT7" s="36"/>
      <c r="CQU7" s="36"/>
      <c r="CQV7" s="36"/>
      <c r="CQW7" s="36"/>
      <c r="CQX7" s="36"/>
      <c r="CQY7" s="36"/>
      <c r="CQZ7" s="36"/>
      <c r="CRA7" s="36"/>
      <c r="CRB7" s="36"/>
      <c r="CRC7" s="36"/>
      <c r="CRD7" s="36"/>
      <c r="CRE7" s="36"/>
      <c r="CRF7" s="36"/>
      <c r="CRG7" s="36"/>
      <c r="CRH7" s="36"/>
      <c r="CRI7" s="36"/>
      <c r="CRJ7" s="36"/>
      <c r="CRK7" s="36"/>
      <c r="CRL7" s="36"/>
      <c r="CRM7" s="36"/>
      <c r="CRN7" s="36"/>
      <c r="CRO7" s="36"/>
      <c r="CRP7" s="36"/>
      <c r="CRQ7" s="36"/>
      <c r="CRR7" s="36"/>
      <c r="CRS7" s="36"/>
      <c r="CRT7" s="36"/>
      <c r="CRU7" s="36"/>
      <c r="CRV7" s="36"/>
      <c r="CRW7" s="36"/>
      <c r="CRX7" s="36"/>
      <c r="CRY7" s="36"/>
      <c r="CRZ7" s="36"/>
      <c r="CSA7" s="36"/>
      <c r="CSB7" s="36"/>
      <c r="CSC7" s="36"/>
      <c r="CSD7" s="36"/>
      <c r="CSE7" s="36"/>
      <c r="CSF7" s="36"/>
      <c r="CSG7" s="36"/>
      <c r="CSH7" s="36"/>
      <c r="CSI7" s="36"/>
      <c r="CSJ7" s="36"/>
      <c r="CSK7" s="36"/>
      <c r="CSL7" s="36"/>
      <c r="CSM7" s="36"/>
      <c r="CSN7" s="36"/>
      <c r="CSO7" s="36"/>
      <c r="CSP7" s="36"/>
      <c r="CSQ7" s="36"/>
      <c r="CSR7" s="36"/>
      <c r="CSS7" s="36"/>
      <c r="CST7" s="36"/>
      <c r="CSU7" s="36"/>
      <c r="CSV7" s="36"/>
      <c r="CSW7" s="36"/>
      <c r="CSX7" s="36"/>
      <c r="CSY7" s="36"/>
      <c r="CSZ7" s="36"/>
      <c r="CTA7" s="36"/>
      <c r="CTB7" s="36"/>
      <c r="CTC7" s="36"/>
      <c r="CTD7" s="36"/>
      <c r="CTE7" s="36"/>
      <c r="CTF7" s="36"/>
      <c r="CTG7" s="36"/>
      <c r="CTH7" s="36"/>
      <c r="CTI7" s="36"/>
      <c r="CTJ7" s="36"/>
      <c r="CTK7" s="36"/>
      <c r="CTL7" s="36"/>
      <c r="CTM7" s="36"/>
      <c r="CTN7" s="36"/>
      <c r="CTO7" s="36"/>
      <c r="CTP7" s="36"/>
      <c r="CTQ7" s="36"/>
      <c r="CTR7" s="36"/>
      <c r="CTS7" s="36"/>
      <c r="CTT7" s="36"/>
      <c r="CTU7" s="36"/>
      <c r="CTV7" s="36"/>
      <c r="CTW7" s="36"/>
      <c r="CTX7" s="36"/>
      <c r="CTY7" s="36"/>
      <c r="CTZ7" s="36"/>
      <c r="CUA7" s="36"/>
      <c r="CUB7" s="36"/>
      <c r="CUC7" s="36"/>
      <c r="CUD7" s="36"/>
      <c r="CUE7" s="36"/>
      <c r="CUF7" s="36"/>
      <c r="CUG7" s="36"/>
      <c r="CUH7" s="36"/>
      <c r="CUI7" s="36"/>
      <c r="CUJ7" s="36"/>
      <c r="CUK7" s="36"/>
      <c r="CUL7" s="36"/>
      <c r="CUM7" s="36"/>
      <c r="CUN7" s="36"/>
      <c r="CUO7" s="36"/>
      <c r="CUP7" s="36"/>
      <c r="CUQ7" s="36"/>
      <c r="CUR7" s="36"/>
      <c r="CUS7" s="36"/>
      <c r="CUT7" s="36"/>
      <c r="CUU7" s="36"/>
      <c r="CUV7" s="36"/>
      <c r="CUW7" s="36"/>
      <c r="CUX7" s="36"/>
      <c r="CUY7" s="36"/>
      <c r="CUZ7" s="36"/>
      <c r="CVA7" s="36"/>
      <c r="CVB7" s="36"/>
      <c r="CVC7" s="36"/>
      <c r="CVD7" s="36"/>
      <c r="CVE7" s="36"/>
      <c r="CVF7" s="36"/>
      <c r="CVG7" s="36"/>
      <c r="CVH7" s="36"/>
      <c r="CVI7" s="36"/>
      <c r="CVJ7" s="36"/>
      <c r="CVK7" s="36"/>
      <c r="CVL7" s="36"/>
      <c r="CVM7" s="36"/>
      <c r="CVN7" s="36"/>
      <c r="CVO7" s="36"/>
      <c r="CVP7" s="36"/>
      <c r="CVQ7" s="36"/>
      <c r="CVR7" s="36"/>
      <c r="CVS7" s="36"/>
      <c r="CVT7" s="36"/>
      <c r="CVU7" s="36"/>
      <c r="CVV7" s="36"/>
      <c r="CVW7" s="36"/>
      <c r="CVX7" s="36"/>
      <c r="CVY7" s="36"/>
      <c r="CVZ7" s="36"/>
      <c r="CWA7" s="36"/>
      <c r="CWB7" s="36"/>
      <c r="CWC7" s="36"/>
      <c r="CWD7" s="36"/>
      <c r="CWE7" s="36"/>
      <c r="CWF7" s="36"/>
      <c r="CWG7" s="36"/>
      <c r="CWH7" s="36"/>
      <c r="CWI7" s="36"/>
      <c r="CWJ7" s="36"/>
      <c r="CWK7" s="36"/>
      <c r="CWL7" s="36"/>
      <c r="CWM7" s="36"/>
      <c r="CWN7" s="36"/>
      <c r="CWO7" s="36"/>
      <c r="CWP7" s="36"/>
      <c r="CWQ7" s="36"/>
      <c r="CWR7" s="36"/>
      <c r="CWS7" s="36"/>
      <c r="CWT7" s="36"/>
      <c r="CWU7" s="36"/>
      <c r="CWV7" s="36"/>
      <c r="CWW7" s="36"/>
      <c r="CWX7" s="36"/>
      <c r="CWY7" s="36"/>
      <c r="CWZ7" s="36"/>
      <c r="CXA7" s="36"/>
      <c r="CXB7" s="36"/>
      <c r="CXC7" s="36"/>
      <c r="CXD7" s="36"/>
      <c r="CXE7" s="36"/>
      <c r="CXF7" s="36"/>
      <c r="CXG7" s="36"/>
      <c r="CXH7" s="36"/>
      <c r="CXI7" s="36"/>
      <c r="CXJ7" s="36"/>
      <c r="CXK7" s="36"/>
      <c r="CXL7" s="36"/>
      <c r="CXM7" s="36"/>
      <c r="CXN7" s="36"/>
      <c r="CXO7" s="36"/>
      <c r="CXP7" s="36"/>
      <c r="CXQ7" s="36"/>
      <c r="CXR7" s="36"/>
      <c r="CXS7" s="36"/>
      <c r="CXT7" s="36"/>
      <c r="CXU7" s="36"/>
      <c r="CXV7" s="36"/>
      <c r="CXW7" s="36"/>
      <c r="CXX7" s="36"/>
      <c r="CXY7" s="36"/>
      <c r="CXZ7" s="36"/>
      <c r="CYA7" s="36"/>
      <c r="CYB7" s="36"/>
      <c r="CYC7" s="36"/>
      <c r="CYD7" s="36"/>
      <c r="CYE7" s="36"/>
      <c r="CYF7" s="36"/>
      <c r="CYG7" s="36"/>
      <c r="CYH7" s="36"/>
      <c r="CYI7" s="36"/>
      <c r="CYJ7" s="36"/>
      <c r="CYK7" s="36"/>
      <c r="CYL7" s="36"/>
      <c r="CYM7" s="36"/>
      <c r="CYN7" s="36"/>
      <c r="CYO7" s="36"/>
      <c r="CYP7" s="36"/>
      <c r="CYQ7" s="36"/>
      <c r="CYR7" s="36"/>
      <c r="CYS7" s="36"/>
      <c r="CYT7" s="36"/>
      <c r="CYU7" s="36"/>
      <c r="CYV7" s="36"/>
      <c r="CYW7" s="36"/>
      <c r="CYX7" s="36"/>
      <c r="CYY7" s="36"/>
      <c r="CYZ7" s="36"/>
      <c r="CZA7" s="36"/>
      <c r="CZB7" s="36"/>
      <c r="CZC7" s="36"/>
      <c r="CZD7" s="36"/>
      <c r="CZE7" s="36"/>
      <c r="CZF7" s="36"/>
      <c r="CZG7" s="36"/>
      <c r="CZH7" s="36"/>
      <c r="CZI7" s="36"/>
      <c r="CZJ7" s="36"/>
      <c r="CZK7" s="36"/>
      <c r="CZL7" s="36"/>
      <c r="CZM7" s="36"/>
      <c r="CZN7" s="36"/>
      <c r="CZO7" s="36"/>
      <c r="CZP7" s="36"/>
      <c r="CZQ7" s="36"/>
      <c r="CZR7" s="36"/>
      <c r="CZS7" s="36"/>
      <c r="CZT7" s="36"/>
      <c r="CZU7" s="36"/>
      <c r="CZV7" s="36"/>
      <c r="CZW7" s="36"/>
      <c r="CZX7" s="36"/>
      <c r="CZY7" s="36"/>
      <c r="CZZ7" s="36"/>
      <c r="DAA7" s="36"/>
      <c r="DAB7" s="36"/>
      <c r="DAC7" s="36"/>
      <c r="DAD7" s="36"/>
      <c r="DAE7" s="36"/>
      <c r="DAF7" s="36"/>
      <c r="DAG7" s="36"/>
      <c r="DAH7" s="36"/>
      <c r="DAI7" s="36"/>
      <c r="DAJ7" s="36"/>
      <c r="DAK7" s="36"/>
      <c r="DAL7" s="36"/>
      <c r="DAM7" s="36"/>
      <c r="DAN7" s="36"/>
      <c r="DAO7" s="36"/>
      <c r="DAP7" s="36"/>
      <c r="DAQ7" s="36"/>
      <c r="DAR7" s="36"/>
      <c r="DAS7" s="36"/>
      <c r="DAT7" s="36"/>
      <c r="DAU7" s="36"/>
      <c r="DAV7" s="36"/>
      <c r="DAW7" s="36"/>
      <c r="DAX7" s="36"/>
      <c r="DAY7" s="36"/>
      <c r="DAZ7" s="36"/>
      <c r="DBA7" s="36"/>
      <c r="DBB7" s="36"/>
      <c r="DBC7" s="36"/>
      <c r="DBD7" s="36"/>
      <c r="DBE7" s="36"/>
      <c r="DBF7" s="36"/>
      <c r="DBG7" s="36"/>
      <c r="DBH7" s="36"/>
      <c r="DBI7" s="36"/>
      <c r="DBJ7" s="36"/>
      <c r="DBK7" s="36"/>
      <c r="DBL7" s="36"/>
      <c r="DBM7" s="36"/>
      <c r="DBN7" s="36"/>
      <c r="DBO7" s="36"/>
      <c r="DBP7" s="36"/>
      <c r="DBQ7" s="36"/>
      <c r="DBR7" s="36"/>
      <c r="DBS7" s="36"/>
      <c r="DBT7" s="36"/>
      <c r="DBU7" s="36"/>
      <c r="DBV7" s="36"/>
      <c r="DBW7" s="36"/>
      <c r="DBX7" s="36"/>
      <c r="DBY7" s="36"/>
      <c r="DBZ7" s="36"/>
      <c r="DCA7" s="36"/>
      <c r="DCB7" s="36"/>
      <c r="DCC7" s="36"/>
      <c r="DCD7" s="36"/>
      <c r="DCE7" s="36"/>
      <c r="DCF7" s="36"/>
      <c r="DCG7" s="36"/>
      <c r="DCH7" s="36"/>
      <c r="DCI7" s="36"/>
      <c r="DCJ7" s="36"/>
      <c r="DCK7" s="36"/>
      <c r="DCL7" s="36"/>
      <c r="DCM7" s="36"/>
      <c r="DCN7" s="36"/>
      <c r="DCO7" s="36"/>
      <c r="DCP7" s="36"/>
      <c r="DCQ7" s="36"/>
      <c r="DCR7" s="36"/>
      <c r="DCS7" s="36"/>
      <c r="DCT7" s="36"/>
      <c r="DCU7" s="36"/>
      <c r="DCV7" s="36"/>
      <c r="DCW7" s="36"/>
      <c r="DCX7" s="36"/>
      <c r="DCY7" s="36"/>
      <c r="DCZ7" s="36"/>
      <c r="DDA7" s="36"/>
      <c r="DDB7" s="36"/>
      <c r="DDC7" s="36"/>
      <c r="DDD7" s="36"/>
      <c r="DDE7" s="36"/>
      <c r="DDF7" s="36"/>
      <c r="DDG7" s="36"/>
      <c r="DDH7" s="36"/>
      <c r="DDI7" s="36"/>
      <c r="DDJ7" s="36"/>
      <c r="DDK7" s="36"/>
      <c r="DDL7" s="36"/>
      <c r="DDM7" s="36"/>
      <c r="DDN7" s="36"/>
      <c r="DDO7" s="36"/>
      <c r="DDP7" s="36"/>
      <c r="DDQ7" s="36"/>
      <c r="DDR7" s="36"/>
      <c r="DDS7" s="36"/>
      <c r="DDT7" s="36"/>
      <c r="DDU7" s="36"/>
      <c r="DDV7" s="36"/>
      <c r="DDW7" s="36"/>
      <c r="DDX7" s="36"/>
      <c r="DDY7" s="36"/>
      <c r="DDZ7" s="36"/>
      <c r="DEA7" s="36"/>
      <c r="DEB7" s="36"/>
      <c r="DEC7" s="36"/>
      <c r="DED7" s="36"/>
      <c r="DEE7" s="36"/>
      <c r="DEF7" s="36"/>
      <c r="DEG7" s="36"/>
      <c r="DEH7" s="36"/>
      <c r="DEI7" s="36"/>
      <c r="DEJ7" s="36"/>
      <c r="DEK7" s="36"/>
      <c r="DEL7" s="36"/>
      <c r="DEM7" s="36"/>
      <c r="DEN7" s="36"/>
      <c r="DEO7" s="36"/>
      <c r="DEP7" s="36"/>
      <c r="DEQ7" s="36"/>
      <c r="DER7" s="36"/>
      <c r="DES7" s="36"/>
      <c r="DET7" s="36"/>
      <c r="DEU7" s="36"/>
      <c r="DEV7" s="36"/>
      <c r="DEW7" s="36"/>
      <c r="DEX7" s="36"/>
      <c r="DEY7" s="36"/>
      <c r="DEZ7" s="36"/>
      <c r="DFA7" s="36"/>
      <c r="DFB7" s="36"/>
      <c r="DFC7" s="36"/>
      <c r="DFD7" s="36"/>
      <c r="DFE7" s="36"/>
      <c r="DFF7" s="36"/>
      <c r="DFG7" s="36"/>
      <c r="DFH7" s="36"/>
      <c r="DFI7" s="36"/>
      <c r="DFJ7" s="36"/>
      <c r="DFK7" s="36"/>
      <c r="DFL7" s="36"/>
      <c r="DFM7" s="36"/>
      <c r="DFN7" s="36"/>
      <c r="DFO7" s="36"/>
      <c r="DFP7" s="36"/>
      <c r="DFQ7" s="36"/>
      <c r="DFR7" s="36"/>
      <c r="DFS7" s="36"/>
      <c r="DFT7" s="36"/>
      <c r="DFU7" s="36"/>
      <c r="DFV7" s="36"/>
      <c r="DFW7" s="36"/>
      <c r="DFX7" s="36"/>
      <c r="DFY7" s="36"/>
      <c r="DFZ7" s="36"/>
      <c r="DGA7" s="36"/>
      <c r="DGB7" s="36"/>
      <c r="DGC7" s="36"/>
      <c r="DGD7" s="36"/>
      <c r="DGE7" s="36"/>
      <c r="DGF7" s="36"/>
      <c r="DGG7" s="36"/>
      <c r="DGH7" s="36"/>
      <c r="DGI7" s="36"/>
      <c r="DGJ7" s="36"/>
      <c r="DGK7" s="36"/>
      <c r="DGL7" s="36"/>
      <c r="DGM7" s="36"/>
      <c r="DGN7" s="36"/>
      <c r="DGO7" s="36"/>
      <c r="DGP7" s="36"/>
      <c r="DGQ7" s="36"/>
      <c r="DGR7" s="36"/>
      <c r="DGS7" s="36"/>
      <c r="DGT7" s="36"/>
      <c r="DGU7" s="36"/>
      <c r="DGV7" s="36"/>
      <c r="DGW7" s="36"/>
      <c r="DGX7" s="36"/>
      <c r="DGY7" s="36"/>
      <c r="DGZ7" s="36"/>
      <c r="DHA7" s="36"/>
      <c r="DHB7" s="36"/>
      <c r="DHC7" s="36"/>
      <c r="DHD7" s="36"/>
      <c r="DHE7" s="36"/>
      <c r="DHF7" s="36"/>
      <c r="DHG7" s="36"/>
      <c r="DHH7" s="36"/>
      <c r="DHI7" s="36"/>
      <c r="DHJ7" s="36"/>
      <c r="DHK7" s="36"/>
      <c r="DHL7" s="36"/>
      <c r="DHM7" s="36"/>
      <c r="DHN7" s="36"/>
      <c r="DHO7" s="36"/>
      <c r="DHP7" s="36"/>
      <c r="DHQ7" s="36"/>
      <c r="DHR7" s="36"/>
      <c r="DHS7" s="36"/>
      <c r="DHT7" s="36"/>
      <c r="DHU7" s="36"/>
      <c r="DHV7" s="36"/>
      <c r="DHW7" s="36"/>
      <c r="DHX7" s="36"/>
      <c r="DHY7" s="36"/>
      <c r="DHZ7" s="36"/>
      <c r="DIA7" s="36"/>
      <c r="DIB7" s="36"/>
      <c r="DIC7" s="36"/>
      <c r="DID7" s="36"/>
      <c r="DIE7" s="36"/>
      <c r="DIF7" s="36"/>
      <c r="DIG7" s="36"/>
      <c r="DIH7" s="36"/>
      <c r="DII7" s="36"/>
      <c r="DIJ7" s="36"/>
      <c r="DIK7" s="36"/>
      <c r="DIL7" s="36"/>
      <c r="DIM7" s="36"/>
      <c r="DIN7" s="36"/>
      <c r="DIO7" s="36"/>
      <c r="DIP7" s="36"/>
      <c r="DIQ7" s="36"/>
      <c r="DIR7" s="36"/>
      <c r="DIS7" s="36"/>
      <c r="DIT7" s="36"/>
      <c r="DIU7" s="36"/>
      <c r="DIV7" s="36"/>
      <c r="DIW7" s="36"/>
      <c r="DIX7" s="36"/>
      <c r="DIY7" s="36"/>
      <c r="DIZ7" s="36"/>
      <c r="DJA7" s="36"/>
      <c r="DJB7" s="36"/>
      <c r="DJC7" s="36"/>
      <c r="DJD7" s="36"/>
      <c r="DJE7" s="36"/>
      <c r="DJF7" s="36"/>
      <c r="DJG7" s="36"/>
      <c r="DJH7" s="36"/>
      <c r="DJI7" s="36"/>
      <c r="DJJ7" s="36"/>
      <c r="DJK7" s="36"/>
      <c r="DJL7" s="36"/>
      <c r="DJM7" s="36"/>
      <c r="DJN7" s="36"/>
      <c r="DJO7" s="36"/>
      <c r="DJP7" s="36"/>
      <c r="DJQ7" s="36"/>
      <c r="DJR7" s="36"/>
      <c r="DJS7" s="36"/>
      <c r="DJT7" s="36"/>
      <c r="DJU7" s="36"/>
      <c r="DJV7" s="36"/>
      <c r="DJW7" s="36"/>
      <c r="DJX7" s="36"/>
      <c r="DJY7" s="36"/>
      <c r="DJZ7" s="36"/>
      <c r="DKA7" s="36"/>
      <c r="DKB7" s="36"/>
      <c r="DKC7" s="36"/>
      <c r="DKD7" s="36"/>
      <c r="DKE7" s="36"/>
      <c r="DKF7" s="36"/>
      <c r="DKG7" s="36"/>
      <c r="DKH7" s="36"/>
      <c r="DKI7" s="36"/>
      <c r="DKJ7" s="36"/>
      <c r="DKK7" s="36"/>
      <c r="DKL7" s="36"/>
      <c r="DKM7" s="36"/>
      <c r="DKN7" s="36"/>
      <c r="DKO7" s="36"/>
      <c r="DKP7" s="36"/>
      <c r="DKQ7" s="36"/>
      <c r="DKR7" s="36"/>
      <c r="DKS7" s="36"/>
      <c r="DKT7" s="36"/>
      <c r="DKU7" s="36"/>
      <c r="DKV7" s="36"/>
      <c r="DKW7" s="36"/>
      <c r="DKX7" s="36"/>
      <c r="DKY7" s="36"/>
      <c r="DKZ7" s="36"/>
      <c r="DLA7" s="36"/>
      <c r="DLB7" s="36"/>
      <c r="DLC7" s="36"/>
      <c r="DLD7" s="36"/>
      <c r="DLE7" s="36"/>
      <c r="DLF7" s="36"/>
      <c r="DLG7" s="36"/>
      <c r="DLH7" s="36"/>
      <c r="DLI7" s="36"/>
      <c r="DLJ7" s="36"/>
      <c r="DLK7" s="36"/>
      <c r="DLL7" s="36"/>
      <c r="DLM7" s="36"/>
      <c r="DLN7" s="36"/>
      <c r="DLO7" s="36"/>
      <c r="DLP7" s="36"/>
      <c r="DLQ7" s="36"/>
      <c r="DLR7" s="36"/>
      <c r="DLS7" s="36"/>
      <c r="DLT7" s="36"/>
      <c r="DLU7" s="36"/>
      <c r="DLV7" s="36"/>
      <c r="DLW7" s="36"/>
      <c r="DLX7" s="36"/>
      <c r="DLY7" s="36"/>
      <c r="DLZ7" s="36"/>
      <c r="DMA7" s="36"/>
      <c r="DMB7" s="36"/>
      <c r="DMC7" s="36"/>
      <c r="DMD7" s="36"/>
      <c r="DME7" s="36"/>
      <c r="DMF7" s="36"/>
      <c r="DMG7" s="36"/>
      <c r="DMH7" s="36"/>
      <c r="DMI7" s="36"/>
      <c r="DMJ7" s="36"/>
      <c r="DMK7" s="36"/>
      <c r="DML7" s="36"/>
      <c r="DMM7" s="36"/>
      <c r="DMN7" s="36"/>
      <c r="DMO7" s="36"/>
      <c r="DMP7" s="36"/>
      <c r="DMQ7" s="36"/>
      <c r="DMR7" s="36"/>
      <c r="DMS7" s="36"/>
      <c r="DMT7" s="36"/>
      <c r="DMU7" s="36"/>
      <c r="DMV7" s="36"/>
      <c r="DMW7" s="36"/>
      <c r="DMX7" s="36"/>
      <c r="DMY7" s="36"/>
      <c r="DMZ7" s="36"/>
      <c r="DNA7" s="36"/>
      <c r="DNB7" s="36"/>
      <c r="DNC7" s="36"/>
      <c r="DND7" s="36"/>
      <c r="DNE7" s="36"/>
      <c r="DNF7" s="36"/>
      <c r="DNG7" s="36"/>
      <c r="DNH7" s="36"/>
      <c r="DNI7" s="36"/>
      <c r="DNJ7" s="36"/>
      <c r="DNK7" s="36"/>
      <c r="DNL7" s="36"/>
      <c r="DNM7" s="36"/>
      <c r="DNN7" s="36"/>
      <c r="DNO7" s="36"/>
      <c r="DNP7" s="36"/>
      <c r="DNQ7" s="36"/>
      <c r="DNR7" s="36"/>
      <c r="DNS7" s="36"/>
      <c r="DNT7" s="36"/>
      <c r="DNU7" s="36"/>
      <c r="DNV7" s="36"/>
      <c r="DNW7" s="36"/>
      <c r="DNX7" s="36"/>
      <c r="DNY7" s="36"/>
      <c r="DNZ7" s="36"/>
      <c r="DOA7" s="36"/>
      <c r="DOB7" s="36"/>
      <c r="DOC7" s="36"/>
      <c r="DOD7" s="36"/>
      <c r="DOE7" s="36"/>
      <c r="DOF7" s="36"/>
      <c r="DOG7" s="36"/>
      <c r="DOH7" s="36"/>
      <c r="DOI7" s="36"/>
      <c r="DOJ7" s="36"/>
      <c r="DOK7" s="36"/>
      <c r="DOL7" s="36"/>
      <c r="DOM7" s="36"/>
      <c r="DON7" s="36"/>
      <c r="DOO7" s="36"/>
      <c r="DOP7" s="36"/>
      <c r="DOQ7" s="36"/>
      <c r="DOR7" s="36"/>
      <c r="DOS7" s="36"/>
      <c r="DOT7" s="36"/>
      <c r="DOU7" s="36"/>
      <c r="DOV7" s="36"/>
      <c r="DOW7" s="36"/>
      <c r="DOX7" s="36"/>
      <c r="DOY7" s="36"/>
      <c r="DOZ7" s="36"/>
      <c r="DPA7" s="36"/>
      <c r="DPB7" s="36"/>
      <c r="DPC7" s="36"/>
      <c r="DPD7" s="36"/>
      <c r="DPE7" s="36"/>
      <c r="DPF7" s="36"/>
      <c r="DPG7" s="36"/>
      <c r="DPH7" s="36"/>
      <c r="DPI7" s="36"/>
      <c r="DPJ7" s="36"/>
      <c r="DPK7" s="36"/>
      <c r="DPL7" s="36"/>
      <c r="DPM7" s="36"/>
      <c r="DPN7" s="36"/>
      <c r="DPO7" s="36"/>
      <c r="DPP7" s="36"/>
      <c r="DPQ7" s="36"/>
      <c r="DPR7" s="36"/>
      <c r="DPS7" s="36"/>
      <c r="DPT7" s="36"/>
      <c r="DPU7" s="36"/>
      <c r="DPV7" s="36"/>
      <c r="DPW7" s="36"/>
      <c r="DPX7" s="36"/>
      <c r="DPY7" s="36"/>
      <c r="DPZ7" s="36"/>
      <c r="DQA7" s="36"/>
      <c r="DQB7" s="36"/>
      <c r="DQC7" s="36"/>
      <c r="DQD7" s="36"/>
      <c r="DQE7" s="36"/>
      <c r="DQF7" s="36"/>
      <c r="DQG7" s="36"/>
      <c r="DQH7" s="36"/>
      <c r="DQI7" s="36"/>
      <c r="DQJ7" s="36"/>
      <c r="DQK7" s="36"/>
      <c r="DQL7" s="36"/>
      <c r="DQM7" s="36"/>
      <c r="DQN7" s="36"/>
      <c r="DQO7" s="36"/>
      <c r="DQP7" s="36"/>
      <c r="DQQ7" s="36"/>
      <c r="DQR7" s="36"/>
      <c r="DQS7" s="36"/>
      <c r="DQT7" s="36"/>
      <c r="DQU7" s="36"/>
      <c r="DQV7" s="36"/>
      <c r="DQW7" s="36"/>
      <c r="DQX7" s="36"/>
      <c r="DQY7" s="36"/>
      <c r="DQZ7" s="36"/>
      <c r="DRA7" s="36"/>
      <c r="DRB7" s="36"/>
      <c r="DRC7" s="36"/>
      <c r="DRD7" s="36"/>
      <c r="DRE7" s="36"/>
      <c r="DRF7" s="36"/>
      <c r="DRG7" s="36"/>
      <c r="DRH7" s="36"/>
      <c r="DRI7" s="36"/>
      <c r="DRJ7" s="36"/>
      <c r="DRK7" s="36"/>
      <c r="DRL7" s="36"/>
      <c r="DRM7" s="36"/>
      <c r="DRN7" s="36"/>
      <c r="DRO7" s="36"/>
      <c r="DRP7" s="36"/>
      <c r="DRQ7" s="36"/>
      <c r="DRR7" s="36"/>
      <c r="DRS7" s="36"/>
      <c r="DRT7" s="36"/>
      <c r="DRU7" s="36"/>
      <c r="DRV7" s="36"/>
      <c r="DRW7" s="36"/>
      <c r="DRX7" s="36"/>
      <c r="DRY7" s="36"/>
      <c r="DRZ7" s="36"/>
      <c r="DSA7" s="36"/>
      <c r="DSB7" s="36"/>
      <c r="DSC7" s="36"/>
      <c r="DSD7" s="36"/>
      <c r="DSE7" s="36"/>
      <c r="DSF7" s="36"/>
      <c r="DSG7" s="36"/>
      <c r="DSH7" s="36"/>
      <c r="DSI7" s="36"/>
      <c r="DSJ7" s="36"/>
      <c r="DSK7" s="36"/>
      <c r="DSL7" s="36"/>
      <c r="DSM7" s="36"/>
      <c r="DSN7" s="36"/>
      <c r="DSO7" s="36"/>
      <c r="DSP7" s="36"/>
      <c r="DSQ7" s="36"/>
      <c r="DSR7" s="36"/>
      <c r="DSS7" s="36"/>
      <c r="DST7" s="36"/>
      <c r="DSU7" s="36"/>
      <c r="DSV7" s="36"/>
      <c r="DSW7" s="36"/>
      <c r="DSX7" s="36"/>
      <c r="DSY7" s="36"/>
      <c r="DSZ7" s="36"/>
      <c r="DTA7" s="36"/>
      <c r="DTB7" s="36"/>
      <c r="DTC7" s="36"/>
      <c r="DTD7" s="36"/>
      <c r="DTE7" s="36"/>
      <c r="DTF7" s="36"/>
      <c r="DTG7" s="36"/>
      <c r="DTH7" s="36"/>
      <c r="DTI7" s="36"/>
      <c r="DTJ7" s="36"/>
      <c r="DTK7" s="36"/>
      <c r="DTL7" s="36"/>
      <c r="DTM7" s="36"/>
      <c r="DTN7" s="36"/>
      <c r="DTO7" s="36"/>
      <c r="DTP7" s="36"/>
      <c r="DTQ7" s="36"/>
      <c r="DTR7" s="36"/>
      <c r="DTS7" s="36"/>
      <c r="DTT7" s="36"/>
      <c r="DTU7" s="36"/>
      <c r="DTV7" s="36"/>
      <c r="DTW7" s="36"/>
      <c r="DTX7" s="36"/>
      <c r="DTY7" s="36"/>
      <c r="DTZ7" s="36"/>
      <c r="DUA7" s="36"/>
      <c r="DUB7" s="36"/>
      <c r="DUC7" s="36"/>
      <c r="DUD7" s="36"/>
      <c r="DUE7" s="36"/>
      <c r="DUF7" s="36"/>
      <c r="DUG7" s="36"/>
      <c r="DUH7" s="36"/>
      <c r="DUI7" s="36"/>
      <c r="DUJ7" s="36"/>
      <c r="DUK7" s="36"/>
      <c r="DUL7" s="36"/>
      <c r="DUM7" s="36"/>
      <c r="DUN7" s="36"/>
      <c r="DUO7" s="36"/>
      <c r="DUP7" s="36"/>
      <c r="DUQ7" s="36"/>
      <c r="DUR7" s="36"/>
      <c r="DUS7" s="36"/>
      <c r="DUT7" s="36"/>
      <c r="DUU7" s="36"/>
      <c r="DUV7" s="36"/>
      <c r="DUW7" s="36"/>
      <c r="DUX7" s="36"/>
      <c r="DUY7" s="36"/>
      <c r="DUZ7" s="36"/>
      <c r="DVA7" s="36"/>
      <c r="DVB7" s="36"/>
      <c r="DVC7" s="36"/>
      <c r="DVD7" s="36"/>
      <c r="DVE7" s="36"/>
      <c r="DVF7" s="36"/>
      <c r="DVG7" s="36"/>
      <c r="DVH7" s="36"/>
      <c r="DVI7" s="36"/>
      <c r="DVJ7" s="36"/>
      <c r="DVK7" s="36"/>
      <c r="DVL7" s="36"/>
      <c r="DVM7" s="36"/>
      <c r="DVN7" s="36"/>
      <c r="DVO7" s="36"/>
      <c r="DVP7" s="36"/>
      <c r="DVQ7" s="36"/>
      <c r="DVR7" s="36"/>
      <c r="DVS7" s="36"/>
      <c r="DVT7" s="36"/>
      <c r="DVU7" s="36"/>
      <c r="DVV7" s="36"/>
      <c r="DVW7" s="36"/>
      <c r="DVX7" s="36"/>
      <c r="DVY7" s="36"/>
      <c r="DVZ7" s="36"/>
      <c r="DWA7" s="36"/>
      <c r="DWB7" s="36"/>
      <c r="DWC7" s="36"/>
      <c r="DWD7" s="36"/>
      <c r="DWE7" s="36"/>
      <c r="DWF7" s="36"/>
      <c r="DWG7" s="36"/>
      <c r="DWH7" s="36"/>
      <c r="DWI7" s="36"/>
      <c r="DWJ7" s="36"/>
      <c r="DWK7" s="36"/>
      <c r="DWL7" s="36"/>
      <c r="DWM7" s="36"/>
      <c r="DWN7" s="36"/>
      <c r="DWO7" s="36"/>
      <c r="DWP7" s="36"/>
      <c r="DWQ7" s="36"/>
      <c r="DWR7" s="36"/>
      <c r="DWS7" s="36"/>
      <c r="DWT7" s="36"/>
      <c r="DWU7" s="36"/>
      <c r="DWV7" s="36"/>
      <c r="DWW7" s="36"/>
      <c r="DWX7" s="36"/>
      <c r="DWY7" s="36"/>
      <c r="DWZ7" s="36"/>
      <c r="DXA7" s="36"/>
      <c r="DXB7" s="36"/>
      <c r="DXC7" s="36"/>
      <c r="DXD7" s="36"/>
      <c r="DXE7" s="36"/>
      <c r="DXF7" s="36"/>
      <c r="DXG7" s="36"/>
      <c r="DXH7" s="36"/>
      <c r="DXI7" s="36"/>
      <c r="DXJ7" s="36"/>
      <c r="DXK7" s="36"/>
      <c r="DXL7" s="36"/>
      <c r="DXM7" s="36"/>
      <c r="DXN7" s="36"/>
      <c r="DXO7" s="36"/>
      <c r="DXP7" s="36"/>
      <c r="DXQ7" s="36"/>
      <c r="DXR7" s="36"/>
      <c r="DXS7" s="36"/>
      <c r="DXT7" s="36"/>
      <c r="DXU7" s="36"/>
      <c r="DXV7" s="36"/>
      <c r="DXW7" s="36"/>
      <c r="DXX7" s="36"/>
      <c r="DXY7" s="36"/>
      <c r="DXZ7" s="36"/>
      <c r="DYA7" s="36"/>
      <c r="DYB7" s="36"/>
      <c r="DYC7" s="36"/>
      <c r="DYD7" s="36"/>
      <c r="DYE7" s="36"/>
      <c r="DYF7" s="36"/>
      <c r="DYG7" s="36"/>
      <c r="DYH7" s="36"/>
      <c r="DYI7" s="36"/>
      <c r="DYJ7" s="36"/>
      <c r="DYK7" s="36"/>
      <c r="DYL7" s="36"/>
      <c r="DYM7" s="36"/>
      <c r="DYN7" s="36"/>
      <c r="DYO7" s="36"/>
      <c r="DYP7" s="36"/>
      <c r="DYQ7" s="36"/>
      <c r="DYR7" s="36"/>
      <c r="DYS7" s="36"/>
      <c r="DYT7" s="36"/>
      <c r="DYU7" s="36"/>
      <c r="DYV7" s="36"/>
      <c r="DYW7" s="36"/>
      <c r="DYX7" s="36"/>
      <c r="DYY7" s="36"/>
      <c r="DYZ7" s="36"/>
      <c r="DZA7" s="36"/>
      <c r="DZB7" s="36"/>
      <c r="DZC7" s="36"/>
      <c r="DZD7" s="36"/>
      <c r="DZE7" s="36"/>
      <c r="DZF7" s="36"/>
      <c r="DZG7" s="36"/>
      <c r="DZH7" s="36"/>
      <c r="DZI7" s="36"/>
      <c r="DZJ7" s="36"/>
      <c r="DZK7" s="36"/>
      <c r="DZL7" s="36"/>
      <c r="DZM7" s="36"/>
      <c r="DZN7" s="36"/>
      <c r="DZO7" s="36"/>
      <c r="DZP7" s="36"/>
      <c r="DZQ7" s="36"/>
      <c r="DZR7" s="36"/>
      <c r="DZS7" s="36"/>
      <c r="DZT7" s="36"/>
      <c r="DZU7" s="36"/>
      <c r="DZV7" s="36"/>
      <c r="DZW7" s="36"/>
      <c r="DZX7" s="36"/>
      <c r="DZY7" s="36"/>
      <c r="DZZ7" s="36"/>
      <c r="EAA7" s="36"/>
      <c r="EAB7" s="36"/>
      <c r="EAC7" s="36"/>
      <c r="EAD7" s="36"/>
      <c r="EAE7" s="36"/>
      <c r="EAF7" s="36"/>
      <c r="EAG7" s="36"/>
      <c r="EAH7" s="36"/>
      <c r="EAI7" s="36"/>
      <c r="EAJ7" s="36"/>
      <c r="EAK7" s="36"/>
      <c r="EAL7" s="36"/>
      <c r="EAM7" s="36"/>
      <c r="EAN7" s="36"/>
      <c r="EAO7" s="36"/>
      <c r="EAP7" s="36"/>
      <c r="EAQ7" s="36"/>
      <c r="EAR7" s="36"/>
      <c r="EAS7" s="36"/>
      <c r="EAT7" s="36"/>
      <c r="EAU7" s="36"/>
      <c r="EAV7" s="36"/>
      <c r="EAW7" s="36"/>
      <c r="EAX7" s="36"/>
      <c r="EAY7" s="36"/>
      <c r="EAZ7" s="36"/>
      <c r="EBA7" s="36"/>
      <c r="EBB7" s="36"/>
      <c r="EBC7" s="36"/>
      <c r="EBD7" s="36"/>
      <c r="EBE7" s="36"/>
      <c r="EBF7" s="36"/>
      <c r="EBG7" s="36"/>
      <c r="EBH7" s="36"/>
      <c r="EBI7" s="36"/>
      <c r="EBJ7" s="36"/>
      <c r="EBK7" s="36"/>
      <c r="EBL7" s="36"/>
      <c r="EBM7" s="36"/>
      <c r="EBN7" s="36"/>
      <c r="EBO7" s="36"/>
      <c r="EBP7" s="36"/>
      <c r="EBQ7" s="36"/>
      <c r="EBR7" s="36"/>
      <c r="EBS7" s="36"/>
      <c r="EBT7" s="36"/>
      <c r="EBU7" s="36"/>
      <c r="EBV7" s="36"/>
      <c r="EBW7" s="36"/>
      <c r="EBX7" s="36"/>
      <c r="EBY7" s="36"/>
      <c r="EBZ7" s="36"/>
      <c r="ECA7" s="36"/>
      <c r="ECB7" s="36"/>
      <c r="ECC7" s="36"/>
      <c r="ECD7" s="36"/>
      <c r="ECE7" s="36"/>
      <c r="ECF7" s="36"/>
      <c r="ECG7" s="36"/>
      <c r="ECH7" s="36"/>
      <c r="ECI7" s="36"/>
      <c r="ECJ7" s="36"/>
      <c r="ECK7" s="36"/>
      <c r="ECL7" s="36"/>
      <c r="ECM7" s="36"/>
      <c r="ECN7" s="36"/>
      <c r="ECO7" s="36"/>
      <c r="ECP7" s="36"/>
      <c r="ECQ7" s="36"/>
      <c r="ECR7" s="36"/>
      <c r="ECS7" s="36"/>
      <c r="ECT7" s="36"/>
      <c r="ECU7" s="36"/>
      <c r="ECV7" s="36"/>
      <c r="ECW7" s="36"/>
      <c r="ECX7" s="36"/>
      <c r="ECY7" s="36"/>
      <c r="ECZ7" s="36"/>
      <c r="EDA7" s="36"/>
      <c r="EDB7" s="36"/>
      <c r="EDC7" s="36"/>
      <c r="EDD7" s="36"/>
      <c r="EDE7" s="36"/>
      <c r="EDF7" s="36"/>
      <c r="EDG7" s="36"/>
      <c r="EDH7" s="36"/>
      <c r="EDI7" s="36"/>
      <c r="EDJ7" s="36"/>
      <c r="EDK7" s="36"/>
      <c r="EDL7" s="36"/>
      <c r="EDM7" s="36"/>
      <c r="EDN7" s="36"/>
      <c r="EDO7" s="36"/>
      <c r="EDP7" s="36"/>
      <c r="EDQ7" s="36"/>
      <c r="EDR7" s="36"/>
      <c r="EDS7" s="36"/>
      <c r="EDT7" s="36"/>
      <c r="EDU7" s="36"/>
      <c r="EDV7" s="36"/>
      <c r="EDW7" s="36"/>
      <c r="EDX7" s="36"/>
      <c r="EDY7" s="36"/>
      <c r="EDZ7" s="36"/>
      <c r="EEA7" s="36"/>
      <c r="EEB7" s="36"/>
      <c r="EEC7" s="36"/>
      <c r="EED7" s="36"/>
      <c r="EEE7" s="36"/>
      <c r="EEF7" s="36"/>
      <c r="EEG7" s="36"/>
      <c r="EEH7" s="36"/>
      <c r="EEI7" s="36"/>
      <c r="EEJ7" s="36"/>
      <c r="EEK7" s="36"/>
      <c r="EEL7" s="36"/>
      <c r="EEM7" s="36"/>
      <c r="EEN7" s="36"/>
      <c r="EEO7" s="36"/>
      <c r="EEP7" s="36"/>
      <c r="EEQ7" s="36"/>
      <c r="EER7" s="36"/>
      <c r="EES7" s="36"/>
      <c r="EET7" s="36"/>
      <c r="EEU7" s="36"/>
      <c r="EEV7" s="36"/>
      <c r="EEW7" s="36"/>
      <c r="EEX7" s="36"/>
      <c r="EEY7" s="36"/>
      <c r="EEZ7" s="36"/>
      <c r="EFA7" s="36"/>
      <c r="EFB7" s="36"/>
      <c r="EFC7" s="36"/>
      <c r="EFD7" s="36"/>
      <c r="EFE7" s="36"/>
      <c r="EFF7" s="36"/>
      <c r="EFG7" s="36"/>
      <c r="EFH7" s="36"/>
      <c r="EFI7" s="36"/>
      <c r="EFJ7" s="36"/>
      <c r="EFK7" s="36"/>
      <c r="EFL7" s="36"/>
      <c r="EFM7" s="36"/>
      <c r="EFN7" s="36"/>
      <c r="EFO7" s="36"/>
      <c r="EFP7" s="36"/>
      <c r="EFQ7" s="36"/>
      <c r="EFR7" s="36"/>
      <c r="EFS7" s="36"/>
      <c r="EFT7" s="36"/>
      <c r="EFU7" s="36"/>
      <c r="EFV7" s="36"/>
      <c r="EFW7" s="36"/>
      <c r="EFX7" s="36"/>
      <c r="EFY7" s="36"/>
      <c r="EFZ7" s="36"/>
      <c r="EGA7" s="36"/>
      <c r="EGB7" s="36"/>
      <c r="EGC7" s="36"/>
      <c r="EGD7" s="36"/>
      <c r="EGE7" s="36"/>
      <c r="EGF7" s="36"/>
      <c r="EGG7" s="36"/>
      <c r="EGH7" s="36"/>
      <c r="EGI7" s="36"/>
      <c r="EGJ7" s="36"/>
      <c r="EGK7" s="36"/>
      <c r="EGL7" s="36"/>
      <c r="EGM7" s="36"/>
      <c r="EGN7" s="36"/>
      <c r="EGO7" s="36"/>
      <c r="EGP7" s="36"/>
      <c r="EGQ7" s="36"/>
      <c r="EGR7" s="36"/>
      <c r="EGS7" s="36"/>
      <c r="EGT7" s="36"/>
      <c r="EGU7" s="36"/>
      <c r="EGV7" s="36"/>
      <c r="EGW7" s="36"/>
      <c r="EGX7" s="36"/>
      <c r="EGY7" s="36"/>
      <c r="EGZ7" s="36"/>
      <c r="EHA7" s="36"/>
      <c r="EHB7" s="36"/>
      <c r="EHC7" s="36"/>
      <c r="EHD7" s="36"/>
      <c r="EHE7" s="36"/>
      <c r="EHF7" s="36"/>
      <c r="EHG7" s="36"/>
      <c r="EHH7" s="36"/>
      <c r="EHI7" s="36"/>
      <c r="EHJ7" s="36"/>
      <c r="EHK7" s="36"/>
      <c r="EHL7" s="36"/>
      <c r="EHM7" s="36"/>
      <c r="EHN7" s="36"/>
      <c r="EHO7" s="36"/>
      <c r="EHP7" s="36"/>
      <c r="EHQ7" s="36"/>
      <c r="EHR7" s="36"/>
      <c r="EHS7" s="36"/>
      <c r="EHT7" s="36"/>
      <c r="EHU7" s="36"/>
      <c r="EHV7" s="36"/>
      <c r="EHW7" s="36"/>
      <c r="EHX7" s="36"/>
      <c r="EHY7" s="36"/>
      <c r="EHZ7" s="36"/>
      <c r="EIA7" s="36"/>
      <c r="EIB7" s="36"/>
      <c r="EIC7" s="36"/>
      <c r="EID7" s="36"/>
      <c r="EIE7" s="36"/>
      <c r="EIF7" s="36"/>
      <c r="EIG7" s="36"/>
      <c r="EIH7" s="36"/>
      <c r="EII7" s="36"/>
      <c r="EIJ7" s="36"/>
      <c r="EIK7" s="36"/>
      <c r="EIL7" s="36"/>
      <c r="EIM7" s="36"/>
      <c r="EIN7" s="36"/>
      <c r="EIO7" s="36"/>
      <c r="EIP7" s="36"/>
      <c r="EIQ7" s="36"/>
      <c r="EIR7" s="36"/>
      <c r="EIS7" s="36"/>
      <c r="EIT7" s="36"/>
      <c r="EIU7" s="36"/>
      <c r="EIV7" s="36"/>
      <c r="EIW7" s="36"/>
      <c r="EIX7" s="36"/>
      <c r="EIY7" s="36"/>
      <c r="EIZ7" s="36"/>
      <c r="EJA7" s="36"/>
      <c r="EJB7" s="36"/>
      <c r="EJC7" s="36"/>
      <c r="EJD7" s="36"/>
      <c r="EJE7" s="36"/>
      <c r="EJF7" s="36"/>
      <c r="EJG7" s="36"/>
      <c r="EJH7" s="36"/>
      <c r="EJI7" s="36"/>
      <c r="EJJ7" s="36"/>
      <c r="EJK7" s="36"/>
      <c r="EJL7" s="36"/>
      <c r="EJM7" s="36"/>
      <c r="EJN7" s="36"/>
      <c r="EJO7" s="36"/>
      <c r="EJP7" s="36"/>
      <c r="EJQ7" s="36"/>
      <c r="EJR7" s="36"/>
      <c r="EJS7" s="36"/>
      <c r="EJT7" s="36"/>
      <c r="EJU7" s="36"/>
      <c r="EJV7" s="36"/>
      <c r="EJW7" s="36"/>
      <c r="EJX7" s="36"/>
      <c r="EJY7" s="36"/>
      <c r="EJZ7" s="36"/>
      <c r="EKA7" s="36"/>
      <c r="EKB7" s="36"/>
      <c r="EKC7" s="36"/>
      <c r="EKD7" s="36"/>
      <c r="EKE7" s="36"/>
      <c r="EKF7" s="36"/>
      <c r="EKG7" s="36"/>
      <c r="EKH7" s="36"/>
      <c r="EKI7" s="36"/>
      <c r="EKJ7" s="36"/>
      <c r="EKK7" s="36"/>
      <c r="EKL7" s="36"/>
      <c r="EKM7" s="36"/>
      <c r="EKN7" s="36"/>
      <c r="EKO7" s="36"/>
      <c r="EKP7" s="36"/>
      <c r="EKQ7" s="36"/>
      <c r="EKR7" s="36"/>
      <c r="EKS7" s="36"/>
      <c r="EKT7" s="36"/>
      <c r="EKU7" s="36"/>
      <c r="EKV7" s="36"/>
      <c r="EKW7" s="36"/>
      <c r="EKX7" s="36"/>
      <c r="EKY7" s="36"/>
      <c r="EKZ7" s="36"/>
      <c r="ELA7" s="36"/>
      <c r="ELB7" s="36"/>
      <c r="ELC7" s="36"/>
      <c r="ELD7" s="36"/>
      <c r="ELE7" s="36"/>
      <c r="ELF7" s="36"/>
      <c r="ELG7" s="36"/>
      <c r="ELH7" s="36"/>
      <c r="ELI7" s="36"/>
      <c r="ELJ7" s="36"/>
      <c r="ELK7" s="36"/>
      <c r="ELL7" s="36"/>
      <c r="ELM7" s="36"/>
      <c r="ELN7" s="36"/>
      <c r="ELO7" s="36"/>
      <c r="ELP7" s="36"/>
      <c r="ELQ7" s="36"/>
      <c r="ELR7" s="36"/>
      <c r="ELS7" s="36"/>
      <c r="ELT7" s="36"/>
      <c r="ELU7" s="36"/>
      <c r="ELV7" s="36"/>
      <c r="ELW7" s="36"/>
      <c r="ELX7" s="36"/>
      <c r="ELY7" s="36"/>
      <c r="ELZ7" s="36"/>
      <c r="EMA7" s="36"/>
      <c r="EMB7" s="36"/>
      <c r="EMC7" s="36"/>
      <c r="EMD7" s="36"/>
      <c r="EME7" s="36"/>
      <c r="EMF7" s="36"/>
      <c r="EMG7" s="36"/>
      <c r="EMH7" s="36"/>
      <c r="EMI7" s="36"/>
      <c r="EMJ7" s="36"/>
      <c r="EMK7" s="36"/>
      <c r="EML7" s="36"/>
      <c r="EMM7" s="36"/>
      <c r="EMN7" s="36"/>
      <c r="EMO7" s="36"/>
      <c r="EMP7" s="36"/>
      <c r="EMQ7" s="36"/>
      <c r="EMR7" s="36"/>
      <c r="EMS7" s="36"/>
      <c r="EMT7" s="36"/>
      <c r="EMU7" s="36"/>
      <c r="EMV7" s="36"/>
      <c r="EMW7" s="36"/>
      <c r="EMX7" s="36"/>
      <c r="EMY7" s="36"/>
      <c r="EMZ7" s="36"/>
      <c r="ENA7" s="36"/>
      <c r="ENB7" s="36"/>
      <c r="ENC7" s="36"/>
      <c r="END7" s="36"/>
      <c r="ENE7" s="36"/>
      <c r="ENF7" s="36"/>
      <c r="ENG7" s="36"/>
      <c r="ENH7" s="36"/>
      <c r="ENI7" s="36"/>
      <c r="ENJ7" s="36"/>
      <c r="ENK7" s="36"/>
      <c r="ENL7" s="36"/>
      <c r="ENM7" s="36"/>
      <c r="ENN7" s="36"/>
      <c r="ENO7" s="36"/>
      <c r="ENP7" s="36"/>
      <c r="ENQ7" s="36"/>
      <c r="ENR7" s="36"/>
      <c r="ENS7" s="36"/>
      <c r="ENT7" s="36"/>
      <c r="ENU7" s="36"/>
      <c r="ENV7" s="36"/>
      <c r="ENW7" s="36"/>
      <c r="ENX7" s="36"/>
      <c r="ENY7" s="36"/>
      <c r="ENZ7" s="36"/>
      <c r="EOA7" s="36"/>
      <c r="EOB7" s="36"/>
      <c r="EOC7" s="36"/>
      <c r="EOD7" s="36"/>
      <c r="EOE7" s="36"/>
      <c r="EOF7" s="36"/>
      <c r="EOG7" s="36"/>
      <c r="EOH7" s="36"/>
      <c r="EOI7" s="36"/>
      <c r="EOJ7" s="36"/>
      <c r="EOK7" s="36"/>
      <c r="EOL7" s="36"/>
      <c r="EOM7" s="36"/>
      <c r="EON7" s="36"/>
      <c r="EOO7" s="36"/>
      <c r="EOP7" s="36"/>
      <c r="EOQ7" s="36"/>
      <c r="EOR7" s="36"/>
      <c r="EOS7" s="36"/>
      <c r="EOT7" s="36"/>
      <c r="EOU7" s="36"/>
      <c r="EOV7" s="36"/>
      <c r="EOW7" s="36"/>
      <c r="EOX7" s="36"/>
      <c r="EOY7" s="36"/>
      <c r="EOZ7" s="36"/>
      <c r="EPA7" s="36"/>
      <c r="EPB7" s="36"/>
      <c r="EPC7" s="36"/>
      <c r="EPD7" s="36"/>
      <c r="EPE7" s="36"/>
      <c r="EPF7" s="36"/>
      <c r="EPG7" s="36"/>
      <c r="EPH7" s="36"/>
      <c r="EPI7" s="36"/>
      <c r="EPJ7" s="36"/>
      <c r="EPK7" s="36"/>
      <c r="EPL7" s="36"/>
      <c r="EPM7" s="36"/>
      <c r="EPN7" s="36"/>
      <c r="EPO7" s="36"/>
      <c r="EPP7" s="36"/>
      <c r="EPQ7" s="36"/>
      <c r="EPR7" s="36"/>
      <c r="EPS7" s="36"/>
      <c r="EPT7" s="36"/>
      <c r="EPU7" s="36"/>
      <c r="EPV7" s="36"/>
      <c r="EPW7" s="36"/>
      <c r="EPX7" s="36"/>
      <c r="EPY7" s="36"/>
      <c r="EPZ7" s="36"/>
      <c r="EQA7" s="36"/>
      <c r="EQB7" s="36"/>
      <c r="EQC7" s="36"/>
      <c r="EQD7" s="36"/>
      <c r="EQE7" s="36"/>
      <c r="EQF7" s="36"/>
      <c r="EQG7" s="36"/>
      <c r="EQH7" s="36"/>
      <c r="EQI7" s="36"/>
      <c r="EQJ7" s="36"/>
      <c r="EQK7" s="36"/>
      <c r="EQL7" s="36"/>
      <c r="EQM7" s="36"/>
      <c r="EQN7" s="36"/>
      <c r="EQO7" s="36"/>
      <c r="EQP7" s="36"/>
      <c r="EQQ7" s="36"/>
      <c r="EQR7" s="36"/>
      <c r="EQS7" s="36"/>
      <c r="EQT7" s="36"/>
      <c r="EQU7" s="36"/>
      <c r="EQV7" s="36"/>
      <c r="EQW7" s="36"/>
      <c r="EQX7" s="36"/>
      <c r="EQY7" s="36"/>
      <c r="EQZ7" s="36"/>
      <c r="ERA7" s="36"/>
      <c r="ERB7" s="36"/>
      <c r="ERC7" s="36"/>
      <c r="ERD7" s="36"/>
      <c r="ERE7" s="36"/>
      <c r="ERF7" s="36"/>
      <c r="ERG7" s="36"/>
      <c r="ERH7" s="36"/>
      <c r="ERI7" s="36"/>
      <c r="ERJ7" s="36"/>
      <c r="ERK7" s="36"/>
      <c r="ERL7" s="36"/>
      <c r="ERM7" s="36"/>
      <c r="ERN7" s="36"/>
      <c r="ERO7" s="36"/>
      <c r="ERP7" s="36"/>
      <c r="ERQ7" s="36"/>
      <c r="ERR7" s="36"/>
      <c r="ERS7" s="36"/>
      <c r="ERT7" s="36"/>
      <c r="ERU7" s="36"/>
      <c r="ERV7" s="36"/>
      <c r="ERW7" s="36"/>
      <c r="ERX7" s="36"/>
      <c r="ERY7" s="36"/>
      <c r="ERZ7" s="36"/>
      <c r="ESA7" s="36"/>
      <c r="ESB7" s="36"/>
      <c r="ESC7" s="36"/>
      <c r="ESD7" s="36"/>
      <c r="ESE7" s="36"/>
      <c r="ESF7" s="36"/>
      <c r="ESG7" s="36"/>
      <c r="ESH7" s="36"/>
      <c r="ESI7" s="36"/>
      <c r="ESJ7" s="36"/>
      <c r="ESK7" s="36"/>
      <c r="ESL7" s="36"/>
      <c r="ESM7" s="36"/>
      <c r="ESN7" s="36"/>
      <c r="ESO7" s="36"/>
      <c r="ESP7" s="36"/>
      <c r="ESQ7" s="36"/>
      <c r="ESR7" s="36"/>
      <c r="ESS7" s="36"/>
      <c r="EST7" s="36"/>
      <c r="ESU7" s="36"/>
      <c r="ESV7" s="36"/>
      <c r="ESW7" s="36"/>
      <c r="ESX7" s="36"/>
      <c r="ESY7" s="36"/>
      <c r="ESZ7" s="36"/>
      <c r="ETA7" s="36"/>
      <c r="ETB7" s="36"/>
      <c r="ETC7" s="36"/>
      <c r="ETD7" s="36"/>
      <c r="ETE7" s="36"/>
      <c r="ETF7" s="36"/>
      <c r="ETG7" s="36"/>
      <c r="ETH7" s="36"/>
      <c r="ETI7" s="36"/>
      <c r="ETJ7" s="36"/>
      <c r="ETK7" s="36"/>
      <c r="ETL7" s="36"/>
      <c r="ETM7" s="36"/>
      <c r="ETN7" s="36"/>
      <c r="ETO7" s="36"/>
      <c r="ETP7" s="36"/>
      <c r="ETQ7" s="36"/>
      <c r="ETR7" s="36"/>
      <c r="ETS7" s="36"/>
      <c r="ETT7" s="36"/>
      <c r="ETU7" s="36"/>
      <c r="ETV7" s="36"/>
      <c r="ETW7" s="36"/>
      <c r="ETX7" s="36"/>
      <c r="ETY7" s="36"/>
      <c r="ETZ7" s="36"/>
      <c r="EUA7" s="36"/>
      <c r="EUB7" s="36"/>
      <c r="EUC7" s="36"/>
      <c r="EUD7" s="36"/>
      <c r="EUE7" s="36"/>
      <c r="EUF7" s="36"/>
      <c r="EUG7" s="36"/>
      <c r="EUH7" s="36"/>
      <c r="EUI7" s="36"/>
      <c r="EUJ7" s="36"/>
      <c r="EUK7" s="36"/>
      <c r="EUL7" s="36"/>
      <c r="EUM7" s="36"/>
      <c r="EUN7" s="36"/>
      <c r="EUO7" s="36"/>
      <c r="EUP7" s="36"/>
      <c r="EUQ7" s="36"/>
      <c r="EUR7" s="36"/>
      <c r="EUS7" s="36"/>
      <c r="EUT7" s="36"/>
      <c r="EUU7" s="36"/>
      <c r="EUV7" s="36"/>
      <c r="EUW7" s="36"/>
      <c r="EUX7" s="36"/>
      <c r="EUY7" s="36"/>
      <c r="EUZ7" s="36"/>
      <c r="EVA7" s="36"/>
      <c r="EVB7" s="36"/>
      <c r="EVC7" s="36"/>
      <c r="EVD7" s="36"/>
      <c r="EVE7" s="36"/>
      <c r="EVF7" s="36"/>
      <c r="EVG7" s="36"/>
      <c r="EVH7" s="36"/>
      <c r="EVI7" s="36"/>
      <c r="EVJ7" s="36"/>
      <c r="EVK7" s="36"/>
      <c r="EVL7" s="36"/>
      <c r="EVM7" s="36"/>
      <c r="EVN7" s="36"/>
      <c r="EVO7" s="36"/>
      <c r="EVP7" s="36"/>
      <c r="EVQ7" s="36"/>
      <c r="EVR7" s="36"/>
      <c r="EVS7" s="36"/>
      <c r="EVT7" s="36"/>
      <c r="EVU7" s="36"/>
      <c r="EVV7" s="36"/>
      <c r="EVW7" s="36"/>
      <c r="EVX7" s="36"/>
      <c r="EVY7" s="36"/>
      <c r="EVZ7" s="36"/>
      <c r="EWA7" s="36"/>
      <c r="EWB7" s="36"/>
      <c r="EWC7" s="36"/>
      <c r="EWD7" s="36"/>
      <c r="EWE7" s="36"/>
      <c r="EWF7" s="36"/>
      <c r="EWG7" s="36"/>
      <c r="EWH7" s="36"/>
      <c r="EWI7" s="36"/>
      <c r="EWJ7" s="36"/>
      <c r="EWK7" s="36"/>
      <c r="EWL7" s="36"/>
      <c r="EWM7" s="36"/>
      <c r="EWN7" s="36"/>
      <c r="EWO7" s="36"/>
      <c r="EWP7" s="36"/>
      <c r="EWQ7" s="36"/>
      <c r="EWR7" s="36"/>
      <c r="EWS7" s="36"/>
      <c r="EWT7" s="36"/>
      <c r="EWU7" s="36"/>
      <c r="EWV7" s="36"/>
      <c r="EWW7" s="36"/>
      <c r="EWX7" s="36"/>
      <c r="EWY7" s="36"/>
      <c r="EWZ7" s="36"/>
      <c r="EXA7" s="36"/>
      <c r="EXB7" s="36"/>
      <c r="EXC7" s="36"/>
      <c r="EXD7" s="36"/>
      <c r="EXE7" s="36"/>
      <c r="EXF7" s="36"/>
      <c r="EXG7" s="36"/>
      <c r="EXH7" s="36"/>
      <c r="EXI7" s="36"/>
      <c r="EXJ7" s="36"/>
      <c r="EXK7" s="36"/>
      <c r="EXL7" s="36"/>
      <c r="EXM7" s="36"/>
      <c r="EXN7" s="36"/>
      <c r="EXO7" s="36"/>
      <c r="EXP7" s="36"/>
      <c r="EXQ7" s="36"/>
      <c r="EXR7" s="36"/>
      <c r="EXS7" s="36"/>
      <c r="EXT7" s="36"/>
      <c r="EXU7" s="36"/>
      <c r="EXV7" s="36"/>
      <c r="EXW7" s="36"/>
      <c r="EXX7" s="36"/>
      <c r="EXY7" s="36"/>
      <c r="EXZ7" s="36"/>
      <c r="EYA7" s="36"/>
      <c r="EYB7" s="36"/>
      <c r="EYC7" s="36"/>
      <c r="EYD7" s="36"/>
      <c r="EYE7" s="36"/>
      <c r="EYF7" s="36"/>
      <c r="EYG7" s="36"/>
      <c r="EYH7" s="36"/>
      <c r="EYI7" s="36"/>
      <c r="EYJ7" s="36"/>
      <c r="EYK7" s="36"/>
      <c r="EYL7" s="36"/>
      <c r="EYM7" s="36"/>
      <c r="EYN7" s="36"/>
      <c r="EYO7" s="36"/>
      <c r="EYP7" s="36"/>
      <c r="EYQ7" s="36"/>
      <c r="EYR7" s="36"/>
      <c r="EYS7" s="36"/>
      <c r="EYT7" s="36"/>
      <c r="EYU7" s="36"/>
      <c r="EYV7" s="36"/>
      <c r="EYW7" s="36"/>
      <c r="EYX7" s="36"/>
      <c r="EYY7" s="36"/>
      <c r="EYZ7" s="36"/>
      <c r="EZA7" s="36"/>
      <c r="EZB7" s="36"/>
      <c r="EZC7" s="36"/>
      <c r="EZD7" s="36"/>
      <c r="EZE7" s="36"/>
      <c r="EZF7" s="36"/>
      <c r="EZG7" s="36"/>
      <c r="EZH7" s="36"/>
      <c r="EZI7" s="36"/>
      <c r="EZJ7" s="36"/>
      <c r="EZK7" s="36"/>
      <c r="EZL7" s="36"/>
      <c r="EZM7" s="36"/>
      <c r="EZN7" s="36"/>
      <c r="EZO7" s="36"/>
      <c r="EZP7" s="36"/>
      <c r="EZQ7" s="36"/>
      <c r="EZR7" s="36"/>
      <c r="EZS7" s="36"/>
      <c r="EZT7" s="36"/>
      <c r="EZU7" s="36"/>
      <c r="EZV7" s="36"/>
      <c r="EZW7" s="36"/>
      <c r="EZX7" s="36"/>
      <c r="EZY7" s="36"/>
      <c r="EZZ7" s="36"/>
      <c r="FAA7" s="36"/>
      <c r="FAB7" s="36"/>
      <c r="FAC7" s="36"/>
      <c r="FAD7" s="36"/>
      <c r="FAE7" s="36"/>
      <c r="FAF7" s="36"/>
      <c r="FAG7" s="36"/>
      <c r="FAH7" s="36"/>
      <c r="FAI7" s="36"/>
      <c r="FAJ7" s="36"/>
      <c r="FAK7" s="36"/>
      <c r="FAL7" s="36"/>
      <c r="FAM7" s="36"/>
      <c r="FAN7" s="36"/>
      <c r="FAO7" s="36"/>
      <c r="FAP7" s="36"/>
      <c r="FAQ7" s="36"/>
      <c r="FAR7" s="36"/>
      <c r="FAS7" s="36"/>
      <c r="FAT7" s="36"/>
      <c r="FAU7" s="36"/>
      <c r="FAV7" s="36"/>
      <c r="FAW7" s="36"/>
      <c r="FAX7" s="36"/>
      <c r="FAY7" s="36"/>
      <c r="FAZ7" s="36"/>
      <c r="FBA7" s="36"/>
      <c r="FBB7" s="36"/>
      <c r="FBC7" s="36"/>
      <c r="FBD7" s="36"/>
      <c r="FBE7" s="36"/>
      <c r="FBF7" s="36"/>
      <c r="FBG7" s="36"/>
      <c r="FBH7" s="36"/>
      <c r="FBI7" s="36"/>
      <c r="FBJ7" s="36"/>
      <c r="FBK7" s="36"/>
      <c r="FBL7" s="36"/>
      <c r="FBM7" s="36"/>
      <c r="FBN7" s="36"/>
      <c r="FBO7" s="36"/>
      <c r="FBP7" s="36"/>
      <c r="FBQ7" s="36"/>
      <c r="FBR7" s="36"/>
      <c r="FBS7" s="36"/>
      <c r="FBT7" s="36"/>
      <c r="FBU7" s="36"/>
      <c r="FBV7" s="36"/>
      <c r="FBW7" s="36"/>
      <c r="FBX7" s="36"/>
      <c r="FBY7" s="36"/>
      <c r="FBZ7" s="36"/>
      <c r="FCA7" s="36"/>
      <c r="FCB7" s="36"/>
      <c r="FCC7" s="36"/>
      <c r="FCD7" s="36"/>
      <c r="FCE7" s="36"/>
      <c r="FCF7" s="36"/>
      <c r="FCG7" s="36"/>
      <c r="FCH7" s="36"/>
      <c r="FCI7" s="36"/>
      <c r="FCJ7" s="36"/>
      <c r="FCK7" s="36"/>
      <c r="FCL7" s="36"/>
      <c r="FCM7" s="36"/>
      <c r="FCN7" s="36"/>
      <c r="FCO7" s="36"/>
      <c r="FCP7" s="36"/>
      <c r="FCQ7" s="36"/>
      <c r="FCR7" s="36"/>
      <c r="FCS7" s="36"/>
      <c r="FCT7" s="36"/>
      <c r="FCU7" s="36"/>
      <c r="FCV7" s="36"/>
      <c r="FCW7" s="36"/>
      <c r="FCX7" s="36"/>
      <c r="FCY7" s="36"/>
      <c r="FCZ7" s="36"/>
      <c r="FDA7" s="36"/>
      <c r="FDB7" s="36"/>
      <c r="FDC7" s="36"/>
      <c r="FDD7" s="36"/>
      <c r="FDE7" s="36"/>
      <c r="FDF7" s="36"/>
      <c r="FDG7" s="36"/>
      <c r="FDH7" s="36"/>
      <c r="FDI7" s="36"/>
      <c r="FDJ7" s="36"/>
      <c r="FDK7" s="36"/>
      <c r="FDL7" s="36"/>
      <c r="FDM7" s="36"/>
      <c r="FDN7" s="36"/>
      <c r="FDO7" s="36"/>
      <c r="FDP7" s="36"/>
      <c r="FDQ7" s="36"/>
      <c r="FDR7" s="36"/>
      <c r="FDS7" s="36"/>
      <c r="FDT7" s="36"/>
      <c r="FDU7" s="36"/>
      <c r="FDV7" s="36"/>
      <c r="FDW7" s="36"/>
      <c r="FDX7" s="36"/>
      <c r="FDY7" s="36"/>
      <c r="FDZ7" s="36"/>
      <c r="FEA7" s="36"/>
      <c r="FEB7" s="36"/>
      <c r="FEC7" s="36"/>
      <c r="FED7" s="36"/>
      <c r="FEE7" s="36"/>
      <c r="FEF7" s="36"/>
      <c r="FEG7" s="36"/>
      <c r="FEH7" s="36"/>
      <c r="FEI7" s="36"/>
      <c r="FEJ7" s="36"/>
      <c r="FEK7" s="36"/>
      <c r="FEL7" s="36"/>
      <c r="FEM7" s="36"/>
      <c r="FEN7" s="36"/>
      <c r="FEO7" s="36"/>
      <c r="FEP7" s="36"/>
      <c r="FEQ7" s="36"/>
      <c r="FER7" s="36"/>
      <c r="FES7" s="36"/>
      <c r="FET7" s="36"/>
      <c r="FEU7" s="36"/>
      <c r="FEV7" s="36"/>
      <c r="FEW7" s="36"/>
      <c r="FEX7" s="36"/>
      <c r="FEY7" s="36"/>
      <c r="FEZ7" s="36"/>
      <c r="FFA7" s="36"/>
      <c r="FFB7" s="36"/>
      <c r="FFC7" s="36"/>
      <c r="FFD7" s="36"/>
      <c r="FFE7" s="36"/>
      <c r="FFF7" s="36"/>
      <c r="FFG7" s="36"/>
      <c r="FFH7" s="36"/>
      <c r="FFI7" s="36"/>
      <c r="FFJ7" s="36"/>
      <c r="FFK7" s="36"/>
      <c r="FFL7" s="36"/>
      <c r="FFM7" s="36"/>
      <c r="FFN7" s="36"/>
      <c r="FFO7" s="36"/>
      <c r="FFP7" s="36"/>
      <c r="FFQ7" s="36"/>
      <c r="FFR7" s="36"/>
      <c r="FFS7" s="36"/>
      <c r="FFT7" s="36"/>
      <c r="FFU7" s="36"/>
      <c r="FFV7" s="36"/>
      <c r="FFW7" s="36"/>
      <c r="FFX7" s="36"/>
      <c r="FFY7" s="36"/>
      <c r="FFZ7" s="36"/>
      <c r="FGA7" s="36"/>
      <c r="FGB7" s="36"/>
      <c r="FGC7" s="36"/>
      <c r="FGD7" s="36"/>
      <c r="FGE7" s="36"/>
      <c r="FGF7" s="36"/>
      <c r="FGG7" s="36"/>
      <c r="FGH7" s="36"/>
      <c r="FGI7" s="36"/>
      <c r="FGJ7" s="36"/>
      <c r="FGK7" s="36"/>
      <c r="FGL7" s="36"/>
      <c r="FGM7" s="36"/>
      <c r="FGN7" s="36"/>
      <c r="FGO7" s="36"/>
      <c r="FGP7" s="36"/>
      <c r="FGQ7" s="36"/>
      <c r="FGR7" s="36"/>
      <c r="FGS7" s="36"/>
      <c r="FGT7" s="36"/>
      <c r="FGU7" s="36"/>
      <c r="FGV7" s="36"/>
      <c r="FGW7" s="36"/>
      <c r="FGX7" s="36"/>
      <c r="FGY7" s="36"/>
      <c r="FGZ7" s="36"/>
      <c r="FHA7" s="36"/>
      <c r="FHB7" s="36"/>
      <c r="FHC7" s="36"/>
      <c r="FHD7" s="36"/>
      <c r="FHE7" s="36"/>
      <c r="FHF7" s="36"/>
      <c r="FHG7" s="36"/>
      <c r="FHH7" s="36"/>
      <c r="FHI7" s="36"/>
      <c r="FHJ7" s="36"/>
      <c r="FHK7" s="36"/>
      <c r="FHL7" s="36"/>
      <c r="FHM7" s="36"/>
      <c r="FHN7" s="36"/>
      <c r="FHO7" s="36"/>
      <c r="FHP7" s="36"/>
      <c r="FHQ7" s="36"/>
      <c r="FHR7" s="36"/>
      <c r="FHS7" s="36"/>
      <c r="FHT7" s="36"/>
      <c r="FHU7" s="36"/>
      <c r="FHV7" s="36"/>
      <c r="FHW7" s="36"/>
      <c r="FHX7" s="36"/>
      <c r="FHY7" s="36"/>
      <c r="FHZ7" s="36"/>
      <c r="FIA7" s="36"/>
      <c r="FIB7" s="36"/>
      <c r="FIC7" s="36"/>
      <c r="FID7" s="36"/>
      <c r="FIE7" s="36"/>
      <c r="FIF7" s="36"/>
      <c r="FIG7" s="36"/>
      <c r="FIH7" s="36"/>
      <c r="FII7" s="36"/>
      <c r="FIJ7" s="36"/>
      <c r="FIK7" s="36"/>
      <c r="FIL7" s="36"/>
      <c r="FIM7" s="36"/>
      <c r="FIN7" s="36"/>
      <c r="FIO7" s="36"/>
      <c r="FIP7" s="36"/>
      <c r="FIQ7" s="36"/>
      <c r="FIR7" s="36"/>
      <c r="FIS7" s="36"/>
      <c r="FIT7" s="36"/>
      <c r="FIU7" s="36"/>
      <c r="FIV7" s="36"/>
      <c r="FIW7" s="36"/>
      <c r="FIX7" s="36"/>
      <c r="FIY7" s="36"/>
      <c r="FIZ7" s="36"/>
      <c r="FJA7" s="36"/>
      <c r="FJB7" s="36"/>
      <c r="FJC7" s="36"/>
      <c r="FJD7" s="36"/>
      <c r="FJE7" s="36"/>
      <c r="FJF7" s="36"/>
      <c r="FJG7" s="36"/>
      <c r="FJH7" s="36"/>
      <c r="FJI7" s="36"/>
      <c r="FJJ7" s="36"/>
      <c r="FJK7" s="36"/>
      <c r="FJL7" s="36"/>
      <c r="FJM7" s="36"/>
      <c r="FJN7" s="36"/>
      <c r="FJO7" s="36"/>
      <c r="FJP7" s="36"/>
      <c r="FJQ7" s="36"/>
      <c r="FJR7" s="36"/>
      <c r="FJS7" s="36"/>
      <c r="FJT7" s="36"/>
      <c r="FJU7" s="36"/>
      <c r="FJV7" s="36"/>
      <c r="FJW7" s="36"/>
      <c r="FJX7" s="36"/>
      <c r="FJY7" s="36"/>
      <c r="FJZ7" s="36"/>
      <c r="FKA7" s="36"/>
      <c r="FKB7" s="36"/>
      <c r="FKC7" s="36"/>
      <c r="FKD7" s="36"/>
      <c r="FKE7" s="36"/>
      <c r="FKF7" s="36"/>
      <c r="FKG7" s="36"/>
      <c r="FKH7" s="36"/>
      <c r="FKI7" s="36"/>
      <c r="FKJ7" s="36"/>
      <c r="FKK7" s="36"/>
      <c r="FKL7" s="36"/>
      <c r="FKM7" s="36"/>
      <c r="FKN7" s="36"/>
      <c r="FKO7" s="36"/>
      <c r="FKP7" s="36"/>
      <c r="FKQ7" s="36"/>
      <c r="FKR7" s="36"/>
      <c r="FKS7" s="36"/>
      <c r="FKT7" s="36"/>
      <c r="FKU7" s="36"/>
      <c r="FKV7" s="36"/>
      <c r="FKW7" s="36"/>
      <c r="FKX7" s="36"/>
      <c r="FKY7" s="36"/>
      <c r="FKZ7" s="36"/>
      <c r="FLA7" s="36"/>
      <c r="FLB7" s="36"/>
      <c r="FLC7" s="36"/>
      <c r="FLD7" s="36"/>
      <c r="FLE7" s="36"/>
      <c r="FLF7" s="36"/>
      <c r="FLG7" s="36"/>
      <c r="FLH7" s="36"/>
      <c r="FLI7" s="36"/>
      <c r="FLJ7" s="36"/>
      <c r="FLK7" s="36"/>
      <c r="FLL7" s="36"/>
      <c r="FLM7" s="36"/>
      <c r="FLN7" s="36"/>
      <c r="FLO7" s="36"/>
      <c r="FLP7" s="36"/>
      <c r="FLQ7" s="36"/>
      <c r="FLR7" s="36"/>
      <c r="FLS7" s="36"/>
      <c r="FLT7" s="36"/>
      <c r="FLU7" s="36"/>
      <c r="FLV7" s="36"/>
      <c r="FLW7" s="36"/>
      <c r="FLX7" s="36"/>
      <c r="FLY7" s="36"/>
      <c r="FLZ7" s="36"/>
      <c r="FMA7" s="36"/>
      <c r="FMB7" s="36"/>
      <c r="FMC7" s="36"/>
      <c r="FMD7" s="36"/>
      <c r="FME7" s="36"/>
      <c r="FMF7" s="36"/>
      <c r="FMG7" s="36"/>
      <c r="FMH7" s="36"/>
      <c r="FMI7" s="36"/>
      <c r="FMJ7" s="36"/>
      <c r="FMK7" s="36"/>
      <c r="FML7" s="36"/>
      <c r="FMM7" s="36"/>
      <c r="FMN7" s="36"/>
      <c r="FMO7" s="36"/>
      <c r="FMP7" s="36"/>
      <c r="FMQ7" s="36"/>
      <c r="FMR7" s="36"/>
      <c r="FMS7" s="36"/>
      <c r="FMT7" s="36"/>
      <c r="FMU7" s="36"/>
      <c r="FMV7" s="36"/>
      <c r="FMW7" s="36"/>
      <c r="FMX7" s="36"/>
      <c r="FMY7" s="36"/>
      <c r="FMZ7" s="36"/>
      <c r="FNA7" s="36"/>
      <c r="FNB7" s="36"/>
      <c r="FNC7" s="36"/>
      <c r="FND7" s="36"/>
      <c r="FNE7" s="36"/>
      <c r="FNF7" s="36"/>
      <c r="FNG7" s="36"/>
      <c r="FNH7" s="36"/>
      <c r="FNI7" s="36"/>
      <c r="FNJ7" s="36"/>
      <c r="FNK7" s="36"/>
      <c r="FNL7" s="36"/>
      <c r="FNM7" s="36"/>
      <c r="FNN7" s="36"/>
      <c r="FNO7" s="36"/>
      <c r="FNP7" s="36"/>
      <c r="FNQ7" s="36"/>
      <c r="FNR7" s="36"/>
      <c r="FNS7" s="36"/>
      <c r="FNT7" s="36"/>
      <c r="FNU7" s="36"/>
      <c r="FNV7" s="36"/>
      <c r="FNW7" s="36"/>
      <c r="FNX7" s="36"/>
      <c r="FNY7" s="36"/>
      <c r="FNZ7" s="36"/>
      <c r="FOA7" s="36"/>
      <c r="FOB7" s="36"/>
      <c r="FOC7" s="36"/>
      <c r="FOD7" s="36"/>
      <c r="FOE7" s="36"/>
      <c r="FOF7" s="36"/>
      <c r="FOG7" s="36"/>
      <c r="FOH7" s="36"/>
      <c r="FOI7" s="36"/>
      <c r="FOJ7" s="36"/>
      <c r="FOK7" s="36"/>
      <c r="FOL7" s="36"/>
      <c r="FOM7" s="36"/>
      <c r="FON7" s="36"/>
      <c r="FOO7" s="36"/>
      <c r="FOP7" s="36"/>
      <c r="FOQ7" s="36"/>
      <c r="FOR7" s="36"/>
      <c r="FOS7" s="36"/>
      <c r="FOT7" s="36"/>
      <c r="FOU7" s="36"/>
      <c r="FOV7" s="36"/>
      <c r="FOW7" s="36"/>
      <c r="FOX7" s="36"/>
      <c r="FOY7" s="36"/>
      <c r="FOZ7" s="36"/>
      <c r="FPA7" s="36"/>
      <c r="FPB7" s="36"/>
      <c r="FPC7" s="36"/>
      <c r="FPD7" s="36"/>
      <c r="FPE7" s="36"/>
      <c r="FPF7" s="36"/>
      <c r="FPG7" s="36"/>
      <c r="FPH7" s="36"/>
      <c r="FPI7" s="36"/>
      <c r="FPJ7" s="36"/>
      <c r="FPK7" s="36"/>
      <c r="FPL7" s="36"/>
      <c r="FPM7" s="36"/>
      <c r="FPN7" s="36"/>
      <c r="FPO7" s="36"/>
      <c r="FPP7" s="36"/>
      <c r="FPQ7" s="36"/>
      <c r="FPR7" s="36"/>
      <c r="FPS7" s="36"/>
      <c r="FPT7" s="36"/>
      <c r="FPU7" s="36"/>
      <c r="FPV7" s="36"/>
      <c r="FPW7" s="36"/>
      <c r="FPX7" s="36"/>
      <c r="FPY7" s="36"/>
      <c r="FPZ7" s="36"/>
      <c r="FQA7" s="36"/>
      <c r="FQB7" s="36"/>
      <c r="FQC7" s="36"/>
      <c r="FQD7" s="36"/>
      <c r="FQE7" s="36"/>
      <c r="FQF7" s="36"/>
      <c r="FQG7" s="36"/>
      <c r="FQH7" s="36"/>
      <c r="FQI7" s="36"/>
      <c r="FQJ7" s="36"/>
      <c r="FQK7" s="36"/>
      <c r="FQL7" s="36"/>
      <c r="FQM7" s="36"/>
      <c r="FQN7" s="36"/>
      <c r="FQO7" s="36"/>
      <c r="FQP7" s="36"/>
      <c r="FQQ7" s="36"/>
      <c r="FQR7" s="36"/>
      <c r="FQS7" s="36"/>
      <c r="FQT7" s="36"/>
      <c r="FQU7" s="36"/>
      <c r="FQV7" s="36"/>
      <c r="FQW7" s="36"/>
      <c r="FQX7" s="36"/>
      <c r="FQY7" s="36"/>
      <c r="FQZ7" s="36"/>
      <c r="FRA7" s="36"/>
      <c r="FRB7" s="36"/>
      <c r="FRC7" s="36"/>
      <c r="FRD7" s="36"/>
      <c r="FRE7" s="36"/>
      <c r="FRF7" s="36"/>
      <c r="FRG7" s="36"/>
      <c r="FRH7" s="36"/>
      <c r="FRI7" s="36"/>
      <c r="FRJ7" s="36"/>
      <c r="FRK7" s="36"/>
      <c r="FRL7" s="36"/>
      <c r="FRM7" s="36"/>
      <c r="FRN7" s="36"/>
      <c r="FRO7" s="36"/>
      <c r="FRP7" s="36"/>
      <c r="FRQ7" s="36"/>
      <c r="FRR7" s="36"/>
      <c r="FRS7" s="36"/>
      <c r="FRT7" s="36"/>
      <c r="FRU7" s="36"/>
      <c r="FRV7" s="36"/>
      <c r="FRW7" s="36"/>
      <c r="FRX7" s="36"/>
      <c r="FRY7" s="36"/>
      <c r="FRZ7" s="36"/>
      <c r="FSA7" s="36"/>
      <c r="FSB7" s="36"/>
      <c r="FSC7" s="36"/>
      <c r="FSD7" s="36"/>
      <c r="FSE7" s="36"/>
      <c r="FSF7" s="36"/>
      <c r="FSG7" s="36"/>
      <c r="FSH7" s="36"/>
      <c r="FSI7" s="36"/>
      <c r="FSJ7" s="36"/>
      <c r="FSK7" s="36"/>
      <c r="FSL7" s="36"/>
      <c r="FSM7" s="36"/>
      <c r="FSN7" s="36"/>
      <c r="FSO7" s="36"/>
      <c r="FSP7" s="36"/>
      <c r="FSQ7" s="36"/>
      <c r="FSR7" s="36"/>
      <c r="FSS7" s="36"/>
      <c r="FST7" s="36"/>
      <c r="FSU7" s="36"/>
      <c r="FSV7" s="36"/>
      <c r="FSW7" s="36"/>
      <c r="FSX7" s="36"/>
      <c r="FSY7" s="36"/>
      <c r="FSZ7" s="36"/>
      <c r="FTA7" s="36"/>
      <c r="FTB7" s="36"/>
      <c r="FTC7" s="36"/>
      <c r="FTD7" s="36"/>
      <c r="FTE7" s="36"/>
      <c r="FTF7" s="36"/>
      <c r="FTG7" s="36"/>
      <c r="FTH7" s="36"/>
      <c r="FTI7" s="36"/>
      <c r="FTJ7" s="36"/>
      <c r="FTK7" s="36"/>
      <c r="FTL7" s="36"/>
      <c r="FTM7" s="36"/>
      <c r="FTN7" s="36"/>
      <c r="FTO7" s="36"/>
      <c r="FTP7" s="36"/>
      <c r="FTQ7" s="36"/>
      <c r="FTR7" s="36"/>
      <c r="FTS7" s="36"/>
      <c r="FTT7" s="36"/>
      <c r="FTU7" s="36"/>
      <c r="FTV7" s="36"/>
      <c r="FTW7" s="36"/>
      <c r="FTX7" s="36"/>
      <c r="FTY7" s="36"/>
      <c r="FTZ7" s="36"/>
      <c r="FUA7" s="36"/>
      <c r="FUB7" s="36"/>
      <c r="FUC7" s="36"/>
      <c r="FUD7" s="36"/>
      <c r="FUE7" s="36"/>
      <c r="FUF7" s="36"/>
      <c r="FUG7" s="36"/>
      <c r="FUH7" s="36"/>
      <c r="FUI7" s="36"/>
      <c r="FUJ7" s="36"/>
      <c r="FUK7" s="36"/>
      <c r="FUL7" s="36"/>
      <c r="FUM7" s="36"/>
      <c r="FUN7" s="36"/>
      <c r="FUO7" s="36"/>
      <c r="FUP7" s="36"/>
      <c r="FUQ7" s="36"/>
      <c r="FUR7" s="36"/>
      <c r="FUS7" s="36"/>
      <c r="FUT7" s="36"/>
      <c r="FUU7" s="36"/>
      <c r="FUV7" s="36"/>
      <c r="FUW7" s="36"/>
      <c r="FUX7" s="36"/>
      <c r="FUY7" s="36"/>
      <c r="FUZ7" s="36"/>
      <c r="FVA7" s="36"/>
      <c r="FVB7" s="36"/>
      <c r="FVC7" s="36"/>
      <c r="FVD7" s="36"/>
      <c r="FVE7" s="36"/>
      <c r="FVF7" s="36"/>
      <c r="FVG7" s="36"/>
      <c r="FVH7" s="36"/>
      <c r="FVI7" s="36"/>
      <c r="FVJ7" s="36"/>
      <c r="FVK7" s="36"/>
      <c r="FVL7" s="36"/>
      <c r="FVM7" s="36"/>
      <c r="FVN7" s="36"/>
      <c r="FVO7" s="36"/>
      <c r="FVP7" s="36"/>
      <c r="FVQ7" s="36"/>
      <c r="FVR7" s="36"/>
      <c r="FVS7" s="36"/>
      <c r="FVT7" s="36"/>
      <c r="FVU7" s="36"/>
      <c r="FVV7" s="36"/>
      <c r="FVW7" s="36"/>
      <c r="FVX7" s="36"/>
      <c r="FVY7" s="36"/>
      <c r="FVZ7" s="36"/>
      <c r="FWA7" s="36"/>
      <c r="FWB7" s="36"/>
      <c r="FWC7" s="36"/>
      <c r="FWD7" s="36"/>
      <c r="FWE7" s="36"/>
      <c r="FWF7" s="36"/>
      <c r="FWG7" s="36"/>
      <c r="FWH7" s="36"/>
      <c r="FWI7" s="36"/>
      <c r="FWJ7" s="36"/>
      <c r="FWK7" s="36"/>
      <c r="FWL7" s="36"/>
      <c r="FWM7" s="36"/>
      <c r="FWN7" s="36"/>
      <c r="FWO7" s="36"/>
      <c r="FWP7" s="36"/>
      <c r="FWQ7" s="36"/>
      <c r="FWR7" s="36"/>
      <c r="FWS7" s="36"/>
      <c r="FWT7" s="36"/>
      <c r="FWU7" s="36"/>
      <c r="FWV7" s="36"/>
      <c r="FWW7" s="36"/>
      <c r="FWX7" s="36"/>
      <c r="FWY7" s="36"/>
      <c r="FWZ7" s="36"/>
      <c r="FXA7" s="36"/>
      <c r="FXB7" s="36"/>
      <c r="FXC7" s="36"/>
      <c r="FXD7" s="36"/>
      <c r="FXE7" s="36"/>
      <c r="FXF7" s="36"/>
      <c r="FXG7" s="36"/>
      <c r="FXH7" s="36"/>
      <c r="FXI7" s="36"/>
      <c r="FXJ7" s="36"/>
      <c r="FXK7" s="36"/>
      <c r="FXL7" s="36"/>
      <c r="FXM7" s="36"/>
      <c r="FXN7" s="36"/>
      <c r="FXO7" s="36"/>
      <c r="FXP7" s="36"/>
      <c r="FXQ7" s="36"/>
      <c r="FXR7" s="36"/>
      <c r="FXS7" s="36"/>
      <c r="FXT7" s="36"/>
      <c r="FXU7" s="36"/>
      <c r="FXV7" s="36"/>
      <c r="FXW7" s="36"/>
      <c r="FXX7" s="36"/>
      <c r="FXY7" s="36"/>
      <c r="FXZ7" s="36"/>
      <c r="FYA7" s="36"/>
      <c r="FYB7" s="36"/>
      <c r="FYC7" s="36"/>
      <c r="FYD7" s="36"/>
      <c r="FYE7" s="36"/>
      <c r="FYF7" s="36"/>
      <c r="FYG7" s="36"/>
      <c r="FYH7" s="36"/>
      <c r="FYI7" s="36"/>
      <c r="FYJ7" s="36"/>
      <c r="FYK7" s="36"/>
      <c r="FYL7" s="36"/>
      <c r="FYM7" s="36"/>
      <c r="FYN7" s="36"/>
      <c r="FYO7" s="36"/>
      <c r="FYP7" s="36"/>
      <c r="FYQ7" s="36"/>
      <c r="FYR7" s="36"/>
      <c r="FYS7" s="36"/>
      <c r="FYT7" s="36"/>
      <c r="FYU7" s="36"/>
      <c r="FYV7" s="36"/>
      <c r="FYW7" s="36"/>
      <c r="FYX7" s="36"/>
      <c r="FYY7" s="36"/>
      <c r="FYZ7" s="36"/>
      <c r="FZA7" s="36"/>
      <c r="FZB7" s="36"/>
      <c r="FZC7" s="36"/>
      <c r="FZD7" s="36"/>
      <c r="FZE7" s="36"/>
      <c r="FZF7" s="36"/>
      <c r="FZG7" s="36"/>
      <c r="FZH7" s="36"/>
      <c r="FZI7" s="36"/>
      <c r="FZJ7" s="36"/>
      <c r="FZK7" s="36"/>
      <c r="FZL7" s="36"/>
      <c r="FZM7" s="36"/>
      <c r="FZN7" s="36"/>
      <c r="FZO7" s="36"/>
      <c r="FZP7" s="36"/>
      <c r="FZQ7" s="36"/>
      <c r="FZR7" s="36"/>
      <c r="FZS7" s="36"/>
      <c r="FZT7" s="36"/>
      <c r="FZU7" s="36"/>
      <c r="FZV7" s="36"/>
      <c r="FZW7" s="36"/>
      <c r="FZX7" s="36"/>
      <c r="FZY7" s="36"/>
      <c r="FZZ7" s="36"/>
      <c r="GAA7" s="36"/>
      <c r="GAB7" s="36"/>
      <c r="GAC7" s="36"/>
      <c r="GAD7" s="36"/>
      <c r="GAE7" s="36"/>
      <c r="GAF7" s="36"/>
      <c r="GAG7" s="36"/>
      <c r="GAH7" s="36"/>
      <c r="GAI7" s="36"/>
      <c r="GAJ7" s="36"/>
      <c r="GAK7" s="36"/>
      <c r="GAL7" s="36"/>
      <c r="GAM7" s="36"/>
      <c r="GAN7" s="36"/>
      <c r="GAO7" s="36"/>
      <c r="GAP7" s="36"/>
      <c r="GAQ7" s="36"/>
      <c r="GAR7" s="36"/>
      <c r="GAS7" s="36"/>
      <c r="GAT7" s="36"/>
      <c r="GAU7" s="36"/>
      <c r="GAV7" s="36"/>
      <c r="GAW7" s="36"/>
      <c r="GAX7" s="36"/>
      <c r="GAY7" s="36"/>
      <c r="GAZ7" s="36"/>
      <c r="GBA7" s="36"/>
      <c r="GBB7" s="36"/>
      <c r="GBC7" s="36"/>
      <c r="GBD7" s="36"/>
      <c r="GBE7" s="36"/>
      <c r="GBF7" s="36"/>
      <c r="GBG7" s="36"/>
      <c r="GBH7" s="36"/>
      <c r="GBI7" s="36"/>
      <c r="GBJ7" s="36"/>
      <c r="GBK7" s="36"/>
      <c r="GBL7" s="36"/>
      <c r="GBM7" s="36"/>
      <c r="GBN7" s="36"/>
      <c r="GBO7" s="36"/>
      <c r="GBP7" s="36"/>
      <c r="GBQ7" s="36"/>
      <c r="GBR7" s="36"/>
      <c r="GBS7" s="36"/>
      <c r="GBT7" s="36"/>
      <c r="GBU7" s="36"/>
      <c r="GBV7" s="36"/>
      <c r="GBW7" s="36"/>
      <c r="GBX7" s="36"/>
      <c r="GBY7" s="36"/>
      <c r="GBZ7" s="36"/>
      <c r="GCA7" s="36"/>
      <c r="GCB7" s="36"/>
      <c r="GCC7" s="36"/>
      <c r="GCD7" s="36"/>
      <c r="GCE7" s="36"/>
      <c r="GCF7" s="36"/>
      <c r="GCG7" s="36"/>
      <c r="GCH7" s="36"/>
      <c r="GCI7" s="36"/>
      <c r="GCJ7" s="36"/>
      <c r="GCK7" s="36"/>
      <c r="GCL7" s="36"/>
      <c r="GCM7" s="36"/>
      <c r="GCN7" s="36"/>
      <c r="GCO7" s="36"/>
      <c r="GCP7" s="36"/>
      <c r="GCQ7" s="36"/>
      <c r="GCR7" s="36"/>
      <c r="GCS7" s="36"/>
      <c r="GCT7" s="36"/>
      <c r="GCU7" s="36"/>
      <c r="GCV7" s="36"/>
      <c r="GCW7" s="36"/>
      <c r="GCX7" s="36"/>
      <c r="GCY7" s="36"/>
      <c r="GCZ7" s="36"/>
      <c r="GDA7" s="36"/>
      <c r="GDB7" s="36"/>
      <c r="GDC7" s="36"/>
      <c r="GDD7" s="36"/>
      <c r="GDE7" s="36"/>
      <c r="GDF7" s="36"/>
      <c r="GDG7" s="36"/>
      <c r="GDH7" s="36"/>
      <c r="GDI7" s="36"/>
      <c r="GDJ7" s="36"/>
      <c r="GDK7" s="36"/>
      <c r="GDL7" s="36"/>
      <c r="GDM7" s="36"/>
      <c r="GDN7" s="36"/>
      <c r="GDO7" s="36"/>
      <c r="GDP7" s="36"/>
      <c r="GDQ7" s="36"/>
      <c r="GDR7" s="36"/>
      <c r="GDS7" s="36"/>
      <c r="GDT7" s="36"/>
      <c r="GDU7" s="36"/>
      <c r="GDV7" s="36"/>
      <c r="GDW7" s="36"/>
      <c r="GDX7" s="36"/>
      <c r="GDY7" s="36"/>
      <c r="GDZ7" s="36"/>
      <c r="GEA7" s="36"/>
      <c r="GEB7" s="36"/>
      <c r="GEC7" s="36"/>
      <c r="GED7" s="36"/>
      <c r="GEE7" s="36"/>
      <c r="GEF7" s="36"/>
      <c r="GEG7" s="36"/>
      <c r="GEH7" s="36"/>
      <c r="GEI7" s="36"/>
      <c r="GEJ7" s="36"/>
      <c r="GEK7" s="36"/>
      <c r="GEL7" s="36"/>
      <c r="GEM7" s="36"/>
      <c r="GEN7" s="36"/>
      <c r="GEO7" s="36"/>
      <c r="GEP7" s="36"/>
      <c r="GEQ7" s="36"/>
      <c r="GER7" s="36"/>
      <c r="GES7" s="36"/>
      <c r="GET7" s="36"/>
      <c r="GEU7" s="36"/>
      <c r="GEV7" s="36"/>
      <c r="GEW7" s="36"/>
      <c r="GEX7" s="36"/>
      <c r="GEY7" s="36"/>
      <c r="GEZ7" s="36"/>
      <c r="GFA7" s="36"/>
      <c r="GFB7" s="36"/>
      <c r="GFC7" s="36"/>
      <c r="GFD7" s="36"/>
      <c r="GFE7" s="36"/>
      <c r="GFF7" s="36"/>
      <c r="GFG7" s="36"/>
      <c r="GFH7" s="36"/>
      <c r="GFI7" s="36"/>
      <c r="GFJ7" s="36"/>
      <c r="GFK7" s="36"/>
      <c r="GFL7" s="36"/>
      <c r="GFM7" s="36"/>
      <c r="GFN7" s="36"/>
      <c r="GFO7" s="36"/>
      <c r="GFP7" s="36"/>
      <c r="GFQ7" s="36"/>
      <c r="GFR7" s="36"/>
      <c r="GFS7" s="36"/>
      <c r="GFT7" s="36"/>
      <c r="GFU7" s="36"/>
      <c r="GFV7" s="36"/>
      <c r="GFW7" s="36"/>
      <c r="GFX7" s="36"/>
      <c r="GFY7" s="36"/>
      <c r="GFZ7" s="36"/>
      <c r="GGA7" s="36"/>
      <c r="GGB7" s="36"/>
      <c r="GGC7" s="36"/>
      <c r="GGD7" s="36"/>
      <c r="GGE7" s="36"/>
      <c r="GGF7" s="36"/>
      <c r="GGG7" s="36"/>
      <c r="GGH7" s="36"/>
      <c r="GGI7" s="36"/>
      <c r="GGJ7" s="36"/>
      <c r="GGK7" s="36"/>
      <c r="GGL7" s="36"/>
      <c r="GGM7" s="36"/>
      <c r="GGN7" s="36"/>
      <c r="GGO7" s="36"/>
      <c r="GGP7" s="36"/>
      <c r="GGQ7" s="36"/>
      <c r="GGR7" s="36"/>
      <c r="GGS7" s="36"/>
      <c r="GGT7" s="36"/>
      <c r="GGU7" s="36"/>
      <c r="GGV7" s="36"/>
      <c r="GGW7" s="36"/>
      <c r="GGX7" s="36"/>
      <c r="GGY7" s="36"/>
      <c r="GGZ7" s="36"/>
      <c r="GHA7" s="36"/>
      <c r="GHB7" s="36"/>
      <c r="GHC7" s="36"/>
      <c r="GHD7" s="36"/>
      <c r="GHE7" s="36"/>
      <c r="GHF7" s="36"/>
      <c r="GHG7" s="36"/>
      <c r="GHH7" s="36"/>
      <c r="GHI7" s="36"/>
      <c r="GHJ7" s="36"/>
      <c r="GHK7" s="36"/>
      <c r="GHL7" s="36"/>
      <c r="GHM7" s="36"/>
      <c r="GHN7" s="36"/>
      <c r="GHO7" s="36"/>
      <c r="GHP7" s="36"/>
      <c r="GHQ7" s="36"/>
      <c r="GHR7" s="36"/>
      <c r="GHS7" s="36"/>
      <c r="GHT7" s="36"/>
      <c r="GHU7" s="36"/>
      <c r="GHV7" s="36"/>
      <c r="GHW7" s="36"/>
      <c r="GHX7" s="36"/>
      <c r="GHY7" s="36"/>
      <c r="GHZ7" s="36"/>
      <c r="GIA7" s="36"/>
      <c r="GIB7" s="36"/>
      <c r="GIC7" s="36"/>
      <c r="GID7" s="36"/>
      <c r="GIE7" s="36"/>
      <c r="GIF7" s="36"/>
      <c r="GIG7" s="36"/>
      <c r="GIH7" s="36"/>
      <c r="GII7" s="36"/>
      <c r="GIJ7" s="36"/>
      <c r="GIK7" s="36"/>
      <c r="GIL7" s="36"/>
      <c r="GIM7" s="36"/>
      <c r="GIN7" s="36"/>
      <c r="GIO7" s="36"/>
      <c r="GIP7" s="36"/>
      <c r="GIQ7" s="36"/>
      <c r="GIR7" s="36"/>
      <c r="GIS7" s="36"/>
      <c r="GIT7" s="36"/>
      <c r="GIU7" s="36"/>
      <c r="GIV7" s="36"/>
      <c r="GIW7" s="36"/>
      <c r="GIX7" s="36"/>
      <c r="GIY7" s="36"/>
      <c r="GIZ7" s="36"/>
      <c r="GJA7" s="36"/>
      <c r="GJB7" s="36"/>
      <c r="GJC7" s="36"/>
      <c r="GJD7" s="36"/>
      <c r="GJE7" s="36"/>
      <c r="GJF7" s="36"/>
      <c r="GJG7" s="36"/>
      <c r="GJH7" s="36"/>
      <c r="GJI7" s="36"/>
      <c r="GJJ7" s="36"/>
      <c r="GJK7" s="36"/>
      <c r="GJL7" s="36"/>
      <c r="GJM7" s="36"/>
      <c r="GJN7" s="36"/>
      <c r="GJO7" s="36"/>
      <c r="GJP7" s="36"/>
      <c r="GJQ7" s="36"/>
      <c r="GJR7" s="36"/>
      <c r="GJS7" s="36"/>
      <c r="GJT7" s="36"/>
      <c r="GJU7" s="36"/>
      <c r="GJV7" s="36"/>
      <c r="GJW7" s="36"/>
      <c r="GJX7" s="36"/>
      <c r="GJY7" s="36"/>
      <c r="GJZ7" s="36"/>
      <c r="GKA7" s="36"/>
      <c r="GKB7" s="36"/>
      <c r="GKC7" s="36"/>
      <c r="GKD7" s="36"/>
      <c r="GKE7" s="36"/>
      <c r="GKF7" s="36"/>
      <c r="GKG7" s="36"/>
      <c r="GKH7" s="36"/>
      <c r="GKI7" s="36"/>
      <c r="GKJ7" s="36"/>
      <c r="GKK7" s="36"/>
      <c r="GKL7" s="36"/>
      <c r="GKM7" s="36"/>
      <c r="GKN7" s="36"/>
      <c r="GKO7" s="36"/>
      <c r="GKP7" s="36"/>
      <c r="GKQ7" s="36"/>
      <c r="GKR7" s="36"/>
      <c r="GKS7" s="36"/>
      <c r="GKT7" s="36"/>
      <c r="GKU7" s="36"/>
      <c r="GKV7" s="36"/>
      <c r="GKW7" s="36"/>
      <c r="GKX7" s="36"/>
      <c r="GKY7" s="36"/>
      <c r="GKZ7" s="36"/>
      <c r="GLA7" s="36"/>
      <c r="GLB7" s="36"/>
      <c r="GLC7" s="36"/>
      <c r="GLD7" s="36"/>
      <c r="GLE7" s="36"/>
      <c r="GLF7" s="36"/>
      <c r="GLG7" s="36"/>
      <c r="GLH7" s="36"/>
      <c r="GLI7" s="36"/>
      <c r="GLJ7" s="36"/>
      <c r="GLK7" s="36"/>
      <c r="GLL7" s="36"/>
      <c r="GLM7" s="36"/>
      <c r="GLN7" s="36"/>
      <c r="GLO7" s="36"/>
      <c r="GLP7" s="36"/>
      <c r="GLQ7" s="36"/>
      <c r="GLR7" s="36"/>
      <c r="GLS7" s="36"/>
      <c r="GLT7" s="36"/>
      <c r="GLU7" s="36"/>
      <c r="GLV7" s="36"/>
      <c r="GLW7" s="36"/>
      <c r="GLX7" s="36"/>
      <c r="GLY7" s="36"/>
      <c r="GLZ7" s="36"/>
      <c r="GMA7" s="36"/>
      <c r="GMB7" s="36"/>
      <c r="GMC7" s="36"/>
      <c r="GMD7" s="36"/>
      <c r="GME7" s="36"/>
      <c r="GMF7" s="36"/>
      <c r="GMG7" s="36"/>
      <c r="GMH7" s="36"/>
      <c r="GMI7" s="36"/>
      <c r="GMJ7" s="36"/>
      <c r="GMK7" s="36"/>
      <c r="GML7" s="36"/>
      <c r="GMM7" s="36"/>
      <c r="GMN7" s="36"/>
      <c r="GMO7" s="36"/>
      <c r="GMP7" s="36"/>
      <c r="GMQ7" s="36"/>
      <c r="GMR7" s="36"/>
      <c r="GMS7" s="36"/>
      <c r="GMT7" s="36"/>
      <c r="GMU7" s="36"/>
      <c r="GMV7" s="36"/>
      <c r="GMW7" s="36"/>
      <c r="GMX7" s="36"/>
      <c r="GMY7" s="36"/>
      <c r="GMZ7" s="36"/>
      <c r="GNA7" s="36"/>
      <c r="GNB7" s="36"/>
      <c r="GNC7" s="36"/>
      <c r="GND7" s="36"/>
      <c r="GNE7" s="36"/>
      <c r="GNF7" s="36"/>
      <c r="GNG7" s="36"/>
      <c r="GNH7" s="36"/>
      <c r="GNI7" s="36"/>
      <c r="GNJ7" s="36"/>
      <c r="GNK7" s="36"/>
      <c r="GNL7" s="36"/>
      <c r="GNM7" s="36"/>
      <c r="GNN7" s="36"/>
      <c r="GNO7" s="36"/>
      <c r="GNP7" s="36"/>
      <c r="GNQ7" s="36"/>
      <c r="GNR7" s="36"/>
      <c r="GNS7" s="36"/>
      <c r="GNT7" s="36"/>
      <c r="GNU7" s="36"/>
      <c r="GNV7" s="36"/>
      <c r="GNW7" s="36"/>
      <c r="GNX7" s="36"/>
      <c r="GNY7" s="36"/>
      <c r="GNZ7" s="36"/>
      <c r="GOA7" s="36"/>
      <c r="GOB7" s="36"/>
      <c r="GOC7" s="36"/>
      <c r="GOD7" s="36"/>
      <c r="GOE7" s="36"/>
      <c r="GOF7" s="36"/>
      <c r="GOG7" s="36"/>
      <c r="GOH7" s="36"/>
      <c r="GOI7" s="36"/>
      <c r="GOJ7" s="36"/>
      <c r="GOK7" s="36"/>
      <c r="GOL7" s="36"/>
      <c r="GOM7" s="36"/>
      <c r="GON7" s="36"/>
      <c r="GOO7" s="36"/>
      <c r="GOP7" s="36"/>
      <c r="GOQ7" s="36"/>
      <c r="GOR7" s="36"/>
      <c r="GOS7" s="36"/>
      <c r="GOT7" s="36"/>
      <c r="GOU7" s="36"/>
      <c r="GOV7" s="36"/>
      <c r="GOW7" s="36"/>
      <c r="GOX7" s="36"/>
      <c r="GOY7" s="36"/>
      <c r="GOZ7" s="36"/>
      <c r="GPA7" s="36"/>
      <c r="GPB7" s="36"/>
      <c r="GPC7" s="36"/>
      <c r="GPD7" s="36"/>
      <c r="GPE7" s="36"/>
      <c r="GPF7" s="36"/>
      <c r="GPG7" s="36"/>
      <c r="GPH7" s="36"/>
      <c r="GPI7" s="36"/>
      <c r="GPJ7" s="36"/>
      <c r="GPK7" s="36"/>
      <c r="GPL7" s="36"/>
      <c r="GPM7" s="36"/>
      <c r="GPN7" s="36"/>
      <c r="GPO7" s="36"/>
      <c r="GPP7" s="36"/>
      <c r="GPQ7" s="36"/>
      <c r="GPR7" s="36"/>
      <c r="GPS7" s="36"/>
      <c r="GPT7" s="36"/>
      <c r="GPU7" s="36"/>
      <c r="GPV7" s="36"/>
      <c r="GPW7" s="36"/>
      <c r="GPX7" s="36"/>
      <c r="GPY7" s="36"/>
      <c r="GPZ7" s="36"/>
      <c r="GQA7" s="36"/>
      <c r="GQB7" s="36"/>
      <c r="GQC7" s="36"/>
      <c r="GQD7" s="36"/>
      <c r="GQE7" s="36"/>
      <c r="GQF7" s="36"/>
      <c r="GQG7" s="36"/>
      <c r="GQH7" s="36"/>
      <c r="GQI7" s="36"/>
      <c r="GQJ7" s="36"/>
      <c r="GQK7" s="36"/>
      <c r="GQL7" s="36"/>
      <c r="GQM7" s="36"/>
      <c r="GQN7" s="36"/>
      <c r="GQO7" s="36"/>
      <c r="GQP7" s="36"/>
      <c r="GQQ7" s="36"/>
      <c r="GQR7" s="36"/>
      <c r="GQS7" s="36"/>
      <c r="GQT7" s="36"/>
      <c r="GQU7" s="36"/>
      <c r="GQV7" s="36"/>
      <c r="GQW7" s="36"/>
      <c r="GQX7" s="36"/>
      <c r="GQY7" s="36"/>
      <c r="GQZ7" s="36"/>
      <c r="GRA7" s="36"/>
      <c r="GRB7" s="36"/>
      <c r="GRC7" s="36"/>
      <c r="GRD7" s="36"/>
      <c r="GRE7" s="36"/>
      <c r="GRF7" s="36"/>
      <c r="GRG7" s="36"/>
      <c r="GRH7" s="36"/>
      <c r="GRI7" s="36"/>
      <c r="GRJ7" s="36"/>
      <c r="GRK7" s="36"/>
      <c r="GRL7" s="36"/>
      <c r="GRM7" s="36"/>
      <c r="GRN7" s="36"/>
      <c r="GRO7" s="36"/>
      <c r="GRP7" s="36"/>
      <c r="GRQ7" s="36"/>
      <c r="GRR7" s="36"/>
      <c r="GRS7" s="36"/>
      <c r="GRT7" s="36"/>
      <c r="GRU7" s="36"/>
      <c r="GRV7" s="36"/>
      <c r="GRW7" s="36"/>
      <c r="GRX7" s="36"/>
      <c r="GRY7" s="36"/>
      <c r="GRZ7" s="36"/>
      <c r="GSA7" s="36"/>
      <c r="GSB7" s="36"/>
      <c r="GSC7" s="36"/>
      <c r="GSD7" s="36"/>
      <c r="GSE7" s="36"/>
      <c r="GSF7" s="36"/>
      <c r="GSG7" s="36"/>
      <c r="GSH7" s="36"/>
      <c r="GSI7" s="36"/>
      <c r="GSJ7" s="36"/>
      <c r="GSK7" s="36"/>
      <c r="GSL7" s="36"/>
      <c r="GSM7" s="36"/>
      <c r="GSN7" s="36"/>
      <c r="GSO7" s="36"/>
      <c r="GSP7" s="36"/>
      <c r="GSQ7" s="36"/>
      <c r="GSR7" s="36"/>
      <c r="GSS7" s="36"/>
      <c r="GST7" s="36"/>
      <c r="GSU7" s="36"/>
      <c r="GSV7" s="36"/>
      <c r="GSW7" s="36"/>
      <c r="GSX7" s="36"/>
      <c r="GSY7" s="36"/>
      <c r="GSZ7" s="36"/>
      <c r="GTA7" s="36"/>
      <c r="GTB7" s="36"/>
      <c r="GTC7" s="36"/>
      <c r="GTD7" s="36"/>
      <c r="GTE7" s="36"/>
      <c r="GTF7" s="36"/>
      <c r="GTG7" s="36"/>
      <c r="GTH7" s="36"/>
      <c r="GTI7" s="36"/>
      <c r="GTJ7" s="36"/>
      <c r="GTK7" s="36"/>
      <c r="GTL7" s="36"/>
      <c r="GTM7" s="36"/>
      <c r="GTN7" s="36"/>
      <c r="GTO7" s="36"/>
      <c r="GTP7" s="36"/>
      <c r="GTQ7" s="36"/>
      <c r="GTR7" s="36"/>
      <c r="GTS7" s="36"/>
      <c r="GTT7" s="36"/>
      <c r="GTU7" s="36"/>
      <c r="GTV7" s="36"/>
      <c r="GTW7" s="36"/>
      <c r="GTX7" s="36"/>
      <c r="GTY7" s="36"/>
      <c r="GTZ7" s="36"/>
      <c r="GUA7" s="36"/>
      <c r="GUB7" s="36"/>
      <c r="GUC7" s="36"/>
      <c r="GUD7" s="36"/>
      <c r="GUE7" s="36"/>
      <c r="GUF7" s="36"/>
      <c r="GUG7" s="36"/>
      <c r="GUH7" s="36"/>
      <c r="GUI7" s="36"/>
      <c r="GUJ7" s="36"/>
      <c r="GUK7" s="36"/>
      <c r="GUL7" s="36"/>
      <c r="GUM7" s="36"/>
      <c r="GUN7" s="36"/>
      <c r="GUO7" s="36"/>
      <c r="GUP7" s="36"/>
      <c r="GUQ7" s="36"/>
      <c r="GUR7" s="36"/>
      <c r="GUS7" s="36"/>
      <c r="GUT7" s="36"/>
      <c r="GUU7" s="36"/>
      <c r="GUV7" s="36"/>
      <c r="GUW7" s="36"/>
      <c r="GUX7" s="36"/>
      <c r="GUY7" s="36"/>
      <c r="GUZ7" s="36"/>
      <c r="GVA7" s="36"/>
      <c r="GVB7" s="36"/>
      <c r="GVC7" s="36"/>
      <c r="GVD7" s="36"/>
      <c r="GVE7" s="36"/>
      <c r="GVF7" s="36"/>
      <c r="GVG7" s="36"/>
      <c r="GVH7" s="36"/>
      <c r="GVI7" s="36"/>
      <c r="GVJ7" s="36"/>
      <c r="GVK7" s="36"/>
      <c r="GVL7" s="36"/>
      <c r="GVM7" s="36"/>
      <c r="GVN7" s="36"/>
      <c r="GVO7" s="36"/>
      <c r="GVP7" s="36"/>
      <c r="GVQ7" s="36"/>
      <c r="GVR7" s="36"/>
      <c r="GVS7" s="36"/>
      <c r="GVT7" s="36"/>
      <c r="GVU7" s="36"/>
      <c r="GVV7" s="36"/>
      <c r="GVW7" s="36"/>
      <c r="GVX7" s="36"/>
      <c r="GVY7" s="36"/>
      <c r="GVZ7" s="36"/>
      <c r="GWA7" s="36"/>
      <c r="GWB7" s="36"/>
      <c r="GWC7" s="36"/>
      <c r="GWD7" s="36"/>
      <c r="GWE7" s="36"/>
      <c r="GWF7" s="36"/>
      <c r="GWG7" s="36"/>
      <c r="GWH7" s="36"/>
      <c r="GWI7" s="36"/>
      <c r="GWJ7" s="36"/>
      <c r="GWK7" s="36"/>
      <c r="GWL7" s="36"/>
      <c r="GWM7" s="36"/>
      <c r="GWN7" s="36"/>
      <c r="GWO7" s="36"/>
      <c r="GWP7" s="36"/>
      <c r="GWQ7" s="36"/>
      <c r="GWR7" s="36"/>
      <c r="GWS7" s="36"/>
      <c r="GWT7" s="36"/>
      <c r="GWU7" s="36"/>
      <c r="GWV7" s="36"/>
      <c r="GWW7" s="36"/>
      <c r="GWX7" s="36"/>
      <c r="GWY7" s="36"/>
      <c r="GWZ7" s="36"/>
      <c r="GXA7" s="36"/>
      <c r="GXB7" s="36"/>
      <c r="GXC7" s="36"/>
      <c r="GXD7" s="36"/>
      <c r="GXE7" s="36"/>
      <c r="GXF7" s="36"/>
      <c r="GXG7" s="36"/>
      <c r="GXH7" s="36"/>
      <c r="GXI7" s="36"/>
      <c r="GXJ7" s="36"/>
      <c r="GXK7" s="36"/>
      <c r="GXL7" s="36"/>
      <c r="GXM7" s="36"/>
      <c r="GXN7" s="36"/>
      <c r="GXO7" s="36"/>
      <c r="GXP7" s="36"/>
      <c r="GXQ7" s="36"/>
      <c r="GXR7" s="36"/>
      <c r="GXS7" s="36"/>
      <c r="GXT7" s="36"/>
      <c r="GXU7" s="36"/>
      <c r="GXV7" s="36"/>
      <c r="GXW7" s="36"/>
      <c r="GXX7" s="36"/>
      <c r="GXY7" s="36"/>
      <c r="GXZ7" s="36"/>
      <c r="GYA7" s="36"/>
      <c r="GYB7" s="36"/>
      <c r="GYC7" s="36"/>
      <c r="GYD7" s="36"/>
      <c r="GYE7" s="36"/>
      <c r="GYF7" s="36"/>
      <c r="GYG7" s="36"/>
      <c r="GYH7" s="36"/>
      <c r="GYI7" s="36"/>
      <c r="GYJ7" s="36"/>
      <c r="GYK7" s="36"/>
      <c r="GYL7" s="36"/>
      <c r="GYM7" s="36"/>
      <c r="GYN7" s="36"/>
      <c r="GYO7" s="36"/>
      <c r="GYP7" s="36"/>
      <c r="GYQ7" s="36"/>
      <c r="GYR7" s="36"/>
      <c r="GYS7" s="36"/>
      <c r="GYT7" s="36"/>
      <c r="GYU7" s="36"/>
      <c r="GYV7" s="36"/>
      <c r="GYW7" s="36"/>
      <c r="GYX7" s="36"/>
      <c r="GYY7" s="36"/>
      <c r="GYZ7" s="36"/>
      <c r="GZA7" s="36"/>
      <c r="GZB7" s="36"/>
      <c r="GZC7" s="36"/>
      <c r="GZD7" s="36"/>
      <c r="GZE7" s="36"/>
      <c r="GZF7" s="36"/>
      <c r="GZG7" s="36"/>
      <c r="GZH7" s="36"/>
      <c r="GZI7" s="36"/>
      <c r="GZJ7" s="36"/>
      <c r="GZK7" s="36"/>
      <c r="GZL7" s="36"/>
      <c r="GZM7" s="36"/>
      <c r="GZN7" s="36"/>
      <c r="GZO7" s="36"/>
      <c r="GZP7" s="36"/>
      <c r="GZQ7" s="36"/>
      <c r="GZR7" s="36"/>
      <c r="GZS7" s="36"/>
      <c r="GZT7" s="36"/>
      <c r="GZU7" s="36"/>
      <c r="GZV7" s="36"/>
      <c r="GZW7" s="36"/>
      <c r="GZX7" s="36"/>
      <c r="GZY7" s="36"/>
      <c r="GZZ7" s="36"/>
      <c r="HAA7" s="36"/>
      <c r="HAB7" s="36"/>
      <c r="HAC7" s="36"/>
      <c r="HAD7" s="36"/>
      <c r="HAE7" s="36"/>
      <c r="HAF7" s="36"/>
      <c r="HAG7" s="36"/>
      <c r="HAH7" s="36"/>
      <c r="HAI7" s="36"/>
      <c r="HAJ7" s="36"/>
      <c r="HAK7" s="36"/>
      <c r="HAL7" s="36"/>
      <c r="HAM7" s="36"/>
      <c r="HAN7" s="36"/>
      <c r="HAO7" s="36"/>
      <c r="HAP7" s="36"/>
      <c r="HAQ7" s="36"/>
      <c r="HAR7" s="36"/>
      <c r="HAS7" s="36"/>
      <c r="HAT7" s="36"/>
      <c r="HAU7" s="36"/>
      <c r="HAV7" s="36"/>
      <c r="HAW7" s="36"/>
      <c r="HAX7" s="36"/>
      <c r="HAY7" s="36"/>
      <c r="HAZ7" s="36"/>
      <c r="HBA7" s="36"/>
      <c r="HBB7" s="36"/>
      <c r="HBC7" s="36"/>
      <c r="HBD7" s="36"/>
      <c r="HBE7" s="36"/>
      <c r="HBF7" s="36"/>
      <c r="HBG7" s="36"/>
      <c r="HBH7" s="36"/>
      <c r="HBI7" s="36"/>
      <c r="HBJ7" s="36"/>
      <c r="HBK7" s="36"/>
      <c r="HBL7" s="36"/>
      <c r="HBM7" s="36"/>
      <c r="HBN7" s="36"/>
      <c r="HBO7" s="36"/>
      <c r="HBP7" s="36"/>
      <c r="HBQ7" s="36"/>
      <c r="HBR7" s="36"/>
      <c r="HBS7" s="36"/>
      <c r="HBT7" s="36"/>
      <c r="HBU7" s="36"/>
      <c r="HBV7" s="36"/>
      <c r="HBW7" s="36"/>
      <c r="HBX7" s="36"/>
      <c r="HBY7" s="36"/>
      <c r="HBZ7" s="36"/>
      <c r="HCA7" s="36"/>
      <c r="HCB7" s="36"/>
      <c r="HCC7" s="36"/>
      <c r="HCD7" s="36"/>
      <c r="HCE7" s="36"/>
      <c r="HCF7" s="36"/>
      <c r="HCG7" s="36"/>
      <c r="HCH7" s="36"/>
      <c r="HCI7" s="36"/>
      <c r="HCJ7" s="36"/>
      <c r="HCK7" s="36"/>
      <c r="HCL7" s="36"/>
      <c r="HCM7" s="36"/>
      <c r="HCN7" s="36"/>
      <c r="HCO7" s="36"/>
      <c r="HCP7" s="36"/>
      <c r="HCQ7" s="36"/>
      <c r="HCR7" s="36"/>
      <c r="HCS7" s="36"/>
      <c r="HCT7" s="36"/>
      <c r="HCU7" s="36"/>
      <c r="HCV7" s="36"/>
      <c r="HCW7" s="36"/>
      <c r="HCX7" s="36"/>
      <c r="HCY7" s="36"/>
      <c r="HCZ7" s="36"/>
      <c r="HDA7" s="36"/>
      <c r="HDB7" s="36"/>
      <c r="HDC7" s="36"/>
      <c r="HDD7" s="36"/>
      <c r="HDE7" s="36"/>
      <c r="HDF7" s="36"/>
      <c r="HDG7" s="36"/>
      <c r="HDH7" s="36"/>
      <c r="HDI7" s="36"/>
      <c r="HDJ7" s="36"/>
      <c r="HDK7" s="36"/>
      <c r="HDL7" s="36"/>
      <c r="HDM7" s="36"/>
      <c r="HDN7" s="36"/>
      <c r="HDO7" s="36"/>
      <c r="HDP7" s="36"/>
      <c r="HDQ7" s="36"/>
      <c r="HDR7" s="36"/>
      <c r="HDS7" s="36"/>
      <c r="HDT7" s="36"/>
      <c r="HDU7" s="36"/>
      <c r="HDV7" s="36"/>
      <c r="HDW7" s="36"/>
      <c r="HDX7" s="36"/>
      <c r="HDY7" s="36"/>
      <c r="HDZ7" s="36"/>
      <c r="HEA7" s="36"/>
      <c r="HEB7" s="36"/>
      <c r="HEC7" s="36"/>
      <c r="HED7" s="36"/>
      <c r="HEE7" s="36"/>
      <c r="HEF7" s="36"/>
      <c r="HEG7" s="36"/>
      <c r="HEH7" s="36"/>
      <c r="HEI7" s="36"/>
      <c r="HEJ7" s="36"/>
      <c r="HEK7" s="36"/>
      <c r="HEL7" s="36"/>
      <c r="HEM7" s="36"/>
      <c r="HEN7" s="36"/>
      <c r="HEO7" s="36"/>
      <c r="HEP7" s="36"/>
      <c r="HEQ7" s="36"/>
      <c r="HER7" s="36"/>
      <c r="HES7" s="36"/>
      <c r="HET7" s="36"/>
      <c r="HEU7" s="36"/>
      <c r="HEV7" s="36"/>
      <c r="HEW7" s="36"/>
      <c r="HEX7" s="36"/>
      <c r="HEY7" s="36"/>
      <c r="HEZ7" s="36"/>
      <c r="HFA7" s="36"/>
      <c r="HFB7" s="36"/>
      <c r="HFC7" s="36"/>
      <c r="HFD7" s="36"/>
      <c r="HFE7" s="36"/>
      <c r="HFF7" s="36"/>
      <c r="HFG7" s="36"/>
      <c r="HFH7" s="36"/>
      <c r="HFI7" s="36"/>
      <c r="HFJ7" s="36"/>
      <c r="HFK7" s="36"/>
      <c r="HFL7" s="36"/>
      <c r="HFM7" s="36"/>
      <c r="HFN7" s="36"/>
      <c r="HFO7" s="36"/>
      <c r="HFP7" s="36"/>
      <c r="HFQ7" s="36"/>
      <c r="HFR7" s="36"/>
      <c r="HFS7" s="36"/>
      <c r="HFT7" s="36"/>
      <c r="HFU7" s="36"/>
      <c r="HFV7" s="36"/>
      <c r="HFW7" s="36"/>
      <c r="HFX7" s="36"/>
      <c r="HFY7" s="36"/>
      <c r="HFZ7" s="36"/>
      <c r="HGA7" s="36"/>
      <c r="HGB7" s="36"/>
      <c r="HGC7" s="36"/>
      <c r="HGD7" s="36"/>
      <c r="HGE7" s="36"/>
      <c r="HGF7" s="36"/>
      <c r="HGG7" s="36"/>
      <c r="HGH7" s="36"/>
      <c r="HGI7" s="36"/>
      <c r="HGJ7" s="36"/>
      <c r="HGK7" s="36"/>
      <c r="HGL7" s="36"/>
      <c r="HGM7" s="36"/>
      <c r="HGN7" s="36"/>
      <c r="HGO7" s="36"/>
      <c r="HGP7" s="36"/>
      <c r="HGQ7" s="36"/>
      <c r="HGR7" s="36"/>
      <c r="HGS7" s="36"/>
      <c r="HGT7" s="36"/>
      <c r="HGU7" s="36"/>
      <c r="HGV7" s="36"/>
      <c r="HGW7" s="36"/>
      <c r="HGX7" s="36"/>
      <c r="HGY7" s="36"/>
      <c r="HGZ7" s="36"/>
      <c r="HHA7" s="36"/>
      <c r="HHB7" s="36"/>
      <c r="HHC7" s="36"/>
      <c r="HHD7" s="36"/>
      <c r="HHE7" s="36"/>
      <c r="HHF7" s="36"/>
      <c r="HHG7" s="36"/>
      <c r="HHH7" s="36"/>
      <c r="HHI7" s="36"/>
      <c r="HHJ7" s="36"/>
      <c r="HHK7" s="36"/>
      <c r="HHL7" s="36"/>
      <c r="HHM7" s="36"/>
      <c r="HHN7" s="36"/>
      <c r="HHO7" s="36"/>
      <c r="HHP7" s="36"/>
      <c r="HHQ7" s="36"/>
      <c r="HHR7" s="36"/>
      <c r="HHS7" s="36"/>
      <c r="HHT7" s="36"/>
      <c r="HHU7" s="36"/>
      <c r="HHV7" s="36"/>
      <c r="HHW7" s="36"/>
      <c r="HHX7" s="36"/>
      <c r="HHY7" s="36"/>
      <c r="HHZ7" s="36"/>
      <c r="HIA7" s="36"/>
      <c r="HIB7" s="36"/>
      <c r="HIC7" s="36"/>
      <c r="HID7" s="36"/>
      <c r="HIE7" s="36"/>
      <c r="HIF7" s="36"/>
      <c r="HIG7" s="36"/>
      <c r="HIH7" s="36"/>
      <c r="HII7" s="36"/>
      <c r="HIJ7" s="36"/>
      <c r="HIK7" s="36"/>
      <c r="HIL7" s="36"/>
      <c r="HIM7" s="36"/>
      <c r="HIN7" s="36"/>
      <c r="HIO7" s="36"/>
      <c r="HIP7" s="36"/>
      <c r="HIQ7" s="36"/>
      <c r="HIR7" s="36"/>
      <c r="HIS7" s="36"/>
      <c r="HIT7" s="36"/>
      <c r="HIU7" s="36"/>
      <c r="HIV7" s="36"/>
      <c r="HIW7" s="36"/>
      <c r="HIX7" s="36"/>
      <c r="HIY7" s="36"/>
      <c r="HIZ7" s="36"/>
      <c r="HJA7" s="36"/>
      <c r="HJB7" s="36"/>
      <c r="HJC7" s="36"/>
      <c r="HJD7" s="36"/>
      <c r="HJE7" s="36"/>
      <c r="HJF7" s="36"/>
      <c r="HJG7" s="36"/>
      <c r="HJH7" s="36"/>
      <c r="HJI7" s="36"/>
      <c r="HJJ7" s="36"/>
      <c r="HJK7" s="36"/>
      <c r="HJL7" s="36"/>
      <c r="HJM7" s="36"/>
      <c r="HJN7" s="36"/>
      <c r="HJO7" s="36"/>
      <c r="HJP7" s="36"/>
      <c r="HJQ7" s="36"/>
      <c r="HJR7" s="36"/>
      <c r="HJS7" s="36"/>
      <c r="HJT7" s="36"/>
      <c r="HJU7" s="36"/>
      <c r="HJV7" s="36"/>
      <c r="HJW7" s="36"/>
      <c r="HJX7" s="36"/>
      <c r="HJY7" s="36"/>
      <c r="HJZ7" s="36"/>
      <c r="HKA7" s="36"/>
      <c r="HKB7" s="36"/>
      <c r="HKC7" s="36"/>
      <c r="HKD7" s="36"/>
      <c r="HKE7" s="36"/>
      <c r="HKF7" s="36"/>
      <c r="HKG7" s="36"/>
      <c r="HKH7" s="36"/>
      <c r="HKI7" s="36"/>
      <c r="HKJ7" s="36"/>
      <c r="HKK7" s="36"/>
      <c r="HKL7" s="36"/>
      <c r="HKM7" s="36"/>
      <c r="HKN7" s="36"/>
      <c r="HKO7" s="36"/>
      <c r="HKP7" s="36"/>
      <c r="HKQ7" s="36"/>
      <c r="HKR7" s="36"/>
      <c r="HKS7" s="36"/>
      <c r="HKT7" s="36"/>
      <c r="HKU7" s="36"/>
      <c r="HKV7" s="36"/>
      <c r="HKW7" s="36"/>
      <c r="HKX7" s="36"/>
      <c r="HKY7" s="36"/>
      <c r="HKZ7" s="36"/>
      <c r="HLA7" s="36"/>
      <c r="HLB7" s="36"/>
      <c r="HLC7" s="36"/>
      <c r="HLD7" s="36"/>
      <c r="HLE7" s="36"/>
      <c r="HLF7" s="36"/>
      <c r="HLG7" s="36"/>
      <c r="HLH7" s="36"/>
      <c r="HLI7" s="36"/>
      <c r="HLJ7" s="36"/>
      <c r="HLK7" s="36"/>
      <c r="HLL7" s="36"/>
      <c r="HLM7" s="36"/>
      <c r="HLN7" s="36"/>
      <c r="HLO7" s="36"/>
      <c r="HLP7" s="36"/>
      <c r="HLQ7" s="36"/>
      <c r="HLR7" s="36"/>
      <c r="HLS7" s="36"/>
      <c r="HLT7" s="36"/>
      <c r="HLU7" s="36"/>
      <c r="HLV7" s="36"/>
      <c r="HLW7" s="36"/>
      <c r="HLX7" s="36"/>
      <c r="HLY7" s="36"/>
      <c r="HLZ7" s="36"/>
      <c r="HMA7" s="36"/>
      <c r="HMB7" s="36"/>
      <c r="HMC7" s="36"/>
      <c r="HMD7" s="36"/>
      <c r="HME7" s="36"/>
      <c r="HMF7" s="36"/>
      <c r="HMG7" s="36"/>
      <c r="HMH7" s="36"/>
      <c r="HMI7" s="36"/>
      <c r="HMJ7" s="36"/>
      <c r="HMK7" s="36"/>
      <c r="HML7" s="36"/>
      <c r="HMM7" s="36"/>
      <c r="HMN7" s="36"/>
      <c r="HMO7" s="36"/>
      <c r="HMP7" s="36"/>
      <c r="HMQ7" s="36"/>
      <c r="HMR7" s="36"/>
      <c r="HMS7" s="36"/>
      <c r="HMT7" s="36"/>
      <c r="HMU7" s="36"/>
      <c r="HMV7" s="36"/>
      <c r="HMW7" s="36"/>
      <c r="HMX7" s="36"/>
      <c r="HMY7" s="36"/>
      <c r="HMZ7" s="36"/>
      <c r="HNA7" s="36"/>
      <c r="HNB7" s="36"/>
      <c r="HNC7" s="36"/>
      <c r="HND7" s="36"/>
      <c r="HNE7" s="36"/>
      <c r="HNF7" s="36"/>
      <c r="HNG7" s="36"/>
      <c r="HNH7" s="36"/>
      <c r="HNI7" s="36"/>
      <c r="HNJ7" s="36"/>
      <c r="HNK7" s="36"/>
      <c r="HNL7" s="36"/>
      <c r="HNM7" s="36"/>
      <c r="HNN7" s="36"/>
      <c r="HNO7" s="36"/>
      <c r="HNP7" s="36"/>
      <c r="HNQ7" s="36"/>
      <c r="HNR7" s="36"/>
      <c r="HNS7" s="36"/>
      <c r="HNT7" s="36"/>
      <c r="HNU7" s="36"/>
      <c r="HNV7" s="36"/>
      <c r="HNW7" s="36"/>
      <c r="HNX7" s="36"/>
      <c r="HNY7" s="36"/>
      <c r="HNZ7" s="36"/>
      <c r="HOA7" s="36"/>
      <c r="HOB7" s="36"/>
      <c r="HOC7" s="36"/>
      <c r="HOD7" s="36"/>
      <c r="HOE7" s="36"/>
      <c r="HOF7" s="36"/>
      <c r="HOG7" s="36"/>
      <c r="HOH7" s="36"/>
      <c r="HOI7" s="36"/>
      <c r="HOJ7" s="36"/>
      <c r="HOK7" s="36"/>
      <c r="HOL7" s="36"/>
      <c r="HOM7" s="36"/>
      <c r="HON7" s="36"/>
      <c r="HOO7" s="36"/>
      <c r="HOP7" s="36"/>
      <c r="HOQ7" s="36"/>
      <c r="HOR7" s="36"/>
      <c r="HOS7" s="36"/>
      <c r="HOT7" s="36"/>
      <c r="HOU7" s="36"/>
      <c r="HOV7" s="36"/>
      <c r="HOW7" s="36"/>
      <c r="HOX7" s="36"/>
      <c r="HOY7" s="36"/>
      <c r="HOZ7" s="36"/>
      <c r="HPA7" s="36"/>
      <c r="HPB7" s="36"/>
      <c r="HPC7" s="36"/>
      <c r="HPD7" s="36"/>
      <c r="HPE7" s="36"/>
      <c r="HPF7" s="36"/>
      <c r="HPG7" s="36"/>
      <c r="HPH7" s="36"/>
      <c r="HPI7" s="36"/>
      <c r="HPJ7" s="36"/>
      <c r="HPK7" s="36"/>
      <c r="HPL7" s="36"/>
      <c r="HPM7" s="36"/>
      <c r="HPN7" s="36"/>
      <c r="HPO7" s="36"/>
      <c r="HPP7" s="36"/>
      <c r="HPQ7" s="36"/>
      <c r="HPR7" s="36"/>
      <c r="HPS7" s="36"/>
      <c r="HPT7" s="36"/>
      <c r="HPU7" s="36"/>
      <c r="HPV7" s="36"/>
      <c r="HPW7" s="36"/>
      <c r="HPX7" s="36"/>
      <c r="HPY7" s="36"/>
      <c r="HPZ7" s="36"/>
      <c r="HQA7" s="36"/>
      <c r="HQB7" s="36"/>
      <c r="HQC7" s="36"/>
      <c r="HQD7" s="36"/>
      <c r="HQE7" s="36"/>
      <c r="HQF7" s="36"/>
      <c r="HQG7" s="36"/>
      <c r="HQH7" s="36"/>
      <c r="HQI7" s="36"/>
      <c r="HQJ7" s="36"/>
      <c r="HQK7" s="36"/>
      <c r="HQL7" s="36"/>
      <c r="HQM7" s="36"/>
      <c r="HQN7" s="36"/>
      <c r="HQO7" s="36"/>
      <c r="HQP7" s="36"/>
      <c r="HQQ7" s="36"/>
      <c r="HQR7" s="36"/>
      <c r="HQS7" s="36"/>
      <c r="HQT7" s="36"/>
      <c r="HQU7" s="36"/>
      <c r="HQV7" s="36"/>
      <c r="HQW7" s="36"/>
      <c r="HQX7" s="36"/>
      <c r="HQY7" s="36"/>
      <c r="HQZ7" s="36"/>
      <c r="HRA7" s="36"/>
      <c r="HRB7" s="36"/>
      <c r="HRC7" s="36"/>
      <c r="HRD7" s="36"/>
      <c r="HRE7" s="36"/>
      <c r="HRF7" s="36"/>
      <c r="HRG7" s="36"/>
      <c r="HRH7" s="36"/>
      <c r="HRI7" s="36"/>
      <c r="HRJ7" s="36"/>
      <c r="HRK7" s="36"/>
      <c r="HRL7" s="36"/>
      <c r="HRM7" s="36"/>
      <c r="HRN7" s="36"/>
      <c r="HRO7" s="36"/>
      <c r="HRP7" s="36"/>
      <c r="HRQ7" s="36"/>
      <c r="HRR7" s="36"/>
      <c r="HRS7" s="36"/>
      <c r="HRT7" s="36"/>
      <c r="HRU7" s="36"/>
      <c r="HRV7" s="36"/>
      <c r="HRW7" s="36"/>
      <c r="HRX7" s="36"/>
      <c r="HRY7" s="36"/>
      <c r="HRZ7" s="36"/>
      <c r="HSA7" s="36"/>
      <c r="HSB7" s="36"/>
      <c r="HSC7" s="36"/>
      <c r="HSD7" s="36"/>
      <c r="HSE7" s="36"/>
      <c r="HSF7" s="36"/>
      <c r="HSG7" s="36"/>
      <c r="HSH7" s="36"/>
      <c r="HSI7" s="36"/>
      <c r="HSJ7" s="36"/>
      <c r="HSK7" s="36"/>
      <c r="HSL7" s="36"/>
      <c r="HSM7" s="36"/>
      <c r="HSN7" s="36"/>
      <c r="HSO7" s="36"/>
      <c r="HSP7" s="36"/>
      <c r="HSQ7" s="36"/>
      <c r="HSR7" s="36"/>
      <c r="HSS7" s="36"/>
      <c r="HST7" s="36"/>
      <c r="HSU7" s="36"/>
      <c r="HSV7" s="36"/>
      <c r="HSW7" s="36"/>
      <c r="HSX7" s="36"/>
      <c r="HSY7" s="36"/>
      <c r="HSZ7" s="36"/>
      <c r="HTA7" s="36"/>
      <c r="HTB7" s="36"/>
      <c r="HTC7" s="36"/>
      <c r="HTD7" s="36"/>
      <c r="HTE7" s="36"/>
      <c r="HTF7" s="36"/>
      <c r="HTG7" s="36"/>
      <c r="HTH7" s="36"/>
      <c r="HTI7" s="36"/>
      <c r="HTJ7" s="36"/>
      <c r="HTK7" s="36"/>
      <c r="HTL7" s="36"/>
      <c r="HTM7" s="36"/>
      <c r="HTN7" s="36"/>
      <c r="HTO7" s="36"/>
      <c r="HTP7" s="36"/>
      <c r="HTQ7" s="36"/>
      <c r="HTR7" s="36"/>
      <c r="HTS7" s="36"/>
      <c r="HTT7" s="36"/>
      <c r="HTU7" s="36"/>
      <c r="HTV7" s="36"/>
      <c r="HTW7" s="36"/>
      <c r="HTX7" s="36"/>
      <c r="HTY7" s="36"/>
      <c r="HTZ7" s="36"/>
      <c r="HUA7" s="36"/>
      <c r="HUB7" s="36"/>
      <c r="HUC7" s="36"/>
      <c r="HUD7" s="36"/>
      <c r="HUE7" s="36"/>
      <c r="HUF7" s="36"/>
      <c r="HUG7" s="36"/>
      <c r="HUH7" s="36"/>
      <c r="HUI7" s="36"/>
      <c r="HUJ7" s="36"/>
      <c r="HUK7" s="36"/>
      <c r="HUL7" s="36"/>
      <c r="HUM7" s="36"/>
      <c r="HUN7" s="36"/>
      <c r="HUO7" s="36"/>
      <c r="HUP7" s="36"/>
      <c r="HUQ7" s="36"/>
      <c r="HUR7" s="36"/>
      <c r="HUS7" s="36"/>
      <c r="HUT7" s="36"/>
      <c r="HUU7" s="36"/>
      <c r="HUV7" s="36"/>
      <c r="HUW7" s="36"/>
      <c r="HUX7" s="36"/>
      <c r="HUY7" s="36"/>
      <c r="HUZ7" s="36"/>
      <c r="HVA7" s="36"/>
      <c r="HVB7" s="36"/>
      <c r="HVC7" s="36"/>
      <c r="HVD7" s="36"/>
      <c r="HVE7" s="36"/>
      <c r="HVF7" s="36"/>
      <c r="HVG7" s="36"/>
      <c r="HVH7" s="36"/>
      <c r="HVI7" s="36"/>
      <c r="HVJ7" s="36"/>
      <c r="HVK7" s="36"/>
      <c r="HVL7" s="36"/>
      <c r="HVM7" s="36"/>
      <c r="HVN7" s="36"/>
      <c r="HVO7" s="36"/>
      <c r="HVP7" s="36"/>
      <c r="HVQ7" s="36"/>
      <c r="HVR7" s="36"/>
      <c r="HVS7" s="36"/>
      <c r="HVT7" s="36"/>
      <c r="HVU7" s="36"/>
      <c r="HVV7" s="36"/>
      <c r="HVW7" s="36"/>
      <c r="HVX7" s="36"/>
      <c r="HVY7" s="36"/>
      <c r="HVZ7" s="36"/>
      <c r="HWA7" s="36"/>
      <c r="HWB7" s="36"/>
      <c r="HWC7" s="36"/>
      <c r="HWD7" s="36"/>
      <c r="HWE7" s="36"/>
      <c r="HWF7" s="36"/>
      <c r="HWG7" s="36"/>
      <c r="HWH7" s="36"/>
      <c r="HWI7" s="36"/>
      <c r="HWJ7" s="36"/>
      <c r="HWK7" s="36"/>
      <c r="HWL7" s="36"/>
      <c r="HWM7" s="36"/>
      <c r="HWN7" s="36"/>
      <c r="HWO7" s="36"/>
      <c r="HWP7" s="36"/>
      <c r="HWQ7" s="36"/>
      <c r="HWR7" s="36"/>
      <c r="HWS7" s="36"/>
      <c r="HWT7" s="36"/>
      <c r="HWU7" s="36"/>
      <c r="HWV7" s="36"/>
      <c r="HWW7" s="36"/>
      <c r="HWX7" s="36"/>
      <c r="HWY7" s="36"/>
      <c r="HWZ7" s="36"/>
      <c r="HXA7" s="36"/>
      <c r="HXB7" s="36"/>
      <c r="HXC7" s="36"/>
      <c r="HXD7" s="36"/>
      <c r="HXE7" s="36"/>
      <c r="HXF7" s="36"/>
      <c r="HXG7" s="36"/>
      <c r="HXH7" s="36"/>
      <c r="HXI7" s="36"/>
      <c r="HXJ7" s="36"/>
      <c r="HXK7" s="36"/>
      <c r="HXL7" s="36"/>
      <c r="HXM7" s="36"/>
      <c r="HXN7" s="36"/>
      <c r="HXO7" s="36"/>
      <c r="HXP7" s="36"/>
      <c r="HXQ7" s="36"/>
      <c r="HXR7" s="36"/>
      <c r="HXS7" s="36"/>
      <c r="HXT7" s="36"/>
      <c r="HXU7" s="36"/>
      <c r="HXV7" s="36"/>
      <c r="HXW7" s="36"/>
      <c r="HXX7" s="36"/>
      <c r="HXY7" s="36"/>
      <c r="HXZ7" s="36"/>
      <c r="HYA7" s="36"/>
      <c r="HYB7" s="36"/>
      <c r="HYC7" s="36"/>
      <c r="HYD7" s="36"/>
      <c r="HYE7" s="36"/>
      <c r="HYF7" s="36"/>
      <c r="HYG7" s="36"/>
      <c r="HYH7" s="36"/>
      <c r="HYI7" s="36"/>
      <c r="HYJ7" s="36"/>
      <c r="HYK7" s="36"/>
      <c r="HYL7" s="36"/>
      <c r="HYM7" s="36"/>
      <c r="HYN7" s="36"/>
      <c r="HYO7" s="36"/>
      <c r="HYP7" s="36"/>
      <c r="HYQ7" s="36"/>
      <c r="HYR7" s="36"/>
      <c r="HYS7" s="36"/>
      <c r="HYT7" s="36"/>
      <c r="HYU7" s="36"/>
      <c r="HYV7" s="36"/>
      <c r="HYW7" s="36"/>
      <c r="HYX7" s="36"/>
      <c r="HYY7" s="36"/>
      <c r="HYZ7" s="36"/>
      <c r="HZA7" s="36"/>
      <c r="HZB7" s="36"/>
      <c r="HZC7" s="36"/>
      <c r="HZD7" s="36"/>
      <c r="HZE7" s="36"/>
      <c r="HZF7" s="36"/>
      <c r="HZG7" s="36"/>
      <c r="HZH7" s="36"/>
      <c r="HZI7" s="36"/>
      <c r="HZJ7" s="36"/>
      <c r="HZK7" s="36"/>
      <c r="HZL7" s="36"/>
      <c r="HZM7" s="36"/>
      <c r="HZN7" s="36"/>
      <c r="HZO7" s="36"/>
      <c r="HZP7" s="36"/>
      <c r="HZQ7" s="36"/>
      <c r="HZR7" s="36"/>
      <c r="HZS7" s="36"/>
      <c r="HZT7" s="36"/>
      <c r="HZU7" s="36"/>
      <c r="HZV7" s="36"/>
      <c r="HZW7" s="36"/>
      <c r="HZX7" s="36"/>
      <c r="HZY7" s="36"/>
      <c r="HZZ7" s="36"/>
      <c r="IAA7" s="36"/>
      <c r="IAB7" s="36"/>
      <c r="IAC7" s="36"/>
      <c r="IAD7" s="36"/>
      <c r="IAE7" s="36"/>
      <c r="IAF7" s="36"/>
      <c r="IAG7" s="36"/>
      <c r="IAH7" s="36"/>
      <c r="IAI7" s="36"/>
      <c r="IAJ7" s="36"/>
      <c r="IAK7" s="36"/>
      <c r="IAL7" s="36"/>
      <c r="IAM7" s="36"/>
      <c r="IAN7" s="36"/>
      <c r="IAO7" s="36"/>
      <c r="IAP7" s="36"/>
      <c r="IAQ7" s="36"/>
      <c r="IAR7" s="36"/>
      <c r="IAS7" s="36"/>
      <c r="IAT7" s="36"/>
      <c r="IAU7" s="36"/>
      <c r="IAV7" s="36"/>
      <c r="IAW7" s="36"/>
      <c r="IAX7" s="36"/>
      <c r="IAY7" s="36"/>
      <c r="IAZ7" s="36"/>
      <c r="IBA7" s="36"/>
      <c r="IBB7" s="36"/>
      <c r="IBC7" s="36"/>
      <c r="IBD7" s="36"/>
      <c r="IBE7" s="36"/>
      <c r="IBF7" s="36"/>
      <c r="IBG7" s="36"/>
      <c r="IBH7" s="36"/>
      <c r="IBI7" s="36"/>
      <c r="IBJ7" s="36"/>
      <c r="IBK7" s="36"/>
      <c r="IBL7" s="36"/>
      <c r="IBM7" s="36"/>
      <c r="IBN7" s="36"/>
      <c r="IBO7" s="36"/>
      <c r="IBP7" s="36"/>
      <c r="IBQ7" s="36"/>
      <c r="IBR7" s="36"/>
      <c r="IBS7" s="36"/>
      <c r="IBT7" s="36"/>
      <c r="IBU7" s="36"/>
      <c r="IBV7" s="36"/>
      <c r="IBW7" s="36"/>
      <c r="IBX7" s="36"/>
      <c r="IBY7" s="36"/>
      <c r="IBZ7" s="36"/>
      <c r="ICA7" s="36"/>
      <c r="ICB7" s="36"/>
      <c r="ICC7" s="36"/>
      <c r="ICD7" s="36"/>
      <c r="ICE7" s="36"/>
      <c r="ICF7" s="36"/>
      <c r="ICG7" s="36"/>
      <c r="ICH7" s="36"/>
      <c r="ICI7" s="36"/>
      <c r="ICJ7" s="36"/>
      <c r="ICK7" s="36"/>
      <c r="ICL7" s="36"/>
      <c r="ICM7" s="36"/>
      <c r="ICN7" s="36"/>
      <c r="ICO7" s="36"/>
      <c r="ICP7" s="36"/>
      <c r="ICQ7" s="36"/>
      <c r="ICR7" s="36"/>
      <c r="ICS7" s="36"/>
      <c r="ICT7" s="36"/>
      <c r="ICU7" s="36"/>
      <c r="ICV7" s="36"/>
      <c r="ICW7" s="36"/>
      <c r="ICX7" s="36"/>
      <c r="ICY7" s="36"/>
      <c r="ICZ7" s="36"/>
      <c r="IDA7" s="36"/>
      <c r="IDB7" s="36"/>
      <c r="IDC7" s="36"/>
      <c r="IDD7" s="36"/>
      <c r="IDE7" s="36"/>
      <c r="IDF7" s="36"/>
      <c r="IDG7" s="36"/>
      <c r="IDH7" s="36"/>
      <c r="IDI7" s="36"/>
      <c r="IDJ7" s="36"/>
      <c r="IDK7" s="36"/>
      <c r="IDL7" s="36"/>
      <c r="IDM7" s="36"/>
      <c r="IDN7" s="36"/>
      <c r="IDO7" s="36"/>
      <c r="IDP7" s="36"/>
      <c r="IDQ7" s="36"/>
      <c r="IDR7" s="36"/>
      <c r="IDS7" s="36"/>
      <c r="IDT7" s="36"/>
      <c r="IDU7" s="36"/>
      <c r="IDV7" s="36"/>
      <c r="IDW7" s="36"/>
      <c r="IDX7" s="36"/>
      <c r="IDY7" s="36"/>
      <c r="IDZ7" s="36"/>
      <c r="IEA7" s="36"/>
      <c r="IEB7" s="36"/>
      <c r="IEC7" s="36"/>
      <c r="IED7" s="36"/>
      <c r="IEE7" s="36"/>
      <c r="IEF7" s="36"/>
      <c r="IEG7" s="36"/>
      <c r="IEH7" s="36"/>
      <c r="IEI7" s="36"/>
      <c r="IEJ7" s="36"/>
      <c r="IEK7" s="36"/>
      <c r="IEL7" s="36"/>
      <c r="IEM7" s="36"/>
      <c r="IEN7" s="36"/>
      <c r="IEO7" s="36"/>
      <c r="IEP7" s="36"/>
      <c r="IEQ7" s="36"/>
      <c r="IER7" s="36"/>
      <c r="IES7" s="36"/>
      <c r="IET7" s="36"/>
      <c r="IEU7" s="36"/>
      <c r="IEV7" s="36"/>
      <c r="IEW7" s="36"/>
      <c r="IEX7" s="36"/>
      <c r="IEY7" s="36"/>
      <c r="IEZ7" s="36"/>
      <c r="IFA7" s="36"/>
      <c r="IFB7" s="36"/>
      <c r="IFC7" s="36"/>
      <c r="IFD7" s="36"/>
      <c r="IFE7" s="36"/>
      <c r="IFF7" s="36"/>
      <c r="IFG7" s="36"/>
      <c r="IFH7" s="36"/>
      <c r="IFI7" s="36"/>
      <c r="IFJ7" s="36"/>
      <c r="IFK7" s="36"/>
      <c r="IFL7" s="36"/>
      <c r="IFM7" s="36"/>
      <c r="IFN7" s="36"/>
      <c r="IFO7" s="36"/>
      <c r="IFP7" s="36"/>
      <c r="IFQ7" s="36"/>
      <c r="IFR7" s="36"/>
      <c r="IFS7" s="36"/>
      <c r="IFT7" s="36"/>
      <c r="IFU7" s="36"/>
      <c r="IFV7" s="36"/>
      <c r="IFW7" s="36"/>
      <c r="IFX7" s="36"/>
      <c r="IFY7" s="36"/>
      <c r="IFZ7" s="36"/>
      <c r="IGA7" s="36"/>
      <c r="IGB7" s="36"/>
      <c r="IGC7" s="36"/>
      <c r="IGD7" s="36"/>
      <c r="IGE7" s="36"/>
      <c r="IGF7" s="36"/>
      <c r="IGG7" s="36"/>
      <c r="IGH7" s="36"/>
      <c r="IGI7" s="36"/>
      <c r="IGJ7" s="36"/>
      <c r="IGK7" s="36"/>
      <c r="IGL7" s="36"/>
      <c r="IGM7" s="36"/>
      <c r="IGN7" s="36"/>
      <c r="IGO7" s="36"/>
      <c r="IGP7" s="36"/>
      <c r="IGQ7" s="36"/>
      <c r="IGR7" s="36"/>
      <c r="IGS7" s="36"/>
      <c r="IGT7" s="36"/>
      <c r="IGU7" s="36"/>
      <c r="IGV7" s="36"/>
      <c r="IGW7" s="36"/>
      <c r="IGX7" s="36"/>
      <c r="IGY7" s="36"/>
      <c r="IGZ7" s="36"/>
      <c r="IHA7" s="36"/>
      <c r="IHB7" s="36"/>
      <c r="IHC7" s="36"/>
      <c r="IHD7" s="36"/>
      <c r="IHE7" s="36"/>
      <c r="IHF7" s="36"/>
      <c r="IHG7" s="36"/>
      <c r="IHH7" s="36"/>
      <c r="IHI7" s="36"/>
      <c r="IHJ7" s="36"/>
      <c r="IHK7" s="36"/>
      <c r="IHL7" s="36"/>
      <c r="IHM7" s="36"/>
      <c r="IHN7" s="36"/>
      <c r="IHO7" s="36"/>
      <c r="IHP7" s="36"/>
      <c r="IHQ7" s="36"/>
      <c r="IHR7" s="36"/>
      <c r="IHS7" s="36"/>
      <c r="IHT7" s="36"/>
      <c r="IHU7" s="36"/>
      <c r="IHV7" s="36"/>
      <c r="IHW7" s="36"/>
      <c r="IHX7" s="36"/>
      <c r="IHY7" s="36"/>
      <c r="IHZ7" s="36"/>
      <c r="IIA7" s="36"/>
      <c r="IIB7" s="36"/>
      <c r="IIC7" s="36"/>
      <c r="IID7" s="36"/>
      <c r="IIE7" s="36"/>
      <c r="IIF7" s="36"/>
      <c r="IIG7" s="36"/>
      <c r="IIH7" s="36"/>
      <c r="III7" s="36"/>
      <c r="IIJ7" s="36"/>
      <c r="IIK7" s="36"/>
      <c r="IIL7" s="36"/>
      <c r="IIM7" s="36"/>
      <c r="IIN7" s="36"/>
      <c r="IIO7" s="36"/>
      <c r="IIP7" s="36"/>
      <c r="IIQ7" s="36"/>
      <c r="IIR7" s="36"/>
      <c r="IIS7" s="36"/>
      <c r="IIT7" s="36"/>
      <c r="IIU7" s="36"/>
      <c r="IIV7" s="36"/>
      <c r="IIW7" s="36"/>
      <c r="IIX7" s="36"/>
      <c r="IIY7" s="36"/>
      <c r="IIZ7" s="36"/>
      <c r="IJA7" s="36"/>
      <c r="IJB7" s="36"/>
      <c r="IJC7" s="36"/>
      <c r="IJD7" s="36"/>
      <c r="IJE7" s="36"/>
      <c r="IJF7" s="36"/>
      <c r="IJG7" s="36"/>
      <c r="IJH7" s="36"/>
      <c r="IJI7" s="36"/>
      <c r="IJJ7" s="36"/>
      <c r="IJK7" s="36"/>
      <c r="IJL7" s="36"/>
      <c r="IJM7" s="36"/>
      <c r="IJN7" s="36"/>
      <c r="IJO7" s="36"/>
      <c r="IJP7" s="36"/>
      <c r="IJQ7" s="36"/>
      <c r="IJR7" s="36"/>
      <c r="IJS7" s="36"/>
      <c r="IJT7" s="36"/>
      <c r="IJU7" s="36"/>
      <c r="IJV7" s="36"/>
      <c r="IJW7" s="36"/>
      <c r="IJX7" s="36"/>
      <c r="IJY7" s="36"/>
      <c r="IJZ7" s="36"/>
      <c r="IKA7" s="36"/>
      <c r="IKB7" s="36"/>
      <c r="IKC7" s="36"/>
      <c r="IKD7" s="36"/>
      <c r="IKE7" s="36"/>
      <c r="IKF7" s="36"/>
      <c r="IKG7" s="36"/>
      <c r="IKH7" s="36"/>
      <c r="IKI7" s="36"/>
      <c r="IKJ7" s="36"/>
      <c r="IKK7" s="36"/>
      <c r="IKL7" s="36"/>
      <c r="IKM7" s="36"/>
      <c r="IKN7" s="36"/>
      <c r="IKO7" s="36"/>
      <c r="IKP7" s="36"/>
      <c r="IKQ7" s="36"/>
      <c r="IKR7" s="36"/>
      <c r="IKS7" s="36"/>
      <c r="IKT7" s="36"/>
      <c r="IKU7" s="36"/>
      <c r="IKV7" s="36"/>
      <c r="IKW7" s="36"/>
      <c r="IKX7" s="36"/>
      <c r="IKY7" s="36"/>
      <c r="IKZ7" s="36"/>
      <c r="ILA7" s="36"/>
      <c r="ILB7" s="36"/>
      <c r="ILC7" s="36"/>
      <c r="ILD7" s="36"/>
      <c r="ILE7" s="36"/>
      <c r="ILF7" s="36"/>
      <c r="ILG7" s="36"/>
      <c r="ILH7" s="36"/>
      <c r="ILI7" s="36"/>
      <c r="ILJ7" s="36"/>
      <c r="ILK7" s="36"/>
      <c r="ILL7" s="36"/>
      <c r="ILM7" s="36"/>
      <c r="ILN7" s="36"/>
      <c r="ILO7" s="36"/>
      <c r="ILP7" s="36"/>
      <c r="ILQ7" s="36"/>
      <c r="ILR7" s="36"/>
      <c r="ILS7" s="36"/>
      <c r="ILT7" s="36"/>
      <c r="ILU7" s="36"/>
      <c r="ILV7" s="36"/>
      <c r="ILW7" s="36"/>
      <c r="ILX7" s="36"/>
      <c r="ILY7" s="36"/>
      <c r="ILZ7" s="36"/>
      <c r="IMA7" s="36"/>
      <c r="IMB7" s="36"/>
      <c r="IMC7" s="36"/>
      <c r="IMD7" s="36"/>
      <c r="IME7" s="36"/>
      <c r="IMF7" s="36"/>
      <c r="IMG7" s="36"/>
      <c r="IMH7" s="36"/>
      <c r="IMI7" s="36"/>
      <c r="IMJ7" s="36"/>
      <c r="IMK7" s="36"/>
      <c r="IML7" s="36"/>
      <c r="IMM7" s="36"/>
      <c r="IMN7" s="36"/>
      <c r="IMO7" s="36"/>
      <c r="IMP7" s="36"/>
      <c r="IMQ7" s="36"/>
      <c r="IMR7" s="36"/>
      <c r="IMS7" s="36"/>
      <c r="IMT7" s="36"/>
      <c r="IMU7" s="36"/>
      <c r="IMV7" s="36"/>
      <c r="IMW7" s="36"/>
      <c r="IMX7" s="36"/>
      <c r="IMY7" s="36"/>
      <c r="IMZ7" s="36"/>
      <c r="INA7" s="36"/>
      <c r="INB7" s="36"/>
      <c r="INC7" s="36"/>
      <c r="IND7" s="36"/>
      <c r="INE7" s="36"/>
      <c r="INF7" s="36"/>
      <c r="ING7" s="36"/>
      <c r="INH7" s="36"/>
      <c r="INI7" s="36"/>
      <c r="INJ7" s="36"/>
      <c r="INK7" s="36"/>
      <c r="INL7" s="36"/>
      <c r="INM7" s="36"/>
      <c r="INN7" s="36"/>
      <c r="INO7" s="36"/>
      <c r="INP7" s="36"/>
      <c r="INQ7" s="36"/>
      <c r="INR7" s="36"/>
      <c r="INS7" s="36"/>
      <c r="INT7" s="36"/>
      <c r="INU7" s="36"/>
      <c r="INV7" s="36"/>
      <c r="INW7" s="36"/>
      <c r="INX7" s="36"/>
      <c r="INY7" s="36"/>
      <c r="INZ7" s="36"/>
      <c r="IOA7" s="36"/>
      <c r="IOB7" s="36"/>
      <c r="IOC7" s="36"/>
      <c r="IOD7" s="36"/>
      <c r="IOE7" s="36"/>
      <c r="IOF7" s="36"/>
      <c r="IOG7" s="36"/>
      <c r="IOH7" s="36"/>
      <c r="IOI7" s="36"/>
      <c r="IOJ7" s="36"/>
      <c r="IOK7" s="36"/>
      <c r="IOL7" s="36"/>
      <c r="IOM7" s="36"/>
      <c r="ION7" s="36"/>
      <c r="IOO7" s="36"/>
      <c r="IOP7" s="36"/>
      <c r="IOQ7" s="36"/>
      <c r="IOR7" s="36"/>
      <c r="IOS7" s="36"/>
      <c r="IOT7" s="36"/>
      <c r="IOU7" s="36"/>
      <c r="IOV7" s="36"/>
      <c r="IOW7" s="36"/>
      <c r="IOX7" s="36"/>
      <c r="IOY7" s="36"/>
      <c r="IOZ7" s="36"/>
      <c r="IPA7" s="36"/>
      <c r="IPB7" s="36"/>
      <c r="IPC7" s="36"/>
      <c r="IPD7" s="36"/>
      <c r="IPE7" s="36"/>
      <c r="IPF7" s="36"/>
      <c r="IPG7" s="36"/>
      <c r="IPH7" s="36"/>
      <c r="IPI7" s="36"/>
      <c r="IPJ7" s="36"/>
      <c r="IPK7" s="36"/>
      <c r="IPL7" s="36"/>
      <c r="IPM7" s="36"/>
      <c r="IPN7" s="36"/>
      <c r="IPO7" s="36"/>
      <c r="IPP7" s="36"/>
      <c r="IPQ7" s="36"/>
      <c r="IPR7" s="36"/>
      <c r="IPS7" s="36"/>
      <c r="IPT7" s="36"/>
      <c r="IPU7" s="36"/>
      <c r="IPV7" s="36"/>
      <c r="IPW7" s="36"/>
      <c r="IPX7" s="36"/>
      <c r="IPY7" s="36"/>
      <c r="IPZ7" s="36"/>
      <c r="IQA7" s="36"/>
      <c r="IQB7" s="36"/>
      <c r="IQC7" s="36"/>
      <c r="IQD7" s="36"/>
      <c r="IQE7" s="36"/>
      <c r="IQF7" s="36"/>
      <c r="IQG7" s="36"/>
      <c r="IQH7" s="36"/>
      <c r="IQI7" s="36"/>
      <c r="IQJ7" s="36"/>
      <c r="IQK7" s="36"/>
      <c r="IQL7" s="36"/>
      <c r="IQM7" s="36"/>
      <c r="IQN7" s="36"/>
      <c r="IQO7" s="36"/>
      <c r="IQP7" s="36"/>
      <c r="IQQ7" s="36"/>
      <c r="IQR7" s="36"/>
      <c r="IQS7" s="36"/>
      <c r="IQT7" s="36"/>
      <c r="IQU7" s="36"/>
      <c r="IQV7" s="36"/>
      <c r="IQW7" s="36"/>
      <c r="IQX7" s="36"/>
      <c r="IQY7" s="36"/>
      <c r="IQZ7" s="36"/>
      <c r="IRA7" s="36"/>
      <c r="IRB7" s="36"/>
      <c r="IRC7" s="36"/>
      <c r="IRD7" s="36"/>
      <c r="IRE7" s="36"/>
      <c r="IRF7" s="36"/>
      <c r="IRG7" s="36"/>
      <c r="IRH7" s="36"/>
      <c r="IRI7" s="36"/>
      <c r="IRJ7" s="36"/>
      <c r="IRK7" s="36"/>
      <c r="IRL7" s="36"/>
      <c r="IRM7" s="36"/>
      <c r="IRN7" s="36"/>
      <c r="IRO7" s="36"/>
      <c r="IRP7" s="36"/>
      <c r="IRQ7" s="36"/>
      <c r="IRR7" s="36"/>
      <c r="IRS7" s="36"/>
      <c r="IRT7" s="36"/>
      <c r="IRU7" s="36"/>
      <c r="IRV7" s="36"/>
      <c r="IRW7" s="36"/>
      <c r="IRX7" s="36"/>
      <c r="IRY7" s="36"/>
      <c r="IRZ7" s="36"/>
      <c r="ISA7" s="36"/>
      <c r="ISB7" s="36"/>
      <c r="ISC7" s="36"/>
      <c r="ISD7" s="36"/>
      <c r="ISE7" s="36"/>
      <c r="ISF7" s="36"/>
      <c r="ISG7" s="36"/>
      <c r="ISH7" s="36"/>
      <c r="ISI7" s="36"/>
      <c r="ISJ7" s="36"/>
      <c r="ISK7" s="36"/>
      <c r="ISL7" s="36"/>
      <c r="ISM7" s="36"/>
      <c r="ISN7" s="36"/>
      <c r="ISO7" s="36"/>
      <c r="ISP7" s="36"/>
      <c r="ISQ7" s="36"/>
      <c r="ISR7" s="36"/>
      <c r="ISS7" s="36"/>
      <c r="IST7" s="36"/>
      <c r="ISU7" s="36"/>
      <c r="ISV7" s="36"/>
      <c r="ISW7" s="36"/>
      <c r="ISX7" s="36"/>
      <c r="ISY7" s="36"/>
      <c r="ISZ7" s="36"/>
      <c r="ITA7" s="36"/>
      <c r="ITB7" s="36"/>
      <c r="ITC7" s="36"/>
      <c r="ITD7" s="36"/>
      <c r="ITE7" s="36"/>
      <c r="ITF7" s="36"/>
      <c r="ITG7" s="36"/>
      <c r="ITH7" s="36"/>
      <c r="ITI7" s="36"/>
      <c r="ITJ7" s="36"/>
      <c r="ITK7" s="36"/>
      <c r="ITL7" s="36"/>
      <c r="ITM7" s="36"/>
      <c r="ITN7" s="36"/>
      <c r="ITO7" s="36"/>
      <c r="ITP7" s="36"/>
      <c r="ITQ7" s="36"/>
      <c r="ITR7" s="36"/>
      <c r="ITS7" s="36"/>
      <c r="ITT7" s="36"/>
      <c r="ITU7" s="36"/>
      <c r="ITV7" s="36"/>
      <c r="ITW7" s="36"/>
      <c r="ITX7" s="36"/>
      <c r="ITY7" s="36"/>
      <c r="ITZ7" s="36"/>
      <c r="IUA7" s="36"/>
      <c r="IUB7" s="36"/>
      <c r="IUC7" s="36"/>
      <c r="IUD7" s="36"/>
      <c r="IUE7" s="36"/>
      <c r="IUF7" s="36"/>
      <c r="IUG7" s="36"/>
      <c r="IUH7" s="36"/>
      <c r="IUI7" s="36"/>
      <c r="IUJ7" s="36"/>
      <c r="IUK7" s="36"/>
      <c r="IUL7" s="36"/>
      <c r="IUM7" s="36"/>
      <c r="IUN7" s="36"/>
      <c r="IUO7" s="36"/>
      <c r="IUP7" s="36"/>
      <c r="IUQ7" s="36"/>
      <c r="IUR7" s="36"/>
      <c r="IUS7" s="36"/>
      <c r="IUT7" s="36"/>
      <c r="IUU7" s="36"/>
      <c r="IUV7" s="36"/>
      <c r="IUW7" s="36"/>
      <c r="IUX7" s="36"/>
      <c r="IUY7" s="36"/>
      <c r="IUZ7" s="36"/>
      <c r="IVA7" s="36"/>
      <c r="IVB7" s="36"/>
      <c r="IVC7" s="36"/>
      <c r="IVD7" s="36"/>
      <c r="IVE7" s="36"/>
      <c r="IVF7" s="36"/>
      <c r="IVG7" s="36"/>
      <c r="IVH7" s="36"/>
      <c r="IVI7" s="36"/>
      <c r="IVJ7" s="36"/>
      <c r="IVK7" s="36"/>
      <c r="IVL7" s="36"/>
      <c r="IVM7" s="36"/>
      <c r="IVN7" s="36"/>
      <c r="IVO7" s="36"/>
      <c r="IVP7" s="36"/>
      <c r="IVQ7" s="36"/>
      <c r="IVR7" s="36"/>
      <c r="IVS7" s="36"/>
      <c r="IVT7" s="36"/>
      <c r="IVU7" s="36"/>
      <c r="IVV7" s="36"/>
      <c r="IVW7" s="36"/>
      <c r="IVX7" s="36"/>
      <c r="IVY7" s="36"/>
      <c r="IVZ7" s="36"/>
      <c r="IWA7" s="36"/>
      <c r="IWB7" s="36"/>
      <c r="IWC7" s="36"/>
      <c r="IWD7" s="36"/>
      <c r="IWE7" s="36"/>
      <c r="IWF7" s="36"/>
      <c r="IWG7" s="36"/>
      <c r="IWH7" s="36"/>
      <c r="IWI7" s="36"/>
      <c r="IWJ7" s="36"/>
      <c r="IWK7" s="36"/>
      <c r="IWL7" s="36"/>
      <c r="IWM7" s="36"/>
      <c r="IWN7" s="36"/>
      <c r="IWO7" s="36"/>
      <c r="IWP7" s="36"/>
      <c r="IWQ7" s="36"/>
      <c r="IWR7" s="36"/>
      <c r="IWS7" s="36"/>
      <c r="IWT7" s="36"/>
      <c r="IWU7" s="36"/>
      <c r="IWV7" s="36"/>
      <c r="IWW7" s="36"/>
      <c r="IWX7" s="36"/>
      <c r="IWY7" s="36"/>
      <c r="IWZ7" s="36"/>
      <c r="IXA7" s="36"/>
      <c r="IXB7" s="36"/>
      <c r="IXC7" s="36"/>
      <c r="IXD7" s="36"/>
      <c r="IXE7" s="36"/>
      <c r="IXF7" s="36"/>
      <c r="IXG7" s="36"/>
      <c r="IXH7" s="36"/>
      <c r="IXI7" s="36"/>
      <c r="IXJ7" s="36"/>
      <c r="IXK7" s="36"/>
      <c r="IXL7" s="36"/>
      <c r="IXM7" s="36"/>
      <c r="IXN7" s="36"/>
      <c r="IXO7" s="36"/>
      <c r="IXP7" s="36"/>
      <c r="IXQ7" s="36"/>
      <c r="IXR7" s="36"/>
      <c r="IXS7" s="36"/>
      <c r="IXT7" s="36"/>
      <c r="IXU7" s="36"/>
      <c r="IXV7" s="36"/>
      <c r="IXW7" s="36"/>
      <c r="IXX7" s="36"/>
      <c r="IXY7" s="36"/>
      <c r="IXZ7" s="36"/>
      <c r="IYA7" s="36"/>
      <c r="IYB7" s="36"/>
      <c r="IYC7" s="36"/>
      <c r="IYD7" s="36"/>
      <c r="IYE7" s="36"/>
      <c r="IYF7" s="36"/>
      <c r="IYG7" s="36"/>
      <c r="IYH7" s="36"/>
      <c r="IYI7" s="36"/>
      <c r="IYJ7" s="36"/>
      <c r="IYK7" s="36"/>
      <c r="IYL7" s="36"/>
      <c r="IYM7" s="36"/>
      <c r="IYN7" s="36"/>
      <c r="IYO7" s="36"/>
      <c r="IYP7" s="36"/>
      <c r="IYQ7" s="36"/>
      <c r="IYR7" s="36"/>
      <c r="IYS7" s="36"/>
      <c r="IYT7" s="36"/>
      <c r="IYU7" s="36"/>
      <c r="IYV7" s="36"/>
      <c r="IYW7" s="36"/>
      <c r="IYX7" s="36"/>
      <c r="IYY7" s="36"/>
      <c r="IYZ7" s="36"/>
      <c r="IZA7" s="36"/>
      <c r="IZB7" s="36"/>
      <c r="IZC7" s="36"/>
      <c r="IZD7" s="36"/>
      <c r="IZE7" s="36"/>
      <c r="IZF7" s="36"/>
      <c r="IZG7" s="36"/>
      <c r="IZH7" s="36"/>
      <c r="IZI7" s="36"/>
      <c r="IZJ7" s="36"/>
      <c r="IZK7" s="36"/>
      <c r="IZL7" s="36"/>
      <c r="IZM7" s="36"/>
      <c r="IZN7" s="36"/>
      <c r="IZO7" s="36"/>
      <c r="IZP7" s="36"/>
      <c r="IZQ7" s="36"/>
      <c r="IZR7" s="36"/>
      <c r="IZS7" s="36"/>
      <c r="IZT7" s="36"/>
      <c r="IZU7" s="36"/>
      <c r="IZV7" s="36"/>
      <c r="IZW7" s="36"/>
      <c r="IZX7" s="36"/>
      <c r="IZY7" s="36"/>
      <c r="IZZ7" s="36"/>
      <c r="JAA7" s="36"/>
      <c r="JAB7" s="36"/>
      <c r="JAC7" s="36"/>
      <c r="JAD7" s="36"/>
      <c r="JAE7" s="36"/>
      <c r="JAF7" s="36"/>
      <c r="JAG7" s="36"/>
      <c r="JAH7" s="36"/>
      <c r="JAI7" s="36"/>
      <c r="JAJ7" s="36"/>
      <c r="JAK7" s="36"/>
      <c r="JAL7" s="36"/>
      <c r="JAM7" s="36"/>
      <c r="JAN7" s="36"/>
      <c r="JAO7" s="36"/>
      <c r="JAP7" s="36"/>
      <c r="JAQ7" s="36"/>
      <c r="JAR7" s="36"/>
      <c r="JAS7" s="36"/>
      <c r="JAT7" s="36"/>
      <c r="JAU7" s="36"/>
      <c r="JAV7" s="36"/>
      <c r="JAW7" s="36"/>
      <c r="JAX7" s="36"/>
      <c r="JAY7" s="36"/>
      <c r="JAZ7" s="36"/>
      <c r="JBA7" s="36"/>
      <c r="JBB7" s="36"/>
      <c r="JBC7" s="36"/>
      <c r="JBD7" s="36"/>
      <c r="JBE7" s="36"/>
      <c r="JBF7" s="36"/>
      <c r="JBG7" s="36"/>
      <c r="JBH7" s="36"/>
      <c r="JBI7" s="36"/>
      <c r="JBJ7" s="36"/>
      <c r="JBK7" s="36"/>
      <c r="JBL7" s="36"/>
      <c r="JBM7" s="36"/>
      <c r="JBN7" s="36"/>
      <c r="JBO7" s="36"/>
      <c r="JBP7" s="36"/>
      <c r="JBQ7" s="36"/>
      <c r="JBR7" s="36"/>
      <c r="JBS7" s="36"/>
      <c r="JBT7" s="36"/>
      <c r="JBU7" s="36"/>
      <c r="JBV7" s="36"/>
      <c r="JBW7" s="36"/>
      <c r="JBX7" s="36"/>
      <c r="JBY7" s="36"/>
      <c r="JBZ7" s="36"/>
      <c r="JCA7" s="36"/>
      <c r="JCB7" s="36"/>
      <c r="JCC7" s="36"/>
      <c r="JCD7" s="36"/>
      <c r="JCE7" s="36"/>
      <c r="JCF7" s="36"/>
      <c r="JCG7" s="36"/>
      <c r="JCH7" s="36"/>
      <c r="JCI7" s="36"/>
      <c r="JCJ7" s="36"/>
      <c r="JCK7" s="36"/>
      <c r="JCL7" s="36"/>
      <c r="JCM7" s="36"/>
      <c r="JCN7" s="36"/>
      <c r="JCO7" s="36"/>
      <c r="JCP7" s="36"/>
      <c r="JCQ7" s="36"/>
      <c r="JCR7" s="36"/>
      <c r="JCS7" s="36"/>
      <c r="JCT7" s="36"/>
      <c r="JCU7" s="36"/>
      <c r="JCV7" s="36"/>
      <c r="JCW7" s="36"/>
      <c r="JCX7" s="36"/>
      <c r="JCY7" s="36"/>
      <c r="JCZ7" s="36"/>
      <c r="JDA7" s="36"/>
      <c r="JDB7" s="36"/>
      <c r="JDC7" s="36"/>
      <c r="JDD7" s="36"/>
      <c r="JDE7" s="36"/>
      <c r="JDF7" s="36"/>
      <c r="JDG7" s="36"/>
      <c r="JDH7" s="36"/>
      <c r="JDI7" s="36"/>
      <c r="JDJ7" s="36"/>
      <c r="JDK7" s="36"/>
      <c r="JDL7" s="36"/>
      <c r="JDM7" s="36"/>
      <c r="JDN7" s="36"/>
      <c r="JDO7" s="36"/>
      <c r="JDP7" s="36"/>
      <c r="JDQ7" s="36"/>
      <c r="JDR7" s="36"/>
      <c r="JDS7" s="36"/>
      <c r="JDT7" s="36"/>
      <c r="JDU7" s="36"/>
      <c r="JDV7" s="36"/>
      <c r="JDW7" s="36"/>
      <c r="JDX7" s="36"/>
      <c r="JDY7" s="36"/>
      <c r="JDZ7" s="36"/>
      <c r="JEA7" s="36"/>
      <c r="JEB7" s="36"/>
      <c r="JEC7" s="36"/>
      <c r="JED7" s="36"/>
      <c r="JEE7" s="36"/>
      <c r="JEF7" s="36"/>
      <c r="JEG7" s="36"/>
      <c r="JEH7" s="36"/>
      <c r="JEI7" s="36"/>
      <c r="JEJ7" s="36"/>
      <c r="JEK7" s="36"/>
      <c r="JEL7" s="36"/>
      <c r="JEM7" s="36"/>
      <c r="JEN7" s="36"/>
      <c r="JEO7" s="36"/>
      <c r="JEP7" s="36"/>
      <c r="JEQ7" s="36"/>
      <c r="JER7" s="36"/>
      <c r="JES7" s="36"/>
      <c r="JET7" s="36"/>
      <c r="JEU7" s="36"/>
      <c r="JEV7" s="36"/>
      <c r="JEW7" s="36"/>
      <c r="JEX7" s="36"/>
      <c r="JEY7" s="36"/>
      <c r="JEZ7" s="36"/>
      <c r="JFA7" s="36"/>
      <c r="JFB7" s="36"/>
      <c r="JFC7" s="36"/>
      <c r="JFD7" s="36"/>
      <c r="JFE7" s="36"/>
      <c r="JFF7" s="36"/>
      <c r="JFG7" s="36"/>
      <c r="JFH7" s="36"/>
      <c r="JFI7" s="36"/>
      <c r="JFJ7" s="36"/>
      <c r="JFK7" s="36"/>
      <c r="JFL7" s="36"/>
      <c r="JFM7" s="36"/>
      <c r="JFN7" s="36"/>
      <c r="JFO7" s="36"/>
      <c r="JFP7" s="36"/>
      <c r="JFQ7" s="36"/>
      <c r="JFR7" s="36"/>
      <c r="JFS7" s="36"/>
      <c r="JFT7" s="36"/>
      <c r="JFU7" s="36"/>
      <c r="JFV7" s="36"/>
      <c r="JFW7" s="36"/>
      <c r="JFX7" s="36"/>
      <c r="JFY7" s="36"/>
      <c r="JFZ7" s="36"/>
      <c r="JGA7" s="36"/>
      <c r="JGB7" s="36"/>
      <c r="JGC7" s="36"/>
      <c r="JGD7" s="36"/>
      <c r="JGE7" s="36"/>
      <c r="JGF7" s="36"/>
      <c r="JGG7" s="36"/>
      <c r="JGH7" s="36"/>
      <c r="JGI7" s="36"/>
      <c r="JGJ7" s="36"/>
      <c r="JGK7" s="36"/>
      <c r="JGL7" s="36"/>
      <c r="JGM7" s="36"/>
      <c r="JGN7" s="36"/>
      <c r="JGO7" s="36"/>
      <c r="JGP7" s="36"/>
      <c r="JGQ7" s="36"/>
      <c r="JGR7" s="36"/>
      <c r="JGS7" s="36"/>
      <c r="JGT7" s="36"/>
      <c r="JGU7" s="36"/>
      <c r="JGV7" s="36"/>
      <c r="JGW7" s="36"/>
      <c r="JGX7" s="36"/>
      <c r="JGY7" s="36"/>
      <c r="JGZ7" s="36"/>
      <c r="JHA7" s="36"/>
      <c r="JHB7" s="36"/>
      <c r="JHC7" s="36"/>
      <c r="JHD7" s="36"/>
      <c r="JHE7" s="36"/>
      <c r="JHF7" s="36"/>
      <c r="JHG7" s="36"/>
      <c r="JHH7" s="36"/>
      <c r="JHI7" s="36"/>
      <c r="JHJ7" s="36"/>
      <c r="JHK7" s="36"/>
      <c r="JHL7" s="36"/>
      <c r="JHM7" s="36"/>
      <c r="JHN7" s="36"/>
      <c r="JHO7" s="36"/>
      <c r="JHP7" s="36"/>
      <c r="JHQ7" s="36"/>
      <c r="JHR7" s="36"/>
      <c r="JHS7" s="36"/>
      <c r="JHT7" s="36"/>
      <c r="JHU7" s="36"/>
      <c r="JHV7" s="36"/>
      <c r="JHW7" s="36"/>
      <c r="JHX7" s="36"/>
      <c r="JHY7" s="36"/>
      <c r="JHZ7" s="36"/>
      <c r="JIA7" s="36"/>
      <c r="JIB7" s="36"/>
      <c r="JIC7" s="36"/>
      <c r="JID7" s="36"/>
      <c r="JIE7" s="36"/>
      <c r="JIF7" s="36"/>
      <c r="JIG7" s="36"/>
      <c r="JIH7" s="36"/>
      <c r="JII7" s="36"/>
      <c r="JIJ7" s="36"/>
      <c r="JIK7" s="36"/>
      <c r="JIL7" s="36"/>
      <c r="JIM7" s="36"/>
      <c r="JIN7" s="36"/>
      <c r="JIO7" s="36"/>
      <c r="JIP7" s="36"/>
      <c r="JIQ7" s="36"/>
      <c r="JIR7" s="36"/>
      <c r="JIS7" s="36"/>
      <c r="JIT7" s="36"/>
      <c r="JIU7" s="36"/>
      <c r="JIV7" s="36"/>
      <c r="JIW7" s="36"/>
      <c r="JIX7" s="36"/>
      <c r="JIY7" s="36"/>
      <c r="JIZ7" s="36"/>
      <c r="JJA7" s="36"/>
      <c r="JJB7" s="36"/>
      <c r="JJC7" s="36"/>
      <c r="JJD7" s="36"/>
      <c r="JJE7" s="36"/>
      <c r="JJF7" s="36"/>
      <c r="JJG7" s="36"/>
      <c r="JJH7" s="36"/>
      <c r="JJI7" s="36"/>
      <c r="JJJ7" s="36"/>
      <c r="JJK7" s="36"/>
      <c r="JJL7" s="36"/>
      <c r="JJM7" s="36"/>
      <c r="JJN7" s="36"/>
      <c r="JJO7" s="36"/>
      <c r="JJP7" s="36"/>
      <c r="JJQ7" s="36"/>
      <c r="JJR7" s="36"/>
      <c r="JJS7" s="36"/>
      <c r="JJT7" s="36"/>
      <c r="JJU7" s="36"/>
      <c r="JJV7" s="36"/>
      <c r="JJW7" s="36"/>
      <c r="JJX7" s="36"/>
      <c r="JJY7" s="36"/>
      <c r="JJZ7" s="36"/>
      <c r="JKA7" s="36"/>
      <c r="JKB7" s="36"/>
      <c r="JKC7" s="36"/>
      <c r="JKD7" s="36"/>
      <c r="JKE7" s="36"/>
      <c r="JKF7" s="36"/>
      <c r="JKG7" s="36"/>
      <c r="JKH7" s="36"/>
      <c r="JKI7" s="36"/>
      <c r="JKJ7" s="36"/>
      <c r="JKK7" s="36"/>
      <c r="JKL7" s="36"/>
      <c r="JKM7" s="36"/>
      <c r="JKN7" s="36"/>
      <c r="JKO7" s="36"/>
      <c r="JKP7" s="36"/>
      <c r="JKQ7" s="36"/>
      <c r="JKR7" s="36"/>
      <c r="JKS7" s="36"/>
      <c r="JKT7" s="36"/>
      <c r="JKU7" s="36"/>
      <c r="JKV7" s="36"/>
      <c r="JKW7" s="36"/>
      <c r="JKX7" s="36"/>
      <c r="JKY7" s="36"/>
      <c r="JKZ7" s="36"/>
      <c r="JLA7" s="36"/>
      <c r="JLB7" s="36"/>
      <c r="JLC7" s="36"/>
      <c r="JLD7" s="36"/>
      <c r="JLE7" s="36"/>
      <c r="JLF7" s="36"/>
      <c r="JLG7" s="36"/>
      <c r="JLH7" s="36"/>
      <c r="JLI7" s="36"/>
      <c r="JLJ7" s="36"/>
      <c r="JLK7" s="36"/>
      <c r="JLL7" s="36"/>
      <c r="JLM7" s="36"/>
      <c r="JLN7" s="36"/>
      <c r="JLO7" s="36"/>
      <c r="JLP7" s="36"/>
      <c r="JLQ7" s="36"/>
      <c r="JLR7" s="36"/>
      <c r="JLS7" s="36"/>
      <c r="JLT7" s="36"/>
      <c r="JLU7" s="36"/>
      <c r="JLV7" s="36"/>
      <c r="JLW7" s="36"/>
      <c r="JLX7" s="36"/>
      <c r="JLY7" s="36"/>
      <c r="JLZ7" s="36"/>
      <c r="JMA7" s="36"/>
      <c r="JMB7" s="36"/>
      <c r="JMC7" s="36"/>
      <c r="JMD7" s="36"/>
      <c r="JME7" s="36"/>
      <c r="JMF7" s="36"/>
      <c r="JMG7" s="36"/>
      <c r="JMH7" s="36"/>
      <c r="JMI7" s="36"/>
      <c r="JMJ7" s="36"/>
      <c r="JMK7" s="36"/>
      <c r="JML7" s="36"/>
      <c r="JMM7" s="36"/>
      <c r="JMN7" s="36"/>
      <c r="JMO7" s="36"/>
      <c r="JMP7" s="36"/>
      <c r="JMQ7" s="36"/>
      <c r="JMR7" s="36"/>
      <c r="JMS7" s="36"/>
      <c r="JMT7" s="36"/>
      <c r="JMU7" s="36"/>
      <c r="JMV7" s="36"/>
      <c r="JMW7" s="36"/>
      <c r="JMX7" s="36"/>
      <c r="JMY7" s="36"/>
      <c r="JMZ7" s="36"/>
      <c r="JNA7" s="36"/>
      <c r="JNB7" s="36"/>
      <c r="JNC7" s="36"/>
      <c r="JND7" s="36"/>
      <c r="JNE7" s="36"/>
      <c r="JNF7" s="36"/>
      <c r="JNG7" s="36"/>
      <c r="JNH7" s="36"/>
      <c r="JNI7" s="36"/>
      <c r="JNJ7" s="36"/>
      <c r="JNK7" s="36"/>
      <c r="JNL7" s="36"/>
      <c r="JNM7" s="36"/>
      <c r="JNN7" s="36"/>
      <c r="JNO7" s="36"/>
      <c r="JNP7" s="36"/>
      <c r="JNQ7" s="36"/>
      <c r="JNR7" s="36"/>
      <c r="JNS7" s="36"/>
      <c r="JNT7" s="36"/>
      <c r="JNU7" s="36"/>
      <c r="JNV7" s="36"/>
      <c r="JNW7" s="36"/>
      <c r="JNX7" s="36"/>
      <c r="JNY7" s="36"/>
      <c r="JNZ7" s="36"/>
      <c r="JOA7" s="36"/>
      <c r="JOB7" s="36"/>
      <c r="JOC7" s="36"/>
      <c r="JOD7" s="36"/>
      <c r="JOE7" s="36"/>
      <c r="JOF7" s="36"/>
      <c r="JOG7" s="36"/>
      <c r="JOH7" s="36"/>
      <c r="JOI7" s="36"/>
      <c r="JOJ7" s="36"/>
      <c r="JOK7" s="36"/>
      <c r="JOL7" s="36"/>
      <c r="JOM7" s="36"/>
      <c r="JON7" s="36"/>
      <c r="JOO7" s="36"/>
      <c r="JOP7" s="36"/>
      <c r="JOQ7" s="36"/>
      <c r="JOR7" s="36"/>
      <c r="JOS7" s="36"/>
      <c r="JOT7" s="36"/>
      <c r="JOU7" s="36"/>
      <c r="JOV7" s="36"/>
      <c r="JOW7" s="36"/>
      <c r="JOX7" s="36"/>
      <c r="JOY7" s="36"/>
      <c r="JOZ7" s="36"/>
      <c r="JPA7" s="36"/>
      <c r="JPB7" s="36"/>
      <c r="JPC7" s="36"/>
      <c r="JPD7" s="36"/>
      <c r="JPE7" s="36"/>
      <c r="JPF7" s="36"/>
      <c r="JPG7" s="36"/>
      <c r="JPH7" s="36"/>
      <c r="JPI7" s="36"/>
      <c r="JPJ7" s="36"/>
      <c r="JPK7" s="36"/>
      <c r="JPL7" s="36"/>
      <c r="JPM7" s="36"/>
      <c r="JPN7" s="36"/>
      <c r="JPO7" s="36"/>
      <c r="JPP7" s="36"/>
      <c r="JPQ7" s="36"/>
      <c r="JPR7" s="36"/>
      <c r="JPS7" s="36"/>
      <c r="JPT7" s="36"/>
      <c r="JPU7" s="36"/>
      <c r="JPV7" s="36"/>
      <c r="JPW7" s="36"/>
      <c r="JPX7" s="36"/>
      <c r="JPY7" s="36"/>
      <c r="JPZ7" s="36"/>
      <c r="JQA7" s="36"/>
      <c r="JQB7" s="36"/>
      <c r="JQC7" s="36"/>
      <c r="JQD7" s="36"/>
      <c r="JQE7" s="36"/>
      <c r="JQF7" s="36"/>
      <c r="JQG7" s="36"/>
      <c r="JQH7" s="36"/>
      <c r="JQI7" s="36"/>
      <c r="JQJ7" s="36"/>
      <c r="JQK7" s="36"/>
      <c r="JQL7" s="36"/>
      <c r="JQM7" s="36"/>
      <c r="JQN7" s="36"/>
      <c r="JQO7" s="36"/>
      <c r="JQP7" s="36"/>
      <c r="JQQ7" s="36"/>
      <c r="JQR7" s="36"/>
      <c r="JQS7" s="36"/>
      <c r="JQT7" s="36"/>
      <c r="JQU7" s="36"/>
      <c r="JQV7" s="36"/>
      <c r="JQW7" s="36"/>
      <c r="JQX7" s="36"/>
      <c r="JQY7" s="36"/>
      <c r="JQZ7" s="36"/>
      <c r="JRA7" s="36"/>
      <c r="JRB7" s="36"/>
      <c r="JRC7" s="36"/>
      <c r="JRD7" s="36"/>
      <c r="JRE7" s="36"/>
      <c r="JRF7" s="36"/>
      <c r="JRG7" s="36"/>
      <c r="JRH7" s="36"/>
      <c r="JRI7" s="36"/>
      <c r="JRJ7" s="36"/>
      <c r="JRK7" s="36"/>
      <c r="JRL7" s="36"/>
      <c r="JRM7" s="36"/>
      <c r="JRN7" s="36"/>
      <c r="JRO7" s="36"/>
      <c r="JRP7" s="36"/>
      <c r="JRQ7" s="36"/>
      <c r="JRR7" s="36"/>
      <c r="JRS7" s="36"/>
      <c r="JRT7" s="36"/>
      <c r="JRU7" s="36"/>
      <c r="JRV7" s="36"/>
      <c r="JRW7" s="36"/>
      <c r="JRX7" s="36"/>
      <c r="JRY7" s="36"/>
      <c r="JRZ7" s="36"/>
      <c r="JSA7" s="36"/>
      <c r="JSB7" s="36"/>
      <c r="JSC7" s="36"/>
      <c r="JSD7" s="36"/>
      <c r="JSE7" s="36"/>
      <c r="JSF7" s="36"/>
      <c r="JSG7" s="36"/>
      <c r="JSH7" s="36"/>
      <c r="JSI7" s="36"/>
      <c r="JSJ7" s="36"/>
      <c r="JSK7" s="36"/>
      <c r="JSL7" s="36"/>
      <c r="JSM7" s="36"/>
      <c r="JSN7" s="36"/>
      <c r="JSO7" s="36"/>
      <c r="JSP7" s="36"/>
      <c r="JSQ7" s="36"/>
      <c r="JSR7" s="36"/>
      <c r="JSS7" s="36"/>
      <c r="JST7" s="36"/>
      <c r="JSU7" s="36"/>
      <c r="JSV7" s="36"/>
      <c r="JSW7" s="36"/>
      <c r="JSX7" s="36"/>
      <c r="JSY7" s="36"/>
      <c r="JSZ7" s="36"/>
      <c r="JTA7" s="36"/>
      <c r="JTB7" s="36"/>
      <c r="JTC7" s="36"/>
      <c r="JTD7" s="36"/>
      <c r="JTE7" s="36"/>
      <c r="JTF7" s="36"/>
      <c r="JTG7" s="36"/>
      <c r="JTH7" s="36"/>
      <c r="JTI7" s="36"/>
      <c r="JTJ7" s="36"/>
      <c r="JTK7" s="36"/>
      <c r="JTL7" s="36"/>
      <c r="JTM7" s="36"/>
      <c r="JTN7" s="36"/>
      <c r="JTO7" s="36"/>
      <c r="JTP7" s="36"/>
      <c r="JTQ7" s="36"/>
      <c r="JTR7" s="36"/>
      <c r="JTS7" s="36"/>
      <c r="JTT7" s="36"/>
      <c r="JTU7" s="36"/>
      <c r="JTV7" s="36"/>
      <c r="JTW7" s="36"/>
      <c r="JTX7" s="36"/>
      <c r="JTY7" s="36"/>
      <c r="JTZ7" s="36"/>
      <c r="JUA7" s="36"/>
      <c r="JUB7" s="36"/>
      <c r="JUC7" s="36"/>
      <c r="JUD7" s="36"/>
      <c r="JUE7" s="36"/>
      <c r="JUF7" s="36"/>
      <c r="JUG7" s="36"/>
      <c r="JUH7" s="36"/>
      <c r="JUI7" s="36"/>
      <c r="JUJ7" s="36"/>
      <c r="JUK7" s="36"/>
      <c r="JUL7" s="36"/>
      <c r="JUM7" s="36"/>
      <c r="JUN7" s="36"/>
      <c r="JUO7" s="36"/>
      <c r="JUP7" s="36"/>
      <c r="JUQ7" s="36"/>
      <c r="JUR7" s="36"/>
      <c r="JUS7" s="36"/>
      <c r="JUT7" s="36"/>
      <c r="JUU7" s="36"/>
      <c r="JUV7" s="36"/>
      <c r="JUW7" s="36"/>
      <c r="JUX7" s="36"/>
      <c r="JUY7" s="36"/>
      <c r="JUZ7" s="36"/>
      <c r="JVA7" s="36"/>
      <c r="JVB7" s="36"/>
      <c r="JVC7" s="36"/>
      <c r="JVD7" s="36"/>
      <c r="JVE7" s="36"/>
      <c r="JVF7" s="36"/>
      <c r="JVG7" s="36"/>
      <c r="JVH7" s="36"/>
      <c r="JVI7" s="36"/>
      <c r="JVJ7" s="36"/>
      <c r="JVK7" s="36"/>
      <c r="JVL7" s="36"/>
      <c r="JVM7" s="36"/>
      <c r="JVN7" s="36"/>
      <c r="JVO7" s="36"/>
      <c r="JVP7" s="36"/>
      <c r="JVQ7" s="36"/>
      <c r="JVR7" s="36"/>
      <c r="JVS7" s="36"/>
      <c r="JVT7" s="36"/>
      <c r="JVU7" s="36"/>
      <c r="JVV7" s="36"/>
      <c r="JVW7" s="36"/>
      <c r="JVX7" s="36"/>
      <c r="JVY7" s="36"/>
      <c r="JVZ7" s="36"/>
      <c r="JWA7" s="36"/>
      <c r="JWB7" s="36"/>
      <c r="JWC7" s="36"/>
      <c r="JWD7" s="36"/>
      <c r="JWE7" s="36"/>
      <c r="JWF7" s="36"/>
      <c r="JWG7" s="36"/>
      <c r="JWH7" s="36"/>
      <c r="JWI7" s="36"/>
      <c r="JWJ7" s="36"/>
      <c r="JWK7" s="36"/>
      <c r="JWL7" s="36"/>
      <c r="JWM7" s="36"/>
      <c r="JWN7" s="36"/>
      <c r="JWO7" s="36"/>
      <c r="JWP7" s="36"/>
      <c r="JWQ7" s="36"/>
      <c r="JWR7" s="36"/>
      <c r="JWS7" s="36"/>
      <c r="JWT7" s="36"/>
      <c r="JWU7" s="36"/>
      <c r="JWV7" s="36"/>
      <c r="JWW7" s="36"/>
      <c r="JWX7" s="36"/>
      <c r="JWY7" s="36"/>
      <c r="JWZ7" s="36"/>
      <c r="JXA7" s="36"/>
      <c r="JXB7" s="36"/>
      <c r="JXC7" s="36"/>
      <c r="JXD7" s="36"/>
      <c r="JXE7" s="36"/>
      <c r="JXF7" s="36"/>
      <c r="JXG7" s="36"/>
      <c r="JXH7" s="36"/>
      <c r="JXI7" s="36"/>
      <c r="JXJ7" s="36"/>
      <c r="JXK7" s="36"/>
      <c r="JXL7" s="36"/>
      <c r="JXM7" s="36"/>
      <c r="JXN7" s="36"/>
      <c r="JXO7" s="36"/>
      <c r="JXP7" s="36"/>
      <c r="JXQ7" s="36"/>
      <c r="JXR7" s="36"/>
      <c r="JXS7" s="36"/>
      <c r="JXT7" s="36"/>
      <c r="JXU7" s="36"/>
      <c r="JXV7" s="36"/>
      <c r="JXW7" s="36"/>
      <c r="JXX7" s="36"/>
      <c r="JXY7" s="36"/>
      <c r="JXZ7" s="36"/>
      <c r="JYA7" s="36"/>
      <c r="JYB7" s="36"/>
      <c r="JYC7" s="36"/>
      <c r="JYD7" s="36"/>
      <c r="JYE7" s="36"/>
      <c r="JYF7" s="36"/>
      <c r="JYG7" s="36"/>
      <c r="JYH7" s="36"/>
      <c r="JYI7" s="36"/>
      <c r="JYJ7" s="36"/>
      <c r="JYK7" s="36"/>
      <c r="JYL7" s="36"/>
      <c r="JYM7" s="36"/>
      <c r="JYN7" s="36"/>
      <c r="JYO7" s="36"/>
      <c r="JYP7" s="36"/>
      <c r="JYQ7" s="36"/>
      <c r="JYR7" s="36"/>
      <c r="JYS7" s="36"/>
      <c r="JYT7" s="36"/>
      <c r="JYU7" s="36"/>
      <c r="JYV7" s="36"/>
      <c r="JYW7" s="36"/>
      <c r="JYX7" s="36"/>
      <c r="JYY7" s="36"/>
      <c r="JYZ7" s="36"/>
      <c r="JZA7" s="36"/>
      <c r="JZB7" s="36"/>
      <c r="JZC7" s="36"/>
      <c r="JZD7" s="36"/>
      <c r="JZE7" s="36"/>
      <c r="JZF7" s="36"/>
      <c r="JZG7" s="36"/>
      <c r="JZH7" s="36"/>
      <c r="JZI7" s="36"/>
      <c r="JZJ7" s="36"/>
      <c r="JZK7" s="36"/>
      <c r="JZL7" s="36"/>
      <c r="JZM7" s="36"/>
      <c r="JZN7" s="36"/>
      <c r="JZO7" s="36"/>
      <c r="JZP7" s="36"/>
      <c r="JZQ7" s="36"/>
      <c r="JZR7" s="36"/>
      <c r="JZS7" s="36"/>
      <c r="JZT7" s="36"/>
      <c r="JZU7" s="36"/>
      <c r="JZV7" s="36"/>
      <c r="JZW7" s="36"/>
      <c r="JZX7" s="36"/>
      <c r="JZY7" s="36"/>
      <c r="JZZ7" s="36"/>
      <c r="KAA7" s="36"/>
      <c r="KAB7" s="36"/>
      <c r="KAC7" s="36"/>
      <c r="KAD7" s="36"/>
      <c r="KAE7" s="36"/>
      <c r="KAF7" s="36"/>
      <c r="KAG7" s="36"/>
      <c r="KAH7" s="36"/>
      <c r="KAI7" s="36"/>
      <c r="KAJ7" s="36"/>
      <c r="KAK7" s="36"/>
      <c r="KAL7" s="36"/>
      <c r="KAM7" s="36"/>
      <c r="KAN7" s="36"/>
      <c r="KAO7" s="36"/>
      <c r="KAP7" s="36"/>
      <c r="KAQ7" s="36"/>
      <c r="KAR7" s="36"/>
      <c r="KAS7" s="36"/>
      <c r="KAT7" s="36"/>
      <c r="KAU7" s="36"/>
      <c r="KAV7" s="36"/>
      <c r="KAW7" s="36"/>
      <c r="KAX7" s="36"/>
      <c r="KAY7" s="36"/>
      <c r="KAZ7" s="36"/>
      <c r="KBA7" s="36"/>
      <c r="KBB7" s="36"/>
      <c r="KBC7" s="36"/>
      <c r="KBD7" s="36"/>
      <c r="KBE7" s="36"/>
      <c r="KBF7" s="36"/>
      <c r="KBG7" s="36"/>
      <c r="KBH7" s="36"/>
      <c r="KBI7" s="36"/>
      <c r="KBJ7" s="36"/>
      <c r="KBK7" s="36"/>
      <c r="KBL7" s="36"/>
      <c r="KBM7" s="36"/>
      <c r="KBN7" s="36"/>
      <c r="KBO7" s="36"/>
      <c r="KBP7" s="36"/>
      <c r="KBQ7" s="36"/>
      <c r="KBR7" s="36"/>
      <c r="KBS7" s="36"/>
      <c r="KBT7" s="36"/>
      <c r="KBU7" s="36"/>
      <c r="KBV7" s="36"/>
      <c r="KBW7" s="36"/>
      <c r="KBX7" s="36"/>
      <c r="KBY7" s="36"/>
      <c r="KBZ7" s="36"/>
      <c r="KCA7" s="36"/>
      <c r="KCB7" s="36"/>
      <c r="KCC7" s="36"/>
      <c r="KCD7" s="36"/>
      <c r="KCE7" s="36"/>
      <c r="KCF7" s="36"/>
      <c r="KCG7" s="36"/>
      <c r="KCH7" s="36"/>
      <c r="KCI7" s="36"/>
      <c r="KCJ7" s="36"/>
      <c r="KCK7" s="36"/>
      <c r="KCL7" s="36"/>
      <c r="KCM7" s="36"/>
      <c r="KCN7" s="36"/>
      <c r="KCO7" s="36"/>
      <c r="KCP7" s="36"/>
      <c r="KCQ7" s="36"/>
      <c r="KCR7" s="36"/>
      <c r="KCS7" s="36"/>
      <c r="KCT7" s="36"/>
      <c r="KCU7" s="36"/>
      <c r="KCV7" s="36"/>
      <c r="KCW7" s="36"/>
      <c r="KCX7" s="36"/>
      <c r="KCY7" s="36"/>
      <c r="KCZ7" s="36"/>
      <c r="KDA7" s="36"/>
      <c r="KDB7" s="36"/>
      <c r="KDC7" s="36"/>
      <c r="KDD7" s="36"/>
      <c r="KDE7" s="36"/>
      <c r="KDF7" s="36"/>
      <c r="KDG7" s="36"/>
      <c r="KDH7" s="36"/>
      <c r="KDI7" s="36"/>
      <c r="KDJ7" s="36"/>
      <c r="KDK7" s="36"/>
      <c r="KDL7" s="36"/>
      <c r="KDM7" s="36"/>
      <c r="KDN7" s="36"/>
      <c r="KDO7" s="36"/>
      <c r="KDP7" s="36"/>
      <c r="KDQ7" s="36"/>
      <c r="KDR7" s="36"/>
      <c r="KDS7" s="36"/>
      <c r="KDT7" s="36"/>
      <c r="KDU7" s="36"/>
      <c r="KDV7" s="36"/>
      <c r="KDW7" s="36"/>
      <c r="KDX7" s="36"/>
      <c r="KDY7" s="36"/>
      <c r="KDZ7" s="36"/>
      <c r="KEA7" s="36"/>
      <c r="KEB7" s="36"/>
      <c r="KEC7" s="36"/>
      <c r="KED7" s="36"/>
      <c r="KEE7" s="36"/>
      <c r="KEF7" s="36"/>
      <c r="KEG7" s="36"/>
      <c r="KEH7" s="36"/>
      <c r="KEI7" s="36"/>
      <c r="KEJ7" s="36"/>
      <c r="KEK7" s="36"/>
      <c r="KEL7" s="36"/>
      <c r="KEM7" s="36"/>
      <c r="KEN7" s="36"/>
      <c r="KEO7" s="36"/>
      <c r="KEP7" s="36"/>
      <c r="KEQ7" s="36"/>
      <c r="KER7" s="36"/>
      <c r="KES7" s="36"/>
      <c r="KET7" s="36"/>
      <c r="KEU7" s="36"/>
      <c r="KEV7" s="36"/>
      <c r="KEW7" s="36"/>
      <c r="KEX7" s="36"/>
      <c r="KEY7" s="36"/>
      <c r="KEZ7" s="36"/>
      <c r="KFA7" s="36"/>
      <c r="KFB7" s="36"/>
      <c r="KFC7" s="36"/>
      <c r="KFD7" s="36"/>
      <c r="KFE7" s="36"/>
      <c r="KFF7" s="36"/>
      <c r="KFG7" s="36"/>
      <c r="KFH7" s="36"/>
      <c r="KFI7" s="36"/>
      <c r="KFJ7" s="36"/>
      <c r="KFK7" s="36"/>
      <c r="KFL7" s="36"/>
      <c r="KFM7" s="36"/>
      <c r="KFN7" s="36"/>
      <c r="KFO7" s="36"/>
      <c r="KFP7" s="36"/>
      <c r="KFQ7" s="36"/>
      <c r="KFR7" s="36"/>
      <c r="KFS7" s="36"/>
      <c r="KFT7" s="36"/>
      <c r="KFU7" s="36"/>
      <c r="KFV7" s="36"/>
      <c r="KFW7" s="36"/>
      <c r="KFX7" s="36"/>
      <c r="KFY7" s="36"/>
      <c r="KFZ7" s="36"/>
      <c r="KGA7" s="36"/>
      <c r="KGB7" s="36"/>
      <c r="KGC7" s="36"/>
      <c r="KGD7" s="36"/>
      <c r="KGE7" s="36"/>
      <c r="KGF7" s="36"/>
      <c r="KGG7" s="36"/>
      <c r="KGH7" s="36"/>
      <c r="KGI7" s="36"/>
      <c r="KGJ7" s="36"/>
      <c r="KGK7" s="36"/>
      <c r="KGL7" s="36"/>
      <c r="KGM7" s="36"/>
      <c r="KGN7" s="36"/>
      <c r="KGO7" s="36"/>
      <c r="KGP7" s="36"/>
      <c r="KGQ7" s="36"/>
      <c r="KGR7" s="36"/>
      <c r="KGS7" s="36"/>
      <c r="KGT7" s="36"/>
      <c r="KGU7" s="36"/>
      <c r="KGV7" s="36"/>
      <c r="KGW7" s="36"/>
      <c r="KGX7" s="36"/>
      <c r="KGY7" s="36"/>
      <c r="KGZ7" s="36"/>
      <c r="KHA7" s="36"/>
      <c r="KHB7" s="36"/>
      <c r="KHC7" s="36"/>
      <c r="KHD7" s="36"/>
      <c r="KHE7" s="36"/>
      <c r="KHF7" s="36"/>
      <c r="KHG7" s="36"/>
      <c r="KHH7" s="36"/>
      <c r="KHI7" s="36"/>
      <c r="KHJ7" s="36"/>
      <c r="KHK7" s="36"/>
      <c r="KHL7" s="36"/>
      <c r="KHM7" s="36"/>
      <c r="KHN7" s="36"/>
      <c r="KHO7" s="36"/>
      <c r="KHP7" s="36"/>
      <c r="KHQ7" s="36"/>
      <c r="KHR7" s="36"/>
      <c r="KHS7" s="36"/>
      <c r="KHT7" s="36"/>
      <c r="KHU7" s="36"/>
      <c r="KHV7" s="36"/>
      <c r="KHW7" s="36"/>
      <c r="KHX7" s="36"/>
      <c r="KHY7" s="36"/>
      <c r="KHZ7" s="36"/>
      <c r="KIA7" s="36"/>
      <c r="KIB7" s="36"/>
      <c r="KIC7" s="36"/>
      <c r="KID7" s="36"/>
      <c r="KIE7" s="36"/>
      <c r="KIF7" s="36"/>
      <c r="KIG7" s="36"/>
      <c r="KIH7" s="36"/>
      <c r="KII7" s="36"/>
      <c r="KIJ7" s="36"/>
      <c r="KIK7" s="36"/>
      <c r="KIL7" s="36"/>
      <c r="KIM7" s="36"/>
      <c r="KIN7" s="36"/>
      <c r="KIO7" s="36"/>
      <c r="KIP7" s="36"/>
      <c r="KIQ7" s="36"/>
      <c r="KIR7" s="36"/>
      <c r="KIS7" s="36"/>
      <c r="KIT7" s="36"/>
      <c r="KIU7" s="36"/>
      <c r="KIV7" s="36"/>
      <c r="KIW7" s="36"/>
      <c r="KIX7" s="36"/>
      <c r="KIY7" s="36"/>
      <c r="KIZ7" s="36"/>
      <c r="KJA7" s="36"/>
      <c r="KJB7" s="36"/>
      <c r="KJC7" s="36"/>
      <c r="KJD7" s="36"/>
      <c r="KJE7" s="36"/>
      <c r="KJF7" s="36"/>
      <c r="KJG7" s="36"/>
      <c r="KJH7" s="36"/>
      <c r="KJI7" s="36"/>
      <c r="KJJ7" s="36"/>
      <c r="KJK7" s="36"/>
      <c r="KJL7" s="36"/>
      <c r="KJM7" s="36"/>
      <c r="KJN7" s="36"/>
      <c r="KJO7" s="36"/>
      <c r="KJP7" s="36"/>
      <c r="KJQ7" s="36"/>
      <c r="KJR7" s="36"/>
      <c r="KJS7" s="36"/>
      <c r="KJT7" s="36"/>
      <c r="KJU7" s="36"/>
      <c r="KJV7" s="36"/>
      <c r="KJW7" s="36"/>
      <c r="KJX7" s="36"/>
      <c r="KJY7" s="36"/>
      <c r="KJZ7" s="36"/>
      <c r="KKA7" s="36"/>
      <c r="KKB7" s="36"/>
      <c r="KKC7" s="36"/>
      <c r="KKD7" s="36"/>
      <c r="KKE7" s="36"/>
      <c r="KKF7" s="36"/>
      <c r="KKG7" s="36"/>
      <c r="KKH7" s="36"/>
      <c r="KKI7" s="36"/>
      <c r="KKJ7" s="36"/>
      <c r="KKK7" s="36"/>
      <c r="KKL7" s="36"/>
      <c r="KKM7" s="36"/>
      <c r="KKN7" s="36"/>
      <c r="KKO7" s="36"/>
      <c r="KKP7" s="36"/>
      <c r="KKQ7" s="36"/>
      <c r="KKR7" s="36"/>
      <c r="KKS7" s="36"/>
      <c r="KKT7" s="36"/>
      <c r="KKU7" s="36"/>
      <c r="KKV7" s="36"/>
      <c r="KKW7" s="36"/>
      <c r="KKX7" s="36"/>
      <c r="KKY7" s="36"/>
      <c r="KKZ7" s="36"/>
      <c r="KLA7" s="36"/>
      <c r="KLB7" s="36"/>
      <c r="KLC7" s="36"/>
      <c r="KLD7" s="36"/>
      <c r="KLE7" s="36"/>
      <c r="KLF7" s="36"/>
      <c r="KLG7" s="36"/>
      <c r="KLH7" s="36"/>
      <c r="KLI7" s="36"/>
      <c r="KLJ7" s="36"/>
      <c r="KLK7" s="36"/>
      <c r="KLL7" s="36"/>
      <c r="KLM7" s="36"/>
      <c r="KLN7" s="36"/>
      <c r="KLO7" s="36"/>
      <c r="KLP7" s="36"/>
      <c r="KLQ7" s="36"/>
      <c r="KLR7" s="36"/>
      <c r="KLS7" s="36"/>
      <c r="KLT7" s="36"/>
      <c r="KLU7" s="36"/>
      <c r="KLV7" s="36"/>
      <c r="KLW7" s="36"/>
      <c r="KLX7" s="36"/>
      <c r="KLY7" s="36"/>
      <c r="KLZ7" s="36"/>
      <c r="KMA7" s="36"/>
      <c r="KMB7" s="36"/>
      <c r="KMC7" s="36"/>
      <c r="KMD7" s="36"/>
      <c r="KME7" s="36"/>
      <c r="KMF7" s="36"/>
      <c r="KMG7" s="36"/>
      <c r="KMH7" s="36"/>
      <c r="KMI7" s="36"/>
      <c r="KMJ7" s="36"/>
      <c r="KMK7" s="36"/>
      <c r="KML7" s="36"/>
      <c r="KMM7" s="36"/>
      <c r="KMN7" s="36"/>
      <c r="KMO7" s="36"/>
      <c r="KMP7" s="36"/>
      <c r="KMQ7" s="36"/>
      <c r="KMR7" s="36"/>
      <c r="KMS7" s="36"/>
      <c r="KMT7" s="36"/>
      <c r="KMU7" s="36"/>
      <c r="KMV7" s="36"/>
      <c r="KMW7" s="36"/>
      <c r="KMX7" s="36"/>
      <c r="KMY7" s="36"/>
      <c r="KMZ7" s="36"/>
      <c r="KNA7" s="36"/>
      <c r="KNB7" s="36"/>
      <c r="KNC7" s="36"/>
      <c r="KND7" s="36"/>
      <c r="KNE7" s="36"/>
      <c r="KNF7" s="36"/>
      <c r="KNG7" s="36"/>
      <c r="KNH7" s="36"/>
      <c r="KNI7" s="36"/>
      <c r="KNJ7" s="36"/>
      <c r="KNK7" s="36"/>
      <c r="KNL7" s="36"/>
      <c r="KNM7" s="36"/>
      <c r="KNN7" s="36"/>
      <c r="KNO7" s="36"/>
      <c r="KNP7" s="36"/>
      <c r="KNQ7" s="36"/>
      <c r="KNR7" s="36"/>
      <c r="KNS7" s="36"/>
      <c r="KNT7" s="36"/>
      <c r="KNU7" s="36"/>
      <c r="KNV7" s="36"/>
      <c r="KNW7" s="36"/>
      <c r="KNX7" s="36"/>
      <c r="KNY7" s="36"/>
      <c r="KNZ7" s="36"/>
      <c r="KOA7" s="36"/>
      <c r="KOB7" s="36"/>
      <c r="KOC7" s="36"/>
      <c r="KOD7" s="36"/>
      <c r="KOE7" s="36"/>
      <c r="KOF7" s="36"/>
      <c r="KOG7" s="36"/>
      <c r="KOH7" s="36"/>
      <c r="KOI7" s="36"/>
      <c r="KOJ7" s="36"/>
      <c r="KOK7" s="36"/>
      <c r="KOL7" s="36"/>
      <c r="KOM7" s="36"/>
      <c r="KON7" s="36"/>
      <c r="KOO7" s="36"/>
      <c r="KOP7" s="36"/>
      <c r="KOQ7" s="36"/>
      <c r="KOR7" s="36"/>
      <c r="KOS7" s="36"/>
      <c r="KOT7" s="36"/>
      <c r="KOU7" s="36"/>
      <c r="KOV7" s="36"/>
      <c r="KOW7" s="36"/>
      <c r="KOX7" s="36"/>
      <c r="KOY7" s="36"/>
      <c r="KOZ7" s="36"/>
      <c r="KPA7" s="36"/>
      <c r="KPB7" s="36"/>
      <c r="KPC7" s="36"/>
      <c r="KPD7" s="36"/>
      <c r="KPE7" s="36"/>
      <c r="KPF7" s="36"/>
      <c r="KPG7" s="36"/>
      <c r="KPH7" s="36"/>
      <c r="KPI7" s="36"/>
      <c r="KPJ7" s="36"/>
      <c r="KPK7" s="36"/>
      <c r="KPL7" s="36"/>
      <c r="KPM7" s="36"/>
      <c r="KPN7" s="36"/>
      <c r="KPO7" s="36"/>
      <c r="KPP7" s="36"/>
      <c r="KPQ7" s="36"/>
      <c r="KPR7" s="36"/>
      <c r="KPS7" s="36"/>
      <c r="KPT7" s="36"/>
      <c r="KPU7" s="36"/>
      <c r="KPV7" s="36"/>
      <c r="KPW7" s="36"/>
      <c r="KPX7" s="36"/>
      <c r="KPY7" s="36"/>
      <c r="KPZ7" s="36"/>
      <c r="KQA7" s="36"/>
      <c r="KQB7" s="36"/>
      <c r="KQC7" s="36"/>
      <c r="KQD7" s="36"/>
      <c r="KQE7" s="36"/>
      <c r="KQF7" s="36"/>
      <c r="KQG7" s="36"/>
      <c r="KQH7" s="36"/>
      <c r="KQI7" s="36"/>
      <c r="KQJ7" s="36"/>
      <c r="KQK7" s="36"/>
      <c r="KQL7" s="36"/>
      <c r="KQM7" s="36"/>
      <c r="KQN7" s="36"/>
      <c r="KQO7" s="36"/>
      <c r="KQP7" s="36"/>
      <c r="KQQ7" s="36"/>
      <c r="KQR7" s="36"/>
      <c r="KQS7" s="36"/>
      <c r="KQT7" s="36"/>
      <c r="KQU7" s="36"/>
      <c r="KQV7" s="36"/>
      <c r="KQW7" s="36"/>
      <c r="KQX7" s="36"/>
      <c r="KQY7" s="36"/>
      <c r="KQZ7" s="36"/>
      <c r="KRA7" s="36"/>
      <c r="KRB7" s="36"/>
      <c r="KRC7" s="36"/>
      <c r="KRD7" s="36"/>
      <c r="KRE7" s="36"/>
      <c r="KRF7" s="36"/>
      <c r="KRG7" s="36"/>
      <c r="KRH7" s="36"/>
      <c r="KRI7" s="36"/>
      <c r="KRJ7" s="36"/>
      <c r="KRK7" s="36"/>
      <c r="KRL7" s="36"/>
      <c r="KRM7" s="36"/>
      <c r="KRN7" s="36"/>
      <c r="KRO7" s="36"/>
      <c r="KRP7" s="36"/>
      <c r="KRQ7" s="36"/>
      <c r="KRR7" s="36"/>
      <c r="KRS7" s="36"/>
      <c r="KRT7" s="36"/>
      <c r="KRU7" s="36"/>
      <c r="KRV7" s="36"/>
      <c r="KRW7" s="36"/>
      <c r="KRX7" s="36"/>
      <c r="KRY7" s="36"/>
      <c r="KRZ7" s="36"/>
      <c r="KSA7" s="36"/>
      <c r="KSB7" s="36"/>
      <c r="KSC7" s="36"/>
      <c r="KSD7" s="36"/>
      <c r="KSE7" s="36"/>
      <c r="KSF7" s="36"/>
      <c r="KSG7" s="36"/>
      <c r="KSH7" s="36"/>
      <c r="KSI7" s="36"/>
      <c r="KSJ7" s="36"/>
      <c r="KSK7" s="36"/>
      <c r="KSL7" s="36"/>
      <c r="KSM7" s="36"/>
      <c r="KSN7" s="36"/>
      <c r="KSO7" s="36"/>
      <c r="KSP7" s="36"/>
      <c r="KSQ7" s="36"/>
      <c r="KSR7" s="36"/>
      <c r="KSS7" s="36"/>
      <c r="KST7" s="36"/>
      <c r="KSU7" s="36"/>
      <c r="KSV7" s="36"/>
      <c r="KSW7" s="36"/>
      <c r="KSX7" s="36"/>
      <c r="KSY7" s="36"/>
      <c r="KSZ7" s="36"/>
      <c r="KTA7" s="36"/>
      <c r="KTB7" s="36"/>
      <c r="KTC7" s="36"/>
      <c r="KTD7" s="36"/>
      <c r="KTE7" s="36"/>
      <c r="KTF7" s="36"/>
      <c r="KTG7" s="36"/>
      <c r="KTH7" s="36"/>
      <c r="KTI7" s="36"/>
      <c r="KTJ7" s="36"/>
      <c r="KTK7" s="36"/>
      <c r="KTL7" s="36"/>
      <c r="KTM7" s="36"/>
      <c r="KTN7" s="36"/>
      <c r="KTO7" s="36"/>
      <c r="KTP7" s="36"/>
      <c r="KTQ7" s="36"/>
      <c r="KTR7" s="36"/>
      <c r="KTS7" s="36"/>
      <c r="KTT7" s="36"/>
      <c r="KTU7" s="36"/>
      <c r="KTV7" s="36"/>
      <c r="KTW7" s="36"/>
      <c r="KTX7" s="36"/>
      <c r="KTY7" s="36"/>
      <c r="KTZ7" s="36"/>
      <c r="KUA7" s="36"/>
      <c r="KUB7" s="36"/>
      <c r="KUC7" s="36"/>
      <c r="KUD7" s="36"/>
      <c r="KUE7" s="36"/>
      <c r="KUF7" s="36"/>
      <c r="KUG7" s="36"/>
      <c r="KUH7" s="36"/>
      <c r="KUI7" s="36"/>
      <c r="KUJ7" s="36"/>
      <c r="KUK7" s="36"/>
      <c r="KUL7" s="36"/>
      <c r="KUM7" s="36"/>
      <c r="KUN7" s="36"/>
      <c r="KUO7" s="36"/>
      <c r="KUP7" s="36"/>
      <c r="KUQ7" s="36"/>
      <c r="KUR7" s="36"/>
      <c r="KUS7" s="36"/>
      <c r="KUT7" s="36"/>
      <c r="KUU7" s="36"/>
      <c r="KUV7" s="36"/>
      <c r="KUW7" s="36"/>
      <c r="KUX7" s="36"/>
      <c r="KUY7" s="36"/>
      <c r="KUZ7" s="36"/>
      <c r="KVA7" s="36"/>
      <c r="KVB7" s="36"/>
      <c r="KVC7" s="36"/>
      <c r="KVD7" s="36"/>
      <c r="KVE7" s="36"/>
      <c r="KVF7" s="36"/>
      <c r="KVG7" s="36"/>
      <c r="KVH7" s="36"/>
      <c r="KVI7" s="36"/>
      <c r="KVJ7" s="36"/>
      <c r="KVK7" s="36"/>
      <c r="KVL7" s="36"/>
      <c r="KVM7" s="36"/>
      <c r="KVN7" s="36"/>
      <c r="KVO7" s="36"/>
      <c r="KVP7" s="36"/>
      <c r="KVQ7" s="36"/>
      <c r="KVR7" s="36"/>
      <c r="KVS7" s="36"/>
      <c r="KVT7" s="36"/>
      <c r="KVU7" s="36"/>
      <c r="KVV7" s="36"/>
      <c r="KVW7" s="36"/>
      <c r="KVX7" s="36"/>
      <c r="KVY7" s="36"/>
      <c r="KVZ7" s="36"/>
      <c r="KWA7" s="36"/>
      <c r="KWB7" s="36"/>
      <c r="KWC7" s="36"/>
      <c r="KWD7" s="36"/>
      <c r="KWE7" s="36"/>
      <c r="KWF7" s="36"/>
      <c r="KWG7" s="36"/>
      <c r="KWH7" s="36"/>
      <c r="KWI7" s="36"/>
      <c r="KWJ7" s="36"/>
      <c r="KWK7" s="36"/>
      <c r="KWL7" s="36"/>
      <c r="KWM7" s="36"/>
      <c r="KWN7" s="36"/>
      <c r="KWO7" s="36"/>
      <c r="KWP7" s="36"/>
      <c r="KWQ7" s="36"/>
      <c r="KWR7" s="36"/>
      <c r="KWS7" s="36"/>
      <c r="KWT7" s="36"/>
      <c r="KWU7" s="36"/>
      <c r="KWV7" s="36"/>
      <c r="KWW7" s="36"/>
      <c r="KWX7" s="36"/>
      <c r="KWY7" s="36"/>
      <c r="KWZ7" s="36"/>
      <c r="KXA7" s="36"/>
      <c r="KXB7" s="36"/>
      <c r="KXC7" s="36"/>
      <c r="KXD7" s="36"/>
      <c r="KXE7" s="36"/>
      <c r="KXF7" s="36"/>
      <c r="KXG7" s="36"/>
      <c r="KXH7" s="36"/>
      <c r="KXI7" s="36"/>
      <c r="KXJ7" s="36"/>
      <c r="KXK7" s="36"/>
      <c r="KXL7" s="36"/>
      <c r="KXM7" s="36"/>
      <c r="KXN7" s="36"/>
      <c r="KXO7" s="36"/>
      <c r="KXP7" s="36"/>
      <c r="KXQ7" s="36"/>
      <c r="KXR7" s="36"/>
      <c r="KXS7" s="36"/>
      <c r="KXT7" s="36"/>
      <c r="KXU7" s="36"/>
      <c r="KXV7" s="36"/>
      <c r="KXW7" s="36"/>
      <c r="KXX7" s="36"/>
      <c r="KXY7" s="36"/>
      <c r="KXZ7" s="36"/>
      <c r="KYA7" s="36"/>
      <c r="KYB7" s="36"/>
      <c r="KYC7" s="36"/>
      <c r="KYD7" s="36"/>
      <c r="KYE7" s="36"/>
      <c r="KYF7" s="36"/>
      <c r="KYG7" s="36"/>
      <c r="KYH7" s="36"/>
      <c r="KYI7" s="36"/>
      <c r="KYJ7" s="36"/>
      <c r="KYK7" s="36"/>
      <c r="KYL7" s="36"/>
      <c r="KYM7" s="36"/>
      <c r="KYN7" s="36"/>
      <c r="KYO7" s="36"/>
      <c r="KYP7" s="36"/>
      <c r="KYQ7" s="36"/>
      <c r="KYR7" s="36"/>
      <c r="KYS7" s="36"/>
      <c r="KYT7" s="36"/>
      <c r="KYU7" s="36"/>
      <c r="KYV7" s="36"/>
      <c r="KYW7" s="36"/>
      <c r="KYX7" s="36"/>
      <c r="KYY7" s="36"/>
      <c r="KYZ7" s="36"/>
      <c r="KZA7" s="36"/>
      <c r="KZB7" s="36"/>
      <c r="KZC7" s="36"/>
      <c r="KZD7" s="36"/>
      <c r="KZE7" s="36"/>
      <c r="KZF7" s="36"/>
      <c r="KZG7" s="36"/>
      <c r="KZH7" s="36"/>
      <c r="KZI7" s="36"/>
      <c r="KZJ7" s="36"/>
      <c r="KZK7" s="36"/>
      <c r="KZL7" s="36"/>
      <c r="KZM7" s="36"/>
      <c r="KZN7" s="36"/>
      <c r="KZO7" s="36"/>
      <c r="KZP7" s="36"/>
      <c r="KZQ7" s="36"/>
      <c r="KZR7" s="36"/>
      <c r="KZS7" s="36"/>
      <c r="KZT7" s="36"/>
      <c r="KZU7" s="36"/>
      <c r="KZV7" s="36"/>
      <c r="KZW7" s="36"/>
      <c r="KZX7" s="36"/>
      <c r="KZY7" s="36"/>
      <c r="KZZ7" s="36"/>
      <c r="LAA7" s="36"/>
      <c r="LAB7" s="36"/>
      <c r="LAC7" s="36"/>
      <c r="LAD7" s="36"/>
      <c r="LAE7" s="36"/>
      <c r="LAF7" s="36"/>
      <c r="LAG7" s="36"/>
      <c r="LAH7" s="36"/>
      <c r="LAI7" s="36"/>
      <c r="LAJ7" s="36"/>
      <c r="LAK7" s="36"/>
      <c r="LAL7" s="36"/>
      <c r="LAM7" s="36"/>
      <c r="LAN7" s="36"/>
      <c r="LAO7" s="36"/>
      <c r="LAP7" s="36"/>
      <c r="LAQ7" s="36"/>
      <c r="LAR7" s="36"/>
      <c r="LAS7" s="36"/>
      <c r="LAT7" s="36"/>
      <c r="LAU7" s="36"/>
      <c r="LAV7" s="36"/>
      <c r="LAW7" s="36"/>
      <c r="LAX7" s="36"/>
      <c r="LAY7" s="36"/>
      <c r="LAZ7" s="36"/>
      <c r="LBA7" s="36"/>
      <c r="LBB7" s="36"/>
      <c r="LBC7" s="36"/>
      <c r="LBD7" s="36"/>
      <c r="LBE7" s="36"/>
      <c r="LBF7" s="36"/>
      <c r="LBG7" s="36"/>
      <c r="LBH7" s="36"/>
      <c r="LBI7" s="36"/>
      <c r="LBJ7" s="36"/>
      <c r="LBK7" s="36"/>
      <c r="LBL7" s="36"/>
      <c r="LBM7" s="36"/>
      <c r="LBN7" s="36"/>
      <c r="LBO7" s="36"/>
      <c r="LBP7" s="36"/>
      <c r="LBQ7" s="36"/>
      <c r="LBR7" s="36"/>
      <c r="LBS7" s="36"/>
      <c r="LBT7" s="36"/>
      <c r="LBU7" s="36"/>
      <c r="LBV7" s="36"/>
      <c r="LBW7" s="36"/>
      <c r="LBX7" s="36"/>
      <c r="LBY7" s="36"/>
      <c r="LBZ7" s="36"/>
      <c r="LCA7" s="36"/>
      <c r="LCB7" s="36"/>
      <c r="LCC7" s="36"/>
      <c r="LCD7" s="36"/>
      <c r="LCE7" s="36"/>
      <c r="LCF7" s="36"/>
      <c r="LCG7" s="36"/>
      <c r="LCH7" s="36"/>
      <c r="LCI7" s="36"/>
      <c r="LCJ7" s="36"/>
      <c r="LCK7" s="36"/>
      <c r="LCL7" s="36"/>
      <c r="LCM7" s="36"/>
      <c r="LCN7" s="36"/>
      <c r="LCO7" s="36"/>
      <c r="LCP7" s="36"/>
      <c r="LCQ7" s="36"/>
      <c r="LCR7" s="36"/>
      <c r="LCS7" s="36"/>
      <c r="LCT7" s="36"/>
      <c r="LCU7" s="36"/>
      <c r="LCV7" s="36"/>
      <c r="LCW7" s="36"/>
      <c r="LCX7" s="36"/>
      <c r="LCY7" s="36"/>
      <c r="LCZ7" s="36"/>
      <c r="LDA7" s="36"/>
      <c r="LDB7" s="36"/>
      <c r="LDC7" s="36"/>
      <c r="LDD7" s="36"/>
      <c r="LDE7" s="36"/>
      <c r="LDF7" s="36"/>
      <c r="LDG7" s="36"/>
      <c r="LDH7" s="36"/>
      <c r="LDI7" s="36"/>
      <c r="LDJ7" s="36"/>
      <c r="LDK7" s="36"/>
      <c r="LDL7" s="36"/>
      <c r="LDM7" s="36"/>
      <c r="LDN7" s="36"/>
      <c r="LDO7" s="36"/>
      <c r="LDP7" s="36"/>
      <c r="LDQ7" s="36"/>
      <c r="LDR7" s="36"/>
      <c r="LDS7" s="36"/>
      <c r="LDT7" s="36"/>
      <c r="LDU7" s="36"/>
      <c r="LDV7" s="36"/>
      <c r="LDW7" s="36"/>
      <c r="LDX7" s="36"/>
      <c r="LDY7" s="36"/>
      <c r="LDZ7" s="36"/>
      <c r="LEA7" s="36"/>
      <c r="LEB7" s="36"/>
      <c r="LEC7" s="36"/>
      <c r="LED7" s="36"/>
      <c r="LEE7" s="36"/>
      <c r="LEF7" s="36"/>
      <c r="LEG7" s="36"/>
      <c r="LEH7" s="36"/>
      <c r="LEI7" s="36"/>
      <c r="LEJ7" s="36"/>
      <c r="LEK7" s="36"/>
      <c r="LEL7" s="36"/>
      <c r="LEM7" s="36"/>
      <c r="LEN7" s="36"/>
      <c r="LEO7" s="36"/>
      <c r="LEP7" s="36"/>
      <c r="LEQ7" s="36"/>
      <c r="LER7" s="36"/>
      <c r="LES7" s="36"/>
      <c r="LET7" s="36"/>
      <c r="LEU7" s="36"/>
      <c r="LEV7" s="36"/>
      <c r="LEW7" s="36"/>
      <c r="LEX7" s="36"/>
      <c r="LEY7" s="36"/>
      <c r="LEZ7" s="36"/>
      <c r="LFA7" s="36"/>
      <c r="LFB7" s="36"/>
      <c r="LFC7" s="36"/>
      <c r="LFD7" s="36"/>
      <c r="LFE7" s="36"/>
      <c r="LFF7" s="36"/>
      <c r="LFG7" s="36"/>
      <c r="LFH7" s="36"/>
      <c r="LFI7" s="36"/>
      <c r="LFJ7" s="36"/>
      <c r="LFK7" s="36"/>
      <c r="LFL7" s="36"/>
      <c r="LFM7" s="36"/>
      <c r="LFN7" s="36"/>
      <c r="LFO7" s="36"/>
      <c r="LFP7" s="36"/>
      <c r="LFQ7" s="36"/>
      <c r="LFR7" s="36"/>
      <c r="LFS7" s="36"/>
      <c r="LFT7" s="36"/>
      <c r="LFU7" s="36"/>
      <c r="LFV7" s="36"/>
      <c r="LFW7" s="36"/>
      <c r="LFX7" s="36"/>
      <c r="LFY7" s="36"/>
      <c r="LFZ7" s="36"/>
      <c r="LGA7" s="36"/>
      <c r="LGB7" s="36"/>
      <c r="LGC7" s="36"/>
      <c r="LGD7" s="36"/>
      <c r="LGE7" s="36"/>
      <c r="LGF7" s="36"/>
      <c r="LGG7" s="36"/>
      <c r="LGH7" s="36"/>
      <c r="LGI7" s="36"/>
      <c r="LGJ7" s="36"/>
      <c r="LGK7" s="36"/>
      <c r="LGL7" s="36"/>
      <c r="LGM7" s="36"/>
      <c r="LGN7" s="36"/>
      <c r="LGO7" s="36"/>
      <c r="LGP7" s="36"/>
      <c r="LGQ7" s="36"/>
      <c r="LGR7" s="36"/>
      <c r="LGS7" s="36"/>
      <c r="LGT7" s="36"/>
      <c r="LGU7" s="36"/>
      <c r="LGV7" s="36"/>
      <c r="LGW7" s="36"/>
      <c r="LGX7" s="36"/>
      <c r="LGY7" s="36"/>
      <c r="LGZ7" s="36"/>
      <c r="LHA7" s="36"/>
      <c r="LHB7" s="36"/>
      <c r="LHC7" s="36"/>
      <c r="LHD7" s="36"/>
      <c r="LHE7" s="36"/>
      <c r="LHF7" s="36"/>
      <c r="LHG7" s="36"/>
      <c r="LHH7" s="36"/>
      <c r="LHI7" s="36"/>
      <c r="LHJ7" s="36"/>
      <c r="LHK7" s="36"/>
      <c r="LHL7" s="36"/>
      <c r="LHM7" s="36"/>
      <c r="LHN7" s="36"/>
      <c r="LHO7" s="36"/>
      <c r="LHP7" s="36"/>
      <c r="LHQ7" s="36"/>
      <c r="LHR7" s="36"/>
      <c r="LHS7" s="36"/>
      <c r="LHT7" s="36"/>
      <c r="LHU7" s="36"/>
      <c r="LHV7" s="36"/>
      <c r="LHW7" s="36"/>
      <c r="LHX7" s="36"/>
      <c r="LHY7" s="36"/>
      <c r="LHZ7" s="36"/>
      <c r="LIA7" s="36"/>
      <c r="LIB7" s="36"/>
      <c r="LIC7" s="36"/>
      <c r="LID7" s="36"/>
      <c r="LIE7" s="36"/>
      <c r="LIF7" s="36"/>
      <c r="LIG7" s="36"/>
      <c r="LIH7" s="36"/>
      <c r="LII7" s="36"/>
      <c r="LIJ7" s="36"/>
      <c r="LIK7" s="36"/>
      <c r="LIL7" s="36"/>
      <c r="LIM7" s="36"/>
      <c r="LIN7" s="36"/>
      <c r="LIO7" s="36"/>
      <c r="LIP7" s="36"/>
      <c r="LIQ7" s="36"/>
      <c r="LIR7" s="36"/>
      <c r="LIS7" s="36"/>
      <c r="LIT7" s="36"/>
      <c r="LIU7" s="36"/>
      <c r="LIV7" s="36"/>
      <c r="LIW7" s="36"/>
      <c r="LIX7" s="36"/>
      <c r="LIY7" s="36"/>
      <c r="LIZ7" s="36"/>
      <c r="LJA7" s="36"/>
      <c r="LJB7" s="36"/>
      <c r="LJC7" s="36"/>
      <c r="LJD7" s="36"/>
      <c r="LJE7" s="36"/>
      <c r="LJF7" s="36"/>
      <c r="LJG7" s="36"/>
      <c r="LJH7" s="36"/>
      <c r="LJI7" s="36"/>
      <c r="LJJ7" s="36"/>
      <c r="LJK7" s="36"/>
      <c r="LJL7" s="36"/>
      <c r="LJM7" s="36"/>
      <c r="LJN7" s="36"/>
      <c r="LJO7" s="36"/>
      <c r="LJP7" s="36"/>
      <c r="LJQ7" s="36"/>
      <c r="LJR7" s="36"/>
      <c r="LJS7" s="36"/>
      <c r="LJT7" s="36"/>
      <c r="LJU7" s="36"/>
      <c r="LJV7" s="36"/>
      <c r="LJW7" s="36"/>
      <c r="LJX7" s="36"/>
      <c r="LJY7" s="36"/>
      <c r="LJZ7" s="36"/>
      <c r="LKA7" s="36"/>
      <c r="LKB7" s="36"/>
      <c r="LKC7" s="36"/>
      <c r="LKD7" s="36"/>
      <c r="LKE7" s="36"/>
      <c r="LKF7" s="36"/>
      <c r="LKG7" s="36"/>
      <c r="LKH7" s="36"/>
      <c r="LKI7" s="36"/>
      <c r="LKJ7" s="36"/>
      <c r="LKK7" s="36"/>
      <c r="LKL7" s="36"/>
      <c r="LKM7" s="36"/>
      <c r="LKN7" s="36"/>
      <c r="LKO7" s="36"/>
      <c r="LKP7" s="36"/>
      <c r="LKQ7" s="36"/>
      <c r="LKR7" s="36"/>
      <c r="LKS7" s="36"/>
      <c r="LKT7" s="36"/>
      <c r="LKU7" s="36"/>
      <c r="LKV7" s="36"/>
      <c r="LKW7" s="36"/>
      <c r="LKX7" s="36"/>
      <c r="LKY7" s="36"/>
      <c r="LKZ7" s="36"/>
      <c r="LLA7" s="36"/>
      <c r="LLB7" s="36"/>
      <c r="LLC7" s="36"/>
      <c r="LLD7" s="36"/>
      <c r="LLE7" s="36"/>
      <c r="LLF7" s="36"/>
      <c r="LLG7" s="36"/>
      <c r="LLH7" s="36"/>
      <c r="LLI7" s="36"/>
      <c r="LLJ7" s="36"/>
      <c r="LLK7" s="36"/>
      <c r="LLL7" s="36"/>
      <c r="LLM7" s="36"/>
      <c r="LLN7" s="36"/>
      <c r="LLO7" s="36"/>
      <c r="LLP7" s="36"/>
      <c r="LLQ7" s="36"/>
      <c r="LLR7" s="36"/>
      <c r="LLS7" s="36"/>
      <c r="LLT7" s="36"/>
      <c r="LLU7" s="36"/>
      <c r="LLV7" s="36"/>
      <c r="LLW7" s="36"/>
      <c r="LLX7" s="36"/>
      <c r="LLY7" s="36"/>
      <c r="LLZ7" s="36"/>
      <c r="LMA7" s="36"/>
      <c r="LMB7" s="36"/>
      <c r="LMC7" s="36"/>
      <c r="LMD7" s="36"/>
      <c r="LME7" s="36"/>
      <c r="LMF7" s="36"/>
      <c r="LMG7" s="36"/>
      <c r="LMH7" s="36"/>
      <c r="LMI7" s="36"/>
      <c r="LMJ7" s="36"/>
      <c r="LMK7" s="36"/>
      <c r="LML7" s="36"/>
      <c r="LMM7" s="36"/>
      <c r="LMN7" s="36"/>
      <c r="LMO7" s="36"/>
      <c r="LMP7" s="36"/>
      <c r="LMQ7" s="36"/>
      <c r="LMR7" s="36"/>
      <c r="LMS7" s="36"/>
      <c r="LMT7" s="36"/>
      <c r="LMU7" s="36"/>
      <c r="LMV7" s="36"/>
      <c r="LMW7" s="36"/>
      <c r="LMX7" s="36"/>
      <c r="LMY7" s="36"/>
      <c r="LMZ7" s="36"/>
      <c r="LNA7" s="36"/>
      <c r="LNB7" s="36"/>
      <c r="LNC7" s="36"/>
      <c r="LND7" s="36"/>
      <c r="LNE7" s="36"/>
      <c r="LNF7" s="36"/>
      <c r="LNG7" s="36"/>
      <c r="LNH7" s="36"/>
      <c r="LNI7" s="36"/>
      <c r="LNJ7" s="36"/>
      <c r="LNK7" s="36"/>
      <c r="LNL7" s="36"/>
      <c r="LNM7" s="36"/>
      <c r="LNN7" s="36"/>
      <c r="LNO7" s="36"/>
      <c r="LNP7" s="36"/>
      <c r="LNQ7" s="36"/>
      <c r="LNR7" s="36"/>
      <c r="LNS7" s="36"/>
      <c r="LNT7" s="36"/>
      <c r="LNU7" s="36"/>
      <c r="LNV7" s="36"/>
      <c r="LNW7" s="36"/>
      <c r="LNX7" s="36"/>
      <c r="LNY7" s="36"/>
      <c r="LNZ7" s="36"/>
      <c r="LOA7" s="36"/>
      <c r="LOB7" s="36"/>
      <c r="LOC7" s="36"/>
      <c r="LOD7" s="36"/>
      <c r="LOE7" s="36"/>
      <c r="LOF7" s="36"/>
      <c r="LOG7" s="36"/>
      <c r="LOH7" s="36"/>
      <c r="LOI7" s="36"/>
      <c r="LOJ7" s="36"/>
      <c r="LOK7" s="36"/>
      <c r="LOL7" s="36"/>
      <c r="LOM7" s="36"/>
      <c r="LON7" s="36"/>
      <c r="LOO7" s="36"/>
      <c r="LOP7" s="36"/>
      <c r="LOQ7" s="36"/>
      <c r="LOR7" s="36"/>
      <c r="LOS7" s="36"/>
      <c r="LOT7" s="36"/>
      <c r="LOU7" s="36"/>
      <c r="LOV7" s="36"/>
      <c r="LOW7" s="36"/>
      <c r="LOX7" s="36"/>
      <c r="LOY7" s="36"/>
      <c r="LOZ7" s="36"/>
      <c r="LPA7" s="36"/>
      <c r="LPB7" s="36"/>
      <c r="LPC7" s="36"/>
      <c r="LPD7" s="36"/>
      <c r="LPE7" s="36"/>
      <c r="LPF7" s="36"/>
      <c r="LPG7" s="36"/>
      <c r="LPH7" s="36"/>
      <c r="LPI7" s="36"/>
      <c r="LPJ7" s="36"/>
      <c r="LPK7" s="36"/>
      <c r="LPL7" s="36"/>
      <c r="LPM7" s="36"/>
      <c r="LPN7" s="36"/>
      <c r="LPO7" s="36"/>
      <c r="LPP7" s="36"/>
      <c r="LPQ7" s="36"/>
      <c r="LPR7" s="36"/>
      <c r="LPS7" s="36"/>
      <c r="LPT7" s="36"/>
      <c r="LPU7" s="36"/>
      <c r="LPV7" s="36"/>
      <c r="LPW7" s="36"/>
      <c r="LPX7" s="36"/>
      <c r="LPY7" s="36"/>
      <c r="LPZ7" s="36"/>
      <c r="LQA7" s="36"/>
      <c r="LQB7" s="36"/>
      <c r="LQC7" s="36"/>
      <c r="LQD7" s="36"/>
      <c r="LQE7" s="36"/>
      <c r="LQF7" s="36"/>
      <c r="LQG7" s="36"/>
      <c r="LQH7" s="36"/>
      <c r="LQI7" s="36"/>
      <c r="LQJ7" s="36"/>
      <c r="LQK7" s="36"/>
      <c r="LQL7" s="36"/>
      <c r="LQM7" s="36"/>
      <c r="LQN7" s="36"/>
      <c r="LQO7" s="36"/>
      <c r="LQP7" s="36"/>
      <c r="LQQ7" s="36"/>
      <c r="LQR7" s="36"/>
      <c r="LQS7" s="36"/>
      <c r="LQT7" s="36"/>
      <c r="LQU7" s="36"/>
      <c r="LQV7" s="36"/>
      <c r="LQW7" s="36"/>
      <c r="LQX7" s="36"/>
      <c r="LQY7" s="36"/>
      <c r="LQZ7" s="36"/>
      <c r="LRA7" s="36"/>
      <c r="LRB7" s="36"/>
      <c r="LRC7" s="36"/>
      <c r="LRD7" s="36"/>
      <c r="LRE7" s="36"/>
      <c r="LRF7" s="36"/>
      <c r="LRG7" s="36"/>
      <c r="LRH7" s="36"/>
      <c r="LRI7" s="36"/>
      <c r="LRJ7" s="36"/>
      <c r="LRK7" s="36"/>
      <c r="LRL7" s="36"/>
      <c r="LRM7" s="36"/>
      <c r="LRN7" s="36"/>
      <c r="LRO7" s="36"/>
      <c r="LRP7" s="36"/>
      <c r="LRQ7" s="36"/>
      <c r="LRR7" s="36"/>
      <c r="LRS7" s="36"/>
      <c r="LRT7" s="36"/>
      <c r="LRU7" s="36"/>
      <c r="LRV7" s="36"/>
      <c r="LRW7" s="36"/>
      <c r="LRX7" s="36"/>
      <c r="LRY7" s="36"/>
      <c r="LRZ7" s="36"/>
      <c r="LSA7" s="36"/>
      <c r="LSB7" s="36"/>
      <c r="LSC7" s="36"/>
      <c r="LSD7" s="36"/>
      <c r="LSE7" s="36"/>
      <c r="LSF7" s="36"/>
      <c r="LSG7" s="36"/>
      <c r="LSH7" s="36"/>
      <c r="LSI7" s="36"/>
      <c r="LSJ7" s="36"/>
      <c r="LSK7" s="36"/>
      <c r="LSL7" s="36"/>
      <c r="LSM7" s="36"/>
      <c r="LSN7" s="36"/>
      <c r="LSO7" s="36"/>
      <c r="LSP7" s="36"/>
      <c r="LSQ7" s="36"/>
      <c r="LSR7" s="36"/>
      <c r="LSS7" s="36"/>
      <c r="LST7" s="36"/>
      <c r="LSU7" s="36"/>
      <c r="LSV7" s="36"/>
      <c r="LSW7" s="36"/>
      <c r="LSX7" s="36"/>
      <c r="LSY7" s="36"/>
      <c r="LSZ7" s="36"/>
      <c r="LTA7" s="36"/>
      <c r="LTB7" s="36"/>
      <c r="LTC7" s="36"/>
      <c r="LTD7" s="36"/>
      <c r="LTE7" s="36"/>
      <c r="LTF7" s="36"/>
      <c r="LTG7" s="36"/>
      <c r="LTH7" s="36"/>
      <c r="LTI7" s="36"/>
      <c r="LTJ7" s="36"/>
      <c r="LTK7" s="36"/>
      <c r="LTL7" s="36"/>
      <c r="LTM7" s="36"/>
      <c r="LTN7" s="36"/>
      <c r="LTO7" s="36"/>
      <c r="LTP7" s="36"/>
      <c r="LTQ7" s="36"/>
      <c r="LTR7" s="36"/>
      <c r="LTS7" s="36"/>
      <c r="LTT7" s="36"/>
      <c r="LTU7" s="36"/>
      <c r="LTV7" s="36"/>
      <c r="LTW7" s="36"/>
      <c r="LTX7" s="36"/>
      <c r="LTY7" s="36"/>
      <c r="LTZ7" s="36"/>
      <c r="LUA7" s="36"/>
      <c r="LUB7" s="36"/>
      <c r="LUC7" s="36"/>
      <c r="LUD7" s="36"/>
      <c r="LUE7" s="36"/>
      <c r="LUF7" s="36"/>
      <c r="LUG7" s="36"/>
      <c r="LUH7" s="36"/>
      <c r="LUI7" s="36"/>
      <c r="LUJ7" s="36"/>
      <c r="LUK7" s="36"/>
      <c r="LUL7" s="36"/>
      <c r="LUM7" s="36"/>
      <c r="LUN7" s="36"/>
      <c r="LUO7" s="36"/>
      <c r="LUP7" s="36"/>
      <c r="LUQ7" s="36"/>
      <c r="LUR7" s="36"/>
      <c r="LUS7" s="36"/>
      <c r="LUT7" s="36"/>
      <c r="LUU7" s="36"/>
      <c r="LUV7" s="36"/>
      <c r="LUW7" s="36"/>
      <c r="LUX7" s="36"/>
      <c r="LUY7" s="36"/>
      <c r="LUZ7" s="36"/>
      <c r="LVA7" s="36"/>
      <c r="LVB7" s="36"/>
      <c r="LVC7" s="36"/>
      <c r="LVD7" s="36"/>
      <c r="LVE7" s="36"/>
      <c r="LVF7" s="36"/>
      <c r="LVG7" s="36"/>
      <c r="LVH7" s="36"/>
      <c r="LVI7" s="36"/>
      <c r="LVJ7" s="36"/>
      <c r="LVK7" s="36"/>
      <c r="LVL7" s="36"/>
      <c r="LVM7" s="36"/>
      <c r="LVN7" s="36"/>
      <c r="LVO7" s="36"/>
      <c r="LVP7" s="36"/>
      <c r="LVQ7" s="36"/>
      <c r="LVR7" s="36"/>
      <c r="LVS7" s="36"/>
      <c r="LVT7" s="36"/>
      <c r="LVU7" s="36"/>
      <c r="LVV7" s="36"/>
      <c r="LVW7" s="36"/>
      <c r="LVX7" s="36"/>
      <c r="LVY7" s="36"/>
      <c r="LVZ7" s="36"/>
      <c r="LWA7" s="36"/>
      <c r="LWB7" s="36"/>
      <c r="LWC7" s="36"/>
      <c r="LWD7" s="36"/>
      <c r="LWE7" s="36"/>
      <c r="LWF7" s="36"/>
      <c r="LWG7" s="36"/>
      <c r="LWH7" s="36"/>
      <c r="LWI7" s="36"/>
      <c r="LWJ7" s="36"/>
      <c r="LWK7" s="36"/>
      <c r="LWL7" s="36"/>
      <c r="LWM7" s="36"/>
      <c r="LWN7" s="36"/>
      <c r="LWO7" s="36"/>
      <c r="LWP7" s="36"/>
      <c r="LWQ7" s="36"/>
      <c r="LWR7" s="36"/>
      <c r="LWS7" s="36"/>
      <c r="LWT7" s="36"/>
      <c r="LWU7" s="36"/>
      <c r="LWV7" s="36"/>
      <c r="LWW7" s="36"/>
      <c r="LWX7" s="36"/>
      <c r="LWY7" s="36"/>
      <c r="LWZ7" s="36"/>
      <c r="LXA7" s="36"/>
      <c r="LXB7" s="36"/>
      <c r="LXC7" s="36"/>
      <c r="LXD7" s="36"/>
      <c r="LXE7" s="36"/>
      <c r="LXF7" s="36"/>
      <c r="LXG7" s="36"/>
      <c r="LXH7" s="36"/>
      <c r="LXI7" s="36"/>
      <c r="LXJ7" s="36"/>
      <c r="LXK7" s="36"/>
      <c r="LXL7" s="36"/>
      <c r="LXM7" s="36"/>
      <c r="LXN7" s="36"/>
      <c r="LXO7" s="36"/>
      <c r="LXP7" s="36"/>
      <c r="LXQ7" s="36"/>
      <c r="LXR7" s="36"/>
      <c r="LXS7" s="36"/>
      <c r="LXT7" s="36"/>
      <c r="LXU7" s="36"/>
      <c r="LXV7" s="36"/>
      <c r="LXW7" s="36"/>
      <c r="LXX7" s="36"/>
      <c r="LXY7" s="36"/>
      <c r="LXZ7" s="36"/>
      <c r="LYA7" s="36"/>
      <c r="LYB7" s="36"/>
      <c r="LYC7" s="36"/>
      <c r="LYD7" s="36"/>
      <c r="LYE7" s="36"/>
      <c r="LYF7" s="36"/>
      <c r="LYG7" s="36"/>
      <c r="LYH7" s="36"/>
      <c r="LYI7" s="36"/>
      <c r="LYJ7" s="36"/>
      <c r="LYK7" s="36"/>
      <c r="LYL7" s="36"/>
      <c r="LYM7" s="36"/>
      <c r="LYN7" s="36"/>
      <c r="LYO7" s="36"/>
      <c r="LYP7" s="36"/>
      <c r="LYQ7" s="36"/>
      <c r="LYR7" s="36"/>
      <c r="LYS7" s="36"/>
      <c r="LYT7" s="36"/>
      <c r="LYU7" s="36"/>
      <c r="LYV7" s="36"/>
      <c r="LYW7" s="36"/>
      <c r="LYX7" s="36"/>
      <c r="LYY7" s="36"/>
      <c r="LYZ7" s="36"/>
      <c r="LZA7" s="36"/>
      <c r="LZB7" s="36"/>
      <c r="LZC7" s="36"/>
      <c r="LZD7" s="36"/>
      <c r="LZE7" s="36"/>
      <c r="LZF7" s="36"/>
      <c r="LZG7" s="36"/>
      <c r="LZH7" s="36"/>
      <c r="LZI7" s="36"/>
      <c r="LZJ7" s="36"/>
      <c r="LZK7" s="36"/>
      <c r="LZL7" s="36"/>
      <c r="LZM7" s="36"/>
      <c r="LZN7" s="36"/>
      <c r="LZO7" s="36"/>
      <c r="LZP7" s="36"/>
      <c r="LZQ7" s="36"/>
      <c r="LZR7" s="36"/>
      <c r="LZS7" s="36"/>
      <c r="LZT7" s="36"/>
      <c r="LZU7" s="36"/>
      <c r="LZV7" s="36"/>
      <c r="LZW7" s="36"/>
      <c r="LZX7" s="36"/>
      <c r="LZY7" s="36"/>
      <c r="LZZ7" s="36"/>
      <c r="MAA7" s="36"/>
      <c r="MAB7" s="36"/>
      <c r="MAC7" s="36"/>
      <c r="MAD7" s="36"/>
      <c r="MAE7" s="36"/>
      <c r="MAF7" s="36"/>
      <c r="MAG7" s="36"/>
      <c r="MAH7" s="36"/>
      <c r="MAI7" s="36"/>
      <c r="MAJ7" s="36"/>
      <c r="MAK7" s="36"/>
      <c r="MAL7" s="36"/>
      <c r="MAM7" s="36"/>
      <c r="MAN7" s="36"/>
      <c r="MAO7" s="36"/>
      <c r="MAP7" s="36"/>
      <c r="MAQ7" s="36"/>
      <c r="MAR7" s="36"/>
      <c r="MAS7" s="36"/>
      <c r="MAT7" s="36"/>
      <c r="MAU7" s="36"/>
      <c r="MAV7" s="36"/>
      <c r="MAW7" s="36"/>
      <c r="MAX7" s="36"/>
      <c r="MAY7" s="36"/>
      <c r="MAZ7" s="36"/>
      <c r="MBA7" s="36"/>
      <c r="MBB7" s="36"/>
      <c r="MBC7" s="36"/>
      <c r="MBD7" s="36"/>
      <c r="MBE7" s="36"/>
      <c r="MBF7" s="36"/>
      <c r="MBG7" s="36"/>
      <c r="MBH7" s="36"/>
      <c r="MBI7" s="36"/>
      <c r="MBJ7" s="36"/>
      <c r="MBK7" s="36"/>
      <c r="MBL7" s="36"/>
      <c r="MBM7" s="36"/>
      <c r="MBN7" s="36"/>
      <c r="MBO7" s="36"/>
      <c r="MBP7" s="36"/>
      <c r="MBQ7" s="36"/>
      <c r="MBR7" s="36"/>
      <c r="MBS7" s="36"/>
      <c r="MBT7" s="36"/>
      <c r="MBU7" s="36"/>
      <c r="MBV7" s="36"/>
      <c r="MBW7" s="36"/>
      <c r="MBX7" s="36"/>
      <c r="MBY7" s="36"/>
      <c r="MBZ7" s="36"/>
      <c r="MCA7" s="36"/>
      <c r="MCB7" s="36"/>
      <c r="MCC7" s="36"/>
      <c r="MCD7" s="36"/>
      <c r="MCE7" s="36"/>
      <c r="MCF7" s="36"/>
      <c r="MCG7" s="36"/>
      <c r="MCH7" s="36"/>
      <c r="MCI7" s="36"/>
      <c r="MCJ7" s="36"/>
      <c r="MCK7" s="36"/>
      <c r="MCL7" s="36"/>
      <c r="MCM7" s="36"/>
      <c r="MCN7" s="36"/>
      <c r="MCO7" s="36"/>
      <c r="MCP7" s="36"/>
      <c r="MCQ7" s="36"/>
      <c r="MCR7" s="36"/>
      <c r="MCS7" s="36"/>
      <c r="MCT7" s="36"/>
      <c r="MCU7" s="36"/>
      <c r="MCV7" s="36"/>
      <c r="MCW7" s="36"/>
      <c r="MCX7" s="36"/>
      <c r="MCY7" s="36"/>
      <c r="MCZ7" s="36"/>
      <c r="MDA7" s="36"/>
      <c r="MDB7" s="36"/>
      <c r="MDC7" s="36"/>
      <c r="MDD7" s="36"/>
      <c r="MDE7" s="36"/>
      <c r="MDF7" s="36"/>
      <c r="MDG7" s="36"/>
      <c r="MDH7" s="36"/>
      <c r="MDI7" s="36"/>
      <c r="MDJ7" s="36"/>
      <c r="MDK7" s="36"/>
      <c r="MDL7" s="36"/>
      <c r="MDM7" s="36"/>
      <c r="MDN7" s="36"/>
      <c r="MDO7" s="36"/>
      <c r="MDP7" s="36"/>
      <c r="MDQ7" s="36"/>
      <c r="MDR7" s="36"/>
      <c r="MDS7" s="36"/>
      <c r="MDT7" s="36"/>
      <c r="MDU7" s="36"/>
      <c r="MDV7" s="36"/>
      <c r="MDW7" s="36"/>
      <c r="MDX7" s="36"/>
      <c r="MDY7" s="36"/>
      <c r="MDZ7" s="36"/>
      <c r="MEA7" s="36"/>
      <c r="MEB7" s="36"/>
      <c r="MEC7" s="36"/>
      <c r="MED7" s="36"/>
      <c r="MEE7" s="36"/>
      <c r="MEF7" s="36"/>
      <c r="MEG7" s="36"/>
      <c r="MEH7" s="36"/>
      <c r="MEI7" s="36"/>
      <c r="MEJ7" s="36"/>
      <c r="MEK7" s="36"/>
      <c r="MEL7" s="36"/>
      <c r="MEM7" s="36"/>
      <c r="MEN7" s="36"/>
      <c r="MEO7" s="36"/>
      <c r="MEP7" s="36"/>
      <c r="MEQ7" s="36"/>
      <c r="MER7" s="36"/>
      <c r="MES7" s="36"/>
      <c r="MET7" s="36"/>
      <c r="MEU7" s="36"/>
      <c r="MEV7" s="36"/>
      <c r="MEW7" s="36"/>
      <c r="MEX7" s="36"/>
      <c r="MEY7" s="36"/>
      <c r="MEZ7" s="36"/>
      <c r="MFA7" s="36"/>
      <c r="MFB7" s="36"/>
      <c r="MFC7" s="36"/>
      <c r="MFD7" s="36"/>
      <c r="MFE7" s="36"/>
      <c r="MFF7" s="36"/>
      <c r="MFG7" s="36"/>
      <c r="MFH7" s="36"/>
      <c r="MFI7" s="36"/>
      <c r="MFJ7" s="36"/>
      <c r="MFK7" s="36"/>
      <c r="MFL7" s="36"/>
      <c r="MFM7" s="36"/>
      <c r="MFN7" s="36"/>
      <c r="MFO7" s="36"/>
      <c r="MFP7" s="36"/>
      <c r="MFQ7" s="36"/>
      <c r="MFR7" s="36"/>
      <c r="MFS7" s="36"/>
      <c r="MFT7" s="36"/>
      <c r="MFU7" s="36"/>
      <c r="MFV7" s="36"/>
      <c r="MFW7" s="36"/>
      <c r="MFX7" s="36"/>
      <c r="MFY7" s="36"/>
      <c r="MFZ7" s="36"/>
      <c r="MGA7" s="36"/>
      <c r="MGB7" s="36"/>
      <c r="MGC7" s="36"/>
      <c r="MGD7" s="36"/>
      <c r="MGE7" s="36"/>
      <c r="MGF7" s="36"/>
      <c r="MGG7" s="36"/>
      <c r="MGH7" s="36"/>
      <c r="MGI7" s="36"/>
      <c r="MGJ7" s="36"/>
      <c r="MGK7" s="36"/>
      <c r="MGL7" s="36"/>
      <c r="MGM7" s="36"/>
      <c r="MGN7" s="36"/>
      <c r="MGO7" s="36"/>
      <c r="MGP7" s="36"/>
      <c r="MGQ7" s="36"/>
      <c r="MGR7" s="36"/>
      <c r="MGS7" s="36"/>
      <c r="MGT7" s="36"/>
      <c r="MGU7" s="36"/>
      <c r="MGV7" s="36"/>
      <c r="MGW7" s="36"/>
      <c r="MGX7" s="36"/>
      <c r="MGY7" s="36"/>
      <c r="MGZ7" s="36"/>
      <c r="MHA7" s="36"/>
      <c r="MHB7" s="36"/>
      <c r="MHC7" s="36"/>
      <c r="MHD7" s="36"/>
      <c r="MHE7" s="36"/>
      <c r="MHF7" s="36"/>
      <c r="MHG7" s="36"/>
      <c r="MHH7" s="36"/>
      <c r="MHI7" s="36"/>
      <c r="MHJ7" s="36"/>
      <c r="MHK7" s="36"/>
      <c r="MHL7" s="36"/>
      <c r="MHM7" s="36"/>
      <c r="MHN7" s="36"/>
      <c r="MHO7" s="36"/>
      <c r="MHP7" s="36"/>
      <c r="MHQ7" s="36"/>
      <c r="MHR7" s="36"/>
      <c r="MHS7" s="36"/>
      <c r="MHT7" s="36"/>
      <c r="MHU7" s="36"/>
      <c r="MHV7" s="36"/>
      <c r="MHW7" s="36"/>
      <c r="MHX7" s="36"/>
      <c r="MHY7" s="36"/>
      <c r="MHZ7" s="36"/>
      <c r="MIA7" s="36"/>
      <c r="MIB7" s="36"/>
      <c r="MIC7" s="36"/>
      <c r="MID7" s="36"/>
      <c r="MIE7" s="36"/>
      <c r="MIF7" s="36"/>
      <c r="MIG7" s="36"/>
      <c r="MIH7" s="36"/>
      <c r="MII7" s="36"/>
      <c r="MIJ7" s="36"/>
      <c r="MIK7" s="36"/>
      <c r="MIL7" s="36"/>
      <c r="MIM7" s="36"/>
      <c r="MIN7" s="36"/>
      <c r="MIO7" s="36"/>
      <c r="MIP7" s="36"/>
      <c r="MIQ7" s="36"/>
      <c r="MIR7" s="36"/>
      <c r="MIS7" s="36"/>
      <c r="MIT7" s="36"/>
      <c r="MIU7" s="36"/>
      <c r="MIV7" s="36"/>
      <c r="MIW7" s="36"/>
      <c r="MIX7" s="36"/>
      <c r="MIY7" s="36"/>
      <c r="MIZ7" s="36"/>
      <c r="MJA7" s="36"/>
      <c r="MJB7" s="36"/>
      <c r="MJC7" s="36"/>
      <c r="MJD7" s="36"/>
      <c r="MJE7" s="36"/>
      <c r="MJF7" s="36"/>
      <c r="MJG7" s="36"/>
      <c r="MJH7" s="36"/>
      <c r="MJI7" s="36"/>
      <c r="MJJ7" s="36"/>
      <c r="MJK7" s="36"/>
      <c r="MJL7" s="36"/>
      <c r="MJM7" s="36"/>
      <c r="MJN7" s="36"/>
      <c r="MJO7" s="36"/>
      <c r="MJP7" s="36"/>
      <c r="MJQ7" s="36"/>
      <c r="MJR7" s="36"/>
      <c r="MJS7" s="36"/>
      <c r="MJT7" s="36"/>
      <c r="MJU7" s="36"/>
      <c r="MJV7" s="36"/>
      <c r="MJW7" s="36"/>
      <c r="MJX7" s="36"/>
      <c r="MJY7" s="36"/>
      <c r="MJZ7" s="36"/>
      <c r="MKA7" s="36"/>
      <c r="MKB7" s="36"/>
      <c r="MKC7" s="36"/>
      <c r="MKD7" s="36"/>
      <c r="MKE7" s="36"/>
      <c r="MKF7" s="36"/>
      <c r="MKG7" s="36"/>
      <c r="MKH7" s="36"/>
      <c r="MKI7" s="36"/>
      <c r="MKJ7" s="36"/>
      <c r="MKK7" s="36"/>
      <c r="MKL7" s="36"/>
      <c r="MKM7" s="36"/>
      <c r="MKN7" s="36"/>
      <c r="MKO7" s="36"/>
      <c r="MKP7" s="36"/>
      <c r="MKQ7" s="36"/>
      <c r="MKR7" s="36"/>
      <c r="MKS7" s="36"/>
      <c r="MKT7" s="36"/>
      <c r="MKU7" s="36"/>
      <c r="MKV7" s="36"/>
      <c r="MKW7" s="36"/>
      <c r="MKX7" s="36"/>
      <c r="MKY7" s="36"/>
      <c r="MKZ7" s="36"/>
      <c r="MLA7" s="36"/>
      <c r="MLB7" s="36"/>
      <c r="MLC7" s="36"/>
      <c r="MLD7" s="36"/>
      <c r="MLE7" s="36"/>
      <c r="MLF7" s="36"/>
      <c r="MLG7" s="36"/>
      <c r="MLH7" s="36"/>
      <c r="MLI7" s="36"/>
      <c r="MLJ7" s="36"/>
      <c r="MLK7" s="36"/>
      <c r="MLL7" s="36"/>
      <c r="MLM7" s="36"/>
      <c r="MLN7" s="36"/>
      <c r="MLO7" s="36"/>
      <c r="MLP7" s="36"/>
      <c r="MLQ7" s="36"/>
      <c r="MLR7" s="36"/>
      <c r="MLS7" s="36"/>
      <c r="MLT7" s="36"/>
      <c r="MLU7" s="36"/>
      <c r="MLV7" s="36"/>
      <c r="MLW7" s="36"/>
      <c r="MLX7" s="36"/>
      <c r="MLY7" s="36"/>
      <c r="MLZ7" s="36"/>
      <c r="MMA7" s="36"/>
      <c r="MMB7" s="36"/>
      <c r="MMC7" s="36"/>
      <c r="MMD7" s="36"/>
      <c r="MME7" s="36"/>
      <c r="MMF7" s="36"/>
      <c r="MMG7" s="36"/>
      <c r="MMH7" s="36"/>
      <c r="MMI7" s="36"/>
      <c r="MMJ7" s="36"/>
      <c r="MMK7" s="36"/>
      <c r="MML7" s="36"/>
      <c r="MMM7" s="36"/>
      <c r="MMN7" s="36"/>
      <c r="MMO7" s="36"/>
      <c r="MMP7" s="36"/>
      <c r="MMQ7" s="36"/>
      <c r="MMR7" s="36"/>
      <c r="MMS7" s="36"/>
      <c r="MMT7" s="36"/>
      <c r="MMU7" s="36"/>
      <c r="MMV7" s="36"/>
      <c r="MMW7" s="36"/>
      <c r="MMX7" s="36"/>
      <c r="MMY7" s="36"/>
      <c r="MMZ7" s="36"/>
      <c r="MNA7" s="36"/>
      <c r="MNB7" s="36"/>
      <c r="MNC7" s="36"/>
      <c r="MND7" s="36"/>
      <c r="MNE7" s="36"/>
      <c r="MNF7" s="36"/>
      <c r="MNG7" s="36"/>
      <c r="MNH7" s="36"/>
      <c r="MNI7" s="36"/>
      <c r="MNJ7" s="36"/>
      <c r="MNK7" s="36"/>
      <c r="MNL7" s="36"/>
      <c r="MNM7" s="36"/>
      <c r="MNN7" s="36"/>
      <c r="MNO7" s="36"/>
      <c r="MNP7" s="36"/>
      <c r="MNQ7" s="36"/>
      <c r="MNR7" s="36"/>
      <c r="MNS7" s="36"/>
      <c r="MNT7" s="36"/>
      <c r="MNU7" s="36"/>
      <c r="MNV7" s="36"/>
      <c r="MNW7" s="36"/>
      <c r="MNX7" s="36"/>
      <c r="MNY7" s="36"/>
      <c r="MNZ7" s="36"/>
      <c r="MOA7" s="36"/>
      <c r="MOB7" s="36"/>
      <c r="MOC7" s="36"/>
      <c r="MOD7" s="36"/>
      <c r="MOE7" s="36"/>
      <c r="MOF7" s="36"/>
      <c r="MOG7" s="36"/>
      <c r="MOH7" s="36"/>
      <c r="MOI7" s="36"/>
      <c r="MOJ7" s="36"/>
      <c r="MOK7" s="36"/>
      <c r="MOL7" s="36"/>
      <c r="MOM7" s="36"/>
      <c r="MON7" s="36"/>
      <c r="MOO7" s="36"/>
      <c r="MOP7" s="36"/>
      <c r="MOQ7" s="36"/>
      <c r="MOR7" s="36"/>
      <c r="MOS7" s="36"/>
      <c r="MOT7" s="36"/>
      <c r="MOU7" s="36"/>
      <c r="MOV7" s="36"/>
      <c r="MOW7" s="36"/>
      <c r="MOX7" s="36"/>
      <c r="MOY7" s="36"/>
      <c r="MOZ7" s="36"/>
      <c r="MPA7" s="36"/>
      <c r="MPB7" s="36"/>
      <c r="MPC7" s="36"/>
      <c r="MPD7" s="36"/>
      <c r="MPE7" s="36"/>
      <c r="MPF7" s="36"/>
      <c r="MPG7" s="36"/>
      <c r="MPH7" s="36"/>
      <c r="MPI7" s="36"/>
      <c r="MPJ7" s="36"/>
      <c r="MPK7" s="36"/>
      <c r="MPL7" s="36"/>
      <c r="MPM7" s="36"/>
      <c r="MPN7" s="36"/>
      <c r="MPO7" s="36"/>
      <c r="MPP7" s="36"/>
      <c r="MPQ7" s="36"/>
      <c r="MPR7" s="36"/>
      <c r="MPS7" s="36"/>
      <c r="MPT7" s="36"/>
      <c r="MPU7" s="36"/>
      <c r="MPV7" s="36"/>
      <c r="MPW7" s="36"/>
      <c r="MPX7" s="36"/>
      <c r="MPY7" s="36"/>
      <c r="MPZ7" s="36"/>
      <c r="MQA7" s="36"/>
      <c r="MQB7" s="36"/>
      <c r="MQC7" s="36"/>
      <c r="MQD7" s="36"/>
      <c r="MQE7" s="36"/>
      <c r="MQF7" s="36"/>
      <c r="MQG7" s="36"/>
      <c r="MQH7" s="36"/>
      <c r="MQI7" s="36"/>
      <c r="MQJ7" s="36"/>
      <c r="MQK7" s="36"/>
      <c r="MQL7" s="36"/>
      <c r="MQM7" s="36"/>
      <c r="MQN7" s="36"/>
      <c r="MQO7" s="36"/>
      <c r="MQP7" s="36"/>
      <c r="MQQ7" s="36"/>
      <c r="MQR7" s="36"/>
      <c r="MQS7" s="36"/>
      <c r="MQT7" s="36"/>
      <c r="MQU7" s="36"/>
      <c r="MQV7" s="36"/>
      <c r="MQW7" s="36"/>
      <c r="MQX7" s="36"/>
      <c r="MQY7" s="36"/>
      <c r="MQZ7" s="36"/>
      <c r="MRA7" s="36"/>
      <c r="MRB7" s="36"/>
      <c r="MRC7" s="36"/>
      <c r="MRD7" s="36"/>
      <c r="MRE7" s="36"/>
      <c r="MRF7" s="36"/>
      <c r="MRG7" s="36"/>
      <c r="MRH7" s="36"/>
      <c r="MRI7" s="36"/>
      <c r="MRJ7" s="36"/>
      <c r="MRK7" s="36"/>
      <c r="MRL7" s="36"/>
      <c r="MRM7" s="36"/>
      <c r="MRN7" s="36"/>
      <c r="MRO7" s="36"/>
      <c r="MRP7" s="36"/>
      <c r="MRQ7" s="36"/>
      <c r="MRR7" s="36"/>
      <c r="MRS7" s="36"/>
      <c r="MRT7" s="36"/>
      <c r="MRU7" s="36"/>
      <c r="MRV7" s="36"/>
      <c r="MRW7" s="36"/>
      <c r="MRX7" s="36"/>
      <c r="MRY7" s="36"/>
      <c r="MRZ7" s="36"/>
      <c r="MSA7" s="36"/>
      <c r="MSB7" s="36"/>
      <c r="MSC7" s="36"/>
      <c r="MSD7" s="36"/>
      <c r="MSE7" s="36"/>
      <c r="MSF7" s="36"/>
      <c r="MSG7" s="36"/>
      <c r="MSH7" s="36"/>
      <c r="MSI7" s="36"/>
      <c r="MSJ7" s="36"/>
      <c r="MSK7" s="36"/>
      <c r="MSL7" s="36"/>
      <c r="MSM7" s="36"/>
      <c r="MSN7" s="36"/>
      <c r="MSO7" s="36"/>
      <c r="MSP7" s="36"/>
      <c r="MSQ7" s="36"/>
      <c r="MSR7" s="36"/>
      <c r="MSS7" s="36"/>
      <c r="MST7" s="36"/>
      <c r="MSU7" s="36"/>
      <c r="MSV7" s="36"/>
      <c r="MSW7" s="36"/>
      <c r="MSX7" s="36"/>
      <c r="MSY7" s="36"/>
      <c r="MSZ7" s="36"/>
      <c r="MTA7" s="36"/>
      <c r="MTB7" s="36"/>
      <c r="MTC7" s="36"/>
      <c r="MTD7" s="36"/>
      <c r="MTE7" s="36"/>
      <c r="MTF7" s="36"/>
      <c r="MTG7" s="36"/>
      <c r="MTH7" s="36"/>
      <c r="MTI7" s="36"/>
      <c r="MTJ7" s="36"/>
      <c r="MTK7" s="36"/>
      <c r="MTL7" s="36"/>
      <c r="MTM7" s="36"/>
      <c r="MTN7" s="36"/>
      <c r="MTO7" s="36"/>
      <c r="MTP7" s="36"/>
      <c r="MTQ7" s="36"/>
      <c r="MTR7" s="36"/>
      <c r="MTS7" s="36"/>
      <c r="MTT7" s="36"/>
      <c r="MTU7" s="36"/>
      <c r="MTV7" s="36"/>
      <c r="MTW7" s="36"/>
      <c r="MTX7" s="36"/>
      <c r="MTY7" s="36"/>
      <c r="MTZ7" s="36"/>
      <c r="MUA7" s="36"/>
      <c r="MUB7" s="36"/>
      <c r="MUC7" s="36"/>
      <c r="MUD7" s="36"/>
      <c r="MUE7" s="36"/>
      <c r="MUF7" s="36"/>
      <c r="MUG7" s="36"/>
      <c r="MUH7" s="36"/>
      <c r="MUI7" s="36"/>
      <c r="MUJ7" s="36"/>
      <c r="MUK7" s="36"/>
      <c r="MUL7" s="36"/>
      <c r="MUM7" s="36"/>
      <c r="MUN7" s="36"/>
      <c r="MUO7" s="36"/>
      <c r="MUP7" s="36"/>
      <c r="MUQ7" s="36"/>
      <c r="MUR7" s="36"/>
      <c r="MUS7" s="36"/>
      <c r="MUT7" s="36"/>
      <c r="MUU7" s="36"/>
      <c r="MUV7" s="36"/>
      <c r="MUW7" s="36"/>
      <c r="MUX7" s="36"/>
      <c r="MUY7" s="36"/>
      <c r="MUZ7" s="36"/>
      <c r="MVA7" s="36"/>
      <c r="MVB7" s="36"/>
      <c r="MVC7" s="36"/>
      <c r="MVD7" s="36"/>
      <c r="MVE7" s="36"/>
      <c r="MVF7" s="36"/>
      <c r="MVG7" s="36"/>
      <c r="MVH7" s="36"/>
      <c r="MVI7" s="36"/>
      <c r="MVJ7" s="36"/>
      <c r="MVK7" s="36"/>
      <c r="MVL7" s="36"/>
      <c r="MVM7" s="36"/>
      <c r="MVN7" s="36"/>
      <c r="MVO7" s="36"/>
      <c r="MVP7" s="36"/>
      <c r="MVQ7" s="36"/>
      <c r="MVR7" s="36"/>
      <c r="MVS7" s="36"/>
      <c r="MVT7" s="36"/>
      <c r="MVU7" s="36"/>
      <c r="MVV7" s="36"/>
      <c r="MVW7" s="36"/>
      <c r="MVX7" s="36"/>
      <c r="MVY7" s="36"/>
      <c r="MVZ7" s="36"/>
      <c r="MWA7" s="36"/>
      <c r="MWB7" s="36"/>
      <c r="MWC7" s="36"/>
      <c r="MWD7" s="36"/>
      <c r="MWE7" s="36"/>
      <c r="MWF7" s="36"/>
      <c r="MWG7" s="36"/>
      <c r="MWH7" s="36"/>
      <c r="MWI7" s="36"/>
      <c r="MWJ7" s="36"/>
      <c r="MWK7" s="36"/>
      <c r="MWL7" s="36"/>
      <c r="MWM7" s="36"/>
      <c r="MWN7" s="36"/>
      <c r="MWO7" s="36"/>
      <c r="MWP7" s="36"/>
      <c r="MWQ7" s="36"/>
      <c r="MWR7" s="36"/>
      <c r="MWS7" s="36"/>
      <c r="MWT7" s="36"/>
      <c r="MWU7" s="36"/>
      <c r="MWV7" s="36"/>
      <c r="MWW7" s="36"/>
      <c r="MWX7" s="36"/>
      <c r="MWY7" s="36"/>
      <c r="MWZ7" s="36"/>
      <c r="MXA7" s="36"/>
      <c r="MXB7" s="36"/>
      <c r="MXC7" s="36"/>
      <c r="MXD7" s="36"/>
      <c r="MXE7" s="36"/>
      <c r="MXF7" s="36"/>
      <c r="MXG7" s="36"/>
      <c r="MXH7" s="36"/>
      <c r="MXI7" s="36"/>
      <c r="MXJ7" s="36"/>
      <c r="MXK7" s="36"/>
      <c r="MXL7" s="36"/>
      <c r="MXM7" s="36"/>
      <c r="MXN7" s="36"/>
      <c r="MXO7" s="36"/>
      <c r="MXP7" s="36"/>
      <c r="MXQ7" s="36"/>
      <c r="MXR7" s="36"/>
      <c r="MXS7" s="36"/>
      <c r="MXT7" s="36"/>
      <c r="MXU7" s="36"/>
      <c r="MXV7" s="36"/>
      <c r="MXW7" s="36"/>
      <c r="MXX7" s="36"/>
      <c r="MXY7" s="36"/>
      <c r="MXZ7" s="36"/>
      <c r="MYA7" s="36"/>
      <c r="MYB7" s="36"/>
      <c r="MYC7" s="36"/>
      <c r="MYD7" s="36"/>
      <c r="MYE7" s="36"/>
      <c r="MYF7" s="36"/>
      <c r="MYG7" s="36"/>
      <c r="MYH7" s="36"/>
      <c r="MYI7" s="36"/>
      <c r="MYJ7" s="36"/>
      <c r="MYK7" s="36"/>
      <c r="MYL7" s="36"/>
      <c r="MYM7" s="36"/>
      <c r="MYN7" s="36"/>
      <c r="MYO7" s="36"/>
      <c r="MYP7" s="36"/>
      <c r="MYQ7" s="36"/>
      <c r="MYR7" s="36"/>
      <c r="MYS7" s="36"/>
      <c r="MYT7" s="36"/>
      <c r="MYU7" s="36"/>
      <c r="MYV7" s="36"/>
      <c r="MYW7" s="36"/>
      <c r="MYX7" s="36"/>
      <c r="MYY7" s="36"/>
      <c r="MYZ7" s="36"/>
      <c r="MZA7" s="36"/>
      <c r="MZB7" s="36"/>
      <c r="MZC7" s="36"/>
      <c r="MZD7" s="36"/>
      <c r="MZE7" s="36"/>
      <c r="MZF7" s="36"/>
      <c r="MZG7" s="36"/>
      <c r="MZH7" s="36"/>
      <c r="MZI7" s="36"/>
      <c r="MZJ7" s="36"/>
      <c r="MZK7" s="36"/>
      <c r="MZL7" s="36"/>
      <c r="MZM7" s="36"/>
      <c r="MZN7" s="36"/>
      <c r="MZO7" s="36"/>
      <c r="MZP7" s="36"/>
      <c r="MZQ7" s="36"/>
      <c r="MZR7" s="36"/>
      <c r="MZS7" s="36"/>
      <c r="MZT7" s="36"/>
      <c r="MZU7" s="36"/>
      <c r="MZV7" s="36"/>
      <c r="MZW7" s="36"/>
      <c r="MZX7" s="36"/>
      <c r="MZY7" s="36"/>
      <c r="MZZ7" s="36"/>
      <c r="NAA7" s="36"/>
      <c r="NAB7" s="36"/>
      <c r="NAC7" s="36"/>
      <c r="NAD7" s="36"/>
      <c r="NAE7" s="36"/>
      <c r="NAF7" s="36"/>
      <c r="NAG7" s="36"/>
      <c r="NAH7" s="36"/>
      <c r="NAI7" s="36"/>
      <c r="NAJ7" s="36"/>
      <c r="NAK7" s="36"/>
      <c r="NAL7" s="36"/>
      <c r="NAM7" s="36"/>
      <c r="NAN7" s="36"/>
      <c r="NAO7" s="36"/>
      <c r="NAP7" s="36"/>
      <c r="NAQ7" s="36"/>
      <c r="NAR7" s="36"/>
      <c r="NAS7" s="36"/>
      <c r="NAT7" s="36"/>
      <c r="NAU7" s="36"/>
      <c r="NAV7" s="36"/>
      <c r="NAW7" s="36"/>
      <c r="NAX7" s="36"/>
      <c r="NAY7" s="36"/>
      <c r="NAZ7" s="36"/>
      <c r="NBA7" s="36"/>
      <c r="NBB7" s="36"/>
      <c r="NBC7" s="36"/>
      <c r="NBD7" s="36"/>
      <c r="NBE7" s="36"/>
      <c r="NBF7" s="36"/>
      <c r="NBG7" s="36"/>
      <c r="NBH7" s="36"/>
      <c r="NBI7" s="36"/>
      <c r="NBJ7" s="36"/>
      <c r="NBK7" s="36"/>
      <c r="NBL7" s="36"/>
      <c r="NBM7" s="36"/>
      <c r="NBN7" s="36"/>
      <c r="NBO7" s="36"/>
      <c r="NBP7" s="36"/>
      <c r="NBQ7" s="36"/>
      <c r="NBR7" s="36"/>
      <c r="NBS7" s="36"/>
      <c r="NBT7" s="36"/>
      <c r="NBU7" s="36"/>
      <c r="NBV7" s="36"/>
      <c r="NBW7" s="36"/>
      <c r="NBX7" s="36"/>
      <c r="NBY7" s="36"/>
      <c r="NBZ7" s="36"/>
      <c r="NCA7" s="36"/>
      <c r="NCB7" s="36"/>
      <c r="NCC7" s="36"/>
      <c r="NCD7" s="36"/>
      <c r="NCE7" s="36"/>
      <c r="NCF7" s="36"/>
      <c r="NCG7" s="36"/>
      <c r="NCH7" s="36"/>
      <c r="NCI7" s="36"/>
      <c r="NCJ7" s="36"/>
      <c r="NCK7" s="36"/>
      <c r="NCL7" s="36"/>
      <c r="NCM7" s="36"/>
      <c r="NCN7" s="36"/>
      <c r="NCO7" s="36"/>
      <c r="NCP7" s="36"/>
      <c r="NCQ7" s="36"/>
      <c r="NCR7" s="36"/>
      <c r="NCS7" s="36"/>
      <c r="NCT7" s="36"/>
      <c r="NCU7" s="36"/>
      <c r="NCV7" s="36"/>
      <c r="NCW7" s="36"/>
      <c r="NCX7" s="36"/>
      <c r="NCY7" s="36"/>
      <c r="NCZ7" s="36"/>
      <c r="NDA7" s="36"/>
      <c r="NDB7" s="36"/>
      <c r="NDC7" s="36"/>
      <c r="NDD7" s="36"/>
      <c r="NDE7" s="36"/>
      <c r="NDF7" s="36"/>
      <c r="NDG7" s="36"/>
      <c r="NDH7" s="36"/>
      <c r="NDI7" s="36"/>
      <c r="NDJ7" s="36"/>
      <c r="NDK7" s="36"/>
      <c r="NDL7" s="36"/>
      <c r="NDM7" s="36"/>
      <c r="NDN7" s="36"/>
      <c r="NDO7" s="36"/>
      <c r="NDP7" s="36"/>
      <c r="NDQ7" s="36"/>
      <c r="NDR7" s="36"/>
      <c r="NDS7" s="36"/>
      <c r="NDT7" s="36"/>
      <c r="NDU7" s="36"/>
      <c r="NDV7" s="36"/>
      <c r="NDW7" s="36"/>
      <c r="NDX7" s="36"/>
      <c r="NDY7" s="36"/>
      <c r="NDZ7" s="36"/>
      <c r="NEA7" s="36"/>
      <c r="NEB7" s="36"/>
      <c r="NEC7" s="36"/>
      <c r="NED7" s="36"/>
      <c r="NEE7" s="36"/>
      <c r="NEF7" s="36"/>
      <c r="NEG7" s="36"/>
      <c r="NEH7" s="36"/>
      <c r="NEI7" s="36"/>
      <c r="NEJ7" s="36"/>
      <c r="NEK7" s="36"/>
      <c r="NEL7" s="36"/>
      <c r="NEM7" s="36"/>
      <c r="NEN7" s="36"/>
      <c r="NEO7" s="36"/>
      <c r="NEP7" s="36"/>
      <c r="NEQ7" s="36"/>
      <c r="NER7" s="36"/>
      <c r="NES7" s="36"/>
      <c r="NET7" s="36"/>
      <c r="NEU7" s="36"/>
      <c r="NEV7" s="36"/>
      <c r="NEW7" s="36"/>
      <c r="NEX7" s="36"/>
      <c r="NEY7" s="36"/>
      <c r="NEZ7" s="36"/>
      <c r="NFA7" s="36"/>
      <c r="NFB7" s="36"/>
      <c r="NFC7" s="36"/>
      <c r="NFD7" s="36"/>
      <c r="NFE7" s="36"/>
      <c r="NFF7" s="36"/>
      <c r="NFG7" s="36"/>
      <c r="NFH7" s="36"/>
      <c r="NFI7" s="36"/>
      <c r="NFJ7" s="36"/>
      <c r="NFK7" s="36"/>
      <c r="NFL7" s="36"/>
      <c r="NFM7" s="36"/>
      <c r="NFN7" s="36"/>
      <c r="NFO7" s="36"/>
      <c r="NFP7" s="36"/>
      <c r="NFQ7" s="36"/>
      <c r="NFR7" s="36"/>
      <c r="NFS7" s="36"/>
      <c r="NFT7" s="36"/>
      <c r="NFU7" s="36"/>
      <c r="NFV7" s="36"/>
      <c r="NFW7" s="36"/>
      <c r="NFX7" s="36"/>
      <c r="NFY7" s="36"/>
      <c r="NFZ7" s="36"/>
      <c r="NGA7" s="36"/>
      <c r="NGB7" s="36"/>
      <c r="NGC7" s="36"/>
      <c r="NGD7" s="36"/>
      <c r="NGE7" s="36"/>
      <c r="NGF7" s="36"/>
      <c r="NGG7" s="36"/>
      <c r="NGH7" s="36"/>
      <c r="NGI7" s="36"/>
      <c r="NGJ7" s="36"/>
      <c r="NGK7" s="36"/>
      <c r="NGL7" s="36"/>
      <c r="NGM7" s="36"/>
      <c r="NGN7" s="36"/>
      <c r="NGO7" s="36"/>
      <c r="NGP7" s="36"/>
      <c r="NGQ7" s="36"/>
      <c r="NGR7" s="36"/>
      <c r="NGS7" s="36"/>
      <c r="NGT7" s="36"/>
      <c r="NGU7" s="36"/>
      <c r="NGV7" s="36"/>
      <c r="NGW7" s="36"/>
      <c r="NGX7" s="36"/>
      <c r="NGY7" s="36"/>
      <c r="NGZ7" s="36"/>
      <c r="NHA7" s="36"/>
      <c r="NHB7" s="36"/>
      <c r="NHC7" s="36"/>
      <c r="NHD7" s="36"/>
      <c r="NHE7" s="36"/>
      <c r="NHF7" s="36"/>
      <c r="NHG7" s="36"/>
      <c r="NHH7" s="36"/>
      <c r="NHI7" s="36"/>
      <c r="NHJ7" s="36"/>
      <c r="NHK7" s="36"/>
      <c r="NHL7" s="36"/>
      <c r="NHM7" s="36"/>
      <c r="NHN7" s="36"/>
      <c r="NHO7" s="36"/>
      <c r="NHP7" s="36"/>
      <c r="NHQ7" s="36"/>
      <c r="NHR7" s="36"/>
      <c r="NHS7" s="36"/>
      <c r="NHT7" s="36"/>
      <c r="NHU7" s="36"/>
      <c r="NHV7" s="36"/>
      <c r="NHW7" s="36"/>
      <c r="NHX7" s="36"/>
      <c r="NHY7" s="36"/>
      <c r="NHZ7" s="36"/>
      <c r="NIA7" s="36"/>
      <c r="NIB7" s="36"/>
      <c r="NIC7" s="36"/>
      <c r="NID7" s="36"/>
      <c r="NIE7" s="36"/>
      <c r="NIF7" s="36"/>
      <c r="NIG7" s="36"/>
      <c r="NIH7" s="36"/>
      <c r="NII7" s="36"/>
      <c r="NIJ7" s="36"/>
      <c r="NIK7" s="36"/>
      <c r="NIL7" s="36"/>
      <c r="NIM7" s="36"/>
      <c r="NIN7" s="36"/>
      <c r="NIO7" s="36"/>
      <c r="NIP7" s="36"/>
      <c r="NIQ7" s="36"/>
      <c r="NIR7" s="36"/>
      <c r="NIS7" s="36"/>
      <c r="NIT7" s="36"/>
      <c r="NIU7" s="36"/>
      <c r="NIV7" s="36"/>
      <c r="NIW7" s="36"/>
      <c r="NIX7" s="36"/>
      <c r="NIY7" s="36"/>
      <c r="NIZ7" s="36"/>
      <c r="NJA7" s="36"/>
      <c r="NJB7" s="36"/>
      <c r="NJC7" s="36"/>
      <c r="NJD7" s="36"/>
      <c r="NJE7" s="36"/>
      <c r="NJF7" s="36"/>
      <c r="NJG7" s="36"/>
      <c r="NJH7" s="36"/>
      <c r="NJI7" s="36"/>
      <c r="NJJ7" s="36"/>
      <c r="NJK7" s="36"/>
      <c r="NJL7" s="36"/>
      <c r="NJM7" s="36"/>
      <c r="NJN7" s="36"/>
      <c r="NJO7" s="36"/>
      <c r="NJP7" s="36"/>
      <c r="NJQ7" s="36"/>
      <c r="NJR7" s="36"/>
      <c r="NJS7" s="36"/>
      <c r="NJT7" s="36"/>
      <c r="NJU7" s="36"/>
      <c r="NJV7" s="36"/>
      <c r="NJW7" s="36"/>
      <c r="NJX7" s="36"/>
      <c r="NJY7" s="36"/>
      <c r="NJZ7" s="36"/>
      <c r="NKA7" s="36"/>
      <c r="NKB7" s="36"/>
      <c r="NKC7" s="36"/>
      <c r="NKD7" s="36"/>
      <c r="NKE7" s="36"/>
      <c r="NKF7" s="36"/>
      <c r="NKG7" s="36"/>
      <c r="NKH7" s="36"/>
      <c r="NKI7" s="36"/>
      <c r="NKJ7" s="36"/>
      <c r="NKK7" s="36"/>
      <c r="NKL7" s="36"/>
      <c r="NKM7" s="36"/>
      <c r="NKN7" s="36"/>
      <c r="NKO7" s="36"/>
      <c r="NKP7" s="36"/>
      <c r="NKQ7" s="36"/>
      <c r="NKR7" s="36"/>
      <c r="NKS7" s="36"/>
      <c r="NKT7" s="36"/>
      <c r="NKU7" s="36"/>
      <c r="NKV7" s="36"/>
      <c r="NKW7" s="36"/>
      <c r="NKX7" s="36"/>
      <c r="NKY7" s="36"/>
      <c r="NKZ7" s="36"/>
      <c r="NLA7" s="36"/>
      <c r="NLB7" s="36"/>
      <c r="NLC7" s="36"/>
      <c r="NLD7" s="36"/>
      <c r="NLE7" s="36"/>
      <c r="NLF7" s="36"/>
      <c r="NLG7" s="36"/>
      <c r="NLH7" s="36"/>
      <c r="NLI7" s="36"/>
      <c r="NLJ7" s="36"/>
      <c r="NLK7" s="36"/>
      <c r="NLL7" s="36"/>
      <c r="NLM7" s="36"/>
      <c r="NLN7" s="36"/>
      <c r="NLO7" s="36"/>
      <c r="NLP7" s="36"/>
      <c r="NLQ7" s="36"/>
      <c r="NLR7" s="36"/>
      <c r="NLS7" s="36"/>
      <c r="NLT7" s="36"/>
      <c r="NLU7" s="36"/>
      <c r="NLV7" s="36"/>
      <c r="NLW7" s="36"/>
      <c r="NLX7" s="36"/>
      <c r="NLY7" s="36"/>
      <c r="NLZ7" s="36"/>
      <c r="NMA7" s="36"/>
      <c r="NMB7" s="36"/>
      <c r="NMC7" s="36"/>
      <c r="NMD7" s="36"/>
      <c r="NME7" s="36"/>
      <c r="NMF7" s="36"/>
      <c r="NMG7" s="36"/>
      <c r="NMH7" s="36"/>
      <c r="NMI7" s="36"/>
      <c r="NMJ7" s="36"/>
      <c r="NMK7" s="36"/>
      <c r="NML7" s="36"/>
      <c r="NMM7" s="36"/>
      <c r="NMN7" s="36"/>
      <c r="NMO7" s="36"/>
      <c r="NMP7" s="36"/>
      <c r="NMQ7" s="36"/>
      <c r="NMR7" s="36"/>
      <c r="NMS7" s="36"/>
      <c r="NMT7" s="36"/>
      <c r="NMU7" s="36"/>
      <c r="NMV7" s="36"/>
      <c r="NMW7" s="36"/>
      <c r="NMX7" s="36"/>
      <c r="NMY7" s="36"/>
      <c r="NMZ7" s="36"/>
      <c r="NNA7" s="36"/>
      <c r="NNB7" s="36"/>
      <c r="NNC7" s="36"/>
      <c r="NND7" s="36"/>
      <c r="NNE7" s="36"/>
      <c r="NNF7" s="36"/>
      <c r="NNG7" s="36"/>
      <c r="NNH7" s="36"/>
      <c r="NNI7" s="36"/>
      <c r="NNJ7" s="36"/>
      <c r="NNK7" s="36"/>
      <c r="NNL7" s="36"/>
      <c r="NNM7" s="36"/>
      <c r="NNN7" s="36"/>
      <c r="NNO7" s="36"/>
      <c r="NNP7" s="36"/>
      <c r="NNQ7" s="36"/>
      <c r="NNR7" s="36"/>
      <c r="NNS7" s="36"/>
      <c r="NNT7" s="36"/>
      <c r="NNU7" s="36"/>
      <c r="NNV7" s="36"/>
      <c r="NNW7" s="36"/>
      <c r="NNX7" s="36"/>
      <c r="NNY7" s="36"/>
      <c r="NNZ7" s="36"/>
      <c r="NOA7" s="36"/>
      <c r="NOB7" s="36"/>
      <c r="NOC7" s="36"/>
      <c r="NOD7" s="36"/>
      <c r="NOE7" s="36"/>
      <c r="NOF7" s="36"/>
      <c r="NOG7" s="36"/>
      <c r="NOH7" s="36"/>
      <c r="NOI7" s="36"/>
      <c r="NOJ7" s="36"/>
      <c r="NOK7" s="36"/>
      <c r="NOL7" s="36"/>
      <c r="NOM7" s="36"/>
      <c r="NON7" s="36"/>
      <c r="NOO7" s="36"/>
      <c r="NOP7" s="36"/>
      <c r="NOQ7" s="36"/>
      <c r="NOR7" s="36"/>
      <c r="NOS7" s="36"/>
      <c r="NOT7" s="36"/>
      <c r="NOU7" s="36"/>
      <c r="NOV7" s="36"/>
      <c r="NOW7" s="36"/>
      <c r="NOX7" s="36"/>
      <c r="NOY7" s="36"/>
      <c r="NOZ7" s="36"/>
      <c r="NPA7" s="36"/>
      <c r="NPB7" s="36"/>
      <c r="NPC7" s="36"/>
      <c r="NPD7" s="36"/>
      <c r="NPE7" s="36"/>
      <c r="NPF7" s="36"/>
      <c r="NPG7" s="36"/>
      <c r="NPH7" s="36"/>
      <c r="NPI7" s="36"/>
      <c r="NPJ7" s="36"/>
      <c r="NPK7" s="36"/>
      <c r="NPL7" s="36"/>
      <c r="NPM7" s="36"/>
      <c r="NPN7" s="36"/>
      <c r="NPO7" s="36"/>
      <c r="NPP7" s="36"/>
      <c r="NPQ7" s="36"/>
      <c r="NPR7" s="36"/>
      <c r="NPS7" s="36"/>
      <c r="NPT7" s="36"/>
      <c r="NPU7" s="36"/>
      <c r="NPV7" s="36"/>
      <c r="NPW7" s="36"/>
      <c r="NPX7" s="36"/>
      <c r="NPY7" s="36"/>
      <c r="NPZ7" s="36"/>
      <c r="NQA7" s="36"/>
      <c r="NQB7" s="36"/>
      <c r="NQC7" s="36"/>
      <c r="NQD7" s="36"/>
      <c r="NQE7" s="36"/>
      <c r="NQF7" s="36"/>
      <c r="NQG7" s="36"/>
      <c r="NQH7" s="36"/>
      <c r="NQI7" s="36"/>
      <c r="NQJ7" s="36"/>
      <c r="NQK7" s="36"/>
      <c r="NQL7" s="36"/>
      <c r="NQM7" s="36"/>
      <c r="NQN7" s="36"/>
      <c r="NQO7" s="36"/>
      <c r="NQP7" s="36"/>
      <c r="NQQ7" s="36"/>
      <c r="NQR7" s="36"/>
      <c r="NQS7" s="36"/>
      <c r="NQT7" s="36"/>
      <c r="NQU7" s="36"/>
      <c r="NQV7" s="36"/>
      <c r="NQW7" s="36"/>
      <c r="NQX7" s="36"/>
      <c r="NQY7" s="36"/>
      <c r="NQZ7" s="36"/>
      <c r="NRA7" s="36"/>
      <c r="NRB7" s="36"/>
      <c r="NRC7" s="36"/>
      <c r="NRD7" s="36"/>
      <c r="NRE7" s="36"/>
      <c r="NRF7" s="36"/>
      <c r="NRG7" s="36"/>
      <c r="NRH7" s="36"/>
      <c r="NRI7" s="36"/>
      <c r="NRJ7" s="36"/>
      <c r="NRK7" s="36"/>
      <c r="NRL7" s="36"/>
      <c r="NRM7" s="36"/>
      <c r="NRN7" s="36"/>
      <c r="NRO7" s="36"/>
      <c r="NRP7" s="36"/>
      <c r="NRQ7" s="36"/>
      <c r="NRR7" s="36"/>
      <c r="NRS7" s="36"/>
      <c r="NRT7" s="36"/>
      <c r="NRU7" s="36"/>
      <c r="NRV7" s="36"/>
      <c r="NRW7" s="36"/>
      <c r="NRX7" s="36"/>
      <c r="NRY7" s="36"/>
      <c r="NRZ7" s="36"/>
      <c r="NSA7" s="36"/>
      <c r="NSB7" s="36"/>
      <c r="NSC7" s="36"/>
      <c r="NSD7" s="36"/>
      <c r="NSE7" s="36"/>
      <c r="NSF7" s="36"/>
      <c r="NSG7" s="36"/>
      <c r="NSH7" s="36"/>
      <c r="NSI7" s="36"/>
      <c r="NSJ7" s="36"/>
      <c r="NSK7" s="36"/>
      <c r="NSL7" s="36"/>
      <c r="NSM7" s="36"/>
      <c r="NSN7" s="36"/>
      <c r="NSO7" s="36"/>
      <c r="NSP7" s="36"/>
      <c r="NSQ7" s="36"/>
      <c r="NSR7" s="36"/>
      <c r="NSS7" s="36"/>
      <c r="NST7" s="36"/>
      <c r="NSU7" s="36"/>
      <c r="NSV7" s="36"/>
      <c r="NSW7" s="36"/>
      <c r="NSX7" s="36"/>
      <c r="NSY7" s="36"/>
      <c r="NSZ7" s="36"/>
      <c r="NTA7" s="36"/>
      <c r="NTB7" s="36"/>
      <c r="NTC7" s="36"/>
      <c r="NTD7" s="36"/>
      <c r="NTE7" s="36"/>
      <c r="NTF7" s="36"/>
      <c r="NTG7" s="36"/>
      <c r="NTH7" s="36"/>
      <c r="NTI7" s="36"/>
      <c r="NTJ7" s="36"/>
      <c r="NTK7" s="36"/>
      <c r="NTL7" s="36"/>
      <c r="NTM7" s="36"/>
      <c r="NTN7" s="36"/>
      <c r="NTO7" s="36"/>
      <c r="NTP7" s="36"/>
      <c r="NTQ7" s="36"/>
      <c r="NTR7" s="36"/>
      <c r="NTS7" s="36"/>
      <c r="NTT7" s="36"/>
      <c r="NTU7" s="36"/>
      <c r="NTV7" s="36"/>
      <c r="NTW7" s="36"/>
      <c r="NTX7" s="36"/>
      <c r="NTY7" s="36"/>
      <c r="NTZ7" s="36"/>
      <c r="NUA7" s="36"/>
      <c r="NUB7" s="36"/>
      <c r="NUC7" s="36"/>
      <c r="NUD7" s="36"/>
      <c r="NUE7" s="36"/>
      <c r="NUF7" s="36"/>
      <c r="NUG7" s="36"/>
      <c r="NUH7" s="36"/>
      <c r="NUI7" s="36"/>
      <c r="NUJ7" s="36"/>
      <c r="NUK7" s="36"/>
      <c r="NUL7" s="36"/>
      <c r="NUM7" s="36"/>
      <c r="NUN7" s="36"/>
      <c r="NUO7" s="36"/>
      <c r="NUP7" s="36"/>
      <c r="NUQ7" s="36"/>
      <c r="NUR7" s="36"/>
      <c r="NUS7" s="36"/>
      <c r="NUT7" s="36"/>
      <c r="NUU7" s="36"/>
      <c r="NUV7" s="36"/>
      <c r="NUW7" s="36"/>
      <c r="NUX7" s="36"/>
      <c r="NUY7" s="36"/>
      <c r="NUZ7" s="36"/>
      <c r="NVA7" s="36"/>
      <c r="NVB7" s="36"/>
      <c r="NVC7" s="36"/>
      <c r="NVD7" s="36"/>
      <c r="NVE7" s="36"/>
      <c r="NVF7" s="36"/>
      <c r="NVG7" s="36"/>
      <c r="NVH7" s="36"/>
      <c r="NVI7" s="36"/>
      <c r="NVJ7" s="36"/>
      <c r="NVK7" s="36"/>
      <c r="NVL7" s="36"/>
      <c r="NVM7" s="36"/>
      <c r="NVN7" s="36"/>
      <c r="NVO7" s="36"/>
      <c r="NVP7" s="36"/>
      <c r="NVQ7" s="36"/>
      <c r="NVR7" s="36"/>
      <c r="NVS7" s="36"/>
      <c r="NVT7" s="36"/>
      <c r="NVU7" s="36"/>
      <c r="NVV7" s="36"/>
      <c r="NVW7" s="36"/>
      <c r="NVX7" s="36"/>
      <c r="NVY7" s="36"/>
      <c r="NVZ7" s="36"/>
      <c r="NWA7" s="36"/>
      <c r="NWB7" s="36"/>
      <c r="NWC7" s="36"/>
      <c r="NWD7" s="36"/>
      <c r="NWE7" s="36"/>
      <c r="NWF7" s="36"/>
      <c r="NWG7" s="36"/>
      <c r="NWH7" s="36"/>
      <c r="NWI7" s="36"/>
      <c r="NWJ7" s="36"/>
      <c r="NWK7" s="36"/>
      <c r="NWL7" s="36"/>
      <c r="NWM7" s="36"/>
      <c r="NWN7" s="36"/>
      <c r="NWO7" s="36"/>
      <c r="NWP7" s="36"/>
      <c r="NWQ7" s="36"/>
      <c r="NWR7" s="36"/>
      <c r="NWS7" s="36"/>
      <c r="NWT7" s="36"/>
      <c r="NWU7" s="36"/>
      <c r="NWV7" s="36"/>
      <c r="NWW7" s="36"/>
      <c r="NWX7" s="36"/>
      <c r="NWY7" s="36"/>
      <c r="NWZ7" s="36"/>
      <c r="NXA7" s="36"/>
      <c r="NXB7" s="36"/>
      <c r="NXC7" s="36"/>
      <c r="NXD7" s="36"/>
      <c r="NXE7" s="36"/>
      <c r="NXF7" s="36"/>
      <c r="NXG7" s="36"/>
      <c r="NXH7" s="36"/>
      <c r="NXI7" s="36"/>
      <c r="NXJ7" s="36"/>
      <c r="NXK7" s="36"/>
      <c r="NXL7" s="36"/>
      <c r="NXM7" s="36"/>
      <c r="NXN7" s="36"/>
      <c r="NXO7" s="36"/>
      <c r="NXP7" s="36"/>
      <c r="NXQ7" s="36"/>
      <c r="NXR7" s="36"/>
      <c r="NXS7" s="36"/>
      <c r="NXT7" s="36"/>
      <c r="NXU7" s="36"/>
      <c r="NXV7" s="36"/>
      <c r="NXW7" s="36"/>
      <c r="NXX7" s="36"/>
      <c r="NXY7" s="36"/>
      <c r="NXZ7" s="36"/>
      <c r="NYA7" s="36"/>
      <c r="NYB7" s="36"/>
      <c r="NYC7" s="36"/>
      <c r="NYD7" s="36"/>
      <c r="NYE7" s="36"/>
      <c r="NYF7" s="36"/>
      <c r="NYG7" s="36"/>
      <c r="NYH7" s="36"/>
      <c r="NYI7" s="36"/>
      <c r="NYJ7" s="36"/>
      <c r="NYK7" s="36"/>
      <c r="NYL7" s="36"/>
      <c r="NYM7" s="36"/>
      <c r="NYN7" s="36"/>
      <c r="NYO7" s="36"/>
      <c r="NYP7" s="36"/>
      <c r="NYQ7" s="36"/>
      <c r="NYR7" s="36"/>
      <c r="NYS7" s="36"/>
      <c r="NYT7" s="36"/>
      <c r="NYU7" s="36"/>
      <c r="NYV7" s="36"/>
      <c r="NYW7" s="36"/>
      <c r="NYX7" s="36"/>
      <c r="NYY7" s="36"/>
      <c r="NYZ7" s="36"/>
      <c r="NZA7" s="36"/>
      <c r="NZB7" s="36"/>
      <c r="NZC7" s="36"/>
      <c r="NZD7" s="36"/>
      <c r="NZE7" s="36"/>
      <c r="NZF7" s="36"/>
      <c r="NZG7" s="36"/>
      <c r="NZH7" s="36"/>
      <c r="NZI7" s="36"/>
      <c r="NZJ7" s="36"/>
      <c r="NZK7" s="36"/>
      <c r="NZL7" s="36"/>
      <c r="NZM7" s="36"/>
      <c r="NZN7" s="36"/>
      <c r="NZO7" s="36"/>
      <c r="NZP7" s="36"/>
      <c r="NZQ7" s="36"/>
      <c r="NZR7" s="36"/>
      <c r="NZS7" s="36"/>
      <c r="NZT7" s="36"/>
      <c r="NZU7" s="36"/>
      <c r="NZV7" s="36"/>
      <c r="NZW7" s="36"/>
      <c r="NZX7" s="36"/>
      <c r="NZY7" s="36"/>
      <c r="NZZ7" s="36"/>
      <c r="OAA7" s="36"/>
      <c r="OAB7" s="36"/>
      <c r="OAC7" s="36"/>
      <c r="OAD7" s="36"/>
      <c r="OAE7" s="36"/>
      <c r="OAF7" s="36"/>
      <c r="OAG7" s="36"/>
      <c r="OAH7" s="36"/>
      <c r="OAI7" s="36"/>
      <c r="OAJ7" s="36"/>
      <c r="OAK7" s="36"/>
      <c r="OAL7" s="36"/>
      <c r="OAM7" s="36"/>
      <c r="OAN7" s="36"/>
      <c r="OAO7" s="36"/>
      <c r="OAP7" s="36"/>
      <c r="OAQ7" s="36"/>
      <c r="OAR7" s="36"/>
      <c r="OAS7" s="36"/>
      <c r="OAT7" s="36"/>
      <c r="OAU7" s="36"/>
      <c r="OAV7" s="36"/>
      <c r="OAW7" s="36"/>
      <c r="OAX7" s="36"/>
      <c r="OAY7" s="36"/>
      <c r="OAZ7" s="36"/>
      <c r="OBA7" s="36"/>
      <c r="OBB7" s="36"/>
      <c r="OBC7" s="36"/>
      <c r="OBD7" s="36"/>
      <c r="OBE7" s="36"/>
      <c r="OBF7" s="36"/>
      <c r="OBG7" s="36"/>
      <c r="OBH7" s="36"/>
      <c r="OBI7" s="36"/>
      <c r="OBJ7" s="36"/>
      <c r="OBK7" s="36"/>
      <c r="OBL7" s="36"/>
      <c r="OBM7" s="36"/>
      <c r="OBN7" s="36"/>
      <c r="OBO7" s="36"/>
      <c r="OBP7" s="36"/>
      <c r="OBQ7" s="36"/>
      <c r="OBR7" s="36"/>
      <c r="OBS7" s="36"/>
      <c r="OBT7" s="36"/>
      <c r="OBU7" s="36"/>
      <c r="OBV7" s="36"/>
      <c r="OBW7" s="36"/>
      <c r="OBX7" s="36"/>
      <c r="OBY7" s="36"/>
      <c r="OBZ7" s="36"/>
      <c r="OCA7" s="36"/>
      <c r="OCB7" s="36"/>
      <c r="OCC7" s="36"/>
      <c r="OCD7" s="36"/>
      <c r="OCE7" s="36"/>
      <c r="OCF7" s="36"/>
      <c r="OCG7" s="36"/>
      <c r="OCH7" s="36"/>
      <c r="OCI7" s="36"/>
      <c r="OCJ7" s="36"/>
      <c r="OCK7" s="36"/>
      <c r="OCL7" s="36"/>
      <c r="OCM7" s="36"/>
      <c r="OCN7" s="36"/>
      <c r="OCO7" s="36"/>
      <c r="OCP7" s="36"/>
      <c r="OCQ7" s="36"/>
      <c r="OCR7" s="36"/>
      <c r="OCS7" s="36"/>
      <c r="OCT7" s="36"/>
      <c r="OCU7" s="36"/>
      <c r="OCV7" s="36"/>
      <c r="OCW7" s="36"/>
      <c r="OCX7" s="36"/>
      <c r="OCY7" s="36"/>
      <c r="OCZ7" s="36"/>
      <c r="ODA7" s="36"/>
      <c r="ODB7" s="36"/>
      <c r="ODC7" s="36"/>
      <c r="ODD7" s="36"/>
      <c r="ODE7" s="36"/>
      <c r="ODF7" s="36"/>
      <c r="ODG7" s="36"/>
      <c r="ODH7" s="36"/>
      <c r="ODI7" s="36"/>
      <c r="ODJ7" s="36"/>
      <c r="ODK7" s="36"/>
      <c r="ODL7" s="36"/>
      <c r="ODM7" s="36"/>
      <c r="ODN7" s="36"/>
      <c r="ODO7" s="36"/>
      <c r="ODP7" s="36"/>
      <c r="ODQ7" s="36"/>
      <c r="ODR7" s="36"/>
      <c r="ODS7" s="36"/>
      <c r="ODT7" s="36"/>
      <c r="ODU7" s="36"/>
      <c r="ODV7" s="36"/>
      <c r="ODW7" s="36"/>
      <c r="ODX7" s="36"/>
      <c r="ODY7" s="36"/>
      <c r="ODZ7" s="36"/>
      <c r="OEA7" s="36"/>
      <c r="OEB7" s="36"/>
      <c r="OEC7" s="36"/>
      <c r="OED7" s="36"/>
      <c r="OEE7" s="36"/>
      <c r="OEF7" s="36"/>
      <c r="OEG7" s="36"/>
      <c r="OEH7" s="36"/>
      <c r="OEI7" s="36"/>
      <c r="OEJ7" s="36"/>
      <c r="OEK7" s="36"/>
      <c r="OEL7" s="36"/>
      <c r="OEM7" s="36"/>
      <c r="OEN7" s="36"/>
      <c r="OEO7" s="36"/>
      <c r="OEP7" s="36"/>
      <c r="OEQ7" s="36"/>
      <c r="OER7" s="36"/>
      <c r="OES7" s="36"/>
      <c r="OET7" s="36"/>
      <c r="OEU7" s="36"/>
      <c r="OEV7" s="36"/>
      <c r="OEW7" s="36"/>
      <c r="OEX7" s="36"/>
      <c r="OEY7" s="36"/>
      <c r="OEZ7" s="36"/>
      <c r="OFA7" s="36"/>
      <c r="OFB7" s="36"/>
      <c r="OFC7" s="36"/>
      <c r="OFD7" s="36"/>
      <c r="OFE7" s="36"/>
      <c r="OFF7" s="36"/>
      <c r="OFG7" s="36"/>
      <c r="OFH7" s="36"/>
      <c r="OFI7" s="36"/>
      <c r="OFJ7" s="36"/>
      <c r="OFK7" s="36"/>
      <c r="OFL7" s="36"/>
      <c r="OFM7" s="36"/>
      <c r="OFN7" s="36"/>
      <c r="OFO7" s="36"/>
      <c r="OFP7" s="36"/>
      <c r="OFQ7" s="36"/>
      <c r="OFR7" s="36"/>
      <c r="OFS7" s="36"/>
      <c r="OFT7" s="36"/>
      <c r="OFU7" s="36"/>
      <c r="OFV7" s="36"/>
      <c r="OFW7" s="36"/>
      <c r="OFX7" s="36"/>
      <c r="OFY7" s="36"/>
      <c r="OFZ7" s="36"/>
      <c r="OGA7" s="36"/>
      <c r="OGB7" s="36"/>
      <c r="OGC7" s="36"/>
      <c r="OGD7" s="36"/>
      <c r="OGE7" s="36"/>
      <c r="OGF7" s="36"/>
      <c r="OGG7" s="36"/>
      <c r="OGH7" s="36"/>
      <c r="OGI7" s="36"/>
      <c r="OGJ7" s="36"/>
      <c r="OGK7" s="36"/>
      <c r="OGL7" s="36"/>
      <c r="OGM7" s="36"/>
      <c r="OGN7" s="36"/>
      <c r="OGO7" s="36"/>
      <c r="OGP7" s="36"/>
      <c r="OGQ7" s="36"/>
      <c r="OGR7" s="36"/>
      <c r="OGS7" s="36"/>
      <c r="OGT7" s="36"/>
      <c r="OGU7" s="36"/>
      <c r="OGV7" s="36"/>
      <c r="OGW7" s="36"/>
      <c r="OGX7" s="36"/>
      <c r="OGY7" s="36"/>
      <c r="OGZ7" s="36"/>
      <c r="OHA7" s="36"/>
      <c r="OHB7" s="36"/>
      <c r="OHC7" s="36"/>
      <c r="OHD7" s="36"/>
      <c r="OHE7" s="36"/>
      <c r="OHF7" s="36"/>
      <c r="OHG7" s="36"/>
      <c r="OHH7" s="36"/>
      <c r="OHI7" s="36"/>
      <c r="OHJ7" s="36"/>
      <c r="OHK7" s="36"/>
      <c r="OHL7" s="36"/>
      <c r="OHM7" s="36"/>
      <c r="OHN7" s="36"/>
      <c r="OHO7" s="36"/>
      <c r="OHP7" s="36"/>
      <c r="OHQ7" s="36"/>
      <c r="OHR7" s="36"/>
      <c r="OHS7" s="36"/>
      <c r="OHT7" s="36"/>
      <c r="OHU7" s="36"/>
      <c r="OHV7" s="36"/>
      <c r="OHW7" s="36"/>
      <c r="OHX7" s="36"/>
      <c r="OHY7" s="36"/>
      <c r="OHZ7" s="36"/>
      <c r="OIA7" s="36"/>
      <c r="OIB7" s="36"/>
      <c r="OIC7" s="36"/>
      <c r="OID7" s="36"/>
      <c r="OIE7" s="36"/>
      <c r="OIF7" s="36"/>
      <c r="OIG7" s="36"/>
      <c r="OIH7" s="36"/>
      <c r="OII7" s="36"/>
      <c r="OIJ7" s="36"/>
      <c r="OIK7" s="36"/>
      <c r="OIL7" s="36"/>
      <c r="OIM7" s="36"/>
      <c r="OIN7" s="36"/>
      <c r="OIO7" s="36"/>
      <c r="OIP7" s="36"/>
      <c r="OIQ7" s="36"/>
      <c r="OIR7" s="36"/>
      <c r="OIS7" s="36"/>
      <c r="OIT7" s="36"/>
      <c r="OIU7" s="36"/>
      <c r="OIV7" s="36"/>
      <c r="OIW7" s="36"/>
      <c r="OIX7" s="36"/>
      <c r="OIY7" s="36"/>
      <c r="OIZ7" s="36"/>
      <c r="OJA7" s="36"/>
      <c r="OJB7" s="36"/>
      <c r="OJC7" s="36"/>
      <c r="OJD7" s="36"/>
      <c r="OJE7" s="36"/>
      <c r="OJF7" s="36"/>
      <c r="OJG7" s="36"/>
      <c r="OJH7" s="36"/>
      <c r="OJI7" s="36"/>
      <c r="OJJ7" s="36"/>
      <c r="OJK7" s="36"/>
      <c r="OJL7" s="36"/>
      <c r="OJM7" s="36"/>
      <c r="OJN7" s="36"/>
      <c r="OJO7" s="36"/>
      <c r="OJP7" s="36"/>
      <c r="OJQ7" s="36"/>
      <c r="OJR7" s="36"/>
      <c r="OJS7" s="36"/>
      <c r="OJT7" s="36"/>
      <c r="OJU7" s="36"/>
      <c r="OJV7" s="36"/>
      <c r="OJW7" s="36"/>
      <c r="OJX7" s="36"/>
      <c r="OJY7" s="36"/>
      <c r="OJZ7" s="36"/>
      <c r="OKA7" s="36"/>
      <c r="OKB7" s="36"/>
      <c r="OKC7" s="36"/>
      <c r="OKD7" s="36"/>
      <c r="OKE7" s="36"/>
      <c r="OKF7" s="36"/>
      <c r="OKG7" s="36"/>
      <c r="OKH7" s="36"/>
      <c r="OKI7" s="36"/>
      <c r="OKJ7" s="36"/>
      <c r="OKK7" s="36"/>
      <c r="OKL7" s="36"/>
      <c r="OKM7" s="36"/>
      <c r="OKN7" s="36"/>
      <c r="OKO7" s="36"/>
      <c r="OKP7" s="36"/>
      <c r="OKQ7" s="36"/>
      <c r="OKR7" s="36"/>
      <c r="OKS7" s="36"/>
      <c r="OKT7" s="36"/>
      <c r="OKU7" s="36"/>
      <c r="OKV7" s="36"/>
      <c r="OKW7" s="36"/>
      <c r="OKX7" s="36"/>
      <c r="OKY7" s="36"/>
      <c r="OKZ7" s="36"/>
      <c r="OLA7" s="36"/>
      <c r="OLB7" s="36"/>
      <c r="OLC7" s="36"/>
      <c r="OLD7" s="36"/>
      <c r="OLE7" s="36"/>
      <c r="OLF7" s="36"/>
      <c r="OLG7" s="36"/>
      <c r="OLH7" s="36"/>
      <c r="OLI7" s="36"/>
      <c r="OLJ7" s="36"/>
      <c r="OLK7" s="36"/>
      <c r="OLL7" s="36"/>
      <c r="OLM7" s="36"/>
      <c r="OLN7" s="36"/>
      <c r="OLO7" s="36"/>
      <c r="OLP7" s="36"/>
      <c r="OLQ7" s="36"/>
      <c r="OLR7" s="36"/>
      <c r="OLS7" s="36"/>
      <c r="OLT7" s="36"/>
      <c r="OLU7" s="36"/>
      <c r="OLV7" s="36"/>
      <c r="OLW7" s="36"/>
      <c r="OLX7" s="36"/>
      <c r="OLY7" s="36"/>
      <c r="OLZ7" s="36"/>
      <c r="OMA7" s="36"/>
      <c r="OMB7" s="36"/>
      <c r="OMC7" s="36"/>
      <c r="OMD7" s="36"/>
      <c r="OME7" s="36"/>
      <c r="OMF7" s="36"/>
      <c r="OMG7" s="36"/>
      <c r="OMH7" s="36"/>
      <c r="OMI7" s="36"/>
      <c r="OMJ7" s="36"/>
      <c r="OMK7" s="36"/>
      <c r="OML7" s="36"/>
      <c r="OMM7" s="36"/>
      <c r="OMN7" s="36"/>
      <c r="OMO7" s="36"/>
      <c r="OMP7" s="36"/>
      <c r="OMQ7" s="36"/>
      <c r="OMR7" s="36"/>
      <c r="OMS7" s="36"/>
      <c r="OMT7" s="36"/>
      <c r="OMU7" s="36"/>
      <c r="OMV7" s="36"/>
      <c r="OMW7" s="36"/>
      <c r="OMX7" s="36"/>
      <c r="OMY7" s="36"/>
      <c r="OMZ7" s="36"/>
      <c r="ONA7" s="36"/>
      <c r="ONB7" s="36"/>
      <c r="ONC7" s="36"/>
      <c r="OND7" s="36"/>
      <c r="ONE7" s="36"/>
      <c r="ONF7" s="36"/>
      <c r="ONG7" s="36"/>
      <c r="ONH7" s="36"/>
      <c r="ONI7" s="36"/>
      <c r="ONJ7" s="36"/>
      <c r="ONK7" s="36"/>
      <c r="ONL7" s="36"/>
      <c r="ONM7" s="36"/>
      <c r="ONN7" s="36"/>
      <c r="ONO7" s="36"/>
      <c r="ONP7" s="36"/>
      <c r="ONQ7" s="36"/>
      <c r="ONR7" s="36"/>
      <c r="ONS7" s="36"/>
      <c r="ONT7" s="36"/>
      <c r="ONU7" s="36"/>
      <c r="ONV7" s="36"/>
      <c r="ONW7" s="36"/>
      <c r="ONX7" s="36"/>
      <c r="ONY7" s="36"/>
      <c r="ONZ7" s="36"/>
      <c r="OOA7" s="36"/>
      <c r="OOB7" s="36"/>
      <c r="OOC7" s="36"/>
      <c r="OOD7" s="36"/>
      <c r="OOE7" s="36"/>
      <c r="OOF7" s="36"/>
      <c r="OOG7" s="36"/>
      <c r="OOH7" s="36"/>
      <c r="OOI7" s="36"/>
      <c r="OOJ7" s="36"/>
      <c r="OOK7" s="36"/>
      <c r="OOL7" s="36"/>
      <c r="OOM7" s="36"/>
      <c r="OON7" s="36"/>
      <c r="OOO7" s="36"/>
      <c r="OOP7" s="36"/>
      <c r="OOQ7" s="36"/>
      <c r="OOR7" s="36"/>
      <c r="OOS7" s="36"/>
      <c r="OOT7" s="36"/>
      <c r="OOU7" s="36"/>
      <c r="OOV7" s="36"/>
      <c r="OOW7" s="36"/>
      <c r="OOX7" s="36"/>
      <c r="OOY7" s="36"/>
      <c r="OOZ7" s="36"/>
      <c r="OPA7" s="36"/>
      <c r="OPB7" s="36"/>
      <c r="OPC7" s="36"/>
      <c r="OPD7" s="36"/>
      <c r="OPE7" s="36"/>
      <c r="OPF7" s="36"/>
      <c r="OPG7" s="36"/>
      <c r="OPH7" s="36"/>
      <c r="OPI7" s="36"/>
      <c r="OPJ7" s="36"/>
      <c r="OPK7" s="36"/>
      <c r="OPL7" s="36"/>
      <c r="OPM7" s="36"/>
      <c r="OPN7" s="36"/>
      <c r="OPO7" s="36"/>
      <c r="OPP7" s="36"/>
      <c r="OPQ7" s="36"/>
      <c r="OPR7" s="36"/>
      <c r="OPS7" s="36"/>
      <c r="OPT7" s="36"/>
      <c r="OPU7" s="36"/>
      <c r="OPV7" s="36"/>
      <c r="OPW7" s="36"/>
      <c r="OPX7" s="36"/>
      <c r="OPY7" s="36"/>
      <c r="OPZ7" s="36"/>
      <c r="OQA7" s="36"/>
      <c r="OQB7" s="36"/>
      <c r="OQC7" s="36"/>
      <c r="OQD7" s="36"/>
      <c r="OQE7" s="36"/>
      <c r="OQF7" s="36"/>
      <c r="OQG7" s="36"/>
      <c r="OQH7" s="36"/>
      <c r="OQI7" s="36"/>
      <c r="OQJ7" s="36"/>
      <c r="OQK7" s="36"/>
      <c r="OQL7" s="36"/>
      <c r="OQM7" s="36"/>
      <c r="OQN7" s="36"/>
      <c r="OQO7" s="36"/>
      <c r="OQP7" s="36"/>
      <c r="OQQ7" s="36"/>
      <c r="OQR7" s="36"/>
      <c r="OQS7" s="36"/>
      <c r="OQT7" s="36"/>
      <c r="OQU7" s="36"/>
      <c r="OQV7" s="36"/>
      <c r="OQW7" s="36"/>
      <c r="OQX7" s="36"/>
      <c r="OQY7" s="36"/>
      <c r="OQZ7" s="36"/>
      <c r="ORA7" s="36"/>
      <c r="ORB7" s="36"/>
      <c r="ORC7" s="36"/>
      <c r="ORD7" s="36"/>
      <c r="ORE7" s="36"/>
      <c r="ORF7" s="36"/>
      <c r="ORG7" s="36"/>
      <c r="ORH7" s="36"/>
      <c r="ORI7" s="36"/>
      <c r="ORJ7" s="36"/>
      <c r="ORK7" s="36"/>
      <c r="ORL7" s="36"/>
      <c r="ORM7" s="36"/>
      <c r="ORN7" s="36"/>
      <c r="ORO7" s="36"/>
      <c r="ORP7" s="36"/>
      <c r="ORQ7" s="36"/>
      <c r="ORR7" s="36"/>
      <c r="ORS7" s="36"/>
      <c r="ORT7" s="36"/>
      <c r="ORU7" s="36"/>
      <c r="ORV7" s="36"/>
      <c r="ORW7" s="36"/>
      <c r="ORX7" s="36"/>
      <c r="ORY7" s="36"/>
      <c r="ORZ7" s="36"/>
      <c r="OSA7" s="36"/>
      <c r="OSB7" s="36"/>
      <c r="OSC7" s="36"/>
      <c r="OSD7" s="36"/>
      <c r="OSE7" s="36"/>
      <c r="OSF7" s="36"/>
      <c r="OSG7" s="36"/>
      <c r="OSH7" s="36"/>
      <c r="OSI7" s="36"/>
      <c r="OSJ7" s="36"/>
      <c r="OSK7" s="36"/>
      <c r="OSL7" s="36"/>
      <c r="OSM7" s="36"/>
      <c r="OSN7" s="36"/>
      <c r="OSO7" s="36"/>
      <c r="OSP7" s="36"/>
      <c r="OSQ7" s="36"/>
      <c r="OSR7" s="36"/>
      <c r="OSS7" s="36"/>
      <c r="OST7" s="36"/>
      <c r="OSU7" s="36"/>
      <c r="OSV7" s="36"/>
      <c r="OSW7" s="36"/>
      <c r="OSX7" s="36"/>
      <c r="OSY7" s="36"/>
      <c r="OSZ7" s="36"/>
      <c r="OTA7" s="36"/>
      <c r="OTB7" s="36"/>
      <c r="OTC7" s="36"/>
      <c r="OTD7" s="36"/>
      <c r="OTE7" s="36"/>
      <c r="OTF7" s="36"/>
      <c r="OTG7" s="36"/>
      <c r="OTH7" s="36"/>
      <c r="OTI7" s="36"/>
      <c r="OTJ7" s="36"/>
      <c r="OTK7" s="36"/>
      <c r="OTL7" s="36"/>
      <c r="OTM7" s="36"/>
      <c r="OTN7" s="36"/>
      <c r="OTO7" s="36"/>
      <c r="OTP7" s="36"/>
      <c r="OTQ7" s="36"/>
      <c r="OTR7" s="36"/>
      <c r="OTS7" s="36"/>
      <c r="OTT7" s="36"/>
      <c r="OTU7" s="36"/>
      <c r="OTV7" s="36"/>
      <c r="OTW7" s="36"/>
      <c r="OTX7" s="36"/>
      <c r="OTY7" s="36"/>
      <c r="OTZ7" s="36"/>
      <c r="OUA7" s="36"/>
      <c r="OUB7" s="36"/>
      <c r="OUC7" s="36"/>
      <c r="OUD7" s="36"/>
      <c r="OUE7" s="36"/>
      <c r="OUF7" s="36"/>
      <c r="OUG7" s="36"/>
      <c r="OUH7" s="36"/>
      <c r="OUI7" s="36"/>
      <c r="OUJ7" s="36"/>
      <c r="OUK7" s="36"/>
      <c r="OUL7" s="36"/>
      <c r="OUM7" s="36"/>
      <c r="OUN7" s="36"/>
      <c r="OUO7" s="36"/>
      <c r="OUP7" s="36"/>
      <c r="OUQ7" s="36"/>
      <c r="OUR7" s="36"/>
      <c r="OUS7" s="36"/>
      <c r="OUT7" s="36"/>
      <c r="OUU7" s="36"/>
      <c r="OUV7" s="36"/>
      <c r="OUW7" s="36"/>
      <c r="OUX7" s="36"/>
      <c r="OUY7" s="36"/>
      <c r="OUZ7" s="36"/>
      <c r="OVA7" s="36"/>
      <c r="OVB7" s="36"/>
      <c r="OVC7" s="36"/>
      <c r="OVD7" s="36"/>
      <c r="OVE7" s="36"/>
      <c r="OVF7" s="36"/>
      <c r="OVG7" s="36"/>
      <c r="OVH7" s="36"/>
      <c r="OVI7" s="36"/>
      <c r="OVJ7" s="36"/>
      <c r="OVK7" s="36"/>
      <c r="OVL7" s="36"/>
      <c r="OVM7" s="36"/>
      <c r="OVN7" s="36"/>
      <c r="OVO7" s="36"/>
      <c r="OVP7" s="36"/>
      <c r="OVQ7" s="36"/>
      <c r="OVR7" s="36"/>
      <c r="OVS7" s="36"/>
      <c r="OVT7" s="36"/>
      <c r="OVU7" s="36"/>
      <c r="OVV7" s="36"/>
      <c r="OVW7" s="36"/>
      <c r="OVX7" s="36"/>
      <c r="OVY7" s="36"/>
      <c r="OVZ7" s="36"/>
      <c r="OWA7" s="36"/>
      <c r="OWB7" s="36"/>
      <c r="OWC7" s="36"/>
      <c r="OWD7" s="36"/>
      <c r="OWE7" s="36"/>
      <c r="OWF7" s="36"/>
      <c r="OWG7" s="36"/>
      <c r="OWH7" s="36"/>
      <c r="OWI7" s="36"/>
      <c r="OWJ7" s="36"/>
      <c r="OWK7" s="36"/>
      <c r="OWL7" s="36"/>
      <c r="OWM7" s="36"/>
      <c r="OWN7" s="36"/>
      <c r="OWO7" s="36"/>
      <c r="OWP7" s="36"/>
      <c r="OWQ7" s="36"/>
      <c r="OWR7" s="36"/>
      <c r="OWS7" s="36"/>
      <c r="OWT7" s="36"/>
      <c r="OWU7" s="36"/>
      <c r="OWV7" s="36"/>
      <c r="OWW7" s="36"/>
      <c r="OWX7" s="36"/>
      <c r="OWY7" s="36"/>
      <c r="OWZ7" s="36"/>
      <c r="OXA7" s="36"/>
      <c r="OXB7" s="36"/>
      <c r="OXC7" s="36"/>
      <c r="OXD7" s="36"/>
      <c r="OXE7" s="36"/>
      <c r="OXF7" s="36"/>
      <c r="OXG7" s="36"/>
      <c r="OXH7" s="36"/>
      <c r="OXI7" s="36"/>
      <c r="OXJ7" s="36"/>
      <c r="OXK7" s="36"/>
      <c r="OXL7" s="36"/>
      <c r="OXM7" s="36"/>
      <c r="OXN7" s="36"/>
      <c r="OXO7" s="36"/>
      <c r="OXP7" s="36"/>
      <c r="OXQ7" s="36"/>
      <c r="OXR7" s="36"/>
      <c r="OXS7" s="36"/>
      <c r="OXT7" s="36"/>
      <c r="OXU7" s="36"/>
      <c r="OXV7" s="36"/>
      <c r="OXW7" s="36"/>
      <c r="OXX7" s="36"/>
      <c r="OXY7" s="36"/>
      <c r="OXZ7" s="36"/>
      <c r="OYA7" s="36"/>
      <c r="OYB7" s="36"/>
      <c r="OYC7" s="36"/>
      <c r="OYD7" s="36"/>
      <c r="OYE7" s="36"/>
      <c r="OYF7" s="36"/>
      <c r="OYG7" s="36"/>
      <c r="OYH7" s="36"/>
      <c r="OYI7" s="36"/>
      <c r="OYJ7" s="36"/>
      <c r="OYK7" s="36"/>
      <c r="OYL7" s="36"/>
      <c r="OYM7" s="36"/>
      <c r="OYN7" s="36"/>
      <c r="OYO7" s="36"/>
      <c r="OYP7" s="36"/>
      <c r="OYQ7" s="36"/>
      <c r="OYR7" s="36"/>
      <c r="OYS7" s="36"/>
      <c r="OYT7" s="36"/>
      <c r="OYU7" s="36"/>
      <c r="OYV7" s="36"/>
      <c r="OYW7" s="36"/>
      <c r="OYX7" s="36"/>
      <c r="OYY7" s="36"/>
      <c r="OYZ7" s="36"/>
      <c r="OZA7" s="36"/>
      <c r="OZB7" s="36"/>
      <c r="OZC7" s="36"/>
      <c r="OZD7" s="36"/>
      <c r="OZE7" s="36"/>
      <c r="OZF7" s="36"/>
      <c r="OZG7" s="36"/>
      <c r="OZH7" s="36"/>
      <c r="OZI7" s="36"/>
      <c r="OZJ7" s="36"/>
      <c r="OZK7" s="36"/>
      <c r="OZL7" s="36"/>
      <c r="OZM7" s="36"/>
      <c r="OZN7" s="36"/>
      <c r="OZO7" s="36"/>
      <c r="OZP7" s="36"/>
      <c r="OZQ7" s="36"/>
      <c r="OZR7" s="36"/>
      <c r="OZS7" s="36"/>
      <c r="OZT7" s="36"/>
      <c r="OZU7" s="36"/>
      <c r="OZV7" s="36"/>
      <c r="OZW7" s="36"/>
      <c r="OZX7" s="36"/>
      <c r="OZY7" s="36"/>
      <c r="OZZ7" s="36"/>
      <c r="PAA7" s="36"/>
      <c r="PAB7" s="36"/>
      <c r="PAC7" s="36"/>
      <c r="PAD7" s="36"/>
      <c r="PAE7" s="36"/>
      <c r="PAF7" s="36"/>
      <c r="PAG7" s="36"/>
      <c r="PAH7" s="36"/>
      <c r="PAI7" s="36"/>
      <c r="PAJ7" s="36"/>
      <c r="PAK7" s="36"/>
      <c r="PAL7" s="36"/>
      <c r="PAM7" s="36"/>
      <c r="PAN7" s="36"/>
      <c r="PAO7" s="36"/>
      <c r="PAP7" s="36"/>
      <c r="PAQ7" s="36"/>
      <c r="PAR7" s="36"/>
      <c r="PAS7" s="36"/>
      <c r="PAT7" s="36"/>
      <c r="PAU7" s="36"/>
      <c r="PAV7" s="36"/>
      <c r="PAW7" s="36"/>
      <c r="PAX7" s="36"/>
      <c r="PAY7" s="36"/>
      <c r="PAZ7" s="36"/>
      <c r="PBA7" s="36"/>
      <c r="PBB7" s="36"/>
      <c r="PBC7" s="36"/>
      <c r="PBD7" s="36"/>
      <c r="PBE7" s="36"/>
      <c r="PBF7" s="36"/>
      <c r="PBG7" s="36"/>
      <c r="PBH7" s="36"/>
      <c r="PBI7" s="36"/>
      <c r="PBJ7" s="36"/>
      <c r="PBK7" s="36"/>
      <c r="PBL7" s="36"/>
      <c r="PBM7" s="36"/>
      <c r="PBN7" s="36"/>
      <c r="PBO7" s="36"/>
      <c r="PBP7" s="36"/>
      <c r="PBQ7" s="36"/>
      <c r="PBR7" s="36"/>
      <c r="PBS7" s="36"/>
      <c r="PBT7" s="36"/>
      <c r="PBU7" s="36"/>
      <c r="PBV7" s="36"/>
      <c r="PBW7" s="36"/>
      <c r="PBX7" s="36"/>
      <c r="PBY7" s="36"/>
      <c r="PBZ7" s="36"/>
      <c r="PCA7" s="36"/>
      <c r="PCB7" s="36"/>
      <c r="PCC7" s="36"/>
      <c r="PCD7" s="36"/>
      <c r="PCE7" s="36"/>
      <c r="PCF7" s="36"/>
      <c r="PCG7" s="36"/>
      <c r="PCH7" s="36"/>
      <c r="PCI7" s="36"/>
      <c r="PCJ7" s="36"/>
      <c r="PCK7" s="36"/>
      <c r="PCL7" s="36"/>
      <c r="PCM7" s="36"/>
      <c r="PCN7" s="36"/>
      <c r="PCO7" s="36"/>
      <c r="PCP7" s="36"/>
      <c r="PCQ7" s="36"/>
      <c r="PCR7" s="36"/>
      <c r="PCS7" s="36"/>
      <c r="PCT7" s="36"/>
      <c r="PCU7" s="36"/>
      <c r="PCV7" s="36"/>
      <c r="PCW7" s="36"/>
      <c r="PCX7" s="36"/>
      <c r="PCY7" s="36"/>
      <c r="PCZ7" s="36"/>
      <c r="PDA7" s="36"/>
      <c r="PDB7" s="36"/>
      <c r="PDC7" s="36"/>
      <c r="PDD7" s="36"/>
      <c r="PDE7" s="36"/>
      <c r="PDF7" s="36"/>
      <c r="PDG7" s="36"/>
      <c r="PDH7" s="36"/>
      <c r="PDI7" s="36"/>
      <c r="PDJ7" s="36"/>
      <c r="PDK7" s="36"/>
      <c r="PDL7" s="36"/>
      <c r="PDM7" s="36"/>
      <c r="PDN7" s="36"/>
      <c r="PDO7" s="36"/>
      <c r="PDP7" s="36"/>
      <c r="PDQ7" s="36"/>
      <c r="PDR7" s="36"/>
      <c r="PDS7" s="36"/>
      <c r="PDT7" s="36"/>
      <c r="PDU7" s="36"/>
      <c r="PDV7" s="36"/>
      <c r="PDW7" s="36"/>
      <c r="PDX7" s="36"/>
      <c r="PDY7" s="36"/>
      <c r="PDZ7" s="36"/>
      <c r="PEA7" s="36"/>
      <c r="PEB7" s="36"/>
      <c r="PEC7" s="36"/>
      <c r="PED7" s="36"/>
      <c r="PEE7" s="36"/>
      <c r="PEF7" s="36"/>
      <c r="PEG7" s="36"/>
      <c r="PEH7" s="36"/>
      <c r="PEI7" s="36"/>
      <c r="PEJ7" s="36"/>
      <c r="PEK7" s="36"/>
      <c r="PEL7" s="36"/>
      <c r="PEM7" s="36"/>
      <c r="PEN7" s="36"/>
      <c r="PEO7" s="36"/>
      <c r="PEP7" s="36"/>
      <c r="PEQ7" s="36"/>
      <c r="PER7" s="36"/>
      <c r="PES7" s="36"/>
      <c r="PET7" s="36"/>
      <c r="PEU7" s="36"/>
      <c r="PEV7" s="36"/>
      <c r="PEW7" s="36"/>
      <c r="PEX7" s="36"/>
      <c r="PEY7" s="36"/>
      <c r="PEZ7" s="36"/>
      <c r="PFA7" s="36"/>
      <c r="PFB7" s="36"/>
      <c r="PFC7" s="36"/>
      <c r="PFD7" s="36"/>
      <c r="PFE7" s="36"/>
      <c r="PFF7" s="36"/>
      <c r="PFG7" s="36"/>
      <c r="PFH7" s="36"/>
      <c r="PFI7" s="36"/>
      <c r="PFJ7" s="36"/>
      <c r="PFK7" s="36"/>
      <c r="PFL7" s="36"/>
      <c r="PFM7" s="36"/>
      <c r="PFN7" s="36"/>
      <c r="PFO7" s="36"/>
      <c r="PFP7" s="36"/>
      <c r="PFQ7" s="36"/>
      <c r="PFR7" s="36"/>
      <c r="PFS7" s="36"/>
      <c r="PFT7" s="36"/>
      <c r="PFU7" s="36"/>
      <c r="PFV7" s="36"/>
      <c r="PFW7" s="36"/>
      <c r="PFX7" s="36"/>
      <c r="PFY7" s="36"/>
      <c r="PFZ7" s="36"/>
      <c r="PGA7" s="36"/>
      <c r="PGB7" s="36"/>
      <c r="PGC7" s="36"/>
      <c r="PGD7" s="36"/>
      <c r="PGE7" s="36"/>
      <c r="PGF7" s="36"/>
      <c r="PGG7" s="36"/>
      <c r="PGH7" s="36"/>
      <c r="PGI7" s="36"/>
      <c r="PGJ7" s="36"/>
      <c r="PGK7" s="36"/>
      <c r="PGL7" s="36"/>
      <c r="PGM7" s="36"/>
      <c r="PGN7" s="36"/>
      <c r="PGO7" s="36"/>
      <c r="PGP7" s="36"/>
      <c r="PGQ7" s="36"/>
      <c r="PGR7" s="36"/>
      <c r="PGS7" s="36"/>
      <c r="PGT7" s="36"/>
      <c r="PGU7" s="36"/>
      <c r="PGV7" s="36"/>
      <c r="PGW7" s="36"/>
      <c r="PGX7" s="36"/>
      <c r="PGY7" s="36"/>
      <c r="PGZ7" s="36"/>
      <c r="PHA7" s="36"/>
      <c r="PHB7" s="36"/>
      <c r="PHC7" s="36"/>
      <c r="PHD7" s="36"/>
      <c r="PHE7" s="36"/>
      <c r="PHF7" s="36"/>
      <c r="PHG7" s="36"/>
      <c r="PHH7" s="36"/>
      <c r="PHI7" s="36"/>
      <c r="PHJ7" s="36"/>
      <c r="PHK7" s="36"/>
      <c r="PHL7" s="36"/>
      <c r="PHM7" s="36"/>
      <c r="PHN7" s="36"/>
      <c r="PHO7" s="36"/>
      <c r="PHP7" s="36"/>
      <c r="PHQ7" s="36"/>
      <c r="PHR7" s="36"/>
      <c r="PHS7" s="36"/>
      <c r="PHT7" s="36"/>
      <c r="PHU7" s="36"/>
      <c r="PHV7" s="36"/>
      <c r="PHW7" s="36"/>
      <c r="PHX7" s="36"/>
      <c r="PHY7" s="36"/>
      <c r="PHZ7" s="36"/>
      <c r="PIA7" s="36"/>
      <c r="PIB7" s="36"/>
      <c r="PIC7" s="36"/>
      <c r="PID7" s="36"/>
      <c r="PIE7" s="36"/>
      <c r="PIF7" s="36"/>
      <c r="PIG7" s="36"/>
      <c r="PIH7" s="36"/>
      <c r="PII7" s="36"/>
      <c r="PIJ7" s="36"/>
      <c r="PIK7" s="36"/>
      <c r="PIL7" s="36"/>
      <c r="PIM7" s="36"/>
      <c r="PIN7" s="36"/>
      <c r="PIO7" s="36"/>
      <c r="PIP7" s="36"/>
      <c r="PIQ7" s="36"/>
      <c r="PIR7" s="36"/>
      <c r="PIS7" s="36"/>
      <c r="PIT7" s="36"/>
      <c r="PIU7" s="36"/>
      <c r="PIV7" s="36"/>
      <c r="PIW7" s="36"/>
      <c r="PIX7" s="36"/>
      <c r="PIY7" s="36"/>
      <c r="PIZ7" s="36"/>
      <c r="PJA7" s="36"/>
      <c r="PJB7" s="36"/>
      <c r="PJC7" s="36"/>
      <c r="PJD7" s="36"/>
      <c r="PJE7" s="36"/>
      <c r="PJF7" s="36"/>
      <c r="PJG7" s="36"/>
      <c r="PJH7" s="36"/>
      <c r="PJI7" s="36"/>
      <c r="PJJ7" s="36"/>
      <c r="PJK7" s="36"/>
      <c r="PJL7" s="36"/>
      <c r="PJM7" s="36"/>
      <c r="PJN7" s="36"/>
      <c r="PJO7" s="36"/>
      <c r="PJP7" s="36"/>
      <c r="PJQ7" s="36"/>
      <c r="PJR7" s="36"/>
      <c r="PJS7" s="36"/>
      <c r="PJT7" s="36"/>
      <c r="PJU7" s="36"/>
      <c r="PJV7" s="36"/>
      <c r="PJW7" s="36"/>
      <c r="PJX7" s="36"/>
      <c r="PJY7" s="36"/>
      <c r="PJZ7" s="36"/>
      <c r="PKA7" s="36"/>
      <c r="PKB7" s="36"/>
      <c r="PKC7" s="36"/>
      <c r="PKD7" s="36"/>
      <c r="PKE7" s="36"/>
      <c r="PKF7" s="36"/>
      <c r="PKG7" s="36"/>
      <c r="PKH7" s="36"/>
      <c r="PKI7" s="36"/>
      <c r="PKJ7" s="36"/>
      <c r="PKK7" s="36"/>
      <c r="PKL7" s="36"/>
      <c r="PKM7" s="36"/>
      <c r="PKN7" s="36"/>
      <c r="PKO7" s="36"/>
      <c r="PKP7" s="36"/>
      <c r="PKQ7" s="36"/>
      <c r="PKR7" s="36"/>
      <c r="PKS7" s="36"/>
      <c r="PKT7" s="36"/>
      <c r="PKU7" s="36"/>
      <c r="PKV7" s="36"/>
      <c r="PKW7" s="36"/>
      <c r="PKX7" s="36"/>
      <c r="PKY7" s="36"/>
      <c r="PKZ7" s="36"/>
      <c r="PLA7" s="36"/>
      <c r="PLB7" s="36"/>
      <c r="PLC7" s="36"/>
      <c r="PLD7" s="36"/>
      <c r="PLE7" s="36"/>
      <c r="PLF7" s="36"/>
      <c r="PLG7" s="36"/>
      <c r="PLH7" s="36"/>
      <c r="PLI7" s="36"/>
      <c r="PLJ7" s="36"/>
      <c r="PLK7" s="36"/>
      <c r="PLL7" s="36"/>
      <c r="PLM7" s="36"/>
      <c r="PLN7" s="36"/>
      <c r="PLO7" s="36"/>
      <c r="PLP7" s="36"/>
      <c r="PLQ7" s="36"/>
      <c r="PLR7" s="36"/>
      <c r="PLS7" s="36"/>
      <c r="PLT7" s="36"/>
      <c r="PLU7" s="36"/>
      <c r="PLV7" s="36"/>
      <c r="PLW7" s="36"/>
      <c r="PLX7" s="36"/>
      <c r="PLY7" s="36"/>
      <c r="PLZ7" s="36"/>
      <c r="PMA7" s="36"/>
      <c r="PMB7" s="36"/>
      <c r="PMC7" s="36"/>
      <c r="PMD7" s="36"/>
      <c r="PME7" s="36"/>
      <c r="PMF7" s="36"/>
      <c r="PMG7" s="36"/>
      <c r="PMH7" s="36"/>
      <c r="PMI7" s="36"/>
      <c r="PMJ7" s="36"/>
      <c r="PMK7" s="36"/>
      <c r="PML7" s="36"/>
      <c r="PMM7" s="36"/>
      <c r="PMN7" s="36"/>
      <c r="PMO7" s="36"/>
      <c r="PMP7" s="36"/>
      <c r="PMQ7" s="36"/>
      <c r="PMR7" s="36"/>
      <c r="PMS7" s="36"/>
      <c r="PMT7" s="36"/>
      <c r="PMU7" s="36"/>
      <c r="PMV7" s="36"/>
      <c r="PMW7" s="36"/>
      <c r="PMX7" s="36"/>
      <c r="PMY7" s="36"/>
      <c r="PMZ7" s="36"/>
      <c r="PNA7" s="36"/>
      <c r="PNB7" s="36"/>
      <c r="PNC7" s="36"/>
      <c r="PND7" s="36"/>
      <c r="PNE7" s="36"/>
      <c r="PNF7" s="36"/>
      <c r="PNG7" s="36"/>
      <c r="PNH7" s="36"/>
      <c r="PNI7" s="36"/>
      <c r="PNJ7" s="36"/>
      <c r="PNK7" s="36"/>
      <c r="PNL7" s="36"/>
      <c r="PNM7" s="36"/>
      <c r="PNN7" s="36"/>
      <c r="PNO7" s="36"/>
      <c r="PNP7" s="36"/>
      <c r="PNQ7" s="36"/>
      <c r="PNR7" s="36"/>
      <c r="PNS7" s="36"/>
      <c r="PNT7" s="36"/>
      <c r="PNU7" s="36"/>
      <c r="PNV7" s="36"/>
      <c r="PNW7" s="36"/>
      <c r="PNX7" s="36"/>
      <c r="PNY7" s="36"/>
      <c r="PNZ7" s="36"/>
      <c r="POA7" s="36"/>
      <c r="POB7" s="36"/>
      <c r="POC7" s="36"/>
      <c r="POD7" s="36"/>
      <c r="POE7" s="36"/>
      <c r="POF7" s="36"/>
      <c r="POG7" s="36"/>
      <c r="POH7" s="36"/>
      <c r="POI7" s="36"/>
      <c r="POJ7" s="36"/>
      <c r="POK7" s="36"/>
      <c r="POL7" s="36"/>
      <c r="POM7" s="36"/>
      <c r="PON7" s="36"/>
      <c r="POO7" s="36"/>
      <c r="POP7" s="36"/>
      <c r="POQ7" s="36"/>
      <c r="POR7" s="36"/>
      <c r="POS7" s="36"/>
      <c r="POT7" s="36"/>
      <c r="POU7" s="36"/>
      <c r="POV7" s="36"/>
      <c r="POW7" s="36"/>
      <c r="POX7" s="36"/>
      <c r="POY7" s="36"/>
      <c r="POZ7" s="36"/>
      <c r="PPA7" s="36"/>
      <c r="PPB7" s="36"/>
      <c r="PPC7" s="36"/>
      <c r="PPD7" s="36"/>
      <c r="PPE7" s="36"/>
      <c r="PPF7" s="36"/>
      <c r="PPG7" s="36"/>
      <c r="PPH7" s="36"/>
      <c r="PPI7" s="36"/>
      <c r="PPJ7" s="36"/>
      <c r="PPK7" s="36"/>
      <c r="PPL7" s="36"/>
      <c r="PPM7" s="36"/>
      <c r="PPN7" s="36"/>
      <c r="PPO7" s="36"/>
      <c r="PPP7" s="36"/>
      <c r="PPQ7" s="36"/>
      <c r="PPR7" s="36"/>
      <c r="PPS7" s="36"/>
      <c r="PPT7" s="36"/>
      <c r="PPU7" s="36"/>
      <c r="PPV7" s="36"/>
      <c r="PPW7" s="36"/>
      <c r="PPX7" s="36"/>
      <c r="PPY7" s="36"/>
      <c r="PPZ7" s="36"/>
      <c r="PQA7" s="36"/>
      <c r="PQB7" s="36"/>
      <c r="PQC7" s="36"/>
      <c r="PQD7" s="36"/>
      <c r="PQE7" s="36"/>
      <c r="PQF7" s="36"/>
      <c r="PQG7" s="36"/>
      <c r="PQH7" s="36"/>
      <c r="PQI7" s="36"/>
      <c r="PQJ7" s="36"/>
      <c r="PQK7" s="36"/>
      <c r="PQL7" s="36"/>
      <c r="PQM7" s="36"/>
      <c r="PQN7" s="36"/>
      <c r="PQO7" s="36"/>
      <c r="PQP7" s="36"/>
      <c r="PQQ7" s="36"/>
      <c r="PQR7" s="36"/>
      <c r="PQS7" s="36"/>
      <c r="PQT7" s="36"/>
      <c r="PQU7" s="36"/>
      <c r="PQV7" s="36"/>
      <c r="PQW7" s="36"/>
      <c r="PQX7" s="36"/>
      <c r="PQY7" s="36"/>
      <c r="PQZ7" s="36"/>
      <c r="PRA7" s="36"/>
      <c r="PRB7" s="36"/>
      <c r="PRC7" s="36"/>
      <c r="PRD7" s="36"/>
      <c r="PRE7" s="36"/>
      <c r="PRF7" s="36"/>
      <c r="PRG7" s="36"/>
      <c r="PRH7" s="36"/>
      <c r="PRI7" s="36"/>
      <c r="PRJ7" s="36"/>
      <c r="PRK7" s="36"/>
      <c r="PRL7" s="36"/>
      <c r="PRM7" s="36"/>
      <c r="PRN7" s="36"/>
      <c r="PRO7" s="36"/>
      <c r="PRP7" s="36"/>
      <c r="PRQ7" s="36"/>
      <c r="PRR7" s="36"/>
      <c r="PRS7" s="36"/>
      <c r="PRT7" s="36"/>
      <c r="PRU7" s="36"/>
      <c r="PRV7" s="36"/>
      <c r="PRW7" s="36"/>
      <c r="PRX7" s="36"/>
      <c r="PRY7" s="36"/>
      <c r="PRZ7" s="36"/>
      <c r="PSA7" s="36"/>
      <c r="PSB7" s="36"/>
      <c r="PSC7" s="36"/>
      <c r="PSD7" s="36"/>
      <c r="PSE7" s="36"/>
      <c r="PSF7" s="36"/>
      <c r="PSG7" s="36"/>
      <c r="PSH7" s="36"/>
      <c r="PSI7" s="36"/>
      <c r="PSJ7" s="36"/>
      <c r="PSK7" s="36"/>
      <c r="PSL7" s="36"/>
      <c r="PSM7" s="36"/>
      <c r="PSN7" s="36"/>
      <c r="PSO7" s="36"/>
      <c r="PSP7" s="36"/>
      <c r="PSQ7" s="36"/>
      <c r="PSR7" s="36"/>
      <c r="PSS7" s="36"/>
      <c r="PST7" s="36"/>
      <c r="PSU7" s="36"/>
      <c r="PSV7" s="36"/>
      <c r="PSW7" s="36"/>
      <c r="PSX7" s="36"/>
      <c r="PSY7" s="36"/>
      <c r="PSZ7" s="36"/>
      <c r="PTA7" s="36"/>
      <c r="PTB7" s="36"/>
      <c r="PTC7" s="36"/>
      <c r="PTD7" s="36"/>
      <c r="PTE7" s="36"/>
      <c r="PTF7" s="36"/>
      <c r="PTG7" s="36"/>
      <c r="PTH7" s="36"/>
      <c r="PTI7" s="36"/>
      <c r="PTJ7" s="36"/>
      <c r="PTK7" s="36"/>
      <c r="PTL7" s="36"/>
      <c r="PTM7" s="36"/>
      <c r="PTN7" s="36"/>
      <c r="PTO7" s="36"/>
      <c r="PTP7" s="36"/>
      <c r="PTQ7" s="36"/>
      <c r="PTR7" s="36"/>
      <c r="PTS7" s="36"/>
      <c r="PTT7" s="36"/>
      <c r="PTU7" s="36"/>
      <c r="PTV7" s="36"/>
      <c r="PTW7" s="36"/>
      <c r="PTX7" s="36"/>
      <c r="PTY7" s="36"/>
      <c r="PTZ7" s="36"/>
      <c r="PUA7" s="36"/>
      <c r="PUB7" s="36"/>
      <c r="PUC7" s="36"/>
      <c r="PUD7" s="36"/>
      <c r="PUE7" s="36"/>
      <c r="PUF7" s="36"/>
      <c r="PUG7" s="36"/>
      <c r="PUH7" s="36"/>
      <c r="PUI7" s="36"/>
      <c r="PUJ7" s="36"/>
      <c r="PUK7" s="36"/>
      <c r="PUL7" s="36"/>
      <c r="PUM7" s="36"/>
      <c r="PUN7" s="36"/>
      <c r="PUO7" s="36"/>
      <c r="PUP7" s="36"/>
      <c r="PUQ7" s="36"/>
      <c r="PUR7" s="36"/>
      <c r="PUS7" s="36"/>
      <c r="PUT7" s="36"/>
      <c r="PUU7" s="36"/>
      <c r="PUV7" s="36"/>
      <c r="PUW7" s="36"/>
      <c r="PUX7" s="36"/>
      <c r="PUY7" s="36"/>
      <c r="PUZ7" s="36"/>
      <c r="PVA7" s="36"/>
      <c r="PVB7" s="36"/>
      <c r="PVC7" s="36"/>
      <c r="PVD7" s="36"/>
      <c r="PVE7" s="36"/>
      <c r="PVF7" s="36"/>
      <c r="PVG7" s="36"/>
      <c r="PVH7" s="36"/>
      <c r="PVI7" s="36"/>
      <c r="PVJ7" s="36"/>
      <c r="PVK7" s="36"/>
      <c r="PVL7" s="36"/>
      <c r="PVM7" s="36"/>
      <c r="PVN7" s="36"/>
      <c r="PVO7" s="36"/>
      <c r="PVP7" s="36"/>
      <c r="PVQ7" s="36"/>
      <c r="PVR7" s="36"/>
      <c r="PVS7" s="36"/>
      <c r="PVT7" s="36"/>
      <c r="PVU7" s="36"/>
      <c r="PVV7" s="36"/>
      <c r="PVW7" s="36"/>
      <c r="PVX7" s="36"/>
      <c r="PVY7" s="36"/>
      <c r="PVZ7" s="36"/>
      <c r="PWA7" s="36"/>
      <c r="PWB7" s="36"/>
      <c r="PWC7" s="36"/>
      <c r="PWD7" s="36"/>
      <c r="PWE7" s="36"/>
      <c r="PWF7" s="36"/>
      <c r="PWG7" s="36"/>
      <c r="PWH7" s="36"/>
      <c r="PWI7" s="36"/>
      <c r="PWJ7" s="36"/>
      <c r="PWK7" s="36"/>
      <c r="PWL7" s="36"/>
      <c r="PWM7" s="36"/>
      <c r="PWN7" s="36"/>
      <c r="PWO7" s="36"/>
      <c r="PWP7" s="36"/>
      <c r="PWQ7" s="36"/>
      <c r="PWR7" s="36"/>
      <c r="PWS7" s="36"/>
      <c r="PWT7" s="36"/>
      <c r="PWU7" s="36"/>
      <c r="PWV7" s="36"/>
      <c r="PWW7" s="36"/>
      <c r="PWX7" s="36"/>
      <c r="PWY7" s="36"/>
      <c r="PWZ7" s="36"/>
      <c r="PXA7" s="36"/>
      <c r="PXB7" s="36"/>
      <c r="PXC7" s="36"/>
      <c r="PXD7" s="36"/>
      <c r="PXE7" s="36"/>
      <c r="PXF7" s="36"/>
      <c r="PXG7" s="36"/>
      <c r="PXH7" s="36"/>
      <c r="PXI7" s="36"/>
      <c r="PXJ7" s="36"/>
      <c r="PXK7" s="36"/>
      <c r="PXL7" s="36"/>
      <c r="PXM7" s="36"/>
      <c r="PXN7" s="36"/>
      <c r="PXO7" s="36"/>
      <c r="PXP7" s="36"/>
      <c r="PXQ7" s="36"/>
      <c r="PXR7" s="36"/>
      <c r="PXS7" s="36"/>
      <c r="PXT7" s="36"/>
      <c r="PXU7" s="36"/>
      <c r="PXV7" s="36"/>
      <c r="PXW7" s="36"/>
      <c r="PXX7" s="36"/>
      <c r="PXY7" s="36"/>
      <c r="PXZ7" s="36"/>
      <c r="PYA7" s="36"/>
      <c r="PYB7" s="36"/>
      <c r="PYC7" s="36"/>
      <c r="PYD7" s="36"/>
      <c r="PYE7" s="36"/>
      <c r="PYF7" s="36"/>
      <c r="PYG7" s="36"/>
      <c r="PYH7" s="36"/>
      <c r="PYI7" s="36"/>
      <c r="PYJ7" s="36"/>
      <c r="PYK7" s="36"/>
      <c r="PYL7" s="36"/>
      <c r="PYM7" s="36"/>
      <c r="PYN7" s="36"/>
      <c r="PYO7" s="36"/>
      <c r="PYP7" s="36"/>
      <c r="PYQ7" s="36"/>
      <c r="PYR7" s="36"/>
      <c r="PYS7" s="36"/>
      <c r="PYT7" s="36"/>
      <c r="PYU7" s="36"/>
      <c r="PYV7" s="36"/>
      <c r="PYW7" s="36"/>
      <c r="PYX7" s="36"/>
      <c r="PYY7" s="36"/>
      <c r="PYZ7" s="36"/>
      <c r="PZA7" s="36"/>
      <c r="PZB7" s="36"/>
      <c r="PZC7" s="36"/>
      <c r="PZD7" s="36"/>
      <c r="PZE7" s="36"/>
      <c r="PZF7" s="36"/>
      <c r="PZG7" s="36"/>
      <c r="PZH7" s="36"/>
      <c r="PZI7" s="36"/>
      <c r="PZJ7" s="36"/>
      <c r="PZK7" s="36"/>
      <c r="PZL7" s="36"/>
      <c r="PZM7" s="36"/>
      <c r="PZN7" s="36"/>
      <c r="PZO7" s="36"/>
      <c r="PZP7" s="36"/>
      <c r="PZQ7" s="36"/>
      <c r="PZR7" s="36"/>
      <c r="PZS7" s="36"/>
      <c r="PZT7" s="36"/>
      <c r="PZU7" s="36"/>
      <c r="PZV7" s="36"/>
      <c r="PZW7" s="36"/>
      <c r="PZX7" s="36"/>
      <c r="PZY7" s="36"/>
      <c r="PZZ7" s="36"/>
      <c r="QAA7" s="36"/>
      <c r="QAB7" s="36"/>
      <c r="QAC7" s="36"/>
      <c r="QAD7" s="36"/>
      <c r="QAE7" s="36"/>
      <c r="QAF7" s="36"/>
      <c r="QAG7" s="36"/>
      <c r="QAH7" s="36"/>
      <c r="QAI7" s="36"/>
      <c r="QAJ7" s="36"/>
      <c r="QAK7" s="36"/>
      <c r="QAL7" s="36"/>
      <c r="QAM7" s="36"/>
      <c r="QAN7" s="36"/>
      <c r="QAO7" s="36"/>
      <c r="QAP7" s="36"/>
      <c r="QAQ7" s="36"/>
      <c r="QAR7" s="36"/>
      <c r="QAS7" s="36"/>
      <c r="QAT7" s="36"/>
      <c r="QAU7" s="36"/>
      <c r="QAV7" s="36"/>
      <c r="QAW7" s="36"/>
      <c r="QAX7" s="36"/>
      <c r="QAY7" s="36"/>
      <c r="QAZ7" s="36"/>
      <c r="QBA7" s="36"/>
      <c r="QBB7" s="36"/>
      <c r="QBC7" s="36"/>
      <c r="QBD7" s="36"/>
      <c r="QBE7" s="36"/>
      <c r="QBF7" s="36"/>
      <c r="QBG7" s="36"/>
      <c r="QBH7" s="36"/>
      <c r="QBI7" s="36"/>
      <c r="QBJ7" s="36"/>
      <c r="QBK7" s="36"/>
      <c r="QBL7" s="36"/>
      <c r="QBM7" s="36"/>
      <c r="QBN7" s="36"/>
      <c r="QBO7" s="36"/>
      <c r="QBP7" s="36"/>
      <c r="QBQ7" s="36"/>
      <c r="QBR7" s="36"/>
      <c r="QBS7" s="36"/>
      <c r="QBT7" s="36"/>
      <c r="QBU7" s="36"/>
      <c r="QBV7" s="36"/>
      <c r="QBW7" s="36"/>
      <c r="QBX7" s="36"/>
      <c r="QBY7" s="36"/>
      <c r="QBZ7" s="36"/>
      <c r="QCA7" s="36"/>
      <c r="QCB7" s="36"/>
      <c r="QCC7" s="36"/>
      <c r="QCD7" s="36"/>
      <c r="QCE7" s="36"/>
      <c r="QCF7" s="36"/>
      <c r="QCG7" s="36"/>
      <c r="QCH7" s="36"/>
      <c r="QCI7" s="36"/>
      <c r="QCJ7" s="36"/>
      <c r="QCK7" s="36"/>
      <c r="QCL7" s="36"/>
      <c r="QCM7" s="36"/>
      <c r="QCN7" s="36"/>
      <c r="QCO7" s="36"/>
      <c r="QCP7" s="36"/>
      <c r="QCQ7" s="36"/>
      <c r="QCR7" s="36"/>
      <c r="QCS7" s="36"/>
      <c r="QCT7" s="36"/>
      <c r="QCU7" s="36"/>
      <c r="QCV7" s="36"/>
      <c r="QCW7" s="36"/>
      <c r="QCX7" s="36"/>
      <c r="QCY7" s="36"/>
      <c r="QCZ7" s="36"/>
      <c r="QDA7" s="36"/>
      <c r="QDB7" s="36"/>
      <c r="QDC7" s="36"/>
      <c r="QDD7" s="36"/>
      <c r="QDE7" s="36"/>
      <c r="QDF7" s="36"/>
      <c r="QDG7" s="36"/>
      <c r="QDH7" s="36"/>
      <c r="QDI7" s="36"/>
      <c r="QDJ7" s="36"/>
      <c r="QDK7" s="36"/>
      <c r="QDL7" s="36"/>
      <c r="QDM7" s="36"/>
      <c r="QDN7" s="36"/>
      <c r="QDO7" s="36"/>
      <c r="QDP7" s="36"/>
      <c r="QDQ7" s="36"/>
      <c r="QDR7" s="36"/>
      <c r="QDS7" s="36"/>
      <c r="QDT7" s="36"/>
      <c r="QDU7" s="36"/>
      <c r="QDV7" s="36"/>
      <c r="QDW7" s="36"/>
      <c r="QDX7" s="36"/>
      <c r="QDY7" s="36"/>
      <c r="QDZ7" s="36"/>
      <c r="QEA7" s="36"/>
      <c r="QEB7" s="36"/>
      <c r="QEC7" s="36"/>
      <c r="QED7" s="36"/>
      <c r="QEE7" s="36"/>
      <c r="QEF7" s="36"/>
      <c r="QEG7" s="36"/>
      <c r="QEH7" s="36"/>
      <c r="QEI7" s="36"/>
      <c r="QEJ7" s="36"/>
      <c r="QEK7" s="36"/>
      <c r="QEL7" s="36"/>
      <c r="QEM7" s="36"/>
      <c r="QEN7" s="36"/>
      <c r="QEO7" s="36"/>
      <c r="QEP7" s="36"/>
      <c r="QEQ7" s="36"/>
      <c r="QER7" s="36"/>
      <c r="QES7" s="36"/>
      <c r="QET7" s="36"/>
      <c r="QEU7" s="36"/>
      <c r="QEV7" s="36"/>
      <c r="QEW7" s="36"/>
      <c r="QEX7" s="36"/>
      <c r="QEY7" s="36"/>
      <c r="QEZ7" s="36"/>
      <c r="QFA7" s="36"/>
      <c r="QFB7" s="36"/>
      <c r="QFC7" s="36"/>
      <c r="QFD7" s="36"/>
      <c r="QFE7" s="36"/>
      <c r="QFF7" s="36"/>
      <c r="QFG7" s="36"/>
      <c r="QFH7" s="36"/>
      <c r="QFI7" s="36"/>
      <c r="QFJ7" s="36"/>
      <c r="QFK7" s="36"/>
      <c r="QFL7" s="36"/>
      <c r="QFM7" s="36"/>
      <c r="QFN7" s="36"/>
      <c r="QFO7" s="36"/>
      <c r="QFP7" s="36"/>
      <c r="QFQ7" s="36"/>
      <c r="QFR7" s="36"/>
      <c r="QFS7" s="36"/>
      <c r="QFT7" s="36"/>
      <c r="QFU7" s="36"/>
      <c r="QFV7" s="36"/>
      <c r="QFW7" s="36"/>
      <c r="QFX7" s="36"/>
      <c r="QFY7" s="36"/>
      <c r="QFZ7" s="36"/>
      <c r="QGA7" s="36"/>
      <c r="QGB7" s="36"/>
      <c r="QGC7" s="36"/>
      <c r="QGD7" s="36"/>
      <c r="QGE7" s="36"/>
      <c r="QGF7" s="36"/>
      <c r="QGG7" s="36"/>
      <c r="QGH7" s="36"/>
      <c r="QGI7" s="36"/>
      <c r="QGJ7" s="36"/>
      <c r="QGK7" s="36"/>
      <c r="QGL7" s="36"/>
      <c r="QGM7" s="36"/>
      <c r="QGN7" s="36"/>
      <c r="QGO7" s="36"/>
      <c r="QGP7" s="36"/>
      <c r="QGQ7" s="36"/>
      <c r="QGR7" s="36"/>
      <c r="QGS7" s="36"/>
      <c r="QGT7" s="36"/>
      <c r="QGU7" s="36"/>
      <c r="QGV7" s="36"/>
      <c r="QGW7" s="36"/>
      <c r="QGX7" s="36"/>
      <c r="QGY7" s="36"/>
      <c r="QGZ7" s="36"/>
      <c r="QHA7" s="36"/>
      <c r="QHB7" s="36"/>
      <c r="QHC7" s="36"/>
      <c r="QHD7" s="36"/>
      <c r="QHE7" s="36"/>
      <c r="QHF7" s="36"/>
      <c r="QHG7" s="36"/>
      <c r="QHH7" s="36"/>
      <c r="QHI7" s="36"/>
      <c r="QHJ7" s="36"/>
      <c r="QHK7" s="36"/>
      <c r="QHL7" s="36"/>
      <c r="QHM7" s="36"/>
      <c r="QHN7" s="36"/>
      <c r="QHO7" s="36"/>
      <c r="QHP7" s="36"/>
      <c r="QHQ7" s="36"/>
      <c r="QHR7" s="36"/>
      <c r="QHS7" s="36"/>
      <c r="QHT7" s="36"/>
      <c r="QHU7" s="36"/>
      <c r="QHV7" s="36"/>
      <c r="QHW7" s="36"/>
      <c r="QHX7" s="36"/>
      <c r="QHY7" s="36"/>
      <c r="QHZ7" s="36"/>
      <c r="QIA7" s="36"/>
      <c r="QIB7" s="36"/>
      <c r="QIC7" s="36"/>
      <c r="QID7" s="36"/>
      <c r="QIE7" s="36"/>
      <c r="QIF7" s="36"/>
      <c r="QIG7" s="36"/>
      <c r="QIH7" s="36"/>
      <c r="QII7" s="36"/>
      <c r="QIJ7" s="36"/>
      <c r="QIK7" s="36"/>
      <c r="QIL7" s="36"/>
      <c r="QIM7" s="36"/>
      <c r="QIN7" s="36"/>
      <c r="QIO7" s="36"/>
      <c r="QIP7" s="36"/>
      <c r="QIQ7" s="36"/>
      <c r="QIR7" s="36"/>
      <c r="QIS7" s="36"/>
      <c r="QIT7" s="36"/>
      <c r="QIU7" s="36"/>
      <c r="QIV7" s="36"/>
      <c r="QIW7" s="36"/>
      <c r="QIX7" s="36"/>
      <c r="QIY7" s="36"/>
      <c r="QIZ7" s="36"/>
      <c r="QJA7" s="36"/>
      <c r="QJB7" s="36"/>
      <c r="QJC7" s="36"/>
      <c r="QJD7" s="36"/>
      <c r="QJE7" s="36"/>
      <c r="QJF7" s="36"/>
      <c r="QJG7" s="36"/>
      <c r="QJH7" s="36"/>
      <c r="QJI7" s="36"/>
      <c r="QJJ7" s="36"/>
      <c r="QJK7" s="36"/>
      <c r="QJL7" s="36"/>
      <c r="QJM7" s="36"/>
      <c r="QJN7" s="36"/>
      <c r="QJO7" s="36"/>
      <c r="QJP7" s="36"/>
      <c r="QJQ7" s="36"/>
      <c r="QJR7" s="36"/>
      <c r="QJS7" s="36"/>
      <c r="QJT7" s="36"/>
      <c r="QJU7" s="36"/>
      <c r="QJV7" s="36"/>
      <c r="QJW7" s="36"/>
      <c r="QJX7" s="36"/>
      <c r="QJY7" s="36"/>
      <c r="QJZ7" s="36"/>
      <c r="QKA7" s="36"/>
      <c r="QKB7" s="36"/>
      <c r="QKC7" s="36"/>
      <c r="QKD7" s="36"/>
      <c r="QKE7" s="36"/>
      <c r="QKF7" s="36"/>
      <c r="QKG7" s="36"/>
      <c r="QKH7" s="36"/>
      <c r="QKI7" s="36"/>
      <c r="QKJ7" s="36"/>
      <c r="QKK7" s="36"/>
      <c r="QKL7" s="36"/>
      <c r="QKM7" s="36"/>
      <c r="QKN7" s="36"/>
      <c r="QKO7" s="36"/>
      <c r="QKP7" s="36"/>
      <c r="QKQ7" s="36"/>
      <c r="QKR7" s="36"/>
      <c r="QKS7" s="36"/>
      <c r="QKT7" s="36"/>
      <c r="QKU7" s="36"/>
      <c r="QKV7" s="36"/>
      <c r="QKW7" s="36"/>
      <c r="QKX7" s="36"/>
      <c r="QKY7" s="36"/>
      <c r="QKZ7" s="36"/>
      <c r="QLA7" s="36"/>
      <c r="QLB7" s="36"/>
      <c r="QLC7" s="36"/>
      <c r="QLD7" s="36"/>
      <c r="QLE7" s="36"/>
      <c r="QLF7" s="36"/>
      <c r="QLG7" s="36"/>
      <c r="QLH7" s="36"/>
      <c r="QLI7" s="36"/>
      <c r="QLJ7" s="36"/>
      <c r="QLK7" s="36"/>
      <c r="QLL7" s="36"/>
      <c r="QLM7" s="36"/>
      <c r="QLN7" s="36"/>
      <c r="QLO7" s="36"/>
      <c r="QLP7" s="36"/>
      <c r="QLQ7" s="36"/>
      <c r="QLR7" s="36"/>
      <c r="QLS7" s="36"/>
      <c r="QLT7" s="36"/>
      <c r="QLU7" s="36"/>
      <c r="QLV7" s="36"/>
      <c r="QLW7" s="36"/>
      <c r="QLX7" s="36"/>
      <c r="QLY7" s="36"/>
      <c r="QLZ7" s="36"/>
      <c r="QMA7" s="36"/>
      <c r="QMB7" s="36"/>
      <c r="QMC7" s="36"/>
      <c r="QMD7" s="36"/>
      <c r="QME7" s="36"/>
      <c r="QMF7" s="36"/>
      <c r="QMG7" s="36"/>
      <c r="QMH7" s="36"/>
      <c r="QMI7" s="36"/>
      <c r="QMJ7" s="36"/>
      <c r="QMK7" s="36"/>
      <c r="QML7" s="36"/>
      <c r="QMM7" s="36"/>
      <c r="QMN7" s="36"/>
      <c r="QMO7" s="36"/>
      <c r="QMP7" s="36"/>
      <c r="QMQ7" s="36"/>
      <c r="QMR7" s="36"/>
      <c r="QMS7" s="36"/>
      <c r="QMT7" s="36"/>
      <c r="QMU7" s="36"/>
      <c r="QMV7" s="36"/>
      <c r="QMW7" s="36"/>
      <c r="QMX7" s="36"/>
      <c r="QMY7" s="36"/>
      <c r="QMZ7" s="36"/>
      <c r="QNA7" s="36"/>
      <c r="QNB7" s="36"/>
      <c r="QNC7" s="36"/>
      <c r="QND7" s="36"/>
      <c r="QNE7" s="36"/>
      <c r="QNF7" s="36"/>
      <c r="QNG7" s="36"/>
      <c r="QNH7" s="36"/>
      <c r="QNI7" s="36"/>
      <c r="QNJ7" s="36"/>
      <c r="QNK7" s="36"/>
      <c r="QNL7" s="36"/>
      <c r="QNM7" s="36"/>
      <c r="QNN7" s="36"/>
      <c r="QNO7" s="36"/>
      <c r="QNP7" s="36"/>
      <c r="QNQ7" s="36"/>
      <c r="QNR7" s="36"/>
      <c r="QNS7" s="36"/>
      <c r="QNT7" s="36"/>
      <c r="QNU7" s="36"/>
      <c r="QNV7" s="36"/>
      <c r="QNW7" s="36"/>
      <c r="QNX7" s="36"/>
      <c r="QNY7" s="36"/>
      <c r="QNZ7" s="36"/>
      <c r="QOA7" s="36"/>
      <c r="QOB7" s="36"/>
      <c r="QOC7" s="36"/>
      <c r="QOD7" s="36"/>
      <c r="QOE7" s="36"/>
      <c r="QOF7" s="36"/>
      <c r="QOG7" s="36"/>
      <c r="QOH7" s="36"/>
      <c r="QOI7" s="36"/>
      <c r="QOJ7" s="36"/>
      <c r="QOK7" s="36"/>
      <c r="QOL7" s="36"/>
      <c r="QOM7" s="36"/>
      <c r="QON7" s="36"/>
      <c r="QOO7" s="36"/>
      <c r="QOP7" s="36"/>
      <c r="QOQ7" s="36"/>
      <c r="QOR7" s="36"/>
      <c r="QOS7" s="36"/>
      <c r="QOT7" s="36"/>
      <c r="QOU7" s="36"/>
      <c r="QOV7" s="36"/>
      <c r="QOW7" s="36"/>
      <c r="QOX7" s="36"/>
      <c r="QOY7" s="36"/>
      <c r="QOZ7" s="36"/>
      <c r="QPA7" s="36"/>
      <c r="QPB7" s="36"/>
      <c r="QPC7" s="36"/>
      <c r="QPD7" s="36"/>
      <c r="QPE7" s="36"/>
      <c r="QPF7" s="36"/>
      <c r="QPG7" s="36"/>
      <c r="QPH7" s="36"/>
      <c r="QPI7" s="36"/>
      <c r="QPJ7" s="36"/>
      <c r="QPK7" s="36"/>
      <c r="QPL7" s="36"/>
      <c r="QPM7" s="36"/>
      <c r="QPN7" s="36"/>
      <c r="QPO7" s="36"/>
      <c r="QPP7" s="36"/>
      <c r="QPQ7" s="36"/>
      <c r="QPR7" s="36"/>
      <c r="QPS7" s="36"/>
      <c r="QPT7" s="36"/>
      <c r="QPU7" s="36"/>
      <c r="QPV7" s="36"/>
      <c r="QPW7" s="36"/>
      <c r="QPX7" s="36"/>
      <c r="QPY7" s="36"/>
      <c r="QPZ7" s="36"/>
      <c r="QQA7" s="36"/>
      <c r="QQB7" s="36"/>
      <c r="QQC7" s="36"/>
      <c r="QQD7" s="36"/>
      <c r="QQE7" s="36"/>
      <c r="QQF7" s="36"/>
      <c r="QQG7" s="36"/>
      <c r="QQH7" s="36"/>
      <c r="QQI7" s="36"/>
      <c r="QQJ7" s="36"/>
      <c r="QQK7" s="36"/>
      <c r="QQL7" s="36"/>
      <c r="QQM7" s="36"/>
      <c r="QQN7" s="36"/>
      <c r="QQO7" s="36"/>
      <c r="QQP7" s="36"/>
      <c r="QQQ7" s="36"/>
      <c r="QQR7" s="36"/>
      <c r="QQS7" s="36"/>
      <c r="QQT7" s="36"/>
      <c r="QQU7" s="36"/>
      <c r="QQV7" s="36"/>
      <c r="QQW7" s="36"/>
      <c r="QQX7" s="36"/>
      <c r="QQY7" s="36"/>
      <c r="QQZ7" s="36"/>
      <c r="QRA7" s="36"/>
      <c r="QRB7" s="36"/>
      <c r="QRC7" s="36"/>
      <c r="QRD7" s="36"/>
      <c r="QRE7" s="36"/>
      <c r="QRF7" s="36"/>
      <c r="QRG7" s="36"/>
      <c r="QRH7" s="36"/>
      <c r="QRI7" s="36"/>
      <c r="QRJ7" s="36"/>
      <c r="QRK7" s="36"/>
      <c r="QRL7" s="36"/>
      <c r="QRM7" s="36"/>
      <c r="QRN7" s="36"/>
      <c r="QRO7" s="36"/>
      <c r="QRP7" s="36"/>
      <c r="QRQ7" s="36"/>
      <c r="QRR7" s="36"/>
      <c r="QRS7" s="36"/>
      <c r="QRT7" s="36"/>
      <c r="QRU7" s="36"/>
      <c r="QRV7" s="36"/>
      <c r="QRW7" s="36"/>
      <c r="QRX7" s="36"/>
      <c r="QRY7" s="36"/>
      <c r="QRZ7" s="36"/>
      <c r="QSA7" s="36"/>
      <c r="QSB7" s="36"/>
      <c r="QSC7" s="36"/>
      <c r="QSD7" s="36"/>
      <c r="QSE7" s="36"/>
      <c r="QSF7" s="36"/>
      <c r="QSG7" s="36"/>
      <c r="QSH7" s="36"/>
      <c r="QSI7" s="36"/>
      <c r="QSJ7" s="36"/>
      <c r="QSK7" s="36"/>
      <c r="QSL7" s="36"/>
      <c r="QSM7" s="36"/>
      <c r="QSN7" s="36"/>
      <c r="QSO7" s="36"/>
      <c r="QSP7" s="36"/>
      <c r="QSQ7" s="36"/>
      <c r="QSR7" s="36"/>
      <c r="QSS7" s="36"/>
      <c r="QST7" s="36"/>
      <c r="QSU7" s="36"/>
      <c r="QSV7" s="36"/>
      <c r="QSW7" s="36"/>
      <c r="QSX7" s="36"/>
      <c r="QSY7" s="36"/>
      <c r="QSZ7" s="36"/>
      <c r="QTA7" s="36"/>
      <c r="QTB7" s="36"/>
      <c r="QTC7" s="36"/>
      <c r="QTD7" s="36"/>
      <c r="QTE7" s="36"/>
      <c r="QTF7" s="36"/>
      <c r="QTG7" s="36"/>
      <c r="QTH7" s="36"/>
      <c r="QTI7" s="36"/>
      <c r="QTJ7" s="36"/>
      <c r="QTK7" s="36"/>
      <c r="QTL7" s="36"/>
      <c r="QTM7" s="36"/>
      <c r="QTN7" s="36"/>
      <c r="QTO7" s="36"/>
      <c r="QTP7" s="36"/>
      <c r="QTQ7" s="36"/>
      <c r="QTR7" s="36"/>
      <c r="QTS7" s="36"/>
      <c r="QTT7" s="36"/>
      <c r="QTU7" s="36"/>
      <c r="QTV7" s="36"/>
      <c r="QTW7" s="36"/>
      <c r="QTX7" s="36"/>
      <c r="QTY7" s="36"/>
      <c r="QTZ7" s="36"/>
      <c r="QUA7" s="36"/>
      <c r="QUB7" s="36"/>
      <c r="QUC7" s="36"/>
      <c r="QUD7" s="36"/>
      <c r="QUE7" s="36"/>
      <c r="QUF7" s="36"/>
      <c r="QUG7" s="36"/>
      <c r="QUH7" s="36"/>
      <c r="QUI7" s="36"/>
      <c r="QUJ7" s="36"/>
      <c r="QUK7" s="36"/>
      <c r="QUL7" s="36"/>
      <c r="QUM7" s="36"/>
      <c r="QUN7" s="36"/>
      <c r="QUO7" s="36"/>
      <c r="QUP7" s="36"/>
      <c r="QUQ7" s="36"/>
      <c r="QUR7" s="36"/>
      <c r="QUS7" s="36"/>
      <c r="QUT7" s="36"/>
      <c r="QUU7" s="36"/>
      <c r="QUV7" s="36"/>
      <c r="QUW7" s="36"/>
      <c r="QUX7" s="36"/>
      <c r="QUY7" s="36"/>
      <c r="QUZ7" s="36"/>
      <c r="QVA7" s="36"/>
      <c r="QVB7" s="36"/>
      <c r="QVC7" s="36"/>
      <c r="QVD7" s="36"/>
      <c r="QVE7" s="36"/>
      <c r="QVF7" s="36"/>
      <c r="QVG7" s="36"/>
      <c r="QVH7" s="36"/>
      <c r="QVI7" s="36"/>
      <c r="QVJ7" s="36"/>
      <c r="QVK7" s="36"/>
      <c r="QVL7" s="36"/>
      <c r="QVM7" s="36"/>
      <c r="QVN7" s="36"/>
      <c r="QVO7" s="36"/>
      <c r="QVP7" s="36"/>
      <c r="QVQ7" s="36"/>
      <c r="QVR7" s="36"/>
      <c r="QVS7" s="36"/>
      <c r="QVT7" s="36"/>
      <c r="QVU7" s="36"/>
      <c r="QVV7" s="36"/>
      <c r="QVW7" s="36"/>
      <c r="QVX7" s="36"/>
      <c r="QVY7" s="36"/>
      <c r="QVZ7" s="36"/>
      <c r="QWA7" s="36"/>
      <c r="QWB7" s="36"/>
      <c r="QWC7" s="36"/>
      <c r="QWD7" s="36"/>
      <c r="QWE7" s="36"/>
      <c r="QWF7" s="36"/>
      <c r="QWG7" s="36"/>
      <c r="QWH7" s="36"/>
      <c r="QWI7" s="36"/>
      <c r="QWJ7" s="36"/>
      <c r="QWK7" s="36"/>
      <c r="QWL7" s="36"/>
      <c r="QWM7" s="36"/>
      <c r="QWN7" s="36"/>
      <c r="QWO7" s="36"/>
      <c r="QWP7" s="36"/>
      <c r="QWQ7" s="36"/>
      <c r="QWR7" s="36"/>
      <c r="QWS7" s="36"/>
      <c r="QWT7" s="36"/>
      <c r="QWU7" s="36"/>
      <c r="QWV7" s="36"/>
      <c r="QWW7" s="36"/>
      <c r="QWX7" s="36"/>
      <c r="QWY7" s="36"/>
      <c r="QWZ7" s="36"/>
      <c r="QXA7" s="36"/>
      <c r="QXB7" s="36"/>
      <c r="QXC7" s="36"/>
      <c r="QXD7" s="36"/>
      <c r="QXE7" s="36"/>
      <c r="QXF7" s="36"/>
      <c r="QXG7" s="36"/>
      <c r="QXH7" s="36"/>
      <c r="QXI7" s="36"/>
      <c r="QXJ7" s="36"/>
      <c r="QXK7" s="36"/>
      <c r="QXL7" s="36"/>
      <c r="QXM7" s="36"/>
      <c r="QXN7" s="36"/>
      <c r="QXO7" s="36"/>
      <c r="QXP7" s="36"/>
      <c r="QXQ7" s="36"/>
      <c r="QXR7" s="36"/>
      <c r="QXS7" s="36"/>
      <c r="QXT7" s="36"/>
      <c r="QXU7" s="36"/>
      <c r="QXV7" s="36"/>
      <c r="QXW7" s="36"/>
      <c r="QXX7" s="36"/>
      <c r="QXY7" s="36"/>
      <c r="QXZ7" s="36"/>
      <c r="QYA7" s="36"/>
      <c r="QYB7" s="36"/>
      <c r="QYC7" s="36"/>
      <c r="QYD7" s="36"/>
      <c r="QYE7" s="36"/>
      <c r="QYF7" s="36"/>
      <c r="QYG7" s="36"/>
      <c r="QYH7" s="36"/>
      <c r="QYI7" s="36"/>
      <c r="QYJ7" s="36"/>
      <c r="QYK7" s="36"/>
      <c r="QYL7" s="36"/>
      <c r="QYM7" s="36"/>
      <c r="QYN7" s="36"/>
      <c r="QYO7" s="36"/>
      <c r="QYP7" s="36"/>
      <c r="QYQ7" s="36"/>
      <c r="QYR7" s="36"/>
      <c r="QYS7" s="36"/>
      <c r="QYT7" s="36"/>
      <c r="QYU7" s="36"/>
      <c r="QYV7" s="36"/>
      <c r="QYW7" s="36"/>
      <c r="QYX7" s="36"/>
      <c r="QYY7" s="36"/>
      <c r="QYZ7" s="36"/>
      <c r="QZA7" s="36"/>
      <c r="QZB7" s="36"/>
      <c r="QZC7" s="36"/>
      <c r="QZD7" s="36"/>
      <c r="QZE7" s="36"/>
      <c r="QZF7" s="36"/>
      <c r="QZG7" s="36"/>
      <c r="QZH7" s="36"/>
      <c r="QZI7" s="36"/>
      <c r="QZJ7" s="36"/>
      <c r="QZK7" s="36"/>
      <c r="QZL7" s="36"/>
      <c r="QZM7" s="36"/>
      <c r="QZN7" s="36"/>
      <c r="QZO7" s="36"/>
      <c r="QZP7" s="36"/>
      <c r="QZQ7" s="36"/>
      <c r="QZR7" s="36"/>
      <c r="QZS7" s="36"/>
      <c r="QZT7" s="36"/>
      <c r="QZU7" s="36"/>
      <c r="QZV7" s="36"/>
      <c r="QZW7" s="36"/>
      <c r="QZX7" s="36"/>
      <c r="QZY7" s="36"/>
      <c r="QZZ7" s="36"/>
      <c r="RAA7" s="36"/>
      <c r="RAB7" s="36"/>
      <c r="RAC7" s="36"/>
      <c r="RAD7" s="36"/>
      <c r="RAE7" s="36"/>
      <c r="RAF7" s="36"/>
      <c r="RAG7" s="36"/>
      <c r="RAH7" s="36"/>
      <c r="RAI7" s="36"/>
      <c r="RAJ7" s="36"/>
      <c r="RAK7" s="36"/>
      <c r="RAL7" s="36"/>
      <c r="RAM7" s="36"/>
      <c r="RAN7" s="36"/>
      <c r="RAO7" s="36"/>
      <c r="RAP7" s="36"/>
      <c r="RAQ7" s="36"/>
      <c r="RAR7" s="36"/>
      <c r="RAS7" s="36"/>
      <c r="RAT7" s="36"/>
      <c r="RAU7" s="36"/>
      <c r="RAV7" s="36"/>
      <c r="RAW7" s="36"/>
      <c r="RAX7" s="36"/>
      <c r="RAY7" s="36"/>
      <c r="RAZ7" s="36"/>
      <c r="RBA7" s="36"/>
      <c r="RBB7" s="36"/>
      <c r="RBC7" s="36"/>
      <c r="RBD7" s="36"/>
      <c r="RBE7" s="36"/>
      <c r="RBF7" s="36"/>
      <c r="RBG7" s="36"/>
      <c r="RBH7" s="36"/>
      <c r="RBI7" s="36"/>
      <c r="RBJ7" s="36"/>
      <c r="RBK7" s="36"/>
      <c r="RBL7" s="36"/>
      <c r="RBM7" s="36"/>
      <c r="RBN7" s="36"/>
      <c r="RBO7" s="36"/>
      <c r="RBP7" s="36"/>
      <c r="RBQ7" s="36"/>
      <c r="RBR7" s="36"/>
      <c r="RBS7" s="36"/>
      <c r="RBT7" s="36"/>
      <c r="RBU7" s="36"/>
      <c r="RBV7" s="36"/>
      <c r="RBW7" s="36"/>
      <c r="RBX7" s="36"/>
      <c r="RBY7" s="36"/>
      <c r="RBZ7" s="36"/>
      <c r="RCA7" s="36"/>
      <c r="RCB7" s="36"/>
      <c r="RCC7" s="36"/>
      <c r="RCD7" s="36"/>
      <c r="RCE7" s="36"/>
      <c r="RCF7" s="36"/>
      <c r="RCG7" s="36"/>
      <c r="RCH7" s="36"/>
      <c r="RCI7" s="36"/>
      <c r="RCJ7" s="36"/>
      <c r="RCK7" s="36"/>
      <c r="RCL7" s="36"/>
      <c r="RCM7" s="36"/>
      <c r="RCN7" s="36"/>
      <c r="RCO7" s="36"/>
      <c r="RCP7" s="36"/>
      <c r="RCQ7" s="36"/>
      <c r="RCR7" s="36"/>
      <c r="RCS7" s="36"/>
      <c r="RCT7" s="36"/>
      <c r="RCU7" s="36"/>
      <c r="RCV7" s="36"/>
      <c r="RCW7" s="36"/>
      <c r="RCX7" s="36"/>
      <c r="RCY7" s="36"/>
      <c r="RCZ7" s="36"/>
      <c r="RDA7" s="36"/>
      <c r="RDB7" s="36"/>
      <c r="RDC7" s="36"/>
      <c r="RDD7" s="36"/>
      <c r="RDE7" s="36"/>
      <c r="RDF7" s="36"/>
      <c r="RDG7" s="36"/>
      <c r="RDH7" s="36"/>
      <c r="RDI7" s="36"/>
      <c r="RDJ7" s="36"/>
      <c r="RDK7" s="36"/>
      <c r="RDL7" s="36"/>
      <c r="RDM7" s="36"/>
      <c r="RDN7" s="36"/>
      <c r="RDO7" s="36"/>
      <c r="RDP7" s="36"/>
      <c r="RDQ7" s="36"/>
      <c r="RDR7" s="36"/>
      <c r="RDS7" s="36"/>
      <c r="RDT7" s="36"/>
      <c r="RDU7" s="36"/>
      <c r="RDV7" s="36"/>
      <c r="RDW7" s="36"/>
      <c r="RDX7" s="36"/>
      <c r="RDY7" s="36"/>
      <c r="RDZ7" s="36"/>
      <c r="REA7" s="36"/>
      <c r="REB7" s="36"/>
      <c r="REC7" s="36"/>
      <c r="RED7" s="36"/>
      <c r="REE7" s="36"/>
      <c r="REF7" s="36"/>
      <c r="REG7" s="36"/>
      <c r="REH7" s="36"/>
      <c r="REI7" s="36"/>
      <c r="REJ7" s="36"/>
      <c r="REK7" s="36"/>
      <c r="REL7" s="36"/>
      <c r="REM7" s="36"/>
      <c r="REN7" s="36"/>
      <c r="REO7" s="36"/>
      <c r="REP7" s="36"/>
      <c r="REQ7" s="36"/>
      <c r="RER7" s="36"/>
      <c r="RES7" s="36"/>
      <c r="RET7" s="36"/>
      <c r="REU7" s="36"/>
      <c r="REV7" s="36"/>
      <c r="REW7" s="36"/>
      <c r="REX7" s="36"/>
      <c r="REY7" s="36"/>
      <c r="REZ7" s="36"/>
      <c r="RFA7" s="36"/>
      <c r="RFB7" s="36"/>
      <c r="RFC7" s="36"/>
      <c r="RFD7" s="36"/>
      <c r="RFE7" s="36"/>
      <c r="RFF7" s="36"/>
      <c r="RFG7" s="36"/>
      <c r="RFH7" s="36"/>
      <c r="RFI7" s="36"/>
      <c r="RFJ7" s="36"/>
      <c r="RFK7" s="36"/>
      <c r="RFL7" s="36"/>
      <c r="RFM7" s="36"/>
      <c r="RFN7" s="36"/>
      <c r="RFO7" s="36"/>
      <c r="RFP7" s="36"/>
      <c r="RFQ7" s="36"/>
      <c r="RFR7" s="36"/>
      <c r="RFS7" s="36"/>
      <c r="RFT7" s="36"/>
      <c r="RFU7" s="36"/>
      <c r="RFV7" s="36"/>
      <c r="RFW7" s="36"/>
      <c r="RFX7" s="36"/>
      <c r="RFY7" s="36"/>
      <c r="RFZ7" s="36"/>
      <c r="RGA7" s="36"/>
      <c r="RGB7" s="36"/>
      <c r="RGC7" s="36"/>
      <c r="RGD7" s="36"/>
      <c r="RGE7" s="36"/>
      <c r="RGF7" s="36"/>
      <c r="RGG7" s="36"/>
      <c r="RGH7" s="36"/>
      <c r="RGI7" s="36"/>
      <c r="RGJ7" s="36"/>
      <c r="RGK7" s="36"/>
      <c r="RGL7" s="36"/>
      <c r="RGM7" s="36"/>
      <c r="RGN7" s="36"/>
      <c r="RGO7" s="36"/>
      <c r="RGP7" s="36"/>
      <c r="RGQ7" s="36"/>
      <c r="RGR7" s="36"/>
      <c r="RGS7" s="36"/>
      <c r="RGT7" s="36"/>
      <c r="RGU7" s="36"/>
      <c r="RGV7" s="36"/>
      <c r="RGW7" s="36"/>
      <c r="RGX7" s="36"/>
      <c r="RGY7" s="36"/>
      <c r="RGZ7" s="36"/>
      <c r="RHA7" s="36"/>
      <c r="RHB7" s="36"/>
      <c r="RHC7" s="36"/>
      <c r="RHD7" s="36"/>
      <c r="RHE7" s="36"/>
      <c r="RHF7" s="36"/>
      <c r="RHG7" s="36"/>
      <c r="RHH7" s="36"/>
      <c r="RHI7" s="36"/>
      <c r="RHJ7" s="36"/>
      <c r="RHK7" s="36"/>
      <c r="RHL7" s="36"/>
      <c r="RHM7" s="36"/>
      <c r="RHN7" s="36"/>
      <c r="RHO7" s="36"/>
      <c r="RHP7" s="36"/>
      <c r="RHQ7" s="36"/>
      <c r="RHR7" s="36"/>
      <c r="RHS7" s="36"/>
      <c r="RHT7" s="36"/>
      <c r="RHU7" s="36"/>
      <c r="RHV7" s="36"/>
      <c r="RHW7" s="36"/>
      <c r="RHX7" s="36"/>
      <c r="RHY7" s="36"/>
      <c r="RHZ7" s="36"/>
      <c r="RIA7" s="36"/>
      <c r="RIB7" s="36"/>
      <c r="RIC7" s="36"/>
      <c r="RID7" s="36"/>
      <c r="RIE7" s="36"/>
      <c r="RIF7" s="36"/>
      <c r="RIG7" s="36"/>
      <c r="RIH7" s="36"/>
      <c r="RII7" s="36"/>
      <c r="RIJ7" s="36"/>
      <c r="RIK7" s="36"/>
      <c r="RIL7" s="36"/>
      <c r="RIM7" s="36"/>
      <c r="RIN7" s="36"/>
      <c r="RIO7" s="36"/>
      <c r="RIP7" s="36"/>
      <c r="RIQ7" s="36"/>
      <c r="RIR7" s="36"/>
      <c r="RIS7" s="36"/>
      <c r="RIT7" s="36"/>
      <c r="RIU7" s="36"/>
      <c r="RIV7" s="36"/>
      <c r="RIW7" s="36"/>
      <c r="RIX7" s="36"/>
      <c r="RIY7" s="36"/>
      <c r="RIZ7" s="36"/>
      <c r="RJA7" s="36"/>
      <c r="RJB7" s="36"/>
      <c r="RJC7" s="36"/>
      <c r="RJD7" s="36"/>
      <c r="RJE7" s="36"/>
      <c r="RJF7" s="36"/>
      <c r="RJG7" s="36"/>
      <c r="RJH7" s="36"/>
      <c r="RJI7" s="36"/>
      <c r="RJJ7" s="36"/>
      <c r="RJK7" s="36"/>
      <c r="RJL7" s="36"/>
      <c r="RJM7" s="36"/>
      <c r="RJN7" s="36"/>
      <c r="RJO7" s="36"/>
      <c r="RJP7" s="36"/>
      <c r="RJQ7" s="36"/>
      <c r="RJR7" s="36"/>
      <c r="RJS7" s="36"/>
      <c r="RJT7" s="36"/>
      <c r="RJU7" s="36"/>
      <c r="RJV7" s="36"/>
      <c r="RJW7" s="36"/>
      <c r="RJX7" s="36"/>
      <c r="RJY7" s="36"/>
      <c r="RJZ7" s="36"/>
      <c r="RKA7" s="36"/>
      <c r="RKB7" s="36"/>
      <c r="RKC7" s="36"/>
      <c r="RKD7" s="36"/>
      <c r="RKE7" s="36"/>
      <c r="RKF7" s="36"/>
      <c r="RKG7" s="36"/>
      <c r="RKH7" s="36"/>
      <c r="RKI7" s="36"/>
      <c r="RKJ7" s="36"/>
      <c r="RKK7" s="36"/>
      <c r="RKL7" s="36"/>
      <c r="RKM7" s="36"/>
      <c r="RKN7" s="36"/>
      <c r="RKO7" s="36"/>
      <c r="RKP7" s="36"/>
      <c r="RKQ7" s="36"/>
      <c r="RKR7" s="36"/>
      <c r="RKS7" s="36"/>
      <c r="RKT7" s="36"/>
      <c r="RKU7" s="36"/>
      <c r="RKV7" s="36"/>
      <c r="RKW7" s="36"/>
      <c r="RKX7" s="36"/>
      <c r="RKY7" s="36"/>
      <c r="RKZ7" s="36"/>
      <c r="RLA7" s="36"/>
      <c r="RLB7" s="36"/>
      <c r="RLC7" s="36"/>
      <c r="RLD7" s="36"/>
      <c r="RLE7" s="36"/>
      <c r="RLF7" s="36"/>
      <c r="RLG7" s="36"/>
      <c r="RLH7" s="36"/>
      <c r="RLI7" s="36"/>
      <c r="RLJ7" s="36"/>
      <c r="RLK7" s="36"/>
      <c r="RLL7" s="36"/>
      <c r="RLM7" s="36"/>
      <c r="RLN7" s="36"/>
      <c r="RLO7" s="36"/>
      <c r="RLP7" s="36"/>
      <c r="RLQ7" s="36"/>
      <c r="RLR7" s="36"/>
      <c r="RLS7" s="36"/>
      <c r="RLT7" s="36"/>
      <c r="RLU7" s="36"/>
      <c r="RLV7" s="36"/>
      <c r="RLW7" s="36"/>
      <c r="RLX7" s="36"/>
      <c r="RLY7" s="36"/>
      <c r="RLZ7" s="36"/>
      <c r="RMA7" s="36"/>
      <c r="RMB7" s="36"/>
      <c r="RMC7" s="36"/>
      <c r="RMD7" s="36"/>
      <c r="RME7" s="36"/>
      <c r="RMF7" s="36"/>
      <c r="RMG7" s="36"/>
      <c r="RMH7" s="36"/>
      <c r="RMI7" s="36"/>
      <c r="RMJ7" s="36"/>
      <c r="RMK7" s="36"/>
      <c r="RML7" s="36"/>
      <c r="RMM7" s="36"/>
      <c r="RMN7" s="36"/>
      <c r="RMO7" s="36"/>
      <c r="RMP7" s="36"/>
      <c r="RMQ7" s="36"/>
      <c r="RMR7" s="36"/>
      <c r="RMS7" s="36"/>
      <c r="RMT7" s="36"/>
      <c r="RMU7" s="36"/>
      <c r="RMV7" s="36"/>
      <c r="RMW7" s="36"/>
      <c r="RMX7" s="36"/>
      <c r="RMY7" s="36"/>
      <c r="RMZ7" s="36"/>
      <c r="RNA7" s="36"/>
      <c r="RNB7" s="36"/>
      <c r="RNC7" s="36"/>
      <c r="RND7" s="36"/>
      <c r="RNE7" s="36"/>
      <c r="RNF7" s="36"/>
      <c r="RNG7" s="36"/>
      <c r="RNH7" s="36"/>
      <c r="RNI7" s="36"/>
      <c r="RNJ7" s="36"/>
      <c r="RNK7" s="36"/>
      <c r="RNL7" s="36"/>
      <c r="RNM7" s="36"/>
      <c r="RNN7" s="36"/>
      <c r="RNO7" s="36"/>
      <c r="RNP7" s="36"/>
      <c r="RNQ7" s="36"/>
      <c r="RNR7" s="36"/>
      <c r="RNS7" s="36"/>
      <c r="RNT7" s="36"/>
      <c r="RNU7" s="36"/>
      <c r="RNV7" s="36"/>
      <c r="RNW7" s="36"/>
      <c r="RNX7" s="36"/>
      <c r="RNY7" s="36"/>
      <c r="RNZ7" s="36"/>
      <c r="ROA7" s="36"/>
      <c r="ROB7" s="36"/>
      <c r="ROC7" s="36"/>
      <c r="ROD7" s="36"/>
      <c r="ROE7" s="36"/>
      <c r="ROF7" s="36"/>
      <c r="ROG7" s="36"/>
      <c r="ROH7" s="36"/>
      <c r="ROI7" s="36"/>
      <c r="ROJ7" s="36"/>
      <c r="ROK7" s="36"/>
      <c r="ROL7" s="36"/>
      <c r="ROM7" s="36"/>
      <c r="RON7" s="36"/>
      <c r="ROO7" s="36"/>
      <c r="ROP7" s="36"/>
      <c r="ROQ7" s="36"/>
      <c r="ROR7" s="36"/>
      <c r="ROS7" s="36"/>
      <c r="ROT7" s="36"/>
      <c r="ROU7" s="36"/>
      <c r="ROV7" s="36"/>
      <c r="ROW7" s="36"/>
      <c r="ROX7" s="36"/>
      <c r="ROY7" s="36"/>
      <c r="ROZ7" s="36"/>
      <c r="RPA7" s="36"/>
      <c r="RPB7" s="36"/>
      <c r="RPC7" s="36"/>
      <c r="RPD7" s="36"/>
      <c r="RPE7" s="36"/>
      <c r="RPF7" s="36"/>
      <c r="RPG7" s="36"/>
      <c r="RPH7" s="36"/>
      <c r="RPI7" s="36"/>
      <c r="RPJ7" s="36"/>
      <c r="RPK7" s="36"/>
      <c r="RPL7" s="36"/>
      <c r="RPM7" s="36"/>
      <c r="RPN7" s="36"/>
      <c r="RPO7" s="36"/>
      <c r="RPP7" s="36"/>
      <c r="RPQ7" s="36"/>
      <c r="RPR7" s="36"/>
      <c r="RPS7" s="36"/>
      <c r="RPT7" s="36"/>
      <c r="RPU7" s="36"/>
      <c r="RPV7" s="36"/>
      <c r="RPW7" s="36"/>
      <c r="RPX7" s="36"/>
      <c r="RPY7" s="36"/>
      <c r="RPZ7" s="36"/>
      <c r="RQA7" s="36"/>
      <c r="RQB7" s="36"/>
      <c r="RQC7" s="36"/>
      <c r="RQD7" s="36"/>
      <c r="RQE7" s="36"/>
      <c r="RQF7" s="36"/>
      <c r="RQG7" s="36"/>
      <c r="RQH7" s="36"/>
      <c r="RQI7" s="36"/>
      <c r="RQJ7" s="36"/>
      <c r="RQK7" s="36"/>
      <c r="RQL7" s="36"/>
      <c r="RQM7" s="36"/>
      <c r="RQN7" s="36"/>
      <c r="RQO7" s="36"/>
      <c r="RQP7" s="36"/>
      <c r="RQQ7" s="36"/>
      <c r="RQR7" s="36"/>
      <c r="RQS7" s="36"/>
      <c r="RQT7" s="36"/>
      <c r="RQU7" s="36"/>
      <c r="RQV7" s="36"/>
      <c r="RQW7" s="36"/>
      <c r="RQX7" s="36"/>
      <c r="RQY7" s="36"/>
      <c r="RQZ7" s="36"/>
      <c r="RRA7" s="36"/>
      <c r="RRB7" s="36"/>
      <c r="RRC7" s="36"/>
      <c r="RRD7" s="36"/>
      <c r="RRE7" s="36"/>
      <c r="RRF7" s="36"/>
      <c r="RRG7" s="36"/>
      <c r="RRH7" s="36"/>
      <c r="RRI7" s="36"/>
      <c r="RRJ7" s="36"/>
      <c r="RRK7" s="36"/>
      <c r="RRL7" s="36"/>
      <c r="RRM7" s="36"/>
      <c r="RRN7" s="36"/>
      <c r="RRO7" s="36"/>
      <c r="RRP7" s="36"/>
      <c r="RRQ7" s="36"/>
      <c r="RRR7" s="36"/>
      <c r="RRS7" s="36"/>
      <c r="RRT7" s="36"/>
      <c r="RRU7" s="36"/>
      <c r="RRV7" s="36"/>
      <c r="RRW7" s="36"/>
      <c r="RRX7" s="36"/>
      <c r="RRY7" s="36"/>
      <c r="RRZ7" s="36"/>
      <c r="RSA7" s="36"/>
      <c r="RSB7" s="36"/>
      <c r="RSC7" s="36"/>
      <c r="RSD7" s="36"/>
      <c r="RSE7" s="36"/>
      <c r="RSF7" s="36"/>
      <c r="RSG7" s="36"/>
      <c r="RSH7" s="36"/>
      <c r="RSI7" s="36"/>
      <c r="RSJ7" s="36"/>
      <c r="RSK7" s="36"/>
      <c r="RSL7" s="36"/>
      <c r="RSM7" s="36"/>
      <c r="RSN7" s="36"/>
      <c r="RSO7" s="36"/>
      <c r="RSP7" s="36"/>
      <c r="RSQ7" s="36"/>
      <c r="RSR7" s="36"/>
      <c r="RSS7" s="36"/>
      <c r="RST7" s="36"/>
      <c r="RSU7" s="36"/>
      <c r="RSV7" s="36"/>
      <c r="RSW7" s="36"/>
      <c r="RSX7" s="36"/>
      <c r="RSY7" s="36"/>
      <c r="RSZ7" s="36"/>
      <c r="RTA7" s="36"/>
      <c r="RTB7" s="36"/>
      <c r="RTC7" s="36"/>
      <c r="RTD7" s="36"/>
      <c r="RTE7" s="36"/>
      <c r="RTF7" s="36"/>
      <c r="RTG7" s="36"/>
      <c r="RTH7" s="36"/>
      <c r="RTI7" s="36"/>
      <c r="RTJ7" s="36"/>
      <c r="RTK7" s="36"/>
      <c r="RTL7" s="36"/>
      <c r="RTM7" s="36"/>
      <c r="RTN7" s="36"/>
      <c r="RTO7" s="36"/>
      <c r="RTP7" s="36"/>
      <c r="RTQ7" s="36"/>
      <c r="RTR7" s="36"/>
      <c r="RTS7" s="36"/>
      <c r="RTT7" s="36"/>
      <c r="RTU7" s="36"/>
      <c r="RTV7" s="36"/>
      <c r="RTW7" s="36"/>
      <c r="RTX7" s="36"/>
      <c r="RTY7" s="36"/>
      <c r="RTZ7" s="36"/>
      <c r="RUA7" s="36"/>
      <c r="RUB7" s="36"/>
      <c r="RUC7" s="36"/>
      <c r="RUD7" s="36"/>
      <c r="RUE7" s="36"/>
      <c r="RUF7" s="36"/>
      <c r="RUG7" s="36"/>
      <c r="RUH7" s="36"/>
      <c r="RUI7" s="36"/>
      <c r="RUJ7" s="36"/>
      <c r="RUK7" s="36"/>
      <c r="RUL7" s="36"/>
      <c r="RUM7" s="36"/>
      <c r="RUN7" s="36"/>
      <c r="RUO7" s="36"/>
      <c r="RUP7" s="36"/>
      <c r="RUQ7" s="36"/>
      <c r="RUR7" s="36"/>
      <c r="RUS7" s="36"/>
      <c r="RUT7" s="36"/>
      <c r="RUU7" s="36"/>
      <c r="RUV7" s="36"/>
      <c r="RUW7" s="36"/>
      <c r="RUX7" s="36"/>
      <c r="RUY7" s="36"/>
      <c r="RUZ7" s="36"/>
      <c r="RVA7" s="36"/>
      <c r="RVB7" s="36"/>
      <c r="RVC7" s="36"/>
      <c r="RVD7" s="36"/>
      <c r="RVE7" s="36"/>
      <c r="RVF7" s="36"/>
      <c r="RVG7" s="36"/>
      <c r="RVH7" s="36"/>
      <c r="RVI7" s="36"/>
      <c r="RVJ7" s="36"/>
      <c r="RVK7" s="36"/>
      <c r="RVL7" s="36"/>
      <c r="RVM7" s="36"/>
      <c r="RVN7" s="36"/>
      <c r="RVO7" s="36"/>
      <c r="RVP7" s="36"/>
      <c r="RVQ7" s="36"/>
      <c r="RVR7" s="36"/>
      <c r="RVS7" s="36"/>
      <c r="RVT7" s="36"/>
      <c r="RVU7" s="36"/>
      <c r="RVV7" s="36"/>
      <c r="RVW7" s="36"/>
      <c r="RVX7" s="36"/>
      <c r="RVY7" s="36"/>
      <c r="RVZ7" s="36"/>
      <c r="RWA7" s="36"/>
      <c r="RWB7" s="36"/>
      <c r="RWC7" s="36"/>
      <c r="RWD7" s="36"/>
      <c r="RWE7" s="36"/>
      <c r="RWF7" s="36"/>
      <c r="RWG7" s="36"/>
      <c r="RWH7" s="36"/>
      <c r="RWI7" s="36"/>
      <c r="RWJ7" s="36"/>
      <c r="RWK7" s="36"/>
      <c r="RWL7" s="36"/>
      <c r="RWM7" s="36"/>
      <c r="RWN7" s="36"/>
      <c r="RWO7" s="36"/>
      <c r="RWP7" s="36"/>
      <c r="RWQ7" s="36"/>
      <c r="RWR7" s="36"/>
      <c r="RWS7" s="36"/>
      <c r="RWT7" s="36"/>
      <c r="RWU7" s="36"/>
      <c r="RWV7" s="36"/>
      <c r="RWW7" s="36"/>
      <c r="RWX7" s="36"/>
      <c r="RWY7" s="36"/>
      <c r="RWZ7" s="36"/>
      <c r="RXA7" s="36"/>
      <c r="RXB7" s="36"/>
      <c r="RXC7" s="36"/>
      <c r="RXD7" s="36"/>
      <c r="RXE7" s="36"/>
      <c r="RXF7" s="36"/>
      <c r="RXG7" s="36"/>
      <c r="RXH7" s="36"/>
      <c r="RXI7" s="36"/>
      <c r="RXJ7" s="36"/>
      <c r="RXK7" s="36"/>
      <c r="RXL7" s="36"/>
      <c r="RXM7" s="36"/>
      <c r="RXN7" s="36"/>
      <c r="RXO7" s="36"/>
      <c r="RXP7" s="36"/>
      <c r="RXQ7" s="36"/>
      <c r="RXR7" s="36"/>
      <c r="RXS7" s="36"/>
      <c r="RXT7" s="36"/>
      <c r="RXU7" s="36"/>
      <c r="RXV7" s="36"/>
      <c r="RXW7" s="36"/>
      <c r="RXX7" s="36"/>
      <c r="RXY7" s="36"/>
      <c r="RXZ7" s="36"/>
      <c r="RYA7" s="36"/>
      <c r="RYB7" s="36"/>
      <c r="RYC7" s="36"/>
      <c r="RYD7" s="36"/>
      <c r="RYE7" s="36"/>
      <c r="RYF7" s="36"/>
      <c r="RYG7" s="36"/>
      <c r="RYH7" s="36"/>
      <c r="RYI7" s="36"/>
      <c r="RYJ7" s="36"/>
      <c r="RYK7" s="36"/>
      <c r="RYL7" s="36"/>
      <c r="RYM7" s="36"/>
      <c r="RYN7" s="36"/>
      <c r="RYO7" s="36"/>
      <c r="RYP7" s="36"/>
      <c r="RYQ7" s="36"/>
      <c r="RYR7" s="36"/>
      <c r="RYS7" s="36"/>
      <c r="RYT7" s="36"/>
      <c r="RYU7" s="36"/>
      <c r="RYV7" s="36"/>
      <c r="RYW7" s="36"/>
      <c r="RYX7" s="36"/>
      <c r="RYY7" s="36"/>
      <c r="RYZ7" s="36"/>
      <c r="RZA7" s="36"/>
      <c r="RZB7" s="36"/>
      <c r="RZC7" s="36"/>
      <c r="RZD7" s="36"/>
      <c r="RZE7" s="36"/>
      <c r="RZF7" s="36"/>
      <c r="RZG7" s="36"/>
      <c r="RZH7" s="36"/>
      <c r="RZI7" s="36"/>
      <c r="RZJ7" s="36"/>
      <c r="RZK7" s="36"/>
      <c r="RZL7" s="36"/>
      <c r="RZM7" s="36"/>
      <c r="RZN7" s="36"/>
      <c r="RZO7" s="36"/>
      <c r="RZP7" s="36"/>
      <c r="RZQ7" s="36"/>
      <c r="RZR7" s="36"/>
      <c r="RZS7" s="36"/>
      <c r="RZT7" s="36"/>
      <c r="RZU7" s="36"/>
      <c r="RZV7" s="36"/>
      <c r="RZW7" s="36"/>
      <c r="RZX7" s="36"/>
      <c r="RZY7" s="36"/>
      <c r="RZZ7" s="36"/>
      <c r="SAA7" s="36"/>
      <c r="SAB7" s="36"/>
      <c r="SAC7" s="36"/>
      <c r="SAD7" s="36"/>
      <c r="SAE7" s="36"/>
      <c r="SAF7" s="36"/>
      <c r="SAG7" s="36"/>
      <c r="SAH7" s="36"/>
      <c r="SAI7" s="36"/>
      <c r="SAJ7" s="36"/>
      <c r="SAK7" s="36"/>
      <c r="SAL7" s="36"/>
      <c r="SAM7" s="36"/>
      <c r="SAN7" s="36"/>
      <c r="SAO7" s="36"/>
      <c r="SAP7" s="36"/>
      <c r="SAQ7" s="36"/>
      <c r="SAR7" s="36"/>
      <c r="SAS7" s="36"/>
      <c r="SAT7" s="36"/>
      <c r="SAU7" s="36"/>
      <c r="SAV7" s="36"/>
      <c r="SAW7" s="36"/>
      <c r="SAX7" s="36"/>
      <c r="SAY7" s="36"/>
      <c r="SAZ7" s="36"/>
      <c r="SBA7" s="36"/>
      <c r="SBB7" s="36"/>
      <c r="SBC7" s="36"/>
      <c r="SBD7" s="36"/>
      <c r="SBE7" s="36"/>
      <c r="SBF7" s="36"/>
      <c r="SBG7" s="36"/>
      <c r="SBH7" s="36"/>
      <c r="SBI7" s="36"/>
      <c r="SBJ7" s="36"/>
      <c r="SBK7" s="36"/>
      <c r="SBL7" s="36"/>
      <c r="SBM7" s="36"/>
      <c r="SBN7" s="36"/>
      <c r="SBO7" s="36"/>
      <c r="SBP7" s="36"/>
      <c r="SBQ7" s="36"/>
      <c r="SBR7" s="36"/>
      <c r="SBS7" s="36"/>
      <c r="SBT7" s="36"/>
      <c r="SBU7" s="36"/>
      <c r="SBV7" s="36"/>
      <c r="SBW7" s="36"/>
      <c r="SBX7" s="36"/>
      <c r="SBY7" s="36"/>
      <c r="SBZ7" s="36"/>
      <c r="SCA7" s="36"/>
      <c r="SCB7" s="36"/>
      <c r="SCC7" s="36"/>
      <c r="SCD7" s="36"/>
      <c r="SCE7" s="36"/>
      <c r="SCF7" s="36"/>
      <c r="SCG7" s="36"/>
      <c r="SCH7" s="36"/>
      <c r="SCI7" s="36"/>
      <c r="SCJ7" s="36"/>
      <c r="SCK7" s="36"/>
      <c r="SCL7" s="36"/>
      <c r="SCM7" s="36"/>
      <c r="SCN7" s="36"/>
      <c r="SCO7" s="36"/>
      <c r="SCP7" s="36"/>
      <c r="SCQ7" s="36"/>
      <c r="SCR7" s="36"/>
      <c r="SCS7" s="36"/>
      <c r="SCT7" s="36"/>
      <c r="SCU7" s="36"/>
      <c r="SCV7" s="36"/>
      <c r="SCW7" s="36"/>
      <c r="SCX7" s="36"/>
      <c r="SCY7" s="36"/>
      <c r="SCZ7" s="36"/>
      <c r="SDA7" s="36"/>
      <c r="SDB7" s="36"/>
      <c r="SDC7" s="36"/>
      <c r="SDD7" s="36"/>
      <c r="SDE7" s="36"/>
      <c r="SDF7" s="36"/>
      <c r="SDG7" s="36"/>
      <c r="SDH7" s="36"/>
      <c r="SDI7" s="36"/>
      <c r="SDJ7" s="36"/>
      <c r="SDK7" s="36"/>
      <c r="SDL7" s="36"/>
      <c r="SDM7" s="36"/>
      <c r="SDN7" s="36"/>
      <c r="SDO7" s="36"/>
      <c r="SDP7" s="36"/>
      <c r="SDQ7" s="36"/>
      <c r="SDR7" s="36"/>
      <c r="SDS7" s="36"/>
      <c r="SDT7" s="36"/>
      <c r="SDU7" s="36"/>
      <c r="SDV7" s="36"/>
      <c r="SDW7" s="36"/>
      <c r="SDX7" s="36"/>
      <c r="SDY7" s="36"/>
      <c r="SDZ7" s="36"/>
      <c r="SEA7" s="36"/>
      <c r="SEB7" s="36"/>
      <c r="SEC7" s="36"/>
      <c r="SED7" s="36"/>
      <c r="SEE7" s="36"/>
      <c r="SEF7" s="36"/>
      <c r="SEG7" s="36"/>
      <c r="SEH7" s="36"/>
      <c r="SEI7" s="36"/>
      <c r="SEJ7" s="36"/>
      <c r="SEK7" s="36"/>
      <c r="SEL7" s="36"/>
      <c r="SEM7" s="36"/>
      <c r="SEN7" s="36"/>
      <c r="SEO7" s="36"/>
      <c r="SEP7" s="36"/>
      <c r="SEQ7" s="36"/>
      <c r="SER7" s="36"/>
      <c r="SES7" s="36"/>
      <c r="SET7" s="36"/>
      <c r="SEU7" s="36"/>
      <c r="SEV7" s="36"/>
      <c r="SEW7" s="36"/>
      <c r="SEX7" s="36"/>
      <c r="SEY7" s="36"/>
      <c r="SEZ7" s="36"/>
      <c r="SFA7" s="36"/>
      <c r="SFB7" s="36"/>
      <c r="SFC7" s="36"/>
      <c r="SFD7" s="36"/>
      <c r="SFE7" s="36"/>
      <c r="SFF7" s="36"/>
      <c r="SFG7" s="36"/>
      <c r="SFH7" s="36"/>
      <c r="SFI7" s="36"/>
      <c r="SFJ7" s="36"/>
      <c r="SFK7" s="36"/>
      <c r="SFL7" s="36"/>
      <c r="SFM7" s="36"/>
      <c r="SFN7" s="36"/>
      <c r="SFO7" s="36"/>
      <c r="SFP7" s="36"/>
      <c r="SFQ7" s="36"/>
      <c r="SFR7" s="36"/>
      <c r="SFS7" s="36"/>
      <c r="SFT7" s="36"/>
      <c r="SFU7" s="36"/>
      <c r="SFV7" s="36"/>
      <c r="SFW7" s="36"/>
      <c r="SFX7" s="36"/>
      <c r="SFY7" s="36"/>
      <c r="SFZ7" s="36"/>
      <c r="SGA7" s="36"/>
      <c r="SGB7" s="36"/>
      <c r="SGC7" s="36"/>
      <c r="SGD7" s="36"/>
      <c r="SGE7" s="36"/>
      <c r="SGF7" s="36"/>
      <c r="SGG7" s="36"/>
      <c r="SGH7" s="36"/>
      <c r="SGI7" s="36"/>
      <c r="SGJ7" s="36"/>
      <c r="SGK7" s="36"/>
      <c r="SGL7" s="36"/>
      <c r="SGM7" s="36"/>
      <c r="SGN7" s="36"/>
      <c r="SGO7" s="36"/>
      <c r="SGP7" s="36"/>
      <c r="SGQ7" s="36"/>
      <c r="SGR7" s="36"/>
      <c r="SGS7" s="36"/>
      <c r="SGT7" s="36"/>
      <c r="SGU7" s="36"/>
      <c r="SGV7" s="36"/>
      <c r="SGW7" s="36"/>
      <c r="SGX7" s="36"/>
      <c r="SGY7" s="36"/>
      <c r="SGZ7" s="36"/>
      <c r="SHA7" s="36"/>
      <c r="SHB7" s="36"/>
      <c r="SHC7" s="36"/>
      <c r="SHD7" s="36"/>
      <c r="SHE7" s="36"/>
      <c r="SHF7" s="36"/>
      <c r="SHG7" s="36"/>
      <c r="SHH7" s="36"/>
      <c r="SHI7" s="36"/>
      <c r="SHJ7" s="36"/>
      <c r="SHK7" s="36"/>
      <c r="SHL7" s="36"/>
      <c r="SHM7" s="36"/>
      <c r="SHN7" s="36"/>
      <c r="SHO7" s="36"/>
      <c r="SHP7" s="36"/>
      <c r="SHQ7" s="36"/>
      <c r="SHR7" s="36"/>
      <c r="SHS7" s="36"/>
      <c r="SHT7" s="36"/>
      <c r="SHU7" s="36"/>
      <c r="SHV7" s="36"/>
      <c r="SHW7" s="36"/>
      <c r="SHX7" s="36"/>
      <c r="SHY7" s="36"/>
      <c r="SHZ7" s="36"/>
      <c r="SIA7" s="36"/>
      <c r="SIB7" s="36"/>
      <c r="SIC7" s="36"/>
      <c r="SID7" s="36"/>
      <c r="SIE7" s="36"/>
      <c r="SIF7" s="36"/>
      <c r="SIG7" s="36"/>
      <c r="SIH7" s="36"/>
      <c r="SII7" s="36"/>
      <c r="SIJ7" s="36"/>
      <c r="SIK7" s="36"/>
      <c r="SIL7" s="36"/>
      <c r="SIM7" s="36"/>
      <c r="SIN7" s="36"/>
      <c r="SIO7" s="36"/>
      <c r="SIP7" s="36"/>
      <c r="SIQ7" s="36"/>
      <c r="SIR7" s="36"/>
      <c r="SIS7" s="36"/>
      <c r="SIT7" s="36"/>
      <c r="SIU7" s="36"/>
      <c r="SIV7" s="36"/>
      <c r="SIW7" s="36"/>
      <c r="SIX7" s="36"/>
      <c r="SIY7" s="36"/>
      <c r="SIZ7" s="36"/>
      <c r="SJA7" s="36"/>
      <c r="SJB7" s="36"/>
      <c r="SJC7" s="36"/>
      <c r="SJD7" s="36"/>
      <c r="SJE7" s="36"/>
      <c r="SJF7" s="36"/>
      <c r="SJG7" s="36"/>
      <c r="SJH7" s="36"/>
      <c r="SJI7" s="36"/>
      <c r="SJJ7" s="36"/>
      <c r="SJK7" s="36"/>
      <c r="SJL7" s="36"/>
      <c r="SJM7" s="36"/>
      <c r="SJN7" s="36"/>
      <c r="SJO7" s="36"/>
      <c r="SJP7" s="36"/>
      <c r="SJQ7" s="36"/>
      <c r="SJR7" s="36"/>
      <c r="SJS7" s="36"/>
      <c r="SJT7" s="36"/>
      <c r="SJU7" s="36"/>
      <c r="SJV7" s="36"/>
      <c r="SJW7" s="36"/>
      <c r="SJX7" s="36"/>
      <c r="SJY7" s="36"/>
      <c r="SJZ7" s="36"/>
      <c r="SKA7" s="36"/>
      <c r="SKB7" s="36"/>
      <c r="SKC7" s="36"/>
      <c r="SKD7" s="36"/>
      <c r="SKE7" s="36"/>
      <c r="SKF7" s="36"/>
      <c r="SKG7" s="36"/>
      <c r="SKH7" s="36"/>
      <c r="SKI7" s="36"/>
      <c r="SKJ7" s="36"/>
      <c r="SKK7" s="36"/>
      <c r="SKL7" s="36"/>
      <c r="SKM7" s="36"/>
      <c r="SKN7" s="36"/>
      <c r="SKO7" s="36"/>
      <c r="SKP7" s="36"/>
      <c r="SKQ7" s="36"/>
      <c r="SKR7" s="36"/>
      <c r="SKS7" s="36"/>
      <c r="SKT7" s="36"/>
      <c r="SKU7" s="36"/>
      <c r="SKV7" s="36"/>
      <c r="SKW7" s="36"/>
      <c r="SKX7" s="36"/>
      <c r="SKY7" s="36"/>
      <c r="SKZ7" s="36"/>
      <c r="SLA7" s="36"/>
      <c r="SLB7" s="36"/>
      <c r="SLC7" s="36"/>
      <c r="SLD7" s="36"/>
      <c r="SLE7" s="36"/>
      <c r="SLF7" s="36"/>
      <c r="SLG7" s="36"/>
      <c r="SLH7" s="36"/>
      <c r="SLI7" s="36"/>
      <c r="SLJ7" s="36"/>
      <c r="SLK7" s="36"/>
      <c r="SLL7" s="36"/>
      <c r="SLM7" s="36"/>
      <c r="SLN7" s="36"/>
      <c r="SLO7" s="36"/>
      <c r="SLP7" s="36"/>
      <c r="SLQ7" s="36"/>
      <c r="SLR7" s="36"/>
      <c r="SLS7" s="36"/>
      <c r="SLT7" s="36"/>
      <c r="SLU7" s="36"/>
      <c r="SLV7" s="36"/>
      <c r="SLW7" s="36"/>
      <c r="SLX7" s="36"/>
      <c r="SLY7" s="36"/>
      <c r="SLZ7" s="36"/>
      <c r="SMA7" s="36"/>
      <c r="SMB7" s="36"/>
      <c r="SMC7" s="36"/>
      <c r="SMD7" s="36"/>
      <c r="SME7" s="36"/>
      <c r="SMF7" s="36"/>
      <c r="SMG7" s="36"/>
      <c r="SMH7" s="36"/>
      <c r="SMI7" s="36"/>
      <c r="SMJ7" s="36"/>
      <c r="SMK7" s="36"/>
      <c r="SML7" s="36"/>
      <c r="SMM7" s="36"/>
      <c r="SMN7" s="36"/>
      <c r="SMO7" s="36"/>
      <c r="SMP7" s="36"/>
      <c r="SMQ7" s="36"/>
      <c r="SMR7" s="36"/>
      <c r="SMS7" s="36"/>
      <c r="SMT7" s="36"/>
      <c r="SMU7" s="36"/>
      <c r="SMV7" s="36"/>
      <c r="SMW7" s="36"/>
      <c r="SMX7" s="36"/>
      <c r="SMY7" s="36"/>
      <c r="SMZ7" s="36"/>
      <c r="SNA7" s="36"/>
      <c r="SNB7" s="36"/>
      <c r="SNC7" s="36"/>
      <c r="SND7" s="36"/>
      <c r="SNE7" s="36"/>
      <c r="SNF7" s="36"/>
      <c r="SNG7" s="36"/>
      <c r="SNH7" s="36"/>
      <c r="SNI7" s="36"/>
      <c r="SNJ7" s="36"/>
      <c r="SNK7" s="36"/>
      <c r="SNL7" s="36"/>
      <c r="SNM7" s="36"/>
      <c r="SNN7" s="36"/>
      <c r="SNO7" s="36"/>
      <c r="SNP7" s="36"/>
      <c r="SNQ7" s="36"/>
      <c r="SNR7" s="36"/>
      <c r="SNS7" s="36"/>
      <c r="SNT7" s="36"/>
      <c r="SNU7" s="36"/>
      <c r="SNV7" s="36"/>
      <c r="SNW7" s="36"/>
      <c r="SNX7" s="36"/>
      <c r="SNY7" s="36"/>
      <c r="SNZ7" s="36"/>
      <c r="SOA7" s="36"/>
      <c r="SOB7" s="36"/>
      <c r="SOC7" s="36"/>
      <c r="SOD7" s="36"/>
      <c r="SOE7" s="36"/>
      <c r="SOF7" s="36"/>
      <c r="SOG7" s="36"/>
      <c r="SOH7" s="36"/>
      <c r="SOI7" s="36"/>
      <c r="SOJ7" s="36"/>
      <c r="SOK7" s="36"/>
      <c r="SOL7" s="36"/>
      <c r="SOM7" s="36"/>
      <c r="SON7" s="36"/>
      <c r="SOO7" s="36"/>
      <c r="SOP7" s="36"/>
      <c r="SOQ7" s="36"/>
      <c r="SOR7" s="36"/>
      <c r="SOS7" s="36"/>
      <c r="SOT7" s="36"/>
      <c r="SOU7" s="36"/>
      <c r="SOV7" s="36"/>
      <c r="SOW7" s="36"/>
      <c r="SOX7" s="36"/>
      <c r="SOY7" s="36"/>
      <c r="SOZ7" s="36"/>
      <c r="SPA7" s="36"/>
      <c r="SPB7" s="36"/>
      <c r="SPC7" s="36"/>
      <c r="SPD7" s="36"/>
      <c r="SPE7" s="36"/>
      <c r="SPF7" s="36"/>
      <c r="SPG7" s="36"/>
      <c r="SPH7" s="36"/>
      <c r="SPI7" s="36"/>
      <c r="SPJ7" s="36"/>
      <c r="SPK7" s="36"/>
      <c r="SPL7" s="36"/>
      <c r="SPM7" s="36"/>
      <c r="SPN7" s="36"/>
      <c r="SPO7" s="36"/>
      <c r="SPP7" s="36"/>
      <c r="SPQ7" s="36"/>
      <c r="SPR7" s="36"/>
      <c r="SPS7" s="36"/>
      <c r="SPT7" s="36"/>
      <c r="SPU7" s="36"/>
      <c r="SPV7" s="36"/>
      <c r="SPW7" s="36"/>
      <c r="SPX7" s="36"/>
      <c r="SPY7" s="36"/>
      <c r="SPZ7" s="36"/>
      <c r="SQA7" s="36"/>
      <c r="SQB7" s="36"/>
      <c r="SQC7" s="36"/>
      <c r="SQD7" s="36"/>
      <c r="SQE7" s="36"/>
      <c r="SQF7" s="36"/>
      <c r="SQG7" s="36"/>
      <c r="SQH7" s="36"/>
      <c r="SQI7" s="36"/>
      <c r="SQJ7" s="36"/>
      <c r="SQK7" s="36"/>
      <c r="SQL7" s="36"/>
      <c r="SQM7" s="36"/>
      <c r="SQN7" s="36"/>
      <c r="SQO7" s="36"/>
      <c r="SQP7" s="36"/>
      <c r="SQQ7" s="36"/>
      <c r="SQR7" s="36"/>
      <c r="SQS7" s="36"/>
      <c r="SQT7" s="36"/>
      <c r="SQU7" s="36"/>
      <c r="SQV7" s="36"/>
      <c r="SQW7" s="36"/>
      <c r="SQX7" s="36"/>
      <c r="SQY7" s="36"/>
      <c r="SQZ7" s="36"/>
      <c r="SRA7" s="36"/>
      <c r="SRB7" s="36"/>
      <c r="SRC7" s="36"/>
      <c r="SRD7" s="36"/>
      <c r="SRE7" s="36"/>
      <c r="SRF7" s="36"/>
      <c r="SRG7" s="36"/>
      <c r="SRH7" s="36"/>
      <c r="SRI7" s="36"/>
      <c r="SRJ7" s="36"/>
      <c r="SRK7" s="36"/>
      <c r="SRL7" s="36"/>
      <c r="SRM7" s="36"/>
      <c r="SRN7" s="36"/>
      <c r="SRO7" s="36"/>
      <c r="SRP7" s="36"/>
      <c r="SRQ7" s="36"/>
      <c r="SRR7" s="36"/>
      <c r="SRS7" s="36"/>
      <c r="SRT7" s="36"/>
      <c r="SRU7" s="36"/>
      <c r="SRV7" s="36"/>
      <c r="SRW7" s="36"/>
      <c r="SRX7" s="36"/>
      <c r="SRY7" s="36"/>
      <c r="SRZ7" s="36"/>
      <c r="SSA7" s="36"/>
      <c r="SSB7" s="36"/>
      <c r="SSC7" s="36"/>
      <c r="SSD7" s="36"/>
      <c r="SSE7" s="36"/>
      <c r="SSF7" s="36"/>
      <c r="SSG7" s="36"/>
      <c r="SSH7" s="36"/>
      <c r="SSI7" s="36"/>
      <c r="SSJ7" s="36"/>
      <c r="SSK7" s="36"/>
      <c r="SSL7" s="36"/>
      <c r="SSM7" s="36"/>
      <c r="SSN7" s="36"/>
      <c r="SSO7" s="36"/>
      <c r="SSP7" s="36"/>
      <c r="SSQ7" s="36"/>
      <c r="SSR7" s="36"/>
      <c r="SSS7" s="36"/>
      <c r="SST7" s="36"/>
      <c r="SSU7" s="36"/>
      <c r="SSV7" s="36"/>
      <c r="SSW7" s="36"/>
      <c r="SSX7" s="36"/>
      <c r="SSY7" s="36"/>
      <c r="SSZ7" s="36"/>
      <c r="STA7" s="36"/>
      <c r="STB7" s="36"/>
      <c r="STC7" s="36"/>
      <c r="STD7" s="36"/>
      <c r="STE7" s="36"/>
      <c r="STF7" s="36"/>
      <c r="STG7" s="36"/>
      <c r="STH7" s="36"/>
      <c r="STI7" s="36"/>
      <c r="STJ7" s="36"/>
      <c r="STK7" s="36"/>
      <c r="STL7" s="36"/>
      <c r="STM7" s="36"/>
      <c r="STN7" s="36"/>
      <c r="STO7" s="36"/>
      <c r="STP7" s="36"/>
      <c r="STQ7" s="36"/>
      <c r="STR7" s="36"/>
      <c r="STS7" s="36"/>
      <c r="STT7" s="36"/>
      <c r="STU7" s="36"/>
      <c r="STV7" s="36"/>
      <c r="STW7" s="36"/>
      <c r="STX7" s="36"/>
      <c r="STY7" s="36"/>
      <c r="STZ7" s="36"/>
      <c r="SUA7" s="36"/>
      <c r="SUB7" s="36"/>
      <c r="SUC7" s="36"/>
      <c r="SUD7" s="36"/>
      <c r="SUE7" s="36"/>
      <c r="SUF7" s="36"/>
      <c r="SUG7" s="36"/>
      <c r="SUH7" s="36"/>
      <c r="SUI7" s="36"/>
      <c r="SUJ7" s="36"/>
      <c r="SUK7" s="36"/>
      <c r="SUL7" s="36"/>
      <c r="SUM7" s="36"/>
      <c r="SUN7" s="36"/>
      <c r="SUO7" s="36"/>
      <c r="SUP7" s="36"/>
      <c r="SUQ7" s="36"/>
      <c r="SUR7" s="36"/>
      <c r="SUS7" s="36"/>
      <c r="SUT7" s="36"/>
      <c r="SUU7" s="36"/>
      <c r="SUV7" s="36"/>
      <c r="SUW7" s="36"/>
      <c r="SUX7" s="36"/>
      <c r="SUY7" s="36"/>
      <c r="SUZ7" s="36"/>
      <c r="SVA7" s="36"/>
      <c r="SVB7" s="36"/>
      <c r="SVC7" s="36"/>
      <c r="SVD7" s="36"/>
      <c r="SVE7" s="36"/>
      <c r="SVF7" s="36"/>
      <c r="SVG7" s="36"/>
      <c r="SVH7" s="36"/>
      <c r="SVI7" s="36"/>
      <c r="SVJ7" s="36"/>
      <c r="SVK7" s="36"/>
      <c r="SVL7" s="36"/>
      <c r="SVM7" s="36"/>
      <c r="SVN7" s="36"/>
      <c r="SVO7" s="36"/>
      <c r="SVP7" s="36"/>
      <c r="SVQ7" s="36"/>
      <c r="SVR7" s="36"/>
      <c r="SVS7" s="36"/>
      <c r="SVT7" s="36"/>
      <c r="SVU7" s="36"/>
      <c r="SVV7" s="36"/>
      <c r="SVW7" s="36"/>
      <c r="SVX7" s="36"/>
      <c r="SVY7" s="36"/>
      <c r="SVZ7" s="36"/>
      <c r="SWA7" s="36"/>
      <c r="SWB7" s="36"/>
      <c r="SWC7" s="36"/>
      <c r="SWD7" s="36"/>
      <c r="SWE7" s="36"/>
      <c r="SWF7" s="36"/>
      <c r="SWG7" s="36"/>
      <c r="SWH7" s="36"/>
      <c r="SWI7" s="36"/>
      <c r="SWJ7" s="36"/>
      <c r="SWK7" s="36"/>
      <c r="SWL7" s="36"/>
      <c r="SWM7" s="36"/>
      <c r="SWN7" s="36"/>
      <c r="SWO7" s="36"/>
      <c r="SWP7" s="36"/>
      <c r="SWQ7" s="36"/>
      <c r="SWR7" s="36"/>
      <c r="SWS7" s="36"/>
      <c r="SWT7" s="36"/>
      <c r="SWU7" s="36"/>
      <c r="SWV7" s="36"/>
      <c r="SWW7" s="36"/>
      <c r="SWX7" s="36"/>
      <c r="SWY7" s="36"/>
      <c r="SWZ7" s="36"/>
      <c r="SXA7" s="36"/>
      <c r="SXB7" s="36"/>
      <c r="SXC7" s="36"/>
      <c r="SXD7" s="36"/>
      <c r="SXE7" s="36"/>
      <c r="SXF7" s="36"/>
      <c r="SXG7" s="36"/>
      <c r="SXH7" s="36"/>
      <c r="SXI7" s="36"/>
      <c r="SXJ7" s="36"/>
      <c r="SXK7" s="36"/>
      <c r="SXL7" s="36"/>
      <c r="SXM7" s="36"/>
      <c r="SXN7" s="36"/>
      <c r="SXO7" s="36"/>
      <c r="SXP7" s="36"/>
      <c r="SXQ7" s="36"/>
      <c r="SXR7" s="36"/>
      <c r="SXS7" s="36"/>
      <c r="SXT7" s="36"/>
      <c r="SXU7" s="36"/>
      <c r="SXV7" s="36"/>
      <c r="SXW7" s="36"/>
      <c r="SXX7" s="36"/>
      <c r="SXY7" s="36"/>
      <c r="SXZ7" s="36"/>
      <c r="SYA7" s="36"/>
      <c r="SYB7" s="36"/>
      <c r="SYC7" s="36"/>
      <c r="SYD7" s="36"/>
      <c r="SYE7" s="36"/>
      <c r="SYF7" s="36"/>
      <c r="SYG7" s="36"/>
      <c r="SYH7" s="36"/>
      <c r="SYI7" s="36"/>
      <c r="SYJ7" s="36"/>
      <c r="SYK7" s="36"/>
      <c r="SYL7" s="36"/>
      <c r="SYM7" s="36"/>
      <c r="SYN7" s="36"/>
      <c r="SYO7" s="36"/>
      <c r="SYP7" s="36"/>
      <c r="SYQ7" s="36"/>
      <c r="SYR7" s="36"/>
      <c r="SYS7" s="36"/>
      <c r="SYT7" s="36"/>
      <c r="SYU7" s="36"/>
      <c r="SYV7" s="36"/>
      <c r="SYW7" s="36"/>
      <c r="SYX7" s="36"/>
      <c r="SYY7" s="36"/>
      <c r="SYZ7" s="36"/>
      <c r="SZA7" s="36"/>
      <c r="SZB7" s="36"/>
      <c r="SZC7" s="36"/>
      <c r="SZD7" s="36"/>
      <c r="SZE7" s="36"/>
      <c r="SZF7" s="36"/>
      <c r="SZG7" s="36"/>
      <c r="SZH7" s="36"/>
      <c r="SZI7" s="36"/>
      <c r="SZJ7" s="36"/>
      <c r="SZK7" s="36"/>
      <c r="SZL7" s="36"/>
      <c r="SZM7" s="36"/>
      <c r="SZN7" s="36"/>
      <c r="SZO7" s="36"/>
      <c r="SZP7" s="36"/>
      <c r="SZQ7" s="36"/>
      <c r="SZR7" s="36"/>
      <c r="SZS7" s="36"/>
      <c r="SZT7" s="36"/>
      <c r="SZU7" s="36"/>
      <c r="SZV7" s="36"/>
      <c r="SZW7" s="36"/>
      <c r="SZX7" s="36"/>
      <c r="SZY7" s="36"/>
      <c r="SZZ7" s="36"/>
      <c r="TAA7" s="36"/>
      <c r="TAB7" s="36"/>
      <c r="TAC7" s="36"/>
      <c r="TAD7" s="36"/>
      <c r="TAE7" s="36"/>
      <c r="TAF7" s="36"/>
      <c r="TAG7" s="36"/>
      <c r="TAH7" s="36"/>
      <c r="TAI7" s="36"/>
      <c r="TAJ7" s="36"/>
      <c r="TAK7" s="36"/>
      <c r="TAL7" s="36"/>
      <c r="TAM7" s="36"/>
      <c r="TAN7" s="36"/>
      <c r="TAO7" s="36"/>
      <c r="TAP7" s="36"/>
      <c r="TAQ7" s="36"/>
      <c r="TAR7" s="36"/>
      <c r="TAS7" s="36"/>
      <c r="TAT7" s="36"/>
      <c r="TAU7" s="36"/>
      <c r="TAV7" s="36"/>
      <c r="TAW7" s="36"/>
      <c r="TAX7" s="36"/>
      <c r="TAY7" s="36"/>
      <c r="TAZ7" s="36"/>
      <c r="TBA7" s="36"/>
      <c r="TBB7" s="36"/>
      <c r="TBC7" s="36"/>
      <c r="TBD7" s="36"/>
      <c r="TBE7" s="36"/>
      <c r="TBF7" s="36"/>
      <c r="TBG7" s="36"/>
      <c r="TBH7" s="36"/>
      <c r="TBI7" s="36"/>
      <c r="TBJ7" s="36"/>
      <c r="TBK7" s="36"/>
      <c r="TBL7" s="36"/>
      <c r="TBM7" s="36"/>
      <c r="TBN7" s="36"/>
      <c r="TBO7" s="36"/>
      <c r="TBP7" s="36"/>
      <c r="TBQ7" s="36"/>
      <c r="TBR7" s="36"/>
      <c r="TBS7" s="36"/>
      <c r="TBT7" s="36"/>
      <c r="TBU7" s="36"/>
      <c r="TBV7" s="36"/>
      <c r="TBW7" s="36"/>
      <c r="TBX7" s="36"/>
      <c r="TBY7" s="36"/>
      <c r="TBZ7" s="36"/>
      <c r="TCA7" s="36"/>
      <c r="TCB7" s="36"/>
      <c r="TCC7" s="36"/>
      <c r="TCD7" s="36"/>
      <c r="TCE7" s="36"/>
      <c r="TCF7" s="36"/>
      <c r="TCG7" s="36"/>
      <c r="TCH7" s="36"/>
      <c r="TCI7" s="36"/>
      <c r="TCJ7" s="36"/>
      <c r="TCK7" s="36"/>
      <c r="TCL7" s="36"/>
      <c r="TCM7" s="36"/>
      <c r="TCN7" s="36"/>
      <c r="TCO7" s="36"/>
      <c r="TCP7" s="36"/>
      <c r="TCQ7" s="36"/>
      <c r="TCR7" s="36"/>
      <c r="TCS7" s="36"/>
      <c r="TCT7" s="36"/>
      <c r="TCU7" s="36"/>
      <c r="TCV7" s="36"/>
      <c r="TCW7" s="36"/>
      <c r="TCX7" s="36"/>
      <c r="TCY7" s="36"/>
      <c r="TCZ7" s="36"/>
      <c r="TDA7" s="36"/>
      <c r="TDB7" s="36"/>
      <c r="TDC7" s="36"/>
      <c r="TDD7" s="36"/>
      <c r="TDE7" s="36"/>
      <c r="TDF7" s="36"/>
      <c r="TDG7" s="36"/>
      <c r="TDH7" s="36"/>
      <c r="TDI7" s="36"/>
      <c r="TDJ7" s="36"/>
      <c r="TDK7" s="36"/>
      <c r="TDL7" s="36"/>
      <c r="TDM7" s="36"/>
      <c r="TDN7" s="36"/>
      <c r="TDO7" s="36"/>
      <c r="TDP7" s="36"/>
      <c r="TDQ7" s="36"/>
      <c r="TDR7" s="36"/>
      <c r="TDS7" s="36"/>
      <c r="TDT7" s="36"/>
      <c r="TDU7" s="36"/>
      <c r="TDV7" s="36"/>
      <c r="TDW7" s="36"/>
      <c r="TDX7" s="36"/>
      <c r="TDY7" s="36"/>
      <c r="TDZ7" s="36"/>
      <c r="TEA7" s="36"/>
      <c r="TEB7" s="36"/>
      <c r="TEC7" s="36"/>
      <c r="TED7" s="36"/>
      <c r="TEE7" s="36"/>
      <c r="TEF7" s="36"/>
      <c r="TEG7" s="36"/>
      <c r="TEH7" s="36"/>
      <c r="TEI7" s="36"/>
      <c r="TEJ7" s="36"/>
      <c r="TEK7" s="36"/>
      <c r="TEL7" s="36"/>
      <c r="TEM7" s="36"/>
      <c r="TEN7" s="36"/>
      <c r="TEO7" s="36"/>
      <c r="TEP7" s="36"/>
      <c r="TEQ7" s="36"/>
      <c r="TER7" s="36"/>
      <c r="TES7" s="36"/>
      <c r="TET7" s="36"/>
      <c r="TEU7" s="36"/>
      <c r="TEV7" s="36"/>
      <c r="TEW7" s="36"/>
      <c r="TEX7" s="36"/>
      <c r="TEY7" s="36"/>
      <c r="TEZ7" s="36"/>
      <c r="TFA7" s="36"/>
      <c r="TFB7" s="36"/>
      <c r="TFC7" s="36"/>
      <c r="TFD7" s="36"/>
      <c r="TFE7" s="36"/>
      <c r="TFF7" s="36"/>
      <c r="TFG7" s="36"/>
      <c r="TFH7" s="36"/>
      <c r="TFI7" s="36"/>
      <c r="TFJ7" s="36"/>
      <c r="TFK7" s="36"/>
      <c r="TFL7" s="36"/>
      <c r="TFM7" s="36"/>
      <c r="TFN7" s="36"/>
      <c r="TFO7" s="36"/>
      <c r="TFP7" s="36"/>
      <c r="TFQ7" s="36"/>
      <c r="TFR7" s="36"/>
      <c r="TFS7" s="36"/>
      <c r="TFT7" s="36"/>
      <c r="TFU7" s="36"/>
      <c r="TFV7" s="36"/>
      <c r="TFW7" s="36"/>
      <c r="TFX7" s="36"/>
      <c r="TFY7" s="36"/>
      <c r="TFZ7" s="36"/>
      <c r="TGA7" s="36"/>
      <c r="TGB7" s="36"/>
      <c r="TGC7" s="36"/>
      <c r="TGD7" s="36"/>
      <c r="TGE7" s="36"/>
      <c r="TGF7" s="36"/>
      <c r="TGG7" s="36"/>
      <c r="TGH7" s="36"/>
      <c r="TGI7" s="36"/>
      <c r="TGJ7" s="36"/>
      <c r="TGK7" s="36"/>
      <c r="TGL7" s="36"/>
      <c r="TGM7" s="36"/>
      <c r="TGN7" s="36"/>
      <c r="TGO7" s="36"/>
      <c r="TGP7" s="36"/>
      <c r="TGQ7" s="36"/>
      <c r="TGR7" s="36"/>
      <c r="TGS7" s="36"/>
      <c r="TGT7" s="36"/>
      <c r="TGU7" s="36"/>
      <c r="TGV7" s="36"/>
      <c r="TGW7" s="36"/>
      <c r="TGX7" s="36"/>
      <c r="TGY7" s="36"/>
      <c r="TGZ7" s="36"/>
      <c r="THA7" s="36"/>
      <c r="THB7" s="36"/>
      <c r="THC7" s="36"/>
      <c r="THD7" s="36"/>
      <c r="THE7" s="36"/>
      <c r="THF7" s="36"/>
      <c r="THG7" s="36"/>
      <c r="THH7" s="36"/>
      <c r="THI7" s="36"/>
      <c r="THJ7" s="36"/>
      <c r="THK7" s="36"/>
      <c r="THL7" s="36"/>
      <c r="THM7" s="36"/>
      <c r="THN7" s="36"/>
      <c r="THO7" s="36"/>
      <c r="THP7" s="36"/>
      <c r="THQ7" s="36"/>
      <c r="THR7" s="36"/>
      <c r="THS7" s="36"/>
      <c r="THT7" s="36"/>
      <c r="THU7" s="36"/>
      <c r="THV7" s="36"/>
      <c r="THW7" s="36"/>
      <c r="THX7" s="36"/>
      <c r="THY7" s="36"/>
      <c r="THZ7" s="36"/>
      <c r="TIA7" s="36"/>
      <c r="TIB7" s="36"/>
      <c r="TIC7" s="36"/>
      <c r="TID7" s="36"/>
      <c r="TIE7" s="36"/>
      <c r="TIF7" s="36"/>
      <c r="TIG7" s="36"/>
      <c r="TIH7" s="36"/>
      <c r="TII7" s="36"/>
      <c r="TIJ7" s="36"/>
      <c r="TIK7" s="36"/>
      <c r="TIL7" s="36"/>
      <c r="TIM7" s="36"/>
      <c r="TIN7" s="36"/>
      <c r="TIO7" s="36"/>
      <c r="TIP7" s="36"/>
      <c r="TIQ7" s="36"/>
      <c r="TIR7" s="36"/>
      <c r="TIS7" s="36"/>
      <c r="TIT7" s="36"/>
      <c r="TIU7" s="36"/>
      <c r="TIV7" s="36"/>
      <c r="TIW7" s="36"/>
      <c r="TIX7" s="36"/>
      <c r="TIY7" s="36"/>
      <c r="TIZ7" s="36"/>
      <c r="TJA7" s="36"/>
      <c r="TJB7" s="36"/>
      <c r="TJC7" s="36"/>
      <c r="TJD7" s="36"/>
      <c r="TJE7" s="36"/>
      <c r="TJF7" s="36"/>
      <c r="TJG7" s="36"/>
      <c r="TJH7" s="36"/>
      <c r="TJI7" s="36"/>
      <c r="TJJ7" s="36"/>
      <c r="TJK7" s="36"/>
      <c r="TJL7" s="36"/>
      <c r="TJM7" s="36"/>
      <c r="TJN7" s="36"/>
      <c r="TJO7" s="36"/>
      <c r="TJP7" s="36"/>
      <c r="TJQ7" s="36"/>
      <c r="TJR7" s="36"/>
      <c r="TJS7" s="36"/>
      <c r="TJT7" s="36"/>
      <c r="TJU7" s="36"/>
      <c r="TJV7" s="36"/>
      <c r="TJW7" s="36"/>
      <c r="TJX7" s="36"/>
      <c r="TJY7" s="36"/>
      <c r="TJZ7" s="36"/>
      <c r="TKA7" s="36"/>
      <c r="TKB7" s="36"/>
      <c r="TKC7" s="36"/>
      <c r="TKD7" s="36"/>
      <c r="TKE7" s="36"/>
      <c r="TKF7" s="36"/>
      <c r="TKG7" s="36"/>
      <c r="TKH7" s="36"/>
      <c r="TKI7" s="36"/>
      <c r="TKJ7" s="36"/>
      <c r="TKK7" s="36"/>
      <c r="TKL7" s="36"/>
      <c r="TKM7" s="36"/>
      <c r="TKN7" s="36"/>
      <c r="TKO7" s="36"/>
      <c r="TKP7" s="36"/>
      <c r="TKQ7" s="36"/>
      <c r="TKR7" s="36"/>
      <c r="TKS7" s="36"/>
      <c r="TKT7" s="36"/>
      <c r="TKU7" s="36"/>
      <c r="TKV7" s="36"/>
      <c r="TKW7" s="36"/>
      <c r="TKX7" s="36"/>
      <c r="TKY7" s="36"/>
      <c r="TKZ7" s="36"/>
      <c r="TLA7" s="36"/>
      <c r="TLB7" s="36"/>
      <c r="TLC7" s="36"/>
      <c r="TLD7" s="36"/>
      <c r="TLE7" s="36"/>
      <c r="TLF7" s="36"/>
      <c r="TLG7" s="36"/>
      <c r="TLH7" s="36"/>
      <c r="TLI7" s="36"/>
      <c r="TLJ7" s="36"/>
      <c r="TLK7" s="36"/>
      <c r="TLL7" s="36"/>
      <c r="TLM7" s="36"/>
      <c r="TLN7" s="36"/>
      <c r="TLO7" s="36"/>
      <c r="TLP7" s="36"/>
      <c r="TLQ7" s="36"/>
      <c r="TLR7" s="36"/>
      <c r="TLS7" s="36"/>
      <c r="TLT7" s="36"/>
      <c r="TLU7" s="36"/>
      <c r="TLV7" s="36"/>
      <c r="TLW7" s="36"/>
      <c r="TLX7" s="36"/>
      <c r="TLY7" s="36"/>
      <c r="TLZ7" s="36"/>
      <c r="TMA7" s="36"/>
      <c r="TMB7" s="36"/>
      <c r="TMC7" s="36"/>
      <c r="TMD7" s="36"/>
      <c r="TME7" s="36"/>
      <c r="TMF7" s="36"/>
      <c r="TMG7" s="36"/>
      <c r="TMH7" s="36"/>
      <c r="TMI7" s="36"/>
      <c r="TMJ7" s="36"/>
      <c r="TMK7" s="36"/>
      <c r="TML7" s="36"/>
      <c r="TMM7" s="36"/>
      <c r="TMN7" s="36"/>
      <c r="TMO7" s="36"/>
      <c r="TMP7" s="36"/>
      <c r="TMQ7" s="36"/>
      <c r="TMR7" s="36"/>
      <c r="TMS7" s="36"/>
      <c r="TMT7" s="36"/>
      <c r="TMU7" s="36"/>
      <c r="TMV7" s="36"/>
      <c r="TMW7" s="36"/>
      <c r="TMX7" s="36"/>
      <c r="TMY7" s="36"/>
      <c r="TMZ7" s="36"/>
      <c r="TNA7" s="36"/>
      <c r="TNB7" s="36"/>
      <c r="TNC7" s="36"/>
      <c r="TND7" s="36"/>
      <c r="TNE7" s="36"/>
      <c r="TNF7" s="36"/>
      <c r="TNG7" s="36"/>
      <c r="TNH7" s="36"/>
      <c r="TNI7" s="36"/>
      <c r="TNJ7" s="36"/>
      <c r="TNK7" s="36"/>
      <c r="TNL7" s="36"/>
      <c r="TNM7" s="36"/>
      <c r="TNN7" s="36"/>
      <c r="TNO7" s="36"/>
      <c r="TNP7" s="36"/>
      <c r="TNQ7" s="36"/>
      <c r="TNR7" s="36"/>
      <c r="TNS7" s="36"/>
      <c r="TNT7" s="36"/>
      <c r="TNU7" s="36"/>
      <c r="TNV7" s="36"/>
      <c r="TNW7" s="36"/>
      <c r="TNX7" s="36"/>
      <c r="TNY7" s="36"/>
      <c r="TNZ7" s="36"/>
      <c r="TOA7" s="36"/>
      <c r="TOB7" s="36"/>
      <c r="TOC7" s="36"/>
      <c r="TOD7" s="36"/>
      <c r="TOE7" s="36"/>
      <c r="TOF7" s="36"/>
      <c r="TOG7" s="36"/>
      <c r="TOH7" s="36"/>
      <c r="TOI7" s="36"/>
      <c r="TOJ7" s="36"/>
      <c r="TOK7" s="36"/>
      <c r="TOL7" s="36"/>
      <c r="TOM7" s="36"/>
      <c r="TON7" s="36"/>
      <c r="TOO7" s="36"/>
      <c r="TOP7" s="36"/>
      <c r="TOQ7" s="36"/>
      <c r="TOR7" s="36"/>
      <c r="TOS7" s="36"/>
      <c r="TOT7" s="36"/>
      <c r="TOU7" s="36"/>
      <c r="TOV7" s="36"/>
      <c r="TOW7" s="36"/>
      <c r="TOX7" s="36"/>
      <c r="TOY7" s="36"/>
      <c r="TOZ7" s="36"/>
      <c r="TPA7" s="36"/>
      <c r="TPB7" s="36"/>
      <c r="TPC7" s="36"/>
      <c r="TPD7" s="36"/>
      <c r="TPE7" s="36"/>
      <c r="TPF7" s="36"/>
      <c r="TPG7" s="36"/>
      <c r="TPH7" s="36"/>
      <c r="TPI7" s="36"/>
      <c r="TPJ7" s="36"/>
      <c r="TPK7" s="36"/>
      <c r="TPL7" s="36"/>
      <c r="TPM7" s="36"/>
      <c r="TPN7" s="36"/>
      <c r="TPO7" s="36"/>
      <c r="TPP7" s="36"/>
      <c r="TPQ7" s="36"/>
      <c r="TPR7" s="36"/>
      <c r="TPS7" s="36"/>
      <c r="TPT7" s="36"/>
      <c r="TPU7" s="36"/>
      <c r="TPV7" s="36"/>
      <c r="TPW7" s="36"/>
      <c r="TPX7" s="36"/>
      <c r="TPY7" s="36"/>
      <c r="TPZ7" s="36"/>
      <c r="TQA7" s="36"/>
      <c r="TQB7" s="36"/>
      <c r="TQC7" s="36"/>
      <c r="TQD7" s="36"/>
      <c r="TQE7" s="36"/>
      <c r="TQF7" s="36"/>
      <c r="TQG7" s="36"/>
      <c r="TQH7" s="36"/>
      <c r="TQI7" s="36"/>
      <c r="TQJ7" s="36"/>
      <c r="TQK7" s="36"/>
      <c r="TQL7" s="36"/>
      <c r="TQM7" s="36"/>
      <c r="TQN7" s="36"/>
      <c r="TQO7" s="36"/>
      <c r="TQP7" s="36"/>
      <c r="TQQ7" s="36"/>
      <c r="TQR7" s="36"/>
      <c r="TQS7" s="36"/>
      <c r="TQT7" s="36"/>
      <c r="TQU7" s="36"/>
      <c r="TQV7" s="36"/>
      <c r="TQW7" s="36"/>
      <c r="TQX7" s="36"/>
      <c r="TQY7" s="36"/>
      <c r="TQZ7" s="36"/>
      <c r="TRA7" s="36"/>
      <c r="TRB7" s="36"/>
      <c r="TRC7" s="36"/>
      <c r="TRD7" s="36"/>
      <c r="TRE7" s="36"/>
      <c r="TRF7" s="36"/>
      <c r="TRG7" s="36"/>
      <c r="TRH7" s="36"/>
      <c r="TRI7" s="36"/>
      <c r="TRJ7" s="36"/>
      <c r="TRK7" s="36"/>
      <c r="TRL7" s="36"/>
      <c r="TRM7" s="36"/>
      <c r="TRN7" s="36"/>
      <c r="TRO7" s="36"/>
      <c r="TRP7" s="36"/>
      <c r="TRQ7" s="36"/>
      <c r="TRR7" s="36"/>
      <c r="TRS7" s="36"/>
      <c r="TRT7" s="36"/>
      <c r="TRU7" s="36"/>
      <c r="TRV7" s="36"/>
      <c r="TRW7" s="36"/>
      <c r="TRX7" s="36"/>
      <c r="TRY7" s="36"/>
      <c r="TRZ7" s="36"/>
      <c r="TSA7" s="36"/>
      <c r="TSB7" s="36"/>
      <c r="TSC7" s="36"/>
      <c r="TSD7" s="36"/>
      <c r="TSE7" s="36"/>
      <c r="TSF7" s="36"/>
      <c r="TSG7" s="36"/>
      <c r="TSH7" s="36"/>
      <c r="TSI7" s="36"/>
      <c r="TSJ7" s="36"/>
      <c r="TSK7" s="36"/>
      <c r="TSL7" s="36"/>
      <c r="TSM7" s="36"/>
      <c r="TSN7" s="36"/>
      <c r="TSO7" s="36"/>
      <c r="TSP7" s="36"/>
      <c r="TSQ7" s="36"/>
      <c r="TSR7" s="36"/>
      <c r="TSS7" s="36"/>
      <c r="TST7" s="36"/>
      <c r="TSU7" s="36"/>
      <c r="TSV7" s="36"/>
      <c r="TSW7" s="36"/>
      <c r="TSX7" s="36"/>
      <c r="TSY7" s="36"/>
      <c r="TSZ7" s="36"/>
      <c r="TTA7" s="36"/>
      <c r="TTB7" s="36"/>
      <c r="TTC7" s="36"/>
      <c r="TTD7" s="36"/>
      <c r="TTE7" s="36"/>
      <c r="TTF7" s="36"/>
      <c r="TTG7" s="36"/>
      <c r="TTH7" s="36"/>
      <c r="TTI7" s="36"/>
      <c r="TTJ7" s="36"/>
      <c r="TTK7" s="36"/>
      <c r="TTL7" s="36"/>
      <c r="TTM7" s="36"/>
      <c r="TTN7" s="36"/>
      <c r="TTO7" s="36"/>
      <c r="TTP7" s="36"/>
      <c r="TTQ7" s="36"/>
      <c r="TTR7" s="36"/>
      <c r="TTS7" s="36"/>
      <c r="TTT7" s="36"/>
      <c r="TTU7" s="36"/>
      <c r="TTV7" s="36"/>
      <c r="TTW7" s="36"/>
      <c r="TTX7" s="36"/>
      <c r="TTY7" s="36"/>
      <c r="TTZ7" s="36"/>
      <c r="TUA7" s="36"/>
      <c r="TUB7" s="36"/>
      <c r="TUC7" s="36"/>
      <c r="TUD7" s="36"/>
      <c r="TUE7" s="36"/>
      <c r="TUF7" s="36"/>
      <c r="TUG7" s="36"/>
      <c r="TUH7" s="36"/>
      <c r="TUI7" s="36"/>
      <c r="TUJ7" s="36"/>
      <c r="TUK7" s="36"/>
      <c r="TUL7" s="36"/>
      <c r="TUM7" s="36"/>
      <c r="TUN7" s="36"/>
      <c r="TUO7" s="36"/>
      <c r="TUP7" s="36"/>
      <c r="TUQ7" s="36"/>
      <c r="TUR7" s="36"/>
      <c r="TUS7" s="36"/>
      <c r="TUT7" s="36"/>
      <c r="TUU7" s="36"/>
      <c r="TUV7" s="36"/>
      <c r="TUW7" s="36"/>
      <c r="TUX7" s="36"/>
      <c r="TUY7" s="36"/>
      <c r="TUZ7" s="36"/>
      <c r="TVA7" s="36"/>
      <c r="TVB7" s="36"/>
      <c r="TVC7" s="36"/>
      <c r="TVD7" s="36"/>
      <c r="TVE7" s="36"/>
      <c r="TVF7" s="36"/>
      <c r="TVG7" s="36"/>
      <c r="TVH7" s="36"/>
      <c r="TVI7" s="36"/>
      <c r="TVJ7" s="36"/>
      <c r="TVK7" s="36"/>
      <c r="TVL7" s="36"/>
      <c r="TVM7" s="36"/>
      <c r="TVN7" s="36"/>
      <c r="TVO7" s="36"/>
      <c r="TVP7" s="36"/>
      <c r="TVQ7" s="36"/>
      <c r="TVR7" s="36"/>
      <c r="TVS7" s="36"/>
      <c r="TVT7" s="36"/>
      <c r="TVU7" s="36"/>
      <c r="TVV7" s="36"/>
      <c r="TVW7" s="36"/>
      <c r="TVX7" s="36"/>
      <c r="TVY7" s="36"/>
      <c r="TVZ7" s="36"/>
      <c r="TWA7" s="36"/>
      <c r="TWB7" s="36"/>
      <c r="TWC7" s="36"/>
      <c r="TWD7" s="36"/>
      <c r="TWE7" s="36"/>
      <c r="TWF7" s="36"/>
      <c r="TWG7" s="36"/>
      <c r="TWH7" s="36"/>
      <c r="TWI7" s="36"/>
      <c r="TWJ7" s="36"/>
      <c r="TWK7" s="36"/>
      <c r="TWL7" s="36"/>
      <c r="TWM7" s="36"/>
      <c r="TWN7" s="36"/>
      <c r="TWO7" s="36"/>
      <c r="TWP7" s="36"/>
      <c r="TWQ7" s="36"/>
      <c r="TWR7" s="36"/>
      <c r="TWS7" s="36"/>
      <c r="TWT7" s="36"/>
      <c r="TWU7" s="36"/>
      <c r="TWV7" s="36"/>
      <c r="TWW7" s="36"/>
      <c r="TWX7" s="36"/>
      <c r="TWY7" s="36"/>
      <c r="TWZ7" s="36"/>
      <c r="TXA7" s="36"/>
      <c r="TXB7" s="36"/>
      <c r="TXC7" s="36"/>
      <c r="TXD7" s="36"/>
      <c r="TXE7" s="36"/>
      <c r="TXF7" s="36"/>
      <c r="TXG7" s="36"/>
      <c r="TXH7" s="36"/>
      <c r="TXI7" s="36"/>
      <c r="TXJ7" s="36"/>
      <c r="TXK7" s="36"/>
      <c r="TXL7" s="36"/>
      <c r="TXM7" s="36"/>
      <c r="TXN7" s="36"/>
      <c r="TXO7" s="36"/>
      <c r="TXP7" s="36"/>
      <c r="TXQ7" s="36"/>
      <c r="TXR7" s="36"/>
      <c r="TXS7" s="36"/>
      <c r="TXT7" s="36"/>
      <c r="TXU7" s="36"/>
      <c r="TXV7" s="36"/>
      <c r="TXW7" s="36"/>
      <c r="TXX7" s="36"/>
      <c r="TXY7" s="36"/>
      <c r="TXZ7" s="36"/>
      <c r="TYA7" s="36"/>
      <c r="TYB7" s="36"/>
      <c r="TYC7" s="36"/>
      <c r="TYD7" s="36"/>
      <c r="TYE7" s="36"/>
      <c r="TYF7" s="36"/>
      <c r="TYG7" s="36"/>
      <c r="TYH7" s="36"/>
      <c r="TYI7" s="36"/>
      <c r="TYJ7" s="36"/>
      <c r="TYK7" s="36"/>
      <c r="TYL7" s="36"/>
      <c r="TYM7" s="36"/>
      <c r="TYN7" s="36"/>
      <c r="TYO7" s="36"/>
      <c r="TYP7" s="36"/>
      <c r="TYQ7" s="36"/>
      <c r="TYR7" s="36"/>
      <c r="TYS7" s="36"/>
      <c r="TYT7" s="36"/>
      <c r="TYU7" s="36"/>
      <c r="TYV7" s="36"/>
      <c r="TYW7" s="36"/>
      <c r="TYX7" s="36"/>
      <c r="TYY7" s="36"/>
      <c r="TYZ7" s="36"/>
      <c r="TZA7" s="36"/>
      <c r="TZB7" s="36"/>
      <c r="TZC7" s="36"/>
      <c r="TZD7" s="36"/>
      <c r="TZE7" s="36"/>
      <c r="TZF7" s="36"/>
      <c r="TZG7" s="36"/>
      <c r="TZH7" s="36"/>
      <c r="TZI7" s="36"/>
      <c r="TZJ7" s="36"/>
      <c r="TZK7" s="36"/>
      <c r="TZL7" s="36"/>
      <c r="TZM7" s="36"/>
      <c r="TZN7" s="36"/>
      <c r="TZO7" s="36"/>
      <c r="TZP7" s="36"/>
      <c r="TZQ7" s="36"/>
      <c r="TZR7" s="36"/>
      <c r="TZS7" s="36"/>
      <c r="TZT7" s="36"/>
      <c r="TZU7" s="36"/>
      <c r="TZV7" s="36"/>
      <c r="TZW7" s="36"/>
      <c r="TZX7" s="36"/>
      <c r="TZY7" s="36"/>
      <c r="TZZ7" s="36"/>
      <c r="UAA7" s="36"/>
      <c r="UAB7" s="36"/>
      <c r="UAC7" s="36"/>
      <c r="UAD7" s="36"/>
      <c r="UAE7" s="36"/>
      <c r="UAF7" s="36"/>
      <c r="UAG7" s="36"/>
      <c r="UAH7" s="36"/>
      <c r="UAI7" s="36"/>
      <c r="UAJ7" s="36"/>
      <c r="UAK7" s="36"/>
      <c r="UAL7" s="36"/>
      <c r="UAM7" s="36"/>
      <c r="UAN7" s="36"/>
      <c r="UAO7" s="36"/>
      <c r="UAP7" s="36"/>
      <c r="UAQ7" s="36"/>
      <c r="UAR7" s="36"/>
      <c r="UAS7" s="36"/>
      <c r="UAT7" s="36"/>
      <c r="UAU7" s="36"/>
      <c r="UAV7" s="36"/>
      <c r="UAW7" s="36"/>
      <c r="UAX7" s="36"/>
      <c r="UAY7" s="36"/>
      <c r="UAZ7" s="36"/>
      <c r="UBA7" s="36"/>
      <c r="UBB7" s="36"/>
      <c r="UBC7" s="36"/>
      <c r="UBD7" s="36"/>
      <c r="UBE7" s="36"/>
      <c r="UBF7" s="36"/>
      <c r="UBG7" s="36"/>
      <c r="UBH7" s="36"/>
      <c r="UBI7" s="36"/>
      <c r="UBJ7" s="36"/>
      <c r="UBK7" s="36"/>
      <c r="UBL7" s="36"/>
      <c r="UBM7" s="36"/>
      <c r="UBN7" s="36"/>
      <c r="UBO7" s="36"/>
      <c r="UBP7" s="36"/>
      <c r="UBQ7" s="36"/>
      <c r="UBR7" s="36"/>
      <c r="UBS7" s="36"/>
      <c r="UBT7" s="36"/>
      <c r="UBU7" s="36"/>
      <c r="UBV7" s="36"/>
      <c r="UBW7" s="36"/>
      <c r="UBX7" s="36"/>
      <c r="UBY7" s="36"/>
      <c r="UBZ7" s="36"/>
      <c r="UCA7" s="36"/>
      <c r="UCB7" s="36"/>
      <c r="UCC7" s="36"/>
      <c r="UCD7" s="36"/>
      <c r="UCE7" s="36"/>
      <c r="UCF7" s="36"/>
      <c r="UCG7" s="36"/>
      <c r="UCH7" s="36"/>
      <c r="UCI7" s="36"/>
      <c r="UCJ7" s="36"/>
      <c r="UCK7" s="36"/>
      <c r="UCL7" s="36"/>
      <c r="UCM7" s="36"/>
      <c r="UCN7" s="36"/>
      <c r="UCO7" s="36"/>
      <c r="UCP7" s="36"/>
      <c r="UCQ7" s="36"/>
      <c r="UCR7" s="36"/>
      <c r="UCS7" s="36"/>
      <c r="UCT7" s="36"/>
      <c r="UCU7" s="36"/>
      <c r="UCV7" s="36"/>
      <c r="UCW7" s="36"/>
      <c r="UCX7" s="36"/>
      <c r="UCY7" s="36"/>
      <c r="UCZ7" s="36"/>
      <c r="UDA7" s="36"/>
      <c r="UDB7" s="36"/>
      <c r="UDC7" s="36"/>
      <c r="UDD7" s="36"/>
      <c r="UDE7" s="36"/>
      <c r="UDF7" s="36"/>
      <c r="UDG7" s="36"/>
      <c r="UDH7" s="36"/>
      <c r="UDI7" s="36"/>
      <c r="UDJ7" s="36"/>
      <c r="UDK7" s="36"/>
      <c r="UDL7" s="36"/>
      <c r="UDM7" s="36"/>
      <c r="UDN7" s="36"/>
      <c r="UDO7" s="36"/>
      <c r="UDP7" s="36"/>
      <c r="UDQ7" s="36"/>
      <c r="UDR7" s="36"/>
      <c r="UDS7" s="36"/>
      <c r="UDT7" s="36"/>
      <c r="UDU7" s="36"/>
      <c r="UDV7" s="36"/>
      <c r="UDW7" s="36"/>
      <c r="UDX7" s="36"/>
      <c r="UDY7" s="36"/>
      <c r="UDZ7" s="36"/>
      <c r="UEA7" s="36"/>
      <c r="UEB7" s="36"/>
      <c r="UEC7" s="36"/>
      <c r="UED7" s="36"/>
      <c r="UEE7" s="36"/>
      <c r="UEF7" s="36"/>
      <c r="UEG7" s="36"/>
      <c r="UEH7" s="36"/>
      <c r="UEI7" s="36"/>
      <c r="UEJ7" s="36"/>
      <c r="UEK7" s="36"/>
      <c r="UEL7" s="36"/>
      <c r="UEM7" s="36"/>
      <c r="UEN7" s="36"/>
      <c r="UEO7" s="36"/>
      <c r="UEP7" s="36"/>
      <c r="UEQ7" s="36"/>
      <c r="UER7" s="36"/>
      <c r="UES7" s="36"/>
      <c r="UET7" s="36"/>
      <c r="UEU7" s="36"/>
      <c r="UEV7" s="36"/>
      <c r="UEW7" s="36"/>
      <c r="UEX7" s="36"/>
      <c r="UEY7" s="36"/>
      <c r="UEZ7" s="36"/>
      <c r="UFA7" s="36"/>
      <c r="UFB7" s="36"/>
      <c r="UFC7" s="36"/>
      <c r="UFD7" s="36"/>
      <c r="UFE7" s="36"/>
      <c r="UFF7" s="36"/>
      <c r="UFG7" s="36"/>
      <c r="UFH7" s="36"/>
      <c r="UFI7" s="36"/>
      <c r="UFJ7" s="36"/>
      <c r="UFK7" s="36"/>
      <c r="UFL7" s="36"/>
      <c r="UFM7" s="36"/>
      <c r="UFN7" s="36"/>
      <c r="UFO7" s="36"/>
      <c r="UFP7" s="36"/>
      <c r="UFQ7" s="36"/>
      <c r="UFR7" s="36"/>
      <c r="UFS7" s="36"/>
      <c r="UFT7" s="36"/>
      <c r="UFU7" s="36"/>
      <c r="UFV7" s="36"/>
      <c r="UFW7" s="36"/>
      <c r="UFX7" s="36"/>
      <c r="UFY7" s="36"/>
      <c r="UFZ7" s="36"/>
      <c r="UGA7" s="36"/>
      <c r="UGB7" s="36"/>
      <c r="UGC7" s="36"/>
      <c r="UGD7" s="36"/>
      <c r="UGE7" s="36"/>
      <c r="UGF7" s="36"/>
      <c r="UGG7" s="36"/>
      <c r="UGH7" s="36"/>
      <c r="UGI7" s="36"/>
      <c r="UGJ7" s="36"/>
      <c r="UGK7" s="36"/>
      <c r="UGL7" s="36"/>
      <c r="UGM7" s="36"/>
      <c r="UGN7" s="36"/>
      <c r="UGO7" s="36"/>
      <c r="UGP7" s="36"/>
      <c r="UGQ7" s="36"/>
      <c r="UGR7" s="36"/>
      <c r="UGS7" s="36"/>
      <c r="UGT7" s="36"/>
      <c r="UGU7" s="36"/>
      <c r="UGV7" s="36"/>
      <c r="UGW7" s="36"/>
      <c r="UGX7" s="36"/>
      <c r="UGY7" s="36"/>
      <c r="UGZ7" s="36"/>
      <c r="UHA7" s="36"/>
      <c r="UHB7" s="36"/>
      <c r="UHC7" s="36"/>
      <c r="UHD7" s="36"/>
      <c r="UHE7" s="36"/>
      <c r="UHF7" s="36"/>
      <c r="UHG7" s="36"/>
      <c r="UHH7" s="36"/>
      <c r="UHI7" s="36"/>
      <c r="UHJ7" s="36"/>
      <c r="UHK7" s="36"/>
      <c r="UHL7" s="36"/>
      <c r="UHM7" s="36"/>
      <c r="UHN7" s="36"/>
      <c r="UHO7" s="36"/>
      <c r="UHP7" s="36"/>
      <c r="UHQ7" s="36"/>
      <c r="UHR7" s="36"/>
      <c r="UHS7" s="36"/>
      <c r="UHT7" s="36"/>
      <c r="UHU7" s="36"/>
      <c r="UHV7" s="36"/>
      <c r="UHW7" s="36"/>
      <c r="UHX7" s="36"/>
      <c r="UHY7" s="36"/>
      <c r="UHZ7" s="36"/>
      <c r="UIA7" s="36"/>
      <c r="UIB7" s="36"/>
      <c r="UIC7" s="36"/>
      <c r="UID7" s="36"/>
      <c r="UIE7" s="36"/>
      <c r="UIF7" s="36"/>
      <c r="UIG7" s="36"/>
      <c r="UIH7" s="36"/>
      <c r="UII7" s="36"/>
      <c r="UIJ7" s="36"/>
      <c r="UIK7" s="36"/>
      <c r="UIL7" s="36"/>
      <c r="UIM7" s="36"/>
      <c r="UIN7" s="36"/>
      <c r="UIO7" s="36"/>
      <c r="UIP7" s="36"/>
      <c r="UIQ7" s="36"/>
      <c r="UIR7" s="36"/>
      <c r="UIS7" s="36"/>
      <c r="UIT7" s="36"/>
      <c r="UIU7" s="36"/>
      <c r="UIV7" s="36"/>
      <c r="UIW7" s="36"/>
      <c r="UIX7" s="36"/>
      <c r="UIY7" s="36"/>
      <c r="UIZ7" s="36"/>
      <c r="UJA7" s="36"/>
      <c r="UJB7" s="36"/>
      <c r="UJC7" s="36"/>
      <c r="UJD7" s="36"/>
      <c r="UJE7" s="36"/>
      <c r="UJF7" s="36"/>
      <c r="UJG7" s="36"/>
      <c r="UJH7" s="36"/>
      <c r="UJI7" s="36"/>
      <c r="UJJ7" s="36"/>
      <c r="UJK7" s="36"/>
      <c r="UJL7" s="36"/>
      <c r="UJM7" s="36"/>
      <c r="UJN7" s="36"/>
      <c r="UJO7" s="36"/>
      <c r="UJP7" s="36"/>
      <c r="UJQ7" s="36"/>
      <c r="UJR7" s="36"/>
      <c r="UJS7" s="36"/>
      <c r="UJT7" s="36"/>
      <c r="UJU7" s="36"/>
      <c r="UJV7" s="36"/>
      <c r="UJW7" s="36"/>
      <c r="UJX7" s="36"/>
      <c r="UJY7" s="36"/>
      <c r="UJZ7" s="36"/>
      <c r="UKA7" s="36"/>
      <c r="UKB7" s="36"/>
      <c r="UKC7" s="36"/>
      <c r="UKD7" s="36"/>
      <c r="UKE7" s="36"/>
      <c r="UKF7" s="36"/>
      <c r="UKG7" s="36"/>
      <c r="UKH7" s="36"/>
      <c r="UKI7" s="36"/>
      <c r="UKJ7" s="36"/>
      <c r="UKK7" s="36"/>
      <c r="UKL7" s="36"/>
      <c r="UKM7" s="36"/>
      <c r="UKN7" s="36"/>
      <c r="UKO7" s="36"/>
      <c r="UKP7" s="36"/>
      <c r="UKQ7" s="36"/>
      <c r="UKR7" s="36"/>
      <c r="UKS7" s="36"/>
      <c r="UKT7" s="36"/>
      <c r="UKU7" s="36"/>
      <c r="UKV7" s="36"/>
      <c r="UKW7" s="36"/>
      <c r="UKX7" s="36"/>
      <c r="UKY7" s="36"/>
      <c r="UKZ7" s="36"/>
      <c r="ULA7" s="36"/>
      <c r="ULB7" s="36"/>
      <c r="ULC7" s="36"/>
      <c r="ULD7" s="36"/>
      <c r="ULE7" s="36"/>
      <c r="ULF7" s="36"/>
      <c r="ULG7" s="36"/>
      <c r="ULH7" s="36"/>
      <c r="ULI7" s="36"/>
      <c r="ULJ7" s="36"/>
      <c r="ULK7" s="36"/>
      <c r="ULL7" s="36"/>
      <c r="ULM7" s="36"/>
      <c r="ULN7" s="36"/>
      <c r="ULO7" s="36"/>
      <c r="ULP7" s="36"/>
      <c r="ULQ7" s="36"/>
      <c r="ULR7" s="36"/>
      <c r="ULS7" s="36"/>
      <c r="ULT7" s="36"/>
      <c r="ULU7" s="36"/>
      <c r="ULV7" s="36"/>
      <c r="ULW7" s="36"/>
      <c r="ULX7" s="36"/>
      <c r="ULY7" s="36"/>
      <c r="ULZ7" s="36"/>
      <c r="UMA7" s="36"/>
      <c r="UMB7" s="36"/>
      <c r="UMC7" s="36"/>
      <c r="UMD7" s="36"/>
      <c r="UME7" s="36"/>
      <c r="UMF7" s="36"/>
      <c r="UMG7" s="36"/>
      <c r="UMH7" s="36"/>
      <c r="UMI7" s="36"/>
      <c r="UMJ7" s="36"/>
      <c r="UMK7" s="36"/>
      <c r="UML7" s="36"/>
      <c r="UMM7" s="36"/>
      <c r="UMN7" s="36"/>
      <c r="UMO7" s="36"/>
      <c r="UMP7" s="36"/>
      <c r="UMQ7" s="36"/>
      <c r="UMR7" s="36"/>
      <c r="UMS7" s="36"/>
      <c r="UMT7" s="36"/>
      <c r="UMU7" s="36"/>
      <c r="UMV7" s="36"/>
      <c r="UMW7" s="36"/>
      <c r="UMX7" s="36"/>
      <c r="UMY7" s="36"/>
      <c r="UMZ7" s="36"/>
      <c r="UNA7" s="36"/>
      <c r="UNB7" s="36"/>
      <c r="UNC7" s="36"/>
      <c r="UND7" s="36"/>
      <c r="UNE7" s="36"/>
      <c r="UNF7" s="36"/>
      <c r="UNG7" s="36"/>
      <c r="UNH7" s="36"/>
      <c r="UNI7" s="36"/>
      <c r="UNJ7" s="36"/>
      <c r="UNK7" s="36"/>
      <c r="UNL7" s="36"/>
      <c r="UNM7" s="36"/>
      <c r="UNN7" s="36"/>
      <c r="UNO7" s="36"/>
      <c r="UNP7" s="36"/>
      <c r="UNQ7" s="36"/>
      <c r="UNR7" s="36"/>
      <c r="UNS7" s="36"/>
      <c r="UNT7" s="36"/>
      <c r="UNU7" s="36"/>
      <c r="UNV7" s="36"/>
      <c r="UNW7" s="36"/>
      <c r="UNX7" s="36"/>
      <c r="UNY7" s="36"/>
      <c r="UNZ7" s="36"/>
      <c r="UOA7" s="36"/>
      <c r="UOB7" s="36"/>
      <c r="UOC7" s="36"/>
      <c r="UOD7" s="36"/>
      <c r="UOE7" s="36"/>
      <c r="UOF7" s="36"/>
      <c r="UOG7" s="36"/>
      <c r="UOH7" s="36"/>
      <c r="UOI7" s="36"/>
      <c r="UOJ7" s="36"/>
      <c r="UOK7" s="36"/>
      <c r="UOL7" s="36"/>
      <c r="UOM7" s="36"/>
      <c r="UON7" s="36"/>
      <c r="UOO7" s="36"/>
      <c r="UOP7" s="36"/>
      <c r="UOQ7" s="36"/>
      <c r="UOR7" s="36"/>
      <c r="UOS7" s="36"/>
      <c r="UOT7" s="36"/>
      <c r="UOU7" s="36"/>
      <c r="UOV7" s="36"/>
      <c r="UOW7" s="36"/>
      <c r="UOX7" s="36"/>
      <c r="UOY7" s="36"/>
      <c r="UOZ7" s="36"/>
      <c r="UPA7" s="36"/>
      <c r="UPB7" s="36"/>
      <c r="UPC7" s="36"/>
      <c r="UPD7" s="36"/>
      <c r="UPE7" s="36"/>
      <c r="UPF7" s="36"/>
      <c r="UPG7" s="36"/>
      <c r="UPH7" s="36"/>
      <c r="UPI7" s="36"/>
      <c r="UPJ7" s="36"/>
      <c r="UPK7" s="36"/>
      <c r="UPL7" s="36"/>
      <c r="UPM7" s="36"/>
      <c r="UPN7" s="36"/>
      <c r="UPO7" s="36"/>
      <c r="UPP7" s="36"/>
      <c r="UPQ7" s="36"/>
      <c r="UPR7" s="36"/>
      <c r="UPS7" s="36"/>
      <c r="UPT7" s="36"/>
      <c r="UPU7" s="36"/>
      <c r="UPV7" s="36"/>
      <c r="UPW7" s="36"/>
      <c r="UPX7" s="36"/>
      <c r="UPY7" s="36"/>
      <c r="UPZ7" s="36"/>
      <c r="UQA7" s="36"/>
      <c r="UQB7" s="36"/>
      <c r="UQC7" s="36"/>
      <c r="UQD7" s="36"/>
      <c r="UQE7" s="36"/>
      <c r="UQF7" s="36"/>
      <c r="UQG7" s="36"/>
      <c r="UQH7" s="36"/>
      <c r="UQI7" s="36"/>
      <c r="UQJ7" s="36"/>
      <c r="UQK7" s="36"/>
      <c r="UQL7" s="36"/>
      <c r="UQM7" s="36"/>
      <c r="UQN7" s="36"/>
      <c r="UQO7" s="36"/>
      <c r="UQP7" s="36"/>
      <c r="UQQ7" s="36"/>
      <c r="UQR7" s="36"/>
      <c r="UQS7" s="36"/>
      <c r="UQT7" s="36"/>
      <c r="UQU7" s="36"/>
      <c r="UQV7" s="36"/>
      <c r="UQW7" s="36"/>
      <c r="UQX7" s="36"/>
      <c r="UQY7" s="36"/>
      <c r="UQZ7" s="36"/>
      <c r="URA7" s="36"/>
      <c r="URB7" s="36"/>
      <c r="URC7" s="36"/>
      <c r="URD7" s="36"/>
      <c r="URE7" s="36"/>
      <c r="URF7" s="36"/>
      <c r="URG7" s="36"/>
      <c r="URH7" s="36"/>
      <c r="URI7" s="36"/>
      <c r="URJ7" s="36"/>
      <c r="URK7" s="36"/>
      <c r="URL7" s="36"/>
      <c r="URM7" s="36"/>
      <c r="URN7" s="36"/>
      <c r="URO7" s="36"/>
      <c r="URP7" s="36"/>
      <c r="URQ7" s="36"/>
      <c r="URR7" s="36"/>
      <c r="URS7" s="36"/>
      <c r="URT7" s="36"/>
      <c r="URU7" s="36"/>
      <c r="URV7" s="36"/>
      <c r="URW7" s="36"/>
      <c r="URX7" s="36"/>
      <c r="URY7" s="36"/>
      <c r="URZ7" s="36"/>
      <c r="USA7" s="36"/>
      <c r="USB7" s="36"/>
      <c r="USC7" s="36"/>
      <c r="USD7" s="36"/>
      <c r="USE7" s="36"/>
      <c r="USF7" s="36"/>
      <c r="USG7" s="36"/>
      <c r="USH7" s="36"/>
      <c r="USI7" s="36"/>
      <c r="USJ7" s="36"/>
      <c r="USK7" s="36"/>
      <c r="USL7" s="36"/>
      <c r="USM7" s="36"/>
      <c r="USN7" s="36"/>
      <c r="USO7" s="36"/>
      <c r="USP7" s="36"/>
      <c r="USQ7" s="36"/>
      <c r="USR7" s="36"/>
      <c r="USS7" s="36"/>
      <c r="UST7" s="36"/>
      <c r="USU7" s="36"/>
      <c r="USV7" s="36"/>
      <c r="USW7" s="36"/>
      <c r="USX7" s="36"/>
      <c r="USY7" s="36"/>
      <c r="USZ7" s="36"/>
      <c r="UTA7" s="36"/>
      <c r="UTB7" s="36"/>
      <c r="UTC7" s="36"/>
      <c r="UTD7" s="36"/>
      <c r="UTE7" s="36"/>
      <c r="UTF7" s="36"/>
      <c r="UTG7" s="36"/>
      <c r="UTH7" s="36"/>
      <c r="UTI7" s="36"/>
      <c r="UTJ7" s="36"/>
      <c r="UTK7" s="36"/>
      <c r="UTL7" s="36"/>
      <c r="UTM7" s="36"/>
      <c r="UTN7" s="36"/>
      <c r="UTO7" s="36"/>
      <c r="UTP7" s="36"/>
      <c r="UTQ7" s="36"/>
      <c r="UTR7" s="36"/>
      <c r="UTS7" s="36"/>
      <c r="UTT7" s="36"/>
      <c r="UTU7" s="36"/>
      <c r="UTV7" s="36"/>
      <c r="UTW7" s="36"/>
      <c r="UTX7" s="36"/>
      <c r="UTY7" s="36"/>
      <c r="UTZ7" s="36"/>
      <c r="UUA7" s="36"/>
      <c r="UUB7" s="36"/>
      <c r="UUC7" s="36"/>
      <c r="UUD7" s="36"/>
      <c r="UUE7" s="36"/>
      <c r="UUF7" s="36"/>
      <c r="UUG7" s="36"/>
      <c r="UUH7" s="36"/>
      <c r="UUI7" s="36"/>
      <c r="UUJ7" s="36"/>
      <c r="UUK7" s="36"/>
      <c r="UUL7" s="36"/>
      <c r="UUM7" s="36"/>
      <c r="UUN7" s="36"/>
      <c r="UUO7" s="36"/>
      <c r="UUP7" s="36"/>
      <c r="UUQ7" s="36"/>
      <c r="UUR7" s="36"/>
      <c r="UUS7" s="36"/>
      <c r="UUT7" s="36"/>
      <c r="UUU7" s="36"/>
      <c r="UUV7" s="36"/>
      <c r="UUW7" s="36"/>
      <c r="UUX7" s="36"/>
      <c r="UUY7" s="36"/>
      <c r="UUZ7" s="36"/>
      <c r="UVA7" s="36"/>
      <c r="UVB7" s="36"/>
      <c r="UVC7" s="36"/>
      <c r="UVD7" s="36"/>
      <c r="UVE7" s="36"/>
      <c r="UVF7" s="36"/>
      <c r="UVG7" s="36"/>
      <c r="UVH7" s="36"/>
      <c r="UVI7" s="36"/>
      <c r="UVJ7" s="36"/>
      <c r="UVK7" s="36"/>
      <c r="UVL7" s="36"/>
      <c r="UVM7" s="36"/>
      <c r="UVN7" s="36"/>
      <c r="UVO7" s="36"/>
      <c r="UVP7" s="36"/>
      <c r="UVQ7" s="36"/>
      <c r="UVR7" s="36"/>
      <c r="UVS7" s="36"/>
      <c r="UVT7" s="36"/>
      <c r="UVU7" s="36"/>
      <c r="UVV7" s="36"/>
      <c r="UVW7" s="36"/>
      <c r="UVX7" s="36"/>
      <c r="UVY7" s="36"/>
      <c r="UVZ7" s="36"/>
      <c r="UWA7" s="36"/>
      <c r="UWB7" s="36"/>
      <c r="UWC7" s="36"/>
      <c r="UWD7" s="36"/>
      <c r="UWE7" s="36"/>
      <c r="UWF7" s="36"/>
      <c r="UWG7" s="36"/>
      <c r="UWH7" s="36"/>
      <c r="UWI7" s="36"/>
      <c r="UWJ7" s="36"/>
      <c r="UWK7" s="36"/>
      <c r="UWL7" s="36"/>
      <c r="UWM7" s="36"/>
      <c r="UWN7" s="36"/>
      <c r="UWO7" s="36"/>
      <c r="UWP7" s="36"/>
      <c r="UWQ7" s="36"/>
      <c r="UWR7" s="36"/>
      <c r="UWS7" s="36"/>
      <c r="UWT7" s="36"/>
      <c r="UWU7" s="36"/>
      <c r="UWV7" s="36"/>
      <c r="UWW7" s="36"/>
      <c r="UWX7" s="36"/>
      <c r="UWY7" s="36"/>
      <c r="UWZ7" s="36"/>
      <c r="UXA7" s="36"/>
      <c r="UXB7" s="36"/>
      <c r="UXC7" s="36"/>
      <c r="UXD7" s="36"/>
      <c r="UXE7" s="36"/>
      <c r="UXF7" s="36"/>
      <c r="UXG7" s="36"/>
      <c r="UXH7" s="36"/>
      <c r="UXI7" s="36"/>
      <c r="UXJ7" s="36"/>
      <c r="UXK7" s="36"/>
      <c r="UXL7" s="36"/>
      <c r="UXM7" s="36"/>
      <c r="UXN7" s="36"/>
      <c r="UXO7" s="36"/>
      <c r="UXP7" s="36"/>
      <c r="UXQ7" s="36"/>
      <c r="UXR7" s="36"/>
      <c r="UXS7" s="36"/>
      <c r="UXT7" s="36"/>
      <c r="UXU7" s="36"/>
      <c r="UXV7" s="36"/>
      <c r="UXW7" s="36"/>
      <c r="UXX7" s="36"/>
      <c r="UXY7" s="36"/>
      <c r="UXZ7" s="36"/>
      <c r="UYA7" s="36"/>
      <c r="UYB7" s="36"/>
      <c r="UYC7" s="36"/>
      <c r="UYD7" s="36"/>
      <c r="UYE7" s="36"/>
      <c r="UYF7" s="36"/>
      <c r="UYG7" s="36"/>
      <c r="UYH7" s="36"/>
      <c r="UYI7" s="36"/>
      <c r="UYJ7" s="36"/>
      <c r="UYK7" s="36"/>
      <c r="UYL7" s="36"/>
      <c r="UYM7" s="36"/>
      <c r="UYN7" s="36"/>
      <c r="UYO7" s="36"/>
      <c r="UYP7" s="36"/>
      <c r="UYQ7" s="36"/>
      <c r="UYR7" s="36"/>
      <c r="UYS7" s="36"/>
      <c r="UYT7" s="36"/>
      <c r="UYU7" s="36"/>
      <c r="UYV7" s="36"/>
      <c r="UYW7" s="36"/>
      <c r="UYX7" s="36"/>
      <c r="UYY7" s="36"/>
      <c r="UYZ7" s="36"/>
      <c r="UZA7" s="36"/>
      <c r="UZB7" s="36"/>
      <c r="UZC7" s="36"/>
      <c r="UZD7" s="36"/>
      <c r="UZE7" s="36"/>
      <c r="UZF7" s="36"/>
      <c r="UZG7" s="36"/>
      <c r="UZH7" s="36"/>
      <c r="UZI7" s="36"/>
      <c r="UZJ7" s="36"/>
      <c r="UZK7" s="36"/>
      <c r="UZL7" s="36"/>
      <c r="UZM7" s="36"/>
      <c r="UZN7" s="36"/>
      <c r="UZO7" s="36"/>
      <c r="UZP7" s="36"/>
      <c r="UZQ7" s="36"/>
      <c r="UZR7" s="36"/>
      <c r="UZS7" s="36"/>
      <c r="UZT7" s="36"/>
      <c r="UZU7" s="36"/>
      <c r="UZV7" s="36"/>
      <c r="UZW7" s="36"/>
      <c r="UZX7" s="36"/>
      <c r="UZY7" s="36"/>
      <c r="UZZ7" s="36"/>
      <c r="VAA7" s="36"/>
      <c r="VAB7" s="36"/>
      <c r="VAC7" s="36"/>
      <c r="VAD7" s="36"/>
      <c r="VAE7" s="36"/>
      <c r="VAF7" s="36"/>
      <c r="VAG7" s="36"/>
      <c r="VAH7" s="36"/>
      <c r="VAI7" s="36"/>
      <c r="VAJ7" s="36"/>
      <c r="VAK7" s="36"/>
      <c r="VAL7" s="36"/>
      <c r="VAM7" s="36"/>
      <c r="VAN7" s="36"/>
      <c r="VAO7" s="36"/>
      <c r="VAP7" s="36"/>
      <c r="VAQ7" s="36"/>
      <c r="VAR7" s="36"/>
      <c r="VAS7" s="36"/>
      <c r="VAT7" s="36"/>
      <c r="VAU7" s="36"/>
      <c r="VAV7" s="36"/>
      <c r="VAW7" s="36"/>
      <c r="VAX7" s="36"/>
      <c r="VAY7" s="36"/>
      <c r="VAZ7" s="36"/>
      <c r="VBA7" s="36"/>
      <c r="VBB7" s="36"/>
      <c r="VBC7" s="36"/>
      <c r="VBD7" s="36"/>
      <c r="VBE7" s="36"/>
      <c r="VBF7" s="36"/>
      <c r="VBG7" s="36"/>
      <c r="VBH7" s="36"/>
      <c r="VBI7" s="36"/>
      <c r="VBJ7" s="36"/>
      <c r="VBK7" s="36"/>
      <c r="VBL7" s="36"/>
      <c r="VBM7" s="36"/>
      <c r="VBN7" s="36"/>
      <c r="VBO7" s="36"/>
      <c r="VBP7" s="36"/>
      <c r="VBQ7" s="36"/>
      <c r="VBR7" s="36"/>
      <c r="VBS7" s="36"/>
      <c r="VBT7" s="36"/>
      <c r="VBU7" s="36"/>
      <c r="VBV7" s="36"/>
      <c r="VBW7" s="36"/>
      <c r="VBX7" s="36"/>
      <c r="VBY7" s="36"/>
      <c r="VBZ7" s="36"/>
      <c r="VCA7" s="36"/>
      <c r="VCB7" s="36"/>
      <c r="VCC7" s="36"/>
      <c r="VCD7" s="36"/>
      <c r="VCE7" s="36"/>
      <c r="VCF7" s="36"/>
      <c r="VCG7" s="36"/>
      <c r="VCH7" s="36"/>
      <c r="VCI7" s="36"/>
      <c r="VCJ7" s="36"/>
      <c r="VCK7" s="36"/>
      <c r="VCL7" s="36"/>
      <c r="VCM7" s="36"/>
      <c r="VCN7" s="36"/>
      <c r="VCO7" s="36"/>
      <c r="VCP7" s="36"/>
      <c r="VCQ7" s="36"/>
      <c r="VCR7" s="36"/>
      <c r="VCS7" s="36"/>
      <c r="VCT7" s="36"/>
      <c r="VCU7" s="36"/>
      <c r="VCV7" s="36"/>
      <c r="VCW7" s="36"/>
      <c r="VCX7" s="36"/>
      <c r="VCY7" s="36"/>
      <c r="VCZ7" s="36"/>
      <c r="VDA7" s="36"/>
      <c r="VDB7" s="36"/>
      <c r="VDC7" s="36"/>
      <c r="VDD7" s="36"/>
      <c r="VDE7" s="36"/>
      <c r="VDF7" s="36"/>
      <c r="VDG7" s="36"/>
      <c r="VDH7" s="36"/>
      <c r="VDI7" s="36"/>
      <c r="VDJ7" s="36"/>
      <c r="VDK7" s="36"/>
      <c r="VDL7" s="36"/>
      <c r="VDM7" s="36"/>
      <c r="VDN7" s="36"/>
      <c r="VDO7" s="36"/>
      <c r="VDP7" s="36"/>
      <c r="VDQ7" s="36"/>
      <c r="VDR7" s="36"/>
      <c r="VDS7" s="36"/>
      <c r="VDT7" s="36"/>
      <c r="VDU7" s="36"/>
      <c r="VDV7" s="36"/>
      <c r="VDW7" s="36"/>
      <c r="VDX7" s="36"/>
      <c r="VDY7" s="36"/>
      <c r="VDZ7" s="36"/>
      <c r="VEA7" s="36"/>
      <c r="VEB7" s="36"/>
      <c r="VEC7" s="36"/>
      <c r="VED7" s="36"/>
      <c r="VEE7" s="36"/>
      <c r="VEF7" s="36"/>
      <c r="VEG7" s="36"/>
      <c r="VEH7" s="36"/>
      <c r="VEI7" s="36"/>
      <c r="VEJ7" s="36"/>
      <c r="VEK7" s="36"/>
      <c r="VEL7" s="36"/>
      <c r="VEM7" s="36"/>
      <c r="VEN7" s="36"/>
      <c r="VEO7" s="36"/>
      <c r="VEP7" s="36"/>
      <c r="VEQ7" s="36"/>
      <c r="VER7" s="36"/>
      <c r="VES7" s="36"/>
      <c r="VET7" s="36"/>
      <c r="VEU7" s="36"/>
      <c r="VEV7" s="36"/>
      <c r="VEW7" s="36"/>
      <c r="VEX7" s="36"/>
      <c r="VEY7" s="36"/>
      <c r="VEZ7" s="36"/>
      <c r="VFA7" s="36"/>
      <c r="VFB7" s="36"/>
      <c r="VFC7" s="36"/>
      <c r="VFD7" s="36"/>
      <c r="VFE7" s="36"/>
      <c r="VFF7" s="36"/>
      <c r="VFG7" s="36"/>
      <c r="VFH7" s="36"/>
      <c r="VFI7" s="36"/>
      <c r="VFJ7" s="36"/>
      <c r="VFK7" s="36"/>
      <c r="VFL7" s="36"/>
      <c r="VFM7" s="36"/>
      <c r="VFN7" s="36"/>
      <c r="VFO7" s="36"/>
      <c r="VFP7" s="36"/>
      <c r="VFQ7" s="36"/>
      <c r="VFR7" s="36"/>
      <c r="VFS7" s="36"/>
      <c r="VFT7" s="36"/>
      <c r="VFU7" s="36"/>
      <c r="VFV7" s="36"/>
      <c r="VFW7" s="36"/>
      <c r="VFX7" s="36"/>
      <c r="VFY7" s="36"/>
      <c r="VFZ7" s="36"/>
      <c r="VGA7" s="36"/>
      <c r="VGB7" s="36"/>
      <c r="VGC7" s="36"/>
      <c r="VGD7" s="36"/>
      <c r="VGE7" s="36"/>
      <c r="VGF7" s="36"/>
      <c r="VGG7" s="36"/>
      <c r="VGH7" s="36"/>
      <c r="VGI7" s="36"/>
      <c r="VGJ7" s="36"/>
      <c r="VGK7" s="36"/>
      <c r="VGL7" s="36"/>
      <c r="VGM7" s="36"/>
      <c r="VGN7" s="36"/>
      <c r="VGO7" s="36"/>
      <c r="VGP7" s="36"/>
      <c r="VGQ7" s="36"/>
      <c r="VGR7" s="36"/>
      <c r="VGS7" s="36"/>
      <c r="VGT7" s="36"/>
      <c r="VGU7" s="36"/>
      <c r="VGV7" s="36"/>
      <c r="VGW7" s="36"/>
      <c r="VGX7" s="36"/>
      <c r="VGY7" s="36"/>
      <c r="VGZ7" s="36"/>
      <c r="VHA7" s="36"/>
      <c r="VHB7" s="36"/>
      <c r="VHC7" s="36"/>
      <c r="VHD7" s="36"/>
      <c r="VHE7" s="36"/>
      <c r="VHF7" s="36"/>
      <c r="VHG7" s="36"/>
      <c r="VHH7" s="36"/>
      <c r="VHI7" s="36"/>
      <c r="VHJ7" s="36"/>
      <c r="VHK7" s="36"/>
      <c r="VHL7" s="36"/>
      <c r="VHM7" s="36"/>
      <c r="VHN7" s="36"/>
      <c r="VHO7" s="36"/>
      <c r="VHP7" s="36"/>
      <c r="VHQ7" s="36"/>
      <c r="VHR7" s="36"/>
      <c r="VHS7" s="36"/>
      <c r="VHT7" s="36"/>
      <c r="VHU7" s="36"/>
      <c r="VHV7" s="36"/>
      <c r="VHW7" s="36"/>
      <c r="VHX7" s="36"/>
      <c r="VHY7" s="36"/>
      <c r="VHZ7" s="36"/>
      <c r="VIA7" s="36"/>
      <c r="VIB7" s="36"/>
      <c r="VIC7" s="36"/>
      <c r="VID7" s="36"/>
      <c r="VIE7" s="36"/>
      <c r="VIF7" s="36"/>
      <c r="VIG7" s="36"/>
      <c r="VIH7" s="36"/>
      <c r="VII7" s="36"/>
      <c r="VIJ7" s="36"/>
      <c r="VIK7" s="36"/>
      <c r="VIL7" s="36"/>
      <c r="VIM7" s="36"/>
      <c r="VIN7" s="36"/>
      <c r="VIO7" s="36"/>
      <c r="VIP7" s="36"/>
      <c r="VIQ7" s="36"/>
      <c r="VIR7" s="36"/>
      <c r="VIS7" s="36"/>
      <c r="VIT7" s="36"/>
      <c r="VIU7" s="36"/>
      <c r="VIV7" s="36"/>
      <c r="VIW7" s="36"/>
      <c r="VIX7" s="36"/>
      <c r="VIY7" s="36"/>
      <c r="VIZ7" s="36"/>
      <c r="VJA7" s="36"/>
      <c r="VJB7" s="36"/>
      <c r="VJC7" s="36"/>
      <c r="VJD7" s="36"/>
      <c r="VJE7" s="36"/>
      <c r="VJF7" s="36"/>
      <c r="VJG7" s="36"/>
      <c r="VJH7" s="36"/>
      <c r="VJI7" s="36"/>
      <c r="VJJ7" s="36"/>
      <c r="VJK7" s="36"/>
      <c r="VJL7" s="36"/>
      <c r="VJM7" s="36"/>
      <c r="VJN7" s="36"/>
      <c r="VJO7" s="36"/>
      <c r="VJP7" s="36"/>
      <c r="VJQ7" s="36"/>
      <c r="VJR7" s="36"/>
      <c r="VJS7" s="36"/>
      <c r="VJT7" s="36"/>
      <c r="VJU7" s="36"/>
      <c r="VJV7" s="36"/>
      <c r="VJW7" s="36"/>
      <c r="VJX7" s="36"/>
      <c r="VJY7" s="36"/>
      <c r="VJZ7" s="36"/>
      <c r="VKA7" s="36"/>
      <c r="VKB7" s="36"/>
      <c r="VKC7" s="36"/>
      <c r="VKD7" s="36"/>
      <c r="VKE7" s="36"/>
      <c r="VKF7" s="36"/>
      <c r="VKG7" s="36"/>
      <c r="VKH7" s="36"/>
      <c r="VKI7" s="36"/>
      <c r="VKJ7" s="36"/>
      <c r="VKK7" s="36"/>
      <c r="VKL7" s="36"/>
      <c r="VKM7" s="36"/>
      <c r="VKN7" s="36"/>
      <c r="VKO7" s="36"/>
      <c r="VKP7" s="36"/>
      <c r="VKQ7" s="36"/>
      <c r="VKR7" s="36"/>
      <c r="VKS7" s="36"/>
      <c r="VKT7" s="36"/>
      <c r="VKU7" s="36"/>
      <c r="VKV7" s="36"/>
      <c r="VKW7" s="36"/>
      <c r="VKX7" s="36"/>
      <c r="VKY7" s="36"/>
      <c r="VKZ7" s="36"/>
      <c r="VLA7" s="36"/>
      <c r="VLB7" s="36"/>
      <c r="VLC7" s="36"/>
      <c r="VLD7" s="36"/>
      <c r="VLE7" s="36"/>
      <c r="VLF7" s="36"/>
      <c r="VLG7" s="36"/>
      <c r="VLH7" s="36"/>
      <c r="VLI7" s="36"/>
      <c r="VLJ7" s="36"/>
      <c r="VLK7" s="36"/>
      <c r="VLL7" s="36"/>
      <c r="VLM7" s="36"/>
      <c r="VLN7" s="36"/>
      <c r="VLO7" s="36"/>
      <c r="VLP7" s="36"/>
      <c r="VLQ7" s="36"/>
      <c r="VLR7" s="36"/>
      <c r="VLS7" s="36"/>
      <c r="VLT7" s="36"/>
      <c r="VLU7" s="36"/>
      <c r="VLV7" s="36"/>
      <c r="VLW7" s="36"/>
      <c r="VLX7" s="36"/>
      <c r="VLY7" s="36"/>
      <c r="VLZ7" s="36"/>
      <c r="VMA7" s="36"/>
      <c r="VMB7" s="36"/>
      <c r="VMC7" s="36"/>
      <c r="VMD7" s="36"/>
      <c r="VME7" s="36"/>
      <c r="VMF7" s="36"/>
      <c r="VMG7" s="36"/>
      <c r="VMH7" s="36"/>
      <c r="VMI7" s="36"/>
      <c r="VMJ7" s="36"/>
      <c r="VMK7" s="36"/>
      <c r="VML7" s="36"/>
      <c r="VMM7" s="36"/>
      <c r="VMN7" s="36"/>
      <c r="VMO7" s="36"/>
      <c r="VMP7" s="36"/>
      <c r="VMQ7" s="36"/>
      <c r="VMR7" s="36"/>
      <c r="VMS7" s="36"/>
      <c r="VMT7" s="36"/>
      <c r="VMU7" s="36"/>
      <c r="VMV7" s="36"/>
      <c r="VMW7" s="36"/>
      <c r="VMX7" s="36"/>
      <c r="VMY7" s="36"/>
      <c r="VMZ7" s="36"/>
      <c r="VNA7" s="36"/>
      <c r="VNB7" s="36"/>
      <c r="VNC7" s="36"/>
      <c r="VND7" s="36"/>
      <c r="VNE7" s="36"/>
      <c r="VNF7" s="36"/>
      <c r="VNG7" s="36"/>
      <c r="VNH7" s="36"/>
      <c r="VNI7" s="36"/>
      <c r="VNJ7" s="36"/>
      <c r="VNK7" s="36"/>
      <c r="VNL7" s="36"/>
      <c r="VNM7" s="36"/>
      <c r="VNN7" s="36"/>
      <c r="VNO7" s="36"/>
      <c r="VNP7" s="36"/>
      <c r="VNQ7" s="36"/>
      <c r="VNR7" s="36"/>
      <c r="VNS7" s="36"/>
      <c r="VNT7" s="36"/>
      <c r="VNU7" s="36"/>
      <c r="VNV7" s="36"/>
      <c r="VNW7" s="36"/>
      <c r="VNX7" s="36"/>
      <c r="VNY7" s="36"/>
      <c r="VNZ7" s="36"/>
      <c r="VOA7" s="36"/>
      <c r="VOB7" s="36"/>
      <c r="VOC7" s="36"/>
      <c r="VOD7" s="36"/>
      <c r="VOE7" s="36"/>
      <c r="VOF7" s="36"/>
      <c r="VOG7" s="36"/>
      <c r="VOH7" s="36"/>
      <c r="VOI7" s="36"/>
      <c r="VOJ7" s="36"/>
      <c r="VOK7" s="36"/>
      <c r="VOL7" s="36"/>
      <c r="VOM7" s="36"/>
      <c r="VON7" s="36"/>
      <c r="VOO7" s="36"/>
      <c r="VOP7" s="36"/>
      <c r="VOQ7" s="36"/>
      <c r="VOR7" s="36"/>
      <c r="VOS7" s="36"/>
      <c r="VOT7" s="36"/>
      <c r="VOU7" s="36"/>
      <c r="VOV7" s="36"/>
      <c r="VOW7" s="36"/>
      <c r="VOX7" s="36"/>
      <c r="VOY7" s="36"/>
      <c r="VOZ7" s="36"/>
      <c r="VPA7" s="36"/>
      <c r="VPB7" s="36"/>
      <c r="VPC7" s="36"/>
      <c r="VPD7" s="36"/>
      <c r="VPE7" s="36"/>
      <c r="VPF7" s="36"/>
      <c r="VPG7" s="36"/>
      <c r="VPH7" s="36"/>
      <c r="VPI7" s="36"/>
      <c r="VPJ7" s="36"/>
      <c r="VPK7" s="36"/>
      <c r="VPL7" s="36"/>
      <c r="VPM7" s="36"/>
      <c r="VPN7" s="36"/>
      <c r="VPO7" s="36"/>
      <c r="VPP7" s="36"/>
      <c r="VPQ7" s="36"/>
      <c r="VPR7" s="36"/>
      <c r="VPS7" s="36"/>
      <c r="VPT7" s="36"/>
      <c r="VPU7" s="36"/>
      <c r="VPV7" s="36"/>
      <c r="VPW7" s="36"/>
      <c r="VPX7" s="36"/>
      <c r="VPY7" s="36"/>
      <c r="VPZ7" s="36"/>
      <c r="VQA7" s="36"/>
      <c r="VQB7" s="36"/>
      <c r="VQC7" s="36"/>
      <c r="VQD7" s="36"/>
      <c r="VQE7" s="36"/>
      <c r="VQF7" s="36"/>
      <c r="VQG7" s="36"/>
      <c r="VQH7" s="36"/>
      <c r="VQI7" s="36"/>
      <c r="VQJ7" s="36"/>
      <c r="VQK7" s="36"/>
      <c r="VQL7" s="36"/>
      <c r="VQM7" s="36"/>
      <c r="VQN7" s="36"/>
      <c r="VQO7" s="36"/>
      <c r="VQP7" s="36"/>
      <c r="VQQ7" s="36"/>
      <c r="VQR7" s="36"/>
      <c r="VQS7" s="36"/>
      <c r="VQT7" s="36"/>
      <c r="VQU7" s="36"/>
      <c r="VQV7" s="36"/>
      <c r="VQW7" s="36"/>
      <c r="VQX7" s="36"/>
      <c r="VQY7" s="36"/>
      <c r="VQZ7" s="36"/>
      <c r="VRA7" s="36"/>
      <c r="VRB7" s="36"/>
      <c r="VRC7" s="36"/>
      <c r="VRD7" s="36"/>
      <c r="VRE7" s="36"/>
      <c r="VRF7" s="36"/>
      <c r="VRG7" s="36"/>
      <c r="VRH7" s="36"/>
      <c r="VRI7" s="36"/>
      <c r="VRJ7" s="36"/>
      <c r="VRK7" s="36"/>
      <c r="VRL7" s="36"/>
      <c r="VRM7" s="36"/>
      <c r="VRN7" s="36"/>
      <c r="VRO7" s="36"/>
      <c r="VRP7" s="36"/>
      <c r="VRQ7" s="36"/>
      <c r="VRR7" s="36"/>
      <c r="VRS7" s="36"/>
      <c r="VRT7" s="36"/>
      <c r="VRU7" s="36"/>
      <c r="VRV7" s="36"/>
      <c r="VRW7" s="36"/>
      <c r="VRX7" s="36"/>
      <c r="VRY7" s="36"/>
      <c r="VRZ7" s="36"/>
      <c r="VSA7" s="36"/>
      <c r="VSB7" s="36"/>
      <c r="VSC7" s="36"/>
      <c r="VSD7" s="36"/>
      <c r="VSE7" s="36"/>
      <c r="VSF7" s="36"/>
      <c r="VSG7" s="36"/>
      <c r="VSH7" s="36"/>
      <c r="VSI7" s="36"/>
      <c r="VSJ7" s="36"/>
      <c r="VSK7" s="36"/>
      <c r="VSL7" s="36"/>
      <c r="VSM7" s="36"/>
      <c r="VSN7" s="36"/>
      <c r="VSO7" s="36"/>
      <c r="VSP7" s="36"/>
      <c r="VSQ7" s="36"/>
      <c r="VSR7" s="36"/>
      <c r="VSS7" s="36"/>
      <c r="VST7" s="36"/>
      <c r="VSU7" s="36"/>
      <c r="VSV7" s="36"/>
      <c r="VSW7" s="36"/>
      <c r="VSX7" s="36"/>
      <c r="VSY7" s="36"/>
      <c r="VSZ7" s="36"/>
      <c r="VTA7" s="36"/>
      <c r="VTB7" s="36"/>
      <c r="VTC7" s="36"/>
      <c r="VTD7" s="36"/>
      <c r="VTE7" s="36"/>
      <c r="VTF7" s="36"/>
      <c r="VTG7" s="36"/>
      <c r="VTH7" s="36"/>
      <c r="VTI7" s="36"/>
      <c r="VTJ7" s="36"/>
      <c r="VTK7" s="36"/>
      <c r="VTL7" s="36"/>
      <c r="VTM7" s="36"/>
      <c r="VTN7" s="36"/>
      <c r="VTO7" s="36"/>
      <c r="VTP7" s="36"/>
      <c r="VTQ7" s="36"/>
      <c r="VTR7" s="36"/>
      <c r="VTS7" s="36"/>
      <c r="VTT7" s="36"/>
      <c r="VTU7" s="36"/>
      <c r="VTV7" s="36"/>
      <c r="VTW7" s="36"/>
      <c r="VTX7" s="36"/>
      <c r="VTY7" s="36"/>
      <c r="VTZ7" s="36"/>
      <c r="VUA7" s="36"/>
      <c r="VUB7" s="36"/>
      <c r="VUC7" s="36"/>
      <c r="VUD7" s="36"/>
      <c r="VUE7" s="36"/>
      <c r="VUF7" s="36"/>
      <c r="VUG7" s="36"/>
      <c r="VUH7" s="36"/>
      <c r="VUI7" s="36"/>
      <c r="VUJ7" s="36"/>
      <c r="VUK7" s="36"/>
      <c r="VUL7" s="36"/>
      <c r="VUM7" s="36"/>
      <c r="VUN7" s="36"/>
      <c r="VUO7" s="36"/>
      <c r="VUP7" s="36"/>
      <c r="VUQ7" s="36"/>
      <c r="VUR7" s="36"/>
      <c r="VUS7" s="36"/>
      <c r="VUT7" s="36"/>
      <c r="VUU7" s="36"/>
      <c r="VUV7" s="36"/>
      <c r="VUW7" s="36"/>
      <c r="VUX7" s="36"/>
      <c r="VUY7" s="36"/>
      <c r="VUZ7" s="36"/>
      <c r="VVA7" s="36"/>
      <c r="VVB7" s="36"/>
      <c r="VVC7" s="36"/>
      <c r="VVD7" s="36"/>
      <c r="VVE7" s="36"/>
      <c r="VVF7" s="36"/>
      <c r="VVG7" s="36"/>
      <c r="VVH7" s="36"/>
      <c r="VVI7" s="36"/>
      <c r="VVJ7" s="36"/>
      <c r="VVK7" s="36"/>
      <c r="VVL7" s="36"/>
      <c r="VVM7" s="36"/>
      <c r="VVN7" s="36"/>
      <c r="VVO7" s="36"/>
      <c r="VVP7" s="36"/>
      <c r="VVQ7" s="36"/>
      <c r="VVR7" s="36"/>
      <c r="VVS7" s="36"/>
      <c r="VVT7" s="36"/>
      <c r="VVU7" s="36"/>
      <c r="VVV7" s="36"/>
      <c r="VVW7" s="36"/>
      <c r="VVX7" s="36"/>
      <c r="VVY7" s="36"/>
      <c r="VVZ7" s="36"/>
      <c r="VWA7" s="36"/>
      <c r="VWB7" s="36"/>
      <c r="VWC7" s="36"/>
      <c r="VWD7" s="36"/>
      <c r="VWE7" s="36"/>
      <c r="VWF7" s="36"/>
      <c r="VWG7" s="36"/>
      <c r="VWH7" s="36"/>
      <c r="VWI7" s="36"/>
      <c r="VWJ7" s="36"/>
      <c r="VWK7" s="36"/>
      <c r="VWL7" s="36"/>
      <c r="VWM7" s="36"/>
      <c r="VWN7" s="36"/>
      <c r="VWO7" s="36"/>
      <c r="VWP7" s="36"/>
      <c r="VWQ7" s="36"/>
      <c r="VWR7" s="36"/>
      <c r="VWS7" s="36"/>
      <c r="VWT7" s="36"/>
      <c r="VWU7" s="36"/>
      <c r="VWV7" s="36"/>
      <c r="VWW7" s="36"/>
      <c r="VWX7" s="36"/>
      <c r="VWY7" s="36"/>
      <c r="VWZ7" s="36"/>
      <c r="VXA7" s="36"/>
      <c r="VXB7" s="36"/>
      <c r="VXC7" s="36"/>
      <c r="VXD7" s="36"/>
      <c r="VXE7" s="36"/>
      <c r="VXF7" s="36"/>
      <c r="VXG7" s="36"/>
      <c r="VXH7" s="36"/>
      <c r="VXI7" s="36"/>
      <c r="VXJ7" s="36"/>
      <c r="VXK7" s="36"/>
      <c r="VXL7" s="36"/>
      <c r="VXM7" s="36"/>
      <c r="VXN7" s="36"/>
      <c r="VXO7" s="36"/>
      <c r="VXP7" s="36"/>
      <c r="VXQ7" s="36"/>
      <c r="VXR7" s="36"/>
      <c r="VXS7" s="36"/>
      <c r="VXT7" s="36"/>
      <c r="VXU7" s="36"/>
      <c r="VXV7" s="36"/>
      <c r="VXW7" s="36"/>
      <c r="VXX7" s="36"/>
      <c r="VXY7" s="36"/>
      <c r="VXZ7" s="36"/>
      <c r="VYA7" s="36"/>
      <c r="VYB7" s="36"/>
      <c r="VYC7" s="36"/>
      <c r="VYD7" s="36"/>
      <c r="VYE7" s="36"/>
      <c r="VYF7" s="36"/>
      <c r="VYG7" s="36"/>
      <c r="VYH7" s="36"/>
      <c r="VYI7" s="36"/>
      <c r="VYJ7" s="36"/>
      <c r="VYK7" s="36"/>
      <c r="VYL7" s="36"/>
      <c r="VYM7" s="36"/>
      <c r="VYN7" s="36"/>
      <c r="VYO7" s="36"/>
      <c r="VYP7" s="36"/>
      <c r="VYQ7" s="36"/>
      <c r="VYR7" s="36"/>
      <c r="VYS7" s="36"/>
      <c r="VYT7" s="36"/>
      <c r="VYU7" s="36"/>
      <c r="VYV7" s="36"/>
      <c r="VYW7" s="36"/>
      <c r="VYX7" s="36"/>
      <c r="VYY7" s="36"/>
      <c r="VYZ7" s="36"/>
      <c r="VZA7" s="36"/>
      <c r="VZB7" s="36"/>
      <c r="VZC7" s="36"/>
      <c r="VZD7" s="36"/>
      <c r="VZE7" s="36"/>
      <c r="VZF7" s="36"/>
      <c r="VZG7" s="36"/>
      <c r="VZH7" s="36"/>
      <c r="VZI7" s="36"/>
      <c r="VZJ7" s="36"/>
      <c r="VZK7" s="36"/>
      <c r="VZL7" s="36"/>
      <c r="VZM7" s="36"/>
      <c r="VZN7" s="36"/>
      <c r="VZO7" s="36"/>
      <c r="VZP7" s="36"/>
      <c r="VZQ7" s="36"/>
      <c r="VZR7" s="36"/>
      <c r="VZS7" s="36"/>
      <c r="VZT7" s="36"/>
      <c r="VZU7" s="36"/>
      <c r="VZV7" s="36"/>
      <c r="VZW7" s="36"/>
      <c r="VZX7" s="36"/>
      <c r="VZY7" s="36"/>
      <c r="VZZ7" s="36"/>
      <c r="WAA7" s="36"/>
      <c r="WAB7" s="36"/>
      <c r="WAC7" s="36"/>
      <c r="WAD7" s="36"/>
      <c r="WAE7" s="36"/>
      <c r="WAF7" s="36"/>
      <c r="WAG7" s="36"/>
      <c r="WAH7" s="36"/>
      <c r="WAI7" s="36"/>
      <c r="WAJ7" s="36"/>
      <c r="WAK7" s="36"/>
      <c r="WAL7" s="36"/>
      <c r="WAM7" s="36"/>
      <c r="WAN7" s="36"/>
      <c r="WAO7" s="36"/>
      <c r="WAP7" s="36"/>
      <c r="WAQ7" s="36"/>
      <c r="WAR7" s="36"/>
      <c r="WAS7" s="36"/>
      <c r="WAT7" s="36"/>
      <c r="WAU7" s="36"/>
      <c r="WAV7" s="36"/>
      <c r="WAW7" s="36"/>
      <c r="WAX7" s="36"/>
      <c r="WAY7" s="36"/>
      <c r="WAZ7" s="36"/>
      <c r="WBA7" s="36"/>
      <c r="WBB7" s="36"/>
      <c r="WBC7" s="36"/>
      <c r="WBD7" s="36"/>
      <c r="WBE7" s="36"/>
      <c r="WBF7" s="36"/>
      <c r="WBG7" s="36"/>
      <c r="WBH7" s="36"/>
      <c r="WBI7" s="36"/>
      <c r="WBJ7" s="36"/>
      <c r="WBK7" s="36"/>
      <c r="WBL7" s="36"/>
      <c r="WBM7" s="36"/>
      <c r="WBN7" s="36"/>
      <c r="WBO7" s="36"/>
      <c r="WBP7" s="36"/>
      <c r="WBQ7" s="36"/>
      <c r="WBR7" s="36"/>
      <c r="WBS7" s="36"/>
      <c r="WBT7" s="36"/>
      <c r="WBU7" s="36"/>
      <c r="WBV7" s="36"/>
      <c r="WBW7" s="36"/>
      <c r="WBX7" s="36"/>
      <c r="WBY7" s="36"/>
      <c r="WBZ7" s="36"/>
      <c r="WCA7" s="36"/>
      <c r="WCB7" s="36"/>
      <c r="WCC7" s="36"/>
      <c r="WCD7" s="36"/>
      <c r="WCE7" s="36"/>
      <c r="WCF7" s="36"/>
      <c r="WCG7" s="36"/>
      <c r="WCH7" s="36"/>
      <c r="WCI7" s="36"/>
      <c r="WCJ7" s="36"/>
      <c r="WCK7" s="36"/>
      <c r="WCL7" s="36"/>
      <c r="WCM7" s="36"/>
      <c r="WCN7" s="36"/>
      <c r="WCO7" s="36"/>
      <c r="WCP7" s="36"/>
      <c r="WCQ7" s="36"/>
      <c r="WCR7" s="36"/>
      <c r="WCS7" s="36"/>
      <c r="WCT7" s="36"/>
      <c r="WCU7" s="36"/>
      <c r="WCV7" s="36"/>
      <c r="WCW7" s="36"/>
      <c r="WCX7" s="36"/>
      <c r="WCY7" s="36"/>
      <c r="WCZ7" s="36"/>
      <c r="WDA7" s="36"/>
      <c r="WDB7" s="36"/>
      <c r="WDC7" s="36"/>
      <c r="WDD7" s="36"/>
      <c r="WDE7" s="36"/>
      <c r="WDF7" s="36"/>
      <c r="WDG7" s="36"/>
      <c r="WDH7" s="36"/>
      <c r="WDI7" s="36"/>
      <c r="WDJ7" s="36"/>
      <c r="WDK7" s="36"/>
      <c r="WDL7" s="36"/>
      <c r="WDM7" s="36"/>
      <c r="WDN7" s="36"/>
      <c r="WDO7" s="36"/>
      <c r="WDP7" s="36"/>
      <c r="WDQ7" s="36"/>
      <c r="WDR7" s="36"/>
      <c r="WDS7" s="36"/>
      <c r="WDT7" s="36"/>
      <c r="WDU7" s="36"/>
      <c r="WDV7" s="36"/>
      <c r="WDW7" s="36"/>
      <c r="WDX7" s="36"/>
      <c r="WDY7" s="36"/>
      <c r="WDZ7" s="36"/>
      <c r="WEA7" s="36"/>
      <c r="WEB7" s="36"/>
      <c r="WEC7" s="36"/>
      <c r="WED7" s="36"/>
      <c r="WEE7" s="36"/>
      <c r="WEF7" s="36"/>
      <c r="WEG7" s="36"/>
      <c r="WEH7" s="36"/>
      <c r="WEI7" s="36"/>
      <c r="WEJ7" s="36"/>
      <c r="WEK7" s="36"/>
      <c r="WEL7" s="36"/>
      <c r="WEM7" s="36"/>
      <c r="WEN7" s="36"/>
      <c r="WEO7" s="36"/>
      <c r="WEP7" s="36"/>
      <c r="WEQ7" s="36"/>
      <c r="WER7" s="36"/>
      <c r="WES7" s="36"/>
      <c r="WET7" s="36"/>
      <c r="WEU7" s="36"/>
      <c r="WEV7" s="36"/>
      <c r="WEW7" s="36"/>
      <c r="WEX7" s="36"/>
      <c r="WEY7" s="36"/>
      <c r="WEZ7" s="36"/>
      <c r="WFA7" s="36"/>
      <c r="WFB7" s="36"/>
      <c r="WFC7" s="36"/>
      <c r="WFD7" s="36"/>
      <c r="WFE7" s="36"/>
      <c r="WFF7" s="36"/>
      <c r="WFG7" s="36"/>
      <c r="WFH7" s="36"/>
      <c r="WFI7" s="36"/>
      <c r="WFJ7" s="36"/>
      <c r="WFK7" s="36"/>
      <c r="WFL7" s="36"/>
      <c r="WFM7" s="36"/>
      <c r="WFN7" s="36"/>
      <c r="WFO7" s="36"/>
      <c r="WFP7" s="36"/>
      <c r="WFQ7" s="36"/>
      <c r="WFR7" s="36"/>
      <c r="WFS7" s="36"/>
      <c r="WFT7" s="36"/>
      <c r="WFU7" s="36"/>
      <c r="WFV7" s="36"/>
      <c r="WFW7" s="36"/>
      <c r="WFX7" s="36"/>
      <c r="WFY7" s="36"/>
      <c r="WFZ7" s="36"/>
      <c r="WGA7" s="36"/>
      <c r="WGB7" s="36"/>
      <c r="WGC7" s="36"/>
      <c r="WGD7" s="36"/>
      <c r="WGE7" s="36"/>
      <c r="WGF7" s="36"/>
      <c r="WGG7" s="36"/>
      <c r="WGH7" s="36"/>
      <c r="WGI7" s="36"/>
      <c r="WGJ7" s="36"/>
      <c r="WGK7" s="36"/>
      <c r="WGL7" s="36"/>
      <c r="WGM7" s="36"/>
      <c r="WGN7" s="36"/>
      <c r="WGO7" s="36"/>
      <c r="WGP7" s="36"/>
      <c r="WGQ7" s="36"/>
      <c r="WGR7" s="36"/>
      <c r="WGS7" s="36"/>
      <c r="WGT7" s="36"/>
      <c r="WGU7" s="36"/>
      <c r="WGV7" s="36"/>
      <c r="WGW7" s="36"/>
      <c r="WGX7" s="36"/>
      <c r="WGY7" s="36"/>
      <c r="WGZ7" s="36"/>
      <c r="WHA7" s="36"/>
      <c r="WHB7" s="36"/>
      <c r="WHC7" s="36"/>
      <c r="WHD7" s="36"/>
      <c r="WHE7" s="36"/>
      <c r="WHF7" s="36"/>
      <c r="WHG7" s="36"/>
      <c r="WHH7" s="36"/>
      <c r="WHI7" s="36"/>
      <c r="WHJ7" s="36"/>
      <c r="WHK7" s="36"/>
      <c r="WHL7" s="36"/>
      <c r="WHM7" s="36"/>
      <c r="WHN7" s="36"/>
      <c r="WHO7" s="36"/>
      <c r="WHP7" s="36"/>
      <c r="WHQ7" s="36"/>
      <c r="WHR7" s="36"/>
      <c r="WHS7" s="36"/>
      <c r="WHT7" s="36"/>
      <c r="WHU7" s="36"/>
      <c r="WHV7" s="36"/>
      <c r="WHW7" s="36"/>
      <c r="WHX7" s="36"/>
      <c r="WHY7" s="36"/>
      <c r="WHZ7" s="36"/>
      <c r="WIA7" s="36"/>
      <c r="WIB7" s="36"/>
      <c r="WIC7" s="36"/>
      <c r="WID7" s="36"/>
      <c r="WIE7" s="36"/>
      <c r="WIF7" s="36"/>
      <c r="WIG7" s="36"/>
      <c r="WIH7" s="36"/>
      <c r="WII7" s="36"/>
      <c r="WIJ7" s="36"/>
      <c r="WIK7" s="36"/>
      <c r="WIL7" s="36"/>
      <c r="WIM7" s="36"/>
      <c r="WIN7" s="36"/>
      <c r="WIO7" s="36"/>
      <c r="WIP7" s="36"/>
      <c r="WIQ7" s="36"/>
      <c r="WIR7" s="36"/>
      <c r="WIS7" s="36"/>
      <c r="WIT7" s="36"/>
      <c r="WIU7" s="36"/>
      <c r="WIV7" s="36"/>
      <c r="WIW7" s="36"/>
      <c r="WIX7" s="36"/>
      <c r="WIY7" s="36"/>
      <c r="WIZ7" s="36"/>
      <c r="WJA7" s="36"/>
      <c r="WJB7" s="36"/>
      <c r="WJC7" s="36"/>
      <c r="WJD7" s="36"/>
      <c r="WJE7" s="36"/>
      <c r="WJF7" s="36"/>
      <c r="WJG7" s="36"/>
      <c r="WJH7" s="36"/>
      <c r="WJI7" s="36"/>
      <c r="WJJ7" s="36"/>
      <c r="WJK7" s="36"/>
      <c r="WJL7" s="36"/>
      <c r="WJM7" s="36"/>
      <c r="WJN7" s="36"/>
      <c r="WJO7" s="36"/>
      <c r="WJP7" s="36"/>
      <c r="WJQ7" s="36"/>
      <c r="WJR7" s="36"/>
      <c r="WJS7" s="36"/>
      <c r="WJT7" s="36"/>
      <c r="WJU7" s="36"/>
      <c r="WJV7" s="36"/>
      <c r="WJW7" s="36"/>
      <c r="WJX7" s="36"/>
      <c r="WJY7" s="36"/>
      <c r="WJZ7" s="36"/>
      <c r="WKA7" s="36"/>
      <c r="WKB7" s="36"/>
      <c r="WKC7" s="36"/>
      <c r="WKD7" s="36"/>
      <c r="WKE7" s="36"/>
      <c r="WKF7" s="36"/>
      <c r="WKG7" s="36"/>
      <c r="WKH7" s="36"/>
      <c r="WKI7" s="36"/>
      <c r="WKJ7" s="36"/>
      <c r="WKK7" s="36"/>
      <c r="WKL7" s="36"/>
      <c r="WKM7" s="36"/>
      <c r="WKN7" s="36"/>
      <c r="WKO7" s="36"/>
      <c r="WKP7" s="36"/>
      <c r="WKQ7" s="36"/>
      <c r="WKR7" s="36"/>
      <c r="WKS7" s="36"/>
      <c r="WKT7" s="36"/>
      <c r="WKU7" s="36"/>
      <c r="WKV7" s="36"/>
      <c r="WKW7" s="36"/>
      <c r="WKX7" s="36"/>
      <c r="WKY7" s="36"/>
      <c r="WKZ7" s="36"/>
      <c r="WLA7" s="36"/>
      <c r="WLB7" s="36"/>
      <c r="WLC7" s="36"/>
      <c r="WLD7" s="36"/>
      <c r="WLE7" s="36"/>
      <c r="WLF7" s="36"/>
      <c r="WLG7" s="36"/>
      <c r="WLH7" s="36"/>
      <c r="WLI7" s="36"/>
      <c r="WLJ7" s="36"/>
      <c r="WLK7" s="36"/>
      <c r="WLL7" s="36"/>
      <c r="WLM7" s="36"/>
      <c r="WLN7" s="36"/>
      <c r="WLO7" s="36"/>
      <c r="WLP7" s="36"/>
      <c r="WLQ7" s="36"/>
      <c r="WLR7" s="36"/>
      <c r="WLS7" s="36"/>
      <c r="WLT7" s="36"/>
      <c r="WLU7" s="36"/>
      <c r="WLV7" s="36"/>
      <c r="WLW7" s="36"/>
      <c r="WLX7" s="36"/>
      <c r="WLY7" s="36"/>
      <c r="WLZ7" s="36"/>
      <c r="WMA7" s="36"/>
      <c r="WMB7" s="36"/>
      <c r="WMC7" s="36"/>
      <c r="WMD7" s="36"/>
      <c r="WME7" s="36"/>
      <c r="WMF7" s="36"/>
      <c r="WMG7" s="36"/>
      <c r="WMH7" s="36"/>
      <c r="WMI7" s="36"/>
      <c r="WMJ7" s="36"/>
      <c r="WMK7" s="36"/>
      <c r="WML7" s="36"/>
      <c r="WMM7" s="36"/>
      <c r="WMN7" s="36"/>
      <c r="WMO7" s="36"/>
      <c r="WMP7" s="36"/>
      <c r="WMQ7" s="36"/>
      <c r="WMR7" s="36"/>
      <c r="WMS7" s="36"/>
      <c r="WMT7" s="36"/>
      <c r="WMU7" s="36"/>
      <c r="WMV7" s="36"/>
      <c r="WMW7" s="36"/>
      <c r="WMX7" s="36"/>
      <c r="WMY7" s="36"/>
      <c r="WMZ7" s="36"/>
      <c r="WNA7" s="36"/>
      <c r="WNB7" s="36"/>
      <c r="WNC7" s="36"/>
      <c r="WND7" s="36"/>
      <c r="WNE7" s="36"/>
      <c r="WNF7" s="36"/>
      <c r="WNG7" s="36"/>
      <c r="WNH7" s="36"/>
      <c r="WNI7" s="36"/>
      <c r="WNJ7" s="36"/>
      <c r="WNK7" s="36"/>
      <c r="WNL7" s="36"/>
      <c r="WNM7" s="36"/>
      <c r="WNN7" s="36"/>
      <c r="WNO7" s="36"/>
      <c r="WNP7" s="36"/>
      <c r="WNQ7" s="36"/>
      <c r="WNR7" s="36"/>
      <c r="WNS7" s="36"/>
      <c r="WNT7" s="36"/>
      <c r="WNU7" s="36"/>
      <c r="WNV7" s="36"/>
      <c r="WNW7" s="36"/>
      <c r="WNX7" s="36"/>
      <c r="WNY7" s="36"/>
      <c r="WNZ7" s="36"/>
      <c r="WOA7" s="36"/>
      <c r="WOB7" s="36"/>
      <c r="WOC7" s="36"/>
      <c r="WOD7" s="36"/>
      <c r="WOE7" s="36"/>
      <c r="WOF7" s="36"/>
      <c r="WOG7" s="36"/>
      <c r="WOH7" s="36"/>
      <c r="WOI7" s="36"/>
      <c r="WOJ7" s="36"/>
      <c r="WOK7" s="36"/>
      <c r="WOL7" s="36"/>
      <c r="WOM7" s="36"/>
      <c r="WON7" s="36"/>
      <c r="WOO7" s="36"/>
      <c r="WOP7" s="36"/>
      <c r="WOQ7" s="36"/>
      <c r="WOR7" s="36"/>
      <c r="WOS7" s="36"/>
      <c r="WOT7" s="36"/>
      <c r="WOU7" s="36"/>
      <c r="WOV7" s="36"/>
      <c r="WOW7" s="36"/>
      <c r="WOX7" s="36"/>
      <c r="WOY7" s="36"/>
      <c r="WOZ7" s="36"/>
      <c r="WPA7" s="36"/>
      <c r="WPB7" s="36"/>
      <c r="WPC7" s="36"/>
      <c r="WPD7" s="36"/>
      <c r="WPE7" s="36"/>
      <c r="WPF7" s="36"/>
      <c r="WPG7" s="36"/>
      <c r="WPH7" s="36"/>
      <c r="WPI7" s="36"/>
      <c r="WPJ7" s="36"/>
      <c r="WPK7" s="36"/>
      <c r="WPL7" s="36"/>
      <c r="WPM7" s="36"/>
      <c r="WPN7" s="36"/>
      <c r="WPO7" s="36"/>
      <c r="WPP7" s="36"/>
      <c r="WPQ7" s="36"/>
      <c r="WPR7" s="36"/>
      <c r="WPS7" s="36"/>
      <c r="WPT7" s="36"/>
      <c r="WPU7" s="36"/>
      <c r="WPV7" s="36"/>
      <c r="WPW7" s="36"/>
      <c r="WPX7" s="36"/>
      <c r="WPY7" s="36"/>
      <c r="WPZ7" s="36"/>
      <c r="WQA7" s="36"/>
      <c r="WQB7" s="36"/>
      <c r="WQC7" s="36"/>
      <c r="WQD7" s="36"/>
      <c r="WQE7" s="36"/>
      <c r="WQF7" s="36"/>
      <c r="WQG7" s="36"/>
      <c r="WQH7" s="36"/>
      <c r="WQI7" s="36"/>
      <c r="WQJ7" s="36"/>
      <c r="WQK7" s="36"/>
      <c r="WQL7" s="36"/>
      <c r="WQM7" s="36"/>
      <c r="WQN7" s="36"/>
      <c r="WQO7" s="36"/>
      <c r="WQP7" s="36"/>
      <c r="WQQ7" s="36"/>
      <c r="WQR7" s="36"/>
      <c r="WQS7" s="36"/>
      <c r="WQT7" s="36"/>
      <c r="WQU7" s="36"/>
      <c r="WQV7" s="36"/>
      <c r="WQW7" s="36"/>
      <c r="WQX7" s="36"/>
      <c r="WQY7" s="36"/>
      <c r="WQZ7" s="36"/>
      <c r="WRA7" s="36"/>
      <c r="WRB7" s="36"/>
      <c r="WRC7" s="36"/>
      <c r="WRD7" s="36"/>
      <c r="WRE7" s="36"/>
      <c r="WRF7" s="36"/>
      <c r="WRG7" s="36"/>
      <c r="WRH7" s="36"/>
      <c r="WRI7" s="36"/>
      <c r="WRJ7" s="36"/>
      <c r="WRK7" s="36"/>
      <c r="WRL7" s="36"/>
      <c r="WRM7" s="36"/>
      <c r="WRN7" s="36"/>
      <c r="WRO7" s="36"/>
      <c r="WRP7" s="36"/>
      <c r="WRQ7" s="36"/>
      <c r="WRR7" s="36"/>
      <c r="WRS7" s="36"/>
      <c r="WRT7" s="36"/>
      <c r="WRU7" s="36"/>
      <c r="WRV7" s="36"/>
      <c r="WRW7" s="36"/>
      <c r="WRX7" s="36"/>
      <c r="WRY7" s="36"/>
      <c r="WRZ7" s="36"/>
      <c r="WSA7" s="36"/>
      <c r="WSB7" s="36"/>
      <c r="WSC7" s="36"/>
      <c r="WSD7" s="36"/>
      <c r="WSE7" s="36"/>
      <c r="WSF7" s="36"/>
      <c r="WSG7" s="36"/>
      <c r="WSH7" s="36"/>
      <c r="WSI7" s="36"/>
      <c r="WSJ7" s="36"/>
      <c r="WSK7" s="36"/>
      <c r="WSL7" s="36"/>
      <c r="WSM7" s="36"/>
      <c r="WSN7" s="36"/>
      <c r="WSO7" s="36"/>
      <c r="WSP7" s="36"/>
      <c r="WSQ7" s="36"/>
      <c r="WSR7" s="36"/>
      <c r="WSS7" s="36"/>
      <c r="WST7" s="36"/>
      <c r="WSU7" s="36"/>
      <c r="WSV7" s="36"/>
      <c r="WSW7" s="36"/>
      <c r="WSX7" s="36"/>
      <c r="WSY7" s="36"/>
      <c r="WSZ7" s="36"/>
      <c r="WTA7" s="36"/>
      <c r="WTB7" s="36"/>
      <c r="WTC7" s="36"/>
      <c r="WTD7" s="36"/>
      <c r="WTE7" s="36"/>
      <c r="WTF7" s="36"/>
      <c r="WTG7" s="36"/>
      <c r="WTH7" s="36"/>
      <c r="WTI7" s="36"/>
      <c r="WTJ7" s="36"/>
      <c r="WTK7" s="36"/>
      <c r="WTL7" s="36"/>
      <c r="WTM7" s="36"/>
      <c r="WTN7" s="36"/>
      <c r="WTO7" s="36"/>
      <c r="WTP7" s="36"/>
      <c r="WTQ7" s="36"/>
      <c r="WTR7" s="36"/>
      <c r="WTS7" s="36"/>
      <c r="WTT7" s="36"/>
      <c r="WTU7" s="36"/>
      <c r="WTV7" s="36"/>
      <c r="WTW7" s="36"/>
      <c r="WTX7" s="36"/>
      <c r="WTY7" s="36"/>
      <c r="WTZ7" s="36"/>
      <c r="WUA7" s="36"/>
      <c r="WUB7" s="36"/>
      <c r="WUC7" s="36"/>
      <c r="WUD7" s="36"/>
      <c r="WUE7" s="36"/>
      <c r="WUF7" s="36"/>
      <c r="WUG7" s="36"/>
      <c r="WUH7" s="36"/>
      <c r="WUI7" s="36"/>
      <c r="WUJ7" s="36"/>
      <c r="WUK7" s="36"/>
      <c r="WUL7" s="36"/>
      <c r="WUM7" s="36"/>
      <c r="WUN7" s="36"/>
      <c r="WUO7" s="36"/>
      <c r="WUP7" s="36"/>
      <c r="WUQ7" s="36"/>
      <c r="WUR7" s="36"/>
      <c r="WUS7" s="36"/>
      <c r="WUT7" s="36"/>
      <c r="WUU7" s="36"/>
      <c r="WUV7" s="36"/>
      <c r="WUW7" s="36"/>
      <c r="WUX7" s="36"/>
      <c r="WUY7" s="36"/>
      <c r="WUZ7" s="36"/>
      <c r="WVA7" s="36"/>
      <c r="WVB7" s="36"/>
      <c r="WVC7" s="36"/>
      <c r="WVD7" s="36"/>
      <c r="WVE7" s="36"/>
      <c r="WVF7" s="36"/>
      <c r="WVG7" s="36"/>
      <c r="WVH7" s="36"/>
      <c r="WVI7" s="36"/>
      <c r="WVJ7" s="36"/>
      <c r="WVK7" s="36"/>
      <c r="WVL7" s="36"/>
      <c r="WVM7" s="36"/>
      <c r="WVN7" s="36"/>
      <c r="WVO7" s="36"/>
      <c r="WVP7" s="36"/>
      <c r="WVQ7" s="36"/>
      <c r="WVR7" s="36"/>
      <c r="WVS7" s="36"/>
      <c r="WVT7" s="36"/>
      <c r="WVU7" s="36"/>
      <c r="WVV7" s="36"/>
      <c r="WVW7" s="36"/>
      <c r="WVX7" s="36"/>
      <c r="WVY7" s="36"/>
      <c r="WVZ7" s="36"/>
      <c r="WWA7" s="36"/>
      <c r="WWB7" s="36"/>
      <c r="WWC7" s="36"/>
      <c r="WWD7" s="36"/>
      <c r="WWE7" s="36"/>
      <c r="WWF7" s="36"/>
      <c r="WWG7" s="36"/>
      <c r="WWH7" s="36"/>
      <c r="WWI7" s="36"/>
      <c r="WWJ7" s="36"/>
      <c r="WWK7" s="36"/>
      <c r="WWL7" s="36"/>
      <c r="WWM7" s="36"/>
      <c r="WWN7" s="36"/>
      <c r="WWO7" s="36"/>
      <c r="WWP7" s="36"/>
      <c r="WWQ7" s="36"/>
      <c r="WWR7" s="36"/>
      <c r="WWS7" s="36"/>
      <c r="WWT7" s="36"/>
      <c r="WWU7" s="36"/>
      <c r="WWV7" s="36"/>
      <c r="WWW7" s="36"/>
      <c r="WWX7" s="36"/>
      <c r="WWY7" s="36"/>
      <c r="WWZ7" s="36"/>
      <c r="WXA7" s="36"/>
      <c r="WXB7" s="36"/>
      <c r="WXC7" s="36"/>
      <c r="WXD7" s="36"/>
      <c r="WXE7" s="36"/>
      <c r="WXF7" s="36"/>
      <c r="WXG7" s="36"/>
      <c r="WXH7" s="36"/>
      <c r="WXI7" s="36"/>
      <c r="WXJ7" s="36"/>
      <c r="WXK7" s="36"/>
      <c r="WXL7" s="36"/>
      <c r="WXM7" s="36"/>
      <c r="WXN7" s="36"/>
      <c r="WXO7" s="36"/>
      <c r="WXP7" s="36"/>
      <c r="WXQ7" s="36"/>
      <c r="WXR7" s="36"/>
      <c r="WXS7" s="36"/>
      <c r="WXT7" s="36"/>
      <c r="WXU7" s="36"/>
      <c r="WXV7" s="36"/>
      <c r="WXW7" s="36"/>
      <c r="WXX7" s="36"/>
      <c r="WXY7" s="36"/>
      <c r="WXZ7" s="36"/>
      <c r="WYA7" s="36"/>
      <c r="WYB7" s="36"/>
      <c r="WYC7" s="36"/>
      <c r="WYD7" s="36"/>
      <c r="WYE7" s="36"/>
      <c r="WYF7" s="36"/>
      <c r="WYG7" s="36"/>
      <c r="WYH7" s="36"/>
      <c r="WYI7" s="36"/>
      <c r="WYJ7" s="36"/>
      <c r="WYK7" s="36"/>
      <c r="WYL7" s="36"/>
      <c r="WYM7" s="36"/>
      <c r="WYN7" s="36"/>
      <c r="WYO7" s="36"/>
      <c r="WYP7" s="36"/>
      <c r="WYQ7" s="36"/>
      <c r="WYR7" s="36"/>
      <c r="WYS7" s="36"/>
      <c r="WYT7" s="36"/>
      <c r="WYU7" s="36"/>
      <c r="WYV7" s="36"/>
      <c r="WYW7" s="36"/>
      <c r="WYX7" s="36"/>
      <c r="WYY7" s="36"/>
      <c r="WYZ7" s="36"/>
      <c r="WZA7" s="36"/>
      <c r="WZB7" s="36"/>
      <c r="WZC7" s="36"/>
      <c r="WZD7" s="36"/>
      <c r="WZE7" s="36"/>
      <c r="WZF7" s="36"/>
      <c r="WZG7" s="36"/>
      <c r="WZH7" s="36"/>
      <c r="WZI7" s="36"/>
      <c r="WZJ7" s="36"/>
      <c r="WZK7" s="36"/>
      <c r="WZL7" s="36"/>
      <c r="WZM7" s="36"/>
      <c r="WZN7" s="36"/>
      <c r="WZO7" s="36"/>
      <c r="WZP7" s="36"/>
      <c r="WZQ7" s="36"/>
      <c r="WZR7" s="36"/>
      <c r="WZS7" s="36"/>
      <c r="WZT7" s="36"/>
      <c r="WZU7" s="36"/>
      <c r="WZV7" s="36"/>
      <c r="WZW7" s="36"/>
      <c r="WZX7" s="36"/>
      <c r="WZY7" s="36"/>
      <c r="WZZ7" s="36"/>
      <c r="XAA7" s="36"/>
      <c r="XAB7" s="36"/>
      <c r="XAC7" s="36"/>
      <c r="XAD7" s="36"/>
      <c r="XAE7" s="36"/>
      <c r="XAF7" s="36"/>
      <c r="XAG7" s="36"/>
      <c r="XAH7" s="36"/>
      <c r="XAI7" s="36"/>
      <c r="XAJ7" s="36"/>
      <c r="XAK7" s="36"/>
      <c r="XAL7" s="36"/>
      <c r="XAM7" s="36"/>
      <c r="XAN7" s="36"/>
      <c r="XAO7" s="36"/>
      <c r="XAP7" s="36"/>
      <c r="XAQ7" s="36"/>
      <c r="XAR7" s="36"/>
      <c r="XAS7" s="36"/>
      <c r="XAT7" s="36"/>
      <c r="XAU7" s="36"/>
      <c r="XAV7" s="36"/>
      <c r="XAW7" s="36"/>
      <c r="XAX7" s="36"/>
      <c r="XAY7" s="36"/>
      <c r="XAZ7" s="36"/>
      <c r="XBA7" s="36"/>
      <c r="XBB7" s="36"/>
      <c r="XBC7" s="36"/>
      <c r="XBD7" s="36"/>
      <c r="XBE7" s="36"/>
      <c r="XBF7" s="36"/>
      <c r="XBG7" s="36"/>
      <c r="XBH7" s="36"/>
      <c r="XBI7" s="36"/>
      <c r="XBJ7" s="36"/>
      <c r="XBK7" s="36"/>
      <c r="XBL7" s="36"/>
      <c r="XBM7" s="36"/>
      <c r="XBN7" s="36"/>
      <c r="XBO7" s="36"/>
      <c r="XBP7" s="36"/>
      <c r="XBQ7" s="36"/>
      <c r="XBR7" s="36"/>
      <c r="XBS7" s="36"/>
      <c r="XBT7" s="36"/>
      <c r="XBU7" s="36"/>
      <c r="XBV7" s="36"/>
      <c r="XBW7" s="36"/>
      <c r="XBX7" s="36"/>
      <c r="XBY7" s="36"/>
      <c r="XBZ7" s="36"/>
      <c r="XCA7" s="36"/>
      <c r="XCB7" s="36"/>
      <c r="XCC7" s="36"/>
      <c r="XCD7" s="36"/>
      <c r="XCE7" s="36"/>
      <c r="XCF7" s="36"/>
      <c r="XCG7" s="36"/>
      <c r="XCH7" s="36"/>
      <c r="XCI7" s="36"/>
      <c r="XCJ7" s="36"/>
      <c r="XCK7" s="36"/>
      <c r="XCL7" s="36"/>
      <c r="XCM7" s="36"/>
      <c r="XCN7" s="36"/>
      <c r="XCO7" s="36"/>
      <c r="XCP7" s="36"/>
      <c r="XCQ7" s="36"/>
      <c r="XCR7" s="36"/>
      <c r="XCS7" s="36"/>
      <c r="XCT7" s="36"/>
      <c r="XCU7" s="36"/>
      <c r="XCV7" s="36"/>
      <c r="XCW7" s="36"/>
      <c r="XCX7" s="36"/>
      <c r="XCY7" s="36"/>
      <c r="XCZ7" s="36"/>
      <c r="XDA7" s="36"/>
      <c r="XDB7" s="36"/>
      <c r="XDC7" s="36"/>
      <c r="XDD7" s="36"/>
      <c r="XDE7" s="36"/>
      <c r="XDF7" s="36"/>
      <c r="XDG7" s="36"/>
      <c r="XDH7" s="36"/>
      <c r="XDI7" s="36"/>
      <c r="XDJ7" s="36"/>
      <c r="XDK7" s="36"/>
      <c r="XDL7" s="36"/>
      <c r="XDM7" s="36"/>
      <c r="XDN7" s="36"/>
      <c r="XDO7" s="36"/>
      <c r="XDP7" s="36"/>
      <c r="XDQ7" s="36"/>
      <c r="XDR7" s="36"/>
      <c r="XDS7" s="36"/>
      <c r="XDT7" s="36"/>
      <c r="XDU7" s="36"/>
      <c r="XDV7" s="36"/>
      <c r="XDW7" s="36"/>
      <c r="XDX7" s="36"/>
      <c r="XDY7" s="36"/>
      <c r="XDZ7" s="36"/>
      <c r="XEA7" s="36"/>
      <c r="XEB7" s="36"/>
      <c r="XEC7" s="36"/>
      <c r="XED7" s="36"/>
      <c r="XEE7" s="36"/>
      <c r="XEF7" s="36"/>
      <c r="XEG7" s="36"/>
      <c r="XEH7" s="36"/>
      <c r="XEI7" s="36"/>
      <c r="XEJ7" s="36"/>
      <c r="XEK7" s="36"/>
      <c r="XEL7" s="36"/>
      <c r="XEM7" s="36"/>
      <c r="XEN7" s="36"/>
      <c r="XEO7" s="36"/>
      <c r="XEP7" s="36"/>
      <c r="XEQ7" s="36"/>
      <c r="XER7" s="36"/>
      <c r="XES7" s="36"/>
      <c r="XET7" s="36"/>
    </row>
    <row r="8" spans="1:16374" ht="135" x14ac:dyDescent="0.2">
      <c r="A8" s="18">
        <v>890929073</v>
      </c>
      <c r="B8" s="18" t="s">
        <v>3869</v>
      </c>
      <c r="C8" s="15" t="s">
        <v>98</v>
      </c>
      <c r="D8" s="15" t="s">
        <v>62</v>
      </c>
      <c r="E8" s="15"/>
      <c r="F8" s="15"/>
      <c r="G8" s="15"/>
      <c r="H8" s="15"/>
      <c r="I8" s="15"/>
      <c r="J8" s="15">
        <v>201151550</v>
      </c>
      <c r="K8" s="15" t="s">
        <v>473</v>
      </c>
      <c r="L8" s="15" t="s">
        <v>91</v>
      </c>
      <c r="M8" s="18" t="s">
        <v>5536</v>
      </c>
      <c r="N8" s="22" t="s">
        <v>3841</v>
      </c>
      <c r="O8" s="15" t="s">
        <v>475</v>
      </c>
      <c r="P8" s="18" t="s">
        <v>3815</v>
      </c>
      <c r="Q8" s="22" t="b">
        <v>0</v>
      </c>
      <c r="R8" s="18"/>
      <c r="S8" s="18" t="s">
        <v>6039</v>
      </c>
      <c r="T8" s="15" t="s">
        <v>478</v>
      </c>
      <c r="U8" s="18" t="s">
        <v>228</v>
      </c>
      <c r="V8" s="18"/>
      <c r="W8" s="15" t="s">
        <v>73</v>
      </c>
      <c r="X8" s="18" t="s">
        <v>228</v>
      </c>
      <c r="Y8" s="18" t="s">
        <v>71</v>
      </c>
      <c r="Z8" s="18" t="s">
        <v>480</v>
      </c>
      <c r="AA8" s="22"/>
      <c r="AB8" s="16">
        <v>45541</v>
      </c>
      <c r="AC8" s="34"/>
      <c r="AD8" s="24"/>
      <c r="AE8" s="18"/>
      <c r="AF8" s="18"/>
      <c r="AG8" s="17">
        <v>825</v>
      </c>
      <c r="AH8" s="25">
        <v>825</v>
      </c>
      <c r="AI8" s="25">
        <v>5094.2857142857147</v>
      </c>
      <c r="AJ8" s="35">
        <v>0</v>
      </c>
      <c r="AK8" s="19">
        <v>4202785.7142857146</v>
      </c>
      <c r="AL8" s="18"/>
      <c r="AM8" s="15"/>
      <c r="AN8" s="36"/>
      <c r="AO8" s="36"/>
      <c r="AP8" s="36"/>
      <c r="AQ8" s="36"/>
      <c r="AR8" s="36"/>
      <c r="AS8" s="36"/>
      <c r="AT8" s="36"/>
      <c r="AU8" s="36"/>
      <c r="AV8" s="36"/>
      <c r="AW8" s="36"/>
      <c r="AX8" s="36"/>
      <c r="AY8" s="36"/>
      <c r="AZ8" s="36"/>
      <c r="BA8" s="36"/>
      <c r="BB8" s="36"/>
      <c r="BC8" s="36"/>
      <c r="BD8" s="36"/>
      <c r="BE8" s="36"/>
      <c r="BF8" s="36"/>
      <c r="BG8" s="36"/>
      <c r="BH8" s="36"/>
      <c r="BI8" s="36"/>
      <c r="BJ8" s="36"/>
      <c r="BK8" s="36"/>
      <c r="BL8" s="36"/>
      <c r="BM8" s="36"/>
      <c r="BN8" s="36"/>
      <c r="BO8" s="36"/>
      <c r="BP8" s="36"/>
      <c r="BQ8" s="36"/>
      <c r="BR8" s="36"/>
      <c r="BS8" s="36"/>
      <c r="BT8" s="36"/>
      <c r="BU8" s="36"/>
      <c r="BV8" s="36"/>
      <c r="BW8" s="36"/>
      <c r="BX8" s="36"/>
      <c r="BY8" s="36"/>
      <c r="BZ8" s="36"/>
      <c r="CA8" s="36"/>
      <c r="CB8" s="36"/>
      <c r="CC8" s="36"/>
      <c r="CD8" s="36"/>
      <c r="CE8" s="36"/>
      <c r="CF8" s="36"/>
      <c r="CG8" s="36"/>
      <c r="CH8" s="36"/>
      <c r="CI8" s="36"/>
      <c r="CJ8" s="36"/>
      <c r="CK8" s="36"/>
      <c r="CL8" s="36"/>
      <c r="CM8" s="36"/>
      <c r="CN8" s="36"/>
      <c r="CO8" s="36"/>
      <c r="CP8" s="36"/>
      <c r="CQ8" s="36"/>
      <c r="CR8" s="36"/>
      <c r="CS8" s="36"/>
      <c r="CT8" s="36"/>
      <c r="CU8" s="36"/>
      <c r="CV8" s="36"/>
      <c r="CW8" s="36"/>
      <c r="CX8" s="36"/>
      <c r="CY8" s="36"/>
      <c r="CZ8" s="36"/>
      <c r="DA8" s="36"/>
      <c r="DB8" s="36"/>
      <c r="DC8" s="36"/>
      <c r="DD8" s="36"/>
      <c r="DE8" s="36"/>
      <c r="DF8" s="36"/>
      <c r="DG8" s="36"/>
      <c r="DH8" s="36"/>
      <c r="DI8" s="36"/>
      <c r="DJ8" s="36"/>
      <c r="DK8" s="36"/>
      <c r="DL8" s="36"/>
      <c r="DM8" s="36"/>
      <c r="DN8" s="36"/>
      <c r="DO8" s="36"/>
      <c r="DP8" s="36"/>
      <c r="DQ8" s="36"/>
      <c r="DR8" s="36"/>
      <c r="DS8" s="36"/>
      <c r="DT8" s="36"/>
      <c r="DU8" s="36"/>
      <c r="DV8" s="36"/>
      <c r="DW8" s="36"/>
      <c r="DX8" s="36"/>
      <c r="DY8" s="36"/>
      <c r="DZ8" s="36"/>
      <c r="EA8" s="36"/>
      <c r="EB8" s="36"/>
      <c r="EC8" s="36"/>
      <c r="ED8" s="36"/>
      <c r="EE8" s="36"/>
      <c r="EF8" s="36"/>
      <c r="EG8" s="36"/>
      <c r="EH8" s="36"/>
      <c r="EI8" s="36"/>
      <c r="EJ8" s="36"/>
      <c r="EK8" s="36"/>
      <c r="EL8" s="36"/>
      <c r="EM8" s="36"/>
      <c r="EN8" s="36"/>
      <c r="EO8" s="36"/>
      <c r="EP8" s="36"/>
      <c r="EQ8" s="36"/>
      <c r="ER8" s="36"/>
      <c r="ES8" s="36"/>
      <c r="ET8" s="36"/>
      <c r="EU8" s="36"/>
      <c r="EV8" s="36"/>
      <c r="EW8" s="36"/>
      <c r="EX8" s="36"/>
      <c r="EY8" s="36"/>
      <c r="EZ8" s="36"/>
      <c r="FA8" s="36"/>
      <c r="FB8" s="36"/>
      <c r="FC8" s="36"/>
      <c r="FD8" s="36"/>
      <c r="FE8" s="36"/>
      <c r="FF8" s="36"/>
      <c r="FG8" s="36"/>
      <c r="FH8" s="36"/>
      <c r="FI8" s="36"/>
      <c r="FJ8" s="36"/>
      <c r="FK8" s="36"/>
      <c r="FL8" s="36"/>
      <c r="FM8" s="36"/>
      <c r="FN8" s="36"/>
      <c r="FO8" s="36"/>
      <c r="FP8" s="36"/>
      <c r="FQ8" s="36"/>
      <c r="FR8" s="36"/>
      <c r="FS8" s="36"/>
      <c r="FT8" s="36"/>
      <c r="FU8" s="36"/>
      <c r="FV8" s="36"/>
      <c r="FW8" s="36"/>
      <c r="FX8" s="36"/>
      <c r="FY8" s="36"/>
      <c r="FZ8" s="36"/>
      <c r="GA8" s="36"/>
      <c r="GB8" s="36"/>
      <c r="GC8" s="36"/>
      <c r="GD8" s="36"/>
      <c r="GE8" s="36"/>
      <c r="GF8" s="36"/>
      <c r="GG8" s="36"/>
      <c r="GH8" s="36"/>
      <c r="GI8" s="36"/>
      <c r="GJ8" s="36"/>
      <c r="GK8" s="36"/>
      <c r="GL8" s="36"/>
      <c r="GM8" s="36"/>
      <c r="GN8" s="36"/>
      <c r="GO8" s="36"/>
      <c r="GP8" s="36"/>
      <c r="GQ8" s="36"/>
      <c r="GR8" s="36"/>
      <c r="GS8" s="36"/>
      <c r="GT8" s="36"/>
      <c r="GU8" s="36"/>
      <c r="GV8" s="36"/>
      <c r="GW8" s="36"/>
      <c r="GX8" s="36"/>
      <c r="GY8" s="36"/>
      <c r="GZ8" s="36"/>
      <c r="HA8" s="36"/>
      <c r="HB8" s="36"/>
      <c r="HC8" s="36"/>
      <c r="HD8" s="36"/>
      <c r="HE8" s="36"/>
      <c r="HF8" s="36"/>
      <c r="HG8" s="36"/>
      <c r="HH8" s="36"/>
      <c r="HI8" s="36"/>
      <c r="HJ8" s="36"/>
      <c r="HK8" s="36"/>
      <c r="HL8" s="36"/>
      <c r="HM8" s="36"/>
      <c r="HN8" s="36"/>
      <c r="HO8" s="36"/>
      <c r="HP8" s="36"/>
      <c r="HQ8" s="36"/>
      <c r="HR8" s="36"/>
      <c r="HS8" s="36"/>
      <c r="HT8" s="36"/>
      <c r="HU8" s="36"/>
      <c r="HV8" s="36"/>
      <c r="HW8" s="36"/>
      <c r="HX8" s="36"/>
      <c r="HY8" s="36"/>
      <c r="HZ8" s="36"/>
      <c r="IA8" s="36"/>
      <c r="IB8" s="36"/>
      <c r="IC8" s="36"/>
      <c r="ID8" s="36"/>
      <c r="IE8" s="36"/>
      <c r="IF8" s="36"/>
      <c r="IG8" s="36"/>
      <c r="IH8" s="36"/>
      <c r="II8" s="36"/>
      <c r="IJ8" s="36"/>
      <c r="IK8" s="36"/>
      <c r="IL8" s="36"/>
      <c r="IM8" s="36"/>
      <c r="IN8" s="36"/>
      <c r="IO8" s="36"/>
      <c r="IP8" s="36"/>
      <c r="IQ8" s="36"/>
      <c r="IR8" s="36"/>
      <c r="IS8" s="36"/>
      <c r="IT8" s="36"/>
      <c r="IU8" s="36"/>
      <c r="IV8" s="36"/>
      <c r="IW8" s="36"/>
      <c r="IX8" s="36"/>
      <c r="IY8" s="36"/>
      <c r="IZ8" s="36"/>
      <c r="JA8" s="36"/>
      <c r="JB8" s="36"/>
      <c r="JC8" s="36"/>
      <c r="JD8" s="36"/>
      <c r="JE8" s="36"/>
      <c r="JF8" s="36"/>
      <c r="JG8" s="36"/>
      <c r="JH8" s="36"/>
      <c r="JI8" s="36"/>
      <c r="JJ8" s="36"/>
      <c r="JK8" s="36"/>
      <c r="JL8" s="36"/>
      <c r="JM8" s="36"/>
      <c r="JN8" s="36"/>
      <c r="JO8" s="36"/>
      <c r="JP8" s="36"/>
      <c r="JQ8" s="36"/>
      <c r="JR8" s="36"/>
      <c r="JS8" s="36"/>
      <c r="JT8" s="36"/>
      <c r="JU8" s="36"/>
      <c r="JV8" s="36"/>
      <c r="JW8" s="36"/>
      <c r="JX8" s="36"/>
      <c r="JY8" s="36"/>
      <c r="JZ8" s="36"/>
      <c r="KA8" s="36"/>
      <c r="KB8" s="36"/>
      <c r="KC8" s="36"/>
      <c r="KD8" s="36"/>
      <c r="KE8" s="36"/>
      <c r="KF8" s="36"/>
      <c r="KG8" s="36"/>
      <c r="KH8" s="36"/>
      <c r="KI8" s="36"/>
      <c r="KJ8" s="36"/>
      <c r="KK8" s="36"/>
      <c r="KL8" s="36"/>
      <c r="KM8" s="36"/>
      <c r="KN8" s="36"/>
      <c r="KO8" s="36"/>
      <c r="KP8" s="36"/>
      <c r="KQ8" s="36"/>
      <c r="KR8" s="36"/>
      <c r="KS8" s="36"/>
      <c r="KT8" s="36"/>
      <c r="KU8" s="36"/>
      <c r="KV8" s="36"/>
      <c r="KW8" s="36"/>
      <c r="KX8" s="36"/>
      <c r="KY8" s="36"/>
      <c r="KZ8" s="36"/>
      <c r="LA8" s="36"/>
      <c r="LB8" s="36"/>
      <c r="LC8" s="36"/>
      <c r="LD8" s="36"/>
      <c r="LE8" s="36"/>
      <c r="LF8" s="36"/>
      <c r="LG8" s="36"/>
      <c r="LH8" s="36"/>
      <c r="LI8" s="36"/>
      <c r="LJ8" s="36"/>
      <c r="LK8" s="36"/>
      <c r="LL8" s="36"/>
      <c r="LM8" s="36"/>
      <c r="LN8" s="36"/>
      <c r="LO8" s="36"/>
      <c r="LP8" s="36"/>
      <c r="LQ8" s="36"/>
      <c r="LR8" s="36"/>
      <c r="LS8" s="36"/>
      <c r="LT8" s="36"/>
      <c r="LU8" s="36"/>
      <c r="LV8" s="36"/>
      <c r="LW8" s="36"/>
      <c r="LX8" s="36"/>
      <c r="LY8" s="36"/>
      <c r="LZ8" s="36"/>
      <c r="MA8" s="36"/>
      <c r="MB8" s="36"/>
      <c r="MC8" s="36"/>
      <c r="MD8" s="36"/>
      <c r="ME8" s="36"/>
      <c r="MF8" s="36"/>
      <c r="MG8" s="36"/>
      <c r="MH8" s="36"/>
      <c r="MI8" s="36"/>
      <c r="MJ8" s="36"/>
      <c r="MK8" s="36"/>
      <c r="ML8" s="36"/>
      <c r="MM8" s="36"/>
      <c r="MN8" s="36"/>
      <c r="MO8" s="36"/>
      <c r="MP8" s="36"/>
      <c r="MQ8" s="36"/>
      <c r="MR8" s="36"/>
      <c r="MS8" s="36"/>
      <c r="MT8" s="36"/>
      <c r="MU8" s="36"/>
      <c r="MV8" s="36"/>
      <c r="MW8" s="36"/>
      <c r="MX8" s="36"/>
      <c r="MY8" s="36"/>
      <c r="MZ8" s="36"/>
      <c r="NA8" s="36"/>
      <c r="NB8" s="36"/>
      <c r="NC8" s="36"/>
      <c r="ND8" s="36"/>
      <c r="NE8" s="36"/>
      <c r="NF8" s="36"/>
      <c r="NG8" s="36"/>
      <c r="NH8" s="36"/>
      <c r="NI8" s="36"/>
      <c r="NJ8" s="36"/>
      <c r="NK8" s="36"/>
      <c r="NL8" s="36"/>
      <c r="NM8" s="36"/>
      <c r="NN8" s="36"/>
      <c r="NO8" s="36"/>
      <c r="NP8" s="36"/>
      <c r="NQ8" s="36"/>
      <c r="NR8" s="36"/>
      <c r="NS8" s="36"/>
      <c r="NT8" s="36"/>
      <c r="NU8" s="36"/>
      <c r="NV8" s="36"/>
      <c r="NW8" s="36"/>
      <c r="NX8" s="36"/>
      <c r="NY8" s="36"/>
      <c r="NZ8" s="36"/>
      <c r="OA8" s="36"/>
      <c r="OB8" s="36"/>
      <c r="OC8" s="36"/>
      <c r="OD8" s="36"/>
      <c r="OE8" s="36"/>
      <c r="OF8" s="36"/>
      <c r="OG8" s="36"/>
      <c r="OH8" s="36"/>
      <c r="OI8" s="36"/>
      <c r="OJ8" s="36"/>
      <c r="OK8" s="36"/>
      <c r="OL8" s="36"/>
      <c r="OM8" s="36"/>
      <c r="ON8" s="36"/>
      <c r="OO8" s="36"/>
      <c r="OP8" s="36"/>
      <c r="OQ8" s="36"/>
      <c r="OR8" s="36"/>
      <c r="OS8" s="36"/>
      <c r="OT8" s="36"/>
      <c r="OU8" s="36"/>
      <c r="OV8" s="36"/>
      <c r="OW8" s="36"/>
      <c r="OX8" s="36"/>
      <c r="OY8" s="36"/>
      <c r="OZ8" s="36"/>
      <c r="PA8" s="36"/>
      <c r="PB8" s="36"/>
      <c r="PC8" s="36"/>
      <c r="PD8" s="36"/>
      <c r="PE8" s="36"/>
      <c r="PF8" s="36"/>
      <c r="PG8" s="36"/>
      <c r="PH8" s="36"/>
      <c r="PI8" s="36"/>
      <c r="PJ8" s="36"/>
      <c r="PK8" s="36"/>
      <c r="PL8" s="36"/>
      <c r="PM8" s="36"/>
      <c r="PN8" s="36"/>
      <c r="PO8" s="36"/>
      <c r="PP8" s="36"/>
      <c r="PQ8" s="36"/>
      <c r="PR8" s="36"/>
      <c r="PS8" s="36"/>
      <c r="PT8" s="36"/>
      <c r="PU8" s="36"/>
      <c r="PV8" s="36"/>
      <c r="PW8" s="36"/>
      <c r="PX8" s="36"/>
      <c r="PY8" s="36"/>
      <c r="PZ8" s="36"/>
      <c r="QA8" s="36"/>
      <c r="QB8" s="36"/>
      <c r="QC8" s="36"/>
      <c r="QD8" s="36"/>
      <c r="QE8" s="36"/>
      <c r="QF8" s="36"/>
      <c r="QG8" s="36"/>
      <c r="QH8" s="36"/>
      <c r="QI8" s="36"/>
      <c r="QJ8" s="36"/>
      <c r="QK8" s="36"/>
      <c r="QL8" s="36"/>
      <c r="QM8" s="36"/>
      <c r="QN8" s="36"/>
      <c r="QO8" s="36"/>
      <c r="QP8" s="36"/>
      <c r="QQ8" s="36"/>
      <c r="QR8" s="36"/>
      <c r="QS8" s="36"/>
      <c r="QT8" s="36"/>
      <c r="QU8" s="36"/>
      <c r="QV8" s="36"/>
      <c r="QW8" s="36"/>
      <c r="QX8" s="36"/>
      <c r="QY8" s="36"/>
      <c r="QZ8" s="36"/>
      <c r="RA8" s="36"/>
      <c r="RB8" s="36"/>
      <c r="RC8" s="36"/>
      <c r="RD8" s="36"/>
      <c r="RE8" s="36"/>
      <c r="RF8" s="36"/>
      <c r="RG8" s="36"/>
      <c r="RH8" s="36"/>
      <c r="RI8" s="36"/>
      <c r="RJ8" s="36"/>
      <c r="RK8" s="36"/>
      <c r="RL8" s="36"/>
      <c r="RM8" s="36"/>
      <c r="RN8" s="36"/>
      <c r="RO8" s="36"/>
      <c r="RP8" s="36"/>
      <c r="RQ8" s="36"/>
      <c r="RR8" s="36"/>
      <c r="RS8" s="36"/>
      <c r="RT8" s="36"/>
      <c r="RU8" s="36"/>
      <c r="RV8" s="36"/>
      <c r="RW8" s="36"/>
      <c r="RX8" s="36"/>
      <c r="RY8" s="36"/>
      <c r="RZ8" s="36"/>
      <c r="SA8" s="36"/>
      <c r="SB8" s="36"/>
      <c r="SC8" s="36"/>
      <c r="SD8" s="36"/>
      <c r="SE8" s="36"/>
      <c r="SF8" s="36"/>
      <c r="SG8" s="36"/>
      <c r="SH8" s="36"/>
      <c r="SI8" s="36"/>
      <c r="SJ8" s="36"/>
      <c r="SK8" s="36"/>
      <c r="SL8" s="36"/>
      <c r="SM8" s="36"/>
      <c r="SN8" s="36"/>
      <c r="SO8" s="36"/>
      <c r="SP8" s="36"/>
      <c r="SQ8" s="36"/>
      <c r="SR8" s="36"/>
      <c r="SS8" s="36"/>
      <c r="ST8" s="36"/>
      <c r="SU8" s="36"/>
      <c r="SV8" s="36"/>
      <c r="SW8" s="36"/>
      <c r="SX8" s="36"/>
      <c r="SY8" s="36"/>
      <c r="SZ8" s="36"/>
      <c r="TA8" s="36"/>
      <c r="TB8" s="36"/>
      <c r="TC8" s="36"/>
      <c r="TD8" s="36"/>
      <c r="TE8" s="36"/>
      <c r="TF8" s="36"/>
      <c r="TG8" s="36"/>
      <c r="TH8" s="36"/>
      <c r="TI8" s="36"/>
      <c r="TJ8" s="36"/>
      <c r="TK8" s="36"/>
      <c r="TL8" s="36"/>
      <c r="TM8" s="36"/>
      <c r="TN8" s="36"/>
      <c r="TO8" s="36"/>
      <c r="TP8" s="36"/>
      <c r="TQ8" s="36"/>
      <c r="TR8" s="36"/>
      <c r="TS8" s="36"/>
      <c r="TT8" s="36"/>
      <c r="TU8" s="36"/>
      <c r="TV8" s="36"/>
      <c r="TW8" s="36"/>
      <c r="TX8" s="36"/>
      <c r="TY8" s="36"/>
      <c r="TZ8" s="36"/>
      <c r="UA8" s="36"/>
      <c r="UB8" s="36"/>
      <c r="UC8" s="36"/>
      <c r="UD8" s="36"/>
      <c r="UE8" s="36"/>
      <c r="UF8" s="36"/>
      <c r="UG8" s="36"/>
      <c r="UH8" s="36"/>
      <c r="UI8" s="36"/>
      <c r="UJ8" s="36"/>
      <c r="UK8" s="36"/>
      <c r="UL8" s="36"/>
      <c r="UM8" s="36"/>
      <c r="UN8" s="36"/>
      <c r="UO8" s="36"/>
      <c r="UP8" s="36"/>
      <c r="UQ8" s="36"/>
      <c r="UR8" s="36"/>
      <c r="US8" s="36"/>
      <c r="UT8" s="36"/>
      <c r="UU8" s="36"/>
      <c r="UV8" s="36"/>
      <c r="UW8" s="36"/>
      <c r="UX8" s="36"/>
      <c r="UY8" s="36"/>
      <c r="UZ8" s="36"/>
      <c r="VA8" s="36"/>
      <c r="VB8" s="36"/>
      <c r="VC8" s="36"/>
      <c r="VD8" s="36"/>
      <c r="VE8" s="36"/>
      <c r="VF8" s="36"/>
      <c r="VG8" s="36"/>
      <c r="VH8" s="36"/>
      <c r="VI8" s="36"/>
      <c r="VJ8" s="36"/>
      <c r="VK8" s="36"/>
      <c r="VL8" s="36"/>
      <c r="VM8" s="36"/>
      <c r="VN8" s="36"/>
      <c r="VO8" s="36"/>
      <c r="VP8" s="36"/>
      <c r="VQ8" s="36"/>
      <c r="VR8" s="36"/>
      <c r="VS8" s="36"/>
      <c r="VT8" s="36"/>
      <c r="VU8" s="36"/>
      <c r="VV8" s="36"/>
      <c r="VW8" s="36"/>
      <c r="VX8" s="36"/>
      <c r="VY8" s="36"/>
      <c r="VZ8" s="36"/>
      <c r="WA8" s="36"/>
      <c r="WB8" s="36"/>
      <c r="WC8" s="36"/>
      <c r="WD8" s="36"/>
      <c r="WE8" s="36"/>
      <c r="WF8" s="36"/>
      <c r="WG8" s="36"/>
      <c r="WH8" s="36"/>
      <c r="WI8" s="36"/>
      <c r="WJ8" s="36"/>
      <c r="WK8" s="36"/>
      <c r="WL8" s="36"/>
      <c r="WM8" s="36"/>
      <c r="WN8" s="36"/>
      <c r="WO8" s="36"/>
      <c r="WP8" s="36"/>
      <c r="WQ8" s="36"/>
      <c r="WR8" s="36"/>
      <c r="WS8" s="36"/>
      <c r="WT8" s="36"/>
      <c r="WU8" s="36"/>
      <c r="WV8" s="36"/>
      <c r="WW8" s="36"/>
      <c r="WX8" s="36"/>
      <c r="WY8" s="36"/>
      <c r="WZ8" s="36"/>
      <c r="XA8" s="36"/>
      <c r="XB8" s="36"/>
      <c r="XC8" s="36"/>
      <c r="XD8" s="36"/>
      <c r="XE8" s="36"/>
      <c r="XF8" s="36"/>
      <c r="XG8" s="36"/>
      <c r="XH8" s="36"/>
      <c r="XI8" s="36"/>
      <c r="XJ8" s="36"/>
      <c r="XK8" s="36"/>
      <c r="XL8" s="36"/>
      <c r="XM8" s="36"/>
      <c r="XN8" s="36"/>
      <c r="XO8" s="36"/>
      <c r="XP8" s="36"/>
      <c r="XQ8" s="36"/>
      <c r="XR8" s="36"/>
      <c r="XS8" s="36"/>
      <c r="XT8" s="36"/>
      <c r="XU8" s="36"/>
      <c r="XV8" s="36"/>
      <c r="XW8" s="36"/>
      <c r="XX8" s="36"/>
      <c r="XY8" s="36"/>
      <c r="XZ8" s="36"/>
      <c r="YA8" s="36"/>
      <c r="YB8" s="36"/>
      <c r="YC8" s="36"/>
      <c r="YD8" s="36"/>
      <c r="YE8" s="36"/>
      <c r="YF8" s="36"/>
      <c r="YG8" s="36"/>
      <c r="YH8" s="36"/>
      <c r="YI8" s="36"/>
      <c r="YJ8" s="36"/>
      <c r="YK8" s="36"/>
      <c r="YL8" s="36"/>
      <c r="YM8" s="36"/>
      <c r="YN8" s="36"/>
      <c r="YO8" s="36"/>
      <c r="YP8" s="36"/>
      <c r="YQ8" s="36"/>
      <c r="YR8" s="36"/>
      <c r="YS8" s="36"/>
      <c r="YT8" s="36"/>
      <c r="YU8" s="36"/>
      <c r="YV8" s="36"/>
      <c r="YW8" s="36"/>
      <c r="YX8" s="36"/>
      <c r="YY8" s="36"/>
      <c r="YZ8" s="36"/>
      <c r="ZA8" s="36"/>
      <c r="ZB8" s="36"/>
      <c r="ZC8" s="36"/>
      <c r="ZD8" s="36"/>
      <c r="ZE8" s="36"/>
      <c r="ZF8" s="36"/>
      <c r="ZG8" s="36"/>
      <c r="ZH8" s="36"/>
      <c r="ZI8" s="36"/>
      <c r="ZJ8" s="36"/>
      <c r="ZK8" s="36"/>
      <c r="ZL8" s="36"/>
      <c r="ZM8" s="36"/>
      <c r="ZN8" s="36"/>
      <c r="ZO8" s="36"/>
      <c r="ZP8" s="36"/>
      <c r="ZQ8" s="36"/>
      <c r="ZR8" s="36"/>
      <c r="ZS8" s="36"/>
      <c r="ZT8" s="36"/>
      <c r="ZU8" s="36"/>
      <c r="ZV8" s="36"/>
      <c r="ZW8" s="36"/>
      <c r="ZX8" s="36"/>
      <c r="ZY8" s="36"/>
      <c r="ZZ8" s="36"/>
      <c r="AAA8" s="36"/>
      <c r="AAB8" s="36"/>
      <c r="AAC8" s="36"/>
      <c r="AAD8" s="36"/>
      <c r="AAE8" s="36"/>
      <c r="AAF8" s="36"/>
      <c r="AAG8" s="36"/>
      <c r="AAH8" s="36"/>
      <c r="AAI8" s="36"/>
      <c r="AAJ8" s="36"/>
      <c r="AAK8" s="36"/>
      <c r="AAL8" s="36"/>
      <c r="AAM8" s="36"/>
      <c r="AAN8" s="36"/>
      <c r="AAO8" s="36"/>
      <c r="AAP8" s="36"/>
      <c r="AAQ8" s="36"/>
      <c r="AAR8" s="36"/>
      <c r="AAS8" s="36"/>
      <c r="AAT8" s="36"/>
      <c r="AAU8" s="36"/>
      <c r="AAV8" s="36"/>
      <c r="AAW8" s="36"/>
      <c r="AAX8" s="36"/>
      <c r="AAY8" s="36"/>
      <c r="AAZ8" s="36"/>
      <c r="ABA8" s="36"/>
      <c r="ABB8" s="36"/>
      <c r="ABC8" s="36"/>
      <c r="ABD8" s="36"/>
      <c r="ABE8" s="36"/>
      <c r="ABF8" s="36"/>
      <c r="ABG8" s="36"/>
      <c r="ABH8" s="36"/>
      <c r="ABI8" s="36"/>
      <c r="ABJ8" s="36"/>
      <c r="ABK8" s="36"/>
      <c r="ABL8" s="36"/>
      <c r="ABM8" s="36"/>
      <c r="ABN8" s="36"/>
      <c r="ABO8" s="36"/>
      <c r="ABP8" s="36"/>
      <c r="ABQ8" s="36"/>
      <c r="ABR8" s="36"/>
      <c r="ABS8" s="36"/>
      <c r="ABT8" s="36"/>
      <c r="ABU8" s="36"/>
      <c r="ABV8" s="36"/>
      <c r="ABW8" s="36"/>
      <c r="ABX8" s="36"/>
      <c r="ABY8" s="36"/>
      <c r="ABZ8" s="36"/>
      <c r="ACA8" s="36"/>
      <c r="ACB8" s="36"/>
      <c r="ACC8" s="36"/>
      <c r="ACD8" s="36"/>
      <c r="ACE8" s="36"/>
      <c r="ACF8" s="36"/>
      <c r="ACG8" s="36"/>
      <c r="ACH8" s="36"/>
      <c r="ACI8" s="36"/>
      <c r="ACJ8" s="36"/>
      <c r="ACK8" s="36"/>
      <c r="ACL8" s="36"/>
      <c r="ACM8" s="36"/>
      <c r="ACN8" s="36"/>
      <c r="ACO8" s="36"/>
      <c r="ACP8" s="36"/>
      <c r="ACQ8" s="36"/>
      <c r="ACR8" s="36"/>
      <c r="ACS8" s="36"/>
      <c r="ACT8" s="36"/>
      <c r="ACU8" s="36"/>
      <c r="ACV8" s="36"/>
      <c r="ACW8" s="36"/>
      <c r="ACX8" s="36"/>
      <c r="ACY8" s="36"/>
      <c r="ACZ8" s="36"/>
      <c r="ADA8" s="36"/>
      <c r="ADB8" s="36"/>
      <c r="ADC8" s="36"/>
      <c r="ADD8" s="36"/>
      <c r="ADE8" s="36"/>
      <c r="ADF8" s="36"/>
      <c r="ADG8" s="36"/>
      <c r="ADH8" s="36"/>
      <c r="ADI8" s="36"/>
      <c r="ADJ8" s="36"/>
      <c r="ADK8" s="36"/>
      <c r="ADL8" s="36"/>
      <c r="ADM8" s="36"/>
      <c r="ADN8" s="36"/>
      <c r="ADO8" s="36"/>
      <c r="ADP8" s="36"/>
      <c r="ADQ8" s="36"/>
      <c r="ADR8" s="36"/>
      <c r="ADS8" s="36"/>
      <c r="ADT8" s="36"/>
      <c r="ADU8" s="36"/>
      <c r="ADV8" s="36"/>
      <c r="ADW8" s="36"/>
      <c r="ADX8" s="36"/>
      <c r="ADY8" s="36"/>
      <c r="ADZ8" s="36"/>
      <c r="AEA8" s="36"/>
      <c r="AEB8" s="36"/>
      <c r="AEC8" s="36"/>
      <c r="AED8" s="36"/>
      <c r="AEE8" s="36"/>
      <c r="AEF8" s="36"/>
      <c r="AEG8" s="36"/>
      <c r="AEH8" s="36"/>
      <c r="AEI8" s="36"/>
      <c r="AEJ8" s="36"/>
      <c r="AEK8" s="36"/>
      <c r="AEL8" s="36"/>
      <c r="AEM8" s="36"/>
      <c r="AEN8" s="36"/>
      <c r="AEO8" s="36"/>
      <c r="AEP8" s="36"/>
      <c r="AEQ8" s="36"/>
      <c r="AER8" s="36"/>
      <c r="AES8" s="36"/>
      <c r="AET8" s="36"/>
      <c r="AEU8" s="36"/>
      <c r="AEV8" s="36"/>
      <c r="AEW8" s="36"/>
      <c r="AEX8" s="36"/>
      <c r="AEY8" s="36"/>
      <c r="AEZ8" s="36"/>
      <c r="AFA8" s="36"/>
      <c r="AFB8" s="36"/>
      <c r="AFC8" s="36"/>
      <c r="AFD8" s="36"/>
      <c r="AFE8" s="36"/>
      <c r="AFF8" s="36"/>
      <c r="AFG8" s="36"/>
      <c r="AFH8" s="36"/>
      <c r="AFI8" s="36"/>
      <c r="AFJ8" s="36"/>
      <c r="AFK8" s="36"/>
      <c r="AFL8" s="36"/>
      <c r="AFM8" s="36"/>
      <c r="AFN8" s="36"/>
      <c r="AFO8" s="36"/>
      <c r="AFP8" s="36"/>
      <c r="AFQ8" s="36"/>
      <c r="AFR8" s="36"/>
      <c r="AFS8" s="36"/>
      <c r="AFT8" s="36"/>
      <c r="AFU8" s="36"/>
      <c r="AFV8" s="36"/>
      <c r="AFW8" s="36"/>
      <c r="AFX8" s="36"/>
      <c r="AFY8" s="36"/>
      <c r="AFZ8" s="36"/>
      <c r="AGA8" s="36"/>
      <c r="AGB8" s="36"/>
      <c r="AGC8" s="36"/>
      <c r="AGD8" s="36"/>
      <c r="AGE8" s="36"/>
      <c r="AGF8" s="36"/>
      <c r="AGG8" s="36"/>
      <c r="AGH8" s="36"/>
      <c r="AGI8" s="36"/>
      <c r="AGJ8" s="36"/>
      <c r="AGK8" s="36"/>
      <c r="AGL8" s="36"/>
      <c r="AGM8" s="36"/>
      <c r="AGN8" s="36"/>
      <c r="AGO8" s="36"/>
      <c r="AGP8" s="36"/>
      <c r="AGQ8" s="36"/>
      <c r="AGR8" s="36"/>
      <c r="AGS8" s="36"/>
      <c r="AGT8" s="36"/>
      <c r="AGU8" s="36"/>
      <c r="AGV8" s="36"/>
      <c r="AGW8" s="36"/>
      <c r="AGX8" s="36"/>
      <c r="AGY8" s="36"/>
      <c r="AGZ8" s="36"/>
      <c r="AHA8" s="36"/>
      <c r="AHB8" s="36"/>
      <c r="AHC8" s="36"/>
      <c r="AHD8" s="36"/>
      <c r="AHE8" s="36"/>
      <c r="AHF8" s="36"/>
      <c r="AHG8" s="36"/>
      <c r="AHH8" s="36"/>
      <c r="AHI8" s="36"/>
      <c r="AHJ8" s="36"/>
      <c r="AHK8" s="36"/>
      <c r="AHL8" s="36"/>
      <c r="AHM8" s="36"/>
      <c r="AHN8" s="36"/>
      <c r="AHO8" s="36"/>
      <c r="AHP8" s="36"/>
      <c r="AHQ8" s="36"/>
      <c r="AHR8" s="36"/>
      <c r="AHS8" s="36"/>
      <c r="AHT8" s="36"/>
      <c r="AHU8" s="36"/>
      <c r="AHV8" s="36"/>
      <c r="AHW8" s="36"/>
      <c r="AHX8" s="36"/>
      <c r="AHY8" s="36"/>
      <c r="AHZ8" s="36"/>
      <c r="AIA8" s="36"/>
      <c r="AIB8" s="36"/>
      <c r="AIC8" s="36"/>
      <c r="AID8" s="36"/>
      <c r="AIE8" s="36"/>
      <c r="AIF8" s="36"/>
      <c r="AIG8" s="36"/>
      <c r="AIH8" s="36"/>
      <c r="AII8" s="36"/>
      <c r="AIJ8" s="36"/>
      <c r="AIK8" s="36"/>
      <c r="AIL8" s="36"/>
      <c r="AIM8" s="36"/>
      <c r="AIN8" s="36"/>
      <c r="AIO8" s="36"/>
      <c r="AIP8" s="36"/>
      <c r="AIQ8" s="36"/>
      <c r="AIR8" s="36"/>
      <c r="AIS8" s="36"/>
      <c r="AIT8" s="36"/>
      <c r="AIU8" s="36"/>
      <c r="AIV8" s="36"/>
      <c r="AIW8" s="36"/>
      <c r="AIX8" s="36"/>
      <c r="AIY8" s="36"/>
      <c r="AIZ8" s="36"/>
      <c r="AJA8" s="36"/>
      <c r="AJB8" s="36"/>
      <c r="AJC8" s="36"/>
      <c r="AJD8" s="36"/>
      <c r="AJE8" s="36"/>
      <c r="AJF8" s="36"/>
      <c r="AJG8" s="36"/>
      <c r="AJH8" s="36"/>
      <c r="AJI8" s="36"/>
      <c r="AJJ8" s="36"/>
      <c r="AJK8" s="36"/>
      <c r="AJL8" s="36"/>
      <c r="AJM8" s="36"/>
      <c r="AJN8" s="36"/>
      <c r="AJO8" s="36"/>
      <c r="AJP8" s="36"/>
      <c r="AJQ8" s="36"/>
      <c r="AJR8" s="36"/>
      <c r="AJS8" s="36"/>
      <c r="AJT8" s="36"/>
      <c r="AJU8" s="36"/>
      <c r="AJV8" s="36"/>
      <c r="AJW8" s="36"/>
      <c r="AJX8" s="36"/>
      <c r="AJY8" s="36"/>
      <c r="AJZ8" s="36"/>
      <c r="AKA8" s="36"/>
      <c r="AKB8" s="36"/>
      <c r="AKC8" s="36"/>
      <c r="AKD8" s="36"/>
      <c r="AKE8" s="36"/>
      <c r="AKF8" s="36"/>
      <c r="AKG8" s="36"/>
      <c r="AKH8" s="36"/>
      <c r="AKI8" s="36"/>
      <c r="AKJ8" s="36"/>
      <c r="AKK8" s="36"/>
      <c r="AKL8" s="36"/>
      <c r="AKM8" s="36"/>
      <c r="AKN8" s="36"/>
      <c r="AKO8" s="36"/>
      <c r="AKP8" s="36"/>
      <c r="AKQ8" s="36"/>
      <c r="AKR8" s="36"/>
      <c r="AKS8" s="36"/>
      <c r="AKT8" s="36"/>
      <c r="AKU8" s="36"/>
      <c r="AKV8" s="36"/>
      <c r="AKW8" s="36"/>
      <c r="AKX8" s="36"/>
      <c r="AKY8" s="36"/>
      <c r="AKZ8" s="36"/>
      <c r="ALA8" s="36"/>
      <c r="ALB8" s="36"/>
      <c r="ALC8" s="36"/>
      <c r="ALD8" s="36"/>
      <c r="ALE8" s="36"/>
      <c r="ALF8" s="36"/>
      <c r="ALG8" s="36"/>
      <c r="ALH8" s="36"/>
      <c r="ALI8" s="36"/>
      <c r="ALJ8" s="36"/>
      <c r="ALK8" s="36"/>
      <c r="ALL8" s="36"/>
      <c r="ALM8" s="36"/>
      <c r="ALN8" s="36"/>
      <c r="ALO8" s="36"/>
      <c r="ALP8" s="36"/>
      <c r="ALQ8" s="36"/>
      <c r="ALR8" s="36"/>
      <c r="ALS8" s="36"/>
      <c r="ALT8" s="36"/>
      <c r="ALU8" s="36"/>
      <c r="ALV8" s="36"/>
      <c r="ALW8" s="36"/>
      <c r="ALX8" s="36"/>
      <c r="ALY8" s="36"/>
      <c r="ALZ8" s="36"/>
      <c r="AMA8" s="36"/>
      <c r="AMB8" s="36"/>
      <c r="AMC8" s="36"/>
      <c r="AMD8" s="36"/>
      <c r="AME8" s="36"/>
      <c r="AMF8" s="36"/>
      <c r="AMG8" s="36"/>
      <c r="AMH8" s="36"/>
      <c r="AMI8" s="36"/>
      <c r="AMJ8" s="36"/>
      <c r="AMK8" s="36"/>
      <c r="AML8" s="36"/>
      <c r="AMM8" s="36"/>
      <c r="AMN8" s="36"/>
      <c r="AMO8" s="36"/>
      <c r="AMP8" s="36"/>
      <c r="AMQ8" s="36"/>
      <c r="AMR8" s="36"/>
      <c r="AMS8" s="36"/>
      <c r="AMT8" s="36"/>
      <c r="AMU8" s="36"/>
      <c r="AMV8" s="36"/>
      <c r="AMW8" s="36"/>
      <c r="AMX8" s="36"/>
      <c r="AMY8" s="36"/>
      <c r="AMZ8" s="36"/>
      <c r="ANA8" s="36"/>
      <c r="ANB8" s="36"/>
      <c r="ANC8" s="36"/>
      <c r="AND8" s="36"/>
      <c r="ANE8" s="36"/>
      <c r="ANF8" s="36"/>
      <c r="ANG8" s="36"/>
      <c r="ANH8" s="36"/>
      <c r="ANI8" s="36"/>
      <c r="ANJ8" s="36"/>
      <c r="ANK8" s="36"/>
      <c r="ANL8" s="36"/>
      <c r="ANM8" s="36"/>
      <c r="ANN8" s="36"/>
      <c r="ANO8" s="36"/>
      <c r="ANP8" s="36"/>
      <c r="ANQ8" s="36"/>
      <c r="ANR8" s="36"/>
      <c r="ANS8" s="36"/>
      <c r="ANT8" s="36"/>
      <c r="ANU8" s="36"/>
      <c r="ANV8" s="36"/>
      <c r="ANW8" s="36"/>
      <c r="ANX8" s="36"/>
      <c r="ANY8" s="36"/>
      <c r="ANZ8" s="36"/>
      <c r="AOA8" s="36"/>
      <c r="AOB8" s="36"/>
      <c r="AOC8" s="36"/>
      <c r="AOD8" s="36"/>
      <c r="AOE8" s="36"/>
      <c r="AOF8" s="36"/>
      <c r="AOG8" s="36"/>
      <c r="AOH8" s="36"/>
      <c r="AOI8" s="36"/>
      <c r="AOJ8" s="36"/>
      <c r="AOK8" s="36"/>
      <c r="AOL8" s="36"/>
      <c r="AOM8" s="36"/>
      <c r="AON8" s="36"/>
      <c r="AOO8" s="36"/>
      <c r="AOP8" s="36"/>
      <c r="AOQ8" s="36"/>
      <c r="AOR8" s="36"/>
      <c r="AOS8" s="36"/>
      <c r="AOT8" s="36"/>
      <c r="AOU8" s="36"/>
      <c r="AOV8" s="36"/>
      <c r="AOW8" s="36"/>
      <c r="AOX8" s="36"/>
      <c r="AOY8" s="36"/>
      <c r="AOZ8" s="36"/>
      <c r="APA8" s="36"/>
      <c r="APB8" s="36"/>
      <c r="APC8" s="36"/>
      <c r="APD8" s="36"/>
      <c r="APE8" s="36"/>
      <c r="APF8" s="36"/>
      <c r="APG8" s="36"/>
      <c r="APH8" s="36"/>
      <c r="API8" s="36"/>
      <c r="APJ8" s="36"/>
      <c r="APK8" s="36"/>
      <c r="APL8" s="36"/>
      <c r="APM8" s="36"/>
      <c r="APN8" s="36"/>
      <c r="APO8" s="36"/>
      <c r="APP8" s="36"/>
      <c r="APQ8" s="36"/>
      <c r="APR8" s="36"/>
      <c r="APS8" s="36"/>
      <c r="APT8" s="36"/>
      <c r="APU8" s="36"/>
      <c r="APV8" s="36"/>
      <c r="APW8" s="36"/>
      <c r="APX8" s="36"/>
      <c r="APY8" s="36"/>
      <c r="APZ8" s="36"/>
      <c r="AQA8" s="36"/>
      <c r="AQB8" s="36"/>
      <c r="AQC8" s="36"/>
      <c r="AQD8" s="36"/>
      <c r="AQE8" s="36"/>
      <c r="AQF8" s="36"/>
      <c r="AQG8" s="36"/>
      <c r="AQH8" s="36"/>
      <c r="AQI8" s="36"/>
      <c r="AQJ8" s="36"/>
      <c r="AQK8" s="36"/>
      <c r="AQL8" s="36"/>
      <c r="AQM8" s="36"/>
      <c r="AQN8" s="36"/>
      <c r="AQO8" s="36"/>
      <c r="AQP8" s="36"/>
      <c r="AQQ8" s="36"/>
      <c r="AQR8" s="36"/>
      <c r="AQS8" s="36"/>
      <c r="AQT8" s="36"/>
      <c r="AQU8" s="36"/>
      <c r="AQV8" s="36"/>
      <c r="AQW8" s="36"/>
      <c r="AQX8" s="36"/>
      <c r="AQY8" s="36"/>
      <c r="AQZ8" s="36"/>
      <c r="ARA8" s="36"/>
      <c r="ARB8" s="36"/>
      <c r="ARC8" s="36"/>
      <c r="ARD8" s="36"/>
      <c r="ARE8" s="36"/>
      <c r="ARF8" s="36"/>
      <c r="ARG8" s="36"/>
      <c r="ARH8" s="36"/>
      <c r="ARI8" s="36"/>
      <c r="ARJ8" s="36"/>
      <c r="ARK8" s="36"/>
      <c r="ARL8" s="36"/>
      <c r="ARM8" s="36"/>
      <c r="ARN8" s="36"/>
      <c r="ARO8" s="36"/>
      <c r="ARP8" s="36"/>
      <c r="ARQ8" s="36"/>
      <c r="ARR8" s="36"/>
      <c r="ARS8" s="36"/>
      <c r="ART8" s="36"/>
      <c r="ARU8" s="36"/>
      <c r="ARV8" s="36"/>
      <c r="ARW8" s="36"/>
      <c r="ARX8" s="36"/>
      <c r="ARY8" s="36"/>
      <c r="ARZ8" s="36"/>
      <c r="ASA8" s="36"/>
      <c r="ASB8" s="36"/>
      <c r="ASC8" s="36"/>
      <c r="ASD8" s="36"/>
      <c r="ASE8" s="36"/>
      <c r="ASF8" s="36"/>
      <c r="ASG8" s="36"/>
      <c r="ASH8" s="36"/>
      <c r="ASI8" s="36"/>
      <c r="ASJ8" s="36"/>
      <c r="ASK8" s="36"/>
      <c r="ASL8" s="36"/>
      <c r="ASM8" s="36"/>
      <c r="ASN8" s="36"/>
      <c r="ASO8" s="36"/>
      <c r="ASP8" s="36"/>
      <c r="ASQ8" s="36"/>
      <c r="ASR8" s="36"/>
      <c r="ASS8" s="36"/>
      <c r="AST8" s="36"/>
      <c r="ASU8" s="36"/>
      <c r="ASV8" s="36"/>
      <c r="ASW8" s="36"/>
      <c r="ASX8" s="36"/>
      <c r="ASY8" s="36"/>
      <c r="ASZ8" s="36"/>
      <c r="ATA8" s="36"/>
      <c r="ATB8" s="36"/>
      <c r="ATC8" s="36"/>
      <c r="ATD8" s="36"/>
      <c r="ATE8" s="36"/>
      <c r="ATF8" s="36"/>
      <c r="ATG8" s="36"/>
      <c r="ATH8" s="36"/>
      <c r="ATI8" s="36"/>
      <c r="ATJ8" s="36"/>
      <c r="ATK8" s="36"/>
      <c r="ATL8" s="36"/>
      <c r="ATM8" s="36"/>
      <c r="ATN8" s="36"/>
      <c r="ATO8" s="36"/>
      <c r="ATP8" s="36"/>
      <c r="ATQ8" s="36"/>
      <c r="ATR8" s="36"/>
      <c r="ATS8" s="36"/>
      <c r="ATT8" s="36"/>
      <c r="ATU8" s="36"/>
      <c r="ATV8" s="36"/>
      <c r="ATW8" s="36"/>
      <c r="ATX8" s="36"/>
      <c r="ATY8" s="36"/>
      <c r="ATZ8" s="36"/>
      <c r="AUA8" s="36"/>
      <c r="AUB8" s="36"/>
      <c r="AUC8" s="36"/>
      <c r="AUD8" s="36"/>
      <c r="AUE8" s="36"/>
      <c r="AUF8" s="36"/>
      <c r="AUG8" s="36"/>
      <c r="AUH8" s="36"/>
      <c r="AUI8" s="36"/>
      <c r="AUJ8" s="36"/>
      <c r="AUK8" s="36"/>
      <c r="AUL8" s="36"/>
      <c r="AUM8" s="36"/>
      <c r="AUN8" s="36"/>
      <c r="AUO8" s="36"/>
      <c r="AUP8" s="36"/>
      <c r="AUQ8" s="36"/>
      <c r="AUR8" s="36"/>
      <c r="AUS8" s="36"/>
      <c r="AUT8" s="36"/>
      <c r="AUU8" s="36"/>
      <c r="AUV8" s="36"/>
      <c r="AUW8" s="36"/>
      <c r="AUX8" s="36"/>
      <c r="AUY8" s="36"/>
      <c r="AUZ8" s="36"/>
      <c r="AVA8" s="36"/>
      <c r="AVB8" s="36"/>
      <c r="AVC8" s="36"/>
      <c r="AVD8" s="36"/>
      <c r="AVE8" s="36"/>
      <c r="AVF8" s="36"/>
      <c r="AVG8" s="36"/>
      <c r="AVH8" s="36"/>
      <c r="AVI8" s="36"/>
      <c r="AVJ8" s="36"/>
      <c r="AVK8" s="36"/>
      <c r="AVL8" s="36"/>
      <c r="AVM8" s="36"/>
      <c r="AVN8" s="36"/>
      <c r="AVO8" s="36"/>
      <c r="AVP8" s="36"/>
      <c r="AVQ8" s="36"/>
      <c r="AVR8" s="36"/>
      <c r="AVS8" s="36"/>
      <c r="AVT8" s="36"/>
      <c r="AVU8" s="36"/>
      <c r="AVV8" s="36"/>
      <c r="AVW8" s="36"/>
      <c r="AVX8" s="36"/>
      <c r="AVY8" s="36"/>
      <c r="AVZ8" s="36"/>
      <c r="AWA8" s="36"/>
      <c r="AWB8" s="36"/>
      <c r="AWC8" s="36"/>
      <c r="AWD8" s="36"/>
      <c r="AWE8" s="36"/>
      <c r="AWF8" s="36"/>
      <c r="AWG8" s="36"/>
      <c r="AWH8" s="36"/>
      <c r="AWI8" s="36"/>
      <c r="AWJ8" s="36"/>
      <c r="AWK8" s="36"/>
      <c r="AWL8" s="36"/>
      <c r="AWM8" s="36"/>
      <c r="AWN8" s="36"/>
      <c r="AWO8" s="36"/>
      <c r="AWP8" s="36"/>
      <c r="AWQ8" s="36"/>
      <c r="AWR8" s="36"/>
      <c r="AWS8" s="36"/>
      <c r="AWT8" s="36"/>
      <c r="AWU8" s="36"/>
      <c r="AWV8" s="36"/>
      <c r="AWW8" s="36"/>
      <c r="AWX8" s="36"/>
      <c r="AWY8" s="36"/>
      <c r="AWZ8" s="36"/>
      <c r="AXA8" s="36"/>
      <c r="AXB8" s="36"/>
      <c r="AXC8" s="36"/>
      <c r="AXD8" s="36"/>
      <c r="AXE8" s="36"/>
      <c r="AXF8" s="36"/>
      <c r="AXG8" s="36"/>
      <c r="AXH8" s="36"/>
      <c r="AXI8" s="36"/>
      <c r="AXJ8" s="36"/>
      <c r="AXK8" s="36"/>
      <c r="AXL8" s="36"/>
      <c r="AXM8" s="36"/>
      <c r="AXN8" s="36"/>
      <c r="AXO8" s="36"/>
      <c r="AXP8" s="36"/>
      <c r="AXQ8" s="36"/>
      <c r="AXR8" s="36"/>
      <c r="AXS8" s="36"/>
      <c r="AXT8" s="36"/>
      <c r="AXU8" s="36"/>
      <c r="AXV8" s="36"/>
      <c r="AXW8" s="36"/>
      <c r="AXX8" s="36"/>
      <c r="AXY8" s="36"/>
      <c r="AXZ8" s="36"/>
      <c r="AYA8" s="36"/>
      <c r="AYB8" s="36"/>
      <c r="AYC8" s="36"/>
      <c r="AYD8" s="36"/>
      <c r="AYE8" s="36"/>
      <c r="AYF8" s="36"/>
      <c r="AYG8" s="36"/>
      <c r="AYH8" s="36"/>
      <c r="AYI8" s="36"/>
      <c r="AYJ8" s="36"/>
      <c r="AYK8" s="36"/>
      <c r="AYL8" s="36"/>
      <c r="AYM8" s="36"/>
      <c r="AYN8" s="36"/>
      <c r="AYO8" s="36"/>
      <c r="AYP8" s="36"/>
      <c r="AYQ8" s="36"/>
      <c r="AYR8" s="36"/>
      <c r="AYS8" s="36"/>
      <c r="AYT8" s="36"/>
      <c r="AYU8" s="36"/>
      <c r="AYV8" s="36"/>
      <c r="AYW8" s="36"/>
      <c r="AYX8" s="36"/>
      <c r="AYY8" s="36"/>
      <c r="AYZ8" s="36"/>
      <c r="AZA8" s="36"/>
      <c r="AZB8" s="36"/>
      <c r="AZC8" s="36"/>
      <c r="AZD8" s="36"/>
      <c r="AZE8" s="36"/>
      <c r="AZF8" s="36"/>
      <c r="AZG8" s="36"/>
      <c r="AZH8" s="36"/>
      <c r="AZI8" s="36"/>
      <c r="AZJ8" s="36"/>
      <c r="AZK8" s="36"/>
      <c r="AZL8" s="36"/>
      <c r="AZM8" s="36"/>
      <c r="AZN8" s="36"/>
      <c r="AZO8" s="36"/>
      <c r="AZP8" s="36"/>
      <c r="AZQ8" s="36"/>
      <c r="AZR8" s="36"/>
      <c r="AZS8" s="36"/>
      <c r="AZT8" s="36"/>
      <c r="AZU8" s="36"/>
      <c r="AZV8" s="36"/>
      <c r="AZW8" s="36"/>
      <c r="AZX8" s="36"/>
      <c r="AZY8" s="36"/>
      <c r="AZZ8" s="36"/>
      <c r="BAA8" s="36"/>
      <c r="BAB8" s="36"/>
      <c r="BAC8" s="36"/>
      <c r="BAD8" s="36"/>
      <c r="BAE8" s="36"/>
      <c r="BAF8" s="36"/>
      <c r="BAG8" s="36"/>
      <c r="BAH8" s="36"/>
      <c r="BAI8" s="36"/>
      <c r="BAJ8" s="36"/>
      <c r="BAK8" s="36"/>
      <c r="BAL8" s="36"/>
      <c r="BAM8" s="36"/>
      <c r="BAN8" s="36"/>
      <c r="BAO8" s="36"/>
      <c r="BAP8" s="36"/>
      <c r="BAQ8" s="36"/>
      <c r="BAR8" s="36"/>
      <c r="BAS8" s="36"/>
      <c r="BAT8" s="36"/>
      <c r="BAU8" s="36"/>
      <c r="BAV8" s="36"/>
      <c r="BAW8" s="36"/>
      <c r="BAX8" s="36"/>
      <c r="BAY8" s="36"/>
      <c r="BAZ8" s="36"/>
      <c r="BBA8" s="36"/>
      <c r="BBB8" s="36"/>
      <c r="BBC8" s="36"/>
      <c r="BBD8" s="36"/>
      <c r="BBE8" s="36"/>
      <c r="BBF8" s="36"/>
      <c r="BBG8" s="36"/>
      <c r="BBH8" s="36"/>
      <c r="BBI8" s="36"/>
      <c r="BBJ8" s="36"/>
      <c r="BBK8" s="36"/>
      <c r="BBL8" s="36"/>
      <c r="BBM8" s="36"/>
      <c r="BBN8" s="36"/>
      <c r="BBO8" s="36"/>
      <c r="BBP8" s="36"/>
      <c r="BBQ8" s="36"/>
      <c r="BBR8" s="36"/>
      <c r="BBS8" s="36"/>
      <c r="BBT8" s="36"/>
      <c r="BBU8" s="36"/>
      <c r="BBV8" s="36"/>
      <c r="BBW8" s="36"/>
      <c r="BBX8" s="36"/>
      <c r="BBY8" s="36"/>
      <c r="BBZ8" s="36"/>
      <c r="BCA8" s="36"/>
      <c r="BCB8" s="36"/>
      <c r="BCC8" s="36"/>
      <c r="BCD8" s="36"/>
      <c r="BCE8" s="36"/>
      <c r="BCF8" s="36"/>
      <c r="BCG8" s="36"/>
      <c r="BCH8" s="36"/>
      <c r="BCI8" s="36"/>
      <c r="BCJ8" s="36"/>
      <c r="BCK8" s="36"/>
      <c r="BCL8" s="36"/>
      <c r="BCM8" s="36"/>
      <c r="BCN8" s="36"/>
      <c r="BCO8" s="36"/>
      <c r="BCP8" s="36"/>
      <c r="BCQ8" s="36"/>
      <c r="BCR8" s="36"/>
      <c r="BCS8" s="36"/>
      <c r="BCT8" s="36"/>
      <c r="BCU8" s="36"/>
      <c r="BCV8" s="36"/>
      <c r="BCW8" s="36"/>
      <c r="BCX8" s="36"/>
      <c r="BCY8" s="36"/>
      <c r="BCZ8" s="36"/>
      <c r="BDA8" s="36"/>
      <c r="BDB8" s="36"/>
      <c r="BDC8" s="36"/>
      <c r="BDD8" s="36"/>
      <c r="BDE8" s="36"/>
      <c r="BDF8" s="36"/>
      <c r="BDG8" s="36"/>
      <c r="BDH8" s="36"/>
      <c r="BDI8" s="36"/>
      <c r="BDJ8" s="36"/>
      <c r="BDK8" s="36"/>
      <c r="BDL8" s="36"/>
      <c r="BDM8" s="36"/>
      <c r="BDN8" s="36"/>
      <c r="BDO8" s="36"/>
      <c r="BDP8" s="36"/>
      <c r="BDQ8" s="36"/>
      <c r="BDR8" s="36"/>
      <c r="BDS8" s="36"/>
      <c r="BDT8" s="36"/>
      <c r="BDU8" s="36"/>
      <c r="BDV8" s="36"/>
      <c r="BDW8" s="36"/>
      <c r="BDX8" s="36"/>
      <c r="BDY8" s="36"/>
      <c r="BDZ8" s="36"/>
      <c r="BEA8" s="36"/>
      <c r="BEB8" s="36"/>
      <c r="BEC8" s="36"/>
      <c r="BED8" s="36"/>
      <c r="BEE8" s="36"/>
      <c r="BEF8" s="36"/>
      <c r="BEG8" s="36"/>
      <c r="BEH8" s="36"/>
      <c r="BEI8" s="36"/>
      <c r="BEJ8" s="36"/>
      <c r="BEK8" s="36"/>
      <c r="BEL8" s="36"/>
      <c r="BEM8" s="36"/>
      <c r="BEN8" s="36"/>
      <c r="BEO8" s="36"/>
      <c r="BEP8" s="36"/>
      <c r="BEQ8" s="36"/>
      <c r="BER8" s="36"/>
      <c r="BES8" s="36"/>
      <c r="BET8" s="36"/>
      <c r="BEU8" s="36"/>
      <c r="BEV8" s="36"/>
      <c r="BEW8" s="36"/>
      <c r="BEX8" s="36"/>
      <c r="BEY8" s="36"/>
      <c r="BEZ8" s="36"/>
      <c r="BFA8" s="36"/>
      <c r="BFB8" s="36"/>
      <c r="BFC8" s="36"/>
      <c r="BFD8" s="36"/>
      <c r="BFE8" s="36"/>
      <c r="BFF8" s="36"/>
      <c r="BFG8" s="36"/>
      <c r="BFH8" s="36"/>
      <c r="BFI8" s="36"/>
      <c r="BFJ8" s="36"/>
      <c r="BFK8" s="36"/>
      <c r="BFL8" s="36"/>
      <c r="BFM8" s="36"/>
      <c r="BFN8" s="36"/>
      <c r="BFO8" s="36"/>
      <c r="BFP8" s="36"/>
      <c r="BFQ8" s="36"/>
      <c r="BFR8" s="36"/>
      <c r="BFS8" s="36"/>
      <c r="BFT8" s="36"/>
      <c r="BFU8" s="36"/>
      <c r="BFV8" s="36"/>
      <c r="BFW8" s="36"/>
      <c r="BFX8" s="36"/>
      <c r="BFY8" s="36"/>
      <c r="BFZ8" s="36"/>
      <c r="BGA8" s="36"/>
      <c r="BGB8" s="36"/>
      <c r="BGC8" s="36"/>
      <c r="BGD8" s="36"/>
      <c r="BGE8" s="36"/>
      <c r="BGF8" s="36"/>
      <c r="BGG8" s="36"/>
      <c r="BGH8" s="36"/>
      <c r="BGI8" s="36"/>
      <c r="BGJ8" s="36"/>
      <c r="BGK8" s="36"/>
      <c r="BGL8" s="36"/>
      <c r="BGM8" s="36"/>
      <c r="BGN8" s="36"/>
      <c r="BGO8" s="36"/>
      <c r="BGP8" s="36"/>
      <c r="BGQ8" s="36"/>
      <c r="BGR8" s="36"/>
      <c r="BGS8" s="36"/>
      <c r="BGT8" s="36"/>
      <c r="BGU8" s="36"/>
      <c r="BGV8" s="36"/>
      <c r="BGW8" s="36"/>
      <c r="BGX8" s="36"/>
      <c r="BGY8" s="36"/>
      <c r="BGZ8" s="36"/>
      <c r="BHA8" s="36"/>
      <c r="BHB8" s="36"/>
      <c r="BHC8" s="36"/>
      <c r="BHD8" s="36"/>
      <c r="BHE8" s="36"/>
      <c r="BHF8" s="36"/>
      <c r="BHG8" s="36"/>
      <c r="BHH8" s="36"/>
      <c r="BHI8" s="36"/>
      <c r="BHJ8" s="36"/>
      <c r="BHK8" s="36"/>
      <c r="BHL8" s="36"/>
      <c r="BHM8" s="36"/>
      <c r="BHN8" s="36"/>
      <c r="BHO8" s="36"/>
      <c r="BHP8" s="36"/>
      <c r="BHQ8" s="36"/>
      <c r="BHR8" s="36"/>
      <c r="BHS8" s="36"/>
      <c r="BHT8" s="36"/>
      <c r="BHU8" s="36"/>
      <c r="BHV8" s="36"/>
      <c r="BHW8" s="36"/>
      <c r="BHX8" s="36"/>
      <c r="BHY8" s="36"/>
      <c r="BHZ8" s="36"/>
      <c r="BIA8" s="36"/>
      <c r="BIB8" s="36"/>
      <c r="BIC8" s="36"/>
      <c r="BID8" s="36"/>
      <c r="BIE8" s="36"/>
      <c r="BIF8" s="36"/>
      <c r="BIG8" s="36"/>
      <c r="BIH8" s="36"/>
      <c r="BII8" s="36"/>
      <c r="BIJ8" s="36"/>
      <c r="BIK8" s="36"/>
      <c r="BIL8" s="36"/>
      <c r="BIM8" s="36"/>
      <c r="BIN8" s="36"/>
      <c r="BIO8" s="36"/>
      <c r="BIP8" s="36"/>
      <c r="BIQ8" s="36"/>
      <c r="BIR8" s="36"/>
      <c r="BIS8" s="36"/>
      <c r="BIT8" s="36"/>
      <c r="BIU8" s="36"/>
      <c r="BIV8" s="36"/>
      <c r="BIW8" s="36"/>
      <c r="BIX8" s="36"/>
      <c r="BIY8" s="36"/>
      <c r="BIZ8" s="36"/>
      <c r="BJA8" s="36"/>
      <c r="BJB8" s="36"/>
      <c r="BJC8" s="36"/>
      <c r="BJD8" s="36"/>
      <c r="BJE8" s="36"/>
      <c r="BJF8" s="36"/>
      <c r="BJG8" s="36"/>
      <c r="BJH8" s="36"/>
      <c r="BJI8" s="36"/>
      <c r="BJJ8" s="36"/>
      <c r="BJK8" s="36"/>
      <c r="BJL8" s="36"/>
      <c r="BJM8" s="36"/>
      <c r="BJN8" s="36"/>
      <c r="BJO8" s="36"/>
      <c r="BJP8" s="36"/>
      <c r="BJQ8" s="36"/>
      <c r="BJR8" s="36"/>
      <c r="BJS8" s="36"/>
      <c r="BJT8" s="36"/>
      <c r="BJU8" s="36"/>
      <c r="BJV8" s="36"/>
      <c r="BJW8" s="36"/>
      <c r="BJX8" s="36"/>
      <c r="BJY8" s="36"/>
      <c r="BJZ8" s="36"/>
      <c r="BKA8" s="36"/>
      <c r="BKB8" s="36"/>
      <c r="BKC8" s="36"/>
      <c r="BKD8" s="36"/>
      <c r="BKE8" s="36"/>
      <c r="BKF8" s="36"/>
      <c r="BKG8" s="36"/>
      <c r="BKH8" s="36"/>
      <c r="BKI8" s="36"/>
      <c r="BKJ8" s="36"/>
      <c r="BKK8" s="36"/>
      <c r="BKL8" s="36"/>
      <c r="BKM8" s="36"/>
      <c r="BKN8" s="36"/>
      <c r="BKO8" s="36"/>
      <c r="BKP8" s="36"/>
      <c r="BKQ8" s="36"/>
      <c r="BKR8" s="36"/>
      <c r="BKS8" s="36"/>
      <c r="BKT8" s="36"/>
      <c r="BKU8" s="36"/>
      <c r="BKV8" s="36"/>
      <c r="BKW8" s="36"/>
      <c r="BKX8" s="36"/>
      <c r="BKY8" s="36"/>
      <c r="BKZ8" s="36"/>
      <c r="BLA8" s="36"/>
      <c r="BLB8" s="36"/>
      <c r="BLC8" s="36"/>
      <c r="BLD8" s="36"/>
      <c r="BLE8" s="36"/>
      <c r="BLF8" s="36"/>
      <c r="BLG8" s="36"/>
      <c r="BLH8" s="36"/>
      <c r="BLI8" s="36"/>
      <c r="BLJ8" s="36"/>
      <c r="BLK8" s="36"/>
      <c r="BLL8" s="36"/>
      <c r="BLM8" s="36"/>
      <c r="BLN8" s="36"/>
      <c r="BLO8" s="36"/>
      <c r="BLP8" s="36"/>
      <c r="BLQ8" s="36"/>
      <c r="BLR8" s="36"/>
      <c r="BLS8" s="36"/>
      <c r="BLT8" s="36"/>
      <c r="BLU8" s="36"/>
      <c r="BLV8" s="36"/>
      <c r="BLW8" s="36"/>
      <c r="BLX8" s="36"/>
      <c r="BLY8" s="36"/>
      <c r="BLZ8" s="36"/>
      <c r="BMA8" s="36"/>
      <c r="BMB8" s="36"/>
      <c r="BMC8" s="36"/>
      <c r="BMD8" s="36"/>
      <c r="BME8" s="36"/>
      <c r="BMF8" s="36"/>
      <c r="BMG8" s="36"/>
      <c r="BMH8" s="36"/>
      <c r="BMI8" s="36"/>
      <c r="BMJ8" s="36"/>
      <c r="BMK8" s="36"/>
      <c r="BML8" s="36"/>
      <c r="BMM8" s="36"/>
      <c r="BMN8" s="36"/>
      <c r="BMO8" s="36"/>
      <c r="BMP8" s="36"/>
      <c r="BMQ8" s="36"/>
      <c r="BMR8" s="36"/>
      <c r="BMS8" s="36"/>
      <c r="BMT8" s="36"/>
      <c r="BMU8" s="36"/>
      <c r="BMV8" s="36"/>
      <c r="BMW8" s="36"/>
      <c r="BMX8" s="36"/>
      <c r="BMY8" s="36"/>
      <c r="BMZ8" s="36"/>
      <c r="BNA8" s="36"/>
      <c r="BNB8" s="36"/>
      <c r="BNC8" s="36"/>
      <c r="BND8" s="36"/>
      <c r="BNE8" s="36"/>
      <c r="BNF8" s="36"/>
      <c r="BNG8" s="36"/>
      <c r="BNH8" s="36"/>
      <c r="BNI8" s="36"/>
      <c r="BNJ8" s="36"/>
      <c r="BNK8" s="36"/>
      <c r="BNL8" s="36"/>
      <c r="BNM8" s="36"/>
      <c r="BNN8" s="36"/>
      <c r="BNO8" s="36"/>
      <c r="BNP8" s="36"/>
      <c r="BNQ8" s="36"/>
      <c r="BNR8" s="36"/>
      <c r="BNS8" s="36"/>
      <c r="BNT8" s="36"/>
      <c r="BNU8" s="36"/>
      <c r="BNV8" s="36"/>
      <c r="BNW8" s="36"/>
      <c r="BNX8" s="36"/>
      <c r="BNY8" s="36"/>
      <c r="BNZ8" s="36"/>
      <c r="BOA8" s="36"/>
      <c r="BOB8" s="36"/>
      <c r="BOC8" s="36"/>
      <c r="BOD8" s="36"/>
      <c r="BOE8" s="36"/>
      <c r="BOF8" s="36"/>
      <c r="BOG8" s="36"/>
      <c r="BOH8" s="36"/>
      <c r="BOI8" s="36"/>
      <c r="BOJ8" s="36"/>
      <c r="BOK8" s="36"/>
      <c r="BOL8" s="36"/>
      <c r="BOM8" s="36"/>
      <c r="BON8" s="36"/>
      <c r="BOO8" s="36"/>
      <c r="BOP8" s="36"/>
      <c r="BOQ8" s="36"/>
      <c r="BOR8" s="36"/>
      <c r="BOS8" s="36"/>
      <c r="BOT8" s="36"/>
      <c r="BOU8" s="36"/>
      <c r="BOV8" s="36"/>
      <c r="BOW8" s="36"/>
      <c r="BOX8" s="36"/>
      <c r="BOY8" s="36"/>
      <c r="BOZ8" s="36"/>
      <c r="BPA8" s="36"/>
      <c r="BPB8" s="36"/>
      <c r="BPC8" s="36"/>
      <c r="BPD8" s="36"/>
      <c r="BPE8" s="36"/>
      <c r="BPF8" s="36"/>
      <c r="BPG8" s="36"/>
      <c r="BPH8" s="36"/>
      <c r="BPI8" s="36"/>
      <c r="BPJ8" s="36"/>
      <c r="BPK8" s="36"/>
      <c r="BPL8" s="36"/>
      <c r="BPM8" s="36"/>
      <c r="BPN8" s="36"/>
      <c r="BPO8" s="36"/>
      <c r="BPP8" s="36"/>
      <c r="BPQ8" s="36"/>
      <c r="BPR8" s="36"/>
      <c r="BPS8" s="36"/>
      <c r="BPT8" s="36"/>
      <c r="BPU8" s="36"/>
      <c r="BPV8" s="36"/>
      <c r="BPW8" s="36"/>
      <c r="BPX8" s="36"/>
      <c r="BPY8" s="36"/>
      <c r="BPZ8" s="36"/>
      <c r="BQA8" s="36"/>
      <c r="BQB8" s="36"/>
      <c r="BQC8" s="36"/>
      <c r="BQD8" s="36"/>
      <c r="BQE8" s="36"/>
      <c r="BQF8" s="36"/>
      <c r="BQG8" s="36"/>
      <c r="BQH8" s="36"/>
      <c r="BQI8" s="36"/>
      <c r="BQJ8" s="36"/>
      <c r="BQK8" s="36"/>
      <c r="BQL8" s="36"/>
      <c r="BQM8" s="36"/>
      <c r="BQN8" s="36"/>
      <c r="BQO8" s="36"/>
      <c r="BQP8" s="36"/>
      <c r="BQQ8" s="36"/>
      <c r="BQR8" s="36"/>
      <c r="BQS8" s="36"/>
      <c r="BQT8" s="36"/>
      <c r="BQU8" s="36"/>
      <c r="BQV8" s="36"/>
      <c r="BQW8" s="36"/>
      <c r="BQX8" s="36"/>
      <c r="BQY8" s="36"/>
      <c r="BQZ8" s="36"/>
      <c r="BRA8" s="36"/>
      <c r="BRB8" s="36"/>
      <c r="BRC8" s="36"/>
      <c r="BRD8" s="36"/>
      <c r="BRE8" s="36"/>
      <c r="BRF8" s="36"/>
      <c r="BRG8" s="36"/>
      <c r="BRH8" s="36"/>
      <c r="BRI8" s="36"/>
      <c r="BRJ8" s="36"/>
      <c r="BRK8" s="36"/>
      <c r="BRL8" s="36"/>
      <c r="BRM8" s="36"/>
      <c r="BRN8" s="36"/>
      <c r="BRO8" s="36"/>
      <c r="BRP8" s="36"/>
      <c r="BRQ8" s="36"/>
      <c r="BRR8" s="36"/>
      <c r="BRS8" s="36"/>
      <c r="BRT8" s="36"/>
      <c r="BRU8" s="36"/>
      <c r="BRV8" s="36"/>
      <c r="BRW8" s="36"/>
      <c r="BRX8" s="36"/>
      <c r="BRY8" s="36"/>
      <c r="BRZ8" s="36"/>
      <c r="BSA8" s="36"/>
      <c r="BSB8" s="36"/>
      <c r="BSC8" s="36"/>
      <c r="BSD8" s="36"/>
      <c r="BSE8" s="36"/>
      <c r="BSF8" s="36"/>
      <c r="BSG8" s="36"/>
      <c r="BSH8" s="36"/>
      <c r="BSI8" s="36"/>
      <c r="BSJ8" s="36"/>
      <c r="BSK8" s="36"/>
      <c r="BSL8" s="36"/>
      <c r="BSM8" s="36"/>
      <c r="BSN8" s="36"/>
      <c r="BSO8" s="36"/>
      <c r="BSP8" s="36"/>
      <c r="BSQ8" s="36"/>
      <c r="BSR8" s="36"/>
      <c r="BSS8" s="36"/>
      <c r="BST8" s="36"/>
      <c r="BSU8" s="36"/>
      <c r="BSV8" s="36"/>
      <c r="BSW8" s="36"/>
      <c r="BSX8" s="36"/>
      <c r="BSY8" s="36"/>
      <c r="BSZ8" s="36"/>
      <c r="BTA8" s="36"/>
      <c r="BTB8" s="36"/>
      <c r="BTC8" s="36"/>
      <c r="BTD8" s="36"/>
      <c r="BTE8" s="36"/>
      <c r="BTF8" s="36"/>
      <c r="BTG8" s="36"/>
      <c r="BTH8" s="36"/>
      <c r="BTI8" s="36"/>
      <c r="BTJ8" s="36"/>
      <c r="BTK8" s="36"/>
      <c r="BTL8" s="36"/>
      <c r="BTM8" s="36"/>
      <c r="BTN8" s="36"/>
      <c r="BTO8" s="36"/>
      <c r="BTP8" s="36"/>
      <c r="BTQ8" s="36"/>
      <c r="BTR8" s="36"/>
      <c r="BTS8" s="36"/>
      <c r="BTT8" s="36"/>
      <c r="BTU8" s="36"/>
      <c r="BTV8" s="36"/>
      <c r="BTW8" s="36"/>
      <c r="BTX8" s="36"/>
      <c r="BTY8" s="36"/>
      <c r="BTZ8" s="36"/>
      <c r="BUA8" s="36"/>
      <c r="BUB8" s="36"/>
      <c r="BUC8" s="36"/>
      <c r="BUD8" s="36"/>
      <c r="BUE8" s="36"/>
      <c r="BUF8" s="36"/>
      <c r="BUG8" s="36"/>
      <c r="BUH8" s="36"/>
      <c r="BUI8" s="36"/>
      <c r="BUJ8" s="36"/>
      <c r="BUK8" s="36"/>
      <c r="BUL8" s="36"/>
      <c r="BUM8" s="36"/>
      <c r="BUN8" s="36"/>
      <c r="BUO8" s="36"/>
      <c r="BUP8" s="36"/>
      <c r="BUQ8" s="36"/>
      <c r="BUR8" s="36"/>
      <c r="BUS8" s="36"/>
      <c r="BUT8" s="36"/>
      <c r="BUU8" s="36"/>
      <c r="BUV8" s="36"/>
      <c r="BUW8" s="36"/>
      <c r="BUX8" s="36"/>
      <c r="BUY8" s="36"/>
      <c r="BUZ8" s="36"/>
      <c r="BVA8" s="36"/>
      <c r="BVB8" s="36"/>
      <c r="BVC8" s="36"/>
      <c r="BVD8" s="36"/>
      <c r="BVE8" s="36"/>
      <c r="BVF8" s="36"/>
      <c r="BVG8" s="36"/>
      <c r="BVH8" s="36"/>
      <c r="BVI8" s="36"/>
      <c r="BVJ8" s="36"/>
      <c r="BVK8" s="36"/>
      <c r="BVL8" s="36"/>
      <c r="BVM8" s="36"/>
      <c r="BVN8" s="36"/>
      <c r="BVO8" s="36"/>
      <c r="BVP8" s="36"/>
      <c r="BVQ8" s="36"/>
      <c r="BVR8" s="36"/>
      <c r="BVS8" s="36"/>
      <c r="BVT8" s="36"/>
      <c r="BVU8" s="36"/>
      <c r="BVV8" s="36"/>
      <c r="BVW8" s="36"/>
      <c r="BVX8" s="36"/>
      <c r="BVY8" s="36"/>
      <c r="BVZ8" s="36"/>
      <c r="BWA8" s="36"/>
      <c r="BWB8" s="36"/>
      <c r="BWC8" s="36"/>
      <c r="BWD8" s="36"/>
      <c r="BWE8" s="36"/>
      <c r="BWF8" s="36"/>
      <c r="BWG8" s="36"/>
      <c r="BWH8" s="36"/>
      <c r="BWI8" s="36"/>
      <c r="BWJ8" s="36"/>
      <c r="BWK8" s="36"/>
      <c r="BWL8" s="36"/>
      <c r="BWM8" s="36"/>
      <c r="BWN8" s="36"/>
      <c r="BWO8" s="36"/>
      <c r="BWP8" s="36"/>
      <c r="BWQ8" s="36"/>
      <c r="BWR8" s="36"/>
      <c r="BWS8" s="36"/>
      <c r="BWT8" s="36"/>
      <c r="BWU8" s="36"/>
      <c r="BWV8" s="36"/>
      <c r="BWW8" s="36"/>
      <c r="BWX8" s="36"/>
      <c r="BWY8" s="36"/>
      <c r="BWZ8" s="36"/>
      <c r="BXA8" s="36"/>
      <c r="BXB8" s="36"/>
      <c r="BXC8" s="36"/>
      <c r="BXD8" s="36"/>
      <c r="BXE8" s="36"/>
      <c r="BXF8" s="36"/>
      <c r="BXG8" s="36"/>
      <c r="BXH8" s="36"/>
      <c r="BXI8" s="36"/>
      <c r="BXJ8" s="36"/>
      <c r="BXK8" s="36"/>
      <c r="BXL8" s="36"/>
      <c r="BXM8" s="36"/>
      <c r="BXN8" s="36"/>
      <c r="BXO8" s="36"/>
      <c r="BXP8" s="36"/>
      <c r="BXQ8" s="36"/>
      <c r="BXR8" s="36"/>
      <c r="BXS8" s="36"/>
      <c r="BXT8" s="36"/>
      <c r="BXU8" s="36"/>
      <c r="BXV8" s="36"/>
      <c r="BXW8" s="36"/>
      <c r="BXX8" s="36"/>
      <c r="BXY8" s="36"/>
      <c r="BXZ8" s="36"/>
      <c r="BYA8" s="36"/>
      <c r="BYB8" s="36"/>
      <c r="BYC8" s="36"/>
      <c r="BYD8" s="36"/>
      <c r="BYE8" s="36"/>
      <c r="BYF8" s="36"/>
      <c r="BYG8" s="36"/>
      <c r="BYH8" s="36"/>
      <c r="BYI8" s="36"/>
      <c r="BYJ8" s="36"/>
      <c r="BYK8" s="36"/>
      <c r="BYL8" s="36"/>
      <c r="BYM8" s="36"/>
      <c r="BYN8" s="36"/>
      <c r="BYO8" s="36"/>
      <c r="BYP8" s="36"/>
      <c r="BYQ8" s="36"/>
      <c r="BYR8" s="36"/>
      <c r="BYS8" s="36"/>
      <c r="BYT8" s="36"/>
      <c r="BYU8" s="36"/>
      <c r="BYV8" s="36"/>
      <c r="BYW8" s="36"/>
      <c r="BYX8" s="36"/>
      <c r="BYY8" s="36"/>
      <c r="BYZ8" s="36"/>
      <c r="BZA8" s="36"/>
      <c r="BZB8" s="36"/>
      <c r="BZC8" s="36"/>
      <c r="BZD8" s="36"/>
      <c r="BZE8" s="36"/>
      <c r="BZF8" s="36"/>
      <c r="BZG8" s="36"/>
      <c r="BZH8" s="36"/>
      <c r="BZI8" s="36"/>
      <c r="BZJ8" s="36"/>
      <c r="BZK8" s="36"/>
      <c r="BZL8" s="36"/>
      <c r="BZM8" s="36"/>
      <c r="BZN8" s="36"/>
      <c r="BZO8" s="36"/>
      <c r="BZP8" s="36"/>
      <c r="BZQ8" s="36"/>
      <c r="BZR8" s="36"/>
      <c r="BZS8" s="36"/>
      <c r="BZT8" s="36"/>
      <c r="BZU8" s="36"/>
      <c r="BZV8" s="36"/>
      <c r="BZW8" s="36"/>
      <c r="BZX8" s="36"/>
      <c r="BZY8" s="36"/>
      <c r="BZZ8" s="36"/>
      <c r="CAA8" s="36"/>
      <c r="CAB8" s="36"/>
      <c r="CAC8" s="36"/>
      <c r="CAD8" s="36"/>
      <c r="CAE8" s="36"/>
      <c r="CAF8" s="36"/>
      <c r="CAG8" s="36"/>
      <c r="CAH8" s="36"/>
      <c r="CAI8" s="36"/>
      <c r="CAJ8" s="36"/>
      <c r="CAK8" s="36"/>
      <c r="CAL8" s="36"/>
      <c r="CAM8" s="36"/>
      <c r="CAN8" s="36"/>
      <c r="CAO8" s="36"/>
      <c r="CAP8" s="36"/>
      <c r="CAQ8" s="36"/>
      <c r="CAR8" s="36"/>
      <c r="CAS8" s="36"/>
      <c r="CAT8" s="36"/>
      <c r="CAU8" s="36"/>
      <c r="CAV8" s="36"/>
      <c r="CAW8" s="36"/>
      <c r="CAX8" s="36"/>
      <c r="CAY8" s="36"/>
      <c r="CAZ8" s="36"/>
      <c r="CBA8" s="36"/>
      <c r="CBB8" s="36"/>
      <c r="CBC8" s="36"/>
      <c r="CBD8" s="36"/>
      <c r="CBE8" s="36"/>
      <c r="CBF8" s="36"/>
      <c r="CBG8" s="36"/>
      <c r="CBH8" s="36"/>
      <c r="CBI8" s="36"/>
      <c r="CBJ8" s="36"/>
      <c r="CBK8" s="36"/>
      <c r="CBL8" s="36"/>
      <c r="CBM8" s="36"/>
      <c r="CBN8" s="36"/>
      <c r="CBO8" s="36"/>
      <c r="CBP8" s="36"/>
      <c r="CBQ8" s="36"/>
      <c r="CBR8" s="36"/>
      <c r="CBS8" s="36"/>
      <c r="CBT8" s="36"/>
      <c r="CBU8" s="36"/>
      <c r="CBV8" s="36"/>
      <c r="CBW8" s="36"/>
      <c r="CBX8" s="36"/>
      <c r="CBY8" s="36"/>
      <c r="CBZ8" s="36"/>
      <c r="CCA8" s="36"/>
      <c r="CCB8" s="36"/>
      <c r="CCC8" s="36"/>
      <c r="CCD8" s="36"/>
      <c r="CCE8" s="36"/>
      <c r="CCF8" s="36"/>
      <c r="CCG8" s="36"/>
      <c r="CCH8" s="36"/>
      <c r="CCI8" s="36"/>
      <c r="CCJ8" s="36"/>
      <c r="CCK8" s="36"/>
      <c r="CCL8" s="36"/>
      <c r="CCM8" s="36"/>
      <c r="CCN8" s="36"/>
      <c r="CCO8" s="36"/>
      <c r="CCP8" s="36"/>
      <c r="CCQ8" s="36"/>
      <c r="CCR8" s="36"/>
      <c r="CCS8" s="36"/>
      <c r="CCT8" s="36"/>
      <c r="CCU8" s="36"/>
      <c r="CCV8" s="36"/>
      <c r="CCW8" s="36"/>
      <c r="CCX8" s="36"/>
      <c r="CCY8" s="36"/>
      <c r="CCZ8" s="36"/>
      <c r="CDA8" s="36"/>
      <c r="CDB8" s="36"/>
      <c r="CDC8" s="36"/>
      <c r="CDD8" s="36"/>
      <c r="CDE8" s="36"/>
      <c r="CDF8" s="36"/>
      <c r="CDG8" s="36"/>
      <c r="CDH8" s="36"/>
      <c r="CDI8" s="36"/>
      <c r="CDJ8" s="36"/>
      <c r="CDK8" s="36"/>
      <c r="CDL8" s="36"/>
      <c r="CDM8" s="36"/>
      <c r="CDN8" s="36"/>
      <c r="CDO8" s="36"/>
      <c r="CDP8" s="36"/>
      <c r="CDQ8" s="36"/>
      <c r="CDR8" s="36"/>
      <c r="CDS8" s="36"/>
      <c r="CDT8" s="36"/>
      <c r="CDU8" s="36"/>
      <c r="CDV8" s="36"/>
      <c r="CDW8" s="36"/>
      <c r="CDX8" s="36"/>
      <c r="CDY8" s="36"/>
      <c r="CDZ8" s="36"/>
      <c r="CEA8" s="36"/>
      <c r="CEB8" s="36"/>
      <c r="CEC8" s="36"/>
      <c r="CED8" s="36"/>
      <c r="CEE8" s="36"/>
      <c r="CEF8" s="36"/>
      <c r="CEG8" s="36"/>
      <c r="CEH8" s="36"/>
      <c r="CEI8" s="36"/>
      <c r="CEJ8" s="36"/>
      <c r="CEK8" s="36"/>
      <c r="CEL8" s="36"/>
      <c r="CEM8" s="36"/>
      <c r="CEN8" s="36"/>
      <c r="CEO8" s="36"/>
      <c r="CEP8" s="36"/>
      <c r="CEQ8" s="36"/>
      <c r="CER8" s="36"/>
      <c r="CES8" s="36"/>
      <c r="CET8" s="36"/>
      <c r="CEU8" s="36"/>
      <c r="CEV8" s="36"/>
      <c r="CEW8" s="36"/>
      <c r="CEX8" s="36"/>
      <c r="CEY8" s="36"/>
      <c r="CEZ8" s="36"/>
      <c r="CFA8" s="36"/>
      <c r="CFB8" s="36"/>
      <c r="CFC8" s="36"/>
      <c r="CFD8" s="36"/>
      <c r="CFE8" s="36"/>
      <c r="CFF8" s="36"/>
      <c r="CFG8" s="36"/>
      <c r="CFH8" s="36"/>
      <c r="CFI8" s="36"/>
      <c r="CFJ8" s="36"/>
      <c r="CFK8" s="36"/>
      <c r="CFL8" s="36"/>
      <c r="CFM8" s="36"/>
      <c r="CFN8" s="36"/>
      <c r="CFO8" s="36"/>
      <c r="CFP8" s="36"/>
      <c r="CFQ8" s="36"/>
      <c r="CFR8" s="36"/>
      <c r="CFS8" s="36"/>
      <c r="CFT8" s="36"/>
      <c r="CFU8" s="36"/>
      <c r="CFV8" s="36"/>
      <c r="CFW8" s="36"/>
      <c r="CFX8" s="36"/>
      <c r="CFY8" s="36"/>
      <c r="CFZ8" s="36"/>
      <c r="CGA8" s="36"/>
      <c r="CGB8" s="36"/>
      <c r="CGC8" s="36"/>
      <c r="CGD8" s="36"/>
      <c r="CGE8" s="36"/>
      <c r="CGF8" s="36"/>
      <c r="CGG8" s="36"/>
      <c r="CGH8" s="36"/>
      <c r="CGI8" s="36"/>
      <c r="CGJ8" s="36"/>
      <c r="CGK8" s="36"/>
      <c r="CGL8" s="36"/>
      <c r="CGM8" s="36"/>
      <c r="CGN8" s="36"/>
      <c r="CGO8" s="36"/>
      <c r="CGP8" s="36"/>
      <c r="CGQ8" s="36"/>
      <c r="CGR8" s="36"/>
      <c r="CGS8" s="36"/>
      <c r="CGT8" s="36"/>
      <c r="CGU8" s="36"/>
      <c r="CGV8" s="36"/>
      <c r="CGW8" s="36"/>
      <c r="CGX8" s="36"/>
      <c r="CGY8" s="36"/>
      <c r="CGZ8" s="36"/>
      <c r="CHA8" s="36"/>
      <c r="CHB8" s="36"/>
      <c r="CHC8" s="36"/>
      <c r="CHD8" s="36"/>
      <c r="CHE8" s="36"/>
      <c r="CHF8" s="36"/>
      <c r="CHG8" s="36"/>
      <c r="CHH8" s="36"/>
      <c r="CHI8" s="36"/>
      <c r="CHJ8" s="36"/>
      <c r="CHK8" s="36"/>
      <c r="CHL8" s="36"/>
      <c r="CHM8" s="36"/>
      <c r="CHN8" s="36"/>
      <c r="CHO8" s="36"/>
      <c r="CHP8" s="36"/>
      <c r="CHQ8" s="36"/>
      <c r="CHR8" s="36"/>
      <c r="CHS8" s="36"/>
      <c r="CHT8" s="36"/>
      <c r="CHU8" s="36"/>
      <c r="CHV8" s="36"/>
      <c r="CHW8" s="36"/>
      <c r="CHX8" s="36"/>
      <c r="CHY8" s="36"/>
      <c r="CHZ8" s="36"/>
      <c r="CIA8" s="36"/>
      <c r="CIB8" s="36"/>
      <c r="CIC8" s="36"/>
      <c r="CID8" s="36"/>
      <c r="CIE8" s="36"/>
      <c r="CIF8" s="36"/>
      <c r="CIG8" s="36"/>
      <c r="CIH8" s="36"/>
      <c r="CII8" s="36"/>
      <c r="CIJ8" s="36"/>
      <c r="CIK8" s="36"/>
      <c r="CIL8" s="36"/>
      <c r="CIM8" s="36"/>
      <c r="CIN8" s="36"/>
      <c r="CIO8" s="36"/>
      <c r="CIP8" s="36"/>
      <c r="CIQ8" s="36"/>
      <c r="CIR8" s="36"/>
      <c r="CIS8" s="36"/>
      <c r="CIT8" s="36"/>
      <c r="CIU8" s="36"/>
      <c r="CIV8" s="36"/>
      <c r="CIW8" s="36"/>
      <c r="CIX8" s="36"/>
      <c r="CIY8" s="36"/>
      <c r="CIZ8" s="36"/>
      <c r="CJA8" s="36"/>
      <c r="CJB8" s="36"/>
      <c r="CJC8" s="36"/>
      <c r="CJD8" s="36"/>
      <c r="CJE8" s="36"/>
      <c r="CJF8" s="36"/>
      <c r="CJG8" s="36"/>
      <c r="CJH8" s="36"/>
      <c r="CJI8" s="36"/>
      <c r="CJJ8" s="36"/>
      <c r="CJK8" s="36"/>
      <c r="CJL8" s="36"/>
      <c r="CJM8" s="36"/>
      <c r="CJN8" s="36"/>
      <c r="CJO8" s="36"/>
      <c r="CJP8" s="36"/>
      <c r="CJQ8" s="36"/>
      <c r="CJR8" s="36"/>
      <c r="CJS8" s="36"/>
      <c r="CJT8" s="36"/>
      <c r="CJU8" s="36"/>
      <c r="CJV8" s="36"/>
      <c r="CJW8" s="36"/>
      <c r="CJX8" s="36"/>
      <c r="CJY8" s="36"/>
      <c r="CJZ8" s="36"/>
      <c r="CKA8" s="36"/>
      <c r="CKB8" s="36"/>
      <c r="CKC8" s="36"/>
      <c r="CKD8" s="36"/>
      <c r="CKE8" s="36"/>
      <c r="CKF8" s="36"/>
      <c r="CKG8" s="36"/>
      <c r="CKH8" s="36"/>
      <c r="CKI8" s="36"/>
      <c r="CKJ8" s="36"/>
      <c r="CKK8" s="36"/>
      <c r="CKL8" s="36"/>
      <c r="CKM8" s="36"/>
      <c r="CKN8" s="36"/>
      <c r="CKO8" s="36"/>
      <c r="CKP8" s="36"/>
      <c r="CKQ8" s="36"/>
      <c r="CKR8" s="36"/>
      <c r="CKS8" s="36"/>
      <c r="CKT8" s="36"/>
      <c r="CKU8" s="36"/>
      <c r="CKV8" s="36"/>
      <c r="CKW8" s="36"/>
      <c r="CKX8" s="36"/>
      <c r="CKY8" s="36"/>
      <c r="CKZ8" s="36"/>
      <c r="CLA8" s="36"/>
      <c r="CLB8" s="36"/>
      <c r="CLC8" s="36"/>
      <c r="CLD8" s="36"/>
      <c r="CLE8" s="36"/>
      <c r="CLF8" s="36"/>
      <c r="CLG8" s="36"/>
      <c r="CLH8" s="36"/>
      <c r="CLI8" s="36"/>
      <c r="CLJ8" s="36"/>
      <c r="CLK8" s="36"/>
      <c r="CLL8" s="36"/>
      <c r="CLM8" s="36"/>
      <c r="CLN8" s="36"/>
      <c r="CLO8" s="36"/>
      <c r="CLP8" s="36"/>
      <c r="CLQ8" s="36"/>
      <c r="CLR8" s="36"/>
      <c r="CLS8" s="36"/>
      <c r="CLT8" s="36"/>
      <c r="CLU8" s="36"/>
      <c r="CLV8" s="36"/>
      <c r="CLW8" s="36"/>
      <c r="CLX8" s="36"/>
      <c r="CLY8" s="36"/>
      <c r="CLZ8" s="36"/>
      <c r="CMA8" s="36"/>
      <c r="CMB8" s="36"/>
      <c r="CMC8" s="36"/>
      <c r="CMD8" s="36"/>
      <c r="CME8" s="36"/>
      <c r="CMF8" s="36"/>
      <c r="CMG8" s="36"/>
      <c r="CMH8" s="36"/>
      <c r="CMI8" s="36"/>
      <c r="CMJ8" s="36"/>
      <c r="CMK8" s="36"/>
      <c r="CML8" s="36"/>
      <c r="CMM8" s="36"/>
      <c r="CMN8" s="36"/>
      <c r="CMO8" s="36"/>
      <c r="CMP8" s="36"/>
      <c r="CMQ8" s="36"/>
      <c r="CMR8" s="36"/>
      <c r="CMS8" s="36"/>
      <c r="CMT8" s="36"/>
      <c r="CMU8" s="36"/>
      <c r="CMV8" s="36"/>
      <c r="CMW8" s="36"/>
      <c r="CMX8" s="36"/>
      <c r="CMY8" s="36"/>
      <c r="CMZ8" s="36"/>
      <c r="CNA8" s="36"/>
      <c r="CNB8" s="36"/>
      <c r="CNC8" s="36"/>
      <c r="CND8" s="36"/>
      <c r="CNE8" s="36"/>
      <c r="CNF8" s="36"/>
      <c r="CNG8" s="36"/>
      <c r="CNH8" s="36"/>
      <c r="CNI8" s="36"/>
      <c r="CNJ8" s="36"/>
      <c r="CNK8" s="36"/>
      <c r="CNL8" s="36"/>
      <c r="CNM8" s="36"/>
      <c r="CNN8" s="36"/>
      <c r="CNO8" s="36"/>
      <c r="CNP8" s="36"/>
      <c r="CNQ8" s="36"/>
      <c r="CNR8" s="36"/>
      <c r="CNS8" s="36"/>
      <c r="CNT8" s="36"/>
      <c r="CNU8" s="36"/>
      <c r="CNV8" s="36"/>
      <c r="CNW8" s="36"/>
      <c r="CNX8" s="36"/>
      <c r="CNY8" s="36"/>
      <c r="CNZ8" s="36"/>
      <c r="COA8" s="36"/>
      <c r="COB8" s="36"/>
      <c r="COC8" s="36"/>
      <c r="COD8" s="36"/>
      <c r="COE8" s="36"/>
      <c r="COF8" s="36"/>
      <c r="COG8" s="36"/>
      <c r="COH8" s="36"/>
      <c r="COI8" s="36"/>
      <c r="COJ8" s="36"/>
      <c r="COK8" s="36"/>
      <c r="COL8" s="36"/>
      <c r="COM8" s="36"/>
      <c r="CON8" s="36"/>
      <c r="COO8" s="36"/>
      <c r="COP8" s="36"/>
      <c r="COQ8" s="36"/>
      <c r="COR8" s="36"/>
      <c r="COS8" s="36"/>
      <c r="COT8" s="36"/>
      <c r="COU8" s="36"/>
      <c r="COV8" s="36"/>
      <c r="COW8" s="36"/>
      <c r="COX8" s="36"/>
      <c r="COY8" s="36"/>
      <c r="COZ8" s="36"/>
      <c r="CPA8" s="36"/>
      <c r="CPB8" s="36"/>
      <c r="CPC8" s="36"/>
      <c r="CPD8" s="36"/>
      <c r="CPE8" s="36"/>
      <c r="CPF8" s="36"/>
      <c r="CPG8" s="36"/>
      <c r="CPH8" s="36"/>
      <c r="CPI8" s="36"/>
      <c r="CPJ8" s="36"/>
      <c r="CPK8" s="36"/>
      <c r="CPL8" s="36"/>
      <c r="CPM8" s="36"/>
      <c r="CPN8" s="36"/>
      <c r="CPO8" s="36"/>
      <c r="CPP8" s="36"/>
      <c r="CPQ8" s="36"/>
      <c r="CPR8" s="36"/>
      <c r="CPS8" s="36"/>
      <c r="CPT8" s="36"/>
      <c r="CPU8" s="36"/>
      <c r="CPV8" s="36"/>
      <c r="CPW8" s="36"/>
      <c r="CPX8" s="36"/>
      <c r="CPY8" s="36"/>
      <c r="CPZ8" s="36"/>
      <c r="CQA8" s="36"/>
      <c r="CQB8" s="36"/>
      <c r="CQC8" s="36"/>
      <c r="CQD8" s="36"/>
      <c r="CQE8" s="36"/>
      <c r="CQF8" s="36"/>
      <c r="CQG8" s="36"/>
      <c r="CQH8" s="36"/>
      <c r="CQI8" s="36"/>
      <c r="CQJ8" s="36"/>
      <c r="CQK8" s="36"/>
      <c r="CQL8" s="36"/>
      <c r="CQM8" s="36"/>
      <c r="CQN8" s="36"/>
      <c r="CQO8" s="36"/>
      <c r="CQP8" s="36"/>
      <c r="CQQ8" s="36"/>
      <c r="CQR8" s="36"/>
      <c r="CQS8" s="36"/>
      <c r="CQT8" s="36"/>
      <c r="CQU8" s="36"/>
      <c r="CQV8" s="36"/>
      <c r="CQW8" s="36"/>
      <c r="CQX8" s="36"/>
      <c r="CQY8" s="36"/>
      <c r="CQZ8" s="36"/>
      <c r="CRA8" s="36"/>
      <c r="CRB8" s="36"/>
      <c r="CRC8" s="36"/>
      <c r="CRD8" s="36"/>
      <c r="CRE8" s="36"/>
      <c r="CRF8" s="36"/>
      <c r="CRG8" s="36"/>
      <c r="CRH8" s="36"/>
      <c r="CRI8" s="36"/>
      <c r="CRJ8" s="36"/>
      <c r="CRK8" s="36"/>
      <c r="CRL8" s="36"/>
      <c r="CRM8" s="36"/>
      <c r="CRN8" s="36"/>
      <c r="CRO8" s="36"/>
      <c r="CRP8" s="36"/>
      <c r="CRQ8" s="36"/>
      <c r="CRR8" s="36"/>
      <c r="CRS8" s="36"/>
      <c r="CRT8" s="36"/>
      <c r="CRU8" s="36"/>
      <c r="CRV8" s="36"/>
      <c r="CRW8" s="36"/>
      <c r="CRX8" s="36"/>
      <c r="CRY8" s="36"/>
      <c r="CRZ8" s="36"/>
      <c r="CSA8" s="36"/>
      <c r="CSB8" s="36"/>
      <c r="CSC8" s="36"/>
      <c r="CSD8" s="36"/>
      <c r="CSE8" s="36"/>
      <c r="CSF8" s="36"/>
      <c r="CSG8" s="36"/>
      <c r="CSH8" s="36"/>
      <c r="CSI8" s="36"/>
      <c r="CSJ8" s="36"/>
      <c r="CSK8" s="36"/>
      <c r="CSL8" s="36"/>
      <c r="CSM8" s="36"/>
      <c r="CSN8" s="36"/>
      <c r="CSO8" s="36"/>
      <c r="CSP8" s="36"/>
      <c r="CSQ8" s="36"/>
      <c r="CSR8" s="36"/>
      <c r="CSS8" s="36"/>
      <c r="CST8" s="36"/>
      <c r="CSU8" s="36"/>
      <c r="CSV8" s="36"/>
      <c r="CSW8" s="36"/>
      <c r="CSX8" s="36"/>
      <c r="CSY8" s="36"/>
      <c r="CSZ8" s="36"/>
      <c r="CTA8" s="36"/>
      <c r="CTB8" s="36"/>
      <c r="CTC8" s="36"/>
      <c r="CTD8" s="36"/>
      <c r="CTE8" s="36"/>
      <c r="CTF8" s="36"/>
      <c r="CTG8" s="36"/>
      <c r="CTH8" s="36"/>
      <c r="CTI8" s="36"/>
      <c r="CTJ8" s="36"/>
      <c r="CTK8" s="36"/>
      <c r="CTL8" s="36"/>
      <c r="CTM8" s="36"/>
      <c r="CTN8" s="36"/>
      <c r="CTO8" s="36"/>
      <c r="CTP8" s="36"/>
      <c r="CTQ8" s="36"/>
      <c r="CTR8" s="36"/>
      <c r="CTS8" s="36"/>
      <c r="CTT8" s="36"/>
      <c r="CTU8" s="36"/>
      <c r="CTV8" s="36"/>
      <c r="CTW8" s="36"/>
      <c r="CTX8" s="36"/>
      <c r="CTY8" s="36"/>
      <c r="CTZ8" s="36"/>
      <c r="CUA8" s="36"/>
      <c r="CUB8" s="36"/>
      <c r="CUC8" s="36"/>
      <c r="CUD8" s="36"/>
      <c r="CUE8" s="36"/>
      <c r="CUF8" s="36"/>
      <c r="CUG8" s="36"/>
      <c r="CUH8" s="36"/>
      <c r="CUI8" s="36"/>
      <c r="CUJ8" s="36"/>
      <c r="CUK8" s="36"/>
      <c r="CUL8" s="36"/>
      <c r="CUM8" s="36"/>
      <c r="CUN8" s="36"/>
      <c r="CUO8" s="36"/>
      <c r="CUP8" s="36"/>
      <c r="CUQ8" s="36"/>
      <c r="CUR8" s="36"/>
      <c r="CUS8" s="36"/>
      <c r="CUT8" s="36"/>
      <c r="CUU8" s="36"/>
      <c r="CUV8" s="36"/>
      <c r="CUW8" s="36"/>
      <c r="CUX8" s="36"/>
      <c r="CUY8" s="36"/>
      <c r="CUZ8" s="36"/>
      <c r="CVA8" s="36"/>
      <c r="CVB8" s="36"/>
      <c r="CVC8" s="36"/>
      <c r="CVD8" s="36"/>
      <c r="CVE8" s="36"/>
      <c r="CVF8" s="36"/>
      <c r="CVG8" s="36"/>
      <c r="CVH8" s="36"/>
      <c r="CVI8" s="36"/>
      <c r="CVJ8" s="36"/>
      <c r="CVK8" s="36"/>
      <c r="CVL8" s="36"/>
      <c r="CVM8" s="36"/>
      <c r="CVN8" s="36"/>
      <c r="CVO8" s="36"/>
      <c r="CVP8" s="36"/>
      <c r="CVQ8" s="36"/>
      <c r="CVR8" s="36"/>
      <c r="CVS8" s="36"/>
      <c r="CVT8" s="36"/>
      <c r="CVU8" s="36"/>
      <c r="CVV8" s="36"/>
      <c r="CVW8" s="36"/>
      <c r="CVX8" s="36"/>
      <c r="CVY8" s="36"/>
      <c r="CVZ8" s="36"/>
      <c r="CWA8" s="36"/>
      <c r="CWB8" s="36"/>
      <c r="CWC8" s="36"/>
      <c r="CWD8" s="36"/>
      <c r="CWE8" s="36"/>
      <c r="CWF8" s="36"/>
      <c r="CWG8" s="36"/>
      <c r="CWH8" s="36"/>
      <c r="CWI8" s="36"/>
      <c r="CWJ8" s="36"/>
      <c r="CWK8" s="36"/>
      <c r="CWL8" s="36"/>
      <c r="CWM8" s="36"/>
      <c r="CWN8" s="36"/>
      <c r="CWO8" s="36"/>
      <c r="CWP8" s="36"/>
      <c r="CWQ8" s="36"/>
      <c r="CWR8" s="36"/>
      <c r="CWS8" s="36"/>
      <c r="CWT8" s="36"/>
      <c r="CWU8" s="36"/>
      <c r="CWV8" s="36"/>
      <c r="CWW8" s="36"/>
      <c r="CWX8" s="36"/>
      <c r="CWY8" s="36"/>
      <c r="CWZ8" s="36"/>
      <c r="CXA8" s="36"/>
      <c r="CXB8" s="36"/>
      <c r="CXC8" s="36"/>
      <c r="CXD8" s="36"/>
      <c r="CXE8" s="36"/>
      <c r="CXF8" s="36"/>
      <c r="CXG8" s="36"/>
      <c r="CXH8" s="36"/>
      <c r="CXI8" s="36"/>
      <c r="CXJ8" s="36"/>
      <c r="CXK8" s="36"/>
      <c r="CXL8" s="36"/>
      <c r="CXM8" s="36"/>
      <c r="CXN8" s="36"/>
      <c r="CXO8" s="36"/>
      <c r="CXP8" s="36"/>
      <c r="CXQ8" s="36"/>
      <c r="CXR8" s="36"/>
      <c r="CXS8" s="36"/>
      <c r="CXT8" s="36"/>
      <c r="CXU8" s="36"/>
      <c r="CXV8" s="36"/>
      <c r="CXW8" s="36"/>
      <c r="CXX8" s="36"/>
      <c r="CXY8" s="36"/>
      <c r="CXZ8" s="36"/>
      <c r="CYA8" s="36"/>
      <c r="CYB8" s="36"/>
      <c r="CYC8" s="36"/>
      <c r="CYD8" s="36"/>
      <c r="CYE8" s="36"/>
      <c r="CYF8" s="36"/>
      <c r="CYG8" s="36"/>
      <c r="CYH8" s="36"/>
      <c r="CYI8" s="36"/>
      <c r="CYJ8" s="36"/>
      <c r="CYK8" s="36"/>
      <c r="CYL8" s="36"/>
      <c r="CYM8" s="36"/>
      <c r="CYN8" s="36"/>
      <c r="CYO8" s="36"/>
      <c r="CYP8" s="36"/>
      <c r="CYQ8" s="36"/>
      <c r="CYR8" s="36"/>
      <c r="CYS8" s="36"/>
      <c r="CYT8" s="36"/>
      <c r="CYU8" s="36"/>
      <c r="CYV8" s="36"/>
      <c r="CYW8" s="36"/>
      <c r="CYX8" s="36"/>
      <c r="CYY8" s="36"/>
      <c r="CYZ8" s="36"/>
      <c r="CZA8" s="36"/>
      <c r="CZB8" s="36"/>
      <c r="CZC8" s="36"/>
      <c r="CZD8" s="36"/>
      <c r="CZE8" s="36"/>
      <c r="CZF8" s="36"/>
      <c r="CZG8" s="36"/>
      <c r="CZH8" s="36"/>
      <c r="CZI8" s="36"/>
      <c r="CZJ8" s="36"/>
      <c r="CZK8" s="36"/>
      <c r="CZL8" s="36"/>
      <c r="CZM8" s="36"/>
      <c r="CZN8" s="36"/>
      <c r="CZO8" s="36"/>
      <c r="CZP8" s="36"/>
      <c r="CZQ8" s="36"/>
      <c r="CZR8" s="36"/>
      <c r="CZS8" s="36"/>
      <c r="CZT8" s="36"/>
      <c r="CZU8" s="36"/>
      <c r="CZV8" s="36"/>
      <c r="CZW8" s="36"/>
      <c r="CZX8" s="36"/>
      <c r="CZY8" s="36"/>
      <c r="CZZ8" s="36"/>
      <c r="DAA8" s="36"/>
      <c r="DAB8" s="36"/>
      <c r="DAC8" s="36"/>
      <c r="DAD8" s="36"/>
      <c r="DAE8" s="36"/>
      <c r="DAF8" s="36"/>
      <c r="DAG8" s="36"/>
      <c r="DAH8" s="36"/>
      <c r="DAI8" s="36"/>
      <c r="DAJ8" s="36"/>
      <c r="DAK8" s="36"/>
      <c r="DAL8" s="36"/>
      <c r="DAM8" s="36"/>
      <c r="DAN8" s="36"/>
      <c r="DAO8" s="36"/>
      <c r="DAP8" s="36"/>
      <c r="DAQ8" s="36"/>
      <c r="DAR8" s="36"/>
      <c r="DAS8" s="36"/>
      <c r="DAT8" s="36"/>
      <c r="DAU8" s="36"/>
      <c r="DAV8" s="36"/>
      <c r="DAW8" s="36"/>
      <c r="DAX8" s="36"/>
      <c r="DAY8" s="36"/>
      <c r="DAZ8" s="36"/>
      <c r="DBA8" s="36"/>
      <c r="DBB8" s="36"/>
      <c r="DBC8" s="36"/>
      <c r="DBD8" s="36"/>
      <c r="DBE8" s="36"/>
      <c r="DBF8" s="36"/>
      <c r="DBG8" s="36"/>
      <c r="DBH8" s="36"/>
      <c r="DBI8" s="36"/>
      <c r="DBJ8" s="36"/>
      <c r="DBK8" s="36"/>
      <c r="DBL8" s="36"/>
      <c r="DBM8" s="36"/>
      <c r="DBN8" s="36"/>
      <c r="DBO8" s="36"/>
      <c r="DBP8" s="36"/>
      <c r="DBQ8" s="36"/>
      <c r="DBR8" s="36"/>
      <c r="DBS8" s="36"/>
      <c r="DBT8" s="36"/>
      <c r="DBU8" s="36"/>
      <c r="DBV8" s="36"/>
      <c r="DBW8" s="36"/>
      <c r="DBX8" s="36"/>
      <c r="DBY8" s="36"/>
      <c r="DBZ8" s="36"/>
      <c r="DCA8" s="36"/>
      <c r="DCB8" s="36"/>
      <c r="DCC8" s="36"/>
      <c r="DCD8" s="36"/>
      <c r="DCE8" s="36"/>
      <c r="DCF8" s="36"/>
      <c r="DCG8" s="36"/>
      <c r="DCH8" s="36"/>
      <c r="DCI8" s="36"/>
      <c r="DCJ8" s="36"/>
      <c r="DCK8" s="36"/>
      <c r="DCL8" s="36"/>
      <c r="DCM8" s="36"/>
      <c r="DCN8" s="36"/>
      <c r="DCO8" s="36"/>
      <c r="DCP8" s="36"/>
      <c r="DCQ8" s="36"/>
      <c r="DCR8" s="36"/>
      <c r="DCS8" s="36"/>
      <c r="DCT8" s="36"/>
      <c r="DCU8" s="36"/>
      <c r="DCV8" s="36"/>
      <c r="DCW8" s="36"/>
      <c r="DCX8" s="36"/>
      <c r="DCY8" s="36"/>
      <c r="DCZ8" s="36"/>
      <c r="DDA8" s="36"/>
      <c r="DDB8" s="36"/>
      <c r="DDC8" s="36"/>
      <c r="DDD8" s="36"/>
      <c r="DDE8" s="36"/>
      <c r="DDF8" s="36"/>
      <c r="DDG8" s="36"/>
      <c r="DDH8" s="36"/>
      <c r="DDI8" s="36"/>
      <c r="DDJ8" s="36"/>
      <c r="DDK8" s="36"/>
      <c r="DDL8" s="36"/>
      <c r="DDM8" s="36"/>
      <c r="DDN8" s="36"/>
      <c r="DDO8" s="36"/>
      <c r="DDP8" s="36"/>
      <c r="DDQ8" s="36"/>
      <c r="DDR8" s="36"/>
      <c r="DDS8" s="36"/>
      <c r="DDT8" s="36"/>
      <c r="DDU8" s="36"/>
      <c r="DDV8" s="36"/>
      <c r="DDW8" s="36"/>
      <c r="DDX8" s="36"/>
      <c r="DDY8" s="36"/>
      <c r="DDZ8" s="36"/>
      <c r="DEA8" s="36"/>
      <c r="DEB8" s="36"/>
      <c r="DEC8" s="36"/>
      <c r="DED8" s="36"/>
      <c r="DEE8" s="36"/>
      <c r="DEF8" s="36"/>
      <c r="DEG8" s="36"/>
      <c r="DEH8" s="36"/>
      <c r="DEI8" s="36"/>
      <c r="DEJ8" s="36"/>
      <c r="DEK8" s="36"/>
      <c r="DEL8" s="36"/>
      <c r="DEM8" s="36"/>
      <c r="DEN8" s="36"/>
      <c r="DEO8" s="36"/>
      <c r="DEP8" s="36"/>
      <c r="DEQ8" s="36"/>
      <c r="DER8" s="36"/>
      <c r="DES8" s="36"/>
      <c r="DET8" s="36"/>
      <c r="DEU8" s="36"/>
      <c r="DEV8" s="36"/>
      <c r="DEW8" s="36"/>
      <c r="DEX8" s="36"/>
      <c r="DEY8" s="36"/>
      <c r="DEZ8" s="36"/>
      <c r="DFA8" s="36"/>
      <c r="DFB8" s="36"/>
      <c r="DFC8" s="36"/>
      <c r="DFD8" s="36"/>
      <c r="DFE8" s="36"/>
      <c r="DFF8" s="36"/>
      <c r="DFG8" s="36"/>
      <c r="DFH8" s="36"/>
      <c r="DFI8" s="36"/>
      <c r="DFJ8" s="36"/>
      <c r="DFK8" s="36"/>
      <c r="DFL8" s="36"/>
      <c r="DFM8" s="36"/>
      <c r="DFN8" s="36"/>
      <c r="DFO8" s="36"/>
      <c r="DFP8" s="36"/>
      <c r="DFQ8" s="36"/>
      <c r="DFR8" s="36"/>
      <c r="DFS8" s="36"/>
      <c r="DFT8" s="36"/>
      <c r="DFU8" s="36"/>
      <c r="DFV8" s="36"/>
      <c r="DFW8" s="36"/>
      <c r="DFX8" s="36"/>
      <c r="DFY8" s="36"/>
      <c r="DFZ8" s="36"/>
      <c r="DGA8" s="36"/>
      <c r="DGB8" s="36"/>
      <c r="DGC8" s="36"/>
      <c r="DGD8" s="36"/>
      <c r="DGE8" s="36"/>
      <c r="DGF8" s="36"/>
      <c r="DGG8" s="36"/>
      <c r="DGH8" s="36"/>
      <c r="DGI8" s="36"/>
      <c r="DGJ8" s="36"/>
      <c r="DGK8" s="36"/>
      <c r="DGL8" s="36"/>
      <c r="DGM8" s="36"/>
      <c r="DGN8" s="36"/>
      <c r="DGO8" s="36"/>
      <c r="DGP8" s="36"/>
      <c r="DGQ8" s="36"/>
      <c r="DGR8" s="36"/>
      <c r="DGS8" s="36"/>
      <c r="DGT8" s="36"/>
      <c r="DGU8" s="36"/>
      <c r="DGV8" s="36"/>
      <c r="DGW8" s="36"/>
      <c r="DGX8" s="36"/>
      <c r="DGY8" s="36"/>
      <c r="DGZ8" s="36"/>
      <c r="DHA8" s="36"/>
      <c r="DHB8" s="36"/>
      <c r="DHC8" s="36"/>
      <c r="DHD8" s="36"/>
      <c r="DHE8" s="36"/>
      <c r="DHF8" s="36"/>
      <c r="DHG8" s="36"/>
      <c r="DHH8" s="36"/>
      <c r="DHI8" s="36"/>
      <c r="DHJ8" s="36"/>
      <c r="DHK8" s="36"/>
      <c r="DHL8" s="36"/>
      <c r="DHM8" s="36"/>
      <c r="DHN8" s="36"/>
      <c r="DHO8" s="36"/>
      <c r="DHP8" s="36"/>
      <c r="DHQ8" s="36"/>
      <c r="DHR8" s="36"/>
      <c r="DHS8" s="36"/>
      <c r="DHT8" s="36"/>
      <c r="DHU8" s="36"/>
      <c r="DHV8" s="36"/>
      <c r="DHW8" s="36"/>
      <c r="DHX8" s="36"/>
      <c r="DHY8" s="36"/>
      <c r="DHZ8" s="36"/>
      <c r="DIA8" s="36"/>
      <c r="DIB8" s="36"/>
      <c r="DIC8" s="36"/>
      <c r="DID8" s="36"/>
      <c r="DIE8" s="36"/>
      <c r="DIF8" s="36"/>
      <c r="DIG8" s="36"/>
      <c r="DIH8" s="36"/>
      <c r="DII8" s="36"/>
      <c r="DIJ8" s="36"/>
      <c r="DIK8" s="36"/>
      <c r="DIL8" s="36"/>
      <c r="DIM8" s="36"/>
      <c r="DIN8" s="36"/>
      <c r="DIO8" s="36"/>
      <c r="DIP8" s="36"/>
      <c r="DIQ8" s="36"/>
      <c r="DIR8" s="36"/>
      <c r="DIS8" s="36"/>
      <c r="DIT8" s="36"/>
      <c r="DIU8" s="36"/>
      <c r="DIV8" s="36"/>
      <c r="DIW8" s="36"/>
      <c r="DIX8" s="36"/>
      <c r="DIY8" s="36"/>
      <c r="DIZ8" s="36"/>
      <c r="DJA8" s="36"/>
      <c r="DJB8" s="36"/>
      <c r="DJC8" s="36"/>
      <c r="DJD8" s="36"/>
      <c r="DJE8" s="36"/>
      <c r="DJF8" s="36"/>
      <c r="DJG8" s="36"/>
      <c r="DJH8" s="36"/>
      <c r="DJI8" s="36"/>
      <c r="DJJ8" s="36"/>
      <c r="DJK8" s="36"/>
      <c r="DJL8" s="36"/>
      <c r="DJM8" s="36"/>
      <c r="DJN8" s="36"/>
      <c r="DJO8" s="36"/>
      <c r="DJP8" s="36"/>
      <c r="DJQ8" s="36"/>
      <c r="DJR8" s="36"/>
      <c r="DJS8" s="36"/>
      <c r="DJT8" s="36"/>
      <c r="DJU8" s="36"/>
      <c r="DJV8" s="36"/>
      <c r="DJW8" s="36"/>
      <c r="DJX8" s="36"/>
      <c r="DJY8" s="36"/>
      <c r="DJZ8" s="36"/>
      <c r="DKA8" s="36"/>
      <c r="DKB8" s="36"/>
      <c r="DKC8" s="36"/>
      <c r="DKD8" s="36"/>
      <c r="DKE8" s="36"/>
      <c r="DKF8" s="36"/>
      <c r="DKG8" s="36"/>
      <c r="DKH8" s="36"/>
      <c r="DKI8" s="36"/>
      <c r="DKJ8" s="36"/>
      <c r="DKK8" s="36"/>
      <c r="DKL8" s="36"/>
      <c r="DKM8" s="36"/>
      <c r="DKN8" s="36"/>
      <c r="DKO8" s="36"/>
      <c r="DKP8" s="36"/>
      <c r="DKQ8" s="36"/>
      <c r="DKR8" s="36"/>
      <c r="DKS8" s="36"/>
      <c r="DKT8" s="36"/>
      <c r="DKU8" s="36"/>
      <c r="DKV8" s="36"/>
      <c r="DKW8" s="36"/>
      <c r="DKX8" s="36"/>
      <c r="DKY8" s="36"/>
      <c r="DKZ8" s="36"/>
      <c r="DLA8" s="36"/>
      <c r="DLB8" s="36"/>
      <c r="DLC8" s="36"/>
      <c r="DLD8" s="36"/>
      <c r="DLE8" s="36"/>
      <c r="DLF8" s="36"/>
      <c r="DLG8" s="36"/>
      <c r="DLH8" s="36"/>
      <c r="DLI8" s="36"/>
      <c r="DLJ8" s="36"/>
      <c r="DLK8" s="36"/>
      <c r="DLL8" s="36"/>
      <c r="DLM8" s="36"/>
      <c r="DLN8" s="36"/>
      <c r="DLO8" s="36"/>
      <c r="DLP8" s="36"/>
      <c r="DLQ8" s="36"/>
      <c r="DLR8" s="36"/>
      <c r="DLS8" s="36"/>
      <c r="DLT8" s="36"/>
      <c r="DLU8" s="36"/>
      <c r="DLV8" s="36"/>
      <c r="DLW8" s="36"/>
      <c r="DLX8" s="36"/>
      <c r="DLY8" s="36"/>
      <c r="DLZ8" s="36"/>
      <c r="DMA8" s="36"/>
      <c r="DMB8" s="36"/>
      <c r="DMC8" s="36"/>
      <c r="DMD8" s="36"/>
      <c r="DME8" s="36"/>
      <c r="DMF8" s="36"/>
      <c r="DMG8" s="36"/>
      <c r="DMH8" s="36"/>
      <c r="DMI8" s="36"/>
      <c r="DMJ8" s="36"/>
      <c r="DMK8" s="36"/>
      <c r="DML8" s="36"/>
      <c r="DMM8" s="36"/>
      <c r="DMN8" s="36"/>
      <c r="DMO8" s="36"/>
      <c r="DMP8" s="36"/>
      <c r="DMQ8" s="36"/>
      <c r="DMR8" s="36"/>
      <c r="DMS8" s="36"/>
      <c r="DMT8" s="36"/>
      <c r="DMU8" s="36"/>
      <c r="DMV8" s="36"/>
      <c r="DMW8" s="36"/>
      <c r="DMX8" s="36"/>
      <c r="DMY8" s="36"/>
      <c r="DMZ8" s="36"/>
      <c r="DNA8" s="36"/>
      <c r="DNB8" s="36"/>
      <c r="DNC8" s="36"/>
      <c r="DND8" s="36"/>
      <c r="DNE8" s="36"/>
      <c r="DNF8" s="36"/>
      <c r="DNG8" s="36"/>
      <c r="DNH8" s="36"/>
      <c r="DNI8" s="36"/>
      <c r="DNJ8" s="36"/>
      <c r="DNK8" s="36"/>
      <c r="DNL8" s="36"/>
      <c r="DNM8" s="36"/>
      <c r="DNN8" s="36"/>
      <c r="DNO8" s="36"/>
      <c r="DNP8" s="36"/>
      <c r="DNQ8" s="36"/>
      <c r="DNR8" s="36"/>
      <c r="DNS8" s="36"/>
      <c r="DNT8" s="36"/>
      <c r="DNU8" s="36"/>
      <c r="DNV8" s="36"/>
      <c r="DNW8" s="36"/>
      <c r="DNX8" s="36"/>
      <c r="DNY8" s="36"/>
      <c r="DNZ8" s="36"/>
      <c r="DOA8" s="36"/>
      <c r="DOB8" s="36"/>
      <c r="DOC8" s="36"/>
      <c r="DOD8" s="36"/>
      <c r="DOE8" s="36"/>
      <c r="DOF8" s="36"/>
      <c r="DOG8" s="36"/>
      <c r="DOH8" s="36"/>
      <c r="DOI8" s="36"/>
      <c r="DOJ8" s="36"/>
      <c r="DOK8" s="36"/>
      <c r="DOL8" s="36"/>
      <c r="DOM8" s="36"/>
      <c r="DON8" s="36"/>
      <c r="DOO8" s="36"/>
      <c r="DOP8" s="36"/>
      <c r="DOQ8" s="36"/>
      <c r="DOR8" s="36"/>
      <c r="DOS8" s="36"/>
      <c r="DOT8" s="36"/>
      <c r="DOU8" s="36"/>
      <c r="DOV8" s="36"/>
      <c r="DOW8" s="36"/>
      <c r="DOX8" s="36"/>
      <c r="DOY8" s="36"/>
      <c r="DOZ8" s="36"/>
      <c r="DPA8" s="36"/>
      <c r="DPB8" s="36"/>
      <c r="DPC8" s="36"/>
      <c r="DPD8" s="36"/>
      <c r="DPE8" s="36"/>
      <c r="DPF8" s="36"/>
      <c r="DPG8" s="36"/>
      <c r="DPH8" s="36"/>
      <c r="DPI8" s="36"/>
      <c r="DPJ8" s="36"/>
      <c r="DPK8" s="36"/>
      <c r="DPL8" s="36"/>
      <c r="DPM8" s="36"/>
      <c r="DPN8" s="36"/>
      <c r="DPO8" s="36"/>
      <c r="DPP8" s="36"/>
      <c r="DPQ8" s="36"/>
      <c r="DPR8" s="36"/>
      <c r="DPS8" s="36"/>
      <c r="DPT8" s="36"/>
      <c r="DPU8" s="36"/>
      <c r="DPV8" s="36"/>
      <c r="DPW8" s="36"/>
      <c r="DPX8" s="36"/>
      <c r="DPY8" s="36"/>
      <c r="DPZ8" s="36"/>
      <c r="DQA8" s="36"/>
      <c r="DQB8" s="36"/>
      <c r="DQC8" s="36"/>
      <c r="DQD8" s="36"/>
      <c r="DQE8" s="36"/>
      <c r="DQF8" s="36"/>
      <c r="DQG8" s="36"/>
      <c r="DQH8" s="36"/>
      <c r="DQI8" s="36"/>
      <c r="DQJ8" s="36"/>
      <c r="DQK8" s="36"/>
      <c r="DQL8" s="36"/>
      <c r="DQM8" s="36"/>
      <c r="DQN8" s="36"/>
      <c r="DQO8" s="36"/>
      <c r="DQP8" s="36"/>
      <c r="DQQ8" s="36"/>
      <c r="DQR8" s="36"/>
      <c r="DQS8" s="36"/>
      <c r="DQT8" s="36"/>
      <c r="DQU8" s="36"/>
      <c r="DQV8" s="36"/>
      <c r="DQW8" s="36"/>
      <c r="DQX8" s="36"/>
      <c r="DQY8" s="36"/>
      <c r="DQZ8" s="36"/>
      <c r="DRA8" s="36"/>
      <c r="DRB8" s="36"/>
      <c r="DRC8" s="36"/>
      <c r="DRD8" s="36"/>
      <c r="DRE8" s="36"/>
      <c r="DRF8" s="36"/>
      <c r="DRG8" s="36"/>
      <c r="DRH8" s="36"/>
      <c r="DRI8" s="36"/>
      <c r="DRJ8" s="36"/>
      <c r="DRK8" s="36"/>
      <c r="DRL8" s="36"/>
      <c r="DRM8" s="36"/>
      <c r="DRN8" s="36"/>
      <c r="DRO8" s="36"/>
      <c r="DRP8" s="36"/>
      <c r="DRQ8" s="36"/>
      <c r="DRR8" s="36"/>
      <c r="DRS8" s="36"/>
      <c r="DRT8" s="36"/>
      <c r="DRU8" s="36"/>
      <c r="DRV8" s="36"/>
      <c r="DRW8" s="36"/>
      <c r="DRX8" s="36"/>
      <c r="DRY8" s="36"/>
      <c r="DRZ8" s="36"/>
      <c r="DSA8" s="36"/>
      <c r="DSB8" s="36"/>
      <c r="DSC8" s="36"/>
      <c r="DSD8" s="36"/>
      <c r="DSE8" s="36"/>
      <c r="DSF8" s="36"/>
      <c r="DSG8" s="36"/>
      <c r="DSH8" s="36"/>
      <c r="DSI8" s="36"/>
      <c r="DSJ8" s="36"/>
      <c r="DSK8" s="36"/>
      <c r="DSL8" s="36"/>
      <c r="DSM8" s="36"/>
      <c r="DSN8" s="36"/>
      <c r="DSO8" s="36"/>
      <c r="DSP8" s="36"/>
      <c r="DSQ8" s="36"/>
      <c r="DSR8" s="36"/>
      <c r="DSS8" s="36"/>
      <c r="DST8" s="36"/>
      <c r="DSU8" s="36"/>
      <c r="DSV8" s="36"/>
      <c r="DSW8" s="36"/>
      <c r="DSX8" s="36"/>
      <c r="DSY8" s="36"/>
      <c r="DSZ8" s="36"/>
      <c r="DTA8" s="36"/>
      <c r="DTB8" s="36"/>
      <c r="DTC8" s="36"/>
      <c r="DTD8" s="36"/>
      <c r="DTE8" s="36"/>
      <c r="DTF8" s="36"/>
      <c r="DTG8" s="36"/>
      <c r="DTH8" s="36"/>
      <c r="DTI8" s="36"/>
      <c r="DTJ8" s="36"/>
      <c r="DTK8" s="36"/>
      <c r="DTL8" s="36"/>
      <c r="DTM8" s="36"/>
      <c r="DTN8" s="36"/>
      <c r="DTO8" s="36"/>
      <c r="DTP8" s="36"/>
      <c r="DTQ8" s="36"/>
      <c r="DTR8" s="36"/>
      <c r="DTS8" s="36"/>
      <c r="DTT8" s="36"/>
      <c r="DTU8" s="36"/>
      <c r="DTV8" s="36"/>
      <c r="DTW8" s="36"/>
      <c r="DTX8" s="36"/>
      <c r="DTY8" s="36"/>
      <c r="DTZ8" s="36"/>
      <c r="DUA8" s="36"/>
      <c r="DUB8" s="36"/>
      <c r="DUC8" s="36"/>
      <c r="DUD8" s="36"/>
      <c r="DUE8" s="36"/>
      <c r="DUF8" s="36"/>
      <c r="DUG8" s="36"/>
      <c r="DUH8" s="36"/>
      <c r="DUI8" s="36"/>
      <c r="DUJ8" s="36"/>
      <c r="DUK8" s="36"/>
      <c r="DUL8" s="36"/>
      <c r="DUM8" s="36"/>
      <c r="DUN8" s="36"/>
      <c r="DUO8" s="36"/>
      <c r="DUP8" s="36"/>
      <c r="DUQ8" s="36"/>
      <c r="DUR8" s="36"/>
      <c r="DUS8" s="36"/>
      <c r="DUT8" s="36"/>
      <c r="DUU8" s="36"/>
      <c r="DUV8" s="36"/>
      <c r="DUW8" s="36"/>
      <c r="DUX8" s="36"/>
      <c r="DUY8" s="36"/>
      <c r="DUZ8" s="36"/>
      <c r="DVA8" s="36"/>
      <c r="DVB8" s="36"/>
      <c r="DVC8" s="36"/>
      <c r="DVD8" s="36"/>
      <c r="DVE8" s="36"/>
      <c r="DVF8" s="36"/>
      <c r="DVG8" s="36"/>
      <c r="DVH8" s="36"/>
      <c r="DVI8" s="36"/>
      <c r="DVJ8" s="36"/>
      <c r="DVK8" s="36"/>
      <c r="DVL8" s="36"/>
      <c r="DVM8" s="36"/>
      <c r="DVN8" s="36"/>
      <c r="DVO8" s="36"/>
      <c r="DVP8" s="36"/>
      <c r="DVQ8" s="36"/>
      <c r="DVR8" s="36"/>
      <c r="DVS8" s="36"/>
      <c r="DVT8" s="36"/>
      <c r="DVU8" s="36"/>
      <c r="DVV8" s="36"/>
      <c r="DVW8" s="36"/>
      <c r="DVX8" s="36"/>
      <c r="DVY8" s="36"/>
      <c r="DVZ8" s="36"/>
      <c r="DWA8" s="36"/>
      <c r="DWB8" s="36"/>
      <c r="DWC8" s="36"/>
      <c r="DWD8" s="36"/>
      <c r="DWE8" s="36"/>
      <c r="DWF8" s="36"/>
      <c r="DWG8" s="36"/>
      <c r="DWH8" s="36"/>
      <c r="DWI8" s="36"/>
      <c r="DWJ8" s="36"/>
      <c r="DWK8" s="36"/>
      <c r="DWL8" s="36"/>
      <c r="DWM8" s="36"/>
      <c r="DWN8" s="36"/>
      <c r="DWO8" s="36"/>
      <c r="DWP8" s="36"/>
      <c r="DWQ8" s="36"/>
      <c r="DWR8" s="36"/>
      <c r="DWS8" s="36"/>
      <c r="DWT8" s="36"/>
      <c r="DWU8" s="36"/>
      <c r="DWV8" s="36"/>
      <c r="DWW8" s="36"/>
      <c r="DWX8" s="36"/>
      <c r="DWY8" s="36"/>
      <c r="DWZ8" s="36"/>
      <c r="DXA8" s="36"/>
      <c r="DXB8" s="36"/>
      <c r="DXC8" s="36"/>
      <c r="DXD8" s="36"/>
      <c r="DXE8" s="36"/>
      <c r="DXF8" s="36"/>
      <c r="DXG8" s="36"/>
      <c r="DXH8" s="36"/>
      <c r="DXI8" s="36"/>
      <c r="DXJ8" s="36"/>
      <c r="DXK8" s="36"/>
      <c r="DXL8" s="36"/>
      <c r="DXM8" s="36"/>
      <c r="DXN8" s="36"/>
      <c r="DXO8" s="36"/>
      <c r="DXP8" s="36"/>
      <c r="DXQ8" s="36"/>
      <c r="DXR8" s="36"/>
      <c r="DXS8" s="36"/>
      <c r="DXT8" s="36"/>
      <c r="DXU8" s="36"/>
      <c r="DXV8" s="36"/>
      <c r="DXW8" s="36"/>
      <c r="DXX8" s="36"/>
      <c r="DXY8" s="36"/>
      <c r="DXZ8" s="36"/>
      <c r="DYA8" s="36"/>
      <c r="DYB8" s="36"/>
      <c r="DYC8" s="36"/>
      <c r="DYD8" s="36"/>
      <c r="DYE8" s="36"/>
      <c r="DYF8" s="36"/>
      <c r="DYG8" s="36"/>
      <c r="DYH8" s="36"/>
      <c r="DYI8" s="36"/>
      <c r="DYJ8" s="36"/>
      <c r="DYK8" s="36"/>
      <c r="DYL8" s="36"/>
      <c r="DYM8" s="36"/>
      <c r="DYN8" s="36"/>
      <c r="DYO8" s="36"/>
      <c r="DYP8" s="36"/>
      <c r="DYQ8" s="36"/>
      <c r="DYR8" s="36"/>
      <c r="DYS8" s="36"/>
      <c r="DYT8" s="36"/>
      <c r="DYU8" s="36"/>
      <c r="DYV8" s="36"/>
      <c r="DYW8" s="36"/>
      <c r="DYX8" s="36"/>
      <c r="DYY8" s="36"/>
      <c r="DYZ8" s="36"/>
      <c r="DZA8" s="36"/>
      <c r="DZB8" s="36"/>
      <c r="DZC8" s="36"/>
      <c r="DZD8" s="36"/>
      <c r="DZE8" s="36"/>
      <c r="DZF8" s="36"/>
      <c r="DZG8" s="36"/>
      <c r="DZH8" s="36"/>
      <c r="DZI8" s="36"/>
      <c r="DZJ8" s="36"/>
      <c r="DZK8" s="36"/>
      <c r="DZL8" s="36"/>
      <c r="DZM8" s="36"/>
      <c r="DZN8" s="36"/>
      <c r="DZO8" s="36"/>
      <c r="DZP8" s="36"/>
      <c r="DZQ8" s="36"/>
      <c r="DZR8" s="36"/>
      <c r="DZS8" s="36"/>
      <c r="DZT8" s="36"/>
      <c r="DZU8" s="36"/>
      <c r="DZV8" s="36"/>
      <c r="DZW8" s="36"/>
      <c r="DZX8" s="36"/>
      <c r="DZY8" s="36"/>
      <c r="DZZ8" s="36"/>
      <c r="EAA8" s="36"/>
      <c r="EAB8" s="36"/>
      <c r="EAC8" s="36"/>
      <c r="EAD8" s="36"/>
      <c r="EAE8" s="36"/>
      <c r="EAF8" s="36"/>
      <c r="EAG8" s="36"/>
      <c r="EAH8" s="36"/>
      <c r="EAI8" s="36"/>
      <c r="EAJ8" s="36"/>
      <c r="EAK8" s="36"/>
      <c r="EAL8" s="36"/>
      <c r="EAM8" s="36"/>
      <c r="EAN8" s="36"/>
      <c r="EAO8" s="36"/>
      <c r="EAP8" s="36"/>
      <c r="EAQ8" s="36"/>
      <c r="EAR8" s="36"/>
      <c r="EAS8" s="36"/>
      <c r="EAT8" s="36"/>
      <c r="EAU8" s="36"/>
      <c r="EAV8" s="36"/>
      <c r="EAW8" s="36"/>
      <c r="EAX8" s="36"/>
      <c r="EAY8" s="36"/>
      <c r="EAZ8" s="36"/>
      <c r="EBA8" s="36"/>
      <c r="EBB8" s="36"/>
      <c r="EBC8" s="36"/>
      <c r="EBD8" s="36"/>
      <c r="EBE8" s="36"/>
      <c r="EBF8" s="36"/>
      <c r="EBG8" s="36"/>
      <c r="EBH8" s="36"/>
      <c r="EBI8" s="36"/>
      <c r="EBJ8" s="36"/>
      <c r="EBK8" s="36"/>
      <c r="EBL8" s="36"/>
      <c r="EBM8" s="36"/>
      <c r="EBN8" s="36"/>
      <c r="EBO8" s="36"/>
      <c r="EBP8" s="36"/>
      <c r="EBQ8" s="36"/>
      <c r="EBR8" s="36"/>
      <c r="EBS8" s="36"/>
      <c r="EBT8" s="36"/>
      <c r="EBU8" s="36"/>
      <c r="EBV8" s="36"/>
      <c r="EBW8" s="36"/>
      <c r="EBX8" s="36"/>
      <c r="EBY8" s="36"/>
      <c r="EBZ8" s="36"/>
      <c r="ECA8" s="36"/>
      <c r="ECB8" s="36"/>
      <c r="ECC8" s="36"/>
      <c r="ECD8" s="36"/>
      <c r="ECE8" s="36"/>
      <c r="ECF8" s="36"/>
      <c r="ECG8" s="36"/>
      <c r="ECH8" s="36"/>
      <c r="ECI8" s="36"/>
      <c r="ECJ8" s="36"/>
      <c r="ECK8" s="36"/>
      <c r="ECL8" s="36"/>
      <c r="ECM8" s="36"/>
      <c r="ECN8" s="36"/>
      <c r="ECO8" s="36"/>
      <c r="ECP8" s="36"/>
      <c r="ECQ8" s="36"/>
      <c r="ECR8" s="36"/>
      <c r="ECS8" s="36"/>
      <c r="ECT8" s="36"/>
      <c r="ECU8" s="36"/>
      <c r="ECV8" s="36"/>
      <c r="ECW8" s="36"/>
      <c r="ECX8" s="36"/>
      <c r="ECY8" s="36"/>
      <c r="ECZ8" s="36"/>
      <c r="EDA8" s="36"/>
      <c r="EDB8" s="36"/>
      <c r="EDC8" s="36"/>
      <c r="EDD8" s="36"/>
      <c r="EDE8" s="36"/>
      <c r="EDF8" s="36"/>
      <c r="EDG8" s="36"/>
      <c r="EDH8" s="36"/>
      <c r="EDI8" s="36"/>
      <c r="EDJ8" s="36"/>
      <c r="EDK8" s="36"/>
      <c r="EDL8" s="36"/>
      <c r="EDM8" s="36"/>
      <c r="EDN8" s="36"/>
      <c r="EDO8" s="36"/>
      <c r="EDP8" s="36"/>
      <c r="EDQ8" s="36"/>
      <c r="EDR8" s="36"/>
      <c r="EDS8" s="36"/>
      <c r="EDT8" s="36"/>
      <c r="EDU8" s="36"/>
      <c r="EDV8" s="36"/>
      <c r="EDW8" s="36"/>
      <c r="EDX8" s="36"/>
      <c r="EDY8" s="36"/>
      <c r="EDZ8" s="36"/>
      <c r="EEA8" s="36"/>
      <c r="EEB8" s="36"/>
      <c r="EEC8" s="36"/>
      <c r="EED8" s="36"/>
      <c r="EEE8" s="36"/>
      <c r="EEF8" s="36"/>
      <c r="EEG8" s="36"/>
      <c r="EEH8" s="36"/>
      <c r="EEI8" s="36"/>
      <c r="EEJ8" s="36"/>
      <c r="EEK8" s="36"/>
      <c r="EEL8" s="36"/>
      <c r="EEM8" s="36"/>
      <c r="EEN8" s="36"/>
      <c r="EEO8" s="36"/>
      <c r="EEP8" s="36"/>
      <c r="EEQ8" s="36"/>
      <c r="EER8" s="36"/>
      <c r="EES8" s="36"/>
      <c r="EET8" s="36"/>
      <c r="EEU8" s="36"/>
      <c r="EEV8" s="36"/>
      <c r="EEW8" s="36"/>
      <c r="EEX8" s="36"/>
      <c r="EEY8" s="36"/>
      <c r="EEZ8" s="36"/>
      <c r="EFA8" s="36"/>
      <c r="EFB8" s="36"/>
      <c r="EFC8" s="36"/>
      <c r="EFD8" s="36"/>
      <c r="EFE8" s="36"/>
      <c r="EFF8" s="36"/>
      <c r="EFG8" s="36"/>
      <c r="EFH8" s="36"/>
      <c r="EFI8" s="36"/>
      <c r="EFJ8" s="36"/>
      <c r="EFK8" s="36"/>
      <c r="EFL8" s="36"/>
      <c r="EFM8" s="36"/>
      <c r="EFN8" s="36"/>
      <c r="EFO8" s="36"/>
      <c r="EFP8" s="36"/>
      <c r="EFQ8" s="36"/>
      <c r="EFR8" s="36"/>
      <c r="EFS8" s="36"/>
      <c r="EFT8" s="36"/>
      <c r="EFU8" s="36"/>
      <c r="EFV8" s="36"/>
      <c r="EFW8" s="36"/>
      <c r="EFX8" s="36"/>
      <c r="EFY8" s="36"/>
      <c r="EFZ8" s="36"/>
      <c r="EGA8" s="36"/>
      <c r="EGB8" s="36"/>
      <c r="EGC8" s="36"/>
      <c r="EGD8" s="36"/>
      <c r="EGE8" s="36"/>
      <c r="EGF8" s="36"/>
      <c r="EGG8" s="36"/>
      <c r="EGH8" s="36"/>
      <c r="EGI8" s="36"/>
      <c r="EGJ8" s="36"/>
      <c r="EGK8" s="36"/>
      <c r="EGL8" s="36"/>
      <c r="EGM8" s="36"/>
      <c r="EGN8" s="36"/>
      <c r="EGO8" s="36"/>
      <c r="EGP8" s="36"/>
      <c r="EGQ8" s="36"/>
      <c r="EGR8" s="36"/>
      <c r="EGS8" s="36"/>
      <c r="EGT8" s="36"/>
      <c r="EGU8" s="36"/>
      <c r="EGV8" s="36"/>
      <c r="EGW8" s="36"/>
      <c r="EGX8" s="36"/>
      <c r="EGY8" s="36"/>
      <c r="EGZ8" s="36"/>
      <c r="EHA8" s="36"/>
      <c r="EHB8" s="36"/>
      <c r="EHC8" s="36"/>
      <c r="EHD8" s="36"/>
      <c r="EHE8" s="36"/>
      <c r="EHF8" s="36"/>
      <c r="EHG8" s="36"/>
      <c r="EHH8" s="36"/>
      <c r="EHI8" s="36"/>
      <c r="EHJ8" s="36"/>
      <c r="EHK8" s="36"/>
      <c r="EHL8" s="36"/>
      <c r="EHM8" s="36"/>
      <c r="EHN8" s="36"/>
      <c r="EHO8" s="36"/>
      <c r="EHP8" s="36"/>
      <c r="EHQ8" s="36"/>
      <c r="EHR8" s="36"/>
      <c r="EHS8" s="36"/>
      <c r="EHT8" s="36"/>
      <c r="EHU8" s="36"/>
      <c r="EHV8" s="36"/>
      <c r="EHW8" s="36"/>
      <c r="EHX8" s="36"/>
      <c r="EHY8" s="36"/>
      <c r="EHZ8" s="36"/>
      <c r="EIA8" s="36"/>
      <c r="EIB8" s="36"/>
      <c r="EIC8" s="36"/>
      <c r="EID8" s="36"/>
      <c r="EIE8" s="36"/>
      <c r="EIF8" s="36"/>
      <c r="EIG8" s="36"/>
      <c r="EIH8" s="36"/>
      <c r="EII8" s="36"/>
      <c r="EIJ8" s="36"/>
      <c r="EIK8" s="36"/>
      <c r="EIL8" s="36"/>
      <c r="EIM8" s="36"/>
      <c r="EIN8" s="36"/>
      <c r="EIO8" s="36"/>
      <c r="EIP8" s="36"/>
      <c r="EIQ8" s="36"/>
      <c r="EIR8" s="36"/>
      <c r="EIS8" s="36"/>
      <c r="EIT8" s="36"/>
      <c r="EIU8" s="36"/>
      <c r="EIV8" s="36"/>
      <c r="EIW8" s="36"/>
      <c r="EIX8" s="36"/>
      <c r="EIY8" s="36"/>
      <c r="EIZ8" s="36"/>
      <c r="EJA8" s="36"/>
      <c r="EJB8" s="36"/>
      <c r="EJC8" s="36"/>
      <c r="EJD8" s="36"/>
      <c r="EJE8" s="36"/>
      <c r="EJF8" s="36"/>
      <c r="EJG8" s="36"/>
      <c r="EJH8" s="36"/>
      <c r="EJI8" s="36"/>
      <c r="EJJ8" s="36"/>
      <c r="EJK8" s="36"/>
      <c r="EJL8" s="36"/>
      <c r="EJM8" s="36"/>
      <c r="EJN8" s="36"/>
      <c r="EJO8" s="36"/>
      <c r="EJP8" s="36"/>
      <c r="EJQ8" s="36"/>
      <c r="EJR8" s="36"/>
      <c r="EJS8" s="36"/>
      <c r="EJT8" s="36"/>
      <c r="EJU8" s="36"/>
      <c r="EJV8" s="36"/>
      <c r="EJW8" s="36"/>
      <c r="EJX8" s="36"/>
      <c r="EJY8" s="36"/>
      <c r="EJZ8" s="36"/>
      <c r="EKA8" s="36"/>
      <c r="EKB8" s="36"/>
      <c r="EKC8" s="36"/>
      <c r="EKD8" s="36"/>
      <c r="EKE8" s="36"/>
      <c r="EKF8" s="36"/>
      <c r="EKG8" s="36"/>
      <c r="EKH8" s="36"/>
      <c r="EKI8" s="36"/>
      <c r="EKJ8" s="36"/>
      <c r="EKK8" s="36"/>
      <c r="EKL8" s="36"/>
      <c r="EKM8" s="36"/>
      <c r="EKN8" s="36"/>
      <c r="EKO8" s="36"/>
      <c r="EKP8" s="36"/>
      <c r="EKQ8" s="36"/>
      <c r="EKR8" s="36"/>
      <c r="EKS8" s="36"/>
      <c r="EKT8" s="36"/>
      <c r="EKU8" s="36"/>
      <c r="EKV8" s="36"/>
      <c r="EKW8" s="36"/>
      <c r="EKX8" s="36"/>
      <c r="EKY8" s="36"/>
      <c r="EKZ8" s="36"/>
      <c r="ELA8" s="36"/>
      <c r="ELB8" s="36"/>
      <c r="ELC8" s="36"/>
      <c r="ELD8" s="36"/>
      <c r="ELE8" s="36"/>
      <c r="ELF8" s="36"/>
      <c r="ELG8" s="36"/>
      <c r="ELH8" s="36"/>
      <c r="ELI8" s="36"/>
      <c r="ELJ8" s="36"/>
      <c r="ELK8" s="36"/>
      <c r="ELL8" s="36"/>
      <c r="ELM8" s="36"/>
      <c r="ELN8" s="36"/>
      <c r="ELO8" s="36"/>
      <c r="ELP8" s="36"/>
      <c r="ELQ8" s="36"/>
      <c r="ELR8" s="36"/>
      <c r="ELS8" s="36"/>
      <c r="ELT8" s="36"/>
      <c r="ELU8" s="36"/>
      <c r="ELV8" s="36"/>
      <c r="ELW8" s="36"/>
      <c r="ELX8" s="36"/>
      <c r="ELY8" s="36"/>
      <c r="ELZ8" s="36"/>
      <c r="EMA8" s="36"/>
      <c r="EMB8" s="36"/>
      <c r="EMC8" s="36"/>
      <c r="EMD8" s="36"/>
      <c r="EME8" s="36"/>
      <c r="EMF8" s="36"/>
      <c r="EMG8" s="36"/>
      <c r="EMH8" s="36"/>
      <c r="EMI8" s="36"/>
      <c r="EMJ8" s="36"/>
      <c r="EMK8" s="36"/>
      <c r="EML8" s="36"/>
      <c r="EMM8" s="36"/>
      <c r="EMN8" s="36"/>
      <c r="EMO8" s="36"/>
      <c r="EMP8" s="36"/>
      <c r="EMQ8" s="36"/>
      <c r="EMR8" s="36"/>
      <c r="EMS8" s="36"/>
      <c r="EMT8" s="36"/>
      <c r="EMU8" s="36"/>
      <c r="EMV8" s="36"/>
      <c r="EMW8" s="36"/>
      <c r="EMX8" s="36"/>
      <c r="EMY8" s="36"/>
      <c r="EMZ8" s="36"/>
      <c r="ENA8" s="36"/>
      <c r="ENB8" s="36"/>
      <c r="ENC8" s="36"/>
      <c r="END8" s="36"/>
      <c r="ENE8" s="36"/>
      <c r="ENF8" s="36"/>
      <c r="ENG8" s="36"/>
      <c r="ENH8" s="36"/>
      <c r="ENI8" s="36"/>
      <c r="ENJ8" s="36"/>
      <c r="ENK8" s="36"/>
      <c r="ENL8" s="36"/>
      <c r="ENM8" s="36"/>
      <c r="ENN8" s="36"/>
      <c r="ENO8" s="36"/>
      <c r="ENP8" s="36"/>
      <c r="ENQ8" s="36"/>
      <c r="ENR8" s="36"/>
      <c r="ENS8" s="36"/>
      <c r="ENT8" s="36"/>
      <c r="ENU8" s="36"/>
      <c r="ENV8" s="36"/>
      <c r="ENW8" s="36"/>
      <c r="ENX8" s="36"/>
      <c r="ENY8" s="36"/>
      <c r="ENZ8" s="36"/>
      <c r="EOA8" s="36"/>
      <c r="EOB8" s="36"/>
      <c r="EOC8" s="36"/>
      <c r="EOD8" s="36"/>
      <c r="EOE8" s="36"/>
      <c r="EOF8" s="36"/>
      <c r="EOG8" s="36"/>
      <c r="EOH8" s="36"/>
      <c r="EOI8" s="36"/>
      <c r="EOJ8" s="36"/>
      <c r="EOK8" s="36"/>
      <c r="EOL8" s="36"/>
      <c r="EOM8" s="36"/>
      <c r="EON8" s="36"/>
      <c r="EOO8" s="36"/>
      <c r="EOP8" s="36"/>
      <c r="EOQ8" s="36"/>
      <c r="EOR8" s="36"/>
      <c r="EOS8" s="36"/>
      <c r="EOT8" s="36"/>
      <c r="EOU8" s="36"/>
      <c r="EOV8" s="36"/>
      <c r="EOW8" s="36"/>
      <c r="EOX8" s="36"/>
      <c r="EOY8" s="36"/>
      <c r="EOZ8" s="36"/>
      <c r="EPA8" s="36"/>
      <c r="EPB8" s="36"/>
      <c r="EPC8" s="36"/>
      <c r="EPD8" s="36"/>
      <c r="EPE8" s="36"/>
      <c r="EPF8" s="36"/>
      <c r="EPG8" s="36"/>
      <c r="EPH8" s="36"/>
      <c r="EPI8" s="36"/>
      <c r="EPJ8" s="36"/>
      <c r="EPK8" s="36"/>
      <c r="EPL8" s="36"/>
      <c r="EPM8" s="36"/>
      <c r="EPN8" s="36"/>
      <c r="EPO8" s="36"/>
      <c r="EPP8" s="36"/>
      <c r="EPQ8" s="36"/>
      <c r="EPR8" s="36"/>
      <c r="EPS8" s="36"/>
      <c r="EPT8" s="36"/>
      <c r="EPU8" s="36"/>
      <c r="EPV8" s="36"/>
      <c r="EPW8" s="36"/>
      <c r="EPX8" s="36"/>
      <c r="EPY8" s="36"/>
      <c r="EPZ8" s="36"/>
      <c r="EQA8" s="36"/>
      <c r="EQB8" s="36"/>
      <c r="EQC8" s="36"/>
      <c r="EQD8" s="36"/>
      <c r="EQE8" s="36"/>
      <c r="EQF8" s="36"/>
      <c r="EQG8" s="36"/>
      <c r="EQH8" s="36"/>
      <c r="EQI8" s="36"/>
      <c r="EQJ8" s="36"/>
      <c r="EQK8" s="36"/>
      <c r="EQL8" s="36"/>
      <c r="EQM8" s="36"/>
      <c r="EQN8" s="36"/>
      <c r="EQO8" s="36"/>
      <c r="EQP8" s="36"/>
      <c r="EQQ8" s="36"/>
      <c r="EQR8" s="36"/>
      <c r="EQS8" s="36"/>
      <c r="EQT8" s="36"/>
      <c r="EQU8" s="36"/>
      <c r="EQV8" s="36"/>
      <c r="EQW8" s="36"/>
      <c r="EQX8" s="36"/>
      <c r="EQY8" s="36"/>
      <c r="EQZ8" s="36"/>
      <c r="ERA8" s="36"/>
      <c r="ERB8" s="36"/>
      <c r="ERC8" s="36"/>
      <c r="ERD8" s="36"/>
      <c r="ERE8" s="36"/>
      <c r="ERF8" s="36"/>
      <c r="ERG8" s="36"/>
      <c r="ERH8" s="36"/>
      <c r="ERI8" s="36"/>
      <c r="ERJ8" s="36"/>
      <c r="ERK8" s="36"/>
      <c r="ERL8" s="36"/>
      <c r="ERM8" s="36"/>
      <c r="ERN8" s="36"/>
      <c r="ERO8" s="36"/>
      <c r="ERP8" s="36"/>
      <c r="ERQ8" s="36"/>
      <c r="ERR8" s="36"/>
      <c r="ERS8" s="36"/>
      <c r="ERT8" s="36"/>
      <c r="ERU8" s="36"/>
      <c r="ERV8" s="36"/>
      <c r="ERW8" s="36"/>
      <c r="ERX8" s="36"/>
      <c r="ERY8" s="36"/>
      <c r="ERZ8" s="36"/>
      <c r="ESA8" s="36"/>
      <c r="ESB8" s="36"/>
      <c r="ESC8" s="36"/>
      <c r="ESD8" s="36"/>
      <c r="ESE8" s="36"/>
      <c r="ESF8" s="36"/>
      <c r="ESG8" s="36"/>
      <c r="ESH8" s="36"/>
      <c r="ESI8" s="36"/>
      <c r="ESJ8" s="36"/>
      <c r="ESK8" s="36"/>
      <c r="ESL8" s="36"/>
      <c r="ESM8" s="36"/>
      <c r="ESN8" s="36"/>
      <c r="ESO8" s="36"/>
      <c r="ESP8" s="36"/>
      <c r="ESQ8" s="36"/>
      <c r="ESR8" s="36"/>
      <c r="ESS8" s="36"/>
      <c r="EST8" s="36"/>
      <c r="ESU8" s="36"/>
      <c r="ESV8" s="36"/>
      <c r="ESW8" s="36"/>
      <c r="ESX8" s="36"/>
      <c r="ESY8" s="36"/>
      <c r="ESZ8" s="36"/>
      <c r="ETA8" s="36"/>
      <c r="ETB8" s="36"/>
      <c r="ETC8" s="36"/>
      <c r="ETD8" s="36"/>
      <c r="ETE8" s="36"/>
      <c r="ETF8" s="36"/>
      <c r="ETG8" s="36"/>
      <c r="ETH8" s="36"/>
      <c r="ETI8" s="36"/>
      <c r="ETJ8" s="36"/>
      <c r="ETK8" s="36"/>
      <c r="ETL8" s="36"/>
      <c r="ETM8" s="36"/>
      <c r="ETN8" s="36"/>
      <c r="ETO8" s="36"/>
      <c r="ETP8" s="36"/>
      <c r="ETQ8" s="36"/>
      <c r="ETR8" s="36"/>
      <c r="ETS8" s="36"/>
      <c r="ETT8" s="36"/>
      <c r="ETU8" s="36"/>
      <c r="ETV8" s="36"/>
      <c r="ETW8" s="36"/>
      <c r="ETX8" s="36"/>
      <c r="ETY8" s="36"/>
      <c r="ETZ8" s="36"/>
      <c r="EUA8" s="36"/>
      <c r="EUB8" s="36"/>
      <c r="EUC8" s="36"/>
      <c r="EUD8" s="36"/>
      <c r="EUE8" s="36"/>
      <c r="EUF8" s="36"/>
      <c r="EUG8" s="36"/>
      <c r="EUH8" s="36"/>
      <c r="EUI8" s="36"/>
      <c r="EUJ8" s="36"/>
      <c r="EUK8" s="36"/>
      <c r="EUL8" s="36"/>
      <c r="EUM8" s="36"/>
      <c r="EUN8" s="36"/>
      <c r="EUO8" s="36"/>
      <c r="EUP8" s="36"/>
      <c r="EUQ8" s="36"/>
      <c r="EUR8" s="36"/>
      <c r="EUS8" s="36"/>
      <c r="EUT8" s="36"/>
      <c r="EUU8" s="36"/>
      <c r="EUV8" s="36"/>
      <c r="EUW8" s="36"/>
      <c r="EUX8" s="36"/>
      <c r="EUY8" s="36"/>
      <c r="EUZ8" s="36"/>
      <c r="EVA8" s="36"/>
      <c r="EVB8" s="36"/>
      <c r="EVC8" s="36"/>
      <c r="EVD8" s="36"/>
      <c r="EVE8" s="36"/>
      <c r="EVF8" s="36"/>
      <c r="EVG8" s="36"/>
      <c r="EVH8" s="36"/>
      <c r="EVI8" s="36"/>
      <c r="EVJ8" s="36"/>
      <c r="EVK8" s="36"/>
      <c r="EVL8" s="36"/>
      <c r="EVM8" s="36"/>
      <c r="EVN8" s="36"/>
      <c r="EVO8" s="36"/>
      <c r="EVP8" s="36"/>
      <c r="EVQ8" s="36"/>
      <c r="EVR8" s="36"/>
      <c r="EVS8" s="36"/>
      <c r="EVT8" s="36"/>
      <c r="EVU8" s="36"/>
      <c r="EVV8" s="36"/>
      <c r="EVW8" s="36"/>
      <c r="EVX8" s="36"/>
      <c r="EVY8" s="36"/>
      <c r="EVZ8" s="36"/>
      <c r="EWA8" s="36"/>
      <c r="EWB8" s="36"/>
      <c r="EWC8" s="36"/>
      <c r="EWD8" s="36"/>
      <c r="EWE8" s="36"/>
      <c r="EWF8" s="36"/>
      <c r="EWG8" s="36"/>
      <c r="EWH8" s="36"/>
      <c r="EWI8" s="36"/>
      <c r="EWJ8" s="36"/>
      <c r="EWK8" s="36"/>
      <c r="EWL8" s="36"/>
      <c r="EWM8" s="36"/>
      <c r="EWN8" s="36"/>
      <c r="EWO8" s="36"/>
      <c r="EWP8" s="36"/>
      <c r="EWQ8" s="36"/>
      <c r="EWR8" s="36"/>
      <c r="EWS8" s="36"/>
      <c r="EWT8" s="36"/>
      <c r="EWU8" s="36"/>
      <c r="EWV8" s="36"/>
      <c r="EWW8" s="36"/>
      <c r="EWX8" s="36"/>
      <c r="EWY8" s="36"/>
      <c r="EWZ8" s="36"/>
      <c r="EXA8" s="36"/>
      <c r="EXB8" s="36"/>
      <c r="EXC8" s="36"/>
      <c r="EXD8" s="36"/>
      <c r="EXE8" s="36"/>
      <c r="EXF8" s="36"/>
      <c r="EXG8" s="36"/>
      <c r="EXH8" s="36"/>
      <c r="EXI8" s="36"/>
      <c r="EXJ8" s="36"/>
      <c r="EXK8" s="36"/>
      <c r="EXL8" s="36"/>
      <c r="EXM8" s="36"/>
      <c r="EXN8" s="36"/>
      <c r="EXO8" s="36"/>
      <c r="EXP8" s="36"/>
      <c r="EXQ8" s="36"/>
      <c r="EXR8" s="36"/>
      <c r="EXS8" s="36"/>
      <c r="EXT8" s="36"/>
      <c r="EXU8" s="36"/>
      <c r="EXV8" s="36"/>
      <c r="EXW8" s="36"/>
      <c r="EXX8" s="36"/>
      <c r="EXY8" s="36"/>
      <c r="EXZ8" s="36"/>
      <c r="EYA8" s="36"/>
      <c r="EYB8" s="36"/>
      <c r="EYC8" s="36"/>
      <c r="EYD8" s="36"/>
      <c r="EYE8" s="36"/>
      <c r="EYF8" s="36"/>
      <c r="EYG8" s="36"/>
      <c r="EYH8" s="36"/>
      <c r="EYI8" s="36"/>
      <c r="EYJ8" s="36"/>
      <c r="EYK8" s="36"/>
      <c r="EYL8" s="36"/>
      <c r="EYM8" s="36"/>
      <c r="EYN8" s="36"/>
      <c r="EYO8" s="36"/>
      <c r="EYP8" s="36"/>
      <c r="EYQ8" s="36"/>
      <c r="EYR8" s="36"/>
      <c r="EYS8" s="36"/>
      <c r="EYT8" s="36"/>
      <c r="EYU8" s="36"/>
      <c r="EYV8" s="36"/>
      <c r="EYW8" s="36"/>
      <c r="EYX8" s="36"/>
      <c r="EYY8" s="36"/>
      <c r="EYZ8" s="36"/>
      <c r="EZA8" s="36"/>
      <c r="EZB8" s="36"/>
      <c r="EZC8" s="36"/>
      <c r="EZD8" s="36"/>
      <c r="EZE8" s="36"/>
      <c r="EZF8" s="36"/>
      <c r="EZG8" s="36"/>
      <c r="EZH8" s="36"/>
      <c r="EZI8" s="36"/>
      <c r="EZJ8" s="36"/>
      <c r="EZK8" s="36"/>
      <c r="EZL8" s="36"/>
      <c r="EZM8" s="36"/>
      <c r="EZN8" s="36"/>
      <c r="EZO8" s="36"/>
      <c r="EZP8" s="36"/>
      <c r="EZQ8" s="36"/>
      <c r="EZR8" s="36"/>
      <c r="EZS8" s="36"/>
      <c r="EZT8" s="36"/>
      <c r="EZU8" s="36"/>
      <c r="EZV8" s="36"/>
      <c r="EZW8" s="36"/>
      <c r="EZX8" s="36"/>
      <c r="EZY8" s="36"/>
      <c r="EZZ8" s="36"/>
      <c r="FAA8" s="36"/>
      <c r="FAB8" s="36"/>
      <c r="FAC8" s="36"/>
      <c r="FAD8" s="36"/>
      <c r="FAE8" s="36"/>
      <c r="FAF8" s="36"/>
      <c r="FAG8" s="36"/>
      <c r="FAH8" s="36"/>
      <c r="FAI8" s="36"/>
      <c r="FAJ8" s="36"/>
      <c r="FAK8" s="36"/>
      <c r="FAL8" s="36"/>
      <c r="FAM8" s="36"/>
      <c r="FAN8" s="36"/>
      <c r="FAO8" s="36"/>
      <c r="FAP8" s="36"/>
      <c r="FAQ8" s="36"/>
      <c r="FAR8" s="36"/>
      <c r="FAS8" s="36"/>
      <c r="FAT8" s="36"/>
      <c r="FAU8" s="36"/>
      <c r="FAV8" s="36"/>
      <c r="FAW8" s="36"/>
      <c r="FAX8" s="36"/>
      <c r="FAY8" s="36"/>
      <c r="FAZ8" s="36"/>
      <c r="FBA8" s="36"/>
      <c r="FBB8" s="36"/>
      <c r="FBC8" s="36"/>
      <c r="FBD8" s="36"/>
      <c r="FBE8" s="36"/>
      <c r="FBF8" s="36"/>
      <c r="FBG8" s="36"/>
      <c r="FBH8" s="36"/>
      <c r="FBI8" s="36"/>
      <c r="FBJ8" s="36"/>
      <c r="FBK8" s="36"/>
      <c r="FBL8" s="36"/>
      <c r="FBM8" s="36"/>
      <c r="FBN8" s="36"/>
      <c r="FBO8" s="36"/>
      <c r="FBP8" s="36"/>
      <c r="FBQ8" s="36"/>
      <c r="FBR8" s="36"/>
      <c r="FBS8" s="36"/>
      <c r="FBT8" s="36"/>
      <c r="FBU8" s="36"/>
      <c r="FBV8" s="36"/>
      <c r="FBW8" s="36"/>
      <c r="FBX8" s="36"/>
      <c r="FBY8" s="36"/>
      <c r="FBZ8" s="36"/>
      <c r="FCA8" s="36"/>
      <c r="FCB8" s="36"/>
      <c r="FCC8" s="36"/>
      <c r="FCD8" s="36"/>
      <c r="FCE8" s="36"/>
      <c r="FCF8" s="36"/>
      <c r="FCG8" s="36"/>
      <c r="FCH8" s="36"/>
      <c r="FCI8" s="36"/>
      <c r="FCJ8" s="36"/>
      <c r="FCK8" s="36"/>
      <c r="FCL8" s="36"/>
      <c r="FCM8" s="36"/>
      <c r="FCN8" s="36"/>
      <c r="FCO8" s="36"/>
      <c r="FCP8" s="36"/>
      <c r="FCQ8" s="36"/>
      <c r="FCR8" s="36"/>
      <c r="FCS8" s="36"/>
      <c r="FCT8" s="36"/>
      <c r="FCU8" s="36"/>
      <c r="FCV8" s="36"/>
      <c r="FCW8" s="36"/>
      <c r="FCX8" s="36"/>
      <c r="FCY8" s="36"/>
      <c r="FCZ8" s="36"/>
      <c r="FDA8" s="36"/>
      <c r="FDB8" s="36"/>
      <c r="FDC8" s="36"/>
      <c r="FDD8" s="36"/>
      <c r="FDE8" s="36"/>
      <c r="FDF8" s="36"/>
      <c r="FDG8" s="36"/>
      <c r="FDH8" s="36"/>
      <c r="FDI8" s="36"/>
      <c r="FDJ8" s="36"/>
      <c r="FDK8" s="36"/>
      <c r="FDL8" s="36"/>
      <c r="FDM8" s="36"/>
      <c r="FDN8" s="36"/>
      <c r="FDO8" s="36"/>
      <c r="FDP8" s="36"/>
      <c r="FDQ8" s="36"/>
      <c r="FDR8" s="36"/>
      <c r="FDS8" s="36"/>
      <c r="FDT8" s="36"/>
      <c r="FDU8" s="36"/>
      <c r="FDV8" s="36"/>
      <c r="FDW8" s="36"/>
      <c r="FDX8" s="36"/>
      <c r="FDY8" s="36"/>
      <c r="FDZ8" s="36"/>
      <c r="FEA8" s="36"/>
      <c r="FEB8" s="36"/>
      <c r="FEC8" s="36"/>
      <c r="FED8" s="36"/>
      <c r="FEE8" s="36"/>
      <c r="FEF8" s="36"/>
      <c r="FEG8" s="36"/>
      <c r="FEH8" s="36"/>
      <c r="FEI8" s="36"/>
      <c r="FEJ8" s="36"/>
      <c r="FEK8" s="36"/>
      <c r="FEL8" s="36"/>
      <c r="FEM8" s="36"/>
      <c r="FEN8" s="36"/>
      <c r="FEO8" s="36"/>
      <c r="FEP8" s="36"/>
      <c r="FEQ8" s="36"/>
      <c r="FER8" s="36"/>
      <c r="FES8" s="36"/>
      <c r="FET8" s="36"/>
      <c r="FEU8" s="36"/>
      <c r="FEV8" s="36"/>
      <c r="FEW8" s="36"/>
      <c r="FEX8" s="36"/>
      <c r="FEY8" s="36"/>
      <c r="FEZ8" s="36"/>
      <c r="FFA8" s="36"/>
      <c r="FFB8" s="36"/>
      <c r="FFC8" s="36"/>
      <c r="FFD8" s="36"/>
      <c r="FFE8" s="36"/>
      <c r="FFF8" s="36"/>
      <c r="FFG8" s="36"/>
      <c r="FFH8" s="36"/>
      <c r="FFI8" s="36"/>
      <c r="FFJ8" s="36"/>
      <c r="FFK8" s="36"/>
      <c r="FFL8" s="36"/>
      <c r="FFM8" s="36"/>
      <c r="FFN8" s="36"/>
      <c r="FFO8" s="36"/>
      <c r="FFP8" s="36"/>
      <c r="FFQ8" s="36"/>
      <c r="FFR8" s="36"/>
      <c r="FFS8" s="36"/>
      <c r="FFT8" s="36"/>
      <c r="FFU8" s="36"/>
      <c r="FFV8" s="36"/>
      <c r="FFW8" s="36"/>
      <c r="FFX8" s="36"/>
      <c r="FFY8" s="36"/>
      <c r="FFZ8" s="36"/>
      <c r="FGA8" s="36"/>
      <c r="FGB8" s="36"/>
      <c r="FGC8" s="36"/>
      <c r="FGD8" s="36"/>
      <c r="FGE8" s="36"/>
      <c r="FGF8" s="36"/>
      <c r="FGG8" s="36"/>
      <c r="FGH8" s="36"/>
      <c r="FGI8" s="36"/>
      <c r="FGJ8" s="36"/>
      <c r="FGK8" s="36"/>
      <c r="FGL8" s="36"/>
      <c r="FGM8" s="36"/>
      <c r="FGN8" s="36"/>
      <c r="FGO8" s="36"/>
      <c r="FGP8" s="36"/>
      <c r="FGQ8" s="36"/>
      <c r="FGR8" s="36"/>
      <c r="FGS8" s="36"/>
      <c r="FGT8" s="36"/>
      <c r="FGU8" s="36"/>
      <c r="FGV8" s="36"/>
      <c r="FGW8" s="36"/>
      <c r="FGX8" s="36"/>
      <c r="FGY8" s="36"/>
      <c r="FGZ8" s="36"/>
      <c r="FHA8" s="36"/>
      <c r="FHB8" s="36"/>
      <c r="FHC8" s="36"/>
      <c r="FHD8" s="36"/>
      <c r="FHE8" s="36"/>
      <c r="FHF8" s="36"/>
      <c r="FHG8" s="36"/>
      <c r="FHH8" s="36"/>
      <c r="FHI8" s="36"/>
      <c r="FHJ8" s="36"/>
      <c r="FHK8" s="36"/>
      <c r="FHL8" s="36"/>
      <c r="FHM8" s="36"/>
      <c r="FHN8" s="36"/>
      <c r="FHO8" s="36"/>
      <c r="FHP8" s="36"/>
      <c r="FHQ8" s="36"/>
      <c r="FHR8" s="36"/>
      <c r="FHS8" s="36"/>
      <c r="FHT8" s="36"/>
      <c r="FHU8" s="36"/>
      <c r="FHV8" s="36"/>
      <c r="FHW8" s="36"/>
      <c r="FHX8" s="36"/>
      <c r="FHY8" s="36"/>
      <c r="FHZ8" s="36"/>
      <c r="FIA8" s="36"/>
      <c r="FIB8" s="36"/>
      <c r="FIC8" s="36"/>
      <c r="FID8" s="36"/>
      <c r="FIE8" s="36"/>
      <c r="FIF8" s="36"/>
      <c r="FIG8" s="36"/>
      <c r="FIH8" s="36"/>
      <c r="FII8" s="36"/>
      <c r="FIJ8" s="36"/>
      <c r="FIK8" s="36"/>
      <c r="FIL8" s="36"/>
      <c r="FIM8" s="36"/>
      <c r="FIN8" s="36"/>
      <c r="FIO8" s="36"/>
      <c r="FIP8" s="36"/>
      <c r="FIQ8" s="36"/>
      <c r="FIR8" s="36"/>
      <c r="FIS8" s="36"/>
      <c r="FIT8" s="36"/>
      <c r="FIU8" s="36"/>
      <c r="FIV8" s="36"/>
      <c r="FIW8" s="36"/>
      <c r="FIX8" s="36"/>
      <c r="FIY8" s="36"/>
      <c r="FIZ8" s="36"/>
      <c r="FJA8" s="36"/>
      <c r="FJB8" s="36"/>
      <c r="FJC8" s="36"/>
      <c r="FJD8" s="36"/>
      <c r="FJE8" s="36"/>
      <c r="FJF8" s="36"/>
      <c r="FJG8" s="36"/>
      <c r="FJH8" s="36"/>
      <c r="FJI8" s="36"/>
      <c r="FJJ8" s="36"/>
      <c r="FJK8" s="36"/>
      <c r="FJL8" s="36"/>
      <c r="FJM8" s="36"/>
      <c r="FJN8" s="36"/>
      <c r="FJO8" s="36"/>
      <c r="FJP8" s="36"/>
      <c r="FJQ8" s="36"/>
      <c r="FJR8" s="36"/>
      <c r="FJS8" s="36"/>
      <c r="FJT8" s="36"/>
      <c r="FJU8" s="36"/>
      <c r="FJV8" s="36"/>
      <c r="FJW8" s="36"/>
      <c r="FJX8" s="36"/>
      <c r="FJY8" s="36"/>
      <c r="FJZ8" s="36"/>
      <c r="FKA8" s="36"/>
      <c r="FKB8" s="36"/>
      <c r="FKC8" s="36"/>
      <c r="FKD8" s="36"/>
      <c r="FKE8" s="36"/>
      <c r="FKF8" s="36"/>
      <c r="FKG8" s="36"/>
      <c r="FKH8" s="36"/>
      <c r="FKI8" s="36"/>
      <c r="FKJ8" s="36"/>
      <c r="FKK8" s="36"/>
      <c r="FKL8" s="36"/>
      <c r="FKM8" s="36"/>
      <c r="FKN8" s="36"/>
      <c r="FKO8" s="36"/>
      <c r="FKP8" s="36"/>
      <c r="FKQ8" s="36"/>
      <c r="FKR8" s="36"/>
      <c r="FKS8" s="36"/>
      <c r="FKT8" s="36"/>
      <c r="FKU8" s="36"/>
      <c r="FKV8" s="36"/>
      <c r="FKW8" s="36"/>
      <c r="FKX8" s="36"/>
      <c r="FKY8" s="36"/>
      <c r="FKZ8" s="36"/>
      <c r="FLA8" s="36"/>
      <c r="FLB8" s="36"/>
      <c r="FLC8" s="36"/>
      <c r="FLD8" s="36"/>
      <c r="FLE8" s="36"/>
      <c r="FLF8" s="36"/>
      <c r="FLG8" s="36"/>
      <c r="FLH8" s="36"/>
      <c r="FLI8" s="36"/>
      <c r="FLJ8" s="36"/>
      <c r="FLK8" s="36"/>
      <c r="FLL8" s="36"/>
      <c r="FLM8" s="36"/>
      <c r="FLN8" s="36"/>
      <c r="FLO8" s="36"/>
      <c r="FLP8" s="36"/>
      <c r="FLQ8" s="36"/>
      <c r="FLR8" s="36"/>
      <c r="FLS8" s="36"/>
      <c r="FLT8" s="36"/>
      <c r="FLU8" s="36"/>
      <c r="FLV8" s="36"/>
      <c r="FLW8" s="36"/>
      <c r="FLX8" s="36"/>
      <c r="FLY8" s="36"/>
      <c r="FLZ8" s="36"/>
      <c r="FMA8" s="36"/>
      <c r="FMB8" s="36"/>
      <c r="FMC8" s="36"/>
      <c r="FMD8" s="36"/>
      <c r="FME8" s="36"/>
      <c r="FMF8" s="36"/>
      <c r="FMG8" s="36"/>
      <c r="FMH8" s="36"/>
      <c r="FMI8" s="36"/>
      <c r="FMJ8" s="36"/>
      <c r="FMK8" s="36"/>
      <c r="FML8" s="36"/>
      <c r="FMM8" s="36"/>
      <c r="FMN8" s="36"/>
      <c r="FMO8" s="36"/>
      <c r="FMP8" s="36"/>
      <c r="FMQ8" s="36"/>
      <c r="FMR8" s="36"/>
      <c r="FMS8" s="36"/>
      <c r="FMT8" s="36"/>
      <c r="FMU8" s="36"/>
      <c r="FMV8" s="36"/>
      <c r="FMW8" s="36"/>
      <c r="FMX8" s="36"/>
      <c r="FMY8" s="36"/>
      <c r="FMZ8" s="36"/>
      <c r="FNA8" s="36"/>
      <c r="FNB8" s="36"/>
      <c r="FNC8" s="36"/>
      <c r="FND8" s="36"/>
      <c r="FNE8" s="36"/>
      <c r="FNF8" s="36"/>
      <c r="FNG8" s="36"/>
      <c r="FNH8" s="36"/>
      <c r="FNI8" s="36"/>
      <c r="FNJ8" s="36"/>
      <c r="FNK8" s="36"/>
      <c r="FNL8" s="36"/>
      <c r="FNM8" s="36"/>
      <c r="FNN8" s="36"/>
      <c r="FNO8" s="36"/>
      <c r="FNP8" s="36"/>
      <c r="FNQ8" s="36"/>
      <c r="FNR8" s="36"/>
      <c r="FNS8" s="36"/>
      <c r="FNT8" s="36"/>
      <c r="FNU8" s="36"/>
      <c r="FNV8" s="36"/>
      <c r="FNW8" s="36"/>
      <c r="FNX8" s="36"/>
      <c r="FNY8" s="36"/>
      <c r="FNZ8" s="36"/>
      <c r="FOA8" s="36"/>
      <c r="FOB8" s="36"/>
      <c r="FOC8" s="36"/>
      <c r="FOD8" s="36"/>
      <c r="FOE8" s="36"/>
      <c r="FOF8" s="36"/>
      <c r="FOG8" s="36"/>
      <c r="FOH8" s="36"/>
      <c r="FOI8" s="36"/>
      <c r="FOJ8" s="36"/>
      <c r="FOK8" s="36"/>
      <c r="FOL8" s="36"/>
      <c r="FOM8" s="36"/>
      <c r="FON8" s="36"/>
      <c r="FOO8" s="36"/>
      <c r="FOP8" s="36"/>
      <c r="FOQ8" s="36"/>
      <c r="FOR8" s="36"/>
      <c r="FOS8" s="36"/>
      <c r="FOT8" s="36"/>
      <c r="FOU8" s="36"/>
      <c r="FOV8" s="36"/>
      <c r="FOW8" s="36"/>
      <c r="FOX8" s="36"/>
      <c r="FOY8" s="36"/>
      <c r="FOZ8" s="36"/>
      <c r="FPA8" s="36"/>
      <c r="FPB8" s="36"/>
      <c r="FPC8" s="36"/>
      <c r="FPD8" s="36"/>
      <c r="FPE8" s="36"/>
      <c r="FPF8" s="36"/>
      <c r="FPG8" s="36"/>
      <c r="FPH8" s="36"/>
      <c r="FPI8" s="36"/>
      <c r="FPJ8" s="36"/>
      <c r="FPK8" s="36"/>
      <c r="FPL8" s="36"/>
      <c r="FPM8" s="36"/>
      <c r="FPN8" s="36"/>
      <c r="FPO8" s="36"/>
      <c r="FPP8" s="36"/>
      <c r="FPQ8" s="36"/>
      <c r="FPR8" s="36"/>
      <c r="FPS8" s="36"/>
      <c r="FPT8" s="36"/>
      <c r="FPU8" s="36"/>
      <c r="FPV8" s="36"/>
      <c r="FPW8" s="36"/>
      <c r="FPX8" s="36"/>
      <c r="FPY8" s="36"/>
      <c r="FPZ8" s="36"/>
      <c r="FQA8" s="36"/>
      <c r="FQB8" s="36"/>
      <c r="FQC8" s="36"/>
      <c r="FQD8" s="36"/>
      <c r="FQE8" s="36"/>
      <c r="FQF8" s="36"/>
      <c r="FQG8" s="36"/>
      <c r="FQH8" s="36"/>
      <c r="FQI8" s="36"/>
      <c r="FQJ8" s="36"/>
      <c r="FQK8" s="36"/>
      <c r="FQL8" s="36"/>
      <c r="FQM8" s="36"/>
      <c r="FQN8" s="36"/>
      <c r="FQO8" s="36"/>
      <c r="FQP8" s="36"/>
      <c r="FQQ8" s="36"/>
      <c r="FQR8" s="36"/>
      <c r="FQS8" s="36"/>
      <c r="FQT8" s="36"/>
      <c r="FQU8" s="36"/>
      <c r="FQV8" s="36"/>
      <c r="FQW8" s="36"/>
      <c r="FQX8" s="36"/>
      <c r="FQY8" s="36"/>
      <c r="FQZ8" s="36"/>
      <c r="FRA8" s="36"/>
      <c r="FRB8" s="36"/>
      <c r="FRC8" s="36"/>
      <c r="FRD8" s="36"/>
      <c r="FRE8" s="36"/>
      <c r="FRF8" s="36"/>
      <c r="FRG8" s="36"/>
      <c r="FRH8" s="36"/>
      <c r="FRI8" s="36"/>
      <c r="FRJ8" s="36"/>
      <c r="FRK8" s="36"/>
      <c r="FRL8" s="36"/>
      <c r="FRM8" s="36"/>
      <c r="FRN8" s="36"/>
      <c r="FRO8" s="36"/>
      <c r="FRP8" s="36"/>
      <c r="FRQ8" s="36"/>
      <c r="FRR8" s="36"/>
      <c r="FRS8" s="36"/>
      <c r="FRT8" s="36"/>
      <c r="FRU8" s="36"/>
      <c r="FRV8" s="36"/>
      <c r="FRW8" s="36"/>
      <c r="FRX8" s="36"/>
      <c r="FRY8" s="36"/>
      <c r="FRZ8" s="36"/>
      <c r="FSA8" s="36"/>
      <c r="FSB8" s="36"/>
      <c r="FSC8" s="36"/>
      <c r="FSD8" s="36"/>
      <c r="FSE8" s="36"/>
      <c r="FSF8" s="36"/>
      <c r="FSG8" s="36"/>
      <c r="FSH8" s="36"/>
      <c r="FSI8" s="36"/>
      <c r="FSJ8" s="36"/>
      <c r="FSK8" s="36"/>
      <c r="FSL8" s="36"/>
      <c r="FSM8" s="36"/>
      <c r="FSN8" s="36"/>
      <c r="FSO8" s="36"/>
      <c r="FSP8" s="36"/>
      <c r="FSQ8" s="36"/>
      <c r="FSR8" s="36"/>
      <c r="FSS8" s="36"/>
      <c r="FST8" s="36"/>
      <c r="FSU8" s="36"/>
      <c r="FSV8" s="36"/>
      <c r="FSW8" s="36"/>
      <c r="FSX8" s="36"/>
      <c r="FSY8" s="36"/>
      <c r="FSZ8" s="36"/>
      <c r="FTA8" s="36"/>
      <c r="FTB8" s="36"/>
      <c r="FTC8" s="36"/>
      <c r="FTD8" s="36"/>
      <c r="FTE8" s="36"/>
      <c r="FTF8" s="36"/>
      <c r="FTG8" s="36"/>
      <c r="FTH8" s="36"/>
      <c r="FTI8" s="36"/>
      <c r="FTJ8" s="36"/>
      <c r="FTK8" s="36"/>
      <c r="FTL8" s="36"/>
      <c r="FTM8" s="36"/>
      <c r="FTN8" s="36"/>
      <c r="FTO8" s="36"/>
      <c r="FTP8" s="36"/>
      <c r="FTQ8" s="36"/>
      <c r="FTR8" s="36"/>
      <c r="FTS8" s="36"/>
      <c r="FTT8" s="36"/>
      <c r="FTU8" s="36"/>
      <c r="FTV8" s="36"/>
      <c r="FTW8" s="36"/>
      <c r="FTX8" s="36"/>
      <c r="FTY8" s="36"/>
      <c r="FTZ8" s="36"/>
      <c r="FUA8" s="36"/>
      <c r="FUB8" s="36"/>
      <c r="FUC8" s="36"/>
      <c r="FUD8" s="36"/>
      <c r="FUE8" s="36"/>
      <c r="FUF8" s="36"/>
      <c r="FUG8" s="36"/>
      <c r="FUH8" s="36"/>
      <c r="FUI8" s="36"/>
      <c r="FUJ8" s="36"/>
      <c r="FUK8" s="36"/>
      <c r="FUL8" s="36"/>
      <c r="FUM8" s="36"/>
      <c r="FUN8" s="36"/>
      <c r="FUO8" s="36"/>
      <c r="FUP8" s="36"/>
      <c r="FUQ8" s="36"/>
      <c r="FUR8" s="36"/>
      <c r="FUS8" s="36"/>
      <c r="FUT8" s="36"/>
      <c r="FUU8" s="36"/>
      <c r="FUV8" s="36"/>
      <c r="FUW8" s="36"/>
      <c r="FUX8" s="36"/>
      <c r="FUY8" s="36"/>
      <c r="FUZ8" s="36"/>
      <c r="FVA8" s="36"/>
      <c r="FVB8" s="36"/>
      <c r="FVC8" s="36"/>
      <c r="FVD8" s="36"/>
      <c r="FVE8" s="36"/>
      <c r="FVF8" s="36"/>
      <c r="FVG8" s="36"/>
      <c r="FVH8" s="36"/>
      <c r="FVI8" s="36"/>
      <c r="FVJ8" s="36"/>
      <c r="FVK8" s="36"/>
      <c r="FVL8" s="36"/>
      <c r="FVM8" s="36"/>
      <c r="FVN8" s="36"/>
      <c r="FVO8" s="36"/>
      <c r="FVP8" s="36"/>
      <c r="FVQ8" s="36"/>
      <c r="FVR8" s="36"/>
      <c r="FVS8" s="36"/>
      <c r="FVT8" s="36"/>
      <c r="FVU8" s="36"/>
      <c r="FVV8" s="36"/>
      <c r="FVW8" s="36"/>
      <c r="FVX8" s="36"/>
      <c r="FVY8" s="36"/>
      <c r="FVZ8" s="36"/>
      <c r="FWA8" s="36"/>
      <c r="FWB8" s="36"/>
      <c r="FWC8" s="36"/>
      <c r="FWD8" s="36"/>
      <c r="FWE8" s="36"/>
      <c r="FWF8" s="36"/>
      <c r="FWG8" s="36"/>
      <c r="FWH8" s="36"/>
      <c r="FWI8" s="36"/>
      <c r="FWJ8" s="36"/>
      <c r="FWK8" s="36"/>
      <c r="FWL8" s="36"/>
      <c r="FWM8" s="36"/>
      <c r="FWN8" s="36"/>
      <c r="FWO8" s="36"/>
      <c r="FWP8" s="36"/>
      <c r="FWQ8" s="36"/>
      <c r="FWR8" s="36"/>
      <c r="FWS8" s="36"/>
      <c r="FWT8" s="36"/>
      <c r="FWU8" s="36"/>
      <c r="FWV8" s="36"/>
      <c r="FWW8" s="36"/>
      <c r="FWX8" s="36"/>
      <c r="FWY8" s="36"/>
      <c r="FWZ8" s="36"/>
      <c r="FXA8" s="36"/>
      <c r="FXB8" s="36"/>
      <c r="FXC8" s="36"/>
      <c r="FXD8" s="36"/>
      <c r="FXE8" s="36"/>
      <c r="FXF8" s="36"/>
      <c r="FXG8" s="36"/>
      <c r="FXH8" s="36"/>
      <c r="FXI8" s="36"/>
      <c r="FXJ8" s="36"/>
      <c r="FXK8" s="36"/>
      <c r="FXL8" s="36"/>
      <c r="FXM8" s="36"/>
      <c r="FXN8" s="36"/>
      <c r="FXO8" s="36"/>
      <c r="FXP8" s="36"/>
      <c r="FXQ8" s="36"/>
      <c r="FXR8" s="36"/>
      <c r="FXS8" s="36"/>
      <c r="FXT8" s="36"/>
      <c r="FXU8" s="36"/>
      <c r="FXV8" s="36"/>
      <c r="FXW8" s="36"/>
      <c r="FXX8" s="36"/>
      <c r="FXY8" s="36"/>
      <c r="FXZ8" s="36"/>
      <c r="FYA8" s="36"/>
      <c r="FYB8" s="36"/>
      <c r="FYC8" s="36"/>
      <c r="FYD8" s="36"/>
      <c r="FYE8" s="36"/>
      <c r="FYF8" s="36"/>
      <c r="FYG8" s="36"/>
      <c r="FYH8" s="36"/>
      <c r="FYI8" s="36"/>
      <c r="FYJ8" s="36"/>
      <c r="FYK8" s="36"/>
      <c r="FYL8" s="36"/>
      <c r="FYM8" s="36"/>
      <c r="FYN8" s="36"/>
      <c r="FYO8" s="36"/>
      <c r="FYP8" s="36"/>
      <c r="FYQ8" s="36"/>
      <c r="FYR8" s="36"/>
      <c r="FYS8" s="36"/>
      <c r="FYT8" s="36"/>
      <c r="FYU8" s="36"/>
      <c r="FYV8" s="36"/>
      <c r="FYW8" s="36"/>
      <c r="FYX8" s="36"/>
      <c r="FYY8" s="36"/>
      <c r="FYZ8" s="36"/>
      <c r="FZA8" s="36"/>
      <c r="FZB8" s="36"/>
      <c r="FZC8" s="36"/>
      <c r="FZD8" s="36"/>
      <c r="FZE8" s="36"/>
      <c r="FZF8" s="36"/>
      <c r="FZG8" s="36"/>
      <c r="FZH8" s="36"/>
      <c r="FZI8" s="36"/>
      <c r="FZJ8" s="36"/>
      <c r="FZK8" s="36"/>
      <c r="FZL8" s="36"/>
      <c r="FZM8" s="36"/>
      <c r="FZN8" s="36"/>
      <c r="FZO8" s="36"/>
      <c r="FZP8" s="36"/>
      <c r="FZQ8" s="36"/>
      <c r="FZR8" s="36"/>
      <c r="FZS8" s="36"/>
      <c r="FZT8" s="36"/>
      <c r="FZU8" s="36"/>
      <c r="FZV8" s="36"/>
      <c r="FZW8" s="36"/>
      <c r="FZX8" s="36"/>
      <c r="FZY8" s="36"/>
      <c r="FZZ8" s="36"/>
      <c r="GAA8" s="36"/>
      <c r="GAB8" s="36"/>
      <c r="GAC8" s="36"/>
      <c r="GAD8" s="36"/>
      <c r="GAE8" s="36"/>
      <c r="GAF8" s="36"/>
      <c r="GAG8" s="36"/>
      <c r="GAH8" s="36"/>
      <c r="GAI8" s="36"/>
      <c r="GAJ8" s="36"/>
      <c r="GAK8" s="36"/>
      <c r="GAL8" s="36"/>
      <c r="GAM8" s="36"/>
      <c r="GAN8" s="36"/>
      <c r="GAO8" s="36"/>
      <c r="GAP8" s="36"/>
      <c r="GAQ8" s="36"/>
      <c r="GAR8" s="36"/>
      <c r="GAS8" s="36"/>
      <c r="GAT8" s="36"/>
      <c r="GAU8" s="36"/>
      <c r="GAV8" s="36"/>
      <c r="GAW8" s="36"/>
      <c r="GAX8" s="36"/>
      <c r="GAY8" s="36"/>
      <c r="GAZ8" s="36"/>
      <c r="GBA8" s="36"/>
      <c r="GBB8" s="36"/>
      <c r="GBC8" s="36"/>
      <c r="GBD8" s="36"/>
      <c r="GBE8" s="36"/>
      <c r="GBF8" s="36"/>
      <c r="GBG8" s="36"/>
      <c r="GBH8" s="36"/>
      <c r="GBI8" s="36"/>
      <c r="GBJ8" s="36"/>
      <c r="GBK8" s="36"/>
      <c r="GBL8" s="36"/>
      <c r="GBM8" s="36"/>
      <c r="GBN8" s="36"/>
      <c r="GBO8" s="36"/>
      <c r="GBP8" s="36"/>
      <c r="GBQ8" s="36"/>
      <c r="GBR8" s="36"/>
      <c r="GBS8" s="36"/>
      <c r="GBT8" s="36"/>
      <c r="GBU8" s="36"/>
      <c r="GBV8" s="36"/>
      <c r="GBW8" s="36"/>
      <c r="GBX8" s="36"/>
      <c r="GBY8" s="36"/>
      <c r="GBZ8" s="36"/>
      <c r="GCA8" s="36"/>
      <c r="GCB8" s="36"/>
      <c r="GCC8" s="36"/>
      <c r="GCD8" s="36"/>
      <c r="GCE8" s="36"/>
      <c r="GCF8" s="36"/>
      <c r="GCG8" s="36"/>
      <c r="GCH8" s="36"/>
      <c r="GCI8" s="36"/>
      <c r="GCJ8" s="36"/>
      <c r="GCK8" s="36"/>
      <c r="GCL8" s="36"/>
      <c r="GCM8" s="36"/>
      <c r="GCN8" s="36"/>
      <c r="GCO8" s="36"/>
      <c r="GCP8" s="36"/>
      <c r="GCQ8" s="36"/>
      <c r="GCR8" s="36"/>
      <c r="GCS8" s="36"/>
      <c r="GCT8" s="36"/>
      <c r="GCU8" s="36"/>
      <c r="GCV8" s="36"/>
      <c r="GCW8" s="36"/>
      <c r="GCX8" s="36"/>
      <c r="GCY8" s="36"/>
      <c r="GCZ8" s="36"/>
      <c r="GDA8" s="36"/>
      <c r="GDB8" s="36"/>
      <c r="GDC8" s="36"/>
      <c r="GDD8" s="36"/>
      <c r="GDE8" s="36"/>
      <c r="GDF8" s="36"/>
      <c r="GDG8" s="36"/>
      <c r="GDH8" s="36"/>
      <c r="GDI8" s="36"/>
      <c r="GDJ8" s="36"/>
      <c r="GDK8" s="36"/>
      <c r="GDL8" s="36"/>
      <c r="GDM8" s="36"/>
      <c r="GDN8" s="36"/>
      <c r="GDO8" s="36"/>
      <c r="GDP8" s="36"/>
      <c r="GDQ8" s="36"/>
      <c r="GDR8" s="36"/>
      <c r="GDS8" s="36"/>
      <c r="GDT8" s="36"/>
      <c r="GDU8" s="36"/>
      <c r="GDV8" s="36"/>
      <c r="GDW8" s="36"/>
      <c r="GDX8" s="36"/>
      <c r="GDY8" s="36"/>
      <c r="GDZ8" s="36"/>
      <c r="GEA8" s="36"/>
      <c r="GEB8" s="36"/>
      <c r="GEC8" s="36"/>
      <c r="GED8" s="36"/>
      <c r="GEE8" s="36"/>
      <c r="GEF8" s="36"/>
      <c r="GEG8" s="36"/>
      <c r="GEH8" s="36"/>
      <c r="GEI8" s="36"/>
      <c r="GEJ8" s="36"/>
      <c r="GEK8" s="36"/>
      <c r="GEL8" s="36"/>
      <c r="GEM8" s="36"/>
      <c r="GEN8" s="36"/>
      <c r="GEO8" s="36"/>
      <c r="GEP8" s="36"/>
      <c r="GEQ8" s="36"/>
      <c r="GER8" s="36"/>
      <c r="GES8" s="36"/>
      <c r="GET8" s="36"/>
      <c r="GEU8" s="36"/>
      <c r="GEV8" s="36"/>
      <c r="GEW8" s="36"/>
      <c r="GEX8" s="36"/>
      <c r="GEY8" s="36"/>
      <c r="GEZ8" s="36"/>
      <c r="GFA8" s="36"/>
      <c r="GFB8" s="36"/>
      <c r="GFC8" s="36"/>
      <c r="GFD8" s="36"/>
      <c r="GFE8" s="36"/>
      <c r="GFF8" s="36"/>
      <c r="GFG8" s="36"/>
      <c r="GFH8" s="36"/>
      <c r="GFI8" s="36"/>
      <c r="GFJ8" s="36"/>
      <c r="GFK8" s="36"/>
      <c r="GFL8" s="36"/>
      <c r="GFM8" s="36"/>
      <c r="GFN8" s="36"/>
      <c r="GFO8" s="36"/>
      <c r="GFP8" s="36"/>
      <c r="GFQ8" s="36"/>
      <c r="GFR8" s="36"/>
      <c r="GFS8" s="36"/>
      <c r="GFT8" s="36"/>
      <c r="GFU8" s="36"/>
      <c r="GFV8" s="36"/>
      <c r="GFW8" s="36"/>
      <c r="GFX8" s="36"/>
      <c r="GFY8" s="36"/>
      <c r="GFZ8" s="36"/>
      <c r="GGA8" s="36"/>
      <c r="GGB8" s="36"/>
      <c r="GGC8" s="36"/>
      <c r="GGD8" s="36"/>
      <c r="GGE8" s="36"/>
      <c r="GGF8" s="36"/>
      <c r="GGG8" s="36"/>
      <c r="GGH8" s="36"/>
      <c r="GGI8" s="36"/>
      <c r="GGJ8" s="36"/>
      <c r="GGK8" s="36"/>
      <c r="GGL8" s="36"/>
      <c r="GGM8" s="36"/>
      <c r="GGN8" s="36"/>
      <c r="GGO8" s="36"/>
      <c r="GGP8" s="36"/>
      <c r="GGQ8" s="36"/>
      <c r="GGR8" s="36"/>
      <c r="GGS8" s="36"/>
      <c r="GGT8" s="36"/>
      <c r="GGU8" s="36"/>
      <c r="GGV8" s="36"/>
      <c r="GGW8" s="36"/>
      <c r="GGX8" s="36"/>
      <c r="GGY8" s="36"/>
      <c r="GGZ8" s="36"/>
      <c r="GHA8" s="36"/>
      <c r="GHB8" s="36"/>
      <c r="GHC8" s="36"/>
      <c r="GHD8" s="36"/>
      <c r="GHE8" s="36"/>
      <c r="GHF8" s="36"/>
      <c r="GHG8" s="36"/>
      <c r="GHH8" s="36"/>
      <c r="GHI8" s="36"/>
      <c r="GHJ8" s="36"/>
      <c r="GHK8" s="36"/>
      <c r="GHL8" s="36"/>
      <c r="GHM8" s="36"/>
      <c r="GHN8" s="36"/>
      <c r="GHO8" s="36"/>
      <c r="GHP8" s="36"/>
      <c r="GHQ8" s="36"/>
      <c r="GHR8" s="36"/>
      <c r="GHS8" s="36"/>
      <c r="GHT8" s="36"/>
      <c r="GHU8" s="36"/>
      <c r="GHV8" s="36"/>
      <c r="GHW8" s="36"/>
      <c r="GHX8" s="36"/>
      <c r="GHY8" s="36"/>
      <c r="GHZ8" s="36"/>
      <c r="GIA8" s="36"/>
      <c r="GIB8" s="36"/>
      <c r="GIC8" s="36"/>
      <c r="GID8" s="36"/>
      <c r="GIE8" s="36"/>
      <c r="GIF8" s="36"/>
      <c r="GIG8" s="36"/>
      <c r="GIH8" s="36"/>
      <c r="GII8" s="36"/>
      <c r="GIJ8" s="36"/>
      <c r="GIK8" s="36"/>
      <c r="GIL8" s="36"/>
      <c r="GIM8" s="36"/>
      <c r="GIN8" s="36"/>
      <c r="GIO8" s="36"/>
      <c r="GIP8" s="36"/>
      <c r="GIQ8" s="36"/>
      <c r="GIR8" s="36"/>
      <c r="GIS8" s="36"/>
      <c r="GIT8" s="36"/>
      <c r="GIU8" s="36"/>
      <c r="GIV8" s="36"/>
      <c r="GIW8" s="36"/>
      <c r="GIX8" s="36"/>
      <c r="GIY8" s="36"/>
      <c r="GIZ8" s="36"/>
      <c r="GJA8" s="36"/>
      <c r="GJB8" s="36"/>
      <c r="GJC8" s="36"/>
      <c r="GJD8" s="36"/>
      <c r="GJE8" s="36"/>
      <c r="GJF8" s="36"/>
      <c r="GJG8" s="36"/>
      <c r="GJH8" s="36"/>
      <c r="GJI8" s="36"/>
      <c r="GJJ8" s="36"/>
      <c r="GJK8" s="36"/>
      <c r="GJL8" s="36"/>
      <c r="GJM8" s="36"/>
      <c r="GJN8" s="36"/>
      <c r="GJO8" s="36"/>
      <c r="GJP8" s="36"/>
      <c r="GJQ8" s="36"/>
      <c r="GJR8" s="36"/>
      <c r="GJS8" s="36"/>
      <c r="GJT8" s="36"/>
      <c r="GJU8" s="36"/>
      <c r="GJV8" s="36"/>
      <c r="GJW8" s="36"/>
      <c r="GJX8" s="36"/>
      <c r="GJY8" s="36"/>
      <c r="GJZ8" s="36"/>
      <c r="GKA8" s="36"/>
      <c r="GKB8" s="36"/>
      <c r="GKC8" s="36"/>
      <c r="GKD8" s="36"/>
      <c r="GKE8" s="36"/>
      <c r="GKF8" s="36"/>
      <c r="GKG8" s="36"/>
      <c r="GKH8" s="36"/>
      <c r="GKI8" s="36"/>
      <c r="GKJ8" s="36"/>
      <c r="GKK8" s="36"/>
      <c r="GKL8" s="36"/>
      <c r="GKM8" s="36"/>
      <c r="GKN8" s="36"/>
      <c r="GKO8" s="36"/>
      <c r="GKP8" s="36"/>
      <c r="GKQ8" s="36"/>
      <c r="GKR8" s="36"/>
      <c r="GKS8" s="36"/>
      <c r="GKT8" s="36"/>
      <c r="GKU8" s="36"/>
      <c r="GKV8" s="36"/>
      <c r="GKW8" s="36"/>
      <c r="GKX8" s="36"/>
      <c r="GKY8" s="36"/>
      <c r="GKZ8" s="36"/>
      <c r="GLA8" s="36"/>
      <c r="GLB8" s="36"/>
      <c r="GLC8" s="36"/>
      <c r="GLD8" s="36"/>
      <c r="GLE8" s="36"/>
      <c r="GLF8" s="36"/>
      <c r="GLG8" s="36"/>
      <c r="GLH8" s="36"/>
      <c r="GLI8" s="36"/>
      <c r="GLJ8" s="36"/>
      <c r="GLK8" s="36"/>
      <c r="GLL8" s="36"/>
      <c r="GLM8" s="36"/>
      <c r="GLN8" s="36"/>
      <c r="GLO8" s="36"/>
      <c r="GLP8" s="36"/>
      <c r="GLQ8" s="36"/>
      <c r="GLR8" s="36"/>
      <c r="GLS8" s="36"/>
      <c r="GLT8" s="36"/>
      <c r="GLU8" s="36"/>
      <c r="GLV8" s="36"/>
      <c r="GLW8" s="36"/>
      <c r="GLX8" s="36"/>
      <c r="GLY8" s="36"/>
      <c r="GLZ8" s="36"/>
      <c r="GMA8" s="36"/>
      <c r="GMB8" s="36"/>
      <c r="GMC8" s="36"/>
      <c r="GMD8" s="36"/>
      <c r="GME8" s="36"/>
      <c r="GMF8" s="36"/>
      <c r="GMG8" s="36"/>
      <c r="GMH8" s="36"/>
      <c r="GMI8" s="36"/>
      <c r="GMJ8" s="36"/>
      <c r="GMK8" s="36"/>
      <c r="GML8" s="36"/>
      <c r="GMM8" s="36"/>
      <c r="GMN8" s="36"/>
      <c r="GMO8" s="36"/>
      <c r="GMP8" s="36"/>
      <c r="GMQ8" s="36"/>
      <c r="GMR8" s="36"/>
      <c r="GMS8" s="36"/>
      <c r="GMT8" s="36"/>
      <c r="GMU8" s="36"/>
      <c r="GMV8" s="36"/>
      <c r="GMW8" s="36"/>
      <c r="GMX8" s="36"/>
      <c r="GMY8" s="36"/>
      <c r="GMZ8" s="36"/>
      <c r="GNA8" s="36"/>
      <c r="GNB8" s="36"/>
      <c r="GNC8" s="36"/>
      <c r="GND8" s="36"/>
      <c r="GNE8" s="36"/>
      <c r="GNF8" s="36"/>
      <c r="GNG8" s="36"/>
      <c r="GNH8" s="36"/>
      <c r="GNI8" s="36"/>
      <c r="GNJ8" s="36"/>
      <c r="GNK8" s="36"/>
      <c r="GNL8" s="36"/>
      <c r="GNM8" s="36"/>
      <c r="GNN8" s="36"/>
      <c r="GNO8" s="36"/>
      <c r="GNP8" s="36"/>
      <c r="GNQ8" s="36"/>
      <c r="GNR8" s="36"/>
      <c r="GNS8" s="36"/>
      <c r="GNT8" s="36"/>
      <c r="GNU8" s="36"/>
      <c r="GNV8" s="36"/>
      <c r="GNW8" s="36"/>
      <c r="GNX8" s="36"/>
      <c r="GNY8" s="36"/>
      <c r="GNZ8" s="36"/>
      <c r="GOA8" s="36"/>
      <c r="GOB8" s="36"/>
      <c r="GOC8" s="36"/>
      <c r="GOD8" s="36"/>
      <c r="GOE8" s="36"/>
      <c r="GOF8" s="36"/>
      <c r="GOG8" s="36"/>
      <c r="GOH8" s="36"/>
      <c r="GOI8" s="36"/>
      <c r="GOJ8" s="36"/>
      <c r="GOK8" s="36"/>
      <c r="GOL8" s="36"/>
      <c r="GOM8" s="36"/>
      <c r="GON8" s="36"/>
      <c r="GOO8" s="36"/>
      <c r="GOP8" s="36"/>
      <c r="GOQ8" s="36"/>
      <c r="GOR8" s="36"/>
      <c r="GOS8" s="36"/>
      <c r="GOT8" s="36"/>
      <c r="GOU8" s="36"/>
      <c r="GOV8" s="36"/>
      <c r="GOW8" s="36"/>
      <c r="GOX8" s="36"/>
      <c r="GOY8" s="36"/>
      <c r="GOZ8" s="36"/>
      <c r="GPA8" s="36"/>
      <c r="GPB8" s="36"/>
      <c r="GPC8" s="36"/>
      <c r="GPD8" s="36"/>
      <c r="GPE8" s="36"/>
      <c r="GPF8" s="36"/>
      <c r="GPG8" s="36"/>
      <c r="GPH8" s="36"/>
      <c r="GPI8" s="36"/>
      <c r="GPJ8" s="36"/>
      <c r="GPK8" s="36"/>
      <c r="GPL8" s="36"/>
      <c r="GPM8" s="36"/>
      <c r="GPN8" s="36"/>
      <c r="GPO8" s="36"/>
      <c r="GPP8" s="36"/>
      <c r="GPQ8" s="36"/>
      <c r="GPR8" s="36"/>
      <c r="GPS8" s="36"/>
      <c r="GPT8" s="36"/>
      <c r="GPU8" s="36"/>
      <c r="GPV8" s="36"/>
      <c r="GPW8" s="36"/>
      <c r="GPX8" s="36"/>
      <c r="GPY8" s="36"/>
      <c r="GPZ8" s="36"/>
      <c r="GQA8" s="36"/>
      <c r="GQB8" s="36"/>
      <c r="GQC8" s="36"/>
      <c r="GQD8" s="36"/>
      <c r="GQE8" s="36"/>
      <c r="GQF8" s="36"/>
      <c r="GQG8" s="36"/>
      <c r="GQH8" s="36"/>
      <c r="GQI8" s="36"/>
      <c r="GQJ8" s="36"/>
      <c r="GQK8" s="36"/>
      <c r="GQL8" s="36"/>
      <c r="GQM8" s="36"/>
      <c r="GQN8" s="36"/>
      <c r="GQO8" s="36"/>
      <c r="GQP8" s="36"/>
      <c r="GQQ8" s="36"/>
      <c r="GQR8" s="36"/>
      <c r="GQS8" s="36"/>
      <c r="GQT8" s="36"/>
      <c r="GQU8" s="36"/>
      <c r="GQV8" s="36"/>
      <c r="GQW8" s="36"/>
      <c r="GQX8" s="36"/>
      <c r="GQY8" s="36"/>
      <c r="GQZ8" s="36"/>
      <c r="GRA8" s="36"/>
      <c r="GRB8" s="36"/>
      <c r="GRC8" s="36"/>
      <c r="GRD8" s="36"/>
      <c r="GRE8" s="36"/>
      <c r="GRF8" s="36"/>
      <c r="GRG8" s="36"/>
      <c r="GRH8" s="36"/>
      <c r="GRI8" s="36"/>
      <c r="GRJ8" s="36"/>
      <c r="GRK8" s="36"/>
      <c r="GRL8" s="36"/>
      <c r="GRM8" s="36"/>
      <c r="GRN8" s="36"/>
      <c r="GRO8" s="36"/>
      <c r="GRP8" s="36"/>
      <c r="GRQ8" s="36"/>
      <c r="GRR8" s="36"/>
      <c r="GRS8" s="36"/>
      <c r="GRT8" s="36"/>
      <c r="GRU8" s="36"/>
      <c r="GRV8" s="36"/>
      <c r="GRW8" s="36"/>
      <c r="GRX8" s="36"/>
      <c r="GRY8" s="36"/>
      <c r="GRZ8" s="36"/>
      <c r="GSA8" s="36"/>
      <c r="GSB8" s="36"/>
      <c r="GSC8" s="36"/>
      <c r="GSD8" s="36"/>
      <c r="GSE8" s="36"/>
      <c r="GSF8" s="36"/>
      <c r="GSG8" s="36"/>
      <c r="GSH8" s="36"/>
      <c r="GSI8" s="36"/>
      <c r="GSJ8" s="36"/>
      <c r="GSK8" s="36"/>
      <c r="GSL8" s="36"/>
      <c r="GSM8" s="36"/>
      <c r="GSN8" s="36"/>
      <c r="GSO8" s="36"/>
      <c r="GSP8" s="36"/>
      <c r="GSQ8" s="36"/>
      <c r="GSR8" s="36"/>
      <c r="GSS8" s="36"/>
      <c r="GST8" s="36"/>
      <c r="GSU8" s="36"/>
      <c r="GSV8" s="36"/>
      <c r="GSW8" s="36"/>
      <c r="GSX8" s="36"/>
      <c r="GSY8" s="36"/>
      <c r="GSZ8" s="36"/>
      <c r="GTA8" s="36"/>
      <c r="GTB8" s="36"/>
      <c r="GTC8" s="36"/>
      <c r="GTD8" s="36"/>
      <c r="GTE8" s="36"/>
      <c r="GTF8" s="36"/>
      <c r="GTG8" s="36"/>
      <c r="GTH8" s="36"/>
      <c r="GTI8" s="36"/>
      <c r="GTJ8" s="36"/>
      <c r="GTK8" s="36"/>
      <c r="GTL8" s="36"/>
      <c r="GTM8" s="36"/>
      <c r="GTN8" s="36"/>
      <c r="GTO8" s="36"/>
      <c r="GTP8" s="36"/>
      <c r="GTQ8" s="36"/>
      <c r="GTR8" s="36"/>
      <c r="GTS8" s="36"/>
      <c r="GTT8" s="36"/>
      <c r="GTU8" s="36"/>
      <c r="GTV8" s="36"/>
      <c r="GTW8" s="36"/>
      <c r="GTX8" s="36"/>
      <c r="GTY8" s="36"/>
      <c r="GTZ8" s="36"/>
      <c r="GUA8" s="36"/>
      <c r="GUB8" s="36"/>
      <c r="GUC8" s="36"/>
      <c r="GUD8" s="36"/>
      <c r="GUE8" s="36"/>
      <c r="GUF8" s="36"/>
      <c r="GUG8" s="36"/>
      <c r="GUH8" s="36"/>
      <c r="GUI8" s="36"/>
      <c r="GUJ8" s="36"/>
      <c r="GUK8" s="36"/>
      <c r="GUL8" s="36"/>
      <c r="GUM8" s="36"/>
      <c r="GUN8" s="36"/>
      <c r="GUO8" s="36"/>
      <c r="GUP8" s="36"/>
      <c r="GUQ8" s="36"/>
      <c r="GUR8" s="36"/>
      <c r="GUS8" s="36"/>
      <c r="GUT8" s="36"/>
      <c r="GUU8" s="36"/>
      <c r="GUV8" s="36"/>
      <c r="GUW8" s="36"/>
      <c r="GUX8" s="36"/>
      <c r="GUY8" s="36"/>
      <c r="GUZ8" s="36"/>
      <c r="GVA8" s="36"/>
      <c r="GVB8" s="36"/>
      <c r="GVC8" s="36"/>
      <c r="GVD8" s="36"/>
      <c r="GVE8" s="36"/>
      <c r="GVF8" s="36"/>
      <c r="GVG8" s="36"/>
      <c r="GVH8" s="36"/>
      <c r="GVI8" s="36"/>
      <c r="GVJ8" s="36"/>
      <c r="GVK8" s="36"/>
      <c r="GVL8" s="36"/>
      <c r="GVM8" s="36"/>
      <c r="GVN8" s="36"/>
      <c r="GVO8" s="36"/>
      <c r="GVP8" s="36"/>
      <c r="GVQ8" s="36"/>
      <c r="GVR8" s="36"/>
      <c r="GVS8" s="36"/>
      <c r="GVT8" s="36"/>
      <c r="GVU8" s="36"/>
      <c r="GVV8" s="36"/>
      <c r="GVW8" s="36"/>
      <c r="GVX8" s="36"/>
      <c r="GVY8" s="36"/>
      <c r="GVZ8" s="36"/>
      <c r="GWA8" s="36"/>
      <c r="GWB8" s="36"/>
      <c r="GWC8" s="36"/>
      <c r="GWD8" s="36"/>
      <c r="GWE8" s="36"/>
      <c r="GWF8" s="36"/>
      <c r="GWG8" s="36"/>
      <c r="GWH8" s="36"/>
      <c r="GWI8" s="36"/>
      <c r="GWJ8" s="36"/>
      <c r="GWK8" s="36"/>
      <c r="GWL8" s="36"/>
      <c r="GWM8" s="36"/>
      <c r="GWN8" s="36"/>
      <c r="GWO8" s="36"/>
      <c r="GWP8" s="36"/>
      <c r="GWQ8" s="36"/>
      <c r="GWR8" s="36"/>
      <c r="GWS8" s="36"/>
      <c r="GWT8" s="36"/>
      <c r="GWU8" s="36"/>
      <c r="GWV8" s="36"/>
      <c r="GWW8" s="36"/>
      <c r="GWX8" s="36"/>
      <c r="GWY8" s="36"/>
      <c r="GWZ8" s="36"/>
      <c r="GXA8" s="36"/>
      <c r="GXB8" s="36"/>
      <c r="GXC8" s="36"/>
      <c r="GXD8" s="36"/>
      <c r="GXE8" s="36"/>
      <c r="GXF8" s="36"/>
      <c r="GXG8" s="36"/>
      <c r="GXH8" s="36"/>
      <c r="GXI8" s="36"/>
      <c r="GXJ8" s="36"/>
      <c r="GXK8" s="36"/>
      <c r="GXL8" s="36"/>
      <c r="GXM8" s="36"/>
      <c r="GXN8" s="36"/>
      <c r="GXO8" s="36"/>
      <c r="GXP8" s="36"/>
      <c r="GXQ8" s="36"/>
      <c r="GXR8" s="36"/>
      <c r="GXS8" s="36"/>
      <c r="GXT8" s="36"/>
      <c r="GXU8" s="36"/>
      <c r="GXV8" s="36"/>
      <c r="GXW8" s="36"/>
      <c r="GXX8" s="36"/>
      <c r="GXY8" s="36"/>
      <c r="GXZ8" s="36"/>
      <c r="GYA8" s="36"/>
      <c r="GYB8" s="36"/>
      <c r="GYC8" s="36"/>
      <c r="GYD8" s="36"/>
      <c r="GYE8" s="36"/>
      <c r="GYF8" s="36"/>
      <c r="GYG8" s="36"/>
      <c r="GYH8" s="36"/>
      <c r="GYI8" s="36"/>
      <c r="GYJ8" s="36"/>
      <c r="GYK8" s="36"/>
      <c r="GYL8" s="36"/>
      <c r="GYM8" s="36"/>
      <c r="GYN8" s="36"/>
      <c r="GYO8" s="36"/>
      <c r="GYP8" s="36"/>
      <c r="GYQ8" s="36"/>
      <c r="GYR8" s="36"/>
      <c r="GYS8" s="36"/>
      <c r="GYT8" s="36"/>
      <c r="GYU8" s="36"/>
      <c r="GYV8" s="36"/>
      <c r="GYW8" s="36"/>
      <c r="GYX8" s="36"/>
      <c r="GYY8" s="36"/>
      <c r="GYZ8" s="36"/>
      <c r="GZA8" s="36"/>
      <c r="GZB8" s="36"/>
      <c r="GZC8" s="36"/>
      <c r="GZD8" s="36"/>
      <c r="GZE8" s="36"/>
      <c r="GZF8" s="36"/>
      <c r="GZG8" s="36"/>
      <c r="GZH8" s="36"/>
      <c r="GZI8" s="36"/>
      <c r="GZJ8" s="36"/>
      <c r="GZK8" s="36"/>
      <c r="GZL8" s="36"/>
      <c r="GZM8" s="36"/>
      <c r="GZN8" s="36"/>
      <c r="GZO8" s="36"/>
      <c r="GZP8" s="36"/>
      <c r="GZQ8" s="36"/>
      <c r="GZR8" s="36"/>
      <c r="GZS8" s="36"/>
      <c r="GZT8" s="36"/>
      <c r="GZU8" s="36"/>
      <c r="GZV8" s="36"/>
      <c r="GZW8" s="36"/>
      <c r="GZX8" s="36"/>
      <c r="GZY8" s="36"/>
      <c r="GZZ8" s="36"/>
      <c r="HAA8" s="36"/>
      <c r="HAB8" s="36"/>
      <c r="HAC8" s="36"/>
      <c r="HAD8" s="36"/>
      <c r="HAE8" s="36"/>
      <c r="HAF8" s="36"/>
      <c r="HAG8" s="36"/>
      <c r="HAH8" s="36"/>
      <c r="HAI8" s="36"/>
      <c r="HAJ8" s="36"/>
      <c r="HAK8" s="36"/>
      <c r="HAL8" s="36"/>
      <c r="HAM8" s="36"/>
      <c r="HAN8" s="36"/>
      <c r="HAO8" s="36"/>
      <c r="HAP8" s="36"/>
      <c r="HAQ8" s="36"/>
      <c r="HAR8" s="36"/>
      <c r="HAS8" s="36"/>
      <c r="HAT8" s="36"/>
      <c r="HAU8" s="36"/>
      <c r="HAV8" s="36"/>
      <c r="HAW8" s="36"/>
      <c r="HAX8" s="36"/>
      <c r="HAY8" s="36"/>
      <c r="HAZ8" s="36"/>
      <c r="HBA8" s="36"/>
      <c r="HBB8" s="36"/>
      <c r="HBC8" s="36"/>
      <c r="HBD8" s="36"/>
      <c r="HBE8" s="36"/>
      <c r="HBF8" s="36"/>
      <c r="HBG8" s="36"/>
      <c r="HBH8" s="36"/>
      <c r="HBI8" s="36"/>
      <c r="HBJ8" s="36"/>
      <c r="HBK8" s="36"/>
      <c r="HBL8" s="36"/>
      <c r="HBM8" s="36"/>
      <c r="HBN8" s="36"/>
      <c r="HBO8" s="36"/>
      <c r="HBP8" s="36"/>
      <c r="HBQ8" s="36"/>
      <c r="HBR8" s="36"/>
      <c r="HBS8" s="36"/>
      <c r="HBT8" s="36"/>
      <c r="HBU8" s="36"/>
      <c r="HBV8" s="36"/>
      <c r="HBW8" s="36"/>
      <c r="HBX8" s="36"/>
      <c r="HBY8" s="36"/>
      <c r="HBZ8" s="36"/>
      <c r="HCA8" s="36"/>
      <c r="HCB8" s="36"/>
      <c r="HCC8" s="36"/>
      <c r="HCD8" s="36"/>
      <c r="HCE8" s="36"/>
      <c r="HCF8" s="36"/>
      <c r="HCG8" s="36"/>
      <c r="HCH8" s="36"/>
      <c r="HCI8" s="36"/>
      <c r="HCJ8" s="36"/>
      <c r="HCK8" s="36"/>
      <c r="HCL8" s="36"/>
      <c r="HCM8" s="36"/>
      <c r="HCN8" s="36"/>
      <c r="HCO8" s="36"/>
      <c r="HCP8" s="36"/>
      <c r="HCQ8" s="36"/>
      <c r="HCR8" s="36"/>
      <c r="HCS8" s="36"/>
      <c r="HCT8" s="36"/>
      <c r="HCU8" s="36"/>
      <c r="HCV8" s="36"/>
      <c r="HCW8" s="36"/>
      <c r="HCX8" s="36"/>
      <c r="HCY8" s="36"/>
      <c r="HCZ8" s="36"/>
      <c r="HDA8" s="36"/>
      <c r="HDB8" s="36"/>
      <c r="HDC8" s="36"/>
      <c r="HDD8" s="36"/>
      <c r="HDE8" s="36"/>
      <c r="HDF8" s="36"/>
      <c r="HDG8" s="36"/>
      <c r="HDH8" s="36"/>
      <c r="HDI8" s="36"/>
      <c r="HDJ8" s="36"/>
      <c r="HDK8" s="36"/>
      <c r="HDL8" s="36"/>
      <c r="HDM8" s="36"/>
      <c r="HDN8" s="36"/>
      <c r="HDO8" s="36"/>
      <c r="HDP8" s="36"/>
      <c r="HDQ8" s="36"/>
      <c r="HDR8" s="36"/>
      <c r="HDS8" s="36"/>
      <c r="HDT8" s="36"/>
      <c r="HDU8" s="36"/>
      <c r="HDV8" s="36"/>
      <c r="HDW8" s="36"/>
      <c r="HDX8" s="36"/>
      <c r="HDY8" s="36"/>
      <c r="HDZ8" s="36"/>
      <c r="HEA8" s="36"/>
      <c r="HEB8" s="36"/>
      <c r="HEC8" s="36"/>
      <c r="HED8" s="36"/>
      <c r="HEE8" s="36"/>
      <c r="HEF8" s="36"/>
      <c r="HEG8" s="36"/>
      <c r="HEH8" s="36"/>
      <c r="HEI8" s="36"/>
      <c r="HEJ8" s="36"/>
      <c r="HEK8" s="36"/>
      <c r="HEL8" s="36"/>
      <c r="HEM8" s="36"/>
      <c r="HEN8" s="36"/>
      <c r="HEO8" s="36"/>
      <c r="HEP8" s="36"/>
      <c r="HEQ8" s="36"/>
      <c r="HER8" s="36"/>
      <c r="HES8" s="36"/>
      <c r="HET8" s="36"/>
      <c r="HEU8" s="36"/>
      <c r="HEV8" s="36"/>
      <c r="HEW8" s="36"/>
      <c r="HEX8" s="36"/>
      <c r="HEY8" s="36"/>
      <c r="HEZ8" s="36"/>
      <c r="HFA8" s="36"/>
      <c r="HFB8" s="36"/>
      <c r="HFC8" s="36"/>
      <c r="HFD8" s="36"/>
      <c r="HFE8" s="36"/>
      <c r="HFF8" s="36"/>
      <c r="HFG8" s="36"/>
      <c r="HFH8" s="36"/>
      <c r="HFI8" s="36"/>
      <c r="HFJ8" s="36"/>
      <c r="HFK8" s="36"/>
      <c r="HFL8" s="36"/>
      <c r="HFM8" s="36"/>
      <c r="HFN8" s="36"/>
      <c r="HFO8" s="36"/>
      <c r="HFP8" s="36"/>
      <c r="HFQ8" s="36"/>
      <c r="HFR8" s="36"/>
      <c r="HFS8" s="36"/>
      <c r="HFT8" s="36"/>
      <c r="HFU8" s="36"/>
      <c r="HFV8" s="36"/>
      <c r="HFW8" s="36"/>
      <c r="HFX8" s="36"/>
      <c r="HFY8" s="36"/>
      <c r="HFZ8" s="36"/>
      <c r="HGA8" s="36"/>
      <c r="HGB8" s="36"/>
      <c r="HGC8" s="36"/>
      <c r="HGD8" s="36"/>
      <c r="HGE8" s="36"/>
      <c r="HGF8" s="36"/>
      <c r="HGG8" s="36"/>
      <c r="HGH8" s="36"/>
      <c r="HGI8" s="36"/>
      <c r="HGJ8" s="36"/>
      <c r="HGK8" s="36"/>
      <c r="HGL8" s="36"/>
      <c r="HGM8" s="36"/>
      <c r="HGN8" s="36"/>
      <c r="HGO8" s="36"/>
      <c r="HGP8" s="36"/>
      <c r="HGQ8" s="36"/>
      <c r="HGR8" s="36"/>
      <c r="HGS8" s="36"/>
      <c r="HGT8" s="36"/>
      <c r="HGU8" s="36"/>
      <c r="HGV8" s="36"/>
      <c r="HGW8" s="36"/>
      <c r="HGX8" s="36"/>
      <c r="HGY8" s="36"/>
      <c r="HGZ8" s="36"/>
      <c r="HHA8" s="36"/>
      <c r="HHB8" s="36"/>
      <c r="HHC8" s="36"/>
      <c r="HHD8" s="36"/>
      <c r="HHE8" s="36"/>
      <c r="HHF8" s="36"/>
      <c r="HHG8" s="36"/>
      <c r="HHH8" s="36"/>
      <c r="HHI8" s="36"/>
      <c r="HHJ8" s="36"/>
      <c r="HHK8" s="36"/>
      <c r="HHL8" s="36"/>
      <c r="HHM8" s="36"/>
      <c r="HHN8" s="36"/>
      <c r="HHO8" s="36"/>
      <c r="HHP8" s="36"/>
      <c r="HHQ8" s="36"/>
      <c r="HHR8" s="36"/>
      <c r="HHS8" s="36"/>
      <c r="HHT8" s="36"/>
      <c r="HHU8" s="36"/>
      <c r="HHV8" s="36"/>
      <c r="HHW8" s="36"/>
      <c r="HHX8" s="36"/>
      <c r="HHY8" s="36"/>
      <c r="HHZ8" s="36"/>
      <c r="HIA8" s="36"/>
      <c r="HIB8" s="36"/>
      <c r="HIC8" s="36"/>
      <c r="HID8" s="36"/>
      <c r="HIE8" s="36"/>
      <c r="HIF8" s="36"/>
      <c r="HIG8" s="36"/>
      <c r="HIH8" s="36"/>
      <c r="HII8" s="36"/>
      <c r="HIJ8" s="36"/>
      <c r="HIK8" s="36"/>
      <c r="HIL8" s="36"/>
      <c r="HIM8" s="36"/>
      <c r="HIN8" s="36"/>
      <c r="HIO8" s="36"/>
      <c r="HIP8" s="36"/>
      <c r="HIQ8" s="36"/>
      <c r="HIR8" s="36"/>
      <c r="HIS8" s="36"/>
      <c r="HIT8" s="36"/>
      <c r="HIU8" s="36"/>
      <c r="HIV8" s="36"/>
      <c r="HIW8" s="36"/>
      <c r="HIX8" s="36"/>
      <c r="HIY8" s="36"/>
      <c r="HIZ8" s="36"/>
      <c r="HJA8" s="36"/>
      <c r="HJB8" s="36"/>
      <c r="HJC8" s="36"/>
      <c r="HJD8" s="36"/>
      <c r="HJE8" s="36"/>
      <c r="HJF8" s="36"/>
      <c r="HJG8" s="36"/>
      <c r="HJH8" s="36"/>
      <c r="HJI8" s="36"/>
      <c r="HJJ8" s="36"/>
      <c r="HJK8" s="36"/>
      <c r="HJL8" s="36"/>
      <c r="HJM8" s="36"/>
      <c r="HJN8" s="36"/>
      <c r="HJO8" s="36"/>
      <c r="HJP8" s="36"/>
      <c r="HJQ8" s="36"/>
      <c r="HJR8" s="36"/>
      <c r="HJS8" s="36"/>
      <c r="HJT8" s="36"/>
      <c r="HJU8" s="36"/>
      <c r="HJV8" s="36"/>
      <c r="HJW8" s="36"/>
      <c r="HJX8" s="36"/>
      <c r="HJY8" s="36"/>
      <c r="HJZ8" s="36"/>
      <c r="HKA8" s="36"/>
      <c r="HKB8" s="36"/>
      <c r="HKC8" s="36"/>
      <c r="HKD8" s="36"/>
      <c r="HKE8" s="36"/>
      <c r="HKF8" s="36"/>
      <c r="HKG8" s="36"/>
      <c r="HKH8" s="36"/>
      <c r="HKI8" s="36"/>
      <c r="HKJ8" s="36"/>
      <c r="HKK8" s="36"/>
      <c r="HKL8" s="36"/>
      <c r="HKM8" s="36"/>
      <c r="HKN8" s="36"/>
      <c r="HKO8" s="36"/>
      <c r="HKP8" s="36"/>
      <c r="HKQ8" s="36"/>
      <c r="HKR8" s="36"/>
      <c r="HKS8" s="36"/>
      <c r="HKT8" s="36"/>
      <c r="HKU8" s="36"/>
      <c r="HKV8" s="36"/>
      <c r="HKW8" s="36"/>
      <c r="HKX8" s="36"/>
      <c r="HKY8" s="36"/>
      <c r="HKZ8" s="36"/>
      <c r="HLA8" s="36"/>
      <c r="HLB8" s="36"/>
      <c r="HLC8" s="36"/>
      <c r="HLD8" s="36"/>
      <c r="HLE8" s="36"/>
      <c r="HLF8" s="36"/>
      <c r="HLG8" s="36"/>
      <c r="HLH8" s="36"/>
      <c r="HLI8" s="36"/>
      <c r="HLJ8" s="36"/>
      <c r="HLK8" s="36"/>
      <c r="HLL8" s="36"/>
      <c r="HLM8" s="36"/>
      <c r="HLN8" s="36"/>
      <c r="HLO8" s="36"/>
      <c r="HLP8" s="36"/>
      <c r="HLQ8" s="36"/>
      <c r="HLR8" s="36"/>
      <c r="HLS8" s="36"/>
      <c r="HLT8" s="36"/>
      <c r="HLU8" s="36"/>
      <c r="HLV8" s="36"/>
      <c r="HLW8" s="36"/>
      <c r="HLX8" s="36"/>
      <c r="HLY8" s="36"/>
      <c r="HLZ8" s="36"/>
      <c r="HMA8" s="36"/>
      <c r="HMB8" s="36"/>
      <c r="HMC8" s="36"/>
      <c r="HMD8" s="36"/>
      <c r="HME8" s="36"/>
      <c r="HMF8" s="36"/>
      <c r="HMG8" s="36"/>
      <c r="HMH8" s="36"/>
      <c r="HMI8" s="36"/>
      <c r="HMJ8" s="36"/>
      <c r="HMK8" s="36"/>
      <c r="HML8" s="36"/>
      <c r="HMM8" s="36"/>
      <c r="HMN8" s="36"/>
      <c r="HMO8" s="36"/>
      <c r="HMP8" s="36"/>
      <c r="HMQ8" s="36"/>
      <c r="HMR8" s="36"/>
      <c r="HMS8" s="36"/>
      <c r="HMT8" s="36"/>
      <c r="HMU8" s="36"/>
      <c r="HMV8" s="36"/>
      <c r="HMW8" s="36"/>
      <c r="HMX8" s="36"/>
      <c r="HMY8" s="36"/>
      <c r="HMZ8" s="36"/>
      <c r="HNA8" s="36"/>
      <c r="HNB8" s="36"/>
      <c r="HNC8" s="36"/>
      <c r="HND8" s="36"/>
      <c r="HNE8" s="36"/>
      <c r="HNF8" s="36"/>
      <c r="HNG8" s="36"/>
      <c r="HNH8" s="36"/>
      <c r="HNI8" s="36"/>
      <c r="HNJ8" s="36"/>
      <c r="HNK8" s="36"/>
      <c r="HNL8" s="36"/>
      <c r="HNM8" s="36"/>
      <c r="HNN8" s="36"/>
      <c r="HNO8" s="36"/>
      <c r="HNP8" s="36"/>
      <c r="HNQ8" s="36"/>
      <c r="HNR8" s="36"/>
      <c r="HNS8" s="36"/>
      <c r="HNT8" s="36"/>
      <c r="HNU8" s="36"/>
      <c r="HNV8" s="36"/>
      <c r="HNW8" s="36"/>
      <c r="HNX8" s="36"/>
      <c r="HNY8" s="36"/>
      <c r="HNZ8" s="36"/>
      <c r="HOA8" s="36"/>
      <c r="HOB8" s="36"/>
      <c r="HOC8" s="36"/>
      <c r="HOD8" s="36"/>
      <c r="HOE8" s="36"/>
      <c r="HOF8" s="36"/>
      <c r="HOG8" s="36"/>
      <c r="HOH8" s="36"/>
      <c r="HOI8" s="36"/>
      <c r="HOJ8" s="36"/>
      <c r="HOK8" s="36"/>
      <c r="HOL8" s="36"/>
      <c r="HOM8" s="36"/>
      <c r="HON8" s="36"/>
      <c r="HOO8" s="36"/>
      <c r="HOP8" s="36"/>
      <c r="HOQ8" s="36"/>
      <c r="HOR8" s="36"/>
      <c r="HOS8" s="36"/>
      <c r="HOT8" s="36"/>
      <c r="HOU8" s="36"/>
      <c r="HOV8" s="36"/>
      <c r="HOW8" s="36"/>
      <c r="HOX8" s="36"/>
      <c r="HOY8" s="36"/>
      <c r="HOZ8" s="36"/>
      <c r="HPA8" s="36"/>
      <c r="HPB8" s="36"/>
      <c r="HPC8" s="36"/>
      <c r="HPD8" s="36"/>
      <c r="HPE8" s="36"/>
      <c r="HPF8" s="36"/>
      <c r="HPG8" s="36"/>
      <c r="HPH8" s="36"/>
      <c r="HPI8" s="36"/>
      <c r="HPJ8" s="36"/>
      <c r="HPK8" s="36"/>
      <c r="HPL8" s="36"/>
      <c r="HPM8" s="36"/>
      <c r="HPN8" s="36"/>
      <c r="HPO8" s="36"/>
      <c r="HPP8" s="36"/>
      <c r="HPQ8" s="36"/>
      <c r="HPR8" s="36"/>
      <c r="HPS8" s="36"/>
      <c r="HPT8" s="36"/>
      <c r="HPU8" s="36"/>
      <c r="HPV8" s="36"/>
      <c r="HPW8" s="36"/>
      <c r="HPX8" s="36"/>
      <c r="HPY8" s="36"/>
      <c r="HPZ8" s="36"/>
      <c r="HQA8" s="36"/>
      <c r="HQB8" s="36"/>
      <c r="HQC8" s="36"/>
      <c r="HQD8" s="36"/>
      <c r="HQE8" s="36"/>
      <c r="HQF8" s="36"/>
      <c r="HQG8" s="36"/>
      <c r="HQH8" s="36"/>
      <c r="HQI8" s="36"/>
      <c r="HQJ8" s="36"/>
      <c r="HQK8" s="36"/>
      <c r="HQL8" s="36"/>
      <c r="HQM8" s="36"/>
      <c r="HQN8" s="36"/>
      <c r="HQO8" s="36"/>
      <c r="HQP8" s="36"/>
      <c r="HQQ8" s="36"/>
      <c r="HQR8" s="36"/>
      <c r="HQS8" s="36"/>
      <c r="HQT8" s="36"/>
      <c r="HQU8" s="36"/>
      <c r="HQV8" s="36"/>
      <c r="HQW8" s="36"/>
      <c r="HQX8" s="36"/>
      <c r="HQY8" s="36"/>
      <c r="HQZ8" s="36"/>
      <c r="HRA8" s="36"/>
      <c r="HRB8" s="36"/>
      <c r="HRC8" s="36"/>
      <c r="HRD8" s="36"/>
      <c r="HRE8" s="36"/>
      <c r="HRF8" s="36"/>
      <c r="HRG8" s="36"/>
      <c r="HRH8" s="36"/>
      <c r="HRI8" s="36"/>
      <c r="HRJ8" s="36"/>
      <c r="HRK8" s="36"/>
      <c r="HRL8" s="36"/>
      <c r="HRM8" s="36"/>
      <c r="HRN8" s="36"/>
      <c r="HRO8" s="36"/>
      <c r="HRP8" s="36"/>
      <c r="HRQ8" s="36"/>
      <c r="HRR8" s="36"/>
      <c r="HRS8" s="36"/>
      <c r="HRT8" s="36"/>
      <c r="HRU8" s="36"/>
      <c r="HRV8" s="36"/>
      <c r="HRW8" s="36"/>
      <c r="HRX8" s="36"/>
      <c r="HRY8" s="36"/>
      <c r="HRZ8" s="36"/>
      <c r="HSA8" s="36"/>
      <c r="HSB8" s="36"/>
      <c r="HSC8" s="36"/>
      <c r="HSD8" s="36"/>
      <c r="HSE8" s="36"/>
      <c r="HSF8" s="36"/>
      <c r="HSG8" s="36"/>
      <c r="HSH8" s="36"/>
      <c r="HSI8" s="36"/>
      <c r="HSJ8" s="36"/>
      <c r="HSK8" s="36"/>
      <c r="HSL8" s="36"/>
      <c r="HSM8" s="36"/>
      <c r="HSN8" s="36"/>
      <c r="HSO8" s="36"/>
      <c r="HSP8" s="36"/>
      <c r="HSQ8" s="36"/>
      <c r="HSR8" s="36"/>
      <c r="HSS8" s="36"/>
      <c r="HST8" s="36"/>
      <c r="HSU8" s="36"/>
      <c r="HSV8" s="36"/>
      <c r="HSW8" s="36"/>
      <c r="HSX8" s="36"/>
      <c r="HSY8" s="36"/>
      <c r="HSZ8" s="36"/>
      <c r="HTA8" s="36"/>
      <c r="HTB8" s="36"/>
      <c r="HTC8" s="36"/>
      <c r="HTD8" s="36"/>
      <c r="HTE8" s="36"/>
      <c r="HTF8" s="36"/>
      <c r="HTG8" s="36"/>
      <c r="HTH8" s="36"/>
      <c r="HTI8" s="36"/>
      <c r="HTJ8" s="36"/>
      <c r="HTK8" s="36"/>
      <c r="HTL8" s="36"/>
      <c r="HTM8" s="36"/>
      <c r="HTN8" s="36"/>
      <c r="HTO8" s="36"/>
      <c r="HTP8" s="36"/>
      <c r="HTQ8" s="36"/>
      <c r="HTR8" s="36"/>
      <c r="HTS8" s="36"/>
      <c r="HTT8" s="36"/>
      <c r="HTU8" s="36"/>
      <c r="HTV8" s="36"/>
      <c r="HTW8" s="36"/>
      <c r="HTX8" s="36"/>
      <c r="HTY8" s="36"/>
      <c r="HTZ8" s="36"/>
      <c r="HUA8" s="36"/>
      <c r="HUB8" s="36"/>
      <c r="HUC8" s="36"/>
      <c r="HUD8" s="36"/>
      <c r="HUE8" s="36"/>
      <c r="HUF8" s="36"/>
      <c r="HUG8" s="36"/>
      <c r="HUH8" s="36"/>
      <c r="HUI8" s="36"/>
      <c r="HUJ8" s="36"/>
      <c r="HUK8" s="36"/>
      <c r="HUL8" s="36"/>
      <c r="HUM8" s="36"/>
      <c r="HUN8" s="36"/>
      <c r="HUO8" s="36"/>
      <c r="HUP8" s="36"/>
      <c r="HUQ8" s="36"/>
      <c r="HUR8" s="36"/>
      <c r="HUS8" s="36"/>
      <c r="HUT8" s="36"/>
      <c r="HUU8" s="36"/>
      <c r="HUV8" s="36"/>
      <c r="HUW8" s="36"/>
      <c r="HUX8" s="36"/>
      <c r="HUY8" s="36"/>
      <c r="HUZ8" s="36"/>
      <c r="HVA8" s="36"/>
      <c r="HVB8" s="36"/>
      <c r="HVC8" s="36"/>
      <c r="HVD8" s="36"/>
      <c r="HVE8" s="36"/>
      <c r="HVF8" s="36"/>
      <c r="HVG8" s="36"/>
      <c r="HVH8" s="36"/>
      <c r="HVI8" s="36"/>
      <c r="HVJ8" s="36"/>
      <c r="HVK8" s="36"/>
      <c r="HVL8" s="36"/>
      <c r="HVM8" s="36"/>
      <c r="HVN8" s="36"/>
      <c r="HVO8" s="36"/>
      <c r="HVP8" s="36"/>
      <c r="HVQ8" s="36"/>
      <c r="HVR8" s="36"/>
      <c r="HVS8" s="36"/>
      <c r="HVT8" s="36"/>
      <c r="HVU8" s="36"/>
      <c r="HVV8" s="36"/>
      <c r="HVW8" s="36"/>
      <c r="HVX8" s="36"/>
      <c r="HVY8" s="36"/>
      <c r="HVZ8" s="36"/>
      <c r="HWA8" s="36"/>
      <c r="HWB8" s="36"/>
      <c r="HWC8" s="36"/>
      <c r="HWD8" s="36"/>
      <c r="HWE8" s="36"/>
      <c r="HWF8" s="36"/>
      <c r="HWG8" s="36"/>
      <c r="HWH8" s="36"/>
      <c r="HWI8" s="36"/>
      <c r="HWJ8" s="36"/>
      <c r="HWK8" s="36"/>
      <c r="HWL8" s="36"/>
      <c r="HWM8" s="36"/>
      <c r="HWN8" s="36"/>
      <c r="HWO8" s="36"/>
      <c r="HWP8" s="36"/>
      <c r="HWQ8" s="36"/>
      <c r="HWR8" s="36"/>
      <c r="HWS8" s="36"/>
      <c r="HWT8" s="36"/>
      <c r="HWU8" s="36"/>
      <c r="HWV8" s="36"/>
      <c r="HWW8" s="36"/>
      <c r="HWX8" s="36"/>
      <c r="HWY8" s="36"/>
      <c r="HWZ8" s="36"/>
      <c r="HXA8" s="36"/>
      <c r="HXB8" s="36"/>
      <c r="HXC8" s="36"/>
      <c r="HXD8" s="36"/>
      <c r="HXE8" s="36"/>
      <c r="HXF8" s="36"/>
      <c r="HXG8" s="36"/>
      <c r="HXH8" s="36"/>
      <c r="HXI8" s="36"/>
      <c r="HXJ8" s="36"/>
      <c r="HXK8" s="36"/>
      <c r="HXL8" s="36"/>
      <c r="HXM8" s="36"/>
      <c r="HXN8" s="36"/>
      <c r="HXO8" s="36"/>
      <c r="HXP8" s="36"/>
      <c r="HXQ8" s="36"/>
      <c r="HXR8" s="36"/>
      <c r="HXS8" s="36"/>
      <c r="HXT8" s="36"/>
      <c r="HXU8" s="36"/>
      <c r="HXV8" s="36"/>
      <c r="HXW8" s="36"/>
      <c r="HXX8" s="36"/>
      <c r="HXY8" s="36"/>
      <c r="HXZ8" s="36"/>
      <c r="HYA8" s="36"/>
      <c r="HYB8" s="36"/>
      <c r="HYC8" s="36"/>
      <c r="HYD8" s="36"/>
      <c r="HYE8" s="36"/>
      <c r="HYF8" s="36"/>
      <c r="HYG8" s="36"/>
      <c r="HYH8" s="36"/>
      <c r="HYI8" s="36"/>
      <c r="HYJ8" s="36"/>
      <c r="HYK8" s="36"/>
      <c r="HYL8" s="36"/>
      <c r="HYM8" s="36"/>
      <c r="HYN8" s="36"/>
      <c r="HYO8" s="36"/>
      <c r="HYP8" s="36"/>
      <c r="HYQ8" s="36"/>
      <c r="HYR8" s="36"/>
      <c r="HYS8" s="36"/>
      <c r="HYT8" s="36"/>
      <c r="HYU8" s="36"/>
      <c r="HYV8" s="36"/>
      <c r="HYW8" s="36"/>
      <c r="HYX8" s="36"/>
      <c r="HYY8" s="36"/>
      <c r="HYZ8" s="36"/>
      <c r="HZA8" s="36"/>
      <c r="HZB8" s="36"/>
      <c r="HZC8" s="36"/>
      <c r="HZD8" s="36"/>
      <c r="HZE8" s="36"/>
      <c r="HZF8" s="36"/>
      <c r="HZG8" s="36"/>
      <c r="HZH8" s="36"/>
      <c r="HZI8" s="36"/>
      <c r="HZJ8" s="36"/>
      <c r="HZK8" s="36"/>
      <c r="HZL8" s="36"/>
      <c r="HZM8" s="36"/>
      <c r="HZN8" s="36"/>
      <c r="HZO8" s="36"/>
      <c r="HZP8" s="36"/>
      <c r="HZQ8" s="36"/>
      <c r="HZR8" s="36"/>
      <c r="HZS8" s="36"/>
      <c r="HZT8" s="36"/>
      <c r="HZU8" s="36"/>
      <c r="HZV8" s="36"/>
      <c r="HZW8" s="36"/>
      <c r="HZX8" s="36"/>
      <c r="HZY8" s="36"/>
      <c r="HZZ8" s="36"/>
      <c r="IAA8" s="36"/>
      <c r="IAB8" s="36"/>
      <c r="IAC8" s="36"/>
      <c r="IAD8" s="36"/>
      <c r="IAE8" s="36"/>
      <c r="IAF8" s="36"/>
      <c r="IAG8" s="36"/>
      <c r="IAH8" s="36"/>
      <c r="IAI8" s="36"/>
      <c r="IAJ8" s="36"/>
      <c r="IAK8" s="36"/>
      <c r="IAL8" s="36"/>
      <c r="IAM8" s="36"/>
      <c r="IAN8" s="36"/>
      <c r="IAO8" s="36"/>
      <c r="IAP8" s="36"/>
      <c r="IAQ8" s="36"/>
      <c r="IAR8" s="36"/>
      <c r="IAS8" s="36"/>
      <c r="IAT8" s="36"/>
      <c r="IAU8" s="36"/>
      <c r="IAV8" s="36"/>
      <c r="IAW8" s="36"/>
      <c r="IAX8" s="36"/>
      <c r="IAY8" s="36"/>
      <c r="IAZ8" s="36"/>
      <c r="IBA8" s="36"/>
      <c r="IBB8" s="36"/>
      <c r="IBC8" s="36"/>
      <c r="IBD8" s="36"/>
      <c r="IBE8" s="36"/>
      <c r="IBF8" s="36"/>
      <c r="IBG8" s="36"/>
      <c r="IBH8" s="36"/>
      <c r="IBI8" s="36"/>
      <c r="IBJ8" s="36"/>
      <c r="IBK8" s="36"/>
      <c r="IBL8" s="36"/>
      <c r="IBM8" s="36"/>
      <c r="IBN8" s="36"/>
      <c r="IBO8" s="36"/>
      <c r="IBP8" s="36"/>
      <c r="IBQ8" s="36"/>
      <c r="IBR8" s="36"/>
      <c r="IBS8" s="36"/>
      <c r="IBT8" s="36"/>
      <c r="IBU8" s="36"/>
      <c r="IBV8" s="36"/>
      <c r="IBW8" s="36"/>
      <c r="IBX8" s="36"/>
      <c r="IBY8" s="36"/>
      <c r="IBZ8" s="36"/>
      <c r="ICA8" s="36"/>
      <c r="ICB8" s="36"/>
      <c r="ICC8" s="36"/>
      <c r="ICD8" s="36"/>
      <c r="ICE8" s="36"/>
      <c r="ICF8" s="36"/>
      <c r="ICG8" s="36"/>
      <c r="ICH8" s="36"/>
      <c r="ICI8" s="36"/>
      <c r="ICJ8" s="36"/>
      <c r="ICK8" s="36"/>
      <c r="ICL8" s="36"/>
      <c r="ICM8" s="36"/>
      <c r="ICN8" s="36"/>
      <c r="ICO8" s="36"/>
      <c r="ICP8" s="36"/>
      <c r="ICQ8" s="36"/>
      <c r="ICR8" s="36"/>
      <c r="ICS8" s="36"/>
      <c r="ICT8" s="36"/>
      <c r="ICU8" s="36"/>
      <c r="ICV8" s="36"/>
      <c r="ICW8" s="36"/>
      <c r="ICX8" s="36"/>
      <c r="ICY8" s="36"/>
      <c r="ICZ8" s="36"/>
      <c r="IDA8" s="36"/>
      <c r="IDB8" s="36"/>
      <c r="IDC8" s="36"/>
      <c r="IDD8" s="36"/>
      <c r="IDE8" s="36"/>
      <c r="IDF8" s="36"/>
      <c r="IDG8" s="36"/>
      <c r="IDH8" s="36"/>
      <c r="IDI8" s="36"/>
      <c r="IDJ8" s="36"/>
      <c r="IDK8" s="36"/>
      <c r="IDL8" s="36"/>
      <c r="IDM8" s="36"/>
      <c r="IDN8" s="36"/>
      <c r="IDO8" s="36"/>
      <c r="IDP8" s="36"/>
      <c r="IDQ8" s="36"/>
      <c r="IDR8" s="36"/>
      <c r="IDS8" s="36"/>
      <c r="IDT8" s="36"/>
      <c r="IDU8" s="36"/>
      <c r="IDV8" s="36"/>
      <c r="IDW8" s="36"/>
      <c r="IDX8" s="36"/>
      <c r="IDY8" s="36"/>
      <c r="IDZ8" s="36"/>
      <c r="IEA8" s="36"/>
      <c r="IEB8" s="36"/>
      <c r="IEC8" s="36"/>
      <c r="IED8" s="36"/>
      <c r="IEE8" s="36"/>
      <c r="IEF8" s="36"/>
      <c r="IEG8" s="36"/>
      <c r="IEH8" s="36"/>
      <c r="IEI8" s="36"/>
      <c r="IEJ8" s="36"/>
      <c r="IEK8" s="36"/>
      <c r="IEL8" s="36"/>
      <c r="IEM8" s="36"/>
      <c r="IEN8" s="36"/>
      <c r="IEO8" s="36"/>
      <c r="IEP8" s="36"/>
      <c r="IEQ8" s="36"/>
      <c r="IER8" s="36"/>
      <c r="IES8" s="36"/>
      <c r="IET8" s="36"/>
      <c r="IEU8" s="36"/>
      <c r="IEV8" s="36"/>
      <c r="IEW8" s="36"/>
      <c r="IEX8" s="36"/>
      <c r="IEY8" s="36"/>
      <c r="IEZ8" s="36"/>
      <c r="IFA8" s="36"/>
      <c r="IFB8" s="36"/>
      <c r="IFC8" s="36"/>
      <c r="IFD8" s="36"/>
      <c r="IFE8" s="36"/>
      <c r="IFF8" s="36"/>
      <c r="IFG8" s="36"/>
      <c r="IFH8" s="36"/>
      <c r="IFI8" s="36"/>
      <c r="IFJ8" s="36"/>
      <c r="IFK8" s="36"/>
      <c r="IFL8" s="36"/>
      <c r="IFM8" s="36"/>
      <c r="IFN8" s="36"/>
      <c r="IFO8" s="36"/>
      <c r="IFP8" s="36"/>
      <c r="IFQ8" s="36"/>
      <c r="IFR8" s="36"/>
      <c r="IFS8" s="36"/>
      <c r="IFT8" s="36"/>
      <c r="IFU8" s="36"/>
      <c r="IFV8" s="36"/>
      <c r="IFW8" s="36"/>
      <c r="IFX8" s="36"/>
      <c r="IFY8" s="36"/>
      <c r="IFZ8" s="36"/>
      <c r="IGA8" s="36"/>
      <c r="IGB8" s="36"/>
      <c r="IGC8" s="36"/>
      <c r="IGD8" s="36"/>
      <c r="IGE8" s="36"/>
      <c r="IGF8" s="36"/>
      <c r="IGG8" s="36"/>
      <c r="IGH8" s="36"/>
      <c r="IGI8" s="36"/>
      <c r="IGJ8" s="36"/>
      <c r="IGK8" s="36"/>
      <c r="IGL8" s="36"/>
      <c r="IGM8" s="36"/>
      <c r="IGN8" s="36"/>
      <c r="IGO8" s="36"/>
      <c r="IGP8" s="36"/>
      <c r="IGQ8" s="36"/>
      <c r="IGR8" s="36"/>
      <c r="IGS8" s="36"/>
      <c r="IGT8" s="36"/>
      <c r="IGU8" s="36"/>
      <c r="IGV8" s="36"/>
      <c r="IGW8" s="36"/>
      <c r="IGX8" s="36"/>
      <c r="IGY8" s="36"/>
      <c r="IGZ8" s="36"/>
      <c r="IHA8" s="36"/>
      <c r="IHB8" s="36"/>
      <c r="IHC8" s="36"/>
      <c r="IHD8" s="36"/>
      <c r="IHE8" s="36"/>
      <c r="IHF8" s="36"/>
      <c r="IHG8" s="36"/>
      <c r="IHH8" s="36"/>
      <c r="IHI8" s="36"/>
      <c r="IHJ8" s="36"/>
      <c r="IHK8" s="36"/>
      <c r="IHL8" s="36"/>
      <c r="IHM8" s="36"/>
      <c r="IHN8" s="36"/>
      <c r="IHO8" s="36"/>
      <c r="IHP8" s="36"/>
      <c r="IHQ8" s="36"/>
      <c r="IHR8" s="36"/>
      <c r="IHS8" s="36"/>
      <c r="IHT8" s="36"/>
      <c r="IHU8" s="36"/>
      <c r="IHV8" s="36"/>
      <c r="IHW8" s="36"/>
      <c r="IHX8" s="36"/>
      <c r="IHY8" s="36"/>
      <c r="IHZ8" s="36"/>
      <c r="IIA8" s="36"/>
      <c r="IIB8" s="36"/>
      <c r="IIC8" s="36"/>
      <c r="IID8" s="36"/>
      <c r="IIE8" s="36"/>
      <c r="IIF8" s="36"/>
      <c r="IIG8" s="36"/>
      <c r="IIH8" s="36"/>
      <c r="III8" s="36"/>
      <c r="IIJ8" s="36"/>
      <c r="IIK8" s="36"/>
      <c r="IIL8" s="36"/>
      <c r="IIM8" s="36"/>
      <c r="IIN8" s="36"/>
      <c r="IIO8" s="36"/>
      <c r="IIP8" s="36"/>
      <c r="IIQ8" s="36"/>
      <c r="IIR8" s="36"/>
      <c r="IIS8" s="36"/>
      <c r="IIT8" s="36"/>
      <c r="IIU8" s="36"/>
      <c r="IIV8" s="36"/>
      <c r="IIW8" s="36"/>
      <c r="IIX8" s="36"/>
      <c r="IIY8" s="36"/>
      <c r="IIZ8" s="36"/>
      <c r="IJA8" s="36"/>
      <c r="IJB8" s="36"/>
      <c r="IJC8" s="36"/>
      <c r="IJD8" s="36"/>
      <c r="IJE8" s="36"/>
      <c r="IJF8" s="36"/>
      <c r="IJG8" s="36"/>
      <c r="IJH8" s="36"/>
      <c r="IJI8" s="36"/>
      <c r="IJJ8" s="36"/>
      <c r="IJK8" s="36"/>
      <c r="IJL8" s="36"/>
      <c r="IJM8" s="36"/>
      <c r="IJN8" s="36"/>
      <c r="IJO8" s="36"/>
      <c r="IJP8" s="36"/>
      <c r="IJQ8" s="36"/>
      <c r="IJR8" s="36"/>
      <c r="IJS8" s="36"/>
      <c r="IJT8" s="36"/>
      <c r="IJU8" s="36"/>
      <c r="IJV8" s="36"/>
      <c r="IJW8" s="36"/>
      <c r="IJX8" s="36"/>
      <c r="IJY8" s="36"/>
      <c r="IJZ8" s="36"/>
      <c r="IKA8" s="36"/>
      <c r="IKB8" s="36"/>
      <c r="IKC8" s="36"/>
      <c r="IKD8" s="36"/>
      <c r="IKE8" s="36"/>
      <c r="IKF8" s="36"/>
      <c r="IKG8" s="36"/>
      <c r="IKH8" s="36"/>
      <c r="IKI8" s="36"/>
      <c r="IKJ8" s="36"/>
      <c r="IKK8" s="36"/>
      <c r="IKL8" s="36"/>
      <c r="IKM8" s="36"/>
      <c r="IKN8" s="36"/>
      <c r="IKO8" s="36"/>
      <c r="IKP8" s="36"/>
      <c r="IKQ8" s="36"/>
      <c r="IKR8" s="36"/>
      <c r="IKS8" s="36"/>
      <c r="IKT8" s="36"/>
      <c r="IKU8" s="36"/>
      <c r="IKV8" s="36"/>
      <c r="IKW8" s="36"/>
      <c r="IKX8" s="36"/>
      <c r="IKY8" s="36"/>
      <c r="IKZ8" s="36"/>
      <c r="ILA8" s="36"/>
      <c r="ILB8" s="36"/>
      <c r="ILC8" s="36"/>
      <c r="ILD8" s="36"/>
      <c r="ILE8" s="36"/>
      <c r="ILF8" s="36"/>
      <c r="ILG8" s="36"/>
      <c r="ILH8" s="36"/>
      <c r="ILI8" s="36"/>
      <c r="ILJ8" s="36"/>
      <c r="ILK8" s="36"/>
      <c r="ILL8" s="36"/>
      <c r="ILM8" s="36"/>
      <c r="ILN8" s="36"/>
      <c r="ILO8" s="36"/>
      <c r="ILP8" s="36"/>
      <c r="ILQ8" s="36"/>
      <c r="ILR8" s="36"/>
      <c r="ILS8" s="36"/>
      <c r="ILT8" s="36"/>
      <c r="ILU8" s="36"/>
      <c r="ILV8" s="36"/>
      <c r="ILW8" s="36"/>
      <c r="ILX8" s="36"/>
      <c r="ILY8" s="36"/>
      <c r="ILZ8" s="36"/>
      <c r="IMA8" s="36"/>
      <c r="IMB8" s="36"/>
      <c r="IMC8" s="36"/>
      <c r="IMD8" s="36"/>
      <c r="IME8" s="36"/>
      <c r="IMF8" s="36"/>
      <c r="IMG8" s="36"/>
      <c r="IMH8" s="36"/>
      <c r="IMI8" s="36"/>
      <c r="IMJ8" s="36"/>
      <c r="IMK8" s="36"/>
      <c r="IML8" s="36"/>
      <c r="IMM8" s="36"/>
      <c r="IMN8" s="36"/>
      <c r="IMO8" s="36"/>
      <c r="IMP8" s="36"/>
      <c r="IMQ8" s="36"/>
      <c r="IMR8" s="36"/>
      <c r="IMS8" s="36"/>
      <c r="IMT8" s="36"/>
      <c r="IMU8" s="36"/>
      <c r="IMV8" s="36"/>
      <c r="IMW8" s="36"/>
      <c r="IMX8" s="36"/>
      <c r="IMY8" s="36"/>
      <c r="IMZ8" s="36"/>
      <c r="INA8" s="36"/>
      <c r="INB8" s="36"/>
      <c r="INC8" s="36"/>
      <c r="IND8" s="36"/>
      <c r="INE8" s="36"/>
      <c r="INF8" s="36"/>
      <c r="ING8" s="36"/>
      <c r="INH8" s="36"/>
      <c r="INI8" s="36"/>
      <c r="INJ8" s="36"/>
      <c r="INK8" s="36"/>
      <c r="INL8" s="36"/>
      <c r="INM8" s="36"/>
      <c r="INN8" s="36"/>
      <c r="INO8" s="36"/>
      <c r="INP8" s="36"/>
      <c r="INQ8" s="36"/>
      <c r="INR8" s="36"/>
      <c r="INS8" s="36"/>
      <c r="INT8" s="36"/>
      <c r="INU8" s="36"/>
      <c r="INV8" s="36"/>
      <c r="INW8" s="36"/>
      <c r="INX8" s="36"/>
      <c r="INY8" s="36"/>
      <c r="INZ8" s="36"/>
      <c r="IOA8" s="36"/>
      <c r="IOB8" s="36"/>
      <c r="IOC8" s="36"/>
      <c r="IOD8" s="36"/>
      <c r="IOE8" s="36"/>
      <c r="IOF8" s="36"/>
      <c r="IOG8" s="36"/>
      <c r="IOH8" s="36"/>
      <c r="IOI8" s="36"/>
      <c r="IOJ8" s="36"/>
      <c r="IOK8" s="36"/>
      <c r="IOL8" s="36"/>
      <c r="IOM8" s="36"/>
      <c r="ION8" s="36"/>
      <c r="IOO8" s="36"/>
      <c r="IOP8" s="36"/>
      <c r="IOQ8" s="36"/>
      <c r="IOR8" s="36"/>
      <c r="IOS8" s="36"/>
      <c r="IOT8" s="36"/>
      <c r="IOU8" s="36"/>
      <c r="IOV8" s="36"/>
      <c r="IOW8" s="36"/>
      <c r="IOX8" s="36"/>
      <c r="IOY8" s="36"/>
      <c r="IOZ8" s="36"/>
      <c r="IPA8" s="36"/>
      <c r="IPB8" s="36"/>
      <c r="IPC8" s="36"/>
      <c r="IPD8" s="36"/>
      <c r="IPE8" s="36"/>
      <c r="IPF8" s="36"/>
      <c r="IPG8" s="36"/>
      <c r="IPH8" s="36"/>
      <c r="IPI8" s="36"/>
      <c r="IPJ8" s="36"/>
      <c r="IPK8" s="36"/>
      <c r="IPL8" s="36"/>
      <c r="IPM8" s="36"/>
      <c r="IPN8" s="36"/>
      <c r="IPO8" s="36"/>
      <c r="IPP8" s="36"/>
      <c r="IPQ8" s="36"/>
      <c r="IPR8" s="36"/>
      <c r="IPS8" s="36"/>
      <c r="IPT8" s="36"/>
      <c r="IPU8" s="36"/>
      <c r="IPV8" s="36"/>
      <c r="IPW8" s="36"/>
      <c r="IPX8" s="36"/>
      <c r="IPY8" s="36"/>
      <c r="IPZ8" s="36"/>
      <c r="IQA8" s="36"/>
      <c r="IQB8" s="36"/>
      <c r="IQC8" s="36"/>
      <c r="IQD8" s="36"/>
      <c r="IQE8" s="36"/>
      <c r="IQF8" s="36"/>
      <c r="IQG8" s="36"/>
      <c r="IQH8" s="36"/>
      <c r="IQI8" s="36"/>
      <c r="IQJ8" s="36"/>
      <c r="IQK8" s="36"/>
      <c r="IQL8" s="36"/>
      <c r="IQM8" s="36"/>
      <c r="IQN8" s="36"/>
      <c r="IQO8" s="36"/>
      <c r="IQP8" s="36"/>
      <c r="IQQ8" s="36"/>
      <c r="IQR8" s="36"/>
      <c r="IQS8" s="36"/>
      <c r="IQT8" s="36"/>
      <c r="IQU8" s="36"/>
      <c r="IQV8" s="36"/>
      <c r="IQW8" s="36"/>
      <c r="IQX8" s="36"/>
      <c r="IQY8" s="36"/>
      <c r="IQZ8" s="36"/>
      <c r="IRA8" s="36"/>
      <c r="IRB8" s="36"/>
      <c r="IRC8" s="36"/>
      <c r="IRD8" s="36"/>
      <c r="IRE8" s="36"/>
      <c r="IRF8" s="36"/>
      <c r="IRG8" s="36"/>
      <c r="IRH8" s="36"/>
      <c r="IRI8" s="36"/>
      <c r="IRJ8" s="36"/>
      <c r="IRK8" s="36"/>
      <c r="IRL8" s="36"/>
      <c r="IRM8" s="36"/>
      <c r="IRN8" s="36"/>
      <c r="IRO8" s="36"/>
      <c r="IRP8" s="36"/>
      <c r="IRQ8" s="36"/>
      <c r="IRR8" s="36"/>
      <c r="IRS8" s="36"/>
      <c r="IRT8" s="36"/>
      <c r="IRU8" s="36"/>
      <c r="IRV8" s="36"/>
      <c r="IRW8" s="36"/>
      <c r="IRX8" s="36"/>
      <c r="IRY8" s="36"/>
      <c r="IRZ8" s="36"/>
      <c r="ISA8" s="36"/>
      <c r="ISB8" s="36"/>
      <c r="ISC8" s="36"/>
      <c r="ISD8" s="36"/>
      <c r="ISE8" s="36"/>
      <c r="ISF8" s="36"/>
      <c r="ISG8" s="36"/>
      <c r="ISH8" s="36"/>
      <c r="ISI8" s="36"/>
      <c r="ISJ8" s="36"/>
      <c r="ISK8" s="36"/>
      <c r="ISL8" s="36"/>
      <c r="ISM8" s="36"/>
      <c r="ISN8" s="36"/>
      <c r="ISO8" s="36"/>
      <c r="ISP8" s="36"/>
      <c r="ISQ8" s="36"/>
      <c r="ISR8" s="36"/>
      <c r="ISS8" s="36"/>
      <c r="IST8" s="36"/>
      <c r="ISU8" s="36"/>
      <c r="ISV8" s="36"/>
      <c r="ISW8" s="36"/>
      <c r="ISX8" s="36"/>
      <c r="ISY8" s="36"/>
      <c r="ISZ8" s="36"/>
      <c r="ITA8" s="36"/>
      <c r="ITB8" s="36"/>
      <c r="ITC8" s="36"/>
      <c r="ITD8" s="36"/>
      <c r="ITE8" s="36"/>
      <c r="ITF8" s="36"/>
      <c r="ITG8" s="36"/>
      <c r="ITH8" s="36"/>
      <c r="ITI8" s="36"/>
      <c r="ITJ8" s="36"/>
      <c r="ITK8" s="36"/>
      <c r="ITL8" s="36"/>
      <c r="ITM8" s="36"/>
      <c r="ITN8" s="36"/>
      <c r="ITO8" s="36"/>
      <c r="ITP8" s="36"/>
      <c r="ITQ8" s="36"/>
      <c r="ITR8" s="36"/>
      <c r="ITS8" s="36"/>
      <c r="ITT8" s="36"/>
      <c r="ITU8" s="36"/>
      <c r="ITV8" s="36"/>
      <c r="ITW8" s="36"/>
      <c r="ITX8" s="36"/>
      <c r="ITY8" s="36"/>
      <c r="ITZ8" s="36"/>
      <c r="IUA8" s="36"/>
      <c r="IUB8" s="36"/>
      <c r="IUC8" s="36"/>
      <c r="IUD8" s="36"/>
      <c r="IUE8" s="36"/>
      <c r="IUF8" s="36"/>
      <c r="IUG8" s="36"/>
      <c r="IUH8" s="36"/>
      <c r="IUI8" s="36"/>
      <c r="IUJ8" s="36"/>
      <c r="IUK8" s="36"/>
      <c r="IUL8" s="36"/>
      <c r="IUM8" s="36"/>
      <c r="IUN8" s="36"/>
      <c r="IUO8" s="36"/>
      <c r="IUP8" s="36"/>
      <c r="IUQ8" s="36"/>
      <c r="IUR8" s="36"/>
      <c r="IUS8" s="36"/>
      <c r="IUT8" s="36"/>
      <c r="IUU8" s="36"/>
      <c r="IUV8" s="36"/>
      <c r="IUW8" s="36"/>
      <c r="IUX8" s="36"/>
      <c r="IUY8" s="36"/>
      <c r="IUZ8" s="36"/>
      <c r="IVA8" s="36"/>
      <c r="IVB8" s="36"/>
      <c r="IVC8" s="36"/>
      <c r="IVD8" s="36"/>
      <c r="IVE8" s="36"/>
      <c r="IVF8" s="36"/>
      <c r="IVG8" s="36"/>
      <c r="IVH8" s="36"/>
      <c r="IVI8" s="36"/>
      <c r="IVJ8" s="36"/>
      <c r="IVK8" s="36"/>
      <c r="IVL8" s="36"/>
      <c r="IVM8" s="36"/>
      <c r="IVN8" s="36"/>
      <c r="IVO8" s="36"/>
      <c r="IVP8" s="36"/>
      <c r="IVQ8" s="36"/>
      <c r="IVR8" s="36"/>
      <c r="IVS8" s="36"/>
      <c r="IVT8" s="36"/>
      <c r="IVU8" s="36"/>
      <c r="IVV8" s="36"/>
      <c r="IVW8" s="36"/>
      <c r="IVX8" s="36"/>
      <c r="IVY8" s="36"/>
      <c r="IVZ8" s="36"/>
      <c r="IWA8" s="36"/>
      <c r="IWB8" s="36"/>
      <c r="IWC8" s="36"/>
      <c r="IWD8" s="36"/>
      <c r="IWE8" s="36"/>
      <c r="IWF8" s="36"/>
      <c r="IWG8" s="36"/>
      <c r="IWH8" s="36"/>
      <c r="IWI8" s="36"/>
      <c r="IWJ8" s="36"/>
      <c r="IWK8" s="36"/>
      <c r="IWL8" s="36"/>
      <c r="IWM8" s="36"/>
      <c r="IWN8" s="36"/>
      <c r="IWO8" s="36"/>
      <c r="IWP8" s="36"/>
      <c r="IWQ8" s="36"/>
      <c r="IWR8" s="36"/>
      <c r="IWS8" s="36"/>
      <c r="IWT8" s="36"/>
      <c r="IWU8" s="36"/>
      <c r="IWV8" s="36"/>
      <c r="IWW8" s="36"/>
      <c r="IWX8" s="36"/>
      <c r="IWY8" s="36"/>
      <c r="IWZ8" s="36"/>
      <c r="IXA8" s="36"/>
      <c r="IXB8" s="36"/>
      <c r="IXC8" s="36"/>
      <c r="IXD8" s="36"/>
      <c r="IXE8" s="36"/>
      <c r="IXF8" s="36"/>
      <c r="IXG8" s="36"/>
      <c r="IXH8" s="36"/>
      <c r="IXI8" s="36"/>
      <c r="IXJ8" s="36"/>
      <c r="IXK8" s="36"/>
      <c r="IXL8" s="36"/>
      <c r="IXM8" s="36"/>
      <c r="IXN8" s="36"/>
      <c r="IXO8" s="36"/>
      <c r="IXP8" s="36"/>
      <c r="IXQ8" s="36"/>
      <c r="IXR8" s="36"/>
      <c r="IXS8" s="36"/>
      <c r="IXT8" s="36"/>
      <c r="IXU8" s="36"/>
      <c r="IXV8" s="36"/>
      <c r="IXW8" s="36"/>
      <c r="IXX8" s="36"/>
      <c r="IXY8" s="36"/>
      <c r="IXZ8" s="36"/>
      <c r="IYA8" s="36"/>
      <c r="IYB8" s="36"/>
      <c r="IYC8" s="36"/>
      <c r="IYD8" s="36"/>
      <c r="IYE8" s="36"/>
      <c r="IYF8" s="36"/>
      <c r="IYG8" s="36"/>
      <c r="IYH8" s="36"/>
      <c r="IYI8" s="36"/>
      <c r="IYJ8" s="36"/>
      <c r="IYK8" s="36"/>
      <c r="IYL8" s="36"/>
      <c r="IYM8" s="36"/>
      <c r="IYN8" s="36"/>
      <c r="IYO8" s="36"/>
      <c r="IYP8" s="36"/>
      <c r="IYQ8" s="36"/>
      <c r="IYR8" s="36"/>
      <c r="IYS8" s="36"/>
      <c r="IYT8" s="36"/>
      <c r="IYU8" s="36"/>
      <c r="IYV8" s="36"/>
      <c r="IYW8" s="36"/>
      <c r="IYX8" s="36"/>
      <c r="IYY8" s="36"/>
      <c r="IYZ8" s="36"/>
      <c r="IZA8" s="36"/>
      <c r="IZB8" s="36"/>
      <c r="IZC8" s="36"/>
      <c r="IZD8" s="36"/>
      <c r="IZE8" s="36"/>
      <c r="IZF8" s="36"/>
      <c r="IZG8" s="36"/>
      <c r="IZH8" s="36"/>
      <c r="IZI8" s="36"/>
      <c r="IZJ8" s="36"/>
      <c r="IZK8" s="36"/>
      <c r="IZL8" s="36"/>
      <c r="IZM8" s="36"/>
      <c r="IZN8" s="36"/>
      <c r="IZO8" s="36"/>
      <c r="IZP8" s="36"/>
      <c r="IZQ8" s="36"/>
      <c r="IZR8" s="36"/>
      <c r="IZS8" s="36"/>
      <c r="IZT8" s="36"/>
      <c r="IZU8" s="36"/>
      <c r="IZV8" s="36"/>
      <c r="IZW8" s="36"/>
      <c r="IZX8" s="36"/>
      <c r="IZY8" s="36"/>
      <c r="IZZ8" s="36"/>
      <c r="JAA8" s="36"/>
      <c r="JAB8" s="36"/>
      <c r="JAC8" s="36"/>
      <c r="JAD8" s="36"/>
      <c r="JAE8" s="36"/>
      <c r="JAF8" s="36"/>
      <c r="JAG8" s="36"/>
      <c r="JAH8" s="36"/>
      <c r="JAI8" s="36"/>
      <c r="JAJ8" s="36"/>
      <c r="JAK8" s="36"/>
      <c r="JAL8" s="36"/>
      <c r="JAM8" s="36"/>
      <c r="JAN8" s="36"/>
      <c r="JAO8" s="36"/>
      <c r="JAP8" s="36"/>
      <c r="JAQ8" s="36"/>
      <c r="JAR8" s="36"/>
      <c r="JAS8" s="36"/>
      <c r="JAT8" s="36"/>
      <c r="JAU8" s="36"/>
      <c r="JAV8" s="36"/>
      <c r="JAW8" s="36"/>
      <c r="JAX8" s="36"/>
      <c r="JAY8" s="36"/>
      <c r="JAZ8" s="36"/>
      <c r="JBA8" s="36"/>
      <c r="JBB8" s="36"/>
      <c r="JBC8" s="36"/>
      <c r="JBD8" s="36"/>
      <c r="JBE8" s="36"/>
      <c r="JBF8" s="36"/>
      <c r="JBG8" s="36"/>
      <c r="JBH8" s="36"/>
      <c r="JBI8" s="36"/>
      <c r="JBJ8" s="36"/>
      <c r="JBK8" s="36"/>
      <c r="JBL8" s="36"/>
      <c r="JBM8" s="36"/>
      <c r="JBN8" s="36"/>
      <c r="JBO8" s="36"/>
      <c r="JBP8" s="36"/>
      <c r="JBQ8" s="36"/>
      <c r="JBR8" s="36"/>
      <c r="JBS8" s="36"/>
      <c r="JBT8" s="36"/>
      <c r="JBU8" s="36"/>
      <c r="JBV8" s="36"/>
      <c r="JBW8" s="36"/>
      <c r="JBX8" s="36"/>
      <c r="JBY8" s="36"/>
      <c r="JBZ8" s="36"/>
      <c r="JCA8" s="36"/>
      <c r="JCB8" s="36"/>
      <c r="JCC8" s="36"/>
      <c r="JCD8" s="36"/>
      <c r="JCE8" s="36"/>
      <c r="JCF8" s="36"/>
      <c r="JCG8" s="36"/>
      <c r="JCH8" s="36"/>
      <c r="JCI8" s="36"/>
      <c r="JCJ8" s="36"/>
      <c r="JCK8" s="36"/>
      <c r="JCL8" s="36"/>
      <c r="JCM8" s="36"/>
      <c r="JCN8" s="36"/>
      <c r="JCO8" s="36"/>
      <c r="JCP8" s="36"/>
      <c r="JCQ8" s="36"/>
      <c r="JCR8" s="36"/>
      <c r="JCS8" s="36"/>
      <c r="JCT8" s="36"/>
      <c r="JCU8" s="36"/>
      <c r="JCV8" s="36"/>
      <c r="JCW8" s="36"/>
      <c r="JCX8" s="36"/>
      <c r="JCY8" s="36"/>
      <c r="JCZ8" s="36"/>
      <c r="JDA8" s="36"/>
      <c r="JDB8" s="36"/>
      <c r="JDC8" s="36"/>
      <c r="JDD8" s="36"/>
      <c r="JDE8" s="36"/>
      <c r="JDF8" s="36"/>
      <c r="JDG8" s="36"/>
      <c r="JDH8" s="36"/>
      <c r="JDI8" s="36"/>
      <c r="JDJ8" s="36"/>
      <c r="JDK8" s="36"/>
      <c r="JDL8" s="36"/>
      <c r="JDM8" s="36"/>
      <c r="JDN8" s="36"/>
      <c r="JDO8" s="36"/>
      <c r="JDP8" s="36"/>
      <c r="JDQ8" s="36"/>
      <c r="JDR8" s="36"/>
      <c r="JDS8" s="36"/>
      <c r="JDT8" s="36"/>
      <c r="JDU8" s="36"/>
      <c r="JDV8" s="36"/>
      <c r="JDW8" s="36"/>
      <c r="JDX8" s="36"/>
      <c r="JDY8" s="36"/>
      <c r="JDZ8" s="36"/>
      <c r="JEA8" s="36"/>
      <c r="JEB8" s="36"/>
      <c r="JEC8" s="36"/>
      <c r="JED8" s="36"/>
      <c r="JEE8" s="36"/>
      <c r="JEF8" s="36"/>
      <c r="JEG8" s="36"/>
      <c r="JEH8" s="36"/>
      <c r="JEI8" s="36"/>
      <c r="JEJ8" s="36"/>
      <c r="JEK8" s="36"/>
      <c r="JEL8" s="36"/>
      <c r="JEM8" s="36"/>
      <c r="JEN8" s="36"/>
      <c r="JEO8" s="36"/>
      <c r="JEP8" s="36"/>
      <c r="JEQ8" s="36"/>
      <c r="JER8" s="36"/>
      <c r="JES8" s="36"/>
      <c r="JET8" s="36"/>
      <c r="JEU8" s="36"/>
      <c r="JEV8" s="36"/>
      <c r="JEW8" s="36"/>
      <c r="JEX8" s="36"/>
      <c r="JEY8" s="36"/>
      <c r="JEZ8" s="36"/>
      <c r="JFA8" s="36"/>
      <c r="JFB8" s="36"/>
      <c r="JFC8" s="36"/>
      <c r="JFD8" s="36"/>
      <c r="JFE8" s="36"/>
      <c r="JFF8" s="36"/>
      <c r="JFG8" s="36"/>
      <c r="JFH8" s="36"/>
      <c r="JFI8" s="36"/>
      <c r="JFJ8" s="36"/>
      <c r="JFK8" s="36"/>
      <c r="JFL8" s="36"/>
      <c r="JFM8" s="36"/>
      <c r="JFN8" s="36"/>
      <c r="JFO8" s="36"/>
      <c r="JFP8" s="36"/>
      <c r="JFQ8" s="36"/>
      <c r="JFR8" s="36"/>
      <c r="JFS8" s="36"/>
      <c r="JFT8" s="36"/>
      <c r="JFU8" s="36"/>
      <c r="JFV8" s="36"/>
      <c r="JFW8" s="36"/>
      <c r="JFX8" s="36"/>
      <c r="JFY8" s="36"/>
      <c r="JFZ8" s="36"/>
      <c r="JGA8" s="36"/>
      <c r="JGB8" s="36"/>
      <c r="JGC8" s="36"/>
      <c r="JGD8" s="36"/>
      <c r="JGE8" s="36"/>
      <c r="JGF8" s="36"/>
      <c r="JGG8" s="36"/>
      <c r="JGH8" s="36"/>
      <c r="JGI8" s="36"/>
      <c r="JGJ8" s="36"/>
      <c r="JGK8" s="36"/>
      <c r="JGL8" s="36"/>
      <c r="JGM8" s="36"/>
      <c r="JGN8" s="36"/>
      <c r="JGO8" s="36"/>
      <c r="JGP8" s="36"/>
      <c r="JGQ8" s="36"/>
      <c r="JGR8" s="36"/>
      <c r="JGS8" s="36"/>
      <c r="JGT8" s="36"/>
      <c r="JGU8" s="36"/>
      <c r="JGV8" s="36"/>
      <c r="JGW8" s="36"/>
      <c r="JGX8" s="36"/>
      <c r="JGY8" s="36"/>
      <c r="JGZ8" s="36"/>
      <c r="JHA8" s="36"/>
      <c r="JHB8" s="36"/>
      <c r="JHC8" s="36"/>
      <c r="JHD8" s="36"/>
      <c r="JHE8" s="36"/>
      <c r="JHF8" s="36"/>
      <c r="JHG8" s="36"/>
      <c r="JHH8" s="36"/>
      <c r="JHI8" s="36"/>
      <c r="JHJ8" s="36"/>
      <c r="JHK8" s="36"/>
      <c r="JHL8" s="36"/>
      <c r="JHM8" s="36"/>
      <c r="JHN8" s="36"/>
      <c r="JHO8" s="36"/>
      <c r="JHP8" s="36"/>
      <c r="JHQ8" s="36"/>
      <c r="JHR8" s="36"/>
      <c r="JHS8" s="36"/>
      <c r="JHT8" s="36"/>
      <c r="JHU8" s="36"/>
      <c r="JHV8" s="36"/>
      <c r="JHW8" s="36"/>
      <c r="JHX8" s="36"/>
      <c r="JHY8" s="36"/>
      <c r="JHZ8" s="36"/>
      <c r="JIA8" s="36"/>
      <c r="JIB8" s="36"/>
      <c r="JIC8" s="36"/>
      <c r="JID8" s="36"/>
      <c r="JIE8" s="36"/>
      <c r="JIF8" s="36"/>
      <c r="JIG8" s="36"/>
      <c r="JIH8" s="36"/>
      <c r="JII8" s="36"/>
      <c r="JIJ8" s="36"/>
      <c r="JIK8" s="36"/>
      <c r="JIL8" s="36"/>
      <c r="JIM8" s="36"/>
      <c r="JIN8" s="36"/>
      <c r="JIO8" s="36"/>
      <c r="JIP8" s="36"/>
      <c r="JIQ8" s="36"/>
      <c r="JIR8" s="36"/>
      <c r="JIS8" s="36"/>
      <c r="JIT8" s="36"/>
      <c r="JIU8" s="36"/>
      <c r="JIV8" s="36"/>
      <c r="JIW8" s="36"/>
      <c r="JIX8" s="36"/>
      <c r="JIY8" s="36"/>
      <c r="JIZ8" s="36"/>
      <c r="JJA8" s="36"/>
      <c r="JJB8" s="36"/>
      <c r="JJC8" s="36"/>
      <c r="JJD8" s="36"/>
      <c r="JJE8" s="36"/>
      <c r="JJF8" s="36"/>
      <c r="JJG8" s="36"/>
      <c r="JJH8" s="36"/>
      <c r="JJI8" s="36"/>
      <c r="JJJ8" s="36"/>
      <c r="JJK8" s="36"/>
      <c r="JJL8" s="36"/>
      <c r="JJM8" s="36"/>
      <c r="JJN8" s="36"/>
      <c r="JJO8" s="36"/>
      <c r="JJP8" s="36"/>
      <c r="JJQ8" s="36"/>
      <c r="JJR8" s="36"/>
      <c r="JJS8" s="36"/>
      <c r="JJT8" s="36"/>
      <c r="JJU8" s="36"/>
      <c r="JJV8" s="36"/>
      <c r="JJW8" s="36"/>
      <c r="JJX8" s="36"/>
      <c r="JJY8" s="36"/>
      <c r="JJZ8" s="36"/>
      <c r="JKA8" s="36"/>
      <c r="JKB8" s="36"/>
      <c r="JKC8" s="36"/>
      <c r="JKD8" s="36"/>
      <c r="JKE8" s="36"/>
      <c r="JKF8" s="36"/>
      <c r="JKG8" s="36"/>
      <c r="JKH8" s="36"/>
      <c r="JKI8" s="36"/>
      <c r="JKJ8" s="36"/>
      <c r="JKK8" s="36"/>
      <c r="JKL8" s="36"/>
      <c r="JKM8" s="36"/>
      <c r="JKN8" s="36"/>
      <c r="JKO8" s="36"/>
      <c r="JKP8" s="36"/>
      <c r="JKQ8" s="36"/>
      <c r="JKR8" s="36"/>
      <c r="JKS8" s="36"/>
      <c r="JKT8" s="36"/>
      <c r="JKU8" s="36"/>
      <c r="JKV8" s="36"/>
      <c r="JKW8" s="36"/>
      <c r="JKX8" s="36"/>
      <c r="JKY8" s="36"/>
      <c r="JKZ8" s="36"/>
      <c r="JLA8" s="36"/>
      <c r="JLB8" s="36"/>
      <c r="JLC8" s="36"/>
      <c r="JLD8" s="36"/>
      <c r="JLE8" s="36"/>
      <c r="JLF8" s="36"/>
      <c r="JLG8" s="36"/>
      <c r="JLH8" s="36"/>
      <c r="JLI8" s="36"/>
      <c r="JLJ8" s="36"/>
      <c r="JLK8" s="36"/>
      <c r="JLL8" s="36"/>
      <c r="JLM8" s="36"/>
      <c r="JLN8" s="36"/>
      <c r="JLO8" s="36"/>
      <c r="JLP8" s="36"/>
      <c r="JLQ8" s="36"/>
      <c r="JLR8" s="36"/>
      <c r="JLS8" s="36"/>
      <c r="JLT8" s="36"/>
      <c r="JLU8" s="36"/>
      <c r="JLV8" s="36"/>
      <c r="JLW8" s="36"/>
      <c r="JLX8" s="36"/>
      <c r="JLY8" s="36"/>
      <c r="JLZ8" s="36"/>
      <c r="JMA8" s="36"/>
      <c r="JMB8" s="36"/>
      <c r="JMC8" s="36"/>
      <c r="JMD8" s="36"/>
      <c r="JME8" s="36"/>
      <c r="JMF8" s="36"/>
      <c r="JMG8" s="36"/>
      <c r="JMH8" s="36"/>
      <c r="JMI8" s="36"/>
      <c r="JMJ8" s="36"/>
      <c r="JMK8" s="36"/>
      <c r="JML8" s="36"/>
      <c r="JMM8" s="36"/>
      <c r="JMN8" s="36"/>
      <c r="JMO8" s="36"/>
      <c r="JMP8" s="36"/>
      <c r="JMQ8" s="36"/>
      <c r="JMR8" s="36"/>
      <c r="JMS8" s="36"/>
      <c r="JMT8" s="36"/>
      <c r="JMU8" s="36"/>
      <c r="JMV8" s="36"/>
      <c r="JMW8" s="36"/>
      <c r="JMX8" s="36"/>
      <c r="JMY8" s="36"/>
      <c r="JMZ8" s="36"/>
      <c r="JNA8" s="36"/>
      <c r="JNB8" s="36"/>
      <c r="JNC8" s="36"/>
      <c r="JND8" s="36"/>
      <c r="JNE8" s="36"/>
      <c r="JNF8" s="36"/>
      <c r="JNG8" s="36"/>
      <c r="JNH8" s="36"/>
      <c r="JNI8" s="36"/>
      <c r="JNJ8" s="36"/>
      <c r="JNK8" s="36"/>
      <c r="JNL8" s="36"/>
      <c r="JNM8" s="36"/>
      <c r="JNN8" s="36"/>
      <c r="JNO8" s="36"/>
      <c r="JNP8" s="36"/>
      <c r="JNQ8" s="36"/>
      <c r="JNR8" s="36"/>
      <c r="JNS8" s="36"/>
      <c r="JNT8" s="36"/>
      <c r="JNU8" s="36"/>
      <c r="JNV8" s="36"/>
      <c r="JNW8" s="36"/>
      <c r="JNX8" s="36"/>
      <c r="JNY8" s="36"/>
      <c r="JNZ8" s="36"/>
      <c r="JOA8" s="36"/>
      <c r="JOB8" s="36"/>
      <c r="JOC8" s="36"/>
      <c r="JOD8" s="36"/>
      <c r="JOE8" s="36"/>
      <c r="JOF8" s="36"/>
      <c r="JOG8" s="36"/>
      <c r="JOH8" s="36"/>
      <c r="JOI8" s="36"/>
      <c r="JOJ8" s="36"/>
      <c r="JOK8" s="36"/>
      <c r="JOL8" s="36"/>
      <c r="JOM8" s="36"/>
      <c r="JON8" s="36"/>
      <c r="JOO8" s="36"/>
      <c r="JOP8" s="36"/>
      <c r="JOQ8" s="36"/>
      <c r="JOR8" s="36"/>
      <c r="JOS8" s="36"/>
      <c r="JOT8" s="36"/>
      <c r="JOU8" s="36"/>
      <c r="JOV8" s="36"/>
      <c r="JOW8" s="36"/>
      <c r="JOX8" s="36"/>
      <c r="JOY8" s="36"/>
      <c r="JOZ8" s="36"/>
      <c r="JPA8" s="36"/>
      <c r="JPB8" s="36"/>
      <c r="JPC8" s="36"/>
      <c r="JPD8" s="36"/>
      <c r="JPE8" s="36"/>
      <c r="JPF8" s="36"/>
      <c r="JPG8" s="36"/>
      <c r="JPH8" s="36"/>
      <c r="JPI8" s="36"/>
      <c r="JPJ8" s="36"/>
      <c r="JPK8" s="36"/>
      <c r="JPL8" s="36"/>
      <c r="JPM8" s="36"/>
      <c r="JPN8" s="36"/>
      <c r="JPO8" s="36"/>
      <c r="JPP8" s="36"/>
      <c r="JPQ8" s="36"/>
      <c r="JPR8" s="36"/>
      <c r="JPS8" s="36"/>
      <c r="JPT8" s="36"/>
      <c r="JPU8" s="36"/>
      <c r="JPV8" s="36"/>
      <c r="JPW8" s="36"/>
      <c r="JPX8" s="36"/>
      <c r="JPY8" s="36"/>
      <c r="JPZ8" s="36"/>
      <c r="JQA8" s="36"/>
      <c r="JQB8" s="36"/>
      <c r="JQC8" s="36"/>
      <c r="JQD8" s="36"/>
      <c r="JQE8" s="36"/>
      <c r="JQF8" s="36"/>
      <c r="JQG8" s="36"/>
      <c r="JQH8" s="36"/>
      <c r="JQI8" s="36"/>
      <c r="JQJ8" s="36"/>
      <c r="JQK8" s="36"/>
      <c r="JQL8" s="36"/>
      <c r="JQM8" s="36"/>
      <c r="JQN8" s="36"/>
      <c r="JQO8" s="36"/>
      <c r="JQP8" s="36"/>
      <c r="JQQ8" s="36"/>
      <c r="JQR8" s="36"/>
      <c r="JQS8" s="36"/>
      <c r="JQT8" s="36"/>
      <c r="JQU8" s="36"/>
      <c r="JQV8" s="36"/>
      <c r="JQW8" s="36"/>
      <c r="JQX8" s="36"/>
      <c r="JQY8" s="36"/>
      <c r="JQZ8" s="36"/>
      <c r="JRA8" s="36"/>
      <c r="JRB8" s="36"/>
      <c r="JRC8" s="36"/>
      <c r="JRD8" s="36"/>
      <c r="JRE8" s="36"/>
      <c r="JRF8" s="36"/>
      <c r="JRG8" s="36"/>
      <c r="JRH8" s="36"/>
      <c r="JRI8" s="36"/>
      <c r="JRJ8" s="36"/>
      <c r="JRK8" s="36"/>
      <c r="JRL8" s="36"/>
      <c r="JRM8" s="36"/>
      <c r="JRN8" s="36"/>
      <c r="JRO8" s="36"/>
      <c r="JRP8" s="36"/>
      <c r="JRQ8" s="36"/>
      <c r="JRR8" s="36"/>
      <c r="JRS8" s="36"/>
      <c r="JRT8" s="36"/>
      <c r="JRU8" s="36"/>
      <c r="JRV8" s="36"/>
      <c r="JRW8" s="36"/>
      <c r="JRX8" s="36"/>
      <c r="JRY8" s="36"/>
      <c r="JRZ8" s="36"/>
      <c r="JSA8" s="36"/>
      <c r="JSB8" s="36"/>
      <c r="JSC8" s="36"/>
      <c r="JSD8" s="36"/>
      <c r="JSE8" s="36"/>
      <c r="JSF8" s="36"/>
      <c r="JSG8" s="36"/>
      <c r="JSH8" s="36"/>
      <c r="JSI8" s="36"/>
      <c r="JSJ8" s="36"/>
      <c r="JSK8" s="36"/>
      <c r="JSL8" s="36"/>
      <c r="JSM8" s="36"/>
      <c r="JSN8" s="36"/>
      <c r="JSO8" s="36"/>
      <c r="JSP8" s="36"/>
      <c r="JSQ8" s="36"/>
      <c r="JSR8" s="36"/>
      <c r="JSS8" s="36"/>
      <c r="JST8" s="36"/>
      <c r="JSU8" s="36"/>
      <c r="JSV8" s="36"/>
      <c r="JSW8" s="36"/>
      <c r="JSX8" s="36"/>
      <c r="JSY8" s="36"/>
      <c r="JSZ8" s="36"/>
      <c r="JTA8" s="36"/>
      <c r="JTB8" s="36"/>
      <c r="JTC8" s="36"/>
      <c r="JTD8" s="36"/>
      <c r="JTE8" s="36"/>
      <c r="JTF8" s="36"/>
      <c r="JTG8" s="36"/>
      <c r="JTH8" s="36"/>
      <c r="JTI8" s="36"/>
      <c r="JTJ8" s="36"/>
      <c r="JTK8" s="36"/>
      <c r="JTL8" s="36"/>
      <c r="JTM8" s="36"/>
      <c r="JTN8" s="36"/>
      <c r="JTO8" s="36"/>
      <c r="JTP8" s="36"/>
      <c r="JTQ8" s="36"/>
      <c r="JTR8" s="36"/>
      <c r="JTS8" s="36"/>
      <c r="JTT8" s="36"/>
      <c r="JTU8" s="36"/>
      <c r="JTV8" s="36"/>
      <c r="JTW8" s="36"/>
      <c r="JTX8" s="36"/>
      <c r="JTY8" s="36"/>
      <c r="JTZ8" s="36"/>
      <c r="JUA8" s="36"/>
      <c r="JUB8" s="36"/>
      <c r="JUC8" s="36"/>
      <c r="JUD8" s="36"/>
      <c r="JUE8" s="36"/>
      <c r="JUF8" s="36"/>
      <c r="JUG8" s="36"/>
      <c r="JUH8" s="36"/>
      <c r="JUI8" s="36"/>
      <c r="JUJ8" s="36"/>
      <c r="JUK8" s="36"/>
      <c r="JUL8" s="36"/>
      <c r="JUM8" s="36"/>
      <c r="JUN8" s="36"/>
      <c r="JUO8" s="36"/>
      <c r="JUP8" s="36"/>
      <c r="JUQ8" s="36"/>
      <c r="JUR8" s="36"/>
      <c r="JUS8" s="36"/>
      <c r="JUT8" s="36"/>
      <c r="JUU8" s="36"/>
      <c r="JUV8" s="36"/>
      <c r="JUW8" s="36"/>
      <c r="JUX8" s="36"/>
      <c r="JUY8" s="36"/>
      <c r="JUZ8" s="36"/>
      <c r="JVA8" s="36"/>
      <c r="JVB8" s="36"/>
      <c r="JVC8" s="36"/>
      <c r="JVD8" s="36"/>
      <c r="JVE8" s="36"/>
      <c r="JVF8" s="36"/>
      <c r="JVG8" s="36"/>
      <c r="JVH8" s="36"/>
      <c r="JVI8" s="36"/>
      <c r="JVJ8" s="36"/>
      <c r="JVK8" s="36"/>
      <c r="JVL8" s="36"/>
      <c r="JVM8" s="36"/>
      <c r="JVN8" s="36"/>
      <c r="JVO8" s="36"/>
      <c r="JVP8" s="36"/>
      <c r="JVQ8" s="36"/>
      <c r="JVR8" s="36"/>
      <c r="JVS8" s="36"/>
      <c r="JVT8" s="36"/>
      <c r="JVU8" s="36"/>
      <c r="JVV8" s="36"/>
      <c r="JVW8" s="36"/>
      <c r="JVX8" s="36"/>
      <c r="JVY8" s="36"/>
      <c r="JVZ8" s="36"/>
      <c r="JWA8" s="36"/>
      <c r="JWB8" s="36"/>
      <c r="JWC8" s="36"/>
      <c r="JWD8" s="36"/>
      <c r="JWE8" s="36"/>
      <c r="JWF8" s="36"/>
      <c r="JWG8" s="36"/>
      <c r="JWH8" s="36"/>
      <c r="JWI8" s="36"/>
      <c r="JWJ8" s="36"/>
      <c r="JWK8" s="36"/>
      <c r="JWL8" s="36"/>
      <c r="JWM8" s="36"/>
      <c r="JWN8" s="36"/>
      <c r="JWO8" s="36"/>
      <c r="JWP8" s="36"/>
      <c r="JWQ8" s="36"/>
      <c r="JWR8" s="36"/>
      <c r="JWS8" s="36"/>
      <c r="JWT8" s="36"/>
      <c r="JWU8" s="36"/>
      <c r="JWV8" s="36"/>
      <c r="JWW8" s="36"/>
      <c r="JWX8" s="36"/>
      <c r="JWY8" s="36"/>
      <c r="JWZ8" s="36"/>
      <c r="JXA8" s="36"/>
      <c r="JXB8" s="36"/>
      <c r="JXC8" s="36"/>
      <c r="JXD8" s="36"/>
      <c r="JXE8" s="36"/>
      <c r="JXF8" s="36"/>
      <c r="JXG8" s="36"/>
      <c r="JXH8" s="36"/>
      <c r="JXI8" s="36"/>
      <c r="JXJ8" s="36"/>
      <c r="JXK8" s="36"/>
      <c r="JXL8" s="36"/>
      <c r="JXM8" s="36"/>
      <c r="JXN8" s="36"/>
      <c r="JXO8" s="36"/>
      <c r="JXP8" s="36"/>
      <c r="JXQ8" s="36"/>
      <c r="JXR8" s="36"/>
      <c r="JXS8" s="36"/>
      <c r="JXT8" s="36"/>
      <c r="JXU8" s="36"/>
      <c r="JXV8" s="36"/>
      <c r="JXW8" s="36"/>
      <c r="JXX8" s="36"/>
      <c r="JXY8" s="36"/>
      <c r="JXZ8" s="36"/>
      <c r="JYA8" s="36"/>
      <c r="JYB8" s="36"/>
      <c r="JYC8" s="36"/>
      <c r="JYD8" s="36"/>
      <c r="JYE8" s="36"/>
      <c r="JYF8" s="36"/>
      <c r="JYG8" s="36"/>
      <c r="JYH8" s="36"/>
      <c r="JYI8" s="36"/>
      <c r="JYJ8" s="36"/>
      <c r="JYK8" s="36"/>
      <c r="JYL8" s="36"/>
      <c r="JYM8" s="36"/>
      <c r="JYN8" s="36"/>
      <c r="JYO8" s="36"/>
      <c r="JYP8" s="36"/>
      <c r="JYQ8" s="36"/>
      <c r="JYR8" s="36"/>
      <c r="JYS8" s="36"/>
      <c r="JYT8" s="36"/>
      <c r="JYU8" s="36"/>
      <c r="JYV8" s="36"/>
      <c r="JYW8" s="36"/>
      <c r="JYX8" s="36"/>
      <c r="JYY8" s="36"/>
      <c r="JYZ8" s="36"/>
      <c r="JZA8" s="36"/>
      <c r="JZB8" s="36"/>
      <c r="JZC8" s="36"/>
      <c r="JZD8" s="36"/>
      <c r="JZE8" s="36"/>
      <c r="JZF8" s="36"/>
      <c r="JZG8" s="36"/>
      <c r="JZH8" s="36"/>
      <c r="JZI8" s="36"/>
      <c r="JZJ8" s="36"/>
      <c r="JZK8" s="36"/>
      <c r="JZL8" s="36"/>
      <c r="JZM8" s="36"/>
      <c r="JZN8" s="36"/>
      <c r="JZO8" s="36"/>
      <c r="JZP8" s="36"/>
      <c r="JZQ8" s="36"/>
      <c r="JZR8" s="36"/>
      <c r="JZS8" s="36"/>
      <c r="JZT8" s="36"/>
      <c r="JZU8" s="36"/>
      <c r="JZV8" s="36"/>
      <c r="JZW8" s="36"/>
      <c r="JZX8" s="36"/>
      <c r="JZY8" s="36"/>
      <c r="JZZ8" s="36"/>
      <c r="KAA8" s="36"/>
      <c r="KAB8" s="36"/>
      <c r="KAC8" s="36"/>
      <c r="KAD8" s="36"/>
      <c r="KAE8" s="36"/>
      <c r="KAF8" s="36"/>
      <c r="KAG8" s="36"/>
      <c r="KAH8" s="36"/>
      <c r="KAI8" s="36"/>
      <c r="KAJ8" s="36"/>
      <c r="KAK8" s="36"/>
      <c r="KAL8" s="36"/>
      <c r="KAM8" s="36"/>
      <c r="KAN8" s="36"/>
      <c r="KAO8" s="36"/>
      <c r="KAP8" s="36"/>
      <c r="KAQ8" s="36"/>
      <c r="KAR8" s="36"/>
      <c r="KAS8" s="36"/>
      <c r="KAT8" s="36"/>
      <c r="KAU8" s="36"/>
      <c r="KAV8" s="36"/>
      <c r="KAW8" s="36"/>
      <c r="KAX8" s="36"/>
      <c r="KAY8" s="36"/>
      <c r="KAZ8" s="36"/>
      <c r="KBA8" s="36"/>
      <c r="KBB8" s="36"/>
      <c r="KBC8" s="36"/>
      <c r="KBD8" s="36"/>
      <c r="KBE8" s="36"/>
      <c r="KBF8" s="36"/>
      <c r="KBG8" s="36"/>
      <c r="KBH8" s="36"/>
      <c r="KBI8" s="36"/>
      <c r="KBJ8" s="36"/>
      <c r="KBK8" s="36"/>
      <c r="KBL8" s="36"/>
      <c r="KBM8" s="36"/>
      <c r="KBN8" s="36"/>
      <c r="KBO8" s="36"/>
      <c r="KBP8" s="36"/>
      <c r="KBQ8" s="36"/>
      <c r="KBR8" s="36"/>
      <c r="KBS8" s="36"/>
      <c r="KBT8" s="36"/>
      <c r="KBU8" s="36"/>
      <c r="KBV8" s="36"/>
      <c r="KBW8" s="36"/>
      <c r="KBX8" s="36"/>
      <c r="KBY8" s="36"/>
      <c r="KBZ8" s="36"/>
      <c r="KCA8" s="36"/>
      <c r="KCB8" s="36"/>
      <c r="KCC8" s="36"/>
      <c r="KCD8" s="36"/>
      <c r="KCE8" s="36"/>
      <c r="KCF8" s="36"/>
      <c r="KCG8" s="36"/>
      <c r="KCH8" s="36"/>
      <c r="KCI8" s="36"/>
      <c r="KCJ8" s="36"/>
      <c r="KCK8" s="36"/>
      <c r="KCL8" s="36"/>
      <c r="KCM8" s="36"/>
      <c r="KCN8" s="36"/>
      <c r="KCO8" s="36"/>
      <c r="KCP8" s="36"/>
      <c r="KCQ8" s="36"/>
      <c r="KCR8" s="36"/>
      <c r="KCS8" s="36"/>
      <c r="KCT8" s="36"/>
      <c r="KCU8" s="36"/>
      <c r="KCV8" s="36"/>
      <c r="KCW8" s="36"/>
      <c r="KCX8" s="36"/>
      <c r="KCY8" s="36"/>
      <c r="KCZ8" s="36"/>
      <c r="KDA8" s="36"/>
      <c r="KDB8" s="36"/>
      <c r="KDC8" s="36"/>
      <c r="KDD8" s="36"/>
      <c r="KDE8" s="36"/>
      <c r="KDF8" s="36"/>
      <c r="KDG8" s="36"/>
      <c r="KDH8" s="36"/>
      <c r="KDI8" s="36"/>
      <c r="KDJ8" s="36"/>
      <c r="KDK8" s="36"/>
      <c r="KDL8" s="36"/>
      <c r="KDM8" s="36"/>
      <c r="KDN8" s="36"/>
      <c r="KDO8" s="36"/>
      <c r="KDP8" s="36"/>
      <c r="KDQ8" s="36"/>
      <c r="KDR8" s="36"/>
      <c r="KDS8" s="36"/>
      <c r="KDT8" s="36"/>
      <c r="KDU8" s="36"/>
      <c r="KDV8" s="36"/>
      <c r="KDW8" s="36"/>
      <c r="KDX8" s="36"/>
      <c r="KDY8" s="36"/>
      <c r="KDZ8" s="36"/>
      <c r="KEA8" s="36"/>
      <c r="KEB8" s="36"/>
      <c r="KEC8" s="36"/>
      <c r="KED8" s="36"/>
      <c r="KEE8" s="36"/>
      <c r="KEF8" s="36"/>
      <c r="KEG8" s="36"/>
      <c r="KEH8" s="36"/>
      <c r="KEI8" s="36"/>
      <c r="KEJ8" s="36"/>
      <c r="KEK8" s="36"/>
      <c r="KEL8" s="36"/>
      <c r="KEM8" s="36"/>
      <c r="KEN8" s="36"/>
      <c r="KEO8" s="36"/>
      <c r="KEP8" s="36"/>
      <c r="KEQ8" s="36"/>
      <c r="KER8" s="36"/>
      <c r="KES8" s="36"/>
      <c r="KET8" s="36"/>
      <c r="KEU8" s="36"/>
      <c r="KEV8" s="36"/>
      <c r="KEW8" s="36"/>
      <c r="KEX8" s="36"/>
      <c r="KEY8" s="36"/>
      <c r="KEZ8" s="36"/>
      <c r="KFA8" s="36"/>
      <c r="KFB8" s="36"/>
      <c r="KFC8" s="36"/>
      <c r="KFD8" s="36"/>
      <c r="KFE8" s="36"/>
      <c r="KFF8" s="36"/>
      <c r="KFG8" s="36"/>
      <c r="KFH8" s="36"/>
      <c r="KFI8" s="36"/>
      <c r="KFJ8" s="36"/>
      <c r="KFK8" s="36"/>
      <c r="KFL8" s="36"/>
      <c r="KFM8" s="36"/>
      <c r="KFN8" s="36"/>
      <c r="KFO8" s="36"/>
      <c r="KFP8" s="36"/>
      <c r="KFQ8" s="36"/>
      <c r="KFR8" s="36"/>
      <c r="KFS8" s="36"/>
      <c r="KFT8" s="36"/>
      <c r="KFU8" s="36"/>
      <c r="KFV8" s="36"/>
      <c r="KFW8" s="36"/>
      <c r="KFX8" s="36"/>
      <c r="KFY8" s="36"/>
      <c r="KFZ8" s="36"/>
      <c r="KGA8" s="36"/>
      <c r="KGB8" s="36"/>
      <c r="KGC8" s="36"/>
      <c r="KGD8" s="36"/>
      <c r="KGE8" s="36"/>
      <c r="KGF8" s="36"/>
      <c r="KGG8" s="36"/>
      <c r="KGH8" s="36"/>
      <c r="KGI8" s="36"/>
      <c r="KGJ8" s="36"/>
      <c r="KGK8" s="36"/>
      <c r="KGL8" s="36"/>
      <c r="KGM8" s="36"/>
      <c r="KGN8" s="36"/>
      <c r="KGO8" s="36"/>
      <c r="KGP8" s="36"/>
      <c r="KGQ8" s="36"/>
      <c r="KGR8" s="36"/>
      <c r="KGS8" s="36"/>
      <c r="KGT8" s="36"/>
      <c r="KGU8" s="36"/>
      <c r="KGV8" s="36"/>
      <c r="KGW8" s="36"/>
      <c r="KGX8" s="36"/>
      <c r="KGY8" s="36"/>
      <c r="KGZ8" s="36"/>
      <c r="KHA8" s="36"/>
      <c r="KHB8" s="36"/>
      <c r="KHC8" s="36"/>
      <c r="KHD8" s="36"/>
      <c r="KHE8" s="36"/>
      <c r="KHF8" s="36"/>
      <c r="KHG8" s="36"/>
      <c r="KHH8" s="36"/>
      <c r="KHI8" s="36"/>
      <c r="KHJ8" s="36"/>
      <c r="KHK8" s="36"/>
      <c r="KHL8" s="36"/>
      <c r="KHM8" s="36"/>
      <c r="KHN8" s="36"/>
      <c r="KHO8" s="36"/>
      <c r="KHP8" s="36"/>
      <c r="KHQ8" s="36"/>
      <c r="KHR8" s="36"/>
      <c r="KHS8" s="36"/>
      <c r="KHT8" s="36"/>
      <c r="KHU8" s="36"/>
      <c r="KHV8" s="36"/>
      <c r="KHW8" s="36"/>
      <c r="KHX8" s="36"/>
      <c r="KHY8" s="36"/>
      <c r="KHZ8" s="36"/>
      <c r="KIA8" s="36"/>
      <c r="KIB8" s="36"/>
      <c r="KIC8" s="36"/>
      <c r="KID8" s="36"/>
      <c r="KIE8" s="36"/>
      <c r="KIF8" s="36"/>
      <c r="KIG8" s="36"/>
      <c r="KIH8" s="36"/>
      <c r="KII8" s="36"/>
      <c r="KIJ8" s="36"/>
      <c r="KIK8" s="36"/>
      <c r="KIL8" s="36"/>
      <c r="KIM8" s="36"/>
      <c r="KIN8" s="36"/>
      <c r="KIO8" s="36"/>
      <c r="KIP8" s="36"/>
      <c r="KIQ8" s="36"/>
      <c r="KIR8" s="36"/>
      <c r="KIS8" s="36"/>
      <c r="KIT8" s="36"/>
      <c r="KIU8" s="36"/>
      <c r="KIV8" s="36"/>
      <c r="KIW8" s="36"/>
      <c r="KIX8" s="36"/>
      <c r="KIY8" s="36"/>
      <c r="KIZ8" s="36"/>
      <c r="KJA8" s="36"/>
      <c r="KJB8" s="36"/>
      <c r="KJC8" s="36"/>
      <c r="KJD8" s="36"/>
      <c r="KJE8" s="36"/>
      <c r="KJF8" s="36"/>
      <c r="KJG8" s="36"/>
      <c r="KJH8" s="36"/>
      <c r="KJI8" s="36"/>
      <c r="KJJ8" s="36"/>
      <c r="KJK8" s="36"/>
      <c r="KJL8" s="36"/>
      <c r="KJM8" s="36"/>
      <c r="KJN8" s="36"/>
      <c r="KJO8" s="36"/>
      <c r="KJP8" s="36"/>
      <c r="KJQ8" s="36"/>
      <c r="KJR8" s="36"/>
      <c r="KJS8" s="36"/>
      <c r="KJT8" s="36"/>
      <c r="KJU8" s="36"/>
      <c r="KJV8" s="36"/>
      <c r="KJW8" s="36"/>
      <c r="KJX8" s="36"/>
      <c r="KJY8" s="36"/>
      <c r="KJZ8" s="36"/>
      <c r="KKA8" s="36"/>
      <c r="KKB8" s="36"/>
      <c r="KKC8" s="36"/>
      <c r="KKD8" s="36"/>
      <c r="KKE8" s="36"/>
      <c r="KKF8" s="36"/>
      <c r="KKG8" s="36"/>
      <c r="KKH8" s="36"/>
      <c r="KKI8" s="36"/>
      <c r="KKJ8" s="36"/>
      <c r="KKK8" s="36"/>
      <c r="KKL8" s="36"/>
      <c r="KKM8" s="36"/>
      <c r="KKN8" s="36"/>
      <c r="KKO8" s="36"/>
      <c r="KKP8" s="36"/>
      <c r="KKQ8" s="36"/>
      <c r="KKR8" s="36"/>
      <c r="KKS8" s="36"/>
      <c r="KKT8" s="36"/>
      <c r="KKU8" s="36"/>
      <c r="KKV8" s="36"/>
      <c r="KKW8" s="36"/>
      <c r="KKX8" s="36"/>
      <c r="KKY8" s="36"/>
      <c r="KKZ8" s="36"/>
      <c r="KLA8" s="36"/>
      <c r="KLB8" s="36"/>
      <c r="KLC8" s="36"/>
      <c r="KLD8" s="36"/>
      <c r="KLE8" s="36"/>
      <c r="KLF8" s="36"/>
      <c r="KLG8" s="36"/>
      <c r="KLH8" s="36"/>
      <c r="KLI8" s="36"/>
      <c r="KLJ8" s="36"/>
      <c r="KLK8" s="36"/>
      <c r="KLL8" s="36"/>
      <c r="KLM8" s="36"/>
      <c r="KLN8" s="36"/>
      <c r="KLO8" s="36"/>
      <c r="KLP8" s="36"/>
      <c r="KLQ8" s="36"/>
      <c r="KLR8" s="36"/>
      <c r="KLS8" s="36"/>
      <c r="KLT8" s="36"/>
      <c r="KLU8" s="36"/>
      <c r="KLV8" s="36"/>
      <c r="KLW8" s="36"/>
      <c r="KLX8" s="36"/>
      <c r="KLY8" s="36"/>
      <c r="KLZ8" s="36"/>
      <c r="KMA8" s="36"/>
      <c r="KMB8" s="36"/>
      <c r="KMC8" s="36"/>
      <c r="KMD8" s="36"/>
      <c r="KME8" s="36"/>
      <c r="KMF8" s="36"/>
      <c r="KMG8" s="36"/>
      <c r="KMH8" s="36"/>
      <c r="KMI8" s="36"/>
      <c r="KMJ8" s="36"/>
      <c r="KMK8" s="36"/>
      <c r="KML8" s="36"/>
      <c r="KMM8" s="36"/>
      <c r="KMN8" s="36"/>
      <c r="KMO8" s="36"/>
      <c r="KMP8" s="36"/>
      <c r="KMQ8" s="36"/>
      <c r="KMR8" s="36"/>
      <c r="KMS8" s="36"/>
      <c r="KMT8" s="36"/>
      <c r="KMU8" s="36"/>
      <c r="KMV8" s="36"/>
      <c r="KMW8" s="36"/>
      <c r="KMX8" s="36"/>
      <c r="KMY8" s="36"/>
      <c r="KMZ8" s="36"/>
      <c r="KNA8" s="36"/>
      <c r="KNB8" s="36"/>
      <c r="KNC8" s="36"/>
      <c r="KND8" s="36"/>
      <c r="KNE8" s="36"/>
      <c r="KNF8" s="36"/>
      <c r="KNG8" s="36"/>
      <c r="KNH8" s="36"/>
      <c r="KNI8" s="36"/>
      <c r="KNJ8" s="36"/>
      <c r="KNK8" s="36"/>
      <c r="KNL8" s="36"/>
      <c r="KNM8" s="36"/>
      <c r="KNN8" s="36"/>
      <c r="KNO8" s="36"/>
      <c r="KNP8" s="36"/>
      <c r="KNQ8" s="36"/>
      <c r="KNR8" s="36"/>
      <c r="KNS8" s="36"/>
      <c r="KNT8" s="36"/>
      <c r="KNU8" s="36"/>
      <c r="KNV8" s="36"/>
      <c r="KNW8" s="36"/>
      <c r="KNX8" s="36"/>
      <c r="KNY8" s="36"/>
      <c r="KNZ8" s="36"/>
      <c r="KOA8" s="36"/>
      <c r="KOB8" s="36"/>
      <c r="KOC8" s="36"/>
      <c r="KOD8" s="36"/>
      <c r="KOE8" s="36"/>
      <c r="KOF8" s="36"/>
      <c r="KOG8" s="36"/>
      <c r="KOH8" s="36"/>
      <c r="KOI8" s="36"/>
      <c r="KOJ8" s="36"/>
      <c r="KOK8" s="36"/>
      <c r="KOL8" s="36"/>
      <c r="KOM8" s="36"/>
      <c r="KON8" s="36"/>
      <c r="KOO8" s="36"/>
      <c r="KOP8" s="36"/>
      <c r="KOQ8" s="36"/>
      <c r="KOR8" s="36"/>
      <c r="KOS8" s="36"/>
      <c r="KOT8" s="36"/>
      <c r="KOU8" s="36"/>
      <c r="KOV8" s="36"/>
      <c r="KOW8" s="36"/>
      <c r="KOX8" s="36"/>
      <c r="KOY8" s="36"/>
      <c r="KOZ8" s="36"/>
      <c r="KPA8" s="36"/>
      <c r="KPB8" s="36"/>
      <c r="KPC8" s="36"/>
      <c r="KPD8" s="36"/>
      <c r="KPE8" s="36"/>
      <c r="KPF8" s="36"/>
      <c r="KPG8" s="36"/>
      <c r="KPH8" s="36"/>
      <c r="KPI8" s="36"/>
      <c r="KPJ8" s="36"/>
      <c r="KPK8" s="36"/>
      <c r="KPL8" s="36"/>
      <c r="KPM8" s="36"/>
      <c r="KPN8" s="36"/>
      <c r="KPO8" s="36"/>
      <c r="KPP8" s="36"/>
      <c r="KPQ8" s="36"/>
      <c r="KPR8" s="36"/>
      <c r="KPS8" s="36"/>
      <c r="KPT8" s="36"/>
      <c r="KPU8" s="36"/>
      <c r="KPV8" s="36"/>
      <c r="KPW8" s="36"/>
      <c r="KPX8" s="36"/>
      <c r="KPY8" s="36"/>
      <c r="KPZ8" s="36"/>
      <c r="KQA8" s="36"/>
      <c r="KQB8" s="36"/>
      <c r="KQC8" s="36"/>
      <c r="KQD8" s="36"/>
      <c r="KQE8" s="36"/>
      <c r="KQF8" s="36"/>
      <c r="KQG8" s="36"/>
      <c r="KQH8" s="36"/>
      <c r="KQI8" s="36"/>
      <c r="KQJ8" s="36"/>
      <c r="KQK8" s="36"/>
      <c r="KQL8" s="36"/>
      <c r="KQM8" s="36"/>
      <c r="KQN8" s="36"/>
      <c r="KQO8" s="36"/>
      <c r="KQP8" s="36"/>
      <c r="KQQ8" s="36"/>
      <c r="KQR8" s="36"/>
      <c r="KQS8" s="36"/>
      <c r="KQT8" s="36"/>
      <c r="KQU8" s="36"/>
      <c r="KQV8" s="36"/>
      <c r="KQW8" s="36"/>
      <c r="KQX8" s="36"/>
      <c r="KQY8" s="36"/>
      <c r="KQZ8" s="36"/>
      <c r="KRA8" s="36"/>
      <c r="KRB8" s="36"/>
      <c r="KRC8" s="36"/>
      <c r="KRD8" s="36"/>
      <c r="KRE8" s="36"/>
      <c r="KRF8" s="36"/>
      <c r="KRG8" s="36"/>
      <c r="KRH8" s="36"/>
      <c r="KRI8" s="36"/>
      <c r="KRJ8" s="36"/>
      <c r="KRK8" s="36"/>
      <c r="KRL8" s="36"/>
      <c r="KRM8" s="36"/>
      <c r="KRN8" s="36"/>
      <c r="KRO8" s="36"/>
      <c r="KRP8" s="36"/>
      <c r="KRQ8" s="36"/>
      <c r="KRR8" s="36"/>
      <c r="KRS8" s="36"/>
      <c r="KRT8" s="36"/>
      <c r="KRU8" s="36"/>
      <c r="KRV8" s="36"/>
      <c r="KRW8" s="36"/>
      <c r="KRX8" s="36"/>
      <c r="KRY8" s="36"/>
      <c r="KRZ8" s="36"/>
      <c r="KSA8" s="36"/>
      <c r="KSB8" s="36"/>
      <c r="KSC8" s="36"/>
      <c r="KSD8" s="36"/>
      <c r="KSE8" s="36"/>
      <c r="KSF8" s="36"/>
      <c r="KSG8" s="36"/>
      <c r="KSH8" s="36"/>
      <c r="KSI8" s="36"/>
      <c r="KSJ8" s="36"/>
      <c r="KSK8" s="36"/>
      <c r="KSL8" s="36"/>
      <c r="KSM8" s="36"/>
      <c r="KSN8" s="36"/>
      <c r="KSO8" s="36"/>
      <c r="KSP8" s="36"/>
      <c r="KSQ8" s="36"/>
      <c r="KSR8" s="36"/>
      <c r="KSS8" s="36"/>
      <c r="KST8" s="36"/>
      <c r="KSU8" s="36"/>
      <c r="KSV8" s="36"/>
      <c r="KSW8" s="36"/>
      <c r="KSX8" s="36"/>
      <c r="KSY8" s="36"/>
      <c r="KSZ8" s="36"/>
      <c r="KTA8" s="36"/>
      <c r="KTB8" s="36"/>
      <c r="KTC8" s="36"/>
      <c r="KTD8" s="36"/>
      <c r="KTE8" s="36"/>
      <c r="KTF8" s="36"/>
      <c r="KTG8" s="36"/>
      <c r="KTH8" s="36"/>
      <c r="KTI8" s="36"/>
      <c r="KTJ8" s="36"/>
      <c r="KTK8" s="36"/>
      <c r="KTL8" s="36"/>
      <c r="KTM8" s="36"/>
      <c r="KTN8" s="36"/>
      <c r="KTO8" s="36"/>
      <c r="KTP8" s="36"/>
      <c r="KTQ8" s="36"/>
      <c r="KTR8" s="36"/>
      <c r="KTS8" s="36"/>
      <c r="KTT8" s="36"/>
      <c r="KTU8" s="36"/>
      <c r="KTV8" s="36"/>
      <c r="KTW8" s="36"/>
      <c r="KTX8" s="36"/>
      <c r="KTY8" s="36"/>
      <c r="KTZ8" s="36"/>
      <c r="KUA8" s="36"/>
      <c r="KUB8" s="36"/>
      <c r="KUC8" s="36"/>
      <c r="KUD8" s="36"/>
      <c r="KUE8" s="36"/>
      <c r="KUF8" s="36"/>
      <c r="KUG8" s="36"/>
      <c r="KUH8" s="36"/>
      <c r="KUI8" s="36"/>
      <c r="KUJ8" s="36"/>
      <c r="KUK8" s="36"/>
      <c r="KUL8" s="36"/>
      <c r="KUM8" s="36"/>
      <c r="KUN8" s="36"/>
      <c r="KUO8" s="36"/>
      <c r="KUP8" s="36"/>
      <c r="KUQ8" s="36"/>
      <c r="KUR8" s="36"/>
      <c r="KUS8" s="36"/>
      <c r="KUT8" s="36"/>
      <c r="KUU8" s="36"/>
      <c r="KUV8" s="36"/>
      <c r="KUW8" s="36"/>
      <c r="KUX8" s="36"/>
      <c r="KUY8" s="36"/>
      <c r="KUZ8" s="36"/>
      <c r="KVA8" s="36"/>
      <c r="KVB8" s="36"/>
      <c r="KVC8" s="36"/>
      <c r="KVD8" s="36"/>
      <c r="KVE8" s="36"/>
      <c r="KVF8" s="36"/>
      <c r="KVG8" s="36"/>
      <c r="KVH8" s="36"/>
      <c r="KVI8" s="36"/>
      <c r="KVJ8" s="36"/>
      <c r="KVK8" s="36"/>
      <c r="KVL8" s="36"/>
      <c r="KVM8" s="36"/>
      <c r="KVN8" s="36"/>
      <c r="KVO8" s="36"/>
      <c r="KVP8" s="36"/>
      <c r="KVQ8" s="36"/>
      <c r="KVR8" s="36"/>
      <c r="KVS8" s="36"/>
      <c r="KVT8" s="36"/>
      <c r="KVU8" s="36"/>
      <c r="KVV8" s="36"/>
      <c r="KVW8" s="36"/>
      <c r="KVX8" s="36"/>
      <c r="KVY8" s="36"/>
      <c r="KVZ8" s="36"/>
      <c r="KWA8" s="36"/>
      <c r="KWB8" s="36"/>
      <c r="KWC8" s="36"/>
      <c r="KWD8" s="36"/>
      <c r="KWE8" s="36"/>
      <c r="KWF8" s="36"/>
      <c r="KWG8" s="36"/>
      <c r="KWH8" s="36"/>
      <c r="KWI8" s="36"/>
      <c r="KWJ8" s="36"/>
      <c r="KWK8" s="36"/>
      <c r="KWL8" s="36"/>
      <c r="KWM8" s="36"/>
      <c r="KWN8" s="36"/>
      <c r="KWO8" s="36"/>
      <c r="KWP8" s="36"/>
      <c r="KWQ8" s="36"/>
      <c r="KWR8" s="36"/>
      <c r="KWS8" s="36"/>
      <c r="KWT8" s="36"/>
      <c r="KWU8" s="36"/>
      <c r="KWV8" s="36"/>
      <c r="KWW8" s="36"/>
      <c r="KWX8" s="36"/>
      <c r="KWY8" s="36"/>
      <c r="KWZ8" s="36"/>
      <c r="KXA8" s="36"/>
      <c r="KXB8" s="36"/>
      <c r="KXC8" s="36"/>
      <c r="KXD8" s="36"/>
      <c r="KXE8" s="36"/>
      <c r="KXF8" s="36"/>
      <c r="KXG8" s="36"/>
      <c r="KXH8" s="36"/>
      <c r="KXI8" s="36"/>
      <c r="KXJ8" s="36"/>
      <c r="KXK8" s="36"/>
      <c r="KXL8" s="36"/>
      <c r="KXM8" s="36"/>
      <c r="KXN8" s="36"/>
      <c r="KXO8" s="36"/>
      <c r="KXP8" s="36"/>
      <c r="KXQ8" s="36"/>
      <c r="KXR8" s="36"/>
      <c r="KXS8" s="36"/>
      <c r="KXT8" s="36"/>
      <c r="KXU8" s="36"/>
      <c r="KXV8" s="36"/>
      <c r="KXW8" s="36"/>
      <c r="KXX8" s="36"/>
      <c r="KXY8" s="36"/>
      <c r="KXZ8" s="36"/>
      <c r="KYA8" s="36"/>
      <c r="KYB8" s="36"/>
      <c r="KYC8" s="36"/>
      <c r="KYD8" s="36"/>
      <c r="KYE8" s="36"/>
      <c r="KYF8" s="36"/>
      <c r="KYG8" s="36"/>
      <c r="KYH8" s="36"/>
      <c r="KYI8" s="36"/>
      <c r="KYJ8" s="36"/>
      <c r="KYK8" s="36"/>
      <c r="KYL8" s="36"/>
      <c r="KYM8" s="36"/>
      <c r="KYN8" s="36"/>
      <c r="KYO8" s="36"/>
      <c r="KYP8" s="36"/>
      <c r="KYQ8" s="36"/>
      <c r="KYR8" s="36"/>
      <c r="KYS8" s="36"/>
      <c r="KYT8" s="36"/>
      <c r="KYU8" s="36"/>
      <c r="KYV8" s="36"/>
      <c r="KYW8" s="36"/>
      <c r="KYX8" s="36"/>
      <c r="KYY8" s="36"/>
      <c r="KYZ8" s="36"/>
      <c r="KZA8" s="36"/>
      <c r="KZB8" s="36"/>
      <c r="KZC8" s="36"/>
      <c r="KZD8" s="36"/>
      <c r="KZE8" s="36"/>
      <c r="KZF8" s="36"/>
      <c r="KZG8" s="36"/>
      <c r="KZH8" s="36"/>
      <c r="KZI8" s="36"/>
      <c r="KZJ8" s="36"/>
      <c r="KZK8" s="36"/>
      <c r="KZL8" s="36"/>
      <c r="KZM8" s="36"/>
      <c r="KZN8" s="36"/>
      <c r="KZO8" s="36"/>
      <c r="KZP8" s="36"/>
      <c r="KZQ8" s="36"/>
      <c r="KZR8" s="36"/>
      <c r="KZS8" s="36"/>
      <c r="KZT8" s="36"/>
      <c r="KZU8" s="36"/>
      <c r="KZV8" s="36"/>
      <c r="KZW8" s="36"/>
      <c r="KZX8" s="36"/>
      <c r="KZY8" s="36"/>
      <c r="KZZ8" s="36"/>
      <c r="LAA8" s="36"/>
      <c r="LAB8" s="36"/>
      <c r="LAC8" s="36"/>
      <c r="LAD8" s="36"/>
      <c r="LAE8" s="36"/>
      <c r="LAF8" s="36"/>
      <c r="LAG8" s="36"/>
      <c r="LAH8" s="36"/>
      <c r="LAI8" s="36"/>
      <c r="LAJ8" s="36"/>
      <c r="LAK8" s="36"/>
      <c r="LAL8" s="36"/>
      <c r="LAM8" s="36"/>
      <c r="LAN8" s="36"/>
      <c r="LAO8" s="36"/>
      <c r="LAP8" s="36"/>
      <c r="LAQ8" s="36"/>
      <c r="LAR8" s="36"/>
      <c r="LAS8" s="36"/>
      <c r="LAT8" s="36"/>
      <c r="LAU8" s="36"/>
      <c r="LAV8" s="36"/>
      <c r="LAW8" s="36"/>
      <c r="LAX8" s="36"/>
      <c r="LAY8" s="36"/>
      <c r="LAZ8" s="36"/>
      <c r="LBA8" s="36"/>
      <c r="LBB8" s="36"/>
      <c r="LBC8" s="36"/>
      <c r="LBD8" s="36"/>
      <c r="LBE8" s="36"/>
      <c r="LBF8" s="36"/>
      <c r="LBG8" s="36"/>
      <c r="LBH8" s="36"/>
      <c r="LBI8" s="36"/>
      <c r="LBJ8" s="36"/>
      <c r="LBK8" s="36"/>
      <c r="LBL8" s="36"/>
      <c r="LBM8" s="36"/>
      <c r="LBN8" s="36"/>
      <c r="LBO8" s="36"/>
      <c r="LBP8" s="36"/>
      <c r="LBQ8" s="36"/>
      <c r="LBR8" s="36"/>
      <c r="LBS8" s="36"/>
      <c r="LBT8" s="36"/>
      <c r="LBU8" s="36"/>
      <c r="LBV8" s="36"/>
      <c r="LBW8" s="36"/>
      <c r="LBX8" s="36"/>
      <c r="LBY8" s="36"/>
      <c r="LBZ8" s="36"/>
      <c r="LCA8" s="36"/>
      <c r="LCB8" s="36"/>
      <c r="LCC8" s="36"/>
      <c r="LCD8" s="36"/>
      <c r="LCE8" s="36"/>
      <c r="LCF8" s="36"/>
      <c r="LCG8" s="36"/>
      <c r="LCH8" s="36"/>
      <c r="LCI8" s="36"/>
      <c r="LCJ8" s="36"/>
      <c r="LCK8" s="36"/>
      <c r="LCL8" s="36"/>
      <c r="LCM8" s="36"/>
      <c r="LCN8" s="36"/>
      <c r="LCO8" s="36"/>
      <c r="LCP8" s="36"/>
      <c r="LCQ8" s="36"/>
      <c r="LCR8" s="36"/>
      <c r="LCS8" s="36"/>
      <c r="LCT8" s="36"/>
      <c r="LCU8" s="36"/>
      <c r="LCV8" s="36"/>
      <c r="LCW8" s="36"/>
      <c r="LCX8" s="36"/>
      <c r="LCY8" s="36"/>
      <c r="LCZ8" s="36"/>
      <c r="LDA8" s="36"/>
      <c r="LDB8" s="36"/>
      <c r="LDC8" s="36"/>
      <c r="LDD8" s="36"/>
      <c r="LDE8" s="36"/>
      <c r="LDF8" s="36"/>
      <c r="LDG8" s="36"/>
      <c r="LDH8" s="36"/>
      <c r="LDI8" s="36"/>
      <c r="LDJ8" s="36"/>
      <c r="LDK8" s="36"/>
      <c r="LDL8" s="36"/>
      <c r="LDM8" s="36"/>
      <c r="LDN8" s="36"/>
      <c r="LDO8" s="36"/>
      <c r="LDP8" s="36"/>
      <c r="LDQ8" s="36"/>
      <c r="LDR8" s="36"/>
      <c r="LDS8" s="36"/>
      <c r="LDT8" s="36"/>
      <c r="LDU8" s="36"/>
      <c r="LDV8" s="36"/>
      <c r="LDW8" s="36"/>
      <c r="LDX8" s="36"/>
      <c r="LDY8" s="36"/>
      <c r="LDZ8" s="36"/>
      <c r="LEA8" s="36"/>
      <c r="LEB8" s="36"/>
      <c r="LEC8" s="36"/>
      <c r="LED8" s="36"/>
      <c r="LEE8" s="36"/>
      <c r="LEF8" s="36"/>
      <c r="LEG8" s="36"/>
      <c r="LEH8" s="36"/>
      <c r="LEI8" s="36"/>
      <c r="LEJ8" s="36"/>
      <c r="LEK8" s="36"/>
      <c r="LEL8" s="36"/>
      <c r="LEM8" s="36"/>
      <c r="LEN8" s="36"/>
      <c r="LEO8" s="36"/>
      <c r="LEP8" s="36"/>
      <c r="LEQ8" s="36"/>
      <c r="LER8" s="36"/>
      <c r="LES8" s="36"/>
      <c r="LET8" s="36"/>
      <c r="LEU8" s="36"/>
      <c r="LEV8" s="36"/>
      <c r="LEW8" s="36"/>
      <c r="LEX8" s="36"/>
      <c r="LEY8" s="36"/>
      <c r="LEZ8" s="36"/>
      <c r="LFA8" s="36"/>
      <c r="LFB8" s="36"/>
      <c r="LFC8" s="36"/>
      <c r="LFD8" s="36"/>
      <c r="LFE8" s="36"/>
      <c r="LFF8" s="36"/>
      <c r="LFG8" s="36"/>
      <c r="LFH8" s="36"/>
      <c r="LFI8" s="36"/>
      <c r="LFJ8" s="36"/>
      <c r="LFK8" s="36"/>
      <c r="LFL8" s="36"/>
      <c r="LFM8" s="36"/>
      <c r="LFN8" s="36"/>
      <c r="LFO8" s="36"/>
      <c r="LFP8" s="36"/>
      <c r="LFQ8" s="36"/>
      <c r="LFR8" s="36"/>
      <c r="LFS8" s="36"/>
      <c r="LFT8" s="36"/>
      <c r="LFU8" s="36"/>
      <c r="LFV8" s="36"/>
      <c r="LFW8" s="36"/>
      <c r="LFX8" s="36"/>
      <c r="LFY8" s="36"/>
      <c r="LFZ8" s="36"/>
      <c r="LGA8" s="36"/>
      <c r="LGB8" s="36"/>
      <c r="LGC8" s="36"/>
      <c r="LGD8" s="36"/>
      <c r="LGE8" s="36"/>
      <c r="LGF8" s="36"/>
      <c r="LGG8" s="36"/>
      <c r="LGH8" s="36"/>
      <c r="LGI8" s="36"/>
      <c r="LGJ8" s="36"/>
      <c r="LGK8" s="36"/>
      <c r="LGL8" s="36"/>
      <c r="LGM8" s="36"/>
      <c r="LGN8" s="36"/>
      <c r="LGO8" s="36"/>
      <c r="LGP8" s="36"/>
      <c r="LGQ8" s="36"/>
      <c r="LGR8" s="36"/>
      <c r="LGS8" s="36"/>
      <c r="LGT8" s="36"/>
      <c r="LGU8" s="36"/>
      <c r="LGV8" s="36"/>
      <c r="LGW8" s="36"/>
      <c r="LGX8" s="36"/>
      <c r="LGY8" s="36"/>
      <c r="LGZ8" s="36"/>
      <c r="LHA8" s="36"/>
      <c r="LHB8" s="36"/>
      <c r="LHC8" s="36"/>
      <c r="LHD8" s="36"/>
      <c r="LHE8" s="36"/>
      <c r="LHF8" s="36"/>
      <c r="LHG8" s="36"/>
      <c r="LHH8" s="36"/>
      <c r="LHI8" s="36"/>
      <c r="LHJ8" s="36"/>
      <c r="LHK8" s="36"/>
      <c r="LHL8" s="36"/>
      <c r="LHM8" s="36"/>
      <c r="LHN8" s="36"/>
      <c r="LHO8" s="36"/>
      <c r="LHP8" s="36"/>
      <c r="LHQ8" s="36"/>
      <c r="LHR8" s="36"/>
      <c r="LHS8" s="36"/>
      <c r="LHT8" s="36"/>
      <c r="LHU8" s="36"/>
      <c r="LHV8" s="36"/>
      <c r="LHW8" s="36"/>
      <c r="LHX8" s="36"/>
      <c r="LHY8" s="36"/>
      <c r="LHZ8" s="36"/>
      <c r="LIA8" s="36"/>
      <c r="LIB8" s="36"/>
      <c r="LIC8" s="36"/>
      <c r="LID8" s="36"/>
      <c r="LIE8" s="36"/>
      <c r="LIF8" s="36"/>
      <c r="LIG8" s="36"/>
      <c r="LIH8" s="36"/>
      <c r="LII8" s="36"/>
      <c r="LIJ8" s="36"/>
      <c r="LIK8" s="36"/>
      <c r="LIL8" s="36"/>
      <c r="LIM8" s="36"/>
      <c r="LIN8" s="36"/>
      <c r="LIO8" s="36"/>
      <c r="LIP8" s="36"/>
      <c r="LIQ8" s="36"/>
      <c r="LIR8" s="36"/>
      <c r="LIS8" s="36"/>
      <c r="LIT8" s="36"/>
      <c r="LIU8" s="36"/>
      <c r="LIV8" s="36"/>
      <c r="LIW8" s="36"/>
      <c r="LIX8" s="36"/>
      <c r="LIY8" s="36"/>
      <c r="LIZ8" s="36"/>
      <c r="LJA8" s="36"/>
      <c r="LJB8" s="36"/>
      <c r="LJC8" s="36"/>
      <c r="LJD8" s="36"/>
      <c r="LJE8" s="36"/>
      <c r="LJF8" s="36"/>
      <c r="LJG8" s="36"/>
      <c r="LJH8" s="36"/>
      <c r="LJI8" s="36"/>
      <c r="LJJ8" s="36"/>
      <c r="LJK8" s="36"/>
      <c r="LJL8" s="36"/>
      <c r="LJM8" s="36"/>
      <c r="LJN8" s="36"/>
      <c r="LJO8" s="36"/>
      <c r="LJP8" s="36"/>
      <c r="LJQ8" s="36"/>
      <c r="LJR8" s="36"/>
      <c r="LJS8" s="36"/>
      <c r="LJT8" s="36"/>
      <c r="LJU8" s="36"/>
      <c r="LJV8" s="36"/>
      <c r="LJW8" s="36"/>
      <c r="LJX8" s="36"/>
      <c r="LJY8" s="36"/>
      <c r="LJZ8" s="36"/>
      <c r="LKA8" s="36"/>
      <c r="LKB8" s="36"/>
      <c r="LKC8" s="36"/>
      <c r="LKD8" s="36"/>
      <c r="LKE8" s="36"/>
      <c r="LKF8" s="36"/>
      <c r="LKG8" s="36"/>
      <c r="LKH8" s="36"/>
      <c r="LKI8" s="36"/>
      <c r="LKJ8" s="36"/>
      <c r="LKK8" s="36"/>
      <c r="LKL8" s="36"/>
      <c r="LKM8" s="36"/>
      <c r="LKN8" s="36"/>
      <c r="LKO8" s="36"/>
      <c r="LKP8" s="36"/>
      <c r="LKQ8" s="36"/>
      <c r="LKR8" s="36"/>
      <c r="LKS8" s="36"/>
      <c r="LKT8" s="36"/>
      <c r="LKU8" s="36"/>
      <c r="LKV8" s="36"/>
      <c r="LKW8" s="36"/>
      <c r="LKX8" s="36"/>
      <c r="LKY8" s="36"/>
      <c r="LKZ8" s="36"/>
      <c r="LLA8" s="36"/>
      <c r="LLB8" s="36"/>
      <c r="LLC8" s="36"/>
      <c r="LLD8" s="36"/>
      <c r="LLE8" s="36"/>
      <c r="LLF8" s="36"/>
      <c r="LLG8" s="36"/>
      <c r="LLH8" s="36"/>
      <c r="LLI8" s="36"/>
      <c r="LLJ8" s="36"/>
      <c r="LLK8" s="36"/>
      <c r="LLL8" s="36"/>
      <c r="LLM8" s="36"/>
      <c r="LLN8" s="36"/>
      <c r="LLO8" s="36"/>
      <c r="LLP8" s="36"/>
      <c r="LLQ8" s="36"/>
      <c r="LLR8" s="36"/>
      <c r="LLS8" s="36"/>
      <c r="LLT8" s="36"/>
      <c r="LLU8" s="36"/>
      <c r="LLV8" s="36"/>
      <c r="LLW8" s="36"/>
      <c r="LLX8" s="36"/>
      <c r="LLY8" s="36"/>
      <c r="LLZ8" s="36"/>
      <c r="LMA8" s="36"/>
      <c r="LMB8" s="36"/>
      <c r="LMC8" s="36"/>
      <c r="LMD8" s="36"/>
      <c r="LME8" s="36"/>
      <c r="LMF8" s="36"/>
      <c r="LMG8" s="36"/>
      <c r="LMH8" s="36"/>
      <c r="LMI8" s="36"/>
      <c r="LMJ8" s="36"/>
      <c r="LMK8" s="36"/>
      <c r="LML8" s="36"/>
      <c r="LMM8" s="36"/>
      <c r="LMN8" s="36"/>
      <c r="LMO8" s="36"/>
      <c r="LMP8" s="36"/>
      <c r="LMQ8" s="36"/>
      <c r="LMR8" s="36"/>
      <c r="LMS8" s="36"/>
      <c r="LMT8" s="36"/>
      <c r="LMU8" s="36"/>
      <c r="LMV8" s="36"/>
      <c r="LMW8" s="36"/>
      <c r="LMX8" s="36"/>
      <c r="LMY8" s="36"/>
      <c r="LMZ8" s="36"/>
      <c r="LNA8" s="36"/>
      <c r="LNB8" s="36"/>
      <c r="LNC8" s="36"/>
      <c r="LND8" s="36"/>
      <c r="LNE8" s="36"/>
      <c r="LNF8" s="36"/>
      <c r="LNG8" s="36"/>
      <c r="LNH8" s="36"/>
      <c r="LNI8" s="36"/>
      <c r="LNJ8" s="36"/>
      <c r="LNK8" s="36"/>
      <c r="LNL8" s="36"/>
      <c r="LNM8" s="36"/>
      <c r="LNN8" s="36"/>
      <c r="LNO8" s="36"/>
      <c r="LNP8" s="36"/>
      <c r="LNQ8" s="36"/>
      <c r="LNR8" s="36"/>
      <c r="LNS8" s="36"/>
      <c r="LNT8" s="36"/>
      <c r="LNU8" s="36"/>
      <c r="LNV8" s="36"/>
      <c r="LNW8" s="36"/>
      <c r="LNX8" s="36"/>
      <c r="LNY8" s="36"/>
      <c r="LNZ8" s="36"/>
      <c r="LOA8" s="36"/>
      <c r="LOB8" s="36"/>
      <c r="LOC8" s="36"/>
      <c r="LOD8" s="36"/>
      <c r="LOE8" s="36"/>
      <c r="LOF8" s="36"/>
      <c r="LOG8" s="36"/>
      <c r="LOH8" s="36"/>
      <c r="LOI8" s="36"/>
      <c r="LOJ8" s="36"/>
      <c r="LOK8" s="36"/>
      <c r="LOL8" s="36"/>
      <c r="LOM8" s="36"/>
      <c r="LON8" s="36"/>
      <c r="LOO8" s="36"/>
      <c r="LOP8" s="36"/>
      <c r="LOQ8" s="36"/>
      <c r="LOR8" s="36"/>
      <c r="LOS8" s="36"/>
      <c r="LOT8" s="36"/>
      <c r="LOU8" s="36"/>
      <c r="LOV8" s="36"/>
      <c r="LOW8" s="36"/>
      <c r="LOX8" s="36"/>
      <c r="LOY8" s="36"/>
      <c r="LOZ8" s="36"/>
      <c r="LPA8" s="36"/>
      <c r="LPB8" s="36"/>
      <c r="LPC8" s="36"/>
      <c r="LPD8" s="36"/>
      <c r="LPE8" s="36"/>
      <c r="LPF8" s="36"/>
      <c r="LPG8" s="36"/>
      <c r="LPH8" s="36"/>
      <c r="LPI8" s="36"/>
      <c r="LPJ8" s="36"/>
      <c r="LPK8" s="36"/>
      <c r="LPL8" s="36"/>
      <c r="LPM8" s="36"/>
      <c r="LPN8" s="36"/>
      <c r="LPO8" s="36"/>
      <c r="LPP8" s="36"/>
      <c r="LPQ8" s="36"/>
      <c r="LPR8" s="36"/>
      <c r="LPS8" s="36"/>
      <c r="LPT8" s="36"/>
      <c r="LPU8" s="36"/>
      <c r="LPV8" s="36"/>
      <c r="LPW8" s="36"/>
      <c r="LPX8" s="36"/>
      <c r="LPY8" s="36"/>
      <c r="LPZ8" s="36"/>
      <c r="LQA8" s="36"/>
      <c r="LQB8" s="36"/>
      <c r="LQC8" s="36"/>
      <c r="LQD8" s="36"/>
      <c r="LQE8" s="36"/>
      <c r="LQF8" s="36"/>
      <c r="LQG8" s="36"/>
      <c r="LQH8" s="36"/>
      <c r="LQI8" s="36"/>
      <c r="LQJ8" s="36"/>
      <c r="LQK8" s="36"/>
      <c r="LQL8" s="36"/>
      <c r="LQM8" s="36"/>
      <c r="LQN8" s="36"/>
      <c r="LQO8" s="36"/>
      <c r="LQP8" s="36"/>
      <c r="LQQ8" s="36"/>
      <c r="LQR8" s="36"/>
      <c r="LQS8" s="36"/>
      <c r="LQT8" s="36"/>
      <c r="LQU8" s="36"/>
      <c r="LQV8" s="36"/>
      <c r="LQW8" s="36"/>
      <c r="LQX8" s="36"/>
      <c r="LQY8" s="36"/>
      <c r="LQZ8" s="36"/>
      <c r="LRA8" s="36"/>
      <c r="LRB8" s="36"/>
      <c r="LRC8" s="36"/>
      <c r="LRD8" s="36"/>
      <c r="LRE8" s="36"/>
      <c r="LRF8" s="36"/>
      <c r="LRG8" s="36"/>
      <c r="LRH8" s="36"/>
      <c r="LRI8" s="36"/>
      <c r="LRJ8" s="36"/>
      <c r="LRK8" s="36"/>
      <c r="LRL8" s="36"/>
      <c r="LRM8" s="36"/>
      <c r="LRN8" s="36"/>
      <c r="LRO8" s="36"/>
      <c r="LRP8" s="36"/>
      <c r="LRQ8" s="36"/>
      <c r="LRR8" s="36"/>
      <c r="LRS8" s="36"/>
      <c r="LRT8" s="36"/>
      <c r="LRU8" s="36"/>
      <c r="LRV8" s="36"/>
      <c r="LRW8" s="36"/>
      <c r="LRX8" s="36"/>
      <c r="LRY8" s="36"/>
      <c r="LRZ8" s="36"/>
      <c r="LSA8" s="36"/>
      <c r="LSB8" s="36"/>
      <c r="LSC8" s="36"/>
      <c r="LSD8" s="36"/>
      <c r="LSE8" s="36"/>
      <c r="LSF8" s="36"/>
      <c r="LSG8" s="36"/>
      <c r="LSH8" s="36"/>
      <c r="LSI8" s="36"/>
      <c r="LSJ8" s="36"/>
      <c r="LSK8" s="36"/>
      <c r="LSL8" s="36"/>
      <c r="LSM8" s="36"/>
      <c r="LSN8" s="36"/>
      <c r="LSO8" s="36"/>
      <c r="LSP8" s="36"/>
      <c r="LSQ8" s="36"/>
      <c r="LSR8" s="36"/>
      <c r="LSS8" s="36"/>
      <c r="LST8" s="36"/>
      <c r="LSU8" s="36"/>
      <c r="LSV8" s="36"/>
      <c r="LSW8" s="36"/>
      <c r="LSX8" s="36"/>
      <c r="LSY8" s="36"/>
      <c r="LSZ8" s="36"/>
      <c r="LTA8" s="36"/>
      <c r="LTB8" s="36"/>
      <c r="LTC8" s="36"/>
      <c r="LTD8" s="36"/>
      <c r="LTE8" s="36"/>
      <c r="LTF8" s="36"/>
      <c r="LTG8" s="36"/>
      <c r="LTH8" s="36"/>
      <c r="LTI8" s="36"/>
      <c r="LTJ8" s="36"/>
      <c r="LTK8" s="36"/>
      <c r="LTL8" s="36"/>
      <c r="LTM8" s="36"/>
      <c r="LTN8" s="36"/>
      <c r="LTO8" s="36"/>
      <c r="LTP8" s="36"/>
      <c r="LTQ8" s="36"/>
      <c r="LTR8" s="36"/>
      <c r="LTS8" s="36"/>
      <c r="LTT8" s="36"/>
      <c r="LTU8" s="36"/>
      <c r="LTV8" s="36"/>
      <c r="LTW8" s="36"/>
      <c r="LTX8" s="36"/>
      <c r="LTY8" s="36"/>
      <c r="LTZ8" s="36"/>
      <c r="LUA8" s="36"/>
      <c r="LUB8" s="36"/>
      <c r="LUC8" s="36"/>
      <c r="LUD8" s="36"/>
      <c r="LUE8" s="36"/>
      <c r="LUF8" s="36"/>
      <c r="LUG8" s="36"/>
      <c r="LUH8" s="36"/>
      <c r="LUI8" s="36"/>
      <c r="LUJ8" s="36"/>
      <c r="LUK8" s="36"/>
      <c r="LUL8" s="36"/>
      <c r="LUM8" s="36"/>
      <c r="LUN8" s="36"/>
      <c r="LUO8" s="36"/>
      <c r="LUP8" s="36"/>
      <c r="LUQ8" s="36"/>
      <c r="LUR8" s="36"/>
      <c r="LUS8" s="36"/>
      <c r="LUT8" s="36"/>
      <c r="LUU8" s="36"/>
      <c r="LUV8" s="36"/>
      <c r="LUW8" s="36"/>
      <c r="LUX8" s="36"/>
      <c r="LUY8" s="36"/>
      <c r="LUZ8" s="36"/>
      <c r="LVA8" s="36"/>
      <c r="LVB8" s="36"/>
      <c r="LVC8" s="36"/>
      <c r="LVD8" s="36"/>
      <c r="LVE8" s="36"/>
      <c r="LVF8" s="36"/>
      <c r="LVG8" s="36"/>
      <c r="LVH8" s="36"/>
      <c r="LVI8" s="36"/>
      <c r="LVJ8" s="36"/>
      <c r="LVK8" s="36"/>
      <c r="LVL8" s="36"/>
      <c r="LVM8" s="36"/>
      <c r="LVN8" s="36"/>
      <c r="LVO8" s="36"/>
      <c r="LVP8" s="36"/>
      <c r="LVQ8" s="36"/>
      <c r="LVR8" s="36"/>
      <c r="LVS8" s="36"/>
      <c r="LVT8" s="36"/>
      <c r="LVU8" s="36"/>
      <c r="LVV8" s="36"/>
      <c r="LVW8" s="36"/>
      <c r="LVX8" s="36"/>
      <c r="LVY8" s="36"/>
      <c r="LVZ8" s="36"/>
      <c r="LWA8" s="36"/>
      <c r="LWB8" s="36"/>
      <c r="LWC8" s="36"/>
      <c r="LWD8" s="36"/>
      <c r="LWE8" s="36"/>
      <c r="LWF8" s="36"/>
      <c r="LWG8" s="36"/>
      <c r="LWH8" s="36"/>
      <c r="LWI8" s="36"/>
      <c r="LWJ8" s="36"/>
      <c r="LWK8" s="36"/>
      <c r="LWL8" s="36"/>
      <c r="LWM8" s="36"/>
      <c r="LWN8" s="36"/>
      <c r="LWO8" s="36"/>
      <c r="LWP8" s="36"/>
      <c r="LWQ8" s="36"/>
      <c r="LWR8" s="36"/>
      <c r="LWS8" s="36"/>
      <c r="LWT8" s="36"/>
      <c r="LWU8" s="36"/>
      <c r="LWV8" s="36"/>
      <c r="LWW8" s="36"/>
      <c r="LWX8" s="36"/>
      <c r="LWY8" s="36"/>
      <c r="LWZ8" s="36"/>
      <c r="LXA8" s="36"/>
      <c r="LXB8" s="36"/>
      <c r="LXC8" s="36"/>
      <c r="LXD8" s="36"/>
      <c r="LXE8" s="36"/>
      <c r="LXF8" s="36"/>
      <c r="LXG8" s="36"/>
      <c r="LXH8" s="36"/>
      <c r="LXI8" s="36"/>
      <c r="LXJ8" s="36"/>
      <c r="LXK8" s="36"/>
      <c r="LXL8" s="36"/>
      <c r="LXM8" s="36"/>
      <c r="LXN8" s="36"/>
      <c r="LXO8" s="36"/>
      <c r="LXP8" s="36"/>
      <c r="LXQ8" s="36"/>
      <c r="LXR8" s="36"/>
      <c r="LXS8" s="36"/>
      <c r="LXT8" s="36"/>
      <c r="LXU8" s="36"/>
      <c r="LXV8" s="36"/>
      <c r="LXW8" s="36"/>
      <c r="LXX8" s="36"/>
      <c r="LXY8" s="36"/>
      <c r="LXZ8" s="36"/>
      <c r="LYA8" s="36"/>
      <c r="LYB8" s="36"/>
      <c r="LYC8" s="36"/>
      <c r="LYD8" s="36"/>
      <c r="LYE8" s="36"/>
      <c r="LYF8" s="36"/>
      <c r="LYG8" s="36"/>
      <c r="LYH8" s="36"/>
      <c r="LYI8" s="36"/>
      <c r="LYJ8" s="36"/>
      <c r="LYK8" s="36"/>
      <c r="LYL8" s="36"/>
      <c r="LYM8" s="36"/>
      <c r="LYN8" s="36"/>
      <c r="LYO8" s="36"/>
      <c r="LYP8" s="36"/>
      <c r="LYQ8" s="36"/>
      <c r="LYR8" s="36"/>
      <c r="LYS8" s="36"/>
      <c r="LYT8" s="36"/>
      <c r="LYU8" s="36"/>
      <c r="LYV8" s="36"/>
      <c r="LYW8" s="36"/>
      <c r="LYX8" s="36"/>
      <c r="LYY8" s="36"/>
      <c r="LYZ8" s="36"/>
      <c r="LZA8" s="36"/>
      <c r="LZB8" s="36"/>
      <c r="LZC8" s="36"/>
      <c r="LZD8" s="36"/>
      <c r="LZE8" s="36"/>
      <c r="LZF8" s="36"/>
      <c r="LZG8" s="36"/>
      <c r="LZH8" s="36"/>
      <c r="LZI8" s="36"/>
      <c r="LZJ8" s="36"/>
      <c r="LZK8" s="36"/>
      <c r="LZL8" s="36"/>
      <c r="LZM8" s="36"/>
      <c r="LZN8" s="36"/>
      <c r="LZO8" s="36"/>
      <c r="LZP8" s="36"/>
      <c r="LZQ8" s="36"/>
      <c r="LZR8" s="36"/>
      <c r="LZS8" s="36"/>
      <c r="LZT8" s="36"/>
      <c r="LZU8" s="36"/>
      <c r="LZV8" s="36"/>
      <c r="LZW8" s="36"/>
      <c r="LZX8" s="36"/>
      <c r="LZY8" s="36"/>
      <c r="LZZ8" s="36"/>
      <c r="MAA8" s="36"/>
      <c r="MAB8" s="36"/>
      <c r="MAC8" s="36"/>
      <c r="MAD8" s="36"/>
      <c r="MAE8" s="36"/>
      <c r="MAF8" s="36"/>
      <c r="MAG8" s="36"/>
      <c r="MAH8" s="36"/>
      <c r="MAI8" s="36"/>
      <c r="MAJ8" s="36"/>
      <c r="MAK8" s="36"/>
      <c r="MAL8" s="36"/>
      <c r="MAM8" s="36"/>
      <c r="MAN8" s="36"/>
      <c r="MAO8" s="36"/>
      <c r="MAP8" s="36"/>
      <c r="MAQ8" s="36"/>
      <c r="MAR8" s="36"/>
      <c r="MAS8" s="36"/>
      <c r="MAT8" s="36"/>
      <c r="MAU8" s="36"/>
      <c r="MAV8" s="36"/>
      <c r="MAW8" s="36"/>
      <c r="MAX8" s="36"/>
      <c r="MAY8" s="36"/>
      <c r="MAZ8" s="36"/>
      <c r="MBA8" s="36"/>
      <c r="MBB8" s="36"/>
      <c r="MBC8" s="36"/>
      <c r="MBD8" s="36"/>
      <c r="MBE8" s="36"/>
      <c r="MBF8" s="36"/>
      <c r="MBG8" s="36"/>
      <c r="MBH8" s="36"/>
      <c r="MBI8" s="36"/>
      <c r="MBJ8" s="36"/>
      <c r="MBK8" s="36"/>
      <c r="MBL8" s="36"/>
      <c r="MBM8" s="36"/>
      <c r="MBN8" s="36"/>
      <c r="MBO8" s="36"/>
      <c r="MBP8" s="36"/>
      <c r="MBQ8" s="36"/>
      <c r="MBR8" s="36"/>
      <c r="MBS8" s="36"/>
      <c r="MBT8" s="36"/>
      <c r="MBU8" s="36"/>
      <c r="MBV8" s="36"/>
      <c r="MBW8" s="36"/>
      <c r="MBX8" s="36"/>
      <c r="MBY8" s="36"/>
      <c r="MBZ8" s="36"/>
      <c r="MCA8" s="36"/>
      <c r="MCB8" s="36"/>
      <c r="MCC8" s="36"/>
      <c r="MCD8" s="36"/>
      <c r="MCE8" s="36"/>
      <c r="MCF8" s="36"/>
      <c r="MCG8" s="36"/>
      <c r="MCH8" s="36"/>
      <c r="MCI8" s="36"/>
      <c r="MCJ8" s="36"/>
      <c r="MCK8" s="36"/>
      <c r="MCL8" s="36"/>
      <c r="MCM8" s="36"/>
      <c r="MCN8" s="36"/>
      <c r="MCO8" s="36"/>
      <c r="MCP8" s="36"/>
      <c r="MCQ8" s="36"/>
      <c r="MCR8" s="36"/>
      <c r="MCS8" s="36"/>
      <c r="MCT8" s="36"/>
      <c r="MCU8" s="36"/>
      <c r="MCV8" s="36"/>
      <c r="MCW8" s="36"/>
      <c r="MCX8" s="36"/>
      <c r="MCY8" s="36"/>
      <c r="MCZ8" s="36"/>
      <c r="MDA8" s="36"/>
      <c r="MDB8" s="36"/>
      <c r="MDC8" s="36"/>
      <c r="MDD8" s="36"/>
      <c r="MDE8" s="36"/>
      <c r="MDF8" s="36"/>
      <c r="MDG8" s="36"/>
      <c r="MDH8" s="36"/>
      <c r="MDI8" s="36"/>
      <c r="MDJ8" s="36"/>
      <c r="MDK8" s="36"/>
      <c r="MDL8" s="36"/>
      <c r="MDM8" s="36"/>
      <c r="MDN8" s="36"/>
      <c r="MDO8" s="36"/>
      <c r="MDP8" s="36"/>
      <c r="MDQ8" s="36"/>
      <c r="MDR8" s="36"/>
      <c r="MDS8" s="36"/>
      <c r="MDT8" s="36"/>
      <c r="MDU8" s="36"/>
      <c r="MDV8" s="36"/>
      <c r="MDW8" s="36"/>
      <c r="MDX8" s="36"/>
      <c r="MDY8" s="36"/>
      <c r="MDZ8" s="36"/>
      <c r="MEA8" s="36"/>
      <c r="MEB8" s="36"/>
      <c r="MEC8" s="36"/>
      <c r="MED8" s="36"/>
      <c r="MEE8" s="36"/>
      <c r="MEF8" s="36"/>
      <c r="MEG8" s="36"/>
      <c r="MEH8" s="36"/>
      <c r="MEI8" s="36"/>
      <c r="MEJ8" s="36"/>
      <c r="MEK8" s="36"/>
      <c r="MEL8" s="36"/>
      <c r="MEM8" s="36"/>
      <c r="MEN8" s="36"/>
      <c r="MEO8" s="36"/>
      <c r="MEP8" s="36"/>
      <c r="MEQ8" s="36"/>
      <c r="MER8" s="36"/>
      <c r="MES8" s="36"/>
      <c r="MET8" s="36"/>
      <c r="MEU8" s="36"/>
      <c r="MEV8" s="36"/>
      <c r="MEW8" s="36"/>
      <c r="MEX8" s="36"/>
      <c r="MEY8" s="36"/>
      <c r="MEZ8" s="36"/>
      <c r="MFA8" s="36"/>
      <c r="MFB8" s="36"/>
      <c r="MFC8" s="36"/>
      <c r="MFD8" s="36"/>
      <c r="MFE8" s="36"/>
      <c r="MFF8" s="36"/>
      <c r="MFG8" s="36"/>
      <c r="MFH8" s="36"/>
      <c r="MFI8" s="36"/>
      <c r="MFJ8" s="36"/>
      <c r="MFK8" s="36"/>
      <c r="MFL8" s="36"/>
      <c r="MFM8" s="36"/>
      <c r="MFN8" s="36"/>
      <c r="MFO8" s="36"/>
      <c r="MFP8" s="36"/>
      <c r="MFQ8" s="36"/>
      <c r="MFR8" s="36"/>
      <c r="MFS8" s="36"/>
      <c r="MFT8" s="36"/>
      <c r="MFU8" s="36"/>
      <c r="MFV8" s="36"/>
      <c r="MFW8" s="36"/>
      <c r="MFX8" s="36"/>
      <c r="MFY8" s="36"/>
      <c r="MFZ8" s="36"/>
      <c r="MGA8" s="36"/>
      <c r="MGB8" s="36"/>
      <c r="MGC8" s="36"/>
      <c r="MGD8" s="36"/>
      <c r="MGE8" s="36"/>
      <c r="MGF8" s="36"/>
      <c r="MGG8" s="36"/>
      <c r="MGH8" s="36"/>
      <c r="MGI8" s="36"/>
      <c r="MGJ8" s="36"/>
      <c r="MGK8" s="36"/>
      <c r="MGL8" s="36"/>
      <c r="MGM8" s="36"/>
      <c r="MGN8" s="36"/>
      <c r="MGO8" s="36"/>
      <c r="MGP8" s="36"/>
      <c r="MGQ8" s="36"/>
      <c r="MGR8" s="36"/>
      <c r="MGS8" s="36"/>
      <c r="MGT8" s="36"/>
      <c r="MGU8" s="36"/>
      <c r="MGV8" s="36"/>
      <c r="MGW8" s="36"/>
      <c r="MGX8" s="36"/>
      <c r="MGY8" s="36"/>
      <c r="MGZ8" s="36"/>
      <c r="MHA8" s="36"/>
      <c r="MHB8" s="36"/>
      <c r="MHC8" s="36"/>
      <c r="MHD8" s="36"/>
      <c r="MHE8" s="36"/>
      <c r="MHF8" s="36"/>
      <c r="MHG8" s="36"/>
      <c r="MHH8" s="36"/>
      <c r="MHI8" s="36"/>
      <c r="MHJ8" s="36"/>
      <c r="MHK8" s="36"/>
      <c r="MHL8" s="36"/>
      <c r="MHM8" s="36"/>
      <c r="MHN8" s="36"/>
      <c r="MHO8" s="36"/>
      <c r="MHP8" s="36"/>
      <c r="MHQ8" s="36"/>
      <c r="MHR8" s="36"/>
      <c r="MHS8" s="36"/>
      <c r="MHT8" s="36"/>
      <c r="MHU8" s="36"/>
      <c r="MHV8" s="36"/>
      <c r="MHW8" s="36"/>
      <c r="MHX8" s="36"/>
      <c r="MHY8" s="36"/>
      <c r="MHZ8" s="36"/>
      <c r="MIA8" s="36"/>
      <c r="MIB8" s="36"/>
      <c r="MIC8" s="36"/>
      <c r="MID8" s="36"/>
      <c r="MIE8" s="36"/>
      <c r="MIF8" s="36"/>
      <c r="MIG8" s="36"/>
      <c r="MIH8" s="36"/>
      <c r="MII8" s="36"/>
      <c r="MIJ8" s="36"/>
      <c r="MIK8" s="36"/>
      <c r="MIL8" s="36"/>
      <c r="MIM8" s="36"/>
      <c r="MIN8" s="36"/>
      <c r="MIO8" s="36"/>
      <c r="MIP8" s="36"/>
      <c r="MIQ8" s="36"/>
      <c r="MIR8" s="36"/>
      <c r="MIS8" s="36"/>
      <c r="MIT8" s="36"/>
      <c r="MIU8" s="36"/>
      <c r="MIV8" s="36"/>
      <c r="MIW8" s="36"/>
      <c r="MIX8" s="36"/>
      <c r="MIY8" s="36"/>
      <c r="MIZ8" s="36"/>
      <c r="MJA8" s="36"/>
      <c r="MJB8" s="36"/>
      <c r="MJC8" s="36"/>
      <c r="MJD8" s="36"/>
      <c r="MJE8" s="36"/>
      <c r="MJF8" s="36"/>
      <c r="MJG8" s="36"/>
      <c r="MJH8" s="36"/>
      <c r="MJI8" s="36"/>
      <c r="MJJ8" s="36"/>
      <c r="MJK8" s="36"/>
      <c r="MJL8" s="36"/>
      <c r="MJM8" s="36"/>
      <c r="MJN8" s="36"/>
      <c r="MJO8" s="36"/>
      <c r="MJP8" s="36"/>
      <c r="MJQ8" s="36"/>
      <c r="MJR8" s="36"/>
      <c r="MJS8" s="36"/>
      <c r="MJT8" s="36"/>
      <c r="MJU8" s="36"/>
      <c r="MJV8" s="36"/>
      <c r="MJW8" s="36"/>
      <c r="MJX8" s="36"/>
      <c r="MJY8" s="36"/>
      <c r="MJZ8" s="36"/>
      <c r="MKA8" s="36"/>
      <c r="MKB8" s="36"/>
      <c r="MKC8" s="36"/>
      <c r="MKD8" s="36"/>
      <c r="MKE8" s="36"/>
      <c r="MKF8" s="36"/>
      <c r="MKG8" s="36"/>
      <c r="MKH8" s="36"/>
      <c r="MKI8" s="36"/>
      <c r="MKJ8" s="36"/>
      <c r="MKK8" s="36"/>
      <c r="MKL8" s="36"/>
      <c r="MKM8" s="36"/>
      <c r="MKN8" s="36"/>
      <c r="MKO8" s="36"/>
      <c r="MKP8" s="36"/>
      <c r="MKQ8" s="36"/>
      <c r="MKR8" s="36"/>
      <c r="MKS8" s="36"/>
      <c r="MKT8" s="36"/>
      <c r="MKU8" s="36"/>
      <c r="MKV8" s="36"/>
      <c r="MKW8" s="36"/>
      <c r="MKX8" s="36"/>
      <c r="MKY8" s="36"/>
      <c r="MKZ8" s="36"/>
      <c r="MLA8" s="36"/>
      <c r="MLB8" s="36"/>
      <c r="MLC8" s="36"/>
      <c r="MLD8" s="36"/>
      <c r="MLE8" s="36"/>
      <c r="MLF8" s="36"/>
      <c r="MLG8" s="36"/>
      <c r="MLH8" s="36"/>
      <c r="MLI8" s="36"/>
      <c r="MLJ8" s="36"/>
      <c r="MLK8" s="36"/>
      <c r="MLL8" s="36"/>
      <c r="MLM8" s="36"/>
      <c r="MLN8" s="36"/>
      <c r="MLO8" s="36"/>
      <c r="MLP8" s="36"/>
      <c r="MLQ8" s="36"/>
      <c r="MLR8" s="36"/>
      <c r="MLS8" s="36"/>
      <c r="MLT8" s="36"/>
      <c r="MLU8" s="36"/>
      <c r="MLV8" s="36"/>
      <c r="MLW8" s="36"/>
      <c r="MLX8" s="36"/>
      <c r="MLY8" s="36"/>
      <c r="MLZ8" s="36"/>
      <c r="MMA8" s="36"/>
      <c r="MMB8" s="36"/>
      <c r="MMC8" s="36"/>
      <c r="MMD8" s="36"/>
      <c r="MME8" s="36"/>
      <c r="MMF8" s="36"/>
      <c r="MMG8" s="36"/>
      <c r="MMH8" s="36"/>
      <c r="MMI8" s="36"/>
      <c r="MMJ8" s="36"/>
      <c r="MMK8" s="36"/>
      <c r="MML8" s="36"/>
      <c r="MMM8" s="36"/>
      <c r="MMN8" s="36"/>
      <c r="MMO8" s="36"/>
      <c r="MMP8" s="36"/>
      <c r="MMQ8" s="36"/>
      <c r="MMR8" s="36"/>
      <c r="MMS8" s="36"/>
      <c r="MMT8" s="36"/>
      <c r="MMU8" s="36"/>
      <c r="MMV8" s="36"/>
      <c r="MMW8" s="36"/>
      <c r="MMX8" s="36"/>
      <c r="MMY8" s="36"/>
      <c r="MMZ8" s="36"/>
      <c r="MNA8" s="36"/>
      <c r="MNB8" s="36"/>
      <c r="MNC8" s="36"/>
      <c r="MND8" s="36"/>
      <c r="MNE8" s="36"/>
      <c r="MNF8" s="36"/>
      <c r="MNG8" s="36"/>
      <c r="MNH8" s="36"/>
      <c r="MNI8" s="36"/>
      <c r="MNJ8" s="36"/>
      <c r="MNK8" s="36"/>
      <c r="MNL8" s="36"/>
      <c r="MNM8" s="36"/>
      <c r="MNN8" s="36"/>
      <c r="MNO8" s="36"/>
      <c r="MNP8" s="36"/>
      <c r="MNQ8" s="36"/>
      <c r="MNR8" s="36"/>
      <c r="MNS8" s="36"/>
      <c r="MNT8" s="36"/>
      <c r="MNU8" s="36"/>
      <c r="MNV8" s="36"/>
      <c r="MNW8" s="36"/>
      <c r="MNX8" s="36"/>
      <c r="MNY8" s="36"/>
      <c r="MNZ8" s="36"/>
      <c r="MOA8" s="36"/>
      <c r="MOB8" s="36"/>
      <c r="MOC8" s="36"/>
      <c r="MOD8" s="36"/>
      <c r="MOE8" s="36"/>
      <c r="MOF8" s="36"/>
      <c r="MOG8" s="36"/>
      <c r="MOH8" s="36"/>
      <c r="MOI8" s="36"/>
      <c r="MOJ8" s="36"/>
      <c r="MOK8" s="36"/>
      <c r="MOL8" s="36"/>
      <c r="MOM8" s="36"/>
      <c r="MON8" s="36"/>
      <c r="MOO8" s="36"/>
      <c r="MOP8" s="36"/>
      <c r="MOQ8" s="36"/>
      <c r="MOR8" s="36"/>
      <c r="MOS8" s="36"/>
      <c r="MOT8" s="36"/>
      <c r="MOU8" s="36"/>
      <c r="MOV8" s="36"/>
      <c r="MOW8" s="36"/>
      <c r="MOX8" s="36"/>
      <c r="MOY8" s="36"/>
      <c r="MOZ8" s="36"/>
      <c r="MPA8" s="36"/>
      <c r="MPB8" s="36"/>
      <c r="MPC8" s="36"/>
      <c r="MPD8" s="36"/>
      <c r="MPE8" s="36"/>
      <c r="MPF8" s="36"/>
      <c r="MPG8" s="36"/>
      <c r="MPH8" s="36"/>
      <c r="MPI8" s="36"/>
      <c r="MPJ8" s="36"/>
      <c r="MPK8" s="36"/>
      <c r="MPL8" s="36"/>
      <c r="MPM8" s="36"/>
      <c r="MPN8" s="36"/>
      <c r="MPO8" s="36"/>
      <c r="MPP8" s="36"/>
      <c r="MPQ8" s="36"/>
      <c r="MPR8" s="36"/>
      <c r="MPS8" s="36"/>
      <c r="MPT8" s="36"/>
      <c r="MPU8" s="36"/>
      <c r="MPV8" s="36"/>
      <c r="MPW8" s="36"/>
      <c r="MPX8" s="36"/>
      <c r="MPY8" s="36"/>
      <c r="MPZ8" s="36"/>
      <c r="MQA8" s="36"/>
      <c r="MQB8" s="36"/>
      <c r="MQC8" s="36"/>
      <c r="MQD8" s="36"/>
      <c r="MQE8" s="36"/>
      <c r="MQF8" s="36"/>
      <c r="MQG8" s="36"/>
      <c r="MQH8" s="36"/>
      <c r="MQI8" s="36"/>
      <c r="MQJ8" s="36"/>
      <c r="MQK8" s="36"/>
      <c r="MQL8" s="36"/>
      <c r="MQM8" s="36"/>
      <c r="MQN8" s="36"/>
      <c r="MQO8" s="36"/>
      <c r="MQP8" s="36"/>
      <c r="MQQ8" s="36"/>
      <c r="MQR8" s="36"/>
      <c r="MQS8" s="36"/>
      <c r="MQT8" s="36"/>
      <c r="MQU8" s="36"/>
      <c r="MQV8" s="36"/>
      <c r="MQW8" s="36"/>
      <c r="MQX8" s="36"/>
      <c r="MQY8" s="36"/>
      <c r="MQZ8" s="36"/>
      <c r="MRA8" s="36"/>
      <c r="MRB8" s="36"/>
      <c r="MRC8" s="36"/>
      <c r="MRD8" s="36"/>
      <c r="MRE8" s="36"/>
      <c r="MRF8" s="36"/>
      <c r="MRG8" s="36"/>
      <c r="MRH8" s="36"/>
      <c r="MRI8" s="36"/>
      <c r="MRJ8" s="36"/>
      <c r="MRK8" s="36"/>
      <c r="MRL8" s="36"/>
      <c r="MRM8" s="36"/>
      <c r="MRN8" s="36"/>
      <c r="MRO8" s="36"/>
      <c r="MRP8" s="36"/>
      <c r="MRQ8" s="36"/>
      <c r="MRR8" s="36"/>
      <c r="MRS8" s="36"/>
      <c r="MRT8" s="36"/>
      <c r="MRU8" s="36"/>
      <c r="MRV8" s="36"/>
      <c r="MRW8" s="36"/>
      <c r="MRX8" s="36"/>
      <c r="MRY8" s="36"/>
      <c r="MRZ8" s="36"/>
      <c r="MSA8" s="36"/>
      <c r="MSB8" s="36"/>
      <c r="MSC8" s="36"/>
      <c r="MSD8" s="36"/>
      <c r="MSE8" s="36"/>
      <c r="MSF8" s="36"/>
      <c r="MSG8" s="36"/>
      <c r="MSH8" s="36"/>
      <c r="MSI8" s="36"/>
      <c r="MSJ8" s="36"/>
      <c r="MSK8" s="36"/>
      <c r="MSL8" s="36"/>
      <c r="MSM8" s="36"/>
      <c r="MSN8" s="36"/>
      <c r="MSO8" s="36"/>
      <c r="MSP8" s="36"/>
      <c r="MSQ8" s="36"/>
      <c r="MSR8" s="36"/>
      <c r="MSS8" s="36"/>
      <c r="MST8" s="36"/>
      <c r="MSU8" s="36"/>
      <c r="MSV8" s="36"/>
      <c r="MSW8" s="36"/>
      <c r="MSX8" s="36"/>
      <c r="MSY8" s="36"/>
      <c r="MSZ8" s="36"/>
      <c r="MTA8" s="36"/>
      <c r="MTB8" s="36"/>
      <c r="MTC8" s="36"/>
      <c r="MTD8" s="36"/>
      <c r="MTE8" s="36"/>
      <c r="MTF8" s="36"/>
      <c r="MTG8" s="36"/>
      <c r="MTH8" s="36"/>
      <c r="MTI8" s="36"/>
      <c r="MTJ8" s="36"/>
      <c r="MTK8" s="36"/>
      <c r="MTL8" s="36"/>
      <c r="MTM8" s="36"/>
      <c r="MTN8" s="36"/>
      <c r="MTO8" s="36"/>
      <c r="MTP8" s="36"/>
      <c r="MTQ8" s="36"/>
      <c r="MTR8" s="36"/>
      <c r="MTS8" s="36"/>
      <c r="MTT8" s="36"/>
      <c r="MTU8" s="36"/>
      <c r="MTV8" s="36"/>
      <c r="MTW8" s="36"/>
      <c r="MTX8" s="36"/>
      <c r="MTY8" s="36"/>
      <c r="MTZ8" s="36"/>
      <c r="MUA8" s="36"/>
      <c r="MUB8" s="36"/>
      <c r="MUC8" s="36"/>
      <c r="MUD8" s="36"/>
      <c r="MUE8" s="36"/>
      <c r="MUF8" s="36"/>
      <c r="MUG8" s="36"/>
      <c r="MUH8" s="36"/>
      <c r="MUI8" s="36"/>
      <c r="MUJ8" s="36"/>
      <c r="MUK8" s="36"/>
      <c r="MUL8" s="36"/>
      <c r="MUM8" s="36"/>
      <c r="MUN8" s="36"/>
      <c r="MUO8" s="36"/>
      <c r="MUP8" s="36"/>
      <c r="MUQ8" s="36"/>
      <c r="MUR8" s="36"/>
      <c r="MUS8" s="36"/>
      <c r="MUT8" s="36"/>
      <c r="MUU8" s="36"/>
      <c r="MUV8" s="36"/>
      <c r="MUW8" s="36"/>
      <c r="MUX8" s="36"/>
      <c r="MUY8" s="36"/>
      <c r="MUZ8" s="36"/>
      <c r="MVA8" s="36"/>
      <c r="MVB8" s="36"/>
      <c r="MVC8" s="36"/>
      <c r="MVD8" s="36"/>
      <c r="MVE8" s="36"/>
      <c r="MVF8" s="36"/>
      <c r="MVG8" s="36"/>
      <c r="MVH8" s="36"/>
      <c r="MVI8" s="36"/>
      <c r="MVJ8" s="36"/>
      <c r="MVK8" s="36"/>
      <c r="MVL8" s="36"/>
      <c r="MVM8" s="36"/>
      <c r="MVN8" s="36"/>
      <c r="MVO8" s="36"/>
      <c r="MVP8" s="36"/>
      <c r="MVQ8" s="36"/>
      <c r="MVR8" s="36"/>
      <c r="MVS8" s="36"/>
      <c r="MVT8" s="36"/>
      <c r="MVU8" s="36"/>
      <c r="MVV8" s="36"/>
      <c r="MVW8" s="36"/>
      <c r="MVX8" s="36"/>
      <c r="MVY8" s="36"/>
      <c r="MVZ8" s="36"/>
      <c r="MWA8" s="36"/>
      <c r="MWB8" s="36"/>
      <c r="MWC8" s="36"/>
      <c r="MWD8" s="36"/>
      <c r="MWE8" s="36"/>
      <c r="MWF8" s="36"/>
      <c r="MWG8" s="36"/>
      <c r="MWH8" s="36"/>
      <c r="MWI8" s="36"/>
      <c r="MWJ8" s="36"/>
      <c r="MWK8" s="36"/>
      <c r="MWL8" s="36"/>
      <c r="MWM8" s="36"/>
      <c r="MWN8" s="36"/>
      <c r="MWO8" s="36"/>
      <c r="MWP8" s="36"/>
      <c r="MWQ8" s="36"/>
      <c r="MWR8" s="36"/>
      <c r="MWS8" s="36"/>
      <c r="MWT8" s="36"/>
      <c r="MWU8" s="36"/>
      <c r="MWV8" s="36"/>
      <c r="MWW8" s="36"/>
      <c r="MWX8" s="36"/>
      <c r="MWY8" s="36"/>
      <c r="MWZ8" s="36"/>
      <c r="MXA8" s="36"/>
      <c r="MXB8" s="36"/>
      <c r="MXC8" s="36"/>
      <c r="MXD8" s="36"/>
      <c r="MXE8" s="36"/>
      <c r="MXF8" s="36"/>
      <c r="MXG8" s="36"/>
      <c r="MXH8" s="36"/>
      <c r="MXI8" s="36"/>
      <c r="MXJ8" s="36"/>
      <c r="MXK8" s="36"/>
      <c r="MXL8" s="36"/>
      <c r="MXM8" s="36"/>
      <c r="MXN8" s="36"/>
      <c r="MXO8" s="36"/>
      <c r="MXP8" s="36"/>
      <c r="MXQ8" s="36"/>
      <c r="MXR8" s="36"/>
      <c r="MXS8" s="36"/>
      <c r="MXT8" s="36"/>
      <c r="MXU8" s="36"/>
      <c r="MXV8" s="36"/>
      <c r="MXW8" s="36"/>
      <c r="MXX8" s="36"/>
      <c r="MXY8" s="36"/>
      <c r="MXZ8" s="36"/>
      <c r="MYA8" s="36"/>
      <c r="MYB8" s="36"/>
      <c r="MYC8" s="36"/>
      <c r="MYD8" s="36"/>
      <c r="MYE8" s="36"/>
      <c r="MYF8" s="36"/>
      <c r="MYG8" s="36"/>
      <c r="MYH8" s="36"/>
      <c r="MYI8" s="36"/>
      <c r="MYJ8" s="36"/>
      <c r="MYK8" s="36"/>
      <c r="MYL8" s="36"/>
      <c r="MYM8" s="36"/>
      <c r="MYN8" s="36"/>
      <c r="MYO8" s="36"/>
      <c r="MYP8" s="36"/>
      <c r="MYQ8" s="36"/>
      <c r="MYR8" s="36"/>
      <c r="MYS8" s="36"/>
      <c r="MYT8" s="36"/>
      <c r="MYU8" s="36"/>
      <c r="MYV8" s="36"/>
      <c r="MYW8" s="36"/>
      <c r="MYX8" s="36"/>
      <c r="MYY8" s="36"/>
      <c r="MYZ8" s="36"/>
      <c r="MZA8" s="36"/>
      <c r="MZB8" s="36"/>
      <c r="MZC8" s="36"/>
      <c r="MZD8" s="36"/>
      <c r="MZE8" s="36"/>
      <c r="MZF8" s="36"/>
      <c r="MZG8" s="36"/>
      <c r="MZH8" s="36"/>
      <c r="MZI8" s="36"/>
      <c r="MZJ8" s="36"/>
      <c r="MZK8" s="36"/>
      <c r="MZL8" s="36"/>
      <c r="MZM8" s="36"/>
      <c r="MZN8" s="36"/>
      <c r="MZO8" s="36"/>
      <c r="MZP8" s="36"/>
      <c r="MZQ8" s="36"/>
      <c r="MZR8" s="36"/>
      <c r="MZS8" s="36"/>
      <c r="MZT8" s="36"/>
      <c r="MZU8" s="36"/>
      <c r="MZV8" s="36"/>
      <c r="MZW8" s="36"/>
      <c r="MZX8" s="36"/>
      <c r="MZY8" s="36"/>
      <c r="MZZ8" s="36"/>
      <c r="NAA8" s="36"/>
      <c r="NAB8" s="36"/>
      <c r="NAC8" s="36"/>
      <c r="NAD8" s="36"/>
      <c r="NAE8" s="36"/>
      <c r="NAF8" s="36"/>
      <c r="NAG8" s="36"/>
      <c r="NAH8" s="36"/>
      <c r="NAI8" s="36"/>
      <c r="NAJ8" s="36"/>
      <c r="NAK8" s="36"/>
      <c r="NAL8" s="36"/>
      <c r="NAM8" s="36"/>
      <c r="NAN8" s="36"/>
      <c r="NAO8" s="36"/>
      <c r="NAP8" s="36"/>
      <c r="NAQ8" s="36"/>
      <c r="NAR8" s="36"/>
      <c r="NAS8" s="36"/>
      <c r="NAT8" s="36"/>
      <c r="NAU8" s="36"/>
      <c r="NAV8" s="36"/>
      <c r="NAW8" s="36"/>
      <c r="NAX8" s="36"/>
      <c r="NAY8" s="36"/>
      <c r="NAZ8" s="36"/>
      <c r="NBA8" s="36"/>
      <c r="NBB8" s="36"/>
      <c r="NBC8" s="36"/>
      <c r="NBD8" s="36"/>
      <c r="NBE8" s="36"/>
      <c r="NBF8" s="36"/>
      <c r="NBG8" s="36"/>
      <c r="NBH8" s="36"/>
      <c r="NBI8" s="36"/>
      <c r="NBJ8" s="36"/>
      <c r="NBK8" s="36"/>
      <c r="NBL8" s="36"/>
      <c r="NBM8" s="36"/>
      <c r="NBN8" s="36"/>
      <c r="NBO8" s="36"/>
      <c r="NBP8" s="36"/>
      <c r="NBQ8" s="36"/>
      <c r="NBR8" s="36"/>
      <c r="NBS8" s="36"/>
      <c r="NBT8" s="36"/>
      <c r="NBU8" s="36"/>
      <c r="NBV8" s="36"/>
      <c r="NBW8" s="36"/>
      <c r="NBX8" s="36"/>
      <c r="NBY8" s="36"/>
      <c r="NBZ8" s="36"/>
      <c r="NCA8" s="36"/>
      <c r="NCB8" s="36"/>
      <c r="NCC8" s="36"/>
      <c r="NCD8" s="36"/>
      <c r="NCE8" s="36"/>
      <c r="NCF8" s="36"/>
      <c r="NCG8" s="36"/>
      <c r="NCH8" s="36"/>
      <c r="NCI8" s="36"/>
      <c r="NCJ8" s="36"/>
      <c r="NCK8" s="36"/>
      <c r="NCL8" s="36"/>
      <c r="NCM8" s="36"/>
      <c r="NCN8" s="36"/>
      <c r="NCO8" s="36"/>
      <c r="NCP8" s="36"/>
      <c r="NCQ8" s="36"/>
      <c r="NCR8" s="36"/>
      <c r="NCS8" s="36"/>
      <c r="NCT8" s="36"/>
      <c r="NCU8" s="36"/>
      <c r="NCV8" s="36"/>
      <c r="NCW8" s="36"/>
      <c r="NCX8" s="36"/>
      <c r="NCY8" s="36"/>
      <c r="NCZ8" s="36"/>
      <c r="NDA8" s="36"/>
      <c r="NDB8" s="36"/>
      <c r="NDC8" s="36"/>
      <c r="NDD8" s="36"/>
      <c r="NDE8" s="36"/>
      <c r="NDF8" s="36"/>
      <c r="NDG8" s="36"/>
      <c r="NDH8" s="36"/>
      <c r="NDI8" s="36"/>
      <c r="NDJ8" s="36"/>
      <c r="NDK8" s="36"/>
      <c r="NDL8" s="36"/>
      <c r="NDM8" s="36"/>
      <c r="NDN8" s="36"/>
      <c r="NDO8" s="36"/>
      <c r="NDP8" s="36"/>
      <c r="NDQ8" s="36"/>
      <c r="NDR8" s="36"/>
      <c r="NDS8" s="36"/>
      <c r="NDT8" s="36"/>
      <c r="NDU8" s="36"/>
      <c r="NDV8" s="36"/>
      <c r="NDW8" s="36"/>
      <c r="NDX8" s="36"/>
      <c r="NDY8" s="36"/>
      <c r="NDZ8" s="36"/>
      <c r="NEA8" s="36"/>
      <c r="NEB8" s="36"/>
      <c r="NEC8" s="36"/>
      <c r="NED8" s="36"/>
      <c r="NEE8" s="36"/>
      <c r="NEF8" s="36"/>
      <c r="NEG8" s="36"/>
      <c r="NEH8" s="36"/>
      <c r="NEI8" s="36"/>
      <c r="NEJ8" s="36"/>
      <c r="NEK8" s="36"/>
      <c r="NEL8" s="36"/>
      <c r="NEM8" s="36"/>
      <c r="NEN8" s="36"/>
      <c r="NEO8" s="36"/>
      <c r="NEP8" s="36"/>
      <c r="NEQ8" s="36"/>
      <c r="NER8" s="36"/>
      <c r="NES8" s="36"/>
      <c r="NET8" s="36"/>
      <c r="NEU8" s="36"/>
      <c r="NEV8" s="36"/>
      <c r="NEW8" s="36"/>
      <c r="NEX8" s="36"/>
      <c r="NEY8" s="36"/>
      <c r="NEZ8" s="36"/>
      <c r="NFA8" s="36"/>
      <c r="NFB8" s="36"/>
      <c r="NFC8" s="36"/>
      <c r="NFD8" s="36"/>
      <c r="NFE8" s="36"/>
      <c r="NFF8" s="36"/>
      <c r="NFG8" s="36"/>
      <c r="NFH8" s="36"/>
      <c r="NFI8" s="36"/>
      <c r="NFJ8" s="36"/>
      <c r="NFK8" s="36"/>
      <c r="NFL8" s="36"/>
      <c r="NFM8" s="36"/>
      <c r="NFN8" s="36"/>
      <c r="NFO8" s="36"/>
      <c r="NFP8" s="36"/>
      <c r="NFQ8" s="36"/>
      <c r="NFR8" s="36"/>
      <c r="NFS8" s="36"/>
      <c r="NFT8" s="36"/>
      <c r="NFU8" s="36"/>
      <c r="NFV8" s="36"/>
      <c r="NFW8" s="36"/>
      <c r="NFX8" s="36"/>
      <c r="NFY8" s="36"/>
      <c r="NFZ8" s="36"/>
      <c r="NGA8" s="36"/>
      <c r="NGB8" s="36"/>
      <c r="NGC8" s="36"/>
      <c r="NGD8" s="36"/>
      <c r="NGE8" s="36"/>
      <c r="NGF8" s="36"/>
      <c r="NGG8" s="36"/>
      <c r="NGH8" s="36"/>
      <c r="NGI8" s="36"/>
      <c r="NGJ8" s="36"/>
      <c r="NGK8" s="36"/>
      <c r="NGL8" s="36"/>
      <c r="NGM8" s="36"/>
      <c r="NGN8" s="36"/>
      <c r="NGO8" s="36"/>
      <c r="NGP8" s="36"/>
      <c r="NGQ8" s="36"/>
      <c r="NGR8" s="36"/>
      <c r="NGS8" s="36"/>
      <c r="NGT8" s="36"/>
      <c r="NGU8" s="36"/>
      <c r="NGV8" s="36"/>
      <c r="NGW8" s="36"/>
      <c r="NGX8" s="36"/>
      <c r="NGY8" s="36"/>
      <c r="NGZ8" s="36"/>
      <c r="NHA8" s="36"/>
      <c r="NHB8" s="36"/>
      <c r="NHC8" s="36"/>
      <c r="NHD8" s="36"/>
      <c r="NHE8" s="36"/>
      <c r="NHF8" s="36"/>
      <c r="NHG8" s="36"/>
      <c r="NHH8" s="36"/>
      <c r="NHI8" s="36"/>
      <c r="NHJ8" s="36"/>
      <c r="NHK8" s="36"/>
      <c r="NHL8" s="36"/>
      <c r="NHM8" s="36"/>
      <c r="NHN8" s="36"/>
      <c r="NHO8" s="36"/>
      <c r="NHP8" s="36"/>
      <c r="NHQ8" s="36"/>
      <c r="NHR8" s="36"/>
      <c r="NHS8" s="36"/>
      <c r="NHT8" s="36"/>
      <c r="NHU8" s="36"/>
      <c r="NHV8" s="36"/>
      <c r="NHW8" s="36"/>
      <c r="NHX8" s="36"/>
      <c r="NHY8" s="36"/>
      <c r="NHZ8" s="36"/>
      <c r="NIA8" s="36"/>
      <c r="NIB8" s="36"/>
      <c r="NIC8" s="36"/>
      <c r="NID8" s="36"/>
      <c r="NIE8" s="36"/>
      <c r="NIF8" s="36"/>
      <c r="NIG8" s="36"/>
      <c r="NIH8" s="36"/>
      <c r="NII8" s="36"/>
      <c r="NIJ8" s="36"/>
      <c r="NIK8" s="36"/>
      <c r="NIL8" s="36"/>
      <c r="NIM8" s="36"/>
      <c r="NIN8" s="36"/>
      <c r="NIO8" s="36"/>
      <c r="NIP8" s="36"/>
      <c r="NIQ8" s="36"/>
      <c r="NIR8" s="36"/>
      <c r="NIS8" s="36"/>
      <c r="NIT8" s="36"/>
      <c r="NIU8" s="36"/>
      <c r="NIV8" s="36"/>
      <c r="NIW8" s="36"/>
      <c r="NIX8" s="36"/>
      <c r="NIY8" s="36"/>
      <c r="NIZ8" s="36"/>
      <c r="NJA8" s="36"/>
      <c r="NJB8" s="36"/>
      <c r="NJC8" s="36"/>
      <c r="NJD8" s="36"/>
      <c r="NJE8" s="36"/>
      <c r="NJF8" s="36"/>
      <c r="NJG8" s="36"/>
      <c r="NJH8" s="36"/>
      <c r="NJI8" s="36"/>
      <c r="NJJ8" s="36"/>
      <c r="NJK8" s="36"/>
      <c r="NJL8" s="36"/>
      <c r="NJM8" s="36"/>
      <c r="NJN8" s="36"/>
      <c r="NJO8" s="36"/>
      <c r="NJP8" s="36"/>
      <c r="NJQ8" s="36"/>
      <c r="NJR8" s="36"/>
      <c r="NJS8" s="36"/>
      <c r="NJT8" s="36"/>
      <c r="NJU8" s="36"/>
      <c r="NJV8" s="36"/>
      <c r="NJW8" s="36"/>
      <c r="NJX8" s="36"/>
      <c r="NJY8" s="36"/>
      <c r="NJZ8" s="36"/>
      <c r="NKA8" s="36"/>
      <c r="NKB8" s="36"/>
      <c r="NKC8" s="36"/>
      <c r="NKD8" s="36"/>
      <c r="NKE8" s="36"/>
      <c r="NKF8" s="36"/>
      <c r="NKG8" s="36"/>
      <c r="NKH8" s="36"/>
      <c r="NKI8" s="36"/>
      <c r="NKJ8" s="36"/>
      <c r="NKK8" s="36"/>
      <c r="NKL8" s="36"/>
      <c r="NKM8" s="36"/>
      <c r="NKN8" s="36"/>
      <c r="NKO8" s="36"/>
      <c r="NKP8" s="36"/>
      <c r="NKQ8" s="36"/>
      <c r="NKR8" s="36"/>
      <c r="NKS8" s="36"/>
      <c r="NKT8" s="36"/>
      <c r="NKU8" s="36"/>
      <c r="NKV8" s="36"/>
      <c r="NKW8" s="36"/>
      <c r="NKX8" s="36"/>
      <c r="NKY8" s="36"/>
      <c r="NKZ8" s="36"/>
      <c r="NLA8" s="36"/>
      <c r="NLB8" s="36"/>
      <c r="NLC8" s="36"/>
      <c r="NLD8" s="36"/>
      <c r="NLE8" s="36"/>
      <c r="NLF8" s="36"/>
      <c r="NLG8" s="36"/>
      <c r="NLH8" s="36"/>
      <c r="NLI8" s="36"/>
      <c r="NLJ8" s="36"/>
      <c r="NLK8" s="36"/>
      <c r="NLL8" s="36"/>
      <c r="NLM8" s="36"/>
      <c r="NLN8" s="36"/>
      <c r="NLO8" s="36"/>
      <c r="NLP8" s="36"/>
      <c r="NLQ8" s="36"/>
      <c r="NLR8" s="36"/>
      <c r="NLS8" s="36"/>
      <c r="NLT8" s="36"/>
      <c r="NLU8" s="36"/>
      <c r="NLV8" s="36"/>
      <c r="NLW8" s="36"/>
      <c r="NLX8" s="36"/>
      <c r="NLY8" s="36"/>
      <c r="NLZ8" s="36"/>
      <c r="NMA8" s="36"/>
      <c r="NMB8" s="36"/>
      <c r="NMC8" s="36"/>
      <c r="NMD8" s="36"/>
      <c r="NME8" s="36"/>
      <c r="NMF8" s="36"/>
      <c r="NMG8" s="36"/>
      <c r="NMH8" s="36"/>
      <c r="NMI8" s="36"/>
      <c r="NMJ8" s="36"/>
      <c r="NMK8" s="36"/>
      <c r="NML8" s="36"/>
      <c r="NMM8" s="36"/>
      <c r="NMN8" s="36"/>
      <c r="NMO8" s="36"/>
      <c r="NMP8" s="36"/>
      <c r="NMQ8" s="36"/>
      <c r="NMR8" s="36"/>
      <c r="NMS8" s="36"/>
      <c r="NMT8" s="36"/>
      <c r="NMU8" s="36"/>
      <c r="NMV8" s="36"/>
      <c r="NMW8" s="36"/>
      <c r="NMX8" s="36"/>
      <c r="NMY8" s="36"/>
      <c r="NMZ8" s="36"/>
      <c r="NNA8" s="36"/>
      <c r="NNB8" s="36"/>
      <c r="NNC8" s="36"/>
      <c r="NND8" s="36"/>
      <c r="NNE8" s="36"/>
      <c r="NNF8" s="36"/>
      <c r="NNG8" s="36"/>
      <c r="NNH8" s="36"/>
      <c r="NNI8" s="36"/>
      <c r="NNJ8" s="36"/>
      <c r="NNK8" s="36"/>
      <c r="NNL8" s="36"/>
      <c r="NNM8" s="36"/>
      <c r="NNN8" s="36"/>
      <c r="NNO8" s="36"/>
      <c r="NNP8" s="36"/>
      <c r="NNQ8" s="36"/>
      <c r="NNR8" s="36"/>
      <c r="NNS8" s="36"/>
      <c r="NNT8" s="36"/>
      <c r="NNU8" s="36"/>
      <c r="NNV8" s="36"/>
      <c r="NNW8" s="36"/>
      <c r="NNX8" s="36"/>
      <c r="NNY8" s="36"/>
      <c r="NNZ8" s="36"/>
      <c r="NOA8" s="36"/>
      <c r="NOB8" s="36"/>
      <c r="NOC8" s="36"/>
      <c r="NOD8" s="36"/>
      <c r="NOE8" s="36"/>
      <c r="NOF8" s="36"/>
      <c r="NOG8" s="36"/>
      <c r="NOH8" s="36"/>
      <c r="NOI8" s="36"/>
      <c r="NOJ8" s="36"/>
      <c r="NOK8" s="36"/>
      <c r="NOL8" s="36"/>
      <c r="NOM8" s="36"/>
      <c r="NON8" s="36"/>
      <c r="NOO8" s="36"/>
      <c r="NOP8" s="36"/>
      <c r="NOQ8" s="36"/>
      <c r="NOR8" s="36"/>
      <c r="NOS8" s="36"/>
      <c r="NOT8" s="36"/>
      <c r="NOU8" s="36"/>
      <c r="NOV8" s="36"/>
      <c r="NOW8" s="36"/>
      <c r="NOX8" s="36"/>
      <c r="NOY8" s="36"/>
      <c r="NOZ8" s="36"/>
      <c r="NPA8" s="36"/>
      <c r="NPB8" s="36"/>
      <c r="NPC8" s="36"/>
      <c r="NPD8" s="36"/>
      <c r="NPE8" s="36"/>
      <c r="NPF8" s="36"/>
      <c r="NPG8" s="36"/>
      <c r="NPH8" s="36"/>
      <c r="NPI8" s="36"/>
      <c r="NPJ8" s="36"/>
      <c r="NPK8" s="36"/>
      <c r="NPL8" s="36"/>
      <c r="NPM8" s="36"/>
      <c r="NPN8" s="36"/>
      <c r="NPO8" s="36"/>
      <c r="NPP8" s="36"/>
      <c r="NPQ8" s="36"/>
      <c r="NPR8" s="36"/>
      <c r="NPS8" s="36"/>
      <c r="NPT8" s="36"/>
      <c r="NPU8" s="36"/>
      <c r="NPV8" s="36"/>
      <c r="NPW8" s="36"/>
      <c r="NPX8" s="36"/>
      <c r="NPY8" s="36"/>
      <c r="NPZ8" s="36"/>
      <c r="NQA8" s="36"/>
      <c r="NQB8" s="36"/>
      <c r="NQC8" s="36"/>
      <c r="NQD8" s="36"/>
      <c r="NQE8" s="36"/>
      <c r="NQF8" s="36"/>
      <c r="NQG8" s="36"/>
      <c r="NQH8" s="36"/>
      <c r="NQI8" s="36"/>
      <c r="NQJ8" s="36"/>
      <c r="NQK8" s="36"/>
      <c r="NQL8" s="36"/>
      <c r="NQM8" s="36"/>
      <c r="NQN8" s="36"/>
      <c r="NQO8" s="36"/>
      <c r="NQP8" s="36"/>
      <c r="NQQ8" s="36"/>
      <c r="NQR8" s="36"/>
      <c r="NQS8" s="36"/>
      <c r="NQT8" s="36"/>
      <c r="NQU8" s="36"/>
      <c r="NQV8" s="36"/>
      <c r="NQW8" s="36"/>
      <c r="NQX8" s="36"/>
      <c r="NQY8" s="36"/>
      <c r="NQZ8" s="36"/>
      <c r="NRA8" s="36"/>
      <c r="NRB8" s="36"/>
      <c r="NRC8" s="36"/>
      <c r="NRD8" s="36"/>
      <c r="NRE8" s="36"/>
      <c r="NRF8" s="36"/>
      <c r="NRG8" s="36"/>
      <c r="NRH8" s="36"/>
      <c r="NRI8" s="36"/>
      <c r="NRJ8" s="36"/>
      <c r="NRK8" s="36"/>
      <c r="NRL8" s="36"/>
      <c r="NRM8" s="36"/>
      <c r="NRN8" s="36"/>
      <c r="NRO8" s="36"/>
      <c r="NRP8" s="36"/>
      <c r="NRQ8" s="36"/>
      <c r="NRR8" s="36"/>
      <c r="NRS8" s="36"/>
      <c r="NRT8" s="36"/>
      <c r="NRU8" s="36"/>
      <c r="NRV8" s="36"/>
      <c r="NRW8" s="36"/>
      <c r="NRX8" s="36"/>
      <c r="NRY8" s="36"/>
      <c r="NRZ8" s="36"/>
      <c r="NSA8" s="36"/>
      <c r="NSB8" s="36"/>
      <c r="NSC8" s="36"/>
      <c r="NSD8" s="36"/>
      <c r="NSE8" s="36"/>
      <c r="NSF8" s="36"/>
      <c r="NSG8" s="36"/>
      <c r="NSH8" s="36"/>
      <c r="NSI8" s="36"/>
      <c r="NSJ8" s="36"/>
      <c r="NSK8" s="36"/>
      <c r="NSL8" s="36"/>
      <c r="NSM8" s="36"/>
      <c r="NSN8" s="36"/>
      <c r="NSO8" s="36"/>
      <c r="NSP8" s="36"/>
      <c r="NSQ8" s="36"/>
      <c r="NSR8" s="36"/>
      <c r="NSS8" s="36"/>
      <c r="NST8" s="36"/>
      <c r="NSU8" s="36"/>
      <c r="NSV8" s="36"/>
      <c r="NSW8" s="36"/>
      <c r="NSX8" s="36"/>
      <c r="NSY8" s="36"/>
      <c r="NSZ8" s="36"/>
      <c r="NTA8" s="36"/>
      <c r="NTB8" s="36"/>
      <c r="NTC8" s="36"/>
      <c r="NTD8" s="36"/>
      <c r="NTE8" s="36"/>
      <c r="NTF8" s="36"/>
      <c r="NTG8" s="36"/>
      <c r="NTH8" s="36"/>
      <c r="NTI8" s="36"/>
      <c r="NTJ8" s="36"/>
      <c r="NTK8" s="36"/>
      <c r="NTL8" s="36"/>
      <c r="NTM8" s="36"/>
      <c r="NTN8" s="36"/>
      <c r="NTO8" s="36"/>
      <c r="NTP8" s="36"/>
      <c r="NTQ8" s="36"/>
      <c r="NTR8" s="36"/>
      <c r="NTS8" s="36"/>
      <c r="NTT8" s="36"/>
      <c r="NTU8" s="36"/>
      <c r="NTV8" s="36"/>
      <c r="NTW8" s="36"/>
      <c r="NTX8" s="36"/>
      <c r="NTY8" s="36"/>
      <c r="NTZ8" s="36"/>
      <c r="NUA8" s="36"/>
      <c r="NUB8" s="36"/>
      <c r="NUC8" s="36"/>
      <c r="NUD8" s="36"/>
      <c r="NUE8" s="36"/>
      <c r="NUF8" s="36"/>
      <c r="NUG8" s="36"/>
      <c r="NUH8" s="36"/>
      <c r="NUI8" s="36"/>
      <c r="NUJ8" s="36"/>
      <c r="NUK8" s="36"/>
      <c r="NUL8" s="36"/>
      <c r="NUM8" s="36"/>
      <c r="NUN8" s="36"/>
      <c r="NUO8" s="36"/>
      <c r="NUP8" s="36"/>
      <c r="NUQ8" s="36"/>
      <c r="NUR8" s="36"/>
      <c r="NUS8" s="36"/>
      <c r="NUT8" s="36"/>
      <c r="NUU8" s="36"/>
      <c r="NUV8" s="36"/>
      <c r="NUW8" s="36"/>
      <c r="NUX8" s="36"/>
      <c r="NUY8" s="36"/>
      <c r="NUZ8" s="36"/>
      <c r="NVA8" s="36"/>
      <c r="NVB8" s="36"/>
      <c r="NVC8" s="36"/>
      <c r="NVD8" s="36"/>
      <c r="NVE8" s="36"/>
      <c r="NVF8" s="36"/>
      <c r="NVG8" s="36"/>
      <c r="NVH8" s="36"/>
      <c r="NVI8" s="36"/>
      <c r="NVJ8" s="36"/>
      <c r="NVK8" s="36"/>
      <c r="NVL8" s="36"/>
      <c r="NVM8" s="36"/>
      <c r="NVN8" s="36"/>
      <c r="NVO8" s="36"/>
      <c r="NVP8" s="36"/>
      <c r="NVQ8" s="36"/>
      <c r="NVR8" s="36"/>
      <c r="NVS8" s="36"/>
      <c r="NVT8" s="36"/>
      <c r="NVU8" s="36"/>
      <c r="NVV8" s="36"/>
      <c r="NVW8" s="36"/>
      <c r="NVX8" s="36"/>
      <c r="NVY8" s="36"/>
      <c r="NVZ8" s="36"/>
      <c r="NWA8" s="36"/>
      <c r="NWB8" s="36"/>
      <c r="NWC8" s="36"/>
      <c r="NWD8" s="36"/>
      <c r="NWE8" s="36"/>
      <c r="NWF8" s="36"/>
      <c r="NWG8" s="36"/>
      <c r="NWH8" s="36"/>
      <c r="NWI8" s="36"/>
      <c r="NWJ8" s="36"/>
      <c r="NWK8" s="36"/>
      <c r="NWL8" s="36"/>
      <c r="NWM8" s="36"/>
      <c r="NWN8" s="36"/>
      <c r="NWO8" s="36"/>
      <c r="NWP8" s="36"/>
      <c r="NWQ8" s="36"/>
      <c r="NWR8" s="36"/>
      <c r="NWS8" s="36"/>
      <c r="NWT8" s="36"/>
      <c r="NWU8" s="36"/>
      <c r="NWV8" s="36"/>
      <c r="NWW8" s="36"/>
      <c r="NWX8" s="36"/>
      <c r="NWY8" s="36"/>
      <c r="NWZ8" s="36"/>
      <c r="NXA8" s="36"/>
      <c r="NXB8" s="36"/>
      <c r="NXC8" s="36"/>
      <c r="NXD8" s="36"/>
      <c r="NXE8" s="36"/>
      <c r="NXF8" s="36"/>
      <c r="NXG8" s="36"/>
      <c r="NXH8" s="36"/>
      <c r="NXI8" s="36"/>
      <c r="NXJ8" s="36"/>
      <c r="NXK8" s="36"/>
      <c r="NXL8" s="36"/>
      <c r="NXM8" s="36"/>
      <c r="NXN8" s="36"/>
      <c r="NXO8" s="36"/>
      <c r="NXP8" s="36"/>
      <c r="NXQ8" s="36"/>
      <c r="NXR8" s="36"/>
      <c r="NXS8" s="36"/>
      <c r="NXT8" s="36"/>
      <c r="NXU8" s="36"/>
      <c r="NXV8" s="36"/>
      <c r="NXW8" s="36"/>
      <c r="NXX8" s="36"/>
      <c r="NXY8" s="36"/>
      <c r="NXZ8" s="36"/>
      <c r="NYA8" s="36"/>
      <c r="NYB8" s="36"/>
      <c r="NYC8" s="36"/>
      <c r="NYD8" s="36"/>
      <c r="NYE8" s="36"/>
      <c r="NYF8" s="36"/>
      <c r="NYG8" s="36"/>
      <c r="NYH8" s="36"/>
      <c r="NYI8" s="36"/>
      <c r="NYJ8" s="36"/>
      <c r="NYK8" s="36"/>
      <c r="NYL8" s="36"/>
      <c r="NYM8" s="36"/>
      <c r="NYN8" s="36"/>
      <c r="NYO8" s="36"/>
      <c r="NYP8" s="36"/>
      <c r="NYQ8" s="36"/>
      <c r="NYR8" s="36"/>
      <c r="NYS8" s="36"/>
      <c r="NYT8" s="36"/>
      <c r="NYU8" s="36"/>
      <c r="NYV8" s="36"/>
      <c r="NYW8" s="36"/>
      <c r="NYX8" s="36"/>
      <c r="NYY8" s="36"/>
      <c r="NYZ8" s="36"/>
      <c r="NZA8" s="36"/>
      <c r="NZB8" s="36"/>
      <c r="NZC8" s="36"/>
      <c r="NZD8" s="36"/>
      <c r="NZE8" s="36"/>
      <c r="NZF8" s="36"/>
      <c r="NZG8" s="36"/>
      <c r="NZH8" s="36"/>
      <c r="NZI8" s="36"/>
      <c r="NZJ8" s="36"/>
      <c r="NZK8" s="36"/>
      <c r="NZL8" s="36"/>
      <c r="NZM8" s="36"/>
      <c r="NZN8" s="36"/>
      <c r="NZO8" s="36"/>
      <c r="NZP8" s="36"/>
      <c r="NZQ8" s="36"/>
      <c r="NZR8" s="36"/>
      <c r="NZS8" s="36"/>
      <c r="NZT8" s="36"/>
      <c r="NZU8" s="36"/>
      <c r="NZV8" s="36"/>
      <c r="NZW8" s="36"/>
      <c r="NZX8" s="36"/>
      <c r="NZY8" s="36"/>
      <c r="NZZ8" s="36"/>
      <c r="OAA8" s="36"/>
      <c r="OAB8" s="36"/>
      <c r="OAC8" s="36"/>
      <c r="OAD8" s="36"/>
      <c r="OAE8" s="36"/>
      <c r="OAF8" s="36"/>
      <c r="OAG8" s="36"/>
      <c r="OAH8" s="36"/>
      <c r="OAI8" s="36"/>
      <c r="OAJ8" s="36"/>
      <c r="OAK8" s="36"/>
      <c r="OAL8" s="36"/>
      <c r="OAM8" s="36"/>
      <c r="OAN8" s="36"/>
      <c r="OAO8" s="36"/>
      <c r="OAP8" s="36"/>
      <c r="OAQ8" s="36"/>
      <c r="OAR8" s="36"/>
      <c r="OAS8" s="36"/>
      <c r="OAT8" s="36"/>
      <c r="OAU8" s="36"/>
      <c r="OAV8" s="36"/>
      <c r="OAW8" s="36"/>
      <c r="OAX8" s="36"/>
      <c r="OAY8" s="36"/>
      <c r="OAZ8" s="36"/>
      <c r="OBA8" s="36"/>
      <c r="OBB8" s="36"/>
      <c r="OBC8" s="36"/>
      <c r="OBD8" s="36"/>
      <c r="OBE8" s="36"/>
      <c r="OBF8" s="36"/>
      <c r="OBG8" s="36"/>
      <c r="OBH8" s="36"/>
      <c r="OBI8" s="36"/>
      <c r="OBJ8" s="36"/>
      <c r="OBK8" s="36"/>
      <c r="OBL8" s="36"/>
      <c r="OBM8" s="36"/>
      <c r="OBN8" s="36"/>
      <c r="OBO8" s="36"/>
      <c r="OBP8" s="36"/>
      <c r="OBQ8" s="36"/>
      <c r="OBR8" s="36"/>
      <c r="OBS8" s="36"/>
      <c r="OBT8" s="36"/>
      <c r="OBU8" s="36"/>
      <c r="OBV8" s="36"/>
      <c r="OBW8" s="36"/>
      <c r="OBX8" s="36"/>
      <c r="OBY8" s="36"/>
      <c r="OBZ8" s="36"/>
      <c r="OCA8" s="36"/>
      <c r="OCB8" s="36"/>
      <c r="OCC8" s="36"/>
      <c r="OCD8" s="36"/>
      <c r="OCE8" s="36"/>
      <c r="OCF8" s="36"/>
      <c r="OCG8" s="36"/>
      <c r="OCH8" s="36"/>
      <c r="OCI8" s="36"/>
      <c r="OCJ8" s="36"/>
      <c r="OCK8" s="36"/>
      <c r="OCL8" s="36"/>
      <c r="OCM8" s="36"/>
      <c r="OCN8" s="36"/>
      <c r="OCO8" s="36"/>
      <c r="OCP8" s="36"/>
      <c r="OCQ8" s="36"/>
      <c r="OCR8" s="36"/>
      <c r="OCS8" s="36"/>
      <c r="OCT8" s="36"/>
      <c r="OCU8" s="36"/>
      <c r="OCV8" s="36"/>
      <c r="OCW8" s="36"/>
      <c r="OCX8" s="36"/>
      <c r="OCY8" s="36"/>
      <c r="OCZ8" s="36"/>
      <c r="ODA8" s="36"/>
      <c r="ODB8" s="36"/>
      <c r="ODC8" s="36"/>
      <c r="ODD8" s="36"/>
      <c r="ODE8" s="36"/>
      <c r="ODF8" s="36"/>
      <c r="ODG8" s="36"/>
      <c r="ODH8" s="36"/>
      <c r="ODI8" s="36"/>
      <c r="ODJ8" s="36"/>
      <c r="ODK8" s="36"/>
      <c r="ODL8" s="36"/>
      <c r="ODM8" s="36"/>
      <c r="ODN8" s="36"/>
      <c r="ODO8" s="36"/>
      <c r="ODP8" s="36"/>
      <c r="ODQ8" s="36"/>
      <c r="ODR8" s="36"/>
      <c r="ODS8" s="36"/>
      <c r="ODT8" s="36"/>
      <c r="ODU8" s="36"/>
      <c r="ODV8" s="36"/>
      <c r="ODW8" s="36"/>
      <c r="ODX8" s="36"/>
      <c r="ODY8" s="36"/>
      <c r="ODZ8" s="36"/>
      <c r="OEA8" s="36"/>
      <c r="OEB8" s="36"/>
      <c r="OEC8" s="36"/>
      <c r="OED8" s="36"/>
      <c r="OEE8" s="36"/>
      <c r="OEF8" s="36"/>
      <c r="OEG8" s="36"/>
      <c r="OEH8" s="36"/>
      <c r="OEI8" s="36"/>
      <c r="OEJ8" s="36"/>
      <c r="OEK8" s="36"/>
      <c r="OEL8" s="36"/>
      <c r="OEM8" s="36"/>
      <c r="OEN8" s="36"/>
      <c r="OEO8" s="36"/>
      <c r="OEP8" s="36"/>
      <c r="OEQ8" s="36"/>
      <c r="OER8" s="36"/>
      <c r="OES8" s="36"/>
      <c r="OET8" s="36"/>
      <c r="OEU8" s="36"/>
      <c r="OEV8" s="36"/>
      <c r="OEW8" s="36"/>
      <c r="OEX8" s="36"/>
      <c r="OEY8" s="36"/>
      <c r="OEZ8" s="36"/>
      <c r="OFA8" s="36"/>
      <c r="OFB8" s="36"/>
      <c r="OFC8" s="36"/>
      <c r="OFD8" s="36"/>
      <c r="OFE8" s="36"/>
      <c r="OFF8" s="36"/>
      <c r="OFG8" s="36"/>
      <c r="OFH8" s="36"/>
      <c r="OFI8" s="36"/>
      <c r="OFJ8" s="36"/>
      <c r="OFK8" s="36"/>
      <c r="OFL8" s="36"/>
      <c r="OFM8" s="36"/>
      <c r="OFN8" s="36"/>
      <c r="OFO8" s="36"/>
      <c r="OFP8" s="36"/>
      <c r="OFQ8" s="36"/>
      <c r="OFR8" s="36"/>
      <c r="OFS8" s="36"/>
      <c r="OFT8" s="36"/>
      <c r="OFU8" s="36"/>
      <c r="OFV8" s="36"/>
      <c r="OFW8" s="36"/>
      <c r="OFX8" s="36"/>
      <c r="OFY8" s="36"/>
      <c r="OFZ8" s="36"/>
      <c r="OGA8" s="36"/>
      <c r="OGB8" s="36"/>
      <c r="OGC8" s="36"/>
      <c r="OGD8" s="36"/>
      <c r="OGE8" s="36"/>
      <c r="OGF8" s="36"/>
      <c r="OGG8" s="36"/>
      <c r="OGH8" s="36"/>
      <c r="OGI8" s="36"/>
      <c r="OGJ8" s="36"/>
      <c r="OGK8" s="36"/>
      <c r="OGL8" s="36"/>
      <c r="OGM8" s="36"/>
      <c r="OGN8" s="36"/>
      <c r="OGO8" s="36"/>
      <c r="OGP8" s="36"/>
      <c r="OGQ8" s="36"/>
      <c r="OGR8" s="36"/>
      <c r="OGS8" s="36"/>
      <c r="OGT8" s="36"/>
      <c r="OGU8" s="36"/>
      <c r="OGV8" s="36"/>
      <c r="OGW8" s="36"/>
      <c r="OGX8" s="36"/>
      <c r="OGY8" s="36"/>
      <c r="OGZ8" s="36"/>
      <c r="OHA8" s="36"/>
      <c r="OHB8" s="36"/>
      <c r="OHC8" s="36"/>
      <c r="OHD8" s="36"/>
      <c r="OHE8" s="36"/>
      <c r="OHF8" s="36"/>
      <c r="OHG8" s="36"/>
      <c r="OHH8" s="36"/>
      <c r="OHI8" s="36"/>
      <c r="OHJ8" s="36"/>
      <c r="OHK8" s="36"/>
      <c r="OHL8" s="36"/>
      <c r="OHM8" s="36"/>
      <c r="OHN8" s="36"/>
      <c r="OHO8" s="36"/>
      <c r="OHP8" s="36"/>
      <c r="OHQ8" s="36"/>
      <c r="OHR8" s="36"/>
      <c r="OHS8" s="36"/>
      <c r="OHT8" s="36"/>
      <c r="OHU8" s="36"/>
      <c r="OHV8" s="36"/>
      <c r="OHW8" s="36"/>
      <c r="OHX8" s="36"/>
      <c r="OHY8" s="36"/>
      <c r="OHZ8" s="36"/>
      <c r="OIA8" s="36"/>
      <c r="OIB8" s="36"/>
      <c r="OIC8" s="36"/>
      <c r="OID8" s="36"/>
      <c r="OIE8" s="36"/>
      <c r="OIF8" s="36"/>
      <c r="OIG8" s="36"/>
      <c r="OIH8" s="36"/>
      <c r="OII8" s="36"/>
      <c r="OIJ8" s="36"/>
      <c r="OIK8" s="36"/>
      <c r="OIL8" s="36"/>
      <c r="OIM8" s="36"/>
      <c r="OIN8" s="36"/>
      <c r="OIO8" s="36"/>
      <c r="OIP8" s="36"/>
      <c r="OIQ8" s="36"/>
      <c r="OIR8" s="36"/>
      <c r="OIS8" s="36"/>
      <c r="OIT8" s="36"/>
      <c r="OIU8" s="36"/>
      <c r="OIV8" s="36"/>
      <c r="OIW8" s="36"/>
      <c r="OIX8" s="36"/>
      <c r="OIY8" s="36"/>
      <c r="OIZ8" s="36"/>
      <c r="OJA8" s="36"/>
      <c r="OJB8" s="36"/>
      <c r="OJC8" s="36"/>
      <c r="OJD8" s="36"/>
      <c r="OJE8" s="36"/>
      <c r="OJF8" s="36"/>
      <c r="OJG8" s="36"/>
      <c r="OJH8" s="36"/>
      <c r="OJI8" s="36"/>
      <c r="OJJ8" s="36"/>
      <c r="OJK8" s="36"/>
      <c r="OJL8" s="36"/>
      <c r="OJM8" s="36"/>
      <c r="OJN8" s="36"/>
      <c r="OJO8" s="36"/>
      <c r="OJP8" s="36"/>
      <c r="OJQ8" s="36"/>
      <c r="OJR8" s="36"/>
      <c r="OJS8" s="36"/>
      <c r="OJT8" s="36"/>
      <c r="OJU8" s="36"/>
      <c r="OJV8" s="36"/>
      <c r="OJW8" s="36"/>
      <c r="OJX8" s="36"/>
      <c r="OJY8" s="36"/>
      <c r="OJZ8" s="36"/>
      <c r="OKA8" s="36"/>
      <c r="OKB8" s="36"/>
      <c r="OKC8" s="36"/>
      <c r="OKD8" s="36"/>
      <c r="OKE8" s="36"/>
      <c r="OKF8" s="36"/>
      <c r="OKG8" s="36"/>
      <c r="OKH8" s="36"/>
      <c r="OKI8" s="36"/>
      <c r="OKJ8" s="36"/>
      <c r="OKK8" s="36"/>
      <c r="OKL8" s="36"/>
      <c r="OKM8" s="36"/>
      <c r="OKN8" s="36"/>
      <c r="OKO8" s="36"/>
      <c r="OKP8" s="36"/>
      <c r="OKQ8" s="36"/>
      <c r="OKR8" s="36"/>
      <c r="OKS8" s="36"/>
      <c r="OKT8" s="36"/>
      <c r="OKU8" s="36"/>
      <c r="OKV8" s="36"/>
      <c r="OKW8" s="36"/>
      <c r="OKX8" s="36"/>
      <c r="OKY8" s="36"/>
      <c r="OKZ8" s="36"/>
      <c r="OLA8" s="36"/>
      <c r="OLB8" s="36"/>
      <c r="OLC8" s="36"/>
      <c r="OLD8" s="36"/>
      <c r="OLE8" s="36"/>
      <c r="OLF8" s="36"/>
      <c r="OLG8" s="36"/>
      <c r="OLH8" s="36"/>
      <c r="OLI8" s="36"/>
      <c r="OLJ8" s="36"/>
      <c r="OLK8" s="36"/>
      <c r="OLL8" s="36"/>
      <c r="OLM8" s="36"/>
      <c r="OLN8" s="36"/>
      <c r="OLO8" s="36"/>
      <c r="OLP8" s="36"/>
      <c r="OLQ8" s="36"/>
      <c r="OLR8" s="36"/>
      <c r="OLS8" s="36"/>
      <c r="OLT8" s="36"/>
      <c r="OLU8" s="36"/>
      <c r="OLV8" s="36"/>
      <c r="OLW8" s="36"/>
      <c r="OLX8" s="36"/>
      <c r="OLY8" s="36"/>
      <c r="OLZ8" s="36"/>
      <c r="OMA8" s="36"/>
      <c r="OMB8" s="36"/>
      <c r="OMC8" s="36"/>
      <c r="OMD8" s="36"/>
      <c r="OME8" s="36"/>
      <c r="OMF8" s="36"/>
      <c r="OMG8" s="36"/>
      <c r="OMH8" s="36"/>
      <c r="OMI8" s="36"/>
      <c r="OMJ8" s="36"/>
      <c r="OMK8" s="36"/>
      <c r="OML8" s="36"/>
      <c r="OMM8" s="36"/>
      <c r="OMN8" s="36"/>
      <c r="OMO8" s="36"/>
      <c r="OMP8" s="36"/>
      <c r="OMQ8" s="36"/>
      <c r="OMR8" s="36"/>
      <c r="OMS8" s="36"/>
      <c r="OMT8" s="36"/>
      <c r="OMU8" s="36"/>
      <c r="OMV8" s="36"/>
      <c r="OMW8" s="36"/>
      <c r="OMX8" s="36"/>
      <c r="OMY8" s="36"/>
      <c r="OMZ8" s="36"/>
      <c r="ONA8" s="36"/>
      <c r="ONB8" s="36"/>
      <c r="ONC8" s="36"/>
      <c r="OND8" s="36"/>
      <c r="ONE8" s="36"/>
      <c r="ONF8" s="36"/>
      <c r="ONG8" s="36"/>
      <c r="ONH8" s="36"/>
      <c r="ONI8" s="36"/>
      <c r="ONJ8" s="36"/>
      <c r="ONK8" s="36"/>
      <c r="ONL8" s="36"/>
      <c r="ONM8" s="36"/>
      <c r="ONN8" s="36"/>
      <c r="ONO8" s="36"/>
      <c r="ONP8" s="36"/>
      <c r="ONQ8" s="36"/>
      <c r="ONR8" s="36"/>
      <c r="ONS8" s="36"/>
      <c r="ONT8" s="36"/>
      <c r="ONU8" s="36"/>
      <c r="ONV8" s="36"/>
      <c r="ONW8" s="36"/>
      <c r="ONX8" s="36"/>
      <c r="ONY8" s="36"/>
      <c r="ONZ8" s="36"/>
      <c r="OOA8" s="36"/>
      <c r="OOB8" s="36"/>
      <c r="OOC8" s="36"/>
      <c r="OOD8" s="36"/>
      <c r="OOE8" s="36"/>
      <c r="OOF8" s="36"/>
      <c r="OOG8" s="36"/>
      <c r="OOH8" s="36"/>
      <c r="OOI8" s="36"/>
      <c r="OOJ8" s="36"/>
      <c r="OOK8" s="36"/>
      <c r="OOL8" s="36"/>
      <c r="OOM8" s="36"/>
      <c r="OON8" s="36"/>
      <c r="OOO8" s="36"/>
      <c r="OOP8" s="36"/>
      <c r="OOQ8" s="36"/>
      <c r="OOR8" s="36"/>
      <c r="OOS8" s="36"/>
      <c r="OOT8" s="36"/>
      <c r="OOU8" s="36"/>
      <c r="OOV8" s="36"/>
      <c r="OOW8" s="36"/>
      <c r="OOX8" s="36"/>
      <c r="OOY8" s="36"/>
      <c r="OOZ8" s="36"/>
      <c r="OPA8" s="36"/>
      <c r="OPB8" s="36"/>
      <c r="OPC8" s="36"/>
      <c r="OPD8" s="36"/>
      <c r="OPE8" s="36"/>
      <c r="OPF8" s="36"/>
      <c r="OPG8" s="36"/>
      <c r="OPH8" s="36"/>
      <c r="OPI8" s="36"/>
      <c r="OPJ8" s="36"/>
      <c r="OPK8" s="36"/>
      <c r="OPL8" s="36"/>
      <c r="OPM8" s="36"/>
      <c r="OPN8" s="36"/>
      <c r="OPO8" s="36"/>
      <c r="OPP8" s="36"/>
      <c r="OPQ8" s="36"/>
      <c r="OPR8" s="36"/>
      <c r="OPS8" s="36"/>
      <c r="OPT8" s="36"/>
      <c r="OPU8" s="36"/>
      <c r="OPV8" s="36"/>
      <c r="OPW8" s="36"/>
      <c r="OPX8" s="36"/>
      <c r="OPY8" s="36"/>
      <c r="OPZ8" s="36"/>
      <c r="OQA8" s="36"/>
      <c r="OQB8" s="36"/>
      <c r="OQC8" s="36"/>
      <c r="OQD8" s="36"/>
      <c r="OQE8" s="36"/>
      <c r="OQF8" s="36"/>
      <c r="OQG8" s="36"/>
      <c r="OQH8" s="36"/>
      <c r="OQI8" s="36"/>
      <c r="OQJ8" s="36"/>
      <c r="OQK8" s="36"/>
      <c r="OQL8" s="36"/>
      <c r="OQM8" s="36"/>
      <c r="OQN8" s="36"/>
      <c r="OQO8" s="36"/>
      <c r="OQP8" s="36"/>
      <c r="OQQ8" s="36"/>
      <c r="OQR8" s="36"/>
      <c r="OQS8" s="36"/>
      <c r="OQT8" s="36"/>
      <c r="OQU8" s="36"/>
      <c r="OQV8" s="36"/>
      <c r="OQW8" s="36"/>
      <c r="OQX8" s="36"/>
      <c r="OQY8" s="36"/>
      <c r="OQZ8" s="36"/>
      <c r="ORA8" s="36"/>
      <c r="ORB8" s="36"/>
      <c r="ORC8" s="36"/>
      <c r="ORD8" s="36"/>
      <c r="ORE8" s="36"/>
      <c r="ORF8" s="36"/>
      <c r="ORG8" s="36"/>
      <c r="ORH8" s="36"/>
      <c r="ORI8" s="36"/>
      <c r="ORJ8" s="36"/>
      <c r="ORK8" s="36"/>
      <c r="ORL8" s="36"/>
      <c r="ORM8" s="36"/>
      <c r="ORN8" s="36"/>
      <c r="ORO8" s="36"/>
      <c r="ORP8" s="36"/>
      <c r="ORQ8" s="36"/>
      <c r="ORR8" s="36"/>
      <c r="ORS8" s="36"/>
      <c r="ORT8" s="36"/>
      <c r="ORU8" s="36"/>
      <c r="ORV8" s="36"/>
      <c r="ORW8" s="36"/>
      <c r="ORX8" s="36"/>
      <c r="ORY8" s="36"/>
      <c r="ORZ8" s="36"/>
      <c r="OSA8" s="36"/>
      <c r="OSB8" s="36"/>
      <c r="OSC8" s="36"/>
      <c r="OSD8" s="36"/>
      <c r="OSE8" s="36"/>
      <c r="OSF8" s="36"/>
      <c r="OSG8" s="36"/>
      <c r="OSH8" s="36"/>
      <c r="OSI8" s="36"/>
      <c r="OSJ8" s="36"/>
      <c r="OSK8" s="36"/>
      <c r="OSL8" s="36"/>
      <c r="OSM8" s="36"/>
      <c r="OSN8" s="36"/>
      <c r="OSO8" s="36"/>
      <c r="OSP8" s="36"/>
      <c r="OSQ8" s="36"/>
      <c r="OSR8" s="36"/>
      <c r="OSS8" s="36"/>
      <c r="OST8" s="36"/>
      <c r="OSU8" s="36"/>
      <c r="OSV8" s="36"/>
      <c r="OSW8" s="36"/>
      <c r="OSX8" s="36"/>
      <c r="OSY8" s="36"/>
      <c r="OSZ8" s="36"/>
      <c r="OTA8" s="36"/>
      <c r="OTB8" s="36"/>
      <c r="OTC8" s="36"/>
      <c r="OTD8" s="36"/>
      <c r="OTE8" s="36"/>
      <c r="OTF8" s="36"/>
      <c r="OTG8" s="36"/>
      <c r="OTH8" s="36"/>
      <c r="OTI8" s="36"/>
      <c r="OTJ8" s="36"/>
      <c r="OTK8" s="36"/>
      <c r="OTL8" s="36"/>
      <c r="OTM8" s="36"/>
      <c r="OTN8" s="36"/>
      <c r="OTO8" s="36"/>
      <c r="OTP8" s="36"/>
      <c r="OTQ8" s="36"/>
      <c r="OTR8" s="36"/>
      <c r="OTS8" s="36"/>
      <c r="OTT8" s="36"/>
      <c r="OTU8" s="36"/>
      <c r="OTV8" s="36"/>
      <c r="OTW8" s="36"/>
      <c r="OTX8" s="36"/>
      <c r="OTY8" s="36"/>
      <c r="OTZ8" s="36"/>
      <c r="OUA8" s="36"/>
      <c r="OUB8" s="36"/>
      <c r="OUC8" s="36"/>
      <c r="OUD8" s="36"/>
      <c r="OUE8" s="36"/>
      <c r="OUF8" s="36"/>
      <c r="OUG8" s="36"/>
      <c r="OUH8" s="36"/>
      <c r="OUI8" s="36"/>
      <c r="OUJ8" s="36"/>
      <c r="OUK8" s="36"/>
      <c r="OUL8" s="36"/>
      <c r="OUM8" s="36"/>
      <c r="OUN8" s="36"/>
      <c r="OUO8" s="36"/>
      <c r="OUP8" s="36"/>
      <c r="OUQ8" s="36"/>
      <c r="OUR8" s="36"/>
      <c r="OUS8" s="36"/>
      <c r="OUT8" s="36"/>
      <c r="OUU8" s="36"/>
      <c r="OUV8" s="36"/>
      <c r="OUW8" s="36"/>
      <c r="OUX8" s="36"/>
      <c r="OUY8" s="36"/>
      <c r="OUZ8" s="36"/>
      <c r="OVA8" s="36"/>
      <c r="OVB8" s="36"/>
      <c r="OVC8" s="36"/>
      <c r="OVD8" s="36"/>
      <c r="OVE8" s="36"/>
      <c r="OVF8" s="36"/>
      <c r="OVG8" s="36"/>
      <c r="OVH8" s="36"/>
      <c r="OVI8" s="36"/>
      <c r="OVJ8" s="36"/>
      <c r="OVK8" s="36"/>
      <c r="OVL8" s="36"/>
      <c r="OVM8" s="36"/>
      <c r="OVN8" s="36"/>
      <c r="OVO8" s="36"/>
      <c r="OVP8" s="36"/>
      <c r="OVQ8" s="36"/>
      <c r="OVR8" s="36"/>
      <c r="OVS8" s="36"/>
      <c r="OVT8" s="36"/>
      <c r="OVU8" s="36"/>
      <c r="OVV8" s="36"/>
      <c r="OVW8" s="36"/>
      <c r="OVX8" s="36"/>
      <c r="OVY8" s="36"/>
      <c r="OVZ8" s="36"/>
      <c r="OWA8" s="36"/>
      <c r="OWB8" s="36"/>
      <c r="OWC8" s="36"/>
      <c r="OWD8" s="36"/>
      <c r="OWE8" s="36"/>
      <c r="OWF8" s="36"/>
      <c r="OWG8" s="36"/>
      <c r="OWH8" s="36"/>
      <c r="OWI8" s="36"/>
      <c r="OWJ8" s="36"/>
      <c r="OWK8" s="36"/>
      <c r="OWL8" s="36"/>
      <c r="OWM8" s="36"/>
      <c r="OWN8" s="36"/>
      <c r="OWO8" s="36"/>
      <c r="OWP8" s="36"/>
      <c r="OWQ8" s="36"/>
      <c r="OWR8" s="36"/>
      <c r="OWS8" s="36"/>
      <c r="OWT8" s="36"/>
      <c r="OWU8" s="36"/>
      <c r="OWV8" s="36"/>
      <c r="OWW8" s="36"/>
      <c r="OWX8" s="36"/>
      <c r="OWY8" s="36"/>
      <c r="OWZ8" s="36"/>
      <c r="OXA8" s="36"/>
      <c r="OXB8" s="36"/>
      <c r="OXC8" s="36"/>
      <c r="OXD8" s="36"/>
      <c r="OXE8" s="36"/>
      <c r="OXF8" s="36"/>
      <c r="OXG8" s="36"/>
      <c r="OXH8" s="36"/>
      <c r="OXI8" s="36"/>
      <c r="OXJ8" s="36"/>
      <c r="OXK8" s="36"/>
      <c r="OXL8" s="36"/>
      <c r="OXM8" s="36"/>
      <c r="OXN8" s="36"/>
      <c r="OXO8" s="36"/>
      <c r="OXP8" s="36"/>
      <c r="OXQ8" s="36"/>
      <c r="OXR8" s="36"/>
      <c r="OXS8" s="36"/>
      <c r="OXT8" s="36"/>
      <c r="OXU8" s="36"/>
      <c r="OXV8" s="36"/>
      <c r="OXW8" s="36"/>
      <c r="OXX8" s="36"/>
      <c r="OXY8" s="36"/>
      <c r="OXZ8" s="36"/>
      <c r="OYA8" s="36"/>
      <c r="OYB8" s="36"/>
      <c r="OYC8" s="36"/>
      <c r="OYD8" s="36"/>
      <c r="OYE8" s="36"/>
      <c r="OYF8" s="36"/>
      <c r="OYG8" s="36"/>
      <c r="OYH8" s="36"/>
      <c r="OYI8" s="36"/>
      <c r="OYJ8" s="36"/>
      <c r="OYK8" s="36"/>
      <c r="OYL8" s="36"/>
      <c r="OYM8" s="36"/>
      <c r="OYN8" s="36"/>
      <c r="OYO8" s="36"/>
      <c r="OYP8" s="36"/>
      <c r="OYQ8" s="36"/>
      <c r="OYR8" s="36"/>
      <c r="OYS8" s="36"/>
      <c r="OYT8" s="36"/>
      <c r="OYU8" s="36"/>
      <c r="OYV8" s="36"/>
      <c r="OYW8" s="36"/>
      <c r="OYX8" s="36"/>
      <c r="OYY8" s="36"/>
      <c r="OYZ8" s="36"/>
      <c r="OZA8" s="36"/>
      <c r="OZB8" s="36"/>
      <c r="OZC8" s="36"/>
      <c r="OZD8" s="36"/>
      <c r="OZE8" s="36"/>
      <c r="OZF8" s="36"/>
      <c r="OZG8" s="36"/>
      <c r="OZH8" s="36"/>
      <c r="OZI8" s="36"/>
      <c r="OZJ8" s="36"/>
      <c r="OZK8" s="36"/>
      <c r="OZL8" s="36"/>
      <c r="OZM8" s="36"/>
      <c r="OZN8" s="36"/>
      <c r="OZO8" s="36"/>
      <c r="OZP8" s="36"/>
      <c r="OZQ8" s="36"/>
      <c r="OZR8" s="36"/>
      <c r="OZS8" s="36"/>
      <c r="OZT8" s="36"/>
      <c r="OZU8" s="36"/>
      <c r="OZV8" s="36"/>
      <c r="OZW8" s="36"/>
      <c r="OZX8" s="36"/>
      <c r="OZY8" s="36"/>
      <c r="OZZ8" s="36"/>
      <c r="PAA8" s="36"/>
      <c r="PAB8" s="36"/>
      <c r="PAC8" s="36"/>
      <c r="PAD8" s="36"/>
      <c r="PAE8" s="36"/>
      <c r="PAF8" s="36"/>
      <c r="PAG8" s="36"/>
      <c r="PAH8" s="36"/>
      <c r="PAI8" s="36"/>
      <c r="PAJ8" s="36"/>
      <c r="PAK8" s="36"/>
      <c r="PAL8" s="36"/>
      <c r="PAM8" s="36"/>
      <c r="PAN8" s="36"/>
      <c r="PAO8" s="36"/>
      <c r="PAP8" s="36"/>
      <c r="PAQ8" s="36"/>
      <c r="PAR8" s="36"/>
      <c r="PAS8" s="36"/>
      <c r="PAT8" s="36"/>
      <c r="PAU8" s="36"/>
      <c r="PAV8" s="36"/>
      <c r="PAW8" s="36"/>
      <c r="PAX8" s="36"/>
      <c r="PAY8" s="36"/>
      <c r="PAZ8" s="36"/>
      <c r="PBA8" s="36"/>
      <c r="PBB8" s="36"/>
      <c r="PBC8" s="36"/>
      <c r="PBD8" s="36"/>
      <c r="PBE8" s="36"/>
      <c r="PBF8" s="36"/>
      <c r="PBG8" s="36"/>
      <c r="PBH8" s="36"/>
      <c r="PBI8" s="36"/>
      <c r="PBJ8" s="36"/>
      <c r="PBK8" s="36"/>
      <c r="PBL8" s="36"/>
      <c r="PBM8" s="36"/>
      <c r="PBN8" s="36"/>
      <c r="PBO8" s="36"/>
      <c r="PBP8" s="36"/>
      <c r="PBQ8" s="36"/>
      <c r="PBR8" s="36"/>
      <c r="PBS8" s="36"/>
      <c r="PBT8" s="36"/>
      <c r="PBU8" s="36"/>
      <c r="PBV8" s="36"/>
      <c r="PBW8" s="36"/>
      <c r="PBX8" s="36"/>
      <c r="PBY8" s="36"/>
      <c r="PBZ8" s="36"/>
      <c r="PCA8" s="36"/>
      <c r="PCB8" s="36"/>
      <c r="PCC8" s="36"/>
      <c r="PCD8" s="36"/>
      <c r="PCE8" s="36"/>
      <c r="PCF8" s="36"/>
      <c r="PCG8" s="36"/>
      <c r="PCH8" s="36"/>
      <c r="PCI8" s="36"/>
      <c r="PCJ8" s="36"/>
      <c r="PCK8" s="36"/>
      <c r="PCL8" s="36"/>
      <c r="PCM8" s="36"/>
      <c r="PCN8" s="36"/>
      <c r="PCO8" s="36"/>
      <c r="PCP8" s="36"/>
      <c r="PCQ8" s="36"/>
      <c r="PCR8" s="36"/>
      <c r="PCS8" s="36"/>
      <c r="PCT8" s="36"/>
      <c r="PCU8" s="36"/>
      <c r="PCV8" s="36"/>
      <c r="PCW8" s="36"/>
      <c r="PCX8" s="36"/>
      <c r="PCY8" s="36"/>
      <c r="PCZ8" s="36"/>
      <c r="PDA8" s="36"/>
      <c r="PDB8" s="36"/>
      <c r="PDC8" s="36"/>
      <c r="PDD8" s="36"/>
      <c r="PDE8" s="36"/>
      <c r="PDF8" s="36"/>
      <c r="PDG8" s="36"/>
      <c r="PDH8" s="36"/>
      <c r="PDI8" s="36"/>
      <c r="PDJ8" s="36"/>
      <c r="PDK8" s="36"/>
      <c r="PDL8" s="36"/>
      <c r="PDM8" s="36"/>
      <c r="PDN8" s="36"/>
      <c r="PDO8" s="36"/>
      <c r="PDP8" s="36"/>
      <c r="PDQ8" s="36"/>
      <c r="PDR8" s="36"/>
      <c r="PDS8" s="36"/>
      <c r="PDT8" s="36"/>
      <c r="PDU8" s="36"/>
      <c r="PDV8" s="36"/>
      <c r="PDW8" s="36"/>
      <c r="PDX8" s="36"/>
      <c r="PDY8" s="36"/>
      <c r="PDZ8" s="36"/>
      <c r="PEA8" s="36"/>
      <c r="PEB8" s="36"/>
      <c r="PEC8" s="36"/>
      <c r="PED8" s="36"/>
      <c r="PEE8" s="36"/>
      <c r="PEF8" s="36"/>
      <c r="PEG8" s="36"/>
      <c r="PEH8" s="36"/>
      <c r="PEI8" s="36"/>
      <c r="PEJ8" s="36"/>
      <c r="PEK8" s="36"/>
      <c r="PEL8" s="36"/>
      <c r="PEM8" s="36"/>
      <c r="PEN8" s="36"/>
      <c r="PEO8" s="36"/>
      <c r="PEP8" s="36"/>
      <c r="PEQ8" s="36"/>
      <c r="PER8" s="36"/>
      <c r="PES8" s="36"/>
      <c r="PET8" s="36"/>
      <c r="PEU8" s="36"/>
      <c r="PEV8" s="36"/>
      <c r="PEW8" s="36"/>
      <c r="PEX8" s="36"/>
      <c r="PEY8" s="36"/>
      <c r="PEZ8" s="36"/>
      <c r="PFA8" s="36"/>
      <c r="PFB8" s="36"/>
      <c r="PFC8" s="36"/>
      <c r="PFD8" s="36"/>
      <c r="PFE8" s="36"/>
      <c r="PFF8" s="36"/>
      <c r="PFG8" s="36"/>
      <c r="PFH8" s="36"/>
      <c r="PFI8" s="36"/>
      <c r="PFJ8" s="36"/>
      <c r="PFK8" s="36"/>
      <c r="PFL8" s="36"/>
      <c r="PFM8" s="36"/>
      <c r="PFN8" s="36"/>
      <c r="PFO8" s="36"/>
      <c r="PFP8" s="36"/>
      <c r="PFQ8" s="36"/>
      <c r="PFR8" s="36"/>
      <c r="PFS8" s="36"/>
      <c r="PFT8" s="36"/>
      <c r="PFU8" s="36"/>
      <c r="PFV8" s="36"/>
      <c r="PFW8" s="36"/>
      <c r="PFX8" s="36"/>
      <c r="PFY8" s="36"/>
      <c r="PFZ8" s="36"/>
      <c r="PGA8" s="36"/>
      <c r="PGB8" s="36"/>
      <c r="PGC8" s="36"/>
      <c r="PGD8" s="36"/>
      <c r="PGE8" s="36"/>
      <c r="PGF8" s="36"/>
      <c r="PGG8" s="36"/>
      <c r="PGH8" s="36"/>
      <c r="PGI8" s="36"/>
      <c r="PGJ8" s="36"/>
      <c r="PGK8" s="36"/>
      <c r="PGL8" s="36"/>
      <c r="PGM8" s="36"/>
      <c r="PGN8" s="36"/>
      <c r="PGO8" s="36"/>
      <c r="PGP8" s="36"/>
      <c r="PGQ8" s="36"/>
      <c r="PGR8" s="36"/>
      <c r="PGS8" s="36"/>
      <c r="PGT8" s="36"/>
      <c r="PGU8" s="36"/>
      <c r="PGV8" s="36"/>
      <c r="PGW8" s="36"/>
      <c r="PGX8" s="36"/>
      <c r="PGY8" s="36"/>
      <c r="PGZ8" s="36"/>
      <c r="PHA8" s="36"/>
      <c r="PHB8" s="36"/>
      <c r="PHC8" s="36"/>
      <c r="PHD8" s="36"/>
      <c r="PHE8" s="36"/>
      <c r="PHF8" s="36"/>
      <c r="PHG8" s="36"/>
      <c r="PHH8" s="36"/>
      <c r="PHI8" s="36"/>
      <c r="PHJ8" s="36"/>
      <c r="PHK8" s="36"/>
      <c r="PHL8" s="36"/>
      <c r="PHM8" s="36"/>
      <c r="PHN8" s="36"/>
      <c r="PHO8" s="36"/>
      <c r="PHP8" s="36"/>
      <c r="PHQ8" s="36"/>
      <c r="PHR8" s="36"/>
      <c r="PHS8" s="36"/>
      <c r="PHT8" s="36"/>
      <c r="PHU8" s="36"/>
      <c r="PHV8" s="36"/>
      <c r="PHW8" s="36"/>
      <c r="PHX8" s="36"/>
      <c r="PHY8" s="36"/>
      <c r="PHZ8" s="36"/>
      <c r="PIA8" s="36"/>
      <c r="PIB8" s="36"/>
      <c r="PIC8" s="36"/>
      <c r="PID8" s="36"/>
      <c r="PIE8" s="36"/>
      <c r="PIF8" s="36"/>
      <c r="PIG8" s="36"/>
      <c r="PIH8" s="36"/>
      <c r="PII8" s="36"/>
      <c r="PIJ8" s="36"/>
      <c r="PIK8" s="36"/>
      <c r="PIL8" s="36"/>
      <c r="PIM8" s="36"/>
      <c r="PIN8" s="36"/>
      <c r="PIO8" s="36"/>
      <c r="PIP8" s="36"/>
      <c r="PIQ8" s="36"/>
      <c r="PIR8" s="36"/>
      <c r="PIS8" s="36"/>
      <c r="PIT8" s="36"/>
      <c r="PIU8" s="36"/>
      <c r="PIV8" s="36"/>
      <c r="PIW8" s="36"/>
      <c r="PIX8" s="36"/>
      <c r="PIY8" s="36"/>
      <c r="PIZ8" s="36"/>
      <c r="PJA8" s="36"/>
      <c r="PJB8" s="36"/>
      <c r="PJC8" s="36"/>
      <c r="PJD8" s="36"/>
      <c r="PJE8" s="36"/>
      <c r="PJF8" s="36"/>
      <c r="PJG8" s="36"/>
      <c r="PJH8" s="36"/>
      <c r="PJI8" s="36"/>
      <c r="PJJ8" s="36"/>
      <c r="PJK8" s="36"/>
      <c r="PJL8" s="36"/>
      <c r="PJM8" s="36"/>
      <c r="PJN8" s="36"/>
      <c r="PJO8" s="36"/>
      <c r="PJP8" s="36"/>
      <c r="PJQ8" s="36"/>
      <c r="PJR8" s="36"/>
      <c r="PJS8" s="36"/>
      <c r="PJT8" s="36"/>
      <c r="PJU8" s="36"/>
      <c r="PJV8" s="36"/>
      <c r="PJW8" s="36"/>
      <c r="PJX8" s="36"/>
      <c r="PJY8" s="36"/>
      <c r="PJZ8" s="36"/>
      <c r="PKA8" s="36"/>
      <c r="PKB8" s="36"/>
      <c r="PKC8" s="36"/>
      <c r="PKD8" s="36"/>
      <c r="PKE8" s="36"/>
      <c r="PKF8" s="36"/>
      <c r="PKG8" s="36"/>
      <c r="PKH8" s="36"/>
      <c r="PKI8" s="36"/>
      <c r="PKJ8" s="36"/>
      <c r="PKK8" s="36"/>
      <c r="PKL8" s="36"/>
      <c r="PKM8" s="36"/>
      <c r="PKN8" s="36"/>
      <c r="PKO8" s="36"/>
      <c r="PKP8" s="36"/>
      <c r="PKQ8" s="36"/>
      <c r="PKR8" s="36"/>
      <c r="PKS8" s="36"/>
      <c r="PKT8" s="36"/>
      <c r="PKU8" s="36"/>
      <c r="PKV8" s="36"/>
      <c r="PKW8" s="36"/>
      <c r="PKX8" s="36"/>
      <c r="PKY8" s="36"/>
      <c r="PKZ8" s="36"/>
      <c r="PLA8" s="36"/>
      <c r="PLB8" s="36"/>
      <c r="PLC8" s="36"/>
      <c r="PLD8" s="36"/>
      <c r="PLE8" s="36"/>
      <c r="PLF8" s="36"/>
      <c r="PLG8" s="36"/>
      <c r="PLH8" s="36"/>
      <c r="PLI8" s="36"/>
      <c r="PLJ8" s="36"/>
      <c r="PLK8" s="36"/>
      <c r="PLL8" s="36"/>
      <c r="PLM8" s="36"/>
      <c r="PLN8" s="36"/>
      <c r="PLO8" s="36"/>
      <c r="PLP8" s="36"/>
      <c r="PLQ8" s="36"/>
      <c r="PLR8" s="36"/>
      <c r="PLS8" s="36"/>
      <c r="PLT8" s="36"/>
      <c r="PLU8" s="36"/>
      <c r="PLV8" s="36"/>
      <c r="PLW8" s="36"/>
      <c r="PLX8" s="36"/>
      <c r="PLY8" s="36"/>
      <c r="PLZ8" s="36"/>
      <c r="PMA8" s="36"/>
      <c r="PMB8" s="36"/>
      <c r="PMC8" s="36"/>
      <c r="PMD8" s="36"/>
      <c r="PME8" s="36"/>
      <c r="PMF8" s="36"/>
      <c r="PMG8" s="36"/>
      <c r="PMH8" s="36"/>
      <c r="PMI8" s="36"/>
      <c r="PMJ8" s="36"/>
      <c r="PMK8" s="36"/>
      <c r="PML8" s="36"/>
      <c r="PMM8" s="36"/>
      <c r="PMN8" s="36"/>
      <c r="PMO8" s="36"/>
      <c r="PMP8" s="36"/>
      <c r="PMQ8" s="36"/>
      <c r="PMR8" s="36"/>
      <c r="PMS8" s="36"/>
      <c r="PMT8" s="36"/>
      <c r="PMU8" s="36"/>
      <c r="PMV8" s="36"/>
      <c r="PMW8" s="36"/>
      <c r="PMX8" s="36"/>
      <c r="PMY8" s="36"/>
      <c r="PMZ8" s="36"/>
      <c r="PNA8" s="36"/>
      <c r="PNB8" s="36"/>
      <c r="PNC8" s="36"/>
      <c r="PND8" s="36"/>
      <c r="PNE8" s="36"/>
      <c r="PNF8" s="36"/>
      <c r="PNG8" s="36"/>
      <c r="PNH8" s="36"/>
      <c r="PNI8" s="36"/>
      <c r="PNJ8" s="36"/>
      <c r="PNK8" s="36"/>
      <c r="PNL8" s="36"/>
      <c r="PNM8" s="36"/>
      <c r="PNN8" s="36"/>
      <c r="PNO8" s="36"/>
      <c r="PNP8" s="36"/>
      <c r="PNQ8" s="36"/>
      <c r="PNR8" s="36"/>
      <c r="PNS8" s="36"/>
      <c r="PNT8" s="36"/>
      <c r="PNU8" s="36"/>
      <c r="PNV8" s="36"/>
      <c r="PNW8" s="36"/>
      <c r="PNX8" s="36"/>
      <c r="PNY8" s="36"/>
      <c r="PNZ8" s="36"/>
      <c r="POA8" s="36"/>
      <c r="POB8" s="36"/>
      <c r="POC8" s="36"/>
      <c r="POD8" s="36"/>
      <c r="POE8" s="36"/>
      <c r="POF8" s="36"/>
      <c r="POG8" s="36"/>
      <c r="POH8" s="36"/>
      <c r="POI8" s="36"/>
      <c r="POJ8" s="36"/>
      <c r="POK8" s="36"/>
      <c r="POL8" s="36"/>
      <c r="POM8" s="36"/>
      <c r="PON8" s="36"/>
      <c r="POO8" s="36"/>
      <c r="POP8" s="36"/>
      <c r="POQ8" s="36"/>
      <c r="POR8" s="36"/>
      <c r="POS8" s="36"/>
      <c r="POT8" s="36"/>
      <c r="POU8" s="36"/>
      <c r="POV8" s="36"/>
      <c r="POW8" s="36"/>
      <c r="POX8" s="36"/>
      <c r="POY8" s="36"/>
      <c r="POZ8" s="36"/>
      <c r="PPA8" s="36"/>
      <c r="PPB8" s="36"/>
      <c r="PPC8" s="36"/>
      <c r="PPD8" s="36"/>
      <c r="PPE8" s="36"/>
      <c r="PPF8" s="36"/>
      <c r="PPG8" s="36"/>
      <c r="PPH8" s="36"/>
      <c r="PPI8" s="36"/>
      <c r="PPJ8" s="36"/>
      <c r="PPK8" s="36"/>
      <c r="PPL8" s="36"/>
      <c r="PPM8" s="36"/>
      <c r="PPN8" s="36"/>
      <c r="PPO8" s="36"/>
      <c r="PPP8" s="36"/>
      <c r="PPQ8" s="36"/>
      <c r="PPR8" s="36"/>
      <c r="PPS8" s="36"/>
      <c r="PPT8" s="36"/>
      <c r="PPU8" s="36"/>
      <c r="PPV8" s="36"/>
      <c r="PPW8" s="36"/>
      <c r="PPX8" s="36"/>
      <c r="PPY8" s="36"/>
      <c r="PPZ8" s="36"/>
      <c r="PQA8" s="36"/>
      <c r="PQB8" s="36"/>
      <c r="PQC8" s="36"/>
      <c r="PQD8" s="36"/>
      <c r="PQE8" s="36"/>
      <c r="PQF8" s="36"/>
      <c r="PQG8" s="36"/>
      <c r="PQH8" s="36"/>
      <c r="PQI8" s="36"/>
      <c r="PQJ8" s="36"/>
      <c r="PQK8" s="36"/>
      <c r="PQL8" s="36"/>
      <c r="PQM8" s="36"/>
      <c r="PQN8" s="36"/>
      <c r="PQO8" s="36"/>
      <c r="PQP8" s="36"/>
      <c r="PQQ8" s="36"/>
      <c r="PQR8" s="36"/>
      <c r="PQS8" s="36"/>
      <c r="PQT8" s="36"/>
      <c r="PQU8" s="36"/>
      <c r="PQV8" s="36"/>
      <c r="PQW8" s="36"/>
      <c r="PQX8" s="36"/>
      <c r="PQY8" s="36"/>
      <c r="PQZ8" s="36"/>
      <c r="PRA8" s="36"/>
      <c r="PRB8" s="36"/>
      <c r="PRC8" s="36"/>
      <c r="PRD8" s="36"/>
      <c r="PRE8" s="36"/>
      <c r="PRF8" s="36"/>
      <c r="PRG8" s="36"/>
      <c r="PRH8" s="36"/>
      <c r="PRI8" s="36"/>
      <c r="PRJ8" s="36"/>
      <c r="PRK8" s="36"/>
      <c r="PRL8" s="36"/>
      <c r="PRM8" s="36"/>
      <c r="PRN8" s="36"/>
      <c r="PRO8" s="36"/>
      <c r="PRP8" s="36"/>
      <c r="PRQ8" s="36"/>
      <c r="PRR8" s="36"/>
      <c r="PRS8" s="36"/>
      <c r="PRT8" s="36"/>
      <c r="PRU8" s="36"/>
      <c r="PRV8" s="36"/>
      <c r="PRW8" s="36"/>
      <c r="PRX8" s="36"/>
      <c r="PRY8" s="36"/>
      <c r="PRZ8" s="36"/>
      <c r="PSA8" s="36"/>
      <c r="PSB8" s="36"/>
      <c r="PSC8" s="36"/>
      <c r="PSD8" s="36"/>
      <c r="PSE8" s="36"/>
      <c r="PSF8" s="36"/>
      <c r="PSG8" s="36"/>
      <c r="PSH8" s="36"/>
      <c r="PSI8" s="36"/>
      <c r="PSJ8" s="36"/>
      <c r="PSK8" s="36"/>
      <c r="PSL8" s="36"/>
      <c r="PSM8" s="36"/>
      <c r="PSN8" s="36"/>
      <c r="PSO8" s="36"/>
      <c r="PSP8" s="36"/>
      <c r="PSQ8" s="36"/>
      <c r="PSR8" s="36"/>
      <c r="PSS8" s="36"/>
      <c r="PST8" s="36"/>
      <c r="PSU8" s="36"/>
      <c r="PSV8" s="36"/>
      <c r="PSW8" s="36"/>
      <c r="PSX8" s="36"/>
      <c r="PSY8" s="36"/>
      <c r="PSZ8" s="36"/>
      <c r="PTA8" s="36"/>
      <c r="PTB8" s="36"/>
      <c r="PTC8" s="36"/>
      <c r="PTD8" s="36"/>
      <c r="PTE8" s="36"/>
      <c r="PTF8" s="36"/>
      <c r="PTG8" s="36"/>
      <c r="PTH8" s="36"/>
      <c r="PTI8" s="36"/>
      <c r="PTJ8" s="36"/>
      <c r="PTK8" s="36"/>
      <c r="PTL8" s="36"/>
      <c r="PTM8" s="36"/>
      <c r="PTN8" s="36"/>
      <c r="PTO8" s="36"/>
      <c r="PTP8" s="36"/>
      <c r="PTQ8" s="36"/>
      <c r="PTR8" s="36"/>
      <c r="PTS8" s="36"/>
      <c r="PTT8" s="36"/>
      <c r="PTU8" s="36"/>
      <c r="PTV8" s="36"/>
      <c r="PTW8" s="36"/>
      <c r="PTX8" s="36"/>
      <c r="PTY8" s="36"/>
      <c r="PTZ8" s="36"/>
      <c r="PUA8" s="36"/>
      <c r="PUB8" s="36"/>
      <c r="PUC8" s="36"/>
      <c r="PUD8" s="36"/>
      <c r="PUE8" s="36"/>
      <c r="PUF8" s="36"/>
      <c r="PUG8" s="36"/>
      <c r="PUH8" s="36"/>
      <c r="PUI8" s="36"/>
      <c r="PUJ8" s="36"/>
      <c r="PUK8" s="36"/>
      <c r="PUL8" s="36"/>
      <c r="PUM8" s="36"/>
      <c r="PUN8" s="36"/>
      <c r="PUO8" s="36"/>
      <c r="PUP8" s="36"/>
      <c r="PUQ8" s="36"/>
      <c r="PUR8" s="36"/>
      <c r="PUS8" s="36"/>
      <c r="PUT8" s="36"/>
      <c r="PUU8" s="36"/>
      <c r="PUV8" s="36"/>
      <c r="PUW8" s="36"/>
      <c r="PUX8" s="36"/>
      <c r="PUY8" s="36"/>
      <c r="PUZ8" s="36"/>
      <c r="PVA8" s="36"/>
      <c r="PVB8" s="36"/>
      <c r="PVC8" s="36"/>
      <c r="PVD8" s="36"/>
      <c r="PVE8" s="36"/>
      <c r="PVF8" s="36"/>
      <c r="PVG8" s="36"/>
      <c r="PVH8" s="36"/>
      <c r="PVI8" s="36"/>
      <c r="PVJ8" s="36"/>
      <c r="PVK8" s="36"/>
      <c r="PVL8" s="36"/>
      <c r="PVM8" s="36"/>
      <c r="PVN8" s="36"/>
      <c r="PVO8" s="36"/>
      <c r="PVP8" s="36"/>
      <c r="PVQ8" s="36"/>
      <c r="PVR8" s="36"/>
      <c r="PVS8" s="36"/>
      <c r="PVT8" s="36"/>
      <c r="PVU8" s="36"/>
      <c r="PVV8" s="36"/>
      <c r="PVW8" s="36"/>
      <c r="PVX8" s="36"/>
      <c r="PVY8" s="36"/>
      <c r="PVZ8" s="36"/>
      <c r="PWA8" s="36"/>
      <c r="PWB8" s="36"/>
      <c r="PWC8" s="36"/>
      <c r="PWD8" s="36"/>
      <c r="PWE8" s="36"/>
      <c r="PWF8" s="36"/>
      <c r="PWG8" s="36"/>
      <c r="PWH8" s="36"/>
      <c r="PWI8" s="36"/>
      <c r="PWJ8" s="36"/>
      <c r="PWK8" s="36"/>
      <c r="PWL8" s="36"/>
      <c r="PWM8" s="36"/>
      <c r="PWN8" s="36"/>
      <c r="PWO8" s="36"/>
      <c r="PWP8" s="36"/>
      <c r="PWQ8" s="36"/>
      <c r="PWR8" s="36"/>
      <c r="PWS8" s="36"/>
      <c r="PWT8" s="36"/>
      <c r="PWU8" s="36"/>
      <c r="PWV8" s="36"/>
      <c r="PWW8" s="36"/>
      <c r="PWX8" s="36"/>
      <c r="PWY8" s="36"/>
      <c r="PWZ8" s="36"/>
      <c r="PXA8" s="36"/>
      <c r="PXB8" s="36"/>
      <c r="PXC8" s="36"/>
      <c r="PXD8" s="36"/>
      <c r="PXE8" s="36"/>
      <c r="PXF8" s="36"/>
      <c r="PXG8" s="36"/>
      <c r="PXH8" s="36"/>
      <c r="PXI8" s="36"/>
      <c r="PXJ8" s="36"/>
      <c r="PXK8" s="36"/>
      <c r="PXL8" s="36"/>
      <c r="PXM8" s="36"/>
      <c r="PXN8" s="36"/>
      <c r="PXO8" s="36"/>
      <c r="PXP8" s="36"/>
      <c r="PXQ8" s="36"/>
      <c r="PXR8" s="36"/>
      <c r="PXS8" s="36"/>
      <c r="PXT8" s="36"/>
      <c r="PXU8" s="36"/>
      <c r="PXV8" s="36"/>
      <c r="PXW8" s="36"/>
      <c r="PXX8" s="36"/>
      <c r="PXY8" s="36"/>
      <c r="PXZ8" s="36"/>
      <c r="PYA8" s="36"/>
      <c r="PYB8" s="36"/>
      <c r="PYC8" s="36"/>
      <c r="PYD8" s="36"/>
      <c r="PYE8" s="36"/>
      <c r="PYF8" s="36"/>
      <c r="PYG8" s="36"/>
      <c r="PYH8" s="36"/>
      <c r="PYI8" s="36"/>
      <c r="PYJ8" s="36"/>
      <c r="PYK8" s="36"/>
      <c r="PYL8" s="36"/>
      <c r="PYM8" s="36"/>
      <c r="PYN8" s="36"/>
      <c r="PYO8" s="36"/>
      <c r="PYP8" s="36"/>
      <c r="PYQ8" s="36"/>
      <c r="PYR8" s="36"/>
      <c r="PYS8" s="36"/>
      <c r="PYT8" s="36"/>
      <c r="PYU8" s="36"/>
      <c r="PYV8" s="36"/>
      <c r="PYW8" s="36"/>
      <c r="PYX8" s="36"/>
      <c r="PYY8" s="36"/>
      <c r="PYZ8" s="36"/>
      <c r="PZA8" s="36"/>
      <c r="PZB8" s="36"/>
      <c r="PZC8" s="36"/>
      <c r="PZD8" s="36"/>
      <c r="PZE8" s="36"/>
      <c r="PZF8" s="36"/>
      <c r="PZG8" s="36"/>
      <c r="PZH8" s="36"/>
      <c r="PZI8" s="36"/>
      <c r="PZJ8" s="36"/>
      <c r="PZK8" s="36"/>
      <c r="PZL8" s="36"/>
      <c r="PZM8" s="36"/>
      <c r="PZN8" s="36"/>
      <c r="PZO8" s="36"/>
      <c r="PZP8" s="36"/>
      <c r="PZQ8" s="36"/>
      <c r="PZR8" s="36"/>
      <c r="PZS8" s="36"/>
      <c r="PZT8" s="36"/>
      <c r="PZU8" s="36"/>
      <c r="PZV8" s="36"/>
      <c r="PZW8" s="36"/>
      <c r="PZX8" s="36"/>
      <c r="PZY8" s="36"/>
      <c r="PZZ8" s="36"/>
      <c r="QAA8" s="36"/>
      <c r="QAB8" s="36"/>
      <c r="QAC8" s="36"/>
      <c r="QAD8" s="36"/>
      <c r="QAE8" s="36"/>
      <c r="QAF8" s="36"/>
      <c r="QAG8" s="36"/>
      <c r="QAH8" s="36"/>
      <c r="QAI8" s="36"/>
      <c r="QAJ8" s="36"/>
      <c r="QAK8" s="36"/>
      <c r="QAL8" s="36"/>
      <c r="QAM8" s="36"/>
      <c r="QAN8" s="36"/>
      <c r="QAO8" s="36"/>
      <c r="QAP8" s="36"/>
      <c r="QAQ8" s="36"/>
      <c r="QAR8" s="36"/>
      <c r="QAS8" s="36"/>
      <c r="QAT8" s="36"/>
      <c r="QAU8" s="36"/>
      <c r="QAV8" s="36"/>
      <c r="QAW8" s="36"/>
      <c r="QAX8" s="36"/>
      <c r="QAY8" s="36"/>
      <c r="QAZ8" s="36"/>
      <c r="QBA8" s="36"/>
      <c r="QBB8" s="36"/>
      <c r="QBC8" s="36"/>
      <c r="QBD8" s="36"/>
      <c r="QBE8" s="36"/>
      <c r="QBF8" s="36"/>
      <c r="QBG8" s="36"/>
      <c r="QBH8" s="36"/>
      <c r="QBI8" s="36"/>
      <c r="QBJ8" s="36"/>
      <c r="QBK8" s="36"/>
      <c r="QBL8" s="36"/>
      <c r="QBM8" s="36"/>
      <c r="QBN8" s="36"/>
      <c r="QBO8" s="36"/>
      <c r="QBP8" s="36"/>
      <c r="QBQ8" s="36"/>
      <c r="QBR8" s="36"/>
      <c r="QBS8" s="36"/>
      <c r="QBT8" s="36"/>
      <c r="QBU8" s="36"/>
      <c r="QBV8" s="36"/>
      <c r="QBW8" s="36"/>
      <c r="QBX8" s="36"/>
      <c r="QBY8" s="36"/>
      <c r="QBZ8" s="36"/>
      <c r="QCA8" s="36"/>
      <c r="QCB8" s="36"/>
      <c r="QCC8" s="36"/>
      <c r="QCD8" s="36"/>
      <c r="QCE8" s="36"/>
      <c r="QCF8" s="36"/>
      <c r="QCG8" s="36"/>
      <c r="QCH8" s="36"/>
      <c r="QCI8" s="36"/>
      <c r="QCJ8" s="36"/>
      <c r="QCK8" s="36"/>
      <c r="QCL8" s="36"/>
      <c r="QCM8" s="36"/>
      <c r="QCN8" s="36"/>
      <c r="QCO8" s="36"/>
      <c r="QCP8" s="36"/>
      <c r="QCQ8" s="36"/>
      <c r="QCR8" s="36"/>
      <c r="QCS8" s="36"/>
      <c r="QCT8" s="36"/>
      <c r="QCU8" s="36"/>
      <c r="QCV8" s="36"/>
      <c r="QCW8" s="36"/>
      <c r="QCX8" s="36"/>
      <c r="QCY8" s="36"/>
      <c r="QCZ8" s="36"/>
      <c r="QDA8" s="36"/>
      <c r="QDB8" s="36"/>
      <c r="QDC8" s="36"/>
      <c r="QDD8" s="36"/>
      <c r="QDE8" s="36"/>
      <c r="QDF8" s="36"/>
      <c r="QDG8" s="36"/>
      <c r="QDH8" s="36"/>
      <c r="QDI8" s="36"/>
      <c r="QDJ8" s="36"/>
      <c r="QDK8" s="36"/>
      <c r="QDL8" s="36"/>
      <c r="QDM8" s="36"/>
      <c r="QDN8" s="36"/>
      <c r="QDO8" s="36"/>
      <c r="QDP8" s="36"/>
      <c r="QDQ8" s="36"/>
      <c r="QDR8" s="36"/>
      <c r="QDS8" s="36"/>
      <c r="QDT8" s="36"/>
      <c r="QDU8" s="36"/>
      <c r="QDV8" s="36"/>
      <c r="QDW8" s="36"/>
      <c r="QDX8" s="36"/>
      <c r="QDY8" s="36"/>
      <c r="QDZ8" s="36"/>
      <c r="QEA8" s="36"/>
      <c r="QEB8" s="36"/>
      <c r="QEC8" s="36"/>
      <c r="QED8" s="36"/>
      <c r="QEE8" s="36"/>
      <c r="QEF8" s="36"/>
      <c r="QEG8" s="36"/>
      <c r="QEH8" s="36"/>
      <c r="QEI8" s="36"/>
      <c r="QEJ8" s="36"/>
      <c r="QEK8" s="36"/>
      <c r="QEL8" s="36"/>
      <c r="QEM8" s="36"/>
      <c r="QEN8" s="36"/>
      <c r="QEO8" s="36"/>
      <c r="QEP8" s="36"/>
      <c r="QEQ8" s="36"/>
      <c r="QER8" s="36"/>
      <c r="QES8" s="36"/>
      <c r="QET8" s="36"/>
      <c r="QEU8" s="36"/>
      <c r="QEV8" s="36"/>
      <c r="QEW8" s="36"/>
      <c r="QEX8" s="36"/>
      <c r="QEY8" s="36"/>
      <c r="QEZ8" s="36"/>
      <c r="QFA8" s="36"/>
      <c r="QFB8" s="36"/>
      <c r="QFC8" s="36"/>
      <c r="QFD8" s="36"/>
      <c r="QFE8" s="36"/>
      <c r="QFF8" s="36"/>
      <c r="QFG8" s="36"/>
      <c r="QFH8" s="36"/>
      <c r="QFI8" s="36"/>
      <c r="QFJ8" s="36"/>
      <c r="QFK8" s="36"/>
      <c r="QFL8" s="36"/>
      <c r="QFM8" s="36"/>
      <c r="QFN8" s="36"/>
      <c r="QFO8" s="36"/>
      <c r="QFP8" s="36"/>
      <c r="QFQ8" s="36"/>
      <c r="QFR8" s="36"/>
      <c r="QFS8" s="36"/>
      <c r="QFT8" s="36"/>
      <c r="QFU8" s="36"/>
      <c r="QFV8" s="36"/>
      <c r="QFW8" s="36"/>
      <c r="QFX8" s="36"/>
      <c r="QFY8" s="36"/>
      <c r="QFZ8" s="36"/>
      <c r="QGA8" s="36"/>
      <c r="QGB8" s="36"/>
      <c r="QGC8" s="36"/>
      <c r="QGD8" s="36"/>
      <c r="QGE8" s="36"/>
      <c r="QGF8" s="36"/>
      <c r="QGG8" s="36"/>
      <c r="QGH8" s="36"/>
      <c r="QGI8" s="36"/>
      <c r="QGJ8" s="36"/>
      <c r="QGK8" s="36"/>
      <c r="QGL8" s="36"/>
      <c r="QGM8" s="36"/>
      <c r="QGN8" s="36"/>
      <c r="QGO8" s="36"/>
      <c r="QGP8" s="36"/>
      <c r="QGQ8" s="36"/>
      <c r="QGR8" s="36"/>
      <c r="QGS8" s="36"/>
      <c r="QGT8" s="36"/>
      <c r="QGU8" s="36"/>
      <c r="QGV8" s="36"/>
      <c r="QGW8" s="36"/>
      <c r="QGX8" s="36"/>
      <c r="QGY8" s="36"/>
      <c r="QGZ8" s="36"/>
      <c r="QHA8" s="36"/>
      <c r="QHB8" s="36"/>
      <c r="QHC8" s="36"/>
      <c r="QHD8" s="36"/>
      <c r="QHE8" s="36"/>
      <c r="QHF8" s="36"/>
      <c r="QHG8" s="36"/>
      <c r="QHH8" s="36"/>
      <c r="QHI8" s="36"/>
      <c r="QHJ8" s="36"/>
      <c r="QHK8" s="36"/>
      <c r="QHL8" s="36"/>
      <c r="QHM8" s="36"/>
      <c r="QHN8" s="36"/>
      <c r="QHO8" s="36"/>
      <c r="QHP8" s="36"/>
      <c r="QHQ8" s="36"/>
      <c r="QHR8" s="36"/>
      <c r="QHS8" s="36"/>
      <c r="QHT8" s="36"/>
      <c r="QHU8" s="36"/>
      <c r="QHV8" s="36"/>
      <c r="QHW8" s="36"/>
      <c r="QHX8" s="36"/>
      <c r="QHY8" s="36"/>
      <c r="QHZ8" s="36"/>
      <c r="QIA8" s="36"/>
      <c r="QIB8" s="36"/>
      <c r="QIC8" s="36"/>
      <c r="QID8" s="36"/>
      <c r="QIE8" s="36"/>
      <c r="QIF8" s="36"/>
      <c r="QIG8" s="36"/>
      <c r="QIH8" s="36"/>
      <c r="QII8" s="36"/>
      <c r="QIJ8" s="36"/>
      <c r="QIK8" s="36"/>
      <c r="QIL8" s="36"/>
      <c r="QIM8" s="36"/>
      <c r="QIN8" s="36"/>
      <c r="QIO8" s="36"/>
      <c r="QIP8" s="36"/>
      <c r="QIQ8" s="36"/>
      <c r="QIR8" s="36"/>
      <c r="QIS8" s="36"/>
      <c r="QIT8" s="36"/>
      <c r="QIU8" s="36"/>
      <c r="QIV8" s="36"/>
      <c r="QIW8" s="36"/>
      <c r="QIX8" s="36"/>
      <c r="QIY8" s="36"/>
      <c r="QIZ8" s="36"/>
      <c r="QJA8" s="36"/>
      <c r="QJB8" s="36"/>
      <c r="QJC8" s="36"/>
      <c r="QJD8" s="36"/>
      <c r="QJE8" s="36"/>
      <c r="QJF8" s="36"/>
      <c r="QJG8" s="36"/>
      <c r="QJH8" s="36"/>
      <c r="QJI8" s="36"/>
      <c r="QJJ8" s="36"/>
      <c r="QJK8" s="36"/>
      <c r="QJL8" s="36"/>
      <c r="QJM8" s="36"/>
      <c r="QJN8" s="36"/>
      <c r="QJO8" s="36"/>
      <c r="QJP8" s="36"/>
      <c r="QJQ8" s="36"/>
      <c r="QJR8" s="36"/>
      <c r="QJS8" s="36"/>
      <c r="QJT8" s="36"/>
      <c r="QJU8" s="36"/>
      <c r="QJV8" s="36"/>
      <c r="QJW8" s="36"/>
      <c r="QJX8" s="36"/>
      <c r="QJY8" s="36"/>
      <c r="QJZ8" s="36"/>
      <c r="QKA8" s="36"/>
      <c r="QKB8" s="36"/>
      <c r="QKC8" s="36"/>
      <c r="QKD8" s="36"/>
      <c r="QKE8" s="36"/>
      <c r="QKF8" s="36"/>
      <c r="QKG8" s="36"/>
      <c r="QKH8" s="36"/>
      <c r="QKI8" s="36"/>
      <c r="QKJ8" s="36"/>
      <c r="QKK8" s="36"/>
      <c r="QKL8" s="36"/>
      <c r="QKM8" s="36"/>
      <c r="QKN8" s="36"/>
      <c r="QKO8" s="36"/>
      <c r="QKP8" s="36"/>
      <c r="QKQ8" s="36"/>
      <c r="QKR8" s="36"/>
      <c r="QKS8" s="36"/>
      <c r="QKT8" s="36"/>
      <c r="QKU8" s="36"/>
      <c r="QKV8" s="36"/>
      <c r="QKW8" s="36"/>
      <c r="QKX8" s="36"/>
      <c r="QKY8" s="36"/>
      <c r="QKZ8" s="36"/>
      <c r="QLA8" s="36"/>
      <c r="QLB8" s="36"/>
      <c r="QLC8" s="36"/>
      <c r="QLD8" s="36"/>
      <c r="QLE8" s="36"/>
      <c r="QLF8" s="36"/>
      <c r="QLG8" s="36"/>
      <c r="QLH8" s="36"/>
      <c r="QLI8" s="36"/>
      <c r="QLJ8" s="36"/>
      <c r="QLK8" s="36"/>
      <c r="QLL8" s="36"/>
      <c r="QLM8" s="36"/>
      <c r="QLN8" s="36"/>
      <c r="QLO8" s="36"/>
      <c r="QLP8" s="36"/>
      <c r="QLQ8" s="36"/>
      <c r="QLR8" s="36"/>
      <c r="QLS8" s="36"/>
      <c r="QLT8" s="36"/>
      <c r="QLU8" s="36"/>
      <c r="QLV8" s="36"/>
      <c r="QLW8" s="36"/>
      <c r="QLX8" s="36"/>
      <c r="QLY8" s="36"/>
      <c r="QLZ8" s="36"/>
      <c r="QMA8" s="36"/>
      <c r="QMB8" s="36"/>
      <c r="QMC8" s="36"/>
      <c r="QMD8" s="36"/>
      <c r="QME8" s="36"/>
      <c r="QMF8" s="36"/>
      <c r="QMG8" s="36"/>
      <c r="QMH8" s="36"/>
      <c r="QMI8" s="36"/>
      <c r="QMJ8" s="36"/>
      <c r="QMK8" s="36"/>
      <c r="QML8" s="36"/>
      <c r="QMM8" s="36"/>
      <c r="QMN8" s="36"/>
      <c r="QMO8" s="36"/>
      <c r="QMP8" s="36"/>
      <c r="QMQ8" s="36"/>
      <c r="QMR8" s="36"/>
      <c r="QMS8" s="36"/>
      <c r="QMT8" s="36"/>
      <c r="QMU8" s="36"/>
      <c r="QMV8" s="36"/>
      <c r="QMW8" s="36"/>
      <c r="QMX8" s="36"/>
      <c r="QMY8" s="36"/>
      <c r="QMZ8" s="36"/>
      <c r="QNA8" s="36"/>
      <c r="QNB8" s="36"/>
      <c r="QNC8" s="36"/>
      <c r="QND8" s="36"/>
      <c r="QNE8" s="36"/>
      <c r="QNF8" s="36"/>
      <c r="QNG8" s="36"/>
      <c r="QNH8" s="36"/>
      <c r="QNI8" s="36"/>
      <c r="QNJ8" s="36"/>
      <c r="QNK8" s="36"/>
      <c r="QNL8" s="36"/>
      <c r="QNM8" s="36"/>
      <c r="QNN8" s="36"/>
      <c r="QNO8" s="36"/>
      <c r="QNP8" s="36"/>
      <c r="QNQ8" s="36"/>
      <c r="QNR8" s="36"/>
      <c r="QNS8" s="36"/>
      <c r="QNT8" s="36"/>
      <c r="QNU8" s="36"/>
      <c r="QNV8" s="36"/>
      <c r="QNW8" s="36"/>
      <c r="QNX8" s="36"/>
      <c r="QNY8" s="36"/>
      <c r="QNZ8" s="36"/>
      <c r="QOA8" s="36"/>
      <c r="QOB8" s="36"/>
      <c r="QOC8" s="36"/>
      <c r="QOD8" s="36"/>
      <c r="QOE8" s="36"/>
      <c r="QOF8" s="36"/>
      <c r="QOG8" s="36"/>
      <c r="QOH8" s="36"/>
      <c r="QOI8" s="36"/>
      <c r="QOJ8" s="36"/>
      <c r="QOK8" s="36"/>
      <c r="QOL8" s="36"/>
      <c r="QOM8" s="36"/>
      <c r="QON8" s="36"/>
      <c r="QOO8" s="36"/>
      <c r="QOP8" s="36"/>
      <c r="QOQ8" s="36"/>
      <c r="QOR8" s="36"/>
      <c r="QOS8" s="36"/>
      <c r="QOT8" s="36"/>
      <c r="QOU8" s="36"/>
      <c r="QOV8" s="36"/>
      <c r="QOW8" s="36"/>
      <c r="QOX8" s="36"/>
      <c r="QOY8" s="36"/>
      <c r="QOZ8" s="36"/>
      <c r="QPA8" s="36"/>
      <c r="QPB8" s="36"/>
      <c r="QPC8" s="36"/>
      <c r="QPD8" s="36"/>
      <c r="QPE8" s="36"/>
      <c r="QPF8" s="36"/>
      <c r="QPG8" s="36"/>
      <c r="QPH8" s="36"/>
      <c r="QPI8" s="36"/>
      <c r="QPJ8" s="36"/>
      <c r="QPK8" s="36"/>
      <c r="QPL8" s="36"/>
      <c r="QPM8" s="36"/>
      <c r="QPN8" s="36"/>
      <c r="QPO8" s="36"/>
      <c r="QPP8" s="36"/>
      <c r="QPQ8" s="36"/>
      <c r="QPR8" s="36"/>
      <c r="QPS8" s="36"/>
      <c r="QPT8" s="36"/>
      <c r="QPU8" s="36"/>
      <c r="QPV8" s="36"/>
      <c r="QPW8" s="36"/>
      <c r="QPX8" s="36"/>
      <c r="QPY8" s="36"/>
      <c r="QPZ8" s="36"/>
      <c r="QQA8" s="36"/>
      <c r="QQB8" s="36"/>
      <c r="QQC8" s="36"/>
      <c r="QQD8" s="36"/>
      <c r="QQE8" s="36"/>
      <c r="QQF8" s="36"/>
      <c r="QQG8" s="36"/>
      <c r="QQH8" s="36"/>
      <c r="QQI8" s="36"/>
      <c r="QQJ8" s="36"/>
      <c r="QQK8" s="36"/>
      <c r="QQL8" s="36"/>
      <c r="QQM8" s="36"/>
      <c r="QQN8" s="36"/>
      <c r="QQO8" s="36"/>
      <c r="QQP8" s="36"/>
      <c r="QQQ8" s="36"/>
      <c r="QQR8" s="36"/>
      <c r="QQS8" s="36"/>
      <c r="QQT8" s="36"/>
      <c r="QQU8" s="36"/>
      <c r="QQV8" s="36"/>
      <c r="QQW8" s="36"/>
      <c r="QQX8" s="36"/>
      <c r="QQY8" s="36"/>
      <c r="QQZ8" s="36"/>
      <c r="QRA8" s="36"/>
      <c r="QRB8" s="36"/>
      <c r="QRC8" s="36"/>
      <c r="QRD8" s="36"/>
      <c r="QRE8" s="36"/>
      <c r="QRF8" s="36"/>
      <c r="QRG8" s="36"/>
      <c r="QRH8" s="36"/>
      <c r="QRI8" s="36"/>
      <c r="QRJ8" s="36"/>
      <c r="QRK8" s="36"/>
      <c r="QRL8" s="36"/>
      <c r="QRM8" s="36"/>
      <c r="QRN8" s="36"/>
      <c r="QRO8" s="36"/>
      <c r="QRP8" s="36"/>
      <c r="QRQ8" s="36"/>
      <c r="QRR8" s="36"/>
      <c r="QRS8" s="36"/>
      <c r="QRT8" s="36"/>
      <c r="QRU8" s="36"/>
      <c r="QRV8" s="36"/>
      <c r="QRW8" s="36"/>
      <c r="QRX8" s="36"/>
      <c r="QRY8" s="36"/>
      <c r="QRZ8" s="36"/>
      <c r="QSA8" s="36"/>
      <c r="QSB8" s="36"/>
      <c r="QSC8" s="36"/>
      <c r="QSD8" s="36"/>
      <c r="QSE8" s="36"/>
      <c r="QSF8" s="36"/>
      <c r="QSG8" s="36"/>
      <c r="QSH8" s="36"/>
      <c r="QSI8" s="36"/>
      <c r="QSJ8" s="36"/>
      <c r="QSK8" s="36"/>
      <c r="QSL8" s="36"/>
      <c r="QSM8" s="36"/>
      <c r="QSN8" s="36"/>
      <c r="QSO8" s="36"/>
      <c r="QSP8" s="36"/>
      <c r="QSQ8" s="36"/>
      <c r="QSR8" s="36"/>
      <c r="QSS8" s="36"/>
      <c r="QST8" s="36"/>
      <c r="QSU8" s="36"/>
      <c r="QSV8" s="36"/>
      <c r="QSW8" s="36"/>
      <c r="QSX8" s="36"/>
      <c r="QSY8" s="36"/>
      <c r="QSZ8" s="36"/>
      <c r="QTA8" s="36"/>
      <c r="QTB8" s="36"/>
      <c r="QTC8" s="36"/>
      <c r="QTD8" s="36"/>
      <c r="QTE8" s="36"/>
      <c r="QTF8" s="36"/>
      <c r="QTG8" s="36"/>
      <c r="QTH8" s="36"/>
      <c r="QTI8" s="36"/>
      <c r="QTJ8" s="36"/>
      <c r="QTK8" s="36"/>
      <c r="QTL8" s="36"/>
      <c r="QTM8" s="36"/>
      <c r="QTN8" s="36"/>
      <c r="QTO8" s="36"/>
      <c r="QTP8" s="36"/>
      <c r="QTQ8" s="36"/>
      <c r="QTR8" s="36"/>
      <c r="QTS8" s="36"/>
      <c r="QTT8" s="36"/>
      <c r="QTU8" s="36"/>
      <c r="QTV8" s="36"/>
      <c r="QTW8" s="36"/>
      <c r="QTX8" s="36"/>
      <c r="QTY8" s="36"/>
      <c r="QTZ8" s="36"/>
      <c r="QUA8" s="36"/>
      <c r="QUB8" s="36"/>
      <c r="QUC8" s="36"/>
      <c r="QUD8" s="36"/>
      <c r="QUE8" s="36"/>
      <c r="QUF8" s="36"/>
      <c r="QUG8" s="36"/>
      <c r="QUH8" s="36"/>
      <c r="QUI8" s="36"/>
      <c r="QUJ8" s="36"/>
      <c r="QUK8" s="36"/>
      <c r="QUL8" s="36"/>
      <c r="QUM8" s="36"/>
      <c r="QUN8" s="36"/>
      <c r="QUO8" s="36"/>
      <c r="QUP8" s="36"/>
      <c r="QUQ8" s="36"/>
      <c r="QUR8" s="36"/>
      <c r="QUS8" s="36"/>
      <c r="QUT8" s="36"/>
      <c r="QUU8" s="36"/>
      <c r="QUV8" s="36"/>
      <c r="QUW8" s="36"/>
      <c r="QUX8" s="36"/>
      <c r="QUY8" s="36"/>
      <c r="QUZ8" s="36"/>
      <c r="QVA8" s="36"/>
      <c r="QVB8" s="36"/>
      <c r="QVC8" s="36"/>
      <c r="QVD8" s="36"/>
      <c r="QVE8" s="36"/>
      <c r="QVF8" s="36"/>
      <c r="QVG8" s="36"/>
      <c r="QVH8" s="36"/>
      <c r="QVI8" s="36"/>
      <c r="QVJ8" s="36"/>
      <c r="QVK8" s="36"/>
      <c r="QVL8" s="36"/>
      <c r="QVM8" s="36"/>
      <c r="QVN8" s="36"/>
      <c r="QVO8" s="36"/>
      <c r="QVP8" s="36"/>
      <c r="QVQ8" s="36"/>
      <c r="QVR8" s="36"/>
      <c r="QVS8" s="36"/>
      <c r="QVT8" s="36"/>
      <c r="QVU8" s="36"/>
      <c r="QVV8" s="36"/>
      <c r="QVW8" s="36"/>
      <c r="QVX8" s="36"/>
      <c r="QVY8" s="36"/>
      <c r="QVZ8" s="36"/>
      <c r="QWA8" s="36"/>
      <c r="QWB8" s="36"/>
      <c r="QWC8" s="36"/>
      <c r="QWD8" s="36"/>
      <c r="QWE8" s="36"/>
      <c r="QWF8" s="36"/>
      <c r="QWG8" s="36"/>
      <c r="QWH8" s="36"/>
      <c r="QWI8" s="36"/>
      <c r="QWJ8" s="36"/>
      <c r="QWK8" s="36"/>
      <c r="QWL8" s="36"/>
      <c r="QWM8" s="36"/>
      <c r="QWN8" s="36"/>
      <c r="QWO8" s="36"/>
      <c r="QWP8" s="36"/>
      <c r="QWQ8" s="36"/>
      <c r="QWR8" s="36"/>
      <c r="QWS8" s="36"/>
      <c r="QWT8" s="36"/>
      <c r="QWU8" s="36"/>
      <c r="QWV8" s="36"/>
      <c r="QWW8" s="36"/>
      <c r="QWX8" s="36"/>
      <c r="QWY8" s="36"/>
      <c r="QWZ8" s="36"/>
      <c r="QXA8" s="36"/>
      <c r="QXB8" s="36"/>
      <c r="QXC8" s="36"/>
      <c r="QXD8" s="36"/>
      <c r="QXE8" s="36"/>
      <c r="QXF8" s="36"/>
      <c r="QXG8" s="36"/>
      <c r="QXH8" s="36"/>
      <c r="QXI8" s="36"/>
      <c r="QXJ8" s="36"/>
      <c r="QXK8" s="36"/>
      <c r="QXL8" s="36"/>
      <c r="QXM8" s="36"/>
      <c r="QXN8" s="36"/>
      <c r="QXO8" s="36"/>
      <c r="QXP8" s="36"/>
      <c r="QXQ8" s="36"/>
      <c r="QXR8" s="36"/>
      <c r="QXS8" s="36"/>
      <c r="QXT8" s="36"/>
      <c r="QXU8" s="36"/>
      <c r="QXV8" s="36"/>
      <c r="QXW8" s="36"/>
      <c r="QXX8" s="36"/>
      <c r="QXY8" s="36"/>
      <c r="QXZ8" s="36"/>
      <c r="QYA8" s="36"/>
      <c r="QYB8" s="36"/>
      <c r="QYC8" s="36"/>
      <c r="QYD8" s="36"/>
      <c r="QYE8" s="36"/>
      <c r="QYF8" s="36"/>
      <c r="QYG8" s="36"/>
      <c r="QYH8" s="36"/>
      <c r="QYI8" s="36"/>
      <c r="QYJ8" s="36"/>
      <c r="QYK8" s="36"/>
      <c r="QYL8" s="36"/>
      <c r="QYM8" s="36"/>
      <c r="QYN8" s="36"/>
      <c r="QYO8" s="36"/>
      <c r="QYP8" s="36"/>
      <c r="QYQ8" s="36"/>
      <c r="QYR8" s="36"/>
      <c r="QYS8" s="36"/>
      <c r="QYT8" s="36"/>
      <c r="QYU8" s="36"/>
      <c r="QYV8" s="36"/>
      <c r="QYW8" s="36"/>
      <c r="QYX8" s="36"/>
      <c r="QYY8" s="36"/>
      <c r="QYZ8" s="36"/>
      <c r="QZA8" s="36"/>
      <c r="QZB8" s="36"/>
      <c r="QZC8" s="36"/>
      <c r="QZD8" s="36"/>
      <c r="QZE8" s="36"/>
      <c r="QZF8" s="36"/>
      <c r="QZG8" s="36"/>
      <c r="QZH8" s="36"/>
      <c r="QZI8" s="36"/>
      <c r="QZJ8" s="36"/>
      <c r="QZK8" s="36"/>
      <c r="QZL8" s="36"/>
      <c r="QZM8" s="36"/>
      <c r="QZN8" s="36"/>
      <c r="QZO8" s="36"/>
      <c r="QZP8" s="36"/>
      <c r="QZQ8" s="36"/>
      <c r="QZR8" s="36"/>
      <c r="QZS8" s="36"/>
      <c r="QZT8" s="36"/>
      <c r="QZU8" s="36"/>
      <c r="QZV8" s="36"/>
      <c r="QZW8" s="36"/>
      <c r="QZX8" s="36"/>
      <c r="QZY8" s="36"/>
      <c r="QZZ8" s="36"/>
      <c r="RAA8" s="36"/>
      <c r="RAB8" s="36"/>
      <c r="RAC8" s="36"/>
      <c r="RAD8" s="36"/>
      <c r="RAE8" s="36"/>
      <c r="RAF8" s="36"/>
      <c r="RAG8" s="36"/>
      <c r="RAH8" s="36"/>
      <c r="RAI8" s="36"/>
      <c r="RAJ8" s="36"/>
      <c r="RAK8" s="36"/>
      <c r="RAL8" s="36"/>
      <c r="RAM8" s="36"/>
      <c r="RAN8" s="36"/>
      <c r="RAO8" s="36"/>
      <c r="RAP8" s="36"/>
      <c r="RAQ8" s="36"/>
      <c r="RAR8" s="36"/>
      <c r="RAS8" s="36"/>
      <c r="RAT8" s="36"/>
      <c r="RAU8" s="36"/>
      <c r="RAV8" s="36"/>
      <c r="RAW8" s="36"/>
      <c r="RAX8" s="36"/>
      <c r="RAY8" s="36"/>
      <c r="RAZ8" s="36"/>
      <c r="RBA8" s="36"/>
      <c r="RBB8" s="36"/>
      <c r="RBC8" s="36"/>
      <c r="RBD8" s="36"/>
      <c r="RBE8" s="36"/>
      <c r="RBF8" s="36"/>
      <c r="RBG8" s="36"/>
      <c r="RBH8" s="36"/>
      <c r="RBI8" s="36"/>
      <c r="RBJ8" s="36"/>
      <c r="RBK8" s="36"/>
      <c r="RBL8" s="36"/>
      <c r="RBM8" s="36"/>
      <c r="RBN8" s="36"/>
      <c r="RBO8" s="36"/>
      <c r="RBP8" s="36"/>
      <c r="RBQ8" s="36"/>
      <c r="RBR8" s="36"/>
      <c r="RBS8" s="36"/>
      <c r="RBT8" s="36"/>
      <c r="RBU8" s="36"/>
      <c r="RBV8" s="36"/>
      <c r="RBW8" s="36"/>
      <c r="RBX8" s="36"/>
      <c r="RBY8" s="36"/>
      <c r="RBZ8" s="36"/>
      <c r="RCA8" s="36"/>
      <c r="RCB8" s="36"/>
      <c r="RCC8" s="36"/>
      <c r="RCD8" s="36"/>
      <c r="RCE8" s="36"/>
      <c r="RCF8" s="36"/>
      <c r="RCG8" s="36"/>
      <c r="RCH8" s="36"/>
      <c r="RCI8" s="36"/>
      <c r="RCJ8" s="36"/>
      <c r="RCK8" s="36"/>
      <c r="RCL8" s="36"/>
      <c r="RCM8" s="36"/>
      <c r="RCN8" s="36"/>
      <c r="RCO8" s="36"/>
      <c r="RCP8" s="36"/>
      <c r="RCQ8" s="36"/>
      <c r="RCR8" s="36"/>
      <c r="RCS8" s="36"/>
      <c r="RCT8" s="36"/>
      <c r="RCU8" s="36"/>
      <c r="RCV8" s="36"/>
      <c r="RCW8" s="36"/>
      <c r="RCX8" s="36"/>
      <c r="RCY8" s="36"/>
      <c r="RCZ8" s="36"/>
      <c r="RDA8" s="36"/>
      <c r="RDB8" s="36"/>
      <c r="RDC8" s="36"/>
      <c r="RDD8" s="36"/>
      <c r="RDE8" s="36"/>
      <c r="RDF8" s="36"/>
      <c r="RDG8" s="36"/>
      <c r="RDH8" s="36"/>
      <c r="RDI8" s="36"/>
      <c r="RDJ8" s="36"/>
      <c r="RDK8" s="36"/>
      <c r="RDL8" s="36"/>
      <c r="RDM8" s="36"/>
      <c r="RDN8" s="36"/>
      <c r="RDO8" s="36"/>
      <c r="RDP8" s="36"/>
      <c r="RDQ8" s="36"/>
      <c r="RDR8" s="36"/>
      <c r="RDS8" s="36"/>
      <c r="RDT8" s="36"/>
      <c r="RDU8" s="36"/>
      <c r="RDV8" s="36"/>
      <c r="RDW8" s="36"/>
      <c r="RDX8" s="36"/>
      <c r="RDY8" s="36"/>
      <c r="RDZ8" s="36"/>
      <c r="REA8" s="36"/>
      <c r="REB8" s="36"/>
      <c r="REC8" s="36"/>
      <c r="RED8" s="36"/>
      <c r="REE8" s="36"/>
      <c r="REF8" s="36"/>
      <c r="REG8" s="36"/>
      <c r="REH8" s="36"/>
      <c r="REI8" s="36"/>
      <c r="REJ8" s="36"/>
      <c r="REK8" s="36"/>
      <c r="REL8" s="36"/>
      <c r="REM8" s="36"/>
      <c r="REN8" s="36"/>
      <c r="REO8" s="36"/>
      <c r="REP8" s="36"/>
      <c r="REQ8" s="36"/>
      <c r="RER8" s="36"/>
      <c r="RES8" s="36"/>
      <c r="RET8" s="36"/>
      <c r="REU8" s="36"/>
      <c r="REV8" s="36"/>
      <c r="REW8" s="36"/>
      <c r="REX8" s="36"/>
      <c r="REY8" s="36"/>
      <c r="REZ8" s="36"/>
      <c r="RFA8" s="36"/>
      <c r="RFB8" s="36"/>
      <c r="RFC8" s="36"/>
      <c r="RFD8" s="36"/>
      <c r="RFE8" s="36"/>
      <c r="RFF8" s="36"/>
      <c r="RFG8" s="36"/>
      <c r="RFH8" s="36"/>
      <c r="RFI8" s="36"/>
      <c r="RFJ8" s="36"/>
      <c r="RFK8" s="36"/>
      <c r="RFL8" s="36"/>
      <c r="RFM8" s="36"/>
      <c r="RFN8" s="36"/>
      <c r="RFO8" s="36"/>
      <c r="RFP8" s="36"/>
      <c r="RFQ8" s="36"/>
      <c r="RFR8" s="36"/>
      <c r="RFS8" s="36"/>
      <c r="RFT8" s="36"/>
      <c r="RFU8" s="36"/>
      <c r="RFV8" s="36"/>
      <c r="RFW8" s="36"/>
      <c r="RFX8" s="36"/>
      <c r="RFY8" s="36"/>
      <c r="RFZ8" s="36"/>
      <c r="RGA8" s="36"/>
      <c r="RGB8" s="36"/>
      <c r="RGC8" s="36"/>
      <c r="RGD8" s="36"/>
      <c r="RGE8" s="36"/>
      <c r="RGF8" s="36"/>
      <c r="RGG8" s="36"/>
      <c r="RGH8" s="36"/>
      <c r="RGI8" s="36"/>
      <c r="RGJ8" s="36"/>
      <c r="RGK8" s="36"/>
      <c r="RGL8" s="36"/>
      <c r="RGM8" s="36"/>
      <c r="RGN8" s="36"/>
      <c r="RGO8" s="36"/>
      <c r="RGP8" s="36"/>
      <c r="RGQ8" s="36"/>
      <c r="RGR8" s="36"/>
      <c r="RGS8" s="36"/>
      <c r="RGT8" s="36"/>
      <c r="RGU8" s="36"/>
      <c r="RGV8" s="36"/>
      <c r="RGW8" s="36"/>
      <c r="RGX8" s="36"/>
      <c r="RGY8" s="36"/>
      <c r="RGZ8" s="36"/>
      <c r="RHA8" s="36"/>
      <c r="RHB8" s="36"/>
      <c r="RHC8" s="36"/>
      <c r="RHD8" s="36"/>
      <c r="RHE8" s="36"/>
      <c r="RHF8" s="36"/>
      <c r="RHG8" s="36"/>
      <c r="RHH8" s="36"/>
      <c r="RHI8" s="36"/>
      <c r="RHJ8" s="36"/>
      <c r="RHK8" s="36"/>
      <c r="RHL8" s="36"/>
      <c r="RHM8" s="36"/>
      <c r="RHN8" s="36"/>
      <c r="RHO8" s="36"/>
      <c r="RHP8" s="36"/>
      <c r="RHQ8" s="36"/>
      <c r="RHR8" s="36"/>
      <c r="RHS8" s="36"/>
      <c r="RHT8" s="36"/>
      <c r="RHU8" s="36"/>
      <c r="RHV8" s="36"/>
      <c r="RHW8" s="36"/>
      <c r="RHX8" s="36"/>
      <c r="RHY8" s="36"/>
      <c r="RHZ8" s="36"/>
      <c r="RIA8" s="36"/>
      <c r="RIB8" s="36"/>
      <c r="RIC8" s="36"/>
      <c r="RID8" s="36"/>
      <c r="RIE8" s="36"/>
      <c r="RIF8" s="36"/>
      <c r="RIG8" s="36"/>
      <c r="RIH8" s="36"/>
      <c r="RII8" s="36"/>
      <c r="RIJ8" s="36"/>
      <c r="RIK8" s="36"/>
      <c r="RIL8" s="36"/>
      <c r="RIM8" s="36"/>
      <c r="RIN8" s="36"/>
      <c r="RIO8" s="36"/>
      <c r="RIP8" s="36"/>
      <c r="RIQ8" s="36"/>
      <c r="RIR8" s="36"/>
      <c r="RIS8" s="36"/>
      <c r="RIT8" s="36"/>
      <c r="RIU8" s="36"/>
      <c r="RIV8" s="36"/>
      <c r="RIW8" s="36"/>
      <c r="RIX8" s="36"/>
      <c r="RIY8" s="36"/>
      <c r="RIZ8" s="36"/>
      <c r="RJA8" s="36"/>
      <c r="RJB8" s="36"/>
      <c r="RJC8" s="36"/>
      <c r="RJD8" s="36"/>
      <c r="RJE8" s="36"/>
      <c r="RJF8" s="36"/>
      <c r="RJG8" s="36"/>
      <c r="RJH8" s="36"/>
      <c r="RJI8" s="36"/>
      <c r="RJJ8" s="36"/>
      <c r="RJK8" s="36"/>
      <c r="RJL8" s="36"/>
      <c r="RJM8" s="36"/>
      <c r="RJN8" s="36"/>
      <c r="RJO8" s="36"/>
      <c r="RJP8" s="36"/>
      <c r="RJQ8" s="36"/>
      <c r="RJR8" s="36"/>
      <c r="RJS8" s="36"/>
      <c r="RJT8" s="36"/>
      <c r="RJU8" s="36"/>
      <c r="RJV8" s="36"/>
      <c r="RJW8" s="36"/>
      <c r="RJX8" s="36"/>
      <c r="RJY8" s="36"/>
      <c r="RJZ8" s="36"/>
      <c r="RKA8" s="36"/>
      <c r="RKB8" s="36"/>
      <c r="RKC8" s="36"/>
      <c r="RKD8" s="36"/>
      <c r="RKE8" s="36"/>
      <c r="RKF8" s="36"/>
      <c r="RKG8" s="36"/>
      <c r="RKH8" s="36"/>
      <c r="RKI8" s="36"/>
      <c r="RKJ8" s="36"/>
      <c r="RKK8" s="36"/>
      <c r="RKL8" s="36"/>
      <c r="RKM8" s="36"/>
      <c r="RKN8" s="36"/>
      <c r="RKO8" s="36"/>
      <c r="RKP8" s="36"/>
      <c r="RKQ8" s="36"/>
      <c r="RKR8" s="36"/>
      <c r="RKS8" s="36"/>
      <c r="RKT8" s="36"/>
      <c r="RKU8" s="36"/>
      <c r="RKV8" s="36"/>
      <c r="RKW8" s="36"/>
      <c r="RKX8" s="36"/>
      <c r="RKY8" s="36"/>
      <c r="RKZ8" s="36"/>
      <c r="RLA8" s="36"/>
      <c r="RLB8" s="36"/>
      <c r="RLC8" s="36"/>
      <c r="RLD8" s="36"/>
      <c r="RLE8" s="36"/>
      <c r="RLF8" s="36"/>
      <c r="RLG8" s="36"/>
      <c r="RLH8" s="36"/>
      <c r="RLI8" s="36"/>
      <c r="RLJ8" s="36"/>
      <c r="RLK8" s="36"/>
      <c r="RLL8" s="36"/>
      <c r="RLM8" s="36"/>
      <c r="RLN8" s="36"/>
      <c r="RLO8" s="36"/>
      <c r="RLP8" s="36"/>
      <c r="RLQ8" s="36"/>
      <c r="RLR8" s="36"/>
      <c r="RLS8" s="36"/>
      <c r="RLT8" s="36"/>
      <c r="RLU8" s="36"/>
      <c r="RLV8" s="36"/>
      <c r="RLW8" s="36"/>
      <c r="RLX8" s="36"/>
      <c r="RLY8" s="36"/>
      <c r="RLZ8" s="36"/>
      <c r="RMA8" s="36"/>
      <c r="RMB8" s="36"/>
      <c r="RMC8" s="36"/>
      <c r="RMD8" s="36"/>
      <c r="RME8" s="36"/>
      <c r="RMF8" s="36"/>
      <c r="RMG8" s="36"/>
      <c r="RMH8" s="36"/>
      <c r="RMI8" s="36"/>
      <c r="RMJ8" s="36"/>
      <c r="RMK8" s="36"/>
      <c r="RML8" s="36"/>
      <c r="RMM8" s="36"/>
      <c r="RMN8" s="36"/>
      <c r="RMO8" s="36"/>
      <c r="RMP8" s="36"/>
      <c r="RMQ8" s="36"/>
      <c r="RMR8" s="36"/>
      <c r="RMS8" s="36"/>
      <c r="RMT8" s="36"/>
      <c r="RMU8" s="36"/>
      <c r="RMV8" s="36"/>
      <c r="RMW8" s="36"/>
      <c r="RMX8" s="36"/>
      <c r="RMY8" s="36"/>
      <c r="RMZ8" s="36"/>
      <c r="RNA8" s="36"/>
      <c r="RNB8" s="36"/>
      <c r="RNC8" s="36"/>
      <c r="RND8" s="36"/>
      <c r="RNE8" s="36"/>
      <c r="RNF8" s="36"/>
      <c r="RNG8" s="36"/>
      <c r="RNH8" s="36"/>
      <c r="RNI8" s="36"/>
      <c r="RNJ8" s="36"/>
      <c r="RNK8" s="36"/>
      <c r="RNL8" s="36"/>
      <c r="RNM8" s="36"/>
      <c r="RNN8" s="36"/>
      <c r="RNO8" s="36"/>
      <c r="RNP8" s="36"/>
      <c r="RNQ8" s="36"/>
      <c r="RNR8" s="36"/>
      <c r="RNS8" s="36"/>
      <c r="RNT8" s="36"/>
      <c r="RNU8" s="36"/>
      <c r="RNV8" s="36"/>
      <c r="RNW8" s="36"/>
      <c r="RNX8" s="36"/>
      <c r="RNY8" s="36"/>
      <c r="RNZ8" s="36"/>
      <c r="ROA8" s="36"/>
      <c r="ROB8" s="36"/>
      <c r="ROC8" s="36"/>
      <c r="ROD8" s="36"/>
      <c r="ROE8" s="36"/>
      <c r="ROF8" s="36"/>
      <c r="ROG8" s="36"/>
      <c r="ROH8" s="36"/>
      <c r="ROI8" s="36"/>
      <c r="ROJ8" s="36"/>
      <c r="ROK8" s="36"/>
      <c r="ROL8" s="36"/>
      <c r="ROM8" s="36"/>
      <c r="RON8" s="36"/>
      <c r="ROO8" s="36"/>
      <c r="ROP8" s="36"/>
      <c r="ROQ8" s="36"/>
      <c r="ROR8" s="36"/>
      <c r="ROS8" s="36"/>
      <c r="ROT8" s="36"/>
      <c r="ROU8" s="36"/>
      <c r="ROV8" s="36"/>
      <c r="ROW8" s="36"/>
      <c r="ROX8" s="36"/>
      <c r="ROY8" s="36"/>
      <c r="ROZ8" s="36"/>
      <c r="RPA8" s="36"/>
      <c r="RPB8" s="36"/>
      <c r="RPC8" s="36"/>
      <c r="RPD8" s="36"/>
      <c r="RPE8" s="36"/>
      <c r="RPF8" s="36"/>
      <c r="RPG8" s="36"/>
      <c r="RPH8" s="36"/>
      <c r="RPI8" s="36"/>
      <c r="RPJ8" s="36"/>
      <c r="RPK8" s="36"/>
      <c r="RPL8" s="36"/>
      <c r="RPM8" s="36"/>
      <c r="RPN8" s="36"/>
      <c r="RPO8" s="36"/>
      <c r="RPP8" s="36"/>
      <c r="RPQ8" s="36"/>
      <c r="RPR8" s="36"/>
      <c r="RPS8" s="36"/>
      <c r="RPT8" s="36"/>
      <c r="RPU8" s="36"/>
      <c r="RPV8" s="36"/>
      <c r="RPW8" s="36"/>
      <c r="RPX8" s="36"/>
      <c r="RPY8" s="36"/>
      <c r="RPZ8" s="36"/>
      <c r="RQA8" s="36"/>
      <c r="RQB8" s="36"/>
      <c r="RQC8" s="36"/>
      <c r="RQD8" s="36"/>
      <c r="RQE8" s="36"/>
      <c r="RQF8" s="36"/>
      <c r="RQG8" s="36"/>
      <c r="RQH8" s="36"/>
      <c r="RQI8" s="36"/>
      <c r="RQJ8" s="36"/>
      <c r="RQK8" s="36"/>
      <c r="RQL8" s="36"/>
      <c r="RQM8" s="36"/>
      <c r="RQN8" s="36"/>
      <c r="RQO8" s="36"/>
      <c r="RQP8" s="36"/>
      <c r="RQQ8" s="36"/>
      <c r="RQR8" s="36"/>
      <c r="RQS8" s="36"/>
      <c r="RQT8" s="36"/>
      <c r="RQU8" s="36"/>
      <c r="RQV8" s="36"/>
      <c r="RQW8" s="36"/>
      <c r="RQX8" s="36"/>
      <c r="RQY8" s="36"/>
      <c r="RQZ8" s="36"/>
      <c r="RRA8" s="36"/>
      <c r="RRB8" s="36"/>
      <c r="RRC8" s="36"/>
      <c r="RRD8" s="36"/>
      <c r="RRE8" s="36"/>
      <c r="RRF8" s="36"/>
      <c r="RRG8" s="36"/>
      <c r="RRH8" s="36"/>
      <c r="RRI8" s="36"/>
      <c r="RRJ8" s="36"/>
      <c r="RRK8" s="36"/>
      <c r="RRL8" s="36"/>
      <c r="RRM8" s="36"/>
      <c r="RRN8" s="36"/>
      <c r="RRO8" s="36"/>
      <c r="RRP8" s="36"/>
      <c r="RRQ8" s="36"/>
      <c r="RRR8" s="36"/>
      <c r="RRS8" s="36"/>
      <c r="RRT8" s="36"/>
      <c r="RRU8" s="36"/>
      <c r="RRV8" s="36"/>
      <c r="RRW8" s="36"/>
      <c r="RRX8" s="36"/>
      <c r="RRY8" s="36"/>
      <c r="RRZ8" s="36"/>
      <c r="RSA8" s="36"/>
      <c r="RSB8" s="36"/>
      <c r="RSC8" s="36"/>
      <c r="RSD8" s="36"/>
      <c r="RSE8" s="36"/>
      <c r="RSF8" s="36"/>
      <c r="RSG8" s="36"/>
      <c r="RSH8" s="36"/>
      <c r="RSI8" s="36"/>
      <c r="RSJ8" s="36"/>
      <c r="RSK8" s="36"/>
      <c r="RSL8" s="36"/>
      <c r="RSM8" s="36"/>
      <c r="RSN8" s="36"/>
      <c r="RSO8" s="36"/>
      <c r="RSP8" s="36"/>
      <c r="RSQ8" s="36"/>
      <c r="RSR8" s="36"/>
      <c r="RSS8" s="36"/>
      <c r="RST8" s="36"/>
      <c r="RSU8" s="36"/>
      <c r="RSV8" s="36"/>
      <c r="RSW8" s="36"/>
      <c r="RSX8" s="36"/>
      <c r="RSY8" s="36"/>
      <c r="RSZ8" s="36"/>
      <c r="RTA8" s="36"/>
      <c r="RTB8" s="36"/>
      <c r="RTC8" s="36"/>
      <c r="RTD8" s="36"/>
      <c r="RTE8" s="36"/>
      <c r="RTF8" s="36"/>
      <c r="RTG8" s="36"/>
      <c r="RTH8" s="36"/>
      <c r="RTI8" s="36"/>
      <c r="RTJ8" s="36"/>
      <c r="RTK8" s="36"/>
      <c r="RTL8" s="36"/>
      <c r="RTM8" s="36"/>
      <c r="RTN8" s="36"/>
      <c r="RTO8" s="36"/>
      <c r="RTP8" s="36"/>
      <c r="RTQ8" s="36"/>
      <c r="RTR8" s="36"/>
      <c r="RTS8" s="36"/>
      <c r="RTT8" s="36"/>
      <c r="RTU8" s="36"/>
      <c r="RTV8" s="36"/>
      <c r="RTW8" s="36"/>
      <c r="RTX8" s="36"/>
      <c r="RTY8" s="36"/>
      <c r="RTZ8" s="36"/>
      <c r="RUA8" s="36"/>
      <c r="RUB8" s="36"/>
      <c r="RUC8" s="36"/>
      <c r="RUD8" s="36"/>
      <c r="RUE8" s="36"/>
      <c r="RUF8" s="36"/>
      <c r="RUG8" s="36"/>
      <c r="RUH8" s="36"/>
      <c r="RUI8" s="36"/>
      <c r="RUJ8" s="36"/>
      <c r="RUK8" s="36"/>
      <c r="RUL8" s="36"/>
      <c r="RUM8" s="36"/>
      <c r="RUN8" s="36"/>
      <c r="RUO8" s="36"/>
      <c r="RUP8" s="36"/>
      <c r="RUQ8" s="36"/>
      <c r="RUR8" s="36"/>
      <c r="RUS8" s="36"/>
      <c r="RUT8" s="36"/>
      <c r="RUU8" s="36"/>
      <c r="RUV8" s="36"/>
      <c r="RUW8" s="36"/>
      <c r="RUX8" s="36"/>
      <c r="RUY8" s="36"/>
      <c r="RUZ8" s="36"/>
      <c r="RVA8" s="36"/>
      <c r="RVB8" s="36"/>
      <c r="RVC8" s="36"/>
      <c r="RVD8" s="36"/>
      <c r="RVE8" s="36"/>
      <c r="RVF8" s="36"/>
      <c r="RVG8" s="36"/>
      <c r="RVH8" s="36"/>
      <c r="RVI8" s="36"/>
      <c r="RVJ8" s="36"/>
      <c r="RVK8" s="36"/>
      <c r="RVL8" s="36"/>
      <c r="RVM8" s="36"/>
      <c r="RVN8" s="36"/>
      <c r="RVO8" s="36"/>
      <c r="RVP8" s="36"/>
      <c r="RVQ8" s="36"/>
      <c r="RVR8" s="36"/>
      <c r="RVS8" s="36"/>
      <c r="RVT8" s="36"/>
      <c r="RVU8" s="36"/>
      <c r="RVV8" s="36"/>
      <c r="RVW8" s="36"/>
      <c r="RVX8" s="36"/>
      <c r="RVY8" s="36"/>
      <c r="RVZ8" s="36"/>
      <c r="RWA8" s="36"/>
      <c r="RWB8" s="36"/>
      <c r="RWC8" s="36"/>
      <c r="RWD8" s="36"/>
      <c r="RWE8" s="36"/>
      <c r="RWF8" s="36"/>
      <c r="RWG8" s="36"/>
      <c r="RWH8" s="36"/>
      <c r="RWI8" s="36"/>
      <c r="RWJ8" s="36"/>
      <c r="RWK8" s="36"/>
      <c r="RWL8" s="36"/>
      <c r="RWM8" s="36"/>
      <c r="RWN8" s="36"/>
      <c r="RWO8" s="36"/>
      <c r="RWP8" s="36"/>
      <c r="RWQ8" s="36"/>
      <c r="RWR8" s="36"/>
      <c r="RWS8" s="36"/>
      <c r="RWT8" s="36"/>
      <c r="RWU8" s="36"/>
      <c r="RWV8" s="36"/>
      <c r="RWW8" s="36"/>
      <c r="RWX8" s="36"/>
      <c r="RWY8" s="36"/>
      <c r="RWZ8" s="36"/>
      <c r="RXA8" s="36"/>
      <c r="RXB8" s="36"/>
      <c r="RXC8" s="36"/>
      <c r="RXD8" s="36"/>
      <c r="RXE8" s="36"/>
      <c r="RXF8" s="36"/>
      <c r="RXG8" s="36"/>
      <c r="RXH8" s="36"/>
      <c r="RXI8" s="36"/>
      <c r="RXJ8" s="36"/>
      <c r="RXK8" s="36"/>
      <c r="RXL8" s="36"/>
      <c r="RXM8" s="36"/>
      <c r="RXN8" s="36"/>
      <c r="RXO8" s="36"/>
      <c r="RXP8" s="36"/>
      <c r="RXQ8" s="36"/>
      <c r="RXR8" s="36"/>
      <c r="RXS8" s="36"/>
      <c r="RXT8" s="36"/>
      <c r="RXU8" s="36"/>
      <c r="RXV8" s="36"/>
      <c r="RXW8" s="36"/>
      <c r="RXX8" s="36"/>
      <c r="RXY8" s="36"/>
      <c r="RXZ8" s="36"/>
      <c r="RYA8" s="36"/>
      <c r="RYB8" s="36"/>
      <c r="RYC8" s="36"/>
      <c r="RYD8" s="36"/>
      <c r="RYE8" s="36"/>
      <c r="RYF8" s="36"/>
      <c r="RYG8" s="36"/>
      <c r="RYH8" s="36"/>
      <c r="RYI8" s="36"/>
      <c r="RYJ8" s="36"/>
      <c r="RYK8" s="36"/>
      <c r="RYL8" s="36"/>
      <c r="RYM8" s="36"/>
      <c r="RYN8" s="36"/>
      <c r="RYO8" s="36"/>
      <c r="RYP8" s="36"/>
      <c r="RYQ8" s="36"/>
      <c r="RYR8" s="36"/>
      <c r="RYS8" s="36"/>
      <c r="RYT8" s="36"/>
      <c r="RYU8" s="36"/>
      <c r="RYV8" s="36"/>
      <c r="RYW8" s="36"/>
      <c r="RYX8" s="36"/>
      <c r="RYY8" s="36"/>
      <c r="RYZ8" s="36"/>
      <c r="RZA8" s="36"/>
      <c r="RZB8" s="36"/>
      <c r="RZC8" s="36"/>
      <c r="RZD8" s="36"/>
      <c r="RZE8" s="36"/>
      <c r="RZF8" s="36"/>
      <c r="RZG8" s="36"/>
      <c r="RZH8" s="36"/>
      <c r="RZI8" s="36"/>
      <c r="RZJ8" s="36"/>
      <c r="RZK8" s="36"/>
      <c r="RZL8" s="36"/>
      <c r="RZM8" s="36"/>
      <c r="RZN8" s="36"/>
      <c r="RZO8" s="36"/>
      <c r="RZP8" s="36"/>
      <c r="RZQ8" s="36"/>
      <c r="RZR8" s="36"/>
      <c r="RZS8" s="36"/>
      <c r="RZT8" s="36"/>
      <c r="RZU8" s="36"/>
      <c r="RZV8" s="36"/>
      <c r="RZW8" s="36"/>
      <c r="RZX8" s="36"/>
      <c r="RZY8" s="36"/>
      <c r="RZZ8" s="36"/>
      <c r="SAA8" s="36"/>
      <c r="SAB8" s="36"/>
      <c r="SAC8" s="36"/>
      <c r="SAD8" s="36"/>
      <c r="SAE8" s="36"/>
      <c r="SAF8" s="36"/>
      <c r="SAG8" s="36"/>
      <c r="SAH8" s="36"/>
      <c r="SAI8" s="36"/>
      <c r="SAJ8" s="36"/>
      <c r="SAK8" s="36"/>
      <c r="SAL8" s="36"/>
      <c r="SAM8" s="36"/>
      <c r="SAN8" s="36"/>
      <c r="SAO8" s="36"/>
      <c r="SAP8" s="36"/>
      <c r="SAQ8" s="36"/>
      <c r="SAR8" s="36"/>
      <c r="SAS8" s="36"/>
      <c r="SAT8" s="36"/>
      <c r="SAU8" s="36"/>
      <c r="SAV8" s="36"/>
      <c r="SAW8" s="36"/>
      <c r="SAX8" s="36"/>
      <c r="SAY8" s="36"/>
      <c r="SAZ8" s="36"/>
      <c r="SBA8" s="36"/>
      <c r="SBB8" s="36"/>
      <c r="SBC8" s="36"/>
      <c r="SBD8" s="36"/>
      <c r="SBE8" s="36"/>
      <c r="SBF8" s="36"/>
      <c r="SBG8" s="36"/>
      <c r="SBH8" s="36"/>
      <c r="SBI8" s="36"/>
      <c r="SBJ8" s="36"/>
      <c r="SBK8" s="36"/>
      <c r="SBL8" s="36"/>
      <c r="SBM8" s="36"/>
      <c r="SBN8" s="36"/>
      <c r="SBO8" s="36"/>
      <c r="SBP8" s="36"/>
      <c r="SBQ8" s="36"/>
      <c r="SBR8" s="36"/>
      <c r="SBS8" s="36"/>
      <c r="SBT8" s="36"/>
      <c r="SBU8" s="36"/>
      <c r="SBV8" s="36"/>
      <c r="SBW8" s="36"/>
      <c r="SBX8" s="36"/>
      <c r="SBY8" s="36"/>
      <c r="SBZ8" s="36"/>
      <c r="SCA8" s="36"/>
      <c r="SCB8" s="36"/>
      <c r="SCC8" s="36"/>
      <c r="SCD8" s="36"/>
      <c r="SCE8" s="36"/>
      <c r="SCF8" s="36"/>
      <c r="SCG8" s="36"/>
      <c r="SCH8" s="36"/>
      <c r="SCI8" s="36"/>
      <c r="SCJ8" s="36"/>
      <c r="SCK8" s="36"/>
      <c r="SCL8" s="36"/>
      <c r="SCM8" s="36"/>
      <c r="SCN8" s="36"/>
      <c r="SCO8" s="36"/>
      <c r="SCP8" s="36"/>
      <c r="SCQ8" s="36"/>
      <c r="SCR8" s="36"/>
      <c r="SCS8" s="36"/>
      <c r="SCT8" s="36"/>
      <c r="SCU8" s="36"/>
      <c r="SCV8" s="36"/>
      <c r="SCW8" s="36"/>
      <c r="SCX8" s="36"/>
      <c r="SCY8" s="36"/>
      <c r="SCZ8" s="36"/>
      <c r="SDA8" s="36"/>
      <c r="SDB8" s="36"/>
      <c r="SDC8" s="36"/>
      <c r="SDD8" s="36"/>
      <c r="SDE8" s="36"/>
      <c r="SDF8" s="36"/>
      <c r="SDG8" s="36"/>
      <c r="SDH8" s="36"/>
      <c r="SDI8" s="36"/>
      <c r="SDJ8" s="36"/>
      <c r="SDK8" s="36"/>
      <c r="SDL8" s="36"/>
      <c r="SDM8" s="36"/>
      <c r="SDN8" s="36"/>
      <c r="SDO8" s="36"/>
      <c r="SDP8" s="36"/>
      <c r="SDQ8" s="36"/>
      <c r="SDR8" s="36"/>
      <c r="SDS8" s="36"/>
      <c r="SDT8" s="36"/>
      <c r="SDU8" s="36"/>
      <c r="SDV8" s="36"/>
      <c r="SDW8" s="36"/>
      <c r="SDX8" s="36"/>
      <c r="SDY8" s="36"/>
      <c r="SDZ8" s="36"/>
      <c r="SEA8" s="36"/>
      <c r="SEB8" s="36"/>
      <c r="SEC8" s="36"/>
      <c r="SED8" s="36"/>
      <c r="SEE8" s="36"/>
      <c r="SEF8" s="36"/>
      <c r="SEG8" s="36"/>
      <c r="SEH8" s="36"/>
      <c r="SEI8" s="36"/>
      <c r="SEJ8" s="36"/>
      <c r="SEK8" s="36"/>
      <c r="SEL8" s="36"/>
      <c r="SEM8" s="36"/>
      <c r="SEN8" s="36"/>
      <c r="SEO8" s="36"/>
      <c r="SEP8" s="36"/>
      <c r="SEQ8" s="36"/>
      <c r="SER8" s="36"/>
      <c r="SES8" s="36"/>
      <c r="SET8" s="36"/>
      <c r="SEU8" s="36"/>
      <c r="SEV8" s="36"/>
      <c r="SEW8" s="36"/>
      <c r="SEX8" s="36"/>
      <c r="SEY8" s="36"/>
      <c r="SEZ8" s="36"/>
      <c r="SFA8" s="36"/>
      <c r="SFB8" s="36"/>
      <c r="SFC8" s="36"/>
      <c r="SFD8" s="36"/>
      <c r="SFE8" s="36"/>
      <c r="SFF8" s="36"/>
      <c r="SFG8" s="36"/>
      <c r="SFH8" s="36"/>
      <c r="SFI8" s="36"/>
      <c r="SFJ8" s="36"/>
      <c r="SFK8" s="36"/>
      <c r="SFL8" s="36"/>
      <c r="SFM8" s="36"/>
      <c r="SFN8" s="36"/>
      <c r="SFO8" s="36"/>
      <c r="SFP8" s="36"/>
      <c r="SFQ8" s="36"/>
      <c r="SFR8" s="36"/>
      <c r="SFS8" s="36"/>
      <c r="SFT8" s="36"/>
      <c r="SFU8" s="36"/>
      <c r="SFV8" s="36"/>
      <c r="SFW8" s="36"/>
      <c r="SFX8" s="36"/>
      <c r="SFY8" s="36"/>
      <c r="SFZ8" s="36"/>
      <c r="SGA8" s="36"/>
      <c r="SGB8" s="36"/>
      <c r="SGC8" s="36"/>
      <c r="SGD8" s="36"/>
      <c r="SGE8" s="36"/>
      <c r="SGF8" s="36"/>
      <c r="SGG8" s="36"/>
      <c r="SGH8" s="36"/>
      <c r="SGI8" s="36"/>
      <c r="SGJ8" s="36"/>
      <c r="SGK8" s="36"/>
      <c r="SGL8" s="36"/>
      <c r="SGM8" s="36"/>
      <c r="SGN8" s="36"/>
      <c r="SGO8" s="36"/>
      <c r="SGP8" s="36"/>
      <c r="SGQ8" s="36"/>
      <c r="SGR8" s="36"/>
      <c r="SGS8" s="36"/>
      <c r="SGT8" s="36"/>
      <c r="SGU8" s="36"/>
      <c r="SGV8" s="36"/>
      <c r="SGW8" s="36"/>
      <c r="SGX8" s="36"/>
      <c r="SGY8" s="36"/>
      <c r="SGZ8" s="36"/>
      <c r="SHA8" s="36"/>
      <c r="SHB8" s="36"/>
      <c r="SHC8" s="36"/>
      <c r="SHD8" s="36"/>
      <c r="SHE8" s="36"/>
      <c r="SHF8" s="36"/>
      <c r="SHG8" s="36"/>
      <c r="SHH8" s="36"/>
      <c r="SHI8" s="36"/>
      <c r="SHJ8" s="36"/>
      <c r="SHK8" s="36"/>
      <c r="SHL8" s="36"/>
      <c r="SHM8" s="36"/>
      <c r="SHN8" s="36"/>
      <c r="SHO8" s="36"/>
      <c r="SHP8" s="36"/>
      <c r="SHQ8" s="36"/>
      <c r="SHR8" s="36"/>
      <c r="SHS8" s="36"/>
      <c r="SHT8" s="36"/>
      <c r="SHU8" s="36"/>
      <c r="SHV8" s="36"/>
      <c r="SHW8" s="36"/>
      <c r="SHX8" s="36"/>
      <c r="SHY8" s="36"/>
      <c r="SHZ8" s="36"/>
      <c r="SIA8" s="36"/>
      <c r="SIB8" s="36"/>
      <c r="SIC8" s="36"/>
      <c r="SID8" s="36"/>
      <c r="SIE8" s="36"/>
      <c r="SIF8" s="36"/>
      <c r="SIG8" s="36"/>
      <c r="SIH8" s="36"/>
      <c r="SII8" s="36"/>
      <c r="SIJ8" s="36"/>
      <c r="SIK8" s="36"/>
      <c r="SIL8" s="36"/>
      <c r="SIM8" s="36"/>
      <c r="SIN8" s="36"/>
      <c r="SIO8" s="36"/>
      <c r="SIP8" s="36"/>
      <c r="SIQ8" s="36"/>
      <c r="SIR8" s="36"/>
      <c r="SIS8" s="36"/>
      <c r="SIT8" s="36"/>
      <c r="SIU8" s="36"/>
      <c r="SIV8" s="36"/>
      <c r="SIW8" s="36"/>
      <c r="SIX8" s="36"/>
      <c r="SIY8" s="36"/>
      <c r="SIZ8" s="36"/>
      <c r="SJA8" s="36"/>
      <c r="SJB8" s="36"/>
      <c r="SJC8" s="36"/>
      <c r="SJD8" s="36"/>
      <c r="SJE8" s="36"/>
      <c r="SJF8" s="36"/>
      <c r="SJG8" s="36"/>
      <c r="SJH8" s="36"/>
      <c r="SJI8" s="36"/>
      <c r="SJJ8" s="36"/>
      <c r="SJK8" s="36"/>
      <c r="SJL8" s="36"/>
      <c r="SJM8" s="36"/>
      <c r="SJN8" s="36"/>
      <c r="SJO8" s="36"/>
      <c r="SJP8" s="36"/>
      <c r="SJQ8" s="36"/>
      <c r="SJR8" s="36"/>
      <c r="SJS8" s="36"/>
      <c r="SJT8" s="36"/>
      <c r="SJU8" s="36"/>
      <c r="SJV8" s="36"/>
      <c r="SJW8" s="36"/>
      <c r="SJX8" s="36"/>
      <c r="SJY8" s="36"/>
      <c r="SJZ8" s="36"/>
      <c r="SKA8" s="36"/>
      <c r="SKB8" s="36"/>
      <c r="SKC8" s="36"/>
      <c r="SKD8" s="36"/>
      <c r="SKE8" s="36"/>
      <c r="SKF8" s="36"/>
      <c r="SKG8" s="36"/>
      <c r="SKH8" s="36"/>
      <c r="SKI8" s="36"/>
      <c r="SKJ8" s="36"/>
      <c r="SKK8" s="36"/>
      <c r="SKL8" s="36"/>
      <c r="SKM8" s="36"/>
      <c r="SKN8" s="36"/>
      <c r="SKO8" s="36"/>
      <c r="SKP8" s="36"/>
      <c r="SKQ8" s="36"/>
      <c r="SKR8" s="36"/>
      <c r="SKS8" s="36"/>
      <c r="SKT8" s="36"/>
      <c r="SKU8" s="36"/>
      <c r="SKV8" s="36"/>
      <c r="SKW8" s="36"/>
      <c r="SKX8" s="36"/>
      <c r="SKY8" s="36"/>
      <c r="SKZ8" s="36"/>
      <c r="SLA8" s="36"/>
      <c r="SLB8" s="36"/>
      <c r="SLC8" s="36"/>
      <c r="SLD8" s="36"/>
      <c r="SLE8" s="36"/>
      <c r="SLF8" s="36"/>
      <c r="SLG8" s="36"/>
      <c r="SLH8" s="36"/>
      <c r="SLI8" s="36"/>
      <c r="SLJ8" s="36"/>
      <c r="SLK8" s="36"/>
      <c r="SLL8" s="36"/>
      <c r="SLM8" s="36"/>
      <c r="SLN8" s="36"/>
      <c r="SLO8" s="36"/>
      <c r="SLP8" s="36"/>
      <c r="SLQ8" s="36"/>
      <c r="SLR8" s="36"/>
      <c r="SLS8" s="36"/>
      <c r="SLT8" s="36"/>
      <c r="SLU8" s="36"/>
      <c r="SLV8" s="36"/>
      <c r="SLW8" s="36"/>
      <c r="SLX8" s="36"/>
      <c r="SLY8" s="36"/>
      <c r="SLZ8" s="36"/>
      <c r="SMA8" s="36"/>
      <c r="SMB8" s="36"/>
      <c r="SMC8" s="36"/>
      <c r="SMD8" s="36"/>
      <c r="SME8" s="36"/>
      <c r="SMF8" s="36"/>
      <c r="SMG8" s="36"/>
      <c r="SMH8" s="36"/>
      <c r="SMI8" s="36"/>
      <c r="SMJ8" s="36"/>
      <c r="SMK8" s="36"/>
      <c r="SML8" s="36"/>
      <c r="SMM8" s="36"/>
      <c r="SMN8" s="36"/>
      <c r="SMO8" s="36"/>
      <c r="SMP8" s="36"/>
      <c r="SMQ8" s="36"/>
      <c r="SMR8" s="36"/>
      <c r="SMS8" s="36"/>
      <c r="SMT8" s="36"/>
      <c r="SMU8" s="36"/>
      <c r="SMV8" s="36"/>
      <c r="SMW8" s="36"/>
      <c r="SMX8" s="36"/>
      <c r="SMY8" s="36"/>
      <c r="SMZ8" s="36"/>
      <c r="SNA8" s="36"/>
      <c r="SNB8" s="36"/>
      <c r="SNC8" s="36"/>
      <c r="SND8" s="36"/>
      <c r="SNE8" s="36"/>
      <c r="SNF8" s="36"/>
      <c r="SNG8" s="36"/>
      <c r="SNH8" s="36"/>
      <c r="SNI8" s="36"/>
      <c r="SNJ8" s="36"/>
      <c r="SNK8" s="36"/>
      <c r="SNL8" s="36"/>
      <c r="SNM8" s="36"/>
      <c r="SNN8" s="36"/>
      <c r="SNO8" s="36"/>
      <c r="SNP8" s="36"/>
      <c r="SNQ8" s="36"/>
      <c r="SNR8" s="36"/>
      <c r="SNS8" s="36"/>
      <c r="SNT8" s="36"/>
      <c r="SNU8" s="36"/>
      <c r="SNV8" s="36"/>
      <c r="SNW8" s="36"/>
      <c r="SNX8" s="36"/>
      <c r="SNY8" s="36"/>
      <c r="SNZ8" s="36"/>
      <c r="SOA8" s="36"/>
      <c r="SOB8" s="36"/>
      <c r="SOC8" s="36"/>
      <c r="SOD8" s="36"/>
      <c r="SOE8" s="36"/>
      <c r="SOF8" s="36"/>
      <c r="SOG8" s="36"/>
      <c r="SOH8" s="36"/>
      <c r="SOI8" s="36"/>
      <c r="SOJ8" s="36"/>
      <c r="SOK8" s="36"/>
      <c r="SOL8" s="36"/>
      <c r="SOM8" s="36"/>
      <c r="SON8" s="36"/>
      <c r="SOO8" s="36"/>
      <c r="SOP8" s="36"/>
      <c r="SOQ8" s="36"/>
      <c r="SOR8" s="36"/>
      <c r="SOS8" s="36"/>
      <c r="SOT8" s="36"/>
      <c r="SOU8" s="36"/>
      <c r="SOV8" s="36"/>
      <c r="SOW8" s="36"/>
      <c r="SOX8" s="36"/>
      <c r="SOY8" s="36"/>
      <c r="SOZ8" s="36"/>
      <c r="SPA8" s="36"/>
      <c r="SPB8" s="36"/>
      <c r="SPC8" s="36"/>
      <c r="SPD8" s="36"/>
      <c r="SPE8" s="36"/>
      <c r="SPF8" s="36"/>
      <c r="SPG8" s="36"/>
      <c r="SPH8" s="36"/>
      <c r="SPI8" s="36"/>
      <c r="SPJ8" s="36"/>
      <c r="SPK8" s="36"/>
      <c r="SPL8" s="36"/>
      <c r="SPM8" s="36"/>
      <c r="SPN8" s="36"/>
      <c r="SPO8" s="36"/>
      <c r="SPP8" s="36"/>
      <c r="SPQ8" s="36"/>
      <c r="SPR8" s="36"/>
      <c r="SPS8" s="36"/>
      <c r="SPT8" s="36"/>
      <c r="SPU8" s="36"/>
      <c r="SPV8" s="36"/>
      <c r="SPW8" s="36"/>
      <c r="SPX8" s="36"/>
      <c r="SPY8" s="36"/>
      <c r="SPZ8" s="36"/>
      <c r="SQA8" s="36"/>
      <c r="SQB8" s="36"/>
      <c r="SQC8" s="36"/>
      <c r="SQD8" s="36"/>
      <c r="SQE8" s="36"/>
      <c r="SQF8" s="36"/>
      <c r="SQG8" s="36"/>
      <c r="SQH8" s="36"/>
      <c r="SQI8" s="36"/>
      <c r="SQJ8" s="36"/>
      <c r="SQK8" s="36"/>
      <c r="SQL8" s="36"/>
      <c r="SQM8" s="36"/>
      <c r="SQN8" s="36"/>
      <c r="SQO8" s="36"/>
      <c r="SQP8" s="36"/>
      <c r="SQQ8" s="36"/>
      <c r="SQR8" s="36"/>
      <c r="SQS8" s="36"/>
      <c r="SQT8" s="36"/>
      <c r="SQU8" s="36"/>
      <c r="SQV8" s="36"/>
      <c r="SQW8" s="36"/>
      <c r="SQX8" s="36"/>
      <c r="SQY8" s="36"/>
      <c r="SQZ8" s="36"/>
      <c r="SRA8" s="36"/>
      <c r="SRB8" s="36"/>
      <c r="SRC8" s="36"/>
      <c r="SRD8" s="36"/>
      <c r="SRE8" s="36"/>
      <c r="SRF8" s="36"/>
      <c r="SRG8" s="36"/>
      <c r="SRH8" s="36"/>
      <c r="SRI8" s="36"/>
      <c r="SRJ8" s="36"/>
      <c r="SRK8" s="36"/>
      <c r="SRL8" s="36"/>
      <c r="SRM8" s="36"/>
      <c r="SRN8" s="36"/>
      <c r="SRO8" s="36"/>
      <c r="SRP8" s="36"/>
      <c r="SRQ8" s="36"/>
      <c r="SRR8" s="36"/>
      <c r="SRS8" s="36"/>
      <c r="SRT8" s="36"/>
      <c r="SRU8" s="36"/>
      <c r="SRV8" s="36"/>
      <c r="SRW8" s="36"/>
      <c r="SRX8" s="36"/>
      <c r="SRY8" s="36"/>
      <c r="SRZ8" s="36"/>
      <c r="SSA8" s="36"/>
      <c r="SSB8" s="36"/>
      <c r="SSC8" s="36"/>
      <c r="SSD8" s="36"/>
      <c r="SSE8" s="36"/>
      <c r="SSF8" s="36"/>
      <c r="SSG8" s="36"/>
      <c r="SSH8" s="36"/>
      <c r="SSI8" s="36"/>
      <c r="SSJ8" s="36"/>
      <c r="SSK8" s="36"/>
      <c r="SSL8" s="36"/>
      <c r="SSM8" s="36"/>
      <c r="SSN8" s="36"/>
      <c r="SSO8" s="36"/>
      <c r="SSP8" s="36"/>
      <c r="SSQ8" s="36"/>
      <c r="SSR8" s="36"/>
      <c r="SSS8" s="36"/>
      <c r="SST8" s="36"/>
      <c r="SSU8" s="36"/>
      <c r="SSV8" s="36"/>
      <c r="SSW8" s="36"/>
      <c r="SSX8" s="36"/>
      <c r="SSY8" s="36"/>
      <c r="SSZ8" s="36"/>
      <c r="STA8" s="36"/>
      <c r="STB8" s="36"/>
      <c r="STC8" s="36"/>
      <c r="STD8" s="36"/>
      <c r="STE8" s="36"/>
      <c r="STF8" s="36"/>
      <c r="STG8" s="36"/>
      <c r="STH8" s="36"/>
      <c r="STI8" s="36"/>
      <c r="STJ8" s="36"/>
      <c r="STK8" s="36"/>
      <c r="STL8" s="36"/>
      <c r="STM8" s="36"/>
      <c r="STN8" s="36"/>
      <c r="STO8" s="36"/>
      <c r="STP8" s="36"/>
      <c r="STQ8" s="36"/>
      <c r="STR8" s="36"/>
      <c r="STS8" s="36"/>
      <c r="STT8" s="36"/>
      <c r="STU8" s="36"/>
      <c r="STV8" s="36"/>
      <c r="STW8" s="36"/>
      <c r="STX8" s="36"/>
      <c r="STY8" s="36"/>
      <c r="STZ8" s="36"/>
      <c r="SUA8" s="36"/>
      <c r="SUB8" s="36"/>
      <c r="SUC8" s="36"/>
      <c r="SUD8" s="36"/>
      <c r="SUE8" s="36"/>
      <c r="SUF8" s="36"/>
      <c r="SUG8" s="36"/>
      <c r="SUH8" s="36"/>
      <c r="SUI8" s="36"/>
      <c r="SUJ8" s="36"/>
      <c r="SUK8" s="36"/>
      <c r="SUL8" s="36"/>
      <c r="SUM8" s="36"/>
      <c r="SUN8" s="36"/>
      <c r="SUO8" s="36"/>
      <c r="SUP8" s="36"/>
      <c r="SUQ8" s="36"/>
      <c r="SUR8" s="36"/>
      <c r="SUS8" s="36"/>
      <c r="SUT8" s="36"/>
      <c r="SUU8" s="36"/>
      <c r="SUV8" s="36"/>
      <c r="SUW8" s="36"/>
      <c r="SUX8" s="36"/>
      <c r="SUY8" s="36"/>
      <c r="SUZ8" s="36"/>
      <c r="SVA8" s="36"/>
      <c r="SVB8" s="36"/>
      <c r="SVC8" s="36"/>
      <c r="SVD8" s="36"/>
      <c r="SVE8" s="36"/>
      <c r="SVF8" s="36"/>
      <c r="SVG8" s="36"/>
      <c r="SVH8" s="36"/>
      <c r="SVI8" s="36"/>
      <c r="SVJ8" s="36"/>
      <c r="SVK8" s="36"/>
      <c r="SVL8" s="36"/>
      <c r="SVM8" s="36"/>
      <c r="SVN8" s="36"/>
      <c r="SVO8" s="36"/>
      <c r="SVP8" s="36"/>
      <c r="SVQ8" s="36"/>
      <c r="SVR8" s="36"/>
      <c r="SVS8" s="36"/>
      <c r="SVT8" s="36"/>
      <c r="SVU8" s="36"/>
      <c r="SVV8" s="36"/>
      <c r="SVW8" s="36"/>
      <c r="SVX8" s="36"/>
      <c r="SVY8" s="36"/>
      <c r="SVZ8" s="36"/>
      <c r="SWA8" s="36"/>
      <c r="SWB8" s="36"/>
      <c r="SWC8" s="36"/>
      <c r="SWD8" s="36"/>
      <c r="SWE8" s="36"/>
      <c r="SWF8" s="36"/>
      <c r="SWG8" s="36"/>
      <c r="SWH8" s="36"/>
      <c r="SWI8" s="36"/>
      <c r="SWJ8" s="36"/>
      <c r="SWK8" s="36"/>
      <c r="SWL8" s="36"/>
      <c r="SWM8" s="36"/>
      <c r="SWN8" s="36"/>
      <c r="SWO8" s="36"/>
      <c r="SWP8" s="36"/>
      <c r="SWQ8" s="36"/>
      <c r="SWR8" s="36"/>
      <c r="SWS8" s="36"/>
      <c r="SWT8" s="36"/>
      <c r="SWU8" s="36"/>
      <c r="SWV8" s="36"/>
      <c r="SWW8" s="36"/>
      <c r="SWX8" s="36"/>
      <c r="SWY8" s="36"/>
      <c r="SWZ8" s="36"/>
      <c r="SXA8" s="36"/>
      <c r="SXB8" s="36"/>
      <c r="SXC8" s="36"/>
      <c r="SXD8" s="36"/>
      <c r="SXE8" s="36"/>
      <c r="SXF8" s="36"/>
      <c r="SXG8" s="36"/>
      <c r="SXH8" s="36"/>
      <c r="SXI8" s="36"/>
      <c r="SXJ8" s="36"/>
      <c r="SXK8" s="36"/>
      <c r="SXL8" s="36"/>
      <c r="SXM8" s="36"/>
      <c r="SXN8" s="36"/>
      <c r="SXO8" s="36"/>
      <c r="SXP8" s="36"/>
      <c r="SXQ8" s="36"/>
      <c r="SXR8" s="36"/>
      <c r="SXS8" s="36"/>
      <c r="SXT8" s="36"/>
      <c r="SXU8" s="36"/>
      <c r="SXV8" s="36"/>
      <c r="SXW8" s="36"/>
      <c r="SXX8" s="36"/>
      <c r="SXY8" s="36"/>
      <c r="SXZ8" s="36"/>
      <c r="SYA8" s="36"/>
      <c r="SYB8" s="36"/>
      <c r="SYC8" s="36"/>
      <c r="SYD8" s="36"/>
      <c r="SYE8" s="36"/>
      <c r="SYF8" s="36"/>
      <c r="SYG8" s="36"/>
      <c r="SYH8" s="36"/>
      <c r="SYI8" s="36"/>
      <c r="SYJ8" s="36"/>
      <c r="SYK8" s="36"/>
      <c r="SYL8" s="36"/>
      <c r="SYM8" s="36"/>
      <c r="SYN8" s="36"/>
      <c r="SYO8" s="36"/>
      <c r="SYP8" s="36"/>
      <c r="SYQ8" s="36"/>
      <c r="SYR8" s="36"/>
      <c r="SYS8" s="36"/>
      <c r="SYT8" s="36"/>
      <c r="SYU8" s="36"/>
      <c r="SYV8" s="36"/>
      <c r="SYW8" s="36"/>
      <c r="SYX8" s="36"/>
      <c r="SYY8" s="36"/>
      <c r="SYZ8" s="36"/>
      <c r="SZA8" s="36"/>
      <c r="SZB8" s="36"/>
      <c r="SZC8" s="36"/>
      <c r="SZD8" s="36"/>
      <c r="SZE8" s="36"/>
      <c r="SZF8" s="36"/>
      <c r="SZG8" s="36"/>
      <c r="SZH8" s="36"/>
      <c r="SZI8" s="36"/>
      <c r="SZJ8" s="36"/>
      <c r="SZK8" s="36"/>
      <c r="SZL8" s="36"/>
      <c r="SZM8" s="36"/>
      <c r="SZN8" s="36"/>
      <c r="SZO8" s="36"/>
      <c r="SZP8" s="36"/>
      <c r="SZQ8" s="36"/>
      <c r="SZR8" s="36"/>
      <c r="SZS8" s="36"/>
      <c r="SZT8" s="36"/>
      <c r="SZU8" s="36"/>
      <c r="SZV8" s="36"/>
      <c r="SZW8" s="36"/>
      <c r="SZX8" s="36"/>
      <c r="SZY8" s="36"/>
      <c r="SZZ8" s="36"/>
      <c r="TAA8" s="36"/>
      <c r="TAB8" s="36"/>
      <c r="TAC8" s="36"/>
      <c r="TAD8" s="36"/>
      <c r="TAE8" s="36"/>
      <c r="TAF8" s="36"/>
      <c r="TAG8" s="36"/>
      <c r="TAH8" s="36"/>
      <c r="TAI8" s="36"/>
      <c r="TAJ8" s="36"/>
      <c r="TAK8" s="36"/>
      <c r="TAL8" s="36"/>
      <c r="TAM8" s="36"/>
      <c r="TAN8" s="36"/>
      <c r="TAO8" s="36"/>
      <c r="TAP8" s="36"/>
      <c r="TAQ8" s="36"/>
      <c r="TAR8" s="36"/>
      <c r="TAS8" s="36"/>
      <c r="TAT8" s="36"/>
      <c r="TAU8" s="36"/>
      <c r="TAV8" s="36"/>
      <c r="TAW8" s="36"/>
      <c r="TAX8" s="36"/>
      <c r="TAY8" s="36"/>
      <c r="TAZ8" s="36"/>
      <c r="TBA8" s="36"/>
      <c r="TBB8" s="36"/>
      <c r="TBC8" s="36"/>
      <c r="TBD8" s="36"/>
      <c r="TBE8" s="36"/>
      <c r="TBF8" s="36"/>
      <c r="TBG8" s="36"/>
      <c r="TBH8" s="36"/>
      <c r="TBI8" s="36"/>
      <c r="TBJ8" s="36"/>
      <c r="TBK8" s="36"/>
      <c r="TBL8" s="36"/>
      <c r="TBM8" s="36"/>
      <c r="TBN8" s="36"/>
      <c r="TBO8" s="36"/>
      <c r="TBP8" s="36"/>
      <c r="TBQ8" s="36"/>
      <c r="TBR8" s="36"/>
      <c r="TBS8" s="36"/>
      <c r="TBT8" s="36"/>
      <c r="TBU8" s="36"/>
      <c r="TBV8" s="36"/>
      <c r="TBW8" s="36"/>
      <c r="TBX8" s="36"/>
      <c r="TBY8" s="36"/>
      <c r="TBZ8" s="36"/>
      <c r="TCA8" s="36"/>
      <c r="TCB8" s="36"/>
      <c r="TCC8" s="36"/>
      <c r="TCD8" s="36"/>
      <c r="TCE8" s="36"/>
      <c r="TCF8" s="36"/>
      <c r="TCG8" s="36"/>
      <c r="TCH8" s="36"/>
      <c r="TCI8" s="36"/>
      <c r="TCJ8" s="36"/>
      <c r="TCK8" s="36"/>
      <c r="TCL8" s="36"/>
      <c r="TCM8" s="36"/>
      <c r="TCN8" s="36"/>
      <c r="TCO8" s="36"/>
      <c r="TCP8" s="36"/>
      <c r="TCQ8" s="36"/>
      <c r="TCR8" s="36"/>
      <c r="TCS8" s="36"/>
      <c r="TCT8" s="36"/>
      <c r="TCU8" s="36"/>
      <c r="TCV8" s="36"/>
      <c r="TCW8" s="36"/>
      <c r="TCX8" s="36"/>
      <c r="TCY8" s="36"/>
      <c r="TCZ8" s="36"/>
      <c r="TDA8" s="36"/>
      <c r="TDB8" s="36"/>
      <c r="TDC8" s="36"/>
      <c r="TDD8" s="36"/>
      <c r="TDE8" s="36"/>
      <c r="TDF8" s="36"/>
      <c r="TDG8" s="36"/>
      <c r="TDH8" s="36"/>
      <c r="TDI8" s="36"/>
      <c r="TDJ8" s="36"/>
      <c r="TDK8" s="36"/>
      <c r="TDL8" s="36"/>
      <c r="TDM8" s="36"/>
      <c r="TDN8" s="36"/>
      <c r="TDO8" s="36"/>
      <c r="TDP8" s="36"/>
      <c r="TDQ8" s="36"/>
      <c r="TDR8" s="36"/>
      <c r="TDS8" s="36"/>
      <c r="TDT8" s="36"/>
      <c r="TDU8" s="36"/>
      <c r="TDV8" s="36"/>
      <c r="TDW8" s="36"/>
      <c r="TDX8" s="36"/>
      <c r="TDY8" s="36"/>
      <c r="TDZ8" s="36"/>
      <c r="TEA8" s="36"/>
      <c r="TEB8" s="36"/>
      <c r="TEC8" s="36"/>
      <c r="TED8" s="36"/>
      <c r="TEE8" s="36"/>
      <c r="TEF8" s="36"/>
      <c r="TEG8" s="36"/>
      <c r="TEH8" s="36"/>
      <c r="TEI8" s="36"/>
      <c r="TEJ8" s="36"/>
      <c r="TEK8" s="36"/>
      <c r="TEL8" s="36"/>
      <c r="TEM8" s="36"/>
      <c r="TEN8" s="36"/>
      <c r="TEO8" s="36"/>
      <c r="TEP8" s="36"/>
      <c r="TEQ8" s="36"/>
      <c r="TER8" s="36"/>
      <c r="TES8" s="36"/>
      <c r="TET8" s="36"/>
      <c r="TEU8" s="36"/>
      <c r="TEV8" s="36"/>
      <c r="TEW8" s="36"/>
      <c r="TEX8" s="36"/>
      <c r="TEY8" s="36"/>
      <c r="TEZ8" s="36"/>
      <c r="TFA8" s="36"/>
      <c r="TFB8" s="36"/>
      <c r="TFC8" s="36"/>
      <c r="TFD8" s="36"/>
      <c r="TFE8" s="36"/>
      <c r="TFF8" s="36"/>
      <c r="TFG8" s="36"/>
      <c r="TFH8" s="36"/>
      <c r="TFI8" s="36"/>
      <c r="TFJ8" s="36"/>
      <c r="TFK8" s="36"/>
      <c r="TFL8" s="36"/>
      <c r="TFM8" s="36"/>
      <c r="TFN8" s="36"/>
      <c r="TFO8" s="36"/>
      <c r="TFP8" s="36"/>
      <c r="TFQ8" s="36"/>
      <c r="TFR8" s="36"/>
      <c r="TFS8" s="36"/>
      <c r="TFT8" s="36"/>
      <c r="TFU8" s="36"/>
      <c r="TFV8" s="36"/>
      <c r="TFW8" s="36"/>
      <c r="TFX8" s="36"/>
      <c r="TFY8" s="36"/>
      <c r="TFZ8" s="36"/>
      <c r="TGA8" s="36"/>
      <c r="TGB8" s="36"/>
      <c r="TGC8" s="36"/>
      <c r="TGD8" s="36"/>
      <c r="TGE8" s="36"/>
      <c r="TGF8" s="36"/>
      <c r="TGG8" s="36"/>
      <c r="TGH8" s="36"/>
      <c r="TGI8" s="36"/>
      <c r="TGJ8" s="36"/>
      <c r="TGK8" s="36"/>
      <c r="TGL8" s="36"/>
      <c r="TGM8" s="36"/>
      <c r="TGN8" s="36"/>
      <c r="TGO8" s="36"/>
      <c r="TGP8" s="36"/>
      <c r="TGQ8" s="36"/>
      <c r="TGR8" s="36"/>
      <c r="TGS8" s="36"/>
      <c r="TGT8" s="36"/>
      <c r="TGU8" s="36"/>
      <c r="TGV8" s="36"/>
      <c r="TGW8" s="36"/>
      <c r="TGX8" s="36"/>
      <c r="TGY8" s="36"/>
      <c r="TGZ8" s="36"/>
      <c r="THA8" s="36"/>
      <c r="THB8" s="36"/>
      <c r="THC8" s="36"/>
      <c r="THD8" s="36"/>
      <c r="THE8" s="36"/>
      <c r="THF8" s="36"/>
      <c r="THG8" s="36"/>
      <c r="THH8" s="36"/>
      <c r="THI8" s="36"/>
      <c r="THJ8" s="36"/>
      <c r="THK8" s="36"/>
      <c r="THL8" s="36"/>
      <c r="THM8" s="36"/>
      <c r="THN8" s="36"/>
      <c r="THO8" s="36"/>
      <c r="THP8" s="36"/>
      <c r="THQ8" s="36"/>
      <c r="THR8" s="36"/>
      <c r="THS8" s="36"/>
      <c r="THT8" s="36"/>
      <c r="THU8" s="36"/>
      <c r="THV8" s="36"/>
      <c r="THW8" s="36"/>
      <c r="THX8" s="36"/>
      <c r="THY8" s="36"/>
      <c r="THZ8" s="36"/>
      <c r="TIA8" s="36"/>
      <c r="TIB8" s="36"/>
      <c r="TIC8" s="36"/>
      <c r="TID8" s="36"/>
      <c r="TIE8" s="36"/>
      <c r="TIF8" s="36"/>
      <c r="TIG8" s="36"/>
      <c r="TIH8" s="36"/>
      <c r="TII8" s="36"/>
      <c r="TIJ8" s="36"/>
      <c r="TIK8" s="36"/>
      <c r="TIL8" s="36"/>
      <c r="TIM8" s="36"/>
      <c r="TIN8" s="36"/>
      <c r="TIO8" s="36"/>
      <c r="TIP8" s="36"/>
      <c r="TIQ8" s="36"/>
      <c r="TIR8" s="36"/>
      <c r="TIS8" s="36"/>
      <c r="TIT8" s="36"/>
      <c r="TIU8" s="36"/>
      <c r="TIV8" s="36"/>
      <c r="TIW8" s="36"/>
      <c r="TIX8" s="36"/>
      <c r="TIY8" s="36"/>
      <c r="TIZ8" s="36"/>
      <c r="TJA8" s="36"/>
      <c r="TJB8" s="36"/>
      <c r="TJC8" s="36"/>
      <c r="TJD8" s="36"/>
      <c r="TJE8" s="36"/>
      <c r="TJF8" s="36"/>
      <c r="TJG8" s="36"/>
      <c r="TJH8" s="36"/>
      <c r="TJI8" s="36"/>
      <c r="TJJ8" s="36"/>
      <c r="TJK8" s="36"/>
      <c r="TJL8" s="36"/>
      <c r="TJM8" s="36"/>
      <c r="TJN8" s="36"/>
      <c r="TJO8" s="36"/>
      <c r="TJP8" s="36"/>
      <c r="TJQ8" s="36"/>
      <c r="TJR8" s="36"/>
      <c r="TJS8" s="36"/>
      <c r="TJT8" s="36"/>
      <c r="TJU8" s="36"/>
      <c r="TJV8" s="36"/>
      <c r="TJW8" s="36"/>
      <c r="TJX8" s="36"/>
      <c r="TJY8" s="36"/>
      <c r="TJZ8" s="36"/>
      <c r="TKA8" s="36"/>
      <c r="TKB8" s="36"/>
      <c r="TKC8" s="36"/>
      <c r="TKD8" s="36"/>
      <c r="TKE8" s="36"/>
      <c r="TKF8" s="36"/>
      <c r="TKG8" s="36"/>
      <c r="TKH8" s="36"/>
      <c r="TKI8" s="36"/>
      <c r="TKJ8" s="36"/>
      <c r="TKK8" s="36"/>
      <c r="TKL8" s="36"/>
      <c r="TKM8" s="36"/>
      <c r="TKN8" s="36"/>
      <c r="TKO8" s="36"/>
      <c r="TKP8" s="36"/>
      <c r="TKQ8" s="36"/>
      <c r="TKR8" s="36"/>
      <c r="TKS8" s="36"/>
      <c r="TKT8" s="36"/>
      <c r="TKU8" s="36"/>
      <c r="TKV8" s="36"/>
      <c r="TKW8" s="36"/>
      <c r="TKX8" s="36"/>
      <c r="TKY8" s="36"/>
      <c r="TKZ8" s="36"/>
      <c r="TLA8" s="36"/>
      <c r="TLB8" s="36"/>
      <c r="TLC8" s="36"/>
      <c r="TLD8" s="36"/>
      <c r="TLE8" s="36"/>
      <c r="TLF8" s="36"/>
      <c r="TLG8" s="36"/>
      <c r="TLH8" s="36"/>
      <c r="TLI8" s="36"/>
      <c r="TLJ8" s="36"/>
      <c r="TLK8" s="36"/>
      <c r="TLL8" s="36"/>
      <c r="TLM8" s="36"/>
      <c r="TLN8" s="36"/>
      <c r="TLO8" s="36"/>
      <c r="TLP8" s="36"/>
      <c r="TLQ8" s="36"/>
      <c r="TLR8" s="36"/>
      <c r="TLS8" s="36"/>
      <c r="TLT8" s="36"/>
      <c r="TLU8" s="36"/>
      <c r="TLV8" s="36"/>
      <c r="TLW8" s="36"/>
      <c r="TLX8" s="36"/>
      <c r="TLY8" s="36"/>
      <c r="TLZ8" s="36"/>
      <c r="TMA8" s="36"/>
      <c r="TMB8" s="36"/>
      <c r="TMC8" s="36"/>
      <c r="TMD8" s="36"/>
      <c r="TME8" s="36"/>
      <c r="TMF8" s="36"/>
      <c r="TMG8" s="36"/>
      <c r="TMH8" s="36"/>
      <c r="TMI8" s="36"/>
      <c r="TMJ8" s="36"/>
      <c r="TMK8" s="36"/>
      <c r="TML8" s="36"/>
      <c r="TMM8" s="36"/>
      <c r="TMN8" s="36"/>
      <c r="TMO8" s="36"/>
      <c r="TMP8" s="36"/>
      <c r="TMQ8" s="36"/>
      <c r="TMR8" s="36"/>
      <c r="TMS8" s="36"/>
      <c r="TMT8" s="36"/>
      <c r="TMU8" s="36"/>
      <c r="TMV8" s="36"/>
      <c r="TMW8" s="36"/>
      <c r="TMX8" s="36"/>
      <c r="TMY8" s="36"/>
      <c r="TMZ8" s="36"/>
      <c r="TNA8" s="36"/>
      <c r="TNB8" s="36"/>
      <c r="TNC8" s="36"/>
      <c r="TND8" s="36"/>
      <c r="TNE8" s="36"/>
      <c r="TNF8" s="36"/>
      <c r="TNG8" s="36"/>
      <c r="TNH8" s="36"/>
      <c r="TNI8" s="36"/>
      <c r="TNJ8" s="36"/>
      <c r="TNK8" s="36"/>
      <c r="TNL8" s="36"/>
      <c r="TNM8" s="36"/>
      <c r="TNN8" s="36"/>
      <c r="TNO8" s="36"/>
      <c r="TNP8" s="36"/>
      <c r="TNQ8" s="36"/>
      <c r="TNR8" s="36"/>
      <c r="TNS8" s="36"/>
      <c r="TNT8" s="36"/>
      <c r="TNU8" s="36"/>
      <c r="TNV8" s="36"/>
      <c r="TNW8" s="36"/>
      <c r="TNX8" s="36"/>
      <c r="TNY8" s="36"/>
      <c r="TNZ8" s="36"/>
      <c r="TOA8" s="36"/>
      <c r="TOB8" s="36"/>
      <c r="TOC8" s="36"/>
      <c r="TOD8" s="36"/>
      <c r="TOE8" s="36"/>
      <c r="TOF8" s="36"/>
      <c r="TOG8" s="36"/>
      <c r="TOH8" s="36"/>
      <c r="TOI8" s="36"/>
      <c r="TOJ8" s="36"/>
      <c r="TOK8" s="36"/>
      <c r="TOL8" s="36"/>
      <c r="TOM8" s="36"/>
      <c r="TON8" s="36"/>
      <c r="TOO8" s="36"/>
      <c r="TOP8" s="36"/>
      <c r="TOQ8" s="36"/>
      <c r="TOR8" s="36"/>
      <c r="TOS8" s="36"/>
      <c r="TOT8" s="36"/>
      <c r="TOU8" s="36"/>
      <c r="TOV8" s="36"/>
      <c r="TOW8" s="36"/>
      <c r="TOX8" s="36"/>
      <c r="TOY8" s="36"/>
      <c r="TOZ8" s="36"/>
      <c r="TPA8" s="36"/>
      <c r="TPB8" s="36"/>
      <c r="TPC8" s="36"/>
      <c r="TPD8" s="36"/>
      <c r="TPE8" s="36"/>
      <c r="TPF8" s="36"/>
      <c r="TPG8" s="36"/>
      <c r="TPH8" s="36"/>
      <c r="TPI8" s="36"/>
      <c r="TPJ8" s="36"/>
      <c r="TPK8" s="36"/>
      <c r="TPL8" s="36"/>
      <c r="TPM8" s="36"/>
      <c r="TPN8" s="36"/>
      <c r="TPO8" s="36"/>
      <c r="TPP8" s="36"/>
      <c r="TPQ8" s="36"/>
      <c r="TPR8" s="36"/>
      <c r="TPS8" s="36"/>
      <c r="TPT8" s="36"/>
      <c r="TPU8" s="36"/>
      <c r="TPV8" s="36"/>
      <c r="TPW8" s="36"/>
      <c r="TPX8" s="36"/>
      <c r="TPY8" s="36"/>
      <c r="TPZ8" s="36"/>
      <c r="TQA8" s="36"/>
      <c r="TQB8" s="36"/>
      <c r="TQC8" s="36"/>
      <c r="TQD8" s="36"/>
      <c r="TQE8" s="36"/>
      <c r="TQF8" s="36"/>
      <c r="TQG8" s="36"/>
      <c r="TQH8" s="36"/>
      <c r="TQI8" s="36"/>
      <c r="TQJ8" s="36"/>
      <c r="TQK8" s="36"/>
      <c r="TQL8" s="36"/>
      <c r="TQM8" s="36"/>
      <c r="TQN8" s="36"/>
      <c r="TQO8" s="36"/>
      <c r="TQP8" s="36"/>
      <c r="TQQ8" s="36"/>
      <c r="TQR8" s="36"/>
      <c r="TQS8" s="36"/>
      <c r="TQT8" s="36"/>
      <c r="TQU8" s="36"/>
      <c r="TQV8" s="36"/>
      <c r="TQW8" s="36"/>
      <c r="TQX8" s="36"/>
      <c r="TQY8" s="36"/>
      <c r="TQZ8" s="36"/>
      <c r="TRA8" s="36"/>
      <c r="TRB8" s="36"/>
      <c r="TRC8" s="36"/>
      <c r="TRD8" s="36"/>
      <c r="TRE8" s="36"/>
      <c r="TRF8" s="36"/>
      <c r="TRG8" s="36"/>
      <c r="TRH8" s="36"/>
      <c r="TRI8" s="36"/>
      <c r="TRJ8" s="36"/>
      <c r="TRK8" s="36"/>
      <c r="TRL8" s="36"/>
      <c r="TRM8" s="36"/>
      <c r="TRN8" s="36"/>
      <c r="TRO8" s="36"/>
      <c r="TRP8" s="36"/>
      <c r="TRQ8" s="36"/>
      <c r="TRR8" s="36"/>
      <c r="TRS8" s="36"/>
      <c r="TRT8" s="36"/>
      <c r="TRU8" s="36"/>
      <c r="TRV8" s="36"/>
      <c r="TRW8" s="36"/>
      <c r="TRX8" s="36"/>
      <c r="TRY8" s="36"/>
      <c r="TRZ8" s="36"/>
      <c r="TSA8" s="36"/>
      <c r="TSB8" s="36"/>
      <c r="TSC8" s="36"/>
      <c r="TSD8" s="36"/>
      <c r="TSE8" s="36"/>
      <c r="TSF8" s="36"/>
      <c r="TSG8" s="36"/>
      <c r="TSH8" s="36"/>
      <c r="TSI8" s="36"/>
      <c r="TSJ8" s="36"/>
      <c r="TSK8" s="36"/>
      <c r="TSL8" s="36"/>
      <c r="TSM8" s="36"/>
      <c r="TSN8" s="36"/>
      <c r="TSO8" s="36"/>
      <c r="TSP8" s="36"/>
      <c r="TSQ8" s="36"/>
      <c r="TSR8" s="36"/>
      <c r="TSS8" s="36"/>
      <c r="TST8" s="36"/>
      <c r="TSU8" s="36"/>
      <c r="TSV8" s="36"/>
      <c r="TSW8" s="36"/>
      <c r="TSX8" s="36"/>
      <c r="TSY8" s="36"/>
      <c r="TSZ8" s="36"/>
      <c r="TTA8" s="36"/>
      <c r="TTB8" s="36"/>
      <c r="TTC8" s="36"/>
      <c r="TTD8" s="36"/>
      <c r="TTE8" s="36"/>
      <c r="TTF8" s="36"/>
      <c r="TTG8" s="36"/>
      <c r="TTH8" s="36"/>
      <c r="TTI8" s="36"/>
      <c r="TTJ8" s="36"/>
      <c r="TTK8" s="36"/>
      <c r="TTL8" s="36"/>
      <c r="TTM8" s="36"/>
      <c r="TTN8" s="36"/>
      <c r="TTO8" s="36"/>
      <c r="TTP8" s="36"/>
      <c r="TTQ8" s="36"/>
      <c r="TTR8" s="36"/>
      <c r="TTS8" s="36"/>
      <c r="TTT8" s="36"/>
      <c r="TTU8" s="36"/>
      <c r="TTV8" s="36"/>
      <c r="TTW8" s="36"/>
      <c r="TTX8" s="36"/>
      <c r="TTY8" s="36"/>
      <c r="TTZ8" s="36"/>
      <c r="TUA8" s="36"/>
      <c r="TUB8" s="36"/>
      <c r="TUC8" s="36"/>
      <c r="TUD8" s="36"/>
      <c r="TUE8" s="36"/>
      <c r="TUF8" s="36"/>
      <c r="TUG8" s="36"/>
      <c r="TUH8" s="36"/>
      <c r="TUI8" s="36"/>
      <c r="TUJ8" s="36"/>
      <c r="TUK8" s="36"/>
      <c r="TUL8" s="36"/>
      <c r="TUM8" s="36"/>
      <c r="TUN8" s="36"/>
      <c r="TUO8" s="36"/>
      <c r="TUP8" s="36"/>
      <c r="TUQ8" s="36"/>
      <c r="TUR8" s="36"/>
      <c r="TUS8" s="36"/>
      <c r="TUT8" s="36"/>
      <c r="TUU8" s="36"/>
      <c r="TUV8" s="36"/>
      <c r="TUW8" s="36"/>
      <c r="TUX8" s="36"/>
      <c r="TUY8" s="36"/>
      <c r="TUZ8" s="36"/>
      <c r="TVA8" s="36"/>
      <c r="TVB8" s="36"/>
      <c r="TVC8" s="36"/>
      <c r="TVD8" s="36"/>
      <c r="TVE8" s="36"/>
      <c r="TVF8" s="36"/>
      <c r="TVG8" s="36"/>
      <c r="TVH8" s="36"/>
      <c r="TVI8" s="36"/>
      <c r="TVJ8" s="36"/>
      <c r="TVK8" s="36"/>
      <c r="TVL8" s="36"/>
      <c r="TVM8" s="36"/>
      <c r="TVN8" s="36"/>
      <c r="TVO8" s="36"/>
      <c r="TVP8" s="36"/>
      <c r="TVQ8" s="36"/>
      <c r="TVR8" s="36"/>
      <c r="TVS8" s="36"/>
      <c r="TVT8" s="36"/>
      <c r="TVU8" s="36"/>
      <c r="TVV8" s="36"/>
      <c r="TVW8" s="36"/>
      <c r="TVX8" s="36"/>
      <c r="TVY8" s="36"/>
      <c r="TVZ8" s="36"/>
      <c r="TWA8" s="36"/>
      <c r="TWB8" s="36"/>
      <c r="TWC8" s="36"/>
      <c r="TWD8" s="36"/>
      <c r="TWE8" s="36"/>
      <c r="TWF8" s="36"/>
      <c r="TWG8" s="36"/>
      <c r="TWH8" s="36"/>
      <c r="TWI8" s="36"/>
      <c r="TWJ8" s="36"/>
      <c r="TWK8" s="36"/>
      <c r="TWL8" s="36"/>
      <c r="TWM8" s="36"/>
      <c r="TWN8" s="36"/>
      <c r="TWO8" s="36"/>
      <c r="TWP8" s="36"/>
      <c r="TWQ8" s="36"/>
      <c r="TWR8" s="36"/>
      <c r="TWS8" s="36"/>
      <c r="TWT8" s="36"/>
      <c r="TWU8" s="36"/>
      <c r="TWV8" s="36"/>
      <c r="TWW8" s="36"/>
      <c r="TWX8" s="36"/>
      <c r="TWY8" s="36"/>
      <c r="TWZ8" s="36"/>
      <c r="TXA8" s="36"/>
      <c r="TXB8" s="36"/>
      <c r="TXC8" s="36"/>
      <c r="TXD8" s="36"/>
      <c r="TXE8" s="36"/>
      <c r="TXF8" s="36"/>
      <c r="TXG8" s="36"/>
      <c r="TXH8" s="36"/>
      <c r="TXI8" s="36"/>
      <c r="TXJ8" s="36"/>
      <c r="TXK8" s="36"/>
      <c r="TXL8" s="36"/>
      <c r="TXM8" s="36"/>
      <c r="TXN8" s="36"/>
      <c r="TXO8" s="36"/>
      <c r="TXP8" s="36"/>
      <c r="TXQ8" s="36"/>
      <c r="TXR8" s="36"/>
      <c r="TXS8" s="36"/>
      <c r="TXT8" s="36"/>
      <c r="TXU8" s="36"/>
      <c r="TXV8" s="36"/>
      <c r="TXW8" s="36"/>
      <c r="TXX8" s="36"/>
      <c r="TXY8" s="36"/>
      <c r="TXZ8" s="36"/>
      <c r="TYA8" s="36"/>
      <c r="TYB8" s="36"/>
      <c r="TYC8" s="36"/>
      <c r="TYD8" s="36"/>
      <c r="TYE8" s="36"/>
      <c r="TYF8" s="36"/>
      <c r="TYG8" s="36"/>
      <c r="TYH8" s="36"/>
      <c r="TYI8" s="36"/>
      <c r="TYJ8" s="36"/>
      <c r="TYK8" s="36"/>
      <c r="TYL8" s="36"/>
      <c r="TYM8" s="36"/>
      <c r="TYN8" s="36"/>
      <c r="TYO8" s="36"/>
      <c r="TYP8" s="36"/>
      <c r="TYQ8" s="36"/>
      <c r="TYR8" s="36"/>
      <c r="TYS8" s="36"/>
      <c r="TYT8" s="36"/>
      <c r="TYU8" s="36"/>
      <c r="TYV8" s="36"/>
      <c r="TYW8" s="36"/>
      <c r="TYX8" s="36"/>
      <c r="TYY8" s="36"/>
      <c r="TYZ8" s="36"/>
      <c r="TZA8" s="36"/>
      <c r="TZB8" s="36"/>
      <c r="TZC8" s="36"/>
      <c r="TZD8" s="36"/>
      <c r="TZE8" s="36"/>
      <c r="TZF8" s="36"/>
      <c r="TZG8" s="36"/>
      <c r="TZH8" s="36"/>
      <c r="TZI8" s="36"/>
      <c r="TZJ8" s="36"/>
      <c r="TZK8" s="36"/>
      <c r="TZL8" s="36"/>
      <c r="TZM8" s="36"/>
      <c r="TZN8" s="36"/>
      <c r="TZO8" s="36"/>
      <c r="TZP8" s="36"/>
      <c r="TZQ8" s="36"/>
      <c r="TZR8" s="36"/>
      <c r="TZS8" s="36"/>
      <c r="TZT8" s="36"/>
      <c r="TZU8" s="36"/>
      <c r="TZV8" s="36"/>
      <c r="TZW8" s="36"/>
      <c r="TZX8" s="36"/>
      <c r="TZY8" s="36"/>
      <c r="TZZ8" s="36"/>
      <c r="UAA8" s="36"/>
      <c r="UAB8" s="36"/>
      <c r="UAC8" s="36"/>
      <c r="UAD8" s="36"/>
      <c r="UAE8" s="36"/>
      <c r="UAF8" s="36"/>
      <c r="UAG8" s="36"/>
      <c r="UAH8" s="36"/>
      <c r="UAI8" s="36"/>
      <c r="UAJ8" s="36"/>
      <c r="UAK8" s="36"/>
      <c r="UAL8" s="36"/>
      <c r="UAM8" s="36"/>
      <c r="UAN8" s="36"/>
      <c r="UAO8" s="36"/>
      <c r="UAP8" s="36"/>
      <c r="UAQ8" s="36"/>
      <c r="UAR8" s="36"/>
      <c r="UAS8" s="36"/>
      <c r="UAT8" s="36"/>
      <c r="UAU8" s="36"/>
      <c r="UAV8" s="36"/>
      <c r="UAW8" s="36"/>
      <c r="UAX8" s="36"/>
      <c r="UAY8" s="36"/>
      <c r="UAZ8" s="36"/>
      <c r="UBA8" s="36"/>
      <c r="UBB8" s="36"/>
      <c r="UBC8" s="36"/>
      <c r="UBD8" s="36"/>
      <c r="UBE8" s="36"/>
      <c r="UBF8" s="36"/>
      <c r="UBG8" s="36"/>
      <c r="UBH8" s="36"/>
      <c r="UBI8" s="36"/>
      <c r="UBJ8" s="36"/>
      <c r="UBK8" s="36"/>
      <c r="UBL8" s="36"/>
      <c r="UBM8" s="36"/>
      <c r="UBN8" s="36"/>
      <c r="UBO8" s="36"/>
      <c r="UBP8" s="36"/>
      <c r="UBQ8" s="36"/>
      <c r="UBR8" s="36"/>
      <c r="UBS8" s="36"/>
      <c r="UBT8" s="36"/>
      <c r="UBU8" s="36"/>
      <c r="UBV8" s="36"/>
      <c r="UBW8" s="36"/>
      <c r="UBX8" s="36"/>
      <c r="UBY8" s="36"/>
      <c r="UBZ8" s="36"/>
      <c r="UCA8" s="36"/>
      <c r="UCB8" s="36"/>
      <c r="UCC8" s="36"/>
      <c r="UCD8" s="36"/>
      <c r="UCE8" s="36"/>
      <c r="UCF8" s="36"/>
      <c r="UCG8" s="36"/>
      <c r="UCH8" s="36"/>
      <c r="UCI8" s="36"/>
      <c r="UCJ8" s="36"/>
      <c r="UCK8" s="36"/>
      <c r="UCL8" s="36"/>
      <c r="UCM8" s="36"/>
      <c r="UCN8" s="36"/>
      <c r="UCO8" s="36"/>
      <c r="UCP8" s="36"/>
      <c r="UCQ8" s="36"/>
      <c r="UCR8" s="36"/>
      <c r="UCS8" s="36"/>
      <c r="UCT8" s="36"/>
      <c r="UCU8" s="36"/>
      <c r="UCV8" s="36"/>
      <c r="UCW8" s="36"/>
      <c r="UCX8" s="36"/>
      <c r="UCY8" s="36"/>
      <c r="UCZ8" s="36"/>
      <c r="UDA8" s="36"/>
      <c r="UDB8" s="36"/>
      <c r="UDC8" s="36"/>
      <c r="UDD8" s="36"/>
      <c r="UDE8" s="36"/>
      <c r="UDF8" s="36"/>
      <c r="UDG8" s="36"/>
      <c r="UDH8" s="36"/>
      <c r="UDI8" s="36"/>
      <c r="UDJ8" s="36"/>
      <c r="UDK8" s="36"/>
      <c r="UDL8" s="36"/>
      <c r="UDM8" s="36"/>
      <c r="UDN8" s="36"/>
      <c r="UDO8" s="36"/>
      <c r="UDP8" s="36"/>
      <c r="UDQ8" s="36"/>
      <c r="UDR8" s="36"/>
      <c r="UDS8" s="36"/>
      <c r="UDT8" s="36"/>
      <c r="UDU8" s="36"/>
      <c r="UDV8" s="36"/>
      <c r="UDW8" s="36"/>
      <c r="UDX8" s="36"/>
      <c r="UDY8" s="36"/>
      <c r="UDZ8" s="36"/>
      <c r="UEA8" s="36"/>
      <c r="UEB8" s="36"/>
      <c r="UEC8" s="36"/>
      <c r="UED8" s="36"/>
      <c r="UEE8" s="36"/>
      <c r="UEF8" s="36"/>
      <c r="UEG8" s="36"/>
      <c r="UEH8" s="36"/>
      <c r="UEI8" s="36"/>
      <c r="UEJ8" s="36"/>
      <c r="UEK8" s="36"/>
      <c r="UEL8" s="36"/>
      <c r="UEM8" s="36"/>
      <c r="UEN8" s="36"/>
      <c r="UEO8" s="36"/>
      <c r="UEP8" s="36"/>
      <c r="UEQ8" s="36"/>
      <c r="UER8" s="36"/>
      <c r="UES8" s="36"/>
      <c r="UET8" s="36"/>
      <c r="UEU8" s="36"/>
      <c r="UEV8" s="36"/>
      <c r="UEW8" s="36"/>
      <c r="UEX8" s="36"/>
      <c r="UEY8" s="36"/>
      <c r="UEZ8" s="36"/>
      <c r="UFA8" s="36"/>
      <c r="UFB8" s="36"/>
      <c r="UFC8" s="36"/>
      <c r="UFD8" s="36"/>
      <c r="UFE8" s="36"/>
      <c r="UFF8" s="36"/>
      <c r="UFG8" s="36"/>
      <c r="UFH8" s="36"/>
      <c r="UFI8" s="36"/>
      <c r="UFJ8" s="36"/>
      <c r="UFK8" s="36"/>
      <c r="UFL8" s="36"/>
      <c r="UFM8" s="36"/>
      <c r="UFN8" s="36"/>
      <c r="UFO8" s="36"/>
      <c r="UFP8" s="36"/>
      <c r="UFQ8" s="36"/>
      <c r="UFR8" s="36"/>
      <c r="UFS8" s="36"/>
      <c r="UFT8" s="36"/>
      <c r="UFU8" s="36"/>
      <c r="UFV8" s="36"/>
      <c r="UFW8" s="36"/>
      <c r="UFX8" s="36"/>
      <c r="UFY8" s="36"/>
      <c r="UFZ8" s="36"/>
      <c r="UGA8" s="36"/>
      <c r="UGB8" s="36"/>
      <c r="UGC8" s="36"/>
      <c r="UGD8" s="36"/>
      <c r="UGE8" s="36"/>
      <c r="UGF8" s="36"/>
      <c r="UGG8" s="36"/>
      <c r="UGH8" s="36"/>
      <c r="UGI8" s="36"/>
      <c r="UGJ8" s="36"/>
      <c r="UGK8" s="36"/>
      <c r="UGL8" s="36"/>
      <c r="UGM8" s="36"/>
      <c r="UGN8" s="36"/>
      <c r="UGO8" s="36"/>
      <c r="UGP8" s="36"/>
      <c r="UGQ8" s="36"/>
      <c r="UGR8" s="36"/>
      <c r="UGS8" s="36"/>
      <c r="UGT8" s="36"/>
      <c r="UGU8" s="36"/>
      <c r="UGV8" s="36"/>
      <c r="UGW8" s="36"/>
      <c r="UGX8" s="36"/>
      <c r="UGY8" s="36"/>
      <c r="UGZ8" s="36"/>
      <c r="UHA8" s="36"/>
      <c r="UHB8" s="36"/>
      <c r="UHC8" s="36"/>
      <c r="UHD8" s="36"/>
      <c r="UHE8" s="36"/>
      <c r="UHF8" s="36"/>
      <c r="UHG8" s="36"/>
      <c r="UHH8" s="36"/>
      <c r="UHI8" s="36"/>
      <c r="UHJ8" s="36"/>
      <c r="UHK8" s="36"/>
      <c r="UHL8" s="36"/>
      <c r="UHM8" s="36"/>
      <c r="UHN8" s="36"/>
      <c r="UHO8" s="36"/>
      <c r="UHP8" s="36"/>
      <c r="UHQ8" s="36"/>
      <c r="UHR8" s="36"/>
      <c r="UHS8" s="36"/>
      <c r="UHT8" s="36"/>
      <c r="UHU8" s="36"/>
      <c r="UHV8" s="36"/>
      <c r="UHW8" s="36"/>
      <c r="UHX8" s="36"/>
      <c r="UHY8" s="36"/>
      <c r="UHZ8" s="36"/>
      <c r="UIA8" s="36"/>
      <c r="UIB8" s="36"/>
      <c r="UIC8" s="36"/>
      <c r="UID8" s="36"/>
      <c r="UIE8" s="36"/>
      <c r="UIF8" s="36"/>
      <c r="UIG8" s="36"/>
      <c r="UIH8" s="36"/>
      <c r="UII8" s="36"/>
      <c r="UIJ8" s="36"/>
      <c r="UIK8" s="36"/>
      <c r="UIL8" s="36"/>
      <c r="UIM8" s="36"/>
      <c r="UIN8" s="36"/>
      <c r="UIO8" s="36"/>
      <c r="UIP8" s="36"/>
      <c r="UIQ8" s="36"/>
      <c r="UIR8" s="36"/>
      <c r="UIS8" s="36"/>
      <c r="UIT8" s="36"/>
      <c r="UIU8" s="36"/>
      <c r="UIV8" s="36"/>
      <c r="UIW8" s="36"/>
      <c r="UIX8" s="36"/>
      <c r="UIY8" s="36"/>
      <c r="UIZ8" s="36"/>
      <c r="UJA8" s="36"/>
      <c r="UJB8" s="36"/>
      <c r="UJC8" s="36"/>
      <c r="UJD8" s="36"/>
      <c r="UJE8" s="36"/>
      <c r="UJF8" s="36"/>
      <c r="UJG8" s="36"/>
      <c r="UJH8" s="36"/>
      <c r="UJI8" s="36"/>
      <c r="UJJ8" s="36"/>
      <c r="UJK8" s="36"/>
      <c r="UJL8" s="36"/>
      <c r="UJM8" s="36"/>
      <c r="UJN8" s="36"/>
      <c r="UJO8" s="36"/>
      <c r="UJP8" s="36"/>
      <c r="UJQ8" s="36"/>
      <c r="UJR8" s="36"/>
      <c r="UJS8" s="36"/>
      <c r="UJT8" s="36"/>
      <c r="UJU8" s="36"/>
      <c r="UJV8" s="36"/>
      <c r="UJW8" s="36"/>
      <c r="UJX8" s="36"/>
      <c r="UJY8" s="36"/>
      <c r="UJZ8" s="36"/>
      <c r="UKA8" s="36"/>
      <c r="UKB8" s="36"/>
      <c r="UKC8" s="36"/>
      <c r="UKD8" s="36"/>
      <c r="UKE8" s="36"/>
      <c r="UKF8" s="36"/>
      <c r="UKG8" s="36"/>
      <c r="UKH8" s="36"/>
      <c r="UKI8" s="36"/>
      <c r="UKJ8" s="36"/>
      <c r="UKK8" s="36"/>
      <c r="UKL8" s="36"/>
      <c r="UKM8" s="36"/>
      <c r="UKN8" s="36"/>
      <c r="UKO8" s="36"/>
      <c r="UKP8" s="36"/>
      <c r="UKQ8" s="36"/>
      <c r="UKR8" s="36"/>
      <c r="UKS8" s="36"/>
      <c r="UKT8" s="36"/>
      <c r="UKU8" s="36"/>
      <c r="UKV8" s="36"/>
      <c r="UKW8" s="36"/>
      <c r="UKX8" s="36"/>
      <c r="UKY8" s="36"/>
      <c r="UKZ8" s="36"/>
      <c r="ULA8" s="36"/>
      <c r="ULB8" s="36"/>
      <c r="ULC8" s="36"/>
      <c r="ULD8" s="36"/>
      <c r="ULE8" s="36"/>
      <c r="ULF8" s="36"/>
      <c r="ULG8" s="36"/>
      <c r="ULH8" s="36"/>
      <c r="ULI8" s="36"/>
      <c r="ULJ8" s="36"/>
      <c r="ULK8" s="36"/>
      <c r="ULL8" s="36"/>
      <c r="ULM8" s="36"/>
      <c r="ULN8" s="36"/>
      <c r="ULO8" s="36"/>
      <c r="ULP8" s="36"/>
      <c r="ULQ8" s="36"/>
      <c r="ULR8" s="36"/>
      <c r="ULS8" s="36"/>
      <c r="ULT8" s="36"/>
      <c r="ULU8" s="36"/>
      <c r="ULV8" s="36"/>
      <c r="ULW8" s="36"/>
      <c r="ULX8" s="36"/>
      <c r="ULY8" s="36"/>
      <c r="ULZ8" s="36"/>
      <c r="UMA8" s="36"/>
      <c r="UMB8" s="36"/>
      <c r="UMC8" s="36"/>
      <c r="UMD8" s="36"/>
      <c r="UME8" s="36"/>
      <c r="UMF8" s="36"/>
      <c r="UMG8" s="36"/>
      <c r="UMH8" s="36"/>
      <c r="UMI8" s="36"/>
      <c r="UMJ8" s="36"/>
      <c r="UMK8" s="36"/>
      <c r="UML8" s="36"/>
      <c r="UMM8" s="36"/>
      <c r="UMN8" s="36"/>
      <c r="UMO8" s="36"/>
      <c r="UMP8" s="36"/>
      <c r="UMQ8" s="36"/>
      <c r="UMR8" s="36"/>
      <c r="UMS8" s="36"/>
      <c r="UMT8" s="36"/>
      <c r="UMU8" s="36"/>
      <c r="UMV8" s="36"/>
      <c r="UMW8" s="36"/>
      <c r="UMX8" s="36"/>
      <c r="UMY8" s="36"/>
      <c r="UMZ8" s="36"/>
      <c r="UNA8" s="36"/>
      <c r="UNB8" s="36"/>
      <c r="UNC8" s="36"/>
      <c r="UND8" s="36"/>
      <c r="UNE8" s="36"/>
      <c r="UNF8" s="36"/>
      <c r="UNG8" s="36"/>
      <c r="UNH8" s="36"/>
      <c r="UNI8" s="36"/>
      <c r="UNJ8" s="36"/>
      <c r="UNK8" s="36"/>
      <c r="UNL8" s="36"/>
      <c r="UNM8" s="36"/>
      <c r="UNN8" s="36"/>
      <c r="UNO8" s="36"/>
      <c r="UNP8" s="36"/>
      <c r="UNQ8" s="36"/>
      <c r="UNR8" s="36"/>
      <c r="UNS8" s="36"/>
      <c r="UNT8" s="36"/>
      <c r="UNU8" s="36"/>
      <c r="UNV8" s="36"/>
      <c r="UNW8" s="36"/>
      <c r="UNX8" s="36"/>
      <c r="UNY8" s="36"/>
      <c r="UNZ8" s="36"/>
      <c r="UOA8" s="36"/>
      <c r="UOB8" s="36"/>
      <c r="UOC8" s="36"/>
      <c r="UOD8" s="36"/>
      <c r="UOE8" s="36"/>
      <c r="UOF8" s="36"/>
      <c r="UOG8" s="36"/>
      <c r="UOH8" s="36"/>
      <c r="UOI8" s="36"/>
      <c r="UOJ8" s="36"/>
      <c r="UOK8" s="36"/>
      <c r="UOL8" s="36"/>
      <c r="UOM8" s="36"/>
      <c r="UON8" s="36"/>
      <c r="UOO8" s="36"/>
      <c r="UOP8" s="36"/>
      <c r="UOQ8" s="36"/>
      <c r="UOR8" s="36"/>
      <c r="UOS8" s="36"/>
      <c r="UOT8" s="36"/>
      <c r="UOU8" s="36"/>
      <c r="UOV8" s="36"/>
      <c r="UOW8" s="36"/>
      <c r="UOX8" s="36"/>
      <c r="UOY8" s="36"/>
      <c r="UOZ8" s="36"/>
      <c r="UPA8" s="36"/>
      <c r="UPB8" s="36"/>
      <c r="UPC8" s="36"/>
      <c r="UPD8" s="36"/>
      <c r="UPE8" s="36"/>
      <c r="UPF8" s="36"/>
      <c r="UPG8" s="36"/>
      <c r="UPH8" s="36"/>
      <c r="UPI8" s="36"/>
      <c r="UPJ8" s="36"/>
      <c r="UPK8" s="36"/>
      <c r="UPL8" s="36"/>
      <c r="UPM8" s="36"/>
      <c r="UPN8" s="36"/>
      <c r="UPO8" s="36"/>
      <c r="UPP8" s="36"/>
      <c r="UPQ8" s="36"/>
      <c r="UPR8" s="36"/>
      <c r="UPS8" s="36"/>
      <c r="UPT8" s="36"/>
      <c r="UPU8" s="36"/>
      <c r="UPV8" s="36"/>
      <c r="UPW8" s="36"/>
      <c r="UPX8" s="36"/>
      <c r="UPY8" s="36"/>
      <c r="UPZ8" s="36"/>
      <c r="UQA8" s="36"/>
      <c r="UQB8" s="36"/>
      <c r="UQC8" s="36"/>
      <c r="UQD8" s="36"/>
      <c r="UQE8" s="36"/>
      <c r="UQF8" s="36"/>
      <c r="UQG8" s="36"/>
      <c r="UQH8" s="36"/>
      <c r="UQI8" s="36"/>
      <c r="UQJ8" s="36"/>
      <c r="UQK8" s="36"/>
      <c r="UQL8" s="36"/>
      <c r="UQM8" s="36"/>
      <c r="UQN8" s="36"/>
      <c r="UQO8" s="36"/>
      <c r="UQP8" s="36"/>
      <c r="UQQ8" s="36"/>
      <c r="UQR8" s="36"/>
      <c r="UQS8" s="36"/>
      <c r="UQT8" s="36"/>
      <c r="UQU8" s="36"/>
      <c r="UQV8" s="36"/>
      <c r="UQW8" s="36"/>
      <c r="UQX8" s="36"/>
      <c r="UQY8" s="36"/>
      <c r="UQZ8" s="36"/>
      <c r="URA8" s="36"/>
      <c r="URB8" s="36"/>
      <c r="URC8" s="36"/>
      <c r="URD8" s="36"/>
      <c r="URE8" s="36"/>
      <c r="URF8" s="36"/>
      <c r="URG8" s="36"/>
      <c r="URH8" s="36"/>
      <c r="URI8" s="36"/>
      <c r="URJ8" s="36"/>
      <c r="URK8" s="36"/>
      <c r="URL8" s="36"/>
      <c r="URM8" s="36"/>
      <c r="URN8" s="36"/>
      <c r="URO8" s="36"/>
      <c r="URP8" s="36"/>
      <c r="URQ8" s="36"/>
      <c r="URR8" s="36"/>
      <c r="URS8" s="36"/>
      <c r="URT8" s="36"/>
      <c r="URU8" s="36"/>
      <c r="URV8" s="36"/>
      <c r="URW8" s="36"/>
      <c r="URX8" s="36"/>
      <c r="URY8" s="36"/>
      <c r="URZ8" s="36"/>
      <c r="USA8" s="36"/>
      <c r="USB8" s="36"/>
      <c r="USC8" s="36"/>
      <c r="USD8" s="36"/>
      <c r="USE8" s="36"/>
      <c r="USF8" s="36"/>
      <c r="USG8" s="36"/>
      <c r="USH8" s="36"/>
      <c r="USI8" s="36"/>
      <c r="USJ8" s="36"/>
      <c r="USK8" s="36"/>
      <c r="USL8" s="36"/>
      <c r="USM8" s="36"/>
      <c r="USN8" s="36"/>
      <c r="USO8" s="36"/>
      <c r="USP8" s="36"/>
      <c r="USQ8" s="36"/>
      <c r="USR8" s="36"/>
      <c r="USS8" s="36"/>
      <c r="UST8" s="36"/>
      <c r="USU8" s="36"/>
      <c r="USV8" s="36"/>
      <c r="USW8" s="36"/>
      <c r="USX8" s="36"/>
      <c r="USY8" s="36"/>
      <c r="USZ8" s="36"/>
      <c r="UTA8" s="36"/>
      <c r="UTB8" s="36"/>
      <c r="UTC8" s="36"/>
      <c r="UTD8" s="36"/>
      <c r="UTE8" s="36"/>
      <c r="UTF8" s="36"/>
      <c r="UTG8" s="36"/>
      <c r="UTH8" s="36"/>
      <c r="UTI8" s="36"/>
      <c r="UTJ8" s="36"/>
      <c r="UTK8" s="36"/>
      <c r="UTL8" s="36"/>
      <c r="UTM8" s="36"/>
      <c r="UTN8" s="36"/>
      <c r="UTO8" s="36"/>
      <c r="UTP8" s="36"/>
      <c r="UTQ8" s="36"/>
      <c r="UTR8" s="36"/>
      <c r="UTS8" s="36"/>
      <c r="UTT8" s="36"/>
      <c r="UTU8" s="36"/>
      <c r="UTV8" s="36"/>
      <c r="UTW8" s="36"/>
      <c r="UTX8" s="36"/>
      <c r="UTY8" s="36"/>
      <c r="UTZ8" s="36"/>
      <c r="UUA8" s="36"/>
      <c r="UUB8" s="36"/>
      <c r="UUC8" s="36"/>
      <c r="UUD8" s="36"/>
      <c r="UUE8" s="36"/>
      <c r="UUF8" s="36"/>
      <c r="UUG8" s="36"/>
      <c r="UUH8" s="36"/>
      <c r="UUI8" s="36"/>
      <c r="UUJ8" s="36"/>
      <c r="UUK8" s="36"/>
      <c r="UUL8" s="36"/>
      <c r="UUM8" s="36"/>
      <c r="UUN8" s="36"/>
      <c r="UUO8" s="36"/>
      <c r="UUP8" s="36"/>
      <c r="UUQ8" s="36"/>
      <c r="UUR8" s="36"/>
      <c r="UUS8" s="36"/>
      <c r="UUT8" s="36"/>
      <c r="UUU8" s="36"/>
      <c r="UUV8" s="36"/>
      <c r="UUW8" s="36"/>
      <c r="UUX8" s="36"/>
      <c r="UUY8" s="36"/>
      <c r="UUZ8" s="36"/>
      <c r="UVA8" s="36"/>
      <c r="UVB8" s="36"/>
      <c r="UVC8" s="36"/>
      <c r="UVD8" s="36"/>
      <c r="UVE8" s="36"/>
      <c r="UVF8" s="36"/>
      <c r="UVG8" s="36"/>
      <c r="UVH8" s="36"/>
      <c r="UVI8" s="36"/>
      <c r="UVJ8" s="36"/>
      <c r="UVK8" s="36"/>
      <c r="UVL8" s="36"/>
      <c r="UVM8" s="36"/>
      <c r="UVN8" s="36"/>
      <c r="UVO8" s="36"/>
      <c r="UVP8" s="36"/>
      <c r="UVQ8" s="36"/>
      <c r="UVR8" s="36"/>
      <c r="UVS8" s="36"/>
      <c r="UVT8" s="36"/>
      <c r="UVU8" s="36"/>
      <c r="UVV8" s="36"/>
      <c r="UVW8" s="36"/>
      <c r="UVX8" s="36"/>
      <c r="UVY8" s="36"/>
      <c r="UVZ8" s="36"/>
      <c r="UWA8" s="36"/>
      <c r="UWB8" s="36"/>
      <c r="UWC8" s="36"/>
      <c r="UWD8" s="36"/>
      <c r="UWE8" s="36"/>
      <c r="UWF8" s="36"/>
      <c r="UWG8" s="36"/>
      <c r="UWH8" s="36"/>
      <c r="UWI8" s="36"/>
      <c r="UWJ8" s="36"/>
      <c r="UWK8" s="36"/>
      <c r="UWL8" s="36"/>
      <c r="UWM8" s="36"/>
      <c r="UWN8" s="36"/>
      <c r="UWO8" s="36"/>
      <c r="UWP8" s="36"/>
      <c r="UWQ8" s="36"/>
      <c r="UWR8" s="36"/>
      <c r="UWS8" s="36"/>
      <c r="UWT8" s="36"/>
      <c r="UWU8" s="36"/>
      <c r="UWV8" s="36"/>
      <c r="UWW8" s="36"/>
      <c r="UWX8" s="36"/>
      <c r="UWY8" s="36"/>
      <c r="UWZ8" s="36"/>
      <c r="UXA8" s="36"/>
      <c r="UXB8" s="36"/>
      <c r="UXC8" s="36"/>
      <c r="UXD8" s="36"/>
      <c r="UXE8" s="36"/>
      <c r="UXF8" s="36"/>
      <c r="UXG8" s="36"/>
      <c r="UXH8" s="36"/>
      <c r="UXI8" s="36"/>
      <c r="UXJ8" s="36"/>
      <c r="UXK8" s="36"/>
      <c r="UXL8" s="36"/>
      <c r="UXM8" s="36"/>
      <c r="UXN8" s="36"/>
      <c r="UXO8" s="36"/>
      <c r="UXP8" s="36"/>
      <c r="UXQ8" s="36"/>
      <c r="UXR8" s="36"/>
      <c r="UXS8" s="36"/>
      <c r="UXT8" s="36"/>
      <c r="UXU8" s="36"/>
      <c r="UXV8" s="36"/>
      <c r="UXW8" s="36"/>
      <c r="UXX8" s="36"/>
      <c r="UXY8" s="36"/>
      <c r="UXZ8" s="36"/>
      <c r="UYA8" s="36"/>
      <c r="UYB8" s="36"/>
      <c r="UYC8" s="36"/>
      <c r="UYD8" s="36"/>
      <c r="UYE8" s="36"/>
      <c r="UYF8" s="36"/>
      <c r="UYG8" s="36"/>
      <c r="UYH8" s="36"/>
      <c r="UYI8" s="36"/>
      <c r="UYJ8" s="36"/>
      <c r="UYK8" s="36"/>
      <c r="UYL8" s="36"/>
      <c r="UYM8" s="36"/>
      <c r="UYN8" s="36"/>
      <c r="UYO8" s="36"/>
      <c r="UYP8" s="36"/>
      <c r="UYQ8" s="36"/>
      <c r="UYR8" s="36"/>
      <c r="UYS8" s="36"/>
      <c r="UYT8" s="36"/>
      <c r="UYU8" s="36"/>
      <c r="UYV8" s="36"/>
      <c r="UYW8" s="36"/>
      <c r="UYX8" s="36"/>
      <c r="UYY8" s="36"/>
      <c r="UYZ8" s="36"/>
      <c r="UZA8" s="36"/>
      <c r="UZB8" s="36"/>
      <c r="UZC8" s="36"/>
      <c r="UZD8" s="36"/>
      <c r="UZE8" s="36"/>
      <c r="UZF8" s="36"/>
      <c r="UZG8" s="36"/>
      <c r="UZH8" s="36"/>
      <c r="UZI8" s="36"/>
      <c r="UZJ8" s="36"/>
      <c r="UZK8" s="36"/>
      <c r="UZL8" s="36"/>
      <c r="UZM8" s="36"/>
      <c r="UZN8" s="36"/>
      <c r="UZO8" s="36"/>
      <c r="UZP8" s="36"/>
      <c r="UZQ8" s="36"/>
      <c r="UZR8" s="36"/>
      <c r="UZS8" s="36"/>
      <c r="UZT8" s="36"/>
      <c r="UZU8" s="36"/>
      <c r="UZV8" s="36"/>
      <c r="UZW8" s="36"/>
      <c r="UZX8" s="36"/>
      <c r="UZY8" s="36"/>
      <c r="UZZ8" s="36"/>
      <c r="VAA8" s="36"/>
      <c r="VAB8" s="36"/>
      <c r="VAC8" s="36"/>
      <c r="VAD8" s="36"/>
      <c r="VAE8" s="36"/>
      <c r="VAF8" s="36"/>
      <c r="VAG8" s="36"/>
      <c r="VAH8" s="36"/>
      <c r="VAI8" s="36"/>
      <c r="VAJ8" s="36"/>
      <c r="VAK8" s="36"/>
      <c r="VAL8" s="36"/>
      <c r="VAM8" s="36"/>
      <c r="VAN8" s="36"/>
      <c r="VAO8" s="36"/>
      <c r="VAP8" s="36"/>
      <c r="VAQ8" s="36"/>
      <c r="VAR8" s="36"/>
      <c r="VAS8" s="36"/>
      <c r="VAT8" s="36"/>
      <c r="VAU8" s="36"/>
      <c r="VAV8" s="36"/>
      <c r="VAW8" s="36"/>
      <c r="VAX8" s="36"/>
      <c r="VAY8" s="36"/>
      <c r="VAZ8" s="36"/>
      <c r="VBA8" s="36"/>
      <c r="VBB8" s="36"/>
      <c r="VBC8" s="36"/>
      <c r="VBD8" s="36"/>
      <c r="VBE8" s="36"/>
      <c r="VBF8" s="36"/>
      <c r="VBG8" s="36"/>
      <c r="VBH8" s="36"/>
      <c r="VBI8" s="36"/>
      <c r="VBJ8" s="36"/>
      <c r="VBK8" s="36"/>
      <c r="VBL8" s="36"/>
      <c r="VBM8" s="36"/>
      <c r="VBN8" s="36"/>
      <c r="VBO8" s="36"/>
      <c r="VBP8" s="36"/>
      <c r="VBQ8" s="36"/>
      <c r="VBR8" s="36"/>
      <c r="VBS8" s="36"/>
      <c r="VBT8" s="36"/>
      <c r="VBU8" s="36"/>
      <c r="VBV8" s="36"/>
      <c r="VBW8" s="36"/>
      <c r="VBX8" s="36"/>
      <c r="VBY8" s="36"/>
      <c r="VBZ8" s="36"/>
      <c r="VCA8" s="36"/>
      <c r="VCB8" s="36"/>
      <c r="VCC8" s="36"/>
      <c r="VCD8" s="36"/>
      <c r="VCE8" s="36"/>
      <c r="VCF8" s="36"/>
      <c r="VCG8" s="36"/>
      <c r="VCH8" s="36"/>
      <c r="VCI8" s="36"/>
      <c r="VCJ8" s="36"/>
      <c r="VCK8" s="36"/>
      <c r="VCL8" s="36"/>
      <c r="VCM8" s="36"/>
      <c r="VCN8" s="36"/>
      <c r="VCO8" s="36"/>
      <c r="VCP8" s="36"/>
      <c r="VCQ8" s="36"/>
      <c r="VCR8" s="36"/>
      <c r="VCS8" s="36"/>
      <c r="VCT8" s="36"/>
      <c r="VCU8" s="36"/>
      <c r="VCV8" s="36"/>
      <c r="VCW8" s="36"/>
      <c r="VCX8" s="36"/>
      <c r="VCY8" s="36"/>
      <c r="VCZ8" s="36"/>
      <c r="VDA8" s="36"/>
      <c r="VDB8" s="36"/>
      <c r="VDC8" s="36"/>
      <c r="VDD8" s="36"/>
      <c r="VDE8" s="36"/>
      <c r="VDF8" s="36"/>
      <c r="VDG8" s="36"/>
      <c r="VDH8" s="36"/>
      <c r="VDI8" s="36"/>
      <c r="VDJ8" s="36"/>
      <c r="VDK8" s="36"/>
      <c r="VDL8" s="36"/>
      <c r="VDM8" s="36"/>
      <c r="VDN8" s="36"/>
      <c r="VDO8" s="36"/>
      <c r="VDP8" s="36"/>
      <c r="VDQ8" s="36"/>
      <c r="VDR8" s="36"/>
      <c r="VDS8" s="36"/>
      <c r="VDT8" s="36"/>
      <c r="VDU8" s="36"/>
      <c r="VDV8" s="36"/>
      <c r="VDW8" s="36"/>
      <c r="VDX8" s="36"/>
      <c r="VDY8" s="36"/>
      <c r="VDZ8" s="36"/>
      <c r="VEA8" s="36"/>
      <c r="VEB8" s="36"/>
      <c r="VEC8" s="36"/>
      <c r="VED8" s="36"/>
      <c r="VEE8" s="36"/>
      <c r="VEF8" s="36"/>
      <c r="VEG8" s="36"/>
      <c r="VEH8" s="36"/>
      <c r="VEI8" s="36"/>
      <c r="VEJ8" s="36"/>
      <c r="VEK8" s="36"/>
      <c r="VEL8" s="36"/>
      <c r="VEM8" s="36"/>
      <c r="VEN8" s="36"/>
      <c r="VEO8" s="36"/>
      <c r="VEP8" s="36"/>
      <c r="VEQ8" s="36"/>
      <c r="VER8" s="36"/>
      <c r="VES8" s="36"/>
      <c r="VET8" s="36"/>
      <c r="VEU8" s="36"/>
      <c r="VEV8" s="36"/>
      <c r="VEW8" s="36"/>
      <c r="VEX8" s="36"/>
      <c r="VEY8" s="36"/>
      <c r="VEZ8" s="36"/>
      <c r="VFA8" s="36"/>
      <c r="VFB8" s="36"/>
      <c r="VFC8" s="36"/>
      <c r="VFD8" s="36"/>
      <c r="VFE8" s="36"/>
      <c r="VFF8" s="36"/>
      <c r="VFG8" s="36"/>
      <c r="VFH8" s="36"/>
      <c r="VFI8" s="36"/>
      <c r="VFJ8" s="36"/>
      <c r="VFK8" s="36"/>
      <c r="VFL8" s="36"/>
      <c r="VFM8" s="36"/>
      <c r="VFN8" s="36"/>
      <c r="VFO8" s="36"/>
      <c r="VFP8" s="36"/>
      <c r="VFQ8" s="36"/>
      <c r="VFR8" s="36"/>
      <c r="VFS8" s="36"/>
      <c r="VFT8" s="36"/>
      <c r="VFU8" s="36"/>
      <c r="VFV8" s="36"/>
      <c r="VFW8" s="36"/>
      <c r="VFX8" s="36"/>
      <c r="VFY8" s="36"/>
      <c r="VFZ8" s="36"/>
      <c r="VGA8" s="36"/>
      <c r="VGB8" s="36"/>
      <c r="VGC8" s="36"/>
      <c r="VGD8" s="36"/>
      <c r="VGE8" s="36"/>
      <c r="VGF8" s="36"/>
      <c r="VGG8" s="36"/>
      <c r="VGH8" s="36"/>
      <c r="VGI8" s="36"/>
      <c r="VGJ8" s="36"/>
      <c r="VGK8" s="36"/>
      <c r="VGL8" s="36"/>
      <c r="VGM8" s="36"/>
      <c r="VGN8" s="36"/>
      <c r="VGO8" s="36"/>
      <c r="VGP8" s="36"/>
      <c r="VGQ8" s="36"/>
      <c r="VGR8" s="36"/>
      <c r="VGS8" s="36"/>
      <c r="VGT8" s="36"/>
      <c r="VGU8" s="36"/>
      <c r="VGV8" s="36"/>
      <c r="VGW8" s="36"/>
      <c r="VGX8" s="36"/>
      <c r="VGY8" s="36"/>
      <c r="VGZ8" s="36"/>
      <c r="VHA8" s="36"/>
      <c r="VHB8" s="36"/>
      <c r="VHC8" s="36"/>
      <c r="VHD8" s="36"/>
      <c r="VHE8" s="36"/>
      <c r="VHF8" s="36"/>
      <c r="VHG8" s="36"/>
      <c r="VHH8" s="36"/>
      <c r="VHI8" s="36"/>
      <c r="VHJ8" s="36"/>
      <c r="VHK8" s="36"/>
      <c r="VHL8" s="36"/>
      <c r="VHM8" s="36"/>
      <c r="VHN8" s="36"/>
      <c r="VHO8" s="36"/>
      <c r="VHP8" s="36"/>
      <c r="VHQ8" s="36"/>
      <c r="VHR8" s="36"/>
      <c r="VHS8" s="36"/>
      <c r="VHT8" s="36"/>
      <c r="VHU8" s="36"/>
      <c r="VHV8" s="36"/>
      <c r="VHW8" s="36"/>
      <c r="VHX8" s="36"/>
      <c r="VHY8" s="36"/>
      <c r="VHZ8" s="36"/>
      <c r="VIA8" s="36"/>
      <c r="VIB8" s="36"/>
      <c r="VIC8" s="36"/>
      <c r="VID8" s="36"/>
      <c r="VIE8" s="36"/>
      <c r="VIF8" s="36"/>
      <c r="VIG8" s="36"/>
      <c r="VIH8" s="36"/>
      <c r="VII8" s="36"/>
      <c r="VIJ8" s="36"/>
      <c r="VIK8" s="36"/>
      <c r="VIL8" s="36"/>
      <c r="VIM8" s="36"/>
      <c r="VIN8" s="36"/>
      <c r="VIO8" s="36"/>
      <c r="VIP8" s="36"/>
      <c r="VIQ8" s="36"/>
      <c r="VIR8" s="36"/>
      <c r="VIS8" s="36"/>
      <c r="VIT8" s="36"/>
      <c r="VIU8" s="36"/>
      <c r="VIV8" s="36"/>
      <c r="VIW8" s="36"/>
      <c r="VIX8" s="36"/>
      <c r="VIY8" s="36"/>
      <c r="VIZ8" s="36"/>
      <c r="VJA8" s="36"/>
      <c r="VJB8" s="36"/>
      <c r="VJC8" s="36"/>
      <c r="VJD8" s="36"/>
      <c r="VJE8" s="36"/>
      <c r="VJF8" s="36"/>
      <c r="VJG8" s="36"/>
      <c r="VJH8" s="36"/>
      <c r="VJI8" s="36"/>
      <c r="VJJ8" s="36"/>
      <c r="VJK8" s="36"/>
      <c r="VJL8" s="36"/>
      <c r="VJM8" s="36"/>
      <c r="VJN8" s="36"/>
      <c r="VJO8" s="36"/>
      <c r="VJP8" s="36"/>
      <c r="VJQ8" s="36"/>
      <c r="VJR8" s="36"/>
      <c r="VJS8" s="36"/>
      <c r="VJT8" s="36"/>
      <c r="VJU8" s="36"/>
      <c r="VJV8" s="36"/>
      <c r="VJW8" s="36"/>
      <c r="VJX8" s="36"/>
      <c r="VJY8" s="36"/>
      <c r="VJZ8" s="36"/>
      <c r="VKA8" s="36"/>
      <c r="VKB8" s="36"/>
      <c r="VKC8" s="36"/>
      <c r="VKD8" s="36"/>
      <c r="VKE8" s="36"/>
      <c r="VKF8" s="36"/>
      <c r="VKG8" s="36"/>
      <c r="VKH8" s="36"/>
      <c r="VKI8" s="36"/>
      <c r="VKJ8" s="36"/>
      <c r="VKK8" s="36"/>
      <c r="VKL8" s="36"/>
      <c r="VKM8" s="36"/>
      <c r="VKN8" s="36"/>
      <c r="VKO8" s="36"/>
      <c r="VKP8" s="36"/>
      <c r="VKQ8" s="36"/>
      <c r="VKR8" s="36"/>
      <c r="VKS8" s="36"/>
      <c r="VKT8" s="36"/>
      <c r="VKU8" s="36"/>
      <c r="VKV8" s="36"/>
      <c r="VKW8" s="36"/>
      <c r="VKX8" s="36"/>
      <c r="VKY8" s="36"/>
      <c r="VKZ8" s="36"/>
      <c r="VLA8" s="36"/>
      <c r="VLB8" s="36"/>
      <c r="VLC8" s="36"/>
      <c r="VLD8" s="36"/>
      <c r="VLE8" s="36"/>
      <c r="VLF8" s="36"/>
      <c r="VLG8" s="36"/>
      <c r="VLH8" s="36"/>
      <c r="VLI8" s="36"/>
      <c r="VLJ8" s="36"/>
      <c r="VLK8" s="36"/>
      <c r="VLL8" s="36"/>
      <c r="VLM8" s="36"/>
      <c r="VLN8" s="36"/>
      <c r="VLO8" s="36"/>
      <c r="VLP8" s="36"/>
      <c r="VLQ8" s="36"/>
      <c r="VLR8" s="36"/>
      <c r="VLS8" s="36"/>
      <c r="VLT8" s="36"/>
      <c r="VLU8" s="36"/>
      <c r="VLV8" s="36"/>
      <c r="VLW8" s="36"/>
      <c r="VLX8" s="36"/>
      <c r="VLY8" s="36"/>
      <c r="VLZ8" s="36"/>
      <c r="VMA8" s="36"/>
      <c r="VMB8" s="36"/>
      <c r="VMC8" s="36"/>
      <c r="VMD8" s="36"/>
      <c r="VME8" s="36"/>
      <c r="VMF8" s="36"/>
      <c r="VMG8" s="36"/>
      <c r="VMH8" s="36"/>
      <c r="VMI8" s="36"/>
      <c r="VMJ8" s="36"/>
      <c r="VMK8" s="36"/>
      <c r="VML8" s="36"/>
      <c r="VMM8" s="36"/>
      <c r="VMN8" s="36"/>
      <c r="VMO8" s="36"/>
      <c r="VMP8" s="36"/>
      <c r="VMQ8" s="36"/>
      <c r="VMR8" s="36"/>
      <c r="VMS8" s="36"/>
      <c r="VMT8" s="36"/>
      <c r="VMU8" s="36"/>
      <c r="VMV8" s="36"/>
      <c r="VMW8" s="36"/>
      <c r="VMX8" s="36"/>
      <c r="VMY8" s="36"/>
      <c r="VMZ8" s="36"/>
      <c r="VNA8" s="36"/>
      <c r="VNB8" s="36"/>
      <c r="VNC8" s="36"/>
      <c r="VND8" s="36"/>
      <c r="VNE8" s="36"/>
      <c r="VNF8" s="36"/>
      <c r="VNG8" s="36"/>
      <c r="VNH8" s="36"/>
      <c r="VNI8" s="36"/>
      <c r="VNJ8" s="36"/>
      <c r="VNK8" s="36"/>
      <c r="VNL8" s="36"/>
      <c r="VNM8" s="36"/>
      <c r="VNN8" s="36"/>
      <c r="VNO8" s="36"/>
      <c r="VNP8" s="36"/>
      <c r="VNQ8" s="36"/>
      <c r="VNR8" s="36"/>
      <c r="VNS8" s="36"/>
      <c r="VNT8" s="36"/>
      <c r="VNU8" s="36"/>
      <c r="VNV8" s="36"/>
      <c r="VNW8" s="36"/>
      <c r="VNX8" s="36"/>
      <c r="VNY8" s="36"/>
      <c r="VNZ8" s="36"/>
      <c r="VOA8" s="36"/>
      <c r="VOB8" s="36"/>
      <c r="VOC8" s="36"/>
      <c r="VOD8" s="36"/>
      <c r="VOE8" s="36"/>
      <c r="VOF8" s="36"/>
      <c r="VOG8" s="36"/>
      <c r="VOH8" s="36"/>
      <c r="VOI8" s="36"/>
      <c r="VOJ8" s="36"/>
      <c r="VOK8" s="36"/>
      <c r="VOL8" s="36"/>
      <c r="VOM8" s="36"/>
      <c r="VON8" s="36"/>
      <c r="VOO8" s="36"/>
      <c r="VOP8" s="36"/>
      <c r="VOQ8" s="36"/>
      <c r="VOR8" s="36"/>
      <c r="VOS8" s="36"/>
      <c r="VOT8" s="36"/>
      <c r="VOU8" s="36"/>
      <c r="VOV8" s="36"/>
      <c r="VOW8" s="36"/>
      <c r="VOX8" s="36"/>
      <c r="VOY8" s="36"/>
      <c r="VOZ8" s="36"/>
      <c r="VPA8" s="36"/>
      <c r="VPB8" s="36"/>
      <c r="VPC8" s="36"/>
      <c r="VPD8" s="36"/>
      <c r="VPE8" s="36"/>
      <c r="VPF8" s="36"/>
      <c r="VPG8" s="36"/>
      <c r="VPH8" s="36"/>
      <c r="VPI8" s="36"/>
      <c r="VPJ8" s="36"/>
      <c r="VPK8" s="36"/>
      <c r="VPL8" s="36"/>
      <c r="VPM8" s="36"/>
      <c r="VPN8" s="36"/>
      <c r="VPO8" s="36"/>
      <c r="VPP8" s="36"/>
      <c r="VPQ8" s="36"/>
      <c r="VPR8" s="36"/>
      <c r="VPS8" s="36"/>
      <c r="VPT8" s="36"/>
      <c r="VPU8" s="36"/>
      <c r="VPV8" s="36"/>
      <c r="VPW8" s="36"/>
      <c r="VPX8" s="36"/>
      <c r="VPY8" s="36"/>
      <c r="VPZ8" s="36"/>
      <c r="VQA8" s="36"/>
      <c r="VQB8" s="36"/>
      <c r="VQC8" s="36"/>
      <c r="VQD8" s="36"/>
      <c r="VQE8" s="36"/>
      <c r="VQF8" s="36"/>
      <c r="VQG8" s="36"/>
      <c r="VQH8" s="36"/>
      <c r="VQI8" s="36"/>
      <c r="VQJ8" s="36"/>
      <c r="VQK8" s="36"/>
      <c r="VQL8" s="36"/>
      <c r="VQM8" s="36"/>
      <c r="VQN8" s="36"/>
      <c r="VQO8" s="36"/>
      <c r="VQP8" s="36"/>
      <c r="VQQ8" s="36"/>
      <c r="VQR8" s="36"/>
      <c r="VQS8" s="36"/>
      <c r="VQT8" s="36"/>
      <c r="VQU8" s="36"/>
      <c r="VQV8" s="36"/>
      <c r="VQW8" s="36"/>
      <c r="VQX8" s="36"/>
      <c r="VQY8" s="36"/>
      <c r="VQZ8" s="36"/>
      <c r="VRA8" s="36"/>
      <c r="VRB8" s="36"/>
      <c r="VRC8" s="36"/>
      <c r="VRD8" s="36"/>
      <c r="VRE8" s="36"/>
      <c r="VRF8" s="36"/>
      <c r="VRG8" s="36"/>
      <c r="VRH8" s="36"/>
      <c r="VRI8" s="36"/>
      <c r="VRJ8" s="36"/>
      <c r="VRK8" s="36"/>
      <c r="VRL8" s="36"/>
      <c r="VRM8" s="36"/>
      <c r="VRN8" s="36"/>
      <c r="VRO8" s="36"/>
      <c r="VRP8" s="36"/>
      <c r="VRQ8" s="36"/>
      <c r="VRR8" s="36"/>
      <c r="VRS8" s="36"/>
      <c r="VRT8" s="36"/>
      <c r="VRU8" s="36"/>
      <c r="VRV8" s="36"/>
      <c r="VRW8" s="36"/>
      <c r="VRX8" s="36"/>
      <c r="VRY8" s="36"/>
      <c r="VRZ8" s="36"/>
      <c r="VSA8" s="36"/>
      <c r="VSB8" s="36"/>
      <c r="VSC8" s="36"/>
      <c r="VSD8" s="36"/>
      <c r="VSE8" s="36"/>
      <c r="VSF8" s="36"/>
      <c r="VSG8" s="36"/>
      <c r="VSH8" s="36"/>
      <c r="VSI8" s="36"/>
      <c r="VSJ8" s="36"/>
      <c r="VSK8" s="36"/>
      <c r="VSL8" s="36"/>
      <c r="VSM8" s="36"/>
      <c r="VSN8" s="36"/>
      <c r="VSO8" s="36"/>
      <c r="VSP8" s="36"/>
      <c r="VSQ8" s="36"/>
      <c r="VSR8" s="36"/>
      <c r="VSS8" s="36"/>
      <c r="VST8" s="36"/>
      <c r="VSU8" s="36"/>
      <c r="VSV8" s="36"/>
      <c r="VSW8" s="36"/>
      <c r="VSX8" s="36"/>
      <c r="VSY8" s="36"/>
      <c r="VSZ8" s="36"/>
      <c r="VTA8" s="36"/>
      <c r="VTB8" s="36"/>
      <c r="VTC8" s="36"/>
      <c r="VTD8" s="36"/>
      <c r="VTE8" s="36"/>
      <c r="VTF8" s="36"/>
      <c r="VTG8" s="36"/>
      <c r="VTH8" s="36"/>
      <c r="VTI8" s="36"/>
      <c r="VTJ8" s="36"/>
      <c r="VTK8" s="36"/>
      <c r="VTL8" s="36"/>
      <c r="VTM8" s="36"/>
      <c r="VTN8" s="36"/>
      <c r="VTO8" s="36"/>
      <c r="VTP8" s="36"/>
      <c r="VTQ8" s="36"/>
      <c r="VTR8" s="36"/>
      <c r="VTS8" s="36"/>
      <c r="VTT8" s="36"/>
      <c r="VTU8" s="36"/>
      <c r="VTV8" s="36"/>
      <c r="VTW8" s="36"/>
      <c r="VTX8" s="36"/>
      <c r="VTY8" s="36"/>
      <c r="VTZ8" s="36"/>
      <c r="VUA8" s="36"/>
      <c r="VUB8" s="36"/>
      <c r="VUC8" s="36"/>
      <c r="VUD8" s="36"/>
      <c r="VUE8" s="36"/>
      <c r="VUF8" s="36"/>
      <c r="VUG8" s="36"/>
      <c r="VUH8" s="36"/>
      <c r="VUI8" s="36"/>
      <c r="VUJ8" s="36"/>
      <c r="VUK8" s="36"/>
      <c r="VUL8" s="36"/>
      <c r="VUM8" s="36"/>
      <c r="VUN8" s="36"/>
      <c r="VUO8" s="36"/>
      <c r="VUP8" s="36"/>
      <c r="VUQ8" s="36"/>
      <c r="VUR8" s="36"/>
      <c r="VUS8" s="36"/>
      <c r="VUT8" s="36"/>
      <c r="VUU8" s="36"/>
      <c r="VUV8" s="36"/>
      <c r="VUW8" s="36"/>
      <c r="VUX8" s="36"/>
      <c r="VUY8" s="36"/>
      <c r="VUZ8" s="36"/>
      <c r="VVA8" s="36"/>
      <c r="VVB8" s="36"/>
      <c r="VVC8" s="36"/>
      <c r="VVD8" s="36"/>
      <c r="VVE8" s="36"/>
      <c r="VVF8" s="36"/>
      <c r="VVG8" s="36"/>
      <c r="VVH8" s="36"/>
      <c r="VVI8" s="36"/>
      <c r="VVJ8" s="36"/>
      <c r="VVK8" s="36"/>
      <c r="VVL8" s="36"/>
      <c r="VVM8" s="36"/>
      <c r="VVN8" s="36"/>
      <c r="VVO8" s="36"/>
      <c r="VVP8" s="36"/>
      <c r="VVQ8" s="36"/>
      <c r="VVR8" s="36"/>
      <c r="VVS8" s="36"/>
      <c r="VVT8" s="36"/>
      <c r="VVU8" s="36"/>
      <c r="VVV8" s="36"/>
      <c r="VVW8" s="36"/>
      <c r="VVX8" s="36"/>
      <c r="VVY8" s="36"/>
      <c r="VVZ8" s="36"/>
      <c r="VWA8" s="36"/>
      <c r="VWB8" s="36"/>
      <c r="VWC8" s="36"/>
      <c r="VWD8" s="36"/>
      <c r="VWE8" s="36"/>
      <c r="VWF8" s="36"/>
      <c r="VWG8" s="36"/>
      <c r="VWH8" s="36"/>
      <c r="VWI8" s="36"/>
      <c r="VWJ8" s="36"/>
      <c r="VWK8" s="36"/>
      <c r="VWL8" s="36"/>
      <c r="VWM8" s="36"/>
      <c r="VWN8" s="36"/>
      <c r="VWO8" s="36"/>
      <c r="VWP8" s="36"/>
      <c r="VWQ8" s="36"/>
      <c r="VWR8" s="36"/>
      <c r="VWS8" s="36"/>
      <c r="VWT8" s="36"/>
      <c r="VWU8" s="36"/>
      <c r="VWV8" s="36"/>
      <c r="VWW8" s="36"/>
      <c r="VWX8" s="36"/>
      <c r="VWY8" s="36"/>
      <c r="VWZ8" s="36"/>
      <c r="VXA8" s="36"/>
      <c r="VXB8" s="36"/>
      <c r="VXC8" s="36"/>
      <c r="VXD8" s="36"/>
      <c r="VXE8" s="36"/>
      <c r="VXF8" s="36"/>
      <c r="VXG8" s="36"/>
      <c r="VXH8" s="36"/>
      <c r="VXI8" s="36"/>
      <c r="VXJ8" s="36"/>
      <c r="VXK8" s="36"/>
      <c r="VXL8" s="36"/>
      <c r="VXM8" s="36"/>
      <c r="VXN8" s="36"/>
      <c r="VXO8" s="36"/>
      <c r="VXP8" s="36"/>
      <c r="VXQ8" s="36"/>
      <c r="VXR8" s="36"/>
      <c r="VXS8" s="36"/>
      <c r="VXT8" s="36"/>
      <c r="VXU8" s="36"/>
      <c r="VXV8" s="36"/>
      <c r="VXW8" s="36"/>
      <c r="VXX8" s="36"/>
      <c r="VXY8" s="36"/>
      <c r="VXZ8" s="36"/>
      <c r="VYA8" s="36"/>
      <c r="VYB8" s="36"/>
      <c r="VYC8" s="36"/>
      <c r="VYD8" s="36"/>
      <c r="VYE8" s="36"/>
      <c r="VYF8" s="36"/>
      <c r="VYG8" s="36"/>
      <c r="VYH8" s="36"/>
      <c r="VYI8" s="36"/>
      <c r="VYJ8" s="36"/>
      <c r="VYK8" s="36"/>
      <c r="VYL8" s="36"/>
      <c r="VYM8" s="36"/>
      <c r="VYN8" s="36"/>
      <c r="VYO8" s="36"/>
      <c r="VYP8" s="36"/>
      <c r="VYQ8" s="36"/>
      <c r="VYR8" s="36"/>
      <c r="VYS8" s="36"/>
      <c r="VYT8" s="36"/>
      <c r="VYU8" s="36"/>
      <c r="VYV8" s="36"/>
      <c r="VYW8" s="36"/>
      <c r="VYX8" s="36"/>
      <c r="VYY8" s="36"/>
      <c r="VYZ8" s="36"/>
      <c r="VZA8" s="36"/>
      <c r="VZB8" s="36"/>
      <c r="VZC8" s="36"/>
      <c r="VZD8" s="36"/>
      <c r="VZE8" s="36"/>
      <c r="VZF8" s="36"/>
      <c r="VZG8" s="36"/>
      <c r="VZH8" s="36"/>
      <c r="VZI8" s="36"/>
      <c r="VZJ8" s="36"/>
      <c r="VZK8" s="36"/>
      <c r="VZL8" s="36"/>
      <c r="VZM8" s="36"/>
      <c r="VZN8" s="36"/>
      <c r="VZO8" s="36"/>
      <c r="VZP8" s="36"/>
      <c r="VZQ8" s="36"/>
      <c r="VZR8" s="36"/>
      <c r="VZS8" s="36"/>
      <c r="VZT8" s="36"/>
      <c r="VZU8" s="36"/>
      <c r="VZV8" s="36"/>
      <c r="VZW8" s="36"/>
      <c r="VZX8" s="36"/>
      <c r="VZY8" s="36"/>
      <c r="VZZ8" s="36"/>
      <c r="WAA8" s="36"/>
      <c r="WAB8" s="36"/>
      <c r="WAC8" s="36"/>
      <c r="WAD8" s="36"/>
      <c r="WAE8" s="36"/>
      <c r="WAF8" s="36"/>
      <c r="WAG8" s="36"/>
      <c r="WAH8" s="36"/>
      <c r="WAI8" s="36"/>
      <c r="WAJ8" s="36"/>
      <c r="WAK8" s="36"/>
      <c r="WAL8" s="36"/>
      <c r="WAM8" s="36"/>
      <c r="WAN8" s="36"/>
      <c r="WAO8" s="36"/>
      <c r="WAP8" s="36"/>
      <c r="WAQ8" s="36"/>
      <c r="WAR8" s="36"/>
      <c r="WAS8" s="36"/>
      <c r="WAT8" s="36"/>
      <c r="WAU8" s="36"/>
      <c r="WAV8" s="36"/>
      <c r="WAW8" s="36"/>
      <c r="WAX8" s="36"/>
      <c r="WAY8" s="36"/>
      <c r="WAZ8" s="36"/>
      <c r="WBA8" s="36"/>
      <c r="WBB8" s="36"/>
      <c r="WBC8" s="36"/>
      <c r="WBD8" s="36"/>
      <c r="WBE8" s="36"/>
      <c r="WBF8" s="36"/>
      <c r="WBG8" s="36"/>
      <c r="WBH8" s="36"/>
      <c r="WBI8" s="36"/>
      <c r="WBJ8" s="36"/>
      <c r="WBK8" s="36"/>
      <c r="WBL8" s="36"/>
      <c r="WBM8" s="36"/>
      <c r="WBN8" s="36"/>
      <c r="WBO8" s="36"/>
      <c r="WBP8" s="36"/>
      <c r="WBQ8" s="36"/>
      <c r="WBR8" s="36"/>
      <c r="WBS8" s="36"/>
      <c r="WBT8" s="36"/>
      <c r="WBU8" s="36"/>
      <c r="WBV8" s="36"/>
      <c r="WBW8" s="36"/>
      <c r="WBX8" s="36"/>
      <c r="WBY8" s="36"/>
      <c r="WBZ8" s="36"/>
      <c r="WCA8" s="36"/>
      <c r="WCB8" s="36"/>
      <c r="WCC8" s="36"/>
      <c r="WCD8" s="36"/>
      <c r="WCE8" s="36"/>
      <c r="WCF8" s="36"/>
      <c r="WCG8" s="36"/>
      <c r="WCH8" s="36"/>
      <c r="WCI8" s="36"/>
      <c r="WCJ8" s="36"/>
      <c r="WCK8" s="36"/>
      <c r="WCL8" s="36"/>
      <c r="WCM8" s="36"/>
      <c r="WCN8" s="36"/>
      <c r="WCO8" s="36"/>
      <c r="WCP8" s="36"/>
      <c r="WCQ8" s="36"/>
      <c r="WCR8" s="36"/>
      <c r="WCS8" s="36"/>
      <c r="WCT8" s="36"/>
      <c r="WCU8" s="36"/>
      <c r="WCV8" s="36"/>
      <c r="WCW8" s="36"/>
      <c r="WCX8" s="36"/>
      <c r="WCY8" s="36"/>
      <c r="WCZ8" s="36"/>
      <c r="WDA8" s="36"/>
      <c r="WDB8" s="36"/>
      <c r="WDC8" s="36"/>
      <c r="WDD8" s="36"/>
      <c r="WDE8" s="36"/>
      <c r="WDF8" s="36"/>
      <c r="WDG8" s="36"/>
      <c r="WDH8" s="36"/>
      <c r="WDI8" s="36"/>
      <c r="WDJ8" s="36"/>
      <c r="WDK8" s="36"/>
      <c r="WDL8" s="36"/>
      <c r="WDM8" s="36"/>
      <c r="WDN8" s="36"/>
      <c r="WDO8" s="36"/>
      <c r="WDP8" s="36"/>
      <c r="WDQ8" s="36"/>
      <c r="WDR8" s="36"/>
      <c r="WDS8" s="36"/>
      <c r="WDT8" s="36"/>
      <c r="WDU8" s="36"/>
      <c r="WDV8" s="36"/>
      <c r="WDW8" s="36"/>
      <c r="WDX8" s="36"/>
      <c r="WDY8" s="36"/>
      <c r="WDZ8" s="36"/>
      <c r="WEA8" s="36"/>
      <c r="WEB8" s="36"/>
      <c r="WEC8" s="36"/>
      <c r="WED8" s="36"/>
      <c r="WEE8" s="36"/>
      <c r="WEF8" s="36"/>
      <c r="WEG8" s="36"/>
      <c r="WEH8" s="36"/>
      <c r="WEI8" s="36"/>
      <c r="WEJ8" s="36"/>
      <c r="WEK8" s="36"/>
      <c r="WEL8" s="36"/>
      <c r="WEM8" s="36"/>
      <c r="WEN8" s="36"/>
      <c r="WEO8" s="36"/>
      <c r="WEP8" s="36"/>
      <c r="WEQ8" s="36"/>
      <c r="WER8" s="36"/>
      <c r="WES8" s="36"/>
      <c r="WET8" s="36"/>
      <c r="WEU8" s="36"/>
      <c r="WEV8" s="36"/>
      <c r="WEW8" s="36"/>
      <c r="WEX8" s="36"/>
      <c r="WEY8" s="36"/>
      <c r="WEZ8" s="36"/>
      <c r="WFA8" s="36"/>
      <c r="WFB8" s="36"/>
      <c r="WFC8" s="36"/>
      <c r="WFD8" s="36"/>
      <c r="WFE8" s="36"/>
      <c r="WFF8" s="36"/>
      <c r="WFG8" s="36"/>
      <c r="WFH8" s="36"/>
      <c r="WFI8" s="36"/>
      <c r="WFJ8" s="36"/>
      <c r="WFK8" s="36"/>
      <c r="WFL8" s="36"/>
      <c r="WFM8" s="36"/>
      <c r="WFN8" s="36"/>
      <c r="WFO8" s="36"/>
      <c r="WFP8" s="36"/>
      <c r="WFQ8" s="36"/>
      <c r="WFR8" s="36"/>
      <c r="WFS8" s="36"/>
      <c r="WFT8" s="36"/>
      <c r="WFU8" s="36"/>
      <c r="WFV8" s="36"/>
      <c r="WFW8" s="36"/>
      <c r="WFX8" s="36"/>
      <c r="WFY8" s="36"/>
      <c r="WFZ8" s="36"/>
      <c r="WGA8" s="36"/>
      <c r="WGB8" s="36"/>
      <c r="WGC8" s="36"/>
      <c r="WGD8" s="36"/>
      <c r="WGE8" s="36"/>
      <c r="WGF8" s="36"/>
      <c r="WGG8" s="36"/>
      <c r="WGH8" s="36"/>
      <c r="WGI8" s="36"/>
      <c r="WGJ8" s="36"/>
      <c r="WGK8" s="36"/>
      <c r="WGL8" s="36"/>
      <c r="WGM8" s="36"/>
      <c r="WGN8" s="36"/>
      <c r="WGO8" s="36"/>
      <c r="WGP8" s="36"/>
      <c r="WGQ8" s="36"/>
      <c r="WGR8" s="36"/>
      <c r="WGS8" s="36"/>
      <c r="WGT8" s="36"/>
      <c r="WGU8" s="36"/>
      <c r="WGV8" s="36"/>
      <c r="WGW8" s="36"/>
      <c r="WGX8" s="36"/>
      <c r="WGY8" s="36"/>
      <c r="WGZ8" s="36"/>
      <c r="WHA8" s="36"/>
      <c r="WHB8" s="36"/>
      <c r="WHC8" s="36"/>
      <c r="WHD8" s="36"/>
      <c r="WHE8" s="36"/>
      <c r="WHF8" s="36"/>
      <c r="WHG8" s="36"/>
      <c r="WHH8" s="36"/>
      <c r="WHI8" s="36"/>
      <c r="WHJ8" s="36"/>
      <c r="WHK8" s="36"/>
      <c r="WHL8" s="36"/>
      <c r="WHM8" s="36"/>
      <c r="WHN8" s="36"/>
      <c r="WHO8" s="36"/>
      <c r="WHP8" s="36"/>
      <c r="WHQ8" s="36"/>
      <c r="WHR8" s="36"/>
      <c r="WHS8" s="36"/>
      <c r="WHT8" s="36"/>
      <c r="WHU8" s="36"/>
      <c r="WHV8" s="36"/>
      <c r="WHW8" s="36"/>
      <c r="WHX8" s="36"/>
      <c r="WHY8" s="36"/>
      <c r="WHZ8" s="36"/>
      <c r="WIA8" s="36"/>
      <c r="WIB8" s="36"/>
      <c r="WIC8" s="36"/>
      <c r="WID8" s="36"/>
      <c r="WIE8" s="36"/>
      <c r="WIF8" s="36"/>
      <c r="WIG8" s="36"/>
      <c r="WIH8" s="36"/>
      <c r="WII8" s="36"/>
      <c r="WIJ8" s="36"/>
      <c r="WIK8" s="36"/>
      <c r="WIL8" s="36"/>
      <c r="WIM8" s="36"/>
      <c r="WIN8" s="36"/>
      <c r="WIO8" s="36"/>
      <c r="WIP8" s="36"/>
      <c r="WIQ8" s="36"/>
      <c r="WIR8" s="36"/>
      <c r="WIS8" s="36"/>
      <c r="WIT8" s="36"/>
      <c r="WIU8" s="36"/>
      <c r="WIV8" s="36"/>
      <c r="WIW8" s="36"/>
      <c r="WIX8" s="36"/>
      <c r="WIY8" s="36"/>
      <c r="WIZ8" s="36"/>
      <c r="WJA8" s="36"/>
      <c r="WJB8" s="36"/>
      <c r="WJC8" s="36"/>
      <c r="WJD8" s="36"/>
      <c r="WJE8" s="36"/>
      <c r="WJF8" s="36"/>
      <c r="WJG8" s="36"/>
      <c r="WJH8" s="36"/>
      <c r="WJI8" s="36"/>
      <c r="WJJ8" s="36"/>
      <c r="WJK8" s="36"/>
      <c r="WJL8" s="36"/>
      <c r="WJM8" s="36"/>
      <c r="WJN8" s="36"/>
      <c r="WJO8" s="36"/>
      <c r="WJP8" s="36"/>
      <c r="WJQ8" s="36"/>
      <c r="WJR8" s="36"/>
      <c r="WJS8" s="36"/>
      <c r="WJT8" s="36"/>
      <c r="WJU8" s="36"/>
      <c r="WJV8" s="36"/>
      <c r="WJW8" s="36"/>
      <c r="WJX8" s="36"/>
      <c r="WJY8" s="36"/>
      <c r="WJZ8" s="36"/>
      <c r="WKA8" s="36"/>
      <c r="WKB8" s="36"/>
      <c r="WKC8" s="36"/>
      <c r="WKD8" s="36"/>
      <c r="WKE8" s="36"/>
      <c r="WKF8" s="36"/>
      <c r="WKG8" s="36"/>
      <c r="WKH8" s="36"/>
      <c r="WKI8" s="36"/>
      <c r="WKJ8" s="36"/>
      <c r="WKK8" s="36"/>
      <c r="WKL8" s="36"/>
      <c r="WKM8" s="36"/>
      <c r="WKN8" s="36"/>
      <c r="WKO8" s="36"/>
      <c r="WKP8" s="36"/>
      <c r="WKQ8" s="36"/>
      <c r="WKR8" s="36"/>
      <c r="WKS8" s="36"/>
      <c r="WKT8" s="36"/>
      <c r="WKU8" s="36"/>
      <c r="WKV8" s="36"/>
      <c r="WKW8" s="36"/>
      <c r="WKX8" s="36"/>
      <c r="WKY8" s="36"/>
      <c r="WKZ8" s="36"/>
      <c r="WLA8" s="36"/>
      <c r="WLB8" s="36"/>
      <c r="WLC8" s="36"/>
      <c r="WLD8" s="36"/>
      <c r="WLE8" s="36"/>
      <c r="WLF8" s="36"/>
      <c r="WLG8" s="36"/>
      <c r="WLH8" s="36"/>
      <c r="WLI8" s="36"/>
      <c r="WLJ8" s="36"/>
      <c r="WLK8" s="36"/>
      <c r="WLL8" s="36"/>
      <c r="WLM8" s="36"/>
      <c r="WLN8" s="36"/>
      <c r="WLO8" s="36"/>
      <c r="WLP8" s="36"/>
      <c r="WLQ8" s="36"/>
      <c r="WLR8" s="36"/>
      <c r="WLS8" s="36"/>
      <c r="WLT8" s="36"/>
      <c r="WLU8" s="36"/>
      <c r="WLV8" s="36"/>
      <c r="WLW8" s="36"/>
      <c r="WLX8" s="36"/>
      <c r="WLY8" s="36"/>
      <c r="WLZ8" s="36"/>
      <c r="WMA8" s="36"/>
      <c r="WMB8" s="36"/>
      <c r="WMC8" s="36"/>
      <c r="WMD8" s="36"/>
      <c r="WME8" s="36"/>
      <c r="WMF8" s="36"/>
      <c r="WMG8" s="36"/>
      <c r="WMH8" s="36"/>
      <c r="WMI8" s="36"/>
      <c r="WMJ8" s="36"/>
      <c r="WMK8" s="36"/>
      <c r="WML8" s="36"/>
      <c r="WMM8" s="36"/>
      <c r="WMN8" s="36"/>
      <c r="WMO8" s="36"/>
      <c r="WMP8" s="36"/>
      <c r="WMQ8" s="36"/>
      <c r="WMR8" s="36"/>
      <c r="WMS8" s="36"/>
      <c r="WMT8" s="36"/>
      <c r="WMU8" s="36"/>
      <c r="WMV8" s="36"/>
      <c r="WMW8" s="36"/>
      <c r="WMX8" s="36"/>
      <c r="WMY8" s="36"/>
      <c r="WMZ8" s="36"/>
      <c r="WNA8" s="36"/>
      <c r="WNB8" s="36"/>
      <c r="WNC8" s="36"/>
      <c r="WND8" s="36"/>
      <c r="WNE8" s="36"/>
      <c r="WNF8" s="36"/>
      <c r="WNG8" s="36"/>
      <c r="WNH8" s="36"/>
      <c r="WNI8" s="36"/>
      <c r="WNJ8" s="36"/>
      <c r="WNK8" s="36"/>
      <c r="WNL8" s="36"/>
      <c r="WNM8" s="36"/>
      <c r="WNN8" s="36"/>
      <c r="WNO8" s="36"/>
      <c r="WNP8" s="36"/>
      <c r="WNQ8" s="36"/>
      <c r="WNR8" s="36"/>
      <c r="WNS8" s="36"/>
      <c r="WNT8" s="36"/>
      <c r="WNU8" s="36"/>
      <c r="WNV8" s="36"/>
      <c r="WNW8" s="36"/>
      <c r="WNX8" s="36"/>
      <c r="WNY8" s="36"/>
      <c r="WNZ8" s="36"/>
      <c r="WOA8" s="36"/>
      <c r="WOB8" s="36"/>
      <c r="WOC8" s="36"/>
      <c r="WOD8" s="36"/>
      <c r="WOE8" s="36"/>
      <c r="WOF8" s="36"/>
      <c r="WOG8" s="36"/>
      <c r="WOH8" s="36"/>
      <c r="WOI8" s="36"/>
      <c r="WOJ8" s="36"/>
      <c r="WOK8" s="36"/>
      <c r="WOL8" s="36"/>
      <c r="WOM8" s="36"/>
      <c r="WON8" s="36"/>
      <c r="WOO8" s="36"/>
      <c r="WOP8" s="36"/>
      <c r="WOQ8" s="36"/>
      <c r="WOR8" s="36"/>
      <c r="WOS8" s="36"/>
      <c r="WOT8" s="36"/>
      <c r="WOU8" s="36"/>
      <c r="WOV8" s="36"/>
      <c r="WOW8" s="36"/>
      <c r="WOX8" s="36"/>
      <c r="WOY8" s="36"/>
      <c r="WOZ8" s="36"/>
      <c r="WPA8" s="36"/>
      <c r="WPB8" s="36"/>
      <c r="WPC8" s="36"/>
      <c r="WPD8" s="36"/>
      <c r="WPE8" s="36"/>
      <c r="WPF8" s="36"/>
      <c r="WPG8" s="36"/>
      <c r="WPH8" s="36"/>
      <c r="WPI8" s="36"/>
      <c r="WPJ8" s="36"/>
      <c r="WPK8" s="36"/>
      <c r="WPL8" s="36"/>
      <c r="WPM8" s="36"/>
      <c r="WPN8" s="36"/>
      <c r="WPO8" s="36"/>
      <c r="WPP8" s="36"/>
      <c r="WPQ8" s="36"/>
      <c r="WPR8" s="36"/>
      <c r="WPS8" s="36"/>
      <c r="WPT8" s="36"/>
      <c r="WPU8" s="36"/>
      <c r="WPV8" s="36"/>
      <c r="WPW8" s="36"/>
      <c r="WPX8" s="36"/>
      <c r="WPY8" s="36"/>
      <c r="WPZ8" s="36"/>
      <c r="WQA8" s="36"/>
      <c r="WQB8" s="36"/>
      <c r="WQC8" s="36"/>
      <c r="WQD8" s="36"/>
      <c r="WQE8" s="36"/>
      <c r="WQF8" s="36"/>
      <c r="WQG8" s="36"/>
      <c r="WQH8" s="36"/>
      <c r="WQI8" s="36"/>
      <c r="WQJ8" s="36"/>
      <c r="WQK8" s="36"/>
      <c r="WQL8" s="36"/>
      <c r="WQM8" s="36"/>
      <c r="WQN8" s="36"/>
      <c r="WQO8" s="36"/>
      <c r="WQP8" s="36"/>
      <c r="WQQ8" s="36"/>
      <c r="WQR8" s="36"/>
      <c r="WQS8" s="36"/>
      <c r="WQT8" s="36"/>
      <c r="WQU8" s="36"/>
      <c r="WQV8" s="36"/>
      <c r="WQW8" s="36"/>
      <c r="WQX8" s="36"/>
      <c r="WQY8" s="36"/>
      <c r="WQZ8" s="36"/>
      <c r="WRA8" s="36"/>
      <c r="WRB8" s="36"/>
      <c r="WRC8" s="36"/>
      <c r="WRD8" s="36"/>
      <c r="WRE8" s="36"/>
      <c r="WRF8" s="36"/>
      <c r="WRG8" s="36"/>
      <c r="WRH8" s="36"/>
      <c r="WRI8" s="36"/>
      <c r="WRJ8" s="36"/>
      <c r="WRK8" s="36"/>
      <c r="WRL8" s="36"/>
      <c r="WRM8" s="36"/>
      <c r="WRN8" s="36"/>
      <c r="WRO8" s="36"/>
      <c r="WRP8" s="36"/>
      <c r="WRQ8" s="36"/>
      <c r="WRR8" s="36"/>
      <c r="WRS8" s="36"/>
      <c r="WRT8" s="36"/>
      <c r="WRU8" s="36"/>
      <c r="WRV8" s="36"/>
      <c r="WRW8" s="36"/>
      <c r="WRX8" s="36"/>
      <c r="WRY8" s="36"/>
      <c r="WRZ8" s="36"/>
      <c r="WSA8" s="36"/>
      <c r="WSB8" s="36"/>
      <c r="WSC8" s="36"/>
      <c r="WSD8" s="36"/>
      <c r="WSE8" s="36"/>
      <c r="WSF8" s="36"/>
      <c r="WSG8" s="36"/>
      <c r="WSH8" s="36"/>
      <c r="WSI8" s="36"/>
      <c r="WSJ8" s="36"/>
      <c r="WSK8" s="36"/>
      <c r="WSL8" s="36"/>
      <c r="WSM8" s="36"/>
      <c r="WSN8" s="36"/>
      <c r="WSO8" s="36"/>
      <c r="WSP8" s="36"/>
      <c r="WSQ8" s="36"/>
      <c r="WSR8" s="36"/>
      <c r="WSS8" s="36"/>
      <c r="WST8" s="36"/>
      <c r="WSU8" s="36"/>
      <c r="WSV8" s="36"/>
      <c r="WSW8" s="36"/>
      <c r="WSX8" s="36"/>
      <c r="WSY8" s="36"/>
      <c r="WSZ8" s="36"/>
      <c r="WTA8" s="36"/>
      <c r="WTB8" s="36"/>
      <c r="WTC8" s="36"/>
      <c r="WTD8" s="36"/>
      <c r="WTE8" s="36"/>
      <c r="WTF8" s="36"/>
      <c r="WTG8" s="36"/>
      <c r="WTH8" s="36"/>
      <c r="WTI8" s="36"/>
      <c r="WTJ8" s="36"/>
      <c r="WTK8" s="36"/>
      <c r="WTL8" s="36"/>
      <c r="WTM8" s="36"/>
      <c r="WTN8" s="36"/>
      <c r="WTO8" s="36"/>
      <c r="WTP8" s="36"/>
      <c r="WTQ8" s="36"/>
      <c r="WTR8" s="36"/>
      <c r="WTS8" s="36"/>
      <c r="WTT8" s="36"/>
      <c r="WTU8" s="36"/>
      <c r="WTV8" s="36"/>
      <c r="WTW8" s="36"/>
      <c r="WTX8" s="36"/>
      <c r="WTY8" s="36"/>
      <c r="WTZ8" s="36"/>
      <c r="WUA8" s="36"/>
      <c r="WUB8" s="36"/>
      <c r="WUC8" s="36"/>
      <c r="WUD8" s="36"/>
      <c r="WUE8" s="36"/>
      <c r="WUF8" s="36"/>
      <c r="WUG8" s="36"/>
      <c r="WUH8" s="36"/>
      <c r="WUI8" s="36"/>
      <c r="WUJ8" s="36"/>
      <c r="WUK8" s="36"/>
      <c r="WUL8" s="36"/>
      <c r="WUM8" s="36"/>
      <c r="WUN8" s="36"/>
      <c r="WUO8" s="36"/>
      <c r="WUP8" s="36"/>
      <c r="WUQ8" s="36"/>
      <c r="WUR8" s="36"/>
      <c r="WUS8" s="36"/>
      <c r="WUT8" s="36"/>
      <c r="WUU8" s="36"/>
      <c r="WUV8" s="36"/>
      <c r="WUW8" s="36"/>
      <c r="WUX8" s="36"/>
      <c r="WUY8" s="36"/>
      <c r="WUZ8" s="36"/>
      <c r="WVA8" s="36"/>
      <c r="WVB8" s="36"/>
      <c r="WVC8" s="36"/>
      <c r="WVD8" s="36"/>
      <c r="WVE8" s="36"/>
      <c r="WVF8" s="36"/>
      <c r="WVG8" s="36"/>
      <c r="WVH8" s="36"/>
      <c r="WVI8" s="36"/>
      <c r="WVJ8" s="36"/>
      <c r="WVK8" s="36"/>
      <c r="WVL8" s="36"/>
      <c r="WVM8" s="36"/>
      <c r="WVN8" s="36"/>
      <c r="WVO8" s="36"/>
      <c r="WVP8" s="36"/>
      <c r="WVQ8" s="36"/>
      <c r="WVR8" s="36"/>
      <c r="WVS8" s="36"/>
      <c r="WVT8" s="36"/>
      <c r="WVU8" s="36"/>
      <c r="WVV8" s="36"/>
      <c r="WVW8" s="36"/>
      <c r="WVX8" s="36"/>
      <c r="WVY8" s="36"/>
      <c r="WVZ8" s="36"/>
      <c r="WWA8" s="36"/>
      <c r="WWB8" s="36"/>
      <c r="WWC8" s="36"/>
      <c r="WWD8" s="36"/>
      <c r="WWE8" s="36"/>
      <c r="WWF8" s="36"/>
      <c r="WWG8" s="36"/>
      <c r="WWH8" s="36"/>
      <c r="WWI8" s="36"/>
      <c r="WWJ8" s="36"/>
      <c r="WWK8" s="36"/>
      <c r="WWL8" s="36"/>
      <c r="WWM8" s="36"/>
      <c r="WWN8" s="36"/>
      <c r="WWO8" s="36"/>
      <c r="WWP8" s="36"/>
      <c r="WWQ8" s="36"/>
      <c r="WWR8" s="36"/>
      <c r="WWS8" s="36"/>
      <c r="WWT8" s="36"/>
      <c r="WWU8" s="36"/>
      <c r="WWV8" s="36"/>
      <c r="WWW8" s="36"/>
      <c r="WWX8" s="36"/>
      <c r="WWY8" s="36"/>
      <c r="WWZ8" s="36"/>
      <c r="WXA8" s="36"/>
      <c r="WXB8" s="36"/>
      <c r="WXC8" s="36"/>
      <c r="WXD8" s="36"/>
      <c r="WXE8" s="36"/>
      <c r="WXF8" s="36"/>
      <c r="WXG8" s="36"/>
      <c r="WXH8" s="36"/>
      <c r="WXI8" s="36"/>
      <c r="WXJ8" s="36"/>
      <c r="WXK8" s="36"/>
      <c r="WXL8" s="36"/>
      <c r="WXM8" s="36"/>
      <c r="WXN8" s="36"/>
      <c r="WXO8" s="36"/>
      <c r="WXP8" s="36"/>
      <c r="WXQ8" s="36"/>
      <c r="WXR8" s="36"/>
      <c r="WXS8" s="36"/>
      <c r="WXT8" s="36"/>
      <c r="WXU8" s="36"/>
      <c r="WXV8" s="36"/>
      <c r="WXW8" s="36"/>
      <c r="WXX8" s="36"/>
      <c r="WXY8" s="36"/>
      <c r="WXZ8" s="36"/>
      <c r="WYA8" s="36"/>
      <c r="WYB8" s="36"/>
      <c r="WYC8" s="36"/>
      <c r="WYD8" s="36"/>
      <c r="WYE8" s="36"/>
      <c r="WYF8" s="36"/>
      <c r="WYG8" s="36"/>
      <c r="WYH8" s="36"/>
      <c r="WYI8" s="36"/>
      <c r="WYJ8" s="36"/>
      <c r="WYK8" s="36"/>
      <c r="WYL8" s="36"/>
      <c r="WYM8" s="36"/>
      <c r="WYN8" s="36"/>
      <c r="WYO8" s="36"/>
      <c r="WYP8" s="36"/>
      <c r="WYQ8" s="36"/>
      <c r="WYR8" s="36"/>
      <c r="WYS8" s="36"/>
      <c r="WYT8" s="36"/>
      <c r="WYU8" s="36"/>
      <c r="WYV8" s="36"/>
      <c r="WYW8" s="36"/>
      <c r="WYX8" s="36"/>
      <c r="WYY8" s="36"/>
      <c r="WYZ8" s="36"/>
      <c r="WZA8" s="36"/>
      <c r="WZB8" s="36"/>
      <c r="WZC8" s="36"/>
      <c r="WZD8" s="36"/>
      <c r="WZE8" s="36"/>
      <c r="WZF8" s="36"/>
      <c r="WZG8" s="36"/>
      <c r="WZH8" s="36"/>
      <c r="WZI8" s="36"/>
      <c r="WZJ8" s="36"/>
      <c r="WZK8" s="36"/>
      <c r="WZL8" s="36"/>
      <c r="WZM8" s="36"/>
      <c r="WZN8" s="36"/>
      <c r="WZO8" s="36"/>
      <c r="WZP8" s="36"/>
      <c r="WZQ8" s="36"/>
      <c r="WZR8" s="36"/>
      <c r="WZS8" s="36"/>
      <c r="WZT8" s="36"/>
      <c r="WZU8" s="36"/>
      <c r="WZV8" s="36"/>
      <c r="WZW8" s="36"/>
      <c r="WZX8" s="36"/>
      <c r="WZY8" s="36"/>
      <c r="WZZ8" s="36"/>
      <c r="XAA8" s="36"/>
      <c r="XAB8" s="36"/>
      <c r="XAC8" s="36"/>
      <c r="XAD8" s="36"/>
      <c r="XAE8" s="36"/>
      <c r="XAF8" s="36"/>
      <c r="XAG8" s="36"/>
      <c r="XAH8" s="36"/>
      <c r="XAI8" s="36"/>
      <c r="XAJ8" s="36"/>
      <c r="XAK8" s="36"/>
      <c r="XAL8" s="36"/>
      <c r="XAM8" s="36"/>
      <c r="XAN8" s="36"/>
      <c r="XAO8" s="36"/>
      <c r="XAP8" s="36"/>
      <c r="XAQ8" s="36"/>
      <c r="XAR8" s="36"/>
      <c r="XAS8" s="36"/>
      <c r="XAT8" s="36"/>
      <c r="XAU8" s="36"/>
      <c r="XAV8" s="36"/>
      <c r="XAW8" s="36"/>
      <c r="XAX8" s="36"/>
      <c r="XAY8" s="36"/>
      <c r="XAZ8" s="36"/>
      <c r="XBA8" s="36"/>
      <c r="XBB8" s="36"/>
      <c r="XBC8" s="36"/>
      <c r="XBD8" s="36"/>
      <c r="XBE8" s="36"/>
      <c r="XBF8" s="36"/>
      <c r="XBG8" s="36"/>
      <c r="XBH8" s="36"/>
      <c r="XBI8" s="36"/>
      <c r="XBJ8" s="36"/>
      <c r="XBK8" s="36"/>
      <c r="XBL8" s="36"/>
      <c r="XBM8" s="36"/>
      <c r="XBN8" s="36"/>
      <c r="XBO8" s="36"/>
      <c r="XBP8" s="36"/>
      <c r="XBQ8" s="36"/>
      <c r="XBR8" s="36"/>
      <c r="XBS8" s="36"/>
      <c r="XBT8" s="36"/>
      <c r="XBU8" s="36"/>
      <c r="XBV8" s="36"/>
      <c r="XBW8" s="36"/>
      <c r="XBX8" s="36"/>
      <c r="XBY8" s="36"/>
      <c r="XBZ8" s="36"/>
      <c r="XCA8" s="36"/>
      <c r="XCB8" s="36"/>
      <c r="XCC8" s="36"/>
      <c r="XCD8" s="36"/>
      <c r="XCE8" s="36"/>
      <c r="XCF8" s="36"/>
      <c r="XCG8" s="36"/>
      <c r="XCH8" s="36"/>
      <c r="XCI8" s="36"/>
      <c r="XCJ8" s="36"/>
      <c r="XCK8" s="36"/>
      <c r="XCL8" s="36"/>
      <c r="XCM8" s="36"/>
      <c r="XCN8" s="36"/>
      <c r="XCO8" s="36"/>
      <c r="XCP8" s="36"/>
      <c r="XCQ8" s="36"/>
      <c r="XCR8" s="36"/>
      <c r="XCS8" s="36"/>
      <c r="XCT8" s="36"/>
      <c r="XCU8" s="36"/>
      <c r="XCV8" s="36"/>
      <c r="XCW8" s="36"/>
      <c r="XCX8" s="36"/>
      <c r="XCY8" s="36"/>
      <c r="XCZ8" s="36"/>
      <c r="XDA8" s="36"/>
      <c r="XDB8" s="36"/>
      <c r="XDC8" s="36"/>
      <c r="XDD8" s="36"/>
      <c r="XDE8" s="36"/>
      <c r="XDF8" s="36"/>
      <c r="XDG8" s="36"/>
      <c r="XDH8" s="36"/>
      <c r="XDI8" s="36"/>
      <c r="XDJ8" s="36"/>
      <c r="XDK8" s="36"/>
      <c r="XDL8" s="36"/>
      <c r="XDM8" s="36"/>
      <c r="XDN8" s="36"/>
      <c r="XDO8" s="36"/>
      <c r="XDP8" s="36"/>
      <c r="XDQ8" s="36"/>
      <c r="XDR8" s="36"/>
      <c r="XDS8" s="36"/>
      <c r="XDT8" s="36"/>
      <c r="XDU8" s="36"/>
      <c r="XDV8" s="36"/>
      <c r="XDW8" s="36"/>
      <c r="XDX8" s="36"/>
      <c r="XDY8" s="36"/>
      <c r="XDZ8" s="36"/>
      <c r="XEA8" s="36"/>
      <c r="XEB8" s="36"/>
      <c r="XEC8" s="36"/>
      <c r="XED8" s="36"/>
      <c r="XEE8" s="36"/>
      <c r="XEF8" s="36"/>
      <c r="XEG8" s="36"/>
      <c r="XEH8" s="36"/>
      <c r="XEI8" s="36"/>
      <c r="XEJ8" s="36"/>
      <c r="XEK8" s="36"/>
      <c r="XEL8" s="36"/>
      <c r="XEM8" s="36"/>
      <c r="XEN8" s="36"/>
      <c r="XEO8" s="36"/>
      <c r="XEP8" s="36"/>
      <c r="XEQ8" s="36"/>
      <c r="XER8" s="36"/>
      <c r="XES8" s="36"/>
      <c r="XET8" s="36"/>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9"/>
  <sheetViews>
    <sheetView workbookViewId="0">
      <selection activeCell="I8" sqref="I8"/>
    </sheetView>
  </sheetViews>
  <sheetFormatPr baseColWidth="10" defaultColWidth="9.140625" defaultRowHeight="12.75" x14ac:dyDescent="0.2"/>
  <cols>
    <col min="1" max="1" width="21.5703125" style="50" customWidth="1"/>
    <col min="2" max="2" width="40.140625" customWidth="1"/>
    <col min="3" max="3" width="21.7109375" style="50" customWidth="1"/>
  </cols>
  <sheetData>
    <row r="1" spans="1:3" ht="48" customHeight="1" x14ac:dyDescent="0.25">
      <c r="A1" s="103" t="s">
        <v>8790</v>
      </c>
      <c r="B1" s="103"/>
      <c r="C1" s="103"/>
    </row>
    <row r="2" spans="1:3" x14ac:dyDescent="0.2">
      <c r="A2" s="11" t="s">
        <v>8</v>
      </c>
      <c r="B2" s="11" t="s">
        <v>9</v>
      </c>
      <c r="C2" s="11" t="s">
        <v>8753</v>
      </c>
    </row>
    <row r="3" spans="1:3" ht="38.25" x14ac:dyDescent="0.2">
      <c r="A3" s="46">
        <v>106010204</v>
      </c>
      <c r="B3" s="54" t="s">
        <v>2130</v>
      </c>
      <c r="C3" s="57" t="s">
        <v>8760</v>
      </c>
    </row>
    <row r="4" spans="1:3" ht="25.5" x14ac:dyDescent="0.2">
      <c r="A4" s="46">
        <v>107030109</v>
      </c>
      <c r="B4" s="55" t="s">
        <v>2662</v>
      </c>
      <c r="C4" s="57" t="s">
        <v>8761</v>
      </c>
    </row>
    <row r="5" spans="1:3" ht="25.5" x14ac:dyDescent="0.2">
      <c r="A5" s="46">
        <v>107030409</v>
      </c>
      <c r="B5" s="55" t="s">
        <v>2668</v>
      </c>
      <c r="C5" s="57" t="s">
        <v>8761</v>
      </c>
    </row>
    <row r="6" spans="1:3" ht="25.5" x14ac:dyDescent="0.2">
      <c r="A6" s="46">
        <v>114031001</v>
      </c>
      <c r="B6" s="54" t="s">
        <v>4278</v>
      </c>
      <c r="C6" s="57" t="s">
        <v>2756</v>
      </c>
    </row>
    <row r="7" spans="1:3" x14ac:dyDescent="0.2">
      <c r="A7" s="46">
        <v>114050309</v>
      </c>
      <c r="B7" s="55" t="s">
        <v>4283</v>
      </c>
      <c r="C7" s="57" t="s">
        <v>8762</v>
      </c>
    </row>
    <row r="8" spans="1:3" ht="25.5" x14ac:dyDescent="0.2">
      <c r="A8" s="46">
        <v>114051009</v>
      </c>
      <c r="B8" s="55" t="s">
        <v>4286</v>
      </c>
      <c r="C8" s="57" t="s">
        <v>8766</v>
      </c>
    </row>
    <row r="9" spans="1:3" ht="38.25" x14ac:dyDescent="0.2">
      <c r="A9" s="46">
        <v>114051104</v>
      </c>
      <c r="B9" s="55" t="s">
        <v>4288</v>
      </c>
      <c r="C9" s="57" t="s">
        <v>8767</v>
      </c>
    </row>
    <row r="10" spans="1:3" x14ac:dyDescent="0.2">
      <c r="A10" s="46">
        <v>114082315</v>
      </c>
      <c r="B10" s="55" t="s">
        <v>1666</v>
      </c>
      <c r="C10" s="57" t="s">
        <v>8763</v>
      </c>
    </row>
    <row r="11" spans="1:3" x14ac:dyDescent="0.2">
      <c r="A11" s="46">
        <v>114082320</v>
      </c>
      <c r="B11" s="55" t="s">
        <v>1673</v>
      </c>
      <c r="C11" s="57" t="s">
        <v>8763</v>
      </c>
    </row>
    <row r="12" spans="1:3" ht="25.5" x14ac:dyDescent="0.2">
      <c r="A12" s="46">
        <v>114092509</v>
      </c>
      <c r="B12" s="55" t="s">
        <v>1690</v>
      </c>
      <c r="C12" s="57" t="s">
        <v>8764</v>
      </c>
    </row>
    <row r="13" spans="1:3" x14ac:dyDescent="0.2">
      <c r="A13" s="46">
        <v>114092515</v>
      </c>
      <c r="B13" s="55" t="s">
        <v>1696</v>
      </c>
      <c r="C13" s="57" t="s">
        <v>8764</v>
      </c>
    </row>
    <row r="14" spans="1:3" ht="25.5" x14ac:dyDescent="0.2">
      <c r="A14" s="46">
        <v>116020209</v>
      </c>
      <c r="B14" s="55" t="s">
        <v>2535</v>
      </c>
      <c r="C14" s="57" t="s">
        <v>8765</v>
      </c>
    </row>
    <row r="15" spans="1:3" ht="25.5" x14ac:dyDescent="0.2">
      <c r="A15" s="46">
        <v>116030103</v>
      </c>
      <c r="B15" s="54" t="s">
        <v>2539</v>
      </c>
      <c r="C15" s="57" t="s">
        <v>8768</v>
      </c>
    </row>
    <row r="16" spans="1:3" ht="25.5" x14ac:dyDescent="0.2">
      <c r="A16" s="46">
        <v>120010310</v>
      </c>
      <c r="B16" s="54" t="s">
        <v>2609</v>
      </c>
      <c r="C16" s="57" t="s">
        <v>8769</v>
      </c>
    </row>
    <row r="17" spans="1:3" ht="25.5" x14ac:dyDescent="0.2">
      <c r="A17" s="46">
        <v>201040510</v>
      </c>
      <c r="B17" s="55" t="s">
        <v>373</v>
      </c>
      <c r="C17" s="57" t="s">
        <v>8754</v>
      </c>
    </row>
    <row r="18" spans="1:3" ht="25.5" x14ac:dyDescent="0.2">
      <c r="A18" s="46">
        <v>201040610</v>
      </c>
      <c r="B18" s="54" t="s">
        <v>151</v>
      </c>
      <c r="C18" s="57" t="s">
        <v>8755</v>
      </c>
    </row>
    <row r="19" spans="1:3" ht="25.5" x14ac:dyDescent="0.2">
      <c r="A19" s="46">
        <v>201040710</v>
      </c>
      <c r="B19" s="54" t="s">
        <v>157</v>
      </c>
      <c r="C19" s="57" t="s">
        <v>8756</v>
      </c>
    </row>
    <row r="20" spans="1:3" ht="25.5" x14ac:dyDescent="0.2">
      <c r="A20" s="46">
        <v>201040810</v>
      </c>
      <c r="B20" s="54" t="s">
        <v>159</v>
      </c>
      <c r="C20" s="57" t="s">
        <v>8756</v>
      </c>
    </row>
    <row r="21" spans="1:3" ht="25.5" x14ac:dyDescent="0.2">
      <c r="A21" s="46">
        <v>201041510</v>
      </c>
      <c r="B21" s="54" t="s">
        <v>161</v>
      </c>
      <c r="C21" s="57" t="s">
        <v>8756</v>
      </c>
    </row>
    <row r="22" spans="1:3" ht="51" x14ac:dyDescent="0.2">
      <c r="A22" s="46">
        <v>201050910</v>
      </c>
      <c r="B22" s="55" t="s">
        <v>3889</v>
      </c>
      <c r="C22" s="57" t="s">
        <v>8770</v>
      </c>
    </row>
    <row r="23" spans="1:3" ht="51" x14ac:dyDescent="0.2">
      <c r="A23" s="46">
        <v>201051010</v>
      </c>
      <c r="B23" s="55" t="s">
        <v>3890</v>
      </c>
      <c r="C23" s="57" t="s">
        <v>8770</v>
      </c>
    </row>
    <row r="24" spans="1:3" ht="38.25" x14ac:dyDescent="0.2">
      <c r="A24" s="46">
        <v>201100350</v>
      </c>
      <c r="B24" s="55" t="s">
        <v>417</v>
      </c>
      <c r="C24" s="57" t="s">
        <v>1020</v>
      </c>
    </row>
    <row r="25" spans="1:3" ht="25.5" x14ac:dyDescent="0.2">
      <c r="A25" s="46">
        <v>201111914</v>
      </c>
      <c r="B25" s="55" t="s">
        <v>3896</v>
      </c>
      <c r="C25" s="57" t="s">
        <v>117</v>
      </c>
    </row>
    <row r="26" spans="1:3" x14ac:dyDescent="0.2">
      <c r="A26" s="46">
        <v>201141109</v>
      </c>
      <c r="B26" s="55" t="s">
        <v>1546</v>
      </c>
      <c r="C26" s="57" t="s">
        <v>8771</v>
      </c>
    </row>
    <row r="27" spans="1:3" x14ac:dyDescent="0.2">
      <c r="A27" s="46">
        <v>201141209</v>
      </c>
      <c r="B27" s="55" t="s">
        <v>1547</v>
      </c>
      <c r="C27" s="57" t="s">
        <v>8771</v>
      </c>
    </row>
    <row r="28" spans="1:3" ht="25.5" x14ac:dyDescent="0.2">
      <c r="A28" s="46">
        <v>201151508</v>
      </c>
      <c r="B28" s="55" t="s">
        <v>629</v>
      </c>
      <c r="C28" s="57" t="s">
        <v>8773</v>
      </c>
    </row>
    <row r="29" spans="1:3" ht="25.5" x14ac:dyDescent="0.2">
      <c r="A29" s="46">
        <v>201151509</v>
      </c>
      <c r="B29" s="55" t="s">
        <v>634</v>
      </c>
      <c r="C29" s="57" t="s">
        <v>8773</v>
      </c>
    </row>
    <row r="30" spans="1:3" ht="25.5" x14ac:dyDescent="0.2">
      <c r="A30" s="46">
        <v>201154211</v>
      </c>
      <c r="B30" s="54" t="s">
        <v>524</v>
      </c>
      <c r="C30" s="57" t="s">
        <v>8774</v>
      </c>
    </row>
    <row r="31" spans="1:3" x14ac:dyDescent="0.2">
      <c r="A31" s="46">
        <v>201157551</v>
      </c>
      <c r="B31" s="55" t="s">
        <v>8757</v>
      </c>
      <c r="C31" s="57" t="s">
        <v>8772</v>
      </c>
    </row>
    <row r="32" spans="1:3" ht="25.5" x14ac:dyDescent="0.2">
      <c r="A32" s="46">
        <v>202080110</v>
      </c>
      <c r="B32" s="55" t="s">
        <v>603</v>
      </c>
      <c r="C32" s="57" t="s">
        <v>8775</v>
      </c>
    </row>
    <row r="33" spans="1:3" ht="25.5" x14ac:dyDescent="0.2">
      <c r="A33" s="46">
        <v>202121010</v>
      </c>
      <c r="B33" s="55" t="s">
        <v>617</v>
      </c>
      <c r="C33" s="57" t="s">
        <v>8776</v>
      </c>
    </row>
    <row r="34" spans="1:3" ht="25.5" x14ac:dyDescent="0.2">
      <c r="A34" s="46">
        <v>206012820</v>
      </c>
      <c r="B34" s="54" t="s">
        <v>640</v>
      </c>
      <c r="C34" s="57" t="s">
        <v>8777</v>
      </c>
    </row>
    <row r="35" spans="1:3" ht="38.25" x14ac:dyDescent="0.2">
      <c r="A35" s="46">
        <v>206040925</v>
      </c>
      <c r="B35" s="54" t="s">
        <v>645</v>
      </c>
      <c r="C35" s="57" t="s">
        <v>8777</v>
      </c>
    </row>
    <row r="36" spans="1:3" ht="38.25" x14ac:dyDescent="0.2">
      <c r="A36" s="46">
        <v>206040950</v>
      </c>
      <c r="B36" s="54" t="s">
        <v>647</v>
      </c>
      <c r="C36" s="57" t="s">
        <v>8777</v>
      </c>
    </row>
    <row r="37" spans="1:3" ht="25.5" x14ac:dyDescent="0.2">
      <c r="A37" s="46">
        <v>301030103</v>
      </c>
      <c r="B37" s="55" t="s">
        <v>1057</v>
      </c>
      <c r="C37" s="57" t="s">
        <v>1061</v>
      </c>
    </row>
    <row r="38" spans="1:3" ht="25.5" x14ac:dyDescent="0.2">
      <c r="A38" s="46">
        <v>301030403</v>
      </c>
      <c r="B38" s="55" t="s">
        <v>1066</v>
      </c>
      <c r="C38" s="57" t="s">
        <v>1061</v>
      </c>
    </row>
    <row r="39" spans="1:3" ht="25.5" x14ac:dyDescent="0.2">
      <c r="A39" s="46">
        <v>301030503</v>
      </c>
      <c r="B39" s="55" t="s">
        <v>1068</v>
      </c>
      <c r="C39" s="57" t="s">
        <v>1061</v>
      </c>
    </row>
    <row r="40" spans="1:3" ht="25.5" x14ac:dyDescent="0.2">
      <c r="A40" s="46">
        <v>301030603</v>
      </c>
      <c r="B40" s="55" t="s">
        <v>1070</v>
      </c>
      <c r="C40" s="57" t="s">
        <v>1061</v>
      </c>
    </row>
    <row r="41" spans="1:3" ht="25.5" x14ac:dyDescent="0.2">
      <c r="A41" s="46">
        <v>301030703</v>
      </c>
      <c r="B41" s="55" t="s">
        <v>1072</v>
      </c>
      <c r="C41" s="57" t="s">
        <v>1061</v>
      </c>
    </row>
    <row r="42" spans="1:3" ht="25.5" x14ac:dyDescent="0.2">
      <c r="A42" s="46">
        <v>301030803</v>
      </c>
      <c r="B42" s="55" t="s">
        <v>1074</v>
      </c>
      <c r="C42" s="57" t="s">
        <v>1061</v>
      </c>
    </row>
    <row r="43" spans="1:3" ht="25.5" x14ac:dyDescent="0.2">
      <c r="A43" s="46">
        <v>301030903</v>
      </c>
      <c r="B43" s="55" t="s">
        <v>1076</v>
      </c>
      <c r="C43" s="57" t="s">
        <v>1061</v>
      </c>
    </row>
    <row r="44" spans="1:3" ht="25.5" x14ac:dyDescent="0.2">
      <c r="A44" s="46">
        <v>301031003</v>
      </c>
      <c r="B44" s="55" t="s">
        <v>1078</v>
      </c>
      <c r="C44" s="57" t="s">
        <v>1061</v>
      </c>
    </row>
    <row r="45" spans="1:3" ht="25.5" x14ac:dyDescent="0.2">
      <c r="A45" s="46">
        <v>301031103</v>
      </c>
      <c r="B45" s="55" t="s">
        <v>1080</v>
      </c>
      <c r="C45" s="57" t="s">
        <v>1061</v>
      </c>
    </row>
    <row r="46" spans="1:3" ht="25.5" x14ac:dyDescent="0.2">
      <c r="A46" s="46">
        <v>301031203</v>
      </c>
      <c r="B46" s="55" t="s">
        <v>1082</v>
      </c>
      <c r="C46" s="57" t="s">
        <v>1061</v>
      </c>
    </row>
    <row r="47" spans="1:3" ht="25.5" x14ac:dyDescent="0.2">
      <c r="A47" s="46">
        <v>301031703</v>
      </c>
      <c r="B47" s="55" t="s">
        <v>1084</v>
      </c>
      <c r="C47" s="57" t="s">
        <v>1061</v>
      </c>
    </row>
    <row r="48" spans="1:3" ht="25.5" x14ac:dyDescent="0.2">
      <c r="A48" s="46">
        <v>301031803</v>
      </c>
      <c r="B48" s="55" t="s">
        <v>1086</v>
      </c>
      <c r="C48" s="57" t="s">
        <v>1061</v>
      </c>
    </row>
    <row r="49" spans="1:3" ht="25.5" x14ac:dyDescent="0.2">
      <c r="A49" s="46">
        <v>301063008</v>
      </c>
      <c r="B49" s="54" t="s">
        <v>1179</v>
      </c>
      <c r="C49" s="57" t="s">
        <v>1061</v>
      </c>
    </row>
    <row r="50" spans="1:3" ht="25.5" x14ac:dyDescent="0.2">
      <c r="A50" s="46">
        <v>301063208</v>
      </c>
      <c r="B50" s="54" t="s">
        <v>1181</v>
      </c>
      <c r="C50" s="57" t="s">
        <v>1061</v>
      </c>
    </row>
    <row r="51" spans="1:3" ht="25.5" x14ac:dyDescent="0.2">
      <c r="A51" s="46">
        <v>301080103</v>
      </c>
      <c r="B51" s="55" t="s">
        <v>1088</v>
      </c>
      <c r="C51" s="57" t="s">
        <v>1061</v>
      </c>
    </row>
    <row r="52" spans="1:3" ht="25.5" x14ac:dyDescent="0.2">
      <c r="A52" s="46">
        <v>301080203</v>
      </c>
      <c r="B52" s="55" t="s">
        <v>1097</v>
      </c>
      <c r="C52" s="57" t="s">
        <v>1061</v>
      </c>
    </row>
    <row r="53" spans="1:3" ht="25.5" x14ac:dyDescent="0.2">
      <c r="A53" s="46">
        <v>301080303</v>
      </c>
      <c r="B53" s="55" t="s">
        <v>1099</v>
      </c>
      <c r="C53" s="57" t="s">
        <v>1061</v>
      </c>
    </row>
    <row r="54" spans="1:3" ht="25.5" x14ac:dyDescent="0.2">
      <c r="A54" s="46">
        <v>301080403</v>
      </c>
      <c r="B54" s="55" t="s">
        <v>1101</v>
      </c>
      <c r="C54" s="57" t="s">
        <v>1061</v>
      </c>
    </row>
    <row r="55" spans="1:3" ht="25.5" x14ac:dyDescent="0.2">
      <c r="A55" s="46">
        <v>301080503</v>
      </c>
      <c r="B55" s="55" t="s">
        <v>1103</v>
      </c>
      <c r="C55" s="57" t="s">
        <v>1061</v>
      </c>
    </row>
    <row r="56" spans="1:3" ht="25.5" x14ac:dyDescent="0.2">
      <c r="A56" s="46">
        <v>301080603</v>
      </c>
      <c r="B56" s="55" t="s">
        <v>1105</v>
      </c>
      <c r="C56" s="57" t="s">
        <v>1061</v>
      </c>
    </row>
    <row r="57" spans="1:3" ht="25.5" x14ac:dyDescent="0.2">
      <c r="A57" s="46">
        <v>301080703</v>
      </c>
      <c r="B57" s="55" t="s">
        <v>1107</v>
      </c>
      <c r="C57" s="57" t="s">
        <v>1061</v>
      </c>
    </row>
    <row r="58" spans="1:3" ht="25.5" x14ac:dyDescent="0.2">
      <c r="A58" s="46">
        <v>301080803</v>
      </c>
      <c r="B58" s="55" t="s">
        <v>1109</v>
      </c>
      <c r="C58" s="57" t="s">
        <v>1061</v>
      </c>
    </row>
    <row r="59" spans="1:3" ht="25.5" x14ac:dyDescent="0.2">
      <c r="A59" s="46">
        <v>301081403</v>
      </c>
      <c r="B59" s="55" t="s">
        <v>1111</v>
      </c>
      <c r="C59" s="57" t="s">
        <v>1061</v>
      </c>
    </row>
    <row r="60" spans="1:3" ht="25.5" x14ac:dyDescent="0.2">
      <c r="A60" s="46">
        <v>301081503</v>
      </c>
      <c r="B60" s="55" t="s">
        <v>1113</v>
      </c>
      <c r="C60" s="57" t="s">
        <v>1061</v>
      </c>
    </row>
    <row r="61" spans="1:3" ht="25.5" x14ac:dyDescent="0.2">
      <c r="A61" s="46">
        <v>301081603</v>
      </c>
      <c r="B61" s="55" t="s">
        <v>1115</v>
      </c>
      <c r="C61" s="57" t="s">
        <v>1061</v>
      </c>
    </row>
    <row r="62" spans="1:3" ht="25.5" x14ac:dyDescent="0.2">
      <c r="A62" s="46">
        <v>401010116</v>
      </c>
      <c r="B62" s="54" t="s">
        <v>3108</v>
      </c>
      <c r="C62" s="57" t="s">
        <v>1018</v>
      </c>
    </row>
    <row r="63" spans="1:3" ht="25.5" x14ac:dyDescent="0.2">
      <c r="A63" s="46">
        <v>401010216</v>
      </c>
      <c r="B63" s="55" t="s">
        <v>3110</v>
      </c>
      <c r="C63" s="57" t="s">
        <v>8778</v>
      </c>
    </row>
    <row r="64" spans="1:3" ht="25.5" x14ac:dyDescent="0.2">
      <c r="A64" s="46">
        <v>401010316</v>
      </c>
      <c r="B64" s="54" t="s">
        <v>3111</v>
      </c>
      <c r="C64" s="57" t="s">
        <v>1018</v>
      </c>
    </row>
    <row r="65" spans="1:3" ht="25.5" x14ac:dyDescent="0.2">
      <c r="A65" s="46">
        <v>408000116</v>
      </c>
      <c r="B65" s="54" t="s">
        <v>812</v>
      </c>
      <c r="C65" s="57" t="s">
        <v>8779</v>
      </c>
    </row>
    <row r="66" spans="1:3" ht="25.5" x14ac:dyDescent="0.2">
      <c r="A66" s="46">
        <v>408000216</v>
      </c>
      <c r="B66" s="54" t="s">
        <v>816</v>
      </c>
      <c r="C66" s="57" t="s">
        <v>8779</v>
      </c>
    </row>
    <row r="67" spans="1:3" ht="38.25" x14ac:dyDescent="0.2">
      <c r="A67" s="46">
        <v>408000612</v>
      </c>
      <c r="B67" s="54" t="s">
        <v>952</v>
      </c>
      <c r="C67" s="57" t="s">
        <v>8779</v>
      </c>
    </row>
    <row r="68" spans="1:3" ht="38.25" x14ac:dyDescent="0.2">
      <c r="A68" s="46">
        <v>408000616</v>
      </c>
      <c r="B68" s="54" t="s">
        <v>956</v>
      </c>
      <c r="C68" s="57" t="s">
        <v>8779</v>
      </c>
    </row>
    <row r="69" spans="1:3" ht="25.5" x14ac:dyDescent="0.2">
      <c r="A69" s="46">
        <v>408000716</v>
      </c>
      <c r="B69" s="54" t="s">
        <v>960</v>
      </c>
      <c r="C69" s="57" t="s">
        <v>8779</v>
      </c>
    </row>
    <row r="70" spans="1:3" ht="38.25" x14ac:dyDescent="0.2">
      <c r="A70" s="46">
        <v>408001616</v>
      </c>
      <c r="B70" s="54" t="s">
        <v>962</v>
      </c>
      <c r="C70" s="57" t="s">
        <v>8779</v>
      </c>
    </row>
    <row r="71" spans="1:3" ht="25.5" x14ac:dyDescent="0.2">
      <c r="A71" s="46">
        <v>408001716</v>
      </c>
      <c r="B71" s="54" t="s">
        <v>964</v>
      </c>
      <c r="C71" s="57" t="s">
        <v>8779</v>
      </c>
    </row>
    <row r="72" spans="1:3" ht="25.5" x14ac:dyDescent="0.2">
      <c r="A72" s="46">
        <v>408002016</v>
      </c>
      <c r="B72" s="54" t="s">
        <v>966</v>
      </c>
      <c r="C72" s="57" t="s">
        <v>8779</v>
      </c>
    </row>
    <row r="73" spans="1:3" ht="25.5" x14ac:dyDescent="0.2">
      <c r="A73" s="46">
        <v>408003116</v>
      </c>
      <c r="B73" s="54" t="s">
        <v>3937</v>
      </c>
      <c r="C73" s="57" t="s">
        <v>8779</v>
      </c>
    </row>
    <row r="74" spans="1:3" x14ac:dyDescent="0.2">
      <c r="A74" s="72">
        <v>410000109</v>
      </c>
      <c r="B74" s="56" t="s">
        <v>8519</v>
      </c>
      <c r="C74" s="58" t="s">
        <v>8780</v>
      </c>
    </row>
    <row r="75" spans="1:3" x14ac:dyDescent="0.2">
      <c r="A75" s="46">
        <v>410002716</v>
      </c>
      <c r="B75" s="54" t="s">
        <v>856</v>
      </c>
      <c r="C75" s="57" t="s">
        <v>8781</v>
      </c>
    </row>
    <row r="76" spans="1:3" ht="25.5" x14ac:dyDescent="0.2">
      <c r="A76" s="46">
        <v>414090309</v>
      </c>
      <c r="B76" s="54" t="s">
        <v>819</v>
      </c>
      <c r="C76" s="57" t="s">
        <v>8782</v>
      </c>
    </row>
    <row r="77" spans="1:3" ht="25.5" x14ac:dyDescent="0.2">
      <c r="A77" s="46">
        <v>414090409</v>
      </c>
      <c r="B77" s="54" t="s">
        <v>828</v>
      </c>
      <c r="C77" s="57" t="s">
        <v>8782</v>
      </c>
    </row>
    <row r="78" spans="1:3" ht="25.5" x14ac:dyDescent="0.2">
      <c r="A78" s="46">
        <v>414090509</v>
      </c>
      <c r="B78" s="54" t="s">
        <v>831</v>
      </c>
      <c r="C78" s="57" t="s">
        <v>8782</v>
      </c>
    </row>
    <row r="79" spans="1:3" ht="25.5" x14ac:dyDescent="0.2">
      <c r="A79" s="46">
        <v>414290511</v>
      </c>
      <c r="B79" s="54" t="s">
        <v>893</v>
      </c>
      <c r="C79" s="57" t="s">
        <v>8783</v>
      </c>
    </row>
    <row r="80" spans="1:3" ht="38.25" x14ac:dyDescent="0.2">
      <c r="A80" s="46">
        <v>414330211</v>
      </c>
      <c r="B80" s="55" t="s">
        <v>901</v>
      </c>
      <c r="C80" s="57" t="s">
        <v>8784</v>
      </c>
    </row>
    <row r="81" spans="1:3" ht="51" x14ac:dyDescent="0.2">
      <c r="A81" s="46">
        <v>414330314</v>
      </c>
      <c r="B81" s="54" t="s">
        <v>8758</v>
      </c>
      <c r="C81" s="57" t="s">
        <v>8786</v>
      </c>
    </row>
    <row r="82" spans="1:3" ht="25.5" x14ac:dyDescent="0.2">
      <c r="A82" s="46">
        <v>414330611</v>
      </c>
      <c r="B82" s="55" t="s">
        <v>917</v>
      </c>
      <c r="C82" s="57" t="s">
        <v>8787</v>
      </c>
    </row>
    <row r="83" spans="1:3" ht="25.5" x14ac:dyDescent="0.2">
      <c r="A83" s="46">
        <v>416003909</v>
      </c>
      <c r="B83" s="54" t="s">
        <v>3207</v>
      </c>
      <c r="C83" s="57" t="s">
        <v>8788</v>
      </c>
    </row>
    <row r="84" spans="1:3" x14ac:dyDescent="0.2">
      <c r="A84" s="46">
        <v>417020109</v>
      </c>
      <c r="B84" s="54" t="s">
        <v>3179</v>
      </c>
      <c r="C84" s="57" t="s">
        <v>8785</v>
      </c>
    </row>
    <row r="85" spans="1:3" x14ac:dyDescent="0.2">
      <c r="A85" s="46">
        <v>417020609</v>
      </c>
      <c r="B85" s="54" t="s">
        <v>3181</v>
      </c>
      <c r="C85" s="57" t="s">
        <v>8785</v>
      </c>
    </row>
    <row r="86" spans="1:3" x14ac:dyDescent="0.2">
      <c r="A86" s="46">
        <v>417020709</v>
      </c>
      <c r="B86" s="54" t="s">
        <v>3183</v>
      </c>
      <c r="C86" s="57" t="s">
        <v>8785</v>
      </c>
    </row>
    <row r="87" spans="1:3" x14ac:dyDescent="0.2">
      <c r="A87" s="46">
        <v>417020909</v>
      </c>
      <c r="B87" s="54" t="s">
        <v>3185</v>
      </c>
      <c r="C87" s="57" t="s">
        <v>8785</v>
      </c>
    </row>
    <row r="88" spans="1:3" ht="25.5" x14ac:dyDescent="0.2">
      <c r="A88" s="46">
        <v>417030709</v>
      </c>
      <c r="B88" s="54" t="s">
        <v>3125</v>
      </c>
      <c r="C88" s="57" t="s">
        <v>8785</v>
      </c>
    </row>
    <row r="89" spans="1:3" x14ac:dyDescent="0.2">
      <c r="A89" s="46">
        <v>417040109</v>
      </c>
      <c r="B89" s="54" t="s">
        <v>3168</v>
      </c>
      <c r="C89" s="57" t="s">
        <v>8785</v>
      </c>
    </row>
    <row r="90" spans="1:3" x14ac:dyDescent="0.2">
      <c r="A90" s="46">
        <v>417040209</v>
      </c>
      <c r="B90" s="54" t="s">
        <v>3174</v>
      </c>
      <c r="C90" s="57" t="s">
        <v>8785</v>
      </c>
    </row>
    <row r="91" spans="1:3" x14ac:dyDescent="0.2">
      <c r="A91" s="46">
        <v>417040609</v>
      </c>
      <c r="B91" s="54" t="s">
        <v>3176</v>
      </c>
      <c r="C91" s="57" t="s">
        <v>8785</v>
      </c>
    </row>
    <row r="92" spans="1:3" x14ac:dyDescent="0.2">
      <c r="A92" s="72">
        <v>417050202</v>
      </c>
      <c r="B92" s="56" t="s">
        <v>3950</v>
      </c>
      <c r="C92" s="58" t="s">
        <v>3171</v>
      </c>
    </row>
    <row r="93" spans="1:3" x14ac:dyDescent="0.2">
      <c r="A93" s="72">
        <v>417050305</v>
      </c>
      <c r="B93" s="56" t="s">
        <v>4684</v>
      </c>
      <c r="C93" s="58" t="s">
        <v>3171</v>
      </c>
    </row>
    <row r="94" spans="1:3" x14ac:dyDescent="0.2">
      <c r="A94" s="46">
        <v>417050409</v>
      </c>
      <c r="B94" s="55" t="s">
        <v>3213</v>
      </c>
      <c r="C94" s="57" t="s">
        <v>8785</v>
      </c>
    </row>
    <row r="95" spans="1:3" x14ac:dyDescent="0.2">
      <c r="A95" s="72">
        <v>417050506</v>
      </c>
      <c r="B95" s="56" t="s">
        <v>4686</v>
      </c>
      <c r="C95" s="58" t="s">
        <v>3171</v>
      </c>
    </row>
    <row r="96" spans="1:3" x14ac:dyDescent="0.2">
      <c r="A96" s="72">
        <v>417050507</v>
      </c>
      <c r="B96" s="56" t="s">
        <v>4688</v>
      </c>
      <c r="C96" s="58" t="s">
        <v>3171</v>
      </c>
    </row>
    <row r="97" spans="1:3" ht="25.5" x14ac:dyDescent="0.2">
      <c r="A97" s="46">
        <v>418000109</v>
      </c>
      <c r="B97" s="55" t="s">
        <v>8363</v>
      </c>
      <c r="C97" s="57" t="s">
        <v>8785</v>
      </c>
    </row>
    <row r="98" spans="1:3" x14ac:dyDescent="0.2">
      <c r="A98" s="74">
        <v>416003910</v>
      </c>
      <c r="B98" s="56" t="s">
        <v>3953</v>
      </c>
      <c r="C98" s="58" t="s">
        <v>8785</v>
      </c>
    </row>
    <row r="99" spans="1:3" x14ac:dyDescent="0.2">
      <c r="A99" s="74">
        <v>416003940</v>
      </c>
      <c r="B99" s="56" t="s">
        <v>4691</v>
      </c>
      <c r="C99" s="58" t="s">
        <v>8785</v>
      </c>
    </row>
  </sheetData>
  <mergeCells count="1">
    <mergeCell ref="A1:C1"/>
  </mergeCells>
  <conditionalFormatting sqref="A3">
    <cfRule type="duplicateValues" dxfId="8" priority="8"/>
  </conditionalFormatting>
  <conditionalFormatting sqref="A3:A97">
    <cfRule type="duplicateValues" dxfId="7" priority="9"/>
  </conditionalFormatting>
  <conditionalFormatting sqref="A4:A5">
    <cfRule type="duplicateValues" dxfId="6" priority="7"/>
  </conditionalFormatting>
  <conditionalFormatting sqref="A6:A24">
    <cfRule type="duplicateValues" dxfId="5" priority="6"/>
  </conditionalFormatting>
  <conditionalFormatting sqref="A25">
    <cfRule type="duplicateValues" dxfId="4" priority="5"/>
  </conditionalFormatting>
  <conditionalFormatting sqref="A80:A97 A26:A75">
    <cfRule type="duplicateValues" dxfId="3" priority="4"/>
  </conditionalFormatting>
  <conditionalFormatting sqref="A76:A78">
    <cfRule type="duplicateValues" dxfId="2" priority="3"/>
  </conditionalFormatting>
  <conditionalFormatting sqref="A80:A97">
    <cfRule type="duplicateValues" dxfId="1" priority="2"/>
  </conditionalFormatting>
  <conditionalFormatting sqref="A79">
    <cfRule type="duplicateValues" dxfId="0" priority="1"/>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DAB2F381FAF3B40841C1A5DC462F37C" ma:contentTypeVersion="11" ma:contentTypeDescription="Create a new document." ma:contentTypeScope="" ma:versionID="3402099b6110f6a4afc06460ce417856">
  <xsd:schema xmlns:xsd="http://www.w3.org/2001/XMLSchema" xmlns:xs="http://www.w3.org/2001/XMLSchema" xmlns:p="http://schemas.microsoft.com/office/2006/metadata/properties" xmlns:ns3="9d30f40c-673b-4153-83bc-98f7dcfe70f4" xmlns:ns4="08f6770c-7bdd-4c05-a1db-024794ed368e" targetNamespace="http://schemas.microsoft.com/office/2006/metadata/properties" ma:root="true" ma:fieldsID="b56dc2f59a1d4d6430d2b017aafc239e" ns3:_="" ns4:_="">
    <xsd:import namespace="9d30f40c-673b-4153-83bc-98f7dcfe70f4"/>
    <xsd:import namespace="08f6770c-7bdd-4c05-a1db-024794ed368e"/>
    <xsd:element name="properties">
      <xsd:complexType>
        <xsd:sequence>
          <xsd:element name="documentManagement">
            <xsd:complexType>
              <xsd:all>
                <xsd:element ref="ns3:SharedWithUsers" minOccurs="0"/>
                <xsd:element ref="ns4:MediaServiceMetadata" minOccurs="0"/>
                <xsd:element ref="ns4:MediaServiceFastMetadata" minOccurs="0"/>
                <xsd:element ref="ns4:MediaServiceAutoTags" minOccurs="0"/>
                <xsd:element ref="ns4:MediaServiceDateTaken" minOccurs="0"/>
                <xsd:element ref="ns3:SharedWithDetails" minOccurs="0"/>
                <xsd:element ref="ns3:SharingHintHash" minOccurs="0"/>
                <xsd:element ref="ns4:MediaServiceLocation" minOccurs="0"/>
                <xsd:element ref="ns4:MediaServiceOCR" minOccurs="0"/>
                <xsd:element ref="ns4:MediaServiceEventHashCode" minOccurs="0"/>
                <xsd:element ref="ns4:MediaServiceGeneration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d30f40c-673b-4153-83bc-98f7dcfe70f4"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description="" ma:internalName="SharedWithDetails" ma:readOnly="true">
      <xsd:simpleType>
        <xsd:restriction base="dms:Note">
          <xsd:maxLength value="255"/>
        </xsd:restriction>
      </xsd:simpleType>
    </xsd:element>
    <xsd:element name="SharingHintHash" ma:index="14"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8f6770c-7bdd-4c05-a1db-024794ed368e" elementFormDefault="qualified">
    <xsd:import namespace="http://schemas.microsoft.com/office/2006/documentManagement/types"/>
    <xsd:import namespace="http://schemas.microsoft.com/office/infopath/2007/PartnerControls"/>
    <xsd:element name="MediaServiceMetadata" ma:index="9" nillable="true" ma:displayName="MediaServiceMetadata" ma:description="" ma:hidden="true" ma:internalName="MediaServiceMetadata" ma:readOnly="true">
      <xsd:simpleType>
        <xsd:restriction base="dms:Note"/>
      </xsd:simpleType>
    </xsd:element>
    <xsd:element name="MediaServiceFastMetadata" ma:index="10" nillable="true" ma:displayName="MediaServiceFastMetadata" ma:description="" ma:hidden="true" ma:internalName="MediaServiceFastMetadata" ma:readOnly="true">
      <xsd:simpleType>
        <xsd:restriction base="dms:Note"/>
      </xsd:simpleType>
    </xsd:element>
    <xsd:element name="MediaServiceAutoTags" ma:index="11" nillable="true" ma:displayName="MediaServiceAutoTags" ma:description="" ma:internalName="MediaServiceAutoTags" ma:readOnly="true">
      <xsd:simpleType>
        <xsd:restriction base="dms:Text"/>
      </xsd:simpleType>
    </xsd:element>
    <xsd:element name="MediaServiceDateTaken" ma:index="12" nillable="true" ma:displayName="MediaServiceDateTaken" ma:description="" ma:hidden="true" ma:internalName="MediaServiceDateTaken" ma:readOnly="true">
      <xsd:simpleType>
        <xsd:restriction base="dms:Text"/>
      </xsd:simpleType>
    </xsd:element>
    <xsd:element name="MediaServiceLocation" ma:index="15" nillable="true" ma:displayName="MediaServiceLocation" ma:description="" ma:internalName="MediaServiceLocation" ma:readOnly="true">
      <xsd:simpleType>
        <xsd:restriction base="dms:Text"/>
      </xsd:simpleType>
    </xsd:element>
    <xsd:element name="MediaServiceOCR" ma:index="16" nillable="true" ma:displayName="MediaServiceOCR" ma:internalName="MediaServiceOCR" ma:readOnly="true">
      <xsd:simpleType>
        <xsd:restriction base="dms:Note">
          <xsd:maxLength value="255"/>
        </xsd:restriction>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ECD6849-74DB-420D-BB73-11250AC5F778}">
  <ds:schemaRef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08f6770c-7bdd-4c05-a1db-024794ed368e"/>
    <ds:schemaRef ds:uri="http://purl.org/dc/terms/"/>
    <ds:schemaRef ds:uri="9d30f40c-673b-4153-83bc-98f7dcfe70f4"/>
    <ds:schemaRef ds:uri="http://www.w3.org/XML/1998/namespace"/>
    <ds:schemaRef ds:uri="http://purl.org/dc/dcmitype/"/>
  </ds:schemaRefs>
</ds:datastoreItem>
</file>

<file path=customXml/itemProps2.xml><?xml version="1.0" encoding="utf-8"?>
<ds:datastoreItem xmlns:ds="http://schemas.openxmlformats.org/officeDocument/2006/customXml" ds:itemID="{32C9C6DD-BDEB-4F6C-A51F-904221615AC6}">
  <ds:schemaRefs>
    <ds:schemaRef ds:uri="http://schemas.microsoft.com/sharepoint/v3/contenttype/forms"/>
  </ds:schemaRefs>
</ds:datastoreItem>
</file>

<file path=customXml/itemProps3.xml><?xml version="1.0" encoding="utf-8"?>
<ds:datastoreItem xmlns:ds="http://schemas.openxmlformats.org/officeDocument/2006/customXml" ds:itemID="{08CDC3B0-9DCA-43A2-8645-E81D469EC76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d30f40c-673b-4153-83bc-98f7dcfe70f4"/>
    <ds:schemaRef ds:uri="08f6770c-7bdd-4c05-a1db-024794ed368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Copia revisión Anexo 9</vt:lpstr>
      <vt:lpstr>Información-CONTENIDO</vt:lpstr>
      <vt:lpstr>criterios de Revisión</vt:lpstr>
      <vt:lpstr>TD para paquetes</vt:lpstr>
      <vt:lpstr>CONSOLIDADO EVALUACION TEC. PRO</vt:lpstr>
      <vt:lpstr>Items duplicados-retirados</vt:lpstr>
      <vt:lpstr>Marcas en Descripción</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Katherine Valencia Ortiz</dc:creator>
  <cp:keywords/>
  <dc:description/>
  <cp:lastModifiedBy>VIRGINIA ISABEL YEPES RUIZ</cp:lastModifiedBy>
  <cp:revision/>
  <dcterms:created xsi:type="dcterms:W3CDTF">2019-02-26T03:55:03Z</dcterms:created>
  <dcterms:modified xsi:type="dcterms:W3CDTF">2021-04-14T22:22:34Z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0x0101001DAB2F381FAF3B40841C1A5DC462F37C</vt:lpwstr>
  </property>
</Properties>
</file>